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queryTables/queryTable1.xml" ContentType="application/vnd.openxmlformats-officedocument.spreadsheetml.query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netorg2217819a.sharepoint.com/sites/SalientGeneral/Shared Documents/Charges/2026 CHARGES/"/>
    </mc:Choice>
  </mc:AlternateContent>
  <xr:revisionPtr revIDLastSave="386" documentId="13_ncr:1_{C3007FE8-AF44-44D5-AAF8-D56A8F3B3D18}" xr6:coauthVersionLast="47" xr6:coauthVersionMax="47" xr10:uidLastSave="{6A69A7E0-3B5E-40F5-83FB-08B57EB5D17E}"/>
  <bookViews>
    <workbookView xWindow="57490" yWindow="-110" windowWidth="29020" windowHeight="15700" xr2:uid="{B61290C4-7C3F-4319-AB55-A5B15C206B9D}"/>
  </bookViews>
  <sheets>
    <sheet name="RVU" sheetId="1" r:id="rId1"/>
    <sheet name="Sheet1" sheetId="12" r:id="rId2"/>
    <sheet name="2026 mpfs" sheetId="11" r:id="rId3"/>
    <sheet name="CPHD2 XR" sheetId="10" r:id="rId4"/>
    <sheet name="FAMILY CARE CLINIC TO DO" sheetId="7" r:id="rId5"/>
    <sheet name="Sheet4" sheetId="4" r:id="rId6"/>
    <sheet name="Sheet5" sheetId="5" r:id="rId7"/>
    <sheet name="Sheet3" sheetId="3" r:id="rId8"/>
    <sheet name="Sheet2" sheetId="2" r:id="rId9"/>
    <sheet name="TOWNSEN TO add to RVU" sheetId="9" r:id="rId10"/>
  </sheets>
  <definedNames>
    <definedName name="_xlnm._FilterDatabase" localSheetId="0" hidden="1">RVU!$A$1:$X$15233</definedName>
    <definedName name="CPT">RVU!$A$203:$A$15233</definedName>
    <definedName name="EXAM">RVU!$C$203:$C$15233</definedName>
    <definedName name="ExternalData_2" localSheetId="0">RVU!$A$1:$C$75</definedName>
    <definedName name="ExternalData_2" localSheetId="8">Sheet2!$A$1:$C$75</definedName>
    <definedName name="VALUE">RVU!$B$203:$B$15233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2" l="1" a="1"/>
  <c r="A1" i="12" s="1"/>
  <c r="D569" i="11"/>
  <c r="G577" i="11"/>
  <c r="G576" i="11"/>
  <c r="G581" i="11"/>
  <c r="G580" i="11"/>
  <c r="D529" i="11"/>
  <c r="D404" i="11"/>
  <c r="P8" i="7" l="1" a="1"/>
  <c r="P8" i="7" s="1"/>
  <c r="P9" i="7" a="1"/>
  <c r="P9" i="7" s="1"/>
  <c r="P10" i="7" a="1"/>
  <c r="P10" i="7" s="1"/>
  <c r="P12" i="7" a="1"/>
  <c r="P12" i="7" s="1"/>
  <c r="P13" i="7" a="1"/>
  <c r="P13" i="7" s="1"/>
  <c r="P15" i="7" a="1"/>
  <c r="P15" i="7" s="1"/>
  <c r="P22" i="7" a="1"/>
  <c r="P22" i="7" s="1"/>
  <c r="P23" i="7" a="1"/>
  <c r="P23" i="7" s="1"/>
  <c r="P25" i="7" a="1"/>
  <c r="P25" i="7" s="1"/>
  <c r="P27" i="7" a="1"/>
  <c r="P27" i="7" s="1"/>
  <c r="P30" i="7" a="1"/>
  <c r="P30" i="7" s="1"/>
  <c r="P31" i="7" a="1"/>
  <c r="P31" i="7" s="1"/>
  <c r="P35" i="7" a="1"/>
  <c r="P35" i="7" s="1"/>
  <c r="P36" i="7" a="1"/>
  <c r="P36" i="7" s="1"/>
  <c r="P39" i="7" a="1"/>
  <c r="P39" i="7" s="1"/>
  <c r="P40" i="7" a="1"/>
  <c r="P40" i="7" s="1"/>
  <c r="P41" i="7" a="1"/>
  <c r="P41" i="7" s="1"/>
  <c r="P42" i="7" a="1"/>
  <c r="P42" i="7" s="1"/>
  <c r="P75" i="7" a="1"/>
  <c r="P75" i="7" s="1"/>
  <c r="P84" i="7" a="1"/>
  <c r="P84" i="7" s="1"/>
  <c r="P111" i="7" a="1"/>
  <c r="P111" i="7" s="1"/>
  <c r="P112" i="7" a="1"/>
  <c r="P112" i="7" s="1"/>
  <c r="P113" i="7" a="1"/>
  <c r="P113" i="7" s="1"/>
  <c r="P114" i="7" a="1"/>
  <c r="P114" i="7" s="1"/>
  <c r="P115" i="7" a="1"/>
  <c r="P115" i="7" s="1"/>
  <c r="P116" i="7" a="1"/>
  <c r="P116" i="7" s="1"/>
  <c r="P117" i="7" a="1"/>
  <c r="P117" i="7" s="1"/>
  <c r="P118" i="7" a="1"/>
  <c r="P118" i="7" s="1"/>
  <c r="P122" i="7" a="1"/>
  <c r="P122" i="7" s="1"/>
  <c r="P123" i="7" a="1"/>
  <c r="P123" i="7" s="1"/>
  <c r="P125" i="7" a="1"/>
  <c r="P125" i="7" s="1"/>
  <c r="P126" i="7" a="1"/>
  <c r="P126" i="7" s="1"/>
  <c r="P127" i="7" a="1"/>
  <c r="P127" i="7" s="1"/>
  <c r="P128" i="7" a="1"/>
  <c r="P128" i="7" s="1"/>
  <c r="P129" i="7" a="1"/>
  <c r="P129" i="7" s="1"/>
  <c r="P130" i="7" a="1"/>
  <c r="P130" i="7" s="1"/>
  <c r="P131" i="7" a="1"/>
  <c r="P131" i="7" s="1"/>
  <c r="P133" i="7" a="1"/>
  <c r="P133" i="7" s="1"/>
  <c r="P136" i="7" a="1"/>
  <c r="P136" i="7" s="1"/>
  <c r="P137" i="7" a="1"/>
  <c r="P137" i="7" s="1"/>
  <c r="P138" i="7" a="1"/>
  <c r="P138" i="7" s="1"/>
  <c r="P148" i="7" a="1"/>
  <c r="P148" i="7" s="1"/>
  <c r="A3" i="5" l="1"/>
  <c r="A4" i="5"/>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A108" i="5"/>
  <c r="A109" i="5"/>
  <c r="A110" i="5"/>
  <c r="A111" i="5"/>
  <c r="A112" i="5"/>
  <c r="A113" i="5"/>
  <c r="A114" i="5"/>
  <c r="A115" i="5"/>
  <c r="A116" i="5"/>
  <c r="A117" i="5"/>
  <c r="A118" i="5"/>
  <c r="A119" i="5"/>
  <c r="A120" i="5"/>
  <c r="A121" i="5"/>
  <c r="A122" i="5"/>
  <c r="A123" i="5"/>
  <c r="A124" i="5"/>
  <c r="A125" i="5"/>
  <c r="A126" i="5"/>
  <c r="A127" i="5"/>
  <c r="A128" i="5"/>
  <c r="A129" i="5"/>
  <c r="A130" i="5"/>
  <c r="A131" i="5"/>
  <c r="A132" i="5"/>
  <c r="A133" i="5"/>
  <c r="A134" i="5"/>
  <c r="A135" i="5"/>
  <c r="A136" i="5"/>
  <c r="A137" i="5"/>
  <c r="A138" i="5"/>
  <c r="A139" i="5"/>
  <c r="A140" i="5"/>
  <c r="A141" i="5"/>
  <c r="A142" i="5"/>
  <c r="A143" i="5"/>
  <c r="A144" i="5"/>
  <c r="A145" i="5"/>
  <c r="A146" i="5"/>
  <c r="A147" i="5"/>
  <c r="A148" i="5"/>
  <c r="A149" i="5"/>
  <c r="A150" i="5"/>
  <c r="A151" i="5"/>
  <c r="A152" i="5"/>
  <c r="A153" i="5"/>
  <c r="A154" i="5"/>
  <c r="A155" i="5"/>
  <c r="A156" i="5"/>
  <c r="A157" i="5"/>
  <c r="A158" i="5"/>
  <c r="A159" i="5"/>
  <c r="A160" i="5"/>
  <c r="A161" i="5"/>
  <c r="A162" i="5"/>
  <c r="A163" i="5"/>
  <c r="A164" i="5"/>
  <c r="A165" i="5"/>
  <c r="A166" i="5"/>
  <c r="A167" i="5"/>
  <c r="A168" i="5"/>
  <c r="A169" i="5"/>
  <c r="A170" i="5"/>
  <c r="A171" i="5"/>
  <c r="A172" i="5"/>
  <c r="A173" i="5"/>
  <c r="A174" i="5"/>
  <c r="A175" i="5"/>
  <c r="A176" i="5"/>
  <c r="A177" i="5"/>
  <c r="A178" i="5"/>
  <c r="A179" i="5"/>
  <c r="A180" i="5"/>
  <c r="A181" i="5"/>
  <c r="A182" i="5"/>
  <c r="A183" i="5"/>
  <c r="A184" i="5"/>
  <c r="A185" i="5"/>
  <c r="A186" i="5"/>
  <c r="A187" i="5"/>
  <c r="A188" i="5"/>
  <c r="A189" i="5"/>
  <c r="A190" i="5"/>
  <c r="A191" i="5"/>
  <c r="A192" i="5"/>
  <c r="A193" i="5"/>
  <c r="A194" i="5"/>
  <c r="A195" i="5"/>
  <c r="A196" i="5"/>
  <c r="A197" i="5"/>
  <c r="A198" i="5"/>
  <c r="A199" i="5"/>
  <c r="A200" i="5"/>
  <c r="A201" i="5"/>
  <c r="A202" i="5"/>
  <c r="A203" i="5"/>
  <c r="A204" i="5"/>
  <c r="A205" i="5"/>
  <c r="A206" i="5"/>
  <c r="A207" i="5"/>
  <c r="A208" i="5"/>
  <c r="A209" i="5"/>
  <c r="A210" i="5"/>
  <c r="A211" i="5"/>
  <c r="A212" i="5"/>
  <c r="A213" i="5"/>
  <c r="A214" i="5"/>
  <c r="A215" i="5"/>
  <c r="A216" i="5"/>
  <c r="A217" i="5"/>
  <c r="A218" i="5"/>
  <c r="A219" i="5"/>
  <c r="A220" i="5"/>
  <c r="A221" i="5"/>
  <c r="A222" i="5"/>
  <c r="A223" i="5"/>
  <c r="A224" i="5"/>
  <c r="A225" i="5"/>
  <c r="A226" i="5"/>
  <c r="A227" i="5"/>
  <c r="A228" i="5"/>
  <c r="A229" i="5"/>
  <c r="A230" i="5"/>
  <c r="A231" i="5"/>
  <c r="A232" i="5"/>
  <c r="A233" i="5"/>
  <c r="A234" i="5"/>
  <c r="A235" i="5"/>
  <c r="A236" i="5"/>
  <c r="A237" i="5"/>
  <c r="A238" i="5"/>
  <c r="A239" i="5"/>
  <c r="A240" i="5"/>
  <c r="A241" i="5"/>
  <c r="A242" i="5"/>
  <c r="A243" i="5"/>
  <c r="A244" i="5"/>
  <c r="A245" i="5"/>
  <c r="A246" i="5"/>
  <c r="A247" i="5"/>
  <c r="A248" i="5"/>
  <c r="A249" i="5"/>
  <c r="A250" i="5"/>
  <c r="A251" i="5"/>
  <c r="A252" i="5"/>
  <c r="A253" i="5"/>
  <c r="A254" i="5"/>
  <c r="A255" i="5"/>
  <c r="A256" i="5"/>
  <c r="A257" i="5"/>
  <c r="A258" i="5"/>
  <c r="A259" i="5"/>
  <c r="A260" i="5"/>
  <c r="A261" i="5"/>
  <c r="A262" i="5"/>
  <c r="A263" i="5"/>
  <c r="A264" i="5"/>
  <c r="A265" i="5"/>
  <c r="A266" i="5"/>
  <c r="A267" i="5"/>
  <c r="A268" i="5"/>
  <c r="A269" i="5"/>
  <c r="A270" i="5"/>
  <c r="A271" i="5"/>
  <c r="A272" i="5"/>
  <c r="A273" i="5"/>
  <c r="A274" i="5"/>
  <c r="A275" i="5"/>
  <c r="A276" i="5"/>
  <c r="A277" i="5"/>
  <c r="A278" i="5"/>
  <c r="A279" i="5"/>
  <c r="A280" i="5"/>
  <c r="A281" i="5"/>
  <c r="A282" i="5"/>
  <c r="A283" i="5"/>
  <c r="A284" i="5"/>
  <c r="A285" i="5"/>
  <c r="A286" i="5"/>
  <c r="A287" i="5"/>
  <c r="A288" i="5"/>
  <c r="A289" i="5"/>
  <c r="A290" i="5"/>
  <c r="A291" i="5"/>
  <c r="A292" i="5"/>
  <c r="A293" i="5"/>
  <c r="A294" i="5"/>
  <c r="A295" i="5"/>
  <c r="A296" i="5"/>
  <c r="A297" i="5"/>
  <c r="A298" i="5"/>
  <c r="A299" i="5"/>
  <c r="A300" i="5"/>
  <c r="A301" i="5"/>
  <c r="A302" i="5"/>
  <c r="A303" i="5"/>
  <c r="A304" i="5"/>
  <c r="A305" i="5"/>
  <c r="A306" i="5"/>
  <c r="A307" i="5"/>
  <c r="A308" i="5"/>
  <c r="A309" i="5"/>
  <c r="A310" i="5"/>
  <c r="A311" i="5"/>
  <c r="A312" i="5"/>
  <c r="A313" i="5"/>
  <c r="A314" i="5"/>
  <c r="A315" i="5"/>
  <c r="A316" i="5"/>
  <c r="A317" i="5"/>
  <c r="A318" i="5"/>
  <c r="A319" i="5"/>
  <c r="A320" i="5"/>
  <c r="A321" i="5"/>
  <c r="A322" i="5"/>
  <c r="A323" i="5"/>
  <c r="A324" i="5"/>
  <c r="A325" i="5"/>
  <c r="A326" i="5"/>
  <c r="A327" i="5"/>
  <c r="A328" i="5"/>
  <c r="A329" i="5"/>
  <c r="A330" i="5"/>
  <c r="A331" i="5"/>
  <c r="A332" i="5"/>
  <c r="A333" i="5"/>
  <c r="A334" i="5"/>
  <c r="A335" i="5"/>
  <c r="A336" i="5"/>
  <c r="A337" i="5"/>
  <c r="A338" i="5"/>
  <c r="A339" i="5"/>
  <c r="A340" i="5"/>
  <c r="A341" i="5"/>
  <c r="A342" i="5"/>
  <c r="A343" i="5"/>
  <c r="A344" i="5"/>
  <c r="A345" i="5"/>
  <c r="A346" i="5"/>
  <c r="A347" i="5"/>
  <c r="A348" i="5"/>
  <c r="A349" i="5"/>
  <c r="A350" i="5"/>
  <c r="A351" i="5"/>
  <c r="A352" i="5"/>
  <c r="A353" i="5"/>
  <c r="A354" i="5"/>
  <c r="A355" i="5"/>
  <c r="A356" i="5"/>
  <c r="A357" i="5"/>
  <c r="A358" i="5"/>
  <c r="A359" i="5"/>
  <c r="A360" i="5"/>
  <c r="A361" i="5"/>
  <c r="A362" i="5"/>
  <c r="A363" i="5"/>
  <c r="A364" i="5"/>
  <c r="A365" i="5"/>
  <c r="A366" i="5"/>
  <c r="A367" i="5"/>
  <c r="A368" i="5"/>
  <c r="A369" i="5"/>
  <c r="A370" i="5"/>
  <c r="A371" i="5"/>
  <c r="A372" i="5"/>
  <c r="A373" i="5"/>
  <c r="A374" i="5"/>
  <c r="A375" i="5"/>
  <c r="A376" i="5"/>
  <c r="A377" i="5"/>
  <c r="A378" i="5"/>
  <c r="A379" i="5"/>
  <c r="A380" i="5"/>
  <c r="A381" i="5"/>
  <c r="A382" i="5"/>
  <c r="A383" i="5"/>
  <c r="A384" i="5"/>
  <c r="A385" i="5"/>
  <c r="A386" i="5"/>
  <c r="A387" i="5"/>
  <c r="A388" i="5"/>
  <c r="A389" i="5"/>
  <c r="A390" i="5"/>
  <c r="A391" i="5"/>
  <c r="A392" i="5"/>
  <c r="A393" i="5"/>
  <c r="A394" i="5"/>
  <c r="A395" i="5"/>
  <c r="A396" i="5"/>
  <c r="A397" i="5"/>
  <c r="A398" i="5"/>
  <c r="A399" i="5"/>
  <c r="A400" i="5"/>
  <c r="A401" i="5"/>
  <c r="A402" i="5"/>
  <c r="A403" i="5"/>
  <c r="A404" i="5"/>
  <c r="A405" i="5"/>
  <c r="A406" i="5"/>
  <c r="A407" i="5"/>
  <c r="A408" i="5"/>
  <c r="A409" i="5"/>
  <c r="A410" i="5"/>
  <c r="A411" i="5"/>
  <c r="A412" i="5"/>
  <c r="A413" i="5"/>
  <c r="A414" i="5"/>
  <c r="A415" i="5"/>
  <c r="A416" i="5"/>
  <c r="A417" i="5"/>
  <c r="A418" i="5"/>
  <c r="A419" i="5"/>
  <c r="A420" i="5"/>
  <c r="A421" i="5"/>
  <c r="A422" i="5"/>
  <c r="A423" i="5"/>
  <c r="A424" i="5"/>
  <c r="A425" i="5"/>
  <c r="A426" i="5"/>
  <c r="A427" i="5"/>
  <c r="A428" i="5"/>
  <c r="A429" i="5"/>
  <c r="A430" i="5"/>
  <c r="A431" i="5"/>
  <c r="A432" i="5"/>
  <c r="A433" i="5"/>
  <c r="A434" i="5"/>
  <c r="A435" i="5"/>
  <c r="A436" i="5"/>
  <c r="A437" i="5"/>
  <c r="A438" i="5"/>
  <c r="A439" i="5"/>
  <c r="A440" i="5"/>
  <c r="A441" i="5"/>
  <c r="A442" i="5"/>
  <c r="A443" i="5"/>
  <c r="A444" i="5"/>
  <c r="A445" i="5"/>
  <c r="A446" i="5"/>
  <c r="A447" i="5"/>
  <c r="A448" i="5"/>
  <c r="A449" i="5"/>
  <c r="A450" i="5"/>
  <c r="A451" i="5"/>
  <c r="A452" i="5"/>
  <c r="A453" i="5"/>
  <c r="A454" i="5"/>
  <c r="A455" i="5"/>
  <c r="A456" i="5"/>
  <c r="A457" i="5"/>
  <c r="A458" i="5"/>
  <c r="A459" i="5"/>
  <c r="A460" i="5"/>
  <c r="A461" i="5"/>
  <c r="A462" i="5"/>
  <c r="A463" i="5"/>
  <c r="A464" i="5"/>
  <c r="A465" i="5"/>
  <c r="A466" i="5"/>
  <c r="A467" i="5"/>
  <c r="A468" i="5"/>
  <c r="A469" i="5"/>
  <c r="A470" i="5"/>
  <c r="A471" i="5"/>
  <c r="A472" i="5"/>
  <c r="A473" i="5"/>
  <c r="A474" i="5"/>
  <c r="A475" i="5"/>
  <c r="A476" i="5"/>
  <c r="A477" i="5"/>
  <c r="A478" i="5"/>
  <c r="A479" i="5"/>
  <c r="A480" i="5"/>
  <c r="A481" i="5"/>
  <c r="A482" i="5"/>
  <c r="A483" i="5"/>
  <c r="A484" i="5"/>
  <c r="A485" i="5"/>
  <c r="A486" i="5"/>
  <c r="A487" i="5"/>
  <c r="A488" i="5"/>
  <c r="A489" i="5"/>
  <c r="A490" i="5"/>
  <c r="A491" i="5"/>
  <c r="A492" i="5"/>
  <c r="A493" i="5"/>
  <c r="A494" i="5"/>
  <c r="A495" i="5"/>
  <c r="A496" i="5"/>
  <c r="A497" i="5"/>
  <c r="A498" i="5"/>
  <c r="A499" i="5"/>
  <c r="A500" i="5"/>
  <c r="A501" i="5"/>
  <c r="A502" i="5"/>
  <c r="A503" i="5"/>
  <c r="A504" i="5"/>
  <c r="A505" i="5"/>
  <c r="A506" i="5"/>
  <c r="A507" i="5"/>
  <c r="A508" i="5"/>
  <c r="A509" i="5"/>
  <c r="A510" i="5"/>
  <c r="A511" i="5"/>
  <c r="A512" i="5"/>
  <c r="A513" i="5"/>
  <c r="A514" i="5"/>
  <c r="A515" i="5"/>
  <c r="A516" i="5"/>
  <c r="A517" i="5"/>
  <c r="A518" i="5"/>
  <c r="A519" i="5"/>
  <c r="A520" i="5"/>
  <c r="A521" i="5"/>
  <c r="A522" i="5"/>
  <c r="A523" i="5"/>
  <c r="A524" i="5"/>
  <c r="A525" i="5"/>
  <c r="A526" i="5"/>
  <c r="A527" i="5"/>
  <c r="A528" i="5"/>
  <c r="A529" i="5"/>
  <c r="A530" i="5"/>
  <c r="A531" i="5"/>
  <c r="A532" i="5"/>
  <c r="A533" i="5"/>
  <c r="A534" i="5"/>
  <c r="A535" i="5"/>
  <c r="A536" i="5"/>
  <c r="A537" i="5"/>
  <c r="A538" i="5"/>
  <c r="A539" i="5"/>
  <c r="A540" i="5"/>
  <c r="A541" i="5"/>
  <c r="A542" i="5"/>
  <c r="A543" i="5"/>
  <c r="A544" i="5"/>
  <c r="A545" i="5"/>
  <c r="A546" i="5"/>
  <c r="A547" i="5"/>
  <c r="A548" i="5"/>
  <c r="A549" i="5"/>
  <c r="A550" i="5"/>
  <c r="A551" i="5"/>
  <c r="A552" i="5"/>
  <c r="A553" i="5"/>
  <c r="A554" i="5"/>
  <c r="A555" i="5"/>
  <c r="A556" i="5"/>
  <c r="A557" i="5"/>
  <c r="A558" i="5"/>
  <c r="A559" i="5"/>
  <c r="A560" i="5"/>
  <c r="A561" i="5"/>
  <c r="A562" i="5"/>
  <c r="A563" i="5"/>
  <c r="A564" i="5"/>
  <c r="A565" i="5"/>
  <c r="A566" i="5"/>
  <c r="A567" i="5"/>
  <c r="A568" i="5"/>
  <c r="A569" i="5"/>
  <c r="A570" i="5"/>
  <c r="A571" i="5"/>
  <c r="A572" i="5"/>
  <c r="A573" i="5"/>
  <c r="A574" i="5"/>
  <c r="A575" i="5"/>
  <c r="A576" i="5"/>
  <c r="A577" i="5"/>
  <c r="A578" i="5"/>
  <c r="A579" i="5"/>
  <c r="A580" i="5"/>
  <c r="A581" i="5"/>
  <c r="A582" i="5"/>
  <c r="A583" i="5"/>
  <c r="A584" i="5"/>
  <c r="A585" i="5"/>
  <c r="A586" i="5"/>
  <c r="A587" i="5"/>
  <c r="A588" i="5"/>
  <c r="A589" i="5"/>
  <c r="A590" i="5"/>
  <c r="A591" i="5"/>
  <c r="A592" i="5"/>
  <c r="A593" i="5"/>
  <c r="A594" i="5"/>
  <c r="A595" i="5"/>
  <c r="A596" i="5"/>
  <c r="A597" i="5"/>
  <c r="A598" i="5"/>
  <c r="A599" i="5"/>
  <c r="A600" i="5"/>
  <c r="A601" i="5"/>
  <c r="A602" i="5"/>
  <c r="A603" i="5"/>
  <c r="A604" i="5"/>
  <c r="A605" i="5"/>
  <c r="A606" i="5"/>
  <c r="A607" i="5"/>
  <c r="A608" i="5"/>
  <c r="A609" i="5"/>
  <c r="A610" i="5"/>
  <c r="A611" i="5"/>
  <c r="A612" i="5"/>
  <c r="A613" i="5"/>
  <c r="A614" i="5"/>
  <c r="A615" i="5"/>
  <c r="A616" i="5"/>
  <c r="A617" i="5"/>
  <c r="A618" i="5"/>
  <c r="A619" i="5"/>
  <c r="A620" i="5"/>
  <c r="A621" i="5"/>
  <c r="A622" i="5"/>
  <c r="A623" i="5"/>
  <c r="A624" i="5"/>
  <c r="A625" i="5"/>
  <c r="A626" i="5"/>
  <c r="A627" i="5"/>
  <c r="A628" i="5"/>
  <c r="A629" i="5"/>
  <c r="A630" i="5"/>
  <c r="A631" i="5"/>
  <c r="A632" i="5"/>
  <c r="A633" i="5"/>
  <c r="A634" i="5"/>
  <c r="A635" i="5"/>
  <c r="A636" i="5"/>
  <c r="A637" i="5"/>
  <c r="A638" i="5"/>
  <c r="A639" i="5"/>
  <c r="A640" i="5"/>
  <c r="A641" i="5"/>
  <c r="A642" i="5"/>
  <c r="A643" i="5"/>
  <c r="A644" i="5"/>
  <c r="A645" i="5"/>
  <c r="A646" i="5"/>
  <c r="A647" i="5"/>
  <c r="A648" i="5"/>
  <c r="A649" i="5"/>
  <c r="A650" i="5"/>
  <c r="A651" i="5"/>
  <c r="A652" i="5"/>
  <c r="A653" i="5"/>
  <c r="A654" i="5"/>
  <c r="A655" i="5"/>
  <c r="A656" i="5"/>
  <c r="A657" i="5"/>
  <c r="A658" i="5"/>
  <c r="A659" i="5"/>
  <c r="A660" i="5"/>
  <c r="A661" i="5"/>
  <c r="A662" i="5"/>
  <c r="A663" i="5"/>
  <c r="A664" i="5"/>
  <c r="A665" i="5"/>
  <c r="A666" i="5"/>
  <c r="A667" i="5"/>
  <c r="A668" i="5"/>
  <c r="A669" i="5"/>
  <c r="A670" i="5"/>
  <c r="A671" i="5"/>
  <c r="A672" i="5"/>
  <c r="A673" i="5"/>
  <c r="A674" i="5"/>
  <c r="A675" i="5"/>
  <c r="A676" i="5"/>
  <c r="A677" i="5"/>
  <c r="A678" i="5"/>
  <c r="A679" i="5"/>
  <c r="A680" i="5"/>
  <c r="A681" i="5"/>
  <c r="A682" i="5"/>
  <c r="A683" i="5"/>
  <c r="A684" i="5"/>
  <c r="A685" i="5"/>
  <c r="A686" i="5"/>
  <c r="A687" i="5"/>
  <c r="A688" i="5"/>
  <c r="A689" i="5"/>
  <c r="A690" i="5"/>
  <c r="A691" i="5"/>
  <c r="A692" i="5"/>
  <c r="A693" i="5"/>
  <c r="A694" i="5"/>
  <c r="A695" i="5"/>
  <c r="A696" i="5"/>
  <c r="A697" i="5"/>
  <c r="A698" i="5"/>
  <c r="A699" i="5"/>
  <c r="A700" i="5"/>
  <c r="A701" i="5"/>
  <c r="A702" i="5"/>
  <c r="A703" i="5"/>
  <c r="A704" i="5"/>
  <c r="A705" i="5"/>
  <c r="A706" i="5"/>
  <c r="A707" i="5"/>
  <c r="A708" i="5"/>
  <c r="A709" i="5"/>
  <c r="A710" i="5"/>
  <c r="A711" i="5"/>
  <c r="A712" i="5"/>
  <c r="A713" i="5"/>
  <c r="A714" i="5"/>
  <c r="A715" i="5"/>
  <c r="A716" i="5"/>
  <c r="A717" i="5"/>
  <c r="A718" i="5"/>
  <c r="A719" i="5"/>
  <c r="A720" i="5"/>
  <c r="A721" i="5"/>
  <c r="A722" i="5"/>
  <c r="A723" i="5"/>
  <c r="A724" i="5"/>
  <c r="A725" i="5"/>
  <c r="A726" i="5"/>
  <c r="A727" i="5"/>
  <c r="A728" i="5"/>
  <c r="A729" i="5"/>
  <c r="A730" i="5"/>
  <c r="A731" i="5"/>
  <c r="A732" i="5"/>
  <c r="A733" i="5"/>
  <c r="A734" i="5"/>
  <c r="A735" i="5"/>
  <c r="A736" i="5"/>
  <c r="A737" i="5"/>
  <c r="A738" i="5"/>
  <c r="A739" i="5"/>
  <c r="A740" i="5"/>
  <c r="A741" i="5"/>
  <c r="A742" i="5"/>
  <c r="A743" i="5"/>
  <c r="A744" i="5"/>
  <c r="A745" i="5"/>
  <c r="A746" i="5"/>
  <c r="A747" i="5"/>
  <c r="A748" i="5"/>
  <c r="A749" i="5"/>
  <c r="A750" i="5"/>
  <c r="A751" i="5"/>
  <c r="A752" i="5"/>
  <c r="A753" i="5"/>
  <c r="A754" i="5"/>
  <c r="A755" i="5"/>
  <c r="A756" i="5"/>
  <c r="A757" i="5"/>
  <c r="A758" i="5"/>
  <c r="A759" i="5"/>
  <c r="A760" i="5"/>
  <c r="A761" i="5"/>
  <c r="A762" i="5"/>
  <c r="A763" i="5"/>
  <c r="A764" i="5"/>
  <c r="A765" i="5"/>
  <c r="A766" i="5"/>
  <c r="A767" i="5"/>
  <c r="A768" i="5"/>
  <c r="A769" i="5"/>
  <c r="A770" i="5"/>
  <c r="A771" i="5"/>
  <c r="A772" i="5"/>
  <c r="A773" i="5"/>
  <c r="A774" i="5"/>
  <c r="A775" i="5"/>
  <c r="A776" i="5"/>
  <c r="A777" i="5"/>
  <c r="A778" i="5"/>
  <c r="A779" i="5"/>
  <c r="A780" i="5"/>
  <c r="A781" i="5"/>
  <c r="A782" i="5"/>
  <c r="A783" i="5"/>
  <c r="A784" i="5"/>
  <c r="A785" i="5"/>
  <c r="A786" i="5"/>
  <c r="A787" i="5"/>
  <c r="A788" i="5"/>
  <c r="A789" i="5"/>
  <c r="A790" i="5"/>
  <c r="A791" i="5"/>
  <c r="A792" i="5"/>
  <c r="A793" i="5"/>
  <c r="A794" i="5"/>
  <c r="A795" i="5"/>
  <c r="A796" i="5"/>
  <c r="A797" i="5"/>
  <c r="A798" i="5"/>
  <c r="A799" i="5"/>
  <c r="A800" i="5"/>
  <c r="A801" i="5"/>
  <c r="A802" i="5"/>
  <c r="A803" i="5"/>
  <c r="A804" i="5"/>
  <c r="A805" i="5"/>
  <c r="A806" i="5"/>
  <c r="A807" i="5"/>
  <c r="A808" i="5"/>
  <c r="A809" i="5"/>
  <c r="A810" i="5"/>
  <c r="A811" i="5"/>
  <c r="A812" i="5"/>
  <c r="A813" i="5"/>
  <c r="A814" i="5"/>
  <c r="A815" i="5"/>
  <c r="A816" i="5"/>
  <c r="A817" i="5"/>
  <c r="A818" i="5"/>
  <c r="A819" i="5"/>
  <c r="A820" i="5"/>
  <c r="A821" i="5"/>
  <c r="A822" i="5"/>
  <c r="A823" i="5"/>
  <c r="A824" i="5"/>
  <c r="A825" i="5"/>
  <c r="A826" i="5"/>
  <c r="A827" i="5"/>
  <c r="A828" i="5"/>
  <c r="A829" i="5"/>
  <c r="A830" i="5"/>
  <c r="A831" i="5"/>
  <c r="A832" i="5"/>
  <c r="A833" i="5"/>
  <c r="A834" i="5"/>
  <c r="A835" i="5"/>
  <c r="A836" i="5"/>
  <c r="A837" i="5"/>
  <c r="A838" i="5"/>
  <c r="A839" i="5"/>
  <c r="A840" i="5"/>
  <c r="A841" i="5"/>
  <c r="A842" i="5"/>
  <c r="A843" i="5"/>
  <c r="A844" i="5"/>
  <c r="A845" i="5"/>
  <c r="A846" i="5"/>
  <c r="A847" i="5"/>
  <c r="A848" i="5"/>
  <c r="A849" i="5"/>
  <c r="A850" i="5"/>
  <c r="A851" i="5"/>
  <c r="A852" i="5"/>
  <c r="A853" i="5"/>
  <c r="A854" i="5"/>
  <c r="A855" i="5"/>
  <c r="A856" i="5"/>
  <c r="A857" i="5"/>
  <c r="A858" i="5"/>
  <c r="A859" i="5"/>
  <c r="A860" i="5"/>
  <c r="A861" i="5"/>
  <c r="A862" i="5"/>
  <c r="A863" i="5"/>
  <c r="A864" i="5"/>
  <c r="A865" i="5"/>
  <c r="A866" i="5"/>
  <c r="A867" i="5"/>
  <c r="A868" i="5"/>
  <c r="A869" i="5"/>
  <c r="A870" i="5"/>
  <c r="A871" i="5"/>
  <c r="A872" i="5"/>
  <c r="A873" i="5"/>
  <c r="A874" i="5"/>
  <c r="A875" i="5"/>
  <c r="A876" i="5"/>
  <c r="A877" i="5"/>
  <c r="A878" i="5"/>
  <c r="A879" i="5"/>
  <c r="A880" i="5"/>
  <c r="A881" i="5"/>
  <c r="A882" i="5"/>
  <c r="A883" i="5"/>
  <c r="A884" i="5"/>
  <c r="A885" i="5"/>
  <c r="A886" i="5"/>
  <c r="A887" i="5"/>
  <c r="A888" i="5"/>
  <c r="A889" i="5"/>
  <c r="A890" i="5"/>
  <c r="A891" i="5"/>
  <c r="A892" i="5"/>
  <c r="A893" i="5"/>
  <c r="A894" i="5"/>
  <c r="A895" i="5"/>
  <c r="A896" i="5"/>
  <c r="A897" i="5"/>
  <c r="A898" i="5"/>
  <c r="A899" i="5"/>
  <c r="A900" i="5"/>
  <c r="A901" i="5"/>
  <c r="A902" i="5"/>
  <c r="A903" i="5"/>
  <c r="A904" i="5"/>
  <c r="A905" i="5"/>
  <c r="A906" i="5"/>
  <c r="A907" i="5"/>
  <c r="A908" i="5"/>
  <c r="A909" i="5"/>
  <c r="A910" i="5"/>
  <c r="A911" i="5"/>
  <c r="A912" i="5"/>
  <c r="A913" i="5"/>
  <c r="A914" i="5"/>
  <c r="A915" i="5"/>
  <c r="A916" i="5"/>
  <c r="A917" i="5"/>
  <c r="A918" i="5"/>
  <c r="A919" i="5"/>
  <c r="A920" i="5"/>
  <c r="A921" i="5"/>
  <c r="A922" i="5"/>
  <c r="A923" i="5"/>
  <c r="A924" i="5"/>
  <c r="A925" i="5"/>
  <c r="A926" i="5"/>
  <c r="A927" i="5"/>
  <c r="A928" i="5"/>
  <c r="A929" i="5"/>
  <c r="A930" i="5"/>
  <c r="A931" i="5"/>
  <c r="A932" i="5"/>
  <c r="A933" i="5"/>
  <c r="A934" i="5"/>
  <c r="A935" i="5"/>
  <c r="A936" i="5"/>
  <c r="A937" i="5"/>
  <c r="A938" i="5"/>
  <c r="A939" i="5"/>
  <c r="A940" i="5"/>
  <c r="A941" i="5"/>
  <c r="A942" i="5"/>
  <c r="A943" i="5"/>
  <c r="A944" i="5"/>
  <c r="A945" i="5"/>
  <c r="A946" i="5"/>
  <c r="A947" i="5"/>
  <c r="A948" i="5"/>
  <c r="A949" i="5"/>
  <c r="A950" i="5"/>
  <c r="A951" i="5"/>
  <c r="A952" i="5"/>
  <c r="A953" i="5"/>
  <c r="A954" i="5"/>
  <c r="A955" i="5"/>
  <c r="A956" i="5"/>
  <c r="A957" i="5"/>
  <c r="A958" i="5"/>
  <c r="A959" i="5"/>
  <c r="A960" i="5"/>
  <c r="A961" i="5"/>
  <c r="A962" i="5"/>
  <c r="A963" i="5"/>
  <c r="A964" i="5"/>
  <c r="A965" i="5"/>
  <c r="A966" i="5"/>
  <c r="A967" i="5"/>
  <c r="A968" i="5"/>
  <c r="A969" i="5"/>
  <c r="A970" i="5"/>
  <c r="A971" i="5"/>
  <c r="A972" i="5"/>
  <c r="A973" i="5"/>
  <c r="A974" i="5"/>
  <c r="A975" i="5"/>
  <c r="A976" i="5"/>
  <c r="A977" i="5"/>
  <c r="A978" i="5"/>
  <c r="A979" i="5"/>
  <c r="A980" i="5"/>
  <c r="A981" i="5"/>
  <c r="A982" i="5"/>
  <c r="A983" i="5"/>
  <c r="A984" i="5"/>
  <c r="A985" i="5"/>
  <c r="A986" i="5"/>
  <c r="A987" i="5"/>
  <c r="A988" i="5"/>
  <c r="A989" i="5"/>
  <c r="A990" i="5"/>
  <c r="A991" i="5"/>
  <c r="A992" i="5"/>
  <c r="A993" i="5"/>
  <c r="A994" i="5"/>
  <c r="A995" i="5"/>
  <c r="A996" i="5"/>
  <c r="A997" i="5"/>
  <c r="A998" i="5"/>
  <c r="A999" i="5"/>
  <c r="A1000" i="5"/>
  <c r="A1001" i="5"/>
  <c r="A1002" i="5"/>
  <c r="A1003" i="5"/>
  <c r="A1004" i="5"/>
  <c r="A1005" i="5"/>
  <c r="A1006" i="5"/>
  <c r="A1007" i="5"/>
  <c r="A1008" i="5"/>
  <c r="A1009" i="5"/>
  <c r="A1010" i="5"/>
  <c r="A1011" i="5"/>
  <c r="A1012" i="5"/>
  <c r="A1013" i="5"/>
  <c r="A1014" i="5"/>
  <c r="A1015" i="5"/>
  <c r="A1016" i="5"/>
  <c r="A1017" i="5"/>
  <c r="A1018" i="5"/>
  <c r="A1019" i="5"/>
  <c r="A1020" i="5"/>
  <c r="A1021" i="5"/>
  <c r="A1022" i="5"/>
  <c r="A1023" i="5"/>
  <c r="A1024" i="5"/>
  <c r="A1025" i="5"/>
  <c r="A1026" i="5"/>
  <c r="A1027" i="5"/>
  <c r="A1028" i="5"/>
  <c r="A1029" i="5"/>
  <c r="A1030" i="5"/>
  <c r="A1031" i="5"/>
  <c r="A1032" i="5"/>
  <c r="A1033" i="5"/>
  <c r="A1034" i="5"/>
  <c r="A1035" i="5"/>
  <c r="A1036" i="5"/>
  <c r="A1037" i="5"/>
  <c r="A1038" i="5"/>
  <c r="A1039" i="5"/>
  <c r="A1040" i="5"/>
  <c r="A1041" i="5"/>
  <c r="A1042" i="5"/>
  <c r="A1043" i="5"/>
  <c r="A1044" i="5"/>
  <c r="A1045" i="5"/>
  <c r="A1046" i="5"/>
  <c r="A1047" i="5"/>
  <c r="A1048" i="5"/>
  <c r="A1049" i="5"/>
  <c r="A1050" i="5"/>
  <c r="A1051" i="5"/>
  <c r="A1052" i="5"/>
  <c r="A1053" i="5"/>
  <c r="A1054" i="5"/>
  <c r="A1055" i="5"/>
  <c r="A1056" i="5"/>
  <c r="A1057" i="5"/>
  <c r="A1058" i="5"/>
  <c r="A1059" i="5"/>
  <c r="A1060" i="5"/>
  <c r="A1061" i="5"/>
  <c r="A1062" i="5"/>
  <c r="A1063" i="5"/>
  <c r="A1064" i="5"/>
  <c r="A1065" i="5"/>
  <c r="A1066" i="5"/>
  <c r="A1067" i="5"/>
  <c r="A1068" i="5"/>
  <c r="A1069" i="5"/>
  <c r="A1070" i="5"/>
  <c r="A1071" i="5"/>
  <c r="A1072" i="5"/>
  <c r="A1073" i="5"/>
  <c r="A1074" i="5"/>
  <c r="A1075" i="5"/>
  <c r="A1076" i="5"/>
  <c r="A1077" i="5"/>
  <c r="A1078" i="5"/>
  <c r="A1079" i="5"/>
  <c r="A1080" i="5"/>
  <c r="A1081" i="5"/>
  <c r="A1082" i="5"/>
  <c r="A1083" i="5"/>
  <c r="A1084" i="5"/>
  <c r="A1085" i="5"/>
  <c r="A1086" i="5"/>
  <c r="A1087" i="5"/>
  <c r="A1088" i="5"/>
  <c r="A1089" i="5"/>
  <c r="A1090" i="5"/>
  <c r="A1091" i="5"/>
  <c r="A1092" i="5"/>
  <c r="A1093" i="5"/>
  <c r="A1094" i="5"/>
  <c r="A1095" i="5"/>
  <c r="A1096" i="5"/>
  <c r="A1097" i="5"/>
  <c r="A1098" i="5"/>
  <c r="A1099" i="5"/>
  <c r="A1100" i="5"/>
  <c r="A1101" i="5"/>
  <c r="A1102" i="5"/>
  <c r="A1103" i="5"/>
  <c r="A1104" i="5"/>
  <c r="A1105" i="5"/>
  <c r="A1106" i="5"/>
  <c r="A1107" i="5"/>
  <c r="A1108" i="5"/>
  <c r="A1109" i="5"/>
  <c r="A1110" i="5"/>
  <c r="A1111" i="5"/>
  <c r="A1112" i="5"/>
  <c r="A1113" i="5"/>
  <c r="A1114" i="5"/>
  <c r="A1115" i="5"/>
  <c r="A1116" i="5"/>
  <c r="A1117" i="5"/>
  <c r="A1118" i="5"/>
  <c r="A1119" i="5"/>
  <c r="A1120" i="5"/>
  <c r="A1121" i="5"/>
  <c r="A1122" i="5"/>
  <c r="A1123" i="5"/>
  <c r="A1124" i="5"/>
  <c r="A1125" i="5"/>
  <c r="A1126" i="5"/>
  <c r="A1127" i="5"/>
  <c r="A1128" i="5"/>
  <c r="A1129" i="5"/>
  <c r="A1130" i="5"/>
  <c r="A1131" i="5"/>
  <c r="A1132" i="5"/>
  <c r="A1133" i="5"/>
  <c r="A1134" i="5"/>
  <c r="A1135" i="5"/>
  <c r="A1136" i="5"/>
  <c r="A1137" i="5"/>
  <c r="A1138" i="5"/>
  <c r="A1139" i="5"/>
  <c r="A1140" i="5"/>
  <c r="A1141" i="5"/>
  <c r="A1142" i="5"/>
  <c r="A1143" i="5"/>
  <c r="A1144" i="5"/>
  <c r="A1145" i="5"/>
  <c r="A1146" i="5"/>
  <c r="A1147" i="5"/>
  <c r="A1148" i="5"/>
  <c r="A1149" i="5"/>
  <c r="A1150" i="5"/>
  <c r="A1151" i="5"/>
  <c r="A1152" i="5"/>
  <c r="A1153" i="5"/>
  <c r="A1154" i="5"/>
  <c r="A1155" i="5"/>
  <c r="A1156" i="5"/>
  <c r="A1157" i="5"/>
  <c r="A1158" i="5"/>
  <c r="A1159" i="5"/>
  <c r="A1160" i="5"/>
  <c r="A1161" i="5"/>
  <c r="A1162" i="5"/>
  <c r="A1163" i="5"/>
  <c r="A1164" i="5"/>
  <c r="A1165" i="5"/>
  <c r="A1166" i="5"/>
  <c r="A1167" i="5"/>
  <c r="A1168" i="5"/>
  <c r="A1169" i="5"/>
  <c r="A1170" i="5"/>
  <c r="A1171" i="5"/>
  <c r="A1172" i="5"/>
  <c r="A1173" i="5"/>
  <c r="A1174" i="5"/>
  <c r="A1175" i="5"/>
  <c r="A1176" i="5"/>
  <c r="A1177" i="5"/>
  <c r="A1178" i="5"/>
  <c r="A1179" i="5"/>
  <c r="A1180" i="5"/>
  <c r="A1181" i="5"/>
  <c r="A1182" i="5"/>
  <c r="A1183" i="5"/>
  <c r="A1184" i="5"/>
  <c r="A1185" i="5"/>
  <c r="A1186" i="5"/>
  <c r="A1187" i="5"/>
  <c r="A1188" i="5"/>
  <c r="A1189" i="5"/>
  <c r="A1190" i="5"/>
  <c r="A1191" i="5"/>
  <c r="A1192" i="5"/>
  <c r="A1193" i="5"/>
  <c r="A1194" i="5"/>
  <c r="A1195" i="5"/>
  <c r="A1196" i="5"/>
  <c r="A1197" i="5"/>
  <c r="A1198" i="5"/>
  <c r="A1199" i="5"/>
  <c r="A1200" i="5"/>
  <c r="A1201" i="5"/>
  <c r="A1202" i="5"/>
  <c r="A1203" i="5"/>
  <c r="A1204" i="5"/>
  <c r="A1205" i="5"/>
  <c r="A1206" i="5"/>
  <c r="A1207" i="5"/>
  <c r="A1208" i="5"/>
  <c r="A1209" i="5"/>
  <c r="A1210" i="5"/>
  <c r="A1211" i="5"/>
  <c r="A1212" i="5"/>
  <c r="A1213" i="5"/>
  <c r="A1214" i="5"/>
  <c r="A1215" i="5"/>
  <c r="A1216" i="5"/>
  <c r="A1217" i="5"/>
  <c r="A1218" i="5"/>
  <c r="A1219" i="5"/>
  <c r="A1220" i="5"/>
  <c r="A1221" i="5"/>
  <c r="A1222" i="5"/>
  <c r="A1223" i="5"/>
  <c r="A1224" i="5"/>
  <c r="A1225" i="5"/>
  <c r="A1226" i="5"/>
  <c r="A1227" i="5"/>
  <c r="A1228" i="5"/>
  <c r="A1229" i="5"/>
  <c r="A1230" i="5"/>
  <c r="A1231" i="5"/>
  <c r="A1232" i="5"/>
  <c r="A1233" i="5"/>
  <c r="A1234" i="5"/>
  <c r="A1235" i="5"/>
  <c r="A1236" i="5"/>
  <c r="A1237" i="5"/>
  <c r="A1238" i="5"/>
  <c r="A1239" i="5"/>
  <c r="A1240" i="5"/>
  <c r="A1241" i="5"/>
  <c r="A1242" i="5"/>
  <c r="A1243" i="5"/>
  <c r="A1244" i="5"/>
  <c r="A1245" i="5"/>
  <c r="A1246" i="5"/>
  <c r="A1247" i="5"/>
  <c r="A1248" i="5"/>
  <c r="A1249" i="5"/>
  <c r="A1250" i="5"/>
  <c r="A1251" i="5"/>
  <c r="A1252" i="5"/>
  <c r="A1253" i="5"/>
  <c r="A1254" i="5"/>
  <c r="A1255" i="5"/>
  <c r="A1256" i="5"/>
  <c r="A1257" i="5"/>
  <c r="A1258" i="5"/>
  <c r="A1259" i="5"/>
  <c r="A1260" i="5"/>
  <c r="A1261" i="5"/>
  <c r="A1262" i="5"/>
  <c r="A1263" i="5"/>
  <c r="A1264" i="5"/>
  <c r="A1265" i="5"/>
  <c r="A1266" i="5"/>
  <c r="A1267" i="5"/>
  <c r="A1268" i="5"/>
  <c r="A1269" i="5"/>
  <c r="A1270" i="5"/>
  <c r="A1271" i="5"/>
  <c r="A1272" i="5"/>
  <c r="A1273" i="5"/>
  <c r="A1274" i="5"/>
  <c r="A1275" i="5"/>
  <c r="A1276" i="5"/>
  <c r="A1277" i="5"/>
  <c r="A1278" i="5"/>
  <c r="A1279" i="5"/>
  <c r="A1280" i="5"/>
  <c r="A1281" i="5"/>
  <c r="A1282" i="5"/>
  <c r="A1283" i="5"/>
  <c r="A1284" i="5"/>
  <c r="A1285" i="5"/>
  <c r="A1286" i="5"/>
  <c r="A1287" i="5"/>
  <c r="A1288" i="5"/>
  <c r="A1289" i="5"/>
  <c r="A1290" i="5"/>
  <c r="A1291" i="5"/>
  <c r="A1292" i="5"/>
  <c r="A1293" i="5"/>
  <c r="A1294" i="5"/>
  <c r="A1295" i="5"/>
  <c r="A1296" i="5"/>
  <c r="A1297" i="5"/>
  <c r="A1298" i="5"/>
  <c r="A1299" i="5"/>
  <c r="A1300" i="5"/>
  <c r="A1301" i="5"/>
  <c r="A1302" i="5"/>
  <c r="A1303" i="5"/>
  <c r="A1304" i="5"/>
  <c r="A1305" i="5"/>
  <c r="A1306" i="5"/>
  <c r="A1307" i="5"/>
  <c r="A1308" i="5"/>
  <c r="A1309" i="5"/>
  <c r="A1310" i="5"/>
  <c r="A1311" i="5"/>
  <c r="A1312" i="5"/>
  <c r="A1313" i="5"/>
  <c r="A1314" i="5"/>
  <c r="A1315" i="5"/>
  <c r="A1316" i="5"/>
  <c r="A1317" i="5"/>
  <c r="A1318" i="5"/>
  <c r="A1319" i="5"/>
  <c r="A1320" i="5"/>
  <c r="A1321" i="5"/>
  <c r="A1322" i="5"/>
  <c r="A1323" i="5"/>
  <c r="A1324" i="5"/>
  <c r="A1325" i="5"/>
  <c r="A1326" i="5"/>
  <c r="A1327" i="5"/>
  <c r="A1328" i="5"/>
  <c r="A1329" i="5"/>
  <c r="A1330" i="5"/>
  <c r="A1331" i="5"/>
  <c r="A1332" i="5"/>
  <c r="A1333" i="5"/>
  <c r="A1334" i="5"/>
  <c r="A1335" i="5"/>
  <c r="A1336" i="5"/>
  <c r="A1337" i="5"/>
  <c r="A1338" i="5"/>
  <c r="A1339" i="5"/>
  <c r="A1340" i="5"/>
  <c r="A1341" i="5"/>
  <c r="A1342" i="5"/>
  <c r="A1343" i="5"/>
  <c r="A1344" i="5"/>
  <c r="A1345" i="5"/>
  <c r="A1346" i="5"/>
  <c r="A1347" i="5"/>
  <c r="A1348" i="5"/>
  <c r="A1349" i="5"/>
  <c r="A1350" i="5"/>
  <c r="A1351" i="5"/>
  <c r="A1352" i="5"/>
  <c r="A1353" i="5"/>
  <c r="A1354" i="5"/>
  <c r="A1355" i="5"/>
  <c r="A1356" i="5"/>
  <c r="A1357" i="5"/>
  <c r="A1358" i="5"/>
  <c r="A1359" i="5"/>
  <c r="A1360" i="5"/>
  <c r="A1361" i="5"/>
  <c r="A1362" i="5"/>
  <c r="A1363" i="5"/>
  <c r="A1364" i="5"/>
  <c r="A1365" i="5"/>
  <c r="A1366" i="5"/>
  <c r="A1367" i="5"/>
  <c r="A1368" i="5"/>
  <c r="A1369" i="5"/>
  <c r="A1370" i="5"/>
  <c r="A1371" i="5"/>
  <c r="A1372" i="5"/>
  <c r="A1373" i="5"/>
  <c r="A1374" i="5"/>
  <c r="A1375" i="5"/>
  <c r="A1376" i="5"/>
  <c r="A1377" i="5"/>
  <c r="A1378" i="5"/>
  <c r="A1379" i="5"/>
  <c r="A1380" i="5"/>
  <c r="A1381" i="5"/>
  <c r="A1382" i="5"/>
  <c r="A1383" i="5"/>
  <c r="A1384" i="5"/>
  <c r="A1385" i="5"/>
  <c r="A1386" i="5"/>
  <c r="A1387" i="5"/>
  <c r="A1388" i="5"/>
  <c r="A1389" i="5"/>
  <c r="A1390" i="5"/>
  <c r="A1391" i="5"/>
  <c r="A1392" i="5"/>
  <c r="A1393" i="5"/>
  <c r="A1394" i="5"/>
  <c r="A1395" i="5"/>
  <c r="A1396" i="5"/>
  <c r="A1397" i="5"/>
  <c r="A1398" i="5"/>
  <c r="A1399" i="5"/>
  <c r="A1400" i="5"/>
  <c r="A1401" i="5"/>
  <c r="A1402" i="5"/>
  <c r="A1403" i="5"/>
  <c r="A1404" i="5"/>
  <c r="A1405" i="5"/>
  <c r="A1406" i="5"/>
  <c r="A1407" i="5"/>
  <c r="A1408" i="5"/>
  <c r="A1409" i="5"/>
  <c r="A1410" i="5"/>
  <c r="A1411" i="5"/>
  <c r="A1412" i="5"/>
  <c r="A1413" i="5"/>
  <c r="A1414" i="5"/>
  <c r="A1415" i="5"/>
  <c r="A1416" i="5"/>
  <c r="A1417" i="5"/>
  <c r="A1418" i="5"/>
  <c r="A1419" i="5"/>
  <c r="A1420" i="5"/>
  <c r="A1421" i="5"/>
  <c r="A1422" i="5"/>
  <c r="A1423" i="5"/>
  <c r="A1424" i="5"/>
  <c r="A1425" i="5"/>
  <c r="A1426" i="5"/>
  <c r="A1427" i="5"/>
  <c r="A1428" i="5"/>
  <c r="A1429" i="5"/>
  <c r="A1430" i="5"/>
  <c r="A1431" i="5"/>
  <c r="A1432" i="5"/>
  <c r="A1433" i="5"/>
  <c r="A1434" i="5"/>
  <c r="A1435" i="5"/>
  <c r="A1436" i="5"/>
  <c r="A1437" i="5"/>
  <c r="A1438" i="5"/>
  <c r="A1439" i="5"/>
  <c r="A1440" i="5"/>
  <c r="A1441" i="5"/>
  <c r="A1442" i="5"/>
  <c r="A1443" i="5"/>
  <c r="A1444" i="5"/>
  <c r="A1445" i="5"/>
  <c r="A1446" i="5"/>
  <c r="A1447" i="5"/>
  <c r="A1448" i="5"/>
  <c r="A1449" i="5"/>
  <c r="A1450" i="5"/>
  <c r="A1451" i="5"/>
  <c r="A1452" i="5"/>
  <c r="A1453" i="5"/>
  <c r="A1454" i="5"/>
  <c r="A1455" i="5"/>
  <c r="A1456" i="5"/>
  <c r="A1457" i="5"/>
  <c r="A1458" i="5"/>
  <c r="A1459" i="5"/>
  <c r="A1460" i="5"/>
  <c r="A1461" i="5"/>
  <c r="A1462" i="5"/>
  <c r="A1463" i="5"/>
  <c r="A1464" i="5"/>
  <c r="A1465" i="5"/>
  <c r="A1466" i="5"/>
  <c r="A1467" i="5"/>
  <c r="A1468" i="5"/>
  <c r="A1469" i="5"/>
  <c r="A1470" i="5"/>
  <c r="A1471" i="5"/>
  <c r="A1472" i="5"/>
  <c r="A1473" i="5"/>
  <c r="A1474" i="5"/>
  <c r="A1475" i="5"/>
  <c r="A1476" i="5"/>
  <c r="A1477" i="5"/>
  <c r="A1478" i="5"/>
  <c r="A1479" i="5"/>
  <c r="A1480" i="5"/>
  <c r="A1481" i="5"/>
  <c r="A1482" i="5"/>
  <c r="A1483" i="5"/>
  <c r="A1484" i="5"/>
  <c r="A1485" i="5"/>
  <c r="A1486" i="5"/>
  <c r="A1487" i="5"/>
  <c r="A1488" i="5"/>
  <c r="A1489" i="5"/>
  <c r="A1490" i="5"/>
  <c r="A1491" i="5"/>
  <c r="A1492" i="5"/>
  <c r="A1493" i="5"/>
  <c r="A1494" i="5"/>
  <c r="A1495" i="5"/>
  <c r="A1496" i="5"/>
  <c r="A1497" i="5"/>
  <c r="A1498" i="5"/>
  <c r="A1499" i="5"/>
  <c r="A1500" i="5"/>
  <c r="A1501" i="5"/>
  <c r="A1502" i="5"/>
  <c r="A1503" i="5"/>
  <c r="A1504" i="5"/>
  <c r="A1505" i="5"/>
  <c r="A1506" i="5"/>
  <c r="A1507" i="5"/>
  <c r="A1508" i="5"/>
  <c r="A1509" i="5"/>
  <c r="A1510" i="5"/>
  <c r="A1511" i="5"/>
  <c r="A1512" i="5"/>
  <c r="A1513" i="5"/>
  <c r="A1514" i="5"/>
  <c r="A1515" i="5"/>
  <c r="A1516" i="5"/>
  <c r="A1517" i="5"/>
  <c r="A1518" i="5"/>
  <c r="A1519" i="5"/>
  <c r="A1520" i="5"/>
  <c r="A1521" i="5"/>
  <c r="A1522" i="5"/>
  <c r="A1523" i="5"/>
  <c r="A1524" i="5"/>
  <c r="A1525" i="5"/>
  <c r="A1526" i="5"/>
  <c r="A1527" i="5"/>
  <c r="A1528" i="5"/>
  <c r="A1529" i="5"/>
  <c r="A1530" i="5"/>
  <c r="A1531" i="5"/>
  <c r="A1532" i="5"/>
  <c r="A1533" i="5"/>
  <c r="A1534" i="5"/>
  <c r="A1535" i="5"/>
  <c r="A1536" i="5"/>
  <c r="A1537" i="5"/>
  <c r="A1538" i="5"/>
  <c r="A1539" i="5"/>
  <c r="A1540" i="5"/>
  <c r="A1541" i="5"/>
  <c r="A1542" i="5"/>
  <c r="A1543" i="5"/>
  <c r="A1544" i="5"/>
  <c r="A1545" i="5"/>
  <c r="A1546" i="5"/>
  <c r="A1547" i="5"/>
  <c r="A1548" i="5"/>
  <c r="A1549" i="5"/>
  <c r="A1550" i="5"/>
  <c r="A1551" i="5"/>
  <c r="A1552" i="5"/>
  <c r="A1553" i="5"/>
  <c r="A1554" i="5"/>
  <c r="A1555" i="5"/>
  <c r="A1556" i="5"/>
  <c r="A1557" i="5"/>
  <c r="A1558" i="5"/>
  <c r="A1559" i="5"/>
  <c r="A1560" i="5"/>
  <c r="A1561" i="5"/>
  <c r="A1562" i="5"/>
  <c r="A1563" i="5"/>
  <c r="A1564" i="5"/>
  <c r="A1565" i="5"/>
  <c r="A1566" i="5"/>
  <c r="A1567" i="5"/>
  <c r="A1568" i="5"/>
  <c r="A1569" i="5"/>
  <c r="A1570" i="5"/>
  <c r="A1571" i="5"/>
  <c r="A1572" i="5"/>
  <c r="A1573" i="5"/>
  <c r="A1574" i="5"/>
  <c r="A1575" i="5"/>
  <c r="A1576" i="5"/>
  <c r="A1577" i="5"/>
  <c r="A1578" i="5"/>
  <c r="A1579" i="5"/>
  <c r="A1580" i="5"/>
  <c r="A1581" i="5"/>
  <c r="A1582" i="5"/>
  <c r="A1583" i="5"/>
  <c r="A1584" i="5"/>
  <c r="A1585" i="5"/>
  <c r="A1586" i="5"/>
  <c r="A1587" i="5"/>
  <c r="A1588" i="5"/>
  <c r="A1589" i="5"/>
  <c r="A1590" i="5"/>
  <c r="A1591" i="5"/>
  <c r="A1592" i="5"/>
  <c r="A1593" i="5"/>
  <c r="A1594" i="5"/>
  <c r="A1595" i="5"/>
  <c r="A1596" i="5"/>
  <c r="A1597" i="5"/>
  <c r="A1598" i="5"/>
  <c r="A1599" i="5"/>
  <c r="A1600" i="5"/>
  <c r="A1601" i="5"/>
  <c r="A1602" i="5"/>
  <c r="A1603" i="5"/>
  <c r="A1604" i="5"/>
  <c r="A1605" i="5"/>
  <c r="A1606" i="5"/>
  <c r="A1607" i="5"/>
  <c r="A1608" i="5"/>
  <c r="A1609" i="5"/>
  <c r="A1610" i="5"/>
  <c r="A1611" i="5"/>
  <c r="A1612" i="5"/>
  <c r="A1613" i="5"/>
  <c r="A1614" i="5"/>
  <c r="A1615" i="5"/>
  <c r="A1616" i="5"/>
  <c r="A1617" i="5"/>
  <c r="A1618" i="5"/>
  <c r="A1619" i="5"/>
  <c r="A1620" i="5"/>
  <c r="A1621" i="5"/>
  <c r="A1622" i="5"/>
  <c r="A1623" i="5"/>
  <c r="A1624" i="5"/>
  <c r="A1625" i="5"/>
  <c r="A1626" i="5"/>
  <c r="A1627" i="5"/>
  <c r="A1628" i="5"/>
  <c r="A1629" i="5"/>
  <c r="A1630" i="5"/>
  <c r="A1631" i="5"/>
  <c r="A1632" i="5"/>
  <c r="A1633" i="5"/>
  <c r="A1634" i="5"/>
  <c r="A1635" i="5"/>
  <c r="A1636" i="5"/>
  <c r="A1637" i="5"/>
  <c r="A1638" i="5"/>
  <c r="A1639" i="5"/>
  <c r="A1640" i="5"/>
  <c r="A1641" i="5"/>
  <c r="A1642" i="5"/>
  <c r="A1643" i="5"/>
  <c r="A1644" i="5"/>
  <c r="A1645" i="5"/>
  <c r="A1646" i="5"/>
  <c r="A1647" i="5"/>
  <c r="A1648" i="5"/>
  <c r="A1649" i="5"/>
  <c r="A1650" i="5"/>
  <c r="A1651" i="5"/>
  <c r="A1652" i="5"/>
  <c r="A1653" i="5"/>
  <c r="A1654" i="5"/>
  <c r="A1655" i="5"/>
  <c r="A1656" i="5"/>
  <c r="A1657" i="5"/>
  <c r="A1658" i="5"/>
  <c r="A1659" i="5"/>
  <c r="A1660" i="5"/>
  <c r="A1661" i="5"/>
  <c r="A1662" i="5"/>
  <c r="A1663" i="5"/>
  <c r="A1664" i="5"/>
  <c r="A1665" i="5"/>
  <c r="A1666" i="5"/>
  <c r="A1667" i="5"/>
  <c r="A1668" i="5"/>
  <c r="A1669" i="5"/>
  <c r="A1670" i="5"/>
  <c r="A1671" i="5"/>
  <c r="A1672" i="5"/>
  <c r="A1673" i="5"/>
  <c r="A1674" i="5"/>
  <c r="A1675" i="5"/>
  <c r="A1676" i="5"/>
  <c r="A1677" i="5"/>
  <c r="A1678" i="5"/>
  <c r="A1679" i="5"/>
  <c r="A1680" i="5"/>
  <c r="A1681" i="5"/>
  <c r="A1682" i="5"/>
  <c r="A1683" i="5"/>
  <c r="A1684" i="5"/>
  <c r="A1685" i="5"/>
  <c r="A1686" i="5"/>
  <c r="A1687" i="5"/>
  <c r="A1688" i="5"/>
  <c r="A1689" i="5"/>
  <c r="A1690" i="5"/>
  <c r="A1691" i="5"/>
  <c r="A1692" i="5"/>
  <c r="A1693" i="5"/>
  <c r="A1694" i="5"/>
  <c r="A1695" i="5"/>
  <c r="A1696" i="5"/>
  <c r="A1697" i="5"/>
  <c r="A1698" i="5"/>
  <c r="A1699" i="5"/>
  <c r="A1700" i="5"/>
  <c r="A1701" i="5"/>
  <c r="A1702" i="5"/>
  <c r="A1703" i="5"/>
  <c r="A1704" i="5"/>
  <c r="A1705" i="5"/>
  <c r="A1706" i="5"/>
  <c r="A1707" i="5"/>
  <c r="A1708" i="5"/>
  <c r="A1709" i="5"/>
  <c r="A1710" i="5"/>
  <c r="A1711" i="5"/>
  <c r="A1712" i="5"/>
  <c r="A1713" i="5"/>
  <c r="A1714" i="5"/>
  <c r="A1715" i="5"/>
  <c r="A1716" i="5"/>
  <c r="A1717" i="5"/>
  <c r="A1718" i="5"/>
  <c r="A1719" i="5"/>
  <c r="A1720" i="5"/>
  <c r="A1721" i="5"/>
  <c r="A1722" i="5"/>
  <c r="A1723" i="5"/>
  <c r="A1724" i="5"/>
  <c r="A1725" i="5"/>
  <c r="A1726" i="5"/>
  <c r="A1727" i="5"/>
  <c r="A1728" i="5"/>
  <c r="A1729" i="5"/>
  <c r="A1730" i="5"/>
  <c r="A1731" i="5"/>
  <c r="A1732" i="5"/>
  <c r="A1733" i="5"/>
  <c r="A1734" i="5"/>
  <c r="A1735" i="5"/>
  <c r="A1736" i="5"/>
  <c r="A1737" i="5"/>
  <c r="A1738" i="5"/>
  <c r="A1739" i="5"/>
  <c r="A1740" i="5"/>
  <c r="A1741" i="5"/>
  <c r="A1742" i="5"/>
  <c r="A1743" i="5"/>
  <c r="A1744" i="5"/>
  <c r="A1745" i="5"/>
  <c r="A1746" i="5"/>
  <c r="A1747" i="5"/>
  <c r="A1748" i="5"/>
  <c r="A1749" i="5"/>
  <c r="A1750" i="5"/>
  <c r="A1751" i="5"/>
  <c r="A1752" i="5"/>
  <c r="A1753" i="5"/>
  <c r="A1754" i="5"/>
  <c r="A1755" i="5"/>
  <c r="A1756" i="5"/>
  <c r="A1757" i="5"/>
  <c r="A1758" i="5"/>
  <c r="A1759" i="5"/>
  <c r="A1760" i="5"/>
  <c r="A1761" i="5"/>
  <c r="A1762" i="5"/>
  <c r="A1763" i="5"/>
  <c r="A1764" i="5"/>
  <c r="A1765" i="5"/>
  <c r="A1766" i="5"/>
  <c r="A1767" i="5"/>
  <c r="A1768" i="5"/>
  <c r="A1769" i="5"/>
  <c r="A1770" i="5"/>
  <c r="A1771" i="5"/>
  <c r="A1772" i="5"/>
  <c r="A1773" i="5"/>
  <c r="A1774" i="5"/>
  <c r="A1775" i="5"/>
  <c r="A1776" i="5"/>
  <c r="A1777" i="5"/>
  <c r="A1778" i="5"/>
  <c r="A1779" i="5"/>
  <c r="A1780" i="5"/>
  <c r="A1781" i="5"/>
  <c r="A1782" i="5"/>
  <c r="A1783" i="5"/>
  <c r="A1784" i="5"/>
  <c r="A1785" i="5"/>
  <c r="A1786" i="5"/>
  <c r="A1787" i="5"/>
  <c r="A1788" i="5"/>
  <c r="A1789" i="5"/>
  <c r="A1790" i="5"/>
  <c r="A1791" i="5"/>
  <c r="A1792" i="5"/>
  <c r="A1793" i="5"/>
  <c r="A1794" i="5"/>
  <c r="A1795" i="5"/>
  <c r="A1796" i="5"/>
  <c r="A1797" i="5"/>
  <c r="A1798" i="5"/>
  <c r="A1799" i="5"/>
  <c r="A1800" i="5"/>
  <c r="A1801" i="5"/>
  <c r="A1802" i="5"/>
  <c r="A1803" i="5"/>
  <c r="A1804" i="5"/>
  <c r="A1805" i="5"/>
  <c r="A1806" i="5"/>
  <c r="A1807" i="5"/>
  <c r="A1808" i="5"/>
  <c r="A1809" i="5"/>
  <c r="A1810" i="5"/>
  <c r="A1811" i="5"/>
  <c r="A1812" i="5"/>
  <c r="A1813" i="5"/>
  <c r="A1814" i="5"/>
  <c r="A1815" i="5"/>
  <c r="A1816" i="5"/>
  <c r="A1817" i="5"/>
  <c r="A1818" i="5"/>
  <c r="A1819" i="5"/>
  <c r="A1820" i="5"/>
  <c r="A1821" i="5"/>
  <c r="A1822" i="5"/>
  <c r="A1823" i="5"/>
  <c r="A1824" i="5"/>
  <c r="A1825" i="5"/>
  <c r="A1826" i="5"/>
  <c r="A1827" i="5"/>
  <c r="A1828" i="5"/>
  <c r="A1829" i="5"/>
  <c r="A1830" i="5"/>
  <c r="A1831" i="5"/>
  <c r="A1832" i="5"/>
  <c r="A1833" i="5"/>
  <c r="A1834" i="5"/>
  <c r="A1835" i="5"/>
  <c r="A1836" i="5"/>
  <c r="A1837" i="5"/>
  <c r="A1838" i="5"/>
  <c r="A1839" i="5"/>
  <c r="A1840" i="5"/>
  <c r="A1841" i="5"/>
  <c r="A1842" i="5"/>
  <c r="A1843" i="5"/>
  <c r="A1844" i="5"/>
  <c r="A1845" i="5"/>
  <c r="A1846" i="5"/>
  <c r="A1847" i="5"/>
  <c r="A1848" i="5"/>
  <c r="A1849" i="5"/>
  <c r="A1850" i="5"/>
  <c r="A1851" i="5"/>
  <c r="A1852" i="5"/>
  <c r="A1853" i="5"/>
  <c r="A1854" i="5"/>
  <c r="A1855" i="5"/>
  <c r="A1856" i="5"/>
  <c r="A1857" i="5"/>
  <c r="A1858" i="5"/>
  <c r="A1859" i="5"/>
  <c r="A1860" i="5"/>
  <c r="A1861" i="5"/>
  <c r="A1862" i="5"/>
  <c r="A1863" i="5"/>
  <c r="A1864" i="5"/>
  <c r="A1865" i="5"/>
  <c r="A1866" i="5"/>
  <c r="A1867" i="5"/>
  <c r="A1868" i="5"/>
  <c r="A1869" i="5"/>
  <c r="A1870" i="5"/>
  <c r="A1871" i="5"/>
  <c r="A1872" i="5"/>
  <c r="A1873" i="5"/>
  <c r="A1874" i="5"/>
  <c r="A1875" i="5"/>
  <c r="A1876" i="5"/>
  <c r="A1877" i="5"/>
  <c r="A1878" i="5"/>
  <c r="A1879" i="5"/>
  <c r="A1880" i="5"/>
  <c r="A1881" i="5"/>
  <c r="A1882" i="5"/>
  <c r="A1883" i="5"/>
  <c r="A1884" i="5"/>
  <c r="A1885" i="5"/>
  <c r="A1886" i="5"/>
  <c r="A1887" i="5"/>
  <c r="A1888" i="5"/>
  <c r="A1889" i="5"/>
  <c r="A1890" i="5"/>
  <c r="A1891" i="5"/>
  <c r="A1892" i="5"/>
  <c r="A1893" i="5"/>
  <c r="A1894" i="5"/>
  <c r="A1895" i="5"/>
  <c r="A1896" i="5"/>
  <c r="A1897" i="5"/>
  <c r="A1898" i="5"/>
  <c r="A1899" i="5"/>
  <c r="A1900" i="5"/>
  <c r="A1901" i="5"/>
  <c r="A1902" i="5"/>
  <c r="A1903" i="5"/>
  <c r="A1904" i="5"/>
  <c r="A1905" i="5"/>
  <c r="A1906" i="5"/>
  <c r="A1907" i="5"/>
  <c r="A1908" i="5"/>
  <c r="A1909" i="5"/>
  <c r="A1910" i="5"/>
  <c r="A1911" i="5"/>
  <c r="A1912" i="5"/>
  <c r="A1913" i="5"/>
  <c r="A1914" i="5"/>
  <c r="A1915" i="5"/>
  <c r="A1916" i="5"/>
  <c r="A1917" i="5"/>
  <c r="A1918" i="5"/>
  <c r="A1919" i="5"/>
  <c r="A1920" i="5"/>
  <c r="A1921" i="5"/>
  <c r="A1922" i="5"/>
  <c r="A1923" i="5"/>
  <c r="A1924" i="5"/>
  <c r="A1925" i="5"/>
  <c r="A1926" i="5"/>
  <c r="A1927" i="5"/>
  <c r="A1928" i="5"/>
  <c r="A1929" i="5"/>
  <c r="A1930" i="5"/>
  <c r="A1931" i="5"/>
  <c r="A1932" i="5"/>
  <c r="A1933" i="5"/>
  <c r="A1934" i="5"/>
  <c r="A1935" i="5"/>
  <c r="A1936" i="5"/>
  <c r="A1937" i="5"/>
  <c r="A1938" i="5"/>
  <c r="A1939" i="5"/>
  <c r="A1940" i="5"/>
  <c r="A1941" i="5"/>
  <c r="A1942" i="5"/>
  <c r="A1943" i="5"/>
  <c r="A1944" i="5"/>
  <c r="A1945" i="5"/>
  <c r="A1946" i="5"/>
  <c r="A1947" i="5"/>
  <c r="A1948" i="5"/>
  <c r="A1949" i="5"/>
  <c r="A1950" i="5"/>
  <c r="A1951" i="5"/>
  <c r="A1952" i="5"/>
  <c r="A1953" i="5"/>
  <c r="A1954" i="5"/>
  <c r="A1955" i="5"/>
  <c r="A1956" i="5"/>
  <c r="A1957" i="5"/>
  <c r="A1958" i="5"/>
  <c r="A1959" i="5"/>
  <c r="A1960" i="5"/>
  <c r="A1961" i="5"/>
  <c r="A1962" i="5"/>
  <c r="A1963" i="5"/>
  <c r="A1964" i="5"/>
  <c r="A1965" i="5"/>
  <c r="A1966" i="5"/>
  <c r="A1967" i="5"/>
  <c r="A1968" i="5"/>
  <c r="A1969" i="5"/>
  <c r="A1970" i="5"/>
  <c r="A1971" i="5"/>
  <c r="A1972" i="5"/>
  <c r="A1973" i="5"/>
  <c r="A1974" i="5"/>
  <c r="A1975" i="5"/>
  <c r="A1976" i="5"/>
  <c r="A1977" i="5"/>
  <c r="A1978" i="5"/>
  <c r="A1979" i="5"/>
  <c r="A1980" i="5"/>
  <c r="A1981" i="5"/>
  <c r="A1982" i="5"/>
  <c r="A1983" i="5"/>
  <c r="A1984" i="5"/>
  <c r="A1985" i="5"/>
  <c r="A1986" i="5"/>
  <c r="A1987" i="5"/>
  <c r="A1988" i="5"/>
  <c r="A1989" i="5"/>
  <c r="A1990" i="5"/>
  <c r="A1991" i="5"/>
  <c r="A1992" i="5"/>
  <c r="A1993" i="5"/>
  <c r="A1994" i="5"/>
  <c r="A1995" i="5"/>
  <c r="A1996" i="5"/>
  <c r="A1997" i="5"/>
  <c r="A1998" i="5"/>
  <c r="A1999" i="5"/>
  <c r="A2000" i="5"/>
  <c r="A2001" i="5"/>
  <c r="A2002" i="5"/>
  <c r="A2003" i="5"/>
  <c r="A2004" i="5"/>
  <c r="A2005" i="5"/>
  <c r="A2006" i="5"/>
  <c r="A2007" i="5"/>
  <c r="A2008" i="5"/>
  <c r="A2009" i="5"/>
  <c r="A2010" i="5"/>
  <c r="A2011" i="5"/>
  <c r="A2012" i="5"/>
  <c r="A2013" i="5"/>
  <c r="A2014" i="5"/>
  <c r="A2015" i="5"/>
  <c r="A2016" i="5"/>
  <c r="A2017" i="5"/>
  <c r="A2018" i="5"/>
  <c r="A2019" i="5"/>
  <c r="A2020" i="5"/>
  <c r="A2021" i="5"/>
  <c r="A2022" i="5"/>
  <c r="A2023" i="5"/>
  <c r="A2024" i="5"/>
  <c r="A2025" i="5"/>
  <c r="A2026" i="5"/>
  <c r="A2027" i="5"/>
  <c r="A2028" i="5"/>
  <c r="A2029" i="5"/>
  <c r="A2030" i="5"/>
  <c r="A2031" i="5"/>
  <c r="A2032" i="5"/>
  <c r="A2033" i="5"/>
  <c r="A2034" i="5"/>
  <c r="A2035" i="5"/>
  <c r="A2036" i="5"/>
  <c r="A2037" i="5"/>
  <c r="A2038" i="5"/>
  <c r="A2039" i="5"/>
  <c r="A2040" i="5"/>
  <c r="A2041" i="5"/>
  <c r="A2042" i="5"/>
  <c r="A2043" i="5"/>
  <c r="A2044" i="5"/>
  <c r="A2045" i="5"/>
  <c r="A2046" i="5"/>
  <c r="A2047" i="5"/>
  <c r="A2048" i="5"/>
  <c r="A2049" i="5"/>
  <c r="A2050" i="5"/>
  <c r="A2051" i="5"/>
  <c r="A2052" i="5"/>
  <c r="A2053" i="5"/>
  <c r="A2054" i="5"/>
  <c r="A2055" i="5"/>
  <c r="A2056" i="5"/>
  <c r="A2057" i="5"/>
  <c r="A2058" i="5"/>
  <c r="A2059" i="5"/>
  <c r="A2060" i="5"/>
  <c r="A2061" i="5"/>
  <c r="A2062" i="5"/>
  <c r="A2063" i="5"/>
  <c r="A2064" i="5"/>
  <c r="A2065" i="5"/>
  <c r="A2066" i="5"/>
  <c r="A2067" i="5"/>
  <c r="A2068" i="5"/>
  <c r="A2069" i="5"/>
  <c r="A2070" i="5"/>
  <c r="A2071" i="5"/>
  <c r="A2072" i="5"/>
  <c r="A2073" i="5"/>
  <c r="A2074" i="5"/>
  <c r="A2075" i="5"/>
  <c r="A2076" i="5"/>
  <c r="A2077" i="5"/>
  <c r="A2078" i="5"/>
  <c r="A2079" i="5"/>
  <c r="A2080" i="5"/>
  <c r="A2081" i="5"/>
  <c r="A2082" i="5"/>
  <c r="A2083" i="5"/>
  <c r="A2084" i="5"/>
  <c r="A2085" i="5"/>
  <c r="A2086" i="5"/>
  <c r="A2087" i="5"/>
  <c r="A2088" i="5"/>
  <c r="A2089" i="5"/>
  <c r="A2090" i="5"/>
  <c r="A2091" i="5"/>
  <c r="A2092" i="5"/>
  <c r="A2093" i="5"/>
  <c r="A2094" i="5"/>
  <c r="A2095" i="5"/>
  <c r="A2096" i="5"/>
  <c r="A2097" i="5"/>
  <c r="A2098" i="5"/>
  <c r="A2099" i="5"/>
  <c r="A2100" i="5"/>
  <c r="A2101" i="5"/>
  <c r="A2102" i="5"/>
  <c r="A2103" i="5"/>
  <c r="A2104" i="5"/>
  <c r="A2105" i="5"/>
  <c r="A2106" i="5"/>
  <c r="A2107" i="5"/>
  <c r="A2108" i="5"/>
  <c r="A2109" i="5"/>
  <c r="A2110" i="5"/>
  <c r="A2111" i="5"/>
  <c r="A2112" i="5"/>
  <c r="A2113" i="5"/>
  <c r="A2114" i="5"/>
  <c r="A2115" i="5"/>
  <c r="A2116" i="5"/>
  <c r="A2117" i="5"/>
  <c r="A2118" i="5"/>
  <c r="A2119" i="5"/>
  <c r="A2120" i="5"/>
  <c r="A2121" i="5"/>
  <c r="A2122" i="5"/>
  <c r="A2123" i="5"/>
  <c r="A2124" i="5"/>
  <c r="A2125" i="5"/>
  <c r="A2126" i="5"/>
  <c r="A2127" i="5"/>
  <c r="A2128" i="5"/>
  <c r="A2129" i="5"/>
  <c r="A2130" i="5"/>
  <c r="A2131" i="5"/>
  <c r="A2132" i="5"/>
  <c r="A2133" i="5"/>
  <c r="A2134" i="5"/>
  <c r="A2135" i="5"/>
  <c r="A2136" i="5"/>
  <c r="A2137" i="5"/>
  <c r="A2138" i="5"/>
  <c r="A2139" i="5"/>
  <c r="A2140" i="5"/>
  <c r="A2141" i="5"/>
  <c r="A2142" i="5"/>
  <c r="A2143" i="5"/>
  <c r="A2144" i="5"/>
  <c r="A2145" i="5"/>
  <c r="A2146" i="5"/>
  <c r="A2147" i="5"/>
  <c r="A2148" i="5"/>
  <c r="A2149" i="5"/>
  <c r="A2150" i="5"/>
  <c r="A2151" i="5"/>
  <c r="A2152" i="5"/>
  <c r="A2153" i="5"/>
  <c r="A2154" i="5"/>
  <c r="A2155" i="5"/>
  <c r="A2156" i="5"/>
  <c r="A2157" i="5"/>
  <c r="A2158" i="5"/>
  <c r="A2159" i="5"/>
  <c r="A2160" i="5"/>
  <c r="A2161" i="5"/>
  <c r="A2162" i="5"/>
  <c r="A2163" i="5"/>
  <c r="A2164" i="5"/>
  <c r="A2165" i="5"/>
  <c r="A2166" i="5"/>
  <c r="A2167" i="5"/>
  <c r="A2168" i="5"/>
  <c r="A2169" i="5"/>
  <c r="A2170" i="5"/>
  <c r="A2171" i="5"/>
  <c r="A2172" i="5"/>
  <c r="A2173" i="5"/>
  <c r="A2174" i="5"/>
  <c r="A2175" i="5"/>
  <c r="A2176" i="5"/>
  <c r="A2177" i="5"/>
  <c r="A2178" i="5"/>
  <c r="A2179" i="5"/>
  <c r="A2180" i="5"/>
  <c r="A2181" i="5"/>
  <c r="A2182" i="5"/>
  <c r="A2183" i="5"/>
  <c r="A2184" i="5"/>
  <c r="A2185" i="5"/>
  <c r="A2186" i="5"/>
  <c r="A2187" i="5"/>
  <c r="A2188" i="5"/>
  <c r="A2189" i="5"/>
  <c r="A2190" i="5"/>
  <c r="A2191" i="5"/>
  <c r="A2192" i="5"/>
  <c r="A2193" i="5"/>
  <c r="A2194" i="5"/>
  <c r="A2195" i="5"/>
  <c r="A2196" i="5"/>
  <c r="A2197" i="5"/>
  <c r="A2198" i="5"/>
  <c r="A2199" i="5"/>
  <c r="A2200" i="5"/>
  <c r="A2201" i="5"/>
  <c r="A2202" i="5"/>
  <c r="A2203" i="5"/>
  <c r="A2204" i="5"/>
  <c r="A2205" i="5"/>
  <c r="A2206" i="5"/>
  <c r="A2207" i="5"/>
  <c r="A2208" i="5"/>
  <c r="A2209" i="5"/>
  <c r="A2210" i="5"/>
  <c r="A2211" i="5"/>
  <c r="A2212" i="5"/>
  <c r="A2213" i="5"/>
  <c r="A2214" i="5"/>
  <c r="A2215" i="5"/>
  <c r="A2216" i="5"/>
  <c r="A2217" i="5"/>
  <c r="A2218" i="5"/>
  <c r="A2219" i="5"/>
  <c r="A2220" i="5"/>
  <c r="A2221" i="5"/>
  <c r="A2222" i="5"/>
  <c r="A2223" i="5"/>
  <c r="A2224" i="5"/>
  <c r="A2225" i="5"/>
  <c r="A2226" i="5"/>
  <c r="A2227" i="5"/>
  <c r="A2228" i="5"/>
  <c r="A2229" i="5"/>
  <c r="A2230" i="5"/>
  <c r="A2231" i="5"/>
  <c r="A2232" i="5"/>
  <c r="A2233" i="5"/>
  <c r="A2234" i="5"/>
  <c r="A2235" i="5"/>
  <c r="A2236" i="5"/>
  <c r="A2237" i="5"/>
  <c r="A2238" i="5"/>
  <c r="A2239" i="5"/>
  <c r="A2240" i="5"/>
  <c r="A2241" i="5"/>
  <c r="A2242" i="5"/>
  <c r="A2243" i="5"/>
  <c r="A2244" i="5"/>
  <c r="A2245" i="5"/>
  <c r="A2246" i="5"/>
  <c r="A2247" i="5"/>
  <c r="A2248" i="5"/>
  <c r="A2249" i="5"/>
  <c r="A2250" i="5"/>
  <c r="A2251" i="5"/>
  <c r="A2252" i="5"/>
  <c r="A2253" i="5"/>
  <c r="A2254" i="5"/>
  <c r="A2255" i="5"/>
  <c r="A2256" i="5"/>
  <c r="A2257" i="5"/>
  <c r="A2258" i="5"/>
  <c r="A2259" i="5"/>
  <c r="A2260" i="5"/>
  <c r="A2261" i="5"/>
  <c r="A2262" i="5"/>
  <c r="A2263" i="5"/>
  <c r="A2264" i="5"/>
  <c r="A2265" i="5"/>
  <c r="A2266" i="5"/>
  <c r="A2267" i="5"/>
  <c r="A2268" i="5"/>
  <c r="A2269" i="5"/>
  <c r="A2270" i="5"/>
  <c r="A2271" i="5"/>
  <c r="A2272" i="5"/>
  <c r="A2273" i="5"/>
  <c r="A2274" i="5"/>
  <c r="A2275" i="5"/>
  <c r="A2276" i="5"/>
  <c r="A2277" i="5"/>
  <c r="A2278" i="5"/>
  <c r="A2279" i="5"/>
  <c r="A2280" i="5"/>
  <c r="A2281" i="5"/>
  <c r="A2282" i="5"/>
  <c r="A2283" i="5"/>
  <c r="A2284" i="5"/>
  <c r="A2285" i="5"/>
  <c r="A2286" i="5"/>
  <c r="A2287" i="5"/>
  <c r="A2288" i="5"/>
  <c r="A2289" i="5"/>
  <c r="A2290" i="5"/>
  <c r="A2291" i="5"/>
  <c r="A2292" i="5"/>
  <c r="A2293" i="5"/>
  <c r="A2294" i="5"/>
  <c r="A2295" i="5"/>
  <c r="A2296" i="5"/>
  <c r="A2297" i="5"/>
  <c r="A2298" i="5"/>
  <c r="A2299" i="5"/>
  <c r="A2300" i="5"/>
  <c r="A2301" i="5"/>
  <c r="A2302" i="5"/>
  <c r="A2303" i="5"/>
  <c r="A2304" i="5"/>
  <c r="A2305" i="5"/>
  <c r="A2306" i="5"/>
  <c r="A2307" i="5"/>
  <c r="A2308" i="5"/>
  <c r="A2309" i="5"/>
  <c r="A2310" i="5"/>
  <c r="A2311" i="5"/>
  <c r="A2312" i="5"/>
  <c r="A2313" i="5"/>
  <c r="A2314" i="5"/>
  <c r="A2315" i="5"/>
  <c r="A2316" i="5"/>
  <c r="A2317" i="5"/>
  <c r="A2318" i="5"/>
  <c r="A2319" i="5"/>
  <c r="A2320" i="5"/>
  <c r="A2321" i="5"/>
  <c r="A2322" i="5"/>
  <c r="A2323" i="5"/>
  <c r="A2324" i="5"/>
  <c r="A2325" i="5"/>
  <c r="A2326" i="5"/>
  <c r="A2327" i="5"/>
  <c r="A2328" i="5"/>
  <c r="A2329" i="5"/>
  <c r="A2330" i="5"/>
  <c r="A2331" i="5"/>
  <c r="A2332" i="5"/>
  <c r="A2333" i="5"/>
  <c r="A2334" i="5"/>
  <c r="A2335" i="5"/>
  <c r="A2336" i="5"/>
  <c r="A2337" i="5"/>
  <c r="A2338" i="5"/>
  <c r="A2339" i="5"/>
  <c r="A2340" i="5"/>
  <c r="A2341" i="5"/>
  <c r="A2342" i="5"/>
  <c r="A2343" i="5"/>
  <c r="A2344" i="5"/>
  <c r="A2345" i="5"/>
  <c r="A2346" i="5"/>
  <c r="A2347" i="5"/>
  <c r="A2348" i="5"/>
  <c r="A2349" i="5"/>
  <c r="A2350" i="5"/>
  <c r="A2351" i="5"/>
  <c r="A2352" i="5"/>
  <c r="A2353" i="5"/>
  <c r="A2354" i="5"/>
  <c r="A2355" i="5"/>
  <c r="A2356" i="5"/>
  <c r="A2357" i="5"/>
  <c r="A2358" i="5"/>
  <c r="A2359" i="5"/>
  <c r="A2360" i="5"/>
  <c r="A2361" i="5"/>
  <c r="A2362" i="5"/>
  <c r="A2363" i="5"/>
  <c r="A2364" i="5"/>
  <c r="A2365" i="5"/>
  <c r="A2366" i="5"/>
  <c r="A2367" i="5"/>
  <c r="A2368" i="5"/>
  <c r="A2369" i="5"/>
  <c r="A2370" i="5"/>
  <c r="A2371" i="5"/>
  <c r="A2372" i="5"/>
  <c r="A2373" i="5"/>
  <c r="A2374" i="5"/>
  <c r="A2375" i="5"/>
  <c r="A2376" i="5"/>
  <c r="A2377" i="5"/>
  <c r="A2378" i="5"/>
  <c r="A2379" i="5"/>
  <c r="A2380" i="5"/>
  <c r="A2381" i="5"/>
  <c r="A2382" i="5"/>
  <c r="A2383" i="5"/>
  <c r="A2384" i="5"/>
  <c r="A2385" i="5"/>
  <c r="A2386" i="5"/>
  <c r="A2387" i="5"/>
  <c r="A2388" i="5"/>
  <c r="A2389" i="5"/>
  <c r="A2390" i="5"/>
  <c r="A2391" i="5"/>
  <c r="A2392" i="5"/>
  <c r="A2393" i="5"/>
  <c r="A2394" i="5"/>
  <c r="A2395" i="5"/>
  <c r="A2396" i="5"/>
  <c r="A2397" i="5"/>
  <c r="A2398" i="5"/>
  <c r="A2399" i="5"/>
  <c r="A2400" i="5"/>
  <c r="A2401" i="5"/>
  <c r="A2402" i="5"/>
  <c r="A2403" i="5"/>
  <c r="A2404" i="5"/>
  <c r="A2405" i="5"/>
  <c r="A2406" i="5"/>
  <c r="A2407" i="5"/>
  <c r="A2408" i="5"/>
  <c r="A2409" i="5"/>
  <c r="A2410" i="5"/>
  <c r="A2411" i="5"/>
  <c r="A2412" i="5"/>
  <c r="A2413" i="5"/>
  <c r="A2414" i="5"/>
  <c r="A2415" i="5"/>
  <c r="A2416" i="5"/>
  <c r="A2417" i="5"/>
  <c r="A2418" i="5"/>
  <c r="A2419" i="5"/>
  <c r="A2420" i="5"/>
  <c r="A2421" i="5"/>
  <c r="A2422" i="5"/>
  <c r="A2423" i="5"/>
  <c r="A2424" i="5"/>
  <c r="A2425" i="5"/>
  <c r="A2426" i="5"/>
  <c r="A2427" i="5"/>
  <c r="A2428" i="5"/>
  <c r="A2429" i="5"/>
  <c r="A2430" i="5"/>
  <c r="A2431" i="5"/>
  <c r="A2432" i="5"/>
  <c r="A2433" i="5"/>
  <c r="A2434" i="5"/>
  <c r="A2435" i="5"/>
  <c r="A2436" i="5"/>
  <c r="A2437" i="5"/>
  <c r="A2438" i="5"/>
  <c r="A2439" i="5"/>
  <c r="A2440" i="5"/>
  <c r="A2441" i="5"/>
  <c r="A2442" i="5"/>
  <c r="A2443" i="5"/>
  <c r="A2444" i="5"/>
  <c r="A2445" i="5"/>
  <c r="A2446" i="5"/>
  <c r="A2447" i="5"/>
  <c r="A2448" i="5"/>
  <c r="A2449" i="5"/>
  <c r="A2450" i="5"/>
  <c r="A2451" i="5"/>
  <c r="A2452" i="5"/>
  <c r="A2453" i="5"/>
  <c r="A2454" i="5"/>
  <c r="A2455" i="5"/>
  <c r="A2456" i="5"/>
  <c r="A2457" i="5"/>
  <c r="A2458" i="5"/>
  <c r="A2459" i="5"/>
  <c r="A2460" i="5"/>
  <c r="A2461" i="5"/>
  <c r="A2462" i="5"/>
  <c r="A2463" i="5"/>
  <c r="A2464" i="5"/>
  <c r="A2465" i="5"/>
  <c r="A2466" i="5"/>
  <c r="A2467" i="5"/>
  <c r="A2468" i="5"/>
  <c r="A2469" i="5"/>
  <c r="A2470" i="5"/>
  <c r="A2471" i="5"/>
  <c r="A2472" i="5"/>
  <c r="A2473" i="5"/>
  <c r="A2474" i="5"/>
  <c r="A2475" i="5"/>
  <c r="A2476" i="5"/>
  <c r="A2477" i="5"/>
  <c r="A2478" i="5"/>
  <c r="A2479" i="5"/>
  <c r="A2480" i="5"/>
  <c r="A2481" i="5"/>
  <c r="A2482" i="5"/>
  <c r="A2483" i="5"/>
  <c r="A2484" i="5"/>
  <c r="A2485" i="5"/>
  <c r="A2486" i="5"/>
  <c r="A2487" i="5"/>
  <c r="A2488" i="5"/>
  <c r="A2489" i="5"/>
  <c r="A2490" i="5"/>
  <c r="A2491" i="5"/>
  <c r="A2492" i="5"/>
  <c r="A2493" i="5"/>
  <c r="A2494" i="5"/>
  <c r="A2495" i="5"/>
  <c r="A2496" i="5"/>
  <c r="A2497" i="5"/>
  <c r="A2498" i="5"/>
  <c r="A2499" i="5"/>
  <c r="A2500" i="5"/>
  <c r="A2501" i="5"/>
  <c r="A2502" i="5"/>
  <c r="A2503" i="5"/>
  <c r="A2504" i="5"/>
  <c r="A2505" i="5"/>
  <c r="A2506" i="5"/>
  <c r="A2507" i="5"/>
  <c r="A2508" i="5"/>
  <c r="A2509" i="5"/>
  <c r="A2510" i="5"/>
  <c r="A2511" i="5"/>
  <c r="A2512" i="5"/>
  <c r="A2513" i="5"/>
  <c r="A2514" i="5"/>
  <c r="A2515" i="5"/>
  <c r="A2516" i="5"/>
  <c r="A2517" i="5"/>
  <c r="A2518" i="5"/>
  <c r="A2519" i="5"/>
  <c r="A2520" i="5"/>
  <c r="A2521" i="5"/>
  <c r="A2522" i="5"/>
  <c r="A2523" i="5"/>
  <c r="A2524" i="5"/>
  <c r="A2525" i="5"/>
  <c r="A2526" i="5"/>
  <c r="A2527" i="5"/>
  <c r="A2528" i="5"/>
  <c r="A2529" i="5"/>
  <c r="A2530" i="5"/>
  <c r="A2531" i="5"/>
  <c r="A2532" i="5"/>
  <c r="A2533" i="5"/>
  <c r="A2534" i="5"/>
  <c r="A2535" i="5"/>
  <c r="A2536" i="5"/>
  <c r="A2537" i="5"/>
  <c r="A2538" i="5"/>
  <c r="A2539" i="5"/>
  <c r="A2540" i="5"/>
  <c r="A2541" i="5"/>
  <c r="A2542" i="5"/>
  <c r="A2543" i="5"/>
  <c r="A2544" i="5"/>
  <c r="A2545" i="5"/>
  <c r="A2546" i="5"/>
  <c r="A2547" i="5"/>
  <c r="A2548" i="5"/>
  <c r="A2549" i="5"/>
  <c r="A2550" i="5"/>
  <c r="A2551" i="5"/>
  <c r="A2552" i="5"/>
  <c r="A2553" i="5"/>
  <c r="A2554" i="5"/>
  <c r="A2555" i="5"/>
  <c r="A2556" i="5"/>
  <c r="A2557" i="5"/>
  <c r="A2558" i="5"/>
  <c r="A2559" i="5"/>
  <c r="A2560" i="5"/>
  <c r="A2561" i="5"/>
  <c r="A2562" i="5"/>
  <c r="A2563" i="5"/>
  <c r="A2564" i="5"/>
  <c r="A2565" i="5"/>
  <c r="A2566" i="5"/>
  <c r="A2567" i="5"/>
  <c r="A2568" i="5"/>
  <c r="A2569" i="5"/>
  <c r="A2570" i="5"/>
  <c r="A2571" i="5"/>
  <c r="A2572" i="5"/>
  <c r="A2573" i="5"/>
  <c r="A2574" i="5"/>
  <c r="A2575" i="5"/>
  <c r="A2576" i="5"/>
  <c r="A2577" i="5"/>
  <c r="A2578" i="5"/>
  <c r="A2579" i="5"/>
  <c r="A2580" i="5"/>
  <c r="A2581" i="5"/>
  <c r="A2582" i="5"/>
  <c r="A2583" i="5"/>
  <c r="A2584" i="5"/>
  <c r="A2585" i="5"/>
  <c r="A2586" i="5"/>
  <c r="A2587" i="5"/>
  <c r="A2588" i="5"/>
  <c r="A2589" i="5"/>
  <c r="A2590" i="5"/>
  <c r="A2591" i="5"/>
  <c r="A2592" i="5"/>
  <c r="A2593" i="5"/>
  <c r="A2594" i="5"/>
  <c r="A2595" i="5"/>
  <c r="A2596" i="5"/>
  <c r="A2597" i="5"/>
  <c r="A2598" i="5"/>
  <c r="A2599" i="5"/>
  <c r="A2600" i="5"/>
  <c r="A2601" i="5"/>
  <c r="A2602" i="5"/>
  <c r="A2603" i="5"/>
  <c r="A2604" i="5"/>
  <c r="A2605" i="5"/>
  <c r="A2606" i="5"/>
  <c r="A2607" i="5"/>
  <c r="A2608" i="5"/>
  <c r="A2609" i="5"/>
  <c r="A2610" i="5"/>
  <c r="A2611" i="5"/>
  <c r="A2612" i="5"/>
  <c r="A2613" i="5"/>
  <c r="A2614" i="5"/>
  <c r="A2615" i="5"/>
  <c r="A2616" i="5"/>
  <c r="A2617" i="5"/>
  <c r="A2618" i="5"/>
  <c r="A2619" i="5"/>
  <c r="A2620" i="5"/>
  <c r="A2621" i="5"/>
  <c r="A2622" i="5"/>
  <c r="A2623" i="5"/>
  <c r="A2624" i="5"/>
  <c r="A2625" i="5"/>
  <c r="A2626" i="5"/>
  <c r="A2627" i="5"/>
  <c r="A2628" i="5"/>
  <c r="A2629" i="5"/>
  <c r="A2630" i="5"/>
  <c r="A2631" i="5"/>
  <c r="A2632" i="5"/>
  <c r="A2633" i="5"/>
  <c r="A2634" i="5"/>
  <c r="A2635" i="5"/>
  <c r="A2636" i="5"/>
  <c r="A2637" i="5"/>
  <c r="A2638" i="5"/>
  <c r="A2639" i="5"/>
  <c r="A2640" i="5"/>
  <c r="A2641" i="5"/>
  <c r="A2642" i="5"/>
  <c r="A2643" i="5"/>
  <c r="A2644" i="5"/>
  <c r="A2645" i="5"/>
  <c r="A2646" i="5"/>
  <c r="A2647" i="5"/>
  <c r="A2648" i="5"/>
  <c r="A2649" i="5"/>
  <c r="A2650" i="5"/>
  <c r="A2651" i="5"/>
  <c r="A2652" i="5"/>
  <c r="A2653" i="5"/>
  <c r="A2654" i="5"/>
  <c r="A2655" i="5"/>
  <c r="A2656" i="5"/>
  <c r="A2657" i="5"/>
  <c r="A2658" i="5"/>
  <c r="A2659" i="5"/>
  <c r="A2660" i="5"/>
  <c r="A2661" i="5"/>
  <c r="A2662" i="5"/>
  <c r="A2663" i="5"/>
  <c r="A2664" i="5"/>
  <c r="A2665" i="5"/>
  <c r="A2666" i="5"/>
  <c r="A2667" i="5"/>
  <c r="A2668" i="5"/>
  <c r="A2669" i="5"/>
  <c r="A2670" i="5"/>
  <c r="A2671" i="5"/>
  <c r="A2672" i="5"/>
  <c r="A2673" i="5"/>
  <c r="A2674" i="5"/>
  <c r="A2675" i="5"/>
  <c r="A2676" i="5"/>
  <c r="A2677" i="5"/>
  <c r="A2678" i="5"/>
  <c r="A2679" i="5"/>
  <c r="A2680" i="5"/>
  <c r="A2681" i="5"/>
  <c r="A2682" i="5"/>
  <c r="A2683" i="5"/>
  <c r="A2684" i="5"/>
  <c r="A2685" i="5"/>
  <c r="A2686" i="5"/>
  <c r="A2687" i="5"/>
  <c r="A2688" i="5"/>
  <c r="A2689" i="5"/>
  <c r="A2690" i="5"/>
  <c r="A2691" i="5"/>
  <c r="A2692" i="5"/>
  <c r="A2693" i="5"/>
  <c r="A2694" i="5"/>
  <c r="A2695" i="5"/>
  <c r="A2696" i="5"/>
  <c r="A2697" i="5"/>
  <c r="A2698" i="5"/>
  <c r="A2699" i="5"/>
  <c r="A2700" i="5"/>
  <c r="A2701" i="5"/>
  <c r="A2702" i="5"/>
  <c r="A2703" i="5"/>
  <c r="A2704" i="5"/>
  <c r="A2705" i="5"/>
  <c r="A2706" i="5"/>
  <c r="A2707" i="5"/>
  <c r="A2708" i="5"/>
  <c r="A2709" i="5"/>
  <c r="A2710" i="5"/>
  <c r="A2711" i="5"/>
  <c r="A2712" i="5"/>
  <c r="A2713" i="5"/>
  <c r="A2714" i="5"/>
  <c r="A2715" i="5"/>
  <c r="A2716" i="5"/>
  <c r="A2717" i="5"/>
  <c r="A2718" i="5"/>
  <c r="A2719" i="5"/>
  <c r="A2720" i="5"/>
  <c r="A2721" i="5"/>
  <c r="A2722" i="5"/>
  <c r="A2723" i="5"/>
  <c r="A2724" i="5"/>
  <c r="A2725" i="5"/>
  <c r="A2726" i="5"/>
  <c r="A2727" i="5"/>
  <c r="A2728" i="5"/>
  <c r="A2729" i="5"/>
  <c r="A2730" i="5"/>
  <c r="A2731" i="5"/>
  <c r="A2732" i="5"/>
  <c r="A2733" i="5"/>
  <c r="A2734" i="5"/>
  <c r="A2735" i="5"/>
  <c r="A2736" i="5"/>
  <c r="A2737" i="5"/>
  <c r="A2738" i="5"/>
  <c r="A2739" i="5"/>
  <c r="A2740" i="5"/>
  <c r="A2741" i="5"/>
  <c r="A2742" i="5"/>
  <c r="A2743" i="5"/>
  <c r="A2744" i="5"/>
  <c r="A2745" i="5"/>
  <c r="A2746" i="5"/>
  <c r="A2747" i="5"/>
  <c r="A2748" i="5"/>
  <c r="A2749" i="5"/>
  <c r="A2750" i="5"/>
  <c r="A2751" i="5"/>
  <c r="A2752" i="5"/>
  <c r="A2753" i="5"/>
  <c r="A2754" i="5"/>
  <c r="A2755" i="5"/>
  <c r="A2756" i="5"/>
  <c r="A2757" i="5"/>
  <c r="A2758" i="5"/>
  <c r="A2759" i="5"/>
  <c r="A2760" i="5"/>
  <c r="A2761" i="5"/>
  <c r="A2762" i="5"/>
  <c r="A2763" i="5"/>
  <c r="A2764" i="5"/>
  <c r="A2765" i="5"/>
  <c r="A2766" i="5"/>
  <c r="A2767" i="5"/>
  <c r="A2768" i="5"/>
  <c r="A2769" i="5"/>
  <c r="A2770" i="5"/>
  <c r="A2771" i="5"/>
  <c r="A2772" i="5"/>
  <c r="A2773" i="5"/>
  <c r="A2774" i="5"/>
  <c r="A2775" i="5"/>
  <c r="A2776" i="5"/>
  <c r="A2777" i="5"/>
  <c r="A2778" i="5"/>
  <c r="A2779" i="5"/>
  <c r="A2780" i="5"/>
  <c r="A2781" i="5"/>
  <c r="A2782" i="5"/>
  <c r="A2783" i="5"/>
  <c r="A2784" i="5"/>
  <c r="A2785" i="5"/>
  <c r="A2786" i="5"/>
  <c r="A2787" i="5"/>
  <c r="A2788" i="5"/>
  <c r="A2789" i="5"/>
  <c r="A2790" i="5"/>
  <c r="A2791" i="5"/>
  <c r="A2792" i="5"/>
  <c r="A2793" i="5"/>
  <c r="A2794" i="5"/>
  <c r="A2795" i="5"/>
  <c r="A2796" i="5"/>
  <c r="A2797" i="5"/>
  <c r="A2798" i="5"/>
  <c r="A2799" i="5"/>
  <c r="A2800" i="5"/>
  <c r="A2801" i="5"/>
  <c r="A2802" i="5"/>
  <c r="A2803" i="5"/>
  <c r="A2804" i="5"/>
  <c r="A2805" i="5"/>
  <c r="A2806" i="5"/>
  <c r="A2807" i="5"/>
  <c r="A2808" i="5"/>
  <c r="A2809" i="5"/>
  <c r="A2810" i="5"/>
  <c r="A2811" i="5"/>
  <c r="A2812" i="5"/>
  <c r="A2813" i="5"/>
  <c r="A2814" i="5"/>
  <c r="A2815" i="5"/>
  <c r="A2816" i="5"/>
  <c r="A2817" i="5"/>
  <c r="A2818" i="5"/>
  <c r="A2819" i="5"/>
  <c r="A2820" i="5"/>
  <c r="A2821" i="5"/>
  <c r="A2822" i="5"/>
  <c r="A2823" i="5"/>
  <c r="A2824" i="5"/>
  <c r="A2825" i="5"/>
  <c r="A2826" i="5"/>
  <c r="A2827" i="5"/>
  <c r="A2828" i="5"/>
  <c r="A2829" i="5"/>
  <c r="A2830" i="5"/>
  <c r="A2831" i="5"/>
  <c r="A2832" i="5"/>
  <c r="A2833" i="5"/>
  <c r="A2834" i="5"/>
  <c r="A2835" i="5"/>
  <c r="A2836" i="5"/>
  <c r="A2837" i="5"/>
  <c r="A2838" i="5"/>
  <c r="A2839" i="5"/>
  <c r="A2840" i="5"/>
  <c r="A2841" i="5"/>
  <c r="A2842" i="5"/>
  <c r="A2843" i="5"/>
  <c r="A2844" i="5"/>
  <c r="A2845" i="5"/>
  <c r="A2846" i="5"/>
  <c r="A2847" i="5"/>
  <c r="A2848" i="5"/>
  <c r="A2849" i="5"/>
  <c r="A2850" i="5"/>
  <c r="A2851" i="5"/>
  <c r="A2852" i="5"/>
  <c r="A2853" i="5"/>
  <c r="A2854" i="5"/>
  <c r="A2855" i="5"/>
  <c r="A2856" i="5"/>
  <c r="A2857" i="5"/>
  <c r="A2858" i="5"/>
  <c r="A2859" i="5"/>
  <c r="A2860" i="5"/>
  <c r="A2861" i="5"/>
  <c r="A2862" i="5"/>
  <c r="A2863" i="5"/>
  <c r="A2864" i="5"/>
  <c r="A2865" i="5"/>
  <c r="A2866" i="5"/>
  <c r="A2867" i="5"/>
  <c r="A2868" i="5"/>
  <c r="A2869" i="5"/>
  <c r="A2870" i="5"/>
  <c r="A2871" i="5"/>
  <c r="A2872" i="5"/>
  <c r="A2873" i="5"/>
  <c r="A2874" i="5"/>
  <c r="A2875" i="5"/>
  <c r="A2876" i="5"/>
  <c r="A2877" i="5"/>
  <c r="A2878" i="5"/>
  <c r="A2879" i="5"/>
  <c r="A2880" i="5"/>
  <c r="A2881" i="5"/>
  <c r="A2882" i="5"/>
  <c r="A2883" i="5"/>
  <c r="A2884" i="5"/>
  <c r="A2885" i="5"/>
  <c r="A2886" i="5"/>
  <c r="A2887" i="5"/>
  <c r="A2888" i="5"/>
  <c r="A2889" i="5"/>
  <c r="A2890" i="5"/>
  <c r="A2891" i="5"/>
  <c r="A2892" i="5"/>
  <c r="A2893" i="5"/>
  <c r="A2894" i="5"/>
  <c r="A2895" i="5"/>
  <c r="A2896" i="5"/>
  <c r="A2897" i="5"/>
  <c r="A2898" i="5"/>
  <c r="A2899" i="5"/>
  <c r="A2900" i="5"/>
  <c r="A2901" i="5"/>
  <c r="A2902" i="5"/>
  <c r="A2903" i="5"/>
  <c r="A2904" i="5"/>
  <c r="A2905" i="5"/>
  <c r="A2906" i="5"/>
  <c r="A2907" i="5"/>
  <c r="A2908" i="5"/>
  <c r="A2909" i="5"/>
  <c r="A2910" i="5"/>
  <c r="A2911" i="5"/>
  <c r="A2912" i="5"/>
  <c r="A2913" i="5"/>
  <c r="A2914" i="5"/>
  <c r="A2915" i="5"/>
  <c r="A2916" i="5"/>
  <c r="A2917" i="5"/>
  <c r="A2918" i="5"/>
  <c r="A2919" i="5"/>
  <c r="A2920" i="5"/>
  <c r="A2921" i="5"/>
  <c r="A2922" i="5"/>
  <c r="A2923" i="5"/>
  <c r="A2924" i="5"/>
  <c r="A2925" i="5"/>
  <c r="A2926" i="5"/>
  <c r="A2927" i="5"/>
  <c r="A2928" i="5"/>
  <c r="A2929" i="5"/>
  <c r="A2930" i="5"/>
  <c r="A2931" i="5"/>
  <c r="A2932" i="5"/>
  <c r="A2933" i="5"/>
  <c r="A2934" i="5"/>
  <c r="A2935" i="5"/>
  <c r="A2936" i="5"/>
  <c r="A2937" i="5"/>
  <c r="A2938" i="5"/>
  <c r="A2939" i="5"/>
  <c r="A2940" i="5"/>
  <c r="A2941" i="5"/>
  <c r="A2942" i="5"/>
  <c r="A2943" i="5"/>
  <c r="A2944" i="5"/>
  <c r="A2945" i="5"/>
  <c r="A2946" i="5"/>
  <c r="A2947" i="5"/>
  <c r="A2948" i="5"/>
  <c r="A2949" i="5"/>
  <c r="A2950" i="5"/>
  <c r="A2951" i="5"/>
  <c r="A2952" i="5"/>
  <c r="A2953" i="5"/>
  <c r="A2954" i="5"/>
  <c r="A2955" i="5"/>
  <c r="A2956" i="5"/>
  <c r="A2957" i="5"/>
  <c r="A2958" i="5"/>
  <c r="A2959" i="5"/>
  <c r="A2960" i="5"/>
  <c r="A2961" i="5"/>
  <c r="A2962" i="5"/>
  <c r="A2963" i="5"/>
  <c r="A2964" i="5"/>
  <c r="A2965" i="5"/>
  <c r="A2966" i="5"/>
  <c r="A2967" i="5"/>
  <c r="A2968" i="5"/>
  <c r="A2969" i="5"/>
  <c r="A2970" i="5"/>
  <c r="A2971" i="5"/>
  <c r="A2972" i="5"/>
  <c r="A2973" i="5"/>
  <c r="A2974" i="5"/>
  <c r="A2975" i="5"/>
  <c r="A2976" i="5"/>
  <c r="A2977" i="5"/>
  <c r="A2978" i="5"/>
  <c r="A2979" i="5"/>
  <c r="A2980" i="5"/>
  <c r="A2981" i="5"/>
  <c r="A2982" i="5"/>
  <c r="A2983" i="5"/>
  <c r="A2984" i="5"/>
  <c r="A2985" i="5"/>
  <c r="A2986" i="5"/>
  <c r="A2987" i="5"/>
  <c r="A2988" i="5"/>
  <c r="A2989" i="5"/>
  <c r="A2990" i="5"/>
  <c r="A2991" i="5"/>
  <c r="A2992" i="5"/>
  <c r="A2993" i="5"/>
  <c r="A2994" i="5"/>
  <c r="A2995" i="5"/>
  <c r="A2996" i="5"/>
  <c r="A2997" i="5"/>
  <c r="A2998" i="5"/>
  <c r="A2999" i="5"/>
  <c r="A3000" i="5"/>
  <c r="A3001" i="5"/>
  <c r="A3002" i="5"/>
  <c r="A3003" i="5"/>
  <c r="A3004" i="5"/>
  <c r="A3005" i="5"/>
  <c r="A3006" i="5"/>
  <c r="A3007" i="5"/>
  <c r="A3008" i="5"/>
  <c r="A3009" i="5"/>
  <c r="A3010" i="5"/>
  <c r="A3011" i="5"/>
  <c r="A3012" i="5"/>
  <c r="A3013" i="5"/>
  <c r="A3014" i="5"/>
  <c r="A3015" i="5"/>
  <c r="A3016" i="5"/>
  <c r="A3017" i="5"/>
  <c r="A3018" i="5"/>
  <c r="A3019" i="5"/>
  <c r="A3020" i="5"/>
  <c r="A3021" i="5"/>
  <c r="A3022" i="5"/>
  <c r="A3023" i="5"/>
  <c r="A3024" i="5"/>
  <c r="A3025" i="5"/>
  <c r="A3026" i="5"/>
  <c r="A3027" i="5"/>
  <c r="A3028" i="5"/>
  <c r="A3029" i="5"/>
  <c r="A3030" i="5"/>
  <c r="A3031" i="5"/>
  <c r="A3032" i="5"/>
  <c r="A3033" i="5"/>
  <c r="A3034" i="5"/>
  <c r="A3035" i="5"/>
  <c r="A3036" i="5"/>
  <c r="A3037" i="5"/>
  <c r="A3038" i="5"/>
  <c r="A3039" i="5"/>
  <c r="A3040" i="5"/>
  <c r="A3041" i="5"/>
  <c r="A3042" i="5"/>
  <c r="A3043" i="5"/>
  <c r="A3044" i="5"/>
  <c r="A3045" i="5"/>
  <c r="A3046" i="5"/>
  <c r="A3047" i="5"/>
  <c r="A3048" i="5"/>
  <c r="A3049" i="5"/>
  <c r="A3050" i="5"/>
  <c r="A3051" i="5"/>
  <c r="A3052" i="5"/>
  <c r="A3053" i="5"/>
  <c r="A3054" i="5"/>
  <c r="A3055" i="5"/>
  <c r="A3056" i="5"/>
  <c r="A3057" i="5"/>
  <c r="A3058" i="5"/>
  <c r="A3059" i="5"/>
  <c r="A3060" i="5"/>
  <c r="A3061" i="5"/>
  <c r="A3062" i="5"/>
  <c r="A3063" i="5"/>
  <c r="A3064" i="5"/>
  <c r="A3065" i="5"/>
  <c r="A3066" i="5"/>
  <c r="A3067" i="5"/>
  <c r="A3068" i="5"/>
  <c r="A3069" i="5"/>
  <c r="A3070" i="5"/>
  <c r="A3071" i="5"/>
  <c r="A3072" i="5"/>
  <c r="A3073" i="5"/>
  <c r="A3074" i="5"/>
  <c r="A3075" i="5"/>
  <c r="A3076" i="5"/>
  <c r="A3077" i="5"/>
  <c r="A3078" i="5"/>
  <c r="A3079" i="5"/>
  <c r="A3080" i="5"/>
  <c r="A3081" i="5"/>
  <c r="A3082" i="5"/>
  <c r="A3083" i="5"/>
  <c r="A3084" i="5"/>
  <c r="A3085" i="5"/>
  <c r="A3086" i="5"/>
  <c r="A3087" i="5"/>
  <c r="A3088" i="5"/>
  <c r="A3089" i="5"/>
  <c r="A3090" i="5"/>
  <c r="A3091" i="5"/>
  <c r="A3092" i="5"/>
  <c r="A3093" i="5"/>
  <c r="A3094" i="5"/>
  <c r="A3095" i="5"/>
  <c r="A3096" i="5"/>
  <c r="A3097" i="5"/>
  <c r="A3098" i="5"/>
  <c r="A3099" i="5"/>
  <c r="A3100" i="5"/>
  <c r="A3101" i="5"/>
  <c r="A3102" i="5"/>
  <c r="A3103" i="5"/>
  <c r="A3104" i="5"/>
  <c r="A3105" i="5"/>
  <c r="A3106" i="5"/>
  <c r="A3107" i="5"/>
  <c r="A3108" i="5"/>
  <c r="A3109" i="5"/>
  <c r="A3110" i="5"/>
  <c r="A3111" i="5"/>
  <c r="A3112" i="5"/>
  <c r="A3113" i="5"/>
  <c r="A3114" i="5"/>
  <c r="A3115" i="5"/>
  <c r="A3116" i="5"/>
  <c r="A3117" i="5"/>
  <c r="A3118" i="5"/>
  <c r="A3119" i="5"/>
  <c r="A3120" i="5"/>
  <c r="A3121" i="5"/>
  <c r="A3122" i="5"/>
  <c r="A3123" i="5"/>
  <c r="A3124" i="5"/>
  <c r="A3125" i="5"/>
  <c r="A3126" i="5"/>
  <c r="A3127" i="5"/>
  <c r="A3128" i="5"/>
  <c r="A3129" i="5"/>
  <c r="A3130" i="5"/>
  <c r="A3131" i="5"/>
  <c r="A3132" i="5"/>
  <c r="A3133" i="5"/>
  <c r="A3134" i="5"/>
  <c r="A3135" i="5"/>
  <c r="A3136" i="5"/>
  <c r="A3137" i="5"/>
  <c r="A3138" i="5"/>
  <c r="A3139" i="5"/>
  <c r="A3140" i="5"/>
  <c r="A3141" i="5"/>
  <c r="A3142" i="5"/>
  <c r="A3143" i="5"/>
  <c r="A3144" i="5"/>
  <c r="A3145" i="5"/>
  <c r="A3146" i="5"/>
  <c r="A3147" i="5"/>
  <c r="A3148" i="5"/>
  <c r="A3149" i="5"/>
  <c r="A3150" i="5"/>
  <c r="A3151" i="5"/>
  <c r="A3152" i="5"/>
  <c r="A3153" i="5"/>
  <c r="A3154" i="5"/>
  <c r="A3155" i="5"/>
  <c r="A3156" i="5"/>
  <c r="A3157" i="5"/>
  <c r="A3158" i="5"/>
  <c r="A3159" i="5"/>
  <c r="A3160" i="5"/>
  <c r="A3161" i="5"/>
  <c r="A3162" i="5"/>
  <c r="A3163" i="5"/>
  <c r="A3164" i="5"/>
  <c r="A3165" i="5"/>
  <c r="A3166" i="5"/>
  <c r="A3167" i="5"/>
  <c r="A3168" i="5"/>
  <c r="A3169" i="5"/>
  <c r="A3170" i="5"/>
  <c r="A3171" i="5"/>
  <c r="A3172" i="5"/>
  <c r="A3173" i="5"/>
  <c r="A3174" i="5"/>
  <c r="A3175" i="5"/>
  <c r="A3176" i="5"/>
  <c r="A3177" i="5"/>
  <c r="A3178" i="5"/>
  <c r="A3179" i="5"/>
  <c r="A3180" i="5"/>
  <c r="A3181" i="5"/>
  <c r="A3182" i="5"/>
  <c r="A3183" i="5"/>
  <c r="A3184" i="5"/>
  <c r="A3185" i="5"/>
  <c r="A3186" i="5"/>
  <c r="A3187" i="5"/>
  <c r="A3188" i="5"/>
  <c r="A3189" i="5"/>
  <c r="A3190" i="5"/>
  <c r="A3191" i="5"/>
  <c r="A3192" i="5"/>
  <c r="A3193" i="5"/>
  <c r="A3194" i="5"/>
  <c r="A3195" i="5"/>
  <c r="A3196" i="5"/>
  <c r="A3197" i="5"/>
  <c r="A3198" i="5"/>
  <c r="A3199" i="5"/>
  <c r="A3200" i="5"/>
  <c r="A3201" i="5"/>
  <c r="A3202" i="5"/>
  <c r="A3203" i="5"/>
  <c r="A3204" i="5"/>
  <c r="A3205" i="5"/>
  <c r="A3206" i="5"/>
  <c r="A3207" i="5"/>
  <c r="A3208" i="5"/>
  <c r="A3209" i="5"/>
  <c r="A3210" i="5"/>
  <c r="A3211" i="5"/>
  <c r="A3212" i="5"/>
  <c r="A3213" i="5"/>
  <c r="A3214" i="5"/>
  <c r="A3215" i="5"/>
  <c r="A3216" i="5"/>
  <c r="A3217" i="5"/>
  <c r="A3218" i="5"/>
  <c r="A3219" i="5"/>
  <c r="A3220" i="5"/>
  <c r="A3221" i="5"/>
  <c r="A3222" i="5"/>
  <c r="A3223" i="5"/>
  <c r="A3224" i="5"/>
  <c r="A3225" i="5"/>
  <c r="A3226" i="5"/>
  <c r="A3227" i="5"/>
  <c r="A3228" i="5"/>
  <c r="A3229" i="5"/>
  <c r="A3230" i="5"/>
  <c r="A3231" i="5"/>
  <c r="A3232" i="5"/>
  <c r="A3233" i="5"/>
  <c r="A3234" i="5"/>
  <c r="A3235" i="5"/>
  <c r="A3236" i="5"/>
  <c r="A3237" i="5"/>
  <c r="A3238" i="5"/>
  <c r="A3239" i="5"/>
  <c r="A3240" i="5"/>
  <c r="A3241" i="5"/>
  <c r="A3242" i="5"/>
  <c r="A3243" i="5"/>
  <c r="A3244" i="5"/>
  <c r="A3245" i="5"/>
  <c r="A3246" i="5"/>
  <c r="A3247" i="5"/>
  <c r="A3248" i="5"/>
  <c r="A3249" i="5"/>
  <c r="A3250" i="5"/>
  <c r="A3251" i="5"/>
  <c r="A3252" i="5"/>
  <c r="A3253" i="5"/>
  <c r="A3254" i="5"/>
  <c r="A3255" i="5"/>
  <c r="A3256" i="5"/>
  <c r="A3257" i="5"/>
  <c r="A3258" i="5"/>
  <c r="A3259" i="5"/>
  <c r="A3260" i="5"/>
  <c r="A3261" i="5"/>
  <c r="A3262" i="5"/>
  <c r="A3263" i="5"/>
  <c r="A3264" i="5"/>
  <c r="A3265" i="5"/>
  <c r="A3266" i="5"/>
  <c r="A3267" i="5"/>
  <c r="A3268" i="5"/>
  <c r="A3269" i="5"/>
  <c r="A3270" i="5"/>
  <c r="A3271" i="5"/>
  <c r="A3272" i="5"/>
  <c r="A3273" i="5"/>
  <c r="A3274" i="5"/>
  <c r="A3275" i="5"/>
  <c r="A3276" i="5"/>
  <c r="A3277" i="5"/>
  <c r="A3278" i="5"/>
  <c r="A3279" i="5"/>
  <c r="A3280" i="5"/>
  <c r="A3281" i="5"/>
  <c r="A3282" i="5"/>
  <c r="A3283" i="5"/>
  <c r="A3284" i="5"/>
  <c r="A3285" i="5"/>
  <c r="A3286" i="5"/>
  <c r="A3287" i="5"/>
  <c r="A3288" i="5"/>
  <c r="A3289" i="5"/>
  <c r="A3290" i="5"/>
  <c r="A3291" i="5"/>
  <c r="A3292" i="5"/>
  <c r="A3293" i="5"/>
  <c r="A3294" i="5"/>
  <c r="A3295" i="5"/>
  <c r="A3296" i="5"/>
  <c r="A3297" i="5"/>
  <c r="A3298" i="5"/>
  <c r="A3299" i="5"/>
  <c r="A3300" i="5"/>
  <c r="A3301" i="5"/>
  <c r="A3302" i="5"/>
  <c r="A3303" i="5"/>
  <c r="A3304" i="5"/>
  <c r="A3305" i="5"/>
  <c r="A3306" i="5"/>
  <c r="A3307" i="5"/>
  <c r="A3308" i="5"/>
  <c r="A3309" i="5"/>
  <c r="A3310" i="5"/>
  <c r="A3311" i="5"/>
  <c r="A3312" i="5"/>
  <c r="A3313" i="5"/>
  <c r="A3314" i="5"/>
  <c r="A3315" i="5"/>
  <c r="A3316" i="5"/>
  <c r="A3317" i="5"/>
  <c r="A3318" i="5"/>
  <c r="A3319" i="5"/>
  <c r="A3320" i="5"/>
  <c r="A3321" i="5"/>
  <c r="A3322" i="5"/>
  <c r="A3323" i="5"/>
  <c r="A3324" i="5"/>
  <c r="A3325" i="5"/>
  <c r="A3326" i="5"/>
  <c r="A3327" i="5"/>
  <c r="A3328" i="5"/>
  <c r="A3329" i="5"/>
  <c r="A3330" i="5"/>
  <c r="A3331" i="5"/>
  <c r="A3332" i="5"/>
  <c r="A3333" i="5"/>
  <c r="A3334" i="5"/>
  <c r="A3335" i="5"/>
  <c r="A3336" i="5"/>
  <c r="A3337" i="5"/>
  <c r="A3338" i="5"/>
  <c r="A3339" i="5"/>
  <c r="A3340" i="5"/>
  <c r="A3341" i="5"/>
  <c r="A3342" i="5"/>
  <c r="A3343" i="5"/>
  <c r="A3344" i="5"/>
  <c r="A3345" i="5"/>
  <c r="A3346" i="5"/>
  <c r="A3347" i="5"/>
  <c r="A3348" i="5"/>
  <c r="A3349" i="5"/>
  <c r="A3350" i="5"/>
  <c r="A3351" i="5"/>
  <c r="A3352" i="5"/>
  <c r="A3353" i="5"/>
  <c r="A3354" i="5"/>
  <c r="A3355" i="5"/>
  <c r="A3356" i="5"/>
  <c r="A3357" i="5"/>
  <c r="A3358" i="5"/>
  <c r="A3359" i="5"/>
  <c r="A3360" i="5"/>
  <c r="A3361" i="5"/>
  <c r="A3362" i="5"/>
  <c r="A3363" i="5"/>
  <c r="A3364" i="5"/>
  <c r="A3365" i="5"/>
  <c r="A3366" i="5"/>
  <c r="A3367" i="5"/>
  <c r="A3368" i="5"/>
  <c r="A3369" i="5"/>
  <c r="A3370" i="5"/>
  <c r="A3371" i="5"/>
  <c r="A3372" i="5"/>
  <c r="A3373" i="5"/>
  <c r="A3374" i="5"/>
  <c r="A3375" i="5"/>
  <c r="A3376" i="5"/>
  <c r="A3377" i="5"/>
  <c r="A3378" i="5"/>
  <c r="A3379" i="5"/>
  <c r="A3380" i="5"/>
  <c r="A3381" i="5"/>
  <c r="A3382" i="5"/>
  <c r="A3383" i="5"/>
  <c r="A3384" i="5"/>
  <c r="A3385" i="5"/>
  <c r="A3386" i="5"/>
  <c r="A3387" i="5"/>
  <c r="A3388" i="5"/>
  <c r="A3389" i="5"/>
  <c r="A3390" i="5"/>
  <c r="A3391" i="5"/>
  <c r="A3392" i="5"/>
  <c r="A3393" i="5"/>
  <c r="A3394" i="5"/>
  <c r="A3395" i="5"/>
  <c r="A3396" i="5"/>
  <c r="A3397" i="5"/>
  <c r="A3398" i="5"/>
  <c r="A3399" i="5"/>
  <c r="A3400" i="5"/>
  <c r="A3401" i="5"/>
  <c r="A3402" i="5"/>
  <c r="A3403" i="5"/>
  <c r="A3404" i="5"/>
  <c r="A3405" i="5"/>
  <c r="A3406" i="5"/>
  <c r="A3407" i="5"/>
  <c r="A3408" i="5"/>
  <c r="A3409" i="5"/>
  <c r="A3410" i="5"/>
  <c r="A3411" i="5"/>
  <c r="A3412" i="5"/>
  <c r="A3413" i="5"/>
  <c r="A3414" i="5"/>
  <c r="A3415" i="5"/>
  <c r="A3416" i="5"/>
  <c r="A3417" i="5"/>
  <c r="A3418" i="5"/>
  <c r="A3419" i="5"/>
  <c r="A3420" i="5"/>
  <c r="A3421" i="5"/>
  <c r="A3422" i="5"/>
  <c r="A3423" i="5"/>
  <c r="A3424" i="5"/>
  <c r="A3425" i="5"/>
  <c r="A3426" i="5"/>
  <c r="A3427" i="5"/>
  <c r="A3428" i="5"/>
  <c r="A3429" i="5"/>
  <c r="A3430" i="5"/>
  <c r="A3431" i="5"/>
  <c r="A3432" i="5"/>
  <c r="A3433" i="5"/>
  <c r="A3434" i="5"/>
  <c r="A3435" i="5"/>
  <c r="A3436" i="5"/>
  <c r="A3437" i="5"/>
  <c r="A3438" i="5"/>
  <c r="A3439" i="5"/>
  <c r="A3440" i="5"/>
  <c r="A3441" i="5"/>
  <c r="A3442" i="5"/>
  <c r="A3443" i="5"/>
  <c r="A3444" i="5"/>
  <c r="A3445" i="5"/>
  <c r="A3446" i="5"/>
  <c r="A3447" i="5"/>
  <c r="A3448" i="5"/>
  <c r="A3449" i="5"/>
  <c r="A3450" i="5"/>
  <c r="A3451" i="5"/>
  <c r="A3452" i="5"/>
  <c r="A3453" i="5"/>
  <c r="A3454" i="5"/>
  <c r="A3455" i="5"/>
  <c r="A3456" i="5"/>
  <c r="A3457" i="5"/>
  <c r="A3458" i="5"/>
  <c r="A3459" i="5"/>
  <c r="A3460" i="5"/>
  <c r="A3461" i="5"/>
  <c r="A3462" i="5"/>
  <c r="A3463" i="5"/>
  <c r="A3464" i="5"/>
  <c r="A3465" i="5"/>
  <c r="A3466" i="5"/>
  <c r="A3467" i="5"/>
  <c r="A3468" i="5"/>
  <c r="A3469" i="5"/>
  <c r="A3470" i="5"/>
  <c r="A3471" i="5"/>
  <c r="A3472" i="5"/>
  <c r="A3473" i="5"/>
  <c r="A3474" i="5"/>
  <c r="A3475" i="5"/>
  <c r="A3476" i="5"/>
  <c r="A3477" i="5"/>
  <c r="A3478" i="5"/>
  <c r="A3479" i="5"/>
  <c r="A3480" i="5"/>
  <c r="A3481" i="5"/>
  <c r="A3482" i="5"/>
  <c r="A3483" i="5"/>
  <c r="A3484" i="5"/>
  <c r="A3485" i="5"/>
  <c r="A3486" i="5"/>
  <c r="A3487" i="5"/>
  <c r="A3488" i="5"/>
  <c r="A3489" i="5"/>
  <c r="A3490" i="5"/>
  <c r="A3491" i="5"/>
  <c r="A3492" i="5"/>
  <c r="A3493" i="5"/>
  <c r="A3494" i="5"/>
  <c r="A3495" i="5"/>
  <c r="A3496" i="5"/>
  <c r="A3497" i="5"/>
  <c r="A3498" i="5"/>
  <c r="A3499" i="5"/>
  <c r="A3500" i="5"/>
  <c r="A3501" i="5"/>
  <c r="A3502" i="5"/>
  <c r="A3503" i="5"/>
  <c r="A3504" i="5"/>
  <c r="A3505" i="5"/>
  <c r="A3506" i="5"/>
  <c r="A3507" i="5"/>
  <c r="A3508" i="5"/>
  <c r="A3509" i="5"/>
  <c r="A3510" i="5"/>
  <c r="A3511" i="5"/>
  <c r="A3512" i="5"/>
  <c r="A3513" i="5"/>
  <c r="A3514" i="5"/>
  <c r="A3515" i="5"/>
  <c r="A3516" i="5"/>
  <c r="A3517" i="5"/>
  <c r="A3518" i="5"/>
  <c r="A3519" i="5"/>
  <c r="A3520" i="5"/>
  <c r="A3521" i="5"/>
  <c r="A3522" i="5"/>
  <c r="A3523" i="5"/>
  <c r="A3524" i="5"/>
  <c r="A3525" i="5"/>
  <c r="A3526" i="5"/>
  <c r="A3527" i="5"/>
  <c r="A3528" i="5"/>
  <c r="A3529" i="5"/>
  <c r="A3530" i="5"/>
  <c r="A3531" i="5"/>
  <c r="A3532" i="5"/>
  <c r="A3533" i="5"/>
  <c r="A3534" i="5"/>
  <c r="A3535" i="5"/>
  <c r="A3536" i="5"/>
  <c r="A3537" i="5"/>
  <c r="A3538" i="5"/>
  <c r="A3539" i="5"/>
  <c r="A3540" i="5"/>
  <c r="A3541" i="5"/>
  <c r="A3542" i="5"/>
  <c r="A3543" i="5"/>
  <c r="A3544" i="5"/>
  <c r="A3545" i="5"/>
  <c r="A3546" i="5"/>
  <c r="A3547" i="5"/>
  <c r="A3548" i="5"/>
  <c r="A3549" i="5"/>
  <c r="A3550" i="5"/>
  <c r="A3551" i="5"/>
  <c r="A3552" i="5"/>
  <c r="A3553" i="5"/>
  <c r="A3554" i="5"/>
  <c r="A3555" i="5"/>
  <c r="A3556" i="5"/>
  <c r="A3557" i="5"/>
  <c r="A3558" i="5"/>
  <c r="A3559" i="5"/>
  <c r="A3560" i="5"/>
  <c r="A3561" i="5"/>
  <c r="A3562" i="5"/>
  <c r="A3563" i="5"/>
  <c r="A3564" i="5"/>
  <c r="A3565" i="5"/>
  <c r="A3566" i="5"/>
  <c r="A3567" i="5"/>
  <c r="A3568" i="5"/>
  <c r="A3569" i="5"/>
  <c r="A3570" i="5"/>
  <c r="A3571" i="5"/>
  <c r="A3572" i="5"/>
  <c r="A3573" i="5"/>
  <c r="A3574" i="5"/>
  <c r="A3575" i="5"/>
  <c r="A3576" i="5"/>
  <c r="A3577" i="5"/>
  <c r="A3578" i="5"/>
  <c r="A3579" i="5"/>
  <c r="A3580" i="5"/>
  <c r="A3581" i="5"/>
  <c r="A3582" i="5"/>
  <c r="A3583" i="5"/>
  <c r="A3584" i="5"/>
  <c r="A3585" i="5"/>
  <c r="A3586" i="5"/>
  <c r="A3587" i="5"/>
  <c r="A3588" i="5"/>
  <c r="A3589" i="5"/>
  <c r="A3590" i="5"/>
  <c r="A3591" i="5"/>
  <c r="A3592" i="5"/>
  <c r="A3593" i="5"/>
  <c r="A3594" i="5"/>
  <c r="A3595" i="5"/>
  <c r="A3596" i="5"/>
  <c r="A3597" i="5"/>
  <c r="A3598" i="5"/>
  <c r="A3599" i="5"/>
  <c r="A3600" i="5"/>
  <c r="A3601" i="5"/>
  <c r="A3602" i="5"/>
  <c r="A3603" i="5"/>
  <c r="A3604" i="5"/>
  <c r="A3605" i="5"/>
  <c r="A3606" i="5"/>
  <c r="A3607" i="5"/>
  <c r="A3608" i="5"/>
  <c r="A3609" i="5"/>
  <c r="A3610" i="5"/>
  <c r="A3611" i="5"/>
  <c r="A3612" i="5"/>
  <c r="A3613" i="5"/>
  <c r="A3614" i="5"/>
  <c r="A3615" i="5"/>
  <c r="A3616" i="5"/>
  <c r="A3617" i="5"/>
  <c r="A3618" i="5"/>
  <c r="A3619" i="5"/>
  <c r="A3620" i="5"/>
  <c r="A3621" i="5"/>
  <c r="A3622" i="5"/>
  <c r="A3623" i="5"/>
  <c r="A3624" i="5"/>
  <c r="A3625" i="5"/>
  <c r="A3626" i="5"/>
  <c r="A3627" i="5"/>
  <c r="A3628" i="5"/>
  <c r="A3629" i="5"/>
  <c r="A3630" i="5"/>
  <c r="A3631" i="5"/>
  <c r="A3632" i="5"/>
  <c r="A3633" i="5"/>
  <c r="A3634" i="5"/>
  <c r="A3635" i="5"/>
  <c r="A3636" i="5"/>
  <c r="A3637" i="5"/>
  <c r="A3638" i="5"/>
  <c r="A3639" i="5"/>
  <c r="A3640" i="5"/>
  <c r="A3641" i="5"/>
  <c r="A3642" i="5"/>
  <c r="A3643" i="5"/>
  <c r="A3644" i="5"/>
  <c r="A3645" i="5"/>
  <c r="A3646" i="5"/>
  <c r="A3647" i="5"/>
  <c r="A3648" i="5"/>
  <c r="A3649" i="5"/>
  <c r="A3650" i="5"/>
  <c r="A3651" i="5"/>
  <c r="A3652" i="5"/>
  <c r="A3653" i="5"/>
  <c r="A3654" i="5"/>
  <c r="A3655" i="5"/>
  <c r="A3656" i="5"/>
  <c r="A3657" i="5"/>
  <c r="A3658" i="5"/>
  <c r="A3659" i="5"/>
  <c r="A3660" i="5"/>
  <c r="A3661" i="5"/>
  <c r="A3662" i="5"/>
  <c r="A3663" i="5"/>
  <c r="A3664" i="5"/>
  <c r="A3665" i="5"/>
  <c r="A3666" i="5"/>
  <c r="A3667" i="5"/>
  <c r="A3668" i="5"/>
  <c r="A3669" i="5"/>
  <c r="A3670" i="5"/>
  <c r="A3671" i="5"/>
  <c r="A3672" i="5"/>
  <c r="A3673" i="5"/>
  <c r="A3674" i="5"/>
  <c r="A3675" i="5"/>
  <c r="A3676" i="5"/>
  <c r="A3677" i="5"/>
  <c r="A3678" i="5"/>
  <c r="A3679" i="5"/>
  <c r="A3680" i="5"/>
  <c r="A3681" i="5"/>
  <c r="A3682" i="5"/>
  <c r="A3683" i="5"/>
  <c r="A3684" i="5"/>
  <c r="A3685" i="5"/>
  <c r="A3686" i="5"/>
  <c r="A3687" i="5"/>
  <c r="A3688" i="5"/>
  <c r="A3689" i="5"/>
  <c r="A3690" i="5"/>
  <c r="A3691" i="5"/>
  <c r="A3692" i="5"/>
  <c r="A3693" i="5"/>
  <c r="A3694" i="5"/>
  <c r="A3695" i="5"/>
  <c r="A3696" i="5"/>
  <c r="A3697" i="5"/>
  <c r="A3698" i="5"/>
  <c r="A3699" i="5"/>
  <c r="A3700" i="5"/>
  <c r="A3701" i="5"/>
  <c r="A3702" i="5"/>
  <c r="A3703" i="5"/>
  <c r="A3704" i="5"/>
  <c r="A3705" i="5"/>
  <c r="A3706" i="5"/>
  <c r="A3707" i="5"/>
  <c r="A3708" i="5"/>
  <c r="A3709" i="5"/>
  <c r="A3710" i="5"/>
  <c r="A3711" i="5"/>
  <c r="A3712" i="5"/>
  <c r="A3713" i="5"/>
  <c r="A3714" i="5"/>
  <c r="A3715" i="5"/>
  <c r="A3716" i="5"/>
  <c r="A3717" i="5"/>
  <c r="A3718" i="5"/>
  <c r="A3719" i="5"/>
  <c r="A3720" i="5"/>
  <c r="A3721" i="5"/>
  <c r="A3722" i="5"/>
  <c r="A3723" i="5"/>
  <c r="A3724" i="5"/>
  <c r="A3725" i="5"/>
  <c r="A3726" i="5"/>
  <c r="A3727" i="5"/>
  <c r="A3728" i="5"/>
  <c r="A3729" i="5"/>
  <c r="A3730" i="5"/>
  <c r="A3731" i="5"/>
  <c r="A3732" i="5"/>
  <c r="A3733" i="5"/>
  <c r="A3734" i="5"/>
  <c r="A3735" i="5"/>
  <c r="A3736" i="5"/>
  <c r="A3737" i="5"/>
  <c r="A3738" i="5"/>
  <c r="A3739" i="5"/>
  <c r="A3740" i="5"/>
  <c r="A3741" i="5"/>
  <c r="A3742" i="5"/>
  <c r="A3743" i="5"/>
  <c r="A3744" i="5"/>
  <c r="A3745" i="5"/>
  <c r="A3746" i="5"/>
  <c r="A3747" i="5"/>
  <c r="A3748" i="5"/>
  <c r="A3749" i="5"/>
  <c r="A3750" i="5"/>
  <c r="A3751" i="5"/>
  <c r="A3752" i="5"/>
  <c r="A3753" i="5"/>
  <c r="A3754" i="5"/>
  <c r="A3755" i="5"/>
  <c r="A3756" i="5"/>
  <c r="A3757" i="5"/>
  <c r="A3758" i="5"/>
  <c r="A3759" i="5"/>
  <c r="A3760" i="5"/>
  <c r="A3761" i="5"/>
  <c r="A3762" i="5"/>
  <c r="A3763" i="5"/>
  <c r="A3764" i="5"/>
  <c r="A3765" i="5"/>
  <c r="A3766" i="5"/>
  <c r="A3767" i="5"/>
  <c r="A3768" i="5"/>
  <c r="A3769" i="5"/>
  <c r="A3770" i="5"/>
  <c r="A3771" i="5"/>
  <c r="A3772" i="5"/>
  <c r="A3773" i="5"/>
  <c r="A3774" i="5"/>
  <c r="A3775" i="5"/>
  <c r="A3776" i="5"/>
  <c r="A3777" i="5"/>
  <c r="A3778" i="5"/>
  <c r="A3779" i="5"/>
  <c r="A3780" i="5"/>
  <c r="A3781" i="5"/>
  <c r="A3782" i="5"/>
  <c r="A3783" i="5"/>
  <c r="A3784" i="5"/>
  <c r="A3785" i="5"/>
  <c r="A3786" i="5"/>
  <c r="A3787" i="5"/>
  <c r="A3788" i="5"/>
  <c r="A3789" i="5"/>
  <c r="A3790" i="5"/>
  <c r="A3791" i="5"/>
  <c r="A3792" i="5"/>
  <c r="A3793" i="5"/>
  <c r="A3794" i="5"/>
  <c r="A3795" i="5"/>
  <c r="A3796" i="5"/>
  <c r="A3797" i="5"/>
  <c r="A3798" i="5"/>
  <c r="A3799" i="5"/>
  <c r="A3800" i="5"/>
  <c r="A3801" i="5"/>
  <c r="A3802" i="5"/>
  <c r="A3803" i="5"/>
  <c r="A3804" i="5"/>
  <c r="A3805" i="5"/>
  <c r="A3806" i="5"/>
  <c r="A3807" i="5"/>
  <c r="A3808" i="5"/>
  <c r="A3809" i="5"/>
  <c r="A3810" i="5"/>
  <c r="A3811" i="5"/>
  <c r="A3812" i="5"/>
  <c r="A3813" i="5"/>
  <c r="A3814" i="5"/>
  <c r="A3815" i="5"/>
  <c r="A3816" i="5"/>
  <c r="A3817" i="5"/>
  <c r="A3818" i="5"/>
  <c r="A3819" i="5"/>
  <c r="A3820" i="5"/>
  <c r="A3821" i="5"/>
  <c r="A3822" i="5"/>
  <c r="A3823" i="5"/>
  <c r="A3824" i="5"/>
  <c r="A3825" i="5"/>
  <c r="A3826" i="5"/>
  <c r="A3827" i="5"/>
  <c r="A3828" i="5"/>
  <c r="A3829" i="5"/>
  <c r="A3830" i="5"/>
  <c r="A3831" i="5"/>
  <c r="A3832" i="5"/>
  <c r="A3833" i="5"/>
  <c r="A3834" i="5"/>
  <c r="A3835" i="5"/>
  <c r="A3836" i="5"/>
  <c r="A3837" i="5"/>
  <c r="A3838" i="5"/>
  <c r="A3839" i="5"/>
  <c r="A3840" i="5"/>
  <c r="A3841" i="5"/>
  <c r="A3842" i="5"/>
  <c r="A3843" i="5"/>
  <c r="A3844" i="5"/>
  <c r="A3845" i="5"/>
  <c r="A3846" i="5"/>
  <c r="A3847" i="5"/>
  <c r="A3848" i="5"/>
  <c r="A3849" i="5"/>
  <c r="A3850" i="5"/>
  <c r="A3851" i="5"/>
  <c r="A3852" i="5"/>
  <c r="A3853" i="5"/>
  <c r="A3854" i="5"/>
  <c r="A3855" i="5"/>
  <c r="A3856" i="5"/>
  <c r="A3857" i="5"/>
  <c r="A3858" i="5"/>
  <c r="A3859" i="5"/>
  <c r="A3860" i="5"/>
  <c r="A3861" i="5"/>
  <c r="A3862" i="5"/>
  <c r="A3863" i="5"/>
  <c r="A3864" i="5"/>
  <c r="A3865" i="5"/>
  <c r="A3866" i="5"/>
  <c r="A3867" i="5"/>
  <c r="A3868" i="5"/>
  <c r="A3869" i="5"/>
  <c r="A3870" i="5"/>
  <c r="A3871" i="5"/>
  <c r="A3872" i="5"/>
  <c r="A3873" i="5"/>
  <c r="A3874" i="5"/>
  <c r="A3875" i="5"/>
  <c r="A3876" i="5"/>
  <c r="A3877" i="5"/>
  <c r="A3878" i="5"/>
  <c r="A3879" i="5"/>
  <c r="A3880" i="5"/>
  <c r="A3881" i="5"/>
  <c r="A3882" i="5"/>
  <c r="A3883" i="5"/>
  <c r="A3884" i="5"/>
  <c r="A3885" i="5"/>
  <c r="A3886" i="5"/>
  <c r="A3887" i="5"/>
  <c r="A3888" i="5"/>
  <c r="A3889" i="5"/>
  <c r="A3890" i="5"/>
  <c r="A3891" i="5"/>
  <c r="A3892" i="5"/>
  <c r="A3893" i="5"/>
  <c r="A3894" i="5"/>
  <c r="A3895" i="5"/>
  <c r="A3896" i="5"/>
  <c r="A3897" i="5"/>
  <c r="A3898" i="5"/>
  <c r="A3899" i="5"/>
  <c r="A3900" i="5"/>
  <c r="A3901" i="5"/>
  <c r="A3902" i="5"/>
  <c r="A3903" i="5"/>
  <c r="A3904" i="5"/>
  <c r="A3905" i="5"/>
  <c r="A3906" i="5"/>
  <c r="A3907" i="5"/>
  <c r="A3908" i="5"/>
  <c r="A3909" i="5"/>
  <c r="A3910" i="5"/>
  <c r="A3911" i="5"/>
  <c r="A3912" i="5"/>
  <c r="A3913" i="5"/>
  <c r="A3914" i="5"/>
  <c r="A3915" i="5"/>
  <c r="A3916" i="5"/>
  <c r="A3917" i="5"/>
  <c r="A3918" i="5"/>
  <c r="A3919" i="5"/>
  <c r="A3920" i="5"/>
  <c r="A3921" i="5"/>
  <c r="A3922" i="5"/>
  <c r="A3923" i="5"/>
  <c r="A3924" i="5"/>
  <c r="A3925" i="5"/>
  <c r="A3926" i="5"/>
  <c r="A3927" i="5"/>
  <c r="A3928" i="5"/>
  <c r="A3929" i="5"/>
  <c r="A3930" i="5"/>
  <c r="A3931" i="5"/>
  <c r="A3932" i="5"/>
  <c r="A3933" i="5"/>
  <c r="A3934" i="5"/>
  <c r="A3935" i="5"/>
  <c r="A3936" i="5"/>
  <c r="A3937" i="5"/>
  <c r="A3938" i="5"/>
  <c r="A3939" i="5"/>
  <c r="A3940" i="5"/>
  <c r="A3941" i="5"/>
  <c r="A3942" i="5"/>
  <c r="A3943" i="5"/>
  <c r="A3944" i="5"/>
  <c r="A3945" i="5"/>
  <c r="A3946" i="5"/>
  <c r="A3947" i="5"/>
  <c r="A3948" i="5"/>
  <c r="A3949" i="5"/>
  <c r="A3950" i="5"/>
  <c r="A3951" i="5"/>
  <c r="A3952" i="5"/>
  <c r="A3953" i="5"/>
  <c r="A3954" i="5"/>
  <c r="A3955" i="5"/>
  <c r="A3956" i="5"/>
  <c r="A3957" i="5"/>
  <c r="A3958" i="5"/>
  <c r="A3959" i="5"/>
  <c r="A3960" i="5"/>
  <c r="A3961" i="5"/>
  <c r="A3962" i="5"/>
  <c r="A3963" i="5"/>
  <c r="A3964" i="5"/>
  <c r="A3965" i="5"/>
  <c r="A3966" i="5"/>
  <c r="A3967" i="5"/>
  <c r="A3968" i="5"/>
  <c r="A3969" i="5"/>
  <c r="A3970" i="5"/>
  <c r="A3971" i="5"/>
  <c r="A3972" i="5"/>
  <c r="A3973" i="5"/>
  <c r="A3974" i="5"/>
  <c r="A3975" i="5"/>
  <c r="A3976" i="5"/>
  <c r="A3977" i="5"/>
  <c r="A3978" i="5"/>
  <c r="A3979" i="5"/>
  <c r="A3980" i="5"/>
  <c r="A3981" i="5"/>
  <c r="A3982" i="5"/>
  <c r="A3983" i="5"/>
  <c r="A3984" i="5"/>
  <c r="A3985" i="5"/>
  <c r="A3986" i="5"/>
  <c r="A3987" i="5"/>
  <c r="A3988" i="5"/>
  <c r="A3989" i="5"/>
  <c r="A3990" i="5"/>
  <c r="A3991" i="5"/>
  <c r="A3992" i="5"/>
  <c r="A3993" i="5"/>
  <c r="A3994" i="5"/>
  <c r="A3995" i="5"/>
  <c r="A3996" i="5"/>
  <c r="A3997" i="5"/>
  <c r="A3998" i="5"/>
  <c r="A3999" i="5"/>
  <c r="A4000" i="5"/>
  <c r="A4001" i="5"/>
  <c r="A4002" i="5"/>
  <c r="A4003" i="5"/>
  <c r="A4004" i="5"/>
  <c r="A4005" i="5"/>
  <c r="A4006" i="5"/>
  <c r="A4007" i="5"/>
  <c r="A4008" i="5"/>
  <c r="A4009" i="5"/>
  <c r="A4010" i="5"/>
  <c r="A4011" i="5"/>
  <c r="A4012" i="5"/>
  <c r="A4013" i="5"/>
  <c r="A4014" i="5"/>
  <c r="A4015" i="5"/>
  <c r="A4016" i="5"/>
  <c r="A4017" i="5"/>
  <c r="A4018" i="5"/>
  <c r="A4019" i="5"/>
  <c r="A4020" i="5"/>
  <c r="A4021" i="5"/>
  <c r="A4022" i="5"/>
  <c r="A4023" i="5"/>
  <c r="A4024" i="5"/>
  <c r="A4025" i="5"/>
  <c r="A4026" i="5"/>
  <c r="A4027" i="5"/>
  <c r="A4028" i="5"/>
  <c r="A4029" i="5"/>
  <c r="A4030" i="5"/>
  <c r="A4031" i="5"/>
  <c r="A4032" i="5"/>
  <c r="A4033" i="5"/>
  <c r="A4034" i="5"/>
  <c r="A4035" i="5"/>
  <c r="A4036" i="5"/>
  <c r="A4037" i="5"/>
  <c r="A4038" i="5"/>
  <c r="A4039" i="5"/>
  <c r="A4040" i="5"/>
  <c r="A4041" i="5"/>
  <c r="A4042" i="5"/>
  <c r="A4043" i="5"/>
  <c r="A4044" i="5"/>
  <c r="A4045" i="5"/>
  <c r="A4046" i="5"/>
  <c r="A4047" i="5"/>
  <c r="A4048" i="5"/>
  <c r="A4049" i="5"/>
  <c r="A4050" i="5"/>
  <c r="A4051" i="5"/>
  <c r="A4052" i="5"/>
  <c r="A4053" i="5"/>
  <c r="A4054" i="5"/>
  <c r="A4055" i="5"/>
  <c r="A4056" i="5"/>
  <c r="A4057" i="5"/>
  <c r="A4058" i="5"/>
  <c r="A4059" i="5"/>
  <c r="A4060" i="5"/>
  <c r="A4061" i="5"/>
  <c r="A4062" i="5"/>
  <c r="A4063" i="5"/>
  <c r="A4064" i="5"/>
  <c r="A4065" i="5"/>
  <c r="A4066" i="5"/>
  <c r="A4067" i="5"/>
  <c r="A4068" i="5"/>
  <c r="A4069" i="5"/>
  <c r="A4070" i="5"/>
  <c r="A4071" i="5"/>
  <c r="A4072" i="5"/>
  <c r="A4073" i="5"/>
  <c r="A4074" i="5"/>
  <c r="A4075" i="5"/>
  <c r="A4076" i="5"/>
  <c r="A4077" i="5"/>
  <c r="A4078" i="5"/>
  <c r="A4079" i="5"/>
  <c r="A4080" i="5"/>
  <c r="A4081" i="5"/>
  <c r="A4082" i="5"/>
  <c r="A4083" i="5"/>
  <c r="A4084" i="5"/>
  <c r="A4085" i="5"/>
  <c r="A4086" i="5"/>
  <c r="A4087" i="5"/>
  <c r="A4088" i="5"/>
  <c r="A4089" i="5"/>
  <c r="A4090" i="5"/>
  <c r="A4091" i="5"/>
  <c r="A4092" i="5"/>
  <c r="A4093" i="5"/>
  <c r="A4094" i="5"/>
  <c r="A4095" i="5"/>
  <c r="A4096" i="5"/>
  <c r="A4097" i="5"/>
  <c r="A4098" i="5"/>
  <c r="A4099" i="5"/>
  <c r="A4100" i="5"/>
  <c r="A4101" i="5"/>
  <c r="A4102" i="5"/>
  <c r="A4103" i="5"/>
  <c r="A4104" i="5"/>
  <c r="A4105" i="5"/>
  <c r="A4106" i="5"/>
  <c r="A4107" i="5"/>
  <c r="A4108" i="5"/>
  <c r="A4109" i="5"/>
  <c r="A4110" i="5"/>
  <c r="A4111" i="5"/>
  <c r="A4112" i="5"/>
  <c r="A4113" i="5"/>
  <c r="A4114" i="5"/>
  <c r="A4115" i="5"/>
  <c r="A4116" i="5"/>
  <c r="A4117" i="5"/>
  <c r="A4118" i="5"/>
  <c r="A4119" i="5"/>
  <c r="A4120" i="5"/>
  <c r="A4121" i="5"/>
  <c r="A4122" i="5"/>
  <c r="A4123" i="5"/>
  <c r="A4124" i="5"/>
  <c r="A4125" i="5"/>
  <c r="A4126" i="5"/>
  <c r="A4127" i="5"/>
  <c r="A4128" i="5"/>
  <c r="A4129" i="5"/>
  <c r="A4130" i="5"/>
  <c r="A4131" i="5"/>
  <c r="A4132" i="5"/>
  <c r="A4133" i="5"/>
  <c r="A4134" i="5"/>
  <c r="A4135" i="5"/>
  <c r="A4136" i="5"/>
  <c r="A4137" i="5"/>
  <c r="A4138" i="5"/>
  <c r="A4139" i="5"/>
  <c r="A4140" i="5"/>
  <c r="A4141" i="5"/>
  <c r="A4142" i="5"/>
  <c r="A4143" i="5"/>
  <c r="A4144" i="5"/>
  <c r="A4145" i="5"/>
  <c r="A4146" i="5"/>
  <c r="A4147" i="5"/>
  <c r="A4148" i="5"/>
  <c r="A4149" i="5"/>
  <c r="A4150" i="5"/>
  <c r="A4151" i="5"/>
  <c r="A4152" i="5"/>
  <c r="A4153" i="5"/>
  <c r="A4154" i="5"/>
  <c r="A4155" i="5"/>
  <c r="A4156" i="5"/>
  <c r="A4157" i="5"/>
  <c r="A4158" i="5"/>
  <c r="A4159" i="5"/>
  <c r="A4160" i="5"/>
  <c r="A4161" i="5"/>
  <c r="A4162" i="5"/>
  <c r="A4163" i="5"/>
  <c r="A4164" i="5"/>
  <c r="A4165" i="5"/>
  <c r="A4166" i="5"/>
  <c r="A4167" i="5"/>
  <c r="A4168" i="5"/>
  <c r="A4169" i="5"/>
  <c r="A4170" i="5"/>
  <c r="A4171" i="5"/>
  <c r="A4172" i="5"/>
  <c r="A4173" i="5"/>
  <c r="A4174" i="5"/>
  <c r="A4175" i="5"/>
  <c r="A4176" i="5"/>
  <c r="A4177" i="5"/>
  <c r="A4178" i="5"/>
  <c r="A4179" i="5"/>
  <c r="A4180" i="5"/>
  <c r="A4181" i="5"/>
  <c r="A4182" i="5"/>
  <c r="A4183" i="5"/>
  <c r="A4184" i="5"/>
  <c r="A4185" i="5"/>
  <c r="A4186" i="5"/>
  <c r="A4187" i="5"/>
  <c r="A4188" i="5"/>
  <c r="A4189" i="5"/>
  <c r="A4190" i="5"/>
  <c r="A4191" i="5"/>
  <c r="A4192" i="5"/>
  <c r="A4193" i="5"/>
  <c r="A4194" i="5"/>
  <c r="A4195" i="5"/>
  <c r="A4196" i="5"/>
  <c r="A4197" i="5"/>
  <c r="A4198" i="5"/>
  <c r="A4199" i="5"/>
  <c r="A4200" i="5"/>
  <c r="A4201" i="5"/>
  <c r="A4202" i="5"/>
  <c r="A4203" i="5"/>
  <c r="A4204" i="5"/>
  <c r="A4205" i="5"/>
  <c r="A4206" i="5"/>
  <c r="A4207" i="5"/>
  <c r="A4208" i="5"/>
  <c r="A4209" i="5"/>
  <c r="A4210" i="5"/>
  <c r="A4211" i="5"/>
  <c r="A4212" i="5"/>
  <c r="A4213" i="5"/>
  <c r="A4214" i="5"/>
  <c r="A4215" i="5"/>
  <c r="A4216" i="5"/>
  <c r="A4217" i="5"/>
  <c r="A4218" i="5"/>
  <c r="A4219" i="5"/>
  <c r="A4220" i="5"/>
  <c r="A4221" i="5"/>
  <c r="A4222" i="5"/>
  <c r="A4223" i="5"/>
  <c r="A4224" i="5"/>
  <c r="A4225" i="5"/>
  <c r="A4226" i="5"/>
  <c r="A4227" i="5"/>
  <c r="A4228" i="5"/>
  <c r="A4229" i="5"/>
  <c r="A4230" i="5"/>
  <c r="A4231" i="5"/>
  <c r="A4232" i="5"/>
  <c r="A4233" i="5"/>
  <c r="A4234" i="5"/>
  <c r="A4235" i="5"/>
  <c r="A4236" i="5"/>
  <c r="A4237" i="5"/>
  <c r="A4238" i="5"/>
  <c r="A4239" i="5"/>
  <c r="A4240" i="5"/>
  <c r="A4241" i="5"/>
  <c r="A4242" i="5"/>
  <c r="A4243" i="5"/>
  <c r="A4244" i="5"/>
  <c r="A4245" i="5"/>
  <c r="A4246" i="5"/>
  <c r="A4247" i="5"/>
  <c r="A4248" i="5"/>
  <c r="A4249" i="5"/>
  <c r="A4250" i="5"/>
  <c r="A4251" i="5"/>
  <c r="A4252" i="5"/>
  <c r="A4253" i="5"/>
  <c r="A4254" i="5"/>
  <c r="A4255" i="5"/>
  <c r="A4256" i="5"/>
  <c r="A4257" i="5"/>
  <c r="A4258" i="5"/>
  <c r="A4259" i="5"/>
  <c r="A4260" i="5"/>
  <c r="A4261" i="5"/>
  <c r="A4262" i="5"/>
  <c r="A4263" i="5"/>
  <c r="A4264" i="5"/>
  <c r="A4265" i="5"/>
  <c r="A4266" i="5"/>
  <c r="A4267" i="5"/>
  <c r="A4268" i="5"/>
  <c r="A4269" i="5"/>
  <c r="A4270" i="5"/>
  <c r="A4271" i="5"/>
  <c r="A4272" i="5"/>
  <c r="A4273" i="5"/>
  <c r="A4274" i="5"/>
  <c r="A4275" i="5"/>
  <c r="A4276" i="5"/>
  <c r="A4277" i="5"/>
  <c r="A4278" i="5"/>
  <c r="A4279" i="5"/>
  <c r="A4280" i="5"/>
  <c r="A4281" i="5"/>
  <c r="A4282" i="5"/>
  <c r="A4283" i="5"/>
  <c r="A4284" i="5"/>
  <c r="A4285" i="5"/>
  <c r="A4286" i="5"/>
  <c r="A4287" i="5"/>
  <c r="A4288" i="5"/>
  <c r="A4289" i="5"/>
  <c r="A4290" i="5"/>
  <c r="A4291" i="5"/>
  <c r="A4292" i="5"/>
  <c r="A4293" i="5"/>
  <c r="A4294" i="5"/>
  <c r="A4295" i="5"/>
  <c r="A4296" i="5"/>
  <c r="A4297" i="5"/>
  <c r="A4298" i="5"/>
  <c r="A4299" i="5"/>
  <c r="A4300" i="5"/>
  <c r="A4301" i="5"/>
  <c r="A4302" i="5"/>
  <c r="A4303" i="5"/>
  <c r="A4304" i="5"/>
  <c r="A4305" i="5"/>
  <c r="A4306" i="5"/>
  <c r="A4307" i="5"/>
  <c r="A4308" i="5"/>
  <c r="A4309" i="5"/>
  <c r="A4310" i="5"/>
  <c r="A4311" i="5"/>
  <c r="A4312" i="5"/>
  <c r="A4313" i="5"/>
  <c r="A4314" i="5"/>
  <c r="A4315" i="5"/>
  <c r="A4316" i="5"/>
  <c r="A4317" i="5"/>
  <c r="A4318" i="5"/>
  <c r="A4319" i="5"/>
  <c r="A4320" i="5"/>
  <c r="A4321" i="5"/>
  <c r="A4322" i="5"/>
  <c r="A4323" i="5"/>
  <c r="A4324" i="5"/>
  <c r="A4325" i="5"/>
  <c r="A4326" i="5"/>
  <c r="A4327" i="5"/>
  <c r="A4328" i="5"/>
  <c r="A4329" i="5"/>
  <c r="A4330" i="5"/>
  <c r="A4331" i="5"/>
  <c r="A4332" i="5"/>
  <c r="A4333" i="5"/>
  <c r="A4334" i="5"/>
  <c r="A4335" i="5"/>
  <c r="A4336" i="5"/>
  <c r="A4337" i="5"/>
  <c r="A4338" i="5"/>
  <c r="A4339" i="5"/>
  <c r="A4340" i="5"/>
  <c r="A4341" i="5"/>
  <c r="A4342" i="5"/>
  <c r="A4343" i="5"/>
  <c r="A4344" i="5"/>
  <c r="A4345" i="5"/>
  <c r="A4346" i="5"/>
  <c r="A4347" i="5"/>
  <c r="A4348" i="5"/>
  <c r="A4349" i="5"/>
  <c r="A4350" i="5"/>
  <c r="A4351" i="5"/>
  <c r="A4352" i="5"/>
  <c r="A4353" i="5"/>
  <c r="A4354" i="5"/>
  <c r="A4355" i="5"/>
  <c r="A4356" i="5"/>
  <c r="A4357" i="5"/>
  <c r="A4358" i="5"/>
  <c r="A4359" i="5"/>
  <c r="A4360" i="5"/>
  <c r="A4361" i="5"/>
  <c r="A4362" i="5"/>
  <c r="A4363" i="5"/>
  <c r="A4364" i="5"/>
  <c r="A4365" i="5"/>
  <c r="A4366" i="5"/>
  <c r="A4367" i="5"/>
  <c r="A4368" i="5"/>
  <c r="A4369" i="5"/>
  <c r="A4370" i="5"/>
  <c r="A4371" i="5"/>
  <c r="A4372" i="5"/>
  <c r="A4373" i="5"/>
  <c r="A4374" i="5"/>
  <c r="A4375" i="5"/>
  <c r="A4376" i="5"/>
  <c r="A4377" i="5"/>
  <c r="A4378" i="5"/>
  <c r="A4379" i="5"/>
  <c r="A4380" i="5"/>
  <c r="A4381" i="5"/>
  <c r="A4382" i="5"/>
  <c r="A4383" i="5"/>
  <c r="A4384" i="5"/>
  <c r="A4385" i="5"/>
  <c r="A4386" i="5"/>
  <c r="A4387" i="5"/>
  <c r="A4388" i="5"/>
  <c r="A4389" i="5"/>
  <c r="A4390" i="5"/>
  <c r="A4391" i="5"/>
  <c r="A4392" i="5"/>
  <c r="A4393" i="5"/>
  <c r="A4394" i="5"/>
  <c r="A4395" i="5"/>
  <c r="A4396" i="5"/>
  <c r="A4397" i="5"/>
  <c r="A4398" i="5"/>
  <c r="A4399" i="5"/>
  <c r="A4400" i="5"/>
  <c r="A4401" i="5"/>
  <c r="A4402" i="5"/>
  <c r="A4403" i="5"/>
  <c r="A4404" i="5"/>
  <c r="A4405" i="5"/>
  <c r="A4406" i="5"/>
  <c r="A4407" i="5"/>
  <c r="A4408" i="5"/>
  <c r="A4409" i="5"/>
  <c r="A4410" i="5"/>
  <c r="A4411" i="5"/>
  <c r="A4412" i="5"/>
  <c r="A4413" i="5"/>
  <c r="A4414" i="5"/>
  <c r="A4415" i="5"/>
  <c r="A4416" i="5"/>
  <c r="A4417" i="5"/>
  <c r="A4418" i="5"/>
  <c r="A4419" i="5"/>
  <c r="A4420" i="5"/>
  <c r="A4421" i="5"/>
  <c r="A4422" i="5"/>
  <c r="A4423" i="5"/>
  <c r="A4424" i="5"/>
  <c r="A4425" i="5"/>
  <c r="A4426" i="5"/>
  <c r="A4427" i="5"/>
  <c r="A4428" i="5"/>
  <c r="A4429" i="5"/>
  <c r="A4430" i="5"/>
  <c r="A4431" i="5"/>
  <c r="A4432" i="5"/>
  <c r="A4433" i="5"/>
  <c r="A4434" i="5"/>
  <c r="A4435" i="5"/>
  <c r="A4436" i="5"/>
  <c r="A4437" i="5"/>
  <c r="A4438" i="5"/>
  <c r="A4439" i="5"/>
  <c r="A4440" i="5"/>
  <c r="A4441" i="5"/>
  <c r="A4442" i="5"/>
  <c r="A4443" i="5"/>
  <c r="A4444" i="5"/>
  <c r="A4445" i="5"/>
  <c r="A4446" i="5"/>
  <c r="A4447" i="5"/>
  <c r="A4448" i="5"/>
  <c r="A4449" i="5"/>
  <c r="A4450" i="5"/>
  <c r="A4451" i="5"/>
  <c r="A4452" i="5"/>
  <c r="A4453" i="5"/>
  <c r="A4454" i="5"/>
  <c r="A4455" i="5"/>
  <c r="A4456" i="5"/>
  <c r="A4457" i="5"/>
  <c r="A4458" i="5"/>
  <c r="A4459" i="5"/>
  <c r="A4460" i="5"/>
  <c r="A4461" i="5"/>
  <c r="A4462" i="5"/>
  <c r="A4463" i="5"/>
  <c r="A4464" i="5"/>
  <c r="A4465" i="5"/>
  <c r="A4466" i="5"/>
  <c r="A4467" i="5"/>
  <c r="A4468" i="5"/>
  <c r="A4469" i="5"/>
  <c r="A4470" i="5"/>
  <c r="A4471" i="5"/>
  <c r="A4472" i="5"/>
  <c r="A4473" i="5"/>
  <c r="A4474" i="5"/>
  <c r="A4475" i="5"/>
  <c r="A4476" i="5"/>
  <c r="A4477" i="5"/>
  <c r="A4478" i="5"/>
  <c r="A4479" i="5"/>
  <c r="A4480" i="5"/>
  <c r="A4481" i="5"/>
  <c r="A4482" i="5"/>
  <c r="A4483" i="5"/>
  <c r="A4484" i="5"/>
  <c r="A4485" i="5"/>
  <c r="A4486" i="5"/>
  <c r="A4487" i="5"/>
  <c r="A4488" i="5"/>
  <c r="A4489" i="5"/>
  <c r="A4490" i="5"/>
  <c r="A4491" i="5"/>
  <c r="A4492" i="5"/>
  <c r="A4493" i="5"/>
  <c r="A4494" i="5"/>
  <c r="A4495" i="5"/>
  <c r="A4496" i="5"/>
  <c r="A4497" i="5"/>
  <c r="A4498" i="5"/>
  <c r="A4499" i="5"/>
  <c r="A4500" i="5"/>
  <c r="A4501" i="5"/>
  <c r="A4502" i="5"/>
  <c r="A4503" i="5"/>
  <c r="A4504" i="5"/>
  <c r="A4505" i="5"/>
  <c r="A4506" i="5"/>
  <c r="A4507" i="5"/>
  <c r="A4508" i="5"/>
  <c r="A4509" i="5"/>
  <c r="A4510" i="5"/>
  <c r="A4511" i="5"/>
  <c r="A4512" i="5"/>
  <c r="A4513" i="5"/>
  <c r="A4514" i="5"/>
  <c r="A4515" i="5"/>
  <c r="A4516" i="5"/>
  <c r="A4517" i="5"/>
  <c r="A4518" i="5"/>
  <c r="A4519" i="5"/>
  <c r="A4520" i="5"/>
  <c r="A4521" i="5"/>
  <c r="A4522" i="5"/>
  <c r="A4523" i="5"/>
  <c r="A4524" i="5"/>
  <c r="A4525" i="5"/>
  <c r="A4526" i="5"/>
  <c r="A4527" i="5"/>
  <c r="A4528" i="5"/>
  <c r="A4529" i="5"/>
  <c r="A4530" i="5"/>
  <c r="A4531" i="5"/>
  <c r="A4532" i="5"/>
  <c r="A4533" i="5"/>
  <c r="A4534" i="5"/>
  <c r="A4535" i="5"/>
  <c r="A4536" i="5"/>
  <c r="A4537" i="5"/>
  <c r="A4538" i="5"/>
  <c r="A4539" i="5"/>
  <c r="A4540" i="5"/>
  <c r="A4541" i="5"/>
  <c r="A4542" i="5"/>
  <c r="A4543" i="5"/>
  <c r="A4544" i="5"/>
  <c r="A4545" i="5"/>
  <c r="A4546" i="5"/>
  <c r="A4547" i="5"/>
  <c r="A4548" i="5"/>
  <c r="A4549" i="5"/>
  <c r="A4550" i="5"/>
  <c r="A4551" i="5"/>
  <c r="A4552" i="5"/>
  <c r="A4553" i="5"/>
  <c r="A4554" i="5"/>
  <c r="A4555" i="5"/>
  <c r="A4556" i="5"/>
  <c r="A4557" i="5"/>
  <c r="A4558" i="5"/>
  <c r="A4559" i="5"/>
  <c r="A4560" i="5"/>
  <c r="A4561" i="5"/>
  <c r="A4562" i="5"/>
  <c r="A4563" i="5"/>
  <c r="A4564" i="5"/>
  <c r="A4565" i="5"/>
  <c r="A4566" i="5"/>
  <c r="A4567" i="5"/>
  <c r="A4568" i="5"/>
  <c r="A4569" i="5"/>
  <c r="A4570" i="5"/>
  <c r="A4571" i="5"/>
  <c r="A4572" i="5"/>
  <c r="A4573" i="5"/>
  <c r="A4574" i="5"/>
  <c r="A4575" i="5"/>
  <c r="A4576" i="5"/>
  <c r="A4577" i="5"/>
  <c r="A4578" i="5"/>
  <c r="A4579" i="5"/>
  <c r="A4580" i="5"/>
  <c r="A4581" i="5"/>
  <c r="A4582" i="5"/>
  <c r="A4583" i="5"/>
  <c r="A4584" i="5"/>
  <c r="A4585" i="5"/>
  <c r="A4586" i="5"/>
  <c r="A4587" i="5"/>
  <c r="A4588" i="5"/>
  <c r="A4589" i="5"/>
  <c r="A4590" i="5"/>
  <c r="A4591" i="5"/>
  <c r="A4592" i="5"/>
  <c r="A4593" i="5"/>
  <c r="A4594" i="5"/>
  <c r="A4595" i="5"/>
  <c r="A4596" i="5"/>
  <c r="A4597" i="5"/>
  <c r="A4598" i="5"/>
  <c r="A4599" i="5"/>
  <c r="A4600" i="5"/>
  <c r="A4601" i="5"/>
  <c r="A4602" i="5"/>
  <c r="A4603" i="5"/>
  <c r="A4604" i="5"/>
  <c r="A4605" i="5"/>
  <c r="A4606" i="5"/>
  <c r="A4607" i="5"/>
  <c r="A4608" i="5"/>
  <c r="A4609" i="5"/>
  <c r="A4610" i="5"/>
  <c r="A4611" i="5"/>
  <c r="A4612" i="5"/>
  <c r="A4613" i="5"/>
  <c r="A4614" i="5"/>
  <c r="A4615" i="5"/>
  <c r="A4616" i="5"/>
  <c r="A4617" i="5"/>
  <c r="A4618" i="5"/>
  <c r="A4619" i="5"/>
  <c r="A4620" i="5"/>
  <c r="A4621" i="5"/>
  <c r="A4622" i="5"/>
  <c r="A4623" i="5"/>
  <c r="A4624" i="5"/>
  <c r="A4625" i="5"/>
  <c r="A4626" i="5"/>
  <c r="A4627" i="5"/>
  <c r="A4628" i="5"/>
  <c r="A4629" i="5"/>
  <c r="A4630" i="5"/>
  <c r="A4631" i="5"/>
  <c r="A4632" i="5"/>
  <c r="A4633" i="5"/>
  <c r="A4634" i="5"/>
  <c r="A4635" i="5"/>
  <c r="A4636" i="5"/>
  <c r="A4637" i="5"/>
  <c r="A4638" i="5"/>
  <c r="A4639" i="5"/>
  <c r="A4640" i="5"/>
  <c r="A4641" i="5"/>
  <c r="A4642" i="5"/>
  <c r="A4643" i="5"/>
  <c r="A4644" i="5"/>
  <c r="A4645" i="5"/>
  <c r="A4646" i="5"/>
  <c r="A4647" i="5"/>
  <c r="A4648" i="5"/>
  <c r="A4649" i="5"/>
  <c r="A4650" i="5"/>
  <c r="A4651" i="5"/>
  <c r="A4652" i="5"/>
  <c r="A4653" i="5"/>
  <c r="A4654" i="5"/>
  <c r="A4655" i="5"/>
  <c r="A4656" i="5"/>
  <c r="A4657" i="5"/>
  <c r="A4658" i="5"/>
  <c r="A4659" i="5"/>
  <c r="A4660" i="5"/>
  <c r="A4661" i="5"/>
  <c r="A4662" i="5"/>
  <c r="A4663" i="5"/>
  <c r="A4664" i="5"/>
  <c r="A4665" i="5"/>
  <c r="A4666" i="5"/>
  <c r="A4667" i="5"/>
  <c r="A4668" i="5"/>
  <c r="A4669" i="5"/>
  <c r="A4670" i="5"/>
  <c r="A4671" i="5"/>
  <c r="A4672" i="5"/>
  <c r="A4673" i="5"/>
  <c r="A4674" i="5"/>
  <c r="A4675" i="5"/>
  <c r="A4676" i="5"/>
  <c r="A4677" i="5"/>
  <c r="A4678" i="5"/>
  <c r="A4679" i="5"/>
  <c r="A4680" i="5"/>
  <c r="A4681" i="5"/>
  <c r="A4682" i="5"/>
  <c r="A4683" i="5"/>
  <c r="A4684" i="5"/>
  <c r="A4685" i="5"/>
  <c r="A4686" i="5"/>
  <c r="A4687" i="5"/>
  <c r="A4688" i="5"/>
  <c r="A4689" i="5"/>
  <c r="A4690" i="5"/>
  <c r="A4691" i="5"/>
  <c r="A4692" i="5"/>
  <c r="A4693" i="5"/>
  <c r="A4694" i="5"/>
  <c r="A4695" i="5"/>
  <c r="A4696" i="5"/>
  <c r="A4697" i="5"/>
  <c r="A4698" i="5"/>
  <c r="A4699" i="5"/>
  <c r="A4700" i="5"/>
  <c r="A4701" i="5"/>
  <c r="A4702" i="5"/>
  <c r="A4703" i="5"/>
  <c r="A4704" i="5"/>
  <c r="A4705" i="5"/>
  <c r="A4706" i="5"/>
  <c r="A4707" i="5"/>
  <c r="A4708" i="5"/>
  <c r="A4709" i="5"/>
  <c r="A4710" i="5"/>
  <c r="A4711" i="5"/>
  <c r="A4712" i="5"/>
  <c r="A4713" i="5"/>
  <c r="A4714" i="5"/>
  <c r="A4715" i="5"/>
  <c r="A4716" i="5"/>
  <c r="A4717" i="5"/>
  <c r="A4718" i="5"/>
  <c r="A4719" i="5"/>
  <c r="A4720" i="5"/>
  <c r="A4721" i="5"/>
  <c r="A4722" i="5"/>
  <c r="A4723" i="5"/>
  <c r="A4724" i="5"/>
  <c r="A4725" i="5"/>
  <c r="A4726" i="5"/>
  <c r="A4727" i="5"/>
  <c r="A4728" i="5"/>
  <c r="A4729" i="5"/>
  <c r="A4730" i="5"/>
  <c r="A4731" i="5"/>
  <c r="A4732" i="5"/>
  <c r="A4733" i="5"/>
  <c r="A4734" i="5"/>
  <c r="A4735" i="5"/>
  <c r="A4736" i="5"/>
  <c r="A4737" i="5"/>
  <c r="A4738" i="5"/>
  <c r="A4739" i="5"/>
  <c r="A4740" i="5"/>
  <c r="A4741" i="5"/>
  <c r="A4742" i="5"/>
  <c r="A4743" i="5"/>
  <c r="A4744" i="5"/>
  <c r="A4745" i="5"/>
  <c r="A4746" i="5"/>
  <c r="A4747" i="5"/>
  <c r="A4748" i="5"/>
  <c r="A4749" i="5"/>
  <c r="A4750" i="5"/>
  <c r="A4751" i="5"/>
  <c r="A4752" i="5"/>
  <c r="A4753" i="5"/>
  <c r="A4754" i="5"/>
  <c r="A4755" i="5"/>
  <c r="A4756" i="5"/>
  <c r="A4757" i="5"/>
  <c r="A4758" i="5"/>
  <c r="A4759" i="5"/>
  <c r="A4760" i="5"/>
  <c r="A4761" i="5"/>
  <c r="A4762" i="5"/>
  <c r="A4763" i="5"/>
  <c r="A4764" i="5"/>
  <c r="A4765" i="5"/>
  <c r="A4766" i="5"/>
  <c r="A4767" i="5"/>
  <c r="A4768" i="5"/>
  <c r="A4769" i="5"/>
  <c r="A4770" i="5"/>
  <c r="A4771" i="5"/>
  <c r="A4772" i="5"/>
  <c r="A4773" i="5"/>
  <c r="A4774" i="5"/>
  <c r="A4775" i="5"/>
  <c r="A4776" i="5"/>
  <c r="A4777" i="5"/>
  <c r="A4778" i="5"/>
  <c r="A4779" i="5"/>
  <c r="A4780" i="5"/>
  <c r="A4781" i="5"/>
  <c r="A4782" i="5"/>
  <c r="A4783" i="5"/>
  <c r="A4784" i="5"/>
  <c r="A4785" i="5"/>
  <c r="A4786" i="5"/>
  <c r="A4787" i="5"/>
  <c r="A4788" i="5"/>
  <c r="A4789" i="5"/>
  <c r="A4790" i="5"/>
  <c r="A4791" i="5"/>
  <c r="A4792" i="5"/>
  <c r="A4793" i="5"/>
  <c r="A4794" i="5"/>
  <c r="A4795" i="5"/>
  <c r="A4796" i="5"/>
  <c r="A4797" i="5"/>
  <c r="A4798" i="5"/>
  <c r="A4799" i="5"/>
  <c r="A4800" i="5"/>
  <c r="A4801" i="5"/>
  <c r="A4802" i="5"/>
  <c r="A4803" i="5"/>
  <c r="A4804" i="5"/>
  <c r="A4805" i="5"/>
  <c r="A4806" i="5"/>
  <c r="A4807" i="5"/>
  <c r="A4808" i="5"/>
  <c r="A4809" i="5"/>
  <c r="A4810" i="5"/>
  <c r="A4811" i="5"/>
  <c r="A4812" i="5"/>
  <c r="A4813" i="5"/>
  <c r="A4814" i="5"/>
  <c r="A4815" i="5"/>
  <c r="A4816" i="5"/>
  <c r="A4817" i="5"/>
  <c r="A4818" i="5"/>
  <c r="A4819" i="5"/>
  <c r="A4820" i="5"/>
  <c r="A4821" i="5"/>
  <c r="A4822" i="5"/>
  <c r="A4823" i="5"/>
  <c r="A4824" i="5"/>
  <c r="A4825" i="5"/>
  <c r="A4826" i="5"/>
  <c r="A4827" i="5"/>
  <c r="A4828" i="5"/>
  <c r="A4829" i="5"/>
  <c r="A4830" i="5"/>
  <c r="A4831" i="5"/>
  <c r="A4832" i="5"/>
  <c r="A4833" i="5"/>
  <c r="A4834" i="5"/>
  <c r="A4835" i="5"/>
  <c r="A4836" i="5"/>
  <c r="A4837" i="5"/>
  <c r="A4838" i="5"/>
  <c r="A4839" i="5"/>
  <c r="A4840" i="5"/>
  <c r="A4841" i="5"/>
  <c r="A4842" i="5"/>
  <c r="A4843" i="5"/>
  <c r="A4844" i="5"/>
  <c r="A4845" i="5"/>
  <c r="A4846" i="5"/>
  <c r="A4847" i="5"/>
  <c r="A4848" i="5"/>
  <c r="A4849" i="5"/>
  <c r="A4850" i="5"/>
  <c r="A4851" i="5"/>
  <c r="A4852" i="5"/>
  <c r="A4853" i="5"/>
  <c r="A4854" i="5"/>
  <c r="A4855" i="5"/>
  <c r="A4856" i="5"/>
  <c r="A4857" i="5"/>
  <c r="A4858" i="5"/>
  <c r="A4859" i="5"/>
  <c r="A4860" i="5"/>
  <c r="A4861" i="5"/>
  <c r="A4862" i="5"/>
  <c r="A4863" i="5"/>
  <c r="A4864" i="5"/>
  <c r="A4865" i="5"/>
  <c r="A4866" i="5"/>
  <c r="A4867" i="5"/>
  <c r="A4868" i="5"/>
  <c r="A4869" i="5"/>
  <c r="A4870" i="5"/>
  <c r="A4871" i="5"/>
  <c r="A4872" i="5"/>
  <c r="A4873" i="5"/>
  <c r="A4874" i="5"/>
  <c r="A4875" i="5"/>
  <c r="A4876" i="5"/>
  <c r="A4877" i="5"/>
  <c r="A4878" i="5"/>
  <c r="A4879" i="5"/>
  <c r="A4880" i="5"/>
  <c r="A4881" i="5"/>
  <c r="A4882" i="5"/>
  <c r="A4883" i="5"/>
  <c r="A4884" i="5"/>
  <c r="A4885" i="5"/>
  <c r="A4886" i="5"/>
  <c r="A4887" i="5"/>
  <c r="A4888" i="5"/>
  <c r="A4889" i="5"/>
  <c r="A4890" i="5"/>
  <c r="A4891" i="5"/>
  <c r="A4892" i="5"/>
  <c r="A4893" i="5"/>
  <c r="A4894" i="5"/>
  <c r="A4895" i="5"/>
  <c r="A4896" i="5"/>
  <c r="A4897" i="5"/>
  <c r="A4898" i="5"/>
  <c r="A4899" i="5"/>
  <c r="A4900" i="5"/>
  <c r="A4901" i="5"/>
  <c r="A4902" i="5"/>
  <c r="A4903" i="5"/>
  <c r="A4904" i="5"/>
  <c r="A4905" i="5"/>
  <c r="A4906" i="5"/>
  <c r="A4907" i="5"/>
  <c r="A4908" i="5"/>
  <c r="A4909" i="5"/>
  <c r="A4910" i="5"/>
  <c r="A4911" i="5"/>
  <c r="A4912" i="5"/>
  <c r="A4913" i="5"/>
  <c r="A4914" i="5"/>
  <c r="A4915" i="5"/>
  <c r="A4916" i="5"/>
  <c r="A4917" i="5"/>
  <c r="A4918" i="5"/>
  <c r="A4919" i="5"/>
  <c r="A4920" i="5"/>
  <c r="A4921" i="5"/>
  <c r="A4922" i="5"/>
  <c r="A4923" i="5"/>
  <c r="A4924" i="5"/>
  <c r="A4925" i="5"/>
  <c r="A4926" i="5"/>
  <c r="A4927" i="5"/>
  <c r="A4928" i="5"/>
  <c r="A4929" i="5"/>
  <c r="A4930" i="5"/>
  <c r="A4931" i="5"/>
  <c r="A4932" i="5"/>
  <c r="A4933" i="5"/>
  <c r="A4934" i="5"/>
  <c r="A4935" i="5"/>
  <c r="A4936" i="5"/>
  <c r="A4937" i="5"/>
  <c r="A4938" i="5"/>
  <c r="A4939" i="5"/>
  <c r="A4940" i="5"/>
  <c r="A4941" i="5"/>
  <c r="A4942" i="5"/>
  <c r="A4943" i="5"/>
  <c r="A4944" i="5"/>
  <c r="A4945" i="5"/>
  <c r="A4946" i="5"/>
  <c r="A4947" i="5"/>
  <c r="A4948" i="5"/>
  <c r="A4949" i="5"/>
  <c r="A4950" i="5"/>
  <c r="A4951" i="5"/>
  <c r="A4952" i="5"/>
  <c r="A4953" i="5"/>
  <c r="A4954" i="5"/>
  <c r="A4955" i="5"/>
  <c r="A4956" i="5"/>
  <c r="A4957" i="5"/>
  <c r="A4958" i="5"/>
  <c r="A4959" i="5"/>
  <c r="A4960" i="5"/>
  <c r="A4961" i="5"/>
  <c r="A4962" i="5"/>
  <c r="A4963" i="5"/>
  <c r="A4964" i="5"/>
  <c r="A4965" i="5"/>
  <c r="A4966" i="5"/>
  <c r="A4967" i="5"/>
  <c r="A4968" i="5"/>
  <c r="A4969" i="5"/>
  <c r="A4970" i="5"/>
  <c r="A4971" i="5"/>
  <c r="A4972" i="5"/>
  <c r="A4973" i="5"/>
  <c r="A4974" i="5"/>
  <c r="A4975" i="5"/>
  <c r="A4976" i="5"/>
  <c r="A4977" i="5"/>
  <c r="A4978" i="5"/>
  <c r="A4979" i="5"/>
  <c r="A4980" i="5"/>
  <c r="A4981" i="5"/>
  <c r="A4982" i="5"/>
  <c r="A4983" i="5"/>
  <c r="A4984" i="5"/>
  <c r="A4985" i="5"/>
  <c r="A4986" i="5"/>
  <c r="A4987" i="5"/>
  <c r="A4988" i="5"/>
  <c r="A4989" i="5"/>
  <c r="A4990" i="5"/>
  <c r="A4991" i="5"/>
  <c r="A4992" i="5"/>
  <c r="A4993" i="5"/>
  <c r="A4994" i="5"/>
  <c r="A4995" i="5"/>
  <c r="A4996" i="5"/>
  <c r="A4997" i="5"/>
  <c r="A4998" i="5"/>
  <c r="A4999" i="5"/>
  <c r="A5000" i="5"/>
  <c r="A5001" i="5"/>
  <c r="A5002" i="5"/>
  <c r="A5003" i="5"/>
  <c r="A5004" i="5"/>
  <c r="A5005" i="5"/>
  <c r="A5006" i="5"/>
  <c r="A5007" i="5"/>
  <c r="A5008" i="5"/>
  <c r="A5009" i="5"/>
  <c r="A5010" i="5"/>
  <c r="A5011" i="5"/>
  <c r="A5012" i="5"/>
  <c r="A5013" i="5"/>
  <c r="A5014" i="5"/>
  <c r="A5015" i="5"/>
  <c r="A5016" i="5"/>
  <c r="A5017" i="5"/>
  <c r="A5018" i="5"/>
  <c r="A5019" i="5"/>
  <c r="A5020" i="5"/>
  <c r="A5021" i="5"/>
  <c r="A5022" i="5"/>
  <c r="A5023" i="5"/>
  <c r="A5024" i="5"/>
  <c r="A5025" i="5"/>
  <c r="A5026" i="5"/>
  <c r="A5027" i="5"/>
  <c r="A5028" i="5"/>
  <c r="A5029" i="5"/>
  <c r="A5030" i="5"/>
  <c r="A5031" i="5"/>
  <c r="A5032" i="5"/>
  <c r="A5033" i="5"/>
  <c r="A5034" i="5"/>
  <c r="A5035" i="5"/>
  <c r="A5036" i="5"/>
  <c r="A5037" i="5"/>
  <c r="A5038" i="5"/>
  <c r="A5039" i="5"/>
  <c r="A5040" i="5"/>
  <c r="A5041" i="5"/>
  <c r="A5042" i="5"/>
  <c r="A5043" i="5"/>
  <c r="A5044" i="5"/>
  <c r="A5045" i="5"/>
  <c r="A5046" i="5"/>
  <c r="A5047" i="5"/>
  <c r="A5048" i="5"/>
  <c r="A5049" i="5"/>
  <c r="A5050" i="5"/>
  <c r="A5051" i="5"/>
  <c r="A5052" i="5"/>
  <c r="A5053" i="5"/>
  <c r="A5054" i="5"/>
  <c r="A5055" i="5"/>
  <c r="A5056" i="5"/>
  <c r="A5057" i="5"/>
  <c r="A5058" i="5"/>
  <c r="A5059" i="5"/>
  <c r="A5060" i="5"/>
  <c r="A5061" i="5"/>
  <c r="A5062" i="5"/>
  <c r="A5063" i="5"/>
  <c r="A5064" i="5"/>
  <c r="A5065" i="5"/>
  <c r="A5066" i="5"/>
  <c r="A5067" i="5"/>
  <c r="A5068" i="5"/>
  <c r="A5069" i="5"/>
  <c r="A5070" i="5"/>
  <c r="A5071" i="5"/>
  <c r="A5072" i="5"/>
  <c r="A5073" i="5"/>
  <c r="A5074" i="5"/>
  <c r="A5075" i="5"/>
  <c r="A5076" i="5"/>
  <c r="A5077" i="5"/>
  <c r="A5078" i="5"/>
  <c r="A5079" i="5"/>
  <c r="A5080" i="5"/>
  <c r="A5081" i="5"/>
  <c r="A5082" i="5"/>
  <c r="A5083" i="5"/>
  <c r="A5084" i="5"/>
  <c r="A5085" i="5"/>
  <c r="A5086" i="5"/>
  <c r="A5087" i="5"/>
  <c r="A5088" i="5"/>
  <c r="A5089" i="5"/>
  <c r="A5090" i="5"/>
  <c r="A5091" i="5"/>
  <c r="A5092" i="5"/>
  <c r="A5093" i="5"/>
  <c r="A5094" i="5"/>
  <c r="A5095" i="5"/>
  <c r="A5096" i="5"/>
  <c r="A5097" i="5"/>
  <c r="A5098" i="5"/>
  <c r="A5099" i="5"/>
  <c r="A5100" i="5"/>
  <c r="A5101" i="5"/>
  <c r="A5102" i="5"/>
  <c r="A5103" i="5"/>
  <c r="A5104" i="5"/>
  <c r="A5105" i="5"/>
  <c r="A5106" i="5"/>
  <c r="A5107" i="5"/>
  <c r="A5108" i="5"/>
  <c r="A5109" i="5"/>
  <c r="A5110" i="5"/>
  <c r="A5111" i="5"/>
  <c r="A5112" i="5"/>
  <c r="A5113" i="5"/>
  <c r="A5114" i="5"/>
  <c r="A5115" i="5"/>
  <c r="A5116" i="5"/>
  <c r="A5117" i="5"/>
  <c r="A5118" i="5"/>
  <c r="A5119" i="5"/>
  <c r="A5120" i="5"/>
  <c r="A5121" i="5"/>
  <c r="A5122" i="5"/>
  <c r="A5123" i="5"/>
  <c r="A5124" i="5"/>
  <c r="A5125" i="5"/>
  <c r="A5126" i="5"/>
  <c r="A5127" i="5"/>
  <c r="A5128" i="5"/>
  <c r="A5129" i="5"/>
  <c r="A5130" i="5"/>
  <c r="A5131" i="5"/>
  <c r="A5132" i="5"/>
  <c r="A5133" i="5"/>
  <c r="A5134" i="5"/>
  <c r="A5135" i="5"/>
  <c r="A5136" i="5"/>
  <c r="A5137" i="5"/>
  <c r="A5138" i="5"/>
  <c r="A5139" i="5"/>
  <c r="A5140" i="5"/>
  <c r="A5141" i="5"/>
  <c r="A5142" i="5"/>
  <c r="A5143" i="5"/>
  <c r="A5144" i="5"/>
  <c r="A5145" i="5"/>
  <c r="A5146" i="5"/>
  <c r="A5147" i="5"/>
  <c r="A5148" i="5"/>
  <c r="A5149" i="5"/>
  <c r="A5150" i="5"/>
  <c r="A5151" i="5"/>
  <c r="A5152" i="5"/>
  <c r="A5153" i="5"/>
  <c r="A5154" i="5"/>
  <c r="A5155" i="5"/>
  <c r="A5156" i="5"/>
  <c r="A5157" i="5"/>
  <c r="A5158" i="5"/>
  <c r="A5159" i="5"/>
  <c r="A5160" i="5"/>
  <c r="A5161" i="5"/>
  <c r="A5162" i="5"/>
  <c r="A5163" i="5"/>
  <c r="A5164" i="5"/>
  <c r="A5165" i="5"/>
  <c r="A5166" i="5"/>
  <c r="A5167" i="5"/>
  <c r="A5168" i="5"/>
  <c r="A5169" i="5"/>
  <c r="A5170" i="5"/>
  <c r="A5171" i="5"/>
  <c r="A5172" i="5"/>
  <c r="A5173" i="5"/>
  <c r="A5174" i="5"/>
  <c r="A5175" i="5"/>
  <c r="A5176" i="5"/>
  <c r="A5177" i="5"/>
  <c r="A5178" i="5"/>
  <c r="A5179" i="5"/>
  <c r="A5180" i="5"/>
  <c r="A5181" i="5"/>
  <c r="A5182" i="5"/>
  <c r="A5183" i="5"/>
  <c r="A5184" i="5"/>
  <c r="A5185" i="5"/>
  <c r="A5186" i="5"/>
  <c r="A5187" i="5"/>
  <c r="A5188" i="5"/>
  <c r="A5189" i="5"/>
  <c r="A5190" i="5"/>
  <c r="A5191" i="5"/>
  <c r="A5192" i="5"/>
  <c r="A5193" i="5"/>
  <c r="A5194" i="5"/>
  <c r="A5195" i="5"/>
  <c r="A5196" i="5"/>
  <c r="A5197" i="5"/>
  <c r="A5198" i="5"/>
  <c r="A5199" i="5"/>
  <c r="A5200" i="5"/>
  <c r="A5201" i="5"/>
  <c r="A5202" i="5"/>
  <c r="A5203" i="5"/>
  <c r="A5204" i="5"/>
  <c r="A5205" i="5"/>
  <c r="A5206" i="5"/>
  <c r="A5207" i="5"/>
  <c r="A5208" i="5"/>
  <c r="A5209" i="5"/>
  <c r="A5210" i="5"/>
  <c r="A5211" i="5"/>
  <c r="A5212" i="5"/>
  <c r="A5213" i="5"/>
  <c r="A5214" i="5"/>
  <c r="A5215" i="5"/>
  <c r="A5216" i="5"/>
  <c r="A5217" i="5"/>
  <c r="A5218" i="5"/>
  <c r="A5219" i="5"/>
  <c r="A5220" i="5"/>
  <c r="A5221" i="5"/>
  <c r="A5222" i="5"/>
  <c r="A5223" i="5"/>
  <c r="A5224" i="5"/>
  <c r="A5225" i="5"/>
  <c r="A5226" i="5"/>
  <c r="A5227" i="5"/>
  <c r="A5228" i="5"/>
  <c r="A5229" i="5"/>
  <c r="A5230" i="5"/>
  <c r="A5231" i="5"/>
  <c r="A5232" i="5"/>
  <c r="A5233" i="5"/>
  <c r="A5234" i="5"/>
  <c r="A5235" i="5"/>
  <c r="A5236" i="5"/>
  <c r="A5237" i="5"/>
  <c r="A5238" i="5"/>
  <c r="A5239" i="5"/>
  <c r="A5240" i="5"/>
  <c r="A5241" i="5"/>
  <c r="A5242" i="5"/>
  <c r="A5243" i="5"/>
  <c r="A5244" i="5"/>
  <c r="A5245" i="5"/>
  <c r="A5246" i="5"/>
  <c r="A5247" i="5"/>
  <c r="A5248" i="5"/>
  <c r="A5249" i="5"/>
  <c r="A5250" i="5"/>
  <c r="A5251" i="5"/>
  <c r="A5252" i="5"/>
  <c r="A5253" i="5"/>
  <c r="A5254" i="5"/>
  <c r="A5255" i="5"/>
  <c r="A5256" i="5"/>
  <c r="A5257" i="5"/>
  <c r="A5258" i="5"/>
  <c r="A5259" i="5"/>
  <c r="A5260" i="5"/>
  <c r="A5261" i="5"/>
  <c r="A5262" i="5"/>
  <c r="A5263" i="5"/>
  <c r="A5264" i="5"/>
  <c r="A5265" i="5"/>
  <c r="A5266" i="5"/>
  <c r="A5267" i="5"/>
  <c r="A5268" i="5"/>
  <c r="A5269" i="5"/>
  <c r="A5270" i="5"/>
  <c r="A5271" i="5"/>
  <c r="A5272" i="5"/>
  <c r="A5273" i="5"/>
  <c r="A5274" i="5"/>
  <c r="A5275" i="5"/>
  <c r="A5276" i="5"/>
  <c r="A5277" i="5"/>
  <c r="A5278" i="5"/>
  <c r="A5279" i="5"/>
  <c r="A5280" i="5"/>
  <c r="A5281" i="5"/>
  <c r="A5282" i="5"/>
  <c r="A5283" i="5"/>
  <c r="A5284" i="5"/>
  <c r="A5285" i="5"/>
  <c r="A5286" i="5"/>
  <c r="A5287" i="5"/>
  <c r="A5288" i="5"/>
  <c r="A5289" i="5"/>
  <c r="A5290" i="5"/>
  <c r="A5291" i="5"/>
  <c r="A5292" i="5"/>
  <c r="A5293" i="5"/>
  <c r="A5294" i="5"/>
  <c r="A5295" i="5"/>
  <c r="A5296" i="5"/>
  <c r="A5297" i="5"/>
  <c r="A5298" i="5"/>
  <c r="A5299" i="5"/>
  <c r="A5300" i="5"/>
  <c r="A5301" i="5"/>
  <c r="A5302" i="5"/>
  <c r="A5303" i="5"/>
  <c r="A5304" i="5"/>
  <c r="A5305" i="5"/>
  <c r="A5306" i="5"/>
  <c r="A5307" i="5"/>
  <c r="A5308" i="5"/>
  <c r="A5309" i="5"/>
  <c r="A5310" i="5"/>
  <c r="A5311" i="5"/>
  <c r="A5312" i="5"/>
  <c r="A5313" i="5"/>
  <c r="A5314" i="5"/>
  <c r="A5315" i="5"/>
  <c r="A5316" i="5"/>
  <c r="A5317" i="5"/>
  <c r="A5318" i="5"/>
  <c r="A5319" i="5"/>
  <c r="A5320" i="5"/>
  <c r="A5321" i="5"/>
  <c r="A5322" i="5"/>
  <c r="A5323" i="5"/>
  <c r="A5324" i="5"/>
  <c r="A5325" i="5"/>
  <c r="A5326" i="5"/>
  <c r="A5327" i="5"/>
  <c r="A5328" i="5"/>
  <c r="A5329" i="5"/>
  <c r="A5330" i="5"/>
  <c r="A5331" i="5"/>
  <c r="A5332" i="5"/>
  <c r="A5333" i="5"/>
  <c r="A5334" i="5"/>
  <c r="A5335" i="5"/>
  <c r="A5336" i="5"/>
  <c r="A5337" i="5"/>
  <c r="A5338" i="5"/>
  <c r="A5339" i="5"/>
  <c r="A5340" i="5"/>
  <c r="A5341" i="5"/>
  <c r="A5342" i="5"/>
  <c r="A5343" i="5"/>
  <c r="A5344" i="5"/>
  <c r="A5345" i="5"/>
  <c r="A5346" i="5"/>
  <c r="A5347" i="5"/>
  <c r="A5348" i="5"/>
  <c r="A5349" i="5"/>
  <c r="A5350" i="5"/>
  <c r="A5351" i="5"/>
  <c r="A5352" i="5"/>
  <c r="A5353" i="5"/>
  <c r="A5354" i="5"/>
  <c r="A5355" i="5"/>
  <c r="A5356" i="5"/>
  <c r="A5357" i="5"/>
  <c r="A5358" i="5"/>
  <c r="A5359" i="5"/>
  <c r="A5360" i="5"/>
  <c r="A5361" i="5"/>
  <c r="A5362" i="5"/>
  <c r="A5363" i="5"/>
  <c r="A5364" i="5"/>
  <c r="A5365" i="5"/>
  <c r="A5366" i="5"/>
  <c r="A5367" i="5"/>
  <c r="A5368" i="5"/>
  <c r="A5369" i="5"/>
  <c r="A5370" i="5"/>
  <c r="A5371" i="5"/>
  <c r="A5372" i="5"/>
  <c r="A5373" i="5"/>
  <c r="A5374" i="5"/>
  <c r="A5375" i="5"/>
  <c r="A5376" i="5"/>
  <c r="A5377" i="5"/>
  <c r="A5378" i="5"/>
  <c r="A5379" i="5"/>
  <c r="A5380" i="5"/>
  <c r="A5381" i="5"/>
  <c r="A5382" i="5"/>
  <c r="A5383" i="5"/>
  <c r="A5384" i="5"/>
  <c r="A5385" i="5"/>
  <c r="A5386" i="5"/>
  <c r="A5387" i="5"/>
  <c r="A5388" i="5"/>
  <c r="A5389" i="5"/>
  <c r="A5390" i="5"/>
  <c r="A5391" i="5"/>
  <c r="A5392" i="5"/>
  <c r="A5393" i="5"/>
  <c r="A5394" i="5"/>
  <c r="A5395" i="5"/>
  <c r="A5396" i="5"/>
  <c r="A5397" i="5"/>
  <c r="A5398" i="5"/>
  <c r="A5399" i="5"/>
  <c r="A5400" i="5"/>
  <c r="A5401" i="5"/>
  <c r="A5402" i="5"/>
  <c r="A5403" i="5"/>
  <c r="A5404" i="5"/>
  <c r="A5405" i="5"/>
  <c r="A5406" i="5"/>
  <c r="A5407" i="5"/>
  <c r="A5408" i="5"/>
  <c r="A5409" i="5"/>
  <c r="A5410" i="5"/>
  <c r="A5411" i="5"/>
  <c r="A5412" i="5"/>
  <c r="A5413" i="5"/>
  <c r="A5414" i="5"/>
  <c r="A5415" i="5"/>
  <c r="A5416" i="5"/>
  <c r="A5417" i="5"/>
  <c r="A5418" i="5"/>
  <c r="A5419" i="5"/>
  <c r="A5420" i="5"/>
  <c r="A5421" i="5"/>
  <c r="A5422" i="5"/>
  <c r="A5423" i="5"/>
  <c r="A5424" i="5"/>
  <c r="A5425" i="5"/>
  <c r="A5426" i="5"/>
  <c r="A5427" i="5"/>
  <c r="A5428" i="5"/>
  <c r="A5429" i="5"/>
  <c r="A5430" i="5"/>
  <c r="A5431" i="5"/>
  <c r="A5432" i="5"/>
  <c r="A5433" i="5"/>
  <c r="A5434" i="5"/>
  <c r="A5435" i="5"/>
  <c r="A5436" i="5"/>
  <c r="A5437" i="5"/>
  <c r="A5438" i="5"/>
  <c r="A5439" i="5"/>
  <c r="A5440" i="5"/>
  <c r="A5441" i="5"/>
  <c r="A5442" i="5"/>
  <c r="A5443" i="5"/>
  <c r="A5444" i="5"/>
  <c r="A5445" i="5"/>
  <c r="A5446" i="5"/>
  <c r="A5447" i="5"/>
  <c r="A5448" i="5"/>
  <c r="A5449" i="5"/>
  <c r="A5450" i="5"/>
  <c r="A5451" i="5"/>
  <c r="A5452" i="5"/>
  <c r="A5453" i="5"/>
  <c r="A5454" i="5"/>
  <c r="A5455" i="5"/>
  <c r="A5456" i="5"/>
  <c r="A5457" i="5"/>
  <c r="A5458" i="5"/>
  <c r="A5459" i="5"/>
  <c r="A5460" i="5"/>
  <c r="A5461" i="5"/>
  <c r="A5462" i="5"/>
  <c r="A5463" i="5"/>
  <c r="A5464" i="5"/>
  <c r="A5465" i="5"/>
  <c r="A5466" i="5"/>
  <c r="A5467" i="5"/>
  <c r="A5468" i="5"/>
  <c r="A5469" i="5"/>
  <c r="A5470" i="5"/>
  <c r="A5471" i="5"/>
  <c r="A5472" i="5"/>
  <c r="A5473" i="5"/>
  <c r="A5474" i="5"/>
  <c r="A5475" i="5"/>
  <c r="A5476" i="5"/>
  <c r="A5477" i="5"/>
  <c r="A5478" i="5"/>
  <c r="A5479" i="5"/>
  <c r="A5480" i="5"/>
  <c r="A5481" i="5"/>
  <c r="A5482" i="5"/>
  <c r="A5483" i="5"/>
  <c r="A5484" i="5"/>
  <c r="A5485" i="5"/>
  <c r="A5486" i="5"/>
  <c r="A5487" i="5"/>
  <c r="A5488" i="5"/>
  <c r="A5489" i="5"/>
  <c r="A5490" i="5"/>
  <c r="A5491" i="5"/>
  <c r="A5492" i="5"/>
  <c r="A5493" i="5"/>
  <c r="A5494" i="5"/>
  <c r="A5495" i="5"/>
  <c r="A5496" i="5"/>
  <c r="A5497" i="5"/>
  <c r="A5498" i="5"/>
  <c r="A5499" i="5"/>
  <c r="A5500" i="5"/>
  <c r="A5501" i="5"/>
  <c r="A5502" i="5"/>
  <c r="A5503" i="5"/>
  <c r="A5504" i="5"/>
  <c r="A5505" i="5"/>
  <c r="A5506" i="5"/>
  <c r="A5507" i="5"/>
  <c r="A5508" i="5"/>
  <c r="A5509" i="5"/>
  <c r="A5510" i="5"/>
  <c r="A5511" i="5"/>
  <c r="A5512" i="5"/>
  <c r="A5513" i="5"/>
  <c r="A5514" i="5"/>
  <c r="A5515" i="5"/>
  <c r="A5516" i="5"/>
  <c r="A5517" i="5"/>
  <c r="A5518" i="5"/>
  <c r="A5519" i="5"/>
  <c r="A5520" i="5"/>
  <c r="A5521" i="5"/>
  <c r="A5522" i="5"/>
  <c r="A5523" i="5"/>
  <c r="A5524" i="5"/>
  <c r="A5525" i="5"/>
  <c r="A5526" i="5"/>
  <c r="A5527" i="5"/>
  <c r="A5528" i="5"/>
  <c r="A5529" i="5"/>
  <c r="A5530" i="5"/>
  <c r="A5531" i="5"/>
  <c r="A5532" i="5"/>
  <c r="A5533" i="5"/>
  <c r="A5534" i="5"/>
  <c r="A5535" i="5"/>
  <c r="A5536" i="5"/>
  <c r="A5537" i="5"/>
  <c r="A5538" i="5"/>
  <c r="A5539" i="5"/>
  <c r="A5540" i="5"/>
  <c r="A5541" i="5"/>
  <c r="A5542" i="5"/>
  <c r="A5543" i="5"/>
  <c r="A5544" i="5"/>
  <c r="A5545" i="5"/>
  <c r="A5546" i="5"/>
  <c r="A5547" i="5"/>
  <c r="A5548" i="5"/>
  <c r="A5549" i="5"/>
  <c r="A5550" i="5"/>
  <c r="A5551" i="5"/>
  <c r="A5552" i="5"/>
  <c r="A5553" i="5"/>
  <c r="A5554" i="5"/>
  <c r="A5555" i="5"/>
  <c r="A5556" i="5"/>
  <c r="A5557" i="5"/>
  <c r="A5558" i="5"/>
  <c r="A5559" i="5"/>
  <c r="A5560" i="5"/>
  <c r="A5561" i="5"/>
  <c r="A5562" i="5"/>
  <c r="A5563" i="5"/>
  <c r="A5564" i="5"/>
  <c r="A5565" i="5"/>
  <c r="A5566" i="5"/>
  <c r="A5567" i="5"/>
  <c r="A5568" i="5"/>
  <c r="A5569" i="5"/>
  <c r="A5570" i="5"/>
  <c r="A5571" i="5"/>
  <c r="A5572" i="5"/>
  <c r="A5573" i="5"/>
  <c r="A5574" i="5"/>
  <c r="A5575" i="5"/>
  <c r="A5576" i="5"/>
  <c r="A5577" i="5"/>
  <c r="A5578" i="5"/>
  <c r="A5579" i="5"/>
  <c r="A5580" i="5"/>
  <c r="A5581" i="5"/>
  <c r="A5582" i="5"/>
  <c r="A5583" i="5"/>
  <c r="A5584" i="5"/>
  <c r="A5585" i="5"/>
  <c r="A5586" i="5"/>
  <c r="A5587" i="5"/>
  <c r="A5588" i="5"/>
  <c r="A5589" i="5"/>
  <c r="A5590" i="5"/>
  <c r="A5591" i="5"/>
  <c r="A5592" i="5"/>
  <c r="A5593" i="5"/>
  <c r="A5594" i="5"/>
  <c r="A5595" i="5"/>
  <c r="A5596" i="5"/>
  <c r="A5597" i="5"/>
  <c r="A5598" i="5"/>
  <c r="A5599" i="5"/>
  <c r="A5600" i="5"/>
  <c r="A5601" i="5"/>
  <c r="A5602" i="5"/>
  <c r="A5603" i="5"/>
  <c r="A5604" i="5"/>
  <c r="A5605" i="5"/>
  <c r="A5606" i="5"/>
  <c r="A5607" i="5"/>
  <c r="A5608" i="5"/>
  <c r="A5609" i="5"/>
  <c r="A5610" i="5"/>
  <c r="A5611" i="5"/>
  <c r="A5612" i="5"/>
  <c r="A5613" i="5"/>
  <c r="A5614" i="5"/>
  <c r="A5615" i="5"/>
  <c r="A5616" i="5"/>
  <c r="A5617" i="5"/>
  <c r="A5618" i="5"/>
  <c r="A5619" i="5"/>
  <c r="A5620" i="5"/>
  <c r="A5621" i="5"/>
  <c r="A5622" i="5"/>
  <c r="A5623" i="5"/>
  <c r="A5624" i="5"/>
  <c r="A5625" i="5"/>
  <c r="A5626" i="5"/>
  <c r="A5627" i="5"/>
  <c r="A5628" i="5"/>
  <c r="A5629" i="5"/>
  <c r="A5630" i="5"/>
  <c r="A5631" i="5"/>
  <c r="A5632" i="5"/>
  <c r="A5633" i="5"/>
  <c r="A5634" i="5"/>
  <c r="A5635" i="5"/>
  <c r="A5636" i="5"/>
  <c r="A5637" i="5"/>
  <c r="A5638" i="5"/>
  <c r="A5639" i="5"/>
  <c r="A5640" i="5"/>
  <c r="A5641" i="5"/>
  <c r="A5642" i="5"/>
  <c r="A5643" i="5"/>
  <c r="A5644" i="5"/>
  <c r="A5645" i="5"/>
  <c r="A5646" i="5"/>
  <c r="A5647" i="5"/>
  <c r="A5648" i="5"/>
  <c r="A5649" i="5"/>
  <c r="A5650" i="5"/>
  <c r="A5651" i="5"/>
  <c r="A5652" i="5"/>
  <c r="A5653" i="5"/>
  <c r="A5654" i="5"/>
  <c r="A5655" i="5"/>
  <c r="A5656" i="5"/>
  <c r="A5657" i="5"/>
  <c r="A5658" i="5"/>
  <c r="A5659" i="5"/>
  <c r="A5660" i="5"/>
  <c r="A5661" i="5"/>
  <c r="A5662" i="5"/>
  <c r="A5663" i="5"/>
  <c r="A5664" i="5"/>
  <c r="A5665" i="5"/>
  <c r="A5666" i="5"/>
  <c r="A5667" i="5"/>
  <c r="A5668" i="5"/>
  <c r="A5669" i="5"/>
  <c r="A5670" i="5"/>
  <c r="A5671" i="5"/>
  <c r="A5672" i="5"/>
  <c r="A5673" i="5"/>
  <c r="A5674" i="5"/>
  <c r="A5675" i="5"/>
  <c r="A5676" i="5"/>
  <c r="A5677" i="5"/>
  <c r="A5678" i="5"/>
  <c r="A5679" i="5"/>
  <c r="A5680" i="5"/>
  <c r="A5681" i="5"/>
  <c r="A5682" i="5"/>
  <c r="A5683" i="5"/>
  <c r="A5684" i="5"/>
  <c r="A5685" i="5"/>
  <c r="A5686" i="5"/>
  <c r="A5687" i="5"/>
  <c r="A5688" i="5"/>
  <c r="A5689" i="5"/>
  <c r="A5690" i="5"/>
  <c r="A5691" i="5"/>
  <c r="A5692" i="5"/>
  <c r="A5693" i="5"/>
  <c r="A5694" i="5"/>
  <c r="A5695" i="5"/>
  <c r="A5696" i="5"/>
  <c r="A5697" i="5"/>
  <c r="A5698" i="5"/>
  <c r="A5699" i="5"/>
  <c r="A5700" i="5"/>
  <c r="A5701" i="5"/>
  <c r="A5702" i="5"/>
  <c r="A5703" i="5"/>
  <c r="A5704" i="5"/>
  <c r="A5705" i="5"/>
  <c r="A5706" i="5"/>
  <c r="A5707" i="5"/>
  <c r="A5708" i="5"/>
  <c r="A5709" i="5"/>
  <c r="A5710" i="5"/>
  <c r="A5711" i="5"/>
  <c r="A5712" i="5"/>
  <c r="A5713" i="5"/>
  <c r="A5714" i="5"/>
  <c r="A5715" i="5"/>
  <c r="A5716" i="5"/>
  <c r="A5717" i="5"/>
  <c r="A5718" i="5"/>
  <c r="A5719" i="5"/>
  <c r="A5720" i="5"/>
  <c r="A5721" i="5"/>
  <c r="A5722" i="5"/>
  <c r="A5723" i="5"/>
  <c r="A5724" i="5"/>
  <c r="A5725" i="5"/>
  <c r="A5726" i="5"/>
  <c r="A5727" i="5"/>
  <c r="A5728" i="5"/>
  <c r="A5729" i="5"/>
  <c r="A5730" i="5"/>
  <c r="A5731" i="5"/>
  <c r="A5732" i="5"/>
  <c r="A5733" i="5"/>
  <c r="A5734" i="5"/>
  <c r="A5735" i="5"/>
  <c r="A5736" i="5"/>
  <c r="A5737" i="5"/>
  <c r="A5738" i="5"/>
  <c r="A5739" i="5"/>
  <c r="A5740" i="5"/>
  <c r="A5741" i="5"/>
  <c r="A5742" i="5"/>
  <c r="A5743" i="5"/>
  <c r="A5744" i="5"/>
  <c r="A5745" i="5"/>
  <c r="A5746" i="5"/>
  <c r="A5747" i="5"/>
  <c r="A5748" i="5"/>
  <c r="A5749" i="5"/>
  <c r="A5750" i="5"/>
  <c r="A5751" i="5"/>
  <c r="A5752" i="5"/>
  <c r="A5753" i="5"/>
  <c r="A5754" i="5"/>
  <c r="A5755" i="5"/>
  <c r="A5756" i="5"/>
  <c r="A5757" i="5"/>
  <c r="A5758" i="5"/>
  <c r="A5759" i="5"/>
  <c r="A5760" i="5"/>
  <c r="A5761" i="5"/>
  <c r="A5762" i="5"/>
  <c r="A5763" i="5"/>
  <c r="A5764" i="5"/>
  <c r="A5765" i="5"/>
  <c r="A5766" i="5"/>
  <c r="A5767" i="5"/>
  <c r="A5768" i="5"/>
  <c r="A5769" i="5"/>
  <c r="A5770" i="5"/>
  <c r="A5771" i="5"/>
  <c r="A5772" i="5"/>
  <c r="A5773" i="5"/>
  <c r="A5774" i="5"/>
  <c r="A5775" i="5"/>
  <c r="A5776" i="5"/>
  <c r="A5777" i="5"/>
  <c r="A5778" i="5"/>
  <c r="A5779" i="5"/>
  <c r="A5780" i="5"/>
  <c r="A5781" i="5"/>
  <c r="A5782" i="5"/>
  <c r="A5783" i="5"/>
  <c r="A5784" i="5"/>
  <c r="A5785" i="5"/>
  <c r="A5786" i="5"/>
  <c r="A5787" i="5"/>
  <c r="A5788" i="5"/>
  <c r="A5789" i="5"/>
  <c r="A5790" i="5"/>
  <c r="A5791" i="5"/>
  <c r="A5792" i="5"/>
  <c r="A5793" i="5"/>
  <c r="A5794" i="5"/>
  <c r="A5795" i="5"/>
  <c r="A5796" i="5"/>
  <c r="A5797" i="5"/>
  <c r="A5798" i="5"/>
  <c r="A5799" i="5"/>
  <c r="A5800" i="5"/>
  <c r="A5801" i="5"/>
  <c r="A5802" i="5"/>
  <c r="A5803" i="5"/>
  <c r="A5804" i="5"/>
  <c r="A5805" i="5"/>
  <c r="A5806" i="5"/>
  <c r="A5807" i="5"/>
  <c r="A5808" i="5"/>
  <c r="A5809" i="5"/>
  <c r="A5810" i="5"/>
  <c r="A5811" i="5"/>
  <c r="A5812" i="5"/>
  <c r="A5813" i="5"/>
  <c r="A5814" i="5"/>
  <c r="A5815" i="5"/>
  <c r="A5816" i="5"/>
  <c r="A5817" i="5"/>
  <c r="A5818" i="5"/>
  <c r="A5819" i="5"/>
  <c r="A5820" i="5"/>
  <c r="A5821" i="5"/>
  <c r="A5822" i="5"/>
  <c r="A5823" i="5"/>
  <c r="A5824" i="5"/>
  <c r="A5825" i="5"/>
  <c r="A5826" i="5"/>
  <c r="A5827" i="5"/>
  <c r="A5828" i="5"/>
  <c r="A5829" i="5"/>
  <c r="A5830" i="5"/>
  <c r="A5831" i="5"/>
  <c r="A5832" i="5"/>
  <c r="A5833" i="5"/>
  <c r="A5834" i="5"/>
  <c r="A5835" i="5"/>
  <c r="A5836" i="5"/>
  <c r="A5837" i="5"/>
  <c r="A5838" i="5"/>
  <c r="A5839" i="5"/>
  <c r="A5840" i="5"/>
  <c r="A5841" i="5"/>
  <c r="A5842" i="5"/>
  <c r="A5843" i="5"/>
  <c r="A5844" i="5"/>
  <c r="A5845" i="5"/>
  <c r="A5846" i="5"/>
  <c r="A5847" i="5"/>
  <c r="A5848" i="5"/>
  <c r="A5849" i="5"/>
  <c r="A5850" i="5"/>
  <c r="A5851" i="5"/>
  <c r="A5852" i="5"/>
  <c r="A5853" i="5"/>
  <c r="A5854" i="5"/>
  <c r="A5855" i="5"/>
  <c r="A5856" i="5"/>
  <c r="A5857" i="5"/>
  <c r="A5858" i="5"/>
  <c r="A5859" i="5"/>
  <c r="A5860" i="5"/>
  <c r="A5861" i="5"/>
  <c r="A5862" i="5"/>
  <c r="A5863" i="5"/>
  <c r="A5864" i="5"/>
  <c r="A5865" i="5"/>
  <c r="A5866" i="5"/>
  <c r="A5867" i="5"/>
  <c r="A5868" i="5"/>
  <c r="A5869" i="5"/>
  <c r="A5870" i="5"/>
  <c r="A5871" i="5"/>
  <c r="A5872" i="5"/>
  <c r="A5873" i="5"/>
  <c r="A5874" i="5"/>
  <c r="A5875" i="5"/>
  <c r="A5876" i="5"/>
  <c r="A5877" i="5"/>
  <c r="A5878" i="5"/>
  <c r="A5879" i="5"/>
  <c r="A5880" i="5"/>
  <c r="A5881" i="5"/>
  <c r="A5882" i="5"/>
  <c r="A5883" i="5"/>
  <c r="A5884" i="5"/>
  <c r="A5885" i="5"/>
  <c r="A5886" i="5"/>
  <c r="A5887" i="5"/>
  <c r="A5888" i="5"/>
  <c r="A5889" i="5"/>
  <c r="A5890" i="5"/>
  <c r="A5891" i="5"/>
  <c r="A5892" i="5"/>
  <c r="A5893" i="5"/>
  <c r="A5894" i="5"/>
  <c r="A5895" i="5"/>
  <c r="A5896" i="5"/>
  <c r="A5897" i="5"/>
  <c r="A5898" i="5"/>
  <c r="A5899" i="5"/>
  <c r="A5900" i="5"/>
  <c r="A5901" i="5"/>
  <c r="A5902" i="5"/>
  <c r="A5903" i="5"/>
  <c r="A5904" i="5"/>
  <c r="A5905" i="5"/>
  <c r="A5906" i="5"/>
  <c r="A5907" i="5"/>
  <c r="A5908" i="5"/>
  <c r="A5909" i="5"/>
  <c r="A5910" i="5"/>
  <c r="A5911" i="5"/>
  <c r="A5912" i="5"/>
  <c r="A5913" i="5"/>
  <c r="A5914" i="5"/>
  <c r="A5915" i="5"/>
  <c r="A5916" i="5"/>
  <c r="A5917" i="5"/>
  <c r="A5918" i="5"/>
  <c r="A5919" i="5"/>
  <c r="A5920" i="5"/>
  <c r="A5921" i="5"/>
  <c r="A5922" i="5"/>
  <c r="A5923" i="5"/>
  <c r="A5924" i="5"/>
  <c r="A5925" i="5"/>
  <c r="A5926" i="5"/>
  <c r="A5927" i="5"/>
  <c r="A5928" i="5"/>
  <c r="A5929" i="5"/>
  <c r="A5930" i="5"/>
  <c r="A5931" i="5"/>
  <c r="A5932" i="5"/>
  <c r="A5933" i="5"/>
  <c r="A5934" i="5"/>
  <c r="A5935" i="5"/>
  <c r="A5936" i="5"/>
  <c r="A5937" i="5"/>
  <c r="A5938" i="5"/>
  <c r="A5939" i="5"/>
  <c r="A5940" i="5"/>
  <c r="A5941" i="5"/>
  <c r="A5942" i="5"/>
  <c r="A5943" i="5"/>
  <c r="A5944" i="5"/>
  <c r="A5945" i="5"/>
  <c r="A5946" i="5"/>
  <c r="A5947" i="5"/>
  <c r="A5948" i="5"/>
  <c r="A5949" i="5"/>
  <c r="A5950" i="5"/>
  <c r="A5951" i="5"/>
  <c r="A5952" i="5"/>
  <c r="A5953" i="5"/>
  <c r="A5954" i="5"/>
  <c r="A5955" i="5"/>
  <c r="A5956" i="5"/>
  <c r="A5957" i="5"/>
  <c r="A5958" i="5"/>
  <c r="A5959" i="5"/>
  <c r="A5960" i="5"/>
  <c r="A5961" i="5"/>
  <c r="A5962" i="5"/>
  <c r="A5963" i="5"/>
  <c r="A5964" i="5"/>
  <c r="A5965" i="5"/>
  <c r="A5966" i="5"/>
  <c r="A5967" i="5"/>
  <c r="A5968" i="5"/>
  <c r="A5969" i="5"/>
  <c r="A5970" i="5"/>
  <c r="A5971" i="5"/>
  <c r="A5972" i="5"/>
  <c r="A5973" i="5"/>
  <c r="A5974" i="5"/>
  <c r="A5975" i="5"/>
  <c r="A5976" i="5"/>
  <c r="A5977" i="5"/>
  <c r="A5978" i="5"/>
  <c r="A5979" i="5"/>
  <c r="A5980" i="5"/>
  <c r="A5981" i="5"/>
  <c r="A5982" i="5"/>
  <c r="A5983" i="5"/>
  <c r="A5984" i="5"/>
  <c r="A5985" i="5"/>
  <c r="A5986" i="5"/>
  <c r="A5987" i="5"/>
  <c r="A5988" i="5"/>
  <c r="A5989" i="5"/>
  <c r="A5990" i="5"/>
  <c r="A5991" i="5"/>
  <c r="A5992" i="5"/>
  <c r="A5993" i="5"/>
  <c r="A5994" i="5"/>
  <c r="A5995" i="5"/>
  <c r="A5996" i="5"/>
  <c r="A5997" i="5"/>
  <c r="A5998" i="5"/>
  <c r="A5999" i="5"/>
  <c r="A6000" i="5"/>
  <c r="A6001" i="5"/>
  <c r="A6002" i="5"/>
  <c r="A6003" i="5"/>
  <c r="A6004" i="5"/>
  <c r="A6005" i="5"/>
  <c r="A6006" i="5"/>
  <c r="A6007" i="5"/>
  <c r="A6008" i="5"/>
  <c r="A6009" i="5"/>
  <c r="A6010" i="5"/>
  <c r="A6011" i="5"/>
  <c r="A6012" i="5"/>
  <c r="A6013" i="5"/>
  <c r="A6014" i="5"/>
  <c r="A6015" i="5"/>
  <c r="A6016" i="5"/>
  <c r="A6017" i="5"/>
  <c r="A6018" i="5"/>
  <c r="A6019" i="5"/>
  <c r="A6020" i="5"/>
  <c r="A6021" i="5"/>
  <c r="A6022" i="5"/>
  <c r="A6023" i="5"/>
  <c r="A6024" i="5"/>
  <c r="A6025" i="5"/>
  <c r="A6026" i="5"/>
  <c r="A6027" i="5"/>
  <c r="A6028" i="5"/>
  <c r="A6029" i="5"/>
  <c r="A6030" i="5"/>
  <c r="A6031" i="5"/>
  <c r="A6032" i="5"/>
  <c r="A6033" i="5"/>
  <c r="A6034" i="5"/>
  <c r="A6035" i="5"/>
  <c r="A6036" i="5"/>
  <c r="A6037" i="5"/>
  <c r="A6038" i="5"/>
  <c r="A6039" i="5"/>
  <c r="A6040" i="5"/>
  <c r="A6041" i="5"/>
  <c r="A6042" i="5"/>
  <c r="A6043" i="5"/>
  <c r="A6044" i="5"/>
  <c r="A6045" i="5"/>
  <c r="A6046" i="5"/>
  <c r="A6047" i="5"/>
  <c r="A6048" i="5"/>
  <c r="A6049" i="5"/>
  <c r="A6050" i="5"/>
  <c r="A6051" i="5"/>
  <c r="A6052" i="5"/>
  <c r="A6053" i="5"/>
  <c r="A6054" i="5"/>
  <c r="A6055" i="5"/>
  <c r="A6056" i="5"/>
  <c r="A6057" i="5"/>
  <c r="A6058" i="5"/>
  <c r="A6059" i="5"/>
  <c r="A6060" i="5"/>
  <c r="A6061" i="5"/>
  <c r="A6062" i="5"/>
  <c r="A6063" i="5"/>
  <c r="A6064" i="5"/>
  <c r="A6065" i="5"/>
  <c r="A6066" i="5"/>
  <c r="A6067" i="5"/>
  <c r="A6068" i="5"/>
  <c r="A6069" i="5"/>
  <c r="A6070" i="5"/>
  <c r="A6071" i="5"/>
  <c r="A6072" i="5"/>
  <c r="A6073" i="5"/>
  <c r="A6074" i="5"/>
  <c r="A6075" i="5"/>
  <c r="A6076" i="5"/>
  <c r="A6077" i="5"/>
  <c r="A6078" i="5"/>
  <c r="A6079" i="5"/>
  <c r="A6080" i="5"/>
  <c r="A6081" i="5"/>
  <c r="A6082" i="5"/>
  <c r="A6083" i="5"/>
  <c r="A6084" i="5"/>
  <c r="A6085" i="5"/>
  <c r="A6086" i="5"/>
  <c r="A6087" i="5"/>
  <c r="A6088" i="5"/>
  <c r="A6089" i="5"/>
  <c r="A6090" i="5"/>
  <c r="A6091" i="5"/>
  <c r="A6092" i="5"/>
  <c r="A6093" i="5"/>
  <c r="A6094" i="5"/>
  <c r="A6095" i="5"/>
  <c r="A6096" i="5"/>
  <c r="A6097" i="5"/>
  <c r="A6098" i="5"/>
  <c r="A6099" i="5"/>
  <c r="A6100" i="5"/>
  <c r="A6101" i="5"/>
  <c r="A6102" i="5"/>
  <c r="A6103" i="5"/>
  <c r="A6104" i="5"/>
  <c r="A6105" i="5"/>
  <c r="A6106" i="5"/>
  <c r="A6107" i="5"/>
  <c r="A6108" i="5"/>
  <c r="A6109" i="5"/>
  <c r="A6110" i="5"/>
  <c r="A6111" i="5"/>
  <c r="A6112" i="5"/>
  <c r="A6113" i="5"/>
  <c r="A6114" i="5"/>
  <c r="A6115" i="5"/>
  <c r="A6116" i="5"/>
  <c r="A6117" i="5"/>
  <c r="A6118" i="5"/>
  <c r="A6119" i="5"/>
  <c r="A6120" i="5"/>
  <c r="A6121" i="5"/>
  <c r="A6122" i="5"/>
  <c r="A6123" i="5"/>
  <c r="A6124" i="5"/>
  <c r="A6125" i="5"/>
  <c r="A6126" i="5"/>
  <c r="A6127" i="5"/>
  <c r="A6128" i="5"/>
  <c r="A6129" i="5"/>
  <c r="A6130" i="5"/>
  <c r="A6131" i="5"/>
  <c r="A6132" i="5"/>
  <c r="A6133" i="5"/>
  <c r="A6134" i="5"/>
  <c r="A6135" i="5"/>
  <c r="A6136" i="5"/>
  <c r="A6137" i="5"/>
  <c r="A6138" i="5"/>
  <c r="A6139" i="5"/>
  <c r="A6140" i="5"/>
  <c r="A6141" i="5"/>
  <c r="A6142" i="5"/>
  <c r="A6143" i="5"/>
  <c r="A6144" i="5"/>
  <c r="A6145" i="5"/>
  <c r="A6146" i="5"/>
  <c r="A6147" i="5"/>
  <c r="A6148" i="5"/>
  <c r="A6149" i="5"/>
  <c r="A6150" i="5"/>
  <c r="A6151" i="5"/>
  <c r="A6152" i="5"/>
  <c r="A6153" i="5"/>
  <c r="A6154" i="5"/>
  <c r="A6155" i="5"/>
  <c r="A6156" i="5"/>
  <c r="A6157" i="5"/>
  <c r="A6158" i="5"/>
  <c r="A6159" i="5"/>
  <c r="A6160" i="5"/>
  <c r="A6161" i="5"/>
  <c r="A6162" i="5"/>
  <c r="A6163" i="5"/>
  <c r="A6164" i="5"/>
  <c r="A6165" i="5"/>
  <c r="A6166" i="5"/>
  <c r="A6167" i="5"/>
  <c r="A6168" i="5"/>
  <c r="A6169" i="5"/>
  <c r="A6170" i="5"/>
  <c r="A6171" i="5"/>
  <c r="A6172" i="5"/>
  <c r="A6173" i="5"/>
  <c r="A6174" i="5"/>
  <c r="A6175" i="5"/>
  <c r="A6176" i="5"/>
  <c r="A6177" i="5"/>
  <c r="A6178" i="5"/>
  <c r="A6179" i="5"/>
  <c r="A6180" i="5"/>
  <c r="A6181" i="5"/>
  <c r="A6182" i="5"/>
  <c r="A6183" i="5"/>
  <c r="A6184" i="5"/>
  <c r="A6185" i="5"/>
  <c r="A6186" i="5"/>
  <c r="A6187" i="5"/>
  <c r="A6188" i="5"/>
  <c r="A6189" i="5"/>
  <c r="A6190" i="5"/>
  <c r="A6191" i="5"/>
  <c r="A6192" i="5"/>
  <c r="A6193" i="5"/>
  <c r="A6194" i="5"/>
  <c r="A6195" i="5"/>
  <c r="A6196" i="5"/>
  <c r="A6197" i="5"/>
  <c r="A6198" i="5"/>
  <c r="A6199" i="5"/>
  <c r="A6200" i="5"/>
  <c r="A6201" i="5"/>
  <c r="A6202" i="5"/>
  <c r="A6203" i="5"/>
  <c r="A6204" i="5"/>
  <c r="A6205" i="5"/>
  <c r="A6206" i="5"/>
  <c r="A6207" i="5"/>
  <c r="A6208" i="5"/>
  <c r="A6209" i="5"/>
  <c r="A6210" i="5"/>
  <c r="A6211" i="5"/>
  <c r="A6212" i="5"/>
  <c r="A6213" i="5"/>
  <c r="A6214" i="5"/>
  <c r="A6215" i="5"/>
  <c r="A6216" i="5"/>
  <c r="A6217" i="5"/>
  <c r="A6218" i="5"/>
  <c r="A6219" i="5"/>
  <c r="A6220" i="5"/>
  <c r="A6221" i="5"/>
  <c r="A6222" i="5"/>
  <c r="A6223" i="5"/>
  <c r="A6224" i="5"/>
  <c r="A6225" i="5"/>
  <c r="A6226" i="5"/>
  <c r="A6227" i="5"/>
  <c r="A6228" i="5"/>
  <c r="A6229" i="5"/>
  <c r="A6230" i="5"/>
  <c r="A6231" i="5"/>
  <c r="A6232" i="5"/>
  <c r="A6233" i="5"/>
  <c r="A6234" i="5"/>
  <c r="A6235" i="5"/>
  <c r="A6236" i="5"/>
  <c r="A6237" i="5"/>
  <c r="A6238" i="5"/>
  <c r="A6239" i="5"/>
  <c r="A6240" i="5"/>
  <c r="A6241" i="5"/>
  <c r="A6242" i="5"/>
  <c r="A6243" i="5"/>
  <c r="A6244" i="5"/>
  <c r="A6245" i="5"/>
  <c r="A6246" i="5"/>
  <c r="A6247" i="5"/>
  <c r="A6248" i="5"/>
  <c r="A6249" i="5"/>
  <c r="A6250" i="5"/>
  <c r="A6251" i="5"/>
  <c r="A6252" i="5"/>
  <c r="A6253" i="5"/>
  <c r="A6254" i="5"/>
  <c r="A6255" i="5"/>
  <c r="A6256" i="5"/>
  <c r="A6257" i="5"/>
  <c r="A6258" i="5"/>
  <c r="A6259" i="5"/>
  <c r="A6260" i="5"/>
  <c r="A6261" i="5"/>
  <c r="A6262" i="5"/>
  <c r="A6263" i="5"/>
  <c r="A6264" i="5"/>
  <c r="A6265" i="5"/>
  <c r="A6266" i="5"/>
  <c r="A6267" i="5"/>
  <c r="A6268" i="5"/>
  <c r="A6269" i="5"/>
  <c r="A6270" i="5"/>
  <c r="A6271" i="5"/>
  <c r="A6272" i="5"/>
  <c r="A6273" i="5"/>
  <c r="A6274" i="5"/>
  <c r="A6275" i="5"/>
  <c r="A6276" i="5"/>
  <c r="A6277" i="5"/>
  <c r="A6278" i="5"/>
  <c r="A6279" i="5"/>
  <c r="A6280" i="5"/>
  <c r="A6281" i="5"/>
  <c r="A6282" i="5"/>
  <c r="A6283" i="5"/>
  <c r="A6284" i="5"/>
  <c r="A6285" i="5"/>
  <c r="A6286" i="5"/>
  <c r="A6287" i="5"/>
  <c r="A6288" i="5"/>
  <c r="A6289" i="5"/>
  <c r="A6290" i="5"/>
  <c r="A6291" i="5"/>
  <c r="A6292" i="5"/>
  <c r="A6293" i="5"/>
  <c r="A6294" i="5"/>
  <c r="A6295" i="5"/>
  <c r="A6296" i="5"/>
  <c r="A6297" i="5"/>
  <c r="A6298" i="5"/>
  <c r="A6299" i="5"/>
  <c r="A6300" i="5"/>
  <c r="A6301" i="5"/>
  <c r="A6302" i="5"/>
  <c r="A6303" i="5"/>
  <c r="A6304" i="5"/>
  <c r="A6305" i="5"/>
  <c r="A6306" i="5"/>
  <c r="A6307" i="5"/>
  <c r="A6308" i="5"/>
  <c r="A6309" i="5"/>
  <c r="A6310" i="5"/>
  <c r="A6311" i="5"/>
  <c r="A6312" i="5"/>
  <c r="A6313" i="5"/>
  <c r="A6314" i="5"/>
  <c r="A6315" i="5"/>
  <c r="A6316" i="5"/>
  <c r="A6317" i="5"/>
  <c r="A6318" i="5"/>
  <c r="A6319" i="5"/>
  <c r="A6320" i="5"/>
  <c r="A6321" i="5"/>
  <c r="A6322" i="5"/>
  <c r="A6323" i="5"/>
  <c r="A6324" i="5"/>
  <c r="A6325" i="5"/>
  <c r="A6326" i="5"/>
  <c r="A6327" i="5"/>
  <c r="A6328" i="5"/>
  <c r="A6329" i="5"/>
  <c r="A6330" i="5"/>
  <c r="A6331" i="5"/>
  <c r="A6332" i="5"/>
  <c r="A6333" i="5"/>
  <c r="A6334" i="5"/>
  <c r="A6335" i="5"/>
  <c r="A6336" i="5"/>
  <c r="A6337" i="5"/>
  <c r="A6338" i="5"/>
  <c r="A6339" i="5"/>
  <c r="A6340" i="5"/>
  <c r="A6341" i="5"/>
  <c r="A6342" i="5"/>
  <c r="A6343" i="5"/>
  <c r="A6344" i="5"/>
  <c r="A6345" i="5"/>
  <c r="A6346" i="5"/>
  <c r="A6347" i="5"/>
  <c r="A6348" i="5"/>
  <c r="A6349" i="5"/>
  <c r="A6350" i="5"/>
  <c r="A6351" i="5"/>
  <c r="A6352" i="5"/>
  <c r="A6353" i="5"/>
  <c r="A6354" i="5"/>
  <c r="A6355" i="5"/>
  <c r="A6356" i="5"/>
  <c r="A6357" i="5"/>
  <c r="A6358" i="5"/>
  <c r="A6359" i="5"/>
  <c r="A6360" i="5"/>
  <c r="A6361" i="5"/>
  <c r="A6362" i="5"/>
  <c r="A6363" i="5"/>
  <c r="A6364" i="5"/>
  <c r="A6365" i="5"/>
  <c r="A6366" i="5"/>
  <c r="A6367" i="5"/>
  <c r="A6368" i="5"/>
  <c r="A6369" i="5"/>
  <c r="A6370" i="5"/>
  <c r="A6371" i="5"/>
  <c r="A6372" i="5"/>
  <c r="A6373" i="5"/>
  <c r="A6374" i="5"/>
  <c r="A6375" i="5"/>
  <c r="A6376" i="5"/>
  <c r="A6377" i="5"/>
  <c r="A6378" i="5"/>
  <c r="A6379" i="5"/>
  <c r="A6380" i="5"/>
  <c r="A6381" i="5"/>
  <c r="A6382" i="5"/>
  <c r="A6383" i="5"/>
  <c r="A6384" i="5"/>
  <c r="A6385" i="5"/>
  <c r="A6386" i="5"/>
  <c r="A6387" i="5"/>
  <c r="A6388" i="5"/>
  <c r="A6389" i="5"/>
  <c r="A6390" i="5"/>
  <c r="A6391" i="5"/>
  <c r="A6392" i="5"/>
  <c r="A6393" i="5"/>
  <c r="A6394" i="5"/>
  <c r="A6395" i="5"/>
  <c r="A6396" i="5"/>
  <c r="A6397" i="5"/>
  <c r="A6398" i="5"/>
  <c r="A6399" i="5"/>
  <c r="A6400" i="5"/>
  <c r="A6401" i="5"/>
  <c r="A6402" i="5"/>
  <c r="A6403" i="5"/>
  <c r="A6404" i="5"/>
  <c r="A6405" i="5"/>
  <c r="A6406" i="5"/>
  <c r="A6407" i="5"/>
  <c r="A6408" i="5"/>
  <c r="A6409" i="5"/>
  <c r="A6410" i="5"/>
  <c r="A6411" i="5"/>
  <c r="A6412" i="5"/>
  <c r="A6413" i="5"/>
  <c r="A6414" i="5"/>
  <c r="A6415" i="5"/>
  <c r="A6416" i="5"/>
  <c r="A6417" i="5"/>
  <c r="A6418" i="5"/>
  <c r="A6419" i="5"/>
  <c r="A6420" i="5"/>
  <c r="A6421" i="5"/>
  <c r="A6422" i="5"/>
  <c r="A6423" i="5"/>
  <c r="A6424" i="5"/>
  <c r="A6425" i="5"/>
  <c r="A6426" i="5"/>
  <c r="A6427" i="5"/>
  <c r="A6428" i="5"/>
  <c r="A6429" i="5"/>
  <c r="A6430" i="5"/>
  <c r="A6431" i="5"/>
  <c r="A6432" i="5"/>
  <c r="A6433" i="5"/>
  <c r="A6434" i="5"/>
  <c r="A6435" i="5"/>
  <c r="A6436" i="5"/>
  <c r="A6437" i="5"/>
  <c r="A6438" i="5"/>
  <c r="A6439" i="5"/>
  <c r="A6440" i="5"/>
  <c r="A6441" i="5"/>
  <c r="A6442" i="5"/>
  <c r="A6443" i="5"/>
  <c r="A6444" i="5"/>
  <c r="A6445" i="5"/>
  <c r="A6446" i="5"/>
  <c r="A6447" i="5"/>
  <c r="A6448" i="5"/>
  <c r="A6449" i="5"/>
  <c r="A6450" i="5"/>
  <c r="A6451" i="5"/>
  <c r="A6452" i="5"/>
  <c r="A6453" i="5"/>
  <c r="A6454" i="5"/>
  <c r="A6455" i="5"/>
  <c r="A6456" i="5"/>
  <c r="A6457" i="5"/>
  <c r="A6458" i="5"/>
  <c r="A6459" i="5"/>
  <c r="A6460" i="5"/>
  <c r="A6461" i="5"/>
  <c r="A6462" i="5"/>
  <c r="A6463" i="5"/>
  <c r="A6464" i="5"/>
  <c r="A6465" i="5"/>
  <c r="A6466" i="5"/>
  <c r="A6467" i="5"/>
  <c r="A6468" i="5"/>
  <c r="A6469" i="5"/>
  <c r="A6470" i="5"/>
  <c r="A6471" i="5"/>
  <c r="A6472" i="5"/>
  <c r="A6473" i="5"/>
  <c r="A6474" i="5"/>
  <c r="A6475" i="5"/>
  <c r="A6476" i="5"/>
  <c r="A6477" i="5"/>
  <c r="A6478" i="5"/>
  <c r="A6479" i="5"/>
  <c r="A6480" i="5"/>
  <c r="A6481" i="5"/>
  <c r="A6482" i="5"/>
  <c r="A6483" i="5"/>
  <c r="A6484" i="5"/>
  <c r="A6485" i="5"/>
  <c r="A6486" i="5"/>
  <c r="A6487" i="5"/>
  <c r="A6488" i="5"/>
  <c r="A6489" i="5"/>
  <c r="A6490" i="5"/>
  <c r="A6491" i="5"/>
  <c r="A6492" i="5"/>
  <c r="A6493" i="5"/>
  <c r="A6494" i="5"/>
  <c r="A6495" i="5"/>
  <c r="A6496" i="5"/>
  <c r="A6497" i="5"/>
  <c r="A6498" i="5"/>
  <c r="A6499" i="5"/>
  <c r="A6500" i="5"/>
  <c r="A6501" i="5"/>
  <c r="A6502" i="5"/>
  <c r="A6503" i="5"/>
  <c r="A6504" i="5"/>
  <c r="A6505" i="5"/>
  <c r="A6506" i="5"/>
  <c r="A6507" i="5"/>
  <c r="A6508" i="5"/>
  <c r="A6509" i="5"/>
  <c r="A6510" i="5"/>
  <c r="A6511" i="5"/>
  <c r="A6512" i="5"/>
  <c r="A6513" i="5"/>
  <c r="A6514" i="5"/>
  <c r="A6515" i="5"/>
  <c r="A6516" i="5"/>
  <c r="A6517" i="5"/>
  <c r="A6518" i="5"/>
  <c r="A6519" i="5"/>
  <c r="A6520" i="5"/>
  <c r="A6521" i="5"/>
  <c r="A6522" i="5"/>
  <c r="A6523" i="5"/>
  <c r="A6524" i="5"/>
  <c r="A6525" i="5"/>
  <c r="A6526" i="5"/>
  <c r="A6527" i="5"/>
  <c r="A6528" i="5"/>
  <c r="A6529" i="5"/>
  <c r="A6530" i="5"/>
  <c r="A6531" i="5"/>
  <c r="A6532" i="5"/>
  <c r="A6533" i="5"/>
  <c r="A6534" i="5"/>
  <c r="A6535" i="5"/>
  <c r="A6536" i="5"/>
  <c r="A6537" i="5"/>
  <c r="A6538" i="5"/>
  <c r="A6539" i="5"/>
  <c r="A6540" i="5"/>
  <c r="A6541" i="5"/>
  <c r="A6542" i="5"/>
  <c r="A6543" i="5"/>
  <c r="A6544" i="5"/>
  <c r="A6545" i="5"/>
  <c r="A6546" i="5"/>
  <c r="A6547" i="5"/>
  <c r="A6548" i="5"/>
  <c r="A6549" i="5"/>
  <c r="A6550" i="5"/>
  <c r="A6551" i="5"/>
  <c r="A6552" i="5"/>
  <c r="A6553" i="5"/>
  <c r="A6554" i="5"/>
  <c r="A6555" i="5"/>
  <c r="A6556" i="5"/>
  <c r="A6557" i="5"/>
  <c r="A6558" i="5"/>
  <c r="A6559" i="5"/>
  <c r="A6560" i="5"/>
  <c r="A6561" i="5"/>
  <c r="A6562" i="5"/>
  <c r="A6563" i="5"/>
  <c r="A6564" i="5"/>
  <c r="A6565" i="5"/>
  <c r="A6566" i="5"/>
  <c r="A6567" i="5"/>
  <c r="A6568" i="5"/>
  <c r="A6569" i="5"/>
  <c r="A6570" i="5"/>
  <c r="A6571" i="5"/>
  <c r="A6572" i="5"/>
  <c r="A6573" i="5"/>
  <c r="A6574" i="5"/>
  <c r="A6575" i="5"/>
  <c r="A6576" i="5"/>
  <c r="A6577" i="5"/>
  <c r="A6578" i="5"/>
  <c r="A6579" i="5"/>
  <c r="A6580" i="5"/>
  <c r="A6581" i="5"/>
  <c r="A6582" i="5"/>
  <c r="A6583" i="5"/>
  <c r="A6584" i="5"/>
  <c r="A6585" i="5"/>
  <c r="A6586" i="5"/>
  <c r="A6587" i="5"/>
  <c r="A6588" i="5"/>
  <c r="A6589" i="5"/>
  <c r="A6590" i="5"/>
  <c r="A6591" i="5"/>
  <c r="A6592" i="5"/>
  <c r="A6593" i="5"/>
  <c r="A6594" i="5"/>
  <c r="A6595" i="5"/>
  <c r="A6596" i="5"/>
  <c r="A6597" i="5"/>
  <c r="A6598" i="5"/>
  <c r="A6599" i="5"/>
  <c r="A6600" i="5"/>
  <c r="A6601" i="5"/>
  <c r="A6602" i="5"/>
  <c r="A6603" i="5"/>
  <c r="A6604" i="5"/>
  <c r="A6605" i="5"/>
  <c r="A6606" i="5"/>
  <c r="A6607" i="5"/>
  <c r="A6608" i="5"/>
  <c r="A6609" i="5"/>
  <c r="A6610" i="5"/>
  <c r="A6611" i="5"/>
  <c r="A6612" i="5"/>
  <c r="A6613" i="5"/>
  <c r="A6614" i="5"/>
  <c r="A6615" i="5"/>
  <c r="A6616" i="5"/>
  <c r="A6617" i="5"/>
  <c r="A6618" i="5"/>
  <c r="A6619" i="5"/>
  <c r="A6620" i="5"/>
  <c r="A6621" i="5"/>
  <c r="A6622" i="5"/>
  <c r="A6623" i="5"/>
  <c r="A6624" i="5"/>
  <c r="A6625" i="5"/>
  <c r="A6626" i="5"/>
  <c r="A6627" i="5"/>
  <c r="A6628" i="5"/>
  <c r="A6629" i="5"/>
  <c r="A6630" i="5"/>
  <c r="A6631" i="5"/>
  <c r="A6632" i="5"/>
  <c r="A6633" i="5"/>
  <c r="A6634" i="5"/>
  <c r="A6635" i="5"/>
  <c r="A6636" i="5"/>
  <c r="A6637" i="5"/>
  <c r="A6638" i="5"/>
  <c r="A6639" i="5"/>
  <c r="A6640" i="5"/>
  <c r="A6641" i="5"/>
  <c r="A6642" i="5"/>
  <c r="A6643" i="5"/>
  <c r="A6644" i="5"/>
  <c r="A6645" i="5"/>
  <c r="A6646" i="5"/>
  <c r="A6647" i="5"/>
  <c r="A6648" i="5"/>
  <c r="A6649" i="5"/>
  <c r="A6650" i="5"/>
  <c r="A6651" i="5"/>
  <c r="A6652" i="5"/>
  <c r="A6653" i="5"/>
  <c r="A6654" i="5"/>
  <c r="A6655" i="5"/>
  <c r="A6656" i="5"/>
  <c r="A6657" i="5"/>
  <c r="A6658" i="5"/>
  <c r="A6659" i="5"/>
  <c r="A6660" i="5"/>
  <c r="A6661" i="5"/>
  <c r="A6662" i="5"/>
  <c r="A6663" i="5"/>
  <c r="A6664" i="5"/>
  <c r="A6665" i="5"/>
  <c r="A6666" i="5"/>
  <c r="A6667" i="5"/>
  <c r="A6668" i="5"/>
  <c r="A6669" i="5"/>
  <c r="A6670" i="5"/>
  <c r="A6671" i="5"/>
  <c r="A6672" i="5"/>
  <c r="A6673" i="5"/>
  <c r="A6674" i="5"/>
  <c r="A6675" i="5"/>
  <c r="A6676" i="5"/>
  <c r="A6677" i="5"/>
  <c r="A6678" i="5"/>
  <c r="A6679" i="5"/>
  <c r="A6680" i="5"/>
  <c r="A6681" i="5"/>
  <c r="A6682" i="5"/>
  <c r="A6683" i="5"/>
  <c r="A6684" i="5"/>
  <c r="A6685" i="5"/>
  <c r="A6686" i="5"/>
  <c r="A6687" i="5"/>
  <c r="A6688" i="5"/>
  <c r="A6689" i="5"/>
  <c r="A6690" i="5"/>
  <c r="A6691" i="5"/>
  <c r="A6692" i="5"/>
  <c r="A6693" i="5"/>
  <c r="A6694" i="5"/>
  <c r="A6695" i="5"/>
  <c r="A6696" i="5"/>
  <c r="A6697" i="5"/>
  <c r="A6698" i="5"/>
  <c r="A6699" i="5"/>
  <c r="A6700" i="5"/>
  <c r="A6701" i="5"/>
  <c r="A6702" i="5"/>
  <c r="A6703" i="5"/>
  <c r="A6704" i="5"/>
  <c r="A6705" i="5"/>
  <c r="A6706" i="5"/>
  <c r="A6707" i="5"/>
  <c r="A6708" i="5"/>
  <c r="A6709" i="5"/>
  <c r="A6710" i="5"/>
  <c r="A6711" i="5"/>
  <c r="A6712" i="5"/>
  <c r="A6713" i="5"/>
  <c r="A6714" i="5"/>
  <c r="A6715" i="5"/>
  <c r="A6716" i="5"/>
  <c r="A6717" i="5"/>
  <c r="A6718" i="5"/>
  <c r="A6719" i="5"/>
  <c r="A6720" i="5"/>
  <c r="A6721" i="5"/>
  <c r="A6722" i="5"/>
  <c r="A6723" i="5"/>
  <c r="A6724" i="5"/>
  <c r="A6725" i="5"/>
  <c r="A6726" i="5"/>
  <c r="A6727" i="5"/>
  <c r="A6728" i="5"/>
  <c r="A6729" i="5"/>
  <c r="A6730" i="5"/>
  <c r="A6731" i="5"/>
  <c r="A6732" i="5"/>
  <c r="A6733" i="5"/>
  <c r="A6734" i="5"/>
  <c r="A6735" i="5"/>
  <c r="A6736" i="5"/>
  <c r="A6737" i="5"/>
  <c r="A6738" i="5"/>
  <c r="A6739" i="5"/>
  <c r="A6740" i="5"/>
  <c r="A6741" i="5"/>
  <c r="A6742" i="5"/>
  <c r="A6743" i="5"/>
  <c r="A6744" i="5"/>
  <c r="A6745" i="5"/>
  <c r="A6746" i="5"/>
  <c r="A6747" i="5"/>
  <c r="A6748" i="5"/>
  <c r="A6749" i="5"/>
  <c r="A6750" i="5"/>
  <c r="A6751" i="5"/>
  <c r="A6752" i="5"/>
  <c r="A6753" i="5"/>
  <c r="A6754" i="5"/>
  <c r="A6755" i="5"/>
  <c r="A6756" i="5"/>
  <c r="A6757" i="5"/>
  <c r="A6758" i="5"/>
  <c r="A6759" i="5"/>
  <c r="A6760" i="5"/>
  <c r="A6761" i="5"/>
  <c r="A6762" i="5"/>
  <c r="A6763" i="5"/>
  <c r="A6764" i="5"/>
  <c r="A6765" i="5"/>
  <c r="A6766" i="5"/>
  <c r="A6767" i="5"/>
  <c r="A6768" i="5"/>
  <c r="A6769" i="5"/>
  <c r="A6770" i="5"/>
  <c r="A6771" i="5"/>
  <c r="A6772" i="5"/>
  <c r="A6773" i="5"/>
  <c r="A6774" i="5"/>
  <c r="A6775" i="5"/>
  <c r="A6776" i="5"/>
  <c r="A6777" i="5"/>
  <c r="A6778" i="5"/>
  <c r="A6779" i="5"/>
  <c r="A6780" i="5"/>
  <c r="A6781" i="5"/>
  <c r="A6782" i="5"/>
  <c r="A6783" i="5"/>
  <c r="A6784" i="5"/>
  <c r="A6785" i="5"/>
  <c r="A6786" i="5"/>
  <c r="A6787" i="5"/>
  <c r="A6788" i="5"/>
  <c r="A6789" i="5"/>
  <c r="A6790" i="5"/>
  <c r="A6791" i="5"/>
  <c r="A6792" i="5"/>
  <c r="A6793" i="5"/>
  <c r="A6794" i="5"/>
  <c r="A6795" i="5"/>
  <c r="A6796" i="5"/>
  <c r="A6797" i="5"/>
  <c r="A6798" i="5"/>
  <c r="A6799" i="5"/>
  <c r="A6800" i="5"/>
  <c r="A6801" i="5"/>
  <c r="A6802" i="5"/>
  <c r="A6803" i="5"/>
  <c r="A6804" i="5"/>
  <c r="A6805" i="5"/>
  <c r="A6806" i="5"/>
  <c r="A6807" i="5"/>
  <c r="A6808" i="5"/>
  <c r="A6809" i="5"/>
  <c r="A6810" i="5"/>
  <c r="A6811" i="5"/>
  <c r="A6812" i="5"/>
  <c r="A6813" i="5"/>
  <c r="A6814" i="5"/>
  <c r="A6815" i="5"/>
  <c r="A6816" i="5"/>
  <c r="A6817" i="5"/>
  <c r="A6818" i="5"/>
  <c r="A6819" i="5"/>
  <c r="A6820" i="5"/>
  <c r="A6821" i="5"/>
  <c r="A6822" i="5"/>
  <c r="A6823" i="5"/>
  <c r="A6824" i="5"/>
  <c r="A6825" i="5"/>
  <c r="A6826" i="5"/>
  <c r="A6827" i="5"/>
  <c r="A6828" i="5"/>
  <c r="A6829" i="5"/>
  <c r="A6830" i="5"/>
  <c r="A6831" i="5"/>
  <c r="A6832" i="5"/>
  <c r="A6833" i="5"/>
  <c r="A6834" i="5"/>
  <c r="A6835" i="5"/>
  <c r="A6836" i="5"/>
  <c r="A6837" i="5"/>
  <c r="A6838" i="5"/>
  <c r="A6839" i="5"/>
  <c r="A6840" i="5"/>
  <c r="A6841" i="5"/>
  <c r="A6842" i="5"/>
  <c r="A6843" i="5"/>
  <c r="A6844" i="5"/>
  <c r="A6845" i="5"/>
  <c r="A6846" i="5"/>
  <c r="A6847" i="5"/>
  <c r="A6848" i="5"/>
  <c r="A6849" i="5"/>
  <c r="A6850" i="5"/>
  <c r="A6851" i="5"/>
  <c r="A6852" i="5"/>
  <c r="A6853" i="5"/>
  <c r="A6854" i="5"/>
  <c r="A6855" i="5"/>
  <c r="A6856" i="5"/>
  <c r="A6857" i="5"/>
  <c r="A6858" i="5"/>
  <c r="A6859" i="5"/>
  <c r="A6860" i="5"/>
  <c r="A6861" i="5"/>
  <c r="A6862" i="5"/>
  <c r="A6863" i="5"/>
  <c r="A6864" i="5"/>
  <c r="A6865" i="5"/>
  <c r="A6866" i="5"/>
  <c r="A6867" i="5"/>
  <c r="A6868" i="5"/>
  <c r="A6869" i="5"/>
  <c r="A6870" i="5"/>
  <c r="A6871" i="5"/>
  <c r="A6872" i="5"/>
  <c r="A6873" i="5"/>
  <c r="A6874" i="5"/>
  <c r="A6875" i="5"/>
  <c r="A6876" i="5"/>
  <c r="A6877" i="5"/>
  <c r="A6878" i="5"/>
  <c r="A6879" i="5"/>
  <c r="A6880" i="5"/>
  <c r="A6881" i="5"/>
  <c r="A6882" i="5"/>
  <c r="A6883" i="5"/>
  <c r="A6884" i="5"/>
  <c r="A6885" i="5"/>
  <c r="A6886" i="5"/>
  <c r="A6887" i="5"/>
  <c r="A6888" i="5"/>
  <c r="A6889" i="5"/>
  <c r="A6890" i="5"/>
  <c r="A6891" i="5"/>
  <c r="A6892" i="5"/>
  <c r="A6893" i="5"/>
  <c r="A6894" i="5"/>
  <c r="A6895" i="5"/>
  <c r="A6896" i="5"/>
  <c r="A6897" i="5"/>
  <c r="A6898" i="5"/>
  <c r="A6899" i="5"/>
  <c r="A6900" i="5"/>
  <c r="A6901" i="5"/>
  <c r="A6902" i="5"/>
  <c r="A6903" i="5"/>
  <c r="A6904" i="5"/>
  <c r="A6905" i="5"/>
  <c r="A6906" i="5"/>
  <c r="A6907" i="5"/>
  <c r="A6908" i="5"/>
  <c r="A6909" i="5"/>
  <c r="A6910" i="5"/>
  <c r="A6911" i="5"/>
  <c r="A6912" i="5"/>
  <c r="A6913" i="5"/>
  <c r="A6914" i="5"/>
  <c r="A6915" i="5"/>
  <c r="A6916" i="5"/>
  <c r="A6917" i="5"/>
  <c r="A6918" i="5"/>
  <c r="A6919" i="5"/>
  <c r="A6920" i="5"/>
  <c r="A6921" i="5"/>
  <c r="A6922" i="5"/>
  <c r="A6923" i="5"/>
  <c r="A6924" i="5"/>
  <c r="A6925" i="5"/>
  <c r="A6926" i="5"/>
  <c r="A6927" i="5"/>
  <c r="A6928" i="5"/>
  <c r="A6929" i="5"/>
  <c r="A6930" i="5"/>
  <c r="A6931" i="5"/>
  <c r="A6932" i="5"/>
  <c r="A6933" i="5"/>
  <c r="A6934" i="5"/>
  <c r="A6935" i="5"/>
  <c r="A6936" i="5"/>
  <c r="A6937" i="5"/>
  <c r="A6938" i="5"/>
  <c r="A6939" i="5"/>
  <c r="A6940" i="5"/>
  <c r="A6941" i="5"/>
  <c r="A6942" i="5"/>
  <c r="A6943" i="5"/>
  <c r="A6944" i="5"/>
  <c r="A6945" i="5"/>
  <c r="A6946" i="5"/>
  <c r="A6947" i="5"/>
  <c r="A6948" i="5"/>
  <c r="A6949" i="5"/>
  <c r="A6950" i="5"/>
  <c r="A6951" i="5"/>
  <c r="A6952" i="5"/>
  <c r="A6953" i="5"/>
  <c r="A6954" i="5"/>
  <c r="A6955" i="5"/>
  <c r="A6956" i="5"/>
  <c r="A6957" i="5"/>
  <c r="A6958" i="5"/>
  <c r="A6959" i="5"/>
  <c r="A6960" i="5"/>
  <c r="A6961" i="5"/>
  <c r="A6962" i="5"/>
  <c r="A6963" i="5"/>
  <c r="A6964" i="5"/>
  <c r="A6965" i="5"/>
  <c r="A6966" i="5"/>
  <c r="A6967" i="5"/>
  <c r="A6968" i="5"/>
  <c r="A6969" i="5"/>
  <c r="A6970" i="5"/>
  <c r="A6971" i="5"/>
  <c r="A6972" i="5"/>
  <c r="A6973" i="5"/>
  <c r="A6974" i="5"/>
  <c r="A6975" i="5"/>
  <c r="A6976" i="5"/>
  <c r="A6977" i="5"/>
  <c r="A6978" i="5"/>
  <c r="A6979" i="5"/>
  <c r="A6980" i="5"/>
  <c r="A6981" i="5"/>
  <c r="A6982" i="5"/>
  <c r="A6983" i="5"/>
  <c r="A6984" i="5"/>
  <c r="A6985" i="5"/>
  <c r="A6986" i="5"/>
  <c r="A6987" i="5"/>
  <c r="A6988" i="5"/>
  <c r="A6989" i="5"/>
  <c r="A6990" i="5"/>
  <c r="A6991" i="5"/>
  <c r="A6992" i="5"/>
  <c r="A6993" i="5"/>
  <c r="A6994" i="5"/>
  <c r="A6995" i="5"/>
  <c r="A6996" i="5"/>
  <c r="A6997" i="5"/>
  <c r="A6998" i="5"/>
  <c r="A6999" i="5"/>
  <c r="A7000" i="5"/>
  <c r="A7001" i="5"/>
  <c r="A7002" i="5"/>
  <c r="A7003" i="5"/>
  <c r="A7004" i="5"/>
  <c r="A7005" i="5"/>
  <c r="A7006" i="5"/>
  <c r="A7007" i="5"/>
  <c r="A7008" i="5"/>
  <c r="A7009" i="5"/>
  <c r="A7010" i="5"/>
  <c r="A7011" i="5"/>
  <c r="A7012" i="5"/>
  <c r="A7013" i="5"/>
  <c r="A7014" i="5"/>
  <c r="A7015" i="5"/>
  <c r="A7016" i="5"/>
  <c r="A7017" i="5"/>
  <c r="A7018" i="5"/>
  <c r="A7019" i="5"/>
  <c r="A7020" i="5"/>
  <c r="A7021" i="5"/>
  <c r="A7022" i="5"/>
  <c r="A7023" i="5"/>
  <c r="A7024" i="5"/>
  <c r="A7025" i="5"/>
  <c r="A7026" i="5"/>
  <c r="A7027" i="5"/>
  <c r="A7028" i="5"/>
  <c r="A7029" i="5"/>
  <c r="A7030" i="5"/>
  <c r="A7031" i="5"/>
  <c r="A7032" i="5"/>
  <c r="A7033" i="5"/>
  <c r="A7034" i="5"/>
  <c r="A7035" i="5"/>
  <c r="A7036" i="5"/>
  <c r="A7037" i="5"/>
  <c r="A7038" i="5"/>
  <c r="A7039" i="5"/>
  <c r="A7040" i="5"/>
  <c r="A7041" i="5"/>
  <c r="A7042" i="5"/>
  <c r="A7043" i="5"/>
  <c r="A7044" i="5"/>
  <c r="A7045" i="5"/>
  <c r="A7046" i="5"/>
  <c r="A7047" i="5"/>
  <c r="A7048" i="5"/>
  <c r="A7049" i="5"/>
  <c r="A7050" i="5"/>
  <c r="A7051" i="5"/>
  <c r="A7052" i="5"/>
  <c r="A7053" i="5"/>
  <c r="A7054" i="5"/>
  <c r="A7055" i="5"/>
  <c r="A7056" i="5"/>
  <c r="A7057" i="5"/>
  <c r="A7058" i="5"/>
  <c r="A7059" i="5"/>
  <c r="A7060" i="5"/>
  <c r="A7061" i="5"/>
  <c r="A7062" i="5"/>
  <c r="A7063" i="5"/>
  <c r="A7064" i="5"/>
  <c r="A7065" i="5"/>
  <c r="A7066" i="5"/>
  <c r="A7067" i="5"/>
  <c r="A7068" i="5"/>
  <c r="A7069" i="5"/>
  <c r="A7070" i="5"/>
  <c r="A7071" i="5"/>
  <c r="A7072" i="5"/>
  <c r="A7073" i="5"/>
  <c r="A7074" i="5"/>
  <c r="A7075" i="5"/>
  <c r="A7076" i="5"/>
  <c r="A7077" i="5"/>
  <c r="A7078" i="5"/>
  <c r="A7079" i="5"/>
  <c r="A7080" i="5"/>
  <c r="A7081" i="5"/>
  <c r="A7082" i="5"/>
  <c r="A7083" i="5"/>
  <c r="A7084" i="5"/>
  <c r="A7085" i="5"/>
  <c r="A7086" i="5"/>
  <c r="A7087" i="5"/>
  <c r="A7088" i="5"/>
  <c r="A7089" i="5"/>
  <c r="A7090" i="5"/>
  <c r="A7091" i="5"/>
  <c r="A7092" i="5"/>
  <c r="A7093" i="5"/>
  <c r="A7094" i="5"/>
  <c r="A7095" i="5"/>
  <c r="A7096" i="5"/>
  <c r="A7097" i="5"/>
  <c r="A7098" i="5"/>
  <c r="A7099" i="5"/>
  <c r="A7100" i="5"/>
  <c r="A7101" i="5"/>
  <c r="A7102" i="5"/>
  <c r="A7103" i="5"/>
  <c r="A7104" i="5"/>
  <c r="A7105" i="5"/>
  <c r="A7106" i="5"/>
  <c r="A7107" i="5"/>
  <c r="A7108" i="5"/>
  <c r="A7109" i="5"/>
  <c r="A7110" i="5"/>
  <c r="A7111" i="5"/>
  <c r="A7112" i="5"/>
  <c r="A7113" i="5"/>
  <c r="A7114" i="5"/>
  <c r="A7115" i="5"/>
  <c r="A7116" i="5"/>
  <c r="A7117" i="5"/>
  <c r="A7118" i="5"/>
  <c r="A7119" i="5"/>
  <c r="A7120" i="5"/>
  <c r="A7121" i="5"/>
  <c r="A7122" i="5"/>
  <c r="A7123" i="5"/>
  <c r="A7124" i="5"/>
  <c r="A7125" i="5"/>
  <c r="A7126" i="5"/>
  <c r="A7127" i="5"/>
  <c r="A7128" i="5"/>
  <c r="A7129" i="5"/>
  <c r="A7130" i="5"/>
  <c r="A7131" i="5"/>
  <c r="A7132" i="5"/>
  <c r="A7133" i="5"/>
  <c r="A7134" i="5"/>
  <c r="A7135" i="5"/>
  <c r="A7136" i="5"/>
  <c r="A7137" i="5"/>
  <c r="A7138" i="5"/>
  <c r="A7139" i="5"/>
  <c r="A7140" i="5"/>
  <c r="A7141" i="5"/>
  <c r="A7142" i="5"/>
  <c r="A7143" i="5"/>
  <c r="A7144" i="5"/>
  <c r="A7145" i="5"/>
  <c r="A7146" i="5"/>
  <c r="A7147" i="5"/>
  <c r="A7148" i="5"/>
  <c r="A7149" i="5"/>
  <c r="A7150" i="5"/>
  <c r="A7151" i="5"/>
  <c r="A7152" i="5"/>
  <c r="A7153" i="5"/>
  <c r="A7154" i="5"/>
  <c r="A7155" i="5"/>
  <c r="A7156" i="5"/>
  <c r="A7157" i="5"/>
  <c r="A7158" i="5"/>
  <c r="A7159" i="5"/>
  <c r="A7160" i="5"/>
  <c r="A7161" i="5"/>
  <c r="A7162" i="5"/>
  <c r="A7163" i="5"/>
  <c r="A7164" i="5"/>
  <c r="A7165" i="5"/>
  <c r="A7166" i="5"/>
  <c r="A7167" i="5"/>
  <c r="A7168" i="5"/>
  <c r="A7169" i="5"/>
  <c r="A7170" i="5"/>
  <c r="A7171" i="5"/>
  <c r="A7172" i="5"/>
  <c r="A7173" i="5"/>
  <c r="A7174" i="5"/>
  <c r="A7175" i="5"/>
  <c r="A7176" i="5"/>
  <c r="A7177" i="5"/>
  <c r="A7178" i="5"/>
  <c r="A7179" i="5"/>
  <c r="A7180" i="5"/>
  <c r="A7181" i="5"/>
  <c r="A7182" i="5"/>
  <c r="A7183" i="5"/>
  <c r="A7184" i="5"/>
  <c r="A7185" i="5"/>
  <c r="A7186" i="5"/>
  <c r="A7187" i="5"/>
  <c r="A7188" i="5"/>
  <c r="A7189" i="5"/>
  <c r="A7190" i="5"/>
  <c r="A7191" i="5"/>
  <c r="A7192" i="5"/>
  <c r="A7193" i="5"/>
  <c r="A7194" i="5"/>
  <c r="A7195" i="5"/>
  <c r="A7196" i="5"/>
  <c r="A7197" i="5"/>
  <c r="A7198" i="5"/>
  <c r="A7199" i="5"/>
  <c r="A7200" i="5"/>
  <c r="A7201" i="5"/>
  <c r="A7202" i="5"/>
  <c r="A7203" i="5"/>
  <c r="A7204" i="5"/>
  <c r="A7205" i="5"/>
  <c r="A7206" i="5"/>
  <c r="A7207" i="5"/>
  <c r="A7208" i="5"/>
  <c r="A7209" i="5"/>
  <c r="A7210" i="5"/>
  <c r="A7211" i="5"/>
  <c r="A7212" i="5"/>
  <c r="A7213" i="5"/>
  <c r="A7214" i="5"/>
  <c r="A7215" i="5"/>
  <c r="A7216" i="5"/>
  <c r="A7217" i="5"/>
  <c r="A7218" i="5"/>
  <c r="A7219" i="5"/>
  <c r="A7220" i="5"/>
  <c r="A7221" i="5"/>
  <c r="A7222" i="5"/>
  <c r="A7223" i="5"/>
  <c r="A7224" i="5"/>
  <c r="A7225" i="5"/>
  <c r="A7226" i="5"/>
  <c r="A7227" i="5"/>
  <c r="A7228" i="5"/>
  <c r="A7229" i="5"/>
  <c r="A7230" i="5"/>
  <c r="A7231" i="5"/>
  <c r="A7232" i="5"/>
  <c r="A7233" i="5"/>
  <c r="A7234" i="5"/>
  <c r="A7235" i="5"/>
  <c r="A7236" i="5"/>
  <c r="A7237" i="5"/>
  <c r="A7238" i="5"/>
  <c r="A7239" i="5"/>
  <c r="A7240" i="5"/>
  <c r="A7241" i="5"/>
  <c r="A7242" i="5"/>
  <c r="A7243" i="5"/>
  <c r="A7244" i="5"/>
  <c r="A7245" i="5"/>
  <c r="A7246" i="5"/>
  <c r="A7247" i="5"/>
  <c r="A7248" i="5"/>
  <c r="A7249" i="5"/>
  <c r="A7250" i="5"/>
  <c r="A7251" i="5"/>
  <c r="A7252" i="5"/>
  <c r="A7253" i="5"/>
  <c r="A7254" i="5"/>
  <c r="A7255" i="5"/>
  <c r="A7256" i="5"/>
  <c r="A7257" i="5"/>
  <c r="A7258" i="5"/>
  <c r="A7259" i="5"/>
  <c r="A7260" i="5"/>
  <c r="A7261" i="5"/>
  <c r="A7262" i="5"/>
  <c r="A7263" i="5"/>
  <c r="A7264" i="5"/>
  <c r="A7265" i="5"/>
  <c r="A7266" i="5"/>
  <c r="A7267" i="5"/>
  <c r="A7268" i="5"/>
  <c r="A7269" i="5"/>
  <c r="A7270" i="5"/>
  <c r="A7271" i="5"/>
  <c r="A7272" i="5"/>
  <c r="A7273" i="5"/>
  <c r="A7274" i="5"/>
  <c r="A7275" i="5"/>
  <c r="A7276" i="5"/>
  <c r="A7277" i="5"/>
  <c r="A7278" i="5"/>
  <c r="A7279" i="5"/>
  <c r="A7280" i="5"/>
  <c r="A7281" i="5"/>
  <c r="A7282" i="5"/>
  <c r="A7283" i="5"/>
  <c r="A7284" i="5"/>
  <c r="A7285" i="5"/>
  <c r="A7286" i="5"/>
  <c r="A7287" i="5"/>
  <c r="A7288" i="5"/>
  <c r="A7289" i="5"/>
  <c r="A7290" i="5"/>
  <c r="A7291" i="5"/>
  <c r="A7292" i="5"/>
  <c r="A7293" i="5"/>
  <c r="A7294" i="5"/>
  <c r="A7295" i="5"/>
  <c r="A7296" i="5"/>
  <c r="A7297" i="5"/>
  <c r="A7298" i="5"/>
  <c r="A7299" i="5"/>
  <c r="A7300" i="5"/>
  <c r="A7301" i="5"/>
  <c r="A7302" i="5"/>
  <c r="A7303" i="5"/>
  <c r="A7304" i="5"/>
  <c r="A7305" i="5"/>
  <c r="A7306" i="5"/>
  <c r="A7307" i="5"/>
  <c r="A7308" i="5"/>
  <c r="A7309" i="5"/>
  <c r="A7310" i="5"/>
  <c r="A7311" i="5"/>
  <c r="A7312" i="5"/>
  <c r="A7313" i="5"/>
  <c r="A7314" i="5"/>
  <c r="A7315" i="5"/>
  <c r="A7316" i="5"/>
  <c r="A7317" i="5"/>
  <c r="A7318" i="5"/>
  <c r="A7319" i="5"/>
  <c r="A7320" i="5"/>
  <c r="A7321" i="5"/>
  <c r="A7322" i="5"/>
  <c r="A7323" i="5"/>
  <c r="A7324" i="5"/>
  <c r="A7325" i="5"/>
  <c r="A7326" i="5"/>
  <c r="A7327" i="5"/>
  <c r="A7328" i="5"/>
  <c r="A7329" i="5"/>
  <c r="A7330" i="5"/>
  <c r="A7331" i="5"/>
  <c r="A7332" i="5"/>
  <c r="A7333" i="5"/>
  <c r="A7334" i="5"/>
  <c r="A7335" i="5"/>
  <c r="A7336" i="5"/>
  <c r="A7337" i="5"/>
  <c r="A7338" i="5"/>
  <c r="A7339" i="5"/>
  <c r="A7340" i="5"/>
  <c r="A7341" i="5"/>
  <c r="A7342" i="5"/>
  <c r="A7343" i="5"/>
  <c r="A7344" i="5"/>
  <c r="A7345" i="5"/>
  <c r="A7346" i="5"/>
  <c r="A7347" i="5"/>
  <c r="A7348" i="5"/>
  <c r="A7349" i="5"/>
  <c r="A7350" i="5"/>
  <c r="A7351" i="5"/>
  <c r="A7352" i="5"/>
  <c r="A7353" i="5"/>
  <c r="A7354" i="5"/>
  <c r="A7355" i="5"/>
  <c r="A7356" i="5"/>
  <c r="A7357" i="5"/>
  <c r="A7358" i="5"/>
  <c r="A7359" i="5"/>
  <c r="A7360" i="5"/>
  <c r="A7361" i="5"/>
  <c r="A7362" i="5"/>
  <c r="A7363" i="5"/>
  <c r="A7364" i="5"/>
  <c r="A7365" i="5"/>
  <c r="A7366" i="5"/>
  <c r="A7367" i="5"/>
  <c r="A7368" i="5"/>
  <c r="A7369" i="5"/>
  <c r="A7370" i="5"/>
  <c r="A7371" i="5"/>
  <c r="A7372" i="5"/>
  <c r="A7373" i="5"/>
  <c r="A7374" i="5"/>
  <c r="A7375" i="5"/>
  <c r="A7376" i="5"/>
  <c r="A7377" i="5"/>
  <c r="A7378" i="5"/>
  <c r="A7379" i="5"/>
  <c r="A7380" i="5"/>
  <c r="A7381" i="5"/>
  <c r="A7382" i="5"/>
  <c r="A7383" i="5"/>
  <c r="A7384" i="5"/>
  <c r="A7385" i="5"/>
  <c r="A7386" i="5"/>
  <c r="A7387" i="5"/>
  <c r="A7388" i="5"/>
  <c r="A7389" i="5"/>
  <c r="A7390" i="5"/>
  <c r="A7391" i="5"/>
  <c r="A7392" i="5"/>
  <c r="A7393" i="5"/>
  <c r="A7394" i="5"/>
  <c r="A7395" i="5"/>
  <c r="A7396" i="5"/>
  <c r="A7397" i="5"/>
  <c r="A7398" i="5"/>
  <c r="A7399" i="5"/>
  <c r="A7400" i="5"/>
  <c r="A7401" i="5"/>
  <c r="A7402" i="5"/>
  <c r="A7403" i="5"/>
  <c r="A7404" i="5"/>
  <c r="A7405" i="5"/>
  <c r="A7406" i="5"/>
  <c r="A7407" i="5"/>
  <c r="A7408" i="5"/>
  <c r="A7409" i="5"/>
  <c r="A7410" i="5"/>
  <c r="A7411" i="5"/>
  <c r="A7412" i="5"/>
  <c r="A7413" i="5"/>
  <c r="A7414" i="5"/>
  <c r="A7415" i="5"/>
  <c r="A7416" i="5"/>
  <c r="A7417" i="5"/>
  <c r="A7418" i="5"/>
  <c r="A7419" i="5"/>
  <c r="A7420" i="5"/>
  <c r="A7421" i="5"/>
  <c r="A7422" i="5"/>
  <c r="A7423" i="5"/>
  <c r="A7424" i="5"/>
  <c r="A7425" i="5"/>
  <c r="A7426" i="5"/>
  <c r="A7427" i="5"/>
  <c r="A7428" i="5"/>
  <c r="A7429" i="5"/>
  <c r="A7430" i="5"/>
  <c r="A7431" i="5"/>
  <c r="A7432" i="5"/>
  <c r="A7433" i="5"/>
  <c r="A7434" i="5"/>
  <c r="A7435" i="5"/>
  <c r="A7436" i="5"/>
  <c r="A7437" i="5"/>
  <c r="A7438" i="5"/>
  <c r="A7439" i="5"/>
  <c r="A7440" i="5"/>
  <c r="A7441" i="5"/>
  <c r="A7442" i="5"/>
  <c r="A7443" i="5"/>
  <c r="A7444" i="5"/>
  <c r="A7445" i="5"/>
  <c r="A7446" i="5"/>
  <c r="A7447" i="5"/>
  <c r="A7448" i="5"/>
  <c r="A7449" i="5"/>
  <c r="A7450" i="5"/>
  <c r="A7451" i="5"/>
  <c r="A7452" i="5"/>
  <c r="A7453" i="5"/>
  <c r="A7454" i="5"/>
  <c r="A7455" i="5"/>
  <c r="A7456" i="5"/>
  <c r="A7457" i="5"/>
  <c r="A7458" i="5"/>
  <c r="A7459" i="5"/>
  <c r="A7460" i="5"/>
  <c r="A7461" i="5"/>
  <c r="A7462" i="5"/>
  <c r="A7463" i="5"/>
  <c r="A7464" i="5"/>
  <c r="A7465" i="5"/>
  <c r="A7466" i="5"/>
  <c r="A7467" i="5"/>
  <c r="A7468" i="5"/>
  <c r="A7469" i="5"/>
  <c r="A7470" i="5"/>
  <c r="A7471" i="5"/>
  <c r="A7472" i="5"/>
  <c r="A7473" i="5"/>
  <c r="A7474" i="5"/>
  <c r="A7475" i="5"/>
  <c r="A7476" i="5"/>
  <c r="A7477" i="5"/>
  <c r="A7478" i="5"/>
  <c r="A7479" i="5"/>
  <c r="A7480" i="5"/>
  <c r="A7481" i="5"/>
  <c r="A7482" i="5"/>
  <c r="A7483" i="5"/>
  <c r="A7484" i="5"/>
  <c r="A7485" i="5"/>
  <c r="A7486" i="5"/>
  <c r="A7487" i="5"/>
  <c r="A7488" i="5"/>
  <c r="A7489" i="5"/>
  <c r="A7490" i="5"/>
  <c r="A7491" i="5"/>
  <c r="A7492" i="5"/>
  <c r="A7493" i="5"/>
  <c r="A7494" i="5"/>
  <c r="A7495" i="5"/>
  <c r="A7496" i="5"/>
  <c r="A7497" i="5"/>
  <c r="A7498" i="5"/>
  <c r="A7499" i="5"/>
  <c r="A7500" i="5"/>
  <c r="A7501" i="5"/>
  <c r="A7502" i="5"/>
  <c r="A7503" i="5"/>
  <c r="A7504" i="5"/>
  <c r="A7505" i="5"/>
  <c r="A7506" i="5"/>
  <c r="A7507" i="5"/>
  <c r="A7508" i="5"/>
  <c r="A7509" i="5"/>
  <c r="A7510" i="5"/>
  <c r="A7511" i="5"/>
  <c r="A7512" i="5"/>
  <c r="A7513" i="5"/>
  <c r="A7514" i="5"/>
  <c r="A7515" i="5"/>
  <c r="A7516" i="5"/>
  <c r="A7517" i="5"/>
  <c r="A7518" i="5"/>
  <c r="A7519" i="5"/>
  <c r="A7520" i="5"/>
  <c r="A7521" i="5"/>
  <c r="A7522" i="5"/>
  <c r="A7523" i="5"/>
  <c r="A7524" i="5"/>
  <c r="A7525" i="5"/>
  <c r="A7526" i="5"/>
  <c r="A7527" i="5"/>
  <c r="A7528" i="5"/>
  <c r="A7529" i="5"/>
  <c r="A7530" i="5"/>
  <c r="A7531" i="5"/>
  <c r="A7532" i="5"/>
  <c r="A7533" i="5"/>
  <c r="A7534" i="5"/>
  <c r="A7535" i="5"/>
  <c r="A7536" i="5"/>
  <c r="A7537" i="5"/>
  <c r="A7538" i="5"/>
  <c r="A7539" i="5"/>
  <c r="A7540" i="5"/>
  <c r="A7541" i="5"/>
  <c r="A7542" i="5"/>
  <c r="A7543" i="5"/>
  <c r="A7544" i="5"/>
  <c r="A7545" i="5"/>
  <c r="A7546" i="5"/>
  <c r="A7547" i="5"/>
  <c r="A7548" i="5"/>
  <c r="A7549" i="5"/>
  <c r="A7550" i="5"/>
  <c r="A7551" i="5"/>
  <c r="A7552" i="5"/>
  <c r="A7553" i="5"/>
  <c r="A7554" i="5"/>
  <c r="A7555" i="5"/>
  <c r="A7556" i="5"/>
  <c r="A7557" i="5"/>
  <c r="A7558" i="5"/>
  <c r="A7559" i="5"/>
  <c r="A7560" i="5"/>
  <c r="A7561" i="5"/>
  <c r="A7562" i="5"/>
  <c r="A7563" i="5"/>
  <c r="A7564" i="5"/>
  <c r="A7565" i="5"/>
  <c r="A7566" i="5"/>
  <c r="A7567" i="5"/>
  <c r="A7568" i="5"/>
  <c r="A7569" i="5"/>
  <c r="A7570" i="5"/>
  <c r="A7571" i="5"/>
  <c r="A7572" i="5"/>
  <c r="A7573" i="5"/>
  <c r="A7574" i="5"/>
  <c r="A7575" i="5"/>
  <c r="A7576" i="5"/>
  <c r="A7577" i="5"/>
  <c r="A7578" i="5"/>
  <c r="A7579" i="5"/>
  <c r="A7580" i="5"/>
  <c r="A7581" i="5"/>
  <c r="A7582" i="5"/>
  <c r="A7583" i="5"/>
  <c r="A7584" i="5"/>
  <c r="A7585" i="5"/>
  <c r="A7586" i="5"/>
  <c r="A7587" i="5"/>
  <c r="A7588" i="5"/>
  <c r="A7589" i="5"/>
  <c r="A7590" i="5"/>
  <c r="A7591" i="5"/>
  <c r="A7592" i="5"/>
  <c r="A7593" i="5"/>
  <c r="A7594" i="5"/>
  <c r="A7595" i="5"/>
  <c r="A7596" i="5"/>
  <c r="A7597" i="5"/>
  <c r="A7598" i="5"/>
  <c r="A7599" i="5"/>
  <c r="A7600" i="5"/>
  <c r="A7601" i="5"/>
  <c r="A7602" i="5"/>
  <c r="A7603" i="5"/>
  <c r="A7604" i="5"/>
  <c r="A7605" i="5"/>
  <c r="A7606" i="5"/>
  <c r="A7607" i="5"/>
  <c r="A7608" i="5"/>
  <c r="A7609" i="5"/>
  <c r="A7610" i="5"/>
  <c r="A7611" i="5"/>
  <c r="A7612" i="5"/>
  <c r="A7613" i="5"/>
  <c r="A7614" i="5"/>
  <c r="A7615" i="5"/>
  <c r="A7616" i="5"/>
  <c r="A7617" i="5"/>
  <c r="A7618" i="5"/>
  <c r="A7619" i="5"/>
  <c r="A7620" i="5"/>
  <c r="A7621" i="5"/>
  <c r="A7622" i="5"/>
  <c r="A7623" i="5"/>
  <c r="A7624" i="5"/>
  <c r="A7625" i="5"/>
  <c r="A7626" i="5"/>
  <c r="A7627" i="5"/>
  <c r="A7628" i="5"/>
  <c r="A7629" i="5"/>
  <c r="A7630" i="5"/>
  <c r="A7631" i="5"/>
  <c r="A7632" i="5"/>
  <c r="A7633" i="5"/>
  <c r="A7634" i="5"/>
  <c r="A7635" i="5"/>
  <c r="A7636" i="5"/>
  <c r="A7637" i="5"/>
  <c r="A7638" i="5"/>
  <c r="A7639" i="5"/>
  <c r="A7640" i="5"/>
  <c r="A7641" i="5"/>
  <c r="A7642" i="5"/>
  <c r="A7643" i="5"/>
  <c r="A7644" i="5"/>
  <c r="A7645" i="5"/>
  <c r="A7646" i="5"/>
  <c r="A7647" i="5"/>
  <c r="A7648" i="5"/>
  <c r="A7649" i="5"/>
  <c r="A7650" i="5"/>
  <c r="A7651" i="5"/>
  <c r="A7652" i="5"/>
  <c r="A7653" i="5"/>
  <c r="A7654" i="5"/>
  <c r="A7655" i="5"/>
  <c r="A7656" i="5"/>
  <c r="A7657" i="5"/>
  <c r="A7658" i="5"/>
  <c r="A7659" i="5"/>
  <c r="A7660" i="5"/>
  <c r="A7661" i="5"/>
  <c r="A7662" i="5"/>
  <c r="A7663" i="5"/>
  <c r="A7664" i="5"/>
  <c r="A7665" i="5"/>
  <c r="A7666" i="5"/>
  <c r="A7667" i="5"/>
  <c r="A7668" i="5"/>
  <c r="A7669" i="5"/>
  <c r="A7670" i="5"/>
  <c r="A7671" i="5"/>
  <c r="A7672" i="5"/>
  <c r="A7673" i="5"/>
  <c r="A7674" i="5"/>
  <c r="A7675" i="5"/>
  <c r="A7676" i="5"/>
  <c r="A7677" i="5"/>
  <c r="A7678" i="5"/>
  <c r="A7679" i="5"/>
  <c r="A7680" i="5"/>
  <c r="A7681" i="5"/>
  <c r="A7682" i="5"/>
  <c r="A7683" i="5"/>
  <c r="A7684" i="5"/>
  <c r="A7685" i="5"/>
  <c r="A7686" i="5"/>
  <c r="A7687" i="5"/>
  <c r="A7688" i="5"/>
  <c r="A7689" i="5"/>
  <c r="A7690" i="5"/>
  <c r="A7691" i="5"/>
  <c r="A7692" i="5"/>
  <c r="A7693" i="5"/>
  <c r="A7694" i="5"/>
  <c r="A7695" i="5"/>
  <c r="A7696" i="5"/>
  <c r="A7697" i="5"/>
  <c r="A7698" i="5"/>
  <c r="A7699" i="5"/>
  <c r="A7700" i="5"/>
  <c r="A7701" i="5"/>
  <c r="A7702" i="5"/>
  <c r="A7703" i="5"/>
  <c r="A7704" i="5"/>
  <c r="A7705" i="5"/>
  <c r="A7706" i="5"/>
  <c r="A7707" i="5"/>
  <c r="A7708" i="5"/>
  <c r="A7709" i="5"/>
  <c r="A7710" i="5"/>
  <c r="A7711" i="5"/>
  <c r="A7712" i="5"/>
  <c r="A7713" i="5"/>
  <c r="A7714" i="5"/>
  <c r="A7715" i="5"/>
  <c r="A7716" i="5"/>
  <c r="A7717" i="5"/>
  <c r="A7718" i="5"/>
  <c r="A7719" i="5"/>
  <c r="A7720" i="5"/>
  <c r="A7721" i="5"/>
  <c r="A7722" i="5"/>
  <c r="A7723" i="5"/>
  <c r="A7724" i="5"/>
  <c r="A7725" i="5"/>
  <c r="A7726" i="5"/>
  <c r="A7727" i="5"/>
  <c r="A7728" i="5"/>
  <c r="A7729" i="5"/>
  <c r="A7730" i="5"/>
  <c r="A7731" i="5"/>
  <c r="A7732" i="5"/>
  <c r="A7733" i="5"/>
  <c r="A7734" i="5"/>
  <c r="A7735" i="5"/>
  <c r="A7736" i="5"/>
  <c r="A7737" i="5"/>
  <c r="A7738" i="5"/>
  <c r="A7739" i="5"/>
  <c r="A7740" i="5"/>
  <c r="A7741" i="5"/>
  <c r="A7742" i="5"/>
  <c r="A7743" i="5"/>
  <c r="A7744" i="5"/>
  <c r="A7745" i="5"/>
  <c r="A7746" i="5"/>
  <c r="A7747" i="5"/>
  <c r="A7748" i="5"/>
  <c r="A7749" i="5"/>
  <c r="A7750" i="5"/>
  <c r="A7751" i="5"/>
  <c r="A7752" i="5"/>
  <c r="A7753" i="5"/>
  <c r="A7754" i="5"/>
  <c r="A7755" i="5"/>
  <c r="A7756" i="5"/>
  <c r="A7757" i="5"/>
  <c r="A7758" i="5"/>
  <c r="A7759" i="5"/>
  <c r="A7760" i="5"/>
  <c r="A7761" i="5"/>
  <c r="A7762" i="5"/>
  <c r="A7763" i="5"/>
  <c r="A7764" i="5"/>
  <c r="A7765" i="5"/>
  <c r="A7766" i="5"/>
  <c r="A7767" i="5"/>
  <c r="A7768" i="5"/>
  <c r="A7769" i="5"/>
  <c r="A7770" i="5"/>
  <c r="A7771" i="5"/>
  <c r="A7772" i="5"/>
  <c r="A7773" i="5"/>
  <c r="A7774" i="5"/>
  <c r="A7775" i="5"/>
  <c r="A7776" i="5"/>
  <c r="A7777" i="5"/>
  <c r="A7778" i="5"/>
  <c r="A7779" i="5"/>
  <c r="A7780" i="5"/>
  <c r="A7781" i="5"/>
  <c r="A7782" i="5"/>
  <c r="A7783" i="5"/>
  <c r="A7784" i="5"/>
  <c r="A7785" i="5"/>
  <c r="A7786" i="5"/>
  <c r="A7787" i="5"/>
  <c r="A7788" i="5"/>
  <c r="A7789" i="5"/>
  <c r="A7790" i="5"/>
  <c r="A7791" i="5"/>
  <c r="A7792" i="5"/>
  <c r="A7793" i="5"/>
  <c r="A7794" i="5"/>
  <c r="A7795" i="5"/>
  <c r="A7796" i="5"/>
  <c r="A7797" i="5"/>
  <c r="A7798" i="5"/>
  <c r="A7799" i="5"/>
  <c r="A7800" i="5"/>
  <c r="A7801" i="5"/>
  <c r="A7802" i="5"/>
  <c r="A7803" i="5"/>
  <c r="A7804" i="5"/>
  <c r="A7805" i="5"/>
  <c r="A7806" i="5"/>
  <c r="A7807" i="5"/>
  <c r="A7808" i="5"/>
  <c r="A7809" i="5"/>
  <c r="A7810" i="5"/>
  <c r="A7811" i="5"/>
  <c r="A7812" i="5"/>
  <c r="A7813" i="5"/>
  <c r="A7814" i="5"/>
  <c r="A7815" i="5"/>
  <c r="A7816" i="5"/>
  <c r="A7817" i="5"/>
  <c r="A7818" i="5"/>
  <c r="A7819" i="5"/>
  <c r="A7820" i="5"/>
  <c r="A7821" i="5"/>
  <c r="A7822" i="5"/>
  <c r="A7823" i="5"/>
  <c r="A7824" i="5"/>
  <c r="A7825" i="5"/>
  <c r="A7826" i="5"/>
  <c r="A7827" i="5"/>
  <c r="A7828" i="5"/>
  <c r="A7829" i="5"/>
  <c r="A7830" i="5"/>
  <c r="A7831" i="5"/>
  <c r="A7832" i="5"/>
  <c r="A7833" i="5"/>
  <c r="A7834" i="5"/>
  <c r="A7835" i="5"/>
  <c r="A7836" i="5"/>
  <c r="A7837" i="5"/>
  <c r="A7838" i="5"/>
  <c r="A7839" i="5"/>
  <c r="A7840" i="5"/>
  <c r="A7841" i="5"/>
  <c r="A7842" i="5"/>
  <c r="A7843" i="5"/>
  <c r="A7844" i="5"/>
  <c r="A7845" i="5"/>
  <c r="A7846" i="5"/>
  <c r="A7847" i="5"/>
  <c r="A7848" i="5"/>
  <c r="A7849" i="5"/>
  <c r="A7850" i="5"/>
  <c r="A7851" i="5"/>
  <c r="A7852" i="5"/>
  <c r="A7853" i="5"/>
  <c r="A7854" i="5"/>
  <c r="A7855" i="5"/>
  <c r="A7856" i="5"/>
  <c r="A7857" i="5"/>
  <c r="A7858" i="5"/>
  <c r="A7859" i="5"/>
  <c r="A7860" i="5"/>
  <c r="A7861" i="5"/>
  <c r="A7862" i="5"/>
  <c r="A7863" i="5"/>
  <c r="A7864" i="5"/>
  <c r="A7865" i="5"/>
  <c r="A7866" i="5"/>
  <c r="A7867" i="5"/>
  <c r="A7868" i="5"/>
  <c r="A7869" i="5"/>
  <c r="A7870" i="5"/>
  <c r="A7871" i="5"/>
  <c r="A7872" i="5"/>
  <c r="A7873" i="5"/>
  <c r="A7874" i="5"/>
  <c r="A7875" i="5"/>
  <c r="A7876" i="5"/>
  <c r="A7877" i="5"/>
  <c r="A7878" i="5"/>
  <c r="A7879" i="5"/>
  <c r="A7880" i="5"/>
  <c r="A7881" i="5"/>
  <c r="A7882" i="5"/>
  <c r="A7883" i="5"/>
  <c r="A7884" i="5"/>
  <c r="A7885" i="5"/>
  <c r="A7886" i="5"/>
  <c r="A7887" i="5"/>
  <c r="A7888" i="5"/>
  <c r="A7889" i="5"/>
  <c r="A7890" i="5"/>
  <c r="A7891" i="5"/>
  <c r="A7892" i="5"/>
  <c r="A7893" i="5"/>
  <c r="A7894" i="5"/>
  <c r="A7895" i="5"/>
  <c r="A7896" i="5"/>
  <c r="A7897" i="5"/>
  <c r="A7898" i="5"/>
  <c r="A7899" i="5"/>
  <c r="A7900" i="5"/>
  <c r="A7901" i="5"/>
  <c r="A7902" i="5"/>
  <c r="A7903" i="5"/>
  <c r="A7904" i="5"/>
  <c r="A7905" i="5"/>
  <c r="A7906" i="5"/>
  <c r="A7907" i="5"/>
  <c r="A7908" i="5"/>
  <c r="A7909" i="5"/>
  <c r="A7910" i="5"/>
  <c r="A7911" i="5"/>
  <c r="A7912" i="5"/>
  <c r="A7913" i="5"/>
  <c r="A7914" i="5"/>
  <c r="A7915" i="5"/>
  <c r="A7916" i="5"/>
  <c r="A7917" i="5"/>
  <c r="A7918" i="5"/>
  <c r="A7919" i="5"/>
  <c r="A7920" i="5"/>
  <c r="A7921" i="5"/>
  <c r="A7922" i="5"/>
  <c r="A7923" i="5"/>
  <c r="A7924" i="5"/>
  <c r="A7925" i="5"/>
  <c r="A7926" i="5"/>
  <c r="A7927" i="5"/>
  <c r="A7928" i="5"/>
  <c r="A7929" i="5"/>
  <c r="A7930" i="5"/>
  <c r="A7931" i="5"/>
  <c r="A7932" i="5"/>
  <c r="A7933" i="5"/>
  <c r="A7934" i="5"/>
  <c r="A7935" i="5"/>
  <c r="A7936" i="5"/>
  <c r="A7937" i="5"/>
  <c r="A7938" i="5"/>
  <c r="A7939" i="5"/>
  <c r="A7940" i="5"/>
  <c r="A7941" i="5"/>
  <c r="A7942" i="5"/>
  <c r="A7943" i="5"/>
  <c r="A7944" i="5"/>
  <c r="A7945" i="5"/>
  <c r="A7946" i="5"/>
  <c r="A7947" i="5"/>
  <c r="A7948" i="5"/>
  <c r="A7949" i="5"/>
  <c r="A7950" i="5"/>
  <c r="A7951" i="5"/>
  <c r="A7952" i="5"/>
  <c r="A7953" i="5"/>
  <c r="A7954" i="5"/>
  <c r="A7955" i="5"/>
  <c r="A7956" i="5"/>
  <c r="A7957" i="5"/>
  <c r="A7958" i="5"/>
  <c r="A7959" i="5"/>
  <c r="A7960" i="5"/>
  <c r="A7961" i="5"/>
  <c r="A7962" i="5"/>
  <c r="A7963" i="5"/>
  <c r="A7964" i="5"/>
  <c r="A7965" i="5"/>
  <c r="A7966" i="5"/>
  <c r="A7967" i="5"/>
  <c r="A7968" i="5"/>
  <c r="A7969" i="5"/>
  <c r="A7970" i="5"/>
  <c r="A7971" i="5"/>
  <c r="A7972" i="5"/>
  <c r="A7973" i="5"/>
  <c r="A7974" i="5"/>
  <c r="A7975" i="5"/>
  <c r="A7976" i="5"/>
  <c r="A7977" i="5"/>
  <c r="A7978" i="5"/>
  <c r="A7979" i="5"/>
  <c r="A7980" i="5"/>
  <c r="A7981" i="5"/>
  <c r="A7982" i="5"/>
  <c r="A7983" i="5"/>
  <c r="A7984" i="5"/>
  <c r="A7985" i="5"/>
  <c r="A7986" i="5"/>
  <c r="A7987" i="5"/>
  <c r="A7988" i="5"/>
  <c r="A7989" i="5"/>
  <c r="A7990" i="5"/>
  <c r="A7991" i="5"/>
  <c r="A7992" i="5"/>
  <c r="A7993" i="5"/>
  <c r="A7994" i="5"/>
  <c r="A7995" i="5"/>
  <c r="A7996" i="5"/>
  <c r="A7997" i="5"/>
  <c r="A7998" i="5"/>
  <c r="A7999" i="5"/>
  <c r="A8000" i="5"/>
  <c r="A8001" i="5"/>
  <c r="A8002" i="5"/>
  <c r="A8003" i="5"/>
  <c r="A8004" i="5"/>
  <c r="A8005" i="5"/>
  <c r="A8006" i="5"/>
  <c r="A8007" i="5"/>
  <c r="A8008" i="5"/>
  <c r="A8009" i="5"/>
  <c r="A8010" i="5"/>
  <c r="A8011" i="5"/>
  <c r="A8012" i="5"/>
  <c r="A8013" i="5"/>
  <c r="A8014" i="5"/>
  <c r="A8015" i="5"/>
  <c r="A8016" i="5"/>
  <c r="A8017" i="5"/>
  <c r="A8018" i="5"/>
  <c r="A8019" i="5"/>
  <c r="A8020" i="5"/>
  <c r="A8021" i="5"/>
  <c r="A8022" i="5"/>
  <c r="A8023" i="5"/>
  <c r="A8024" i="5"/>
  <c r="A8025" i="5"/>
  <c r="A8026" i="5"/>
  <c r="A8027" i="5"/>
  <c r="A8028" i="5"/>
  <c r="A8029" i="5"/>
  <c r="A8030" i="5"/>
  <c r="A8031" i="5"/>
  <c r="A8032" i="5"/>
  <c r="A8033" i="5"/>
  <c r="A8034" i="5"/>
  <c r="A8035" i="5"/>
  <c r="A8036" i="5"/>
  <c r="A8037" i="5"/>
  <c r="A8038" i="5"/>
  <c r="A8039" i="5"/>
  <c r="A8040" i="5"/>
  <c r="A8041" i="5"/>
  <c r="A8042" i="5"/>
  <c r="A8043" i="5"/>
  <c r="A8044" i="5"/>
  <c r="A8045" i="5"/>
  <c r="A8046" i="5"/>
  <c r="A8047" i="5"/>
  <c r="A8048" i="5"/>
  <c r="A8049" i="5"/>
  <c r="A8050" i="5"/>
  <c r="A8051" i="5"/>
  <c r="A8052" i="5"/>
  <c r="A8053" i="5"/>
  <c r="A8054" i="5"/>
  <c r="A8055" i="5"/>
  <c r="A8056" i="5"/>
  <c r="A8057" i="5"/>
  <c r="A8058" i="5"/>
  <c r="A8059" i="5"/>
  <c r="A8060" i="5"/>
  <c r="A8061" i="5"/>
  <c r="A8062" i="5"/>
  <c r="A8063" i="5"/>
  <c r="A8064" i="5"/>
  <c r="A8065" i="5"/>
  <c r="A8066" i="5"/>
  <c r="A8067" i="5"/>
  <c r="A8068" i="5"/>
  <c r="A8069" i="5"/>
  <c r="A8070" i="5"/>
  <c r="A8071" i="5"/>
  <c r="A8072" i="5"/>
  <c r="A8073" i="5"/>
  <c r="A8074" i="5"/>
  <c r="A8075" i="5"/>
  <c r="A8076" i="5"/>
  <c r="A8077" i="5"/>
  <c r="A8078" i="5"/>
  <c r="A8079" i="5"/>
  <c r="A8080" i="5"/>
  <c r="A8081" i="5"/>
  <c r="A8082" i="5"/>
  <c r="A8083" i="5"/>
  <c r="A8084" i="5"/>
  <c r="A8085" i="5"/>
  <c r="A8086" i="5"/>
  <c r="A8087" i="5"/>
  <c r="A8088" i="5"/>
  <c r="A8089" i="5"/>
  <c r="A8090" i="5"/>
  <c r="A8091" i="5"/>
  <c r="A8092" i="5"/>
  <c r="A8093" i="5"/>
  <c r="A8094" i="5"/>
  <c r="A8095" i="5"/>
  <c r="A8096" i="5"/>
  <c r="A8097" i="5"/>
  <c r="A8098" i="5"/>
  <c r="A8099" i="5"/>
  <c r="A8100" i="5"/>
  <c r="A8101" i="5"/>
  <c r="A8102" i="5"/>
  <c r="A8103" i="5"/>
  <c r="A8104" i="5"/>
  <c r="A8105" i="5"/>
  <c r="A8106" i="5"/>
  <c r="A8107" i="5"/>
  <c r="A8108" i="5"/>
  <c r="A8109" i="5"/>
  <c r="A8110" i="5"/>
  <c r="A8111" i="5"/>
  <c r="A8112" i="5"/>
  <c r="A8113" i="5"/>
  <c r="A8114" i="5"/>
  <c r="A8115" i="5"/>
  <c r="A8116" i="5"/>
  <c r="A8117" i="5"/>
  <c r="A8118" i="5"/>
  <c r="A8119" i="5"/>
  <c r="A8120" i="5"/>
  <c r="A8121" i="5"/>
  <c r="A8122" i="5"/>
  <c r="A8123" i="5"/>
  <c r="A8124" i="5"/>
  <c r="A8125" i="5"/>
  <c r="A8126" i="5"/>
  <c r="A8127" i="5"/>
  <c r="A8128" i="5"/>
  <c r="A8129" i="5"/>
  <c r="A8130" i="5"/>
  <c r="A8131" i="5"/>
  <c r="A8132" i="5"/>
  <c r="A8133" i="5"/>
  <c r="A8134" i="5"/>
  <c r="A8135" i="5"/>
  <c r="A8136" i="5"/>
  <c r="A8137" i="5"/>
  <c r="A8138" i="5"/>
  <c r="A8139" i="5"/>
  <c r="A8140" i="5"/>
  <c r="A8141" i="5"/>
  <c r="A8142" i="5"/>
  <c r="A8143" i="5"/>
  <c r="A8144" i="5"/>
  <c r="A8145" i="5"/>
  <c r="A8146" i="5"/>
  <c r="A8147" i="5"/>
  <c r="A8148" i="5"/>
  <c r="A8149" i="5"/>
  <c r="A8150" i="5"/>
  <c r="A8151" i="5"/>
  <c r="A8152" i="5"/>
  <c r="A8153" i="5"/>
  <c r="A8154" i="5"/>
  <c r="A8155" i="5"/>
  <c r="A8156" i="5"/>
  <c r="A8157" i="5"/>
  <c r="A8158" i="5"/>
  <c r="A8159" i="5"/>
  <c r="A8160" i="5"/>
  <c r="A8161" i="5"/>
  <c r="A8162" i="5"/>
  <c r="A8163" i="5"/>
  <c r="A8164" i="5"/>
  <c r="A8165" i="5"/>
  <c r="A8166" i="5"/>
  <c r="A8167" i="5"/>
  <c r="A8168" i="5"/>
  <c r="A8169" i="5"/>
  <c r="A8170" i="5"/>
  <c r="A8171" i="5"/>
  <c r="A8172" i="5"/>
  <c r="A8173" i="5"/>
  <c r="A8174" i="5"/>
  <c r="A8175" i="5"/>
  <c r="A8176" i="5"/>
  <c r="A8177" i="5"/>
  <c r="A8178" i="5"/>
  <c r="A8179" i="5"/>
  <c r="A8180" i="5"/>
  <c r="A8181" i="5"/>
  <c r="A8182" i="5"/>
  <c r="A8183" i="5"/>
  <c r="A8184" i="5"/>
  <c r="A8185" i="5"/>
  <c r="A8186" i="5"/>
  <c r="A8187" i="5"/>
  <c r="A8188" i="5"/>
  <c r="A8189" i="5"/>
  <c r="A8190" i="5"/>
  <c r="A8191" i="5"/>
  <c r="A8192" i="5"/>
  <c r="A8193" i="5"/>
  <c r="A8194" i="5"/>
  <c r="A8195" i="5"/>
  <c r="A8196" i="5"/>
  <c r="A8197" i="5"/>
  <c r="A8198" i="5"/>
  <c r="A8199" i="5"/>
  <c r="A8200" i="5"/>
  <c r="A8201" i="5"/>
  <c r="A8202" i="5"/>
  <c r="A8203" i="5"/>
  <c r="A8204" i="5"/>
  <c r="A8205" i="5"/>
  <c r="A8206" i="5"/>
  <c r="A8207" i="5"/>
  <c r="A8208" i="5"/>
  <c r="A8209" i="5"/>
  <c r="A8210" i="5"/>
  <c r="A8211" i="5"/>
  <c r="A8212" i="5"/>
  <c r="A8213" i="5"/>
  <c r="A8214" i="5"/>
  <c r="A8215" i="5"/>
  <c r="A8216" i="5"/>
  <c r="A8217" i="5"/>
  <c r="A8218" i="5"/>
  <c r="A8219" i="5"/>
  <c r="A8220" i="5"/>
  <c r="A8221" i="5"/>
  <c r="A8222" i="5"/>
  <c r="A8223" i="5"/>
  <c r="A8224" i="5"/>
  <c r="A8225" i="5"/>
  <c r="A8226" i="5"/>
  <c r="A8227" i="5"/>
  <c r="A8228" i="5"/>
  <c r="A8229" i="5"/>
  <c r="A8230" i="5"/>
  <c r="A8231" i="5"/>
  <c r="A8232" i="5"/>
  <c r="A8233" i="5"/>
  <c r="A8234" i="5"/>
  <c r="A8235" i="5"/>
  <c r="A8236" i="5"/>
  <c r="A8237" i="5"/>
  <c r="A8238" i="5"/>
  <c r="A8239" i="5"/>
  <c r="A8240" i="5"/>
  <c r="A8241" i="5"/>
  <c r="A8242" i="5"/>
  <c r="A8243" i="5"/>
  <c r="A8244" i="5"/>
  <c r="A8245" i="5"/>
  <c r="A8246" i="5"/>
  <c r="A8247" i="5"/>
  <c r="A8248" i="5"/>
  <c r="A8249" i="5"/>
  <c r="A8250" i="5"/>
  <c r="A8251" i="5"/>
  <c r="A8252" i="5"/>
  <c r="A8253" i="5"/>
  <c r="A8254" i="5"/>
  <c r="A8255" i="5"/>
  <c r="A8256" i="5"/>
  <c r="A8257" i="5"/>
  <c r="A8258" i="5"/>
  <c r="A8259" i="5"/>
  <c r="A8260" i="5"/>
  <c r="A8261" i="5"/>
  <c r="A8262" i="5"/>
  <c r="A8263" i="5"/>
  <c r="A8264" i="5"/>
  <c r="A8265" i="5"/>
  <c r="A8266" i="5"/>
  <c r="A8267" i="5"/>
  <c r="A8268" i="5"/>
  <c r="A8269" i="5"/>
  <c r="A8270" i="5"/>
  <c r="A8271" i="5"/>
  <c r="A8272" i="5"/>
  <c r="A8273" i="5"/>
  <c r="A8274" i="5"/>
  <c r="A8275" i="5"/>
  <c r="A8276" i="5"/>
  <c r="A8277" i="5"/>
  <c r="A8278" i="5"/>
  <c r="A8279" i="5"/>
  <c r="A8280" i="5"/>
  <c r="A8281" i="5"/>
  <c r="A8282" i="5"/>
  <c r="A8283" i="5"/>
  <c r="A8284" i="5"/>
  <c r="A8285" i="5"/>
  <c r="A8286" i="5"/>
  <c r="A8287" i="5"/>
  <c r="A8288" i="5"/>
  <c r="A8289" i="5"/>
  <c r="A8290" i="5"/>
  <c r="A8291" i="5"/>
  <c r="A8292" i="5"/>
  <c r="A8293" i="5"/>
  <c r="A8294" i="5"/>
  <c r="A8295" i="5"/>
  <c r="A8296" i="5"/>
  <c r="A8297" i="5"/>
  <c r="A8298" i="5"/>
  <c r="A8299" i="5"/>
  <c r="A8300" i="5"/>
  <c r="A8301" i="5"/>
  <c r="A8302" i="5"/>
  <c r="A8303" i="5"/>
  <c r="A8304" i="5"/>
  <c r="A8305" i="5"/>
  <c r="A8306" i="5"/>
  <c r="A8307" i="5"/>
  <c r="A8308" i="5"/>
  <c r="A8309" i="5"/>
  <c r="A8310" i="5"/>
  <c r="A8311" i="5"/>
  <c r="A8312" i="5"/>
  <c r="A8313" i="5"/>
  <c r="A8314" i="5"/>
  <c r="A8315" i="5"/>
  <c r="A8316" i="5"/>
  <c r="A8317" i="5"/>
  <c r="A8318" i="5"/>
  <c r="A8319" i="5"/>
  <c r="A8320" i="5"/>
  <c r="A8321" i="5"/>
  <c r="A8322" i="5"/>
  <c r="A8323" i="5"/>
  <c r="A8324" i="5"/>
  <c r="A8325" i="5"/>
  <c r="A8326" i="5"/>
  <c r="A8327" i="5"/>
  <c r="A8328" i="5"/>
  <c r="A8329" i="5"/>
  <c r="A8330" i="5"/>
  <c r="A8331" i="5"/>
  <c r="A8332" i="5"/>
  <c r="A8333" i="5"/>
  <c r="A8334" i="5"/>
  <c r="A8335" i="5"/>
  <c r="A8336" i="5"/>
  <c r="A8337" i="5"/>
  <c r="A8338" i="5"/>
  <c r="A8339" i="5"/>
  <c r="A8340" i="5"/>
  <c r="A8341" i="5"/>
  <c r="A8342" i="5"/>
  <c r="A8343" i="5"/>
  <c r="A8344" i="5"/>
  <c r="A8345" i="5"/>
  <c r="A8346" i="5"/>
  <c r="A8347" i="5"/>
  <c r="A8348" i="5"/>
  <c r="A8349" i="5"/>
  <c r="A8350" i="5"/>
  <c r="A8351" i="5"/>
  <c r="A8352" i="5"/>
  <c r="A8353" i="5"/>
  <c r="A8354" i="5"/>
  <c r="A8355" i="5"/>
  <c r="A8356" i="5"/>
  <c r="A8357" i="5"/>
  <c r="A8358" i="5"/>
  <c r="A8359" i="5"/>
  <c r="A8360" i="5"/>
  <c r="A8361" i="5"/>
  <c r="A8362" i="5"/>
  <c r="A8363" i="5"/>
  <c r="A8364" i="5"/>
  <c r="A8365" i="5"/>
  <c r="A8366" i="5"/>
  <c r="A8367" i="5"/>
  <c r="A8368" i="5"/>
  <c r="A8369" i="5"/>
  <c r="A8370" i="5"/>
  <c r="A8371" i="5"/>
  <c r="A8372" i="5"/>
  <c r="A8373" i="5"/>
  <c r="A8374" i="5"/>
  <c r="A8375" i="5"/>
  <c r="A8376" i="5"/>
  <c r="A8377" i="5"/>
  <c r="A8378" i="5"/>
  <c r="A8379" i="5"/>
  <c r="A8380" i="5"/>
  <c r="A8381" i="5"/>
  <c r="A8382" i="5"/>
  <c r="A8383" i="5"/>
  <c r="A8384" i="5"/>
  <c r="A8385" i="5"/>
  <c r="A8386" i="5"/>
  <c r="A8387" i="5"/>
  <c r="A8388" i="5"/>
  <c r="A8389" i="5"/>
  <c r="A8390" i="5"/>
  <c r="A8391" i="5"/>
  <c r="A8392" i="5"/>
  <c r="A8393" i="5"/>
  <c r="A8394" i="5"/>
  <c r="A8395" i="5"/>
  <c r="A8396" i="5"/>
  <c r="A8397" i="5"/>
  <c r="A8398" i="5"/>
  <c r="A8399" i="5"/>
  <c r="A8400" i="5"/>
  <c r="A8401" i="5"/>
  <c r="A8402" i="5"/>
  <c r="A8403" i="5"/>
  <c r="A8404" i="5"/>
  <c r="A8405" i="5"/>
  <c r="A8406" i="5"/>
  <c r="A8407" i="5"/>
  <c r="A8408" i="5"/>
  <c r="A8409" i="5"/>
  <c r="A8410" i="5"/>
  <c r="A8411" i="5"/>
  <c r="A8412" i="5"/>
  <c r="A8413" i="5"/>
  <c r="A8414" i="5"/>
  <c r="A8415" i="5"/>
  <c r="A8416" i="5"/>
  <c r="A8417" i="5"/>
  <c r="A8418" i="5"/>
  <c r="A8419" i="5"/>
  <c r="A8420" i="5"/>
  <c r="A8421" i="5"/>
  <c r="A8422" i="5"/>
  <c r="A8423" i="5"/>
  <c r="A8424" i="5"/>
  <c r="A8425" i="5"/>
  <c r="A8426" i="5"/>
  <c r="A8427" i="5"/>
  <c r="A8428" i="5"/>
  <c r="A8429" i="5"/>
  <c r="A8430" i="5"/>
  <c r="A8431" i="5"/>
  <c r="A8432" i="5"/>
  <c r="A8433" i="5"/>
  <c r="A8434" i="5"/>
  <c r="A8435" i="5"/>
  <c r="A8436" i="5"/>
  <c r="A8437" i="5"/>
  <c r="A8438" i="5"/>
  <c r="A8439" i="5"/>
  <c r="A8440" i="5"/>
  <c r="A8441" i="5"/>
  <c r="A8442" i="5"/>
  <c r="A8443" i="5"/>
  <c r="A8444" i="5"/>
  <c r="A8445" i="5"/>
  <c r="A8446" i="5"/>
  <c r="A8447" i="5"/>
  <c r="A8448" i="5"/>
  <c r="A8449" i="5"/>
  <c r="A8450" i="5"/>
  <c r="A8451" i="5"/>
  <c r="A8452" i="5"/>
  <c r="A8453" i="5"/>
  <c r="A8454" i="5"/>
  <c r="A8455" i="5"/>
  <c r="A8456" i="5"/>
  <c r="A8457" i="5"/>
  <c r="A8458" i="5"/>
  <c r="A8459" i="5"/>
  <c r="A8460" i="5"/>
  <c r="A8461" i="5"/>
  <c r="A8462" i="5"/>
  <c r="A8463" i="5"/>
  <c r="A8464" i="5"/>
  <c r="A8465" i="5"/>
  <c r="A8466" i="5"/>
  <c r="A8467" i="5"/>
  <c r="A8468" i="5"/>
  <c r="A8469" i="5"/>
  <c r="A8470" i="5"/>
  <c r="A8471" i="5"/>
  <c r="A8472" i="5"/>
  <c r="A8473" i="5"/>
  <c r="A8474" i="5"/>
  <c r="A8475" i="5"/>
  <c r="A8476" i="5"/>
  <c r="A8477" i="5"/>
  <c r="A8478" i="5"/>
  <c r="A8479" i="5"/>
  <c r="A8480" i="5"/>
  <c r="A8481" i="5"/>
  <c r="A8482" i="5"/>
  <c r="A8483" i="5"/>
  <c r="A8484" i="5"/>
  <c r="A8485" i="5"/>
  <c r="A8486" i="5"/>
  <c r="A8487" i="5"/>
  <c r="A8488" i="5"/>
  <c r="A8489" i="5"/>
  <c r="A8490" i="5"/>
  <c r="A8491" i="5"/>
  <c r="A8492" i="5"/>
  <c r="A8493" i="5"/>
  <c r="A8494" i="5"/>
  <c r="A8495" i="5"/>
  <c r="A8496" i="5"/>
  <c r="A8497" i="5"/>
  <c r="A8498" i="5"/>
  <c r="A8499" i="5"/>
  <c r="A8500" i="5"/>
  <c r="A8501" i="5"/>
  <c r="A8502" i="5"/>
  <c r="A8503" i="5"/>
  <c r="A8504" i="5"/>
  <c r="A8505" i="5"/>
  <c r="A8506" i="5"/>
  <c r="A8507" i="5"/>
  <c r="A8508" i="5"/>
  <c r="A8509" i="5"/>
  <c r="A8510" i="5"/>
  <c r="A8511" i="5"/>
  <c r="A8512" i="5"/>
  <c r="A8513" i="5"/>
  <c r="A8514" i="5"/>
  <c r="A8515" i="5"/>
  <c r="A8516" i="5"/>
  <c r="A8517" i="5"/>
  <c r="A8518" i="5"/>
  <c r="A8519" i="5"/>
  <c r="A8520" i="5"/>
  <c r="A8521" i="5"/>
  <c r="A8522" i="5"/>
  <c r="A8523" i="5"/>
  <c r="A8524" i="5"/>
  <c r="A8525" i="5"/>
  <c r="A8526" i="5"/>
  <c r="A8527" i="5"/>
  <c r="A8528" i="5"/>
  <c r="A8529" i="5"/>
  <c r="A8530" i="5"/>
  <c r="A8531" i="5"/>
  <c r="A8532" i="5"/>
  <c r="A8533" i="5"/>
  <c r="A8534" i="5"/>
  <c r="A8535" i="5"/>
  <c r="A8536" i="5"/>
  <c r="A8537" i="5"/>
  <c r="A8538" i="5"/>
  <c r="A8539" i="5"/>
  <c r="A8540" i="5"/>
  <c r="A8541" i="5"/>
  <c r="A8542" i="5"/>
  <c r="A8543" i="5"/>
  <c r="A8544" i="5"/>
  <c r="A8545" i="5"/>
  <c r="A8546" i="5"/>
  <c r="A8547" i="5"/>
  <c r="A8548" i="5"/>
  <c r="A8549" i="5"/>
  <c r="A8550" i="5"/>
  <c r="A8551" i="5"/>
  <c r="A8552" i="5"/>
  <c r="A8553" i="5"/>
  <c r="A8554" i="5"/>
  <c r="A8555" i="5"/>
  <c r="A8556" i="5"/>
  <c r="A8557" i="5"/>
  <c r="A8558" i="5"/>
  <c r="A8559" i="5"/>
  <c r="A8560" i="5"/>
  <c r="A8561" i="5"/>
  <c r="A8562" i="5"/>
  <c r="A8563" i="5"/>
  <c r="A8564" i="5"/>
  <c r="A8565" i="5"/>
  <c r="A8566" i="5"/>
  <c r="A8567" i="5"/>
  <c r="A8568" i="5"/>
  <c r="A8569" i="5"/>
  <c r="A8570" i="5"/>
  <c r="A8571" i="5"/>
  <c r="A8572" i="5"/>
  <c r="A8573" i="5"/>
  <c r="A8574" i="5"/>
  <c r="A8575" i="5"/>
  <c r="A8576" i="5"/>
  <c r="A8577" i="5"/>
  <c r="A8578" i="5"/>
  <c r="A8579" i="5"/>
  <c r="A8580" i="5"/>
  <c r="A8581" i="5"/>
  <c r="A8582" i="5"/>
  <c r="A8583" i="5"/>
  <c r="A8584" i="5"/>
  <c r="A8585" i="5"/>
  <c r="A8586" i="5"/>
  <c r="A8587" i="5"/>
  <c r="A8588" i="5"/>
  <c r="A8589" i="5"/>
  <c r="A8590" i="5"/>
  <c r="A8591" i="5"/>
  <c r="A8592" i="5"/>
  <c r="A8593" i="5"/>
  <c r="A8594" i="5"/>
  <c r="A8595" i="5"/>
  <c r="A8596" i="5"/>
  <c r="A8597" i="5"/>
  <c r="A8598" i="5"/>
  <c r="A8599" i="5"/>
  <c r="A8600" i="5"/>
  <c r="A8601" i="5"/>
  <c r="A8602" i="5"/>
  <c r="A8603" i="5"/>
  <c r="A8604" i="5"/>
  <c r="A8605" i="5"/>
  <c r="A8606" i="5"/>
  <c r="A8607" i="5"/>
  <c r="A8608" i="5"/>
  <c r="A8609" i="5"/>
  <c r="A8610" i="5"/>
  <c r="A8611" i="5"/>
  <c r="A8612" i="5"/>
  <c r="A8613" i="5"/>
  <c r="A8614" i="5"/>
  <c r="A8615" i="5"/>
  <c r="A8616" i="5"/>
  <c r="A8617" i="5"/>
  <c r="A8618" i="5"/>
  <c r="A8619" i="5"/>
  <c r="A8620" i="5"/>
  <c r="A8621" i="5"/>
  <c r="A8622" i="5"/>
  <c r="A8623" i="5"/>
  <c r="A8624" i="5"/>
  <c r="A8625" i="5"/>
  <c r="A8626" i="5"/>
  <c r="A8627" i="5"/>
  <c r="A8628" i="5"/>
  <c r="A8629" i="5"/>
  <c r="A8630" i="5"/>
  <c r="A8631" i="5"/>
  <c r="A8632" i="5"/>
  <c r="A8633" i="5"/>
  <c r="A8634" i="5"/>
  <c r="A8635" i="5"/>
  <c r="A8636" i="5"/>
  <c r="A8637" i="5"/>
  <c r="A8638" i="5"/>
  <c r="A8639" i="5"/>
  <c r="A8640" i="5"/>
  <c r="A8641" i="5"/>
  <c r="A8642" i="5"/>
  <c r="A8643" i="5"/>
  <c r="A8644" i="5"/>
  <c r="A8645" i="5"/>
  <c r="A8646" i="5"/>
  <c r="A8647" i="5"/>
  <c r="A8648" i="5"/>
  <c r="A8649" i="5"/>
  <c r="A8650" i="5"/>
  <c r="A8651" i="5"/>
  <c r="A8652" i="5"/>
  <c r="A8653" i="5"/>
  <c r="A8654" i="5"/>
  <c r="A8655" i="5"/>
  <c r="A8656" i="5"/>
  <c r="A8657" i="5"/>
  <c r="A8658" i="5"/>
  <c r="A8659" i="5"/>
  <c r="A8660" i="5"/>
  <c r="A8661" i="5"/>
  <c r="A8662" i="5"/>
  <c r="A8663" i="5"/>
  <c r="A8664" i="5"/>
  <c r="A8665" i="5"/>
  <c r="A8666" i="5"/>
  <c r="A8667" i="5"/>
  <c r="A8668" i="5"/>
  <c r="A8669" i="5"/>
  <c r="A8670" i="5"/>
  <c r="A8671" i="5"/>
  <c r="A8672" i="5"/>
  <c r="A8673" i="5"/>
  <c r="A8674" i="5"/>
  <c r="A8675" i="5"/>
  <c r="A8676" i="5"/>
  <c r="A8677" i="5"/>
  <c r="A8678" i="5"/>
  <c r="A8679" i="5"/>
  <c r="A8680" i="5"/>
  <c r="A8681" i="5"/>
  <c r="A8682" i="5"/>
  <c r="A8683" i="5"/>
  <c r="A8684" i="5"/>
  <c r="A8685" i="5"/>
  <c r="A8686" i="5"/>
  <c r="A8687" i="5"/>
  <c r="A8688" i="5"/>
  <c r="A8689" i="5"/>
  <c r="A8690" i="5"/>
  <c r="A8691" i="5"/>
  <c r="A8692" i="5"/>
  <c r="A8693" i="5"/>
  <c r="A8694" i="5"/>
  <c r="A8695" i="5"/>
  <c r="A8696" i="5"/>
  <c r="A8697" i="5"/>
  <c r="A8698" i="5"/>
  <c r="A8699" i="5"/>
  <c r="A8700" i="5"/>
  <c r="A8701" i="5"/>
  <c r="A8702" i="5"/>
  <c r="A8703" i="5"/>
  <c r="A8704" i="5"/>
  <c r="A8705" i="5"/>
  <c r="A8706" i="5"/>
  <c r="A8707" i="5"/>
  <c r="A8708" i="5"/>
  <c r="A8709" i="5"/>
  <c r="A8710" i="5"/>
  <c r="A8711" i="5"/>
  <c r="A8712" i="5"/>
  <c r="A8713" i="5"/>
  <c r="A8714" i="5"/>
  <c r="A8715" i="5"/>
  <c r="A8716" i="5"/>
  <c r="A8717" i="5"/>
  <c r="A8718" i="5"/>
  <c r="A8719" i="5"/>
  <c r="A8720" i="5"/>
  <c r="A8721" i="5"/>
  <c r="A8722" i="5"/>
  <c r="A8723" i="5"/>
  <c r="A8724" i="5"/>
  <c r="A8725" i="5"/>
  <c r="A8726" i="5"/>
  <c r="A8727" i="5"/>
  <c r="A8728" i="5"/>
  <c r="A8729" i="5"/>
  <c r="A8730" i="5"/>
  <c r="A8731" i="5"/>
  <c r="A8732" i="5"/>
  <c r="A8733" i="5"/>
  <c r="A8734" i="5"/>
  <c r="A8735" i="5"/>
  <c r="A8736" i="5"/>
  <c r="A8737" i="5"/>
  <c r="A8738" i="5"/>
  <c r="A8739" i="5"/>
  <c r="A8740" i="5"/>
  <c r="A8741" i="5"/>
  <c r="A8742" i="5"/>
  <c r="A8743" i="5"/>
  <c r="A8744" i="5"/>
  <c r="A8745" i="5"/>
  <c r="A8746" i="5"/>
  <c r="A8747" i="5"/>
  <c r="A8748" i="5"/>
  <c r="A8749" i="5"/>
  <c r="A8750" i="5"/>
  <c r="A8751" i="5"/>
  <c r="A8752" i="5"/>
  <c r="A8753" i="5"/>
  <c r="A8754" i="5"/>
  <c r="A8755" i="5"/>
  <c r="A8756" i="5"/>
  <c r="A8757" i="5"/>
  <c r="A8758" i="5"/>
  <c r="A8759" i="5"/>
  <c r="A8760" i="5"/>
  <c r="A8761" i="5"/>
  <c r="A8762" i="5"/>
  <c r="A8763" i="5"/>
  <c r="A8764" i="5"/>
  <c r="A8765" i="5"/>
  <c r="A8766" i="5"/>
  <c r="A8767" i="5"/>
  <c r="A8768" i="5"/>
  <c r="A8769" i="5"/>
  <c r="A8770" i="5"/>
  <c r="A8771" i="5"/>
  <c r="A8772" i="5"/>
  <c r="A8773" i="5"/>
  <c r="A8774" i="5"/>
  <c r="A8775" i="5"/>
  <c r="A8776" i="5"/>
  <c r="A8777" i="5"/>
  <c r="A8778" i="5"/>
  <c r="A8779" i="5"/>
  <c r="A8780" i="5"/>
  <c r="A8781" i="5"/>
  <c r="A8782" i="5"/>
  <c r="A8783" i="5"/>
  <c r="A8784" i="5"/>
  <c r="A8785" i="5"/>
  <c r="A8786" i="5"/>
  <c r="A8787" i="5"/>
  <c r="A8788" i="5"/>
  <c r="A8789" i="5"/>
  <c r="A8790" i="5"/>
  <c r="A8791" i="5"/>
  <c r="A8792" i="5"/>
  <c r="A8793" i="5"/>
  <c r="A8794" i="5"/>
  <c r="A8795" i="5"/>
  <c r="A8796" i="5"/>
  <c r="A8797" i="5"/>
  <c r="A8798" i="5"/>
  <c r="A8799" i="5"/>
  <c r="A8800" i="5"/>
  <c r="A8801" i="5"/>
  <c r="A8802" i="5"/>
  <c r="A8803" i="5"/>
  <c r="A8804" i="5"/>
  <c r="A8805" i="5"/>
  <c r="A8806" i="5"/>
  <c r="A8807" i="5"/>
  <c r="A8808" i="5"/>
  <c r="A8809" i="5"/>
  <c r="A8810" i="5"/>
  <c r="A8811" i="5"/>
  <c r="A8812" i="5"/>
  <c r="A8813" i="5"/>
  <c r="A8814" i="5"/>
  <c r="A8815" i="5"/>
  <c r="A8816" i="5"/>
  <c r="A8817" i="5"/>
  <c r="A8818" i="5"/>
  <c r="A8819" i="5"/>
  <c r="A8820" i="5"/>
  <c r="A8821" i="5"/>
  <c r="A8822" i="5"/>
  <c r="A8823" i="5"/>
  <c r="A8824" i="5"/>
  <c r="A8825" i="5"/>
  <c r="A8826" i="5"/>
  <c r="A8827" i="5"/>
  <c r="A8828" i="5"/>
  <c r="A8829" i="5"/>
  <c r="A8830" i="5"/>
  <c r="A8831" i="5"/>
  <c r="A8832" i="5"/>
  <c r="A8833" i="5"/>
  <c r="A8834" i="5"/>
  <c r="A8835" i="5"/>
  <c r="A8836" i="5"/>
  <c r="A8837" i="5"/>
  <c r="A8838" i="5"/>
  <c r="A8839" i="5"/>
  <c r="A8840" i="5"/>
  <c r="A8841" i="5"/>
  <c r="A8842" i="5"/>
  <c r="A8843" i="5"/>
  <c r="A8844" i="5"/>
  <c r="A8845" i="5"/>
  <c r="A8846" i="5"/>
  <c r="A8847" i="5"/>
  <c r="A8848" i="5"/>
  <c r="A8849" i="5"/>
  <c r="A8850" i="5"/>
  <c r="A8851" i="5"/>
  <c r="A8852" i="5"/>
  <c r="A8853" i="5"/>
  <c r="A8854" i="5"/>
  <c r="A8855" i="5"/>
  <c r="A8856" i="5"/>
  <c r="A8857" i="5"/>
  <c r="A8858" i="5"/>
  <c r="A8859" i="5"/>
  <c r="A8860" i="5"/>
  <c r="A8861" i="5"/>
  <c r="A8862" i="5"/>
  <c r="A8863" i="5"/>
  <c r="A8864" i="5"/>
  <c r="A8865" i="5"/>
  <c r="A8866" i="5"/>
  <c r="A8867" i="5"/>
  <c r="A8868" i="5"/>
  <c r="A8869" i="5"/>
  <c r="A8870" i="5"/>
  <c r="A8871" i="5"/>
  <c r="A8872" i="5"/>
  <c r="A8873" i="5"/>
  <c r="A8874" i="5"/>
  <c r="A8875" i="5"/>
  <c r="A8876" i="5"/>
  <c r="A8877" i="5"/>
  <c r="A8878" i="5"/>
  <c r="A8879" i="5"/>
  <c r="A8880" i="5"/>
  <c r="A8881" i="5"/>
  <c r="A8882" i="5"/>
  <c r="A8883" i="5"/>
  <c r="A8884" i="5"/>
  <c r="A8885" i="5"/>
  <c r="A8886" i="5"/>
  <c r="A8887" i="5"/>
  <c r="A8888" i="5"/>
  <c r="A8889" i="5"/>
  <c r="A8890" i="5"/>
  <c r="A8891" i="5"/>
  <c r="A8892" i="5"/>
  <c r="A8893" i="5"/>
  <c r="A8894" i="5"/>
  <c r="A8895" i="5"/>
  <c r="A8896" i="5"/>
  <c r="A8897" i="5"/>
  <c r="A8898" i="5"/>
  <c r="A8899" i="5"/>
  <c r="A8900" i="5"/>
  <c r="A8901" i="5"/>
  <c r="A8902" i="5"/>
  <c r="A8903" i="5"/>
  <c r="A8904" i="5"/>
  <c r="A8905" i="5"/>
  <c r="A8906" i="5"/>
  <c r="A8907" i="5"/>
  <c r="A8908" i="5"/>
  <c r="A8909" i="5"/>
  <c r="A8910" i="5"/>
  <c r="A8911" i="5"/>
  <c r="A8912" i="5"/>
  <c r="A8913" i="5"/>
  <c r="A8914" i="5"/>
  <c r="A8915" i="5"/>
  <c r="A8916" i="5"/>
  <c r="A8917" i="5"/>
  <c r="A8918" i="5"/>
  <c r="A8919" i="5"/>
  <c r="A8920" i="5"/>
  <c r="A8921" i="5"/>
  <c r="A8922" i="5"/>
  <c r="A8923" i="5"/>
  <c r="A8924" i="5"/>
  <c r="A8925" i="5"/>
  <c r="A8926" i="5"/>
  <c r="A8927" i="5"/>
  <c r="A8928" i="5"/>
  <c r="A8929" i="5"/>
  <c r="A8930" i="5"/>
  <c r="A8931" i="5"/>
  <c r="A8932" i="5"/>
  <c r="A8933" i="5"/>
  <c r="A8934" i="5"/>
  <c r="A8935" i="5"/>
  <c r="A8936" i="5"/>
  <c r="A8937" i="5"/>
  <c r="A8938" i="5"/>
  <c r="A8939" i="5"/>
  <c r="A8940" i="5"/>
  <c r="A8941" i="5"/>
  <c r="A8942" i="5"/>
  <c r="A8943" i="5"/>
  <c r="A8944" i="5"/>
  <c r="A8945" i="5"/>
  <c r="A8946" i="5"/>
  <c r="A8947" i="5"/>
  <c r="A8948" i="5"/>
  <c r="A8949" i="5"/>
  <c r="A8950" i="5"/>
  <c r="A8951" i="5"/>
  <c r="A8952" i="5"/>
  <c r="A8953" i="5"/>
  <c r="A8954" i="5"/>
  <c r="A8955" i="5"/>
  <c r="A8956" i="5"/>
  <c r="A8957" i="5"/>
  <c r="A8958" i="5"/>
  <c r="A8959" i="5"/>
  <c r="A8960" i="5"/>
  <c r="A8961" i="5"/>
  <c r="A8962" i="5"/>
  <c r="A8963" i="5"/>
  <c r="A8964" i="5"/>
  <c r="A8965" i="5"/>
  <c r="A8966" i="5"/>
  <c r="A8967" i="5"/>
  <c r="A8968" i="5"/>
  <c r="A8969" i="5"/>
  <c r="A8970" i="5"/>
  <c r="A8971" i="5"/>
  <c r="A8972" i="5"/>
  <c r="A8973" i="5"/>
  <c r="A8974" i="5"/>
  <c r="A8975" i="5"/>
  <c r="A8976" i="5"/>
  <c r="A8977" i="5"/>
  <c r="A8978" i="5"/>
  <c r="A8979" i="5"/>
  <c r="A8980" i="5"/>
  <c r="A8981" i="5"/>
  <c r="A8982" i="5"/>
  <c r="A8983" i="5"/>
  <c r="A8984" i="5"/>
  <c r="A8985" i="5"/>
  <c r="A8986" i="5"/>
  <c r="A8987" i="5"/>
  <c r="A8988" i="5"/>
  <c r="A8989" i="5"/>
  <c r="A8990" i="5"/>
  <c r="A8991" i="5"/>
  <c r="A8992" i="5"/>
  <c r="A8993" i="5"/>
  <c r="A8994" i="5"/>
  <c r="A8995" i="5"/>
  <c r="A8996" i="5"/>
  <c r="A8997" i="5"/>
  <c r="A8998" i="5"/>
  <c r="A8999" i="5"/>
  <c r="A9000" i="5"/>
  <c r="A9001" i="5"/>
  <c r="A9002" i="5"/>
  <c r="A9003" i="5"/>
  <c r="A9004" i="5"/>
  <c r="A9005" i="5"/>
  <c r="A9006" i="5"/>
  <c r="A9007" i="5"/>
  <c r="A9008" i="5"/>
  <c r="A9009" i="5"/>
  <c r="A9010" i="5"/>
  <c r="A9011" i="5"/>
  <c r="A9012" i="5"/>
  <c r="A9013" i="5"/>
  <c r="A9014" i="5"/>
  <c r="A9015" i="5"/>
  <c r="A9016" i="5"/>
  <c r="A9017" i="5"/>
  <c r="A9018" i="5"/>
  <c r="A9019" i="5"/>
  <c r="A9020" i="5"/>
  <c r="A9021" i="5"/>
  <c r="A9022" i="5"/>
  <c r="A9023" i="5"/>
  <c r="A9024" i="5"/>
  <c r="A9025" i="5"/>
  <c r="A9026" i="5"/>
  <c r="A9027" i="5"/>
  <c r="A9028" i="5"/>
  <c r="A9029" i="5"/>
  <c r="A9030" i="5"/>
  <c r="A9031" i="5"/>
  <c r="A9032" i="5"/>
  <c r="A9033" i="5"/>
  <c r="A9034" i="5"/>
  <c r="A9035" i="5"/>
  <c r="A9036" i="5"/>
  <c r="A9037" i="5"/>
  <c r="A9038" i="5"/>
  <c r="A9039" i="5"/>
  <c r="A9040" i="5"/>
  <c r="A9041" i="5"/>
  <c r="A9042" i="5"/>
  <c r="A9043" i="5"/>
  <c r="A9044" i="5"/>
  <c r="A9045" i="5"/>
  <c r="A9046" i="5"/>
  <c r="A9047" i="5"/>
  <c r="A9048" i="5"/>
  <c r="A9049" i="5"/>
  <c r="A9050" i="5"/>
  <c r="A9051" i="5"/>
  <c r="A9052" i="5"/>
  <c r="A9053" i="5"/>
  <c r="A9054" i="5"/>
  <c r="A9055" i="5"/>
  <c r="A9056" i="5"/>
  <c r="A9057" i="5"/>
  <c r="A9058" i="5"/>
  <c r="A9059" i="5"/>
  <c r="A9060" i="5"/>
  <c r="A9061" i="5"/>
  <c r="A9062" i="5"/>
  <c r="A9063" i="5"/>
  <c r="A9064" i="5"/>
  <c r="A9065" i="5"/>
  <c r="A9066" i="5"/>
  <c r="A9067" i="5"/>
  <c r="A9068" i="5"/>
  <c r="A9069" i="5"/>
  <c r="A9070" i="5"/>
  <c r="A9071" i="5"/>
  <c r="A9072" i="5"/>
  <c r="A9073" i="5"/>
  <c r="A9074" i="5"/>
  <c r="A9075" i="5"/>
  <c r="A9076" i="5"/>
  <c r="A9077" i="5"/>
  <c r="A9078" i="5"/>
  <c r="A9079" i="5"/>
  <c r="A9080" i="5"/>
  <c r="A9081" i="5"/>
  <c r="A9082" i="5"/>
  <c r="A9083" i="5"/>
  <c r="A9084" i="5"/>
  <c r="A9085" i="5"/>
  <c r="A9086" i="5"/>
  <c r="A9087" i="5"/>
  <c r="A9088" i="5"/>
  <c r="A9089" i="5"/>
  <c r="A9090" i="5"/>
  <c r="A9091" i="5"/>
  <c r="A9092" i="5"/>
  <c r="A9093" i="5"/>
  <c r="A9094" i="5"/>
  <c r="A9095" i="5"/>
  <c r="A9096" i="5"/>
  <c r="A9097" i="5"/>
  <c r="A9098" i="5"/>
  <c r="A9099" i="5"/>
  <c r="A9100" i="5"/>
  <c r="A9101" i="5"/>
  <c r="A9102" i="5"/>
  <c r="A9103" i="5"/>
  <c r="A9104" i="5"/>
  <c r="A9105" i="5"/>
  <c r="A9106" i="5"/>
  <c r="A9107" i="5"/>
  <c r="A9108" i="5"/>
  <c r="A9109" i="5"/>
  <c r="A9110" i="5"/>
  <c r="A9111" i="5"/>
  <c r="A9112" i="5"/>
  <c r="A9113" i="5"/>
  <c r="A9114" i="5"/>
  <c r="A9115" i="5"/>
  <c r="A9116" i="5"/>
  <c r="A9117" i="5"/>
  <c r="A9118" i="5"/>
  <c r="A9119" i="5"/>
  <c r="A9120" i="5"/>
  <c r="A9121" i="5"/>
  <c r="A9122" i="5"/>
  <c r="A9123" i="5"/>
  <c r="A9124" i="5"/>
  <c r="A9125" i="5"/>
  <c r="A9126" i="5"/>
  <c r="A9127" i="5"/>
  <c r="A9128" i="5"/>
  <c r="A9129" i="5"/>
  <c r="A9130" i="5"/>
  <c r="A9131" i="5"/>
  <c r="A9132" i="5"/>
  <c r="A9133" i="5"/>
  <c r="A9134" i="5"/>
  <c r="A9135" i="5"/>
  <c r="A9136" i="5"/>
  <c r="A9137" i="5"/>
  <c r="A9138" i="5"/>
  <c r="A9139" i="5"/>
  <c r="A9140" i="5"/>
  <c r="A9141" i="5"/>
  <c r="A9142" i="5"/>
  <c r="A9143" i="5"/>
  <c r="A9144" i="5"/>
  <c r="A9145" i="5"/>
  <c r="A9146" i="5"/>
  <c r="A9147" i="5"/>
  <c r="A9148" i="5"/>
  <c r="A9149" i="5"/>
  <c r="A9150" i="5"/>
  <c r="A9151" i="5"/>
  <c r="A9152" i="5"/>
  <c r="A9153" i="5"/>
  <c r="A9154" i="5"/>
  <c r="A9155" i="5"/>
  <c r="A9156" i="5"/>
  <c r="A9157" i="5"/>
  <c r="A9158" i="5"/>
  <c r="A9159" i="5"/>
  <c r="A9160" i="5"/>
  <c r="A9161" i="5"/>
  <c r="A9162" i="5"/>
  <c r="A9163" i="5"/>
  <c r="A9164" i="5"/>
  <c r="A9165" i="5"/>
  <c r="A9166" i="5"/>
  <c r="A9167" i="5"/>
  <c r="A9168" i="5"/>
  <c r="A9169" i="5"/>
  <c r="A9170" i="5"/>
  <c r="A9171" i="5"/>
  <c r="A9172" i="5"/>
  <c r="A9173" i="5"/>
  <c r="A9174" i="5"/>
  <c r="A9175" i="5"/>
  <c r="A9176" i="5"/>
  <c r="A9177" i="5"/>
  <c r="A9178" i="5"/>
  <c r="A9179" i="5"/>
  <c r="A9180" i="5"/>
  <c r="A9181" i="5"/>
  <c r="A9182" i="5"/>
  <c r="A9183" i="5"/>
  <c r="A9184" i="5"/>
  <c r="A9185" i="5"/>
  <c r="A9186" i="5"/>
  <c r="A9187" i="5"/>
  <c r="A9188" i="5"/>
  <c r="A9189" i="5"/>
  <c r="A9190" i="5"/>
  <c r="A9191" i="5"/>
  <c r="A9192" i="5"/>
  <c r="A9193" i="5"/>
  <c r="A9194" i="5"/>
  <c r="A9195" i="5"/>
  <c r="A9196" i="5"/>
  <c r="A9197" i="5"/>
  <c r="A9198" i="5"/>
  <c r="A9199" i="5"/>
  <c r="A9200" i="5"/>
  <c r="A9201" i="5"/>
  <c r="A9202" i="5"/>
  <c r="A9203" i="5"/>
  <c r="A9204" i="5"/>
  <c r="A9205" i="5"/>
  <c r="A9206" i="5"/>
  <c r="A9207" i="5"/>
  <c r="A9208" i="5"/>
  <c r="A9209" i="5"/>
  <c r="A9210" i="5"/>
  <c r="A9211" i="5"/>
  <c r="A9212" i="5"/>
  <c r="A9213" i="5"/>
  <c r="A9214" i="5"/>
  <c r="A9215" i="5"/>
  <c r="A9216" i="5"/>
  <c r="A9217" i="5"/>
  <c r="A9218" i="5"/>
  <c r="A9219" i="5"/>
  <c r="A9220" i="5"/>
  <c r="A9221" i="5"/>
  <c r="A9222" i="5"/>
  <c r="A9223" i="5"/>
  <c r="A9224" i="5"/>
  <c r="A9225" i="5"/>
  <c r="A9226" i="5"/>
  <c r="A9227" i="5"/>
  <c r="A9228" i="5"/>
  <c r="A9229" i="5"/>
  <c r="A9230" i="5"/>
  <c r="A9231" i="5"/>
  <c r="A9232" i="5"/>
  <c r="A9233" i="5"/>
  <c r="A9234" i="5"/>
  <c r="A9235" i="5"/>
  <c r="A9236" i="5"/>
  <c r="A9237" i="5"/>
  <c r="A9238" i="5"/>
  <c r="A9239" i="5"/>
  <c r="A9240" i="5"/>
  <c r="A9241" i="5"/>
  <c r="A9242" i="5"/>
  <c r="A9243" i="5"/>
  <c r="A9244" i="5"/>
  <c r="A9245" i="5"/>
  <c r="A9246" i="5"/>
  <c r="A9247" i="5"/>
  <c r="A9248" i="5"/>
  <c r="A9249" i="5"/>
  <c r="A9250" i="5"/>
  <c r="A9251" i="5"/>
  <c r="A9252" i="5"/>
  <c r="A9253" i="5"/>
  <c r="A9254" i="5"/>
  <c r="A9255" i="5"/>
  <c r="A9256" i="5"/>
  <c r="A9257" i="5"/>
  <c r="A9258" i="5"/>
  <c r="A9259" i="5"/>
  <c r="A9260" i="5"/>
  <c r="A9261" i="5"/>
  <c r="A9262" i="5"/>
  <c r="A9263" i="5"/>
  <c r="A9264" i="5"/>
  <c r="A9265" i="5"/>
  <c r="A9266" i="5"/>
  <c r="A9267" i="5"/>
  <c r="A9268" i="5"/>
  <c r="A9269" i="5"/>
  <c r="A9270" i="5"/>
  <c r="A9271" i="5"/>
  <c r="A9272" i="5"/>
  <c r="A9273" i="5"/>
  <c r="A9274" i="5"/>
  <c r="A9275" i="5"/>
  <c r="A9276" i="5"/>
  <c r="A9277" i="5"/>
  <c r="A9278" i="5"/>
  <c r="A9279" i="5"/>
  <c r="A9280" i="5"/>
  <c r="A9281" i="5"/>
  <c r="A9282" i="5"/>
  <c r="A9283" i="5"/>
  <c r="A9284" i="5"/>
  <c r="A9285" i="5"/>
  <c r="A9286" i="5"/>
  <c r="A9287" i="5"/>
  <c r="A9288" i="5"/>
  <c r="A9289" i="5"/>
  <c r="A9290" i="5"/>
  <c r="A9291" i="5"/>
  <c r="A9292" i="5"/>
  <c r="A9293" i="5"/>
  <c r="A9294" i="5"/>
  <c r="A9295" i="5"/>
  <c r="A9296" i="5"/>
  <c r="A9297" i="5"/>
  <c r="A9298" i="5"/>
  <c r="A9299" i="5"/>
  <c r="A9300" i="5"/>
  <c r="A9301" i="5"/>
  <c r="A9302" i="5"/>
  <c r="A9303" i="5"/>
  <c r="A9304" i="5"/>
  <c r="A9305" i="5"/>
  <c r="A9306" i="5"/>
  <c r="A9307" i="5"/>
  <c r="A9308" i="5"/>
  <c r="A9309" i="5"/>
  <c r="A9310" i="5"/>
  <c r="A9311" i="5"/>
  <c r="A9312" i="5"/>
  <c r="A9313" i="5"/>
  <c r="A9314" i="5"/>
  <c r="A9315" i="5"/>
  <c r="A9316" i="5"/>
  <c r="A9317" i="5"/>
  <c r="A9318" i="5"/>
  <c r="A9319" i="5"/>
  <c r="A9320" i="5"/>
  <c r="A9321" i="5"/>
  <c r="A9322" i="5"/>
  <c r="A9323" i="5"/>
  <c r="A9324" i="5"/>
  <c r="A9325" i="5"/>
  <c r="A9326" i="5"/>
  <c r="A9327" i="5"/>
  <c r="A9328" i="5"/>
  <c r="A9329" i="5"/>
  <c r="A9330" i="5"/>
  <c r="A9331" i="5"/>
  <c r="A9332" i="5"/>
  <c r="A9333" i="5"/>
  <c r="A9334" i="5"/>
  <c r="A9335" i="5"/>
  <c r="A9336" i="5"/>
  <c r="A9337" i="5"/>
  <c r="A9338" i="5"/>
  <c r="A9339" i="5"/>
  <c r="A9340" i="5"/>
  <c r="A9341" i="5"/>
  <c r="A9342" i="5"/>
  <c r="A9343" i="5"/>
  <c r="A9344" i="5"/>
  <c r="A9345" i="5"/>
  <c r="A9346" i="5"/>
  <c r="A9347" i="5"/>
  <c r="A9348" i="5"/>
  <c r="A9349" i="5"/>
  <c r="A9350" i="5"/>
  <c r="A9351" i="5"/>
  <c r="A9352" i="5"/>
  <c r="A9353" i="5"/>
  <c r="A9354" i="5"/>
  <c r="A9355" i="5"/>
  <c r="A9356" i="5"/>
  <c r="A9357" i="5"/>
  <c r="A9358" i="5"/>
  <c r="A9359" i="5"/>
  <c r="A9360" i="5"/>
  <c r="A9361" i="5"/>
  <c r="A9362" i="5"/>
  <c r="A9363" i="5"/>
  <c r="A9364" i="5"/>
  <c r="A9365" i="5"/>
  <c r="A9366" i="5"/>
  <c r="A9367" i="5"/>
  <c r="A9368" i="5"/>
  <c r="A9369" i="5"/>
  <c r="A9370" i="5"/>
  <c r="A9371" i="5"/>
  <c r="A9372" i="5"/>
  <c r="A9373" i="5"/>
  <c r="A9374" i="5"/>
  <c r="A9375" i="5"/>
  <c r="A9376" i="5"/>
  <c r="A9377" i="5"/>
  <c r="A9378" i="5"/>
  <c r="A9379" i="5"/>
  <c r="A9380" i="5"/>
  <c r="A9381" i="5"/>
  <c r="A9382" i="5"/>
  <c r="A9383" i="5"/>
  <c r="A9384" i="5"/>
  <c r="A9385" i="5"/>
  <c r="A9386" i="5"/>
  <c r="A9387" i="5"/>
  <c r="A9388" i="5"/>
  <c r="A9389" i="5"/>
  <c r="A9390" i="5"/>
  <c r="A9391" i="5"/>
  <c r="A9392" i="5"/>
  <c r="A9393" i="5"/>
  <c r="A9394" i="5"/>
  <c r="A9395" i="5"/>
  <c r="A9396" i="5"/>
  <c r="A9397" i="5"/>
  <c r="A9398" i="5"/>
  <c r="A9399" i="5"/>
  <c r="A9400" i="5"/>
  <c r="A9401" i="5"/>
  <c r="A9402" i="5"/>
  <c r="A9403" i="5"/>
  <c r="A9404" i="5"/>
  <c r="A9405" i="5"/>
  <c r="A9406" i="5"/>
  <c r="A9407" i="5"/>
  <c r="A9408" i="5"/>
  <c r="A9409" i="5"/>
  <c r="A9410" i="5"/>
  <c r="A9411" i="5"/>
  <c r="A9412" i="5"/>
  <c r="A9413" i="5"/>
  <c r="A9414" i="5"/>
  <c r="A9415" i="5"/>
  <c r="A9416" i="5"/>
  <c r="A9417" i="5"/>
  <c r="A9418" i="5"/>
  <c r="A9419" i="5"/>
  <c r="A9420" i="5"/>
  <c r="A9421" i="5"/>
  <c r="A9422" i="5"/>
  <c r="A9423" i="5"/>
  <c r="A9424" i="5"/>
  <c r="A9425" i="5"/>
  <c r="A9426" i="5"/>
  <c r="A9427" i="5"/>
  <c r="A9428" i="5"/>
  <c r="A9429" i="5"/>
  <c r="A9430" i="5"/>
  <c r="A9431" i="5"/>
  <c r="A9432" i="5"/>
  <c r="A9433" i="5"/>
  <c r="A9434" i="5"/>
  <c r="A9435" i="5"/>
  <c r="A9436" i="5"/>
  <c r="A9437" i="5"/>
  <c r="A9438" i="5"/>
  <c r="A9439" i="5"/>
  <c r="A9440" i="5"/>
  <c r="A9441" i="5"/>
  <c r="A9442" i="5"/>
  <c r="A9443" i="5"/>
  <c r="A9444" i="5"/>
  <c r="A9445" i="5"/>
  <c r="A9446" i="5"/>
  <c r="A9447" i="5"/>
  <c r="A9448" i="5"/>
  <c r="A9449" i="5"/>
  <c r="A9450" i="5"/>
  <c r="A9451" i="5"/>
  <c r="A9452" i="5"/>
  <c r="A9453" i="5"/>
  <c r="A9454" i="5"/>
  <c r="A9455" i="5"/>
  <c r="A9456" i="5"/>
  <c r="A9457" i="5"/>
  <c r="A9458" i="5"/>
  <c r="A9459" i="5"/>
  <c r="A9460" i="5"/>
  <c r="A9461" i="5"/>
  <c r="A9462" i="5"/>
  <c r="A9463" i="5"/>
  <c r="A9464" i="5"/>
  <c r="A9465" i="5"/>
  <c r="A9466" i="5"/>
  <c r="A9467" i="5"/>
  <c r="A9468" i="5"/>
  <c r="A9469" i="5"/>
  <c r="A9470" i="5"/>
  <c r="A9471" i="5"/>
  <c r="A9472" i="5"/>
  <c r="A9473" i="5"/>
  <c r="A9474" i="5"/>
  <c r="A9475" i="5"/>
  <c r="A9476" i="5"/>
  <c r="A9477" i="5"/>
  <c r="A9478" i="5"/>
  <c r="A9479" i="5"/>
  <c r="A9480" i="5"/>
  <c r="A9481" i="5"/>
  <c r="A9482" i="5"/>
  <c r="A9483" i="5"/>
  <c r="A9484" i="5"/>
  <c r="A9485" i="5"/>
  <c r="A9486" i="5"/>
  <c r="A9487" i="5"/>
  <c r="A9488" i="5"/>
  <c r="A9489" i="5"/>
  <c r="A9490" i="5"/>
  <c r="A9491" i="5"/>
  <c r="A9492" i="5"/>
  <c r="A9493" i="5"/>
  <c r="A9494" i="5"/>
  <c r="A9495" i="5"/>
  <c r="A9496" i="5"/>
  <c r="A9497" i="5"/>
  <c r="A9498" i="5"/>
  <c r="A9499" i="5"/>
  <c r="A9500" i="5"/>
  <c r="A9501" i="5"/>
  <c r="A9502" i="5"/>
  <c r="A9503" i="5"/>
  <c r="A9504" i="5"/>
  <c r="A9505" i="5"/>
  <c r="A9506" i="5"/>
  <c r="A9507" i="5"/>
  <c r="A9508" i="5"/>
  <c r="A9509" i="5"/>
  <c r="A9510" i="5"/>
  <c r="A9511" i="5"/>
  <c r="A9512" i="5"/>
  <c r="A9513" i="5"/>
  <c r="A9514" i="5"/>
  <c r="A9515" i="5"/>
  <c r="A9516" i="5"/>
  <c r="A9517" i="5"/>
  <c r="A9518" i="5"/>
  <c r="A9519" i="5"/>
  <c r="A9520" i="5"/>
  <c r="A9521" i="5"/>
  <c r="A9522" i="5"/>
  <c r="A9523" i="5"/>
  <c r="A9524" i="5"/>
  <c r="A9525" i="5"/>
  <c r="A9526" i="5"/>
  <c r="A9527" i="5"/>
  <c r="A9528" i="5"/>
  <c r="A9529" i="5"/>
  <c r="A9530" i="5"/>
  <c r="A9531" i="5"/>
  <c r="A9532" i="5"/>
  <c r="A9533" i="5"/>
  <c r="A9534" i="5"/>
  <c r="A9535" i="5"/>
  <c r="A9536" i="5"/>
  <c r="A9537" i="5"/>
  <c r="A9538" i="5"/>
  <c r="A9539" i="5"/>
  <c r="A9540" i="5"/>
  <c r="A9541" i="5"/>
  <c r="A9542" i="5"/>
  <c r="A9543" i="5"/>
  <c r="A9544" i="5"/>
  <c r="A9545" i="5"/>
  <c r="A9546" i="5"/>
  <c r="A9547" i="5"/>
  <c r="A9548" i="5"/>
  <c r="A9549" i="5"/>
  <c r="A9550" i="5"/>
  <c r="A9551" i="5"/>
  <c r="A9552" i="5"/>
  <c r="A9553" i="5"/>
  <c r="A9554" i="5"/>
  <c r="A9555" i="5"/>
  <c r="A9556" i="5"/>
  <c r="A9557" i="5"/>
  <c r="A9558" i="5"/>
  <c r="A9559" i="5"/>
  <c r="A9560" i="5"/>
  <c r="A9561" i="5"/>
  <c r="A9562" i="5"/>
  <c r="A9563" i="5"/>
  <c r="A9564" i="5"/>
  <c r="A9565" i="5"/>
  <c r="A9566" i="5"/>
  <c r="A9567" i="5"/>
  <c r="A9568" i="5"/>
  <c r="A9569" i="5"/>
  <c r="A9570" i="5"/>
  <c r="A9571" i="5"/>
  <c r="A9572" i="5"/>
  <c r="A9573" i="5"/>
  <c r="A9574" i="5"/>
  <c r="A9575" i="5"/>
  <c r="A9576" i="5"/>
  <c r="A9577" i="5"/>
  <c r="A9578" i="5"/>
  <c r="A9579" i="5"/>
  <c r="A9580" i="5"/>
  <c r="A9581" i="5"/>
  <c r="A9582" i="5"/>
  <c r="A9583" i="5"/>
  <c r="A9584" i="5"/>
  <c r="A9585" i="5"/>
  <c r="A9586" i="5"/>
  <c r="A9587" i="5"/>
  <c r="A9588" i="5"/>
  <c r="A9589" i="5"/>
  <c r="A9590" i="5"/>
  <c r="A9591" i="5"/>
  <c r="A9592" i="5"/>
  <c r="A9593" i="5"/>
  <c r="A9594" i="5"/>
  <c r="A9595" i="5"/>
  <c r="A9596" i="5"/>
  <c r="A9597" i="5"/>
  <c r="A9598" i="5"/>
  <c r="A9599" i="5"/>
  <c r="A9600" i="5"/>
  <c r="A9601" i="5"/>
  <c r="A9602" i="5"/>
  <c r="A9603" i="5"/>
  <c r="A9604" i="5"/>
  <c r="A9605" i="5"/>
  <c r="A9606" i="5"/>
  <c r="A9607" i="5"/>
  <c r="A9608" i="5"/>
  <c r="A9609" i="5"/>
  <c r="A9610" i="5"/>
  <c r="A9611" i="5"/>
  <c r="A9612" i="5"/>
  <c r="A9613" i="5"/>
  <c r="A9614" i="5"/>
  <c r="A9615" i="5"/>
  <c r="A9616" i="5"/>
  <c r="A9617" i="5"/>
  <c r="A9618" i="5"/>
  <c r="A9619" i="5"/>
  <c r="A9620" i="5"/>
  <c r="A9621" i="5"/>
  <c r="A9622" i="5"/>
  <c r="A9623" i="5"/>
  <c r="A9624" i="5"/>
  <c r="A9625" i="5"/>
  <c r="A9626" i="5"/>
  <c r="A9627" i="5"/>
  <c r="A9628" i="5"/>
  <c r="A9629" i="5"/>
  <c r="A9630" i="5"/>
  <c r="A9631" i="5"/>
  <c r="A9632" i="5"/>
  <c r="A9633" i="5"/>
  <c r="A9634" i="5"/>
  <c r="A9635" i="5"/>
  <c r="A9636" i="5"/>
  <c r="A9637" i="5"/>
  <c r="A9638" i="5"/>
  <c r="A9639" i="5"/>
  <c r="A9640" i="5"/>
  <c r="A9641" i="5"/>
  <c r="A9642" i="5"/>
  <c r="A9643" i="5"/>
  <c r="A9644" i="5"/>
  <c r="A9645" i="5"/>
  <c r="A9646" i="5"/>
  <c r="A9647" i="5"/>
  <c r="A9648" i="5"/>
  <c r="A9649" i="5"/>
  <c r="A9650" i="5"/>
  <c r="A9651" i="5"/>
  <c r="A9652" i="5"/>
  <c r="A9653" i="5"/>
  <c r="A9654" i="5"/>
  <c r="A9655" i="5"/>
  <c r="A9656" i="5"/>
  <c r="A9657" i="5"/>
  <c r="A9658" i="5"/>
  <c r="A9659" i="5"/>
  <c r="A9660" i="5"/>
  <c r="A9661" i="5"/>
  <c r="A9662" i="5"/>
  <c r="A9663" i="5"/>
  <c r="A9664" i="5"/>
  <c r="A9665" i="5"/>
  <c r="A9666" i="5"/>
  <c r="A9667" i="5"/>
  <c r="A9668" i="5"/>
  <c r="A9669" i="5"/>
  <c r="A9670" i="5"/>
  <c r="A9671" i="5"/>
  <c r="A9672" i="5"/>
  <c r="A9673" i="5"/>
  <c r="A9674" i="5"/>
  <c r="A9675" i="5"/>
  <c r="A9676" i="5"/>
  <c r="A9677" i="5"/>
  <c r="A9678" i="5"/>
  <c r="A9679" i="5"/>
  <c r="A9680" i="5"/>
  <c r="A9681" i="5"/>
  <c r="A9682" i="5"/>
  <c r="A9683" i="5"/>
  <c r="A9684" i="5"/>
  <c r="A9685" i="5"/>
  <c r="A9686" i="5"/>
  <c r="A9687" i="5"/>
  <c r="A9688" i="5"/>
  <c r="A9689" i="5"/>
  <c r="A9690" i="5"/>
  <c r="A9691" i="5"/>
  <c r="A9692" i="5"/>
  <c r="A9693" i="5"/>
  <c r="A9694" i="5"/>
  <c r="A9695" i="5"/>
  <c r="A9696" i="5"/>
  <c r="A9697" i="5"/>
  <c r="A9698" i="5"/>
  <c r="A9699" i="5"/>
  <c r="A9700" i="5"/>
  <c r="A9701" i="5"/>
  <c r="A9702" i="5"/>
  <c r="A9703" i="5"/>
  <c r="A9704" i="5"/>
  <c r="A9705" i="5"/>
  <c r="A9706" i="5"/>
  <c r="A9707" i="5"/>
  <c r="A9708" i="5"/>
  <c r="A9709" i="5"/>
  <c r="A9710" i="5"/>
  <c r="A9711" i="5"/>
  <c r="A9712" i="5"/>
  <c r="A9713" i="5"/>
  <c r="A9714" i="5"/>
  <c r="A9715" i="5"/>
  <c r="A9716" i="5"/>
  <c r="A9717" i="5"/>
  <c r="A9718" i="5"/>
  <c r="A9719" i="5"/>
  <c r="A9720" i="5"/>
  <c r="A9721" i="5"/>
  <c r="A9722" i="5"/>
  <c r="A9723" i="5"/>
  <c r="A9724" i="5"/>
  <c r="A9725" i="5"/>
  <c r="A9726" i="5"/>
  <c r="A9727" i="5"/>
  <c r="A9728" i="5"/>
  <c r="A9729" i="5"/>
  <c r="A9730" i="5"/>
  <c r="A9731" i="5"/>
  <c r="A9732" i="5"/>
  <c r="A9733" i="5"/>
  <c r="A9734" i="5"/>
  <c r="A9735" i="5"/>
  <c r="A9736" i="5"/>
  <c r="A9737" i="5"/>
  <c r="A9738" i="5"/>
  <c r="A9739" i="5"/>
  <c r="A9740" i="5"/>
  <c r="A9741" i="5"/>
  <c r="A9742" i="5"/>
  <c r="A9743" i="5"/>
  <c r="A9744" i="5"/>
  <c r="A9745" i="5"/>
  <c r="A9746" i="5"/>
  <c r="A9747" i="5"/>
  <c r="A9748" i="5"/>
  <c r="A9749" i="5"/>
  <c r="A9750" i="5"/>
  <c r="A9751" i="5"/>
  <c r="A9752" i="5"/>
  <c r="A9753" i="5"/>
  <c r="A9754" i="5"/>
  <c r="A9755" i="5"/>
  <c r="A9756" i="5"/>
  <c r="A9757" i="5"/>
  <c r="A9758" i="5"/>
  <c r="A9759" i="5"/>
  <c r="A9760" i="5"/>
  <c r="A9761" i="5"/>
  <c r="A9762" i="5"/>
  <c r="A9763" i="5"/>
  <c r="A9764" i="5"/>
  <c r="A9765" i="5"/>
  <c r="A9766" i="5"/>
  <c r="A9767" i="5"/>
  <c r="A9768" i="5"/>
  <c r="A9769" i="5"/>
  <c r="A9770" i="5"/>
  <c r="A9771" i="5"/>
  <c r="A9772" i="5"/>
  <c r="A9773" i="5"/>
  <c r="A9774" i="5"/>
  <c r="A9775" i="5"/>
  <c r="A9776" i="5"/>
  <c r="A9777" i="5"/>
  <c r="A9778" i="5"/>
  <c r="A9779" i="5"/>
  <c r="A9780" i="5"/>
  <c r="A9781" i="5"/>
  <c r="A9782" i="5"/>
  <c r="A9783" i="5"/>
  <c r="A9784" i="5"/>
  <c r="A9785" i="5"/>
  <c r="A9786" i="5"/>
  <c r="A9787" i="5"/>
  <c r="A9788" i="5"/>
  <c r="A9789" i="5"/>
  <c r="A9790" i="5"/>
  <c r="A9791" i="5"/>
  <c r="A9792" i="5"/>
  <c r="A9793" i="5"/>
  <c r="A9794" i="5"/>
  <c r="A9795" i="5"/>
  <c r="A9796" i="5"/>
  <c r="A9797" i="5"/>
  <c r="A9798" i="5"/>
  <c r="A9799" i="5"/>
  <c r="A9800" i="5"/>
  <c r="A9801" i="5"/>
  <c r="A9802" i="5"/>
  <c r="A9803" i="5"/>
  <c r="A9804" i="5"/>
  <c r="A9805" i="5"/>
  <c r="A9806" i="5"/>
  <c r="A9807" i="5"/>
  <c r="A9808" i="5"/>
  <c r="A9809" i="5"/>
  <c r="A9810" i="5"/>
  <c r="A9811" i="5"/>
  <c r="A9812" i="5"/>
  <c r="A9813" i="5"/>
  <c r="A9814" i="5"/>
  <c r="A9815" i="5"/>
  <c r="A9816" i="5"/>
  <c r="A9817" i="5"/>
  <c r="A9818" i="5"/>
  <c r="A9819" i="5"/>
  <c r="A9820" i="5"/>
  <c r="A9821" i="5"/>
  <c r="A9822" i="5"/>
  <c r="A9823" i="5"/>
  <c r="A9824" i="5"/>
  <c r="A9825" i="5"/>
  <c r="A9826" i="5"/>
  <c r="A9827" i="5"/>
  <c r="A9828" i="5"/>
  <c r="A9829" i="5"/>
  <c r="A9830" i="5"/>
  <c r="A9831" i="5"/>
  <c r="A9832" i="5"/>
  <c r="A9833" i="5"/>
  <c r="A9834" i="5"/>
  <c r="A9835" i="5"/>
  <c r="A9836" i="5"/>
  <c r="A9837" i="5"/>
  <c r="A9838" i="5"/>
  <c r="A9839" i="5"/>
  <c r="A9840" i="5"/>
  <c r="A9841" i="5"/>
  <c r="A9842" i="5"/>
  <c r="A9843" i="5"/>
  <c r="A9844" i="5"/>
  <c r="A9845" i="5"/>
  <c r="A9846" i="5"/>
  <c r="A9847" i="5"/>
  <c r="A9848" i="5"/>
  <c r="A9849" i="5"/>
  <c r="A9850" i="5"/>
  <c r="A9851" i="5"/>
  <c r="A9852" i="5"/>
  <c r="A9853" i="5"/>
  <c r="A9854" i="5"/>
  <c r="A9855" i="5"/>
  <c r="A9856" i="5"/>
  <c r="A9857" i="5"/>
  <c r="A9858" i="5"/>
  <c r="A9859" i="5"/>
  <c r="A9860" i="5"/>
  <c r="A9861" i="5"/>
  <c r="A9862" i="5"/>
  <c r="A9863" i="5"/>
  <c r="A9864" i="5"/>
  <c r="A9865" i="5"/>
  <c r="A9866" i="5"/>
  <c r="A9867" i="5"/>
  <c r="A9868" i="5"/>
  <c r="A9869" i="5"/>
  <c r="A9870" i="5"/>
  <c r="A9871" i="5"/>
  <c r="A9872" i="5"/>
  <c r="A9873" i="5"/>
  <c r="A9874" i="5"/>
  <c r="A9875" i="5"/>
  <c r="A9876" i="5"/>
  <c r="A9877" i="5"/>
  <c r="A9878" i="5"/>
  <c r="A9879" i="5"/>
  <c r="A9880" i="5"/>
  <c r="A9881" i="5"/>
  <c r="A9882" i="5"/>
  <c r="A9883" i="5"/>
  <c r="A9884" i="5"/>
  <c r="A9885" i="5"/>
  <c r="A9886" i="5"/>
  <c r="A9887" i="5"/>
  <c r="A9888" i="5"/>
  <c r="A9889" i="5"/>
  <c r="A9890" i="5"/>
  <c r="A9891" i="5"/>
  <c r="A9892" i="5"/>
  <c r="A9893" i="5"/>
  <c r="A9894" i="5"/>
  <c r="A9895" i="5"/>
  <c r="A9896" i="5"/>
  <c r="A9897" i="5"/>
  <c r="A9898" i="5"/>
  <c r="A9899" i="5"/>
  <c r="A9900" i="5"/>
  <c r="A9901" i="5"/>
  <c r="A9902" i="5"/>
  <c r="A9903" i="5"/>
  <c r="A9904" i="5"/>
  <c r="A9905" i="5"/>
  <c r="A9906" i="5"/>
  <c r="A9907" i="5"/>
  <c r="A9908" i="5"/>
  <c r="A9909" i="5"/>
  <c r="A9910" i="5"/>
  <c r="A9911" i="5"/>
  <c r="A9912" i="5"/>
  <c r="A9913" i="5"/>
  <c r="A9914" i="5"/>
  <c r="A9915" i="5"/>
  <c r="A9916" i="5"/>
  <c r="A9917" i="5"/>
  <c r="A9918" i="5"/>
  <c r="A9919" i="5"/>
  <c r="A9920" i="5"/>
  <c r="A9921" i="5"/>
  <c r="A9922" i="5"/>
  <c r="A9923" i="5"/>
  <c r="A9924" i="5"/>
  <c r="A9925" i="5"/>
  <c r="A9926" i="5"/>
  <c r="A9927" i="5"/>
  <c r="A9928" i="5"/>
  <c r="A9929" i="5"/>
  <c r="A9930" i="5"/>
  <c r="A9931" i="5"/>
  <c r="A9932" i="5"/>
  <c r="A9933" i="5"/>
  <c r="A9934" i="5"/>
  <c r="A9935" i="5"/>
  <c r="A9936" i="5"/>
  <c r="A9937" i="5"/>
  <c r="A9938" i="5"/>
  <c r="A9939" i="5"/>
  <c r="A9940" i="5"/>
  <c r="A9941" i="5"/>
  <c r="A9942" i="5"/>
  <c r="A9943" i="5"/>
  <c r="A9944" i="5"/>
  <c r="A9945" i="5"/>
  <c r="A9946" i="5"/>
  <c r="A9947" i="5"/>
  <c r="A9948" i="5"/>
  <c r="A9949" i="5"/>
  <c r="A9950" i="5"/>
  <c r="A9951" i="5"/>
  <c r="A9952" i="5"/>
  <c r="A9953" i="5"/>
  <c r="A9954" i="5"/>
  <c r="A9955" i="5"/>
  <c r="A9956" i="5"/>
  <c r="A9957" i="5"/>
  <c r="A9958" i="5"/>
  <c r="A9959" i="5"/>
  <c r="A9960" i="5"/>
  <c r="A9961" i="5"/>
  <c r="A9962" i="5"/>
  <c r="A9963" i="5"/>
  <c r="A9964" i="5"/>
  <c r="A9965" i="5"/>
  <c r="A9966" i="5"/>
  <c r="A9967" i="5"/>
  <c r="A9968" i="5"/>
  <c r="A9969" i="5"/>
  <c r="A9970" i="5"/>
  <c r="A9971" i="5"/>
  <c r="A9972" i="5"/>
  <c r="A9973" i="5"/>
  <c r="A9974" i="5"/>
  <c r="A9975" i="5"/>
  <c r="A9976" i="5"/>
  <c r="A9977" i="5"/>
  <c r="A9978" i="5"/>
  <c r="A9979" i="5"/>
  <c r="A9980" i="5"/>
  <c r="A9981" i="5"/>
  <c r="A9982" i="5"/>
  <c r="A9983" i="5"/>
  <c r="A9984" i="5"/>
  <c r="A9985" i="5"/>
  <c r="A9986" i="5"/>
  <c r="A9987" i="5"/>
  <c r="A9988" i="5"/>
  <c r="A9989" i="5"/>
  <c r="A9990" i="5"/>
  <c r="A9991" i="5"/>
  <c r="A9992" i="5"/>
  <c r="A9993" i="5"/>
  <c r="A9994" i="5"/>
  <c r="A9995" i="5"/>
  <c r="A9996" i="5"/>
  <c r="A9997" i="5"/>
  <c r="A9998" i="5"/>
  <c r="A9999" i="5"/>
  <c r="A10000" i="5"/>
  <c r="A10001" i="5"/>
  <c r="A10002" i="5"/>
  <c r="A10003" i="5"/>
  <c r="A10004" i="5"/>
  <c r="A10005" i="5"/>
  <c r="A10006" i="5"/>
  <c r="A10007" i="5"/>
  <c r="A10008" i="5"/>
  <c r="A10009" i="5"/>
  <c r="A10010" i="5"/>
  <c r="A10011" i="5"/>
  <c r="A10012" i="5"/>
  <c r="A10013" i="5"/>
  <c r="A10014" i="5"/>
  <c r="A10015" i="5"/>
  <c r="A10016" i="5"/>
  <c r="A10017" i="5"/>
  <c r="A10018" i="5"/>
  <c r="A10019" i="5"/>
  <c r="A10020" i="5"/>
  <c r="A10021" i="5"/>
  <c r="A10022" i="5"/>
  <c r="A10023" i="5"/>
  <c r="A10024" i="5"/>
  <c r="A10025" i="5"/>
  <c r="A10026" i="5"/>
  <c r="A10027" i="5"/>
  <c r="A10028" i="5"/>
  <c r="A10029" i="5"/>
  <c r="A10030" i="5"/>
  <c r="A10031" i="5"/>
  <c r="A10032" i="5"/>
  <c r="A10033" i="5"/>
  <c r="A10034" i="5"/>
  <c r="A10035" i="5"/>
  <c r="A10036" i="5"/>
  <c r="A10037" i="5"/>
  <c r="A10038" i="5"/>
  <c r="A10039" i="5"/>
  <c r="A10040" i="5"/>
  <c r="A10041" i="5"/>
  <c r="A10042" i="5"/>
  <c r="A10043" i="5"/>
  <c r="A10044" i="5"/>
  <c r="A10045" i="5"/>
  <c r="A10046" i="5"/>
  <c r="A10047" i="5"/>
  <c r="A10048" i="5"/>
  <c r="A10049" i="5"/>
  <c r="A10050" i="5"/>
  <c r="A10051" i="5"/>
  <c r="A10052" i="5"/>
  <c r="A10053" i="5"/>
  <c r="A10054" i="5"/>
  <c r="A10055" i="5"/>
  <c r="A10056" i="5"/>
  <c r="A10057" i="5"/>
  <c r="A10058" i="5"/>
  <c r="A10059" i="5"/>
  <c r="A10060" i="5"/>
  <c r="A10061" i="5"/>
  <c r="A10062" i="5"/>
  <c r="A10063" i="5"/>
  <c r="A10064" i="5"/>
  <c r="A10065" i="5"/>
  <c r="A10066" i="5"/>
  <c r="A10067" i="5"/>
  <c r="A10068" i="5"/>
  <c r="A10069" i="5"/>
  <c r="A10070" i="5"/>
  <c r="A10071" i="5"/>
  <c r="A10072" i="5"/>
  <c r="A10073" i="5"/>
  <c r="A10074" i="5"/>
  <c r="A10075" i="5"/>
  <c r="A10076" i="5"/>
  <c r="A10077" i="5"/>
  <c r="A10078" i="5"/>
  <c r="A10079" i="5"/>
  <c r="A10080" i="5"/>
  <c r="A10081" i="5"/>
  <c r="A10082" i="5"/>
  <c r="A10083" i="5"/>
  <c r="A10084" i="5"/>
  <c r="A10085" i="5"/>
  <c r="A10086" i="5"/>
  <c r="A10087" i="5"/>
  <c r="A10088" i="5"/>
  <c r="A10089" i="5"/>
  <c r="A10090" i="5"/>
  <c r="A10091" i="5"/>
  <c r="A10092" i="5"/>
  <c r="A10093" i="5"/>
  <c r="A10094" i="5"/>
  <c r="A10095" i="5"/>
  <c r="A10096" i="5"/>
  <c r="A10097" i="5"/>
  <c r="A10098" i="5"/>
  <c r="A10099" i="5"/>
  <c r="A10100" i="5"/>
  <c r="A10101" i="5"/>
  <c r="A10102" i="5"/>
  <c r="A10103" i="5"/>
  <c r="A10104" i="5"/>
  <c r="A10105" i="5"/>
  <c r="A10106" i="5"/>
  <c r="A10107" i="5"/>
  <c r="A10108" i="5"/>
  <c r="A10109" i="5"/>
  <c r="A10110" i="5"/>
  <c r="A10111" i="5"/>
  <c r="A10112" i="5"/>
  <c r="A10113" i="5"/>
  <c r="A10114" i="5"/>
  <c r="A10115" i="5"/>
  <c r="A10116" i="5"/>
  <c r="A10117" i="5"/>
  <c r="A10118" i="5"/>
  <c r="A10119" i="5"/>
  <c r="A10120" i="5"/>
  <c r="A10121" i="5"/>
  <c r="A10122" i="5"/>
  <c r="A10123" i="5"/>
  <c r="A10124" i="5"/>
  <c r="A10125" i="5"/>
  <c r="A10126" i="5"/>
  <c r="A10127" i="5"/>
  <c r="A10128" i="5"/>
  <c r="A10129" i="5"/>
  <c r="A10130" i="5"/>
  <c r="A10131" i="5"/>
  <c r="A10132" i="5"/>
  <c r="A10133" i="5"/>
  <c r="A10134" i="5"/>
  <c r="A10135" i="5"/>
  <c r="A10136" i="5"/>
  <c r="A10137" i="5"/>
  <c r="A10138" i="5"/>
  <c r="A10139" i="5"/>
  <c r="A10140" i="5"/>
  <c r="A10141" i="5"/>
  <c r="A10142" i="5"/>
  <c r="A10143" i="5"/>
  <c r="A10144" i="5"/>
  <c r="A10145" i="5"/>
  <c r="A10146" i="5"/>
  <c r="A10147" i="5"/>
  <c r="A10148" i="5"/>
  <c r="A10149" i="5"/>
  <c r="A10150" i="5"/>
  <c r="A10151" i="5"/>
  <c r="A10152" i="5"/>
  <c r="A10153" i="5"/>
  <c r="A10154" i="5"/>
  <c r="A10155" i="5"/>
  <c r="A10156" i="5"/>
  <c r="A10157" i="5"/>
  <c r="A10158" i="5"/>
  <c r="A10159" i="5"/>
  <c r="A10160" i="5"/>
  <c r="A10161" i="5"/>
  <c r="A10162" i="5"/>
  <c r="A10163" i="5"/>
  <c r="A10164" i="5"/>
  <c r="A10165" i="5"/>
  <c r="A10166" i="5"/>
  <c r="A10167" i="5"/>
  <c r="A10168" i="5"/>
  <c r="A10169" i="5"/>
  <c r="A10170" i="5"/>
  <c r="A10171" i="5"/>
  <c r="A10172" i="5"/>
  <c r="A10173" i="5"/>
  <c r="A10174" i="5"/>
  <c r="A10175" i="5"/>
  <c r="A10176" i="5"/>
  <c r="A10177" i="5"/>
  <c r="A10178" i="5"/>
  <c r="A10179" i="5"/>
  <c r="A10180" i="5"/>
  <c r="A10181" i="5"/>
  <c r="A10182" i="5"/>
  <c r="A10183" i="5"/>
  <c r="A10184" i="5"/>
  <c r="A10185" i="5"/>
  <c r="A10186" i="5"/>
  <c r="A10187" i="5"/>
  <c r="A10188" i="5"/>
  <c r="A10189" i="5"/>
  <c r="A10190" i="5"/>
  <c r="A10191" i="5"/>
  <c r="A10192" i="5"/>
  <c r="A10193" i="5"/>
  <c r="A10194" i="5"/>
  <c r="A10195" i="5"/>
  <c r="A10196" i="5"/>
  <c r="A10197" i="5"/>
  <c r="A10198" i="5"/>
  <c r="A10199" i="5"/>
  <c r="A10200" i="5"/>
  <c r="A10201" i="5"/>
  <c r="A10202" i="5"/>
  <c r="A10203" i="5"/>
  <c r="A10204" i="5"/>
  <c r="A10205" i="5"/>
  <c r="A10206" i="5"/>
  <c r="A10207" i="5"/>
  <c r="A10208" i="5"/>
  <c r="A10209" i="5"/>
  <c r="A10210" i="5"/>
  <c r="A10211" i="5"/>
  <c r="A10212" i="5"/>
  <c r="A10213" i="5"/>
  <c r="A10214" i="5"/>
  <c r="A10215" i="5"/>
  <c r="A10216" i="5"/>
  <c r="A10217" i="5"/>
  <c r="A10218" i="5"/>
  <c r="A10219" i="5"/>
  <c r="A10220" i="5"/>
  <c r="A10221" i="5"/>
  <c r="A10222" i="5"/>
  <c r="A10223" i="5"/>
  <c r="A10224" i="5"/>
  <c r="A10225" i="5"/>
  <c r="A10226" i="5"/>
  <c r="A10227" i="5"/>
  <c r="A10228" i="5"/>
  <c r="A10229" i="5"/>
  <c r="A10230" i="5"/>
  <c r="A10231" i="5"/>
  <c r="A10232" i="5"/>
  <c r="A10233" i="5"/>
  <c r="A10234" i="5"/>
  <c r="A10235" i="5"/>
  <c r="A10236" i="5"/>
  <c r="A10237" i="5"/>
  <c r="A10238" i="5"/>
  <c r="A10239" i="5"/>
  <c r="A10240" i="5"/>
  <c r="A10241" i="5"/>
  <c r="A10242" i="5"/>
  <c r="A10243" i="5"/>
  <c r="A10244" i="5"/>
  <c r="A10245" i="5"/>
  <c r="A10246" i="5"/>
  <c r="A10247" i="5"/>
  <c r="A10248" i="5"/>
  <c r="A10249" i="5"/>
  <c r="A10250" i="5"/>
  <c r="A10251" i="5"/>
  <c r="A10252" i="5"/>
  <c r="A10253" i="5"/>
  <c r="A10254" i="5"/>
  <c r="A10255" i="5"/>
  <c r="A10256" i="5"/>
  <c r="A10257" i="5"/>
  <c r="A10258" i="5"/>
  <c r="A10259" i="5"/>
  <c r="A10260" i="5"/>
  <c r="A10261" i="5"/>
  <c r="A10262" i="5"/>
  <c r="A10263" i="5"/>
  <c r="A10264" i="5"/>
  <c r="A10265" i="5"/>
  <c r="A10266" i="5"/>
  <c r="A10267" i="5"/>
  <c r="A10268" i="5"/>
  <c r="A10269" i="5"/>
  <c r="A10270" i="5"/>
  <c r="A10271" i="5"/>
  <c r="A10272" i="5"/>
  <c r="A10273" i="5"/>
  <c r="A10274" i="5"/>
  <c r="A10275" i="5"/>
  <c r="A10276" i="5"/>
  <c r="A10277" i="5"/>
  <c r="A10278" i="5"/>
  <c r="A10279" i="5"/>
  <c r="A10280" i="5"/>
  <c r="A10281" i="5"/>
  <c r="A10282" i="5"/>
  <c r="A10283" i="5"/>
  <c r="A10284" i="5"/>
  <c r="A10285" i="5"/>
  <c r="A10286" i="5"/>
  <c r="A10287" i="5"/>
  <c r="A10288" i="5"/>
  <c r="A10289" i="5"/>
  <c r="A10290" i="5"/>
  <c r="A10291" i="5"/>
  <c r="A10292" i="5"/>
  <c r="A10293" i="5"/>
  <c r="A10294" i="5"/>
  <c r="A10295" i="5"/>
  <c r="A10296" i="5"/>
  <c r="A10297" i="5"/>
  <c r="A10298" i="5"/>
  <c r="A10299" i="5"/>
  <c r="A10300" i="5"/>
  <c r="A10301" i="5"/>
  <c r="A10302" i="5"/>
  <c r="A10303" i="5"/>
  <c r="A10304" i="5"/>
  <c r="A10305" i="5"/>
  <c r="A10306" i="5"/>
  <c r="A10307" i="5"/>
  <c r="A10308" i="5"/>
  <c r="A10309" i="5"/>
  <c r="A10310" i="5"/>
  <c r="A10311" i="5"/>
  <c r="A10312" i="5"/>
  <c r="A10313" i="5"/>
  <c r="A10314" i="5"/>
  <c r="A10315" i="5"/>
  <c r="A10316" i="5"/>
  <c r="A10317" i="5"/>
  <c r="A10318" i="5"/>
  <c r="A10319" i="5"/>
  <c r="A10320" i="5"/>
  <c r="A10321" i="5"/>
  <c r="A10322" i="5"/>
  <c r="A10323" i="5"/>
  <c r="A10324" i="5"/>
  <c r="A10325" i="5"/>
  <c r="A10326" i="5"/>
  <c r="A10327" i="5"/>
  <c r="A10328" i="5"/>
  <c r="A10329" i="5"/>
  <c r="A10330" i="5"/>
  <c r="A10331" i="5"/>
  <c r="A10332" i="5"/>
  <c r="A10333" i="5"/>
  <c r="A10334" i="5"/>
  <c r="A10335" i="5"/>
  <c r="A10336" i="5"/>
  <c r="A10337" i="5"/>
  <c r="A10338" i="5"/>
  <c r="A10339" i="5"/>
  <c r="A10340" i="5"/>
  <c r="A10341" i="5"/>
  <c r="A10342" i="5"/>
  <c r="A10343" i="5"/>
  <c r="A10344" i="5"/>
  <c r="A10345" i="5"/>
  <c r="A10346" i="5"/>
  <c r="A10347" i="5"/>
  <c r="A10348" i="5"/>
  <c r="A10349" i="5"/>
  <c r="A10350" i="5"/>
  <c r="A10351" i="5"/>
  <c r="A10352" i="5"/>
  <c r="A10353" i="5"/>
  <c r="A10354" i="5"/>
  <c r="A10355" i="5"/>
  <c r="A10356" i="5"/>
  <c r="A10357" i="5"/>
  <c r="A10358" i="5"/>
  <c r="A10359" i="5"/>
  <c r="A10360" i="5"/>
  <c r="A10361" i="5"/>
  <c r="A10362" i="5"/>
  <c r="A10363" i="5"/>
  <c r="A10364" i="5"/>
  <c r="A10365" i="5"/>
  <c r="A10366" i="5"/>
  <c r="A10367" i="5"/>
  <c r="A10368" i="5"/>
  <c r="A10369" i="5"/>
  <c r="A10370" i="5"/>
  <c r="A10371" i="5"/>
  <c r="A10372" i="5"/>
  <c r="A10373" i="5"/>
  <c r="A10374" i="5"/>
  <c r="A10375" i="5"/>
  <c r="A10376" i="5"/>
  <c r="A10377" i="5"/>
  <c r="A10378" i="5"/>
  <c r="A10379" i="5"/>
  <c r="A10380" i="5"/>
  <c r="A10381" i="5"/>
  <c r="A10382" i="5"/>
  <c r="A10383" i="5"/>
  <c r="A10384" i="5"/>
  <c r="A10385" i="5"/>
  <c r="A10386" i="5"/>
  <c r="A10387" i="5"/>
  <c r="A10388" i="5"/>
  <c r="A10389" i="5"/>
  <c r="A10390" i="5"/>
  <c r="A10391" i="5"/>
  <c r="A10392" i="5"/>
  <c r="A10393" i="5"/>
  <c r="A10394" i="5"/>
  <c r="A10395" i="5"/>
  <c r="A10396" i="5"/>
  <c r="A10397" i="5"/>
  <c r="A10398" i="5"/>
  <c r="A10399" i="5"/>
  <c r="A10400" i="5"/>
  <c r="A10401" i="5"/>
  <c r="A10402" i="5"/>
  <c r="A10403" i="5"/>
  <c r="A10404" i="5"/>
  <c r="A10405" i="5"/>
  <c r="A10406" i="5"/>
  <c r="A10407" i="5"/>
  <c r="A10408" i="5"/>
  <c r="A10409" i="5"/>
  <c r="A10410" i="5"/>
  <c r="A10411" i="5"/>
  <c r="A10412" i="5"/>
  <c r="A10413" i="5"/>
  <c r="A10414" i="5"/>
  <c r="A10415" i="5"/>
  <c r="A10416" i="5"/>
  <c r="A10417" i="5"/>
  <c r="A10418" i="5"/>
  <c r="A10419" i="5"/>
  <c r="A10420" i="5"/>
  <c r="A10421" i="5"/>
  <c r="A10422" i="5"/>
  <c r="A10423" i="5"/>
  <c r="A10424" i="5"/>
  <c r="A10425" i="5"/>
  <c r="A10426" i="5"/>
  <c r="A10427" i="5"/>
  <c r="A10428" i="5"/>
  <c r="A10429" i="5"/>
  <c r="A10430" i="5"/>
  <c r="A10431" i="5"/>
  <c r="A10432" i="5"/>
  <c r="A10433" i="5"/>
  <c r="A10434" i="5"/>
  <c r="A10435" i="5"/>
  <c r="A10436" i="5"/>
  <c r="A10437" i="5"/>
  <c r="A10438" i="5"/>
  <c r="A10439" i="5"/>
  <c r="A10440" i="5"/>
  <c r="A10441" i="5"/>
  <c r="A10442" i="5"/>
  <c r="A10443" i="5"/>
  <c r="A10444" i="5"/>
  <c r="A10445" i="5"/>
  <c r="A10446" i="5"/>
  <c r="A10447" i="5"/>
  <c r="A10448" i="5"/>
  <c r="A10449" i="5"/>
  <c r="A10450" i="5"/>
  <c r="A10451" i="5"/>
  <c r="A10452" i="5"/>
  <c r="A10453" i="5"/>
  <c r="A10454" i="5"/>
  <c r="A10455" i="5"/>
  <c r="A10456" i="5"/>
  <c r="A10457" i="5"/>
  <c r="A10458" i="5"/>
  <c r="A10459" i="5"/>
  <c r="A10460" i="5"/>
  <c r="A10461" i="5"/>
  <c r="A10462" i="5"/>
  <c r="A10463" i="5"/>
  <c r="A10464" i="5"/>
  <c r="A10465" i="5"/>
  <c r="A10466" i="5"/>
  <c r="A10467" i="5"/>
  <c r="A10468" i="5"/>
  <c r="A10469" i="5"/>
  <c r="A10470" i="5"/>
  <c r="A10471" i="5"/>
  <c r="A10472" i="5"/>
  <c r="A10473" i="5"/>
  <c r="A10474" i="5"/>
  <c r="A10475" i="5"/>
  <c r="A10476" i="5"/>
  <c r="A10477" i="5"/>
  <c r="A10478" i="5"/>
  <c r="A10479" i="5"/>
  <c r="A10480" i="5"/>
  <c r="A10481" i="5"/>
  <c r="A10482" i="5"/>
  <c r="A10483" i="5"/>
  <c r="A10484" i="5"/>
  <c r="A10485" i="5"/>
  <c r="A10486" i="5"/>
  <c r="A10487" i="5"/>
  <c r="A10488" i="5"/>
  <c r="A10489" i="5"/>
  <c r="A10490" i="5"/>
  <c r="A10491" i="5"/>
  <c r="A10492" i="5"/>
  <c r="A10493" i="5"/>
  <c r="A10494" i="5"/>
  <c r="A10495" i="5"/>
  <c r="A10496" i="5"/>
  <c r="A10497" i="5"/>
  <c r="A10498" i="5"/>
  <c r="A10499" i="5"/>
  <c r="A10500" i="5"/>
  <c r="A10501" i="5"/>
  <c r="A10502" i="5"/>
  <c r="A10503" i="5"/>
  <c r="A10504" i="5"/>
  <c r="A10505" i="5"/>
  <c r="A10506" i="5"/>
  <c r="A10507" i="5"/>
  <c r="A10508" i="5"/>
  <c r="A10509" i="5"/>
  <c r="A10510" i="5"/>
  <c r="A10511" i="5"/>
  <c r="A10512" i="5"/>
  <c r="A10513" i="5"/>
  <c r="A10514" i="5"/>
  <c r="A10515" i="5"/>
  <c r="A10516" i="5"/>
  <c r="A10517" i="5"/>
  <c r="A10518" i="5"/>
  <c r="A10519" i="5"/>
  <c r="A10520" i="5"/>
  <c r="A10521" i="5"/>
  <c r="A10522" i="5"/>
  <c r="A10523" i="5"/>
  <c r="A10524" i="5"/>
  <c r="A10525" i="5"/>
  <c r="A10526" i="5"/>
  <c r="A10527" i="5"/>
  <c r="A10528" i="5"/>
  <c r="A10529" i="5"/>
  <c r="A10530" i="5"/>
  <c r="A10531" i="5"/>
  <c r="A10532" i="5"/>
  <c r="A10533" i="5"/>
  <c r="A10534" i="5"/>
  <c r="A10535" i="5"/>
  <c r="A10536" i="5"/>
  <c r="A10537" i="5"/>
  <c r="A10538" i="5"/>
  <c r="A10539" i="5"/>
  <c r="A10540" i="5"/>
  <c r="A10541" i="5"/>
  <c r="A10542" i="5"/>
  <c r="A10543" i="5"/>
  <c r="A10544" i="5"/>
  <c r="A10545" i="5"/>
  <c r="A10546" i="5"/>
  <c r="A10547" i="5"/>
  <c r="A10548" i="5"/>
  <c r="A10549" i="5"/>
  <c r="A10550" i="5"/>
  <c r="A10551" i="5"/>
  <c r="A10552" i="5"/>
  <c r="A10553" i="5"/>
  <c r="A10554" i="5"/>
  <c r="A10555" i="5"/>
  <c r="A10556" i="5"/>
  <c r="A10557" i="5"/>
  <c r="A10558" i="5"/>
  <c r="A10559" i="5"/>
  <c r="A10560" i="5"/>
  <c r="A10561" i="5"/>
  <c r="A10562" i="5"/>
  <c r="A10563" i="5"/>
  <c r="A10564" i="5"/>
  <c r="A10565" i="5"/>
  <c r="A10566" i="5"/>
  <c r="A10567" i="5"/>
  <c r="A10568" i="5"/>
  <c r="A10569" i="5"/>
  <c r="A10570" i="5"/>
  <c r="A10571" i="5"/>
  <c r="A10572" i="5"/>
  <c r="A10573" i="5"/>
  <c r="A10574" i="5"/>
  <c r="A10575" i="5"/>
  <c r="A10576" i="5"/>
  <c r="A10577" i="5"/>
  <c r="A10578" i="5"/>
  <c r="A10579" i="5"/>
  <c r="A10580" i="5"/>
  <c r="A10581" i="5"/>
  <c r="A10582" i="5"/>
  <c r="A10583" i="5"/>
  <c r="A10584" i="5"/>
  <c r="A10585" i="5"/>
  <c r="A10586" i="5"/>
  <c r="A10587" i="5"/>
  <c r="A10588" i="5"/>
  <c r="A10589" i="5"/>
  <c r="A10590" i="5"/>
  <c r="A10591" i="5"/>
  <c r="A10592" i="5"/>
  <c r="A10593" i="5"/>
  <c r="A10594" i="5"/>
  <c r="A10595" i="5"/>
  <c r="A10596" i="5"/>
  <c r="A10597" i="5"/>
  <c r="A10598" i="5"/>
  <c r="A10599" i="5"/>
  <c r="A10600" i="5"/>
  <c r="A10601" i="5"/>
  <c r="A10602" i="5"/>
  <c r="A10603" i="5"/>
  <c r="A10604" i="5"/>
  <c r="A10605" i="5"/>
  <c r="A10606" i="5"/>
  <c r="A10607" i="5"/>
  <c r="A10608" i="5"/>
  <c r="A10609" i="5"/>
  <c r="A10610" i="5"/>
  <c r="A10611" i="5"/>
  <c r="A10612" i="5"/>
  <c r="A10613" i="5"/>
  <c r="A10614" i="5"/>
  <c r="A10615" i="5"/>
  <c r="A10616" i="5"/>
  <c r="A10617" i="5"/>
  <c r="A10618" i="5"/>
  <c r="A10619" i="5"/>
  <c r="A10620" i="5"/>
  <c r="A10621" i="5"/>
  <c r="A10622" i="5"/>
  <c r="A10623" i="5"/>
  <c r="A10624" i="5"/>
  <c r="A10625" i="5"/>
  <c r="A10626" i="5"/>
  <c r="A10627" i="5"/>
  <c r="A10628" i="5"/>
  <c r="A10629" i="5"/>
  <c r="A10630" i="5"/>
  <c r="A10631" i="5"/>
  <c r="A10632" i="5"/>
  <c r="A10633" i="5"/>
  <c r="A10634" i="5"/>
  <c r="A10635" i="5"/>
  <c r="A10636" i="5"/>
  <c r="A10637" i="5"/>
  <c r="A10638" i="5"/>
  <c r="A10639" i="5"/>
  <c r="A10640" i="5"/>
  <c r="A10641" i="5"/>
  <c r="A10642" i="5"/>
  <c r="A10643" i="5"/>
  <c r="A10644" i="5"/>
  <c r="A10645" i="5"/>
  <c r="A10646" i="5"/>
  <c r="A10647" i="5"/>
  <c r="A10648" i="5"/>
  <c r="A10649" i="5"/>
  <c r="A10650" i="5"/>
  <c r="A10651" i="5"/>
  <c r="A10652" i="5"/>
  <c r="A10653" i="5"/>
  <c r="A10654" i="5"/>
  <c r="A10655" i="5"/>
  <c r="A10656" i="5"/>
  <c r="A10657" i="5"/>
  <c r="A10658" i="5"/>
  <c r="A10659" i="5"/>
  <c r="A10660" i="5"/>
  <c r="A10661" i="5"/>
  <c r="A10662" i="5"/>
  <c r="A10663" i="5"/>
  <c r="A10664" i="5"/>
  <c r="A10665" i="5"/>
  <c r="A10666" i="5"/>
  <c r="A10667" i="5"/>
  <c r="A10668" i="5"/>
  <c r="A10669" i="5"/>
  <c r="A10670" i="5"/>
  <c r="A10671" i="5"/>
  <c r="A10672" i="5"/>
  <c r="A10673" i="5"/>
  <c r="A10674" i="5"/>
  <c r="A10675" i="5"/>
  <c r="A10676" i="5"/>
  <c r="A10677" i="5"/>
  <c r="A10678" i="5"/>
  <c r="A10679" i="5"/>
  <c r="A10680" i="5"/>
  <c r="A10681" i="5"/>
  <c r="A10682" i="5"/>
  <c r="A10683" i="5"/>
  <c r="A10684" i="5"/>
  <c r="A10685" i="5"/>
  <c r="A10686" i="5"/>
  <c r="A10687" i="5"/>
  <c r="A10688" i="5"/>
  <c r="A10689" i="5"/>
  <c r="A10690" i="5"/>
  <c r="A10691" i="5"/>
  <c r="A10692" i="5"/>
  <c r="A10693" i="5"/>
  <c r="A10694" i="5"/>
  <c r="A10695" i="5"/>
  <c r="A10696" i="5"/>
  <c r="A10697" i="5"/>
  <c r="A10698" i="5"/>
  <c r="A10699" i="5"/>
  <c r="A10700" i="5"/>
  <c r="A10701" i="5"/>
  <c r="A10702" i="5"/>
  <c r="A10703" i="5"/>
  <c r="A10704" i="5"/>
  <c r="A10705" i="5"/>
  <c r="A10706" i="5"/>
  <c r="A10707" i="5"/>
  <c r="A10708" i="5"/>
  <c r="A10709" i="5"/>
  <c r="A10710" i="5"/>
  <c r="A10711" i="5"/>
  <c r="A10712" i="5"/>
  <c r="A10713" i="5"/>
  <c r="A10714" i="5"/>
  <c r="A10715" i="5"/>
  <c r="A10716" i="5"/>
  <c r="A10717" i="5"/>
  <c r="A10718" i="5"/>
  <c r="A10719" i="5"/>
  <c r="A10720" i="5"/>
  <c r="A10721" i="5"/>
  <c r="A10722" i="5"/>
  <c r="A10723" i="5"/>
  <c r="A10724" i="5"/>
  <c r="A10725" i="5"/>
  <c r="A10726" i="5"/>
  <c r="A10727" i="5"/>
  <c r="A10728" i="5"/>
  <c r="A10729" i="5"/>
  <c r="A10730" i="5"/>
  <c r="A10731" i="5"/>
  <c r="A10732" i="5"/>
  <c r="A10733" i="5"/>
  <c r="A10734" i="5"/>
  <c r="A10735" i="5"/>
  <c r="A10736" i="5"/>
  <c r="A10737" i="5"/>
  <c r="A10738" i="5"/>
  <c r="A10739" i="5"/>
  <c r="A10740" i="5"/>
  <c r="A10741" i="5"/>
  <c r="A10742" i="5"/>
  <c r="A10743" i="5"/>
  <c r="A10744" i="5"/>
  <c r="A10745" i="5"/>
  <c r="A10746" i="5"/>
  <c r="A10747" i="5"/>
  <c r="A10748" i="5"/>
  <c r="A10749" i="5"/>
  <c r="A10750" i="5"/>
  <c r="A10751" i="5"/>
  <c r="A10752" i="5"/>
  <c r="A10753" i="5"/>
  <c r="A10754" i="5"/>
  <c r="A10755" i="5"/>
  <c r="A10756" i="5"/>
  <c r="A10757" i="5"/>
  <c r="A10758" i="5"/>
  <c r="A10759" i="5"/>
  <c r="A10760" i="5"/>
  <c r="A10761" i="5"/>
  <c r="A10762" i="5"/>
  <c r="A10763" i="5"/>
  <c r="A10764" i="5"/>
  <c r="A10765" i="5"/>
  <c r="A10766" i="5"/>
  <c r="A10767" i="5"/>
  <c r="A10768" i="5"/>
  <c r="A10769" i="5"/>
  <c r="A10770" i="5"/>
  <c r="A10771" i="5"/>
  <c r="A10772" i="5"/>
  <c r="A10773" i="5"/>
  <c r="A10774" i="5"/>
  <c r="A10775" i="5"/>
  <c r="A10776" i="5"/>
  <c r="A10777" i="5"/>
  <c r="A10778" i="5"/>
  <c r="A10779" i="5"/>
  <c r="A10780" i="5"/>
  <c r="A10781" i="5"/>
  <c r="A10782" i="5"/>
  <c r="A10783" i="5"/>
  <c r="A10784" i="5"/>
  <c r="A10785" i="5"/>
  <c r="A10786" i="5"/>
  <c r="A10787" i="5"/>
  <c r="A10788" i="5"/>
  <c r="A10789" i="5"/>
  <c r="A10790" i="5"/>
  <c r="A10791" i="5"/>
  <c r="A10792" i="5"/>
  <c r="A10793" i="5"/>
  <c r="A10794" i="5"/>
  <c r="A10795" i="5"/>
  <c r="A10796" i="5"/>
  <c r="A10797" i="5"/>
  <c r="A10798" i="5"/>
  <c r="A10799" i="5"/>
  <c r="A10800" i="5"/>
  <c r="A10801" i="5"/>
  <c r="A10802" i="5"/>
  <c r="A10803" i="5"/>
  <c r="A10804" i="5"/>
  <c r="A10805" i="5"/>
  <c r="A10806" i="5"/>
  <c r="A10807" i="5"/>
  <c r="A10808" i="5"/>
  <c r="A10809" i="5"/>
  <c r="A10810" i="5"/>
  <c r="A10811" i="5"/>
  <c r="A10812" i="5"/>
  <c r="A10813" i="5"/>
  <c r="A10814" i="5"/>
  <c r="A10815" i="5"/>
  <c r="A10816" i="5"/>
  <c r="A10817" i="5"/>
  <c r="A10818" i="5"/>
  <c r="A10819" i="5"/>
  <c r="A10820" i="5"/>
  <c r="A10821" i="5"/>
  <c r="A10822" i="5"/>
  <c r="A10823" i="5"/>
  <c r="A10824" i="5"/>
  <c r="A10825" i="5"/>
  <c r="A10826" i="5"/>
  <c r="A10827" i="5"/>
  <c r="A10828" i="5"/>
  <c r="A10829" i="5"/>
  <c r="A10830" i="5"/>
  <c r="A10831" i="5"/>
  <c r="A10832" i="5"/>
  <c r="A10833" i="5"/>
  <c r="A10834" i="5"/>
  <c r="A10835" i="5"/>
  <c r="A10836" i="5"/>
  <c r="A10837" i="5"/>
  <c r="A10838" i="5"/>
  <c r="A10839" i="5"/>
  <c r="A10840" i="5"/>
  <c r="A10841" i="5"/>
  <c r="A10842" i="5"/>
  <c r="A10843" i="5"/>
  <c r="A10844" i="5"/>
  <c r="A10845" i="5"/>
  <c r="A10846" i="5"/>
  <c r="A10847" i="5"/>
  <c r="A10848" i="5"/>
  <c r="A10849" i="5"/>
  <c r="A10850" i="5"/>
  <c r="A10851" i="5"/>
  <c r="A10852" i="5"/>
  <c r="A10853" i="5"/>
  <c r="A10854" i="5"/>
  <c r="A10855" i="5"/>
  <c r="A10856" i="5"/>
  <c r="A10857" i="5"/>
  <c r="A10858" i="5"/>
  <c r="A10859" i="5"/>
  <c r="A10860" i="5"/>
  <c r="A10861" i="5"/>
  <c r="A10862" i="5"/>
  <c r="A10863" i="5"/>
  <c r="A10864" i="5"/>
  <c r="A10865" i="5"/>
  <c r="A10866" i="5"/>
  <c r="A10867" i="5"/>
  <c r="A10868" i="5"/>
  <c r="A10869" i="5"/>
  <c r="A10870" i="5"/>
  <c r="A10871" i="5"/>
  <c r="A10872" i="5"/>
  <c r="A10873" i="5"/>
  <c r="A10874" i="5"/>
  <c r="A10875" i="5"/>
  <c r="A10876" i="5"/>
  <c r="A10877" i="5"/>
  <c r="A10878" i="5"/>
  <c r="A10879" i="5"/>
  <c r="A10880" i="5"/>
  <c r="A10881" i="5"/>
  <c r="A10882" i="5"/>
  <c r="A10883" i="5"/>
  <c r="A10884" i="5"/>
  <c r="A10885" i="5"/>
  <c r="A10886" i="5"/>
  <c r="A10887" i="5"/>
  <c r="A10888" i="5"/>
  <c r="A10889" i="5"/>
  <c r="A10890" i="5"/>
  <c r="A10891" i="5"/>
  <c r="A10892" i="5"/>
  <c r="A10893" i="5"/>
  <c r="A10894" i="5"/>
  <c r="A10895" i="5"/>
  <c r="A10896" i="5"/>
  <c r="A10897" i="5"/>
  <c r="A10898" i="5"/>
  <c r="A10899" i="5"/>
  <c r="A10900" i="5"/>
  <c r="A10901" i="5"/>
  <c r="A10902" i="5"/>
  <c r="A10903" i="5"/>
  <c r="A10904" i="5"/>
  <c r="A10905" i="5"/>
  <c r="A10906" i="5"/>
  <c r="A10907" i="5"/>
  <c r="A10908" i="5"/>
  <c r="A10909" i="5"/>
  <c r="A10910" i="5"/>
  <c r="A10911" i="5"/>
  <c r="A10912" i="5"/>
  <c r="A10913" i="5"/>
  <c r="A10914" i="5"/>
  <c r="A10915" i="5"/>
  <c r="A10916" i="5"/>
  <c r="A10917" i="5"/>
  <c r="A10918" i="5"/>
  <c r="A10919" i="5"/>
  <c r="A10920" i="5"/>
  <c r="A10921" i="5"/>
  <c r="A10922" i="5"/>
  <c r="A10923" i="5"/>
  <c r="A10924" i="5"/>
  <c r="A10925" i="5"/>
  <c r="A10926" i="5"/>
  <c r="A10927" i="5"/>
  <c r="A10928" i="5"/>
  <c r="A10929" i="5"/>
  <c r="A10930" i="5"/>
  <c r="A10931" i="5"/>
  <c r="A10932" i="5"/>
  <c r="A10933" i="5"/>
  <c r="A10934" i="5"/>
  <c r="A10935" i="5"/>
  <c r="A10936" i="5"/>
  <c r="A10937" i="5"/>
  <c r="A10938" i="5"/>
  <c r="A10939" i="5"/>
  <c r="A10940" i="5"/>
  <c r="A10941" i="5"/>
  <c r="A10942" i="5"/>
  <c r="A10943" i="5"/>
  <c r="A10944" i="5"/>
  <c r="A10945" i="5"/>
  <c r="A10946" i="5"/>
  <c r="A10947" i="5"/>
  <c r="A10948" i="5"/>
  <c r="A10949" i="5"/>
  <c r="A10950" i="5"/>
  <c r="A10951" i="5"/>
  <c r="A10952" i="5"/>
  <c r="A10953" i="5"/>
  <c r="A10954" i="5"/>
  <c r="A10955" i="5"/>
  <c r="A10956" i="5"/>
  <c r="A10957" i="5"/>
  <c r="A10958" i="5"/>
  <c r="A10959" i="5"/>
  <c r="A10960" i="5"/>
  <c r="A10961" i="5"/>
  <c r="A10962" i="5"/>
  <c r="A10963" i="5"/>
  <c r="A10964" i="5"/>
  <c r="A10965" i="5"/>
  <c r="A10966" i="5"/>
  <c r="A10967" i="5"/>
  <c r="A10968" i="5"/>
  <c r="A10969" i="5"/>
  <c r="A10970" i="5"/>
  <c r="A10971" i="5"/>
  <c r="A10972" i="5"/>
  <c r="A10973" i="5"/>
  <c r="A10974" i="5"/>
  <c r="A10975" i="5"/>
  <c r="A10976" i="5"/>
  <c r="A10977" i="5"/>
  <c r="A10978" i="5"/>
  <c r="A10979" i="5"/>
  <c r="A10980" i="5"/>
  <c r="A10981" i="5"/>
  <c r="A10982" i="5"/>
  <c r="A10983" i="5"/>
  <c r="A10984" i="5"/>
  <c r="A10985" i="5"/>
  <c r="A10986" i="5"/>
  <c r="A10987" i="5"/>
  <c r="A10988" i="5"/>
  <c r="A10989" i="5"/>
  <c r="A10990" i="5"/>
  <c r="A10991" i="5"/>
  <c r="A10992" i="5"/>
  <c r="A10993" i="5"/>
  <c r="A10994" i="5"/>
  <c r="A10995" i="5"/>
  <c r="A10996" i="5"/>
  <c r="A10997" i="5"/>
  <c r="A10998" i="5"/>
  <c r="A10999" i="5"/>
  <c r="A11000" i="5"/>
  <c r="A11001" i="5"/>
  <c r="A11002" i="5"/>
  <c r="A11003" i="5"/>
  <c r="A11004" i="5"/>
  <c r="A11005" i="5"/>
  <c r="A11006" i="5"/>
  <c r="A11007" i="5"/>
  <c r="A11008" i="5"/>
  <c r="A11009" i="5"/>
  <c r="A11010" i="5"/>
  <c r="A11011" i="5"/>
  <c r="A11012" i="5"/>
  <c r="A11013" i="5"/>
  <c r="A11014" i="5"/>
  <c r="A11015" i="5"/>
  <c r="A11016" i="5"/>
  <c r="A11017" i="5"/>
  <c r="A11018" i="5"/>
  <c r="A11019" i="5"/>
  <c r="A11020" i="5"/>
  <c r="A11021" i="5"/>
  <c r="A11022" i="5"/>
  <c r="A11023" i="5"/>
  <c r="A11024" i="5"/>
  <c r="A11025" i="5"/>
  <c r="A11026" i="5"/>
  <c r="A11027" i="5"/>
  <c r="A11028" i="5"/>
  <c r="A11029" i="5"/>
  <c r="A11030" i="5"/>
  <c r="A11031" i="5"/>
  <c r="A11032" i="5"/>
  <c r="A11033" i="5"/>
  <c r="A11034" i="5"/>
  <c r="A11035" i="5"/>
  <c r="A11036" i="5"/>
  <c r="A11037" i="5"/>
  <c r="A11038" i="5"/>
  <c r="A11039" i="5"/>
  <c r="A11040" i="5"/>
  <c r="A11041" i="5"/>
  <c r="A11042" i="5"/>
  <c r="A11043" i="5"/>
  <c r="A11044" i="5"/>
  <c r="A11045" i="5"/>
  <c r="A11046" i="5"/>
  <c r="A11047" i="5"/>
  <c r="A11048" i="5"/>
  <c r="A11049" i="5"/>
  <c r="A11050" i="5"/>
  <c r="A11051" i="5"/>
  <c r="A11052" i="5"/>
  <c r="A11053" i="5"/>
  <c r="A11054" i="5"/>
  <c r="A11055" i="5"/>
  <c r="A11056" i="5"/>
  <c r="A11057" i="5"/>
  <c r="A11058" i="5"/>
  <c r="A11059" i="5"/>
  <c r="A11060" i="5"/>
  <c r="A11061" i="5"/>
  <c r="A11062" i="5"/>
  <c r="A11063" i="5"/>
  <c r="A11064" i="5"/>
  <c r="A11065" i="5"/>
  <c r="A11066" i="5"/>
  <c r="A11067" i="5"/>
  <c r="A11068" i="5"/>
  <c r="A11069" i="5"/>
  <c r="A11070" i="5"/>
  <c r="A11071" i="5"/>
  <c r="A11072" i="5"/>
  <c r="A11073" i="5"/>
  <c r="A11074" i="5"/>
  <c r="A11075" i="5"/>
  <c r="A11076" i="5"/>
  <c r="A11077" i="5"/>
  <c r="A11078" i="5"/>
  <c r="A11079" i="5"/>
  <c r="A11080" i="5"/>
  <c r="A11081" i="5"/>
  <c r="A11082" i="5"/>
  <c r="A11083" i="5"/>
  <c r="A11084" i="5"/>
  <c r="A11085" i="5"/>
  <c r="A11086" i="5"/>
  <c r="A11087" i="5"/>
  <c r="A11088" i="5"/>
  <c r="A11089" i="5"/>
  <c r="A11090" i="5"/>
  <c r="A11091" i="5"/>
  <c r="A11092" i="5"/>
  <c r="A11093" i="5"/>
  <c r="A11094" i="5"/>
  <c r="A11095" i="5"/>
  <c r="A11096" i="5"/>
  <c r="A11097" i="5"/>
  <c r="A11098" i="5"/>
  <c r="A11099" i="5"/>
  <c r="A11100" i="5"/>
  <c r="A11101" i="5"/>
  <c r="A11102" i="5"/>
  <c r="A11103" i="5"/>
  <c r="A11104" i="5"/>
  <c r="A11105" i="5"/>
  <c r="A11106" i="5"/>
  <c r="A11107" i="5"/>
  <c r="A11108" i="5"/>
  <c r="A11109" i="5"/>
  <c r="A11110" i="5"/>
  <c r="A11111" i="5"/>
  <c r="A11112" i="5"/>
  <c r="A11113" i="5"/>
  <c r="A11114" i="5"/>
  <c r="A11115" i="5"/>
  <c r="A11116" i="5"/>
  <c r="A11117" i="5"/>
  <c r="A11118" i="5"/>
  <c r="A11119" i="5"/>
  <c r="A11120" i="5"/>
  <c r="A11121" i="5"/>
  <c r="A11122" i="5"/>
  <c r="A11123" i="5"/>
  <c r="A11124" i="5"/>
  <c r="A11125" i="5"/>
  <c r="A11126" i="5"/>
  <c r="A11127" i="5"/>
  <c r="A11128" i="5"/>
  <c r="A11129" i="5"/>
  <c r="A11130" i="5"/>
  <c r="A11131" i="5"/>
  <c r="A11132" i="5"/>
  <c r="A11133" i="5"/>
  <c r="A11134" i="5"/>
  <c r="A11135" i="5"/>
  <c r="A11136" i="5"/>
  <c r="A11137" i="5"/>
  <c r="A11138" i="5"/>
  <c r="A11139" i="5"/>
  <c r="A11140" i="5"/>
  <c r="A11141" i="5"/>
  <c r="A11142" i="5"/>
  <c r="A11143" i="5"/>
  <c r="A11144" i="5"/>
  <c r="A11145" i="5"/>
  <c r="A11146" i="5"/>
  <c r="A11147" i="5"/>
  <c r="A11148" i="5"/>
  <c r="A11149" i="5"/>
  <c r="A11150" i="5"/>
  <c r="A11151" i="5"/>
  <c r="A11152" i="5"/>
  <c r="A11153" i="5"/>
  <c r="A11154" i="5"/>
  <c r="A11155" i="5"/>
  <c r="A11156" i="5"/>
  <c r="A11157" i="5"/>
  <c r="A11158" i="5"/>
  <c r="A11159" i="5"/>
  <c r="A11160" i="5"/>
  <c r="A11161" i="5"/>
  <c r="A11162" i="5"/>
  <c r="A11163" i="5"/>
  <c r="A11164" i="5"/>
  <c r="A11165" i="5"/>
  <c r="A11166" i="5"/>
  <c r="A11167" i="5"/>
  <c r="A11168" i="5"/>
  <c r="A11169" i="5"/>
  <c r="A11170" i="5"/>
  <c r="A11171" i="5"/>
  <c r="A11172" i="5"/>
  <c r="A11173" i="5"/>
  <c r="A11174" i="5"/>
  <c r="A11175" i="5"/>
  <c r="A11176" i="5"/>
  <c r="A11177" i="5"/>
  <c r="A11178" i="5"/>
  <c r="A11179" i="5"/>
  <c r="A11180" i="5"/>
  <c r="A11181" i="5"/>
  <c r="A11182" i="5"/>
  <c r="A11183" i="5"/>
  <c r="A11184" i="5"/>
  <c r="A11185" i="5"/>
  <c r="A11186" i="5"/>
  <c r="A11187" i="5"/>
  <c r="A11188" i="5"/>
  <c r="A11189" i="5"/>
  <c r="A11190" i="5"/>
  <c r="A11191" i="5"/>
  <c r="A11192" i="5"/>
  <c r="A11193" i="5"/>
  <c r="A11194" i="5"/>
  <c r="A11195" i="5"/>
  <c r="A11196" i="5"/>
  <c r="A11197" i="5"/>
  <c r="A11198" i="5"/>
  <c r="A11199" i="5"/>
  <c r="A11200" i="5"/>
  <c r="A11201" i="5"/>
  <c r="A11202" i="5"/>
  <c r="A11203" i="5"/>
  <c r="A11204" i="5"/>
  <c r="A11205" i="5"/>
  <c r="A11206" i="5"/>
  <c r="A11207" i="5"/>
  <c r="A11208" i="5"/>
  <c r="A11209" i="5"/>
  <c r="A11210" i="5"/>
  <c r="A11211" i="5"/>
  <c r="A11212" i="5"/>
  <c r="A11213" i="5"/>
  <c r="A11214" i="5"/>
  <c r="A11215" i="5"/>
  <c r="A11216" i="5"/>
  <c r="A11217" i="5"/>
  <c r="A11218" i="5"/>
  <c r="A11219" i="5"/>
  <c r="A11220" i="5"/>
  <c r="A11221" i="5"/>
  <c r="A11222" i="5"/>
  <c r="A11223" i="5"/>
  <c r="A11224" i="5"/>
  <c r="A11225" i="5"/>
  <c r="A11226" i="5"/>
  <c r="A11227" i="5"/>
  <c r="A11228" i="5"/>
  <c r="A11229" i="5"/>
  <c r="A11230" i="5"/>
  <c r="A11231" i="5"/>
  <c r="A11232" i="5"/>
  <c r="A11233" i="5"/>
  <c r="A11234" i="5"/>
  <c r="A11235" i="5"/>
  <c r="A11236" i="5"/>
  <c r="A11237" i="5"/>
  <c r="A11238" i="5"/>
  <c r="A11239" i="5"/>
  <c r="A11240" i="5"/>
  <c r="A11241" i="5"/>
  <c r="A11242" i="5"/>
  <c r="A11243" i="5"/>
  <c r="A11244" i="5"/>
  <c r="A11245" i="5"/>
  <c r="A11246" i="5"/>
  <c r="A11247" i="5"/>
  <c r="A11248" i="5"/>
  <c r="A11249" i="5"/>
  <c r="A11250" i="5"/>
  <c r="A11251" i="5"/>
  <c r="A11252" i="5"/>
  <c r="A11253" i="5"/>
  <c r="A11254" i="5"/>
  <c r="A11255" i="5"/>
  <c r="A11256" i="5"/>
  <c r="A11257" i="5"/>
  <c r="A11258" i="5"/>
  <c r="A11259" i="5"/>
  <c r="A11260" i="5"/>
  <c r="A11261" i="5"/>
  <c r="A11262" i="5"/>
  <c r="A11263" i="5"/>
  <c r="A11264" i="5"/>
  <c r="A11265" i="5"/>
  <c r="A11266" i="5"/>
  <c r="A11267" i="5"/>
  <c r="A11268" i="5"/>
  <c r="A11269" i="5"/>
  <c r="A11270" i="5"/>
  <c r="A11271" i="5"/>
  <c r="A11272" i="5"/>
  <c r="A11273" i="5"/>
  <c r="A11274" i="5"/>
  <c r="A11275" i="5"/>
  <c r="A11276" i="5"/>
  <c r="A11277" i="5"/>
  <c r="A11278" i="5"/>
  <c r="A11279" i="5"/>
  <c r="A11280" i="5"/>
  <c r="A11281" i="5"/>
  <c r="A11282" i="5"/>
  <c r="A11283" i="5"/>
  <c r="A11284" i="5"/>
  <c r="A11285" i="5"/>
  <c r="A11286" i="5"/>
  <c r="A11287" i="5"/>
  <c r="A11288" i="5"/>
  <c r="A11289" i="5"/>
  <c r="A11290" i="5"/>
  <c r="A11291" i="5"/>
  <c r="A11292" i="5"/>
  <c r="A11293" i="5"/>
  <c r="A11294" i="5"/>
  <c r="A11295" i="5"/>
  <c r="A11296" i="5"/>
  <c r="A11297" i="5"/>
  <c r="A11298" i="5"/>
  <c r="A11299" i="5"/>
  <c r="A11300" i="5"/>
  <c r="A11301" i="5"/>
  <c r="A11302" i="5"/>
  <c r="A11303" i="5"/>
  <c r="A11304" i="5"/>
  <c r="A11305" i="5"/>
  <c r="A11306" i="5"/>
  <c r="A11307" i="5"/>
  <c r="A11308" i="5"/>
  <c r="A11309" i="5"/>
  <c r="A11310" i="5"/>
  <c r="A11311" i="5"/>
  <c r="A11312" i="5"/>
  <c r="A11313" i="5"/>
  <c r="A11314" i="5"/>
  <c r="A11315" i="5"/>
  <c r="A11316" i="5"/>
  <c r="A11317" i="5"/>
  <c r="A11318" i="5"/>
  <c r="A11319" i="5"/>
  <c r="A11320" i="5"/>
  <c r="A11321" i="5"/>
  <c r="A11322" i="5"/>
  <c r="A11323" i="5"/>
  <c r="A11324" i="5"/>
  <c r="A11325" i="5"/>
  <c r="A11326" i="5"/>
  <c r="A11327" i="5"/>
  <c r="A11328" i="5"/>
  <c r="A11329" i="5"/>
  <c r="A11330" i="5"/>
  <c r="A11331" i="5"/>
  <c r="A11332" i="5"/>
  <c r="A11333" i="5"/>
  <c r="A11334" i="5"/>
  <c r="A11335" i="5"/>
  <c r="A11336" i="5"/>
  <c r="A11337" i="5"/>
  <c r="A11338" i="5"/>
  <c r="A11339" i="5"/>
  <c r="A11340" i="5"/>
  <c r="A11341" i="5"/>
  <c r="A11342" i="5"/>
  <c r="A11343" i="5"/>
  <c r="A11344" i="5"/>
  <c r="A11345" i="5"/>
  <c r="A11346" i="5"/>
  <c r="A11347" i="5"/>
  <c r="A11348" i="5"/>
  <c r="A11349" i="5"/>
  <c r="A11350" i="5"/>
  <c r="A11351" i="5"/>
  <c r="A11352" i="5"/>
  <c r="A11353" i="5"/>
  <c r="A11354" i="5"/>
  <c r="A11355" i="5"/>
  <c r="A11356" i="5"/>
  <c r="A11357" i="5"/>
  <c r="A11358" i="5"/>
  <c r="A11359" i="5"/>
  <c r="A11360" i="5"/>
  <c r="A11361" i="5"/>
  <c r="A11362" i="5"/>
  <c r="A11363" i="5"/>
  <c r="A11364" i="5"/>
  <c r="A11365" i="5"/>
  <c r="A11366" i="5"/>
  <c r="A11367" i="5"/>
  <c r="A11368" i="5"/>
  <c r="A11369" i="5"/>
  <c r="A11370" i="5"/>
  <c r="A11371" i="5"/>
  <c r="A11372" i="5"/>
  <c r="A11373" i="5"/>
  <c r="A11374" i="5"/>
  <c r="A11375" i="5"/>
  <c r="A11376" i="5"/>
  <c r="A11377" i="5"/>
  <c r="A11378" i="5"/>
  <c r="A11379" i="5"/>
  <c r="A11380" i="5"/>
  <c r="A11381" i="5"/>
  <c r="A11382" i="5"/>
  <c r="A11383" i="5"/>
  <c r="A11384" i="5"/>
  <c r="A11385" i="5"/>
  <c r="A11386" i="5"/>
  <c r="A11387" i="5"/>
  <c r="A11388" i="5"/>
  <c r="A11389" i="5"/>
  <c r="A11390" i="5"/>
  <c r="A11391" i="5"/>
  <c r="A11392" i="5"/>
  <c r="A11393" i="5"/>
  <c r="A11394" i="5"/>
  <c r="A11395" i="5"/>
  <c r="A11396" i="5"/>
  <c r="A11397" i="5"/>
  <c r="A11398" i="5"/>
  <c r="A11399" i="5"/>
  <c r="A11400" i="5"/>
  <c r="A11401" i="5"/>
  <c r="A11402" i="5"/>
  <c r="A11403" i="5"/>
  <c r="A11404" i="5"/>
  <c r="A11405" i="5"/>
  <c r="A11406" i="5"/>
  <c r="A11407" i="5"/>
  <c r="A11408" i="5"/>
  <c r="A11409" i="5"/>
  <c r="A11410" i="5"/>
  <c r="A11411" i="5"/>
  <c r="A11412" i="5"/>
  <c r="A11413" i="5"/>
  <c r="A11414" i="5"/>
  <c r="A11415" i="5"/>
  <c r="A11416" i="5"/>
  <c r="A11417" i="5"/>
  <c r="A11418" i="5"/>
  <c r="A11419" i="5"/>
  <c r="A11420" i="5"/>
  <c r="A11421" i="5"/>
  <c r="A11422" i="5"/>
  <c r="A11423" i="5"/>
  <c r="A11424" i="5"/>
  <c r="A11425" i="5"/>
  <c r="A11426" i="5"/>
  <c r="A11427" i="5"/>
  <c r="A11428" i="5"/>
  <c r="A11429" i="5"/>
  <c r="A11430" i="5"/>
  <c r="A11431" i="5"/>
  <c r="A11432" i="5"/>
  <c r="A11433" i="5"/>
  <c r="A11434" i="5"/>
  <c r="A11435" i="5"/>
  <c r="A11436" i="5"/>
  <c r="A11437" i="5"/>
  <c r="A11438" i="5"/>
  <c r="A11439" i="5"/>
  <c r="A11440" i="5"/>
  <c r="A11441" i="5"/>
  <c r="A11442" i="5"/>
  <c r="A11443" i="5"/>
  <c r="A11444" i="5"/>
  <c r="A11445" i="5"/>
  <c r="A11446" i="5"/>
  <c r="A11447" i="5"/>
  <c r="A11448" i="5"/>
  <c r="A11449" i="5"/>
  <c r="A11450" i="5"/>
  <c r="A11451" i="5"/>
  <c r="A11452" i="5"/>
  <c r="A11453" i="5"/>
  <c r="A11454" i="5"/>
  <c r="A11455" i="5"/>
  <c r="A11456" i="5"/>
  <c r="A11457" i="5"/>
  <c r="A11458" i="5"/>
  <c r="A11459" i="5"/>
  <c r="A11460" i="5"/>
  <c r="A11461" i="5"/>
  <c r="A11462" i="5"/>
  <c r="A11463" i="5"/>
  <c r="A11464" i="5"/>
  <c r="A11465" i="5"/>
  <c r="A11466" i="5"/>
  <c r="A11467" i="5"/>
  <c r="A11468" i="5"/>
  <c r="A11469" i="5"/>
  <c r="A11470" i="5"/>
  <c r="A11471" i="5"/>
  <c r="A11472" i="5"/>
  <c r="A11473" i="5"/>
  <c r="A11474" i="5"/>
  <c r="A11475" i="5"/>
  <c r="A11476" i="5"/>
  <c r="A11477" i="5"/>
  <c r="A11478" i="5"/>
  <c r="A11479" i="5"/>
  <c r="A11480" i="5"/>
  <c r="A11481" i="5"/>
  <c r="A11482" i="5"/>
  <c r="A11483" i="5"/>
  <c r="A11484" i="5"/>
  <c r="A11485" i="5"/>
  <c r="A11486" i="5"/>
  <c r="A11487" i="5"/>
  <c r="A11488" i="5"/>
  <c r="A11489" i="5"/>
  <c r="A11490" i="5"/>
  <c r="A11491" i="5"/>
  <c r="A11492" i="5"/>
  <c r="A11493" i="5"/>
  <c r="A11494" i="5"/>
  <c r="A11495" i="5"/>
  <c r="A11496" i="5"/>
  <c r="A11497" i="5"/>
  <c r="A11498" i="5"/>
  <c r="A11499" i="5"/>
  <c r="A11500" i="5"/>
  <c r="A11501" i="5"/>
  <c r="A11502" i="5"/>
  <c r="A11503" i="5"/>
  <c r="A11504" i="5"/>
  <c r="A11505" i="5"/>
  <c r="A11506" i="5"/>
  <c r="A11507" i="5"/>
  <c r="A11508" i="5"/>
  <c r="A11509" i="5"/>
  <c r="A11510" i="5"/>
  <c r="A11511" i="5"/>
  <c r="A11512" i="5"/>
  <c r="A11513" i="5"/>
  <c r="A11514" i="5"/>
  <c r="A11515" i="5"/>
  <c r="A11516" i="5"/>
  <c r="A11517" i="5"/>
  <c r="A11518" i="5"/>
  <c r="A11519" i="5"/>
  <c r="A11520" i="5"/>
  <c r="A11521" i="5"/>
  <c r="A11522" i="5"/>
  <c r="A11523" i="5"/>
  <c r="A11524" i="5"/>
  <c r="A11525" i="5"/>
  <c r="A11526" i="5"/>
  <c r="A11527" i="5"/>
  <c r="A11528" i="5"/>
  <c r="A11529" i="5"/>
  <c r="A11530" i="5"/>
  <c r="A11531" i="5"/>
  <c r="A11532" i="5"/>
  <c r="A11533" i="5"/>
  <c r="A11534" i="5"/>
  <c r="A11535" i="5"/>
  <c r="A11536" i="5"/>
  <c r="A11537" i="5"/>
  <c r="A11538" i="5"/>
  <c r="A11539" i="5"/>
  <c r="A11540" i="5"/>
  <c r="A11541" i="5"/>
  <c r="A11542" i="5"/>
  <c r="A11543" i="5"/>
  <c r="A11544" i="5"/>
  <c r="A11545" i="5"/>
  <c r="A11546" i="5"/>
  <c r="A11547" i="5"/>
  <c r="A11548" i="5"/>
  <c r="A11549" i="5"/>
  <c r="A11550" i="5"/>
  <c r="A11551" i="5"/>
  <c r="A11552" i="5"/>
  <c r="A11553" i="5"/>
  <c r="A11554" i="5"/>
  <c r="A11555" i="5"/>
  <c r="A11556" i="5"/>
  <c r="A11557" i="5"/>
  <c r="A11558" i="5"/>
  <c r="A11559" i="5"/>
  <c r="A11560" i="5"/>
  <c r="A11561" i="5"/>
  <c r="A11562" i="5"/>
  <c r="A11563" i="5"/>
  <c r="A11564" i="5"/>
  <c r="A11565" i="5"/>
  <c r="A11566" i="5"/>
  <c r="A11567" i="5"/>
  <c r="A11568" i="5"/>
  <c r="A11569" i="5"/>
  <c r="A11570" i="5"/>
  <c r="A11571" i="5"/>
  <c r="A11572" i="5"/>
  <c r="A11573" i="5"/>
  <c r="A11574" i="5"/>
  <c r="A11575" i="5"/>
  <c r="A11576" i="5"/>
  <c r="A11577" i="5"/>
  <c r="A11578" i="5"/>
  <c r="A11579" i="5"/>
  <c r="A11580" i="5"/>
  <c r="A11581" i="5"/>
  <c r="A11582" i="5"/>
  <c r="A11583" i="5"/>
  <c r="A11584" i="5"/>
  <c r="A11585" i="5"/>
  <c r="A11586" i="5"/>
  <c r="A11587" i="5"/>
  <c r="A11588" i="5"/>
  <c r="A11589" i="5"/>
  <c r="A11590" i="5"/>
  <c r="A11591" i="5"/>
  <c r="A11592" i="5"/>
  <c r="A11593" i="5"/>
  <c r="A11594" i="5"/>
  <c r="A11595" i="5"/>
  <c r="A11596" i="5"/>
  <c r="A11597" i="5"/>
  <c r="A11598" i="5"/>
  <c r="A11599" i="5"/>
  <c r="A11600" i="5"/>
  <c r="A11601" i="5"/>
  <c r="A11602" i="5"/>
  <c r="A11603" i="5"/>
  <c r="A11604" i="5"/>
  <c r="A11605" i="5"/>
  <c r="A11606" i="5"/>
  <c r="A11607" i="5"/>
  <c r="A11608" i="5"/>
  <c r="A11609" i="5"/>
  <c r="A11610" i="5"/>
  <c r="A11611" i="5"/>
  <c r="A11612" i="5"/>
  <c r="A11613" i="5"/>
  <c r="A11614" i="5"/>
  <c r="A11615" i="5"/>
  <c r="A11616" i="5"/>
  <c r="A11617" i="5"/>
  <c r="A11618" i="5"/>
  <c r="A11619" i="5"/>
  <c r="A11620" i="5"/>
  <c r="A11621" i="5"/>
  <c r="A11622" i="5"/>
  <c r="A11623" i="5"/>
  <c r="A11624" i="5"/>
  <c r="A11625" i="5"/>
  <c r="A11626" i="5"/>
  <c r="A11627" i="5"/>
  <c r="A11628" i="5"/>
  <c r="A11629" i="5"/>
  <c r="A11630" i="5"/>
  <c r="A11631" i="5"/>
  <c r="A11632" i="5"/>
  <c r="A11633" i="5"/>
  <c r="A11634" i="5"/>
  <c r="A11635" i="5"/>
  <c r="A11636" i="5"/>
  <c r="A11637" i="5"/>
  <c r="A11638" i="5"/>
  <c r="A11639" i="5"/>
  <c r="A11640" i="5"/>
  <c r="A11641" i="5"/>
  <c r="A11642" i="5"/>
  <c r="A11643" i="5"/>
  <c r="A11644" i="5"/>
  <c r="A11645" i="5"/>
  <c r="A11646" i="5"/>
  <c r="A11647" i="5"/>
  <c r="A11648" i="5"/>
  <c r="A11649" i="5"/>
  <c r="A11650" i="5"/>
  <c r="A11651" i="5"/>
  <c r="A11652" i="5"/>
  <c r="A11653" i="5"/>
  <c r="A11654" i="5"/>
  <c r="A11655" i="5"/>
  <c r="A11656" i="5"/>
  <c r="A11657" i="5"/>
  <c r="A11658" i="5"/>
  <c r="A11659" i="5"/>
  <c r="A11660" i="5"/>
  <c r="A11661" i="5"/>
  <c r="A11662" i="5"/>
  <c r="A11663" i="5"/>
  <c r="A11664" i="5"/>
  <c r="A11665" i="5"/>
  <c r="A11666" i="5"/>
  <c r="A11667" i="5"/>
  <c r="A11668" i="5"/>
  <c r="A11669" i="5"/>
  <c r="A11670" i="5"/>
  <c r="A11671" i="5"/>
  <c r="A11672" i="5"/>
  <c r="A11673" i="5"/>
  <c r="A11674" i="5"/>
  <c r="A11675" i="5"/>
  <c r="A11676" i="5"/>
  <c r="A11677" i="5"/>
  <c r="A11678" i="5"/>
  <c r="A11679" i="5"/>
  <c r="A11680" i="5"/>
  <c r="A11681" i="5"/>
  <c r="A11682" i="5"/>
  <c r="A11683" i="5"/>
  <c r="A11684" i="5"/>
  <c r="A11685" i="5"/>
  <c r="A11686" i="5"/>
  <c r="A11687" i="5"/>
  <c r="A11688" i="5"/>
  <c r="A11689" i="5"/>
  <c r="A11690" i="5"/>
  <c r="A11691" i="5"/>
  <c r="A11692" i="5"/>
  <c r="A11693" i="5"/>
  <c r="A11694" i="5"/>
  <c r="A11695" i="5"/>
  <c r="A11696" i="5"/>
  <c r="A11697" i="5"/>
  <c r="A11698" i="5"/>
  <c r="A11699" i="5"/>
  <c r="A11700" i="5"/>
  <c r="A11701" i="5"/>
  <c r="A11702" i="5"/>
  <c r="A11703" i="5"/>
  <c r="A11704" i="5"/>
  <c r="A11705" i="5"/>
  <c r="A11706" i="5"/>
  <c r="A11707" i="5"/>
  <c r="A11708" i="5"/>
  <c r="A11709" i="5"/>
  <c r="A11710" i="5"/>
  <c r="A11711" i="5"/>
  <c r="A11712" i="5"/>
  <c r="A11713" i="5"/>
  <c r="A11714" i="5"/>
  <c r="A11715" i="5"/>
  <c r="A11716" i="5"/>
  <c r="A11717" i="5"/>
  <c r="A11718" i="5"/>
  <c r="A11719" i="5"/>
  <c r="A11720" i="5"/>
  <c r="A11721" i="5"/>
  <c r="A11722" i="5"/>
  <c r="A11723" i="5"/>
  <c r="A11724" i="5"/>
  <c r="A11725" i="5"/>
  <c r="A11726" i="5"/>
  <c r="A11727" i="5"/>
  <c r="A11728" i="5"/>
  <c r="A11729" i="5"/>
  <c r="A11730" i="5"/>
  <c r="A11731" i="5"/>
  <c r="A11732" i="5"/>
  <c r="A11733" i="5"/>
  <c r="A11734" i="5"/>
  <c r="A11735" i="5"/>
  <c r="A11736" i="5"/>
  <c r="A11737" i="5"/>
  <c r="A11738" i="5"/>
  <c r="A11739" i="5"/>
  <c r="A11740" i="5"/>
  <c r="A11741" i="5"/>
  <c r="A11742" i="5"/>
  <c r="A11743" i="5"/>
  <c r="A11744" i="5"/>
  <c r="A11745" i="5"/>
  <c r="A11746" i="5"/>
  <c r="A11747" i="5"/>
  <c r="A11748" i="5"/>
  <c r="A11749" i="5"/>
  <c r="A11750" i="5"/>
  <c r="A11751" i="5"/>
  <c r="A11752" i="5"/>
  <c r="A11753" i="5"/>
  <c r="A11754" i="5"/>
  <c r="A11755" i="5"/>
  <c r="A11756" i="5"/>
  <c r="A11757" i="5"/>
  <c r="A11758" i="5"/>
  <c r="A11759" i="5"/>
  <c r="A11760" i="5"/>
  <c r="A11761" i="5"/>
  <c r="A11762" i="5"/>
  <c r="A11763" i="5"/>
  <c r="A11764" i="5"/>
  <c r="A11765" i="5"/>
  <c r="A11766" i="5"/>
  <c r="A11767" i="5"/>
  <c r="A11768" i="5"/>
  <c r="A11769" i="5"/>
  <c r="A11770" i="5"/>
  <c r="A11771" i="5"/>
  <c r="A11772" i="5"/>
  <c r="A11773" i="5"/>
  <c r="A11774" i="5"/>
  <c r="A11775" i="5"/>
  <c r="A11776" i="5"/>
  <c r="A11777" i="5"/>
  <c r="A11778" i="5"/>
  <c r="A11779" i="5"/>
  <c r="A11780" i="5"/>
  <c r="A11781" i="5"/>
  <c r="A11782" i="5"/>
  <c r="A11783" i="5"/>
  <c r="A11784" i="5"/>
  <c r="A11785" i="5"/>
  <c r="A11786" i="5"/>
  <c r="A11787" i="5"/>
  <c r="A11788" i="5"/>
  <c r="A11789" i="5"/>
  <c r="A11790" i="5"/>
  <c r="A11791" i="5"/>
  <c r="A11792" i="5"/>
  <c r="A11793" i="5"/>
  <c r="A11794" i="5"/>
  <c r="A11795" i="5"/>
  <c r="A11796" i="5"/>
  <c r="A11797" i="5"/>
  <c r="A11798" i="5"/>
  <c r="A11799" i="5"/>
  <c r="A11800" i="5"/>
  <c r="A11801" i="5"/>
  <c r="A11802" i="5"/>
  <c r="A11803" i="5"/>
  <c r="A11804" i="5"/>
  <c r="A11805" i="5"/>
  <c r="A11806" i="5"/>
  <c r="A11807" i="5"/>
  <c r="A11808" i="5"/>
  <c r="A11809" i="5"/>
  <c r="A11810" i="5"/>
  <c r="A11811" i="5"/>
  <c r="A11812" i="5"/>
  <c r="A11813" i="5"/>
  <c r="A11814" i="5"/>
  <c r="A11815" i="5"/>
  <c r="A11816" i="5"/>
  <c r="A11817" i="5"/>
  <c r="A11818" i="5"/>
  <c r="A11819" i="5"/>
  <c r="A11820" i="5"/>
  <c r="A11821" i="5"/>
  <c r="A11822" i="5"/>
  <c r="A11823" i="5"/>
  <c r="A11824" i="5"/>
  <c r="A11825" i="5"/>
  <c r="A11826" i="5"/>
  <c r="A11827" i="5"/>
  <c r="A11828" i="5"/>
  <c r="A11829" i="5"/>
  <c r="A11830" i="5"/>
  <c r="A11831" i="5"/>
  <c r="A11832" i="5"/>
  <c r="A11833" i="5"/>
  <c r="A11834" i="5"/>
  <c r="A11835" i="5"/>
  <c r="A11836" i="5"/>
  <c r="A11837" i="5"/>
  <c r="A11838" i="5"/>
  <c r="A11839" i="5"/>
  <c r="A11840" i="5"/>
  <c r="A11841" i="5"/>
  <c r="A11842" i="5"/>
  <c r="A11843" i="5"/>
  <c r="A11844" i="5"/>
  <c r="A11845" i="5"/>
  <c r="A11846" i="5"/>
  <c r="A11847" i="5"/>
  <c r="A11848" i="5"/>
  <c r="A11849" i="5"/>
  <c r="A11850" i="5"/>
  <c r="A11851" i="5"/>
  <c r="A11852" i="5"/>
  <c r="A11853" i="5"/>
  <c r="A11854" i="5"/>
  <c r="A11855" i="5"/>
  <c r="A11856" i="5"/>
  <c r="A11857" i="5"/>
  <c r="A11858" i="5"/>
  <c r="A11859" i="5"/>
  <c r="A11860" i="5"/>
  <c r="A11861" i="5"/>
  <c r="A11862" i="5"/>
  <c r="A11863" i="5"/>
  <c r="A11864" i="5"/>
  <c r="A11865" i="5"/>
  <c r="A11866" i="5"/>
  <c r="A11867" i="5"/>
  <c r="A11868" i="5"/>
  <c r="A11869" i="5"/>
  <c r="A11870" i="5"/>
  <c r="A11871" i="5"/>
  <c r="A11872" i="5"/>
  <c r="A11873" i="5"/>
  <c r="A11874" i="5"/>
  <c r="A11875" i="5"/>
  <c r="A11876" i="5"/>
  <c r="A11877" i="5"/>
  <c r="A11878" i="5"/>
  <c r="A11879" i="5"/>
  <c r="A11880" i="5"/>
  <c r="A11881" i="5"/>
  <c r="A11882" i="5"/>
  <c r="A11883" i="5"/>
  <c r="A11884" i="5"/>
  <c r="A11885" i="5"/>
  <c r="A11886" i="5"/>
  <c r="A11887" i="5"/>
  <c r="A11888" i="5"/>
  <c r="A11889" i="5"/>
  <c r="A11890" i="5"/>
  <c r="A11891" i="5"/>
  <c r="A11892" i="5"/>
  <c r="A11893" i="5"/>
  <c r="A11894" i="5"/>
  <c r="A11895" i="5"/>
  <c r="A11896" i="5"/>
  <c r="A11897" i="5"/>
  <c r="A11898" i="5"/>
  <c r="A11899" i="5"/>
  <c r="A11900" i="5"/>
  <c r="A11901" i="5"/>
  <c r="A11902" i="5"/>
  <c r="A11903" i="5"/>
  <c r="A11904" i="5"/>
  <c r="A11905" i="5"/>
  <c r="A11906" i="5"/>
  <c r="A11907" i="5"/>
  <c r="A11908" i="5"/>
  <c r="A11909" i="5"/>
  <c r="A11910" i="5"/>
  <c r="A11911" i="5"/>
  <c r="A11912" i="5"/>
  <c r="A11913" i="5"/>
  <c r="A11914" i="5"/>
  <c r="A11915" i="5"/>
  <c r="A11916" i="5"/>
  <c r="A11917" i="5"/>
  <c r="A11918" i="5"/>
  <c r="A11919" i="5"/>
  <c r="A11920" i="5"/>
  <c r="A11921" i="5"/>
  <c r="A11922" i="5"/>
  <c r="A11923" i="5"/>
  <c r="A11924" i="5"/>
  <c r="A11925" i="5"/>
  <c r="A11926" i="5"/>
  <c r="A11927" i="5"/>
  <c r="A11928" i="5"/>
  <c r="A11929" i="5"/>
  <c r="A11930" i="5"/>
  <c r="A11931" i="5"/>
  <c r="A11932" i="5"/>
  <c r="A11933" i="5"/>
  <c r="A11934" i="5"/>
  <c r="A11935" i="5"/>
  <c r="A11936" i="5"/>
  <c r="A11937" i="5"/>
  <c r="A11938" i="5"/>
  <c r="A11939" i="5"/>
  <c r="A11940" i="5"/>
  <c r="A11941" i="5"/>
  <c r="A11942" i="5"/>
  <c r="A11943" i="5"/>
  <c r="A11944" i="5"/>
  <c r="A11945" i="5"/>
  <c r="A11946" i="5"/>
  <c r="A11947" i="5"/>
  <c r="A11948" i="5"/>
  <c r="A11949" i="5"/>
  <c r="A11950" i="5"/>
  <c r="A11951" i="5"/>
  <c r="A11952" i="5"/>
  <c r="A11953" i="5"/>
  <c r="A11954" i="5"/>
  <c r="A11955" i="5"/>
  <c r="A11956" i="5"/>
  <c r="A11957" i="5"/>
  <c r="A11958" i="5"/>
  <c r="A11959" i="5"/>
  <c r="A11960" i="5"/>
  <c r="A11961" i="5"/>
  <c r="A11962" i="5"/>
  <c r="A11963" i="5"/>
  <c r="A11964" i="5"/>
  <c r="A11965" i="5"/>
  <c r="A11966" i="5"/>
  <c r="A11967" i="5"/>
  <c r="A11968" i="5"/>
  <c r="A11969" i="5"/>
  <c r="A11970" i="5"/>
  <c r="A11971" i="5"/>
  <c r="A11972" i="5"/>
  <c r="A11973" i="5"/>
  <c r="A11974" i="5"/>
  <c r="A11975" i="5"/>
  <c r="A11976" i="5"/>
  <c r="A11977" i="5"/>
  <c r="A11978" i="5"/>
  <c r="A11979" i="5"/>
  <c r="A11980" i="5"/>
  <c r="A11981" i="5"/>
  <c r="A11982" i="5"/>
  <c r="A11983" i="5"/>
  <c r="A11984" i="5"/>
  <c r="A11985" i="5"/>
  <c r="A11986" i="5"/>
  <c r="A11987" i="5"/>
  <c r="A11988" i="5"/>
  <c r="A11989" i="5"/>
  <c r="A11990" i="5"/>
  <c r="A11991" i="5"/>
  <c r="A11992" i="5"/>
  <c r="A11993" i="5"/>
  <c r="A11994" i="5"/>
  <c r="A11995" i="5"/>
  <c r="A11996" i="5"/>
  <c r="A11997" i="5"/>
  <c r="A11998" i="5"/>
  <c r="A11999" i="5"/>
  <c r="A12000" i="5"/>
  <c r="A12001" i="5"/>
  <c r="A12002" i="5"/>
  <c r="A12003" i="5"/>
  <c r="A12004" i="5"/>
  <c r="A12005" i="5"/>
  <c r="A12006" i="5"/>
  <c r="A12007" i="5"/>
  <c r="A12008" i="5"/>
  <c r="A12009" i="5"/>
  <c r="A12010" i="5"/>
  <c r="A12011" i="5"/>
  <c r="A12012" i="5"/>
  <c r="A12013" i="5"/>
  <c r="A12014" i="5"/>
  <c r="A12015" i="5"/>
  <c r="A12016" i="5"/>
  <c r="A12017" i="5"/>
  <c r="A12018" i="5"/>
  <c r="A12019" i="5"/>
  <c r="A12020" i="5"/>
  <c r="A12021" i="5"/>
  <c r="A12022" i="5"/>
  <c r="A12023" i="5"/>
  <c r="A12024" i="5"/>
  <c r="A12025" i="5"/>
  <c r="A12026" i="5"/>
  <c r="A12027" i="5"/>
  <c r="A12028" i="5"/>
  <c r="A12029" i="5"/>
  <c r="A12030" i="5"/>
  <c r="A12031" i="5"/>
  <c r="A12032" i="5"/>
  <c r="A12033" i="5"/>
  <c r="A12034" i="5"/>
  <c r="A12035" i="5"/>
  <c r="A12036" i="5"/>
  <c r="A12037" i="5"/>
  <c r="A12038" i="5"/>
  <c r="A12039" i="5"/>
  <c r="A12040" i="5"/>
  <c r="A12041" i="5"/>
  <c r="A12042" i="5"/>
  <c r="A12043" i="5"/>
  <c r="A12044" i="5"/>
  <c r="A12045" i="5"/>
  <c r="A12046" i="5"/>
  <c r="A12047" i="5"/>
  <c r="A12048" i="5"/>
  <c r="A12049" i="5"/>
  <c r="A12050" i="5"/>
  <c r="A12051" i="5"/>
  <c r="A12052" i="5"/>
  <c r="A12053" i="5"/>
  <c r="A12054" i="5"/>
  <c r="A12055" i="5"/>
  <c r="A12056" i="5"/>
  <c r="A12057" i="5"/>
  <c r="A12058" i="5"/>
  <c r="A12059" i="5"/>
  <c r="A12060" i="5"/>
  <c r="A12061" i="5"/>
  <c r="A12062" i="5"/>
  <c r="A12063" i="5"/>
  <c r="A12064" i="5"/>
  <c r="A12065" i="5"/>
  <c r="A12066" i="5"/>
  <c r="A12067" i="5"/>
  <c r="A12068" i="5"/>
  <c r="A12069" i="5"/>
  <c r="A12070" i="5"/>
  <c r="A12071" i="5"/>
  <c r="A12072" i="5"/>
  <c r="A12073" i="5"/>
  <c r="A12074" i="5"/>
  <c r="A12075" i="5"/>
  <c r="A12076" i="5"/>
  <c r="A12077" i="5"/>
  <c r="A12078" i="5"/>
  <c r="A12079" i="5"/>
  <c r="A12080" i="5"/>
  <c r="A12081" i="5"/>
  <c r="A12082" i="5"/>
  <c r="A12083" i="5"/>
  <c r="A12084" i="5"/>
  <c r="A12085" i="5"/>
  <c r="A12086" i="5"/>
  <c r="A12087" i="5"/>
  <c r="A12088" i="5"/>
  <c r="A12089" i="5"/>
  <c r="A12090" i="5"/>
  <c r="A12091" i="5"/>
  <c r="A12092" i="5"/>
  <c r="A12093" i="5"/>
  <c r="A12094" i="5"/>
  <c r="A12095" i="5"/>
  <c r="A12096" i="5"/>
  <c r="A12097" i="5"/>
  <c r="A12098" i="5"/>
  <c r="A12099" i="5"/>
  <c r="A12100" i="5"/>
  <c r="A12101" i="5"/>
  <c r="A12102" i="5"/>
  <c r="A12103" i="5"/>
  <c r="A12104" i="5"/>
  <c r="A12105" i="5"/>
  <c r="A12106" i="5"/>
  <c r="A12107" i="5"/>
  <c r="A12108" i="5"/>
  <c r="A12109" i="5"/>
  <c r="A12110" i="5"/>
  <c r="A12111" i="5"/>
  <c r="A12112" i="5"/>
  <c r="A12113" i="5"/>
  <c r="A12114" i="5"/>
  <c r="A12115" i="5"/>
  <c r="A12116" i="5"/>
  <c r="A12117" i="5"/>
  <c r="A12118" i="5"/>
  <c r="A12119" i="5"/>
  <c r="A12120" i="5"/>
  <c r="A12121" i="5"/>
  <c r="A12122" i="5"/>
  <c r="A12123" i="5"/>
  <c r="A12124" i="5"/>
  <c r="A12125" i="5"/>
  <c r="A12126" i="5"/>
  <c r="A12127" i="5"/>
  <c r="A12128" i="5"/>
  <c r="A12129" i="5"/>
  <c r="A12130" i="5"/>
  <c r="A12131" i="5"/>
  <c r="A12132" i="5"/>
  <c r="A12133" i="5"/>
  <c r="A12134" i="5"/>
  <c r="A12135" i="5"/>
  <c r="A12136" i="5"/>
  <c r="A12137" i="5"/>
  <c r="A12138" i="5"/>
  <c r="A12139" i="5"/>
  <c r="A12140" i="5"/>
  <c r="A12141" i="5"/>
  <c r="A12142" i="5"/>
  <c r="A12143" i="5"/>
  <c r="A12144" i="5"/>
  <c r="A12145" i="5"/>
  <c r="A12146" i="5"/>
  <c r="A12147" i="5"/>
  <c r="A12148" i="5"/>
  <c r="A12149" i="5"/>
  <c r="A12150" i="5"/>
  <c r="A12151" i="5"/>
  <c r="A12152" i="5"/>
  <c r="A12153" i="5"/>
  <c r="A12154" i="5"/>
  <c r="A12155" i="5"/>
  <c r="A12156" i="5"/>
  <c r="A12157" i="5"/>
  <c r="A12158" i="5"/>
  <c r="A12159" i="5"/>
  <c r="A12160" i="5"/>
  <c r="A12161" i="5"/>
  <c r="A12162" i="5"/>
  <c r="A12163" i="5"/>
  <c r="A12164" i="5"/>
  <c r="A12165" i="5"/>
  <c r="A12166" i="5"/>
  <c r="A12167" i="5"/>
  <c r="A12168" i="5"/>
  <c r="A12169" i="5"/>
  <c r="A12170" i="5"/>
  <c r="A12171" i="5"/>
  <c r="A12172" i="5"/>
  <c r="A12173" i="5"/>
  <c r="A12174" i="5"/>
  <c r="A12175" i="5"/>
  <c r="A12176" i="5"/>
  <c r="A12177" i="5"/>
  <c r="A12178" i="5"/>
  <c r="A12179" i="5"/>
  <c r="A12180" i="5"/>
  <c r="A12181" i="5"/>
  <c r="A12182" i="5"/>
  <c r="A12183" i="5"/>
  <c r="A12184" i="5"/>
  <c r="A12185" i="5"/>
  <c r="A12186" i="5"/>
  <c r="A12187" i="5"/>
  <c r="A12188" i="5"/>
  <c r="A12189" i="5"/>
  <c r="A12190" i="5"/>
  <c r="A12191" i="5"/>
  <c r="A12192" i="5"/>
  <c r="A12193" i="5"/>
  <c r="A12194" i="5"/>
  <c r="A12195" i="5"/>
  <c r="A12196" i="5"/>
  <c r="A12197" i="5"/>
  <c r="A12198" i="5"/>
  <c r="A12199" i="5"/>
  <c r="A12200" i="5"/>
  <c r="A12201" i="5"/>
  <c r="A12202" i="5"/>
  <c r="A12203" i="5"/>
  <c r="A12204" i="5"/>
  <c r="A12205" i="5"/>
  <c r="A12206" i="5"/>
  <c r="A12207" i="5"/>
  <c r="A12208" i="5"/>
  <c r="A12209" i="5"/>
  <c r="A12210" i="5"/>
  <c r="A12211" i="5"/>
  <c r="A12212" i="5"/>
  <c r="A12213" i="5"/>
  <c r="A12214" i="5"/>
  <c r="A12215" i="5"/>
  <c r="A12216" i="5"/>
  <c r="A12217" i="5"/>
  <c r="A12218" i="5"/>
  <c r="A12219" i="5"/>
  <c r="A12220" i="5"/>
  <c r="A12221" i="5"/>
  <c r="A12222" i="5"/>
  <c r="A12223" i="5"/>
  <c r="A12224" i="5"/>
  <c r="A12225" i="5"/>
  <c r="A12226" i="5"/>
  <c r="A12227" i="5"/>
  <c r="A12228" i="5"/>
  <c r="A12229" i="5"/>
  <c r="A12230" i="5"/>
  <c r="A12231" i="5"/>
  <c r="A12232" i="5"/>
  <c r="A12233" i="5"/>
  <c r="A12234" i="5"/>
  <c r="A12235" i="5"/>
  <c r="A12236" i="5"/>
  <c r="A12237" i="5"/>
  <c r="A12238" i="5"/>
  <c r="A12239" i="5"/>
  <c r="A12240" i="5"/>
  <c r="A12241" i="5"/>
  <c r="A12242" i="5"/>
  <c r="A12243" i="5"/>
  <c r="A12244" i="5"/>
  <c r="A12245" i="5"/>
  <c r="A12246" i="5"/>
  <c r="A12247" i="5"/>
  <c r="A12248" i="5"/>
  <c r="A12249" i="5"/>
  <c r="A12250" i="5"/>
  <c r="A12251" i="5"/>
  <c r="A12252" i="5"/>
  <c r="A12253" i="5"/>
  <c r="A12254" i="5"/>
  <c r="A12255" i="5"/>
  <c r="A12256" i="5"/>
  <c r="A12257" i="5"/>
  <c r="A12258" i="5"/>
  <c r="A12259" i="5"/>
  <c r="A12260" i="5"/>
  <c r="A12261" i="5"/>
  <c r="A12262" i="5"/>
  <c r="A12263" i="5"/>
  <c r="A12264" i="5"/>
  <c r="A12265" i="5"/>
  <c r="A12266" i="5"/>
  <c r="A12267" i="5"/>
  <c r="A12268" i="5"/>
  <c r="A12269" i="5"/>
  <c r="A12270" i="5"/>
  <c r="A12271" i="5"/>
  <c r="A12272" i="5"/>
  <c r="A12273" i="5"/>
  <c r="A12274" i="5"/>
  <c r="A12275" i="5"/>
  <c r="A12276" i="5"/>
  <c r="A12277" i="5"/>
  <c r="A12278" i="5"/>
  <c r="A12279" i="5"/>
  <c r="A12280" i="5"/>
  <c r="A12281" i="5"/>
  <c r="A12282" i="5"/>
  <c r="A12283" i="5"/>
  <c r="A12284" i="5"/>
  <c r="A12285" i="5"/>
  <c r="A12286" i="5"/>
  <c r="A12287" i="5"/>
  <c r="A12288" i="5"/>
  <c r="A12289" i="5"/>
  <c r="A12290" i="5"/>
  <c r="A12291" i="5"/>
  <c r="A12292" i="5"/>
  <c r="A12293" i="5"/>
  <c r="A12294" i="5"/>
  <c r="A12295" i="5"/>
  <c r="A12296" i="5"/>
  <c r="A12297" i="5"/>
  <c r="A12298" i="5"/>
  <c r="A12299" i="5"/>
  <c r="A12300" i="5"/>
  <c r="A12301" i="5"/>
  <c r="A12302" i="5"/>
  <c r="A12303" i="5"/>
  <c r="A12304" i="5"/>
  <c r="A12305" i="5"/>
  <c r="A12306" i="5"/>
  <c r="A12307" i="5"/>
  <c r="A12308" i="5"/>
  <c r="A12309" i="5"/>
  <c r="A12310" i="5"/>
  <c r="A12311" i="5"/>
  <c r="A12312" i="5"/>
  <c r="A12313" i="5"/>
  <c r="A12314" i="5"/>
  <c r="A12315" i="5"/>
  <c r="A12316" i="5"/>
  <c r="A12317" i="5"/>
  <c r="A12318" i="5"/>
  <c r="A12319" i="5"/>
  <c r="A12320" i="5"/>
  <c r="A12321" i="5"/>
  <c r="A12322" i="5"/>
  <c r="A12323" i="5"/>
  <c r="A12324" i="5"/>
  <c r="A12325" i="5"/>
  <c r="A12326" i="5"/>
  <c r="A12327" i="5"/>
  <c r="A12328" i="5"/>
  <c r="A12329" i="5"/>
  <c r="A12330" i="5"/>
  <c r="A12331" i="5"/>
  <c r="A12332" i="5"/>
  <c r="A12333" i="5"/>
  <c r="A12334" i="5"/>
  <c r="A12335" i="5"/>
  <c r="A12336" i="5"/>
  <c r="A12337" i="5"/>
  <c r="A12338" i="5"/>
  <c r="A12339" i="5"/>
  <c r="A12340" i="5"/>
  <c r="A12341" i="5"/>
  <c r="A12342" i="5"/>
  <c r="A12343" i="5"/>
  <c r="A12344" i="5"/>
  <c r="A12345" i="5"/>
  <c r="A12346" i="5"/>
  <c r="A12347" i="5"/>
  <c r="A12348" i="5"/>
  <c r="A12349" i="5"/>
  <c r="A12350" i="5"/>
  <c r="A12351" i="5"/>
  <c r="A12352" i="5"/>
  <c r="A12353" i="5"/>
  <c r="A12354" i="5"/>
  <c r="A12355" i="5"/>
  <c r="A12356" i="5"/>
  <c r="A12357" i="5"/>
  <c r="A2" i="5"/>
  <c r="A1"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0F1A64C-B2DB-4537-8BC4-D2C838F5F49B}" name="Connection211" type="1" refreshedVersion="8" background="1" saveData="1">
    <dbPr connection="DBQ=C:\Users\ty13304\cpsi\cpsi.cpsinet.com\ty13304\data_4\;DefaultDir=C:\Users\ty13304\cpsi\cpsi.cpsinet.com\ty13304\data_4;Driver={Microsoft Access Text Driver (*.txt, *.csv)};DriverId=27;Extensions=txt,csv,tab;FIL=text;ImplicitCommitSync=Yes;MaxBufferSize=1024;MaxScanRows=2000;PageTimeout=5;SafeTransactions=0;Threads=3;UID=admin;UserCommitSync=Yes;" command="SELECT *_x000d__x000a_FROM acpWestCarrollRad.txt acpWestCarrollRad"/>
  </connection>
  <connection id="2" xr16:uid="{12A591CC-E8D3-4849-BEB0-D560D25478E2}" name="Connection2111" type="1" refreshedVersion="8" background="1" saveData="1">
    <dbPr connection="DBQ=C:\Users\ty13304\cpsi\cpsi.cpsinet.com\ty13304\data_4\;DefaultDir=C:\Users\ty13304\cpsi\cpsi.cpsinet.com\ty13304\data_4;Driver={Microsoft Access Text Driver (*.txt, *.csv)};DriverId=27;Extensions=txt,csv,tab;FIL=text;ImplicitCommitSync=Yes;MaxBufferSize=1024;MaxScanRows=2000;PageTimeout=5;SafeTransactions=0;Threads=3;UID=admin;UserCommitSync=Yes;" command="SELECT *_x000d__x000a_FROM acpWestCarrollRad.txt acpWestCarrollRad"/>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<sst xmlns="http://schemas.openxmlformats.org/spreadsheetml/2006/main" count="76713" uniqueCount="14956">
  <si>
    <t>XRAY PORTABLE CHEST 2 VIEWS FRNT &amp; LAT</t>
  </si>
  <si>
    <t>XRAY HIP LT COMPLETE</t>
  </si>
  <si>
    <t>XRAY HIP RT COMPLETE</t>
  </si>
  <si>
    <t>CT ANKLE W/O CONTRAST RT</t>
  </si>
  <si>
    <t>CT FOOT W/O CONTRAST RT</t>
  </si>
  <si>
    <t>CT LUNG SCREENING</t>
  </si>
  <si>
    <t>CT LUNG SCREENING W/O CONTRAST</t>
  </si>
  <si>
    <t>MRI THUMB W/O CONTRAST RT</t>
  </si>
  <si>
    <t>MRI ELBOW W/O CONTRAST RT</t>
  </si>
  <si>
    <t>MRI LEFT SHOULER W/O CONTRAST</t>
  </si>
  <si>
    <t>MRI KNEE W/O CONTRAST RT</t>
  </si>
  <si>
    <t>CT ABDOMEN HEAPTIC TRIPLE PHASE W/O &amp; W/CONTRAST</t>
  </si>
  <si>
    <t>73600;73600</t>
  </si>
  <si>
    <t>XR ANKLE 2VW BILATERAL</t>
  </si>
  <si>
    <t>XR CALCANEUS LEFT 2'VS</t>
  </si>
  <si>
    <t>XR CALCANEUS RIGHT 2'VS</t>
  </si>
  <si>
    <t>73610;73610</t>
  </si>
  <si>
    <t>XR ANKLE 3 VIEW BILATERAL</t>
  </si>
  <si>
    <t>XR HIP 2 VIEWS BILATERAL</t>
  </si>
  <si>
    <t>ACADIAN-ECH</t>
  </si>
  <si>
    <t>73560;73560</t>
  </si>
  <si>
    <t>XR KNEES 1-2 VIEWS BILATERAL</t>
  </si>
  <si>
    <t>73590;73590</t>
  </si>
  <si>
    <t>XR TIB/FIB 2 VIEWS BILATERAL</t>
  </si>
  <si>
    <t>73630;73630</t>
  </si>
  <si>
    <t>XR FOOT MIN 3 VIEWS BILATERAL</t>
  </si>
  <si>
    <t>73030;73030</t>
  </si>
  <si>
    <t>XR SHOULDER 2 VIEW + BILATERAL</t>
  </si>
  <si>
    <t>CT CHEST FOR LUNG CANCER SCREENING</t>
  </si>
  <si>
    <t>CT CHEST LUNG CANCER SCREENING</t>
  </si>
  <si>
    <t>CTA ABDOMEN</t>
  </si>
  <si>
    <t>CTA LT EXT LOWER WC</t>
  </si>
  <si>
    <t>CTA RT EXT LOWER WC</t>
  </si>
  <si>
    <t>MRI LOW EXT JOINT RT W/WO</t>
  </si>
  <si>
    <t>73706;73706</t>
  </si>
  <si>
    <t>CTA BILAT LOW EXT W/WO</t>
  </si>
  <si>
    <t>76870;93975</t>
  </si>
  <si>
    <t>US SCROTUM/TESTICLES W/DOPPLER</t>
  </si>
  <si>
    <t>CT HEAD W/CONT</t>
  </si>
  <si>
    <t>BAPTIST</t>
  </si>
  <si>
    <t>TOE</t>
  </si>
  <si>
    <t>CLAVICLE LT</t>
  </si>
  <si>
    <t>CLAVICLE RT</t>
  </si>
  <si>
    <t>HUMERUS</t>
  </si>
  <si>
    <t>HUMERUS LT</t>
  </si>
  <si>
    <t>HUMERUS RT</t>
  </si>
  <si>
    <t>ELBOW 2 VIEWS</t>
  </si>
  <si>
    <t>ELBOW 2 VIEWS LT</t>
  </si>
  <si>
    <t>ELBOW 2 VIEWS RT</t>
  </si>
  <si>
    <t>FOREARM</t>
  </si>
  <si>
    <t>FOREARM LT</t>
  </si>
  <si>
    <t>FOREARM RT</t>
  </si>
  <si>
    <t>KNEE 2 VIEWS LT</t>
  </si>
  <si>
    <t>KNEE 2 VIEWS RT</t>
  </si>
  <si>
    <t>POST-OP KNEE 2 VIEWS</t>
  </si>
  <si>
    <t>LEG 2 VIEWS BAP</t>
  </si>
  <si>
    <t>LEG 2 VIEWS LT BAP</t>
  </si>
  <si>
    <t>LEG 2 VIEWS RT BAP</t>
  </si>
  <si>
    <t>ANKLE 2 VIEWS</t>
  </si>
  <si>
    <t>ANKLE 2 VIEWS LT</t>
  </si>
  <si>
    <t>ANKLE 2 VIEWS RT</t>
  </si>
  <si>
    <t>FOOT 2 VIEW</t>
  </si>
  <si>
    <t>FOOT 2 VIEW LT</t>
  </si>
  <si>
    <t>FOOT 2 VIEW RT</t>
  </si>
  <si>
    <t>PELVIS 1 VIEW</t>
  </si>
  <si>
    <t>PELVIS 2 VIEWS</t>
  </si>
  <si>
    <t>POST-OP PELVIS 1 VIEW</t>
  </si>
  <si>
    <t>SCAPULA</t>
  </si>
  <si>
    <t>ELBOW COMPLETE</t>
  </si>
  <si>
    <t>ELBOW COMPLETE LT</t>
  </si>
  <si>
    <t>ELBOW COMPLETE LT BAP</t>
  </si>
  <si>
    <t>ELBOW COMPLETE RT</t>
  </si>
  <si>
    <t>ELBOW COMPLETE RT BAP</t>
  </si>
  <si>
    <t>WRIST BAP</t>
  </si>
  <si>
    <t>WRIST LT BAP</t>
  </si>
  <si>
    <t>WRIST RT BAP</t>
  </si>
  <si>
    <t>HAND COMPLETE</t>
  </si>
  <si>
    <t>HAND COMPLETE LT</t>
  </si>
  <si>
    <t>HAND COMPLETE RT</t>
  </si>
  <si>
    <t>ANKLE 3 VIEWS</t>
  </si>
  <si>
    <t>ANKLE 3 VIEWS L</t>
  </si>
  <si>
    <t>ANKLE 3 VIEWS LT</t>
  </si>
  <si>
    <t>ANKLE 3 VIEWS R</t>
  </si>
  <si>
    <t>ANKLE 3 VIEWS RT</t>
  </si>
  <si>
    <t>FOOT 3 VIEWS</t>
  </si>
  <si>
    <t>FOOT 3 VIEWS L</t>
  </si>
  <si>
    <t>FOOT 3 VIEWS LT</t>
  </si>
  <si>
    <t>FOOT 3 VIEWS R</t>
  </si>
  <si>
    <t>FOOT 3 VIEWS RT</t>
  </si>
  <si>
    <t>SHOULDER BAP</t>
  </si>
  <si>
    <t>SHOULDER LT BAP</t>
  </si>
  <si>
    <t>SHOULDER RT BAP</t>
  </si>
  <si>
    <t>HIP 1 VIEW</t>
  </si>
  <si>
    <t>FEMUR 2 VIEWS LT</t>
  </si>
  <si>
    <t>FEMUR 2 VIEWS RT</t>
  </si>
  <si>
    <t>KNEE 3 VIEWS LT</t>
  </si>
  <si>
    <t>KNEE 3 VIEWS RT</t>
  </si>
  <si>
    <t>ABDOMEN PORTABLE</t>
  </si>
  <si>
    <t>OPC ABDOMEN 1 VIEW</t>
  </si>
  <si>
    <t>CHEST XR 2 VIEWS</t>
  </si>
  <si>
    <t>RIBS BAP</t>
  </si>
  <si>
    <t>RIBS LT BAP</t>
  </si>
  <si>
    <t>RIBS RT BAP</t>
  </si>
  <si>
    <t>SPINE LUMBAR 2-3V</t>
  </si>
  <si>
    <t>HIP JOINT 2 VIEWS</t>
  </si>
  <si>
    <t>HIP JOINT 2 VIEWS LT</t>
  </si>
  <si>
    <t>HIP JOINT 2 VIEWS RT</t>
  </si>
  <si>
    <t>KNEE 4 VIEWS</t>
  </si>
  <si>
    <t>THORACIC SPINE SE</t>
  </si>
  <si>
    <t>FACIAL BONES BAP</t>
  </si>
  <si>
    <t>SPINE LUMBAR SACR</t>
  </si>
  <si>
    <t>SKULL SERIES</t>
  </si>
  <si>
    <t>C-SPINE COMPLETE</t>
  </si>
  <si>
    <t>ERCP BAP</t>
  </si>
  <si>
    <t>71045;74018</t>
  </si>
  <si>
    <t>NICU PORT CHEST/ABD 1 IMAGE</t>
  </si>
  <si>
    <t>UNILAT VENOUS FOR DVT</t>
  </si>
  <si>
    <t>US VENO EXT. UNILAT</t>
  </si>
  <si>
    <t>US VENO EXT. UNILAT LT</t>
  </si>
  <si>
    <t>US VENO EXT. UNILAT RT</t>
  </si>
  <si>
    <t>US PELV NONOB LTD</t>
  </si>
  <si>
    <t>US ARTERIAL EXT. UNILAT BAP</t>
  </si>
  <si>
    <t>US ARTERIAL EXT. UNILAT LT BAP</t>
  </si>
  <si>
    <t>US ARTERIAL EXT. UNILAT RT BAP</t>
  </si>
  <si>
    <t>US ARTERIAL UP EXT UNILAT RIGHT</t>
  </si>
  <si>
    <t>US ARTERIAL UPPER EXT UNILAT</t>
  </si>
  <si>
    <t>US ARTERIOVENOUS GRAFT</t>
  </si>
  <si>
    <t>US LIMITED ABD ULTRASOUND</t>
  </si>
  <si>
    <t>US EXTREMITY NON-VAS LIMITED</t>
  </si>
  <si>
    <t>PEDIGRAM BONE SURVEY</t>
  </si>
  <si>
    <t>BILAT VENOUS ULTRSOUND FOR DVT</t>
  </si>
  <si>
    <t>LOWER EXT VENOUS DOPP BILAT</t>
  </si>
  <si>
    <t>US VENOUS BILATERAL</t>
  </si>
  <si>
    <t>US RENAL PARENCHYMA</t>
  </si>
  <si>
    <t>EN LUNG SCAN PERFUSI</t>
  </si>
  <si>
    <t>US ARTERIAL DOPPLER BILATERAL BAP</t>
  </si>
  <si>
    <t>CT HEAD W/O CONT</t>
  </si>
  <si>
    <t>CT MAXILLOFACIAL W/O CONT</t>
  </si>
  <si>
    <t>US OB &lt;14 WEEKS</t>
  </si>
  <si>
    <t>US MATERNAL OB COMPL</t>
  </si>
  <si>
    <t>GI BLEED STUDY</t>
  </si>
  <si>
    <t>CT THORACIC SP W/O CONT</t>
  </si>
  <si>
    <t>CT LUMBAR SP W/O CONT</t>
  </si>
  <si>
    <t>CT UPPER EXT W/O CON</t>
  </si>
  <si>
    <t>CT LOW EXT W/O CONT</t>
  </si>
  <si>
    <t>CT THORAX (CHEST) W/O CONT</t>
  </si>
  <si>
    <t>CT PELVIS W/O CONT</t>
  </si>
  <si>
    <t>CT ORBITS/SELLA/POST W/CONT</t>
  </si>
  <si>
    <t>CT MAXILLOFACIAL W/CONT</t>
  </si>
  <si>
    <t>CT THORAX (CHEST) W/CONT</t>
  </si>
  <si>
    <t>CT UPPER EX W/CONTRA</t>
  </si>
  <si>
    <t>CT LOWER EXT W/CONT</t>
  </si>
  <si>
    <t>CT LOWER EXT W/CONT LT</t>
  </si>
  <si>
    <t>CT LOWER EXT W/CONT RT</t>
  </si>
  <si>
    <t>CT ABD W/O CONT</t>
  </si>
  <si>
    <t>MRA HEAD W/O CONT</t>
  </si>
  <si>
    <t>MRA CAROTID W/O CONT</t>
  </si>
  <si>
    <t>CT L-SPINE W/CONT</t>
  </si>
  <si>
    <t>CT ABD W/CONT PER PROTOCOL</t>
  </si>
  <si>
    <t>CT ORBITS/SELLA/POST BAP</t>
  </si>
  <si>
    <t>MRI UP EXT W/JOINT BAP</t>
  </si>
  <si>
    <t>CT NECK W/CONT</t>
  </si>
  <si>
    <t>MRI BRAIN W/O CONT</t>
  </si>
  <si>
    <t>MRI C-SPINE W/O CONT</t>
  </si>
  <si>
    <t>MRI THORAC W/O CONT</t>
  </si>
  <si>
    <t>MRI LUMBAR SP W/O CONT</t>
  </si>
  <si>
    <t>MRI LUMBAR W/O CONT</t>
  </si>
  <si>
    <t>MRI LOW EXT W/CONT</t>
  </si>
  <si>
    <t>CTA CHEST AORTA</t>
  </si>
  <si>
    <t>CTA CHEST FOR PE</t>
  </si>
  <si>
    <t>CTA LOW EXT W</t>
  </si>
  <si>
    <t>CT ABDOMEN/PELVIS WITH/WITHOUT</t>
  </si>
  <si>
    <t>MRI ORB/F/NECK W/WO</t>
  </si>
  <si>
    <t>CTA ABDOMEN AND PELVIS</t>
  </si>
  <si>
    <t>MRI ABD W BAP</t>
  </si>
  <si>
    <t>MRI BRAIN W BAP</t>
  </si>
  <si>
    <t>MRI THORACIC W &amp; W/O</t>
  </si>
  <si>
    <t>MRI LUMBAR W &amp; W/O C</t>
  </si>
  <si>
    <t>MRI LUMBAR W BAP</t>
  </si>
  <si>
    <t>CTA RUN-OFF</t>
  </si>
  <si>
    <t>RHC1 XR KNEE1-2 VIEW BILAT</t>
  </si>
  <si>
    <t>XR FINGER LT M 2V</t>
  </si>
  <si>
    <t>BIENVILLE</t>
  </si>
  <si>
    <t>XR FINGER LT M 3V</t>
  </si>
  <si>
    <t>XR FINGER LT THUMB</t>
  </si>
  <si>
    <t>XR FINGER RT M 2V</t>
  </si>
  <si>
    <t>XR FINGER RT THUMB</t>
  </si>
  <si>
    <t>XR TOE(S) MIN 2V LT</t>
  </si>
  <si>
    <t>XR TOE(S) MIN 2V RT</t>
  </si>
  <si>
    <t>XR TOE(S) MIN 3V RT</t>
  </si>
  <si>
    <t>XR SHOULDER 1 V LT</t>
  </si>
  <si>
    <t>XR SHOULDER 1 V RT</t>
  </si>
  <si>
    <t>XR CERVICAL SPINE 1V</t>
  </si>
  <si>
    <t>XR L-SPINE X-TABLE</t>
  </si>
  <si>
    <t>XR T-SPINE X-TABLE</t>
  </si>
  <si>
    <t>XR CLAVICLE LT</t>
  </si>
  <si>
    <t>XR CLAVICLE RT</t>
  </si>
  <si>
    <t>XR HUMERUS 2V LT</t>
  </si>
  <si>
    <t>XR HUMERUS 2V RT</t>
  </si>
  <si>
    <t>XR ELBOW 2 V LT</t>
  </si>
  <si>
    <t>XR ELBOW 2 V RT</t>
  </si>
  <si>
    <t>XR ELBOW 2 VWS LT</t>
  </si>
  <si>
    <t>XR FOREARM 2 V LT</t>
  </si>
  <si>
    <t>XR FOREARM 2 V RT</t>
  </si>
  <si>
    <t>XR FOREARM LEFT</t>
  </si>
  <si>
    <t>XR UP EXT INFANT LT</t>
  </si>
  <si>
    <t>XR UP EXT INFANT RT</t>
  </si>
  <si>
    <t>XR WRIST 2 VWS LT</t>
  </si>
  <si>
    <t>XR WRIST 2 VWS RT</t>
  </si>
  <si>
    <t>XR HAND 2 V LT</t>
  </si>
  <si>
    <t>XR HAND 2 VIEWS RT</t>
  </si>
  <si>
    <t>XR FEMUR LT 1 V</t>
  </si>
  <si>
    <t>XR FEMUR RT 1 V</t>
  </si>
  <si>
    <t>XR KNEE 1-2 V LT</t>
  </si>
  <si>
    <t>XR KNEE 1-2 V RT</t>
  </si>
  <si>
    <t>XR PATELLA MIN 2V</t>
  </si>
  <si>
    <t>XR KNEES STAND BI AP</t>
  </si>
  <si>
    <t>XR TIB FIB 2V LT</t>
  </si>
  <si>
    <t>XR TIB FIB 2V RT</t>
  </si>
  <si>
    <t>XR LOWEXT INFANT 2VL</t>
  </si>
  <si>
    <t>XR LOWEXT INFANT 2VR</t>
  </si>
  <si>
    <t>XR ANKLE 2 VWS LT</t>
  </si>
  <si>
    <t>XR ANKLE 2 VWS RT</t>
  </si>
  <si>
    <t>XR FOOT 2 VWS LT</t>
  </si>
  <si>
    <t>XR FOOT 2 VWS RT</t>
  </si>
  <si>
    <t>XR FOOT MIN 2V LT</t>
  </si>
  <si>
    <t>XR FOOT MIN 2V RT</t>
  </si>
  <si>
    <t>XR CALCANEUS M 2V LT</t>
  </si>
  <si>
    <t>XR CALCANEUS M 2V RT</t>
  </si>
  <si>
    <t>XR HEEL/CAL LT</t>
  </si>
  <si>
    <t>XR HEEL/CAL RT</t>
  </si>
  <si>
    <t>XR NASAL BONE MIN 3V</t>
  </si>
  <si>
    <t>XR SINUSES 2 VIEWS</t>
  </si>
  <si>
    <t>XR SC JOINTS &lt; 3 V</t>
  </si>
  <si>
    <t>XR SACRUM COCCYX M2V</t>
  </si>
  <si>
    <t>XR SCAPULA LT MIN 2V</t>
  </si>
  <si>
    <t>XR SCAPULA RT MIN 2V</t>
  </si>
  <si>
    <t>XR ELBOW 3 VWS LT</t>
  </si>
  <si>
    <t>XR ELBOW 3 VWS RT</t>
  </si>
  <si>
    <t>XR WRIST 3 VWS LT</t>
  </si>
  <si>
    <t>XR WRIST 3 VWS RT</t>
  </si>
  <si>
    <t>XR WRIST 3V LT</t>
  </si>
  <si>
    <t>XR WRIST 3V RT</t>
  </si>
  <si>
    <t>XR HAND 3 VIEWS RT</t>
  </si>
  <si>
    <t>XR HAND MIN 3 V LT</t>
  </si>
  <si>
    <t>XR HAND MIN 3 V RT</t>
  </si>
  <si>
    <t>XR HAND MIN 3V RT</t>
  </si>
  <si>
    <t>XR ANKLE 3 VWS LT</t>
  </si>
  <si>
    <t>XR ANKLE 3 VWS RT</t>
  </si>
  <si>
    <t>XR ANKLE MIN 3V LT</t>
  </si>
  <si>
    <t>XR ANKLE MIN 3V RT</t>
  </si>
  <si>
    <t>XR FOOT 3 VWS LT</t>
  </si>
  <si>
    <t>XR FOOT 3 VWS RT</t>
  </si>
  <si>
    <t>XR FOOT MIN 3 V RT</t>
  </si>
  <si>
    <t>XR FOOT MIN 3V LT</t>
  </si>
  <si>
    <t>XR FOOT MIN 3V RT</t>
  </si>
  <si>
    <t>XR SKULL &lt; 4V</t>
  </si>
  <si>
    <t>XR NECK SOFT TISS</t>
  </si>
  <si>
    <t>XR CHEST SGL VIEW</t>
  </si>
  <si>
    <t>XR SHLDR AXIAL LT</t>
  </si>
  <si>
    <t>XR SHLDR AXIAL RT</t>
  </si>
  <si>
    <t>XR SHOULDER 2 V LT</t>
  </si>
  <si>
    <t>XR SHOULDER 2 V RT</t>
  </si>
  <si>
    <t>XR SHOULDER 2+ V LT</t>
  </si>
  <si>
    <t>XR SHOULDER 2+ V RT</t>
  </si>
  <si>
    <t>XR SHOULDER 3 V LT</t>
  </si>
  <si>
    <t>XR SHOULDER 3 V RT</t>
  </si>
  <si>
    <t>XR AC JOINTS BL</t>
  </si>
  <si>
    <t>XR HIP 1 VW LT</t>
  </si>
  <si>
    <t>XR HIP 1 VW RT</t>
  </si>
  <si>
    <t>XR FEMUR LT 2 V</t>
  </si>
  <si>
    <t>XR FEMUR LT 4V</t>
  </si>
  <si>
    <t>XR FEMUR RT 2 V</t>
  </si>
  <si>
    <t>XR FEMUR RT 4V</t>
  </si>
  <si>
    <t>XR KNEE 3V LT</t>
  </si>
  <si>
    <t>XR KNEE 3V RT</t>
  </si>
  <si>
    <t>XR KNEE MIN 3V LT</t>
  </si>
  <si>
    <t>XR ABDOMEN 1 VIEW</t>
  </si>
  <si>
    <t>XR KUB</t>
  </si>
  <si>
    <t>XR FOREIGN BODY CHIL</t>
  </si>
  <si>
    <t>XR STERNUM MIN 2V</t>
  </si>
  <si>
    <t>XR THORACIC SPINE 2V</t>
  </si>
  <si>
    <t>XR SINUSES MIN 3V</t>
  </si>
  <si>
    <t>XR CH 2 LAT DECUB B</t>
  </si>
  <si>
    <t>XR CHEST 2 VIEWS</t>
  </si>
  <si>
    <t>XR RIBS UNI 2V LT</t>
  </si>
  <si>
    <t>XR RIBS UNI 2V RT</t>
  </si>
  <si>
    <t>XR SC JOINTS MIN 3V</t>
  </si>
  <si>
    <t>XR CERVI SPINE 2-3 V</t>
  </si>
  <si>
    <t>XR CERVI SPINE MIN3</t>
  </si>
  <si>
    <t>XR LUMBOSACRAL 2-3 V</t>
  </si>
  <si>
    <t>XR LUMBOSACRAL M 3V</t>
  </si>
  <si>
    <t>XR LUMBSAC BEND ONLY</t>
  </si>
  <si>
    <t>XR HIP 2 VW RT</t>
  </si>
  <si>
    <t>XR HIP 2/3 VW LT</t>
  </si>
  <si>
    <t>XR HIP 2/3 VW RT</t>
  </si>
  <si>
    <t>XR KNEE MIN 4V LT</t>
  </si>
  <si>
    <t>XR KNEE MIN 4V RT</t>
  </si>
  <si>
    <t>XR T-SPINE 3 VWS</t>
  </si>
  <si>
    <t>XR ABODOMEN 2 VIEWS</t>
  </si>
  <si>
    <t>XR TMJ OPEN/CLOSE BI</t>
  </si>
  <si>
    <t>XR MANDIBLE MIN 4V</t>
  </si>
  <si>
    <t>XR PELVIS MIN 3V</t>
  </si>
  <si>
    <t>XR FACIAL BONES M 3V</t>
  </si>
  <si>
    <t>XR LUMBOSACRAL M 4V</t>
  </si>
  <si>
    <t>XR BONE LENGTH STUD</t>
  </si>
  <si>
    <t>XR CH 2 V W/OBLIQUES</t>
  </si>
  <si>
    <t>XR CH 2V W/LORDOTIC</t>
  </si>
  <si>
    <t>XR RIBS LT W/CHEST</t>
  </si>
  <si>
    <t>XR RIBS RT W/CHEST</t>
  </si>
  <si>
    <t>XR RIBS UNI 2V LT W/ CHEST</t>
  </si>
  <si>
    <t>XR RIBS UNI 4V LT</t>
  </si>
  <si>
    <t>XR CERVI SPINE MIN 4V</t>
  </si>
  <si>
    <t>XR CERVI SPINE MIN4</t>
  </si>
  <si>
    <t>XR ABDOMEN 3+ VW</t>
  </si>
  <si>
    <t>XR ORBITS MIN 4V</t>
  </si>
  <si>
    <t>XR SKULL MIN 4V</t>
  </si>
  <si>
    <t>XR HIP 3/4 VW BIL</t>
  </si>
  <si>
    <t>XR HIPS 3/4 VW BIL</t>
  </si>
  <si>
    <t>XR CERVI SPINE COMP</t>
  </si>
  <si>
    <t>XR LUMSAC COMP WBEND</t>
  </si>
  <si>
    <t>XR RIBS BL WITH CHEST</t>
  </si>
  <si>
    <t>XR ACUTE ABD SERIES</t>
  </si>
  <si>
    <t>73100;73100</t>
  </si>
  <si>
    <t>XR WRIST 2VW BI</t>
  </si>
  <si>
    <t>73120;73120</t>
  </si>
  <si>
    <t>XR HAND 2VW BIL</t>
  </si>
  <si>
    <t>XR KNEE 1-2 VWS BI</t>
  </si>
  <si>
    <t>XR ANKLE 2 VWS BIL</t>
  </si>
  <si>
    <t>73620;73620</t>
  </si>
  <si>
    <t>XR FOOT 2VWS BIL</t>
  </si>
  <si>
    <t>73110;73110</t>
  </si>
  <si>
    <t>XR WRIST 3VW BIL</t>
  </si>
  <si>
    <t>73130;73130</t>
  </si>
  <si>
    <t>XR HAND 3VW BIL</t>
  </si>
  <si>
    <t>XR ANKLE 3VW BIL</t>
  </si>
  <si>
    <t>XR SPINE ENTIRE &gt;6V</t>
  </si>
  <si>
    <t>US ABIS</t>
  </si>
  <si>
    <t>LT VEN LEG US</t>
  </si>
  <si>
    <t>RT VEN ARM US</t>
  </si>
  <si>
    <t>RT VEN LEG US</t>
  </si>
  <si>
    <t>US VEIN LOW EXT LT</t>
  </si>
  <si>
    <t>US VEIN LOW EXT RT</t>
  </si>
  <si>
    <t>US VEIN UP EXT LT</t>
  </si>
  <si>
    <t>US VEIN UP EXT RT</t>
  </si>
  <si>
    <t>US VEIN UPPER EXT LT</t>
  </si>
  <si>
    <t>US BLAD PRE/POS VOID</t>
  </si>
  <si>
    <t>US BLADDER COMP</t>
  </si>
  <si>
    <t>US PELVIS LMTD</t>
  </si>
  <si>
    <t>US CAROTID DUP UNILAT</t>
  </si>
  <si>
    <t>RT ART LEG US</t>
  </si>
  <si>
    <t>US ART EXT LOW LT</t>
  </si>
  <si>
    <t>US ART LOW EXT LT</t>
  </si>
  <si>
    <t>US ART LOW EXT RT</t>
  </si>
  <si>
    <t>US ARTERY LOW EXT LT</t>
  </si>
  <si>
    <t>US ARTERY LOW EXT RT</t>
  </si>
  <si>
    <t>US ARTERY UP EXT LT</t>
  </si>
  <si>
    <t>US ARTERY UP EXT RT</t>
  </si>
  <si>
    <t>ECHOCARDIOGRAM LIMIT</t>
  </si>
  <si>
    <t>XR FISTULA/SIN TRCT</t>
  </si>
  <si>
    <t>XR SINUS TRACT STUDY</t>
  </si>
  <si>
    <t>US AORTA SCREEN</t>
  </si>
  <si>
    <t>XR BONE SURVEY COMP</t>
  </si>
  <si>
    <t>US SOFT TISS HD/NCK</t>
  </si>
  <si>
    <t>US SOFT TISSUE HD/NECK</t>
  </si>
  <si>
    <t>US AORTA LIM</t>
  </si>
  <si>
    <t>US RETROPERITONEAL L</t>
  </si>
  <si>
    <t>US ABD LIMTED</t>
  </si>
  <si>
    <t>XR KUB PEG TUBE</t>
  </si>
  <si>
    <t>XR PEG TUBE WC</t>
  </si>
  <si>
    <t>ULTRSND PREGNANCY LM</t>
  </si>
  <si>
    <t>US BREAST LTD LT</t>
  </si>
  <si>
    <t>US BREAST LTD RT</t>
  </si>
  <si>
    <t>PELVIC US</t>
  </si>
  <si>
    <t>US PELVIS COMP</t>
  </si>
  <si>
    <t>US GROIN RT</t>
  </si>
  <si>
    <t>US LOW EXT LIMITED L</t>
  </si>
  <si>
    <t>US LOW EXT LIMITED R</t>
  </si>
  <si>
    <t>US LOW EXT LIMITED RT</t>
  </si>
  <si>
    <t>US ST EXT LTD LT</t>
  </si>
  <si>
    <t>US ST EXT LTD RT</t>
  </si>
  <si>
    <t>US UP EXT LIMITED LT</t>
  </si>
  <si>
    <t>US UP EXT LIMITED RT</t>
  </si>
  <si>
    <t>USSOFTEXT/AXIL/TORSO</t>
  </si>
  <si>
    <t>XR BONE SURVEY INFAN</t>
  </si>
  <si>
    <t>BIL VEN LEGS US</t>
  </si>
  <si>
    <t>US VEIN LOW EXT BL</t>
  </si>
  <si>
    <t>US VEIN UP EXT BL</t>
  </si>
  <si>
    <t>US BREAST COMP LT</t>
  </si>
  <si>
    <t>US BREAST COMP RT</t>
  </si>
  <si>
    <t>ULTRSND RETROPERITON</t>
  </si>
  <si>
    <t>US RENAL/BLADDER</t>
  </si>
  <si>
    <t>US RENAL/BLADDER COMP</t>
  </si>
  <si>
    <t>US INFANT HIP</t>
  </si>
  <si>
    <t>US OB&lt;14 WEEKS US PREGNANCY TRANSVA</t>
  </si>
  <si>
    <t>US PREGNANCY TRANSVA</t>
  </si>
  <si>
    <t>US ECHO LI</t>
  </si>
  <si>
    <t>US CAROTID DUP BI</t>
  </si>
  <si>
    <t>US CAROTID DUP BI CO</t>
  </si>
  <si>
    <t>US CAROTID DUP BL</t>
  </si>
  <si>
    <t>US ART LOW EXT BIL</t>
  </si>
  <si>
    <t>US ARTERY LOW EXT BI</t>
  </si>
  <si>
    <t>US ARTERY LOW EXT BIL</t>
  </si>
  <si>
    <t>US BIL LOW EXT ART</t>
  </si>
  <si>
    <t>US ARTERY UP EXT BI</t>
  </si>
  <si>
    <t>US ABD DUP LIMITED</t>
  </si>
  <si>
    <t>US AORTA DUPLEX</t>
  </si>
  <si>
    <t>US PSEUDOAEURYSM</t>
  </si>
  <si>
    <t>ABD US</t>
  </si>
  <si>
    <t>US ABD COMPLETE</t>
  </si>
  <si>
    <t>CT HEAD WO CONT</t>
  </si>
  <si>
    <t>CT HEAD/BRAIN STROKE</t>
  </si>
  <si>
    <t>CT HEAD/BRAIN W/O CO</t>
  </si>
  <si>
    <t>CT MAXILO/SINUS W/O</t>
  </si>
  <si>
    <t>US ST EXT COMP LT</t>
  </si>
  <si>
    <t>US ST EXT COMP RT</t>
  </si>
  <si>
    <t>93926;93923</t>
  </si>
  <si>
    <t>ABI WITH RIGHT LEG ARTERIAL DUPLEX</t>
  </si>
  <si>
    <t>US OB &lt;14WEEKS</t>
  </si>
  <si>
    <t>US OB&lt;14 WEEKS</t>
  </si>
  <si>
    <t>OB US&gt; 14 WEEKS</t>
  </si>
  <si>
    <t>US OB COMPLETE</t>
  </si>
  <si>
    <t>CT C-SPINE W/O CONTR</t>
  </si>
  <si>
    <t>CT T-SPINE W/O CONTR</t>
  </si>
  <si>
    <t>CT L-SPINE  W/O CONTR</t>
  </si>
  <si>
    <t>CT L-SPINE W/O CONTR</t>
  </si>
  <si>
    <t>CT UP EXT W/O LT</t>
  </si>
  <si>
    <t>CT UP EXT W/O RT</t>
  </si>
  <si>
    <t>CT LOW EXT W/O LT</t>
  </si>
  <si>
    <t>CT LOW EXT W/O RT</t>
  </si>
  <si>
    <t>CT RIGHT LOWER EXT W/O</t>
  </si>
  <si>
    <t>CT CHEST W/O CONTR</t>
  </si>
  <si>
    <t>CT CHEST W/O CONTRAS</t>
  </si>
  <si>
    <t>CT LDCT LUNG SCREEN</t>
  </si>
  <si>
    <t>CT PELVIS WO CONTRAS</t>
  </si>
  <si>
    <t>CT HEAD/BRAIN WITH C</t>
  </si>
  <si>
    <t>CT ORBITS WITH CONTR</t>
  </si>
  <si>
    <t>CT MAXILO/SINUS W CO</t>
  </si>
  <si>
    <t>ULTRASOUND SPINAL CA</t>
  </si>
  <si>
    <t>CT CHEST WITH CONTRA</t>
  </si>
  <si>
    <t>CT HIP BL WC</t>
  </si>
  <si>
    <t>CT PELVIS WITH CONTR</t>
  </si>
  <si>
    <t>CT UP EXT W LT</t>
  </si>
  <si>
    <t>CT UP EXT W RT</t>
  </si>
  <si>
    <t>CT LOW EXT W LT</t>
  </si>
  <si>
    <t>CT LOW EXT W RT</t>
  </si>
  <si>
    <t>US ABD DUP COMPLETE</t>
  </si>
  <si>
    <t>US RENAL DOPPLER</t>
  </si>
  <si>
    <t>CT ABDOMEN W/O CONT</t>
  </si>
  <si>
    <t>CT C-SPINE WC</t>
  </si>
  <si>
    <t>CT T-SPINE WITH CONT</t>
  </si>
  <si>
    <t>CT L-SPINE WITH CONT</t>
  </si>
  <si>
    <t>CT PELVIS W/WO CONTR</t>
  </si>
  <si>
    <t>CT UP EXT W/WO LT</t>
  </si>
  <si>
    <t>CT UP EXT W/WO RT</t>
  </si>
  <si>
    <t>CT LOW EXT WWO LT</t>
  </si>
  <si>
    <t>CT LOW EXT WWO RT</t>
  </si>
  <si>
    <t>CT CHEST W/W/O CONTR</t>
  </si>
  <si>
    <t>93925;93923</t>
  </si>
  <si>
    <t>Arterial Doppler Bilat Lower W/ ABI</t>
  </si>
  <si>
    <t>US ABIS US ARTERY LOW EXT BI</t>
  </si>
  <si>
    <t>CT HEAD/BRAIN W/W/O</t>
  </si>
  <si>
    <t>CT ORBITS W/WO CONT</t>
  </si>
  <si>
    <t>CT MAXILO/SINUS WWO</t>
  </si>
  <si>
    <t>CT T-SPINE W/WO</t>
  </si>
  <si>
    <t>CT L-SPINE  W/W/O CON</t>
  </si>
  <si>
    <t>CT L-SPINE W/W/O CON</t>
  </si>
  <si>
    <t>CT ABDOMEN WITH CONT</t>
  </si>
  <si>
    <t>CT ORBITS WO CONT</t>
  </si>
  <si>
    <t>CT TEMP/MASTOID</t>
  </si>
  <si>
    <t>CT NECK W/O CONTRAST</t>
  </si>
  <si>
    <t>76856; 76830</t>
  </si>
  <si>
    <t>US PEL TRNS ABD/VAG</t>
  </si>
  <si>
    <t>US PELVIC TRANSVAG</t>
  </si>
  <si>
    <t>US PELVIC/TRANSVAG COMP</t>
  </si>
  <si>
    <t>CT NECK WITH CONTRAS</t>
  </si>
  <si>
    <t>CT ABDOMEN W/W/O CON</t>
  </si>
  <si>
    <t>US ECHO COMP</t>
  </si>
  <si>
    <t>76641;76641</t>
  </si>
  <si>
    <t>US BREAST COMP BIL</t>
  </si>
  <si>
    <t>US PROSTATE</t>
  </si>
  <si>
    <t>CT NECK W/W/O CONTRA</t>
  </si>
  <si>
    <t>CT ABD PEL W/O</t>
  </si>
  <si>
    <t>CT ABD&amp;PEL WO CONTRA</t>
  </si>
  <si>
    <t>CT ABD/PEL WO CONTRA</t>
  </si>
  <si>
    <t>CT CHEST PE CHEST</t>
  </si>
  <si>
    <t>CT CHEST PE STUDY</t>
  </si>
  <si>
    <t>CT PE STUDY</t>
  </si>
  <si>
    <t>CT ABD&amp;PEL W CONTRAS</t>
  </si>
  <si>
    <t>CT ABD/PEL W CONTRA</t>
  </si>
  <si>
    <t>CT ABD/PEL W CONTRAS</t>
  </si>
  <si>
    <t>CT ABD/PEL W CONTRAST</t>
  </si>
  <si>
    <t>CT ABD&amp;PEL W/W/O CON</t>
  </si>
  <si>
    <t>CT ABD/PEL W/W/O CON</t>
  </si>
  <si>
    <t>73200;73200</t>
  </si>
  <si>
    <t>CT EXT UP BL WO</t>
  </si>
  <si>
    <t>73700;73700</t>
  </si>
  <si>
    <t>CT EXT LOW BI WO</t>
  </si>
  <si>
    <t>CT HIP BI WO</t>
  </si>
  <si>
    <t>CT HIP BL WO</t>
  </si>
  <si>
    <t>CT KNEE BI WO</t>
  </si>
  <si>
    <t>73200;73201</t>
  </si>
  <si>
    <t>CT HAND BL WO</t>
  </si>
  <si>
    <t>73201;73201</t>
  </si>
  <si>
    <t>CT EXT UP BL WC</t>
  </si>
  <si>
    <t>CT HAND BL WC</t>
  </si>
  <si>
    <t>73701;73701</t>
  </si>
  <si>
    <t>CT EXT LOW BI WC</t>
  </si>
  <si>
    <t>CT KNEE BI WC</t>
  </si>
  <si>
    <t>73202;73202</t>
  </si>
  <si>
    <t>CT EXT UP BL W/WO</t>
  </si>
  <si>
    <t>CT HAND BL W/WO</t>
  </si>
  <si>
    <t>73702;73702</t>
  </si>
  <si>
    <t>CT EXT LOW BI W/WO</t>
  </si>
  <si>
    <t>CT KNEE BI W/WO</t>
  </si>
  <si>
    <t>71250;74176</t>
  </si>
  <si>
    <t>CT CHEST/ABD/PEL WO</t>
  </si>
  <si>
    <t>71260;74177</t>
  </si>
  <si>
    <t>CT CHEST/ABD/PEL WC</t>
  </si>
  <si>
    <t>XR FACIAL BONES&lt;3V</t>
  </si>
  <si>
    <t>C</t>
  </si>
  <si>
    <t>XR L-SPINE 4 VIEW</t>
  </si>
  <si>
    <t>XR KNEE 1-2 VIEWS BILATERAL</t>
  </si>
  <si>
    <t>XR WRIST 3 VIEWS BILATERAL</t>
  </si>
  <si>
    <t>XR HAND MIN 3 VIEWS BILATERAL</t>
  </si>
  <si>
    <t>XR ANKLE MIN 3 VIEWS BILATERAL</t>
  </si>
  <si>
    <t>XR SHOULDER 2+VIEWS BILATERAL</t>
  </si>
  <si>
    <t>73564;73564</t>
  </si>
  <si>
    <t>XR KNEE 4+VIEWS BILATERAL</t>
  </si>
  <si>
    <t>CT THORACIC SPINE  W/WO</t>
  </si>
  <si>
    <t>MRA EXTREMITY LOWER RIGHT W/WO</t>
  </si>
  <si>
    <t>DOPPLER COLOR FLOW ADD 3</t>
  </si>
  <si>
    <t>CALDWELL MEMORIAL</t>
  </si>
  <si>
    <t>XR FINGER 1ST DIGIT THUMB LEFT</t>
  </si>
  <si>
    <t>XR FINGER 1ST DIGIT THUMB RIGHT</t>
  </si>
  <si>
    <t>XR FINGER 2ND DIGIT LEFT</t>
  </si>
  <si>
    <t>XR FINGER 2ND DIGIT RIGHT</t>
  </si>
  <si>
    <t>XR FINGER 3RD DIGIT LEFT</t>
  </si>
  <si>
    <t>XR FINGER 3RD DIGIT RIGHT</t>
  </si>
  <si>
    <t>XR FINGER 4TH DIGIT LEFT</t>
  </si>
  <si>
    <t>XR FINGER 4TH DIGIT RIGHT</t>
  </si>
  <si>
    <t>XR FINGER 5TH DIGIT LEFT</t>
  </si>
  <si>
    <t>XR FINGER 5TH DIGIT RIGHT</t>
  </si>
  <si>
    <t>XR TOE 1ST DIGIT LEFT</t>
  </si>
  <si>
    <t>XR TOE 1ST DIGIT RIGHT</t>
  </si>
  <si>
    <t>XR TOE 2ND DIGIT LEFT</t>
  </si>
  <si>
    <t>XR TOE 2ND DIGIT RIGHT</t>
  </si>
  <si>
    <t>XR TOE 3RD DIGIT LEFT</t>
  </si>
  <si>
    <t>XR TOE 3RD DIGIT RIGHT</t>
  </si>
  <si>
    <t>XR TOE 4TH DIGIT LEFT</t>
  </si>
  <si>
    <t>XR TOE 4TH DIGIT RIGHT</t>
  </si>
  <si>
    <t>XR TOE 5TH DIGIT LEFT</t>
  </si>
  <si>
    <t>XR TOE 5TH DIGIT RIGHT</t>
  </si>
  <si>
    <t>XR SHOULDER 1</t>
  </si>
  <si>
    <t>ECHO 2D LIMITED OR FOLLOW UP</t>
  </si>
  <si>
    <t>ECHO FU</t>
  </si>
  <si>
    <t>XR SPINE 1</t>
  </si>
  <si>
    <t>XR CLAVICLE LEFT</t>
  </si>
  <si>
    <t>XR CLAVICLE RIGHT</t>
  </si>
  <si>
    <t>XR HUMERUS LEFT</t>
  </si>
  <si>
    <t>XR HUMERUS RIGHT</t>
  </si>
  <si>
    <t>XR ELBOW 2</t>
  </si>
  <si>
    <t>XR FOREARM RIGHT</t>
  </si>
  <si>
    <t>XR WRIST 2 VIEWS</t>
  </si>
  <si>
    <t>XR HAND 2 VIEW</t>
  </si>
  <si>
    <t>XR FEMUR LIMITED 1 VIEW LEFT</t>
  </si>
  <si>
    <t>XR FEMUR LIMITED 1 VIEW RIGHT</t>
  </si>
  <si>
    <t>XR KNEE LIMITED LEFT 1 VIEW</t>
  </si>
  <si>
    <t>XR KNEE LIMITED RIGHT 1 VIEW</t>
  </si>
  <si>
    <t>XR KNEE BILATERAL STANDING</t>
  </si>
  <si>
    <t>XR TIBIA FIBULA LEFT</t>
  </si>
  <si>
    <t>XR TIBIA FIBULA RIGHT</t>
  </si>
  <si>
    <t>XR ANKLE 2</t>
  </si>
  <si>
    <t>XR FOOT 2 VIEW</t>
  </si>
  <si>
    <t>XR CALCANEUS LEFT</t>
  </si>
  <si>
    <t>XR CALCANEUS RIGHT</t>
  </si>
  <si>
    <t>XR NASAL BONES COMPLETE</t>
  </si>
  <si>
    <t>XR SINUSES 1 VIEW LIMITED</t>
  </si>
  <si>
    <t>XR PELVIS AP</t>
  </si>
  <si>
    <t>XR SACROILIAC JTS LT</t>
  </si>
  <si>
    <t>XR SACROILIAC JTS RT</t>
  </si>
  <si>
    <t>XR COCCYX</t>
  </si>
  <si>
    <t>XR SACRUM</t>
  </si>
  <si>
    <t>XR SCAPULA LEFT</t>
  </si>
  <si>
    <t>XR SCAPULA RIGHT</t>
  </si>
  <si>
    <t>XR ELBOW LEFT 3 VIEWS</t>
  </si>
  <si>
    <t>XR ELBOW RIGHT 3 VIEWS</t>
  </si>
  <si>
    <t>XR WRIST LEFT 3 VIEWS</t>
  </si>
  <si>
    <t>XR WRIST RIGHT 3 VIEWS</t>
  </si>
  <si>
    <t>XR HAND LEFT 3 VIEWS</t>
  </si>
  <si>
    <t>XR HAND RIGHT 3 VIEWS</t>
  </si>
  <si>
    <t>XR ANKLE LEFT 3 VIEWS</t>
  </si>
  <si>
    <t>XR ANKLE RIGHT 3 VIEWS</t>
  </si>
  <si>
    <t>XR FOOT LEFT 3 VIEWS</t>
  </si>
  <si>
    <t>XR FOOT RIGHT 3 VIEWS</t>
  </si>
  <si>
    <t>XR MANDIBLE  LT &lt;4 VIEWS</t>
  </si>
  <si>
    <t>XR MANDIBLE  RT &lt;4 VIEWS</t>
  </si>
  <si>
    <t>XR MANDIBLE LT &lt; 4 VIEWS</t>
  </si>
  <si>
    <t>XR MANDIBLE RT &lt; 4 VIEWS</t>
  </si>
  <si>
    <t>XR MASTOIDS LT &lt; 3 VIEWS</t>
  </si>
  <si>
    <t>XR MASTOIDS RT &lt; 3 VIEWS</t>
  </si>
  <si>
    <t>XR SKULL 2</t>
  </si>
  <si>
    <t>XR TMJ LEFT</t>
  </si>
  <si>
    <t>XR TMJ RIGHT</t>
  </si>
  <si>
    <t>XR NECK SOFT TISSUE</t>
  </si>
  <si>
    <t>XR CHEST 1 VIEW</t>
  </si>
  <si>
    <t>XR SHOULDER LEFT COMPLETE</t>
  </si>
  <si>
    <t>XR SHOULDER RIGHT COMPLETE</t>
  </si>
  <si>
    <t>XR AC JOINT</t>
  </si>
  <si>
    <t>XR HIP LIMITED LEFT 1 VIEW</t>
  </si>
  <si>
    <t>XR HIP LIMITED RIGHT 1 VIEW</t>
  </si>
  <si>
    <t>XR FEMUR LEFT COMPLETE</t>
  </si>
  <si>
    <t>XR FEMUR RIGHT COMPLETE</t>
  </si>
  <si>
    <t>XR KNEE 3 VIEW LEFT</t>
  </si>
  <si>
    <t>XR KNEE 3 VIEW RIGHT</t>
  </si>
  <si>
    <t>XR STERNUM</t>
  </si>
  <si>
    <t>XR T SPINE 2 VIEW</t>
  </si>
  <si>
    <t>XR SINUSES COMPLETE</t>
  </si>
  <si>
    <t>XR RIBS LEFT 2 VIEWS</t>
  </si>
  <si>
    <t>XR RIBS RIGHT 2 VIEWS</t>
  </si>
  <si>
    <t>XR C SPINE LIMITED 3 VIEWS</t>
  </si>
  <si>
    <t>XR L SPINE 3 VIEW</t>
  </si>
  <si>
    <t>XR HIP LEFT 2+ VIEWS INCLUDES PELVIS</t>
  </si>
  <si>
    <t>XR HIP RIGHT 2 + VIEWS INCLUDES PELVIS</t>
  </si>
  <si>
    <t>XR HIPS BILATERAL 2 VIEWS</t>
  </si>
  <si>
    <t>XR KNEE 4 OR MORE</t>
  </si>
  <si>
    <t>XR T SPINE 3 VIEW</t>
  </si>
  <si>
    <t>XR SACROILIAC JOINTS BIL MIN 3 VIEWS</t>
  </si>
  <si>
    <t>XR ABDOMEN COMPLETE FLAT &amp; ERECT</t>
  </si>
  <si>
    <t>XR ABDOMEN COMPLETE FLAT AND ERECT</t>
  </si>
  <si>
    <t>XR TMJ BILAT</t>
  </si>
  <si>
    <t>XR MANDIBLE COMPLETE MIN 4 VIEWS</t>
  </si>
  <si>
    <t>XR MANDIBLE COMPLETE MIN 4+ VIEWS</t>
  </si>
  <si>
    <t>XR FACIAL BONES COMPLETE</t>
  </si>
  <si>
    <t>XR SPINE THORACIC AND LUMBAR 1 VIEW</t>
  </si>
  <si>
    <t>XR LUMBO SACRAL SPINE COMPLETE 5 VIEWS</t>
  </si>
  <si>
    <t>XR CHEST 2V WITH LORDOTIC</t>
  </si>
  <si>
    <t>XR CHEST THREE VIEWS</t>
  </si>
  <si>
    <t>XR C SPINE COMPLETE 5 VIEWS</t>
  </si>
  <si>
    <t>XR ORBIT BILATERAL MIN 4 VIEW</t>
  </si>
  <si>
    <t>XR ORBIT LEFT MIN 4 VIEW</t>
  </si>
  <si>
    <t>XR ORBIT RIGHT MIN 4 VIEW</t>
  </si>
  <si>
    <t>XR SKULL COMPLETE</t>
  </si>
  <si>
    <t>XR RIBS BILAT 3 + VIEWS</t>
  </si>
  <si>
    <t>XR HIPS &amp; PELVIS 3 TO 4 VIEWS BILATERAL</t>
  </si>
  <si>
    <t>XR C SPINE W FLEXION AND EXTENSION</t>
  </si>
  <si>
    <t>XR L SPINE COMPLETE W BENDING</t>
  </si>
  <si>
    <t>XR CHEST W DECUB</t>
  </si>
  <si>
    <t>XR SPINE THORACIC AND LUMBAR 2 TO 3 VWS</t>
  </si>
  <si>
    <t>XR HIP &amp; PELVIS 5 OR MORE VIEWS BILAT</t>
  </si>
  <si>
    <t>XR RIBS BILAT W CHEST</t>
  </si>
  <si>
    <t>XR MASTOIDS LT 3+ VIEWS</t>
  </si>
  <si>
    <t>XR MASTOIDS RT 3+ VIEWS</t>
  </si>
  <si>
    <t>XR SCOLIOSIS SERIES 4 VIEWS</t>
  </si>
  <si>
    <t>DOPPLER ECHO EXAM HRT 2</t>
  </si>
  <si>
    <t>XR SPINE THORACIC AND LUMBAR MIN 6 VWS</t>
  </si>
  <si>
    <t>US VENOUS DOPPLER LEFT EXT</t>
  </si>
  <si>
    <t>US VENOUS DOPPLER RIGHT EXT</t>
  </si>
  <si>
    <t>XR IVP</t>
  </si>
  <si>
    <t>US ARTERIAL DOPPLER LEFT LOWER EXT</t>
  </si>
  <si>
    <t>US ARTERIAL DOPPLER RIGHT LOWER EXT</t>
  </si>
  <si>
    <t>US ARTERIAL DOPPLER LEFT UPPER EXT</t>
  </si>
  <si>
    <t>US ARTERIAL DOPPLER RIGHT UPPER EXT</t>
  </si>
  <si>
    <t>US BLADDER POST VOID RESIDUAL VOLUME</t>
  </si>
  <si>
    <t>US ABD -AORTIC ANEURYSM SCREENING</t>
  </si>
  <si>
    <t>US THYROID/SOFT TISSUE NECK/HEAD</t>
  </si>
  <si>
    <t>US SUPERFICIAL-UPPER BACK-CHEST</t>
  </si>
  <si>
    <t>US ABDOMEN LIMITED</t>
  </si>
  <si>
    <t>US GALLBLADDER LIMITED</t>
  </si>
  <si>
    <t>US LIVER LIMITED</t>
  </si>
  <si>
    <t>US PANCREAS LIMITED</t>
  </si>
  <si>
    <t>US SPLEEN LIMITED</t>
  </si>
  <si>
    <t>US SUPERFICIAL-LOWER BACK/ABD AREA</t>
  </si>
  <si>
    <t>US SCROTUM</t>
  </si>
  <si>
    <t>US TRANSRECTAL</t>
  </si>
  <si>
    <t>US BREAST UNLILATERAL LIMITED</t>
  </si>
  <si>
    <t>US PELVIC COMPLETE</t>
  </si>
  <si>
    <t>US EXTREMITY LIMITED</t>
  </si>
  <si>
    <t>US VENOUS DOPPLER BILATERAL EXT</t>
  </si>
  <si>
    <t>US BREAST UNILATERAL COMPLETE</t>
  </si>
  <si>
    <t>US AORTA COMPLETE</t>
  </si>
  <si>
    <t>US RENAL COMPLETE</t>
  </si>
  <si>
    <t>PULMONARY PERFUSION IMAGING</t>
  </si>
  <si>
    <t>VENOGRAM UNILATERAL</t>
  </si>
  <si>
    <t>US CAROTID</t>
  </si>
  <si>
    <t>US ARTERIAL DOPPLER BILATERAL LOWER EXT</t>
  </si>
  <si>
    <t>US ARTERIAL DOPPLER BILATERAL UPPER EXT</t>
  </si>
  <si>
    <t>US DUPLEX SCAN OF AORTA COMPLETE</t>
  </si>
  <si>
    <t>XR SMALL BOWEL</t>
  </si>
  <si>
    <t>US ABDOMEN COMPLETE</t>
  </si>
  <si>
    <t>CT HEAD WITHOUT</t>
  </si>
  <si>
    <t>CT SINUS MAXILLOFACIAL WO CONTRAST</t>
  </si>
  <si>
    <t>US PREG UTERUS RE EVALUATION</t>
  </si>
  <si>
    <t>NM BONE IMAGING WHOLE BODY</t>
  </si>
  <si>
    <t>US SUPERFICIAL EXTREMITY COMPLETE</t>
  </si>
  <si>
    <t>US SUPERFICIAL EXTREMITY LEFT COMPLETE</t>
  </si>
  <si>
    <t>US SUPERFICIAL EXTREMITY RIGHT COMPLETE</t>
  </si>
  <si>
    <t>VENOGRAM BILATER COMP</t>
  </si>
  <si>
    <t>ECHO EXAM OF HEART 1</t>
  </si>
  <si>
    <t>US PREG UTERUS ADD GESTI</t>
  </si>
  <si>
    <t>US OB LESS THAN 14 WKS</t>
  </si>
  <si>
    <t>US PREG UTERUS &gt;14 WKS FIS</t>
  </si>
  <si>
    <t>CT CERVICAL SPINE WO</t>
  </si>
  <si>
    <t>CT THORACIC SPINE WO</t>
  </si>
  <si>
    <t>CT LUMBAR SPINE WO CONTRAST</t>
  </si>
  <si>
    <t>CT ELBOW WO LEFT</t>
  </si>
  <si>
    <t>CT ELBOW WO RIGHT</t>
  </si>
  <si>
    <t>CT FOREARM WO LEFT</t>
  </si>
  <si>
    <t>CT FOREARM WO RIGHT</t>
  </si>
  <si>
    <t>CT HAND WO LEFT</t>
  </si>
  <si>
    <t>CT HAND WO RIGHT</t>
  </si>
  <si>
    <t>CT HUMERUS WO LEFT</t>
  </si>
  <si>
    <t>CT HUMERUS WO RIGHT</t>
  </si>
  <si>
    <t>CT SHOULDER WO LEFT</t>
  </si>
  <si>
    <t>CT SHOULDER WO RIGHT</t>
  </si>
  <si>
    <t>CT WRIST WO LEFT</t>
  </si>
  <si>
    <t>CT WRIST WO RIGHT</t>
  </si>
  <si>
    <t>CT ANKLE WO LEFT</t>
  </si>
  <si>
    <t>CT ANKLE WO RIGHT</t>
  </si>
  <si>
    <t>CT FEMUR WO LEFT</t>
  </si>
  <si>
    <t>CT FEMUR WO RIGHT</t>
  </si>
  <si>
    <t>CT FOOT WO LEFT</t>
  </si>
  <si>
    <t>CT FOOT WO RIGHT</t>
  </si>
  <si>
    <t>CT HIP WO LEFT</t>
  </si>
  <si>
    <t>CT HIP WO RIGHT</t>
  </si>
  <si>
    <t>CT KNEE WO LEFT</t>
  </si>
  <si>
    <t>CT KNEE WO RIGHT</t>
  </si>
  <si>
    <t>CT TIB FIB WO LEFT          LOWER LEG</t>
  </si>
  <si>
    <t>CT TIB FIB WO LEFT LOWER LEG</t>
  </si>
  <si>
    <t>CT TIB FIB WO RIGHT LOWER LEG</t>
  </si>
  <si>
    <t>XR COLON BARIUM ENEMA</t>
  </si>
  <si>
    <t>CT CHEST WO</t>
  </si>
  <si>
    <t>CT PELVIS WITHOUT IV</t>
  </si>
  <si>
    <t>CT HEAD WITH</t>
  </si>
  <si>
    <t>CT ORBIT/SELLA/POST FOSSA/INNER EAR WITH</t>
  </si>
  <si>
    <t>CT CHEST WITH</t>
  </si>
  <si>
    <t>CT PELVIS WITH IV</t>
  </si>
  <si>
    <t>CT SHOULDER W CONTRAST RT</t>
  </si>
  <si>
    <t>CT LOWER EXT W CONTRAST</t>
  </si>
  <si>
    <t>CT ABDOMEN WITHOUT IV</t>
  </si>
  <si>
    <t>CT LUMBAR SPINE W CONTRAST</t>
  </si>
  <si>
    <t>CT PELVIS W &amp; WO IV CONTRAST</t>
  </si>
  <si>
    <t>CT LOWER EXT WWO CONTRAST</t>
  </si>
  <si>
    <t>CT CHEST WITH &amp; WITHOUT</t>
  </si>
  <si>
    <t>XR COLON BARIUM EN A&amp;R</t>
  </si>
  <si>
    <t>CT HEAD WITH &amp; WITHOUT</t>
  </si>
  <si>
    <t>CT HEAD WITH AND WITHOUT</t>
  </si>
  <si>
    <t>CT ORBIT/SELLA/POST FO WITH &amp; WITHOUT IV</t>
  </si>
  <si>
    <t>CT SINUS MAXILLOFACIAL W &amp; WO</t>
  </si>
  <si>
    <t>CT C-SPINE W AND WO CONTRAST</t>
  </si>
  <si>
    <t>CT ABDOMEN WITH IV</t>
  </si>
  <si>
    <t>CT ORBIT/SELLA/POST FOSSA/INNER EAR W/O</t>
  </si>
  <si>
    <t>CT NECK SOFT TISSUE WO</t>
  </si>
  <si>
    <t>EVAL SWALLOW W/RADIOLOGY</t>
  </si>
  <si>
    <t>CT NECK SOFT TISSUE WITH</t>
  </si>
  <si>
    <t>CT ABDOMEN WITH &amp; WITHOUT</t>
  </si>
  <si>
    <t>US ECHO 2D COLOR FLOW DOPPLER</t>
  </si>
  <si>
    <t>CT NECK SOFT TISSUE W &amp; WO</t>
  </si>
  <si>
    <t>CT ABD &amp; PELVIS WITHOUT IV</t>
  </si>
  <si>
    <t>CT ABD AND PELVIS  WITHOUT IV</t>
  </si>
  <si>
    <t>CT ABD AND PELVIS WITHOUT IV</t>
  </si>
  <si>
    <t>CT RENAL STONE PROTOCOL WO ORAL OR IV</t>
  </si>
  <si>
    <t>CT PE PROTOCOL ANGIO</t>
  </si>
  <si>
    <t>CT ABD &amp; PELVIS WITH IV</t>
  </si>
  <si>
    <t>CT ABD AND PELVIS WITH IV</t>
  </si>
  <si>
    <t>CT ABD AND PELVIS  WITH AND WITHOUT IV</t>
  </si>
  <si>
    <t>CT ABD AND PELVIS WITH AND WITHOUT IV</t>
  </si>
  <si>
    <t>BIL HIP 5V</t>
  </si>
  <si>
    <t>CC</t>
  </si>
  <si>
    <t>XR THUMB LEFT</t>
  </si>
  <si>
    <t>CLINICS</t>
  </si>
  <si>
    <t>XR THUMB RIGHT</t>
  </si>
  <si>
    <t>XR ELBOW 2 VIEW LEFT</t>
  </si>
  <si>
    <t>XR ELBOW 2 VIEW RIGHT</t>
  </si>
  <si>
    <t>XR WRIST 2 VIEW LEFT</t>
  </si>
  <si>
    <t>XR WRIST 2 VIEW RIGHT</t>
  </si>
  <si>
    <t>XR Hand 2 VIEW LEFT</t>
  </si>
  <si>
    <t>XR Hand 2 VIEW RIGHT</t>
  </si>
  <si>
    <t>XR KNEE 1 OR 2 VIEW LEFT</t>
  </si>
  <si>
    <t>XR KNEE 1 OR 2 VIEW RIGHT</t>
  </si>
  <si>
    <t>XR TIBIA &amp; FIBULA LEFT</t>
  </si>
  <si>
    <t>XR TIBIA &amp; FIBULA RIGHT</t>
  </si>
  <si>
    <t>XR FOOT 2 VIEW LEFT</t>
  </si>
  <si>
    <t>XR FOOT 2 VIEW RIGHT</t>
  </si>
  <si>
    <t>XR SINUS &lt; 3 VIEWS</t>
  </si>
  <si>
    <t>XR PELVIS 1 VIEW</t>
  </si>
  <si>
    <t>XR SACRUM &amp; COCCYX</t>
  </si>
  <si>
    <t>XR ELBOW 3 VIEW LEFT</t>
  </si>
  <si>
    <t>XR ELBOW 3 VIEW RIGHT</t>
  </si>
  <si>
    <t>XR ELBOW 4 VIEW LEFT</t>
  </si>
  <si>
    <t>XR ELBOW 4 VIEW RIGHT</t>
  </si>
  <si>
    <t>XR WRIST 3 VIEW LEFT</t>
  </si>
  <si>
    <t>XR WRIST 3 VIEW RIGHT</t>
  </si>
  <si>
    <t>XR WRIST W/ SCAPHOID LEFT</t>
  </si>
  <si>
    <t>XR WRIST W/ SCAPHOID RIGHT</t>
  </si>
  <si>
    <t>XR HAND 3 VIEW LEFT</t>
  </si>
  <si>
    <t>XR HAND 3 VIEW RIGHT</t>
  </si>
  <si>
    <t>XR ANKLE 3 VIEWS LEFT</t>
  </si>
  <si>
    <t>XR ANKLE 3 VIEWS RIGHT</t>
  </si>
  <si>
    <t>XR FOOT 3 VIEW LEFT</t>
  </si>
  <si>
    <t>XR FOOT 3 VIEW RIGHT</t>
  </si>
  <si>
    <t>XR MANDIBLE LIMITED</t>
  </si>
  <si>
    <t>XR SKULL LIMITED</t>
  </si>
  <si>
    <t>XR SHOULDER 2 VIEW LEFT</t>
  </si>
  <si>
    <t>XR SHOULDER 2 VIEW RIGHT</t>
  </si>
  <si>
    <t>XR SHOULDER 3 VIEW LEFT</t>
  </si>
  <si>
    <t>XR SHOULDER 3 VIEW RIGHT</t>
  </si>
  <si>
    <t>XR FEMUR 2 VIEW LEFT</t>
  </si>
  <si>
    <t>XR FEMUR 2 VIEW RIGHT</t>
  </si>
  <si>
    <t>XR ABDOMEN (KUB)</t>
  </si>
  <si>
    <t>XR T-SPINE 2 VIEW</t>
  </si>
  <si>
    <t>XR SINUS COMPLETE</t>
  </si>
  <si>
    <t>XR RIBS UNILATERAL LEFT 2 VIEWS</t>
  </si>
  <si>
    <t>XR RIBS UNILATERAL RIGHT CLINIC</t>
  </si>
  <si>
    <t>XR STERNOCLAVICULAR JOINT</t>
  </si>
  <si>
    <t>XR L-SPINE 2/3 VIEW</t>
  </si>
  <si>
    <t>XR HIP 2 VIEWS LEFT</t>
  </si>
  <si>
    <t>XR HIP 2 VIEWS RIGHT</t>
  </si>
  <si>
    <t>XR HIP LEFT W/PELVIS</t>
  </si>
  <si>
    <t>XR HIP RIGHT W/PELVIS</t>
  </si>
  <si>
    <t>XR HIPS BILAT 2 VIEW</t>
  </si>
  <si>
    <t>XR T-SPINE 3 VIEW</t>
  </si>
  <si>
    <t>XR SACRO ILIAC JOINTS 3V</t>
  </si>
  <si>
    <t>XR ABDOMEN 2 VIEWS</t>
  </si>
  <si>
    <t>XR ABDOMEN SERIES</t>
  </si>
  <si>
    <t>XR MANDIBLE COMPLETE</t>
  </si>
  <si>
    <t>XR PELVIS 3 VIEWS</t>
  </si>
  <si>
    <t>XR FACIAL BONES 3+VIEW</t>
  </si>
  <si>
    <t>XR RIBS W/CHEST LEFT</t>
  </si>
  <si>
    <t>XR RIBS W/CHEST RIGHT</t>
  </si>
  <si>
    <t>XR RIBS W/CHEST BILATERAL</t>
  </si>
  <si>
    <t>73070;73070</t>
  </si>
  <si>
    <t>XR Elbow 2 View Bilateral</t>
  </si>
  <si>
    <t>XR Wrist 2 View Bilateral</t>
  </si>
  <si>
    <t>XR Hand 2 View Bilateral</t>
  </si>
  <si>
    <t>XR KNEE 1 OR 2 VIEW BILATERAL</t>
  </si>
  <si>
    <t>XR FOOT 2 VIEW BILATERAL</t>
  </si>
  <si>
    <t>73080;73080</t>
  </si>
  <si>
    <t>XR ELBOW 3 VIEW BILATERAL</t>
  </si>
  <si>
    <t>XR WRIST 3 VIEW BILATERAL</t>
  </si>
  <si>
    <t>XR HAND 3 VIEWS BILATERAL</t>
  </si>
  <si>
    <t>XR ANKLE 3 VIEWS BILATERAL</t>
  </si>
  <si>
    <t>XR FOOT 3 VIEW BILATERAL</t>
  </si>
  <si>
    <t>XR SHOULDER 2 VIEW BILATERAL</t>
  </si>
  <si>
    <t>XR SHOULDER 3 VIEW BILATERAL</t>
  </si>
  <si>
    <t>73562;73562</t>
  </si>
  <si>
    <t>KNEE 3 VIEWS BILATERAL</t>
  </si>
  <si>
    <t>US VENOUS DOPPLER LOWER EXTREMITY RIGHT</t>
  </si>
  <si>
    <t>US VENOUS DOPPLER LOWER EXTREMITY, LEFT</t>
  </si>
  <si>
    <t>US VENOUS DOPPLER LOWER EXTREMITY, RIGHT</t>
  </si>
  <si>
    <t>US VENOUS DOPPLER LOWER EXTREMITY,RIGHT</t>
  </si>
  <si>
    <t>US RIGHT BREAST LIMITED</t>
  </si>
  <si>
    <t>US RETROPERITONEAL</t>
  </si>
  <si>
    <t>US CAROTIDS</t>
  </si>
  <si>
    <t>US ARTERIAL DOPPLER LOWER EXTREMITY, BILATERAL</t>
  </si>
  <si>
    <t>US PREGNANCY FIRST TRIMESTER</t>
  </si>
  <si>
    <t>CT LT SHOULDER WITHOUT</t>
  </si>
  <si>
    <t>CT LT WRIST WITHOUT</t>
  </si>
  <si>
    <t>CT RT SHOULDER WITHOUT</t>
  </si>
  <si>
    <t>CT RT WRIST WITHOUT</t>
  </si>
  <si>
    <t>76882;76882</t>
  </si>
  <si>
    <t>US UPPER EXTREMITY NONVASCULAR LIMITED,BILATERAL</t>
  </si>
  <si>
    <t>MR PELVIC WITH AND WITHOUT 13 ML PROHANCE</t>
  </si>
  <si>
    <t>77063;77067</t>
  </si>
  <si>
    <t>3D Screening Mammo, Bilat</t>
  </si>
  <si>
    <t>CPHD2</t>
  </si>
  <si>
    <t>CT ABD W/WO - ADRENAL PROTOCOL</t>
  </si>
  <si>
    <t>CT ABD W/WO - PANCREATIC PROTOCOL</t>
  </si>
  <si>
    <t>CT ABD W/WO - RENAL PROTOCOL</t>
  </si>
  <si>
    <t>CT ABD W/WO 3 PHASE LIVER</t>
  </si>
  <si>
    <t>CT ABD W/WO 4 PHASE LIVER</t>
  </si>
  <si>
    <t>CT ABD/PELVIS WO</t>
  </si>
  <si>
    <t>CT ENTEROGRAPHY W</t>
  </si>
  <si>
    <t>SCAPULA X-RAY 2 VIEWS -(RIGHT)</t>
  </si>
  <si>
    <t>RT RIBS 3V</t>
  </si>
  <si>
    <t>DELHI</t>
  </si>
  <si>
    <t>CT pelvis wo contrast*</t>
  </si>
  <si>
    <t>77063-SCREENING DIGITAL BREAST TOMOSYNTHESIS</t>
  </si>
  <si>
    <t>MR KNEE LT W/WO</t>
  </si>
  <si>
    <t>DESOTO</t>
  </si>
  <si>
    <t>FINGER A/P LAT OBL RT</t>
  </si>
  <si>
    <t>FINGER A/P LAT OBL LT</t>
  </si>
  <si>
    <t>TOE AP-OBL W/LAT RT</t>
  </si>
  <si>
    <t>TOE-AP-OBL W/LAT-LT</t>
  </si>
  <si>
    <t>SHOULDER 1V LT</t>
  </si>
  <si>
    <t>SHOULDER 1V RT</t>
  </si>
  <si>
    <t>CERVICAL SPINE 1V</t>
  </si>
  <si>
    <t>LUMBAR SPINE 1V</t>
  </si>
  <si>
    <t>SPINE 1V</t>
  </si>
  <si>
    <t>THORACIC SPINE 1V</t>
  </si>
  <si>
    <t>CLAVICLE AP LT</t>
  </si>
  <si>
    <t>CLAVICLE AP RT</t>
  </si>
  <si>
    <t>HUMERUS AP/LAT LT</t>
  </si>
  <si>
    <t>HUMERUS AP/LAT RT</t>
  </si>
  <si>
    <t>ELBOW 2V LT</t>
  </si>
  <si>
    <t>ELBOW 2V RT</t>
  </si>
  <si>
    <t>FOREARM AP/LAT LT</t>
  </si>
  <si>
    <t>FOREARM AP/LAT RT</t>
  </si>
  <si>
    <t>WRIST 2V LT</t>
  </si>
  <si>
    <t>WRIST 2V RT</t>
  </si>
  <si>
    <t>HAND 2V LT</t>
  </si>
  <si>
    <t>HAND 2V RT</t>
  </si>
  <si>
    <t>KNEE 2V LT</t>
  </si>
  <si>
    <t>KNEE 2V RT</t>
  </si>
  <si>
    <t>KNEE AP/LAT LT</t>
  </si>
  <si>
    <t>KNEE AP/LAT LT 1 OR 2V</t>
  </si>
  <si>
    <t>KNEE AP/LAT RT 1 OR 2V</t>
  </si>
  <si>
    <t>CT CHEST WC</t>
  </si>
  <si>
    <t>LOWER LEG BEL KNEE LT</t>
  </si>
  <si>
    <t>LOWER LEG BEL KNEE RT</t>
  </si>
  <si>
    <t>ANKLE 2V LT</t>
  </si>
  <si>
    <t>ANKLE 2V RT</t>
  </si>
  <si>
    <t>FOOT 2V LT</t>
  </si>
  <si>
    <t>FOOT 2V RT</t>
  </si>
  <si>
    <t>HEEL 2V LT</t>
  </si>
  <si>
    <t>HEEL 2V RT</t>
  </si>
  <si>
    <t>NASAL BONE PA/LAT</t>
  </si>
  <si>
    <t>WATERS VIEW</t>
  </si>
  <si>
    <t>PELVIS AP</t>
  </si>
  <si>
    <t>COCCYX AP/LAT</t>
  </si>
  <si>
    <t>SACRUM  #ap; COCCYX AP/LAT 2+V</t>
  </si>
  <si>
    <t>SACRUM #ap; COCCYX AP/LAT</t>
  </si>
  <si>
    <t>SACRUM #ap; COCCYX AP/LAT 2+V</t>
  </si>
  <si>
    <t>SACRUM &amp; COCCYX AP/LA</t>
  </si>
  <si>
    <t>SCAPULA AP/LAT LT</t>
  </si>
  <si>
    <t>SCAPULA AP/LAT RT</t>
  </si>
  <si>
    <t>ELBOW LAT/AP/OBL LT</t>
  </si>
  <si>
    <t>ELBOW LAT/AP/OBL RT</t>
  </si>
  <si>
    <t>WRIST 3V LT</t>
  </si>
  <si>
    <t>WRIST 3V RT</t>
  </si>
  <si>
    <t>HAND AP/OBL/LAT LT</t>
  </si>
  <si>
    <t>HAND AP/OBL/LAT RT</t>
  </si>
  <si>
    <t>ANKLE AP/LAT/OBL LT</t>
  </si>
  <si>
    <t>ANKLE AP/LAT/OBL RT</t>
  </si>
  <si>
    <t>FOOT AP/LAT/OBL LT</t>
  </si>
  <si>
    <t>FOOT AP/LAT/OBL RT</t>
  </si>
  <si>
    <t>MANDIBLE LAT ONLY LT</t>
  </si>
  <si>
    <t>MANDIBLE LAT ONLY RT</t>
  </si>
  <si>
    <t>SKULL 2V</t>
  </si>
  <si>
    <t>SKULL PA/LAT EMERG</t>
  </si>
  <si>
    <t>NECK-SOFT TISSUE 2V</t>
  </si>
  <si>
    <t>*** FIREFIGHTER CHEST 1V</t>
  </si>
  <si>
    <t>***FIREFIGHTER CHEST 1V</t>
  </si>
  <si>
    <t>***FIREFIGHTERS CHEST 1 VIEW</t>
  </si>
  <si>
    <t>***FIREFIGHTERS CHEST 1V</t>
  </si>
  <si>
    <t>CHEST 1V</t>
  </si>
  <si>
    <t>CHEST-DECUBITUS LT</t>
  </si>
  <si>
    <t>CHEST-DECUBITUS RT</t>
  </si>
  <si>
    <t>FIREFIGHTERS CHEST 1V</t>
  </si>
  <si>
    <t>PORTABLE CHEST 1V</t>
  </si>
  <si>
    <t>SHOULDER 2V or More LT</t>
  </si>
  <si>
    <t>SHOULDER 2V or More RT</t>
  </si>
  <si>
    <t>SHOULDER 2V RT</t>
  </si>
  <si>
    <t>AC JOINTS BILATERL WIT</t>
  </si>
  <si>
    <t>FEMUR AP/LAT LT</t>
  </si>
  <si>
    <t>FEMUR AP/LAT RT</t>
  </si>
  <si>
    <t>KNEE /AP/LT/OBLS RT 3V</t>
  </si>
  <si>
    <t>KNEE/AP/LT/OBLS LT 3V</t>
  </si>
  <si>
    <t>KNEE/AP/LT/OBLS RT 3V</t>
  </si>
  <si>
    <t>KNEE/AP/LT/SUNRISE LT</t>
  </si>
  <si>
    <t>KNEE/AP/LT/SUNRISE RT</t>
  </si>
  <si>
    <t>ABDOMEN 1V</t>
  </si>
  <si>
    <t>FB NOSE TO RECTUM INF</t>
  </si>
  <si>
    <t>FACIAL BONES 3 VIEWS OR LESS</t>
  </si>
  <si>
    <t>FACIAL BONES 3V OR LESS</t>
  </si>
  <si>
    <t>SELLA TURCICA</t>
  </si>
  <si>
    <t>BONE AGE STUDY</t>
  </si>
  <si>
    <t>STERNUM LAT/RT OBL</t>
  </si>
  <si>
    <t>THORACIC SPINE AP/L</t>
  </si>
  <si>
    <t>DEXA SCAN</t>
  </si>
  <si>
    <t>SINUS-3V</t>
  </si>
  <si>
    <t>CHEST 2V</t>
  </si>
  <si>
    <t>Chest 2v</t>
  </si>
  <si>
    <t>RIBS 2V AD/OBL-L</t>
  </si>
  <si>
    <t>RIBS 2V AD/OBL-LT</t>
  </si>
  <si>
    <t>RIBS 2V AD/OBL-RT</t>
  </si>
  <si>
    <t>SC JOINTS 3V</t>
  </si>
  <si>
    <t>CERVI SPINE 3V</t>
  </si>
  <si>
    <t>LUMBAR SPINE 3V</t>
  </si>
  <si>
    <t>LUMBAR SPINE FLEX EXT</t>
  </si>
  <si>
    <t>LUMBAR SPINE FLEX EXT ONLY</t>
  </si>
  <si>
    <t>HIP AP PEL/LAT 2V LT</t>
  </si>
  <si>
    <t>HIP AP PEL/LAT 2V RT</t>
  </si>
  <si>
    <t>HIP AP PEL/LAT LT</t>
  </si>
  <si>
    <t>HIP AP PEL/LAT RT</t>
  </si>
  <si>
    <t>THORACIC SPINE 3V</t>
  </si>
  <si>
    <t>SACRO ILIAC JOINTS 3V</t>
  </si>
  <si>
    <t>ABDOMEN ACUTE UPRIGHT &amp; FLAT</t>
  </si>
  <si>
    <t>ABDOMEN FLAT/ERECT</t>
  </si>
  <si>
    <t>TMJ BILATERAL</t>
  </si>
  <si>
    <t>MANDIBLE 4V</t>
  </si>
  <si>
    <t>PELVIS-BOTH OBL LT</t>
  </si>
  <si>
    <t>PELVIS-BOTH OBL RT</t>
  </si>
  <si>
    <t>FACIAL 4V</t>
  </si>
  <si>
    <t>LUMBAR SPINE 5V</t>
  </si>
  <si>
    <t>CHEST-LORDOTIC 3V</t>
  </si>
  <si>
    <t>RIBS 2V AD/OBL-LT 3V CHEST</t>
  </si>
  <si>
    <t>RIBS 2V AD/OBL-RT 3V CHEST</t>
  </si>
  <si>
    <t>CERVI SPINE 5V</t>
  </si>
  <si>
    <t>ABDOMEN 3V OR MORE</t>
  </si>
  <si>
    <t>ORBITS 4V</t>
  </si>
  <si>
    <t>SKULL 5V</t>
  </si>
  <si>
    <t>RIBS 3V BILAT</t>
  </si>
  <si>
    <t>HIP AP PEL/LAT 2</t>
  </si>
  <si>
    <t>PELVIS AP W BIL HIP</t>
  </si>
  <si>
    <t>CERVI SPINE 7V</t>
  </si>
  <si>
    <t>LUMBAR SPINE 7V</t>
  </si>
  <si>
    <t>CHEST 4V OBLIQUES</t>
  </si>
  <si>
    <t>SCOLIOSIS 2 or 3 VIEW</t>
  </si>
  <si>
    <t>CHOLANGIOGRAM-OPER</t>
  </si>
  <si>
    <t>FLUORO-SPINE INJECTION</t>
  </si>
  <si>
    <t>FLUORO-TO 1 HR</t>
  </si>
  <si>
    <t>RIBS 3V BILAT 4V CHEST</t>
  </si>
  <si>
    <t>ABDOMEN COMP W/ CHEST</t>
  </si>
  <si>
    <t>ABDOMEN COMP W/CHEST</t>
  </si>
  <si>
    <t>KNEE BILAT 1 OR 2 V BURST</t>
  </si>
  <si>
    <t>KNEE BILAT 1/ 2V BURST</t>
  </si>
  <si>
    <t>SKULL MASTOIDS</t>
  </si>
  <si>
    <t>US VENOUS DOP UNI LOWER LT</t>
  </si>
  <si>
    <t>US VENOUS DOP UNI LOWER RT</t>
  </si>
  <si>
    <t>US VENOUS DOP UNI LT</t>
  </si>
  <si>
    <t>US VENOUS DOP UNI RT</t>
  </si>
  <si>
    <t>US VENOUS DOP UNI UPPER LT</t>
  </si>
  <si>
    <t>US VENOUS DOP UNI UPPER RT</t>
  </si>
  <si>
    <t>IVP ROUTINE</t>
  </si>
  <si>
    <t>NM RENAL SCAN</t>
  </si>
  <si>
    <t>NM THYROID IMAGING AND UPTAKE</t>
  </si>
  <si>
    <t>US ARTERIAL DUPLEX LT LOWER EXT</t>
  </si>
  <si>
    <t>US ARTERIAL DUPLEX RT LOWER EXT</t>
  </si>
  <si>
    <t>US ARTERIAL UPPER EXT  RT</t>
  </si>
  <si>
    <t>US ARTERIAL UPPER EXT LT</t>
  </si>
  <si>
    <t>US ARTERIAL UPPER EXT RT</t>
  </si>
  <si>
    <t>MOD BA SWALLOW XR</t>
  </si>
  <si>
    <t>US ABD AORTA SCREEN AA</t>
  </si>
  <si>
    <t>US ABD AORTA SCREEN AAA</t>
  </si>
  <si>
    <t>METASTATIC SURVEY</t>
  </si>
  <si>
    <t>US NECK</t>
  </si>
  <si>
    <t>US THYROID</t>
  </si>
  <si>
    <t>NM NUCLEAR VCUG</t>
  </si>
  <si>
    <t>US AORTA LIMITED</t>
  </si>
  <si>
    <t>US ABD LIMITED</t>
  </si>
  <si>
    <t>US LIVER</t>
  </si>
  <si>
    <t>US PANCREATIC</t>
  </si>
  <si>
    <t>US SPLEEN</t>
  </si>
  <si>
    <t>ESOPHAGRAM</t>
  </si>
  <si>
    <t>NM BONE SCAN LIMITED</t>
  </si>
  <si>
    <t>US GENITALIA</t>
  </si>
  <si>
    <t>US PELVIC-OB-LTD</t>
  </si>
  <si>
    <t>US TRANS RECTAL</t>
  </si>
  <si>
    <t>US BREAST LIMITED LT</t>
  </si>
  <si>
    <t>US BREAST LIMITED RT</t>
  </si>
  <si>
    <t>NM GASTRO-ESOPH-REFLUX</t>
  </si>
  <si>
    <t>US TRANSVAGINAL</t>
  </si>
  <si>
    <t>US PELVIC (NON OB)</t>
  </si>
  <si>
    <t>US LOWER LT EXT LIMTD NON VASCULAR</t>
  </si>
  <si>
    <t>US LOWER RT EXT LIMTD NON VASCULAR</t>
  </si>
  <si>
    <t>US UPPER LT EXT LIMTD NON VASCULAR</t>
  </si>
  <si>
    <t>US UPPER RT EXT LIMTD NON VASCULAR</t>
  </si>
  <si>
    <t>US UPPER RT EXTR LIMTD NON VASCULAR</t>
  </si>
  <si>
    <t>US VEIN LOW EXT W REFLUX CK BI</t>
  </si>
  <si>
    <t>US VENOUS DOP BIL</t>
  </si>
  <si>
    <t>US VENOUS DOP LOWER BIL</t>
  </si>
  <si>
    <t>US VENOUS DOP UPPER BIL</t>
  </si>
  <si>
    <t>NM TESTICLE FLOW</t>
  </si>
  <si>
    <t>US BREAST COMPLETE LT</t>
  </si>
  <si>
    <t>US BREAST COMPLETE RT</t>
  </si>
  <si>
    <t>US RENAL</t>
  </si>
  <si>
    <t>NM HEPATO-B SCAN W ENSURE PLUS</t>
  </si>
  <si>
    <t>NM LUNG SCAN PERF</t>
  </si>
  <si>
    <t>US TRANSPLANT KIDNEY W</t>
  </si>
  <si>
    <t>MM BILAT SCREEN DIGITA</t>
  </si>
  <si>
    <t>NM GASTRIC-EMPT STUDY</t>
  </si>
  <si>
    <t>GI SERIES UPPER</t>
  </si>
  <si>
    <t>NM PARATHYROID SCAN</t>
  </si>
  <si>
    <t>NM GALLIUM BODY SCAN SINGLE DAY</t>
  </si>
  <si>
    <t>US BIL CAROTIDS</t>
  </si>
  <si>
    <t>US ARTERIAL LOWER EXT-DUP BILAT</t>
  </si>
  <si>
    <t>US ARTERIAL UPPER EXT BI</t>
  </si>
  <si>
    <t>US DUPLEX LIMITED RENAL/ABD</t>
  </si>
  <si>
    <t>US DUPLEX LIMITIED RENAL/ABD</t>
  </si>
  <si>
    <t>SMALL BOWEL SERIES SINGLE CONTRAST STUDY</t>
  </si>
  <si>
    <t>US ABDOMINAL COMPLETE</t>
  </si>
  <si>
    <t>MM UNILAT DIGITAL LT</t>
  </si>
  <si>
    <t>MM UNILAT DIGITAL RT</t>
  </si>
  <si>
    <t>CT BRAIN W/O</t>
  </si>
  <si>
    <t>CT MAX FACIAL W/O</t>
  </si>
  <si>
    <t>NM BONE SCAN WHOLE BOD</t>
  </si>
  <si>
    <t>UPPER GI W/AIR</t>
  </si>
  <si>
    <t>NM HEPATO-B SCAN W ENS</t>
  </si>
  <si>
    <t>NM VENOGRAM-BIL</t>
  </si>
  <si>
    <t>US ECHO LIMITED</t>
  </si>
  <si>
    <t>US ARTERIAL DUP LT LOWER EXT WITH ABI</t>
  </si>
  <si>
    <t>US ARTERIAL DUPLEX RT LOWER EXT WITH ABI</t>
  </si>
  <si>
    <t>NM RENAL FLOW &amp; FUNCT</t>
  </si>
  <si>
    <t>NM MUGA SCAN</t>
  </si>
  <si>
    <t>US PELVIC (OB) &gt;=14 WEEKS</t>
  </si>
  <si>
    <t>NM ABD BLOOD POOL</t>
  </si>
  <si>
    <t>CT CERV SPINE W/O</t>
  </si>
  <si>
    <t>CT THOR SPINE W/O</t>
  </si>
  <si>
    <t>CT LUMB SPINE W/O</t>
  </si>
  <si>
    <t>CT FOREARM LEFT WO</t>
  </si>
  <si>
    <t>CT UPPER EXT W/O LT</t>
  </si>
  <si>
    <t>CT UPPER EXT W/O RT</t>
  </si>
  <si>
    <t>CT HIP W/O LT</t>
  </si>
  <si>
    <t>CT HIP W/O RT</t>
  </si>
  <si>
    <t>CT LOWER EXT W/O LT</t>
  </si>
  <si>
    <t>CT LOWER EXT W/O RT</t>
  </si>
  <si>
    <t>MM BILAT DIAGNOSTIC DI</t>
  </si>
  <si>
    <t>NM BONE SCAN 3 PHASE</t>
  </si>
  <si>
    <t>VENOGRAM LT</t>
  </si>
  <si>
    <t>VENOGRAM RT</t>
  </si>
  <si>
    <t>NM V/Q LUNG SCAN</t>
  </si>
  <si>
    <t>CT CHEST W/O</t>
  </si>
  <si>
    <t>CT CHEST LOW DOSE CANCER SCREENING</t>
  </si>
  <si>
    <t>CT PELVIS W/O</t>
  </si>
  <si>
    <t>CT BRAIN W</t>
  </si>
  <si>
    <t>CT ORBITS/SEL ME W</t>
  </si>
  <si>
    <t>CT MAX FACIAL W</t>
  </si>
  <si>
    <t>CT CHEST W</t>
  </si>
  <si>
    <t>CT PELVIS W</t>
  </si>
  <si>
    <t>CT UPPER EXT W LT</t>
  </si>
  <si>
    <t>CT UPPER EXT W RT</t>
  </si>
  <si>
    <t>CT LOWER EXT W LT</t>
  </si>
  <si>
    <t>CT LOWER EXT W RT</t>
  </si>
  <si>
    <t>US DUPLEX RENAL/ABD</t>
  </si>
  <si>
    <t>CT ABDOMEN W/O</t>
  </si>
  <si>
    <t>MR MRA BRAIN W/O CONTRAST</t>
  </si>
  <si>
    <t>NM RENAL FUNCT-PHARINTR</t>
  </si>
  <si>
    <t>CT CERV SPINE W</t>
  </si>
  <si>
    <t>CT THOR SPINE W</t>
  </si>
  <si>
    <t>CT LUMB SPINE W</t>
  </si>
  <si>
    <t>CT PELVIS W/WO</t>
  </si>
  <si>
    <t>CT UPPER EXT W JOINT W/WO CONTRAST LT</t>
  </si>
  <si>
    <t>CT UPPER EXT W JOINT W/WO CONTRAST RT</t>
  </si>
  <si>
    <t>CT LOWER EXT W/WO LT</t>
  </si>
  <si>
    <t>CT LOWER EXT W/WO RT</t>
  </si>
  <si>
    <t>CT CHEST W/WO</t>
  </si>
  <si>
    <t>US ARTERIAL LOWER EXT-DUP BILAT WITH ABI</t>
  </si>
  <si>
    <t>CT BRAIN W/WO</t>
  </si>
  <si>
    <t>CT ORBTS/SEL ME W/WO</t>
  </si>
  <si>
    <t>CT MAX FACIAL W/WO</t>
  </si>
  <si>
    <t>CT CERV SPINE W/WO</t>
  </si>
  <si>
    <t>CT THOR SPINE W/WO</t>
  </si>
  <si>
    <t>CT LUMB SPINE W/WO</t>
  </si>
  <si>
    <t>CT ABDOMEN W</t>
  </si>
  <si>
    <t>CT ORBITS/SEL ME W/O</t>
  </si>
  <si>
    <t>CT NECK W/O</t>
  </si>
  <si>
    <t>MR ORBIT/FACE/NECK W/O CONTRAST</t>
  </si>
  <si>
    <t>MR FOREARM LT WO</t>
  </si>
  <si>
    <t>MR FOREARM RT WO</t>
  </si>
  <si>
    <t>MR HAND LT WO</t>
  </si>
  <si>
    <t>MR HAND RT WO</t>
  </si>
  <si>
    <t>MR HUMERUS LT WO</t>
  </si>
  <si>
    <t>MR HUMERUS RT WO</t>
  </si>
  <si>
    <t>MR ELBOW LT WO</t>
  </si>
  <si>
    <t>MR ELBOW RT WO</t>
  </si>
  <si>
    <t>MR SHOULDER LT WO</t>
  </si>
  <si>
    <t>MR SHOULDER RT WO</t>
  </si>
  <si>
    <t>MR UPR EXT W JOINT LT</t>
  </si>
  <si>
    <t>MR UPR EXT W JOINT RT</t>
  </si>
  <si>
    <t>MR WRIST LT WO</t>
  </si>
  <si>
    <t>MR WRIST RT WO</t>
  </si>
  <si>
    <t>MR CALF LT WO</t>
  </si>
  <si>
    <t>MR CALF RT WO</t>
  </si>
  <si>
    <t>MR FOOT LT WO</t>
  </si>
  <si>
    <t>MR FOOT RT WO</t>
  </si>
  <si>
    <t>MR LOW EXT LT W/O JOINT/CONTRAST</t>
  </si>
  <si>
    <t>MR LOW EXT RT W/O JOINT/CONTRAST</t>
  </si>
  <si>
    <t>MR LOW EXT W/O JOINT L</t>
  </si>
  <si>
    <t>MR LOW EXT W/O JOINT R</t>
  </si>
  <si>
    <t>MR THIGH LT WO</t>
  </si>
  <si>
    <t>MR THIGH RT WO</t>
  </si>
  <si>
    <t>MR ANKLE LT WO</t>
  </si>
  <si>
    <t>MR ANKLE RT WO</t>
  </si>
  <si>
    <t>MR hip LT WO</t>
  </si>
  <si>
    <t>MR hip RT WO</t>
  </si>
  <si>
    <t>MR KNEE LT WO</t>
  </si>
  <si>
    <t>MR KNEE RT WO</t>
  </si>
  <si>
    <t>76642;76642</t>
  </si>
  <si>
    <t>US BREAST LIMITIED BILAT</t>
  </si>
  <si>
    <t>MM BI SCREEN TOMO BURST</t>
  </si>
  <si>
    <t>MM BI SCRN TOMO BURST</t>
  </si>
  <si>
    <t>MM UNILAT LT SCRN TOMO BURST</t>
  </si>
  <si>
    <t>MM UNILAT RT SCRN TOMO BURST</t>
  </si>
  <si>
    <t>CT NECK W</t>
  </si>
  <si>
    <t>CT ABDOMEN W/WO</t>
  </si>
  <si>
    <t>NM RENAL W/WO PHARM INT</t>
  </si>
  <si>
    <t>g0279;77065</t>
  </si>
  <si>
    <t>MM TOMO DIAG BURST UNI RT</t>
  </si>
  <si>
    <t>MM TOMO DIAG BURST UNILAT DIGITAL LT</t>
  </si>
  <si>
    <t>MM TOMO DIAG BURST UNILAT DIGITAL RT</t>
  </si>
  <si>
    <t>MR PELVIS W/O</t>
  </si>
  <si>
    <t>MR ABD W/O</t>
  </si>
  <si>
    <t>US ECHOCARDIOGRAM</t>
  </si>
  <si>
    <t>US BREAST COMPLETE BILAT</t>
  </si>
  <si>
    <t>MR BRAIN W/O CONTRAST</t>
  </si>
  <si>
    <t>MR CERV SPINE W/O</t>
  </si>
  <si>
    <t>MR THOR SPINE W/O</t>
  </si>
  <si>
    <t>MR LUM SPINE W/O</t>
  </si>
  <si>
    <t>g0279;77066</t>
  </si>
  <si>
    <t>MM BILAT DIAG DIGITAL TOMO BURST</t>
  </si>
  <si>
    <t>CT NECK W/WO</t>
  </si>
  <si>
    <t>MR LOW EXT W JT W/CONTRAST LT</t>
  </si>
  <si>
    <t>MR LOW EXT W JT W/CONTRAST RT</t>
  </si>
  <si>
    <t>MR PELVIS W</t>
  </si>
  <si>
    <t>MR ABD W</t>
  </si>
  <si>
    <t>CT ABD / PELVIS-WO</t>
  </si>
  <si>
    <t>CT CTA HEAD W/WO</t>
  </si>
  <si>
    <t>CT CTA NECK W/WO</t>
  </si>
  <si>
    <t>MR CERV SPINE W</t>
  </si>
  <si>
    <t>MR THOR SPINE W</t>
  </si>
  <si>
    <t>MR LUM SPINE W</t>
  </si>
  <si>
    <t>MR MRA NECK W/WO</t>
  </si>
  <si>
    <t>CT CTA PELVIS</t>
  </si>
  <si>
    <t>CT CTA UPPER EXT W/WO</t>
  </si>
  <si>
    <t>MR MRA ABD W/WO</t>
  </si>
  <si>
    <t>CT CTA CHEST</t>
  </si>
  <si>
    <t>CT CTA ABD W/WO</t>
  </si>
  <si>
    <t>CT ABD / PELVIS-W</t>
  </si>
  <si>
    <t>CT CTA LOWER EXT W/WO</t>
  </si>
  <si>
    <t>CT ABD/PELVIS W/WO</t>
  </si>
  <si>
    <t>MR ORBIT/FACE/NECK W/WO</t>
  </si>
  <si>
    <t>MR FOREARM LT W&amp;WO</t>
  </si>
  <si>
    <t>MR FOREARM RT W&amp;WO</t>
  </si>
  <si>
    <t>MR HAND LT W&amp;WO</t>
  </si>
  <si>
    <t>MR HAND RT W&amp;WO</t>
  </si>
  <si>
    <t>MR HUMERUS LT W&amp;WO</t>
  </si>
  <si>
    <t>MR HUMERUS RT W&amp;WO</t>
  </si>
  <si>
    <t>MR ELBOW LT W&amp;WO</t>
  </si>
  <si>
    <t>MR ELBOW RT W&amp;WO</t>
  </si>
  <si>
    <t>MR SHOULDER LT W&amp;WO</t>
  </si>
  <si>
    <t>MR SHOULDER RT W#ap;WO</t>
  </si>
  <si>
    <t>MR SHOULDER RT W&amp;WO</t>
  </si>
  <si>
    <t>MR UPPER EXT W JOINT W/WO CONTRAST LT</t>
  </si>
  <si>
    <t>MR UPPER EXT W JOINT W/WO CONTRAST RT</t>
  </si>
  <si>
    <t>MR WRIST LT W&amp;WO</t>
  </si>
  <si>
    <t>MR WRIST RT W&amp;WO</t>
  </si>
  <si>
    <t>MR WRIST RT WWO</t>
  </si>
  <si>
    <t>MR CALF LT W&amp;WO</t>
  </si>
  <si>
    <t>MR CALF RT W&amp;WO</t>
  </si>
  <si>
    <t>MR FOOT LT W#ap;WO</t>
  </si>
  <si>
    <t>MR FOOT LT W&amp;WO</t>
  </si>
  <si>
    <t>MR FOOT RT W#ap;WO</t>
  </si>
  <si>
    <t>MR FOOT RT W&amp;WO</t>
  </si>
  <si>
    <t>MR LOWER EXT WO JOINT W/WO CONTRAST LT</t>
  </si>
  <si>
    <t>MR LOWER EXT WO JOINT W/WO CONTRAST RT</t>
  </si>
  <si>
    <t>MR THIGH LT W&amp;WO</t>
  </si>
  <si>
    <t>MR THIGH RT W&amp;WO</t>
  </si>
  <si>
    <t>MR ANKLE LT W#ap;WO</t>
  </si>
  <si>
    <t>MR ANKLE LT W&amp;WO</t>
  </si>
  <si>
    <t>MR ANKLE RT W&amp;WO</t>
  </si>
  <si>
    <t>MR HIP LT W&amp;WO</t>
  </si>
  <si>
    <t>MR HIP RT W&amp;WO</t>
  </si>
  <si>
    <t>MR KNEE LT W&amp;WO</t>
  </si>
  <si>
    <t>MR KNEE RT W&amp;WO</t>
  </si>
  <si>
    <t>MR KNEE RT W/WO</t>
  </si>
  <si>
    <t>MR PELVIS W/WO</t>
  </si>
  <si>
    <t>CT CTA ABD/PELV W/WO</t>
  </si>
  <si>
    <t>MR ABD W/WO</t>
  </si>
  <si>
    <t>MR CHEST/LUNGS W/WO</t>
  </si>
  <si>
    <t>71250;74150</t>
  </si>
  <si>
    <t>CT CHEST/ABD-WO</t>
  </si>
  <si>
    <t>MR BRAIN W/STEM W/WO</t>
  </si>
  <si>
    <t>MR CERV SPINE W/WO</t>
  </si>
  <si>
    <t>MR THOR SPINE W#ap;W/O</t>
  </si>
  <si>
    <t>MR THOR SPINE W&amp;W/O</t>
  </si>
  <si>
    <t>MR LUM SPINE W/WO</t>
  </si>
  <si>
    <t>CT CTA AORTA W/LE RUNO</t>
  </si>
  <si>
    <t>CT CTA AORTA W/LE RUNOFF</t>
  </si>
  <si>
    <t>71260;74160</t>
  </si>
  <si>
    <t>CT CHEST/ABD-W</t>
  </si>
  <si>
    <t>CT CTA HEAD/NECK W/WO</t>
  </si>
  <si>
    <t>CTA HEAD NECK W</t>
  </si>
  <si>
    <t>CT CHEST/ABD/PELVIS-WO</t>
  </si>
  <si>
    <t>CT CHEST/ABD/PELVIS-W</t>
  </si>
  <si>
    <t>71270;74178</t>
  </si>
  <si>
    <t>CT CHEST/ABD/PELVIS-W/WO</t>
  </si>
  <si>
    <t>CT CHEST/ABD WO</t>
  </si>
  <si>
    <t>E</t>
  </si>
  <si>
    <t>ecph xr shoulder 1 view (right)</t>
  </si>
  <si>
    <t>EAST CARROLL</t>
  </si>
  <si>
    <t>LT. FINGER 2+ VIEWS</t>
  </si>
  <si>
    <t>RT. FINGER 2 + VIEWS</t>
  </si>
  <si>
    <t>LT. TOES 2 VIEWS</t>
  </si>
  <si>
    <t>RT. TOES 2 VIEWS</t>
  </si>
  <si>
    <t>XR SHOULDER 1 VIEW</t>
  </si>
  <si>
    <t>US BLADDER/PROSTATE</t>
  </si>
  <si>
    <t>LT CLAVICLE COMPLETE</t>
  </si>
  <si>
    <t>RT CLAVICLE COMPLETE</t>
  </si>
  <si>
    <t>LT HUMERUS 2 VIEWS</t>
  </si>
  <si>
    <t>RT. HUMERUS 2 VIEWS</t>
  </si>
  <si>
    <t>LT. ELBOW 2 VIEWS</t>
  </si>
  <si>
    <t>RT. ELBOW 2 VIEWS</t>
  </si>
  <si>
    <t>LT. FOREARM 2 VIEWS</t>
  </si>
  <si>
    <t>RT. FOREARM 2 VIEWS</t>
  </si>
  <si>
    <t>XR WRIST 2 VIEWS (LEFT)</t>
  </si>
  <si>
    <t>XR WRIST 2 VIEWS (RIGHT)</t>
  </si>
  <si>
    <t>LT. HAND 2 VIEWS</t>
  </si>
  <si>
    <t>RT. HAND 2 VIEWS</t>
  </si>
  <si>
    <t>LT KNEE 2 VIEWS</t>
  </si>
  <si>
    <t>RT KNEE 2 VIEWS</t>
  </si>
  <si>
    <t>LT TIB/FIB 2 VIEWS</t>
  </si>
  <si>
    <t>RT TIB/FIB 2 VIEWS</t>
  </si>
  <si>
    <t>LT. ANKLE 2 VIEWS</t>
  </si>
  <si>
    <t>RT. ANKLE 2 VIEWS</t>
  </si>
  <si>
    <t>LT FOOT 2 VIEWS</t>
  </si>
  <si>
    <t>RT. FOOT 2 VIEWS</t>
  </si>
  <si>
    <t>LT. CALCANEUS 2 VIEWS</t>
  </si>
  <si>
    <t>RT. CALCANEUS 2 VIEWS</t>
  </si>
  <si>
    <t>NASAL BONE 3+ VIEWS</t>
  </si>
  <si>
    <t>PELVIS 1-2 VIEWS</t>
  </si>
  <si>
    <t>SACRUM/COCCYX 2+ VIEWS</t>
  </si>
  <si>
    <t>LT. SCAPULA COMPLETE</t>
  </si>
  <si>
    <t>RT SCAPULA COMPLETE</t>
  </si>
  <si>
    <t>LT. ELBOW 4 VIEWS</t>
  </si>
  <si>
    <t>RT. ELBOW 4 VIEWS</t>
  </si>
  <si>
    <t>LT. WRIST 3+ VIEWS</t>
  </si>
  <si>
    <t>RT. WRIST 3+ VIEWS</t>
  </si>
  <si>
    <t>LT. HAND 3 VIEWS</t>
  </si>
  <si>
    <t>RT. HAND 3 VIEWS</t>
  </si>
  <si>
    <t>XR LT. ANKLE 3+ VIEWS</t>
  </si>
  <si>
    <t>XR RT. ANKLE 3+ VIEWS</t>
  </si>
  <si>
    <t>LT. FOOT 3 VIEWS</t>
  </si>
  <si>
    <t>RT. FOOT 3 VIEWS</t>
  </si>
  <si>
    <t>SKULL 2 VIEWS</t>
  </si>
  <si>
    <t>SOFT TISSUE NECK 2 VIEWS</t>
  </si>
  <si>
    <t>PORTABLE CXR/1VIEW</t>
  </si>
  <si>
    <t>LT. SHOULDER 3 VIEWS</t>
  </si>
  <si>
    <t>RT. SHOULDER 3 VIEWS</t>
  </si>
  <si>
    <t>AC J. JOINTS</t>
  </si>
  <si>
    <t>LT. FEMUR 2 VIEWS</t>
  </si>
  <si>
    <t>RT. FEMUR 2 VIEWS</t>
  </si>
  <si>
    <t>LT. KNEE 3 VIEWS</t>
  </si>
  <si>
    <t>RT. KNEE 3 VIEWS</t>
  </si>
  <si>
    <t>KUB/ABD 1VIEW</t>
  </si>
  <si>
    <t>STERNUM 2+ VIEWS</t>
  </si>
  <si>
    <t>T-SPINE 2 VIEWS</t>
  </si>
  <si>
    <t>SINUSES 3 VIEWS</t>
  </si>
  <si>
    <t>CHEST XRAY 2 VIEWS</t>
  </si>
  <si>
    <t>LT RIBS SERIES UNILATERAL 2 VIEWS</t>
  </si>
  <si>
    <t>RT. RIBS SERIES UNILATERAL 2 VIEWS</t>
  </si>
  <si>
    <t>C-SPINE 3 VIEWS</t>
  </si>
  <si>
    <t>L-SPINE 2-3 VIEWS</t>
  </si>
  <si>
    <t>LT. HIP 2 VIEWS</t>
  </si>
  <si>
    <t>RT. HIP 2 VIEWS</t>
  </si>
  <si>
    <t>BILATERAL HIPS 2 VIEWS</t>
  </si>
  <si>
    <t>KNEE (LEFT) 4 OR MORE VIEW</t>
  </si>
  <si>
    <t>KNEE (RIGHT) 4 OR MORE VIEW</t>
  </si>
  <si>
    <t>SI JOINTS 3 VIEWS</t>
  </si>
  <si>
    <t>ABDOMEN 2 VIEW</t>
  </si>
  <si>
    <t>MANDIBLE 4 VIEWS</t>
  </si>
  <si>
    <t>CT BONE DENSITY</t>
  </si>
  <si>
    <t>FACIAL BONES 3+ VIEWS</t>
  </si>
  <si>
    <t>C-SPINE 5 VIEWS</t>
  </si>
  <si>
    <t>SKULL 4+ VIEWS</t>
  </si>
  <si>
    <t>L-SPINE 6 VIEWS WITH FLEX/EXT</t>
  </si>
  <si>
    <t>SCOLIOSIS SURVEY 2/3 VIEWS</t>
  </si>
  <si>
    <t>ACUTE ABDOMEN SERIES</t>
  </si>
  <si>
    <t>US VENOUS LOWER EXT LEFT</t>
  </si>
  <si>
    <t>US VENOUS LOWER EXT RIGHT</t>
  </si>
  <si>
    <t>US VENOUS UPPER EXT - RT</t>
  </si>
  <si>
    <t>US VENOUS UPPER EXT-LT</t>
  </si>
  <si>
    <t>US ARTERIAL LOWER EXT LEFT</t>
  </si>
  <si>
    <t>US ARTERIAL LOWER EXT RIGHT</t>
  </si>
  <si>
    <t>US ARTERIAL UPPER EXT LEFT</t>
  </si>
  <si>
    <t>US ARTERIAL UPPER EXT RIGHT</t>
  </si>
  <si>
    <t>US AAA SCREENING</t>
  </si>
  <si>
    <t>SKELETAL SURVEY COMPLETE</t>
  </si>
  <si>
    <t>US THYROID/NECK GLAND</t>
  </si>
  <si>
    <t>US, HEAD OR NECK, SOFT TISSUE</t>
  </si>
  <si>
    <t>US-ABD-KIDNEYS (URINARY FUNCTION)</t>
  </si>
  <si>
    <t>US CHEST</t>
  </si>
  <si>
    <t>US, UPPER BACK, SOFT TISSUE</t>
  </si>
  <si>
    <t>US ABD LIMITED (GB OR KIDNEY OR LIVER OR AORTA)</t>
  </si>
  <si>
    <t>US, LOWER BACK, SOFT TISSUE</t>
  </si>
  <si>
    <t>PEG TUBE PLACEMENT W/CONTRAST</t>
  </si>
  <si>
    <t>US SCROTAL TESTES</t>
  </si>
  <si>
    <t>US PELVIS COMPLETE</t>
  </si>
  <si>
    <t>US EXTREMITY (NON VASCULAR) LIMITED</t>
  </si>
  <si>
    <t>US VENOUS LOWER EXT BILATERIAL</t>
  </si>
  <si>
    <t>US- RT BREAST COMPLETE</t>
  </si>
  <si>
    <t>US-LT BREAST COMPLETE</t>
  </si>
  <si>
    <t>US ABD KIDNEYS ONLY!!!!</t>
  </si>
  <si>
    <t>US PREGNANCY, 1ST TRI TRANSVAGINAL</t>
  </si>
  <si>
    <t>US BI-ART DOP LOW EXT</t>
  </si>
  <si>
    <t>US ARTERIAL UPPER EXT BILATERAL</t>
  </si>
  <si>
    <t>US RENAL ARTERY</t>
  </si>
  <si>
    <t>CT HD/BRAIN W/O CONTRAST</t>
  </si>
  <si>
    <t>CT MAXILLOFACIAL/SINUS W/O CONTRAST</t>
  </si>
  <si>
    <t>US PELVIC OB (&gt; OR = 14 WKS)</t>
  </si>
  <si>
    <t>CT C-SPINE W/O CONT</t>
  </si>
  <si>
    <t>CT T-SPINE W/O CONT</t>
  </si>
  <si>
    <t>CT L-SPINE W/O CONT</t>
  </si>
  <si>
    <t>CT UPPER EXTREMITY (LEFT) W/O</t>
  </si>
  <si>
    <t>CT UPPER EXTREMITY (RIGHT) W/O</t>
  </si>
  <si>
    <t>CT LOWER EXTREMITY (LEFT); WITHOUT CONT</t>
  </si>
  <si>
    <t>CT LOWER EXTREMITY (RIGHT); WITHOUT CONT</t>
  </si>
  <si>
    <t>CT CHEST W/O CONTRAST</t>
  </si>
  <si>
    <t>LOW DOSE CHEST CT (CANCER SCREENING)</t>
  </si>
  <si>
    <t>CT PELVIS; W/O CONTRAST</t>
  </si>
  <si>
    <t>CT, HEAD + BRAIN, W/ CONTRAST</t>
  </si>
  <si>
    <t>CT MAXILLOFACIAL/SINUS W/CONTRAST</t>
  </si>
  <si>
    <t>CT CHEST W/ CONTRAST</t>
  </si>
  <si>
    <t>CT PELVIS W/CONT</t>
  </si>
  <si>
    <t>CT UPPER EXT (LEFT) WITH CONT</t>
  </si>
  <si>
    <t>CT UPPER EXT (RIGHT) WITH CONT</t>
  </si>
  <si>
    <t>CT PELVIS W/WO CONT</t>
  </si>
  <si>
    <t>CT UPPER EXT (LEFT) (WITH AND WITHOUT) CONT</t>
  </si>
  <si>
    <t>CT UPPER EXT (RIGHT) (WITH AND WITHOUT) CONT</t>
  </si>
  <si>
    <t>CT CHEST W/WO CONT</t>
  </si>
  <si>
    <t>CT BRAIN W/WO CONT</t>
  </si>
  <si>
    <t>CT TEMPORAL BONE W/WO CONTRAST</t>
  </si>
  <si>
    <t>CT ABDOMEN W/CONT</t>
  </si>
  <si>
    <t>CT NECK W/O CONT</t>
  </si>
  <si>
    <t>CT NECK WITH CONTRAST</t>
  </si>
  <si>
    <t>CT ABDOMEN W/WO CONTRAST</t>
  </si>
  <si>
    <t>ECHO CARDIOGRAM</t>
  </si>
  <si>
    <t>CT OF NECK W/WO CONT</t>
  </si>
  <si>
    <t>CT ABD/PEL W/O CONT</t>
  </si>
  <si>
    <t>CTA HEAD W/WO CONTRAST</t>
  </si>
  <si>
    <t>CTA NECK</t>
  </si>
  <si>
    <t>CTA PELVIS</t>
  </si>
  <si>
    <t>CTA UPPER EXTREMITY (LEFT)</t>
  </si>
  <si>
    <t>CTA UPPER EXTREMITY (RIGHT)</t>
  </si>
  <si>
    <t>CTA CHEST W/WO CONT</t>
  </si>
  <si>
    <t>CTA ABDOMINAL AORTA W/WO CONTRAST</t>
  </si>
  <si>
    <t>CT OF ABD/PEL W/CONT</t>
  </si>
  <si>
    <t>CTA LOWER EXTREMITY W/WO CONTRAST</t>
  </si>
  <si>
    <t>CT OF ABD/PEL W/WO CONT</t>
  </si>
  <si>
    <t>CTA ABDOMEN &amp; PELVIS W/WO CONTRAST</t>
  </si>
  <si>
    <t>CTA, ABDOMINAL RUNOFF W/WO CONTRAST</t>
  </si>
  <si>
    <t>CTA HEAD + NECK, W/WO CONTRAST</t>
  </si>
  <si>
    <t>DX XRAY SHOULDER EDI</t>
  </si>
  <si>
    <t>ELITE</t>
  </si>
  <si>
    <t>DX XRAY LEFT FINGER EDI</t>
  </si>
  <si>
    <t>DX XRAY RIGHT FINGER EDI</t>
  </si>
  <si>
    <t>XRAY LT FINGER EDI</t>
  </si>
  <si>
    <t>XRAY RT FINGER EDI</t>
  </si>
  <si>
    <t>XRAY TOE</t>
  </si>
  <si>
    <t>XRAY SHOULDER EDI</t>
  </si>
  <si>
    <t>DX XRAY LEFT CLAVICLE</t>
  </si>
  <si>
    <t>DX XRAY RIGHT CLAVICLE</t>
  </si>
  <si>
    <t>DX XRAY RIGHT HUMERUS</t>
  </si>
  <si>
    <t>DX XRAY LEFT ELBOW 2</t>
  </si>
  <si>
    <t>DX XRAY RIGHT ELBOW 2</t>
  </si>
  <si>
    <t>DX XRAY RIGHT ELBOW 2 VIEWS</t>
  </si>
  <si>
    <t>DX XRAY LEFT KNEE 2 VIEWS</t>
  </si>
  <si>
    <t>DX XRAY LEFT KNEE 2V</t>
  </si>
  <si>
    <t>DX XRAY LEFT KNEE AP STANDING EDI</t>
  </si>
  <si>
    <t>DX XRAY RIGHT  KNEE 2 VIEWS</t>
  </si>
  <si>
    <t>DX XRAY RIGHT KNEE 2V</t>
  </si>
  <si>
    <t>DX XRAY RIGHT KNEE AP STANDING EDI</t>
  </si>
  <si>
    <t>DX XRAY LEFT LEG EDI</t>
  </si>
  <si>
    <t>DX XRAY LEFT TIB/FIB</t>
  </si>
  <si>
    <t>DX XRAY RIGHT LEG EDI</t>
  </si>
  <si>
    <t>DX XRAY RIGHT TIB/FIB</t>
  </si>
  <si>
    <t>XRAY LEFT TIB/FIB</t>
  </si>
  <si>
    <t>XRAY RIGHT LEG EDI</t>
  </si>
  <si>
    <t>XRAY RIGHT TIB/FIB</t>
  </si>
  <si>
    <t>DX XRAY LEFT FOOT 2 V</t>
  </si>
  <si>
    <t>DX XRAY RIGHT FOOT 2 V</t>
  </si>
  <si>
    <t>DX XRAY SACRUM COCCYX</t>
  </si>
  <si>
    <t>DX XRAY LEFT ELBOW 3 VIEWS</t>
  </si>
  <si>
    <t>DX XRAY LEFT ELBOW EDI</t>
  </si>
  <si>
    <t>DX XRAY RIGHT ELBOW 3 VIEWS</t>
  </si>
  <si>
    <t>DX XRAY RIGHT ELBOW EDI</t>
  </si>
  <si>
    <t>DX XRAY LEFT WRIST 3 V</t>
  </si>
  <si>
    <t>DX XRAY RIGHT WRIST 3V</t>
  </si>
  <si>
    <t>DX XRAY LEFT HAND 3 VIEWS</t>
  </si>
  <si>
    <t>DX XRAY LEFT HAND 3V</t>
  </si>
  <si>
    <t>DX XRAY LEFT HAND EDI</t>
  </si>
  <si>
    <t>DX XRAY RIGHT HAND 3 VIEWS</t>
  </si>
  <si>
    <t>DX XRAY RIGHT HAND 3 VIEWS ATTN:THUMB</t>
  </si>
  <si>
    <t>DX XRAY RIGHT HAND EDI</t>
  </si>
  <si>
    <t>XRAY RIGHT HAND EDI</t>
  </si>
  <si>
    <t>DX XRAY LEFT ANKLE 3 VIEWS</t>
  </si>
  <si>
    <t>DX XRAY LEFT ANKLE 3V</t>
  </si>
  <si>
    <t>DX XRAY RIGHT ANKLE 3 VIEWS</t>
  </si>
  <si>
    <t>DX XRAY RIGHT ANKLE 3V</t>
  </si>
  <si>
    <t>DX XRAY LEFT FOOT 3 V</t>
  </si>
  <si>
    <t>DX XRAY LEFT FOOT 3 V WEIGHTBEARING</t>
  </si>
  <si>
    <t>DX XRAY RIGHT FOOT 3 V WEIGHTBEARING</t>
  </si>
  <si>
    <t>DX XRAY RIGHT FOOT 3V</t>
  </si>
  <si>
    <t>XRAY LEFT FOOT 3 VIEW</t>
  </si>
  <si>
    <t>XRAY RIGHT FOOT 3V</t>
  </si>
  <si>
    <t>DX XRAY CHEST 1 VIEW</t>
  </si>
  <si>
    <t>DX XRAY LEFT SHOULDER EDI</t>
  </si>
  <si>
    <t>DX XRAY RIGHT SHOULDER EDI</t>
  </si>
  <si>
    <t>XRAY LEFT SHOULDER EDI</t>
  </si>
  <si>
    <t>XRAY RIGHT SHOULDER EDI</t>
  </si>
  <si>
    <t>DX XRAY LEFT FEMUR EDI</t>
  </si>
  <si>
    <t>DX XRAY RIGHT FEMUR EDI</t>
  </si>
  <si>
    <t>DX XRAY LEFT KNEE 3 VIEWS</t>
  </si>
  <si>
    <t>DX XRAY RIGHT  KNEE 3 VIEWS</t>
  </si>
  <si>
    <t>DX XRAY RIGHT KNEE 3V</t>
  </si>
  <si>
    <t>DX XRAY RIGHT KNEE 3VIEWS WEIGHT BEARING</t>
  </si>
  <si>
    <t>DX XRAY ABDOMEN 1 VIEW</t>
  </si>
  <si>
    <t>DX XRAY KUB</t>
  </si>
  <si>
    <t>DX XRAY BONE AGE</t>
  </si>
  <si>
    <t>XRAY BONE AGE</t>
  </si>
  <si>
    <t>DX XRAY THORACIC SPINE 2V</t>
  </si>
  <si>
    <t>DX XRAY SINUSES EDI</t>
  </si>
  <si>
    <t>DX XRAY CHEST 2 VIEWS</t>
  </si>
  <si>
    <t>DX XRAY CERVICAL SPINE 3 VIEWS</t>
  </si>
  <si>
    <t>XRAY CERVICAL SPINE 2 - 3 VIEWS</t>
  </si>
  <si>
    <t>DX XRAY LUMBAR SPINE 3 VIEWS</t>
  </si>
  <si>
    <t>DX XRAY LEFT HIP 2-3 VIEWS</t>
  </si>
  <si>
    <t>DX XRAY RIGHT HIP 2-3 VIEWS</t>
  </si>
  <si>
    <t>XRAY LEFT HIP 2-3 VIEWS</t>
  </si>
  <si>
    <t>DX XRAY THORACIC SPINE 3 V</t>
  </si>
  <si>
    <t>DX XRAY SACROILIAC COMPLETE</t>
  </si>
  <si>
    <t>DX XRAY ABDOMEN 2 VIEW</t>
  </si>
  <si>
    <t>DX XRAY THORACIC SPINE EDI</t>
  </si>
  <si>
    <t>DX XRAY PELVIS EDI</t>
  </si>
  <si>
    <t>DX XRAY FACIAL BONES 3V ATTENTION LEFT CHEEK</t>
  </si>
  <si>
    <t>DX XRAY LUMBAR SPINE 5 VIEWS</t>
  </si>
  <si>
    <t>SPINE LUMBAR 4 OR MORE VIEWS</t>
  </si>
  <si>
    <t>XRAY LUMBAR SPINE 4 + VIEWS</t>
  </si>
  <si>
    <t>CT LEG LENGTH</t>
  </si>
  <si>
    <t>CT SCANOGRAM EDI</t>
  </si>
  <si>
    <t>DX XRAY BONE LENGTH STUDIES</t>
  </si>
  <si>
    <t>DX XRAY LEG LENGTH</t>
  </si>
  <si>
    <t>XRAY BONE LENGTH STUDIES</t>
  </si>
  <si>
    <t>XRAY LEG LENGTH</t>
  </si>
  <si>
    <t>DX XRAY RIB SERIES EDI</t>
  </si>
  <si>
    <t>DX XRAY RIB SERIES LEFT EDI</t>
  </si>
  <si>
    <t>DX XRAY CERVICAL SPINE 5 VIEWS</t>
  </si>
  <si>
    <t>XRAY CERVICAL SPINE 4 - 5 VIEWS</t>
  </si>
  <si>
    <t>XRAY CERVICAL SPINE 4 VIEWS</t>
  </si>
  <si>
    <t>DX XRAY CERVICAL SPINE 6 VIEWS</t>
  </si>
  <si>
    <t>DX XRAY CERVICAL SPINE 7 VIEWS</t>
  </si>
  <si>
    <t>DX XRAY CERVICAL SPINE DAVIS SERIES</t>
  </si>
  <si>
    <t>XRAY CERVICAL SPINE 6 + VIEWS</t>
  </si>
  <si>
    <t>DX XRAY LUMBAR SPINE COMPLETE</t>
  </si>
  <si>
    <t>DX ACUTE ABDOMINAL SERIES PA CHEST 2V ABD</t>
  </si>
  <si>
    <t>DX XRAY SCOLIOSIS 4/5 VIEWS</t>
  </si>
  <si>
    <t>DX XRAY SCOLIOSIS SURVEY 6 + VWS</t>
  </si>
  <si>
    <t>CT CALCIUM SCORE</t>
  </si>
  <si>
    <t>US PELVIS</t>
  </si>
  <si>
    <t>US BREAST RIGHT EDI</t>
  </si>
  <si>
    <t>CT HEAD WITHOUT CONTRAST</t>
  </si>
  <si>
    <t>CT C SPINE WITHOUT CONTRAST</t>
  </si>
  <si>
    <t>CT LEFT SHOULDER WITHOUT CONTRAST</t>
  </si>
  <si>
    <t>CT RIGHT SHOULDER WITHOUT CONTRAST</t>
  </si>
  <si>
    <t>CT CHEST HIGH RESOLUTION</t>
  </si>
  <si>
    <t>CT CHEST WITHOUT CONTRAST</t>
  </si>
  <si>
    <t>CT LOW DOSE CHEST CANCER SCREENING</t>
  </si>
  <si>
    <t>CT PELVIS WITHOUT CONTRAST ATTN SACRUM/COCCYX</t>
  </si>
  <si>
    <t>CT CHEST WITH CONTRAST</t>
  </si>
  <si>
    <t>US RENAL ARTERY DOPPLER</t>
  </si>
  <si>
    <t>CT LUMBAR SPINE MYELOGRAPHY</t>
  </si>
  <si>
    <t>CT PELVIS WITH AND WITHOUT CONTRAST</t>
  </si>
  <si>
    <t>CT CHEST W AND WO IV CONTRAST</t>
  </si>
  <si>
    <t>CT CHEST WITH AND WITHOUT CONTRAST</t>
  </si>
  <si>
    <t>MRI RIGHT SHOULDER WITHOUT CONTRAST</t>
  </si>
  <si>
    <t>MRI RIGHT WRIST WITHOUT CONTRAST</t>
  </si>
  <si>
    <t>MRI RIGHT FOOT WITHOUT CONTRAST</t>
  </si>
  <si>
    <t>MRI LEFT KNEE WITHOUT CONTRAST</t>
  </si>
  <si>
    <t>MRI RIGHT KNEE WITHOUT CONTRAST</t>
  </si>
  <si>
    <t>CT ABDOMEN WITH AND WITHOUT CONTRAST (PANCREAS PROTOCOL)</t>
  </si>
  <si>
    <t>CT ABDOMEN WITH AND WITHOUT CONTRAST (PANCREATIC PROTOCOL)</t>
  </si>
  <si>
    <t>CT ABDOMEN WITH AND WITHOUT CONTRAST- LIVER PROTOCOL</t>
  </si>
  <si>
    <t>CT ABDOMEN WITH AND WITHOUT CONTRAST-UROGRAM</t>
  </si>
  <si>
    <t>MRI CHEST WITHOUT CONTRAST ( ATTN : RT SC JOINT)</t>
  </si>
  <si>
    <t>MRI PELVIS WITHOUT CONTRAST</t>
  </si>
  <si>
    <t>MRI ABDOMEN WITHOUT CONTRAST ATTN ABDOMINAL WALL</t>
  </si>
  <si>
    <t>MRI ABDOMEN WITHOUT CONTRAST ATTN:KIDNEY</t>
  </si>
  <si>
    <t>MRI BRAIN WITHOUT CONTRAST W/ SWI VOLUMETRIC</t>
  </si>
  <si>
    <t>MRI LUMBAR SPINE WITHOUT CONTRAST</t>
  </si>
  <si>
    <t>CT ABD/PEL WITHOUT CONTRAST</t>
  </si>
  <si>
    <t>CT ABD/PEL WITHOUT CONTRAST (RENAL STONE PROTOCOL)</t>
  </si>
  <si>
    <t>CT ABD/PEL WITHOUT CONTRAST-STONE PROTOCOL-ORAL ONLY</t>
  </si>
  <si>
    <t>CTA CHEST WITH</t>
  </si>
  <si>
    <t>CTA CHEST WITH (PE PROTOCOL)</t>
  </si>
  <si>
    <t>CTA CHEST WITHOUT AND WITH</t>
  </si>
  <si>
    <t>CTA CHEST WITHOUT AND WITH (PE PROTOCOL)</t>
  </si>
  <si>
    <t>CTA CHEST WITHOUT AND WITH CONTRAST</t>
  </si>
  <si>
    <t>CT ABD/PEL WITH CONTRAST</t>
  </si>
  <si>
    <t>CT ABD/PEL WITH CONTRAST (APPY PROTOCOL)</t>
  </si>
  <si>
    <t>CT ABD/PEL WITH CONTRAST- PANCREATIC PROTOCOL</t>
  </si>
  <si>
    <t>CT ABD/PEL WITH AND WITHOUT (PANCREATIC PROTOCOL)</t>
  </si>
  <si>
    <t>CT ABD/PEL WITH AND WITHOUT CONTRAST</t>
  </si>
  <si>
    <t>CT ABD/PEL WITH AND WITHOUT CONTRAST (APPY PROTOCOL)</t>
  </si>
  <si>
    <t>CT ABD/PEL WITH AND WITHOUT CONTRAST (IVP PROTOCOL)</t>
  </si>
  <si>
    <t>CT ABD/PEL WITH AND WITHOUT CONTRAST (UROGRAM PROTOCOL)</t>
  </si>
  <si>
    <t>CT ABD/PEL WITH AND WITHOUT CONTRAST IVP PROTOCOL</t>
  </si>
  <si>
    <t>CT ABD/PEL WITH AND WITHOUT CONTRAST- UROGRAM</t>
  </si>
  <si>
    <t>CT ABD/PEL WITH AND WITHOUT CONTRAST- UROGRAM PROTOCOL</t>
  </si>
  <si>
    <t>CT ABD/PEL WITH AND WITHOUT CONTRAST-UROGRAM</t>
  </si>
  <si>
    <t>CT ABDOMEN AND PELVIS W AND WO IV CONTRAST</t>
  </si>
  <si>
    <t>MRI LEFT TIB/FIB WO/W</t>
  </si>
  <si>
    <t>MRI LEFT KNEE  WO/W</t>
  </si>
  <si>
    <t>MRI FEMALE PELVIS W/WO</t>
  </si>
  <si>
    <t>MRI FEMALE PELVIS W/WO ATTN UTERUS</t>
  </si>
  <si>
    <t>MRI FEMALE PELVIS W/WO W ATTN UTERUS</t>
  </si>
  <si>
    <t>MRI FEMALE PELVIS WITH AND WITHOUT CONTRAST</t>
  </si>
  <si>
    <t>MRI FEMALE PELVIS WO/W</t>
  </si>
  <si>
    <t>MRI PELVIS WITH AND WITHOUT CONTRAST</t>
  </si>
  <si>
    <t>MRI PELVIS WITH AND WITHOUT CONTRAST ATTEN: RECTUM</t>
  </si>
  <si>
    <t>MRI PELVIS WITH AND WITHOUT CONTRAST ATTN UTERUS</t>
  </si>
  <si>
    <t>MRI PELVIS WITH AND WITHOUT CONTRAST ATTN:RECTUM</t>
  </si>
  <si>
    <t>MRI PELVIS WITH AND WITHOUT CONTRAST W ATTN UTERUS</t>
  </si>
  <si>
    <t>MRI PELVIS WO/W</t>
  </si>
  <si>
    <t>MRI PROSTATE WITH AND WITHOUT CONTRAST</t>
  </si>
  <si>
    <t>MRI PROSTATE WO/W</t>
  </si>
  <si>
    <t>CTA ABDOMEN/PELVIS</t>
  </si>
  <si>
    <t>MRI ABDOMEN W / WO</t>
  </si>
  <si>
    <t>MRI ABDOMEN W/ MRCP W AND W/O CONTRAST</t>
  </si>
  <si>
    <t>MRI ABDOMEN WITH AND WITHOUT CONTRAST</t>
  </si>
  <si>
    <t>MRI ABDOMEN WITH AND WITHOUT CONTRAST (ATTN EPIGASTRIC REGION)</t>
  </si>
  <si>
    <t>MRI ABDOMEN WITH AND WITHOUT CONTRAST (ATTN RENALS/ADRENALS)</t>
  </si>
  <si>
    <t>MRI ABDOMEN WITH AND WITHOUT CONTRAST (ATTN: BILATERAL RENAL)</t>
  </si>
  <si>
    <t>MRI ABDOMEN WITH AND WITHOUT CONTRAST (KIDNEY PROTOCOL)</t>
  </si>
  <si>
    <t>MRI ABDOMEN WITH AND WITHOUT CONTRAST (RENAL MASS PROTOCOL)</t>
  </si>
  <si>
    <t>MRI ABDOMEN WITH AND WITHOUT CONTRAST ATTEN: LIVER</t>
  </si>
  <si>
    <t>MRI ABDOMEN WITH AND WITHOUT CONTRAST ATTN LIVER</t>
  </si>
  <si>
    <t>MRI ABDOMEN WITH AND WITHOUT CONTRAST ATTN LIVER MASS PROTOCOL</t>
  </si>
  <si>
    <t>MRI ABDOMEN WITH AND WITHOUT CONTRAST ATTN: LIVER</t>
  </si>
  <si>
    <t>MRI ABDOMEN WITH AND WITHOUT CONTRAST ATTN:LIVER</t>
  </si>
  <si>
    <t>MRI ABDOMEN WITH AND WITHOUT CONTRAST LIVER</t>
  </si>
  <si>
    <t>MRI ABDOMEN WITH AND WITHOUT CONTRAST LIVER PROTOCOL</t>
  </si>
  <si>
    <t>MRI ABDOMEN WITH AND WITHOUT CONTRAST W ATTN KIDNEYS</t>
  </si>
  <si>
    <t>MRI ABDOMEN WO/W ( ATTN: LEFT KIDNEY)</t>
  </si>
  <si>
    <t>MRI ABDOMEN WO/W ( ATTN: LIVER)</t>
  </si>
  <si>
    <t>MRI ABDOMEN WO/W ( RENAL PROTOCOL)</t>
  </si>
  <si>
    <t>MRI ABDOMEN WO/W ATT: LIVER</t>
  </si>
  <si>
    <t>MRI BRAIN WO/W CONTRAST W/ SWI VOLUMETRIC</t>
  </si>
  <si>
    <t>MRI THORACIC SPINE WITH AND WITHOUT CONTRAST</t>
  </si>
  <si>
    <t>MRI BREAST WITH AND WITHOUT CONTRAST EDI</t>
  </si>
  <si>
    <t>CTA ABD AORTA W/ LOWER EXTREMITY RUN OFF</t>
  </si>
  <si>
    <t>CTA ABD ARTERIES W/ BILAT LWR EXT RUNOFF</t>
  </si>
  <si>
    <t>CTA ABDOMEN/PELVIS RUNOFF</t>
  </si>
  <si>
    <t>CTA AORTA RUNOFF</t>
  </si>
  <si>
    <t>72197;74183</t>
  </si>
  <si>
    <t>MRI ABDOMEN/PELVIS ENTEROGRAPHY PROTOCOL</t>
  </si>
  <si>
    <t>ECHO; COLOR FLOW VELOCITY</t>
  </si>
  <si>
    <t>SPINE; SINGLE VIEW, SPECIFY LEVEL</t>
  </si>
  <si>
    <t>UPPER EXTREMITY, INFANT, 2+ VIEWS</t>
  </si>
  <si>
    <t>wrist lt 2V</t>
  </si>
  <si>
    <t>WRIST, 2 VIEWS</t>
  </si>
  <si>
    <t>KNEE; 2 VIEWS FOR PATELLA</t>
  </si>
  <si>
    <t>KNEE (BILAT. STANDING)</t>
  </si>
  <si>
    <t>LOWER EXTREMITY, INFANT, 2+ VIEWS</t>
  </si>
  <si>
    <t>73600 LT-ANKLE; 2 VIEWS</t>
  </si>
  <si>
    <t>73600 RT-ANKLE; 2 VIEW</t>
  </si>
  <si>
    <t>FOOT; 2 VIEWS</t>
  </si>
  <si>
    <t>CALCANEUS; 2+ VIEWS</t>
  </si>
  <si>
    <t>SI JOINTS; &lt; 3 VIEWS</t>
  </si>
  <si>
    <t>RIGHT SCAPULA; COMPLETE</t>
  </si>
  <si>
    <t>scapula lt 2V</t>
  </si>
  <si>
    <t>73610-LT-ANKLE; 3+ VIEWS</t>
  </si>
  <si>
    <t>XR ANKLE COMPLETE MIN 3 VIEWS</t>
  </si>
  <si>
    <t>73630-LT-FOOT; 3+ VIEWS</t>
  </si>
  <si>
    <t>73630-RT-FOOT; 3+ VIEWS</t>
  </si>
  <si>
    <t>EYE FOR FOREIGN BODY</t>
  </si>
  <si>
    <t>73030 LT-SHOULDER; 2 VIEWS</t>
  </si>
  <si>
    <t>73030 RT-SHOULDER; 2 VIEWS</t>
  </si>
  <si>
    <t>A. C. JOINTS; BILATERAL W OR WO WEIGHT</t>
  </si>
  <si>
    <t>LT HIP UNILATERAL; 1 VIEW</t>
  </si>
  <si>
    <t>LT-HIP UNLATERAL; 1 VIEW</t>
  </si>
  <si>
    <t>RT HIP UNILATERAL; 1 VIEW</t>
  </si>
  <si>
    <t>XR HIP UNILAT W PELVIS WHEN PERFORMED; 1 VIEW</t>
  </si>
  <si>
    <t>FOREIGN BODY CHILD; 1 VIEW</t>
  </si>
  <si>
    <t>DXA BONE DENSITY (FOREARM)</t>
  </si>
  <si>
    <t>RIBS, UNILAT; 2 VIEWS</t>
  </si>
  <si>
    <t>STERNOCLAVICULAR JOINT/JOINTS; MIN 3 VIEWS</t>
  </si>
  <si>
    <t>KNEE; 4 VIEWS</t>
  </si>
  <si>
    <t>KNEE; 4+ VIEWS</t>
  </si>
  <si>
    <t>THORACIC SPINE; 3 VIEWS</t>
  </si>
  <si>
    <t>SACROILIAC JOINTS; 3+ VIEWS</t>
  </si>
  <si>
    <t>ABDOMEN; INCLUDING ERECT OR DECUB</t>
  </si>
  <si>
    <t>THORACIC SPINE MIN 4 V</t>
  </si>
  <si>
    <t>PELVIS; 3+ VIEWS</t>
  </si>
  <si>
    <t>CT BONE MINERAL DENSITY; AXIAL</t>
  </si>
  <si>
    <t>BONE LENGTH STUDY; SCANOGRAM</t>
  </si>
  <si>
    <t>CHEST; 2 VIEWS W LORDOTIC</t>
  </si>
  <si>
    <t>71101-LT-RIBS, UNILAT; W/ 1V CHEST 3+ VIEWS</t>
  </si>
  <si>
    <t>71101-RT-RIBS UNILAT; W/ 1V CHEST 3+ VIEWS</t>
  </si>
  <si>
    <t>RIBS UNILAT; W/ 1V CHEST 3+ VIEWS</t>
  </si>
  <si>
    <t>ABDOMEN; WITH OBLIQUE AND CONE VIEWS</t>
  </si>
  <si>
    <t>LUMBAR SPINE; WITH BENDING VIEWS</t>
  </si>
  <si>
    <t>VCUG; VOIDING CYSTOURETHROGRAM</t>
  </si>
  <si>
    <t>JOINT SURVEY, SINGLE VIEW; 2+ JOINTS</t>
  </si>
  <si>
    <t>HYSTEROSALPINGOGRAPHY</t>
  </si>
  <si>
    <t>ECHO; SPECTRAL DISPLAY</t>
  </si>
  <si>
    <t>OSSEOUS SURVEY; W/O EXTREMITIES</t>
  </si>
  <si>
    <t>US CAROTID; UNILAT/LIMITED</t>
  </si>
  <si>
    <t>US ART DOP UPPER EXT UNILAT; LIMITED</t>
  </si>
  <si>
    <t>US OF HEMODIALYSIS ACCESS</t>
  </si>
  <si>
    <t>UROGRAPHY ANTEGRADE; LOOPOGRAM</t>
  </si>
  <si>
    <t>SWALLOWING FUNCTION STUDY</t>
  </si>
  <si>
    <t>XRAY OF ABCESS, FISTULA OR SINUS TRACT</t>
  </si>
  <si>
    <t>CT heart w/o contrast W quantitative eval of coronary calcium</t>
  </si>
  <si>
    <t>CT HEART W/O CONTRAST W QUANTITATIVE EVAL OF CORONARY CALCIUM</t>
  </si>
  <si>
    <t>US CHEST; PLEURAL EFFUSION</t>
  </si>
  <si>
    <t>BARIUM SWALLOW</t>
  </si>
  <si>
    <t>ECHOENCEPHALOGRAPHY,</t>
  </si>
  <si>
    <t>US PREGNANT UTERUS; LIMITED</t>
  </si>
  <si>
    <t>76882 lt US lower extremity, nonvascular, limited</t>
  </si>
  <si>
    <t>76882 RT US UPPER EXTREMITY, NONVASCULAR, LIMITED</t>
  </si>
  <si>
    <t>OSSEOUS SURVEY; INFANT</t>
  </si>
  <si>
    <t>US VEN DOP EXT; BILAT</t>
  </si>
  <si>
    <t>US BREAST COMPLETE</t>
  </si>
  <si>
    <t>US BREAST,COMPLETE</t>
  </si>
  <si>
    <t>US PREGNANT UTERUS; TRANSVAGINAL</t>
  </si>
  <si>
    <t>SCREENING MAMMO, BILATERAL, INCLUDING CAD WHEN PERFORMED</t>
  </si>
  <si>
    <t>UPPER GI SERIES</t>
  </si>
  <si>
    <t>US UPPER EXT ARTERIES OR GRAFTS; COMPLETE BILAT</t>
  </si>
  <si>
    <t>US ART DOP ABD, PELVIS, SCROTAL AND/OR RETRO ORGANS; LIMIT</t>
  </si>
  <si>
    <t>SMALL BOWEL, W/ MULTIPLE SERIAL FILMS;</t>
  </si>
  <si>
    <t>MYELOGRAM LUMBAR</t>
  </si>
  <si>
    <t>US PREGNANT UTERUS; FOLLOW UP</t>
  </si>
  <si>
    <t>US EXTREMITY COMPLETE - EXTREMITY US</t>
  </si>
  <si>
    <t>ECHO 2D, M-MODE WITHOUT COLOR</t>
  </si>
  <si>
    <t>US PREGNANT UTERUS, REAL TIME; FIRST TRIMESTER</t>
  </si>
  <si>
    <t>US PREGNANT UTERUS; COMPLETE</t>
  </si>
  <si>
    <t>CT THORACIC SPINE; W/O CONTRAST</t>
  </si>
  <si>
    <t>CT LT LOWER EXTREMITIY; WO CONTRAST</t>
  </si>
  <si>
    <t>diagnostic mammo bilateral with CAD</t>
  </si>
  <si>
    <t>DIAGNOSTIC MAMMO, BILATERAL, INCLUDING CAD WHEN PERFORMED</t>
  </si>
  <si>
    <t>BARIUM ENEMA; SOLID COLUMN</t>
  </si>
  <si>
    <t>CT ORBIT/SELLA/POST FOSSA/MID &amp; INNER EAR WITH CONTRAST</t>
  </si>
  <si>
    <t>CT MAXILLOFACIAL, SINUS; W CONTRAST</t>
  </si>
  <si>
    <t>CT PELVIS; W CONTRAST</t>
  </si>
  <si>
    <t>CT lt upper extremity; W contrast</t>
  </si>
  <si>
    <t>CT UPPER EXTREMITY RIGHT; W CONTRAST</t>
  </si>
  <si>
    <t>CT UPPER EXTREMITY; W CONTRAST</t>
  </si>
  <si>
    <t>CT RT LOWER EXT; W CONTRAST</t>
  </si>
  <si>
    <t>CT RT lower extremity; W contrast</t>
  </si>
  <si>
    <t>US ART DOP ABD, PELVIS, SCROTAL AND/OR RETRO ORGANS, COMP</t>
  </si>
  <si>
    <t>CT CERVICAL SPINE; W CONTAST</t>
  </si>
  <si>
    <t>CT pelvis w/wo contrast*</t>
  </si>
  <si>
    <t>CT PELVIS WO &amp; W CONTRAST</t>
  </si>
  <si>
    <t>CT UPPER EXTREMITY RIGHT; WO/W CONTRAST</t>
  </si>
  <si>
    <t>CT UPPER EXTREMITY; WO/W CONTRAST</t>
  </si>
  <si>
    <t>CT LOWER EXT LEFT; WO &amp; W CONTRAST</t>
  </si>
  <si>
    <t>CT LOWER EXT; WO + W CONTRAST</t>
  </si>
  <si>
    <t>BARIUM ENEMA; AIR CONTRAST</t>
  </si>
  <si>
    <t>CT ORBIT/ SELLA/ POST FOSSA; WO W CONTRAST</t>
  </si>
  <si>
    <t>CT CERVICAL SPINE; WO/W CONTRAST</t>
  </si>
  <si>
    <t>CT ABDOMEN; W CONTRAST</t>
  </si>
  <si>
    <t>MRI PELVIS WO CONTRAST</t>
  </si>
  <si>
    <t>ECHOCARDIOGRAHY; COMPLETE</t>
  </si>
  <si>
    <t>CT ANGIO, HEAD; WO/W CONTRAST</t>
  </si>
  <si>
    <t>CT ANGIO NECK; WO/W CONTRAST</t>
  </si>
  <si>
    <t>CT ANGIO; PELVIS, WO/W CONTRAST,</t>
  </si>
  <si>
    <t>CTA UPPER EXTREMITY</t>
  </si>
  <si>
    <t>CT ANGIO, ABDOMEN; WO/W CONTRAST</t>
  </si>
  <si>
    <t>CT ABDOMEN/PELVIS W</t>
  </si>
  <si>
    <t>CTA LOWER EXT</t>
  </si>
  <si>
    <t>MRI PELVIS WO &amp; W CONTRAST</t>
  </si>
  <si>
    <t>CT ANGIO AORTA, BILAT FEMORAL W CONTRAST</t>
  </si>
  <si>
    <t>CTA AORTA/ILIOFEMORAL RUN - AORTA CT ANGIOGRAM W CONTRAST IV</t>
  </si>
  <si>
    <t>FAMILY CARE CLINIC</t>
  </si>
  <si>
    <t>MRI LUMBAR SPINE WWO</t>
  </si>
  <si>
    <t>FMC</t>
  </si>
  <si>
    <t>XR Finger Left</t>
  </si>
  <si>
    <t>XR Finger Right</t>
  </si>
  <si>
    <t>XR Toes Left</t>
  </si>
  <si>
    <t>XR Toes Right</t>
  </si>
  <si>
    <t>XR Spine Any Level Single View</t>
  </si>
  <si>
    <t>XR Clavicle Left</t>
  </si>
  <si>
    <t>XR Elbow 2 Views Left</t>
  </si>
  <si>
    <t>XR Elbow 2 Views Right</t>
  </si>
  <si>
    <t>XR UE Infant Min 2 Views Left</t>
  </si>
  <si>
    <t>XR UE Infant Min 2 Views Right</t>
  </si>
  <si>
    <t>XR Upper Extremity Infant</t>
  </si>
  <si>
    <t>XR Wrist 2 Views Left</t>
  </si>
  <si>
    <t>XR Wrist 2 Views Right</t>
  </si>
  <si>
    <t>XR Hand 2 Views Left</t>
  </si>
  <si>
    <t>XR Hand 2 Views Right</t>
  </si>
  <si>
    <t>XR Femur 1 View Left</t>
  </si>
  <si>
    <t>XR Femur 1 View Right</t>
  </si>
  <si>
    <t>XR Knee One or Two Views Left</t>
  </si>
  <si>
    <t>XR Knee One or Two Views Right</t>
  </si>
  <si>
    <t>XR Knee Standing AP Bilateral</t>
  </si>
  <si>
    <t>XR Tibia/Fibula Left</t>
  </si>
  <si>
    <t>XR LE Infant Min 2 Views Left</t>
  </si>
  <si>
    <t>XR LE Infant Min 2 Views Right</t>
  </si>
  <si>
    <t>XR Ankle 2 Views Left</t>
  </si>
  <si>
    <t>XR Ankle 2 Views Right</t>
  </si>
  <si>
    <t>XR Foot 2 Views Left</t>
  </si>
  <si>
    <t>XR Foot 2 Views Right</t>
  </si>
  <si>
    <t>XR Calcaneous Left</t>
  </si>
  <si>
    <t>XR Nasal Bones Minimum 3 Views</t>
  </si>
  <si>
    <t>XR Sinuses Paranasal &lt; 3 Views</t>
  </si>
  <si>
    <t>XR Pelvis 1 or 2 Views</t>
  </si>
  <si>
    <t>XR Sacroiliac Joints 1 or 2 Views</t>
  </si>
  <si>
    <t>XR SACRUM AND COCCYX</t>
  </si>
  <si>
    <t>XR Elbow Complete Left</t>
  </si>
  <si>
    <t>XR Elbow Complete Right</t>
  </si>
  <si>
    <t>XR Wrist Complete Left</t>
  </si>
  <si>
    <t>XR Wrist Complete Right</t>
  </si>
  <si>
    <t>XR Hand Complete Left</t>
  </si>
  <si>
    <t>XR Hand Complete Right</t>
  </si>
  <si>
    <t>XR Ankle Complete Left</t>
  </si>
  <si>
    <t>XR Ankle Complete Right</t>
  </si>
  <si>
    <t>XR Foot Complete Left</t>
  </si>
  <si>
    <t>XR Foot Complete Right</t>
  </si>
  <si>
    <t>XR Mandible Less Than 4 Views</t>
  </si>
  <si>
    <t>XR Mandible Partial &lt; 4 Views Left</t>
  </si>
  <si>
    <t>XR Mandible Partial &lt; 4 Views Right</t>
  </si>
  <si>
    <t>XR Mandible Partial Less Than 4 Views</t>
  </si>
  <si>
    <t>XR Mastoids &lt; 3 Views Right</t>
  </si>
  <si>
    <t>XR SKULL &lt; 4 VIEWS</t>
  </si>
  <si>
    <t>XR TMJ Open and Closed Left</t>
  </si>
  <si>
    <t>XR TMJ Open and Closed Right</t>
  </si>
  <si>
    <t>XR Neck Soft Tissue</t>
  </si>
  <si>
    <t>XR Shoulder 2 Views Left</t>
  </si>
  <si>
    <t>XR Shoulder 2 Views Right</t>
  </si>
  <si>
    <t>XR AC Joints w/ + w/o weights Bilateral</t>
  </si>
  <si>
    <t>XR AC Joints w/ or w/o weights Bilateral</t>
  </si>
  <si>
    <t>XR Hip 1 View Left</t>
  </si>
  <si>
    <t>XR Hip 1 View Right</t>
  </si>
  <si>
    <t>XR Femur 2 Views Left</t>
  </si>
  <si>
    <t>XR Knee 3 Views Left</t>
  </si>
  <si>
    <t>XR Abdomen Single View (KUB)</t>
  </si>
  <si>
    <t>XR Foreign Body Loc Nose/Rectum Child</t>
  </si>
  <si>
    <t>XR Sternum Minimum 2 Views</t>
  </si>
  <si>
    <t>XR Spine Thoracic 2 Views</t>
  </si>
  <si>
    <t>XR Spine Thoracolumbar 2 Views</t>
  </si>
  <si>
    <t>77080-BONE DENSITY</t>
  </si>
  <si>
    <t>XR Ribs 2 Views Left</t>
  </si>
  <si>
    <t>XR Spine Lumbosacral 2 or 3 Views</t>
  </si>
  <si>
    <t>XR Spine Lumbosacral Bending Only</t>
  </si>
  <si>
    <t>XR Hip 2-3 Views Lt w/ Pelvis</t>
  </si>
  <si>
    <t>XR Hip 2-3 Views Rt w/ Pelvis</t>
  </si>
  <si>
    <t>XR Hip Min 4 Views Lt w/ Pelvis</t>
  </si>
  <si>
    <t>XR Hips Bil w/ Pelvis 2 Views</t>
  </si>
  <si>
    <t>XR Knee Complete Left</t>
  </si>
  <si>
    <t>XR Knee Complete Right</t>
  </si>
  <si>
    <t>XR Spine Thoracic 3 Views</t>
  </si>
  <si>
    <t>XR Sacroiliac Joints Minimum 3 Views</t>
  </si>
  <si>
    <t>XR Abdomen Complete w/ Decub/Erect</t>
  </si>
  <si>
    <t>XR Mandible Complete Min 4 Views Left</t>
  </si>
  <si>
    <t>XR Mandible Complete Min 4 Views Right</t>
  </si>
  <si>
    <t>XR Mandible Complete Minimum 4 Views</t>
  </si>
  <si>
    <t>XR Mandible Complete Minimum 4 Views Right</t>
  </si>
  <si>
    <t>XR Spine Thoracic Minimum 4 Views</t>
  </si>
  <si>
    <t>XR Pelvis Complete Minimum 3 Views</t>
  </si>
  <si>
    <t>CT BONE MINERAL DENSITY STUDY</t>
  </si>
  <si>
    <t>XR Facial Bones Minimum 3 Views</t>
  </si>
  <si>
    <t>XR Spine Entire 1 View</t>
  </si>
  <si>
    <t>XR Spine Lumbosacral Minimum 4 Views</t>
  </si>
  <si>
    <t>XR BONE LENGTH STUDY</t>
  </si>
  <si>
    <t>XR CHEST 3 VIEWS</t>
  </si>
  <si>
    <t>XR Ribs w/ PA Chest Left</t>
  </si>
  <si>
    <t>XR Spine Cervical 4 or 5 Views</t>
  </si>
  <si>
    <t>XR Hip Min 4 Views Rt w/ Pelvis</t>
  </si>
  <si>
    <t>XR Abdomen 3 or More Views</t>
  </si>
  <si>
    <t>73660;73660</t>
  </si>
  <si>
    <t>XR Toes Bilateral</t>
  </si>
  <si>
    <t>XR Orbits Complete Bilateral</t>
  </si>
  <si>
    <t>XR Skull Complete</t>
  </si>
  <si>
    <t>XR Ribs 3 Views Bilateral</t>
  </si>
  <si>
    <t>XR Hips Bil w/ Pelvis 3-4 Views</t>
  </si>
  <si>
    <t>XR Spine Cervical 6 or More Views</t>
  </si>
  <si>
    <t>XR Spine Lumbosacral Complete w/ Bending</t>
  </si>
  <si>
    <t>BD Bone Density DEXA Axial Skeleton</t>
  </si>
  <si>
    <t>XR Chest 4 or more views</t>
  </si>
  <si>
    <t>XR CHEST 4 VIEWS</t>
  </si>
  <si>
    <t>XR Spine Entire 2-3 Views</t>
  </si>
  <si>
    <t>XR Hips Bil w/ Pelvis Min 5 Views</t>
  </si>
  <si>
    <t>XR Fluoroscopy Up to 1 Hour</t>
  </si>
  <si>
    <t>XR Abdomen Series w/ Chest 1 View</t>
  </si>
  <si>
    <t>XR Abdomen Series w/ Chest1 View</t>
  </si>
  <si>
    <t>XR Cholecystography (GB) Oral Contrast</t>
  </si>
  <si>
    <t>XR Cystography</t>
  </si>
  <si>
    <t>XR Urethrocystography Retrograde</t>
  </si>
  <si>
    <t>XR Urethrocystography Voiding</t>
  </si>
  <si>
    <t>XR Elbow 2 Views Bilateral</t>
  </si>
  <si>
    <t>73090;73090</t>
  </si>
  <si>
    <t>XR Forearm 2 Views Bilateral</t>
  </si>
  <si>
    <t>XR Wrist 2 Views Bilateral</t>
  </si>
  <si>
    <t>XR Hand 2 Views Bilateral</t>
  </si>
  <si>
    <t>bilat knee 2v</t>
  </si>
  <si>
    <t>XR Knee One or Two Views Bilateral</t>
  </si>
  <si>
    <t>XR Tibia/Fibula Bilateral</t>
  </si>
  <si>
    <t>73592;73592</t>
  </si>
  <si>
    <t>XR LE Infant Min 2 Views Bilateral</t>
  </si>
  <si>
    <t>XR Ankle 2 Views Bilateral</t>
  </si>
  <si>
    <t>XR Foot 2 Views Bilateral</t>
  </si>
  <si>
    <t>73650;73650</t>
  </si>
  <si>
    <t>XR Calcaneous Bilateral</t>
  </si>
  <si>
    <t>XR Spine Entire 4-5 Views</t>
  </si>
  <si>
    <t>73010;73010</t>
  </si>
  <si>
    <t>XR Scapula Bilateral</t>
  </si>
  <si>
    <t>XR Elbow Complete Bilateral</t>
  </si>
  <si>
    <t>BILAT HAND 3V</t>
  </si>
  <si>
    <t>X-RAY HAND BILATERAL 3VIEW</t>
  </si>
  <si>
    <t>XR Ankle Complete Bilateral</t>
  </si>
  <si>
    <t>XR Foot Complete Bilateral</t>
  </si>
  <si>
    <t>NM THYROID IMAGING</t>
  </si>
  <si>
    <t>BILAT SHOULDER 2V</t>
  </si>
  <si>
    <t>73552;73552</t>
  </si>
  <si>
    <t>XR Femur 2 Views Bilateral</t>
  </si>
  <si>
    <t>XR Spine Entire Min 6 Views</t>
  </si>
  <si>
    <t>US Ankle Brachial Index</t>
  </si>
  <si>
    <t>US LE Venous Duplex Right</t>
  </si>
  <si>
    <t>US LLE VENOUS</t>
  </si>
  <si>
    <t>US UE Venous Duplex Right</t>
  </si>
  <si>
    <t>US Upper Ext Venous Duplex Left</t>
  </si>
  <si>
    <t>NM Salivary Gland Imaging</t>
  </si>
  <si>
    <t>XR IVP w/ Tomos</t>
  </si>
  <si>
    <t>NM RENAL VASCULAR FLOW</t>
  </si>
  <si>
    <t>76857-US Bladder Limited</t>
  </si>
  <si>
    <t>US BLADDER; PVRV</t>
  </si>
  <si>
    <t>NM THYROID TC 99M UPTAKE AND IMAGING</t>
  </si>
  <si>
    <t>NM THYROID UPTAKE IMAG SGL/MUL</t>
  </si>
  <si>
    <t>US LE Arterial Duplex Right</t>
  </si>
  <si>
    <t>US LLE ARTERIAL</t>
  </si>
  <si>
    <t>US UE Arterial Duplex Left</t>
  </si>
  <si>
    <t>US UE Arterial Duplex Right</t>
  </si>
  <si>
    <t>US Upper Ext Arterial Duplex Left</t>
  </si>
  <si>
    <t>US AORTA LIMI</t>
  </si>
  <si>
    <t>XR Nephrostogram/Loopogram</t>
  </si>
  <si>
    <t>NM BRAIN LIMITED W/FLOW</t>
  </si>
  <si>
    <t>XR Urography Retrograde</t>
  </si>
  <si>
    <t>XR Fistula or Sinus Tract Abscess Study</t>
  </si>
  <si>
    <t>XR METASTATIC SERIES/EXTREMITIES COMP</t>
  </si>
  <si>
    <t>US Head/Neck Soft Tissue</t>
  </si>
  <si>
    <t>US Neck Soft Tissue</t>
  </si>
  <si>
    <t>NM LIVER FLOW</t>
  </si>
  <si>
    <t>SCAN LIVER-SPLEEN</t>
  </si>
  <si>
    <t>CT Cardiac Calcium Score</t>
  </si>
  <si>
    <t>CT Heart and Coronary Arteries</t>
  </si>
  <si>
    <t>US Retroperitoneal Limited</t>
  </si>
  <si>
    <t>XR Esophagus</t>
  </si>
  <si>
    <t>NM LIVER VASCULAR FLOWW</t>
  </si>
  <si>
    <t>NM BONE LIMITED</t>
  </si>
  <si>
    <t>US Scrotum (Contents) w/ Doppler if ind</t>
  </si>
  <si>
    <t>NM WBC ABSCESS LIMITED AREA</t>
  </si>
  <si>
    <t>US Pregnancy Limited</t>
  </si>
  <si>
    <t>US Drainage Abscess or Cyst</t>
  </si>
  <si>
    <t>US Breast Left Limited</t>
  </si>
  <si>
    <t>US Breast Right Limited</t>
  </si>
  <si>
    <t>NM MECKELS LOCALIZATION</t>
  </si>
  <si>
    <t>70130;70130</t>
  </si>
  <si>
    <t>XR Mastoids Complete Bilateral</t>
  </si>
  <si>
    <t>US Extremity Nonvascular Ltd Anatomic Specific Lt</t>
  </si>
  <si>
    <t>US Extremity Nonvascular Ltd Anatomic Specific Rt</t>
  </si>
  <si>
    <t>US Extremity Nonvascular Ltd Lt</t>
  </si>
  <si>
    <t>US Extremity Nonvascular Ltd Rt</t>
  </si>
  <si>
    <t>US LE Venous Doppler Bilateral</t>
  </si>
  <si>
    <t>US LE Venous Duplex Bilateral</t>
  </si>
  <si>
    <t>US Upper Ext Venous Duplex Bilateral</t>
  </si>
  <si>
    <t>NM TESTICULAR SCAN W/FLOW</t>
  </si>
  <si>
    <t>US Breast Left Complete</t>
  </si>
  <si>
    <t>US Breast Right Complete</t>
  </si>
  <si>
    <t>US Retroperitoneal Complete</t>
  </si>
  <si>
    <t>LUNG SCAN PERFUSION</t>
  </si>
  <si>
    <t>SCAN LUNG PERFUSION</t>
  </si>
  <si>
    <t>US Pregnancy Transvaginal</t>
  </si>
  <si>
    <t>US Kidney Transplant Left</t>
  </si>
  <si>
    <t>US Kidney Transplant Right</t>
  </si>
  <si>
    <t>MA Mammogram Routine Screening Left.</t>
  </si>
  <si>
    <t>MA Mammogram Routine Screening Right.</t>
  </si>
  <si>
    <t>MA MAMMOGRAM SCREENING BILAT</t>
  </si>
  <si>
    <t>US OB BIOPHYSICAL PROFILE</t>
  </si>
  <si>
    <t>NM VENOGRAM LEFT</t>
  </si>
  <si>
    <t>NM Venous Thrombosis Imaging Right</t>
  </si>
  <si>
    <t>4HOUR GASTRIC EMPTY</t>
  </si>
  <si>
    <t>XR Fluoro Upper GI Single w/ Small Bowel</t>
  </si>
  <si>
    <t>XR Upper GI</t>
  </si>
  <si>
    <t>SCAN CARDIAC PYP</t>
  </si>
  <si>
    <t>US CAROTID DOPPLER COMPLETE BIL</t>
  </si>
  <si>
    <t>US LE Arterial Duplex Bilateral</t>
  </si>
  <si>
    <t>US Upper Ext Arterial Duplex Bilateral</t>
  </si>
  <si>
    <t>US AORTA, VENA CAVA, ILIAC VAS OR GRAFTS; COMPLET</t>
  </si>
  <si>
    <t>XR Small Bowel Series</t>
  </si>
  <si>
    <t>77065- LT MAMMOGRAM diagnostic</t>
  </si>
  <si>
    <t>MA Mammogram Diagnostic Right.</t>
  </si>
  <si>
    <t>MAMMO LT CONE/MAG-W/CAD</t>
  </si>
  <si>
    <t>CT Head or Brain w/o Contrast</t>
  </si>
  <si>
    <t>CT Stroke Study</t>
  </si>
  <si>
    <t>NM LUNG COMPLETE VQ</t>
  </si>
  <si>
    <t>NM Bone Imaging Whole Body</t>
  </si>
  <si>
    <t>NM BONE WHOLE BODY</t>
  </si>
  <si>
    <t>XR Fluoro Upper GI w/ Air</t>
  </si>
  <si>
    <t>XR Upper GI w/ Air Contrast</t>
  </si>
  <si>
    <t>US Extremity Nonvascular Complete Right</t>
  </si>
  <si>
    <t>US Extremity Non-Vascular Left</t>
  </si>
  <si>
    <t>US Extremity Non-Vascular Right</t>
  </si>
  <si>
    <t>78227-NM HIDA WITH CCK</t>
  </si>
  <si>
    <t>NM HEPATOBILIARY PHARM GALLBLA</t>
  </si>
  <si>
    <t>NM VENOGRAM BILAT</t>
  </si>
  <si>
    <t>NM RENAL FLOW W/O PHARMACOLGIC INT</t>
  </si>
  <si>
    <t>NM GASTRIC EMPTYING IMAG STUDY</t>
  </si>
  <si>
    <t>NM Gastric Emptying Study</t>
  </si>
  <si>
    <t>NM Cardiac Blood Pool Gated Rest/Stress</t>
  </si>
  <si>
    <t>NM Cardiac Blood Pool Gated Single</t>
  </si>
  <si>
    <t>US Pregnancy 1st Trimester</t>
  </si>
  <si>
    <t>US Pregnancy After 1st Trimester</t>
  </si>
  <si>
    <t>NM TAGGED RED CELL</t>
  </si>
  <si>
    <t>CT Spine Thoracic w/o Contrast</t>
  </si>
  <si>
    <t>CT Upper Extremity w/o Contrast Left</t>
  </si>
  <si>
    <t>CT Upper Extremity w/o Contrast Right</t>
  </si>
  <si>
    <t>CT Lower Extremity w/o Contrast Left</t>
  </si>
  <si>
    <t>CT Lower Extremity w/o Contrast Right</t>
  </si>
  <si>
    <t>MAMMO BILAT-DIAG W/CAD</t>
  </si>
  <si>
    <t>SCAN BONE--3 PHASE</t>
  </si>
  <si>
    <t>XR Barium Enema Complete</t>
  </si>
  <si>
    <t>NM QUANTITATIVE DIFF FUNCTION</t>
  </si>
  <si>
    <t>CT Low Dose Lung Screening</t>
  </si>
  <si>
    <t>CT Pelvis w/o Contrast</t>
  </si>
  <si>
    <t>CT HEAD OR BRAIN W/ CONTRAST</t>
  </si>
  <si>
    <t>CT Orbit Sella etc. w/ Contrast</t>
  </si>
  <si>
    <t>CT Chest W/Contrast</t>
  </si>
  <si>
    <t>CT Pelvis w/ Contrast</t>
  </si>
  <si>
    <t>CT Upper Extremity w/ Contrast Left</t>
  </si>
  <si>
    <t>CT Upper Extremity w/ Contrast Right</t>
  </si>
  <si>
    <t>CT Lower Extremity w/ Contrast Left</t>
  </si>
  <si>
    <t>CT Lower Extremity w/ Contrast Right</t>
  </si>
  <si>
    <t>CT Abdomen w/o Contrast</t>
  </si>
  <si>
    <t>MRA Head w/o Contrast</t>
  </si>
  <si>
    <t>MRV Head w/o Contrast</t>
  </si>
  <si>
    <t>MRA Head w/ Contrast</t>
  </si>
  <si>
    <t>MRA Neck w/o Contrast</t>
  </si>
  <si>
    <t>NM Kidney Imaging w/ Flow w/ Pharm</t>
  </si>
  <si>
    <t>NM RENAL FLOW W/PHARMACOLGIC INT</t>
  </si>
  <si>
    <t>CT Spine Cervical w/ Contrast</t>
  </si>
  <si>
    <t>CT Spine Thoracic w/ Contrast</t>
  </si>
  <si>
    <t>CT Spine Lumbar w/ Contrast</t>
  </si>
  <si>
    <t>CT Pelvis w/ + w/o Contrast</t>
  </si>
  <si>
    <t>CT Upper Extremity w/ + w/o Contrast Left</t>
  </si>
  <si>
    <t>CT Upper Extremity w/ + w/o Contrast Right</t>
  </si>
  <si>
    <t>CT Upper Extremity w/+w/o Contrast Left</t>
  </si>
  <si>
    <t>CT Upper Extremity w/+w/o Contrast Right</t>
  </si>
  <si>
    <t>CT Lower Extremity w/ + w/o Contrast Lef</t>
  </si>
  <si>
    <t>CT Lower Extremity w/ + w/o Contrast Left</t>
  </si>
  <si>
    <t>CT Lower Extremity w/ + w/o Contrast Rig</t>
  </si>
  <si>
    <t>CT Lower Extremity w/+w/o Contrast Left</t>
  </si>
  <si>
    <t>CT Lower Extremity w/+w/o Contrast Right</t>
  </si>
  <si>
    <t>CT Chest W/WO Contrast</t>
  </si>
  <si>
    <t>XR Barium Enema w/ Air Complete</t>
  </si>
  <si>
    <t>CT Head or Brain w/ + w/o Contrast</t>
  </si>
  <si>
    <t>CT Orbit Sella etc. w/ + w/o Contrast</t>
  </si>
  <si>
    <t>CT Spine Cervical w/ + w/o Contrast</t>
  </si>
  <si>
    <t>CT Spine Thoracic w/ + w/o Contrast</t>
  </si>
  <si>
    <t>CT Orbit Sella etc. w/o Contrast</t>
  </si>
  <si>
    <t>CT Soft Tissue Neck w/o Contrast</t>
  </si>
  <si>
    <t>MRI Face Neck Orbit w/o Contrast</t>
  </si>
  <si>
    <t>MRI Forearm w/o Contrast Left</t>
  </si>
  <si>
    <t>MRI Forearm w/o Contrast Right</t>
  </si>
  <si>
    <t>MRI Hand w/o Contrast Left</t>
  </si>
  <si>
    <t>MRI Hand w/o Contrast Right</t>
  </si>
  <si>
    <t>MRI Humerus w/o Contrast Left</t>
  </si>
  <si>
    <t>MRI Humerus w/o Contrast Right</t>
  </si>
  <si>
    <t>MRI Elbow w/o Contrast Left</t>
  </si>
  <si>
    <t>MRI Elbow w/o Contrast Right</t>
  </si>
  <si>
    <t>MRI Shoulder w/o Contrast Left</t>
  </si>
  <si>
    <t>MRI Wrist w/o Contrast Left</t>
  </si>
  <si>
    <t>MRI Wrist w/o Contrast Right</t>
  </si>
  <si>
    <t>MRI Femur w/o Contrast Left</t>
  </si>
  <si>
    <t>MRI Femur w/o Contrast Right</t>
  </si>
  <si>
    <t>MRI Foot w/o Contrast Left</t>
  </si>
  <si>
    <t>MRI Foot w/o Contrast Right</t>
  </si>
  <si>
    <t>MRI Tibia/Fibula w/o Contrast Left</t>
  </si>
  <si>
    <t>MRI Tibia/Fibula w/o Contrast Right</t>
  </si>
  <si>
    <t>MRI Ankle w/o Contrast Left</t>
  </si>
  <si>
    <t>MRI Ankle w/o Contrast Right</t>
  </si>
  <si>
    <t>MRI Hip w/o Contrast Left</t>
  </si>
  <si>
    <t>MRI Hip w/o Contrast Right</t>
  </si>
  <si>
    <t>MRI Knee w/o Contrast Left</t>
  </si>
  <si>
    <t>MRI LE Joint w/o Contrast Left</t>
  </si>
  <si>
    <t>MRI LE Joint w/o Contrast Right</t>
  </si>
  <si>
    <t>US Breast Limited Bilat</t>
  </si>
  <si>
    <t>MA Mammo Screening 3D Left.</t>
  </si>
  <si>
    <t>MA Mammo Screening 3D Right.</t>
  </si>
  <si>
    <t>MA SCREENING MAMMO TOMOSYNTHES</t>
  </si>
  <si>
    <t>76856;76830</t>
  </si>
  <si>
    <t>US Pelvic/Transvaginal</t>
  </si>
  <si>
    <t>US Extremity Nonvascular Ltd Bil</t>
  </si>
  <si>
    <t>US SOFT TISSUE ARM BILAT LIMITED</t>
  </si>
  <si>
    <t>CT Soft Tissue Neck w/ Contrast</t>
  </si>
  <si>
    <t>CT Abdomen w/ + w/o Contrast</t>
  </si>
  <si>
    <t>NM RENAL FLOW MULTIPLE STUDIES</t>
  </si>
  <si>
    <t>MA Mammo Diagnostic 3D Right.</t>
  </si>
  <si>
    <t>MAMMO LT CONE/MAG-3D</t>
  </si>
  <si>
    <t>MRI Abdomen MRCP w/o Cont</t>
  </si>
  <si>
    <t>ECHOCARDIOGRAM/STRESS</t>
  </si>
  <si>
    <t>US BILAT BREAST COMPLETE</t>
  </si>
  <si>
    <t>MRA Head w/ + w/o Contrast</t>
  </si>
  <si>
    <t>MRI Spine Cervical w/o Contrast</t>
  </si>
  <si>
    <t>MRI Spine Lumbar w/o Contrast</t>
  </si>
  <si>
    <t>MRA Neck w/ Contrast</t>
  </si>
  <si>
    <t>MRI Breast w/o Contrast Bilateral</t>
  </si>
  <si>
    <t>MAMMO BILAT-DIAG 3D</t>
  </si>
  <si>
    <t>CT Soft Tissue Neck w/ + w/o Contrast</t>
  </si>
  <si>
    <t>MRI Face Neck Orbit w/ Contrast</t>
  </si>
  <si>
    <t>MRI Forearm w/ Contrast Left</t>
  </si>
  <si>
    <t>MRI Hand w/ Contrast Left</t>
  </si>
  <si>
    <t>MRI Hand w/ Contrast Right</t>
  </si>
  <si>
    <t>MRI Humerus w/ Contrast Left</t>
  </si>
  <si>
    <t>MRI Humerus w/ Contrast Right</t>
  </si>
  <si>
    <t>MRI Elbow w/ Contrast Left</t>
  </si>
  <si>
    <t>MRI Elbow w/ Contrast Right</t>
  </si>
  <si>
    <t>MRI Shoulder w/ Contrast Left</t>
  </si>
  <si>
    <t>MRI Shoulder w/ Contrast Right</t>
  </si>
  <si>
    <t>MRI UE Joint w/ Contrast Left</t>
  </si>
  <si>
    <t>MRI UE Joint w/ Contrast Right</t>
  </si>
  <si>
    <t>MRI Wrist w/ Contrast Left</t>
  </si>
  <si>
    <t>MRI Wrist w/ Contrast Right</t>
  </si>
  <si>
    <t>MRI Femur w/ Contrast Left</t>
  </si>
  <si>
    <t>MRI Femur w/ Contrast Right</t>
  </si>
  <si>
    <t>MRI Foot w/ Contrast Left</t>
  </si>
  <si>
    <t>MRI Foot w/ Contrast Right</t>
  </si>
  <si>
    <t>MRI Tibia/Fibula w/ Contrast Left</t>
  </si>
  <si>
    <t>MRI Tibia/Fibula w/ Contrast Right</t>
  </si>
  <si>
    <t>MRI Ankle w/ Contrast Left</t>
  </si>
  <si>
    <t>MRI Ankle w/ Contrast Right</t>
  </si>
  <si>
    <t>MRI Hip w/ Contrast Left</t>
  </si>
  <si>
    <t>MRI Hip w/ Contrast Right</t>
  </si>
  <si>
    <t>MRI Knee w/ Contrast Left</t>
  </si>
  <si>
    <t>MRI Knee w/ Contrast Right</t>
  </si>
  <si>
    <t>NM MYO SPECT REST &amp; STRESS</t>
  </si>
  <si>
    <t>MRI Pelvis w/ Contrast</t>
  </si>
  <si>
    <t>MRA Forearm w/ + w/o Contrast Left</t>
  </si>
  <si>
    <t>MRA Forearm w/ + w/o Contrast Right</t>
  </si>
  <si>
    <t>MRA Hand w/ + w/o Contrast Left</t>
  </si>
  <si>
    <t>MRA Hand w/ + w/o Contrast Right</t>
  </si>
  <si>
    <t>MRA Humerus w/ + w/o Contrast Left</t>
  </si>
  <si>
    <t>MRA Humerus w/ + w/o Contrast Right</t>
  </si>
  <si>
    <t>MRA Upper Extremity Left</t>
  </si>
  <si>
    <t>MRA Upper Extremity Right</t>
  </si>
  <si>
    <t>MRI Abdomen w/ Contrast</t>
  </si>
  <si>
    <t>CT Angiography Head</t>
  </si>
  <si>
    <t>CT Angiography Neck</t>
  </si>
  <si>
    <t>MRI Spine Cervical w/ Contrast</t>
  </si>
  <si>
    <t>MRI Spine Thoracic w/ Contrast</t>
  </si>
  <si>
    <t>MRI Spine Lumbar w/ Contrast</t>
  </si>
  <si>
    <t>MRA Chest w/ + w/o Contrast</t>
  </si>
  <si>
    <t>MRA Chest w/ Contrast</t>
  </si>
  <si>
    <t>MRA Chest w/o Contrast</t>
  </si>
  <si>
    <t>MRA Spine w/ + w/o Contrast</t>
  </si>
  <si>
    <t>CT Angio Pelvis</t>
  </si>
  <si>
    <t>MRA Pelvis w/ Contrast</t>
  </si>
  <si>
    <t>MRA Pelvis w/o Contrast</t>
  </si>
  <si>
    <t>CT Angiography Upper Extremity Left</t>
  </si>
  <si>
    <t>CT Angiography Upper Extremity Right</t>
  </si>
  <si>
    <t>MRA Abdomen w/ + w/o Contrast</t>
  </si>
  <si>
    <t>MRA Abdomen w/ Contrast</t>
  </si>
  <si>
    <t>MRA Abdomen w/o Contrast</t>
  </si>
  <si>
    <t>76881;76881</t>
  </si>
  <si>
    <t>US Extremity Non-Vascular Bilateral</t>
  </si>
  <si>
    <t>US Extremity Non-Vascular Complete Bilateral</t>
  </si>
  <si>
    <t>CT Angiography Chest</t>
  </si>
  <si>
    <t>MRA Femur w/ + w/o Contrast Left</t>
  </si>
  <si>
    <t>MRA Femur w/ + w/o Contrast Right</t>
  </si>
  <si>
    <t>MRA Femur w/o Contrast Left</t>
  </si>
  <si>
    <t>MRA Femur w/o Contrast Right</t>
  </si>
  <si>
    <t>MRA Foot w/ + w/o Contrast Left</t>
  </si>
  <si>
    <t>MRA Foot w/ + w/o Contrast Right</t>
  </si>
  <si>
    <t>MRA Foot w/o Contrast Left</t>
  </si>
  <si>
    <t>MRA Foot w/o Contrast Right</t>
  </si>
  <si>
    <t>MRA Lower Ext w/ + w/o Contrast</t>
  </si>
  <si>
    <t>MRA Lower Ext w/ Contrast</t>
  </si>
  <si>
    <t>MRA Lower Ext w/o Contrast</t>
  </si>
  <si>
    <t>MRA Tibia/Fibula w/ + w/o Contrast Left</t>
  </si>
  <si>
    <t>MRA Tibia/Fibula w/ + w/o Contrast Right</t>
  </si>
  <si>
    <t>MRA Tibia/Fibula w/o Contrast Left</t>
  </si>
  <si>
    <t>MRA Tibia/Fibula w/o Contrast Right</t>
  </si>
  <si>
    <t>CT Angiography Abdomen</t>
  </si>
  <si>
    <t>CT Abdomen/Pelvis w/ Contrast</t>
  </si>
  <si>
    <t>CT Angiography Lower Extremity Left</t>
  </si>
  <si>
    <t>CT Angiography Lower Extremity Right</t>
  </si>
  <si>
    <t>CT Abdomen/Pelvis w + w/o Contrast</t>
  </si>
  <si>
    <t>CT Abdomen/Pelvis w/ &amp; wo Contrast</t>
  </si>
  <si>
    <t>CT Upper Extremity w/o Contrast Bilat</t>
  </si>
  <si>
    <t>CT Hip w/o Contrast Bilateral</t>
  </si>
  <si>
    <t>MRI Breast w/ + w/o Contrast Left</t>
  </si>
  <si>
    <t>MRI Breast w/ + w/o Contrast Right</t>
  </si>
  <si>
    <t>MRI Face Neck Orbit w/ + w/o Contrast</t>
  </si>
  <si>
    <t>MRI Forearm w/ + w/o Contrast Left</t>
  </si>
  <si>
    <t>MRI Forearm w/ + w/o Contrast Right</t>
  </si>
  <si>
    <t>MRI Hand w/ + w/o Contrast Left</t>
  </si>
  <si>
    <t>MRI Hand w/ + w/o Contrast Right</t>
  </si>
  <si>
    <t>MRI Humerus w/ + w/o Contrast Left</t>
  </si>
  <si>
    <t>MRI Humerus w/ + w/o Contrast Right</t>
  </si>
  <si>
    <t>MRI Elbow w/ + w/o Contrast Left</t>
  </si>
  <si>
    <t>MRI Elbow w/ + w/o Contrast Right</t>
  </si>
  <si>
    <t>MRI Shoulder w/ + w/o Contrast Left</t>
  </si>
  <si>
    <t>MRI Shoulder w/ + w/o Contrast Right</t>
  </si>
  <si>
    <t>MRI UE Joint w/ + w/o Contrast Left</t>
  </si>
  <si>
    <t>MRI UE Joint w/ + w/o Contrast Right</t>
  </si>
  <si>
    <t>MRI Wrist w/ + w/o Contrast Left</t>
  </si>
  <si>
    <t>MRI Wrist w/ + w/o Contrast Right</t>
  </si>
  <si>
    <t>MRI Femur w/ + w/o Contrast Left</t>
  </si>
  <si>
    <t>MRI Foot w/ + w/o Contrast Left</t>
  </si>
  <si>
    <t>MRI Foot w/ + w/o Contrast Right</t>
  </si>
  <si>
    <t>MRI Tibia/Fibula w/ + w/o Contrast Left</t>
  </si>
  <si>
    <t>MRI Tibia/Fibula w/ + w/o Contrast Right</t>
  </si>
  <si>
    <t>MRI Ankle w/ + w/o Contrast Left</t>
  </si>
  <si>
    <t>MRI Ankle w/ + w/o Contrast Right</t>
  </si>
  <si>
    <t>MRI Hip w/ + w/o Contrast Left</t>
  </si>
  <si>
    <t>MRI Hip w/ + w/o Contrast Right</t>
  </si>
  <si>
    <t>MRI LE Joint w/ + w/o Contrast Left</t>
  </si>
  <si>
    <t>MRI LE Joint w/ + w/o Contrast Right</t>
  </si>
  <si>
    <t>MRI Prostate w/o and w Contrast</t>
  </si>
  <si>
    <t>CT Angiography Abdomen/Pelvis</t>
  </si>
  <si>
    <t>MRI Abdomen w/ + w/o Contrast</t>
  </si>
  <si>
    <t>MRI IAC w/ + w/o Contrast</t>
  </si>
  <si>
    <t>MRI Pituitary Gland w/ + w/o Contrast</t>
  </si>
  <si>
    <t>MRI Spine Cervical w/ + w/o Contrast</t>
  </si>
  <si>
    <t>MRI Spine Thoracic w/ + w/o Contrast</t>
  </si>
  <si>
    <t>MRI Spine Lumbar w/ + w/o Contrast</t>
  </si>
  <si>
    <t>MRI Breast w/ + w/o Contrast Bilateral</t>
  </si>
  <si>
    <t>CT Upper Extremity w/ Contrast Bilateral</t>
  </si>
  <si>
    <t>MRI Cardiac Morphology w/o Contrast</t>
  </si>
  <si>
    <t>70490;71250</t>
  </si>
  <si>
    <t>CT Soft Tissue Neck/Chest w/o Contrast</t>
  </si>
  <si>
    <t>CT Angiography Aorta w/ Runoff</t>
  </si>
  <si>
    <t>CT CHEST ABD W</t>
  </si>
  <si>
    <t>CT Chest/Abdomen w/Contrast</t>
  </si>
  <si>
    <t>CT Upper Extremity w/+w/o Contrast Bilat</t>
  </si>
  <si>
    <t>70491;71260</t>
  </si>
  <si>
    <t>CT Soft Tissue Neck/Chest w/Contrast</t>
  </si>
  <si>
    <t>CT Angiography Head/Neck w/ Contrast</t>
  </si>
  <si>
    <t>CTA HEAD/NECK WITH IV WO ORAL</t>
  </si>
  <si>
    <t>71270;74170</t>
  </si>
  <si>
    <t>CT CHEST ABD WWO</t>
  </si>
  <si>
    <t>CT CHEST ABD PELV WO</t>
  </si>
  <si>
    <t>CT CHEST/ABD/PELV WO IV WITH ORAL</t>
  </si>
  <si>
    <t>CT CHST/ABD/PEL WO</t>
  </si>
  <si>
    <t>70492;71270</t>
  </si>
  <si>
    <t>CT Soft Tissue Neck/Chest w/ + w/o Cont</t>
  </si>
  <si>
    <t>CT CHEST/ABD/PELV WITH IV WITH ORAL</t>
  </si>
  <si>
    <t>CT CHEST ABD PEL W WO</t>
  </si>
  <si>
    <t>73206;73206</t>
  </si>
  <si>
    <t>CT Angiography Upper Extremity Bilat</t>
  </si>
  <si>
    <t>CT Angiography Lower Extremity Bilat</t>
  </si>
  <si>
    <t>CTA LOWER EXT W/WO BILATERAL</t>
  </si>
  <si>
    <t>71275;74174</t>
  </si>
  <si>
    <t>CT Angiography Chest/Abdomen/Pelvis</t>
  </si>
  <si>
    <t>CT CHEST/ABD W</t>
  </si>
  <si>
    <t>G</t>
  </si>
  <si>
    <t>XRAY FINGERS, MIN 2 VIEWS, LEFT</t>
  </si>
  <si>
    <t>GULF COAST MRI &amp; DIAGNOSTIC-TX</t>
  </si>
  <si>
    <t>XRAY FINGERS, MIN 2 VIEWS, RIGHT</t>
  </si>
  <si>
    <t>XRAY TOE(S), MIN 2 VIEWS, LEFT</t>
  </si>
  <si>
    <t>XRAY TOE(S), MIN 2 VIEWS, RIGHT</t>
  </si>
  <si>
    <t>XRAY SHOULDER, 1 VIEW, LEFT</t>
  </si>
  <si>
    <t>XRAY SHOULDER, 1 VIEW, RIGHT</t>
  </si>
  <si>
    <t>XRAY SPINE, 1 VIEW</t>
  </si>
  <si>
    <t>XRAY CLAVICLE, COMPLETE, LEFT</t>
  </si>
  <si>
    <t>XRAY CLAVICLE, COMPLETE, RIGHT</t>
  </si>
  <si>
    <t>XRAY HUMERUS, MIN 2 VIEWS, LEFT</t>
  </si>
  <si>
    <t>XRAY HUMERUS, MIN 2 VIEWS, RIGHT</t>
  </si>
  <si>
    <t>XRAY ELBOW, 2 VIEWS, LEFT</t>
  </si>
  <si>
    <t>XRAY ELBOW, 2 VIEWS, RIGHT</t>
  </si>
  <si>
    <t>XRAY FOREARM, 2+ VIEWS, LEFT</t>
  </si>
  <si>
    <t>XRAY FOREARM, 2+ VIEWS, RIGHT</t>
  </si>
  <si>
    <t>XRAY UPPER EXT INFANT, MIN 2 VIEWS</t>
  </si>
  <si>
    <t>XRAY WRIST, 2 VIEWS, LEFT</t>
  </si>
  <si>
    <t>XRAY WRIST, 2 VIEWS, RIGHT</t>
  </si>
  <si>
    <t>XRAY HAND, 2 VIEWS, LEFT</t>
  </si>
  <si>
    <t>XRAY HAND, 2 VIEWS, RIGHT</t>
  </si>
  <si>
    <t>XRAY KNEE, 1-2 VIEW, LEFT</t>
  </si>
  <si>
    <t>XRAY KNEE, 1-2 VIEW, RIGHT</t>
  </si>
  <si>
    <t>XRAY KNEES, BOTH, STANDING, AP</t>
  </si>
  <si>
    <t>XRAY TIB FIB, 2 VIEW, LEFT</t>
  </si>
  <si>
    <t>XRAY TIB FIB, 2 VIEW, RIGHT</t>
  </si>
  <si>
    <t>XRAY LOWER EXT INFANT, MIN 2 VIEW</t>
  </si>
  <si>
    <t>XRAY ANKLE, 2 VIEWS, LEFT</t>
  </si>
  <si>
    <t>XRAY ANKLE, 2 VIEWS, RIGHT</t>
  </si>
  <si>
    <t>XRAY FOOT, 2 VIEWS, LEFT</t>
  </si>
  <si>
    <t>XRAY FOOT, 2 VIEWS, RIGHT</t>
  </si>
  <si>
    <t>XRAY CALCANEUS, 2 VIEW, LEFT</t>
  </si>
  <si>
    <t>XRAY CALCANEUS, 2 VIEW, RIGHT</t>
  </si>
  <si>
    <t>XRAY NASAL BONE, MIN 3 VIEWS</t>
  </si>
  <si>
    <t>XRAY SINUS, 1-2 VIEWS</t>
  </si>
  <si>
    <t>XRAY PELVIS, 1-2 VIEWS</t>
  </si>
  <si>
    <t>XRAY SI JOINTS, 1-2 VIEWS</t>
  </si>
  <si>
    <t>XRAY SACRUM COCCYX, MIN 2 VIEWS</t>
  </si>
  <si>
    <t>XRAY SCAPULA, UNILATERAL, COMPLETE</t>
  </si>
  <si>
    <t>XRAY ELBOW, MIN 3VIEWS, LEFT</t>
  </si>
  <si>
    <t>XRAY ELBOW, MIN 3VIEWS, RIGHT</t>
  </si>
  <si>
    <t>XRAY WRIST, MIN 3 VIEWS, LEFT</t>
  </si>
  <si>
    <t>XRAY WRIST, MIN 3 VIEWS, RIGHT</t>
  </si>
  <si>
    <t>XRAY HAND, MIN 3 VIEWS, LEFT</t>
  </si>
  <si>
    <t>XRAY HAND, MIN 3 VIEWS, RIGHT</t>
  </si>
  <si>
    <t>XRAY ANKLE, MIN 3 VIEWS, LEFT</t>
  </si>
  <si>
    <t>XRAY ANKLE, MIN 3 VIEWS, RIGHT</t>
  </si>
  <si>
    <t>XRAY FOOT, MIN 3 VIEWS, LEFT</t>
  </si>
  <si>
    <t>XRAY FOOT, MIN 3 VIEWS, RIGHT</t>
  </si>
  <si>
    <t>XRAY EYE</t>
  </si>
  <si>
    <t>XRAY MANDIBLE, 1-3 VIEWS</t>
  </si>
  <si>
    <t>XRAY SKULL, 1-3 VIEWS</t>
  </si>
  <si>
    <t>XRAY TMJ, UNILAT, OPEN &amp; CLOSED</t>
  </si>
  <si>
    <t>XRAY SOFT TISSUE NECK</t>
  </si>
  <si>
    <t>XRAY CHEST, FRONT 1 VIEW</t>
  </si>
  <si>
    <t>XRAY SHOULDER, 2 VIEWS, LEFT</t>
  </si>
  <si>
    <t>XRAY SHOULDER, 2 VIEWS, RIGHT</t>
  </si>
  <si>
    <t>XRAY AC JTS, BIL, WorWO WEIGHTS</t>
  </si>
  <si>
    <t>XRAY HIP, 1 VIEW, LEFT</t>
  </si>
  <si>
    <t>XRAY HIP, 1 VIEW, RIGHT</t>
  </si>
  <si>
    <t>XRAY FEMUR, MIN 2 VIEWS, LEFT</t>
  </si>
  <si>
    <t>XRAY FEMUR, MIN 2 VIEWS, RIGHT</t>
  </si>
  <si>
    <t>XRAY KNEE, 3 VIEW, LEFT</t>
  </si>
  <si>
    <t>XRAY KNEE, 3 VIEW, RIGHT</t>
  </si>
  <si>
    <t>XRAY ABDOMEN, 1 AP VIEW</t>
  </si>
  <si>
    <t>XRAY FACIAL BONES, 1-2 VIEWS</t>
  </si>
  <si>
    <t>BONE AGE</t>
  </si>
  <si>
    <t>XRAY OPTIC FORAMINA</t>
  </si>
  <si>
    <t>XRAY STERNUM, MIN 2 VIEW</t>
  </si>
  <si>
    <t>XRAY THORACIC SPINE, 2 VIEWS</t>
  </si>
  <si>
    <t>XRAY THORACOLUMBAR, MIN 2 VIEWS</t>
  </si>
  <si>
    <t>XRAY SINUS, MIN 3 VIEWS</t>
  </si>
  <si>
    <t>XRAY RIBS, RIGHT, 2 VIEWS</t>
  </si>
  <si>
    <t>XRAY STERNOCLAVICULAR JOINT, MIN 3 VIEWS</t>
  </si>
  <si>
    <t>XRAY CERVICAL SPINE, 2-3 VIEWS</t>
  </si>
  <si>
    <t>XRAY LUMBAR SPINE, 2-3 VIEWS</t>
  </si>
  <si>
    <t>XRAY LUMBAR SPINE, BENDING ONLY, 2-3 VIEWS</t>
  </si>
  <si>
    <t>XRAY HIP, 2-3 VIEWS, LEFT</t>
  </si>
  <si>
    <t>XRAY HIP, 2-3 VIEWS, RIGHT</t>
  </si>
  <si>
    <t>XRAY HIPS, 2 VIEWS, BILAT</t>
  </si>
  <si>
    <t>XRAY KNEE, MIN 4 VIEW, LEFT</t>
  </si>
  <si>
    <t>XRAY KNEE, MIN 4 VIEW, RIGHT</t>
  </si>
  <si>
    <t>XRAY THORACIC SPINE, 3 VIEWS</t>
  </si>
  <si>
    <t>XRAY SI JOINTS, MIN 3 VIEWS</t>
  </si>
  <si>
    <t>XRAY ABDOMEN, 2 VIEWS</t>
  </si>
  <si>
    <t>XRAY TMJ, BILAT, OPEN &amp; CLOSED</t>
  </si>
  <si>
    <t>XRAY MANDIBLE, MIN 4 VIEWS</t>
  </si>
  <si>
    <t>XRAY THORACIC SPINE, 4+ VIEWS</t>
  </si>
  <si>
    <t>XRAY PELVIS, MIN 3 VIEWS</t>
  </si>
  <si>
    <t>XRAY FACIAL BONES, MIN 3 VIEWS</t>
  </si>
  <si>
    <t>XRAY LUMBAR SPINE, MIN 4 VIEW WB</t>
  </si>
  <si>
    <t>XRAY LUMBAR SPINE, MIN 4 VIEWS</t>
  </si>
  <si>
    <t>BONE LENGTH STUDIES</t>
  </si>
  <si>
    <t>XRAY CHEST, 3 VIEWS</t>
  </si>
  <si>
    <t>XRAY RIBS, UNI W PA CHEST, MIN 3 VIEWS</t>
  </si>
  <si>
    <t>XRAY CERVICAL SPINE, MIN 4 VIEWS</t>
  </si>
  <si>
    <t>XRAY ABDOMEN, 3+ VIEWS</t>
  </si>
  <si>
    <t>XRAY ORBITS, MIN 4 VIEWS</t>
  </si>
  <si>
    <t>XRAY SKULL, MIN 4 VIEWS</t>
  </si>
  <si>
    <t>XRAY HIPS, 3-4 VIEW, BILAT</t>
  </si>
  <si>
    <t>XRAY CERVICAL SPINE	 COMPL W OBLQ &amp; FLEX &amp; XTN</t>
  </si>
  <si>
    <t>XRAY CERVICAL SPINE, COMPL W OBLQ</t>
  </si>
  <si>
    <t>XRAY CERVICAL SPINE, COMPL W OBLQ &amp; FLEX &amp; XTN</t>
  </si>
  <si>
    <t>XRAY LUMBAR SPINE, COMPL W BENDING VIEWS, MIN 6 VIEWS</t>
  </si>
  <si>
    <t>XRAY CHEST, MIN 4 VIEWS</t>
  </si>
  <si>
    <t>XRAY HIPS, 5+ VIEWS, BILAT</t>
  </si>
  <si>
    <t>XRAY RIBS, BILAT W or WO PA CHEST, MIN 4 VIEWS</t>
  </si>
  <si>
    <t>XRAY MASTOIDS, MIN 3 VIEWS PER SIDE</t>
  </si>
  <si>
    <t>XRAY ENTIRE SPINE, 4-5 VIEWS (SCOLIOSIS)</t>
  </si>
  <si>
    <t>XRAY ENTIRE SPINE, 6+ VIEWS (SCOLIOSIS)</t>
  </si>
  <si>
    <t>DUP-SCAN XTR VEINS UNI/LMTD STD</t>
  </si>
  <si>
    <t>VENOUS, LLE</t>
  </si>
  <si>
    <t>VENOUS, LUE</t>
  </si>
  <si>
    <t>VENOUS, RLE</t>
  </si>
  <si>
    <t>VENOUS, RUE</t>
  </si>
  <si>
    <t>ARTERIAL, LLE</t>
  </si>
  <si>
    <t>ARTERIAL, RLE</t>
  </si>
  <si>
    <t>ARTERIAL, LUE</t>
  </si>
  <si>
    <t>ARTERIAL, RUE</t>
  </si>
  <si>
    <t>US ABD AORTA</t>
  </si>
  <si>
    <t>US SOFT TISSUE HEAD</t>
  </si>
  <si>
    <t>US SOFT TISSUE NECK</t>
  </si>
  <si>
    <t>CALCIUM SCORE</t>
  </si>
  <si>
    <t>US SOFT TISSUE MID/UPPER BACK</t>
  </si>
  <si>
    <t>US GALLBLADDER</t>
  </si>
  <si>
    <t>US SOFT TISSUE ABDOMEN</t>
  </si>
  <si>
    <t>ESOPHOGUS</t>
  </si>
  <si>
    <t>US TESTICULAR</t>
  </si>
  <si>
    <t>US BREAST, LIMITED, LEFT</t>
  </si>
  <si>
    <t>US BREAST, LIMITED, RIGHT</t>
  </si>
  <si>
    <t>US PELVIC</t>
  </si>
  <si>
    <t>US PELVIC, NON OB</t>
  </si>
  <si>
    <t>US EXTREMITY, LIMITED, NONVAS, LEFT</t>
  </si>
  <si>
    <t>US EXTREMITY, LIMITED, NONVAS, RIGHT</t>
  </si>
  <si>
    <t>DUP-SCAN XTR VEINS COMPL BI STD</t>
  </si>
  <si>
    <t>VENOUS, BLE</t>
  </si>
  <si>
    <t>VENOUS, BUE</t>
  </si>
  <si>
    <t>US BREAST, COMPLETE, LEFT</t>
  </si>
  <si>
    <t>US BREAST, COMPLETE, RIGHT</t>
  </si>
  <si>
    <t>US OB TRANSVAGINAL</t>
  </si>
  <si>
    <t>CAROTID DOPPLER</t>
  </si>
  <si>
    <t>ARTERIAL, BLE</t>
  </si>
  <si>
    <t>ARTERIAL, BUE</t>
  </si>
  <si>
    <t>SM BOWEL</t>
  </si>
  <si>
    <t>CT BRAIN WO</t>
  </si>
  <si>
    <t>CT MAXILLOFACIAL WO</t>
  </si>
  <si>
    <t>CT SINUS WO</t>
  </si>
  <si>
    <t>UGI SERIES W AIR W KUB</t>
  </si>
  <si>
    <t>US EXTREMITY, COMPLETE, NONVAS, LEFT</t>
  </si>
  <si>
    <t>US EXTREMITY, COMPLETE, NONVAS, RIGHT</t>
  </si>
  <si>
    <t>US OB, 1ST TRIMESTER, UP TO 14 WEEKS</t>
  </si>
  <si>
    <t>US OB, 2ND TRIMESTER</t>
  </si>
  <si>
    <t>US OB, 2ND-3RD TRIMESTER</t>
  </si>
  <si>
    <t>US OB, 3RD TRIMESTER</t>
  </si>
  <si>
    <t>CT LUMBAR SPINE WO</t>
  </si>
  <si>
    <t>CT BRACHIAL PLEXUS, W/O CONTRAST, LEFT</t>
  </si>
  <si>
    <t>CT BRACHIAL PLEXUS, W/O CONTRAST, RIGHT</t>
  </si>
  <si>
    <t>CT CLAVICLE WO LEFT</t>
  </si>
  <si>
    <t>CT CLAVICLE WO RIGHT</t>
  </si>
  <si>
    <t>CT FOREARM WO CONTRAST, LEFT</t>
  </si>
  <si>
    <t>CT FOREARM WO CONTRAST, RIGHT</t>
  </si>
  <si>
    <t>CT ULNA RADIUS WO LEFT</t>
  </si>
  <si>
    <t>CT ULNA RADIUS WO RIGHT</t>
  </si>
  <si>
    <t>CT HIP WO- LEFT</t>
  </si>
  <si>
    <t>CT TIB FIB WO LEFT</t>
  </si>
  <si>
    <t>CT TIB FIB WO RIGHT</t>
  </si>
  <si>
    <t>BARIUM ENEMA + KUB</t>
  </si>
  <si>
    <t>CT HIGH RESOLUTION CHEST</t>
  </si>
  <si>
    <t>CT PELVIS WO</t>
  </si>
  <si>
    <t>CT MASTOIDS W CONTRAST</t>
  </si>
  <si>
    <t>CT ORBIT, SELLA EAR W</t>
  </si>
  <si>
    <t>CT TEMPORAL BONE W</t>
  </si>
  <si>
    <t>CT MAXILLOFACIAL W</t>
  </si>
  <si>
    <t>CT SINUS W</t>
  </si>
  <si>
    <t>CT CLAVICLE W LEFT</t>
  </si>
  <si>
    <t>CT CLAVICLE W RIGHT</t>
  </si>
  <si>
    <t>CT ELBOW W LEFT</t>
  </si>
  <si>
    <t>CT ELBOW W RIGHT</t>
  </si>
  <si>
    <t>CT FOREARM WITH CONTRAST, RIGHT</t>
  </si>
  <si>
    <t>CT HAND W LEFT</t>
  </si>
  <si>
    <t>CT HAND W RIGHT</t>
  </si>
  <si>
    <t>CT HUMERUS W LEFT</t>
  </si>
  <si>
    <t>CT HUMERUS W RIGHT</t>
  </si>
  <si>
    <t>CT SHOULDER W LEFT</t>
  </si>
  <si>
    <t>CT SHOULDER W RIGHT</t>
  </si>
  <si>
    <t>CT ULNA RADIUS W LEFT</t>
  </si>
  <si>
    <t>CT ULNA RADIUS W RIGHT</t>
  </si>
  <si>
    <t>CT WRIST W LEFT</t>
  </si>
  <si>
    <t>CT WRIST W RIGHT</t>
  </si>
  <si>
    <t>CT ANKLE W LEFT</t>
  </si>
  <si>
    <t>CT ANKLE W RIGHT</t>
  </si>
  <si>
    <t>CT ARTHROGRAM KNEE LEFT</t>
  </si>
  <si>
    <t>CT ARTHROGRAM KNEE RIGHT</t>
  </si>
  <si>
    <t>CT FEMUR W LEFT</t>
  </si>
  <si>
    <t>CT FEMUR W RIGHT</t>
  </si>
  <si>
    <t>CT FOOT W LEFT</t>
  </si>
  <si>
    <t>CT FOOT W RIGHT</t>
  </si>
  <si>
    <t>CT HIP W LEFT</t>
  </si>
  <si>
    <t>CT HIP W RIGHT</t>
  </si>
  <si>
    <t>CT KNEE W LEFT</t>
  </si>
  <si>
    <t>CT KNEE W RIGHT</t>
  </si>
  <si>
    <t>CT TIB FIB W LEFT</t>
  </si>
  <si>
    <t>CT TIB FIB W RIGHT</t>
  </si>
  <si>
    <t>CT ABDOMEN WO</t>
  </si>
  <si>
    <t>CT ADRENAL WO</t>
  </si>
  <si>
    <t>MRA HEAD WO</t>
  </si>
  <si>
    <t>MRA HEAD W</t>
  </si>
  <si>
    <t>MRA NCK C-MATRL</t>
  </si>
  <si>
    <t>MRA NECK</t>
  </si>
  <si>
    <t>CT CERVICAL SPINE W</t>
  </si>
  <si>
    <t>CT THORACIC SPINE W</t>
  </si>
  <si>
    <t>CT LUMBAR SPINE W</t>
  </si>
  <si>
    <t>CT PELVIS W&amp;WO</t>
  </si>
  <si>
    <t>CT CLAVICLE W&amp;WO LEFT</t>
  </si>
  <si>
    <t>CT CLAVICLE W&amp;WO RIGHT</t>
  </si>
  <si>
    <t>CT ELBOW W&amp;WO LEFT</t>
  </si>
  <si>
    <t>CT ELBOW W&amp;WO RIGHT</t>
  </si>
  <si>
    <t>CT HAND W&amp;WO LEFT</t>
  </si>
  <si>
    <t>CT HAND W&amp;WO RIGHT</t>
  </si>
  <si>
    <t>CT HUMERUS W&amp;WO LEFT</t>
  </si>
  <si>
    <t>CT HUMERUS W&amp;WO RIGHT</t>
  </si>
  <si>
    <t>CT SHOULDER W&amp;WO LEFT</t>
  </si>
  <si>
    <t>CT SHOULDER W&amp;WO RIGHT</t>
  </si>
  <si>
    <t>CT ULNA RADIUS W&amp;WO LEFT</t>
  </si>
  <si>
    <t>CT ULNA RADIUS W&amp;WO RIGHT</t>
  </si>
  <si>
    <t>CT WRIST W&amp;WO LEFT</t>
  </si>
  <si>
    <t>CT WRIST W&amp;WO RIGHT</t>
  </si>
  <si>
    <t>CT ANKLE W&amp;WO LEFT</t>
  </si>
  <si>
    <t>CT ANKLE W&amp;WO RIGHT</t>
  </si>
  <si>
    <t>CT FEMUR W&amp;WO LEFT</t>
  </si>
  <si>
    <t>CT FEMUR W&amp;WO RIGHT</t>
  </si>
  <si>
    <t>CT FOOT W&amp;WO LEFT</t>
  </si>
  <si>
    <t>CT FOOT W&amp;WO RIGHT</t>
  </si>
  <si>
    <t>CT HIP W&amp;WO LEFT</t>
  </si>
  <si>
    <t>CT HIP W&amp;WO RIGHT</t>
  </si>
  <si>
    <t>CT KNEE W&amp;WO LEFT</t>
  </si>
  <si>
    <t>CT KNEE W&amp;WO RIGHT</t>
  </si>
  <si>
    <t>CT TIB FIB W&amp;WO LEFT</t>
  </si>
  <si>
    <t>CT TIB FIB W&amp;WO RIGHT</t>
  </si>
  <si>
    <t>CT CHEST W&amp;WO</t>
  </si>
  <si>
    <t>BARIUM ENEMA W AIR</t>
  </si>
  <si>
    <t>CT BRAIN W&amp;WO</t>
  </si>
  <si>
    <t>CT MASTOIDS W/WO CONTRAST</t>
  </si>
  <si>
    <t>CT ORBIT, SELLA EAR W&amp;WO</t>
  </si>
  <si>
    <t>CT PITUITARY W/WO</t>
  </si>
  <si>
    <t>CT TEMPORAL BONE W&amp;WO</t>
  </si>
  <si>
    <t>ct temporal w/wo</t>
  </si>
  <si>
    <t>CT MAXILLOFACIAL W&amp;WO</t>
  </si>
  <si>
    <t>CT SINUS W&amp;WO</t>
  </si>
  <si>
    <t>CT CERVICAL SPINE W&amp;WO</t>
  </si>
  <si>
    <t>CT THORACIC SPINE W&amp;WO</t>
  </si>
  <si>
    <t>CT LUMBAR SPINE W&amp;WO</t>
  </si>
  <si>
    <t>CT MASTOIDS WO CONTRAST</t>
  </si>
  <si>
    <t>CT ORBIT WO</t>
  </si>
  <si>
    <t>CT ORBIT, SELLA EAR WO</t>
  </si>
  <si>
    <t>CT TEMPORAL BONE WO</t>
  </si>
  <si>
    <t>CT SOFT TISSUE NECK WO</t>
  </si>
  <si>
    <t>MR SOFT TISSUE NECK WO</t>
  </si>
  <si>
    <t>MRI FACE W/O CONTRAST</t>
  </si>
  <si>
    <t>MRI ORBIT WO</t>
  </si>
  <si>
    <t>MRI BRACHIALPLEXUS WO LEFT</t>
  </si>
  <si>
    <t>MRI BRACHIALPLEXUS WO RIGHT</t>
  </si>
  <si>
    <t>MRI HAND WO LEFT</t>
  </si>
  <si>
    <t>MRI HAND WO RIGHT</t>
  </si>
  <si>
    <t>MRI HUMERUS LT W/O CNT</t>
  </si>
  <si>
    <t>MRI HUMERUS WO LEFT</t>
  </si>
  <si>
    <t>MRI HUMERUS WO RIGHT</t>
  </si>
  <si>
    <t>MRI SCAPULA WO, LEFT</t>
  </si>
  <si>
    <t>MRI SCAPULA WO, RIGHT</t>
  </si>
  <si>
    <t>MRI THUMB LEFT WO</t>
  </si>
  <si>
    <t>MRI THUMB RIGHT WO</t>
  </si>
  <si>
    <t>MRI ULNA/RADIUS WO LEFT</t>
  </si>
  <si>
    <t>MRI ULNA/RADIUS WO RIGHT</t>
  </si>
  <si>
    <t>MRI ELBOW WO LEFT</t>
  </si>
  <si>
    <t>MRI ELBOW WO RIGHT</t>
  </si>
  <si>
    <t>MRI SHOULDER WO LEFT</t>
  </si>
  <si>
    <t>MRI SHOULDER WO RIGHT</t>
  </si>
  <si>
    <t>MRI FEMUR WO LEFT</t>
  </si>
  <si>
    <t>MRI FEMUR WO RIGHT</t>
  </si>
  <si>
    <t>MRI FOOT WO LEFT</t>
  </si>
  <si>
    <t>MRI FOOT WO RIGHT</t>
  </si>
  <si>
    <t>MRI HIND FOOT, LEFT, WO CONTRAST</t>
  </si>
  <si>
    <t>MRI HIND FOOT, RIGHT, WO CONTRAST</t>
  </si>
  <si>
    <t>MRI TIB FIB WO LEFT</t>
  </si>
  <si>
    <t>MRI TIB FIB WO RIGHT</t>
  </si>
  <si>
    <t>MRI ANKLE WO LEFT</t>
  </si>
  <si>
    <t>MRI ANKLE WO RIGHT</t>
  </si>
  <si>
    <t>MRI HIP WO LEFT</t>
  </si>
  <si>
    <t>MRI HIP WO RIGHT</t>
  </si>
  <si>
    <t>MRI KNEE WO LEFT</t>
  </si>
  <si>
    <t>MRI KNEE WO RIGHT</t>
  </si>
  <si>
    <t>US EXTREMITY, LIMITED, NONVAS, BILAT</t>
  </si>
  <si>
    <t>CT SOFT TISSUE NECK W</t>
  </si>
  <si>
    <t>CT ABDOMEN W&amp;WO</t>
  </si>
  <si>
    <t>MRI BREAST UNILATERAL, WO CONTRAST</t>
  </si>
  <si>
    <t>MRI CHEST WO</t>
  </si>
  <si>
    <t>MRI PELVIS WO</t>
  </si>
  <si>
    <t>MRCP</t>
  </si>
  <si>
    <t>MRI ABDOMEN WO</t>
  </si>
  <si>
    <t>ECHO TTHRC R-T 2D -+M-MODE COMPL SPEC&amp;COLOR DOP</t>
  </si>
  <si>
    <t>MRI TMJ</t>
  </si>
  <si>
    <t>MRA HEAD W&amp;WO</t>
  </si>
  <si>
    <t>MRV BRAIN W&amp;WO</t>
  </si>
  <si>
    <t>MRI BRAIN and IACs WO</t>
  </si>
  <si>
    <t>MRI BRAIN WO</t>
  </si>
  <si>
    <t>MRI IACs WO</t>
  </si>
  <si>
    <t>MRI PITUITARY WO</t>
  </si>
  <si>
    <t>MRI CERVICAL SPINE WO</t>
  </si>
  <si>
    <t>MRI THORACIC SPINE WO</t>
  </si>
  <si>
    <t>MRI LUMBAR SPINE WO</t>
  </si>
  <si>
    <t>MRA NCK C+ MATRL</t>
  </si>
  <si>
    <t>MRA NECK W</t>
  </si>
  <si>
    <t>MRI BREAST BILATERAL, WO CONTRAST</t>
  </si>
  <si>
    <t>CT SOFT TISSUE NECK W&amp;WO</t>
  </si>
  <si>
    <t>MRI FACE W/ CONTRAST</t>
  </si>
  <si>
    <t>MRI ORBIT W CONTRAST</t>
  </si>
  <si>
    <t>MRI BRACHIALPLEXUS W LEFT</t>
  </si>
  <si>
    <t>MRI BRACHIALPLEXUS W RIGHT</t>
  </si>
  <si>
    <t>MRI HAND W LEFT</t>
  </si>
  <si>
    <t>MRI HAND W RIGHT</t>
  </si>
  <si>
    <t>MRI HUMERUS W LEFT</t>
  </si>
  <si>
    <t>MRI HUMERUS W RIGHT</t>
  </si>
  <si>
    <t>MRI ULNA/RADIUS W LEFT</t>
  </si>
  <si>
    <t>MRI ULNA/RADIUS W RIGHT</t>
  </si>
  <si>
    <t>MRI ELBOW W LEFT</t>
  </si>
  <si>
    <t>MRI ELBOW W RIGHT</t>
  </si>
  <si>
    <t>MRI SHOULDER W LEFT</t>
  </si>
  <si>
    <t>MRI SHOULDER W RIGHT</t>
  </si>
  <si>
    <t>MRI WRIST W LEFT</t>
  </si>
  <si>
    <t>MRI WRIST W RIGHT</t>
  </si>
  <si>
    <t>MRI FEMUR W LEFT</t>
  </si>
  <si>
    <t>MRI FEMUR W RIGHT</t>
  </si>
  <si>
    <t>MRI FOOT W LEFT</t>
  </si>
  <si>
    <t>MRI FOOT W RIGHT</t>
  </si>
  <si>
    <t>MRI THIGH WITH, LEFT</t>
  </si>
  <si>
    <t>MRI THIGH WITH, RIGHT</t>
  </si>
  <si>
    <t>MRI TIB FIB W LEFT</t>
  </si>
  <si>
    <t>MRI TIB FIB W RIGHT</t>
  </si>
  <si>
    <t>MRI ANKLE W LEFT</t>
  </si>
  <si>
    <t>MRI ANKLE W RIGHT</t>
  </si>
  <si>
    <t>MRI HIP W LEFT</t>
  </si>
  <si>
    <t>MRI HIP W RIGHT</t>
  </si>
  <si>
    <t>MRI KNEE W LEFT</t>
  </si>
  <si>
    <t>MRI KNEE W RIGHT</t>
  </si>
  <si>
    <t>MRI CHEST W</t>
  </si>
  <si>
    <t>MRI PELVIS W</t>
  </si>
  <si>
    <t>MRA HAND, LEFT, W&amp;WO</t>
  </si>
  <si>
    <t>MRA HAND, RIGHT, W&amp;WO</t>
  </si>
  <si>
    <t>MRA UPPER EXTREMITY W&amp;WO CONTRAST</t>
  </si>
  <si>
    <t>MRI ABDOMEN W</t>
  </si>
  <si>
    <t>CTA HEAD W &amp;/or WO</t>
  </si>
  <si>
    <t>CTA NECK W &amp;/or WO</t>
  </si>
  <si>
    <t>MRI BRAIN and IACs W</t>
  </si>
  <si>
    <t>MRI BRAIN W</t>
  </si>
  <si>
    <t>MRI IACs W</t>
  </si>
  <si>
    <t>MRI PITUITARY W</t>
  </si>
  <si>
    <t>MRI CERVICALSPINE W</t>
  </si>
  <si>
    <t>MRI THORACIC SPINE W</t>
  </si>
  <si>
    <t>MRI LUMBAR SPINE W</t>
  </si>
  <si>
    <t>US SCROTUM W/ DOPPLER</t>
  </si>
  <si>
    <t>US TESTICULAR WITH DOPPLER</t>
  </si>
  <si>
    <t>MRA NECK W/WO</t>
  </si>
  <si>
    <t>MRA CH C+-MATRL</t>
  </si>
  <si>
    <t>MRA CHEST W/&amp;orW/O CONTRAST</t>
  </si>
  <si>
    <t>MRA SPI CANAL&amp;CNTS C+-MATRL</t>
  </si>
  <si>
    <t>MRA PELVIS W/ &amp;or W/O CONTRAST</t>
  </si>
  <si>
    <t>CTA UPPER EXTREMITY, LEFT W &amp;/or WO CONTRAST</t>
  </si>
  <si>
    <t>CTA UPPER EXTREMITY, RIGHT W &amp;/or WO CONTRAST</t>
  </si>
  <si>
    <t>MRA ABD C+-MATRL</t>
  </si>
  <si>
    <t>MRA ABDOMEN W &amp; WO</t>
  </si>
  <si>
    <t>MRA ABDOMEN WO</t>
  </si>
  <si>
    <t>MRA RENAL ARTERY W/WO</t>
  </si>
  <si>
    <t>US EXTREMITY, COMPLETE, NONVAS, BILAT</t>
  </si>
  <si>
    <t>CT CHEST PE PROTOCOL- METZ</t>
  </si>
  <si>
    <t>CTA CHEST W &amp;/or WO</t>
  </si>
  <si>
    <t>MRA LXTR C+-MATRL</t>
  </si>
  <si>
    <t>CTA ABDOMEN W &amp;/or WO</t>
  </si>
  <si>
    <t>76700; 93975</t>
  </si>
  <si>
    <t>US ABDOMEN WITH DOPPLER</t>
  </si>
  <si>
    <t>76805;76810</t>
  </si>
  <si>
    <t>US OB TWINS, 2ND-3RD TRIMESTER</t>
  </si>
  <si>
    <t>CT ABD/PELVIS HEMATURIA TRIPLE PHASE</t>
  </si>
  <si>
    <t>MRI BREAST, UNILATERAL, W&amp;WO CONTRAST</t>
  </si>
  <si>
    <t>MRI FACE W&amp;WO CONTRAST</t>
  </si>
  <si>
    <t>MRI ORBIT W&amp;WO CONTRAST</t>
  </si>
  <si>
    <t>MRI BRACHIALPLEXUS W&amp;WO LEFT</t>
  </si>
  <si>
    <t>MRI BRACHIALPLEXUS W&amp;WO RIGHT</t>
  </si>
  <si>
    <t>MRI FOREARM W&amp;WO LEFT</t>
  </si>
  <si>
    <t>MRI FOREARM W&amp;WO RIGHT</t>
  </si>
  <si>
    <t>MRI HAND W&amp;WO LEFT</t>
  </si>
  <si>
    <t>MRI HAND W&amp;WO RIGHT</t>
  </si>
  <si>
    <t>MRI HUMERUS W&amp;WO LEFT</t>
  </si>
  <si>
    <t>MRI HUMERUS W&amp;WO RIGHT</t>
  </si>
  <si>
    <t>MRI ULNA/RADIUS W&amp;WO LEFT</t>
  </si>
  <si>
    <t>MRI ULNA/RADIUS W&amp;WO RIGHT</t>
  </si>
  <si>
    <t>MRI ELBOW W&amp;WO LEFT</t>
  </si>
  <si>
    <t>MRI ELBOW W&amp;WO RIGHT</t>
  </si>
  <si>
    <t>MRI SHOULDER W&amp;WO LEFT</t>
  </si>
  <si>
    <t>MRI SHOULDER W&amp;WO RIGHT</t>
  </si>
  <si>
    <t>MRI WRIST W&amp;WO LEFT</t>
  </si>
  <si>
    <t>MRI WRIST W&amp;WO RIGHT</t>
  </si>
  <si>
    <t>MRI CALF W&amp;WO, LEFT</t>
  </si>
  <si>
    <t>MRI FEMUR W&amp;WO LEFT</t>
  </si>
  <si>
    <t>MRI FEMUR W&amp;WO RIGHT</t>
  </si>
  <si>
    <t>MRI FOOT W&amp;WO LEFT</t>
  </si>
  <si>
    <t>MRI FOOT W&amp;WO RIGHT</t>
  </si>
  <si>
    <t>MRI HIND FOOT, LEFT, W&amp;WO CONTRAST</t>
  </si>
  <si>
    <t>MRI HIND FOOT, RIGHT, W&amp;WO CONTRAST</t>
  </si>
  <si>
    <t>MRI TIB FIB W&amp;WO LEFT</t>
  </si>
  <si>
    <t>MRI TIB FIB W&amp;WO RIGHT</t>
  </si>
  <si>
    <t>MRI ANKLE W&amp;WO LEFT</t>
  </si>
  <si>
    <t>MRI ANKLE W&amp;WO RIGHT</t>
  </si>
  <si>
    <t>MRI HIP W&amp;WO LEFT</t>
  </si>
  <si>
    <t>MRI HIP W&amp;WO RIGHT</t>
  </si>
  <si>
    <t>MRI KNEE W&amp;WO LEFT</t>
  </si>
  <si>
    <t>MRI KNEE W&amp;WO RIGHT</t>
  </si>
  <si>
    <t>MRI PELVIS W&amp;WO</t>
  </si>
  <si>
    <t>CTA ABDOMEN &amp; PELVIS W &amp;/or WO</t>
  </si>
  <si>
    <t>CTA PELVIS W/&amp;orW/O CONTRAST</t>
  </si>
  <si>
    <t>MRI ABDOMEN W&amp;WO</t>
  </si>
  <si>
    <t>MRI CHEST W&amp;WO</t>
  </si>
  <si>
    <t>MRI BRAIN and IACs W&amp;WO</t>
  </si>
  <si>
    <t>MRI BRAIN ATTN TO PITUITARY, W&amp;WO CONTRAST</t>
  </si>
  <si>
    <t>MRI BRAIN W&amp;WO</t>
  </si>
  <si>
    <t>MRI IACs W&amp;WO</t>
  </si>
  <si>
    <t>MRI PITUITARY W&amp;WO</t>
  </si>
  <si>
    <t>MRI CERVICAL SPINE W&amp;WO</t>
  </si>
  <si>
    <t>MRI THORACIC SPINE W&amp;WO</t>
  </si>
  <si>
    <t>MRI LUMBAR SPINE W&amp;WO</t>
  </si>
  <si>
    <t>MRI LUMBOSACRAL PLEXUS W&amp;W/O CONTRAST</t>
  </si>
  <si>
    <t>MRI BREAST, BILATERAL, W&amp;WO CONTRAST</t>
  </si>
  <si>
    <t>CTA ABDOMEN AORTA W BLE RUNOFF</t>
  </si>
  <si>
    <t>CTA PELVIS WITH RUNOFF</t>
  </si>
  <si>
    <t>XR FINGER LEFT THUMB</t>
  </si>
  <si>
    <t>XR FINGER RIGHT THUMB</t>
  </si>
  <si>
    <t>XR FINGER(S) 2 VIEWS MIN LT</t>
  </si>
  <si>
    <t>XR FINGER(S) 2 VIEWS MIN RT</t>
  </si>
  <si>
    <t>XR FINGER(S) 3 VIEWS MIN RT</t>
  </si>
  <si>
    <t>XR TOE LEFT</t>
  </si>
  <si>
    <t>XR TOE RIGHT</t>
  </si>
  <si>
    <t>XR SPINE CERVICAL 1 VIEW</t>
  </si>
  <si>
    <t>XR THORACIC SPINE 1 VIEW</t>
  </si>
  <si>
    <t>XR HUMERUS 2VIEWS LT</t>
  </si>
  <si>
    <t>XR HUMERUS 2VIEWS RT</t>
  </si>
  <si>
    <t>XR ELBOW 2 VIEWS LEFT ROUTINE</t>
  </si>
  <si>
    <t>XR ELBOW 2 VIEWS MIN LT</t>
  </si>
  <si>
    <t>XR ELBOW 2 VIEWS MIN RT</t>
  </si>
  <si>
    <t>XR ELBOW 2 VIEWS RIGHT ROUTINE</t>
  </si>
  <si>
    <t>XR UPPER EXT INF UNDER 1YR LT</t>
  </si>
  <si>
    <t>XR UPPER EXT INF UNDER 1YR RT</t>
  </si>
  <si>
    <t>XR WRIST 2V MIN LT ROUTINE</t>
  </si>
  <si>
    <t>XR WRIST 2V MIN RT ROUTINE</t>
  </si>
  <si>
    <t>XR KNEE 1 -2 VIEWS LEFT</t>
  </si>
  <si>
    <t>XR KNEE 1-2 VIEWS LEFT</t>
  </si>
  <si>
    <t>XR KNEE 1-2 VIEWS RIGHT</t>
  </si>
  <si>
    <t>XR KNEE RIGHT 1-2 VIEWS</t>
  </si>
  <si>
    <t>XR KNEES AP STANDING BILATERAL</t>
  </si>
  <si>
    <t>XR TIB/FIB 2 VIEWS LT</t>
  </si>
  <si>
    <t>XR TIB/FIB 2 VIEWS RT</t>
  </si>
  <si>
    <t>XR CALCANEOUS 2 VIEWS LT</t>
  </si>
  <si>
    <t>XR CALCANEOUS 2 VIEWS RT</t>
  </si>
  <si>
    <t>XR NASAL BONES 3 VIEWS MIN</t>
  </si>
  <si>
    <t>XR SINUSES &lt; 2 VIEWS</t>
  </si>
  <si>
    <t>XR SALIVARY GLAND CALCULUS LT</t>
  </si>
  <si>
    <t>XR SALIVARY GLAND CALCULUS RT</t>
  </si>
  <si>
    <t>XR PELVIS 1-2 VIEWS</t>
  </si>
  <si>
    <t>XR PELVIS MIN 1 VIEW</t>
  </si>
  <si>
    <t>XR ELBOW 3 VIEWS MIN LT</t>
  </si>
  <si>
    <t>XR ELBOW 3 VIEWS MIN RT</t>
  </si>
  <si>
    <t>XR WRIST 3 VIEWS LEFT</t>
  </si>
  <si>
    <t>XR WRIST 3V MIN LT ROUTINE</t>
  </si>
  <si>
    <t>XR WRIST 3V MIN RT ROUTINE</t>
  </si>
  <si>
    <t>XR HAND 3 VIEWS LT</t>
  </si>
  <si>
    <t>XR HAND 3 VIEWS ROUTINE LT</t>
  </si>
  <si>
    <t>XR HAND 3 VIEWS ROUTINE RT</t>
  </si>
  <si>
    <t>XR HAND 4 VIEWS ROUTINE RT</t>
  </si>
  <si>
    <t>XR ANKLE 3 VIEWS LT</t>
  </si>
  <si>
    <t>XR ANKLE 3 VIEWS RT</t>
  </si>
  <si>
    <t>XR FOOT 3 VIEWS LEFT</t>
  </si>
  <si>
    <t>XR FOOT 3 VIEWS LT</t>
  </si>
  <si>
    <t>XR FOOT 3 VIEWS RT</t>
  </si>
  <si>
    <t>XR FOOT 3V RIGHT</t>
  </si>
  <si>
    <t>XR MANDIBLE 1-3 VIEWS</t>
  </si>
  <si>
    <t>XR CHEST 1 LAT DECUBITUS UNI</t>
  </si>
  <si>
    <t>XR CHEST 1 VIEW FOR OCC ONLY</t>
  </si>
  <si>
    <t>XR CHEST 1 VIEW PA</t>
  </si>
  <si>
    <t>XR CHEST 1 VIEW PORTABLE</t>
  </si>
  <si>
    <t>XR CHEST 1VW PORT</t>
  </si>
  <si>
    <t>XR SHOULDER 2 VIEWS LT</t>
  </si>
  <si>
    <t>XR SHOULDER 2+ VIEWS LEFT</t>
  </si>
  <si>
    <t>XR SHOULDER 2+ VIEWS RIGHT</t>
  </si>
  <si>
    <t>XR SHOULDER 2+ VIEWS RT</t>
  </si>
  <si>
    <t>XR HIP 1 VIEW LT</t>
  </si>
  <si>
    <t>XR HIP 1 VIEW RT</t>
  </si>
  <si>
    <t>XR FEMUR LEFT 2&gt; VIEWS</t>
  </si>
  <si>
    <t>XR FEMUR RIGHT 2&gt; VIEWS</t>
  </si>
  <si>
    <t>XR ABDOMEN LAT DECUB</t>
  </si>
  <si>
    <t>XR ABDOMEN/KUB AP</t>
  </si>
  <si>
    <t>XR FOREIGN BODY CHILD 1 VIEW</t>
  </si>
  <si>
    <t>XR ZYGOMATIC ARCHES</t>
  </si>
  <si>
    <t>XR SELLA TURCICA</t>
  </si>
  <si>
    <t>XR OPTIC FORAMEN</t>
  </si>
  <si>
    <t>XR THORACIC SPINE 2 VIEWS</t>
  </si>
  <si>
    <t>XR SCOLIOSIS THORA JUNCTION</t>
  </si>
  <si>
    <t>DXA DualFemur</t>
  </si>
  <si>
    <t>XR DEXA BONE DENSITY AXIAL</t>
  </si>
  <si>
    <t>BONE DENSITY-FOREARM/W</t>
  </si>
  <si>
    <t>XR CHEST 2 VIEWS PA &amp; LAT</t>
  </si>
  <si>
    <t>XR CHEST INSPIR/EXPIR</t>
  </si>
  <si>
    <t>XR STERNOCLAVICULAR JOINTS</t>
  </si>
  <si>
    <t>XR C-SPINE 2-3 VIEWS</t>
  </si>
  <si>
    <t>XR LUMBAR SPINE 2-3 VIEWS</t>
  </si>
  <si>
    <t>XR LUMBAR SPINE 2-3V TRAUMA</t>
  </si>
  <si>
    <t>XR LUMBAR SPINE SCREEN FOR OCC</t>
  </si>
  <si>
    <t>XR LUMBAR SPINE FLEX/EXT ONLY</t>
  </si>
  <si>
    <t>XR HIP 2 VIEW RT</t>
  </si>
  <si>
    <t>XR HIP 2 VIEWS RT</t>
  </si>
  <si>
    <t>XR HIP 2/3 VIEWS LT</t>
  </si>
  <si>
    <t>XR HIP 2/3 VIEWS RT</t>
  </si>
  <si>
    <t>XR THORACIC SPINE 3 VIEWS</t>
  </si>
  <si>
    <t>XR TMJ OPEN/CLOSED BILATERAL</t>
  </si>
  <si>
    <t>XR MANDIBLE 4+ VIEWS</t>
  </si>
  <si>
    <t>XR PELVIS MIN 3 VIEWS</t>
  </si>
  <si>
    <t>XR FACIAL BONES &gt; 3 VIEWS</t>
  </si>
  <si>
    <t>XR SCOLIOSIS 1 VIEW</t>
  </si>
  <si>
    <t>XR LUMBAR SPINE 4V MIN ROUTINE</t>
  </si>
  <si>
    <t>XR LUMBAR SPINE 5V</t>
  </si>
  <si>
    <t>XR LUMBAR SPINE 5V W/FLEX/EXT</t>
  </si>
  <si>
    <t>XR SCANOGRAM BONE LENGTH</t>
  </si>
  <si>
    <t>XR SPINE CERVICAL 4V ROUTINE</t>
  </si>
  <si>
    <t>XR SPINE CERVICAL 5 VWS ROUTINE</t>
  </si>
  <si>
    <t>XR SPINE CERVICAL 5VWS ROUTINE</t>
  </si>
  <si>
    <t>XR ORBITS 4 VIEWS MIN LT</t>
  </si>
  <si>
    <t>XR ORBITS 4 VIEWS MIN RT</t>
  </si>
  <si>
    <t>XR HIPS 3-4 VIEWS BILAT</t>
  </si>
  <si>
    <t>XR HIPS BILAT W/PELVIS</t>
  </si>
  <si>
    <t>XR SPINE CERVICAL COMPLETE 7VW</t>
  </si>
  <si>
    <t>LAPCHOLE</t>
  </si>
  <si>
    <t>XR CHOLANGIOGRAM OPERATIVE</t>
  </si>
  <si>
    <t>XR FLUORO 0-60 MIN</t>
  </si>
  <si>
    <t>XR CYSTOGRAM</t>
  </si>
  <si>
    <t>XR VOIDING CYTOURETHROGRAM</t>
  </si>
  <si>
    <t>XR MASTOIDS 3 VIEWS MIN</t>
  </si>
  <si>
    <t>XR IACS</t>
  </si>
  <si>
    <t>NM Thyroid Imaging Only</t>
  </si>
  <si>
    <t>SP HYSTEROSALPINGOGRAM</t>
  </si>
  <si>
    <t>DOPPLER ECHO PULSED WA</t>
  </si>
  <si>
    <t>XR SCOLIOSIS T-L STANDING</t>
  </si>
  <si>
    <t>NM RENAL-STATIC ONLY</t>
  </si>
  <si>
    <t>NM Pulmonary Ventilation Aerosol Single</t>
  </si>
  <si>
    <t>US PELVIS LIMITED</t>
  </si>
  <si>
    <t>I123 Thyroid Uptake/SCAN</t>
  </si>
  <si>
    <t>US ARTERY LOWER EXTREMITY RIGHT</t>
  </si>
  <si>
    <t>US LE Arterial Duplex Left</t>
  </si>
  <si>
    <t>US ARTERY UPPER EXTREMITY RT</t>
  </si>
  <si>
    <t>US LT ARM UNILAT ARTERIAL</t>
  </si>
  <si>
    <t>XR NEPHROSTOGRAM/LOOPOG</t>
  </si>
  <si>
    <t>XR PYELOGRAM RETROGRADE</t>
  </si>
  <si>
    <t>XR MODIFIED BARIUM SWALLOW</t>
  </si>
  <si>
    <t>NM BRAIN-STATIC</t>
  </si>
  <si>
    <t>US ECHO LIMITED STUDY</t>
  </si>
  <si>
    <t>SP ARTHROGRAM SHOULDER LEFT</t>
  </si>
  <si>
    <t>SP ARTHROGRAM SHOULDER RIGHT</t>
  </si>
  <si>
    <t>SP ARTHROGRAM ELBOW LEFT</t>
  </si>
  <si>
    <t>SP ARTHROGRAM ELBOW RIGHT</t>
  </si>
  <si>
    <t>SP ARTHROGRAM WRIST LEFT</t>
  </si>
  <si>
    <t>SP ARTHROGRAM WRIST RIGHT</t>
  </si>
  <si>
    <t>SP ARTHROGRAM HIP LT</t>
  </si>
  <si>
    <t>SP ARTHROGRAM HIP RHT</t>
  </si>
  <si>
    <t>SP ARTHROGRAM ANKLE LT</t>
  </si>
  <si>
    <t>SP ARTHROGRAM ANKLE RT</t>
  </si>
  <si>
    <t>XR ABSCESS/FISTULGRM/SINGRM</t>
  </si>
  <si>
    <t>XR Bone Survey Complete (Mets)</t>
  </si>
  <si>
    <t>NM Liver/Spleen Imaging w/ Vascular Flow</t>
  </si>
  <si>
    <t>US RENAL (KIDNEY) LT</t>
  </si>
  <si>
    <t>US RENAL (KIDNEY) RT</t>
  </si>
  <si>
    <t>SP ARTHROGRAM KNEE LEFT</t>
  </si>
  <si>
    <t>SP ARTHROGRAM KNEE RIGHT</t>
  </si>
  <si>
    <t>US ASCITES</t>
  </si>
  <si>
    <t>XR ESOPHAGRAM/BARI SWALLOW</t>
  </si>
  <si>
    <t>XR PEG JEJUNOST TUBE PLCMENT</t>
  </si>
  <si>
    <t>XR PEG TUBE CHECK</t>
  </si>
  <si>
    <t>NM BONE LIMITED AREA</t>
  </si>
  <si>
    <t>US SCROTUM/TESTICULAR</t>
  </si>
  <si>
    <t>NM Tumor Localization Spect</t>
  </si>
  <si>
    <t>US LEFT BREAST LIMITED</t>
  </si>
  <si>
    <t>SCAN MECKELS ABDOMEN</t>
  </si>
  <si>
    <t>76830-US Transvaginal</t>
  </si>
  <si>
    <t>US PELVIS NON OB COMPLETE</t>
  </si>
  <si>
    <t>US LOWER EXTREMITY LIMITED RT</t>
  </si>
  <si>
    <t>US LT NON VAS LE LIMITED</t>
  </si>
  <si>
    <t>US SOFT TISSUE EXT LIMITED RIGHT</t>
  </si>
  <si>
    <t>US SOFT TISSUE EXT LIMITED RT</t>
  </si>
  <si>
    <t>XR UPPER GI W/SMALL BOWEL</t>
  </si>
  <si>
    <t>US VENOUS EXT LOWER BIL</t>
  </si>
  <si>
    <t>US VENOUS EXT LOWER BILATERAL (REFLUX STUDY)</t>
  </si>
  <si>
    <t>US VENOUS EXT UPPER BILAT</t>
  </si>
  <si>
    <t>US VENOUS LOWER BIL</t>
  </si>
  <si>
    <t>NM TESTICULAR/FLOW</t>
  </si>
  <si>
    <t>NM WBC SPECT</t>
  </si>
  <si>
    <t>US AORTA ECH</t>
  </si>
  <si>
    <t>US RENAL BILATERAL</t>
  </si>
  <si>
    <t>HIDA WITHOUT EF</t>
  </si>
  <si>
    <t>NM HIDA Scan w/o CCK</t>
  </si>
  <si>
    <t>NM Pulmonary Perfusion Imaging</t>
  </si>
  <si>
    <t>MA Mammogram Routine Screening Bilat.</t>
  </si>
  <si>
    <t>MA SCREEN UNI RT</t>
  </si>
  <si>
    <t>MAMMO BILAT SCREEN DIG W/CAD</t>
  </si>
  <si>
    <t>US BIOPHYS PROFILE</t>
  </si>
  <si>
    <t>NM VENOGRAM RIGHT</t>
  </si>
  <si>
    <t>NM Venous Thrombosis Imaging Left</t>
  </si>
  <si>
    <t>Gastric Emptying</t>
  </si>
  <si>
    <t>XR UPPER GI WO/KUB</t>
  </si>
  <si>
    <t>NM PARATHYROID</t>
  </si>
  <si>
    <t>NM PARATHYROID IMAG*</t>
  </si>
  <si>
    <t>NM WHOLE BODY TUMOR GALLIUM</t>
  </si>
  <si>
    <t>93880-US Carotid Bilatateral</t>
  </si>
  <si>
    <t>US ARTERIAL LEG STUDY BILAT</t>
  </si>
  <si>
    <t>US UE Arterial Duplex Bilateral</t>
  </si>
  <si>
    <t>US ABDOMEN COMP</t>
  </si>
  <si>
    <t>MA MAMMOGRAM DIAG UNI LT</t>
  </si>
  <si>
    <t>MA MAMMOGRAM DIAG UNI RT</t>
  </si>
  <si>
    <t>MA Mammogram Diagnostic Left.</t>
  </si>
  <si>
    <t>MAMMO BRST SPEC UCCP LEFT</t>
  </si>
  <si>
    <t>CT BRAIN/HEAD STROKE WO</t>
  </si>
  <si>
    <t>CT BRAIN/HEAD WO</t>
  </si>
  <si>
    <t>CT MAXILLO-FACIAL WO</t>
  </si>
  <si>
    <t>NM THYROID METS WHOLE BODY</t>
  </si>
  <si>
    <t>**Whole Body Bone**</t>
  </si>
  <si>
    <t>XR UPPER GI W/AIR WO/KUB</t>
  </si>
  <si>
    <t>HIDA WITH EF</t>
  </si>
  <si>
    <t>NM HIDA WITH CCK</t>
  </si>
  <si>
    <t>NM VENOGRAM W/ISOTOPE BILATERAL</t>
  </si>
  <si>
    <t>US OB ADDTL GESTATION &gt; 14 WKS</t>
  </si>
  <si>
    <t>NM MUGA BLOOD POOL IMAGING</t>
  </si>
  <si>
    <t>US OB COMP &lt; 14 WKS</t>
  </si>
  <si>
    <t>US OB COMP &lt; 14WKS</t>
  </si>
  <si>
    <t>US OB COMP &gt; 14 WKS</t>
  </si>
  <si>
    <t>GI BLEED</t>
  </si>
  <si>
    <t>NM ACUTE GI BLEED SCAN</t>
  </si>
  <si>
    <t>NM GI BLEED</t>
  </si>
  <si>
    <t>CT THORACIC SPINE  WO</t>
  </si>
  <si>
    <t>CT WRIST LEFT WO</t>
  </si>
  <si>
    <t>CT ANKLE RT WO</t>
  </si>
  <si>
    <t>CT HIP LEFT WO</t>
  </si>
  <si>
    <t>CT HIP RIGHT WO</t>
  </si>
  <si>
    <t>MA Mammogram Diagnostic Bilateral.</t>
  </si>
  <si>
    <t>NM TUMOR LOCALIZATION&gt;2 DAYS</t>
  </si>
  <si>
    <t>NM BONE 3-PHASE</t>
  </si>
  <si>
    <t>Three Phase Bone</t>
  </si>
  <si>
    <t>XR COLON BARIUM ENEMA (BE)</t>
  </si>
  <si>
    <t>SP VENOGRAM EXT LT</t>
  </si>
  <si>
    <t>SP VENOGRAM EXT RT</t>
  </si>
  <si>
    <t>**Aerosol Vent Perf**</t>
  </si>
  <si>
    <t>NM Pulmonary Perfusion w/ Ventilation</t>
  </si>
  <si>
    <t>CT CHEST WO (HRCT)</t>
  </si>
  <si>
    <t>NM BONE SPECT</t>
  </si>
  <si>
    <t>NM LIVER SPECT</t>
  </si>
  <si>
    <t>NM TUMOR LOCALIZATION SPECT</t>
  </si>
  <si>
    <t>CT BRAIN/HEAD WC</t>
  </si>
  <si>
    <t>CT IAC'S W</t>
  </si>
  <si>
    <t>CT MAXILLO-FACIAL W</t>
  </si>
  <si>
    <t>CT SINUSES W</t>
  </si>
  <si>
    <t>CT EXTREMITY UPPER LT W</t>
  </si>
  <si>
    <t>CT EXTREMITY UPPER RT W</t>
  </si>
  <si>
    <t>CT EXTREMITY LOWER LT W</t>
  </si>
  <si>
    <t>CT EXTREMITY LOWER RT W</t>
  </si>
  <si>
    <t>NM SENTINEL NODE INJECTION/IMAGING</t>
  </si>
  <si>
    <t>NM RENAL WITH LASIX</t>
  </si>
  <si>
    <t>CT LUMBAR SPINE  W</t>
  </si>
  <si>
    <t>CT EXTREMITY UPPER LT W/WO</t>
  </si>
  <si>
    <t>CT EXTREMITY UPPER RT W/WO</t>
  </si>
  <si>
    <t>CT EXTREMITY LOWER LT W/WO</t>
  </si>
  <si>
    <t>CT EXTREMITY LOWER RT W/WO</t>
  </si>
  <si>
    <t>XR COLON BARIUM ENEMA W/AIR</t>
  </si>
  <si>
    <t>CT IAC'S W/WO</t>
  </si>
  <si>
    <t>CT ORBITS W/WO</t>
  </si>
  <si>
    <t>CT MAXILLO-FACIAL W/WO</t>
  </si>
  <si>
    <t>CT SINUSES W/WO</t>
  </si>
  <si>
    <t>CT CERVICAL SPINE W/WO</t>
  </si>
  <si>
    <t>CT THORACIC SPINE W/WO</t>
  </si>
  <si>
    <t>CT LUMBAR SPINE  W/WO</t>
  </si>
  <si>
    <t>CT LUMBAR SPINE W/WO</t>
  </si>
  <si>
    <t>CT IAC'S WO</t>
  </si>
  <si>
    <t>CT ORBITS WO</t>
  </si>
  <si>
    <t>US BILAT BREAST LIMITED</t>
  </si>
  <si>
    <t>3D SCREEN MAMMO RIGHT</t>
  </si>
  <si>
    <t>3D SCRN MAMMO BILATE</t>
  </si>
  <si>
    <t>3D SCRN MAMMO LEFT</t>
  </si>
  <si>
    <t>3D SCRN MAMMO RIGHT</t>
  </si>
  <si>
    <t>Implant Screening - ComboHD</t>
  </si>
  <si>
    <t>Implant Screening - Conventional</t>
  </si>
  <si>
    <t>Standard Screening - ComboHD</t>
  </si>
  <si>
    <t>ABD/TRANSVAGINAL PELVIS</t>
  </si>
  <si>
    <t>NM Myocardial Perf Single</t>
  </si>
  <si>
    <t>NM Kidney Imaging w/ Flow w/ + w/o Pharm</t>
  </si>
  <si>
    <t>3D DIAG MAMMO LT</t>
  </si>
  <si>
    <t>3D DIAG MAMMO RT</t>
  </si>
  <si>
    <t>MR PELVIS WO</t>
  </si>
  <si>
    <t>MR PELVIS WO (HIPS)</t>
  </si>
  <si>
    <t>MR MRCP</t>
  </si>
  <si>
    <t>ECH O COMPLETE W/COLOR FLOW DOP</t>
  </si>
  <si>
    <t>ECHO TRANSTHORACIC W/</t>
  </si>
  <si>
    <t>MRA HEAD WITH AND WITHOUT</t>
  </si>
  <si>
    <t>MR SPINE LUMBAR WO</t>
  </si>
  <si>
    <t>SP VENOGRAM EXT BL</t>
  </si>
  <si>
    <t>3D DIAG MAM BILATERA</t>
  </si>
  <si>
    <t>3D DIAGNOSTIC MAMMO BILAT</t>
  </si>
  <si>
    <t>diagnostic breast tomosynthesis bilateral(g0279)</t>
  </si>
  <si>
    <t>MRI ORBIT FACE/NECK WITH</t>
  </si>
  <si>
    <t>NM Myocardial Perf Multi Rest/Stress</t>
  </si>
  <si>
    <t>CT ABDOMEN / PELVIS WO</t>
  </si>
  <si>
    <t>CT STONE RUN</t>
  </si>
  <si>
    <t>CT STONE RUN ABD/PELVIS WO</t>
  </si>
  <si>
    <t>CTA BRAIN W/WO</t>
  </si>
  <si>
    <t>CTA NECK W/WO</t>
  </si>
  <si>
    <t>MRA PELVIS W/WO</t>
  </si>
  <si>
    <t>CTA EXTREMITY UPPER LT W</t>
  </si>
  <si>
    <t>CTA EXTREMITY UPPER LT W/WO</t>
  </si>
  <si>
    <t>CTA EXTREMITY UPPER LT WC</t>
  </si>
  <si>
    <t>CTA EXTREMITY UPPER RT W/WO</t>
  </si>
  <si>
    <t>CTA EXTREMITY UPPER RT WC</t>
  </si>
  <si>
    <t>CTA LT EXT UPPER WC</t>
  </si>
  <si>
    <t>CTA RT EXT UPPER WC</t>
  </si>
  <si>
    <t>MRA ABDOMEN W/WO</t>
  </si>
  <si>
    <t>NM THYROID THERAPY ORAL</t>
  </si>
  <si>
    <t>CTA CHEST (PE STUDY)</t>
  </si>
  <si>
    <t>CTA CHEST PE</t>
  </si>
  <si>
    <t>CTA CHEST W/WO CONTRAST</t>
  </si>
  <si>
    <t>CTA CHEST WITH CONTRAST (PE STUDY)</t>
  </si>
  <si>
    <t>CT ABDOMEN / PELVIS WC</t>
  </si>
  <si>
    <t>CT ABDOMEN/PELVIS WC</t>
  </si>
  <si>
    <t>CT ANGIO LOW EXT W/WO RT</t>
  </si>
  <si>
    <t>CTA ANGIO LOW EXT W/WO</t>
  </si>
  <si>
    <t>CTA EXTREMITY LOWER LT W/WO</t>
  </si>
  <si>
    <t>CTA EXTREMITY LOWER LT WC</t>
  </si>
  <si>
    <t>CTA EXTREMITY LOWER RT W/WO</t>
  </si>
  <si>
    <t>CTA EXTREMITY LOWER RT WC</t>
  </si>
  <si>
    <t>NM BONE PAIN THERAPY</t>
  </si>
  <si>
    <t>MR UP EXT JNT LT W/WO</t>
  </si>
  <si>
    <t>MR UP EXT JNT RT W/WO</t>
  </si>
  <si>
    <t>MRI UPPER EXT JNT W/WO LT</t>
  </si>
  <si>
    <t>CTA ABDOMEN &amp; PELVIS WC</t>
  </si>
  <si>
    <t>CTA ABDOMEN PELVIS W/WO</t>
  </si>
  <si>
    <t>CT CHEST ABD WO</t>
  </si>
  <si>
    <t>MR SPINE THORACIC W/WO</t>
  </si>
  <si>
    <t>MR SPINE LUMBAR W/WO</t>
  </si>
  <si>
    <t>US ECHO TEE</t>
  </si>
  <si>
    <t>CT EXTREMITY LOWER BILATERAL W</t>
  </si>
  <si>
    <t>CTA AORTA W/ RUNOFF</t>
  </si>
  <si>
    <t>CT CHEST / ABDOMEN WC</t>
  </si>
  <si>
    <t>CT CHEST/ABD/PELV WO</t>
  </si>
  <si>
    <t>CT Chest/Abd/Pel w/ Contrast</t>
  </si>
  <si>
    <t>CT CHEST/ABD/PELV W/WO IV WITH ORAL</t>
  </si>
  <si>
    <t>XR PELVIMETRY</t>
  </si>
  <si>
    <t>UROGRAPHY RETROGRADE</t>
  </si>
  <si>
    <t>Hand PA+OBL+LAT</t>
  </si>
  <si>
    <t>US, Bone Density Measure, Peripheral</t>
  </si>
  <si>
    <t>HPR-CAPITOL-TX-ALLIANCE-PARS</t>
  </si>
  <si>
    <t>X-ray, Finger(s), Minimum 2 Views</t>
  </si>
  <si>
    <t>X-ray, Left Finger(s), Minimum 2 Views</t>
  </si>
  <si>
    <t>X-ray, Right Finger(s), Minimum 2 Views</t>
  </si>
  <si>
    <t>X-ray, Left Toe(s), Minimum 2 Views</t>
  </si>
  <si>
    <t>X-ray, Right Toe(s), Minimum 2 Views</t>
  </si>
  <si>
    <t>X-ray, Toe(s), Minimum 2 Views</t>
  </si>
  <si>
    <t>X-ray, Left Shoulder, 1 View</t>
  </si>
  <si>
    <t>X-ray, Right Shoulder, 1 View</t>
  </si>
  <si>
    <t>X-ray, Shoulder, 1 View</t>
  </si>
  <si>
    <t>X-ray, Teeth, Partial, Less than Full Mouth</t>
  </si>
  <si>
    <t>X-ray, LUMBAR 1 VIEW</t>
  </si>
  <si>
    <t>X-ray, Spine, 1 View, Specify Level</t>
  </si>
  <si>
    <t>X-ray, Clavicle, Complete</t>
  </si>
  <si>
    <t>X-Ray, Clavicle, Complete Left</t>
  </si>
  <si>
    <t>X-Ray, Clavicle, Complete Right</t>
  </si>
  <si>
    <t>X-ray, Humerus, Minimum 2 Views</t>
  </si>
  <si>
    <t>X-ray, Left Humerus, Minimum 2 Views</t>
  </si>
  <si>
    <t>X-ray, Right Humerus, Minimum 2 Views</t>
  </si>
  <si>
    <t>X-ray, Elbow, 2 Views</t>
  </si>
  <si>
    <t>X-ray, Left Elbow, 2 Views</t>
  </si>
  <si>
    <t>X-ray, Right Elbow, 2 Views</t>
  </si>
  <si>
    <t>X-ray, Forearm, 2 Views</t>
  </si>
  <si>
    <t>X-ray, Left Forearm, 2 Views</t>
  </si>
  <si>
    <t>X-ray, Right Forearm, 2 Views</t>
  </si>
  <si>
    <t>X-ray, Upper Ext, Infant, Minimum 2 Views</t>
  </si>
  <si>
    <t>X-ray, Left Wrist, 2 Views</t>
  </si>
  <si>
    <t>X-ray, Right Wrist, 2 Views</t>
  </si>
  <si>
    <t>X-ray, Wrist, 2 Views</t>
  </si>
  <si>
    <t>X-ray, Hand, 2 Views</t>
  </si>
  <si>
    <t>X-ray, Left Hand, 2 Views</t>
  </si>
  <si>
    <t>X-ray, Right Hand, 2 Views</t>
  </si>
  <si>
    <t>X-ray, Femur, 1 View</t>
  </si>
  <si>
    <t>X-ray, Left Femur, 1 View</t>
  </si>
  <si>
    <t>X-ray, Right Femur, 1 View</t>
  </si>
  <si>
    <t>X-ray, Knee, 1 or 2 Views</t>
  </si>
  <si>
    <t>X-ray, Knee, 1 View Left (Standing with flexion)</t>
  </si>
  <si>
    <t>X-ray, Knee, 1 View Right (Standing with flexion)</t>
  </si>
  <si>
    <t>X-ray, Left Knee, 1 or 2 views</t>
  </si>
  <si>
    <t>X-ray, Right Knee, 1 or 2 views</t>
  </si>
  <si>
    <t>X-ray, Knees AP, Bilateral Weight Bearing, 1 view</t>
  </si>
  <si>
    <t>X-ray, Left Tibia and Fibula, 2 Views</t>
  </si>
  <si>
    <t>X-ray, Right Tibia and Fibula, 2 Views</t>
  </si>
  <si>
    <t>X-ray, Tibia and Fibula, 2 Views</t>
  </si>
  <si>
    <t>X-ray, Lower Ext, Infant Under 1 year, Minimum 2 Views</t>
  </si>
  <si>
    <t>X-ray, Ankle, 2 Views</t>
  </si>
  <si>
    <t>X-ray, Left Ankle, 2 Views</t>
  </si>
  <si>
    <t>X-ray, Right Ankle, 2 Views</t>
  </si>
  <si>
    <t>X-ray, Foot, 2 Views</t>
  </si>
  <si>
    <t>X-ray, Left Foot, 2 Views</t>
  </si>
  <si>
    <t>X-ray, Right Foot, 2 Views</t>
  </si>
  <si>
    <t>X-ray, Calcaneus (Heel), Minimum 2 Views</t>
  </si>
  <si>
    <t>X-ray, Right Calcaneus (Heel), Minimum 2 Views</t>
  </si>
  <si>
    <t>X-ray,Left Calcaneus (Heel), Minimum 2 Views</t>
  </si>
  <si>
    <t>X-ray, Nasal Bones, Minimum 3 Views</t>
  </si>
  <si>
    <t>X-ray, Sinuses, Less than 3 Views</t>
  </si>
  <si>
    <t>X-ray, Salivary Gland</t>
  </si>
  <si>
    <t>X-ray, Pelvis, 1 or 2 Views</t>
  </si>
  <si>
    <t>X-ray, Left SI Joints, Less than 3 Views</t>
  </si>
  <si>
    <t>X-ray, right SI Joints, Less than 3 Views</t>
  </si>
  <si>
    <t>X-ray, SI Joints, Less than 3 Views</t>
  </si>
  <si>
    <t>X-ray, Sacrum and Coccyx, Minimum 2 Views</t>
  </si>
  <si>
    <t>X-ray, Left Scapula, Complete</t>
  </si>
  <si>
    <t>X-ray, Right Scapula, Complete</t>
  </si>
  <si>
    <t>X-ray, Scapula, Complete</t>
  </si>
  <si>
    <t>X-ray, Elbow, Minimum 3 Views</t>
  </si>
  <si>
    <t>X-ray, Left Elbow, Minimum 3 Views</t>
  </si>
  <si>
    <t>X-ray, Right Elbow, Minimum 3 Views</t>
  </si>
  <si>
    <t>X-ray, Left Wrist, Minimum 3 Views</t>
  </si>
  <si>
    <t>X-ray, Right Wrist, Minimum 3 Views</t>
  </si>
  <si>
    <t>X-ray, Wrist, Minimum 3 Views</t>
  </si>
  <si>
    <t>X-ray, Hand, Minimum 3 Views</t>
  </si>
  <si>
    <t>X-ray, Left Hand, Minimum 3 Views</t>
  </si>
  <si>
    <t>X-ray, Right Hand, Minimum 3 Views</t>
  </si>
  <si>
    <t>X-ray, Ankle, Minimum 3 Views</t>
  </si>
  <si>
    <t>X-ray, Left Ankle, Minimum 3 Views</t>
  </si>
  <si>
    <t>X-ray, Right Ankle, Minimum 3 Views</t>
  </si>
  <si>
    <t>X-ray, Foot, Minimum 3 Views</t>
  </si>
  <si>
    <t>X-ray, Left Foot, Minimum 3 Views</t>
  </si>
  <si>
    <t>X-ray, Right Foot, Minimum 3 Views</t>
  </si>
  <si>
    <t>DEXA, Bone Density, IVA</t>
  </si>
  <si>
    <t>Xray, Orbit (for detection of foreign body)</t>
  </si>
  <si>
    <t>X-ray, Mandible (Jaw), Less than 4 Views</t>
  </si>
  <si>
    <t>X-ray, Mastoids, Less than 3 Views per Side</t>
  </si>
  <si>
    <t>X-ray, Skull, Less than 4 Views</t>
  </si>
  <si>
    <t>X-ray, TMJ, Open and Closed, Unilateral</t>
  </si>
  <si>
    <t>X-ray, Neck, Soft Tissue</t>
  </si>
  <si>
    <t>X-ray, Chest 1 View (Frontal view)]</t>
  </si>
  <si>
    <t>X-ray, Chest, 1 View - Frontal</t>
  </si>
  <si>
    <t>X-ray, Left Shoulder, Minimum 2 Views</t>
  </si>
  <si>
    <t>X-ray, Right Shoulder, Minimum 2 Views</t>
  </si>
  <si>
    <t>X-ray, Shoulder, Minimum 2 Views</t>
  </si>
  <si>
    <t>X-ray, AC Joints, Bilateral c/ or s/ Weights</t>
  </si>
  <si>
    <t>X-Ray, Left Hip, 1 View</t>
  </si>
  <si>
    <t>X-ray, Right Hip, 1 View</t>
  </si>
  <si>
    <t>X-ray, Femur, 2 Views</t>
  </si>
  <si>
    <t>X-ray, Left Femur, 2 Views</t>
  </si>
  <si>
    <t>X-ray, Right Femur, 2 Views</t>
  </si>
  <si>
    <t>X-ray,Right Femur, 2 Views</t>
  </si>
  <si>
    <t>X-ray, Knee, 3 Views</t>
  </si>
  <si>
    <t>X-ray, Left Knee, 3 Views</t>
  </si>
  <si>
    <t>X-ray, Right Knee, 3 Views</t>
  </si>
  <si>
    <t>X-ray, Abdomen, AP View (KUB)</t>
  </si>
  <si>
    <t>X-ray, Entire GI Tract, Foreign Body, 1 View</t>
  </si>
  <si>
    <t>X-ray, Facial Bones, Less than 3 Views</t>
  </si>
  <si>
    <t>X-ray, Sella Turcica (Pituitary)</t>
  </si>
  <si>
    <t>X-ray, Bone Age Study</t>
  </si>
  <si>
    <t>NM,Thyroid Uptake, Single or Multiple Determinations</t>
  </si>
  <si>
    <t>X-ray, Optic Foramina, Bilateral</t>
  </si>
  <si>
    <t>X-ray, Sternum, Minimum 2 Views</t>
  </si>
  <si>
    <t>X-ray, Thoracic Spine, 2 Views</t>
  </si>
  <si>
    <t>X-ray, Thoracolumbar, 2 Views</t>
  </si>
  <si>
    <t>3D post processing; not required</t>
  </si>
  <si>
    <t>DEXA, Bone Density, 1 or more Sites Axial Skeleton</t>
  </si>
  <si>
    <t>DEXA, Bone Density, Appendicular</t>
  </si>
  <si>
    <t>X-ray, Sinuses, 3 or More Views</t>
  </si>
  <si>
    <t>X-ray, Teeth, Full Mouth</t>
  </si>
  <si>
    <t>B Read Chest, 2 Views Complete</t>
  </si>
  <si>
    <t>X-ray, Chest 2 Views- Asbestos TC</t>
  </si>
  <si>
    <t>X-ray, Chest, 2 Views, PA and Lateral</t>
  </si>
  <si>
    <t>X-ray, Ribs, 2 Views, Unilateral</t>
  </si>
  <si>
    <t>X-ray, Ribs, 2 Views, Unilateral,Right</t>
  </si>
  <si>
    <t>X-ray, Left SC Joint(s), Minimum 3 Views</t>
  </si>
  <si>
    <t>X-ray, Right SC Joint(s), Minimum 3 Views</t>
  </si>
  <si>
    <t>X-ray, SC Joint(s), Minimum 3 Views</t>
  </si>
  <si>
    <t>X-ray, Cervical Spine, 2 or 3 Views</t>
  </si>
  <si>
    <t>X-ray, Lumbosacral, 2 or 3 Views</t>
  </si>
  <si>
    <t>X-ray, Lumbosacral, Bend Only, 2 or 3 Views</t>
  </si>
  <si>
    <t>X-ray, Left Hip, 2-3 Views</t>
  </si>
  <si>
    <t>X-ray, Right Hip, 2 Views</t>
  </si>
  <si>
    <t>X-ray, Right Hip, 2-3 Views</t>
  </si>
  <si>
    <t>X-ray, Hips, Bilat, 2 Views</t>
  </si>
  <si>
    <t>X-ray, Knee, Complete,4 or more Views</t>
  </si>
  <si>
    <t>X-ray, Left Knee, Complete,4 or more Views</t>
  </si>
  <si>
    <t>X-ray, Right Knee, Complete,4 or more Views</t>
  </si>
  <si>
    <t>X-ray, Thoracic Spine, 3 Views</t>
  </si>
  <si>
    <t>X-ray, Left SI Joints, 3 or More Views</t>
  </si>
  <si>
    <t>X-ray, Right SI Joints, 3 or More Views</t>
  </si>
  <si>
    <t>X-ray, SI Joints, 3 or More Views</t>
  </si>
  <si>
    <t>X-ray, Abdomen, KUB w Oblique or Flat and Erect</t>
  </si>
  <si>
    <t>X-ray, TMJ, Open and Closed, Billateral</t>
  </si>
  <si>
    <t>X-ray, Mandible (Jaw), 4 or More Views</t>
  </si>
  <si>
    <t>X-ray, Thoracic Spine, Minimum 4 Views</t>
  </si>
  <si>
    <t>X-ray, Pelvis, Minimum 3 Views</t>
  </si>
  <si>
    <t>US, Doppler, Up or Low Ext. Artery, Single Level</t>
  </si>
  <si>
    <t>X-ray, Facial Bones, 3 or More Views</t>
  </si>
  <si>
    <t>X-Ray, Thoracolumbar Standing (Scoliosis) 1 View</t>
  </si>
  <si>
    <t>X-ray, Lumbosacral, Minimum 4 Views</t>
  </si>
  <si>
    <t>X-ray, Bone Length Study</t>
  </si>
  <si>
    <t>X-ray, Bone Length Study done in CT</t>
  </si>
  <si>
    <t>X-ray, Chest 3 Views</t>
  </si>
  <si>
    <t>X-ray, Ribs, 2 Views, Unilateral plus PA Chest</t>
  </si>
  <si>
    <t>X-ray, Ribs, Minimum of 3 Views, Unilateral plus PA Chest, Left</t>
  </si>
  <si>
    <t>X-ray, Ribs, Minimum of 3 Views, Unilateral plus PA Chest, Right</t>
  </si>
  <si>
    <t>X-ray, Cervical Spine, 4-5 Views</t>
  </si>
  <si>
    <t>X-ray, Left Hip, Min 4 Views</t>
  </si>
  <si>
    <t>X-ray, Right Hip,  Min 4 Views</t>
  </si>
  <si>
    <t>X-ray, Right Hip, Min 4 Views</t>
  </si>
  <si>
    <t>X-ray, Abdomen, KUB and Both Obliques (3 views)</t>
  </si>
  <si>
    <t>X-ray, Orbits Bilateral, Minimum 4 Views</t>
  </si>
  <si>
    <t>X-ray, Skull, 4 or More Views</t>
  </si>
  <si>
    <t>X-ray, Ribs, 3 Views, Bilateral</t>
  </si>
  <si>
    <t>X-ray, Hips, Bilat 3-4 Views</t>
  </si>
  <si>
    <t>X-ray, Cervical Spine, 6 or more views</t>
  </si>
  <si>
    <t>X-ray, Lumbosacral, Compl c/ Bend, Min 6V</t>
  </si>
  <si>
    <t>DEXA, Bone Density,Axial Skeleton, including IVA</t>
  </si>
  <si>
    <t>X-ray, Chest, 4 or More Views</t>
  </si>
  <si>
    <t>X-ray, Spine, Entire T and L, 2 or 3 Views</t>
  </si>
  <si>
    <t>X-ray, T and L for scoliosis 2 or 3 Views</t>
  </si>
  <si>
    <t>X-ray, Hips Bilat c/ pelvis, Min 5 Views</t>
  </si>
  <si>
    <t>X-ray, Hips bilat, Min 5 Views</t>
  </si>
  <si>
    <t>Fluoroscopy, Up to 1 Hour</t>
  </si>
  <si>
    <t>Mammo, Surgical Specimen</t>
  </si>
  <si>
    <t>X-ray, Surgical Specimen</t>
  </si>
  <si>
    <t>X-ray, Pharynx or Larynx, Soft Tissue, including flouroscopy</t>
  </si>
  <si>
    <t>X-ray, Ribs, 3 Views, Bilateral plus PA Chest</t>
  </si>
  <si>
    <t>X-ray, Ribs, minimum of 4 Views, Bilateral plus PA Chest</t>
  </si>
  <si>
    <t>X-ray, abdomen; complete acute abdomen series, including supine, erect, and/or decubitus views, single view chest</t>
  </si>
  <si>
    <t>Fluoro Cystography, Minimum 3 views</t>
  </si>
  <si>
    <t>Urethrocysto Void; Imaging Supervision and Interpretation</t>
  </si>
  <si>
    <t>X-ray, Bilateral AP Hips/knees/ankles with stitching</t>
  </si>
  <si>
    <t>X-ray, Joint Survey, 2 or More Joints, 1 View</t>
  </si>
  <si>
    <t>X-ray, Mastoids, 3 or More Views per Side</t>
  </si>
  <si>
    <t>X-ray, Internal Audit Meati, (Middle Ear)</t>
  </si>
  <si>
    <t>X-ray, Spine, Entire T and L, 4 or 5 Views</t>
  </si>
  <si>
    <t>X-ray, Spine, Entire T and L, 4 or 5 Views (Scoliosis)</t>
  </si>
  <si>
    <t>X-ray, Bilateral Hand, Minimum 3 Views</t>
  </si>
  <si>
    <t>Mammo, Ductogram or Galactogram, Single</t>
  </si>
  <si>
    <t>NM, Thyroid Imaging with Vascular Flow, when performed</t>
  </si>
  <si>
    <t>X-ray, Fluoro Hysterosalpingography c/ Contrast</t>
  </si>
  <si>
    <t>NM, Kidney Function, Non Imaging</t>
  </si>
  <si>
    <t>X-Ray, Spine, Entire T and L, Min 6 Views</t>
  </si>
  <si>
    <t>X-ray, Manual Application of Stress by Phys/Joint</t>
  </si>
  <si>
    <t>X-ray, Osseous Survey, Limited</t>
  </si>
  <si>
    <t>NM, Liver Imaging, Static Only</t>
  </si>
  <si>
    <t>US, Duplex, Arterial/Venous Flow of Penis, Limited or Follow</t>
  </si>
  <si>
    <t>Mammo, Ductogram or Galactogram, Multiple</t>
  </si>
  <si>
    <t>NM, Kidney Imaging, Static Only</t>
  </si>
  <si>
    <t>US, Doppler, Up or Low Ext. Artery, Multi Level</t>
  </si>
  <si>
    <t>US,Duplex, Venous Left Lower Extremity</t>
  </si>
  <si>
    <t>US,Duplex, Venous Left Upper Extremity</t>
  </si>
  <si>
    <t>US,Duplex, Venous Right Lower Extremity</t>
  </si>
  <si>
    <t>US,Duplex, Venous Right Upper Extremity</t>
  </si>
  <si>
    <t>US,Duplex,Up or Low Ext.Vein,Ltd Unil.</t>
  </si>
  <si>
    <t>Fluoro, Shuntogram/Intrathecal catheter Dye Study</t>
  </si>
  <si>
    <t>X-Ray, Shunt Series</t>
  </si>
  <si>
    <t>US, Elastography - Each Additional Target Lesion</t>
  </si>
  <si>
    <t>X-ray, IVP c/contrast</t>
  </si>
  <si>
    <t>NM, Liver and Spleen, Static Only</t>
  </si>
  <si>
    <t>NM, pulmonary ventilation imaging</t>
  </si>
  <si>
    <t>NM, Kidney Imaging, c/ Vascular Flow</t>
  </si>
  <si>
    <t>US, Pelvic Non OB, Follow Up or Repeat (Bladder)</t>
  </si>
  <si>
    <t>NM, Thyroid Imaging c Single or Multiple Uptakes</t>
  </si>
  <si>
    <t>NM, Cardiac Blood Pool, Wall and RV Eject, Single</t>
  </si>
  <si>
    <t>US, Duplex, Carotid Arteries, Unilateral</t>
  </si>
  <si>
    <t>US, Lower Extremity Artery c/s Stress, Bilateral</t>
  </si>
  <si>
    <t>US, Duplex Arterial Left Lower Extremity</t>
  </si>
  <si>
    <t>US, Duplex Arterial Right Lower Extremity</t>
  </si>
  <si>
    <t>US, Duplex Lower Ext. Arterial or Bypass, Unilateral</t>
  </si>
  <si>
    <t>US, Duplex Upper Ext. Arterial or Bypass, Unilateral</t>
  </si>
  <si>
    <t>US, Duplex, Aorta, IVC, Iliac or Bypass, Limited or Unilater</t>
  </si>
  <si>
    <t>US, Duplex, Arterial/Venous Flow Upper Extremity for Preop Hemodialysis Access- unilateral</t>
  </si>
  <si>
    <t>US, Duplex Scan of Hemodialysis Access</t>
  </si>
  <si>
    <t>NM, Liver Imaging, c/ Vascular Flow</t>
  </si>
  <si>
    <t>Xray, Flouro Swallowing Function c/ Cine and/or Video</t>
  </si>
  <si>
    <t>X-ray, TMJ Arthrography</t>
  </si>
  <si>
    <t>X-ray, Left Shoulder Arthrography</t>
  </si>
  <si>
    <t>X-ray, Right Shoulder Arthrography</t>
  </si>
  <si>
    <t>X-ray, Shoulder Arthrography</t>
  </si>
  <si>
    <t>X-ray, Elbow Arthrography</t>
  </si>
  <si>
    <t>X-ray, Left Elbow Arthrography</t>
  </si>
  <si>
    <t>X-ray, Right Elbow Arthrography</t>
  </si>
  <si>
    <t>X-ray, Left Wrist Arthrography</t>
  </si>
  <si>
    <t>X-ray, Right Wrist Arthrography</t>
  </si>
  <si>
    <t>X-ray, Wrist Arthrography</t>
  </si>
  <si>
    <t>X-ray, Hip Arthrography</t>
  </si>
  <si>
    <t>X-ray, Left Hip Arthrography</t>
  </si>
  <si>
    <t>X-ray, Right Hip Arthrography</t>
  </si>
  <si>
    <t>X-ray, Left Ankle Arthrography</t>
  </si>
  <si>
    <t>X-ray, Right Ankle Arthrography</t>
  </si>
  <si>
    <t>Arthrogram of shoulder</t>
  </si>
  <si>
    <t>Fluoro Guidance for Needle Placement -MR and CT Arthograms</t>
  </si>
  <si>
    <t>Fluoro Guidance for Needle Placement -MR and CT Arthograms- Vestavia</t>
  </si>
  <si>
    <t>US, AAA Screening</t>
  </si>
  <si>
    <t>X-Ray, Osseous Survey, Complete</t>
  </si>
  <si>
    <t>NM, Bone Marrow, Limited Area</t>
  </si>
  <si>
    <t>US, Soft T Head, Neck, B-Scan or Real Time</t>
  </si>
  <si>
    <t>US, Soft T.Head, Neck, B-Scan or Real Time</t>
  </si>
  <si>
    <t>NM, Liver and Spleen, c/ Vascular Flow</t>
  </si>
  <si>
    <t>NM, ureteral reflux study</t>
  </si>
  <si>
    <t>CT, Coronary calcium scoring</t>
  </si>
  <si>
    <t>US, Retroperitoneal, Limited</t>
  </si>
  <si>
    <t>X-ray, Knee Arthrography</t>
  </si>
  <si>
    <t>X-ray, Left Knee Arthrography</t>
  </si>
  <si>
    <t>X-ray, Right Knee Arthrography</t>
  </si>
  <si>
    <t>X-ray, Flouor Pharynx and/or Cervical Esophagus</t>
  </si>
  <si>
    <t>US, Chest, B-San and or Real Time</t>
  </si>
  <si>
    <t>US, Abdominal Limited, Single Organ</t>
  </si>
  <si>
    <t>US, Abdominal Soft Tissue</t>
  </si>
  <si>
    <t>US, Elastography - Liver</t>
  </si>
  <si>
    <t>US, Elastography - First Target Lesion</t>
  </si>
  <si>
    <t>X-Ray, Esophagus</t>
  </si>
  <si>
    <t>X-ray, Fluoro Esophagus</t>
  </si>
  <si>
    <t>Fluoro Guidance for Subarachnoid Puncture</t>
  </si>
  <si>
    <t>NM, Bone, Joint Imaging, Limited Area</t>
  </si>
  <si>
    <t>US, Scrotum and Contents</t>
  </si>
  <si>
    <t>NM, Radiopharm Local, Tumor, Limited</t>
  </si>
  <si>
    <t>US, Pregnant Uterus, Limited Single Gestation</t>
  </si>
  <si>
    <t>US Guidance for Needle Placement</t>
  </si>
  <si>
    <t>US Guidance for Needle Placement, MA</t>
  </si>
  <si>
    <t>NM, Thyroid CA Mets Imaging, Limited</t>
  </si>
  <si>
    <t>US, Breast, Limited</t>
  </si>
  <si>
    <t>NM, Gastroesophageal Reflux Study</t>
  </si>
  <si>
    <t>NM, Intestine Imaging (Meckels)</t>
  </si>
  <si>
    <t>US, Transvaginal</t>
  </si>
  <si>
    <t>US, Pelvic Non OB, B-Scan and or Real Time</t>
  </si>
  <si>
    <t>US, Extrem, Non Vasc. Lmtd</t>
  </si>
  <si>
    <t>US, Left Axilla Limited Soft Tissue</t>
  </si>
  <si>
    <t>US, Left Lower Extrem, Non Vasc. Lmtd</t>
  </si>
  <si>
    <t>US, Right Axilla Limited Soft Tissue</t>
  </si>
  <si>
    <t>US, Right Lower Extrem, Non Vasc. Lmtd</t>
  </si>
  <si>
    <t>NM, Gastric Mucosa Imaging</t>
  </si>
  <si>
    <t>X-Ray, Flouro Esophagus - Double Contrast</t>
  </si>
  <si>
    <t>X-Ray, Flouro Upper GI and Small Bowel with multiple serial images</t>
  </si>
  <si>
    <t>X-Ray, Upper GI and Small Bowel with multiple serial images</t>
  </si>
  <si>
    <t>X-ray, Osseous Survey, Infant</t>
  </si>
  <si>
    <t>US, Duplex,Up or Low Ex.Vein, Comp. Bil.</t>
  </si>
  <si>
    <t>US, Duplex,Up or Low Ex.Vein, Comp. Bil. (Mapping)</t>
  </si>
  <si>
    <t>NM, Testicular Imaging c/ Vascular Flow</t>
  </si>
  <si>
    <t>US HYSTEROSONOGRAM</t>
  </si>
  <si>
    <t>US, Hysterosonography</t>
  </si>
  <si>
    <t>US, Breast, Complete</t>
  </si>
  <si>
    <t>NM, Radiopharm Local, Tumor, Two or more areas</t>
  </si>
  <si>
    <t>US, Doppler, Transcranial Arteries, Limited</t>
  </si>
  <si>
    <t>US, Renal/Aorta Complete B-Scan and/or Real Time</t>
  </si>
  <si>
    <t>US, Retroperitoneal Complete</t>
  </si>
  <si>
    <t>US, Infant Hips, Dynamic Real Time</t>
  </si>
  <si>
    <t>NM, Adrenal Imaging, Cortex and/or Medulla</t>
  </si>
  <si>
    <t>NM, Hepatolbiliary Imaging (HIDA)</t>
  </si>
  <si>
    <t>NM, Pulmonary perfusion imaging</t>
  </si>
  <si>
    <t>US, Pregnant Uterus, TV</t>
  </si>
  <si>
    <t>NM, pulmonary perfusion differential</t>
  </si>
  <si>
    <t>US, Transplanted Kidney, B-Scan and or Real Time</t>
  </si>
  <si>
    <t>Digital Screening Mammo, Including CAD</t>
  </si>
  <si>
    <t>Digital Screening Mammo, Including CAD - Implants_RICC</t>
  </si>
  <si>
    <t>3D Reconstruction on Independent Workstation</t>
  </si>
  <si>
    <t>NM, Gastric Emptying Study</t>
  </si>
  <si>
    <t>X-ray, Fluoro Upper GI, c/ or s/ Delay with KUB- Single Contrast</t>
  </si>
  <si>
    <t>NM, Parathyroid Imaging</t>
  </si>
  <si>
    <t>NM, Radiopharm Local, Tumor, Whole Body</t>
  </si>
  <si>
    <t>US, Duplex, Carotid Arteries, Bilateral</t>
  </si>
  <si>
    <t>US, Duplex, Temporal Arteries</t>
  </si>
  <si>
    <t>US, Duplex Lower Ext. Arterial or Bypass, Bilateral</t>
  </si>
  <si>
    <t>US, Duplex Upper Ext. Arterial or Bypass, Bilateral</t>
  </si>
  <si>
    <t>US, Duplex, Arterial/Venous Flow, Abdomen/Pelvis, Limited</t>
  </si>
  <si>
    <t>US AORTA + DOPPLER</t>
  </si>
  <si>
    <t>US, Duplex, Aorta, IVC, Iliac or Bypass, Complete</t>
  </si>
  <si>
    <t>US, Duplex, Arterial/Venous Flow Upper Extremity for Preop Hemodialysis Access- bilateral</t>
  </si>
  <si>
    <t>X-ray, Fluoro Small Intestine Series, Oral</t>
  </si>
  <si>
    <t>US, Abdominal Complete, B-Scan and or Real Time</t>
  </si>
  <si>
    <t>US, Abdominal Complete, B-Scan and/or Real Time</t>
  </si>
  <si>
    <t>Digital Diag Mammo, Unilat, including CAD</t>
  </si>
  <si>
    <t>NM, Thyroid CA Mets Imaging, c/ Addtnl Studies</t>
  </si>
  <si>
    <t>Myelography, lumbar radiological supervision &amp; interpetation</t>
  </si>
  <si>
    <t>Myelography, lumbosacral, radiological supervision and interpretation;</t>
  </si>
  <si>
    <t>US, Preg Uterus, 1st Trimester, Each Additional Gestation</t>
  </si>
  <si>
    <t>NM, Bone, Joint Imaging, Multiple Areas</t>
  </si>
  <si>
    <t>CT, Head or Brain s/ Contrast</t>
  </si>
  <si>
    <t>CT, Maxillofacial Area s/ Contrast</t>
  </si>
  <si>
    <t>US, Pregnant Uterus, Follow Up or Repeat</t>
  </si>
  <si>
    <t>Quantitative differential pulmonary perfusion and ventilation</t>
  </si>
  <si>
    <t>NM, Thyroid CA Mets Imaging, Whole Body</t>
  </si>
  <si>
    <t>NM, Bone, Joint Imaging, Whole Body</t>
  </si>
  <si>
    <t>X-ray, Fluoro Upper GI, c/or s/ Delay without KUB -Double Contrast</t>
  </si>
  <si>
    <t>X-ray, Upper GI, c/or s/ Delay without KUB -Double Contrast</t>
  </si>
  <si>
    <t>US, Extrem, Non Vasc, Complete</t>
  </si>
  <si>
    <t>US, Left Arm ,Non Vasc, Complete</t>
  </si>
  <si>
    <t>US, Left Arm, Non Vasc, Complete</t>
  </si>
  <si>
    <t>US, Left Inguinal, Non Vasc, Complete</t>
  </si>
  <si>
    <t>US, Right Arm, Non Vasc, Complete</t>
  </si>
  <si>
    <t>US, Right Inguinal, Non Vasc, Complete</t>
  </si>
  <si>
    <t>NM, Hepatobiliary Imaging, with Pharm Inter, icl Quant</t>
  </si>
  <si>
    <t>US, Doppler, Transcranial Arteries, Complete</t>
  </si>
  <si>
    <t>myelography, cervical radiological supervision &amp; interpetation</t>
  </si>
  <si>
    <t>Myelography,cervical, radiological supervision and interpretation;</t>
  </si>
  <si>
    <t>Myelography,thoracic, radiological supervision and interpretation;</t>
  </si>
  <si>
    <t>NM, Kidney c/ Flow and Funct, s/ Pharm ,Mag 3, Single</t>
  </si>
  <si>
    <t>CT, Follow Up, Limited</t>
  </si>
  <si>
    <t>US, Pregnant Uterus, Multiple Gestation, after 14 weeks</t>
  </si>
  <si>
    <t>NM, Cardiac Blood Pool, Wall Motion, Single</t>
  </si>
  <si>
    <t>NM, Cardiac Blood Pool, Wall and Eject, Single</t>
  </si>
  <si>
    <t>US, Pregnant Uterus, Single Gestation, 1st Trimester</t>
  </si>
  <si>
    <t>US, Pregnant Uterus, Single Gestation, after 14 weeks</t>
  </si>
  <si>
    <t>NM, Acute GI Blood Loss Imaging-Hemangioma</t>
  </si>
  <si>
    <t>CT, Cervical Spine s/ Contrast</t>
  </si>
  <si>
    <t>CT, Thoracic Spine s/ Contrast</t>
  </si>
  <si>
    <t>CT, Lumbar Spine s/ Contrast</t>
  </si>
  <si>
    <t>CT, Left Clavicle s/ contrast</t>
  </si>
  <si>
    <t>CT, Left Elbow s/ Contrast</t>
  </si>
  <si>
    <t>CT, Left Forearm s/ Contrast</t>
  </si>
  <si>
    <t>CT, Left Hand s/ Contrast</t>
  </si>
  <si>
    <t>CT, Left Humerus s/ Contrast</t>
  </si>
  <si>
    <t>CT, Left Shoulder s/ Contrast</t>
  </si>
  <si>
    <t>CT, Left Wrist s/ Contrast</t>
  </si>
  <si>
    <t>CT, Right Clavicle s/ contrast</t>
  </si>
  <si>
    <t>CT, Right Elbow s/ Contrast</t>
  </si>
  <si>
    <t>CT, Right Finger s/ Contrast</t>
  </si>
  <si>
    <t>CT, Right Forearm s/ Contrast</t>
  </si>
  <si>
    <t>CT, Right Hand s/ Contrast</t>
  </si>
  <si>
    <t>CT, Right Humerus s/ Contrast</t>
  </si>
  <si>
    <t>CT, Right Shoulder s/ Contrast</t>
  </si>
  <si>
    <t>CT, Right Wrist s/ Contrast</t>
  </si>
  <si>
    <t>CT, Upper Extremity s/ Contrast</t>
  </si>
  <si>
    <t>Ct. Left Finger s/ contrast</t>
  </si>
  <si>
    <t>CT, Left Ankle s/ Contrast</t>
  </si>
  <si>
    <t>CT, Left Femur s/ Contrast</t>
  </si>
  <si>
    <t>CT, Left Foot s/ Contrast</t>
  </si>
  <si>
    <t>CT, Left Hip s/ Contrast</t>
  </si>
  <si>
    <t>CT, Left Hip s/ Contrast_Mako</t>
  </si>
  <si>
    <t>CT, Left Knee s/ Contrast</t>
  </si>
  <si>
    <t>CT, Left Knee s/ Contrast_Mako</t>
  </si>
  <si>
    <t>CT, Left Tibfib s/ Contrast</t>
  </si>
  <si>
    <t>CT, Left Toe(s) s/ Contrast</t>
  </si>
  <si>
    <t>CT, Lower Extremity s/ Contrast</t>
  </si>
  <si>
    <t>CT, Right Ankle s/ Contrast</t>
  </si>
  <si>
    <t>CT, Right Femur s/ Contrast</t>
  </si>
  <si>
    <t>CT, Right Foot s/ Contrast</t>
  </si>
  <si>
    <t>CT, Right Hip s/ Contrast</t>
  </si>
  <si>
    <t>CT, Right Hip s/ Contrast_Mako</t>
  </si>
  <si>
    <t>CT, Right Knee s/ Contrast</t>
  </si>
  <si>
    <t>CT, Right Knee s/ Contrast_Mako</t>
  </si>
  <si>
    <t>CT, Right Tibfib s/ Contrast</t>
  </si>
  <si>
    <t>CT, Right Toe(s) s/ Contrast</t>
  </si>
  <si>
    <t>Digital Diag Mammo, Bilat, Including CAD</t>
  </si>
  <si>
    <t>NM, Radiopharm Local, Tumor, 2 or more days</t>
  </si>
  <si>
    <t>NM, Bone, Joint Imaging, Three Phase</t>
  </si>
  <si>
    <t>X-ray, Fluoro Colon, Barium Enema Single Contrast with KUB</t>
  </si>
  <si>
    <t>Angio, Extremity Vein, Unilateral</t>
  </si>
  <si>
    <t>Fetal Biophysical c/ Non Stress Testing</t>
  </si>
  <si>
    <t>NM, pulmonary ventilation gas perfusion</t>
  </si>
  <si>
    <t>CT, Thorax (Chest) s/ Contrast</t>
  </si>
  <si>
    <t>High Resolution CT, Thorax (Chest) s/ Contrast</t>
  </si>
  <si>
    <t>CT Thorax, low dose for lung cancer screening</t>
  </si>
  <si>
    <t>CT, Pelvis s/ Contrast</t>
  </si>
  <si>
    <t>CT, Sacroiliac Joint s/ Contrast</t>
  </si>
  <si>
    <t>NM, Bone SPECT</t>
  </si>
  <si>
    <t>NM, Brain SPECT</t>
  </si>
  <si>
    <t>NM, DAT SCAN</t>
  </si>
  <si>
    <t>NM, Radiopharm Local, Tumor, SPECT -Single Area</t>
  </si>
  <si>
    <t>NM, SPECT for Clinical Trial</t>
  </si>
  <si>
    <t>MR, Liver Elastography</t>
  </si>
  <si>
    <t>CT, Head or Brain c/ Contrast</t>
  </si>
  <si>
    <t>CT, Orbit, Sella, Post Fossa or Ear c/ Contrast</t>
  </si>
  <si>
    <t>CT, Maxillofacial Area c/ Contrast</t>
  </si>
  <si>
    <t>US, Spinal Canal and Contents</t>
  </si>
  <si>
    <t>CT, Thorax (Chest) c/ Contrast</t>
  </si>
  <si>
    <t>High Resolution CT, Thorax (Chest) c/ Contrast</t>
  </si>
  <si>
    <t>CT, Pelvis c/ Contrast</t>
  </si>
  <si>
    <t>CT, Left Elbow c/ Contrast</t>
  </si>
  <si>
    <t>CT, Left Finger c/ Contrast</t>
  </si>
  <si>
    <t>CT, Left Forearm c/ Contrast</t>
  </si>
  <si>
    <t>CT, Left Hand c/ Contrast</t>
  </si>
  <si>
    <t>CT, Left Humerus c/ Contrast</t>
  </si>
  <si>
    <t>CT, Left Shoulder c/ Contrast</t>
  </si>
  <si>
    <t>CT, Left Wrist c/ Contrast</t>
  </si>
  <si>
    <t>CT, Right Elbow c/ Contrast</t>
  </si>
  <si>
    <t>CT, Right Finger c/ Contrast</t>
  </si>
  <si>
    <t>CT, Right Forearm c/ Contrast</t>
  </si>
  <si>
    <t>CT, Right Hand c/ Contrast</t>
  </si>
  <si>
    <t>CT, Right Humerus c/ Contrast</t>
  </si>
  <si>
    <t>CT, Right Shoulder c/ Contrast</t>
  </si>
  <si>
    <t>CT, Right Wrist c/ Contrast</t>
  </si>
  <si>
    <t>CT, Upper Extremity c/ Contrast</t>
  </si>
  <si>
    <t>CT, Left Femur c/ Contrast</t>
  </si>
  <si>
    <t>CT, Left Foot c/ Contrast</t>
  </si>
  <si>
    <t>CT, Left Hip c/ Contrast</t>
  </si>
  <si>
    <t>CT, Left Kneec/ Contrast</t>
  </si>
  <si>
    <t>CT, Left Tibfib c/ Contrast</t>
  </si>
  <si>
    <t>CT, LeftAnkle c/ Contrast</t>
  </si>
  <si>
    <t>CT, Lower Extremity c/ Contrast</t>
  </si>
  <si>
    <t>CT, Right Ankle c/ Contrast</t>
  </si>
  <si>
    <t>CT, Right Femur c/ Contrast</t>
  </si>
  <si>
    <t>CT, Right Foot c/ Contrast</t>
  </si>
  <si>
    <t>CT, Right Hip c/ Contrast</t>
  </si>
  <si>
    <t>CT, Right Kneec/ Contrast</t>
  </si>
  <si>
    <t>CT, Right Tibfib c/ Contrast</t>
  </si>
  <si>
    <t>CT, Right Toe(s) c/ Contrast</t>
  </si>
  <si>
    <t>CT,Left Toe(s) c/ Contrast</t>
  </si>
  <si>
    <t>US RENAL + DOPPLER</t>
  </si>
  <si>
    <t>US, Duplex, Arterial/Venous Flow, Abdomen/Pelvis, Complete</t>
  </si>
  <si>
    <t>X-ray, Fluoro Small Intestine Series, Double contrast via enteroclysis tube</t>
  </si>
  <si>
    <t>CT, Abdomen s/ Contrast</t>
  </si>
  <si>
    <t>NM, Cardiac Blood Pool, SPECT, Wall and Eject</t>
  </si>
  <si>
    <t>MRA, Angiography Head s/ Contrast</t>
  </si>
  <si>
    <t>MRV, Venography Head s/ contrast</t>
  </si>
  <si>
    <t>MRA, Angiography Head c/ Contrast</t>
  </si>
  <si>
    <t>MRV, Venography Head c/ contrast</t>
  </si>
  <si>
    <t>MRA, Angiography Carotid s/ Contrast</t>
  </si>
  <si>
    <t>MRA, Angiography Carotid/Neck s/ Contrast</t>
  </si>
  <si>
    <t>NM, Parathyroid Planar Imaging with Spect</t>
  </si>
  <si>
    <t>NM, Lymphoscintigraphy</t>
  </si>
  <si>
    <t>NM, Kidney c/ Flow and Funct, c/ Phar MAG3 c LASIX,single</t>
  </si>
  <si>
    <t>CT, Cervical Spine c/ Contrast</t>
  </si>
  <si>
    <t>CT, Thoracic Spine c/ Contrast</t>
  </si>
  <si>
    <t>CT, Lumbar Spine c/ Contrast</t>
  </si>
  <si>
    <t>CT, Pelvis c/s Contrast</t>
  </si>
  <si>
    <t>CT, Left Elbow c/s Contrast</t>
  </si>
  <si>
    <t>CT, Left Finger c/s Contrast</t>
  </si>
  <si>
    <t>CT, Left Forearm c/s Contrast</t>
  </si>
  <si>
    <t>CT, Left Hand c/s Contrast</t>
  </si>
  <si>
    <t>CT, Left Humerus c/s Contrast</t>
  </si>
  <si>
    <t>CT, Left Shoulder c/s Contrast</t>
  </si>
  <si>
    <t>CT, Left Wrist c/s Contrast</t>
  </si>
  <si>
    <t>CT, Right Elbow c/s Contrast</t>
  </si>
  <si>
    <t>CT, Right Finger c/s Contrast</t>
  </si>
  <si>
    <t>CT, Right Forearmc/s Contrast</t>
  </si>
  <si>
    <t>CT, Right Hand c/s Contrast</t>
  </si>
  <si>
    <t>CT, Right Humerus c/s Contrast</t>
  </si>
  <si>
    <t>CT, Right Shoulder c/s Contrast</t>
  </si>
  <si>
    <t>CT, Right Wrist c/s Contrast</t>
  </si>
  <si>
    <t>CT, Upper Extremity c/s Contrast</t>
  </si>
  <si>
    <t>CT, Left Ankle c/s Contrast</t>
  </si>
  <si>
    <t>CT, Left Femur c/s Contrast</t>
  </si>
  <si>
    <t>CT, Left Foot c/s Contrast</t>
  </si>
  <si>
    <t>CT, Left Hip c/s Contrast</t>
  </si>
  <si>
    <t>CT, Left Knee c/s Contrast</t>
  </si>
  <si>
    <t>CT, Left Tibfib c/s Contrast</t>
  </si>
  <si>
    <t>CT, Left Toe(s) c/s Contrast</t>
  </si>
  <si>
    <t>CT, Lower Extremity c/s Contrast</t>
  </si>
  <si>
    <t>CT, Right Ankle c/s Contrast</t>
  </si>
  <si>
    <t>CT, Right Femur c/s Contrast</t>
  </si>
  <si>
    <t>CT, Right Foot c/s Contrast</t>
  </si>
  <si>
    <t>CT, Right Hip c/s Contrast</t>
  </si>
  <si>
    <t>CT, Right Knee c/s Contrast</t>
  </si>
  <si>
    <t>CT, Right Tibfib c/s Contrast</t>
  </si>
  <si>
    <t>CT, Right Toe(s) c/s Contrast</t>
  </si>
  <si>
    <t>CT, Thorax (Chest) c/s Contrast</t>
  </si>
  <si>
    <t>High Resolution CT, Thorax (Chest) c/s Contrast</t>
  </si>
  <si>
    <t>US, Duplex, Arterial/Venous Flow of Penis, Complete</t>
  </si>
  <si>
    <t>X-ray, Fluoro Colon, Barium Enema Double Contrast with KUB</t>
  </si>
  <si>
    <t>CT, Head or Brain c/s Contrast</t>
  </si>
  <si>
    <t>CT, Orbit, Sella, Post Fossa or Ear c/s Contrast</t>
  </si>
  <si>
    <t>CT, Maxillofacial Area c/s Contrast</t>
  </si>
  <si>
    <t>CT, Cervical Spine c/s Contrast</t>
  </si>
  <si>
    <t>CT, Thoracic Spine c/s Contrast</t>
  </si>
  <si>
    <t>CT, Lumbar Spine c/s Contrast</t>
  </si>
  <si>
    <t>CT, Abdomen c/ Contrast</t>
  </si>
  <si>
    <t>CT, Orbit, Sella, Post Fossa or Ear s/ Contrast</t>
  </si>
  <si>
    <t>CT, Soft Tissue Neck s/ Contrast</t>
  </si>
  <si>
    <t>Myelography,two region, radiological supervision and interpretation;</t>
  </si>
  <si>
    <t>MRI, Orbit, Face or Neck s/ Contrast</t>
  </si>
  <si>
    <t>MR, Left Scapula s/ contrast</t>
  </si>
  <si>
    <t>MRI Left Forearm s contrast</t>
  </si>
  <si>
    <t>MRI Right Forearm s contrast</t>
  </si>
  <si>
    <t>MRI	 Left Hand s/ Contrast</t>
  </si>
  <si>
    <t>MRI, Left Hand s/ Contrast</t>
  </si>
  <si>
    <t>MRI, Left Humerus s/ Contrast</t>
  </si>
  <si>
    <t>MRI, Right Hand s/ Contrast</t>
  </si>
  <si>
    <t>MRI, Right Humerus s/ Contrast</t>
  </si>
  <si>
    <t>MRI, Upper Ext. Non-Joint s/ Contrast</t>
  </si>
  <si>
    <t>MRI Left Shoulder s/ contrast</t>
  </si>
  <si>
    <t>MRI Right Shoulder s/ Contrast</t>
  </si>
  <si>
    <t>MRI	 Right Wrist s/ Contrast</t>
  </si>
  <si>
    <t>MRI, Left Elbow s/ Contrast</t>
  </si>
  <si>
    <t>MRI, Left Finger s/ Contrast</t>
  </si>
  <si>
    <t>MRI, Left Wrist s/ Contrast</t>
  </si>
  <si>
    <t>MRI, Right Elbow s/ Contrast</t>
  </si>
  <si>
    <t>MRI, Right Finger s/ Contrast</t>
  </si>
  <si>
    <t>MRI, Right Wrist  s/ Contrast</t>
  </si>
  <si>
    <t>MRI, Right Wrist s/ Contrast</t>
  </si>
  <si>
    <t>MRI, Upper Ext, Joint s/ Contrast</t>
  </si>
  <si>
    <t>MRI	 Left Foot s/ Contrast</t>
  </si>
  <si>
    <t>MRI	 Right Foot s/ Contrast</t>
  </si>
  <si>
    <t>MRI, Left Femur s/ Contrast</t>
  </si>
  <si>
    <t>MRI, Left Foot s/ Contrast</t>
  </si>
  <si>
    <t>MRI, Left Tibfib s/ Contrast</t>
  </si>
  <si>
    <t>MRI, Left Toe(s) s/ Contrast</t>
  </si>
  <si>
    <t>MRI, Lower Ext. Non-Joint s/ Contrast</t>
  </si>
  <si>
    <t>MRI, Right Femur s/ Contrast</t>
  </si>
  <si>
    <t>MRI, Right Foot s/ Contrast</t>
  </si>
  <si>
    <t>MRI, Right Tibfib s/ Contrast</t>
  </si>
  <si>
    <t>MRI, Right Toe(s) s/ Contrast</t>
  </si>
  <si>
    <t>MRI 	 Right Knee s contrast</t>
  </si>
  <si>
    <t>MRI , Right Knee s contrast</t>
  </si>
  <si>
    <t>MRI	 Left Ankle s/ Contrast</t>
  </si>
  <si>
    <t>MRI	 Left Knee s/ Contrast</t>
  </si>
  <si>
    <t>MRI	 Right Ankle s/ Contrast</t>
  </si>
  <si>
    <t>MRI, Left Ankle s/ Contrast</t>
  </si>
  <si>
    <t>MRI, Left Hip s/ Contrast</t>
  </si>
  <si>
    <t>MRI, Left Knee s/ Contrast</t>
  </si>
  <si>
    <t>MRI, Lower Ext. Joint s/ Contrast</t>
  </si>
  <si>
    <t>MRI, Right Ankle s/ Contrast</t>
  </si>
  <si>
    <t>MRI, Right Hip s/ Contrast</t>
  </si>
  <si>
    <t>MRI, RIGHT Knee s/ Contrast</t>
  </si>
  <si>
    <t>Digital Breast Screening, Tomo, Bilats</t>
  </si>
  <si>
    <t>CT, Soft Tissue Neck c/ Contrast</t>
  </si>
  <si>
    <t>CT, Abdomen c/s Contrast</t>
  </si>
  <si>
    <t>NM, Kidney c/ Flow and Funct, c/s Pharm, Mult (Captopril)</t>
  </si>
  <si>
    <t>77061;77065</t>
  </si>
  <si>
    <t>Digital Diagnostic Breast, Tomo,Unilateral</t>
  </si>
  <si>
    <t>MRI breast without contrast material (unilateral)</t>
  </si>
  <si>
    <t>MRI, Chest s/ Contrast</t>
  </si>
  <si>
    <t>MRI, Chest/Sternum s/ Contrast</t>
  </si>
  <si>
    <t>MRI SACRUM &amp; COCCYX W/O CONTRAST</t>
  </si>
  <si>
    <t>MRI, Pelvis, Sacrum or Sacroiliac s/ Contrast</t>
  </si>
  <si>
    <t>MRI, Sacrum s/ Contrast</t>
  </si>
  <si>
    <t>MRI, Abdomen s/ Contrast</t>
  </si>
  <si>
    <t>MRI, MRCP</t>
  </si>
  <si>
    <t>Echocardiography, transthoracic, real-time with image documentation (2D), includes M-mode recording.</t>
  </si>
  <si>
    <t>NM, Cardiac Blood Pool, Wall Motion, MultipleSingle</t>
  </si>
  <si>
    <t>NM, Cardiac Blood Pool, Wall and Eject, Multiple</t>
  </si>
  <si>
    <t>MRI, TMJ(s)</t>
  </si>
  <si>
    <t>MRA, Angiography Head c/s Contrast</t>
  </si>
  <si>
    <t>MRV, Venography Head c/s contrast</t>
  </si>
  <si>
    <t>MRI Brain and IAC Without</t>
  </si>
  <si>
    <t>MRI Brain and Pituitary s/</t>
  </si>
  <si>
    <t>MRI, Brain s/ Contrast</t>
  </si>
  <si>
    <t>MRI, IAC only s/</t>
  </si>
  <si>
    <t>MRI, Cervical Spine s/ Contrast</t>
  </si>
  <si>
    <t>MRI, Thoracic Spine s/ Contrast</t>
  </si>
  <si>
    <t>MR LUMBAR SPINE WITHOUT CONTRAST PLUS</t>
  </si>
  <si>
    <t>MRI, Lumbar Spine s/ Contrast</t>
  </si>
  <si>
    <t>Angio, Extremity Vein, Bilateral</t>
  </si>
  <si>
    <t>MRA, Angiography Neck c/ Contrast</t>
  </si>
  <si>
    <t>MRI breast without contrast material (bilateral)</t>
  </si>
  <si>
    <t>MRI, Bone Marrow, Blood Study</t>
  </si>
  <si>
    <t>77062;77066</t>
  </si>
  <si>
    <t>Digital Diagnostic Breast, Tomo,Bilateral</t>
  </si>
  <si>
    <t>CT, Soft Tissue Neck c/s Contrast</t>
  </si>
  <si>
    <t>MRI, Orbit, Face or Neck c/ Contrast</t>
  </si>
  <si>
    <t>MRI Left Forearm c/ contrast</t>
  </si>
  <si>
    <t>MRI Right Forearm c/ contrast</t>
  </si>
  <si>
    <t>MRI, Left Hand c/ Contrast</t>
  </si>
  <si>
    <t>MRI, Left Humerus c/ Contrast</t>
  </si>
  <si>
    <t>MRI, Right Hand c/ Contrast</t>
  </si>
  <si>
    <t>MRI, Right Humerus c/ Contrast</t>
  </si>
  <si>
    <t>MRI, Upper Ext. Non-Joint c/ Contrast</t>
  </si>
  <si>
    <t>MRI Left Shoulder c/ contrast</t>
  </si>
  <si>
    <t>MRI Right Shoulder c/ contrast</t>
  </si>
  <si>
    <t>MRI, Left Elbow c/ Contrast</t>
  </si>
  <si>
    <t>MRI, Left Finger c/ Contrast</t>
  </si>
  <si>
    <t>MRI, Left Wrist c/ Contrast</t>
  </si>
  <si>
    <t>MRI, Right Elbow c/ Contrast</t>
  </si>
  <si>
    <t>MRI, Right Finger c/ Contrast</t>
  </si>
  <si>
    <t>MRI, Right Wrist c/ Contrast</t>
  </si>
  <si>
    <t>MRI, Upper Ext. Joint c/ Contrast</t>
  </si>
  <si>
    <t>MRI, Left Femur c/ Contrast</t>
  </si>
  <si>
    <t>MRI, Left Foot c/ Contrast</t>
  </si>
  <si>
    <t>MRI, Left Tibfib c/ Contrast</t>
  </si>
  <si>
    <t>MRI, Left Toe(s) c/ Contrast</t>
  </si>
  <si>
    <t>MRI, Lower Ext. Non-Joint c/ Contrast</t>
  </si>
  <si>
    <t>MRI, Right Femur c/ Contrast</t>
  </si>
  <si>
    <t>MRI, Right Foot c/ Contrast</t>
  </si>
  <si>
    <t>MRI, Right Tibfib c/ Contrast</t>
  </si>
  <si>
    <t>MRI, Right Toe(s) c/ Contrast</t>
  </si>
  <si>
    <t>MRI, Left Ankle c/ Contrast</t>
  </si>
  <si>
    <t>MRI, Left Hip c/ Contrast</t>
  </si>
  <si>
    <t>MRI, Left Knee c/ Contrast</t>
  </si>
  <si>
    <t>MRI, Lower Ext. Joint c/ Contrast</t>
  </si>
  <si>
    <t>MRI, Right Ankle c/ Contrast</t>
  </si>
  <si>
    <t>MRI, Right Hip c/ Contrast</t>
  </si>
  <si>
    <t>MRI, Right Knee c/ Contrast</t>
  </si>
  <si>
    <t>MRI, Chest/Sternum c/ Contrast</t>
  </si>
  <si>
    <t>MRI, Pelvis, Sacrum or Sacroiliac c/ Contrast</t>
  </si>
  <si>
    <t>MRA, Angiography Left Upper Ext. c/ or s/ Contrast</t>
  </si>
  <si>
    <t>MRA, Angiography Right Upper Ext. c/ or s/ Contrast</t>
  </si>
  <si>
    <t>MRA, Angiography Upper Ext. c/ or s/ Contrast</t>
  </si>
  <si>
    <t>MRI, Abdomen c/ Contrast</t>
  </si>
  <si>
    <t>CT, Abd/Pelvis s/Contrast</t>
  </si>
  <si>
    <t>CT, Angiography Head c/s Contrast</t>
  </si>
  <si>
    <t>CT, Angiography, head, with contrast material, including noncontrast images, if performed, and image post-processing</t>
  </si>
  <si>
    <t>CT, Angiography Carotid c/s Contrast</t>
  </si>
  <si>
    <t>CT, Angiography Neck c/s Contrast</t>
  </si>
  <si>
    <t>MRI, Brain c/ Contrast</t>
  </si>
  <si>
    <t>MRI, Cervical Spine c/ Contrast</t>
  </si>
  <si>
    <t>MRI, Thoracic Spine c/ Contrast</t>
  </si>
  <si>
    <t>MRI, Lumbar Spine c/ Contrast</t>
  </si>
  <si>
    <t>US, Pregnant Uterus, Fetal Detail, Additional Gestation</t>
  </si>
  <si>
    <t>MRA, Angiography Carotid c/s Contrast</t>
  </si>
  <si>
    <t>MRA, Angiography Neck c/s Contrast</t>
  </si>
  <si>
    <t>MRA, Angiography Chest c/ or s/ Contrast</t>
  </si>
  <si>
    <t>MRA, Angiography Spinal Canal c/ or s/ Contrast</t>
  </si>
  <si>
    <t>CT, Angiography Pelvis c/s Contrast</t>
  </si>
  <si>
    <t>MRA, Angiography Pelvis c/ or s/ Contrast</t>
  </si>
  <si>
    <t>CT, Angiography, Left Upper Ext. c/s Contrast</t>
  </si>
  <si>
    <t>CT, Angiography, Right Upper Ext. c/s Contrast</t>
  </si>
  <si>
    <t>CT, Angiography, Upper Ext. c/s Contrast</t>
  </si>
  <si>
    <t>MRA, Angiography, Abd/Renal c/ or s/ Contrast</t>
  </si>
  <si>
    <t>NM, I-131 thyroid abalation therapy</t>
  </si>
  <si>
    <t>CT, Angiography Chest c/ Contrast</t>
  </si>
  <si>
    <t>CT, Angiography Chest c/s Contrast</t>
  </si>
  <si>
    <t>MRA, Angiography, Left Lower Ext. c/ or s/ Contrast</t>
  </si>
  <si>
    <t>MRA, Angiography, Lower Ext. c/ or s/ Contrast</t>
  </si>
  <si>
    <t>MRA, Angiography,Right Lower Ext. c/ or s/ Contrast</t>
  </si>
  <si>
    <t>CT, Angiography, Abdomen c Contrast, including non contrast imaging if performed.</t>
  </si>
  <si>
    <t>CT, Abd /Pelvis c/Contrast</t>
  </si>
  <si>
    <t>CT, Abd/Pelvis c/ Contrast</t>
  </si>
  <si>
    <t>CT, Angiography Left Lower Ext. c/s Contrast</t>
  </si>
  <si>
    <t>CT, Angiography Lower Ext. c/s Contrast</t>
  </si>
  <si>
    <t>CT, Angiography Right Lower Ext. c/s Contrast</t>
  </si>
  <si>
    <t>US, Pregnant Uterus, Fetal Eval, Single Gestation</t>
  </si>
  <si>
    <t>NM, radiopharmaceutical IV admin</t>
  </si>
  <si>
    <t>CT ENTEROGRAPHY</t>
  </si>
  <si>
    <t>CT UROGRAM</t>
  </si>
  <si>
    <t>CT, Abd /Pelvis c/s Contrast</t>
  </si>
  <si>
    <t>MRI breast with and without contrast (unilateral), (including CAD if performed)</t>
  </si>
  <si>
    <t>MRI, Orbit, Face or Neck c/s Contrast</t>
  </si>
  <si>
    <t>MRI Left Forearm c/s contrast</t>
  </si>
  <si>
    <t>MRI Right Forearm c/s contrast</t>
  </si>
  <si>
    <t>MRI, Left Hand c/s Contrast</t>
  </si>
  <si>
    <t>MRI, Left Humerus c/s Contrast</t>
  </si>
  <si>
    <t>MRI, Right Finger c/s Contrast</t>
  </si>
  <si>
    <t>MRI, Right Hand c/s Contrast</t>
  </si>
  <si>
    <t>MRI, Right Humerus c/s Contrast</t>
  </si>
  <si>
    <t>MRI, Upper Ext. Non-Joint c/s Contrast</t>
  </si>
  <si>
    <t>MRI Left Shoulder c/s contrast</t>
  </si>
  <si>
    <t>MRI Right Shoulder c/s contrast</t>
  </si>
  <si>
    <t>MRI, Left Elbow c/s Contrast</t>
  </si>
  <si>
    <t>MRI, Left Finger c/s Contrast</t>
  </si>
  <si>
    <t>MRI, Left Wrist c/s Contrast</t>
  </si>
  <si>
    <t>MRI, Right Elbow c/s Contrast</t>
  </si>
  <si>
    <t>MRI, Right Wrist c/s Contrast</t>
  </si>
  <si>
    <t>MRI, Upper Ext. Joint c/s Contrast</t>
  </si>
  <si>
    <t>MRI, Upper Ext. Joint c/s Contrast- ARTHOGRAM</t>
  </si>
  <si>
    <t>MRI Right Foot  c/s Contrast</t>
  </si>
  <si>
    <t>MRI, Left Femur  c/s Contrast</t>
  </si>
  <si>
    <t>MRI, Left Femur c/s Contrast</t>
  </si>
  <si>
    <t>MRI, Left Foot  c/s Contrast</t>
  </si>
  <si>
    <t>MRI, Left Foot c/s Contrast</t>
  </si>
  <si>
    <t>MRI, Left Tibfib c/s Contrast</t>
  </si>
  <si>
    <t>MRI, Left Toe(s) c/s Contrast</t>
  </si>
  <si>
    <t>MRI, Lower Ext. Non-Joint c/s Contrast</t>
  </si>
  <si>
    <t>MRI, Right Femur c/s Contrast</t>
  </si>
  <si>
    <t>MRI, Right Foot  c/s Contrast</t>
  </si>
  <si>
    <t>MRI, Right Foot c/s Contrast</t>
  </si>
  <si>
    <t>MRI, Right Tibfib  c/s Contrast</t>
  </si>
  <si>
    <t>MRI, Right Tibfib c/s Contrast</t>
  </si>
  <si>
    <t>MRI, Right Toe(s) c/s Contrast</t>
  </si>
  <si>
    <t>MR Left Hip c/s Contrast</t>
  </si>
  <si>
    <t>MRI,  Left Ankle c/s Contrast</t>
  </si>
  <si>
    <t>MRI,  Left Hip c/s Contrast</t>
  </si>
  <si>
    <t>MRI,  Left Knee c/s Contrast</t>
  </si>
  <si>
    <t>MRI,  Right Ankle c/s Contrast</t>
  </si>
  <si>
    <t>MRI,  Right Hip c/s Contrast</t>
  </si>
  <si>
    <t>MRI,  Right Knee c/s Contrast</t>
  </si>
  <si>
    <t>MRI, Left Ankle c/s Contrast</t>
  </si>
  <si>
    <t>MRI, Left Hip c/s Contrast</t>
  </si>
  <si>
    <t>MRI, Left Knee c/s Contrast</t>
  </si>
  <si>
    <t>MRI, Lower Ext. Joint c/s Contrast</t>
  </si>
  <si>
    <t>MRI, Right Ankle c/s Contrast</t>
  </si>
  <si>
    <t>MRI, Right Hip c/s Contrast</t>
  </si>
  <si>
    <t>MRI, Right Knee c/s Contrast</t>
  </si>
  <si>
    <t>MR, Prostate c/s</t>
  </si>
  <si>
    <t>MRI, Pelvis c/s Contrast</t>
  </si>
  <si>
    <t>MRI, Pelvis, Sacrum or Sacroiliac c/s Contrast</t>
  </si>
  <si>
    <t>MRI, Sacrum w/wo</t>
  </si>
  <si>
    <t>CT, Angiography Abd/Pelvis c/s Contrast</t>
  </si>
  <si>
    <t>CT, Angiography abdomen and plevis, with contrast and non contrast images (if performed, and image post processing.</t>
  </si>
  <si>
    <t>MRI Enterography</t>
  </si>
  <si>
    <t>MRI, Abdomen &amp; MRCP c/s Contrast</t>
  </si>
  <si>
    <t>MRI, Abdomen c/s Contrast</t>
  </si>
  <si>
    <t>MRI, Chest/Sternum c/s Contrast</t>
  </si>
  <si>
    <t>MRI Brain and Pituitary C/S</t>
  </si>
  <si>
    <t>MRI, Brain and IAC c/s</t>
  </si>
  <si>
    <t>MRI, Brain c/s Contrast</t>
  </si>
  <si>
    <t>MRI, IAC Only c/s</t>
  </si>
  <si>
    <t>MRI, Pituitary c/s</t>
  </si>
  <si>
    <t>MRI CERVICAL WITH AND WITHOUT - MS SPINE PROTOCOL</t>
  </si>
  <si>
    <t>MRI, Cervical Spine c/s Contrast</t>
  </si>
  <si>
    <t>MRI, Thoracic Spine c/s Contrast</t>
  </si>
  <si>
    <t>MRI, Lumbar Spine c/s Contrast</t>
  </si>
  <si>
    <t>MRI breast with and without contrast (bilateral), (including CAD if performed)</t>
  </si>
  <si>
    <t>MRI Breast, Post Procedure</t>
  </si>
  <si>
    <t>CT, Colonography s/ contrast</t>
  </si>
  <si>
    <t>CT, Angiography Aorta and Bilat Iliofemor run off c/s Contrast</t>
  </si>
  <si>
    <t>X-ray, Chest 2 Views (PA and Lateral)</t>
  </si>
  <si>
    <t>X-ray, Ribs, 2 Views, Unilateral,Left</t>
  </si>
  <si>
    <t>US,Duplex, Venous Bilateral Lower Extremity</t>
  </si>
  <si>
    <t>US, Left Leg, Non Vasc, Complete</t>
  </si>
  <si>
    <t>US, Right Leg, Non Vasc, Complete</t>
  </si>
  <si>
    <t>XRAY ELBOW 2 VIEWS RT</t>
  </si>
  <si>
    <t>XRAY ANKLE COMPLETE RT</t>
  </si>
  <si>
    <t>US BONE DENSITY MEASURE</t>
  </si>
  <si>
    <t>XRAY FINGER(S) LT</t>
  </si>
  <si>
    <t>XRAY FINGER(S) RT</t>
  </si>
  <si>
    <t>XRAY TOE(S) LT</t>
  </si>
  <si>
    <t>XRAY TOE(S) RT</t>
  </si>
  <si>
    <t>XRAY SHOULDER 1 VIEW LT</t>
  </si>
  <si>
    <t>XRAY SHOULDER 1 VIEW RT</t>
  </si>
  <si>
    <t>URINARY BLADDER RETENTION</t>
  </si>
  <si>
    <t>XRAY SPINE 1 VIEW SPEC LVL</t>
  </si>
  <si>
    <t>XRAY CLAVICLE LT</t>
  </si>
  <si>
    <t>XRAY CLAVICLE RT</t>
  </si>
  <si>
    <t>XRAY HUMERUS LT</t>
  </si>
  <si>
    <t>XRAY HUMERUS RT</t>
  </si>
  <si>
    <t>XRAY ELBOW 2 VIEWS LT</t>
  </si>
  <si>
    <t>XRAY FOREARM 2 VIEWS LT</t>
  </si>
  <si>
    <t>XRAY FOREARM 2 VIEWS RT</t>
  </si>
  <si>
    <t>XRAY FOREARM LT</t>
  </si>
  <si>
    <t>XRAY ARM, INFANT LT</t>
  </si>
  <si>
    <t>XRAY ARM, INFANT RT</t>
  </si>
  <si>
    <t>XRAY WRIST 2 VIEWS LT</t>
  </si>
  <si>
    <t>XRAY WRIST 2 VIEWS RT</t>
  </si>
  <si>
    <t>XRAY HAND 2 VIEWS LT</t>
  </si>
  <si>
    <t>XRAY HAND 2 VIEWS RT</t>
  </si>
  <si>
    <t>X-RAY FEMUR 1 VIEW</t>
  </si>
  <si>
    <t>XRAY KNEE 1/2 VIEWS LT</t>
  </si>
  <si>
    <t>XRAY KNEE 1/2 VIEWS RT</t>
  </si>
  <si>
    <t>XRAY KNEES STANDING AP</t>
  </si>
  <si>
    <t>X-RAY TIBIA FIBULA 2 VIEWS LT</t>
  </si>
  <si>
    <t>X-RAY TIBIA FIBULA 2 VIEWS RT</t>
  </si>
  <si>
    <t>XRAY LEG, INFANT LT</t>
  </si>
  <si>
    <t>XRAY LEG, INFANT RT</t>
  </si>
  <si>
    <t>XRAY ANKLE 2 VIEWS LT</t>
  </si>
  <si>
    <t>XRAY ANKLE 2 VIEWS RT</t>
  </si>
  <si>
    <t>XRAY FOOT 2 VIEWS LT</t>
  </si>
  <si>
    <t>XRAY FOOT 2 VIEWS RT</t>
  </si>
  <si>
    <t>XRAY HEEL LT</t>
  </si>
  <si>
    <t>XRAY HEEL RT</t>
  </si>
  <si>
    <t>XRAY NASAL BONES COMPLETE</t>
  </si>
  <si>
    <t>XRAY SINUSES &lt; 3 VIEWS</t>
  </si>
  <si>
    <t>XRAY PELVIS 1/2 VIEWS</t>
  </si>
  <si>
    <t>XRAY SACROILIAC JOINTS &lt; 3 VIEWS</t>
  </si>
  <si>
    <t>XRAY SACRUM/COCCYX MINIMUM 2 VIEWS</t>
  </si>
  <si>
    <t>XRAY SHOULDER BLADE LT</t>
  </si>
  <si>
    <t>XRAY SHOULDER BLADE RT</t>
  </si>
  <si>
    <t>XRAY ELBOW COMPLETE LT</t>
  </si>
  <si>
    <t>XRAY ELBOW COMPLETE RT</t>
  </si>
  <si>
    <t>XR WRIST RT 3 VIEWS</t>
  </si>
  <si>
    <t>XRAY EXAM OF WRIST COMPLETE RT</t>
  </si>
  <si>
    <t>XRAY WRIST COMPLETE LT</t>
  </si>
  <si>
    <t>XRAY HAND COMPLETE LT</t>
  </si>
  <si>
    <t>XRAY HAND COMPLETE RT</t>
  </si>
  <si>
    <t>XRAY ANKLE COMPLETE LT</t>
  </si>
  <si>
    <t>XRAY FOOT COMPLETE LT</t>
  </si>
  <si>
    <t>XRAY FOOT COMPLETE RT</t>
  </si>
  <si>
    <t>XRAY EYE FOR FOREIGN BODY</t>
  </si>
  <si>
    <t>XRAY JAW &lt; 4 VIEWS</t>
  </si>
  <si>
    <t>XRAY MASTOIDS &lt; 3 VIEWS PER SIDE</t>
  </si>
  <si>
    <t>XRAY SKULL &lt; 4 VIEWS</t>
  </si>
  <si>
    <t>XRAY JAW JOINT</t>
  </si>
  <si>
    <t>XRAY NECK</t>
  </si>
  <si>
    <t>CHEST X-RAY 1 VIEW</t>
  </si>
  <si>
    <t>XR CHEST X-RAY 1 VIEW</t>
  </si>
  <si>
    <t>XRAY SHOULDER COMPLETE LT</t>
  </si>
  <si>
    <t>XRAY SHOULDER COMPLETE RT</t>
  </si>
  <si>
    <t>XRAY HIP LT 1 VIEW</t>
  </si>
  <si>
    <t>XRAY HIP RT 1 VIEW</t>
  </si>
  <si>
    <t>X-RAY FEMUR 2 /&gt; VIEWS</t>
  </si>
  <si>
    <t>XRAY THIGH LT</t>
  </si>
  <si>
    <t>XRAY THIGH RT</t>
  </si>
  <si>
    <t>XRAY KNEE 3 VIEWS LT</t>
  </si>
  <si>
    <t>XRAY KNEE 3 VIEWS RT</t>
  </si>
  <si>
    <t>XRAY ABDOMEN 1 AP VIEW</t>
  </si>
  <si>
    <t>XRAY NOSE TO RECTUM</t>
  </si>
  <si>
    <t>XRAY FACIAL BONES &lt; 3 VIEWS</t>
  </si>
  <si>
    <t>XRAY PITUITARY SADDLE</t>
  </si>
  <si>
    <t>PLASMA VOLUME, SINGLE</t>
  </si>
  <si>
    <t>XRAY EYE SOCKETS &lt; 3 VIEWS</t>
  </si>
  <si>
    <t>XRAY BREASTBONE STERNUM</t>
  </si>
  <si>
    <t>XRAY THORACIC SPINE 2 VIEWS</t>
  </si>
  <si>
    <t>XRAY THORACIC SPINE THORACOLMBR</t>
  </si>
  <si>
    <t>DEXA BONE DENSITY, AXIAL</t>
  </si>
  <si>
    <t>DEXA BONE DENSITY/PERIPHERAL</t>
  </si>
  <si>
    <t>XRAY SINUSES COMPLETE</t>
  </si>
  <si>
    <t>CHEST X-RAY 2 VIEW</t>
  </si>
  <si>
    <t>XRAY RIBS LT 2 VIEWS</t>
  </si>
  <si>
    <t>XRAY RIBS RT 2 VIEWS</t>
  </si>
  <si>
    <t>XRAY BREASTBONE STRNCLAV</t>
  </si>
  <si>
    <t>XRAY CERVICAL SPINE 2/3 VIEWS</t>
  </si>
  <si>
    <t>XRAY LUMBAR SPINE 2/3 VIEWS</t>
  </si>
  <si>
    <t>XRAY LUMBAR SPINE BENDING VIEWS</t>
  </si>
  <si>
    <t>HIP UNILAT W. PELVIS 2-3 VIEW</t>
  </si>
  <si>
    <t>XR HIP RT 2 VIEWS</t>
  </si>
  <si>
    <t>HIPS BILAT WITH PELVIS 2 VIEW</t>
  </si>
  <si>
    <t>XRAY KNEE COMPLETE LT</t>
  </si>
  <si>
    <t>XRAY KNEE COMPLETE RT</t>
  </si>
  <si>
    <t>PLASMA VOLUME, MULTIPLE</t>
  </si>
  <si>
    <t>XRAY THORACIC SPINE 3 VIEWS</t>
  </si>
  <si>
    <t>XRAY SACROILIAC JOINTS 3/MORE VIEWS</t>
  </si>
  <si>
    <t>XRAY ABDOMEN AP &amp; ADDL OBLQ &amp; CONE VIEWS</t>
  </si>
  <si>
    <t>RED CELL MASS, SINGLE</t>
  </si>
  <si>
    <t>XRAY JAW JOINTS</t>
  </si>
  <si>
    <t>XRAY JAW COMPLETE</t>
  </si>
  <si>
    <t>XRAY THORACIC SPINE COMPLETE</t>
  </si>
  <si>
    <t>XRAY PELVIS COMPLETE</t>
  </si>
  <si>
    <t>MRI HEART VELOCITY FLOW MAPPING</t>
  </si>
  <si>
    <t>CT BONE DENSITY, AXIAL</t>
  </si>
  <si>
    <t>XRAY FACIAL BONES COMPLETE</t>
  </si>
  <si>
    <t>XRAY LUMBAR SPINE COMPLETE</t>
  </si>
  <si>
    <t>XRAY RIBS LT W/ PA CHEST</t>
  </si>
  <si>
    <t>XRAY RIBS RT W/ PA CHEST</t>
  </si>
  <si>
    <t>XRAY CERVICAL SPINE MINIMUM 4 VIEWS</t>
  </si>
  <si>
    <t>XRAY ABDOMEN COMPLETE W/DCBTS &amp; /ERC VIEWS</t>
  </si>
  <si>
    <t>XRAY EYE SOCKETS COMPLETE</t>
  </si>
  <si>
    <t>XRAY SKULL COMPLETE</t>
  </si>
  <si>
    <t>XRAY RIBS BI 3 VIEWS</t>
  </si>
  <si>
    <t>XRAY CERVICAL SPINE COMPLETE</t>
  </si>
  <si>
    <t>XRAY LUMBAR SPINE COMPLETE W/ BENDING VIEWS</t>
  </si>
  <si>
    <t>BRAIN FLOW IMAGING ONLY</t>
  </si>
  <si>
    <t>HIPS BILAT WITH PELVIS 5/&gt; VIEW</t>
  </si>
  <si>
    <t>FLUOROSCOPE EXAMINATION</t>
  </si>
  <si>
    <t>FLUORO THROAT</t>
  </si>
  <si>
    <t>XRAY RIBS BI W/ PA CHEST</t>
  </si>
  <si>
    <t>XRAY ABDOMEN COMPLETE AQT ABD W/S/E/D VIEWS 1 VIEW CH</t>
  </si>
  <si>
    <t>XRAY GALLBLADDER W/ DYE</t>
  </si>
  <si>
    <t>XRAY BLADDER W/ DYE</t>
  </si>
  <si>
    <t>RED CELL MASS, MULTIPLE</t>
  </si>
  <si>
    <t>XRAY JOINT SURVEY, SINGLE VIEW</t>
  </si>
  <si>
    <t>XRAY MASTOIDS COMPLETE</t>
  </si>
  <si>
    <t>XRAY MIDDLE EAR</t>
  </si>
  <si>
    <t>X-RAY ENTIRE SPINE 4-5 VIEW</t>
  </si>
  <si>
    <t>XRAY MAMMARY DUCT LT</t>
  </si>
  <si>
    <t>XRAY MAMMARY DUCT RT</t>
  </si>
  <si>
    <t>XRAY MALE GENITAL TRACT</t>
  </si>
  <si>
    <t>XRAY FEMALE GENITAL TRACT</t>
  </si>
  <si>
    <t>KIDNEY FUNCTION STUDY</t>
  </si>
  <si>
    <t>SPLEEN IMAGING</t>
  </si>
  <si>
    <t>XRAY BONE SURVEY LIMITED</t>
  </si>
  <si>
    <t>LIVER IMAGING</t>
  </si>
  <si>
    <t>BRAIN IMAGE &lt; 4 VIEWS</t>
  </si>
  <si>
    <t>XRAY MAMMARY DUCTS</t>
  </si>
  <si>
    <t>BLOOD VOLUME</t>
  </si>
  <si>
    <t>SALIVARY GLAND IMAGING</t>
  </si>
  <si>
    <t>KIDNEY IMAGING, MORPHOL</t>
  </si>
  <si>
    <t>UNILATERAL LOWER EXTREMITY VENOUS ULTRASOUND</t>
  </si>
  <si>
    <t>UNILATERAL UPPER VENOUS ULTRASOUND</t>
  </si>
  <si>
    <t>SALIVARY GLAND FUNCTION EXAM</t>
  </si>
  <si>
    <t>XRAY URINARY TRACT PLOG IV W/ DYE</t>
  </si>
  <si>
    <t>XRAY URINARY TRACT DRIP W/ DYE</t>
  </si>
  <si>
    <t>XRAY URINARY TRACT DRIP W/ NEPHROTOMOG W/ DYE</t>
  </si>
  <si>
    <t>LIVER AND SPLEEN IMAGING</t>
  </si>
  <si>
    <t>VASCULAR FLOW IMAGING</t>
  </si>
  <si>
    <t>KIDNEY IMAGING WITH FLOW</t>
  </si>
  <si>
    <t>US UMBILICAL ARTERY</t>
  </si>
  <si>
    <t>US PELVIC LIMITED</t>
  </si>
  <si>
    <t>HEART FIRST PASS ADD-ON</t>
  </si>
  <si>
    <t>EXTRACRANIAL UNILATERAL/LTD</t>
  </si>
  <si>
    <t>UNILATERAL LOWER EXTREMITY ARTERIAL ULTRASOUND</t>
  </si>
  <si>
    <t>XRAY URINARY TRACT ANTEGRADE W/ DYE</t>
  </si>
  <si>
    <t>LIVER IMAGING WITH FLOW</t>
  </si>
  <si>
    <t>BRAIN IMAGE W/FLOW &lt; 4 VIEWS</t>
  </si>
  <si>
    <t>XRAY URINARY TRACT W/ DYE</t>
  </si>
  <si>
    <t>SERIAL SALIVARY IMAGING</t>
  </si>
  <si>
    <t>CINE/VID XRAY THROAT/ESOPH</t>
  </si>
  <si>
    <t>BRAIN IMAGE 4+ VIEWS</t>
  </si>
  <si>
    <t>NUCLEAR TEAR FLOW</t>
  </si>
  <si>
    <t>XRAY JAW JOINT TMPRMAND JT ARTHG</t>
  </si>
  <si>
    <t>XRAY SHOULDER W/ DYE LT</t>
  </si>
  <si>
    <t>XRAY SHOULDER W/ DYE RT</t>
  </si>
  <si>
    <t>XRAY ELBOW W/ DYE LT</t>
  </si>
  <si>
    <t>XRAY ELBOW W/ DYE RT</t>
  </si>
  <si>
    <t>XRAY WRIST W/ DYE LT</t>
  </si>
  <si>
    <t>XRAY WRIST W/ DYE RT</t>
  </si>
  <si>
    <t>XRAY HIP W/ DYE LT</t>
  </si>
  <si>
    <t>XRAY HIP W/ DYE RT</t>
  </si>
  <si>
    <t>XRAY ANKLE W/ DYE LT</t>
  </si>
  <si>
    <t>XRAY ANKLE W/ DYE RT</t>
  </si>
  <si>
    <t>XRAY FISTULA</t>
  </si>
  <si>
    <t>XRAY BONE SURVEY COMPLETE</t>
  </si>
  <si>
    <t>BONE MARROW IMAGING, LTD</t>
  </si>
  <si>
    <t>US HEAD AND NECK</t>
  </si>
  <si>
    <t>US FETAL HEART PLSD SPECTRAL DISPLAY REPEAT STD</t>
  </si>
  <si>
    <t>LIVER &amp; SPLEEN IMAGE/FLOW</t>
  </si>
  <si>
    <t>CSF SHUNT EVALUATION</t>
  </si>
  <si>
    <t>URETERAL REFLUX STUDY</t>
  </si>
  <si>
    <t>CT HEART W/O DYE W/ CALCIUM TEST</t>
  </si>
  <si>
    <t>XRAY BODY SECTION</t>
  </si>
  <si>
    <t>US ABDOMEN BACK WALL LIMITED</t>
  </si>
  <si>
    <t>US FETAL HEART SPECTRAL DISPLAY COMPLETE</t>
  </si>
  <si>
    <t>XRAY KNEE JOINT W/ DYE LT</t>
  </si>
  <si>
    <t>XRAY KNEE JOINT W/ DYE RT</t>
  </si>
  <si>
    <t>XRAY THROAT W/ DYE</t>
  </si>
  <si>
    <t>XRAY ESOPHAGUS W/ DYE</t>
  </si>
  <si>
    <t>THYROID MET UPTAKE</t>
  </si>
  <si>
    <t>RED CELL SURVIVAL STUDY</t>
  </si>
  <si>
    <t>RED CELL SEQUESTRATION</t>
  </si>
  <si>
    <t>PLATELET SURVIVAL</t>
  </si>
  <si>
    <t>CSF VENTRICULOGRAPHY</t>
  </si>
  <si>
    <t>CSF LEAKAGE IMAGING</t>
  </si>
  <si>
    <t>US EXAM INFANT HIPS, STATIC</t>
  </si>
  <si>
    <t>BONE IMAGING, LIMITED AREA</t>
  </si>
  <si>
    <t>US HEAD</t>
  </si>
  <si>
    <t>BRAIN IMAGE W/FLOW 4 + VIEWS</t>
  </si>
  <si>
    <t>TUMOR IMAGING, LIMITED AREA</t>
  </si>
  <si>
    <t>US OB LIMITED FETUS(S)</t>
  </si>
  <si>
    <t>THYROID MET IMAGING</t>
  </si>
  <si>
    <t>GASTROESOPHAGEAL REFLUX EXAM</t>
  </si>
  <si>
    <t>MECKEL'S DIVERT EXAM</t>
  </si>
  <si>
    <t>CEREBROSPINAL FLUID SCAN</t>
  </si>
  <si>
    <t>US TRANSVAGINAL NON-OB</t>
  </si>
  <si>
    <t>US LMTD JT/NONVASC XTR STRUX</t>
  </si>
  <si>
    <t>GASTRIC MUCOSA IMAGING</t>
  </si>
  <si>
    <t>HEART INFARCT IMAGE</t>
  </si>
  <si>
    <t>US MIDDLE CEREBRAL ARTERY</t>
  </si>
  <si>
    <t>XRAY BONE SURVEY INFANT</t>
  </si>
  <si>
    <t>BILATERAL LOWER EXTREMITY VENOUS ULTRASOUND</t>
  </si>
  <si>
    <t>TESTICULAR IMAGING W/FLOW</t>
  </si>
  <si>
    <t>US UTERUS</t>
  </si>
  <si>
    <t>TUMOR IMAGING, MULT AREAS</t>
  </si>
  <si>
    <t>US ABDOMEN BACK WALL COMPLETE</t>
  </si>
  <si>
    <t>US EXAM INFANT HIPS, DYNAMIC</t>
  </si>
  <si>
    <t>ADRENAL NUCLEAR IMAGING</t>
  </si>
  <si>
    <t>ESOPHAGEAL MOTILITY STUDY</t>
  </si>
  <si>
    <t>LUNG PERFUSION IMAGING</t>
  </si>
  <si>
    <t>US TRANSVAGINAL OB</t>
  </si>
  <si>
    <t>BONE MARROW IMAGING, MULT</t>
  </si>
  <si>
    <t>US KIDNEY TRANSPL W/DOPPLER</t>
  </si>
  <si>
    <t>VENOUS THROMBOSIS IMAGING</t>
  </si>
  <si>
    <t>CARDIAC SHUNT IMAGING</t>
  </si>
  <si>
    <t>GASTRIC EMPTYING STUDY</t>
  </si>
  <si>
    <t>XRAY UPPER GI TRACT W/O KUB</t>
  </si>
  <si>
    <t>PARATHYROID NUCLEAR IMAGING</t>
  </si>
  <si>
    <t>BONE MARROW IMAGING, BODY</t>
  </si>
  <si>
    <t>HEART INFARCT IMAGE (EF)</t>
  </si>
  <si>
    <t>TUMOR IMAGING, WHOLE BODY 1 DAY</t>
  </si>
  <si>
    <t>EXTRACRANIAL BILATERAL</t>
  </si>
  <si>
    <t>BILATERAL LOWER EXTREMITY ARTERIAL ULTRASOUND</t>
  </si>
  <si>
    <t>XRAY SMALL BOWEL W/MLT</t>
  </si>
  <si>
    <t>US ABDOMEN COMPLETEUS EXAM, ABDOM, COMPLETE</t>
  </si>
  <si>
    <t>THYROID MET IMAGING/STUDIES</t>
  </si>
  <si>
    <t>XRAY LUMBAR SPINE W/ DYE</t>
  </si>
  <si>
    <t>XRAY LUMBAR SPINE DISK</t>
  </si>
  <si>
    <t>US OB &lt; 14 WKS ADDITIONAL FETUS</t>
  </si>
  <si>
    <t>US FETAL HEART REPEAT STD</t>
  </si>
  <si>
    <t>BONE IMAGING, MULTIPLE AREAS</t>
  </si>
  <si>
    <t>CT HEAD/BRAIN W/O DYE</t>
  </si>
  <si>
    <t>MAXILLOFACIAL W/O CONTRAST</t>
  </si>
  <si>
    <t>US OB FOLLOW-UP PER FETUS</t>
  </si>
  <si>
    <t>THYROID MET IMAGING, BODY</t>
  </si>
  <si>
    <t>BONE IMAGING, WHOLE BODY</t>
  </si>
  <si>
    <t>LEVEEN/SHUNT PATENCY EXAM</t>
  </si>
  <si>
    <t>XRAY UPPER GI TRACT W/O KUB W/ DYE</t>
  </si>
  <si>
    <t>VEN THROMBOSIS IMAGES, BILAT</t>
  </si>
  <si>
    <t>XRAY CERVICAL SPINE W/ DYE</t>
  </si>
  <si>
    <t>XRAY THORAX SPINE W/ DYE</t>
  </si>
  <si>
    <t>HEART INFARCT IMAGE (3D)</t>
  </si>
  <si>
    <t>KIDNEY FLOW/FUNCT IMAGE W/O DRUG</t>
  </si>
  <si>
    <t>US OB &gt;/= 14 WKS ADDITIONAL FETUS</t>
  </si>
  <si>
    <t>GATED HEART, PLANAR, SINGLE</t>
  </si>
  <si>
    <t>HEART FIRST PASS, SINGLE</t>
  </si>
  <si>
    <t>US OB &lt; 14 WKS SINGLE FETUS</t>
  </si>
  <si>
    <t>US OB &gt;/= 14 WKS SINGLE FETUS</t>
  </si>
  <si>
    <t>US OB NUCHAL MEAS, ADDITIONAL GEST</t>
  </si>
  <si>
    <t>ACUTE GI BLOOD LOSS IMAGING</t>
  </si>
  <si>
    <t>CT CERVICAL SPINE W/O CONTRAST</t>
  </si>
  <si>
    <t>CT CERVICOTHORACIC SPINE W/O CONTRAST</t>
  </si>
  <si>
    <t>CT THORACIC SPINE W/O CONTRAST</t>
  </si>
  <si>
    <t>CT THORACOLUMBAR SPINE W/O CONTRAST</t>
  </si>
  <si>
    <t>CT LUMBAR SPINE W/O CONTRAST</t>
  </si>
  <si>
    <t>CT LUMBOSACRAL SPINE W/O CONTRAST</t>
  </si>
  <si>
    <t>CT UPPER EXTREMITY W/O CONTRAST LT</t>
  </si>
  <si>
    <t>CT UPPER EXTREMITY W/O CONTRAST RT</t>
  </si>
  <si>
    <t>CT LEFT FOOT W/O CONTRAST</t>
  </si>
  <si>
    <t>CT LOWER EXTREMITY W/O CONTRAST LT</t>
  </si>
  <si>
    <t>CT LOWER EXTREMITY W/O CONTRAST RT</t>
  </si>
  <si>
    <t>ACUTE VENOUS THROMBUS IMAGE</t>
  </si>
  <si>
    <t>TUMOR IMAGING, WHOLE BODY 2/&gt; DAY</t>
  </si>
  <si>
    <t>BONE IMAGING, 3 PHASE</t>
  </si>
  <si>
    <t>XRAY COLON BARIUM ENEMA W/ DYE</t>
  </si>
  <si>
    <t>CT THORAX W/O CONTRAST</t>
  </si>
  <si>
    <t>CT LOW DOSE W/O CONTRAST</t>
  </si>
  <si>
    <t>CT PELVIS W/O CONTRAST</t>
  </si>
  <si>
    <t>TUMOR IMAGING (3D)</t>
  </si>
  <si>
    <t>CT HEAD/BRAIN W/ DYE</t>
  </si>
  <si>
    <t>CT ORBIT/EAR/FOSSA W/ DYE</t>
  </si>
  <si>
    <t>MAXILLOFACIAL WITH CONTRAST</t>
  </si>
  <si>
    <t>US SPINAL CANAL</t>
  </si>
  <si>
    <t>CT THORAX W/CONTRAST</t>
  </si>
  <si>
    <t>CT PELVIS W/CONTRAST</t>
  </si>
  <si>
    <t>CT UPPER EXTREMITY W/CONTRAST LT</t>
  </si>
  <si>
    <t>CT UPPER EXTREMITY W/CONTRAST RT</t>
  </si>
  <si>
    <t>CT LOWER EXTREMITY W/CONTRAST LT</t>
  </si>
  <si>
    <t>CT LOWER EXTREMITY W/CONTRAST RT</t>
  </si>
  <si>
    <t>XRAY SMALL BOWEL W/MLT VIA ENTEROCLSS TUBE</t>
  </si>
  <si>
    <t>US OB NUCHAL MEAS, 1ST GEST</t>
  </si>
  <si>
    <t>CT ABDOMEN W/O CONTRAST</t>
  </si>
  <si>
    <t>SPECT HEART IMAGE</t>
  </si>
  <si>
    <t>MRA/MRV HEAD W/O CONTRAST</t>
  </si>
  <si>
    <t>MRA/MRV HEAD W/CONTRAST</t>
  </si>
  <si>
    <t>MRA NECK W/O CONTRAST</t>
  </si>
  <si>
    <t>LYMPH SYSTEM IMAGING</t>
  </si>
  <si>
    <t>KIDNEY FLOW/FUNCT IMAGE W/DRUG</t>
  </si>
  <si>
    <t>CT CERVICAL SPINE W/CONTRAST</t>
  </si>
  <si>
    <t>CT CERVICOTHORACIC SPINE W/ CONTRAST</t>
  </si>
  <si>
    <t>CT THORACIC SPINE W/CONTRAST</t>
  </si>
  <si>
    <t>CT THORACOLUMBAR SPINE W/ CONTRAST</t>
  </si>
  <si>
    <t>CT LUMBAR SPINE W/CONTRAST</t>
  </si>
  <si>
    <t>CT LUMBOSACRAL SPINE W/ CONTRAST</t>
  </si>
  <si>
    <t>CT PELVIS W/O &amp; W/CONTRAST</t>
  </si>
  <si>
    <t>CT UPPER EXTREMITY W/O &amp; W/CONTRAST LT</t>
  </si>
  <si>
    <t>CT UPPER EXTREMITY W/O &amp; W/CONTRAST RT</t>
  </si>
  <si>
    <t>CT LOWER EXTREMITY W/O &amp; W/CONTRAST LT</t>
  </si>
  <si>
    <t>CT LOWER EXTREMITY W/O &amp; W/CONTRAST RT</t>
  </si>
  <si>
    <t>CT THORAX W/O &amp; W/CONTRAST</t>
  </si>
  <si>
    <t>XRAY COLON W/SPEC HI DNS BARIUM W/ DYE</t>
  </si>
  <si>
    <t>CT HEAD/BRAIN W/O &amp; W/ DYE</t>
  </si>
  <si>
    <t>CT ORBIT/EAR/FOSSA W/O &amp; W/ DYE</t>
  </si>
  <si>
    <t>MAXILLOFACIAL W/O AND WITH CONTRAST</t>
  </si>
  <si>
    <t>CT CERVICAL SPINE W/O &amp; W/CONTRAST</t>
  </si>
  <si>
    <t>CT CERVICOTHORACIC SPINE W/O &amp; W/ CONTRAST</t>
  </si>
  <si>
    <t>CT THORACIC SPINE W/O &amp; W/CONTRAST</t>
  </si>
  <si>
    <t>CT THORACOLUMBAR SPINE W/O &amp; W/ CONTRAST</t>
  </si>
  <si>
    <t>CT LUMBAR SPINE W/O &amp; W/CONTRAST</t>
  </si>
  <si>
    <t>CT LUMBOSACRAL SPINE W/O &amp; W/ CONTRAST</t>
  </si>
  <si>
    <t>CT ABDOMEN W/CONTRAST</t>
  </si>
  <si>
    <t>CT ORBIT/EAR/FOSSA W/O DYE</t>
  </si>
  <si>
    <t>CT SOFT TISSUE NECK W/O DYE</t>
  </si>
  <si>
    <t>XRAY SPINE 2/MORE REGIONS W/ DYE</t>
  </si>
  <si>
    <t>MRI ORBIT/FACE/NECK W/O CONTRAST</t>
  </si>
  <si>
    <t>MRI LEFT FOREARM W/O CONTRAST</t>
  </si>
  <si>
    <t>MRI UPPER EXTREMITY W/O CONTRAST LT</t>
  </si>
  <si>
    <t>MRI UPPER EXTREMITY W/O CONTRAST RT</t>
  </si>
  <si>
    <t>MRI JOINT UPPER EXTREMITY W/O CONTRAST LT</t>
  </si>
  <si>
    <t>MRI JOINT UPPER EXTREMITY W/O CONTRAST RT</t>
  </si>
  <si>
    <t>MRI LEFT ELBOW W/O CONTRAST</t>
  </si>
  <si>
    <t>MRI RIGHT SHOULDER W/O CONTRAST</t>
  </si>
  <si>
    <t>MRI LEFT FOOT W/O CONTRAST</t>
  </si>
  <si>
    <t>MRI LOWER EXTREMITY W/O CONTRAST LT</t>
  </si>
  <si>
    <t>MRI LOWER EXTREMITY W/O CONTRAST RT</t>
  </si>
  <si>
    <t>MRI OF THE FOOT W/O CONTRAST LT</t>
  </si>
  <si>
    <t>MRI OF THE FOOT W/O CONTRAST RT</t>
  </si>
  <si>
    <t>MRI RIGHT THIGH W/O CONTRAST</t>
  </si>
  <si>
    <t>MRI RIGHT TIB/FIB W/O CONTRAST</t>
  </si>
  <si>
    <t>MRI JOINT OF LOWER EXTREMITY W/O CONTRAST LT</t>
  </si>
  <si>
    <t>MRI JOINT OF LOWER EXTREMITY W/O CONTRAST RT</t>
  </si>
  <si>
    <t>MRI LEFT HIP W/O CONTRAST</t>
  </si>
  <si>
    <t>MRI OF KNEE W/O LT</t>
  </si>
  <si>
    <t>MRI OF THE ANKLE W/O CONTRAST RT</t>
  </si>
  <si>
    <t>MRI OF THE KNEE W/O CONTRAST RT</t>
  </si>
  <si>
    <t>MRI RIGHT HIP W/O CONTRAST</t>
  </si>
  <si>
    <t>CT SOFT TISSUE NECK W/ DYE</t>
  </si>
  <si>
    <t>CT ABDOMEN W/O &amp; W/CONTRAST</t>
  </si>
  <si>
    <t>KIDNEY FLOW/FUNCT IMAGE, MULTIPLE</t>
  </si>
  <si>
    <t>MRI CHEST W/O CONTRAST</t>
  </si>
  <si>
    <t>MRI PELVIS W/O CONTRAST</t>
  </si>
  <si>
    <t>MRI ABDOMEN W/O CONTRAST</t>
  </si>
  <si>
    <t>GATED HEART, MULTIPLE</t>
  </si>
  <si>
    <t>HEART FIRST PASS, MULTIPLE</t>
  </si>
  <si>
    <t>MRI JAW JOINT</t>
  </si>
  <si>
    <t>MRA/MRV HEAD W/O&amp;W/CONTRAST</t>
  </si>
  <si>
    <t>MRI BRAIN W/O CONTRAST</t>
  </si>
  <si>
    <t>e+1 MRI CERVICAL SPINE WO</t>
  </si>
  <si>
    <t>MRI CERVICAL SPINE W/O CONTRAST</t>
  </si>
  <si>
    <t>MRI THORACIC SPINE W/O CONTRAST</t>
  </si>
  <si>
    <t>MRI LUMBAR SPINE W/O CONTRAST</t>
  </si>
  <si>
    <t>MRA NECK W/CONTRAST</t>
  </si>
  <si>
    <t>CT SOFT TISSUE NECK W/O &amp; W/ DYE</t>
  </si>
  <si>
    <t>MRI ORBIT/FACE/NECK W/CONTRAST</t>
  </si>
  <si>
    <t>MRI UPPER EXTREMITY W/CONTRAST LT</t>
  </si>
  <si>
    <t>MRI UPPER EXTREMITY W/CONTRAST RT</t>
  </si>
  <si>
    <t>MRI JOINT UPPER EXTREMITY W/CONTRAST LT</t>
  </si>
  <si>
    <t>MRI JOINT UPPER EXTREMITY W/CONTRAST RT</t>
  </si>
  <si>
    <t>MRI LOWER EXTREMITY W/CONTRAST LT</t>
  </si>
  <si>
    <t>MRI LOWER EXTREMITY W/CONTRAST RT</t>
  </si>
  <si>
    <t>MRI JOINT OF LOWER EXTREMITY W/CONTRAST LT</t>
  </si>
  <si>
    <t>MRI JOINT OF LOWER EXTREMITY W/CONTRAST RT</t>
  </si>
  <si>
    <t>US FETAL HEART</t>
  </si>
  <si>
    <t>MRI CHEST W/CONTRAST</t>
  </si>
  <si>
    <t>MRI PELVIS W/CONTRAST</t>
  </si>
  <si>
    <t>MRA UPPER EXTREMITY W/O &amp; W/CONTRAST LT</t>
  </si>
  <si>
    <t>MRA UPPER EXTREMITY W/O &amp; W/CONTRAST RT</t>
  </si>
  <si>
    <t>MRI ABDOMEN W/CONTRAST</t>
  </si>
  <si>
    <t>CT ABDOMEN &amp; PELVIS W/O DYE</t>
  </si>
  <si>
    <t>CTA HEAD</t>
  </si>
  <si>
    <t>CT HEART W/ 3D IMAGE</t>
  </si>
  <si>
    <t>MRI BRAIN W/CONTRAST</t>
  </si>
  <si>
    <t>MRI CERVICAL SPINE W/CONTRAST</t>
  </si>
  <si>
    <t>MRI THORACIC SPINE W/CONTRAST</t>
  </si>
  <si>
    <t>MRI LUMBAR SPINE W/CONTRAST</t>
  </si>
  <si>
    <t>US OB DETAILED ADDITIONAL FETUS</t>
  </si>
  <si>
    <t>MRA NECK W/O&amp;W/CONTRAST</t>
  </si>
  <si>
    <t>MRA CHEST W/ OR W/O CONTRAST</t>
  </si>
  <si>
    <t>MRA SPINE W/O&amp;W/CONTRAST</t>
  </si>
  <si>
    <t>CTA PELVIS W/O &amp; W/CONTRAST</t>
  </si>
  <si>
    <t>MRA PELVIS W/O &amp; W/CONTRAST</t>
  </si>
  <si>
    <t>CTA UPPER EXTREMITY W/O &amp; W/CONTRAST LT</t>
  </si>
  <si>
    <t>CTA UPPER EXTREMITY W/O &amp; W/CONTRAST RT</t>
  </si>
  <si>
    <t>MRA ABDOMEN W/ OR W/O CONTRAST</t>
  </si>
  <si>
    <t>CTA CHEST</t>
  </si>
  <si>
    <t>MRA LOWER EXTREMITY W/ OR W/O CONTRAST LT</t>
  </si>
  <si>
    <t>MRA LOWER EXTREMITY W/ OR W/O CONTRAST RT</t>
  </si>
  <si>
    <t>CTA ABDOMEN W/O &amp; W/CONTRAST</t>
  </si>
  <si>
    <t>CT ABDOMEN &amp; PELVIS W/ DYE</t>
  </si>
  <si>
    <t>CTA LOWER EXTREMITY W/O &amp; W/CONTRAST RT</t>
  </si>
  <si>
    <t>CTA LOWER EXTREMITY W/O &amp; W/DY LTE</t>
  </si>
  <si>
    <t>US OB DETAILED SINGLE FETUS</t>
  </si>
  <si>
    <t>XRAY COLON RDCTJ W/ DYE</t>
  </si>
  <si>
    <t>MRI ORBT/FAC/NCK W/O &amp; W/CONTRAST</t>
  </si>
  <si>
    <t>MRI OF HAND W/O &amp; W/CONTRAST RT</t>
  </si>
  <si>
    <t>MRI UPPER EXTREMITY W/O &amp; W/CONTRAST LT</t>
  </si>
  <si>
    <t>MRI UPPER EXTREMITY W/O &amp; W/CONTRAST RT</t>
  </si>
  <si>
    <t>MRI JOINT UPPER EXTREMITY W/O&amp;W/CONTRAST LT</t>
  </si>
  <si>
    <t>MRI JOINT UPPER EXTREMITY W/O&amp;W/CONTRAST RT</t>
  </si>
  <si>
    <t>MRI LOWER EXTREMITY W/O&amp;W/CONTRAST LT</t>
  </si>
  <si>
    <t>MRI LOWER EXTREMITY W/O&amp;W/CONTRAST RT</t>
  </si>
  <si>
    <t>MRI JOINT OF LOWER EXTREMITY W/O&amp;W/CONTRAST LT</t>
  </si>
  <si>
    <t>MRI JOINT OF LOWER EXTREMITY W/O&amp;W/CONTRAST RT</t>
  </si>
  <si>
    <t>MRI PELVIS W/O &amp; W/CONTRAST</t>
  </si>
  <si>
    <t>MRI ABDOMEN W/O &amp; W/CONTRAST</t>
  </si>
  <si>
    <t>MRI CHEST W/O &amp; W/CONTRAST</t>
  </si>
  <si>
    <t>MRI BRAIN W/O &amp; W/CONTRAST</t>
  </si>
  <si>
    <t>e+1 MRI CERVICAL SPINE WWO</t>
  </si>
  <si>
    <t>MRI CERVICAL SPINE W/O &amp; W/CONTRAST</t>
  </si>
  <si>
    <t>e+1 MRI THORACIC SPINE WWO</t>
  </si>
  <si>
    <t>e+2 MRI THORACIC SPINE WWO</t>
  </si>
  <si>
    <t>MRI THORACIC SPINE W/O &amp; W/CONTRAST</t>
  </si>
  <si>
    <t>MRI LUMBAR SPINE W/O &amp; W/CONTRAST</t>
  </si>
  <si>
    <t>MRI HEART MORPHOLOGY W/O DYE</t>
  </si>
  <si>
    <t>CT VIRTUAL COLONOSCOPY DIAGNOSTIC</t>
  </si>
  <si>
    <t>CTA HEART W/ 3D IMAGE</t>
  </si>
  <si>
    <t>CTA ABDOMINAL ARTERIES</t>
  </si>
  <si>
    <t>CT VIRTUAL COLONOSCOPY DIAGNOSTIC W/ DYE</t>
  </si>
  <si>
    <t>CT HEART W/ 3D IMAGE CONGEN</t>
  </si>
  <si>
    <t>MRI HEART MORPHOLOGY W/ DYE</t>
  </si>
  <si>
    <t>MRI HEART W/O DYE W/ STRESS</t>
  </si>
  <si>
    <t>MRI HEART W/ DYE W/ STRESS</t>
  </si>
  <si>
    <t>XRAY BRONCHI BI W/ DYE</t>
  </si>
  <si>
    <t>XRAY MEASUREMENT OF PELVIS</t>
  </si>
  <si>
    <t>US LOW EXT ART BIL</t>
  </si>
  <si>
    <t>J</t>
  </si>
  <si>
    <t>XR LT FINGER 3V</t>
  </si>
  <si>
    <t>XR RT TOE 3V</t>
  </si>
  <si>
    <t>XR SHOULDER1 V LT</t>
  </si>
  <si>
    <t>XR CSPINE 1V</t>
  </si>
  <si>
    <t>XR LSPINE 1V</t>
  </si>
  <si>
    <t>XR TSPINE 1V</t>
  </si>
  <si>
    <t>XR LT TIB FIB 2V</t>
  </si>
  <si>
    <t>XR SACRUM/COCCYX 3V</t>
  </si>
  <si>
    <t>XR SCARUM/COCCYX 2V</t>
  </si>
  <si>
    <t>73630 LT-FOOT; 3+ VIEWS</t>
  </si>
  <si>
    <t>XR ST NECK 2V</t>
  </si>
  <si>
    <t>XR CHEST PICC PLACEMENT</t>
  </si>
  <si>
    <t>XR CXR 1V</t>
  </si>
  <si>
    <t>XR RT SHLDR 3V</t>
  </si>
  <si>
    <t>XR SHOULDER LT 3V</t>
  </si>
  <si>
    <t>XR KNEE 3 V LT</t>
  </si>
  <si>
    <t>XR KNEE LT 3V</t>
  </si>
  <si>
    <t>XR FACIAL BONES 2V</t>
  </si>
  <si>
    <t>71046-CHEST, 2 VIEWS</t>
  </si>
  <si>
    <t>CHEST, 2 VIEWS</t>
  </si>
  <si>
    <t>CHEST, TWO VIEW</t>
  </si>
  <si>
    <t>XR CXR 2V</t>
  </si>
  <si>
    <t>XR RT RIB 2V</t>
  </si>
  <si>
    <t>XR RT RIBS 2V</t>
  </si>
  <si>
    <t>XR CSPINE 3V</t>
  </si>
  <si>
    <t>XR ABD 2V F</t>
  </si>
  <si>
    <t>XR LSPINE 5V</t>
  </si>
  <si>
    <t>XR LT RIBS 3V</t>
  </si>
  <si>
    <t>XR RIBS RT 3V</t>
  </si>
  <si>
    <t>XR RT RIBS 4V</t>
  </si>
  <si>
    <t>XR C SPINE 5V</t>
  </si>
  <si>
    <t>XR CSPINE 5V W/OBLIQ</t>
  </si>
  <si>
    <t>XR HIPS BIL 5V</t>
  </si>
  <si>
    <t>XR KNEE BILAT 2V</t>
  </si>
  <si>
    <t>US VEIN LT LOW EXT</t>
  </si>
  <si>
    <t>US HEAD/NECK SOFT TISSUE - 76536</t>
  </si>
  <si>
    <t>US S.T.HEADNECK</t>
  </si>
  <si>
    <t>US SOFT TISSUE HD/NCK</t>
  </si>
  <si>
    <t>US GB</t>
  </si>
  <si>
    <t>US PELVIC COMP</t>
  </si>
  <si>
    <t>US VEIN LOW EXT BIL</t>
  </si>
  <si>
    <t>US LT BREAST COMP</t>
  </si>
  <si>
    <t>US RENAL COMP - 76770</t>
  </si>
  <si>
    <t>US RETROPERITENEAL</t>
  </si>
  <si>
    <t>US CAROTID DUB BL</t>
  </si>
  <si>
    <t>US ART BIL LOW EXT</t>
  </si>
  <si>
    <t>US ART LOW EXT BL</t>
  </si>
  <si>
    <t>CT HEAD/BRAIN WO</t>
  </si>
  <si>
    <t>CT HEAD/BRAIN; W/O</t>
  </si>
  <si>
    <t>CT FACIAL BONES WITHOUT</t>
  </si>
  <si>
    <t>US OB &lt;14 WKS</t>
  </si>
  <si>
    <t>CT SPINE CERVICAL WO C</t>
  </si>
  <si>
    <t>CT LUMBAR SP WITHOUT</t>
  </si>
  <si>
    <t>CT CHEST WO CON - 71250</t>
  </si>
  <si>
    <t>CT CHEST WO CONTRAST</t>
  </si>
  <si>
    <t>CT LOW DOSE SCREEN WO</t>
  </si>
  <si>
    <t>CT PEL WO CON - 72192</t>
  </si>
  <si>
    <t>CT BRAIN WITH</t>
  </si>
  <si>
    <t>CT IAC W</t>
  </si>
  <si>
    <t>CT SINUS MAXILLOFACIAL W</t>
  </si>
  <si>
    <t>CT CHEST W CON - 71260</t>
  </si>
  <si>
    <t>CT CHEST, W/</t>
  </si>
  <si>
    <t>CT CHESTW/CON</t>
  </si>
  <si>
    <t>CT PELVIS, W/ CONTRAST</t>
  </si>
  <si>
    <t>CT ABDOMEN; W/O</t>
  </si>
  <si>
    <t>CT L-SPINE, W/ CONTRAST</t>
  </si>
  <si>
    <t>CT CHEST W.WO</t>
  </si>
  <si>
    <t>CT CHEST W/OW</t>
  </si>
  <si>
    <t>CT CHEST W/WO CON - 71270</t>
  </si>
  <si>
    <t>CT ABDOMEN WITH</t>
  </si>
  <si>
    <t>CT IACS WO</t>
  </si>
  <si>
    <t>CT SOFT TISSUE NECK; W/O</t>
  </si>
  <si>
    <t>MM 3D TOMO SCREENING MAMMOGRAM BILATERAL</t>
  </si>
  <si>
    <t>MM Mammo 3D Screening Unilateral Right</t>
  </si>
  <si>
    <t>MM Mammogram Screening 3D Unilateral LT</t>
  </si>
  <si>
    <t>US ST AXILLARY BIL</t>
  </si>
  <si>
    <t>CT NECK WITH</t>
  </si>
  <si>
    <t>MM Mammo 3D Diag Unilateral LT</t>
  </si>
  <si>
    <t>MM Mammo 3D Diag Unilateral RT</t>
  </si>
  <si>
    <t>MM Mammo 3D Diagnostic Bilateral</t>
  </si>
  <si>
    <t>CT NECK WWO</t>
  </si>
  <si>
    <t>CT ABD/PEL WO CONTRAST</t>
  </si>
  <si>
    <t>CTA CHEST W CON - 71275</t>
  </si>
  <si>
    <t>CT ABD PEL W/</t>
  </si>
  <si>
    <t>CT ABD/PEL W CON</t>
  </si>
  <si>
    <t>CT ABD PEL W/WO</t>
  </si>
  <si>
    <t>CTA ABD PEL</t>
  </si>
  <si>
    <t>MRI ABD W/ WO CON</t>
  </si>
  <si>
    <t>CT CTA HEAD/NECK</t>
  </si>
  <si>
    <t>CT CHEST ABD PEL WWO</t>
  </si>
  <si>
    <t>XR Finger(1st Digit) 2+ Views Left</t>
  </si>
  <si>
    <t>JPH</t>
  </si>
  <si>
    <t>XR Finger(1st Digit) 2+ Views Right</t>
  </si>
  <si>
    <t>XR Finger(2nd Digit) 2+ Views Left</t>
  </si>
  <si>
    <t>XR Finger(2nd Digit) 2+ Views Right</t>
  </si>
  <si>
    <t>XR Finger(3rd Digit) 2+ Views Left</t>
  </si>
  <si>
    <t>XR Finger(3rd Digit) 2+ Views Right</t>
  </si>
  <si>
    <t>XR Finger(4th Digit) 2+ Views Left</t>
  </si>
  <si>
    <t>XR Finger(4th Digit) 2+ Views Right</t>
  </si>
  <si>
    <t>XR Finger(5th Digit) 2+ Views</t>
  </si>
  <si>
    <t>XR Finger(5th Digit) 2+ Views Left</t>
  </si>
  <si>
    <t>XR Finger(5th Digit) 2+ Views Right</t>
  </si>
  <si>
    <t>XR Finger(s) 2+ Views Left</t>
  </si>
  <si>
    <t>XR Finger(s) 2+ Views Right</t>
  </si>
  <si>
    <t>XR Toe(1st Digit) 2+ Views Left</t>
  </si>
  <si>
    <t>XR Toe(1st Digit) 2+ Views Right</t>
  </si>
  <si>
    <t>XR Toe(2nd Digit) 2+ Views Left</t>
  </si>
  <si>
    <t>XR Toe(2nd Digit) 2+ Views Right</t>
  </si>
  <si>
    <t>XR Toe(3rd Digit) 2+ Views Left</t>
  </si>
  <si>
    <t>XR Toe(3rd Digit) 2+ Views Right</t>
  </si>
  <si>
    <t>XR Toe(4th Digit) 2+ Views Left</t>
  </si>
  <si>
    <t>XR Toe(4th Digit) 2+ Views Right</t>
  </si>
  <si>
    <t>XR Toe(5th Digit) 2+ Views Left</t>
  </si>
  <si>
    <t>XR Toe(5th Digit) 2+ Views Right</t>
  </si>
  <si>
    <t>XR Toe(s) 2+ Views Left</t>
  </si>
  <si>
    <t>XR Toe(s) 2+ Views Right</t>
  </si>
  <si>
    <t>XR Shoulder 1 View Left</t>
  </si>
  <si>
    <t>XR Shoulder 1 View Right</t>
  </si>
  <si>
    <t>XR Clavicle Right</t>
  </si>
  <si>
    <t>XR Humerus Left</t>
  </si>
  <si>
    <t>XR Humerus Right</t>
  </si>
  <si>
    <t>XR Forearm 2 Views Left</t>
  </si>
  <si>
    <t>XR Forearm 2 Views Right</t>
  </si>
  <si>
    <t>XR Upper Extremity Infant (0-1yr) Left</t>
  </si>
  <si>
    <t>XR Upper Extremity Infant (0-1yr) Right</t>
  </si>
  <si>
    <t>XR Knee 1 or 2 Views Left</t>
  </si>
  <si>
    <t>XR Knee 1 or 2 Views Right</t>
  </si>
  <si>
    <t>XR Knee 1 View Standing AP Bilateral</t>
  </si>
  <si>
    <t>XR Tibia/Fibula Right</t>
  </si>
  <si>
    <t>XR Lower Extremity Infant (0-1yr) Left</t>
  </si>
  <si>
    <t>XR Lower Extremity Infant (0-1yr) Right</t>
  </si>
  <si>
    <t>XR Calcaneous Right</t>
  </si>
  <si>
    <t>XR Calcaneus Left</t>
  </si>
  <si>
    <t>XR Calcaneus Right</t>
  </si>
  <si>
    <t>XR Nasal Bones 3+ Views</t>
  </si>
  <si>
    <t>XR Pelvis Complete 1 View</t>
  </si>
  <si>
    <t>XR Sacroiliac Joints 2 Views</t>
  </si>
  <si>
    <t>XR Sacrum/Coccyx 2+ Views</t>
  </si>
  <si>
    <t>XR Scapula Left</t>
  </si>
  <si>
    <t>XR Scapula Right</t>
  </si>
  <si>
    <t>XR Elbow Complete 3+ Views Left</t>
  </si>
  <si>
    <t>XR Elbow Complete 3+ Views Right</t>
  </si>
  <si>
    <t>XR Wrist Complete 3+ Views Left</t>
  </si>
  <si>
    <t>XR Wrist Complete 3+ Views Right</t>
  </si>
  <si>
    <t>XR Hand Complete 3+ Views Left</t>
  </si>
  <si>
    <t>XR Hand Complete 3+ Views Right</t>
  </si>
  <si>
    <t>XR Ankle Complete 3+ Views Left</t>
  </si>
  <si>
    <t>XR Ankle Complete 3+ Views Right</t>
  </si>
  <si>
    <t>XR Foot Complete 3+ Views Left</t>
  </si>
  <si>
    <t>XR Foot Complete 3+ Views Right</t>
  </si>
  <si>
    <t>XR Foreign Body Localization Eye</t>
  </si>
  <si>
    <t>XR Mastoids &lt; 3 Views Left</t>
  </si>
  <si>
    <t>XR SHOULDER COMPLETE 2 VIEWS LEFT</t>
  </si>
  <si>
    <t>XR Shoulder Complete 2+ Views Left</t>
  </si>
  <si>
    <t>XR Shoulder Complete 2+ Views Right</t>
  </si>
  <si>
    <t>XR AC Joints Bilateral</t>
  </si>
  <si>
    <t>XR Femur 2 Views Right</t>
  </si>
  <si>
    <t>XR Knee 3 Views Right</t>
  </si>
  <si>
    <t>XR Abdomen KUB 1 View</t>
  </si>
  <si>
    <t>XR Foreign Body Localization Child 1 Vw</t>
  </si>
  <si>
    <t>XR Facial Bones &lt; 3 Views</t>
  </si>
  <si>
    <t>XR BONE AGE STUDY HAND-WRIST</t>
  </si>
  <si>
    <t>NM THYROID I 123 UPTAKE SINGLE OR MULTIP</t>
  </si>
  <si>
    <t>XR Optic Foramina</t>
  </si>
  <si>
    <t>XR Sternum 2+ Views</t>
  </si>
  <si>
    <t>XR Spine Thoracolumbar 2+ Views</t>
  </si>
  <si>
    <t>BONE DENSITY AXIAL</t>
  </si>
  <si>
    <t>XR Sinuses Paranasal Complete</t>
  </si>
  <si>
    <t>XR Ribs 2 Views Right</t>
  </si>
  <si>
    <t>XR Sternoclavicular Joint(s)</t>
  </si>
  <si>
    <t>XR Spine Cervical 2 or 3 Views</t>
  </si>
  <si>
    <t>XR Spine Lumbosacral Bending 2-3 Views</t>
  </si>
  <si>
    <t>XR Hip 2-3 Views w/AP Pelvis Left</t>
  </si>
  <si>
    <t>XR Hip 2-3 Views w/AP Pelvis Right</t>
  </si>
  <si>
    <t>XR Hip 2-4 Views w/AP Pelvis Right</t>
  </si>
  <si>
    <t>XR Hips 2 Views w/AP Pelvis Bilat</t>
  </si>
  <si>
    <t>XR HIPS BILATERAL 2 VIEW</t>
  </si>
  <si>
    <t>XR Knee Complete 4+ Views Left</t>
  </si>
  <si>
    <t>XR Knee Complete 4+ Views Right</t>
  </si>
  <si>
    <t>XR Sacroiliac Joints 3+ Views</t>
  </si>
  <si>
    <t>XR Abdomen Complete w Decub and/or Erect</t>
  </si>
  <si>
    <t>XR TMJ Open and Closed Bilateral</t>
  </si>
  <si>
    <t>XR Mandible Complete 4+ Views</t>
  </si>
  <si>
    <t>XR Spine Thoracic 4+ Views</t>
  </si>
  <si>
    <t>XR Pelvis Complete 3+ Views</t>
  </si>
  <si>
    <t>XR Facial Bones 3+ Views</t>
  </si>
  <si>
    <t>XR Spine Lumbosacral 4+ Views</t>
  </si>
  <si>
    <t>XR Chest 2 Views w/ Apical Lordotic</t>
  </si>
  <si>
    <t>XR Ribs w/ PA Chest Right</t>
  </si>
  <si>
    <t>XR Orbits Complete</t>
  </si>
  <si>
    <t>XR Spine Cervical 6+ Views</t>
  </si>
  <si>
    <t>XR Spine Lumbosacral w/ Bending 6+ Views</t>
  </si>
  <si>
    <t>XR Spine Scoliosis 2-3 Views</t>
  </si>
  <si>
    <t>XR Ribs w/ PA Chest Bilateral</t>
  </si>
  <si>
    <t>XR ABDOMEN COMPLETE W A SNGL VIEW CXR</t>
  </si>
  <si>
    <t>XR Mastoids Complete Left</t>
  </si>
  <si>
    <t>XR Mastoids Complete Right</t>
  </si>
  <si>
    <t>US ARTERIAL EXT FOR ABI ONLY</t>
  </si>
  <si>
    <t>US Lower Ext Venous Duplex Left</t>
  </si>
  <si>
    <t>US Lower Ext Venous Duplex Right</t>
  </si>
  <si>
    <t>US LT ARM UNILAT VENOUS</t>
  </si>
  <si>
    <t>US Upper Ext Venous Duplex Right</t>
  </si>
  <si>
    <t>US VEIN LOWER EXTREMITY LEFT</t>
  </si>
  <si>
    <t>XR Shunt Series</t>
  </si>
  <si>
    <t>US Bladder Scan</t>
  </si>
  <si>
    <t>US Bladder w/ Residual</t>
  </si>
  <si>
    <t>US CAROTID DOPPLER UNI/LIMITED</t>
  </si>
  <si>
    <t>93926-Arterial Doppler Unilateral Left Lower Extremity</t>
  </si>
  <si>
    <t>US Lower Ext Arterial Duplex Left</t>
  </si>
  <si>
    <t>US Lower Ext Arterial Duplex Right</t>
  </si>
  <si>
    <t>US LT LEG UNILAT ARTERIAL</t>
  </si>
  <si>
    <t>US ART DOP-UNILA UPPER EXT</t>
  </si>
  <si>
    <t>US Upper Ext Arterial Duplex Right</t>
  </si>
  <si>
    <t>US ECHO BUBBLE STUDY</t>
  </si>
  <si>
    <t>US AAA Screening</t>
  </si>
  <si>
    <t>77075-OSSEOUS SURVEY; WITH EXTREMITIES</t>
  </si>
  <si>
    <t>US Biliary Tract</t>
  </si>
  <si>
    <t>US Liver (Hepatic)</t>
  </si>
  <si>
    <t>US Spleen</t>
  </si>
  <si>
    <t>US Hips Infant Static Limited</t>
  </si>
  <si>
    <t>US SCROTUM AND CONTENTS</t>
  </si>
  <si>
    <t>US OB Limited</t>
  </si>
  <si>
    <t>US Breast Limited Left</t>
  </si>
  <si>
    <t>US Breast Limited Right</t>
  </si>
  <si>
    <t>US TRANSVAGINAL-NON OB</t>
  </si>
  <si>
    <t>US PELVIC NON-OB</t>
  </si>
  <si>
    <t>US Extremity Nonvascular Limited Right</t>
  </si>
  <si>
    <t>US Extremity Nonvascular Ltd Anatomic Specific Left</t>
  </si>
  <si>
    <t>US EXTREMITY, NONVASCULAR, LIMITED</t>
  </si>
  <si>
    <t>XR BONE SURVEY - INFANT</t>
  </si>
  <si>
    <t>93970-Venous Doppler Complete Bilateral</t>
  </si>
  <si>
    <t>US UE Venous Duplex Bilateral</t>
  </si>
  <si>
    <t>US VEIN LOWER EXTREMITY BILAT</t>
  </si>
  <si>
    <t>US Breast Complete Left</t>
  </si>
  <si>
    <t>US Breast Complete Right</t>
  </si>
  <si>
    <t>US OB Transvaginal</t>
  </si>
  <si>
    <t>MG Mammo Digital Screening Left</t>
  </si>
  <si>
    <t>MG Mammo Digital Screening Right</t>
  </si>
  <si>
    <t>MM MAMMOGRAM SCREENING BILATERAL*</t>
  </si>
  <si>
    <t>US Lower Ext Arterial Duplex Bilateral</t>
  </si>
  <si>
    <t>XR Small Bowel w/ Multiple Series</t>
  </si>
  <si>
    <t>MG Mammo Digital Diagnostic Left</t>
  </si>
  <si>
    <t>MG Mammo Digital Diagnostic Right</t>
  </si>
  <si>
    <t>MG Mammo Digital Diagnostic Unilat</t>
  </si>
  <si>
    <t>MM MAMMOGRAM DIAGNOSTIC UNILATERAL LT *</t>
  </si>
  <si>
    <t>CT Brain/Head w/o Contrast</t>
  </si>
  <si>
    <t>CT Maxillofacial w/o Contrast</t>
  </si>
  <si>
    <t>US Extremity Non-Vascular Complete Left</t>
  </si>
  <si>
    <t>US Extremity Non-Vascular Complete Right</t>
  </si>
  <si>
    <t>US OB &lt; 14 Weeks Single</t>
  </si>
  <si>
    <t>CT Spine Cervical w/o Contrast</t>
  </si>
  <si>
    <t>CT Spine Lumbar w/o Contrast</t>
  </si>
  <si>
    <t>CT Elbow w/o Contrast Left</t>
  </si>
  <si>
    <t>CT Elbow w/o Contrast Right</t>
  </si>
  <si>
    <t>CT Forearm w/o Contrast Left</t>
  </si>
  <si>
    <t>CT Forearm w/o Contrast Right</t>
  </si>
  <si>
    <t>CT Hand w/o Contrast Left</t>
  </si>
  <si>
    <t>CT Hand w/o Contrast Right</t>
  </si>
  <si>
    <t>CT Humerus w/o Contrast Left</t>
  </si>
  <si>
    <t>CT Humerus w/o Contrast Right</t>
  </si>
  <si>
    <t>CT Shoulder w/o Contrast Left</t>
  </si>
  <si>
    <t>CT Shoulder w/o Contrast Right</t>
  </si>
  <si>
    <t>CT Wrist w/o Contrast Left</t>
  </si>
  <si>
    <t>CT Wrist w/o Contrast Right</t>
  </si>
  <si>
    <t>CT Ankle w/o Contrast Left</t>
  </si>
  <si>
    <t>CT Ankle w/o Contrast Right</t>
  </si>
  <si>
    <t>CT Femur w/o Contrast Left</t>
  </si>
  <si>
    <t>CT Femur w/o Contrast Right</t>
  </si>
  <si>
    <t>CT Foot w/o Contrast Left</t>
  </si>
  <si>
    <t>CT Foot w/o Contrast Right</t>
  </si>
  <si>
    <t>CT Hip w/o Contrast Left</t>
  </si>
  <si>
    <t>CT Hip w/o Contrast Right</t>
  </si>
  <si>
    <t>CT Knee w/o Contrast Left</t>
  </si>
  <si>
    <t>CT Knee w/o Contrast Right</t>
  </si>
  <si>
    <t>CT RT FEMUR WITHOUT CONTRAST</t>
  </si>
  <si>
    <t>CT RT HIP WITHOUT CONTRAST</t>
  </si>
  <si>
    <t>CT Tibia/Fibula w/o Contrast Left</t>
  </si>
  <si>
    <t>CT Tibia/Fibula w/o Contrast Right</t>
  </si>
  <si>
    <t>MG Mammo Digital Diagnostic Bilat</t>
  </si>
  <si>
    <t>MM MAMMOGRAM DIAGNOSTIC BILATERAL*</t>
  </si>
  <si>
    <t>CT Low Dose Count Screening</t>
  </si>
  <si>
    <t>CT Brain/Head w/ Contrast</t>
  </si>
  <si>
    <t>CT Orbits Sella w/ Contrast</t>
  </si>
  <si>
    <t>CT Maxillofacial w/ Contrast</t>
  </si>
  <si>
    <t>CT Chest w/ Contrast</t>
  </si>
  <si>
    <t>CT Elbow w/ Contrast Left</t>
  </si>
  <si>
    <t>CT Elbow w/ Contrast Right</t>
  </si>
  <si>
    <t>CT Forearm w/ Contrast Left</t>
  </si>
  <si>
    <t>CT Forearm w/ Contrast Right</t>
  </si>
  <si>
    <t>CT Hand w/ Contrast Left</t>
  </si>
  <si>
    <t>CT Hand w/ Contrast Right</t>
  </si>
  <si>
    <t>CT Humerus w/ Contrast Left</t>
  </si>
  <si>
    <t>CT Humerus w/ Contrast Right</t>
  </si>
  <si>
    <t>CT Shoulder w/ Contrast Left</t>
  </si>
  <si>
    <t>CT Shoulder w/ Contrast Right</t>
  </si>
  <si>
    <t>CT Wrist w/ Contrast Left</t>
  </si>
  <si>
    <t>CT Wrist w/ Contrast Right</t>
  </si>
  <si>
    <t>CT Ankle w/ Contrast Left</t>
  </si>
  <si>
    <t>CT Ankle w/ Contrast Right</t>
  </si>
  <si>
    <t>CT Femur w/ Contrast Left</t>
  </si>
  <si>
    <t>CT Femur w/ Contrast Right</t>
  </si>
  <si>
    <t>CT Foot w/ Contrast Left</t>
  </si>
  <si>
    <t>CT Foot w/ Contrast Right</t>
  </si>
  <si>
    <t>CT Hip w/ Contrast Left</t>
  </si>
  <si>
    <t>CT Hip w/ Contrast Right</t>
  </si>
  <si>
    <t>CT Knee w/ Contrast Left</t>
  </si>
  <si>
    <t>CT Knee w/ Contrast Right</t>
  </si>
  <si>
    <t>CT Tibia/Fibula w/ Contrast Left</t>
  </si>
  <si>
    <t>CT Tibia/Fibula w/ Contrast Right</t>
  </si>
  <si>
    <t>MRA Brain/Head w/o Contrast</t>
  </si>
  <si>
    <t>MRA Brain/Head w/ Contrast</t>
  </si>
  <si>
    <t>CT Elbow w/ + w/o Contrast Left</t>
  </si>
  <si>
    <t>CT Elbow w/ + w/o Contrast Right</t>
  </si>
  <si>
    <t>CT Forearm w/ + w/o Contrast Left</t>
  </si>
  <si>
    <t>CT Forearm w/ + w/o Contrast Right</t>
  </si>
  <si>
    <t>CT Hand w/ + w/o Contrast Left</t>
  </si>
  <si>
    <t>CT Hand w/ + w/o Contrast Right</t>
  </si>
  <si>
    <t>CT Humerus w/ + w/o Contrast Left</t>
  </si>
  <si>
    <t>CT Humerus w/ + w/o Contrast Right</t>
  </si>
  <si>
    <t>CT Shoulder w/ + w/o Contrast Left</t>
  </si>
  <si>
    <t>CT Shoulder w/ + w/o Contrast Right</t>
  </si>
  <si>
    <t>CT Wrist w/ + w/o Contrast Left</t>
  </si>
  <si>
    <t>CT Wrist w/ + w/o Contrast Right</t>
  </si>
  <si>
    <t>CT Ankle w/ + w/o Contrast Left</t>
  </si>
  <si>
    <t>CT Ankle w/ + w/o Contrast Right</t>
  </si>
  <si>
    <t>CT Femur w/ + w/o Contrast Left</t>
  </si>
  <si>
    <t>CT Femur w/ + w/o Contrast Right</t>
  </si>
  <si>
    <t>CT Foot w/ + w/o Contrast Left</t>
  </si>
  <si>
    <t>CT Foot w/ + w/o Contrast Right</t>
  </si>
  <si>
    <t>CT Hip w/ + w/o Contrast Left</t>
  </si>
  <si>
    <t>CT Hip w/ + w/o Contrast Right</t>
  </si>
  <si>
    <t>CT Knee w/ + w/o Contrast Left</t>
  </si>
  <si>
    <t>CT Knee w/ + w/o Contrast Right</t>
  </si>
  <si>
    <t>CT Tibia/Fibula w/ + w/o Contrast Left</t>
  </si>
  <si>
    <t>CT Tibia/Fibula w/ + w/o Contrast Right</t>
  </si>
  <si>
    <t>CT Chest w/ + w/o Contrast</t>
  </si>
  <si>
    <t>CT Brain/Head w/ + w/o Contrast</t>
  </si>
  <si>
    <t>CT Orbits Sella w/ + w/o Contrast</t>
  </si>
  <si>
    <t>CT Maxillofacial w/ + w/o Contrast</t>
  </si>
  <si>
    <t>CT Spine Lumbar w/ + w/o Contrast</t>
  </si>
  <si>
    <t>CT Abdomen w/ Contrast</t>
  </si>
  <si>
    <t>CT Orbits Sella w/o Contrast</t>
  </si>
  <si>
    <t>CT Neck Soft Tissue w/o Contrast</t>
  </si>
  <si>
    <t>MRI UE Non Joint w/o Contrast Lt</t>
  </si>
  <si>
    <t>MRI UE Non Joint w/o Contrast Rt</t>
  </si>
  <si>
    <t>MRI Shoulder w/o Contrast Right</t>
  </si>
  <si>
    <t>MRI UE Joint w/o Contrast Lt</t>
  </si>
  <si>
    <t>MRI UE Joint w/o Contrast Rt</t>
  </si>
  <si>
    <t>MRI LE Non Joint w/o Contrast Lt</t>
  </si>
  <si>
    <t>MRI LE Non Joint w/o Contrast Rt</t>
  </si>
  <si>
    <t>MRI Knee w/o Contrast Right</t>
  </si>
  <si>
    <t>MRI LE Joint w/o Contrast Lt</t>
  </si>
  <si>
    <t>MRI LE Joint w/o Contrast Rt</t>
  </si>
  <si>
    <t>US BREAST LTD BIL</t>
  </si>
  <si>
    <t>3D SCREEN MAMMO BILAT</t>
  </si>
  <si>
    <t>CT Neck Soft Tissue w/ Contrast</t>
  </si>
  <si>
    <t>Diagnostic, Left, Digital, w/Synthetic 2D, Tomosynthesis, w/CAD</t>
  </si>
  <si>
    <t>Diagnostic, Right, Digital, w/Synthetic 2D, Tomosynthesis, w/CAD</t>
  </si>
  <si>
    <t>MRI Breast w/o Contrast Unilateral</t>
  </si>
  <si>
    <t>MRI Abdomen w/o Contrast</t>
  </si>
  <si>
    <t>MRA Brain/Head w/ + w/o Contrast</t>
  </si>
  <si>
    <t>MRI Spine Thoracic w/o Contrast</t>
  </si>
  <si>
    <t>Diagnostic, Bilateral, Digital, w/Synthetic 2D, Tomosynthesis, w/CAD</t>
  </si>
  <si>
    <t>CT Neck Soft Tissue w/ + w/o Contrast</t>
  </si>
  <si>
    <t>MRI UE Non Joint w/ Contrast Lt</t>
  </si>
  <si>
    <t>MRI UE Non Joint w/ Contrast Rt</t>
  </si>
  <si>
    <t>MRI UE Joint w/ Contrast Lt</t>
  </si>
  <si>
    <t>MRI UE Joint w/ Contrast Rt</t>
  </si>
  <si>
    <t>MRI LE Non Joint w/ Contrast Lt</t>
  </si>
  <si>
    <t>MRI LE Non Joint w/ Contrast Rt</t>
  </si>
  <si>
    <t>MRI LE Joint w/ Contrast Lt</t>
  </si>
  <si>
    <t>MRI LE Joint w/ Contrast Rt</t>
  </si>
  <si>
    <t>MRA Upper Extremity w/ + w/o Cnt Left</t>
  </si>
  <si>
    <t>MRA Upper Extremity w/ + w/o Cnt Right</t>
  </si>
  <si>
    <t>CT Abdomen and Pelvis w/o Contrast</t>
  </si>
  <si>
    <t>CT Angio Brain/Head</t>
  </si>
  <si>
    <t>CT Angio Neck</t>
  </si>
  <si>
    <t>MRI Brain w/ Contrast</t>
  </si>
  <si>
    <t>MRA Neck w/ + w/o Contrast</t>
  </si>
  <si>
    <t>MRA Pelvis w/ + w/o Contrast</t>
  </si>
  <si>
    <t>CT Angio Upper Extremity Left</t>
  </si>
  <si>
    <t>CT Angio Upper Extremity Right</t>
  </si>
  <si>
    <t>CT ANGIO CHEST</t>
  </si>
  <si>
    <t>CT Angio Pulmonary</t>
  </si>
  <si>
    <t>MRA Lower Extremity w/ + w/o Cnt Left</t>
  </si>
  <si>
    <t>CT Angio Abdomen</t>
  </si>
  <si>
    <t>CT Abdomen and Pelvis w/ Contrast</t>
  </si>
  <si>
    <t>CT Angio Lower Extremity Left</t>
  </si>
  <si>
    <t>CT Angio Lower Extremity Right</t>
  </si>
  <si>
    <t>CT Abdomen and Pelvis w/ + w/o Contrast</t>
  </si>
  <si>
    <t>CT Lower Extremity w/o Contrast Bilat</t>
  </si>
  <si>
    <t>MRI UE Non Joint w/ + w/o Contrast Lt</t>
  </si>
  <si>
    <t>MRI UE Non Joint w/ + w/o Contrast Rt</t>
  </si>
  <si>
    <t>MRI UE Joint w/ + w/o Contrast Lt</t>
  </si>
  <si>
    <t>MRI UE Joint w/ + w/o Contrast Rt</t>
  </si>
  <si>
    <t>MRI LE Non Joint w/ + w/o Contrast Lt</t>
  </si>
  <si>
    <t>MRI LE Non Joint w/ + w/o Contrast Rt</t>
  </si>
  <si>
    <t>MRI Knee w/ + w/o Contrast Left</t>
  </si>
  <si>
    <t>MRI Knee w/ + w/o Contrast Right</t>
  </si>
  <si>
    <t>MRI LE Joint w/ + w/o Contrast Lt</t>
  </si>
  <si>
    <t>MRI LE Joint w/ + w/o Contrast Rt</t>
  </si>
  <si>
    <t>MRI Pelvis w/ + w/o Contrast</t>
  </si>
  <si>
    <t>CT Angio Abdomen and Pelvis</t>
  </si>
  <si>
    <t>MRI Brain w/ + w/o Contrast</t>
  </si>
  <si>
    <t>CT Lower Extremity w/ Contrast Bilateral</t>
  </si>
  <si>
    <t>CT Angio Abdomen Aorta + Iliofemoral</t>
  </si>
  <si>
    <t>CT Angio Head/Neck w/ Contrast</t>
  </si>
  <si>
    <t>XR LT HUMERUS 2 VIEW</t>
  </si>
  <si>
    <t>K</t>
  </si>
  <si>
    <t>HYSTROSALPINGOGRAM</t>
  </si>
  <si>
    <t>CINE STUDY ANKLE LEFT</t>
  </si>
  <si>
    <t>CINE STUDY ANKLE RIGHT</t>
  </si>
  <si>
    <t>CINE STUDY CERVICAL SPINE</t>
  </si>
  <si>
    <t>CINE STUDY ELBOW LEFT</t>
  </si>
  <si>
    <t>CINE STUDY ELBOW RIGHT</t>
  </si>
  <si>
    <t>CINE STUDY FOOT LEFT</t>
  </si>
  <si>
    <t>CINE STUDY FOOT RIGHT</t>
  </si>
  <si>
    <t>CINE STUDY HAND RIGHT</t>
  </si>
  <si>
    <t>CINE STUDY HIP LEFT</t>
  </si>
  <si>
    <t>CINE STUDY HIP RIGHT</t>
  </si>
  <si>
    <t>CINE STUDY KNEE LEFT</t>
  </si>
  <si>
    <t>CINE STUDY KNEE RIGHT</t>
  </si>
  <si>
    <t>CINE STUDY LEFT</t>
  </si>
  <si>
    <t>CINE STUDY LUMBAR SPINE</t>
  </si>
  <si>
    <t>CINE STUDY SHOULDER LEFT</t>
  </si>
  <si>
    <t>CINE STUDY SHOULDER RIGHT</t>
  </si>
  <si>
    <t>CINE STUDY THORACIC SPINE</t>
  </si>
  <si>
    <t>CINE STUDY WRIST LEFT</t>
  </si>
  <si>
    <t>CINE STUDY WRIST RIGHT</t>
  </si>
  <si>
    <t>MODIFIED BARIUM SWALLOW</t>
  </si>
  <si>
    <t>US SALINE INFUSED UTERUS</t>
  </si>
  <si>
    <t>CT AB AND PEL WOW FOR RESEARCH</t>
  </si>
  <si>
    <t>MRI ABDOMEN WOW FOR RESEARCH</t>
  </si>
  <si>
    <t>CTA LWR EXT W&amp;WO CONT BILATERAL</t>
  </si>
  <si>
    <t>LA - ALLEN PARISH</t>
  </si>
  <si>
    <t>CT CHEST/ABD/PELV  W&amp;WO CONT</t>
  </si>
  <si>
    <t>CTA LOW EXT W&amp;WO CONT BILATERAL</t>
  </si>
  <si>
    <t>U/S DOPPLER COLOR FLOW MAPPING</t>
  </si>
  <si>
    <t>FINGERS LT MIN 2V</t>
  </si>
  <si>
    <t>FINGERS RT MIN 2V</t>
  </si>
  <si>
    <t>TOE LT MIN 2 VIEW</t>
  </si>
  <si>
    <t>TOE RT MIN 2 VIEW</t>
  </si>
  <si>
    <t>SHOULDER 1V</t>
  </si>
  <si>
    <t>SHOULDER LT 1V</t>
  </si>
  <si>
    <t>SHOULDER RT 1V</t>
  </si>
  <si>
    <t>C-SPINE 1 VIEW</t>
  </si>
  <si>
    <t>L-SPINE 1 VIEW</t>
  </si>
  <si>
    <t>LSPINE 1V</t>
  </si>
  <si>
    <t>T-SPINE 1 VIEW</t>
  </si>
  <si>
    <t>TSPINE 1V</t>
  </si>
  <si>
    <t>CLAVICLE LT 2V</t>
  </si>
  <si>
    <t>CLAVICLE RT 2V</t>
  </si>
  <si>
    <t>HUMERUS LT 2V</t>
  </si>
  <si>
    <t>HUMERUS RT 2V</t>
  </si>
  <si>
    <t>ELBOW LT 2V</t>
  </si>
  <si>
    <t>ELBOW RT 2V</t>
  </si>
  <si>
    <t>FOREARM LT 2V</t>
  </si>
  <si>
    <t>FOREARM RT 2V</t>
  </si>
  <si>
    <t>WRIST LT 2V</t>
  </si>
  <si>
    <t>WRIST RT 2V</t>
  </si>
  <si>
    <t>HAND LT 2V</t>
  </si>
  <si>
    <t>HAND RT 2V</t>
  </si>
  <si>
    <t>KNEE LT 1 OR 2V</t>
  </si>
  <si>
    <t>KNEE LT 2V</t>
  </si>
  <si>
    <t>KNEE RT 2V</t>
  </si>
  <si>
    <t>TIBIA-FIBULA LT 2V</t>
  </si>
  <si>
    <t>TIBIA-FIBULA RT 2V</t>
  </si>
  <si>
    <t>ANKLE LT 2V</t>
  </si>
  <si>
    <t>ANKLE RT 2V</t>
  </si>
  <si>
    <t>FOOT LT 2V</t>
  </si>
  <si>
    <t>FOOT RT 2V</t>
  </si>
  <si>
    <t>HEEL LT 2V</t>
  </si>
  <si>
    <t>HEEL RT 2V</t>
  </si>
  <si>
    <t>NASAL BONES COMP MIN 3V</t>
  </si>
  <si>
    <t>PELVIS 1V</t>
  </si>
  <si>
    <t>SACRUM &amp; COCCYX</t>
  </si>
  <si>
    <t>SACRUM &amp; COCCYX 3V</t>
  </si>
  <si>
    <t>SCAPULA LT 2V</t>
  </si>
  <si>
    <t>SCAPULA RT 2V</t>
  </si>
  <si>
    <t>ELBOW LT COMP MIN 3V</t>
  </si>
  <si>
    <t>ELBOW RT COMP MIN 3V</t>
  </si>
  <si>
    <t>WRIST LT COMP MIN 3V</t>
  </si>
  <si>
    <t>WRIST RT COMP MIN 3V</t>
  </si>
  <si>
    <t>HAND LT MIN 3V</t>
  </si>
  <si>
    <t>HAND RT MIN 3V</t>
  </si>
  <si>
    <t>ANKLE LT 3V</t>
  </si>
  <si>
    <t>ANKLE RT 3V</t>
  </si>
  <si>
    <t>FOOT LT 3V</t>
  </si>
  <si>
    <t>FOOT RT 3V</t>
  </si>
  <si>
    <t>MANDIBLE 3V</t>
  </si>
  <si>
    <t>SKULL LESS THN 4V</t>
  </si>
  <si>
    <t>NECK SOFT TISSUES</t>
  </si>
  <si>
    <t>CHEST 1 VIEW</t>
  </si>
  <si>
    <t>CHEST DECUB 1 VIEW</t>
  </si>
  <si>
    <t>CHEST PORT 1V</t>
  </si>
  <si>
    <t>SHOULDER LT 2V</t>
  </si>
  <si>
    <t>SHOULDER LT 3V</t>
  </si>
  <si>
    <t>SHOULDER RT 2V</t>
  </si>
  <si>
    <t>SHOULDER RT 3V</t>
  </si>
  <si>
    <t>AC JOINTS</t>
  </si>
  <si>
    <t>SHOULDER RT W WEIGHTS</t>
  </si>
  <si>
    <t>SHOULDER W OR WO WEIGHTS</t>
  </si>
  <si>
    <t>FEMUR LT 2V</t>
  </si>
  <si>
    <t>FEMUR RT 2V</t>
  </si>
  <si>
    <t>KNEE LT 3V</t>
  </si>
  <si>
    <t>KNEE RT 3V</t>
  </si>
  <si>
    <t>KUB 1V</t>
  </si>
  <si>
    <t>KUB PORTABLE</t>
  </si>
  <si>
    <t>ZYGOMA 3V</t>
  </si>
  <si>
    <t>OPTIC FORAMINA 2V</t>
  </si>
  <si>
    <t>STERNUM 3V</t>
  </si>
  <si>
    <t>T-SPINE 2V</t>
  </si>
  <si>
    <t>THORACOLUMBAR 2V</t>
  </si>
  <si>
    <t>SINUSES PARANASL COMP MIN 3V</t>
  </si>
  <si>
    <t>LT RIBS 2V</t>
  </si>
  <si>
    <t>RT RIBS 2V</t>
  </si>
  <si>
    <t>STERNOCLAVICULAR JT MIN 3V</t>
  </si>
  <si>
    <t>C-SPINE 3V</t>
  </si>
  <si>
    <t>L-SPINE 2VIEW</t>
  </si>
  <si>
    <t>L-SPINE 3 VIEW</t>
  </si>
  <si>
    <t>L-SPINE 3VIEW</t>
  </si>
  <si>
    <t>HIP LT 3 VIEW</t>
  </si>
  <si>
    <t>HIP LT UNILATERAL 2-3V</t>
  </si>
  <si>
    <t>HIP RT 3 VIEW</t>
  </si>
  <si>
    <t>KNEE LT COMP W 4 OR MORE</t>
  </si>
  <si>
    <t>KNEE RT COMP W 4 OR MORE</t>
  </si>
  <si>
    <t>T-SPINE 3V</t>
  </si>
  <si>
    <t>SACROILIAC JOINTS 3V OR MORE</t>
  </si>
  <si>
    <t>ABD F&amp;E 2V</t>
  </si>
  <si>
    <t>KUB 2V</t>
  </si>
  <si>
    <t>XR ABDOMEN (FLAT/ERECT)</t>
  </si>
  <si>
    <t>TEMPRORMANDIBULAR JOINTS 4V</t>
  </si>
  <si>
    <t>MANDIBLE COMP MIN 4V</t>
  </si>
  <si>
    <t>PELVIS COMP MIN 3V</t>
  </si>
  <si>
    <t>CT BONE DENSITY HIP AND SPINE</t>
  </si>
  <si>
    <t>FACIAL BONES COMP MIN 3V</t>
  </si>
  <si>
    <t>SCOLIOSIS STUDY 1V</t>
  </si>
  <si>
    <t>L-SPINE W/OBLIQ 5V</t>
  </si>
  <si>
    <t>CHEST 2V W/LORDOTIC</t>
  </si>
  <si>
    <t>RIBS LT/CHEST 3V</t>
  </si>
  <si>
    <t>RIBS RT/ CHEST 3V</t>
  </si>
  <si>
    <t>RIBS RT/CHEST 3V</t>
  </si>
  <si>
    <t>C-SPINE W/OBLIQ 5V</t>
  </si>
  <si>
    <t>ABD 3V+</t>
  </si>
  <si>
    <t>73140;73140</t>
  </si>
  <si>
    <t>FINGERS BILATERAL 2 VW</t>
  </si>
  <si>
    <t>ORBITS COMP MIN 4V</t>
  </si>
  <si>
    <t>SKULL 4V</t>
  </si>
  <si>
    <t>RIBS BILATERAL 3V</t>
  </si>
  <si>
    <t>PELVIS &amp; LATERAL HIPS (2 VIEWS)</t>
  </si>
  <si>
    <t>PELVIS &amp; LATERAL HIPS 2V</t>
  </si>
  <si>
    <t>C-SPINE 7V</t>
  </si>
  <si>
    <t>L-SPINE 7 VIEWS</t>
  </si>
  <si>
    <t>CARDIAC SERIES 4V</t>
  </si>
  <si>
    <t>CARDIAC SERIES 4V+</t>
  </si>
  <si>
    <t>CHEST 4V+</t>
  </si>
  <si>
    <t>SCOLIOSIS STUDY 2-3V</t>
  </si>
  <si>
    <t>HIP BILATERAL MIN 5V</t>
  </si>
  <si>
    <t>HIP BILATERAL W/PELVIS MIN 5V</t>
  </si>
  <si>
    <t>CHOLANGIOGRAPHY INTRAOPERATIVE ORDER</t>
  </si>
  <si>
    <t>CLAVICLE RT 2V C-ARM</t>
  </si>
  <si>
    <t>CLAVICLE RT 2V--C ARM</t>
  </si>
  <si>
    <t>ELBOW RT 2V C-ARM</t>
  </si>
  <si>
    <t>HAND RIGHT C-ARM</t>
  </si>
  <si>
    <t>TIBIA-FIBULA RT 2V C-ARM</t>
  </si>
  <si>
    <t>73020;73020</t>
  </si>
  <si>
    <t>SHOULDER BILATERAL 1V</t>
  </si>
  <si>
    <t>ABD ACUTE SERIES</t>
  </si>
  <si>
    <t>JOINT SURVEY SGL 2 PLUS JNTS</t>
  </si>
  <si>
    <t>73000;73000</t>
  </si>
  <si>
    <t>CLAVICLE BILATERAL 2V</t>
  </si>
  <si>
    <t>ELBOW BILATERAL 2V</t>
  </si>
  <si>
    <t>FOREARM BILATERAL 2V</t>
  </si>
  <si>
    <t>HAND BILATERAL 2V</t>
  </si>
  <si>
    <t>KNEE BILATERAL 2V</t>
  </si>
  <si>
    <t>TIBIA-FIBULA BILATERAL 2V</t>
  </si>
  <si>
    <t>ANKLE BILATERAL 2V</t>
  </si>
  <si>
    <t>FOOT BILATERAL 2V</t>
  </si>
  <si>
    <t>HEEL BILATERAL 2V</t>
  </si>
  <si>
    <t>SCOLIOSIS STUDY 4-5V</t>
  </si>
  <si>
    <t>WRIST BILATERAL COMP MIN 3V</t>
  </si>
  <si>
    <t>HAND BILATERAL 3V</t>
  </si>
  <si>
    <t>ANKLE BILATERAL 3V</t>
  </si>
  <si>
    <t>FOOT BILATERAL 3V</t>
  </si>
  <si>
    <t>XR FOOT 3VW BIL</t>
  </si>
  <si>
    <t>SHOULDER BILATERAL 2V</t>
  </si>
  <si>
    <t>SHOULDER BILATERAL 3V</t>
  </si>
  <si>
    <t>FEMUR BILATERAL 2V</t>
  </si>
  <si>
    <t>KNEE BILATERAL 3V</t>
  </si>
  <si>
    <t>U/S ECHOCARDIOGRAM (DOPPLER )</t>
  </si>
  <si>
    <t>SCOLIOSIS STUDY 6V</t>
  </si>
  <si>
    <t>KNEES COMP BILATERAL W 4 OR MORE</t>
  </si>
  <si>
    <t>OSSEOUS SURVEY LIM</t>
  </si>
  <si>
    <t>U/S BIL DOPPLER ABI</t>
  </si>
  <si>
    <t>U/S UNILAT DOPPLER ABI</t>
  </si>
  <si>
    <t>U/S LEG DOP(VEINS UNILAT)</t>
  </si>
  <si>
    <t>U/S LEG DOPPLER VEINS UNILATERAL LT</t>
  </si>
  <si>
    <t>U/S LEG DOPPLER VEINS UNILATERAL RT</t>
  </si>
  <si>
    <t>U/S UP EXT VENOUS LT</t>
  </si>
  <si>
    <t>U/S UP EXT VENOUS RT</t>
  </si>
  <si>
    <t>PYELOGRAM(IVP)8V</t>
  </si>
  <si>
    <t>U/S BLADDER</t>
  </si>
  <si>
    <t>U/S PELVIC LIMITED</t>
  </si>
  <si>
    <t>U/S LEG DOP(ARTERY-UNILAT)</t>
  </si>
  <si>
    <t>U/S LEG DOPPLER ARTERIAL UNILATERAL LEFT</t>
  </si>
  <si>
    <t>U/S LEG DOPPLER ARTERIAL UNILATERAL RT</t>
  </si>
  <si>
    <t>U/S LEG DOPPLER UNILATERAL RIGHT</t>
  </si>
  <si>
    <t>U/S UP EXT ARTERIAL RIGHT</t>
  </si>
  <si>
    <t>MODIFIED BARIUM SWALLOW STUDY</t>
  </si>
  <si>
    <t>U/S AORTA SCREENING</t>
  </si>
  <si>
    <t>METASTATIC SERIES</t>
  </si>
  <si>
    <t>METASTATIC SERIES 6V</t>
  </si>
  <si>
    <t>OSSEOUS SURVEY COMP</t>
  </si>
  <si>
    <t>U/S HEAD &amp; NECK ST</t>
  </si>
  <si>
    <t>U/S THYROID</t>
  </si>
  <si>
    <t>U/S RENAL AORTA NODES LIM</t>
  </si>
  <si>
    <t>U/S CHEST WALL</t>
  </si>
  <si>
    <t>U/S ABD LIMITED</t>
  </si>
  <si>
    <t>U/S ABD LIMITED-ST</t>
  </si>
  <si>
    <t>U/S GALLBLADDER</t>
  </si>
  <si>
    <t>U/S PANCREAS</t>
  </si>
  <si>
    <t>U/S RUQ LIMITED</t>
  </si>
  <si>
    <t>U/S SINGLE ORGAN- QUADRANT</t>
  </si>
  <si>
    <t>U/S SPLEEN</t>
  </si>
  <si>
    <t>U/S CRANIAL PEDI</t>
  </si>
  <si>
    <t>U/S SCROTUM</t>
  </si>
  <si>
    <t>U/S TESTICLE</t>
  </si>
  <si>
    <t>U/S OB LIMITED</t>
  </si>
  <si>
    <t>U/S GUIDANCE INTRAOPERATIVE</t>
  </si>
  <si>
    <t>U/S BREAST LIMITED</t>
  </si>
  <si>
    <t>U/S BREAST LIMITED LEFT</t>
  </si>
  <si>
    <t>U/S BREAST LIMITED LT</t>
  </si>
  <si>
    <t>U/S BREAST LIMITED RIGHT</t>
  </si>
  <si>
    <t>U/S BREAST LIMITED RT</t>
  </si>
  <si>
    <t>U/S TRANSVAG NON-OB</t>
  </si>
  <si>
    <t>U/S PELVIS</t>
  </si>
  <si>
    <t>U/S PELVIS COMP NON-OB</t>
  </si>
  <si>
    <t>U/S EXTREMITY NON VASCULAR LIMITED LT</t>
  </si>
  <si>
    <t>U/S EXTREMITY NON VASCULAR LIMITED RT</t>
  </si>
  <si>
    <t>OSSEUS SURVEY INFANT</t>
  </si>
  <si>
    <t>U/S BIL VENOUS (CFE)</t>
  </si>
  <si>
    <t>U/S BIL VENOUS LOWER</t>
  </si>
  <si>
    <t>U/S BIL VENOUS UPPER</t>
  </si>
  <si>
    <t>U/S BREAST COMPLETE</t>
  </si>
  <si>
    <t>U/S BREAST COMPLETE LEFT</t>
  </si>
  <si>
    <t>U/S BREAST COMPLETE RIGHT</t>
  </si>
  <si>
    <t>US RT BREAST COMP</t>
  </si>
  <si>
    <t>U/S RENAL AORTA NODES COMP</t>
  </si>
  <si>
    <t>U/S RENAL RETROPERITONIUM</t>
  </si>
  <si>
    <t>U/S TRANSVAG OB</t>
  </si>
  <si>
    <t>U/S CAROTID DOPPLER BIL</t>
  </si>
  <si>
    <t>U/S DOP CAROTID (BILAT)</t>
  </si>
  <si>
    <t>U/S BIL LOW EXT ARTERIAL</t>
  </si>
  <si>
    <t>U/S BIL UPPER EXT ARTERIAL</t>
  </si>
  <si>
    <t>U/S ABD DOPPLER LIMITED</t>
  </si>
  <si>
    <t>U/S AORTA DUPLEX COMP</t>
  </si>
  <si>
    <t>U/S ABD COMPLETE</t>
  </si>
  <si>
    <t>CT HEAD/BRAIN W/O CONT</t>
  </si>
  <si>
    <t>STROKE CT HEAD/BRAIN W/O CONT</t>
  </si>
  <si>
    <t>CT FACIAL W/O CONT</t>
  </si>
  <si>
    <t>CT FACIAL WO CONT</t>
  </si>
  <si>
    <t>CT SINUS WO CONT</t>
  </si>
  <si>
    <t>U/S OB &lt; 14WKS TRANS ABD</t>
  </si>
  <si>
    <t>U/S OB&lt;14WKS TRANS ABD</t>
  </si>
  <si>
    <t>U/S OB &gt;= 14WKS</t>
  </si>
  <si>
    <t>U/S OB &gt;14 WKS</t>
  </si>
  <si>
    <t>US OB &gt; 14WKS</t>
  </si>
  <si>
    <t>CT C-SPINE WO CONT</t>
  </si>
  <si>
    <t>CT T-SPINE WO CONT</t>
  </si>
  <si>
    <t>CT UP EXT WO CONT</t>
  </si>
  <si>
    <t>CT UP EXT WO CONT LT</t>
  </si>
  <si>
    <t>CT UP EXT WO CONT RT</t>
  </si>
  <si>
    <t>CT LOW EXT W/O CONT LT</t>
  </si>
  <si>
    <t>CT LOW EXT W/O CONT RT</t>
  </si>
  <si>
    <t>CT CHEST HRCT WO</t>
  </si>
  <si>
    <t>CT CHEST WO CONT</t>
  </si>
  <si>
    <t>CT CHEST LOW DOSE LUNG CANCER SCREENING</t>
  </si>
  <si>
    <t>CT PELVIS WO CONT</t>
  </si>
  <si>
    <t>CT HEAD W CONT</t>
  </si>
  <si>
    <t>CT IAC W CONT</t>
  </si>
  <si>
    <t>CT ORBIT W CONT</t>
  </si>
  <si>
    <t>CT SELLA W CONT</t>
  </si>
  <si>
    <t>CT FACIAL W</t>
  </si>
  <si>
    <t>CT FACIAL W CONT</t>
  </si>
  <si>
    <t>CT SINUS W CONT</t>
  </si>
  <si>
    <t>CT CHEST W CONT</t>
  </si>
  <si>
    <t>CT PELVIS W CONT</t>
  </si>
  <si>
    <t>CT UP EXT W CONT LT</t>
  </si>
  <si>
    <t>CT UP EXT W CONT RT</t>
  </si>
  <si>
    <t>CT LOW EXT W CONT</t>
  </si>
  <si>
    <t>CT LOW EXT W CONT LT</t>
  </si>
  <si>
    <t>U/S ABD DOPPLER COMP</t>
  </si>
  <si>
    <t>U/S RENAL DOPPLER</t>
  </si>
  <si>
    <t>CT ABD WO CONT</t>
  </si>
  <si>
    <t>CT PANCREAS (W/O CONTRAST)</t>
  </si>
  <si>
    <t>CT C-SPINE W CONT</t>
  </si>
  <si>
    <t>CT T-SPINE W CONT</t>
  </si>
  <si>
    <t>CT L-SPINE W CONT</t>
  </si>
  <si>
    <t>CT PELVIS W/WO CON FS</t>
  </si>
  <si>
    <t>CT UP EXT W&amp;WO CONT</t>
  </si>
  <si>
    <t>CT UP EXT W&amp;WO CONT LT</t>
  </si>
  <si>
    <t>CT UP EXT W&amp;WO CONT RT</t>
  </si>
  <si>
    <t>CT LOW EXT W&amp;W/O CONT</t>
  </si>
  <si>
    <t>CT LOW EXT W&amp;W/O CONT LT</t>
  </si>
  <si>
    <t>CT LOW EXT W&amp;W/O CONT RT</t>
  </si>
  <si>
    <t>CT CHEST W&amp;WO CONT</t>
  </si>
  <si>
    <t>CT HEAD W&amp;W/O CONT</t>
  </si>
  <si>
    <t>CT IAC W&amp;WO</t>
  </si>
  <si>
    <t>CT ORBIT W&amp;WO CONT</t>
  </si>
  <si>
    <t>CT SELLA W&amp;WO CONT</t>
  </si>
  <si>
    <t>CT FACIAL W&amp;WO CONT</t>
  </si>
  <si>
    <t>CT SINUS W&amp;WO CONT</t>
  </si>
  <si>
    <t>CT C-SPINE W&amp;WO CONT</t>
  </si>
  <si>
    <t>CT T-SPINE W&amp;WO CONT</t>
  </si>
  <si>
    <t>CT L-SPINE W&amp;W/O CONT</t>
  </si>
  <si>
    <t>CT ABD W CONT</t>
  </si>
  <si>
    <t>CT IAC WO CONT</t>
  </si>
  <si>
    <t>CT ORBIT WO CONT</t>
  </si>
  <si>
    <t>CT SELLA WO CONT</t>
  </si>
  <si>
    <t>CT NECK WO CONT</t>
  </si>
  <si>
    <t>SCREENING TOMO MAMMO BILATERAL</t>
  </si>
  <si>
    <t>SCREENING TOMO MAMMO BILATERAL INCL CAD</t>
  </si>
  <si>
    <t>SCREENING TOMO MAMMO LEFT</t>
  </si>
  <si>
    <t>SCREENING TOMO MAMMO RIGHT</t>
  </si>
  <si>
    <t>CT NECK W CONT</t>
  </si>
  <si>
    <t>CT ABD W&amp;WO CONT</t>
  </si>
  <si>
    <t>CT PANCREAS W&amp;W/O CONT</t>
  </si>
  <si>
    <t>DIAGNOSTIC TOMO MAMMO LEFT</t>
  </si>
  <si>
    <t>DIAGNOSTIC TOMO MAMMO RIGHT</t>
  </si>
  <si>
    <t>U/S ECHO</t>
  </si>
  <si>
    <t>DIAGNOSTIC TOMO MAMMO BILAT</t>
  </si>
  <si>
    <t>DIAGNOSTIC TOMO MAMMO BILATERAL</t>
  </si>
  <si>
    <t>CT NECK W&amp;WO CONT</t>
  </si>
  <si>
    <t>CT ABD PEL WO CONT</t>
  </si>
  <si>
    <t>CT ABDOMEN &amp; PELVIS WITHOUT CONT</t>
  </si>
  <si>
    <t>CT ABDOMEN &amp; PELVIS WO CONT</t>
  </si>
  <si>
    <t>CT STONE PROTOCOL</t>
  </si>
  <si>
    <t>CTA BRAIN</t>
  </si>
  <si>
    <t>CTA HEAD W/ CONT</t>
  </si>
  <si>
    <t>CTA HEAD W/CONT</t>
  </si>
  <si>
    <t>STROKE CTA HEAD W/CONT</t>
  </si>
  <si>
    <t>CT CAROTID ANGIO</t>
  </si>
  <si>
    <t>STROKE CT CAROTID ANGIO</t>
  </si>
  <si>
    <t>CTA UPPER EXT W</t>
  </si>
  <si>
    <t>CT CHEST PE STUDY (W CONT)</t>
  </si>
  <si>
    <t>CTA CHEST (W CONT)</t>
  </si>
  <si>
    <t>CTA CHEST W CONT</t>
  </si>
  <si>
    <t>CTA ABD W/WO</t>
  </si>
  <si>
    <t>CT ABDOMEN &amp; PELVIS WITH CONT</t>
  </si>
  <si>
    <t>CT ABDOMEN &amp; PELVIS W&amp;WO CONTRST</t>
  </si>
  <si>
    <t>CT UROGRAM W/WO</t>
  </si>
  <si>
    <t>CT UP EXT WO CONT BILATERAL</t>
  </si>
  <si>
    <t>CTA ABD/PELVIS W/WO</t>
  </si>
  <si>
    <t>CT UP EXT W CONT BILATERAL</t>
  </si>
  <si>
    <t>CT ABD W&amp;WO RUNOFF</t>
  </si>
  <si>
    <t>CTA ABD/PELV W/CONT &amp; RUNOFF</t>
  </si>
  <si>
    <t>CTA ABDOMINAL AORTA &amp; RUNOFF</t>
  </si>
  <si>
    <t>CT UP EXT W&amp;WO CONT BILATERAL</t>
  </si>
  <si>
    <t>CTA HEAD &amp; NECK W/CONT</t>
  </si>
  <si>
    <t>CTA HEAD/CAROTID ANGIO W/CONT</t>
  </si>
  <si>
    <t>CTA HEAD/CAROTID W/CONT</t>
  </si>
  <si>
    <t>STROKE CTA HEAD &amp; NECK W/CONT</t>
  </si>
  <si>
    <t>CT CHEST ABDOMEN &amp; PELVIS WO CONT</t>
  </si>
  <si>
    <t>CT CHEST/ABD/PEL WO CONT</t>
  </si>
  <si>
    <t>70488;70492</t>
  </si>
  <si>
    <t>CT FACIAL/NECK W&amp;WO CONT</t>
  </si>
  <si>
    <t>CT CHEST ABD PEL W</t>
  </si>
  <si>
    <t>CT CHEST/ABD/PEL W CONT</t>
  </si>
  <si>
    <t>CT CHEST ABD PEL W&amp;WO CONT</t>
  </si>
  <si>
    <t>CT CHEST ABDOMEN &amp; PELVIS W&amp;WO CONT</t>
  </si>
  <si>
    <t>XR FINGER/FINGERS LEFT 3V'S</t>
  </si>
  <si>
    <t xml:space="preserve">LA - AVY </t>
  </si>
  <si>
    <t>XR FINGER/FINGERS RIGHT 3V'S</t>
  </si>
  <si>
    <t>XR TOE LEFT MIN 2V'S</t>
  </si>
  <si>
    <t>XR TOE RIGHT MIN 2V'S</t>
  </si>
  <si>
    <t>XR SHOULDER LEFT 1V</t>
  </si>
  <si>
    <t>XR SHOULDER RIGHT 1V</t>
  </si>
  <si>
    <t>XR C-SPINE 1V</t>
  </si>
  <si>
    <t>XR ELBOW LEFT 2 VIEWS</t>
  </si>
  <si>
    <t>XR ELBOW LEFT 2V'S</t>
  </si>
  <si>
    <t>XR ELBOW RIGHT 2 VIEWS</t>
  </si>
  <si>
    <t>XR ELBOW RIGHT 2V'S</t>
  </si>
  <si>
    <t>XR FOREARM LEFT 2V'S</t>
  </si>
  <si>
    <t>XR FOREARM RIGHT 2V'S</t>
  </si>
  <si>
    <t>XR UPPER EXT INFT MIN 2V'S LT</t>
  </si>
  <si>
    <t>XR UPPER EXT INFT MIN 2V'S RT</t>
  </si>
  <si>
    <t>XR WRIST LEFT 2V'S</t>
  </si>
  <si>
    <t>XR WRIST RIGHT 2V'S</t>
  </si>
  <si>
    <t>XR HAND LEFT 2V'S</t>
  </si>
  <si>
    <t>XR HAND RIGHT 2V'S</t>
  </si>
  <si>
    <t>XR KNEE LEFT 1 OR 2V'S</t>
  </si>
  <si>
    <t>XR KNEE RIGHT 1 OR 2V'S</t>
  </si>
  <si>
    <t>XR KNEES AP STANDING BILAT</t>
  </si>
  <si>
    <t>XR ANKLE LEFT MIN 2V'S</t>
  </si>
  <si>
    <t>XR ANKLE RIGHT MIN 2V'S</t>
  </si>
  <si>
    <t>XR FOOT LEFT 2V'S</t>
  </si>
  <si>
    <t>XR FOOT RIGHT 2V'S</t>
  </si>
  <si>
    <t>XR NASAL BONES</t>
  </si>
  <si>
    <t>XR SINUSES 1 OR 2V'S</t>
  </si>
  <si>
    <t>XR PELVIS 1 OR 2V'S</t>
  </si>
  <si>
    <t>XR SACRUM/COCCYX</t>
  </si>
  <si>
    <t>XR ELBOW LEFT 3V'S</t>
  </si>
  <si>
    <t>XR ELBOW RIGHT 3V'S</t>
  </si>
  <si>
    <t>XR WRIST LEFT 3+V'S</t>
  </si>
  <si>
    <t>XR WRIST RIGHT 3+V'S</t>
  </si>
  <si>
    <t>XR HAND LEFT MIN 3V'S</t>
  </si>
  <si>
    <t>XR HAND RIGHT MIN 3V'S</t>
  </si>
  <si>
    <t>XR ANKLE LEFT MIN 3V'S</t>
  </si>
  <si>
    <t>XR ANKLE RIGHT MIN 3V"S</t>
  </si>
  <si>
    <t>XR ANKLE RIGHT MIN 3V'S</t>
  </si>
  <si>
    <t>XR FOOT LEFT 2+ V'S</t>
  </si>
  <si>
    <t>XR FOOT LEFT MIN 3V'S</t>
  </si>
  <si>
    <t>XR FOOT RIGHT 2+ V'S</t>
  </si>
  <si>
    <t>XR FOOT RIGHT MIN 3V'S</t>
  </si>
  <si>
    <t>XR EYE FOREIGN BODY</t>
  </si>
  <si>
    <t>XR SKULL &lt; 4V'S</t>
  </si>
  <si>
    <t>XR SKULL AP/PA ONLY</t>
  </si>
  <si>
    <t>XR SKULL LAT ONLY</t>
  </si>
  <si>
    <t>XR CHEST 1V (PORT CXR)</t>
  </si>
  <si>
    <t>XR CHEST 1V AP OR PA</t>
  </si>
  <si>
    <t>XR CHEST DECUB LEFT</t>
  </si>
  <si>
    <t>XR CHEST DECUB RIGHT</t>
  </si>
  <si>
    <t>XR SHOULDER LEFT 2+V'S</t>
  </si>
  <si>
    <t>XR SHOULDER RIGHT 2+V'S</t>
  </si>
  <si>
    <t>XR HIP 1 VIEW LEFT W/PELVIS</t>
  </si>
  <si>
    <t>XR FEMUR LEFT 2V'S</t>
  </si>
  <si>
    <t>XR FEMUR RIGHT 2V'S</t>
  </si>
  <si>
    <t>XR KNEE LEFT 3V'S</t>
  </si>
  <si>
    <t>XR KNEE RIGHT 3V'S</t>
  </si>
  <si>
    <t>XR ABDOMEN 1V (KUB)</t>
  </si>
  <si>
    <t>XR ABDOMEN 1V (KUB) PORTABLE</t>
  </si>
  <si>
    <t>XR OPTIC FORAMINA</t>
  </si>
  <si>
    <t>XR T-SPINE 2V'S</t>
  </si>
  <si>
    <t>BD BONE DENISTY</t>
  </si>
  <si>
    <t>BD BONE DENSITY</t>
  </si>
  <si>
    <t>BONE DENSITY</t>
  </si>
  <si>
    <t>XR SINUSES MIN 3V'S</t>
  </si>
  <si>
    <t>XR CHEST  2V EPA &amp; LAT</t>
  </si>
  <si>
    <t>XR CHEST 2 LAT DECUBITUS BILA</t>
  </si>
  <si>
    <t>XR CHEST 2V EPA &amp; LAT</t>
  </si>
  <si>
    <t>XR CHEST 2V EPA AND LAT</t>
  </si>
  <si>
    <t>XR RIB LEFT 2V</t>
  </si>
  <si>
    <t>XR RIB LEFT AVY</t>
  </si>
  <si>
    <t>XR RIB RIGHT 2V</t>
  </si>
  <si>
    <t>XR RIB RIGHT AVY</t>
  </si>
  <si>
    <t>XR C-SPINE 2 OR 3 V'S</t>
  </si>
  <si>
    <t>XR C-SPINE 2OR 3V'S</t>
  </si>
  <si>
    <t>XR L-SPINE 2 OR 3V'S</t>
  </si>
  <si>
    <t>XR L-SPINE 2V'S</t>
  </si>
  <si>
    <t>XR L-SPINE BENDING ONLY 2OR3VS</t>
  </si>
  <si>
    <t>XR HIP W/PELVIS LEFT 2V'S</t>
  </si>
  <si>
    <t>XR HIP W/PELVIS RIGHT 2V'S</t>
  </si>
  <si>
    <t>XR KNEE LEFT 4+V'S</t>
  </si>
  <si>
    <t>XR KNEE RIGHT 4+V'S</t>
  </si>
  <si>
    <t>XR T-SPINE 3V'S</t>
  </si>
  <si>
    <t>XR SACROILIAC JOINTS 3+V'S</t>
  </si>
  <si>
    <t>XR ABDOMEN 2V PORTABLE</t>
  </si>
  <si>
    <t>XR MANDIBLE 4+V'S</t>
  </si>
  <si>
    <t>XR PELVIS MIN 3V'S</t>
  </si>
  <si>
    <t>XR FACIAL BONES 3V'S</t>
  </si>
  <si>
    <t>XR L-SPINE MIN 4V'S</t>
  </si>
  <si>
    <t>XR CHEST 2V W/LORDOTIC</t>
  </si>
  <si>
    <t>XR C-SPINE 4 OR 5V'S</t>
  </si>
  <si>
    <t>XR C-SPINE 4 OR 5V'S (ROUTINE)</t>
  </si>
  <si>
    <t>XR FINGER THUMB BIL</t>
  </si>
  <si>
    <t>XR ORBITS MIN 4V'S</t>
  </si>
  <si>
    <t>XR SKULL MIN 4V'S</t>
  </si>
  <si>
    <t>XR HIPS BILATERAL W/PELVIS AVY</t>
  </si>
  <si>
    <t>XR C-SPINE 6 OR MORE V'S</t>
  </si>
  <si>
    <t>XR L-SPINE INCLUDE BEND MIN 6V</t>
  </si>
  <si>
    <t>RF CHOLANGIOGRAM INTRAOP</t>
  </si>
  <si>
    <t>XR FLUORO &lt; 1 HOUR</t>
  </si>
  <si>
    <t>XR ACUTE ABDOMINAL SERIES</t>
  </si>
  <si>
    <t>XR ELBOWS 2 VIEWS BILATERAL</t>
  </si>
  <si>
    <t>XR KNEE 1 OR 2V'S BILAT</t>
  </si>
  <si>
    <t>XR TIBIA FIBULA 2V BIL</t>
  </si>
  <si>
    <t>XR WRIST 3V BILATERAL</t>
  </si>
  <si>
    <t>XR HAND 3V BILATERAL</t>
  </si>
  <si>
    <t>XR FOOT MIN 3V BILATERAL</t>
  </si>
  <si>
    <t>XR SHOULDER 2+V BIL</t>
  </si>
  <si>
    <t>XR SHOULDER 2V BILATERAL</t>
  </si>
  <si>
    <t>XR SHOULDER AXIAL BI</t>
  </si>
  <si>
    <t>XR FEMUR 2V BIL</t>
  </si>
  <si>
    <t>XR KNEE 3V BILATERAL</t>
  </si>
  <si>
    <t>US BLADDER-RESID FEMALE</t>
  </si>
  <si>
    <t>US BLADDER-RESID MALE</t>
  </si>
  <si>
    <t>US AORTA AVY</t>
  </si>
  <si>
    <t>XR GASRTIC TUBE CHECK/GASTROGR</t>
  </si>
  <si>
    <t>XR GASTRIC TUBE CHECK/GASTROGR</t>
  </si>
  <si>
    <t>US THYROID/NECK</t>
  </si>
  <si>
    <t>US NONVASCULAR EXT US LIM LT</t>
  </si>
  <si>
    <t>US NONVASCULAR EXT US LIM RT</t>
  </si>
  <si>
    <t>US UPPER EXTREMITY LIMITED LT</t>
  </si>
  <si>
    <t>US UPPER EXTREMITY LIMITED RT</t>
  </si>
  <si>
    <t>HIDA SCAN AVY</t>
  </si>
  <si>
    <t>NM HIDA AVY</t>
  </si>
  <si>
    <t>NM HIDA SCAN AVY</t>
  </si>
  <si>
    <t>CT HEAD WO</t>
  </si>
  <si>
    <t>NM GASTRIC EMPTY SCAN</t>
  </si>
  <si>
    <t>US PREGNANCY COMP &gt; 14 WEEKS</t>
  </si>
  <si>
    <t>CT C-SPINE WO</t>
  </si>
  <si>
    <t>CT T-SPINE WO</t>
  </si>
  <si>
    <t>CT L-SPINE  WO</t>
  </si>
  <si>
    <t>CT L-SPINE WO</t>
  </si>
  <si>
    <t>CT ELBOW RIGHT WO</t>
  </si>
  <si>
    <t>CT FOREARM RIGHT WO</t>
  </si>
  <si>
    <t>CT HUMERUS LEFT WO</t>
  </si>
  <si>
    <t>CT HUMERUS RIGHT WO</t>
  </si>
  <si>
    <t>CT CHEST LOW DOSE SCRE</t>
  </si>
  <si>
    <t>CT CHEST LOW DOSE SCREENING</t>
  </si>
  <si>
    <t>CT HIP BILAT WO</t>
  </si>
  <si>
    <t>CT IAC/TEMPORAL BONE W</t>
  </si>
  <si>
    <t>CT POSTERIOR FOSSA W</t>
  </si>
  <si>
    <t>CT SELLA TURCICA W</t>
  </si>
  <si>
    <t>CT HIP BILAT W</t>
  </si>
  <si>
    <t>CT ELBOW LEFT W</t>
  </si>
  <si>
    <t>CT ELBOW RIGHT W</t>
  </si>
  <si>
    <t>CT FOREARM LEFT W</t>
  </si>
  <si>
    <t>CT FOREARM RIGHT W</t>
  </si>
  <si>
    <t>CT HAND LEFT W</t>
  </si>
  <si>
    <t>CT HAND RIGHT W</t>
  </si>
  <si>
    <t>CT HUMERUS LEFT W</t>
  </si>
  <si>
    <t>CT HUMERUS RIGHT W</t>
  </si>
  <si>
    <t>CT SHOULDER RIGHT W</t>
  </si>
  <si>
    <t>CT WRIST LEFT W</t>
  </si>
  <si>
    <t>CT WRIST RIGHT W</t>
  </si>
  <si>
    <t>CT ANKLE LEFT W</t>
  </si>
  <si>
    <t>CT ANKLE RIGHT W</t>
  </si>
  <si>
    <t>US ABDOMEN DUPLEX LIMITED</t>
  </si>
  <si>
    <t>US RENAL ARTERIAL DOPPLER</t>
  </si>
  <si>
    <t>MRA CAROTIDS WO</t>
  </si>
  <si>
    <t>CT T-SPINE W</t>
  </si>
  <si>
    <t>CT L-SPINE  W</t>
  </si>
  <si>
    <t>CT L-SPINE W</t>
  </si>
  <si>
    <t>CT L-SPINE WITH</t>
  </si>
  <si>
    <t>CT HIP BILAT W/WO</t>
  </si>
  <si>
    <t>CT ELBOW LEFT W/WO</t>
  </si>
  <si>
    <t>CT IAC/TEMPORAL BONE W/WO</t>
  </si>
  <si>
    <t>CT POSTERIOR FOSSA W/WO</t>
  </si>
  <si>
    <t>CT SELLA TURCICA W/WO</t>
  </si>
  <si>
    <t>CT C-SPINE W/WO</t>
  </si>
  <si>
    <t>CT L-SPINE W/WO</t>
  </si>
  <si>
    <t>CT L-SPINE, W/ &amp; W/O CONTRAST</t>
  </si>
  <si>
    <t>CT IAC/TEMPERORAL BONE WO</t>
  </si>
  <si>
    <t>CT POSTERIOR FOSSA WO</t>
  </si>
  <si>
    <t>CT SELLA TURCICA WO</t>
  </si>
  <si>
    <t>MG 3D SCREENING MAMMO BILAT</t>
  </si>
  <si>
    <t>US PELVIS TRANS ABD/VAG NON-OB</t>
  </si>
  <si>
    <t>US PELVIS TRNS ABD/VAG  NON-OB</t>
  </si>
  <si>
    <t>US PELVIS TRNS ABD/VAG NON OB</t>
  </si>
  <si>
    <t>CT NECK SOFT TISSUE W/</t>
  </si>
  <si>
    <t>MG 3D DIAGNOSTIC MAMMO LEFT</t>
  </si>
  <si>
    <t>MG 3D DIAGNOSTIC MAMMO RIGHT</t>
  </si>
  <si>
    <t>MR TMJ</t>
  </si>
  <si>
    <t>MRI TMJ W/O</t>
  </si>
  <si>
    <t>MR C-SPINE WO</t>
  </si>
  <si>
    <t>MR T-SPINE WO</t>
  </si>
  <si>
    <t>MRA CAROTIDS W</t>
  </si>
  <si>
    <t>MG 3D DIAGNOSTIC MAMMO BIL</t>
  </si>
  <si>
    <t>MR HIP BILAT W</t>
  </si>
  <si>
    <t>MR BRAIN W</t>
  </si>
  <si>
    <t>MR IAC W</t>
  </si>
  <si>
    <t>MR C-SPINE W</t>
  </si>
  <si>
    <t>MR T-SPINE W</t>
  </si>
  <si>
    <t>MR L-SPINE W</t>
  </si>
  <si>
    <t>MRA CAROTIDS W/WO</t>
  </si>
  <si>
    <t>CTA PELVIS W</t>
  </si>
  <si>
    <t>CTA ABDOMEN/PELVIS W</t>
  </si>
  <si>
    <t>CTA ABDOMEN/PELVIS W/WO</t>
  </si>
  <si>
    <t>MR T-SPINE W/WO</t>
  </si>
  <si>
    <t>CT EXTREMITY LOWER BILAT W</t>
  </si>
  <si>
    <t>CT NECK/CHEST WO</t>
  </si>
  <si>
    <t>CTA AORTA/BILAT W/RUNO</t>
  </si>
  <si>
    <t>CTA AORTA/BILAT W/RUNOFF</t>
  </si>
  <si>
    <t>CT CHEST/ABDOMEN W</t>
  </si>
  <si>
    <t>CT NECK/CHEST W</t>
  </si>
  <si>
    <t>CTA HEAD/NECK W/WO</t>
  </si>
  <si>
    <t>CT CHEST/ABDOMEN/PELVIS WO</t>
  </si>
  <si>
    <t>CT CHEST/ABDOMEN/PELVIS W</t>
  </si>
  <si>
    <t>CT CHEST/ABDOMEN/PELVIS W/WO</t>
  </si>
  <si>
    <t>LA - BUNKIE</t>
  </si>
  <si>
    <t>US TRANSVAG PELVIS</t>
  </si>
  <si>
    <t>ABDOMEN 1 VIEW W/CONTRAST</t>
  </si>
  <si>
    <t>FINGER  LT THUMB</t>
  </si>
  <si>
    <t>FINGER  RT THUMB</t>
  </si>
  <si>
    <t>FINGER (AP/LAT) LT 2ND</t>
  </si>
  <si>
    <t>FINGER (AP/LAT) LT 3RD</t>
  </si>
  <si>
    <t>FINGER (AP/LAT) LT 4TH</t>
  </si>
  <si>
    <t>FINGER (AP/LAT) LT 5TH</t>
  </si>
  <si>
    <t>FINGER (AP/LAT) RT 2ND</t>
  </si>
  <si>
    <t>FINGER (AP/LAT) RT 3RD</t>
  </si>
  <si>
    <t>FINGER (AP/LAT) RT 4TH</t>
  </si>
  <si>
    <t>FINGER (AP/LAT) RT 5TH</t>
  </si>
  <si>
    <t>FINGER LT THUMB</t>
  </si>
  <si>
    <t>FINGER RT THUMB</t>
  </si>
  <si>
    <t>TOE LT FIFTH</t>
  </si>
  <si>
    <t>TOE LT FOURTH</t>
  </si>
  <si>
    <t>TOE LT GREAT</t>
  </si>
  <si>
    <t>TOE LT SECOND</t>
  </si>
  <si>
    <t>TOE LT THIRD</t>
  </si>
  <si>
    <t>TOE RT 3RD MIN 2V</t>
  </si>
  <si>
    <t>TOE RT 5TH MIN 2V</t>
  </si>
  <si>
    <t>TOE RT FIFTH</t>
  </si>
  <si>
    <t>TOE RT FOURTH</t>
  </si>
  <si>
    <t>TOE RT GREAT</t>
  </si>
  <si>
    <t>TOE RT SECOND</t>
  </si>
  <si>
    <t>TOE RT THIRD</t>
  </si>
  <si>
    <t>SPINE 1-VIEW</t>
  </si>
  <si>
    <t>CLAVICLE LT (AP/30 ANGLE)</t>
  </si>
  <si>
    <t>CLAVICLE RT (AP/30 ANGLE</t>
  </si>
  <si>
    <t>HUMERUS AP LAT LT</t>
  </si>
  <si>
    <t>HUMERUS AP LAT RT</t>
  </si>
  <si>
    <t>ELBOW 2 VIEW LT</t>
  </si>
  <si>
    <t>ELBOW 2 VIEW RT</t>
  </si>
  <si>
    <t>INFANT UPPER EXT LT</t>
  </si>
  <si>
    <t>INFANT UPPER EXT RT</t>
  </si>
  <si>
    <t>INFANT UPPER EXTREMITY LT</t>
  </si>
  <si>
    <t>INFANT UPPER EXTREMITY RT</t>
  </si>
  <si>
    <t>KNEE 2 VIEW LT</t>
  </si>
  <si>
    <t>KNEE 2 VIEW RT</t>
  </si>
  <si>
    <t>KNEES BILAT STANDING (AP ONLY)</t>
  </si>
  <si>
    <t>TIBIA-FIBULA LT (AP/LAT)</t>
  </si>
  <si>
    <t>TIBIA-FIBULA RT (AP/LAT)</t>
  </si>
  <si>
    <t>INFANT LOWER EXTREMITY</t>
  </si>
  <si>
    <t>CALCANEOUS (AP/LAT) LT</t>
  </si>
  <si>
    <t>CALCANEOUS (AP/LAT) RT</t>
  </si>
  <si>
    <t>NASALS 3V</t>
  </si>
  <si>
    <t>SACRUM (AP/LAT)</t>
  </si>
  <si>
    <t>SACRUM/ COCCYX</t>
  </si>
  <si>
    <t>SCAPULA (AP/LAT) LT</t>
  </si>
  <si>
    <t>SCAPULA (AP/LAT) RT</t>
  </si>
  <si>
    <t>ELBOW 3 VIEW LT</t>
  </si>
  <si>
    <t>ELBOW 3 VIEW RT</t>
  </si>
  <si>
    <t>WRIST 3 OR MORE LT</t>
  </si>
  <si>
    <t>WRIST 3 OR MORE RT</t>
  </si>
  <si>
    <t>HAND 3V LT</t>
  </si>
  <si>
    <t>HAND 3V RT</t>
  </si>
  <si>
    <t>ANKLE 3V LT</t>
  </si>
  <si>
    <t>ANKLE 3V RT</t>
  </si>
  <si>
    <t>FOOT 3 VIEW LT</t>
  </si>
  <si>
    <t>FOOT 3 VIEW RT</t>
  </si>
  <si>
    <t>SKULL &lt; 4 VIEW</t>
  </si>
  <si>
    <t>SKULL &lt;4V</t>
  </si>
  <si>
    <t>SOFT TISSUE NECK (AP/L</t>
  </si>
  <si>
    <t>CHEST LAT DECUBITUS</t>
  </si>
  <si>
    <t>CHEST PORTABLE</t>
  </si>
  <si>
    <t>SHOULDER 2 VIEWS LT</t>
  </si>
  <si>
    <t>SHOULDER 2 VIEWS RT</t>
  </si>
  <si>
    <t>SHOULDER 3 VIEWS LT</t>
  </si>
  <si>
    <t>SHOULDER 3 VIEWS RT</t>
  </si>
  <si>
    <t>AC JOINTS W/WO WEIGHTS</t>
  </si>
  <si>
    <t>AC JOINTS W/WTS</t>
  </si>
  <si>
    <t>AC JOINTS W/WTS BIL</t>
  </si>
  <si>
    <t>FEMUR (AP/LAT) LT</t>
  </si>
  <si>
    <t>FEMUR (AP/LAT) RT</t>
  </si>
  <si>
    <t>KNEE 3 VIEW LT</t>
  </si>
  <si>
    <t>KNEE 3 VIEW RT</t>
  </si>
  <si>
    <t>PATELLA (AP/LAT/AX) LT</t>
  </si>
  <si>
    <t>PATELLA (AP/LAT/AX) RT</t>
  </si>
  <si>
    <t>ABDOMEN (KUB)</t>
  </si>
  <si>
    <t>ABDOMEN (LAT DECUB</t>
  </si>
  <si>
    <t>XR BONE AGE AP BOTH HANDS ONLY</t>
  </si>
  <si>
    <t>STERNUM (OBL/LAT)</t>
  </si>
  <si>
    <t>THORACIC SPINE (AP/LAT</t>
  </si>
  <si>
    <t>SINUSES (WAT/PA/LAT/SMV)</t>
  </si>
  <si>
    <t>CHEST (PA/LAT)</t>
  </si>
  <si>
    <t>RIBS UNILAT LT 2V</t>
  </si>
  <si>
    <t>RIBS UNILAT RT 2V</t>
  </si>
  <si>
    <t>RIBS UNILATERAL LT BUNKIE</t>
  </si>
  <si>
    <t>RIBS UNILATERAL RT BUNKIE</t>
  </si>
  <si>
    <t>STERNOCLAVICULAR JTS</t>
  </si>
  <si>
    <t>C SPINE 3 VIEW</t>
  </si>
  <si>
    <t>L Spine 3V</t>
  </si>
  <si>
    <t>HIP LAT &amp; AP PELVIS LT</t>
  </si>
  <si>
    <t>HIP LAT &amp; AP PELVIS RT</t>
  </si>
  <si>
    <t>INFANT PELVIS/HIP</t>
  </si>
  <si>
    <t>KNEE 4 VIEW LT</t>
  </si>
  <si>
    <t>KNEE 4 VIEW RT</t>
  </si>
  <si>
    <t>SACROILIAC JTS (AP/2OBL</t>
  </si>
  <si>
    <t>ABDOMEN (FLAT&amp;ERECT)</t>
  </si>
  <si>
    <t>ABDOMEN (KUB/LAT)</t>
  </si>
  <si>
    <t>TMJ JOINT</t>
  </si>
  <si>
    <t>CT BONE DENSITY SCAN</t>
  </si>
  <si>
    <t>FACIAL BONES (PA/WAT/L</t>
  </si>
  <si>
    <t>L SPINE 5V</t>
  </si>
  <si>
    <t>XR Bone Length Studies Scanograms</t>
  </si>
  <si>
    <t>CHEST MULTIPLE VIEWS</t>
  </si>
  <si>
    <t>RIBS W/1 VIEW CHEST LT</t>
  </si>
  <si>
    <t>RIBS W/1 VIEW CHEST RT</t>
  </si>
  <si>
    <t>C SPINE 5 VIEW</t>
  </si>
  <si>
    <t>ORBIT BONE</t>
  </si>
  <si>
    <t>SKULL 4 VIEW</t>
  </si>
  <si>
    <t>RIBS BILAT 3V</t>
  </si>
  <si>
    <t>C SPINE 7 VIEW</t>
  </si>
  <si>
    <t>L SPINE 7V</t>
  </si>
  <si>
    <t>RIBS BILAT WITH 1 VIEW CHEST</t>
  </si>
  <si>
    <t>RIBS, BILAT W CHEST; MIN 4 VIEWS</t>
  </si>
  <si>
    <t>73560;73650</t>
  </si>
  <si>
    <t>KNEE BI-LATERAL BUNKIE</t>
  </si>
  <si>
    <t>MASTOID</t>
  </si>
  <si>
    <t>SCOLIOSIS STUDY 4V</t>
  </si>
  <si>
    <t>70120;70120</t>
  </si>
  <si>
    <t>XR Mastoids &lt; 3 Views Bilateral</t>
  </si>
  <si>
    <t>BILAT KNEE 3V</t>
  </si>
  <si>
    <t>US VENOUS LOWER LT</t>
  </si>
  <si>
    <t>US VENOUS LOWER RT</t>
  </si>
  <si>
    <t>US VENOUS RIGHT LOWER EXTREMITY</t>
  </si>
  <si>
    <t>US VENOUS UPPER LT</t>
  </si>
  <si>
    <t>US VENOUS UPPER RT</t>
  </si>
  <si>
    <t>US SOFT TISSUE BUTTOCKS</t>
  </si>
  <si>
    <t>US ART LO EX-UNI RT</t>
  </si>
  <si>
    <t>US ARTERIAL EXT LOWER LT</t>
  </si>
  <si>
    <t>US ART UPPER EXTR RT</t>
  </si>
  <si>
    <t>US ARTERIAL DOPPLER UPPER EXT - LEFT</t>
  </si>
  <si>
    <t>MODIFIED BARIUM STUDY</t>
  </si>
  <si>
    <t>US AORTA SCREENING</t>
  </si>
  <si>
    <t>SKELETAL SURVEY</t>
  </si>
  <si>
    <t>US SOFT TISSUE CHEST OR UPPER BACK</t>
  </si>
  <si>
    <t>US SOFT TISSUE ABDOMEN OR LOWER BACK</t>
  </si>
  <si>
    <t>ABDOMEN  1 VIEW W/CONTRAST</t>
  </si>
  <si>
    <t>US PELVIS TRANS ABD/TRANS VAGINAL NON OB</t>
  </si>
  <si>
    <t>US EXTREM NON-VA LT LIMITED</t>
  </si>
  <si>
    <t>US EXTREM NON-VA RT LIMITED</t>
  </si>
  <si>
    <t>US Extremity Nonvascular Limited Left</t>
  </si>
  <si>
    <t>SMALL BOWEL WITH UGI</t>
  </si>
  <si>
    <t>US VENOUS LOWER EXT BILATERAL</t>
  </si>
  <si>
    <t>US VENOUS UPPER EXTREMITY BILATERAL</t>
  </si>
  <si>
    <t>US BREAST LT BUNKIE</t>
  </si>
  <si>
    <t>US BREAST RT BUNKIE</t>
  </si>
  <si>
    <t>US RENAL ULTRASOUND</t>
  </si>
  <si>
    <t>US TRANS VAGINAL US (OB)</t>
  </si>
  <si>
    <t>UGI SERIES</t>
  </si>
  <si>
    <t>US CAROTID ARTERY</t>
  </si>
  <si>
    <t>US ART EXTR-BI</t>
  </si>
  <si>
    <t>US ART LO EX-BI</t>
  </si>
  <si>
    <t>US ARTERIAL EXT LOWER BILAT</t>
  </si>
  <si>
    <t>US ART UPPER EXTR BIL</t>
  </si>
  <si>
    <t>SMALL BOWEL</t>
  </si>
  <si>
    <t>CT HEAD W/O</t>
  </si>
  <si>
    <t>CT SINUS W/O CONTRAST</t>
  </si>
  <si>
    <t>US ECHO FOLLOW UP</t>
  </si>
  <si>
    <t>US OB &gt; 14 WKS</t>
  </si>
  <si>
    <t>US OB &gt;14 WKS</t>
  </si>
  <si>
    <t>CT C SPINE W/O</t>
  </si>
  <si>
    <t>CT LUMBAR SPINE W/O</t>
  </si>
  <si>
    <t>CT CHEST SUPER D W/O CONTRAST</t>
  </si>
  <si>
    <t>CT LOW DOSE LUNG SCREEN</t>
  </si>
  <si>
    <t>CT HEAD W/CONTRAST</t>
  </si>
  <si>
    <t>CT ORBIT SELLA/POST FOSSA C+</t>
  </si>
  <si>
    <t>CT MAXILLOFACIAL W/CONTRAST</t>
  </si>
  <si>
    <t>CT CHEST SUPER D W/CONTRAST   </t>
  </si>
  <si>
    <t>CT PELVIS C+</t>
  </si>
  <si>
    <t>CT UPPER EXT W/CONTRAST LT</t>
  </si>
  <si>
    <t>CT UPPER EXT W/CONTRAST RT</t>
  </si>
  <si>
    <t>CT LOWER EXT W/CONTRAST LT</t>
  </si>
  <si>
    <t>CT LOWER EXT W/CONTRAST RT</t>
  </si>
  <si>
    <t>US Art/Vein Abd/Pelvis/Scrotal Complete</t>
  </si>
  <si>
    <t>CT ABDM W/ ORAL ONLY</t>
  </si>
  <si>
    <t>MRA HEAD W/O</t>
  </si>
  <si>
    <t>MRA HEAD W0</t>
  </si>
  <si>
    <t>MRV HEAD</t>
  </si>
  <si>
    <t>CT LUMBAR W/CONTRAST</t>
  </si>
  <si>
    <t>CT UPPER EXT W/WO LT</t>
  </si>
  <si>
    <t>CT UPPER EXT W/WO RT</t>
  </si>
  <si>
    <t>BARIUM ENEMA AIR CONTRAST</t>
  </si>
  <si>
    <t>CT ORBIT SELLA/POST FOSSA W/WO</t>
  </si>
  <si>
    <t>CT C SPINE W/WO</t>
  </si>
  <si>
    <t>CT ABDOMEN W/ONLY</t>
  </si>
  <si>
    <t>CT ORBITS/SELLA/POST FOSSA/EAR WO</t>
  </si>
  <si>
    <t>CT ST NECK WO</t>
  </si>
  <si>
    <t>MRI ORBIT, FACE, OR NECK WO</t>
  </si>
  <si>
    <t>MRI FOREARM LT W/O</t>
  </si>
  <si>
    <t>MRI FOREARM RT W/O</t>
  </si>
  <si>
    <t>MRI HAND LT W/O</t>
  </si>
  <si>
    <t>MRI HAND RT W/O</t>
  </si>
  <si>
    <t>MRI HUMERUS LT W/O</t>
  </si>
  <si>
    <t>MRI HUMERUS RT W/O</t>
  </si>
  <si>
    <t>MRI ELBOW LT W/O</t>
  </si>
  <si>
    <t>MRI ELBOW RT W/O</t>
  </si>
  <si>
    <t>MRI SHOULDER LT W/O</t>
  </si>
  <si>
    <t>MRI SHOULDER RT W/O</t>
  </si>
  <si>
    <t>MRI WRIST LT W/O</t>
  </si>
  <si>
    <t>MRI WRIST RT W/O</t>
  </si>
  <si>
    <t>MRI FEMUR LT W/O</t>
  </si>
  <si>
    <t>MRI FEMUR RT W/O</t>
  </si>
  <si>
    <t>MRI FOOT LT W/O</t>
  </si>
  <si>
    <t>MRI FOOT RT W/O</t>
  </si>
  <si>
    <t>MRI TIB FIB LT W/O</t>
  </si>
  <si>
    <t>MRI TIB FIB RT W/O</t>
  </si>
  <si>
    <t>MRI ANKLE LT W/O</t>
  </si>
  <si>
    <t>MRI ANKLE RT W/O</t>
  </si>
  <si>
    <t>MRI HIP LT W/O</t>
  </si>
  <si>
    <t>MRI HIP RT W/O</t>
  </si>
  <si>
    <t>MRI KNEE LT W/O</t>
  </si>
  <si>
    <t>MRI KNEE RT  W/O</t>
  </si>
  <si>
    <t>MRI KNEE RT W/O</t>
  </si>
  <si>
    <t>CT ST NECK C+</t>
  </si>
  <si>
    <t>CT ABDM W/WO</t>
  </si>
  <si>
    <t>CT ABDM W/WO ORAL AND IV</t>
  </si>
  <si>
    <t>MRI ABD WO</t>
  </si>
  <si>
    <t>US ECHO CARDIOGRAM 2/D</t>
  </si>
  <si>
    <t>US Breast Bilateral Complete</t>
  </si>
  <si>
    <t>MRA HEAD WO/W</t>
  </si>
  <si>
    <t>MRI CERVICAL SPINE W/O</t>
  </si>
  <si>
    <t>MRI THORACIC SPINE W/OUT</t>
  </si>
  <si>
    <t>CT ST NECK W/WO</t>
  </si>
  <si>
    <t>MRI ORBIT, FACE, OR NECK WITH ONLY</t>
  </si>
  <si>
    <t>MRI FOREARM LT W</t>
  </si>
  <si>
    <t>MRI FOREARM RT W</t>
  </si>
  <si>
    <t>MRI HAND LT W</t>
  </si>
  <si>
    <t>MRI HAND RT W</t>
  </si>
  <si>
    <t>MRI HUMERUS LT W</t>
  </si>
  <si>
    <t>MRI HUMERUS RT W</t>
  </si>
  <si>
    <t>MRI ELBOW LT W</t>
  </si>
  <si>
    <t>MRI ELBOW RT W</t>
  </si>
  <si>
    <t>MRI SHOULDER LT W</t>
  </si>
  <si>
    <t>MRI SHOULDER RT W</t>
  </si>
  <si>
    <t>MRI WRIST LT W</t>
  </si>
  <si>
    <t>MRI WRIST RT W</t>
  </si>
  <si>
    <t>MRI FEMUR LT W</t>
  </si>
  <si>
    <t>MRI FEMUR RT W</t>
  </si>
  <si>
    <t>MRI FOOT LT W</t>
  </si>
  <si>
    <t>MRI FOOT RT W</t>
  </si>
  <si>
    <t>MRI TIB FIB LT W</t>
  </si>
  <si>
    <t>MRI TIB FIB RT W</t>
  </si>
  <si>
    <t>MRI LOW JT LT W</t>
  </si>
  <si>
    <t>MRI LOW JT RT W</t>
  </si>
  <si>
    <t>CT ABD/ PELVIS WO ORAL OR IV</t>
  </si>
  <si>
    <t>CT ABD/PELVIS W/O</t>
  </si>
  <si>
    <t>MRI CERVICAL SPINE W</t>
  </si>
  <si>
    <t>MRI THORACIC SPINE W/CONTRAS</t>
  </si>
  <si>
    <t>MRI LUMBAR W/CONTRAST</t>
  </si>
  <si>
    <t>CTA UPPER EXT W/ WO</t>
  </si>
  <si>
    <t>MRA ABDOMEN W</t>
  </si>
  <si>
    <t>CTA CHEST WITH CONTRAST</t>
  </si>
  <si>
    <t>MRA LOWER W/WO</t>
  </si>
  <si>
    <t>CTA ABD WO/W</t>
  </si>
  <si>
    <t>CT ABD/PELVIS W/ONLY</t>
  </si>
  <si>
    <t>CTA LOWER EXT W/WO LT</t>
  </si>
  <si>
    <t>CTA LOWER EXT W/WO RT</t>
  </si>
  <si>
    <t>MRI ORBIT, FACE, OR NECK W/WO</t>
  </si>
  <si>
    <t>MRI SOFT TISSUE NECK W/WO</t>
  </si>
  <si>
    <t>MRI FOREARM LT W/WO</t>
  </si>
  <si>
    <t>MRI FOREARM RT W/WO</t>
  </si>
  <si>
    <t>MRI HAND LT W/WO</t>
  </si>
  <si>
    <t>MRI HAND RT W/WO</t>
  </si>
  <si>
    <t>MRI HUMERUS LT W/WO</t>
  </si>
  <si>
    <t>MRI HUMERUS RT W/WO</t>
  </si>
  <si>
    <t>MRI ELBOW LT W/WO</t>
  </si>
  <si>
    <t>MRI ELBOW RT W/WO</t>
  </si>
  <si>
    <t>MRI SHOULDER LT W/WO</t>
  </si>
  <si>
    <t>MRI SHOULDER RT W/WO</t>
  </si>
  <si>
    <t>MRI WRIST LT W/WO</t>
  </si>
  <si>
    <t>MRI WRIST RT W/WO</t>
  </si>
  <si>
    <t>MRI FEMUR LT W/WO</t>
  </si>
  <si>
    <t>MRI FEMUR RT W/WO</t>
  </si>
  <si>
    <t>MRI FOOT LT W/WO</t>
  </si>
  <si>
    <t>MRI FOOT RT W/WO</t>
  </si>
  <si>
    <t>MRI TIB FIB LT W/WO</t>
  </si>
  <si>
    <t>MRI TIB FIB RT W/WO</t>
  </si>
  <si>
    <t>MRI ANKLE LT W/WO</t>
  </si>
  <si>
    <t>MRI ANKLE RT W/WO</t>
  </si>
  <si>
    <t>MRI HIP LT W/WO</t>
  </si>
  <si>
    <t>MRI HIP RT W/WO</t>
  </si>
  <si>
    <t>MRI KNEE LT W/WO</t>
  </si>
  <si>
    <t>MRI KNEE RT W/WO</t>
  </si>
  <si>
    <t>MRI PELVIS W/WO</t>
  </si>
  <si>
    <t>CTA ABD/PELVIS W/CONTRAST</t>
  </si>
  <si>
    <t>MRI ABDOMEN WO/W</t>
  </si>
  <si>
    <t>MRI BRAIN WO/W</t>
  </si>
  <si>
    <t>MRI CERVICAL SPINE W/WO</t>
  </si>
  <si>
    <t>MRI LUMBAR W/ WO</t>
  </si>
  <si>
    <t>CTA AORTA BI RUNOFF</t>
  </si>
  <si>
    <t>CTA HEAD AND NECK W/WO</t>
  </si>
  <si>
    <t>73722;73722</t>
  </si>
  <si>
    <t>MRI Ankle w/ Contrast Bilateral</t>
  </si>
  <si>
    <t>X-RAY 2ND FINGER, LEFT AP/LATERAL VIEW</t>
  </si>
  <si>
    <t>LA - REEVES</t>
  </si>
  <si>
    <t>X-RAY 2ND FINGER, RIGHT AP/LATERAL VIEW</t>
  </si>
  <si>
    <t>X-RAY 3RD FINGER, LEFT AP/LATERAL VIEW</t>
  </si>
  <si>
    <t>X-RAY 3RD FINGER, RIGHT AP/LATERAL VIEW</t>
  </si>
  <si>
    <t>X-RAY 4TH FINGER, LEFT AP/LATERAL VIEW</t>
  </si>
  <si>
    <t>X-RAY 4TH FINGER, RIGHT AP/LATERAL VIEW</t>
  </si>
  <si>
    <t>X-RAY 5TH FINGER, LEFT AP/LATERAL VIEW</t>
  </si>
  <si>
    <t>X-RAY 5TH FINGER, RIGHT AP/LATERAL VIEW</t>
  </si>
  <si>
    <t>X-RAY THUMB, LEFT AP/LATERAL VIEW</t>
  </si>
  <si>
    <t>X-RAY THUMB, RIGHT AP/LATERAL VIEW</t>
  </si>
  <si>
    <t>X-RAY 2ND TOE, LEFT AP/LATERAL VIEW</t>
  </si>
  <si>
    <t>X-RAY 2ND TOE, RIGHT AP/LATERAL VIEW</t>
  </si>
  <si>
    <t>X-RAY 3RD TOE, LEFT AP/LATERAL VIEW</t>
  </si>
  <si>
    <t>X-RAY 3RD TOE, RIGHT AP/LATERAL VIEW</t>
  </si>
  <si>
    <t>X-RAY 4TH TOE, LEFT AP/LATERAL VIEW</t>
  </si>
  <si>
    <t>X-RAY 4TH TOE, RIGHT AP/LATERAL VIEW</t>
  </si>
  <si>
    <t>X-RAY 5TH TOE, LEFT AP/LATERAL VIEW</t>
  </si>
  <si>
    <t>X-RAY 5TH TOE, RIGHT AP/LATERAL VIEW</t>
  </si>
  <si>
    <t>X-RAY GREAT TOE, LEFT AP/LATERAL VIEW</t>
  </si>
  <si>
    <t>X-RAY GREAT TOE, RIGHT AP/LATERAL VIEW</t>
  </si>
  <si>
    <t>X-RAY SHOULDER, LEFT AP VIEW</t>
  </si>
  <si>
    <t>X-RAY SHOULDER, RIGHT AP VIEW</t>
  </si>
  <si>
    <t>X-RAY SPINE SINGLE VIEW</t>
  </si>
  <si>
    <t>X-RAY CLAVICLE, LEFT 2 VIEWS (UNSPECIFIED) VIEW</t>
  </si>
  <si>
    <t>X-RAY CLAVICLE, RIGHT 2 VIEWS (UNSPECIFIED) VIEW</t>
  </si>
  <si>
    <t>X-RAY UPPER ARM, LEFT AP/LATERAL VIEW</t>
  </si>
  <si>
    <t>X-RAY UPPER ARM, RIGHT AP/LATERAL VIEW</t>
  </si>
  <si>
    <t>X-RAY ELBOW 2V LT</t>
  </si>
  <si>
    <t>X-RAY ELBOW 2V RT</t>
  </si>
  <si>
    <t>X-RAY FOREARM, LEFT AP/LATERAL VIEW</t>
  </si>
  <si>
    <t>X-RAY FOREARM, RIGHT AP/LATERAL VIEW</t>
  </si>
  <si>
    <t>X-RAY UPPER EXT(INFANT) 2 VW</t>
  </si>
  <si>
    <t>X-RAY WRIST, LEFT AP/LATERAL VIEW</t>
  </si>
  <si>
    <t>X-RAY WRIST, RIGHT AP/LATERAL VIEW</t>
  </si>
  <si>
    <t>X-RAY HAND, LEFT AP/LATERAL VIEW</t>
  </si>
  <si>
    <t>X-RAY HAND, RIGHT AP/LATERAL VIEW</t>
  </si>
  <si>
    <t>X-RAY KNEE, LEFT AP/LATERAL VIEW</t>
  </si>
  <si>
    <t>X-RAY KNEE, RIGHT AP/LATERAL VIEW</t>
  </si>
  <si>
    <t>X-RAY KNEE BILATERAL STANDING AP ONLY</t>
  </si>
  <si>
    <t>X-RAY LOWER LEG, LEFT AP/LATERAL VIEW</t>
  </si>
  <si>
    <t>X-RAY LOWER LEG, RIGHT AP/LATERAL VIEW</t>
  </si>
  <si>
    <t>X-RAY ANKLE, LEFT AP/LATERAL VIEW</t>
  </si>
  <si>
    <t>X-RAY ANKLE, RIGHT AP/LATERAL VIEW</t>
  </si>
  <si>
    <t>X-RAY FOOT, LEFT AP/LATERAL VIEW</t>
  </si>
  <si>
    <t>X-RAY FOOT, RIGHT AP/LATERAL VIEW</t>
  </si>
  <si>
    <t>X-RAY CALCANEUS, LEFT AP/LATERAL VIEW</t>
  </si>
  <si>
    <t>X-RAY CALCANEUS, RIGHT AP/LATERAL VIEW</t>
  </si>
  <si>
    <t>X-RAY NASAL BONES-COMPLETE</t>
  </si>
  <si>
    <t>X-RAY SINUSES LESS THAN 3 VIEWS</t>
  </si>
  <si>
    <t>X-RAY PELVIS AP VIEW, ROUTINE</t>
  </si>
  <si>
    <t>X-RAY SACRUM/COCCYX</t>
  </si>
  <si>
    <t>X-RAY SCAPULA, LEFT AP/LATERAL VIEW</t>
  </si>
  <si>
    <t>X-RAY SCAPULA, RIGHT AP/LATERAL VIEW</t>
  </si>
  <si>
    <t>X-RAY ELBOW, LEFT AP/LATERAL/OBLIQUE VIEW</t>
  </si>
  <si>
    <t>X-RAY ELBOW, RIGHT AP/LATERAL/OBLIQUE VIEW</t>
  </si>
  <si>
    <t>X-RAY WRIST, LEFT AP/LATERAL/OBLIQUE VIEW</t>
  </si>
  <si>
    <t>X-RAY WRIST, RIGHT AP/LATERAL/OBLIQUE VIEW</t>
  </si>
  <si>
    <t>X-RAY HAND, LEFT AP/LATERAL/OBLIQUE VIEW</t>
  </si>
  <si>
    <t>X-RAY HAND, RIGHT AP/LATERAL/OBLIQUE VIEW</t>
  </si>
  <si>
    <t>X-RAY ANKLE, LEFT AP/LATERAL/OBLIQUE VIEW</t>
  </si>
  <si>
    <t>X-RAY ANKLE, RIGHT AP/LATERAL/OBLIQUE VIEW</t>
  </si>
  <si>
    <t>X-RAY FOOT, LEFT AP/LATERAL/OBLIQUE VIEW</t>
  </si>
  <si>
    <t>X-RAY FOOT, RIGHT AP/LATERAL/OBLIQUE VIEW</t>
  </si>
  <si>
    <t>X-RAY MANDIBLE LESS THAN 4 VIEWS</t>
  </si>
  <si>
    <t>X-RAY SKULL SERIES LESS THAN 4 VIEWS</t>
  </si>
  <si>
    <t>X-RAY TMJ, LEFT</t>
  </si>
  <si>
    <t>X-RAY TMJ, RIGHT</t>
  </si>
  <si>
    <t>X-RAY NECK SOFT TISSUE, ROUTINE</t>
  </si>
  <si>
    <t>X-RAY CHEST AP (UPRIGHT) VIEW</t>
  </si>
  <si>
    <t>X-RAY CHEST AP (UPRIGHT) VIEW, PORTABLE</t>
  </si>
  <si>
    <t>X-RAY SHOULDER, LEFT AP/LATERAL VIEW</t>
  </si>
  <si>
    <t>X-RAY SHOULDER, RIGHT AP/LATERAL VIEW</t>
  </si>
  <si>
    <t>X-RAY HIP, LEFT AP VIEW</t>
  </si>
  <si>
    <t>X-RAY HIP, RIGHT AP VIEW</t>
  </si>
  <si>
    <t>X-RAY FEMUR, LEFT AP/LATERAL VIEW</t>
  </si>
  <si>
    <t>X-RAY FEMUR, RIGHT AP/LATERAL VIEW</t>
  </si>
  <si>
    <t>X-RAY KNEE, LEFT AP/LATERAL/OBLIQUE VIEW</t>
  </si>
  <si>
    <t>X-RAY KNEE, LEFT AP/LATERAL/OBLIQUE VIEW, ROUTINE</t>
  </si>
  <si>
    <t>X-RAY KNEE, LEFT AP/LATERAL/SUNRISE VIEW</t>
  </si>
  <si>
    <t>X-RAY KNEE, RIGHT AP/LATERAL/OBLIQUE VIEW, ROUTINE</t>
  </si>
  <si>
    <t>X-RAY KNEE, RIGHT AP/LATERAL/SUNRISE VIEW</t>
  </si>
  <si>
    <t>X-RAY ABDOMEN FLAT PLATE (KUB) VIEW</t>
  </si>
  <si>
    <t>X-RAY ABDOMEN FLAT PLATE (KUB) VIEW, PORTABLE</t>
  </si>
  <si>
    <t>X-RAY FACIAL BONES LESS THAN 3 VIEWS</t>
  </si>
  <si>
    <t>X-RAY STERNUM PA/LATERAL VIEW</t>
  </si>
  <si>
    <t>X-RAY THORACIC SPINE AP/LATERAL VIEW</t>
  </si>
  <si>
    <t>X-RAY SINUS PA, LATERAL AND WATERS VIEW</t>
  </si>
  <si>
    <t>X-RAY CHEST PA/LATERAL VIEW</t>
  </si>
  <si>
    <t>71100 LT-RIBS, UNILAT; 2 VIEWS</t>
  </si>
  <si>
    <t>X-RAY RIBS, LEFT AP/LATERAL VIEW</t>
  </si>
  <si>
    <t>X-RAY RIBS, RIGHT AP/LATERAL VIEW</t>
  </si>
  <si>
    <t>X-RAY CERVICAL SPINE 3 vw AP/LATERAL/OPEN MOUTH ODONTOID VIEW</t>
  </si>
  <si>
    <t>X-RAY CERVICAL SPINE AP/LATERAL VIEW</t>
  </si>
  <si>
    <t>X-RAY CERVICAL SPINE AP/LATERAL/OPEN MOUTH ODONTOID VIEW</t>
  </si>
  <si>
    <t>X-RAY LUMBAR SPINE 3 VIEW</t>
  </si>
  <si>
    <t>X-RAY LUMBAR SPINE3 VIEW</t>
  </si>
  <si>
    <t>X-RAY LUMBOSACRAL SPINE AP/LATERAL VIEW</t>
  </si>
  <si>
    <t>X-RAY L/S SPINE FLEXION-EXTENSION VIEW</t>
  </si>
  <si>
    <t>X-RAY LUMBAR SPINE FLEXION-EXTENSION VIEW</t>
  </si>
  <si>
    <t>X-RAY HIP, LEFT AP/LATERAL VIEW</t>
  </si>
  <si>
    <t>X-RAY HIP, RIGHT AP/LATERAL VIEW</t>
  </si>
  <si>
    <t>X-RAY PELVIS/HIP, AP/LATERAL VIEW</t>
  </si>
  <si>
    <t>X-RAY HIPS/PELVIS BILATERAL 2 VIEWS</t>
  </si>
  <si>
    <t>X-RAY THORACIC SPINE AP/LATERAL AND SWIMMERS VIEW</t>
  </si>
  <si>
    <t>X-RAY ABDOMEN FLAT PLATE AND UPRIGHT VIEW</t>
  </si>
  <si>
    <t>77078 CT BONE DENSITY AXIAL</t>
  </si>
  <si>
    <t>BONE DENSITY(HIPPELVI</t>
  </si>
  <si>
    <t>X-RAY FACE, LEFT FACIAL BONES-COMPLETE VIEW</t>
  </si>
  <si>
    <t>X-RAY FACIAL BONES 3 VIEWS COMPLETE</t>
  </si>
  <si>
    <t>X-RAY ENTIRE SPINE 1 VIEW</t>
  </si>
  <si>
    <t>XRAY LUMBAR 5 VIEWS</t>
  </si>
  <si>
    <t>X-RAY Lumbar SPINE  5 vw AP/LATERAL/R OBLIQIUE/L OBLIQUE/SPOT VI</t>
  </si>
  <si>
    <t>X-RAY Lumbar SPINE 5 vw AP/LATERAL/R OBLIQIUE/L OBLIQUE/SPOT VI</t>
  </si>
  <si>
    <t>X-RAY LUMBOSACRAL SPINE AP/LATERAL/R OBLIQIUE/L OBLIQUE/SPOT VIE</t>
  </si>
  <si>
    <t>71101 RT-RIBS UNILAT; W/ 1V CHEST 3+ VIEWS</t>
  </si>
  <si>
    <t>XR RIBS 3 VIEWS W PA CHEST UNILAT</t>
  </si>
  <si>
    <t>X-RAY RIBS UNILAT W/ 1V CHEST 3+ VIEWS LT</t>
  </si>
  <si>
    <t>X-RAY RIBS UNILAT W/ 1V CHEST 3+ VIEWS RT</t>
  </si>
  <si>
    <t>X-RAY CERVICAL SPINE 5 vw AP/LATERAL/OBLIQUE/ODONTOID VIEW</t>
  </si>
  <si>
    <t>X-RAY CERVICAL SPINE AP/LATERAL/OBLIQUE/ODONTOID VIEW</t>
  </si>
  <si>
    <t>73070 LT-ELBOW; 2 VIEWS</t>
  </si>
  <si>
    <t>X-RAY SI JOINTS 3/&gt; VIEWS</t>
  </si>
  <si>
    <t>71110-RIBS, BILAT; 3 VIEWS</t>
  </si>
  <si>
    <t>US VENOUS DOPPLER UNILATERAL LEFT</t>
  </si>
  <si>
    <t>US VENOUS DOPPLER UNILATERAL RIGHT</t>
  </si>
  <si>
    <t>US VENOUS DOPPLER COMPLETE BILATERAL</t>
  </si>
  <si>
    <t>CT ORBIT WO CONTRAST</t>
  </si>
  <si>
    <t>CT ABDOMEN/PELVIS, W/O, ORAL ONLY</t>
  </si>
  <si>
    <t>70200-ORBITS</t>
  </si>
  <si>
    <t>X-RAY ORBITS</t>
  </si>
  <si>
    <t>X-RAY SKULL SERIES 4 VIEW MIN</t>
  </si>
  <si>
    <t>X-RAY SKULL SERIES 4 VIEWS MIN</t>
  </si>
  <si>
    <t>X-RAY RIBS, BILATERAL 3 VIEWS</t>
  </si>
  <si>
    <t>X-RAY HIPS/PELVIS BILATERAL 4 VIEWS</t>
  </si>
  <si>
    <t>X-RAY CERVICAL SPINE FLEXION-EXTENSION VIEW</t>
  </si>
  <si>
    <t>COMPLETE LUMBAR INCLUDE FLEX AND EXT</t>
  </si>
  <si>
    <t>X-RAY RIBS BILAT 4V W/ PA CHEST</t>
  </si>
  <si>
    <t>X-RAY ABDOMEN FLAT (KUB), UPRIGHT AND UPRIGHT CHEST VIEW</t>
  </si>
  <si>
    <t>XR Clavicle Bilateral</t>
  </si>
  <si>
    <t>X-RAY LOWER EXT, INFANT &lt;1YR, BILAT AP/LATERAL VIEW</t>
  </si>
  <si>
    <t>X-RAY MASTOID 3 VIEWS</t>
  </si>
  <si>
    <t>X-RAY SCOLIOSIS SERIES 4-5 VIEWS</t>
  </si>
  <si>
    <t>US ARTERIAL UNILATERAL EXT FOR ABI ONLY</t>
  </si>
  <si>
    <t>93971-US VEN DOP EXT; UNILAT</t>
  </si>
  <si>
    <t>VENOUS DOPPLER UNILATERAL LEFT</t>
  </si>
  <si>
    <t>VENOUS DOPPLER UNILATERAL RIGHT</t>
  </si>
  <si>
    <t>70110;70110</t>
  </si>
  <si>
    <t>X-RAY MANDIBLE, BILATERAL PA/LATERAL/OBLIQUE/TOWNE VIEW</t>
  </si>
  <si>
    <t>US BLADDER LIMITED</t>
  </si>
  <si>
    <t>US LIMITED OR FOLLOW UP PEL</t>
  </si>
  <si>
    <t>ARTERIAL DOPPLER UNILATERAL LEFT LOWER EXTREMITY</t>
  </si>
  <si>
    <t>ARTERIAL DOPPLER UNILATERAL RIGHT LOWER EXTREMITY</t>
  </si>
  <si>
    <t>ARTERIAL DOPPLER UNILATERAL LEFT UPPER EXTREMITY</t>
  </si>
  <si>
    <t>ARTERIAL DOPPLER UNILATERAL RIGHT UPPER EXTREMITY</t>
  </si>
  <si>
    <t>X-RAY COMPLETE BONE SURVEY</t>
  </si>
  <si>
    <t>US SOFT TISSUE HEAD NECK</t>
  </si>
  <si>
    <t>US THYROID, COMPLETE</t>
  </si>
  <si>
    <t>US ABDOMINAL AORTA LIMITED</t>
  </si>
  <si>
    <t>US ABDOMEN SINGLE ORGAN/ QUADRANT LTD</t>
  </si>
  <si>
    <t>US PANCREAS</t>
  </si>
  <si>
    <t>US SCROTUM, BILATERAL</t>
  </si>
  <si>
    <t>US BREAST, LEFT LIMITED</t>
  </si>
  <si>
    <t>US BREAST, RIGHT LIMITED</t>
  </si>
  <si>
    <t>US EXTREMITY NONVASCULAR LIMITED</t>
  </si>
  <si>
    <t>VENOUS DOPPLER COMPLETE BILATERAL</t>
  </si>
  <si>
    <t>US BREAST, LEFT COMPLETE</t>
  </si>
  <si>
    <t>US BREAST, RIGHT COMPLETE</t>
  </si>
  <si>
    <t>US RENAL, BILATERAL</t>
  </si>
  <si>
    <t>US PREGNANCY TRANSVAGINAL</t>
  </si>
  <si>
    <t>US CAROTID BILATATERAL</t>
  </si>
  <si>
    <t>ARTERIAL  DOPPLER BILAT LOWER W/ ABI</t>
  </si>
  <si>
    <t>ARTERIAL DOPPLER BILATERAL LOWER EXTREMITY</t>
  </si>
  <si>
    <t>ARTERIAL DOPPLER BILATERAL UPPER EXTREMITY</t>
  </si>
  <si>
    <t>CT FACIAL WO</t>
  </si>
  <si>
    <t>CT MAXILLOFACIAL WO CONRTRAST</t>
  </si>
  <si>
    <t>CT MAXILLOFACIAL WO CONTRAST</t>
  </si>
  <si>
    <t>US EXTREMITY NONVASCULAR COMPLETE</t>
  </si>
  <si>
    <t>US OB LESS THAN 14 WKS SINGLE</t>
  </si>
  <si>
    <t>CT C-SPINE W/O</t>
  </si>
  <si>
    <t>CT T-SPINE W/O</t>
  </si>
  <si>
    <t>CT L-SPINE W/O</t>
  </si>
  <si>
    <t>73200-CT UPPER EXT W/O CONTRAST</t>
  </si>
  <si>
    <t>CT UPPER EXTREMITY, W/O LEFT</t>
  </si>
  <si>
    <t>CT THORAX LUNG CANCER SCR</t>
  </si>
  <si>
    <t>CT Head, w/ Contrast</t>
  </si>
  <si>
    <t>70487-CT MAXIOLLOFACIAL W CONTRAST</t>
  </si>
  <si>
    <t>CT MAXILLOFACIAL W CONTRAST</t>
  </si>
  <si>
    <t>71260-CT Chest, w/ Contrast</t>
  </si>
  <si>
    <t>CT CHEST, W/ CONTRAST</t>
  </si>
  <si>
    <t>CT UPPER EXT W CONTRAST LT</t>
  </si>
  <si>
    <t>CT UPPER EXT W CONTRAST RT</t>
  </si>
  <si>
    <t>CT ORBIT/TEMP BONE WO CONTRAST</t>
  </si>
  <si>
    <t>CT LOWER EXT W CONTRAST LT</t>
  </si>
  <si>
    <t>CT LOWER EXT W CONTRAST RT</t>
  </si>
  <si>
    <t>DUPLEX SCAN RENAL ARTERY, BILATERAL</t>
  </si>
  <si>
    <t>CT UPPER EXT W/WO CONTRAST LT</t>
  </si>
  <si>
    <t>CT UPPER EXT W/WO CONTRAST RT</t>
  </si>
  <si>
    <t>CT LOWER EXT W/WO CONTRAST LT</t>
  </si>
  <si>
    <t>CT LOWER EXT W/WO CONTRAST RT</t>
  </si>
  <si>
    <t>CT CHEST, W/ &amp; W/O CONTRAST</t>
  </si>
  <si>
    <t>93930;93923</t>
  </si>
  <si>
    <t>ARTERIAL DOPPLER BILAT UPPER W/ ABI</t>
  </si>
  <si>
    <t>CT HEAD/BRAIN W/WO CONTRAST</t>
  </si>
  <si>
    <t>CT MAXILLOFACIAL W/WO CONTRAST</t>
  </si>
  <si>
    <t>CT ABDOMEN, W/ IV CONTRAST</t>
  </si>
  <si>
    <t>CT NECK SOFT TISSUE W/O</t>
  </si>
  <si>
    <t>MRI UPPER EXTREMITY W/O DYE LEFT</t>
  </si>
  <si>
    <t>MRI UPPER EXTREMITY W/O DYE RIGHT</t>
  </si>
  <si>
    <t>MRI JOINT UPR EXTREM W/0 DYE LEFT</t>
  </si>
  <si>
    <t>MRI JOINT UPR EXTREM W/O DYE LEFT</t>
  </si>
  <si>
    <t>MRI JOINT UPR EXTREM W/O DYE RIGHT</t>
  </si>
  <si>
    <t>MRI LOWER EXTREMITY W/O DYE LEFT</t>
  </si>
  <si>
    <t>MRI LOWER EXTREMITY W/O DYE RIGHT</t>
  </si>
  <si>
    <t>MRI JNT LWR EXTRE W/O DYE LEFT</t>
  </si>
  <si>
    <t>MRI JNT LWR EXTRE W/O DYE RIGHT</t>
  </si>
  <si>
    <t>MAMMO SCREEN TOMO BILAT</t>
  </si>
  <si>
    <t>MAMMO SCREEN TOMO LEFT</t>
  </si>
  <si>
    <t>MAMMO SCREEN TOMO RIGHT</t>
  </si>
  <si>
    <t>CT NECK, WITH IV CONTRAST</t>
  </si>
  <si>
    <t>CT ABDOMEN, W/ &amp; W/O CONTRAST</t>
  </si>
  <si>
    <t>ECHOCARDIOGRAM</t>
  </si>
  <si>
    <t>MRI BRAIN STEM W/O DYE</t>
  </si>
  <si>
    <t>MRI BRAIN W/O DYE</t>
  </si>
  <si>
    <t>MRI C-SPINE W/O DYE</t>
  </si>
  <si>
    <t>MRI T-SPINE W/O DYE</t>
  </si>
  <si>
    <t>MRI LUMBAR SPINE W/O DYE</t>
  </si>
  <si>
    <t>CT NECK, W/ &amp; W/O CONTRAST</t>
  </si>
  <si>
    <t>CT CHEST PE PROTOCOL</t>
  </si>
  <si>
    <t>74177-CT Abdomen/Pelvis, With Contrast</t>
  </si>
  <si>
    <t>CT ABDOMEN &amp; PELVIS, W/ IV CONTRAST</t>
  </si>
  <si>
    <t>CT ABDOMEN/PELVIS, W/ ORAL &amp; IV CONTRAST</t>
  </si>
  <si>
    <t>CT ABDOMEN/PELVIS, WITH CONTRAST</t>
  </si>
  <si>
    <t>CT ABDOMEN/PELVIS W/WO CONTRAST</t>
  </si>
  <si>
    <t>CT ABDOMEN/PELVIS, W/ &amp; W/O CONTRAST</t>
  </si>
  <si>
    <t>MRI PELVIS W/O &amp; W/DYE</t>
  </si>
  <si>
    <t>74177-CT CHEST/ABD/PELVIS WITH</t>
  </si>
  <si>
    <t>MRI BRAIN W/O &amp; W/DYE</t>
  </si>
  <si>
    <t>CT CHEST/ABD/PELVIS COMBO W/O CONTRAST</t>
  </si>
  <si>
    <t>CT CHEST ABD PELV W</t>
  </si>
  <si>
    <t>CT CHEST/ABD/PELVIS COMBO W/ CONTRAST</t>
  </si>
  <si>
    <t>CT Chest/ABD/Pelvis With Contrast</t>
  </si>
  <si>
    <t>CT CHEST/ABD/PELVIS COMBO W/ &amp; W/O CONTRAST</t>
  </si>
  <si>
    <t>XR FINGER(S) LEFT</t>
  </si>
  <si>
    <t>LA - SAVOY</t>
  </si>
  <si>
    <t>XR FINGER(S) RIGHT</t>
  </si>
  <si>
    <t>XR TOE(S) LEFT</t>
  </si>
  <si>
    <t>XR TOE(S) RIGHT</t>
  </si>
  <si>
    <t>XR SHOULDER 1 V LEFT</t>
  </si>
  <si>
    <t>XR SHOULDER 1 V RIGHT</t>
  </si>
  <si>
    <t>XR C-SPINE LATERAL ONLY</t>
  </si>
  <si>
    <t>XR CLAVICLE  LEFT</t>
  </si>
  <si>
    <t>XR CLAVICLE  RIGHT</t>
  </si>
  <si>
    <t>XR HUMERUS 2 + V LEFT</t>
  </si>
  <si>
    <t>XR HUMERUS 2 + V RIGHT</t>
  </si>
  <si>
    <t>XR ELBOW AP &amp; LATERAL LEFT</t>
  </si>
  <si>
    <t>XR ELBOW AP &amp; LATERAL RIGHT</t>
  </si>
  <si>
    <t>XR UPPER EXT INFANT/CHILD 2VIEWS</t>
  </si>
  <si>
    <t>XR KNEE LEFT 2V</t>
  </si>
  <si>
    <t>XR KNEE RIGHT 2V</t>
  </si>
  <si>
    <t>XR KNEE AP STAND BILATERAL</t>
  </si>
  <si>
    <t>XR TIBIA/FIBULA LEFT</t>
  </si>
  <si>
    <t>XR TIBIA/FIBULA RIGHT</t>
  </si>
  <si>
    <t>XR LOW EXT INFANT BILAT</t>
  </si>
  <si>
    <t>XR LOWER EXT INFANT/CHILD 2VIEWS</t>
  </si>
  <si>
    <t>XR ANKLE AP &amp; LATERAL LT</t>
  </si>
  <si>
    <t>XR ANKLE AP &amp; LATERAL RT</t>
  </si>
  <si>
    <t>XR CALCANEUS 2 &amp; V LT</t>
  </si>
  <si>
    <t>XR CALCANEUS 2 &amp; V RT</t>
  </si>
  <si>
    <t>XR NASAL BONES COMP</t>
  </si>
  <si>
    <t>XR SINUSES &lt;3 VIEWS</t>
  </si>
  <si>
    <t>XR SALIVARY GLAND CAL LEFT</t>
  </si>
  <si>
    <t>XR SALIVARY GLAND CAL RIGHT</t>
  </si>
  <si>
    <t>XR PELVIS AP ONLY</t>
  </si>
  <si>
    <t>XR SACRUM COCCYX 2V</t>
  </si>
  <si>
    <t>XR ELBOW 3V LT</t>
  </si>
  <si>
    <t>XR ELBOW 3V RT</t>
  </si>
  <si>
    <t>XR WRIST LEFT 3+V</t>
  </si>
  <si>
    <t>XR WRIST RIGHT 3+V</t>
  </si>
  <si>
    <t>XR HAND LEFT 3+V</t>
  </si>
  <si>
    <t>XR HAND RIGHT 3+V</t>
  </si>
  <si>
    <t>XR FOOT LEFT 3V</t>
  </si>
  <si>
    <t>XR FOOT RIGHT 3V</t>
  </si>
  <si>
    <t>XR MANDIBLE 3 VIEW</t>
  </si>
  <si>
    <t>XR SKULL &lt;4 VIEWS</t>
  </si>
  <si>
    <t>XR CHEST 1V</t>
  </si>
  <si>
    <t>XR CHEST 1V PORT</t>
  </si>
  <si>
    <t>XR SHOULDER 2 V LEFT</t>
  </si>
  <si>
    <t>XR SHOULDER 2 V RIGHT</t>
  </si>
  <si>
    <t>XR AC JOINTS BILAT W/WO WEIGHTS</t>
  </si>
  <si>
    <t>XR HIP 1V LEFT</t>
  </si>
  <si>
    <t>XR HIP 1V RT</t>
  </si>
  <si>
    <t>XR FEMUR LEFT 2V</t>
  </si>
  <si>
    <t>XR FEMUR RIGHT 2V</t>
  </si>
  <si>
    <t>XR ABDOMEN AP 1VIEW</t>
  </si>
  <si>
    <t>XR WHOLE BODY FOREIGN BODY 1 V</t>
  </si>
  <si>
    <t>XR FACIAL BONES &lt; 3 V</t>
  </si>
  <si>
    <t>XR BONE AGE SURVEY</t>
  </si>
  <si>
    <t>XR T-SPINE 2 VIEWS</t>
  </si>
  <si>
    <t>XR DEXA</t>
  </si>
  <si>
    <t>XR DEXA BONE DENSITY APPENDICULAR SKEL</t>
  </si>
  <si>
    <t>XR SINUSES 3+V</t>
  </si>
  <si>
    <t>XR CHEST 2 V EPA LAT</t>
  </si>
  <si>
    <t>XR CHEST 2 V W/FLUORO</t>
  </si>
  <si>
    <t>XR CHEST SPECIAL VIEWS</t>
  </si>
  <si>
    <t>XR SC JOINTS</t>
  </si>
  <si>
    <t>XR C-SPINE AP  LATERAL ODONTOID</t>
  </si>
  <si>
    <t>XR C-SPINE AP LATERAL ODONTOID</t>
  </si>
  <si>
    <t>XR L-SPINE 2/3 VIEWS</t>
  </si>
  <si>
    <t>XR L-SPINE BEND VIEW ONL</t>
  </si>
  <si>
    <t>XR HIP 2V LEFT</t>
  </si>
  <si>
    <t>XR HIP 2V RIGHT</t>
  </si>
  <si>
    <t>XR HIP BILATERAL AP &amp; FROG</t>
  </si>
  <si>
    <t>XR KNEE COMPLETE 4 OR MORE VIEWS LT</t>
  </si>
  <si>
    <t>XR KNEE COMPLETE 4 OR MORE VIEWS RT</t>
  </si>
  <si>
    <t>XR T-SPINE 3 VIEWS</t>
  </si>
  <si>
    <t>XR SI JOINTS 3+V</t>
  </si>
  <si>
    <t>XR ABD FLAT/ERECT</t>
  </si>
  <si>
    <t>XR ABD KUB/LAT DECUBITUS</t>
  </si>
  <si>
    <t>XR TMJ BILATERL</t>
  </si>
  <si>
    <t>XR MANDIBLE 4 + V</t>
  </si>
  <si>
    <t>XR FACIAL BONES 3 + V</t>
  </si>
  <si>
    <t>XR SCOLIOSIS SERIES ERECT IV</t>
  </si>
  <si>
    <t>XR L-SPINE 4+VIEWS</t>
  </si>
  <si>
    <t>XR BONE LENGTH STUDIES</t>
  </si>
  <si>
    <t>XR CHEST 2 V W/AP LOR</t>
  </si>
  <si>
    <t>XR RIBS UNI W/CXR LEFT</t>
  </si>
  <si>
    <t>XR RIBS UNI W/CXR RIGHT</t>
  </si>
  <si>
    <t>XR C-SPINE AP,LAT,OBL,ODONTOID</t>
  </si>
  <si>
    <t>XR ORBITS 4 + V</t>
  </si>
  <si>
    <t>XR SKULL 4+V</t>
  </si>
  <si>
    <t>XR C-SPINE W/OBLIQ A&amp;E</t>
  </si>
  <si>
    <t>XR C-SPINE W/OBLIQ F/E</t>
  </si>
  <si>
    <t>XR L-SPINE W/BEND VIEW</t>
  </si>
  <si>
    <t>XR CHEST 2 V W/OBLIQUES</t>
  </si>
  <si>
    <t>XR FLUOROSCOPY UP TO 1HOUR</t>
  </si>
  <si>
    <t>XR RIBS BILATERL W/CXR 4+V</t>
  </si>
  <si>
    <t>XR MASTOIDS 3 + V</t>
  </si>
  <si>
    <t>NVL ABI UPPER LOWER EXT</t>
  </si>
  <si>
    <t>NVL DUP VENOUS EXT LOWER UNILAT LEFT</t>
  </si>
  <si>
    <t>NVL DUP VENOUS EXT LOWER UNILAT RIGHT</t>
  </si>
  <si>
    <t>NVL DUP VENOUS EXT UPPER UNILAT LEFT</t>
  </si>
  <si>
    <t>NVL DUP VENOUS EXT UPPER UNILAT RIGHT</t>
  </si>
  <si>
    <t>XR SHUNT SERIES</t>
  </si>
  <si>
    <t>US BLADDER VOLUME/POSSTVOIC</t>
  </si>
  <si>
    <t>US GUIDED FLUID DRAINAGE / PELVIS</t>
  </si>
  <si>
    <t>NVL DUP ARTERIAL EXT LOWER UNILAT LEFT</t>
  </si>
  <si>
    <t>NVL DUP ARTERIAL EXT LOWER UNILAT RIGHT</t>
  </si>
  <si>
    <t>NVL DUP ARTERIAL EXT UPPER UNILAT LEFT</t>
  </si>
  <si>
    <t>NVL DUP ARTERIAL EXT UPPER UNILAT RIGHT</t>
  </si>
  <si>
    <t>XR MBS</t>
  </si>
  <si>
    <t>XR MODIFIED ESOPHAGUS W/ VIDEO</t>
  </si>
  <si>
    <t>US ECHOCARDIOGRAM LIMITED</t>
  </si>
  <si>
    <t>XR ABSCESS/FIST/SINUS STUDY</t>
  </si>
  <si>
    <t>US AORTA AAA SCREENING</t>
  </si>
  <si>
    <t>XR METASTATIC SERIES</t>
  </si>
  <si>
    <t>US CHEST WALL</t>
  </si>
  <si>
    <t>US SOFT TISSUE UPPER BACK</t>
  </si>
  <si>
    <t>US GUIDED FLUID DRAINAGE / ABD</t>
  </si>
  <si>
    <t>US GUIDED PARACENTESIS</t>
  </si>
  <si>
    <t>US SOFT TISSUE LOWER BACK</t>
  </si>
  <si>
    <t>XR ESOPHAGUS</t>
  </si>
  <si>
    <t>US PREGNANCY LIMITED</t>
  </si>
  <si>
    <t>US BREAST LIMITED LEFT</t>
  </si>
  <si>
    <t>US BREAST LIMITED RIGHT</t>
  </si>
  <si>
    <t>US EXTREMITY SOFT TISSUE LMTD LOWER LEFT</t>
  </si>
  <si>
    <t>US EXTREMITY SOFT TISSUE LMTD LOWER RIGH</t>
  </si>
  <si>
    <t>US EXTREMITY SOFT TISSUE LMTD UPPER LEFT</t>
  </si>
  <si>
    <t>US EXTREMITY SOFT TISSUE LMTD UPPER RIGH</t>
  </si>
  <si>
    <t>XR SKELETAL SURVEY CHILD</t>
  </si>
  <si>
    <t>NVL DUP VENOUS EXT LOWER BILAT</t>
  </si>
  <si>
    <t>NVL DUP VENOUS EXT UPPER BILAT</t>
  </si>
  <si>
    <t>US BREAST UNILATERAL COMPLETE LT</t>
  </si>
  <si>
    <t>US BREAST UNILATERAL COMPLETE RT</t>
  </si>
  <si>
    <t>US RENAL UNILATERAL LEFT</t>
  </si>
  <si>
    <t>US RENAL UNILATERAL RIGHT</t>
  </si>
  <si>
    <t>US RENAL TRANSPLANT</t>
  </si>
  <si>
    <t>MM CAD SCREENING BILATERAL</t>
  </si>
  <si>
    <t>MM MAMMOGRAM OCTOBER SCREEN &amp; INTERP</t>
  </si>
  <si>
    <t>MM MAMMOGRAM SCREENING BILATERAL</t>
  </si>
  <si>
    <t>MM MAMMOGRAM SCREENING UNILATERAL</t>
  </si>
  <si>
    <t>MM RESEARCH SCREENING BILATERAL</t>
  </si>
  <si>
    <t>US FETAL BIOPHYSICAL</t>
  </si>
  <si>
    <t>NVL DUP CAROTID BILATERAL</t>
  </si>
  <si>
    <t>NVL DUP ARTERIAL EXT LOWER BILAT</t>
  </si>
  <si>
    <t>NVL DUP ARTERIAL EXT UPPER BILAT</t>
  </si>
  <si>
    <t>XR SMALL BOWEL SERIES</t>
  </si>
  <si>
    <t>MM MAMMOGRAM DIAGNOSTIC UNI LT</t>
  </si>
  <si>
    <t>MM MAMMOGRAM DIAGNOSTIC UNI RT</t>
  </si>
  <si>
    <t>XR MYELOGRAM L-SPINE</t>
  </si>
  <si>
    <t>US ADDITIONAL FETUS &lt;14 WEEKS</t>
  </si>
  <si>
    <t>CT HEAD/BRAIN W/O CONTRAST</t>
  </si>
  <si>
    <t>CT MAXIFACIAL/SINUSES W/O CONTRAST</t>
  </si>
  <si>
    <t>US PREGNANCY FOLLOW UP</t>
  </si>
  <si>
    <t>US EXTREMITY SOFT TISSUE COMPL</t>
  </si>
  <si>
    <t>XR MYELOGRAM C-SPINE</t>
  </si>
  <si>
    <t>XR MYELOGRAM T-SPINE</t>
  </si>
  <si>
    <t>US ADDITIONAL FETUS &gt;14 WEEKS</t>
  </si>
  <si>
    <t>US PREGNANCY &lt; 14 WEEKS 1ST GEST</t>
  </si>
  <si>
    <t>US PREGNANCY &gt; 14 WEEKS 1ST GEST</t>
  </si>
  <si>
    <t>CT C-SPINE W/O CONTRAST</t>
  </si>
  <si>
    <t>CT T-SPINE W/O CONTRAST</t>
  </si>
  <si>
    <t>CT L-SPINE W/O CONTRAST</t>
  </si>
  <si>
    <t>CT UPPER EXTREMITY W/O CONT LT</t>
  </si>
  <si>
    <t>CT UPPER EXTREMITY W/O CONT RT</t>
  </si>
  <si>
    <t>CT LOWER EXTREMITY W/O CONT LT</t>
  </si>
  <si>
    <t>CT LOWER EXTREMITY W/O CONT RT</t>
  </si>
  <si>
    <t>MM MAMMOGRAM DIAGNOSTIC BILATERAL</t>
  </si>
  <si>
    <t>CT CHEST WITHOUT CONTRAST (HIGH RES)</t>
  </si>
  <si>
    <t>CT CHEST/THORAX W/O CONTRAST</t>
  </si>
  <si>
    <t>CT CHEST LOW DOSE SCREEN</t>
  </si>
  <si>
    <t>CT HEAD/BRAIN W/CONTRAST</t>
  </si>
  <si>
    <t>CT ORBIT/SELLA/IAC W/CONT</t>
  </si>
  <si>
    <t>CT MAXIFACIAL/SINUSES W/ CONTRAST</t>
  </si>
  <si>
    <t>CT CHEST/THORAX W/CONTRAST</t>
  </si>
  <si>
    <t>CT UPPER EXTREMITY W/CONT LT</t>
  </si>
  <si>
    <t>CT UPPER EXTREMITY W/CONT RT</t>
  </si>
  <si>
    <t>CT C-SPINE W/CONTRAST</t>
  </si>
  <si>
    <t>CT T-SPINE W/CONTRAST</t>
  </si>
  <si>
    <t>CT L-SPINE W/CONTRAST</t>
  </si>
  <si>
    <t>CT UPPER EXTREMITY W/WO CONT LT</t>
  </si>
  <si>
    <t>CT UPPER EXTREMITY W/WO CONT RT</t>
  </si>
  <si>
    <t>CT LOWER EXTREMITY W/WO CONT LT</t>
  </si>
  <si>
    <t>CT LOWER EXTREMITY W/WO CONT RT</t>
  </si>
  <si>
    <t>CT CHEST/THORAX W/WO</t>
  </si>
  <si>
    <t>CT ORBIT/SELLA/IAC W/WO CONTRACT</t>
  </si>
  <si>
    <t>CT MAXIFACIAL/SINUSES W/WO CONTRAST</t>
  </si>
  <si>
    <t>CT C-SPINE W &amp; W/O</t>
  </si>
  <si>
    <t>CT T-SPINE W &amp; W/O</t>
  </si>
  <si>
    <t>CT LUMBAR W &amp; W/O</t>
  </si>
  <si>
    <t>CT ORBIT/SELLA/IAC W/O CONT</t>
  </si>
  <si>
    <t>CT ST NECK W/O CONTRAST</t>
  </si>
  <si>
    <t>MM MAMMOGRAM 3D SCREENING BILATERAL</t>
  </si>
  <si>
    <t>MM MAMMOGRAM 3D SCREENING UNI LAT</t>
  </si>
  <si>
    <t>MM MAMMOGRAM 3D SCREENING UNILATERAL LT</t>
  </si>
  <si>
    <t>MM MAMMOGRAM 3D SCREENING UNILATERAL RT</t>
  </si>
  <si>
    <t>CT ST NECK W/CONTRAST</t>
  </si>
  <si>
    <t>MM MAMMOGRAM 3D DIAGNOSTIC LT</t>
  </si>
  <si>
    <t>MM MAMMOGRAM 3D DIAGNOSTIC RT</t>
  </si>
  <si>
    <t>US ECHOCARDIOGRAM COMPLETE</t>
  </si>
  <si>
    <t>MM MAMMOGRAM 3D DIAGNOSTIC BILATERAL</t>
  </si>
  <si>
    <t>CT ST NECK W/WO CONT</t>
  </si>
  <si>
    <t>CT ABD/PELVIS W/O CONT</t>
  </si>
  <si>
    <t>CT ABD/PELVIS W/O CONTRAST</t>
  </si>
  <si>
    <t>CTA HEAD W CONTRAST</t>
  </si>
  <si>
    <t>CTA HEAD W OR WO CONTRAST</t>
  </si>
  <si>
    <t>CTA NECK W CONTRAST</t>
  </si>
  <si>
    <t>CTA NECK W OR WO CONTRAST</t>
  </si>
  <si>
    <t>CTA PELVIS W OR WO CONTRAST</t>
  </si>
  <si>
    <t>CTA CHEST/PE W CONTRAST</t>
  </si>
  <si>
    <t>CTA CHEST/PE W OR WO CONTRAST</t>
  </si>
  <si>
    <t>CTA ABDOMEN W OR WO CONTRAST</t>
  </si>
  <si>
    <t>CT ABD/PEL W/CONTRAST</t>
  </si>
  <si>
    <t>CT ABD/PELVIS W/CONTRA</t>
  </si>
  <si>
    <t>CT ABD/PELVIS W/CONTRAST</t>
  </si>
  <si>
    <t>CT ABD/PELVIS W/WO CONTRAST</t>
  </si>
  <si>
    <t>CTA ABDOMEN/PELVIS W CONTRAST</t>
  </si>
  <si>
    <t>CTA ABDOMEN/PELVIS W/WO CONTRAST</t>
  </si>
  <si>
    <t>CTA ABDOMEN/AORTA/FEM  W CONTRAST</t>
  </si>
  <si>
    <t>CTA ABDOMEN/AORTA/FEM  W OR WO</t>
  </si>
  <si>
    <t>CTA ABDOMEN/AORTA/FEM W OR WO</t>
  </si>
  <si>
    <t>LA - TRINITY</t>
  </si>
  <si>
    <t>MRI UPPER EXTREM NOT JOINT W/O CONTRAST</t>
  </si>
  <si>
    <t>MAMMO BILAT-SCREEN 3D</t>
  </si>
  <si>
    <t>MAMMO BILAT-SCREEN 3D*</t>
  </si>
  <si>
    <t>CTA LT LOWER EXTREMITY WITH IV WO ORAL</t>
  </si>
  <si>
    <t>CTA RT LOWER EXTREMITY WITH IV WO ORAL</t>
  </si>
  <si>
    <t>CT BILAT. LOWER EXTREMITY W/O</t>
  </si>
  <si>
    <t>MRI UPPER EXTREMITY NOT JOINT W/WO</t>
  </si>
  <si>
    <t>CT BILAT. LOWER EXTREMITY WITH CONTRAST</t>
  </si>
  <si>
    <t>CTA HEAD/NECK WITH IV CONTRAST</t>
  </si>
  <si>
    <t>XR FINGER LEFT 2ND</t>
  </si>
  <si>
    <t>LA - WEST CARROLL</t>
  </si>
  <si>
    <t>XR FINGER LEFT 3RD</t>
  </si>
  <si>
    <t>XR FINGER LEFT 4TH</t>
  </si>
  <si>
    <t>XR FINGER LEFT 5TH</t>
  </si>
  <si>
    <t>XR FINGER RIGHT 2ND</t>
  </si>
  <si>
    <t>XR FINGER RIGHT 3RD</t>
  </si>
  <si>
    <t>XR FINGER RIGHT 4TH</t>
  </si>
  <si>
    <t>XR FINGER RIGHT 5TH</t>
  </si>
  <si>
    <t>XR TOE LEFT 2ND</t>
  </si>
  <si>
    <t>XR TOE LEFT 3RD</t>
  </si>
  <si>
    <t>XR TOE LEFT 4TH</t>
  </si>
  <si>
    <t>XR TOE LEFT 5TH</t>
  </si>
  <si>
    <t>XR TOE LEFT GREAT</t>
  </si>
  <si>
    <t>XR TOE RIGHT 2ND</t>
  </si>
  <si>
    <t>XR TOE RIGHT 3RD</t>
  </si>
  <si>
    <t>XR TOE RIGHT 4TH</t>
  </si>
  <si>
    <t>XR TOE RIGHT 5TH</t>
  </si>
  <si>
    <t>XR TOE RIGHT GREAT</t>
  </si>
  <si>
    <t>XR SHOULDER 1 VIEW LEFT</t>
  </si>
  <si>
    <t>XR SHOULDER 1 VIEW RIGHT</t>
  </si>
  <si>
    <t>XR UPPER EXT PED LEFT</t>
  </si>
  <si>
    <t>XR UPPER EXT PED RIGHT</t>
  </si>
  <si>
    <t>XR WRIST 2 VIEWS LEFT</t>
  </si>
  <si>
    <t>XR WRIST 2 VIEWS RIGHT</t>
  </si>
  <si>
    <t>XR HAND 2 VIEWS LEFT</t>
  </si>
  <si>
    <t>XR HAND 2 VIEWS RIGHT</t>
  </si>
  <si>
    <t>XR KNEE 2 VIEWS LEFT</t>
  </si>
  <si>
    <t>XR KNEE 2 VIEWS RIGHT</t>
  </si>
  <si>
    <t>XR KNEE AP/LATERAL VIEW RIGHT</t>
  </si>
  <si>
    <t>XR LOWER EXT PED LEFT</t>
  </si>
  <si>
    <t>XR LOWER EXT PED RIGHT</t>
  </si>
  <si>
    <t>XR ANKLE 2 VIEWS LEFT</t>
  </si>
  <si>
    <t>XR ANKLE 2 VIEWS RIGHT</t>
  </si>
  <si>
    <t>XR FOOT 2 VIEWS LEFT</t>
  </si>
  <si>
    <t>XR FOOT 2 VIEWS RIGHT</t>
  </si>
  <si>
    <t>XR HEEL OS CALCIS LEFT</t>
  </si>
  <si>
    <t>XR HEEL OS CALCIS RIGHT</t>
  </si>
  <si>
    <t>XR PELVIS</t>
  </si>
  <si>
    <t>XR SACRUM/COCCYX MIN 2V</t>
  </si>
  <si>
    <t>XR ELBOW AP/LATERAL/OBLIQUE VIEWS RIGHT</t>
  </si>
  <si>
    <t>XR ELBOW LEFT 3V</t>
  </si>
  <si>
    <t>XR ELBOW RIGHT 3V</t>
  </si>
  <si>
    <t>XR WRIST 3 VIEWS RIGHT</t>
  </si>
  <si>
    <t>XR HAND 3 VIEWS LEFT ROUTINE</t>
  </si>
  <si>
    <t>XR HAND 3 VIEWS RIGHT ROUTINE</t>
  </si>
  <si>
    <t>XR FOOT 3 VIEWS LEFT ROUTINE</t>
  </si>
  <si>
    <t>XR FOOT 3 VIEWS RIGHT ROUTINE</t>
  </si>
  <si>
    <t>XR SKULL 2 VIEWS ROUTINE</t>
  </si>
  <si>
    <t>XR SOFT TISSUE NECK</t>
  </si>
  <si>
    <t>XR SHOULDER LEFT 2V</t>
  </si>
  <si>
    <t>XR SHOULDER RIGHT 2V</t>
  </si>
  <si>
    <t>XR HIP 1 VIEW LEFT</t>
  </si>
  <si>
    <t>XR HIP 1 VIEW RIGHT</t>
  </si>
  <si>
    <t>XR FEMUR 2 VIEWS LEFT</t>
  </si>
  <si>
    <t>XR FEMUR 2 VIEWS RIGHT</t>
  </si>
  <si>
    <t>XR KNEE 3 VIEWS LEFT</t>
  </si>
  <si>
    <t>XR KNEE 3 VIEWS RIGHT</t>
  </si>
  <si>
    <t>XR ABDOMEN KUB</t>
  </si>
  <si>
    <t>XR BONE AGE STUDY</t>
  </si>
  <si>
    <t>XR THORACIC SPINE AP/LATERAL VIEW</t>
  </si>
  <si>
    <t>XR SINUS 3 VIEWS ROUTINE</t>
  </si>
  <si>
    <t>XR CHEST 2 VIEWS ROUTINE</t>
  </si>
  <si>
    <t>XR CHEST AP/LATERAL VIEW PORTABLE</t>
  </si>
  <si>
    <t>XR C SPINE 2 VIEWS ROUTINE</t>
  </si>
  <si>
    <t>XR L SPINE AP/LAT ROUTINE</t>
  </si>
  <si>
    <t>HIP 2V LT</t>
  </si>
  <si>
    <t>HIP 2V RT</t>
  </si>
  <si>
    <t>XR T SPINE 3 VIEW ROUTINE</t>
  </si>
  <si>
    <t>XR ABDOMEN FLAT AND UPRIGHT</t>
  </si>
  <si>
    <t>XR TMJ BILATERAL</t>
  </si>
  <si>
    <t>XR PELVIS 3 VIEW</t>
  </si>
  <si>
    <t>BONE DENSITY STUDY</t>
  </si>
  <si>
    <t>XR L SPINE W OBLIQ</t>
  </si>
  <si>
    <t>XR LUMBAR SPINE AP/OBLIQUE VIEW ROUTINE</t>
  </si>
  <si>
    <t>XR C SPINE 4+ VIEW</t>
  </si>
  <si>
    <t>XR ORBITS</t>
  </si>
  <si>
    <t>XR SKULL 4+ VIEWS</t>
  </si>
  <si>
    <t>XR HIP BIL/PELVIS</t>
  </si>
  <si>
    <t>XR L SPINE W BENDING</t>
  </si>
  <si>
    <t>XR SCOLIOSIS SURVEY 2-3V</t>
  </si>
  <si>
    <t>XR ACUTE ABD SERIES WITH CHEST FILM</t>
  </si>
  <si>
    <t>US VENOUS LOWER LEFT</t>
  </si>
  <si>
    <t>US VENOUS LOWER RIGHT</t>
  </si>
  <si>
    <t>US VENOUS UPPER LEFT</t>
  </si>
  <si>
    <t>US VENOUS UPPER RIGHT</t>
  </si>
  <si>
    <t>US ARTERIAL LOWER LEFT</t>
  </si>
  <si>
    <t>US ARTERIAL LOWER RIGHT</t>
  </si>
  <si>
    <t>US ARTERIAL UPPER LEFT</t>
  </si>
  <si>
    <t>US ARTERIAL UPPER RIGHT</t>
  </si>
  <si>
    <t>US HEMODIALYSIS ACCESS</t>
  </si>
  <si>
    <t>US SCREENING FOR AAA</t>
  </si>
  <si>
    <t>XR SKELETAL SURVEY</t>
  </si>
  <si>
    <t>US SINGLE ORGAN</t>
  </si>
  <si>
    <t>US TESTICLE BILATERAL</t>
  </si>
  <si>
    <t>US EARLY OB</t>
  </si>
  <si>
    <t>US VENOUS LOWER BILATERAL</t>
  </si>
  <si>
    <t>US VENOUS UPPER BILATERAL</t>
  </si>
  <si>
    <t>US BREAST COMPLETE LEFT</t>
  </si>
  <si>
    <t>US BREAST COMPLETE RIGHT</t>
  </si>
  <si>
    <t>US RETROPERITONEUM COMPLETE</t>
  </si>
  <si>
    <t>MA MAMMO SCREENING BILATERAL</t>
  </si>
  <si>
    <t>MA MAMMOGRAM SCREENING BILATERAL</t>
  </si>
  <si>
    <t>US ARTERIAL LOWER BILATERAL</t>
  </si>
  <si>
    <t>US ARTERIAL UPPER BILATERAL</t>
  </si>
  <si>
    <t>US AORTA/IVC</t>
  </si>
  <si>
    <t>US INFERIOR VENA CAVA</t>
  </si>
  <si>
    <t>MA MAMMO DIAGNOSTIC LEFT</t>
  </si>
  <si>
    <t>MA MAMMO DIAGNOSTIC RIGHT</t>
  </si>
  <si>
    <t>CT HEAD WO CONTRAST</t>
  </si>
  <si>
    <t>CT FACIAL BONES WO CONTRAST</t>
  </si>
  <si>
    <t>CT SINUSES WO CONTRAST</t>
  </si>
  <si>
    <t>US EXTREMITY SUPERFICIAL COMPLETE</t>
  </si>
  <si>
    <t>US OB 1ST TRIMESTER</t>
  </si>
  <si>
    <t>US OB&gt;1=14 WEEKS SIMPLE U</t>
  </si>
  <si>
    <t>CT C SPINE WO CONTRAST</t>
  </si>
  <si>
    <t>CT T SPINE WO CONTRAST</t>
  </si>
  <si>
    <t>CT L SPINE WO CONTRAST</t>
  </si>
  <si>
    <t>CT UPPER EXT WO CONTRAST LEFT</t>
  </si>
  <si>
    <t>CT UPPER EXT WO CONTRAST RIGHT</t>
  </si>
  <si>
    <t>CT LOWER EXT WO CONTRAST LEFT</t>
  </si>
  <si>
    <t>CT LOWER EXT WO CONTRAST RIGHT</t>
  </si>
  <si>
    <t>MA MAMMO DIAGNOSTIC BILATERAL</t>
  </si>
  <si>
    <t>MA MAMMOGRAM DIAGNOSTIC BILATERAL</t>
  </si>
  <si>
    <t>CT LUNG CANCER SCREENING</t>
  </si>
  <si>
    <t>CT PELVIS WO CONTRAST</t>
  </si>
  <si>
    <t>CT HEAD WITH CONTRAST</t>
  </si>
  <si>
    <t>CT ORBIT WITH CONTRAST</t>
  </si>
  <si>
    <t>CT FACIAL BONES W/CONTRAST</t>
  </si>
  <si>
    <t>CT SINUSES WITH CONTRAST</t>
  </si>
  <si>
    <t>CT PELVIS WITH CONTRAST</t>
  </si>
  <si>
    <t>CT UPPER EXT WITH CONTRAST LEFT</t>
  </si>
  <si>
    <t>CT UPPER EXT WITH CONTRAST RIGHT</t>
  </si>
  <si>
    <t>CT LOWER EXT W CONTRAST LEFT</t>
  </si>
  <si>
    <t>CT LOWER EXT W CONTRAST RIGHT</t>
  </si>
  <si>
    <t>CT LOWER LEG W/ CONTRAST LEFT</t>
  </si>
  <si>
    <t>CT LOWER LEG W/ CONTRAST RIGHT</t>
  </si>
  <si>
    <t>CT ABDOMEN WO CONTRAST</t>
  </si>
  <si>
    <t>CT C SPINE WITH CONTRAST</t>
  </si>
  <si>
    <t>CT T SPINE WITH CONTRAST</t>
  </si>
  <si>
    <t>CT L SPINE WITH CONTRAST</t>
  </si>
  <si>
    <t>CT PELVIS W WO CONTRAST</t>
  </si>
  <si>
    <t>CT UPPER EXT W WO CONTRAST LEFT</t>
  </si>
  <si>
    <t>CT UPPER EXT W WO CONTRAST RIGHT</t>
  </si>
  <si>
    <t>CT LOWER EXT W WO CONT RIGHT</t>
  </si>
  <si>
    <t>CT LOWER EXT W WO CONTRAST LEFT</t>
  </si>
  <si>
    <t>CT CHEST W WO CONTRAST</t>
  </si>
  <si>
    <t>CT CHEST W/ &amp; W/O CONTRAST</t>
  </si>
  <si>
    <t>CT HEAD W WO CONTRAST</t>
  </si>
  <si>
    <t>CT ORBIT W WO CONTRAST</t>
  </si>
  <si>
    <t>CT SINUSES W WO CONTRAST</t>
  </si>
  <si>
    <t>CT C SPINE W WO CONTRAST</t>
  </si>
  <si>
    <t>CT T SPINE W WO CONTRAST</t>
  </si>
  <si>
    <t>CT L SPINE W WO CONTRAST</t>
  </si>
  <si>
    <t>CT ABDOMEN W CONTRAST</t>
  </si>
  <si>
    <t>CT EAR WO CONTRAST</t>
  </si>
  <si>
    <t>CT ST NECK WO CONTRAST</t>
  </si>
  <si>
    <t>MA DIAGNOSTIC SCREENING 3D BILATERAL</t>
  </si>
  <si>
    <t>MA MAMMO SCREENING BILATERAL TOMO</t>
  </si>
  <si>
    <t>MA SCREENING 3D BILATERAL</t>
  </si>
  <si>
    <t>CT ST NECK WITH CONTRAST</t>
  </si>
  <si>
    <t>CT ABDOMEN W WO CONTRAST</t>
  </si>
  <si>
    <t>MA MAMMOGRAM DIAGNOSTIC 2D/3D LEFT</t>
  </si>
  <si>
    <t>MA MAMMOGRAM DIAGNOSTIC 2D/3D RIGHT</t>
  </si>
  <si>
    <t>MA MAMMOGRAM DIAGNOSTIC 3D UNI LEFT</t>
  </si>
  <si>
    <t>MA MAMMOGRAM DIAGNOSTIC 3D UNI RIGHT</t>
  </si>
  <si>
    <t>MA DIAGNOSTIC 3D UNILATERAL LT</t>
  </si>
  <si>
    <t>MA DIAGNOSTIC 3D UNILATERAL RT</t>
  </si>
  <si>
    <t>MA MAMMO DIAGNOSTIC LEFT TOMO</t>
  </si>
  <si>
    <t>MA MAMMO DIAGNOSTIC RIGHT TOMO</t>
  </si>
  <si>
    <t>MA MAMMO DIAGNOSTIC BILATERAL TOMO</t>
  </si>
  <si>
    <t>MA MAMMOGRAM DIAGNOSTIC 3D BILATERAL</t>
  </si>
  <si>
    <t>CT ST NECK W WO CONTRAST</t>
  </si>
  <si>
    <t>CT ABD/PELVIS WO CONTRAST</t>
  </si>
  <si>
    <t>CT RENAL STONE SEARCH</t>
  </si>
  <si>
    <t>CT ANGIOGRAM HEAD</t>
  </si>
  <si>
    <t>CT ANGIOGRAM NECK</t>
  </si>
  <si>
    <t>CT ANGIOGRAM PELVIS</t>
  </si>
  <si>
    <t>CT ANGIOGRAM UPPER EXT</t>
  </si>
  <si>
    <t>CT ANGIOGRAM CHEST PE STUDY</t>
  </si>
  <si>
    <t>CT ANGIOGRAM ABDOMEN</t>
  </si>
  <si>
    <t>CT ABD/PELVIS WITH CONTRAST</t>
  </si>
  <si>
    <t>CT ANGIOGRAM LOWER EXT</t>
  </si>
  <si>
    <t>US OB 2-3RD TRIMESTER</t>
  </si>
  <si>
    <t>US OB&gt;/=14 WEEKS COMPLEX</t>
  </si>
  <si>
    <t>CT ABD/PELVIS W WO CONTRAST</t>
  </si>
  <si>
    <t>WEST CARROLL</t>
  </si>
  <si>
    <t>FINGER LEFT HAND FIFTH DIGIT</t>
  </si>
  <si>
    <t>LA-ACADIA</t>
  </si>
  <si>
    <t>FINGER LEFT HAND FOURTH DIGIT</t>
  </si>
  <si>
    <t>FINGER LEFT HAND SECOND DIGIT</t>
  </si>
  <si>
    <t>FINGER LEFT HAND THIRD DIGIT</t>
  </si>
  <si>
    <t>FINGER LEFT HAND THUMB</t>
  </si>
  <si>
    <t>FINGER RIGHT HAND FIFTH DIGIT</t>
  </si>
  <si>
    <t>FINGER RIGHT HAND FOURTH DIGIT</t>
  </si>
  <si>
    <t>FINGER RIGHT HAND SECOND DIGIT</t>
  </si>
  <si>
    <t>FINGER RIGHT HAND THIRD DIGIT</t>
  </si>
  <si>
    <t>FINGER RIGHT HAND THUMB</t>
  </si>
  <si>
    <t>TOE MIN.2 VIEWS</t>
  </si>
  <si>
    <t>SHOULDER 1 VIEW LEFT</t>
  </si>
  <si>
    <t>SHOULDER 1 VIEW RIGHT</t>
  </si>
  <si>
    <t>SPINE - SINGLE VIEW</t>
  </si>
  <si>
    <t>CLAVICLE COMPLETE LEFT</t>
  </si>
  <si>
    <t>CLAVICLE COMPLETE RIGHT</t>
  </si>
  <si>
    <t>HUMERUS MIN.2 VIEWS LEFT</t>
  </si>
  <si>
    <t>HUMERUS MIN.2 VIEWS RIGHT</t>
  </si>
  <si>
    <t>ELBOW 2 VIEWS LEFT</t>
  </si>
  <si>
    <t>ELBOW 2 VIEWS RIGHT</t>
  </si>
  <si>
    <t>FOREARM 2 VIEWS LEFT</t>
  </si>
  <si>
    <t>FOREARM 2 VIEWS RIGHT</t>
  </si>
  <si>
    <t>INFANT UPPER EXT MIN 2 RIGHT</t>
  </si>
  <si>
    <t>INFANT UPPER EXT MIN.2 LEFT</t>
  </si>
  <si>
    <t>WRIST 2 VIEWS LEFT</t>
  </si>
  <si>
    <t>WRIST 2 VIEWS RIGHT</t>
  </si>
  <si>
    <t>FEMUR- ONE VIEW LEFT</t>
  </si>
  <si>
    <t>FEMUR- ONE VIEW RT</t>
  </si>
  <si>
    <t>KNEE 1-2 VIEWS LEFT</t>
  </si>
  <si>
    <t>KNEE 1-2 VIEWS RIGHT</t>
  </si>
  <si>
    <t>KNEES BILATERAL STANDING AP</t>
  </si>
  <si>
    <t>TIBIA &amp; FIBULA 2 VIEWS LEFT</t>
  </si>
  <si>
    <t>TIBIA &amp; FIBULA 2 VIEWS RIGHT</t>
  </si>
  <si>
    <t>INFANT LOWER EXT</t>
  </si>
  <si>
    <t>INFANT LOWER EXTREMITY LEFT</t>
  </si>
  <si>
    <t>INFANT LOWER EXTREMITY RIGHT</t>
  </si>
  <si>
    <t>ANKLE 2 VIEWS LEFT</t>
  </si>
  <si>
    <t>ANKLE 2 VIEWS RIGHT</t>
  </si>
  <si>
    <t>FOOT 2 VIEWS LEFT</t>
  </si>
  <si>
    <t>FOOT 2 VIEWS RIGHT</t>
  </si>
  <si>
    <t>FOOT LEFT AP FIFTH DI</t>
  </si>
  <si>
    <t>FOOT LEFT AP FOURTH D</t>
  </si>
  <si>
    <t>FOOT LEFT AP GREAT TO</t>
  </si>
  <si>
    <t>FOOT LEFT AP SECOND D</t>
  </si>
  <si>
    <t>FOOT LEFT AP THIRD DI</t>
  </si>
  <si>
    <t>FOOT RIGHT AP FIFTH D</t>
  </si>
  <si>
    <t>FOOT RIGHT AP FOURTH</t>
  </si>
  <si>
    <t>FOOT RIGHT AP GREAT T</t>
  </si>
  <si>
    <t>FOOT RIGHT AP SECOND</t>
  </si>
  <si>
    <t>FOOT RIGHT AP THIRD D</t>
  </si>
  <si>
    <t>CALCANEUS MIN 2 V RIGHT</t>
  </si>
  <si>
    <t>CALCANEUS MIN.2 V LEFT</t>
  </si>
  <si>
    <t>HEEL CALCANEUS MIN 2 V RIGHT</t>
  </si>
  <si>
    <t>HEEL CALCANEUS MIN.2 V LEFT</t>
  </si>
  <si>
    <t>NASAL BONES COMP. MIN</t>
  </si>
  <si>
    <t>SINUS &lt; 3 VIEWS</t>
  </si>
  <si>
    <t>SINUS 1-2 VIEWS</t>
  </si>
  <si>
    <t>PELVIS 1 OR 2 VIEWS</t>
  </si>
  <si>
    <t>SACROILIAC JNTS &lt; 3 VI</t>
  </si>
  <si>
    <t>SACROILIAC JOINTS 1-2 VIEWS</t>
  </si>
  <si>
    <t>SACRUM &amp; COCCYX-MIN.2</t>
  </si>
  <si>
    <t>SCAPULA-COMPLETE LEFT</t>
  </si>
  <si>
    <t>SCAPULA-COMPLETE RIGHT</t>
  </si>
  <si>
    <t>ELBOW COMP MIN 3 VIEWS LEFT</t>
  </si>
  <si>
    <t>ELBOW COMP MIN 3 VIEWS RIGHT</t>
  </si>
  <si>
    <t>WRIST COMP MIN 3 VIEW LEFT</t>
  </si>
  <si>
    <t>WRIST COMP MIN 3 VIEW RIGHT</t>
  </si>
  <si>
    <t>HAND MIN 3 VIEWS LEFT</t>
  </si>
  <si>
    <t>HAND MIN 3 VIEWS RIGHT</t>
  </si>
  <si>
    <t>ANKLE COMP MIN 3 VIEWS LEFT</t>
  </si>
  <si>
    <t>ANKLE COMP MIN 3 VIEWS RIGHT</t>
  </si>
  <si>
    <t>FOOT COMP MIN 3 VIEWS LEFT</t>
  </si>
  <si>
    <t>FOOT COMP MIN 3 VIEWS RIGHT</t>
  </si>
  <si>
    <t>FOOT LEFT 3-VIEWS FIFTH TOE</t>
  </si>
  <si>
    <t>FOOT LEFT 3-VIEWS FOURTH TOE</t>
  </si>
  <si>
    <t>FOOT LEFT 3-VIEWS GREAT TOE</t>
  </si>
  <si>
    <t>FOOT LEFT 3-VIEWS SECOND TOE</t>
  </si>
  <si>
    <t>FOOT LEFT 3-VIEWS THIRD TOE</t>
  </si>
  <si>
    <t>FOOT RIGHT 3-VIEWS FIFTH TOE</t>
  </si>
  <si>
    <t>FOOT RIGHT 3-VIEWS FOURTH TOE</t>
  </si>
  <si>
    <t>FOOT RIGHT 3-VIEWS GREAT TOE</t>
  </si>
  <si>
    <t>FOOT RIGHT 3-VIEWS SECOND TOE</t>
  </si>
  <si>
    <t>FOOT RIGHT 3-VIEWS THIRD TOE</t>
  </si>
  <si>
    <t>MANDIBLE PARTIAL  2-3 VIEWS</t>
  </si>
  <si>
    <t>MANDIBLE PARTIAL&lt;4 VIE</t>
  </si>
  <si>
    <t>MASTOIDS &lt;3 VIEWS PER</t>
  </si>
  <si>
    <t>SKULL &lt; 4 VIEWS</t>
  </si>
  <si>
    <t>SKULL 3 VIEWS</t>
  </si>
  <si>
    <t>TMJ LEFT</t>
  </si>
  <si>
    <t>TMJ RIGHT</t>
  </si>
  <si>
    <t>NECK SOFT TISSUE</t>
  </si>
  <si>
    <t>CHEST SINGLE VIEW</t>
  </si>
  <si>
    <t>CHEST SPEC LAT DECU</t>
  </si>
  <si>
    <t>SHOULDER COMP.MIN.2 VI LEFT</t>
  </si>
  <si>
    <t>SHOULDER COMP.MIN.2 VI RIGHT</t>
  </si>
  <si>
    <t>A/C JOINT BILAT</t>
  </si>
  <si>
    <t>HIP-UNILAT 1 VIEW</t>
  </si>
  <si>
    <t>FEMUR 2 VIEWS LEFT</t>
  </si>
  <si>
    <t>FEMUR 2 VIEWS RIGHT</t>
  </si>
  <si>
    <t>KNEE 3 VIEWS LEFT</t>
  </si>
  <si>
    <t>KNEE 3 VIEWS RIGHT</t>
  </si>
  <si>
    <t>ABD A/P SINGLE KUB</t>
  </si>
  <si>
    <t>KUB WITH GASTROGRAFIN</t>
  </si>
  <si>
    <t>LATERAL DECUBITUS ABD.</t>
  </si>
  <si>
    <t>INFANT AP CHEST W/ ABDOMEN</t>
  </si>
  <si>
    <t>FACIAL VIEWS &lt; 3</t>
  </si>
  <si>
    <t>FACIAL VIEWS MINIMUM 2 VIEWS</t>
  </si>
  <si>
    <t>OPTIC FORAMINA</t>
  </si>
  <si>
    <t>STERNUM MIN. 2 VIEWS</t>
  </si>
  <si>
    <t>THORACIC SPINE 2 VIEWS</t>
  </si>
  <si>
    <t>THOROCOLUMBAR 2 VIEWS</t>
  </si>
  <si>
    <t>DXA BONE DENSITY (HIP, L-SPINE)</t>
  </si>
  <si>
    <t>SINUS COMP. MIN. 3 VIE</t>
  </si>
  <si>
    <t>SINUS COMPLETE MINIMUM 3 VIEWS</t>
  </si>
  <si>
    <t>CHEST 2 VIEWS API LORD</t>
  </si>
  <si>
    <t>CHEST 2 VIEWS EPA &amp; LA</t>
  </si>
  <si>
    <t>CHEST 2 VIEWS EPA &amp; OB</t>
  </si>
  <si>
    <t>CHEST 2 VIEWS PA &amp; LAT</t>
  </si>
  <si>
    <t>CHEST INSPIRATION AND EXPIRATION</t>
  </si>
  <si>
    <t>RIB DETAIL UNILAT 4 VI LEFT</t>
  </si>
  <si>
    <t>RIB DETAIL UNILAT 4 VI RIGHT</t>
  </si>
  <si>
    <t>RIBS UNILATERAL 2 VIE</t>
  </si>
  <si>
    <t>STERNOCLAV JOINT/MIN.3</t>
  </si>
  <si>
    <t>CERVICAL SPINE 2 OR 3</t>
  </si>
  <si>
    <t>LUMBOSACRAL 2 OR 3 VIE</t>
  </si>
  <si>
    <t>HIP MIN 2 VIEWS RIGHT</t>
  </si>
  <si>
    <t>HIP MIN.2 VIEWS LEFT</t>
  </si>
  <si>
    <t>HIP BILAT 2 VIEWS</t>
  </si>
  <si>
    <t>KNEE COMP 4 OR MORE VI LEFT</t>
  </si>
  <si>
    <t>KNEE COMP 4 OR MORE VI RIGHT</t>
  </si>
  <si>
    <t>THORACIC 3 VIEWS</t>
  </si>
  <si>
    <t>ABD FLAT/ERECT</t>
  </si>
  <si>
    <t>ABD KUB AND LAT DECUB</t>
  </si>
  <si>
    <t>MANDIBLE COMP. MIN-4 V</t>
  </si>
  <si>
    <t>THORACIC SPINE MIN.4 V</t>
  </si>
  <si>
    <t>PELVIS COMP.MIN 3 VIEW</t>
  </si>
  <si>
    <t>FACIAL COMP MIN 3 VIEW</t>
  </si>
  <si>
    <t>LUMBOSACRAL MIN.4 VIEW</t>
  </si>
  <si>
    <t>BONE LENGTH STUDY</t>
  </si>
  <si>
    <t>RIBS W A/P CHEST MIN.3</t>
  </si>
  <si>
    <t>CERVICAL SPINE MIN.4 V</t>
  </si>
  <si>
    <t>ORBITS COMP.MIN. 4VIEW</t>
  </si>
  <si>
    <t>SKULL COMP MIN.4 VIEWS</t>
  </si>
  <si>
    <t>RIBS BILATERAL- 3 VIEW</t>
  </si>
  <si>
    <t>CERVICAL OBLFLEXOR E</t>
  </si>
  <si>
    <t>L-SPINE MIN. 6 VIEWS w/ Bending</t>
  </si>
  <si>
    <t>CHEST COMP. MIN 4 VIEW</t>
  </si>
  <si>
    <t>SCOLIOSIS SERIES 2 VIEWS</t>
  </si>
  <si>
    <t>RIBS BIL CHEST MIN.4 V</t>
  </si>
  <si>
    <t>ABD 3 VIEW W/ CXR</t>
  </si>
  <si>
    <t>MASTOIDS 3 VIEWS PER S</t>
  </si>
  <si>
    <t>SCOLIOSIS SERIES 4-5 VIEWS</t>
  </si>
  <si>
    <t>US DOPPLER (ECHO)</t>
  </si>
  <si>
    <t>US ABI (ANKLE/BRACHIAL INDICES)</t>
  </si>
  <si>
    <t>US VENOUS LEFT UPPER EXTREMITY</t>
  </si>
  <si>
    <t>US VENOUS LOW/UPPER E LEFT</t>
  </si>
  <si>
    <t>US VENOUS LOW/UPPER E RIGHT</t>
  </si>
  <si>
    <t>US VENOUS LOWER EXT UNILAT</t>
  </si>
  <si>
    <t>US VENOUS RIGHT UPPER EXTREMITY</t>
  </si>
  <si>
    <t>US VENOUS UPPER EXT UNILAT</t>
  </si>
  <si>
    <t>IVP</t>
  </si>
  <si>
    <t>US PELVIS LIMITED STUDY</t>
  </si>
  <si>
    <t>US ARTERIAL LOWER EXT UNILAT</t>
  </si>
  <si>
    <t>US ARTERIAL RIGHT LOWER EXTREMITY</t>
  </si>
  <si>
    <t>US ARTERY LOWER EXTREMITY LEFT</t>
  </si>
  <si>
    <t>US ARTERIAL RIGHT UPPER EXTREMITY</t>
  </si>
  <si>
    <t>US ARTERIAL UNILAT.UP</t>
  </si>
  <si>
    <t>US ARTERIAL UP EXT UNILAT</t>
  </si>
  <si>
    <t>BARIUM SWALLOW MODIF</t>
  </si>
  <si>
    <t>US ABDOMINAL AORTA (AAA Screening)</t>
  </si>
  <si>
    <t>METASTATIC BONE SERIES</t>
  </si>
  <si>
    <t>US S.T.HEADNECK &amp; TH</t>
  </si>
  <si>
    <t>US ABDOMINAL/AORTIC LIMITED</t>
  </si>
  <si>
    <t>US RETRO.RENAL- LIMIT</t>
  </si>
  <si>
    <t>US AXILLARY CHEST</t>
  </si>
  <si>
    <t>US ABDOM.-LIMIT.SINGL</t>
  </si>
  <si>
    <t>US SOFT TISSUE ABDOME</t>
  </si>
  <si>
    <t>US BREAST LT LIMITED</t>
  </si>
  <si>
    <t>US BREAST RT LIMITED</t>
  </si>
  <si>
    <t>US PELVIC/GROIN/BLADD</t>
  </si>
  <si>
    <t>US SOFT TISSUE - LEG LEFT</t>
  </si>
  <si>
    <t>US SOFT TISSUE - LEG RIGHT</t>
  </si>
  <si>
    <t>US SOFT TISSUE ARM LEFT</t>
  </si>
  <si>
    <t>US SOFT TISSUE ARM RIGHT</t>
  </si>
  <si>
    <t>US ST AXILLARY</t>
  </si>
  <si>
    <t>GI WITH SMALL BOWEL</t>
  </si>
  <si>
    <t>US VENOUS DOPPLER COMPLETE BILAT</t>
  </si>
  <si>
    <t>US VENOUS UPPER BIL</t>
  </si>
  <si>
    <t>US BREAST LT COMPLETE</t>
  </si>
  <si>
    <t>US BREAST RT COMPLETE</t>
  </si>
  <si>
    <t>US ABDOMINAL/AORTIC COMPLETE</t>
  </si>
  <si>
    <t>US RETROP.RENAL - COM</t>
  </si>
  <si>
    <t>US CAROTID COMP BIL</t>
  </si>
  <si>
    <t>US CAROTID DOPPLER</t>
  </si>
  <si>
    <t>US ARTERIAL LOWER EXT BILAT</t>
  </si>
  <si>
    <t>US ARTERIAL DOPPLER UPPER EXT - BILATERA</t>
  </si>
  <si>
    <t>SMALL BOWEL SERIES</t>
  </si>
  <si>
    <t>US ABDOMEN-DOCUMENT.C</t>
  </si>
  <si>
    <t>CT HEAD/BRAIN WITHOUT</t>
  </si>
  <si>
    <t>CT FACIAL BONES WITHOUT CONTRAST</t>
  </si>
  <si>
    <t>CT MANDIBLE W/O CONTRA</t>
  </si>
  <si>
    <t>CT MAXILLOFACIAL/SINUSES WO</t>
  </si>
  <si>
    <t>CT SINUSES WITHOUT CONTRAST</t>
  </si>
  <si>
    <t>GI SERIES</t>
  </si>
  <si>
    <t>GI/GASTROGRAPHIN</t>
  </si>
  <si>
    <t>US LOWER/UPPER EXTREMITY COMPLETE</t>
  </si>
  <si>
    <t>US PREGNANT UTERUS</t>
  </si>
  <si>
    <t>CT CERVICAL SP WITHOUT</t>
  </si>
  <si>
    <t>CT THORACIC SP WITHOUT</t>
  </si>
  <si>
    <t>CT LUMBAR SP WITHOUT C</t>
  </si>
  <si>
    <t>CT LT ELBOW WITHOUT CONTRAST</t>
  </si>
  <si>
    <t>CT LT FOREARM WITHOUT CONTRAST</t>
  </si>
  <si>
    <t>CT LT HAND WITHOUT CONTRAST</t>
  </si>
  <si>
    <t>CT LT HUMERUS WITHOUT CONTRAST</t>
  </si>
  <si>
    <t>CT LT SHOULDER WITHOUT CONTRAST</t>
  </si>
  <si>
    <t>CT LT WRIST WITHOUT CONTRAST</t>
  </si>
  <si>
    <t>CT RT ELBOW WITHOUT CONTRAST</t>
  </si>
  <si>
    <t>CT RT FOREARM WITHOUT CONTRAST</t>
  </si>
  <si>
    <t>CT RT HAND WITHOUT CONTRAST</t>
  </si>
  <si>
    <t>CT RT HUMERUS WITHOUT CONTRAST</t>
  </si>
  <si>
    <t>CT RT SHOULDER WITHOUT CONTRAST</t>
  </si>
  <si>
    <t>CT RT WRIST WITHOUT CONTRAST</t>
  </si>
  <si>
    <t>CT UPPER EXT WITHOUT C</t>
  </si>
  <si>
    <t>CT EXTREMITY LOWER WO</t>
  </si>
  <si>
    <t>CT LOWER EXT WITHOUT C</t>
  </si>
  <si>
    <t>CT LT ANKLE WITHOUT CONTRAST</t>
  </si>
  <si>
    <t>CT LT FEMUR WITHOUT CONTRAST</t>
  </si>
  <si>
    <t>CT LT FOOT WITHOUT CONTRAST</t>
  </si>
  <si>
    <t>CT LT HIP WITHOUT CONTRAST</t>
  </si>
  <si>
    <t>CT LT KNEE WITHOUT CONTRAST</t>
  </si>
  <si>
    <t>CT LT TIB/FIB WITHOUT CONTRAST</t>
  </si>
  <si>
    <t>CT RT ANKLE WITHOUT CONTRAST</t>
  </si>
  <si>
    <t>CT RT FOOT WITHOUT CONTRAST</t>
  </si>
  <si>
    <t>CT RT KNEE WITHOUT CONTRAST</t>
  </si>
  <si>
    <t>CT RT TIB/FIB WITHOUT CONTRAST</t>
  </si>
  <si>
    <t>BARIUM ENEMA W/WO KUB</t>
  </si>
  <si>
    <t>CT CHEST WITHOUT CONTR</t>
  </si>
  <si>
    <t>CT PELVIS WITHOUT CONT</t>
  </si>
  <si>
    <t>CT HEAD/BRAIN WITH CON</t>
  </si>
  <si>
    <t>CT MASTOIDSORBITSELL WITH CONTRAST</t>
  </si>
  <si>
    <t>CT FACIAL BONES WITH CONTRAST</t>
  </si>
  <si>
    <t>CT MANDIBLE WITH CONTR</t>
  </si>
  <si>
    <t>CT PELVIS WITH CONTRAS</t>
  </si>
  <si>
    <t>CT LT ELBOW WITH CONTRAST</t>
  </si>
  <si>
    <t>CT LT FOREARM WITH CONTRAST</t>
  </si>
  <si>
    <t>CT LT HAND WITH CONTRAST</t>
  </si>
  <si>
    <t>CT LT HUMERUS WITH CONTRAST</t>
  </si>
  <si>
    <t>CT LT SHOULDER WITH CONTRAST</t>
  </si>
  <si>
    <t>CT LT WRIST WITH CONTRAST</t>
  </si>
  <si>
    <t>CT RT ELBOW WITH CONTRAST</t>
  </si>
  <si>
    <t>CT RT FOREARM WITH CONTRAST</t>
  </si>
  <si>
    <t>CT RT HAND WITH CONTRAST</t>
  </si>
  <si>
    <t>CT RT HUMERUS WITH CONTRAST</t>
  </si>
  <si>
    <t>CT RT SHOULDER WITH CONTRAST</t>
  </si>
  <si>
    <t>CT RT WRIST WITH CONTRAST</t>
  </si>
  <si>
    <t>CT UPPER EXT WITH CONT</t>
  </si>
  <si>
    <t>CT LOWER EXT WITH CONT</t>
  </si>
  <si>
    <t>CT LT ANKLE WITH CONTRAST</t>
  </si>
  <si>
    <t>CT LT FEMUR WITH CONTRAST</t>
  </si>
  <si>
    <t>CT LT FOOT WITH CONTRAST</t>
  </si>
  <si>
    <t>CT LT HIP WITH CONTRAST</t>
  </si>
  <si>
    <t>CT LT KNEE WITH CONTRAST</t>
  </si>
  <si>
    <t>CT LT TIB/FIB WITH CONTRAST</t>
  </si>
  <si>
    <t>CT RT ANKLE WITH CONTRAST</t>
  </si>
  <si>
    <t>CT RT FEMUR WITH CONTRAST</t>
  </si>
  <si>
    <t>CT RT FOOT WITH CONTRAST</t>
  </si>
  <si>
    <t>CT RT HIP WITH CONTRAST</t>
  </si>
  <si>
    <t>CT RT KNEE WITH CONTRAST</t>
  </si>
  <si>
    <t>CT RT TIB/FIB WITH CONTRAST</t>
  </si>
  <si>
    <t>US VASCULAR ABDOMEN/PELVIC/SCROTUM</t>
  </si>
  <si>
    <t>CT ABDOMEN WITH ORAL CONTRAST ONLY</t>
  </si>
  <si>
    <t>CT ABDOMEN WITHOUT CONTRAST</t>
  </si>
  <si>
    <t>MRA BRAIN W/O CONTRAST</t>
  </si>
  <si>
    <t>CT CERVICAL SP WITH CO</t>
  </si>
  <si>
    <t>CT THORACIC SP WITH CO</t>
  </si>
  <si>
    <t>CT LUMBAR SP WITH CONT</t>
  </si>
  <si>
    <t>CT PELVIS WITH&amp;WO CONT</t>
  </si>
  <si>
    <t>CT UPPER EXT WITH&amp;WO C</t>
  </si>
  <si>
    <t>CT LOWER EXT WITH&amp;WO C</t>
  </si>
  <si>
    <t>CT LT FEMUR WITH AND WITHOUT IV CONTRAST</t>
  </si>
  <si>
    <t>CT RT FEMUR WITH AND WITHOUT IV CONTRAST</t>
  </si>
  <si>
    <t>CT CHEST WITH&amp;WO CONTR</t>
  </si>
  <si>
    <t>BARIUM ENEMA AIR CONT</t>
  </si>
  <si>
    <t>CT HEAD/BRAIN WITH&amp;WO</t>
  </si>
  <si>
    <t>CT ORBIT WITH&amp;WO CONTR</t>
  </si>
  <si>
    <t>CT FACIAL BONES WITH&amp;WO</t>
  </si>
  <si>
    <t>CT MANDIBLE W/WO CONTR</t>
  </si>
  <si>
    <t>CT SINUSES WITH &amp; WO CONTRAST</t>
  </si>
  <si>
    <t>CT CERVICAL SP WITH&amp;WO</t>
  </si>
  <si>
    <t>CT THORACIC SP WITH&amp;WO</t>
  </si>
  <si>
    <t>CT LUMBAR SP WITH&amp;WO C</t>
  </si>
  <si>
    <t>CT ABDOMEN WITH IV CONTRAST</t>
  </si>
  <si>
    <t>CT ABDOMEN WITH ORAL AND  IV CONTRAST</t>
  </si>
  <si>
    <t>CT ABDOMEN WITH ORAL AND IV CONTRAST</t>
  </si>
  <si>
    <t>CT MASTOIDSORBITSELL W/O</t>
  </si>
  <si>
    <t>CT ORBIT W/O CONTRAST</t>
  </si>
  <si>
    <t>CT NECK WITHOUT CONTRA</t>
  </si>
  <si>
    <t>MRI NECK W/O CONTRAST</t>
  </si>
  <si>
    <t>MRI UPPER EXT (NON JOINT) WITHOUT CONTRA</t>
  </si>
  <si>
    <t>MRI ELBOW W/O CONTRAST</t>
  </si>
  <si>
    <t>MRI FINGER JOINT W/O C</t>
  </si>
  <si>
    <t>MRI LT ELBOW W/O CONTRAST</t>
  </si>
  <si>
    <t>MRI RT ELBOW W/O CONTRAST</t>
  </si>
  <si>
    <t>MRI(JOINT)UPPER EXT. W/O CONTRAST</t>
  </si>
  <si>
    <t>MRI FOOT W/O CONTRAST</t>
  </si>
  <si>
    <t>MRI LOWER EXT (NO JOIN</t>
  </si>
  <si>
    <t>MRI FOOT JOINTS W/O CO</t>
  </si>
  <si>
    <t>MRI LEFT KNEE W/O CONTRAST</t>
  </si>
  <si>
    <t>MRI RT KNEE W/O CONTRAST</t>
  </si>
  <si>
    <t>MRI(JOINT) LOW EXT W/O</t>
  </si>
  <si>
    <t>CT ABDOMEN W &amp; WO IV CONTRAST</t>
  </si>
  <si>
    <t>CT ABDOMEN W &amp; WO ORAL AND IV CONTRAST</t>
  </si>
  <si>
    <t>MM Diag Dig Breast Tomosynthesis UNI</t>
  </si>
  <si>
    <t>MRI PELVIS W/O CONTRAS</t>
  </si>
  <si>
    <t>MRI ABDOMEN W/O CONTRA</t>
  </si>
  <si>
    <t>US ECHO 2D COMPLETE</t>
  </si>
  <si>
    <t>US ECHO STRESS</t>
  </si>
  <si>
    <t>MRI HEAD WITHOUT CONTR</t>
  </si>
  <si>
    <t>MRI CERVICAL W/O CONTR</t>
  </si>
  <si>
    <t>MRI THORACIC W/O CONTR</t>
  </si>
  <si>
    <t>MRI LUMBAR W/O CONTRAS</t>
  </si>
  <si>
    <t>MRI Bone Marrow Blood</t>
  </si>
  <si>
    <t>CT NECK WITH&amp;WO CONTRA</t>
  </si>
  <si>
    <t>MRI FACE WITH CONTRAST</t>
  </si>
  <si>
    <t>MRI NECK WITH CONTRAST</t>
  </si>
  <si>
    <t>MRI UPPER EXT (NON JOINT) WITH CONTRAST</t>
  </si>
  <si>
    <t>MRI(JOINT)UP EXT. W/ CONTRAST</t>
  </si>
  <si>
    <t>MRI LOWER EXT NON JOINT WITH CONTRAST</t>
  </si>
  <si>
    <t>MRI FOOT JOINTS WITH C</t>
  </si>
  <si>
    <t>MRI(JOINT) LOW EXT W/C</t>
  </si>
  <si>
    <t>MRI CHEST WITH CONTRAS</t>
  </si>
  <si>
    <t>MRI PELVIS WITH CONTRA</t>
  </si>
  <si>
    <t>MRI ABDOMEN WITH CONTR</t>
  </si>
  <si>
    <t>CT ABDOMEN/PELVIS W ORAL CONTRAST</t>
  </si>
  <si>
    <t>CT ABDOMEN/PELVIS W/O CONTRAST</t>
  </si>
  <si>
    <t>CT RENAL STONE PROTOCOL</t>
  </si>
  <si>
    <t>MRI BRAIN WITH CONTRAS</t>
  </si>
  <si>
    <t>MRI HEAD WITH CONTRAST</t>
  </si>
  <si>
    <t>MRI CERVICAL WTIH CONT</t>
  </si>
  <si>
    <t>MRI THORACIC WITH CONT</t>
  </si>
  <si>
    <t>MRI LUMBAR WITH CONTRA</t>
  </si>
  <si>
    <t>MRA ABDOMEN</t>
  </si>
  <si>
    <t>CT CHEST (OGH)</t>
  </si>
  <si>
    <t>CT ABD/PELVIS WITH ORAL  AND IV CONTRAST</t>
  </si>
  <si>
    <t>CT ABD/PELVIS WITH ORAL AND IV CONTRAST</t>
  </si>
  <si>
    <t>CT ABDOMEN/PELVIS WITH IV CONTRAST</t>
  </si>
  <si>
    <t>CT ABDOMEN/PELVIS W-W/O IV CONTRAST</t>
  </si>
  <si>
    <t>CT ABDOMEN/PELVIS W-W/O ORAL AND IV CONT</t>
  </si>
  <si>
    <t>MRI FACE W &amp; W/O CONTR</t>
  </si>
  <si>
    <t>MRI NECK W &amp; W/O CONTR</t>
  </si>
  <si>
    <t>MRI ORBIT W &amp; W/O CONT</t>
  </si>
  <si>
    <t>MRI UP EXT (NON JOINT) WITH &amp; WITHOUT CO</t>
  </si>
  <si>
    <t>MRI(JOINT)UPPER EXT. W/ &amp; W/O CONTRAST</t>
  </si>
  <si>
    <t>MRI FOOT W &amp; W/O CONTR</t>
  </si>
  <si>
    <t>MRI-LOWER EXT-NO JOINT WITH AND WITHOUT</t>
  </si>
  <si>
    <t>MRI FT.JOINT W &amp; W/O C</t>
  </si>
  <si>
    <t>MRI(JOINT)LOW EXT W/-W</t>
  </si>
  <si>
    <t>MRI PELVIS W &amp; W/O CON</t>
  </si>
  <si>
    <t>MRI ABDOMEN W&amp;W/O CONT</t>
  </si>
  <si>
    <t>MRI CHEST W &amp; W/O CONT</t>
  </si>
  <si>
    <t>CT Chest/Abdomen w/o Contrast</t>
  </si>
  <si>
    <t>MRI BRAIN W &amp; W/O CONT</t>
  </si>
  <si>
    <t>MRI HEAD W &amp; W/O CONTR</t>
  </si>
  <si>
    <t>MRI CERVICAL W &amp; W/O C</t>
  </si>
  <si>
    <t>MRI THORACIC W/WO IV CONTRAST</t>
  </si>
  <si>
    <t>MRI LUMBAR W-W/O CONTR</t>
  </si>
  <si>
    <t>MRI LUMBER W-W/O CONTR</t>
  </si>
  <si>
    <t>CT Chest/Abdomen w/ Contrast</t>
  </si>
  <si>
    <t>CT Chest/Abdomen w + w/o Contrast</t>
  </si>
  <si>
    <t>CT Chest/Abd/Pel w/o Contrast</t>
  </si>
  <si>
    <t>CT CHEST/ ABDOMEN / PELVIS WC</t>
  </si>
  <si>
    <t>CT CHEST/ABD/PEL W/WO</t>
  </si>
  <si>
    <t>ACADIA</t>
  </si>
  <si>
    <t>XRAY HEEL, MIN 2 VIEWS, LEFT</t>
  </si>
  <si>
    <t>M</t>
  </si>
  <si>
    <t>XRAY HEEL, MIN 2 VIEWS, RIGHT</t>
  </si>
  <si>
    <t>XRAY HEEL/CALCANEUS XR MIN 2 VW LT</t>
  </si>
  <si>
    <t>XRAY HEEL/CALCANEUS XR MIN 2 VW RT</t>
  </si>
  <si>
    <t>CT MAXILLOFACIAL SINUSES WITHOUT</t>
  </si>
  <si>
    <t>CT - LDCT - 71271</t>
  </si>
  <si>
    <t>CT LD CHEST</t>
  </si>
  <si>
    <t>CT LD CHEST W/O</t>
  </si>
  <si>
    <t>CT LD CHEST W/O CON</t>
  </si>
  <si>
    <t>CT LOW DOSE CHEST</t>
  </si>
  <si>
    <t>CT LOW DOSE CHEST W/O</t>
  </si>
  <si>
    <t>CT LUNG SCREENING(Adult)</t>
  </si>
  <si>
    <t>MR ANGIOGRAPHY HEAD W/O DYE</t>
  </si>
  <si>
    <t>MRA head WO CONTRAST</t>
  </si>
  <si>
    <t>CT FACIAL WWO</t>
  </si>
  <si>
    <t>CT SINUS WO/W</t>
  </si>
  <si>
    <t>CT UPPER EXT W</t>
  </si>
  <si>
    <t>CTA UPPER EXT W/CON - 73206</t>
  </si>
  <si>
    <t>Wrist PA+LAT LT</t>
  </si>
  <si>
    <t>MASON</t>
  </si>
  <si>
    <t>Wrist PA+LAT RT</t>
  </si>
  <si>
    <t>Hand PA+LAT LT</t>
  </si>
  <si>
    <t>Hand PA+LAT RT</t>
  </si>
  <si>
    <t>Knee AP+LAT LEFT STANDING</t>
  </si>
  <si>
    <t>Ankle AP+LAT LT</t>
  </si>
  <si>
    <t>Ankle AP+LAT RT</t>
  </si>
  <si>
    <t>Foot AP+LAT LT</t>
  </si>
  <si>
    <t>Foot AP+LAT RIGHT</t>
  </si>
  <si>
    <t>Foot AP+LAT RT</t>
  </si>
  <si>
    <t>Coccyx AP</t>
  </si>
  <si>
    <t>Elbow AP+LAT+OBL RIGHT</t>
  </si>
  <si>
    <t>Wrist PA+LAT+OBL LEFT</t>
  </si>
  <si>
    <t>Wrist PA+LAT+OBL RIGHT</t>
  </si>
  <si>
    <t>Ankle AP+LAT+OBL LEFT</t>
  </si>
  <si>
    <t>Ankle AP+LAT+OBL LT</t>
  </si>
  <si>
    <t>Ankle AP+LAT+OBL RIGHT</t>
  </si>
  <si>
    <t>Ankle AP+LAT+OBL RT</t>
  </si>
  <si>
    <t>Foot AP+OBL+LAT LEFT</t>
  </si>
  <si>
    <t>Foot AP+OBL+LAT RIGHT</t>
  </si>
  <si>
    <t>Skull AP+LAT</t>
  </si>
  <si>
    <t>Shoulder AP INT+ AP EXT+ YSCAP RIGHT</t>
  </si>
  <si>
    <t>Shoulder AP INT+AP EXT+LAT(Scapular Y)</t>
  </si>
  <si>
    <t>Shoulder AP INTERNAL +AP EXTERNAL+LAT</t>
  </si>
  <si>
    <t>Shoulder AP+AP+LAT(Scapular Y) LEFT</t>
  </si>
  <si>
    <t>Shoulder AP+LAT(Scapular Y) LEFT</t>
  </si>
  <si>
    <t>Shoulder INT+EXT+Y RT</t>
  </si>
  <si>
    <t>Knee AP+LAT+OBL LEFT</t>
  </si>
  <si>
    <t>Knee AP+LAT+OBL RIGHT</t>
  </si>
  <si>
    <t>Knee AP+LAT+Sunrise RT</t>
  </si>
  <si>
    <t>Knee AP+OBL+LAT LEFT</t>
  </si>
  <si>
    <t>Knee AP+OBL+LAT RIGHT</t>
  </si>
  <si>
    <t>Ribs AP+OBL LEFT</t>
  </si>
  <si>
    <t>SACROILIAC JOINTS AP+OBL RT</t>
  </si>
  <si>
    <t>Hip AP+Frog BILATERAL STANDING</t>
  </si>
  <si>
    <t>Wrist PA+LAT BILATERAL</t>
  </si>
  <si>
    <t>CT C-SPINE WO(Adult)</t>
  </si>
  <si>
    <t>CT L-SPINE WO(Adult)</t>
  </si>
  <si>
    <t>CT CHEST W AND WO</t>
  </si>
  <si>
    <t>MR FOREARM WO RIGHT</t>
  </si>
  <si>
    <t>MR TIBFIB WO LEFT</t>
  </si>
  <si>
    <t>MR TIBFIB WO RIGHT</t>
  </si>
  <si>
    <t>MRI KNEE RIGHT WO</t>
  </si>
  <si>
    <t>MR SACRUM WO</t>
  </si>
  <si>
    <t>MRI BRIAN WO</t>
  </si>
  <si>
    <t>Abdomen CTA [factory](Adult)</t>
  </si>
  <si>
    <t>MR BRAIN +PITUITARY WITH AND WO</t>
  </si>
  <si>
    <t>MR BRAIN+PITUITARY WITH AND WO</t>
  </si>
  <si>
    <t>CT CAP W AND WO</t>
  </si>
  <si>
    <t>70553;70543</t>
  </si>
  <si>
    <t>MR BRAIN ORBITS W/WO CONTRAST</t>
  </si>
  <si>
    <t>MR BRAIN+ORBITS WITH AND WO</t>
  </si>
  <si>
    <t>XR LUMBAR SPINE 1 VIEW</t>
  </si>
  <si>
    <t>MERCY</t>
  </si>
  <si>
    <t>Hand-L AP 2V</t>
  </si>
  <si>
    <t>Hand-R AP 2V</t>
  </si>
  <si>
    <t>XR KNEES STANDING BILATERAL</t>
  </si>
  <si>
    <t>XR LOWER EXT INF UNDER 1YR LT</t>
  </si>
  <si>
    <t>XR LOWER EXT INF UNDER 1YR RT</t>
  </si>
  <si>
    <t>XR SINUSES &lt; 3 VIEWS</t>
  </si>
  <si>
    <t>XR HAND 4 VIEWS ROUTINE LT</t>
  </si>
  <si>
    <t>XR ORBITS FOR FOREIGN BODY</t>
  </si>
  <si>
    <t>XR MANDIBLE &lt;4 VIEWS</t>
  </si>
  <si>
    <t>CHEST 1 VIEW PORTABLE</t>
  </si>
  <si>
    <t>XR CHEST 1VIEW PORT</t>
  </si>
  <si>
    <t>XR CHEST 1VIEW PORTABLE</t>
  </si>
  <si>
    <t>XR SHOULDER 3 VIEWS LT</t>
  </si>
  <si>
    <t>XR SHOULDER 3 VIEWS RT</t>
  </si>
  <si>
    <t>XR SHOULDER RIGHT ROUTINE</t>
  </si>
  <si>
    <t>XR STERNUM 2 VIEWS MIN</t>
  </si>
  <si>
    <t>DEXA BONE DENSITY AXIAL</t>
  </si>
  <si>
    <t>XR SINUSES 3 VWS ROUTINE</t>
  </si>
  <si>
    <t>CHEST PA &amp; LATERAL</t>
  </si>
  <si>
    <t>XR CHEST 2 VIEWS PA</t>
  </si>
  <si>
    <t>XR RIBS LEFT MERCY</t>
  </si>
  <si>
    <t>XR RIBS RIGHT MERCY</t>
  </si>
  <si>
    <t>XR L SPINE 3 VIEWS</t>
  </si>
  <si>
    <t>XR LT HIP 2 VIEWS</t>
  </si>
  <si>
    <t>XR RT HIP 2 VIEWS</t>
  </si>
  <si>
    <t>XR KNEE 4 VIEW LEFT</t>
  </si>
  <si>
    <t>XR KNEE 4 VIEW RIGHT</t>
  </si>
  <si>
    <t>XR KNEE 4 VIEWS MIN LT</t>
  </si>
  <si>
    <t>XR KNEE 4 VIEWS MIN RT</t>
  </si>
  <si>
    <t>XR ABDOMEN FLAT AND ERECT</t>
  </si>
  <si>
    <t>XR FACIAL BONES &gt; 2 VIEWS</t>
  </si>
  <si>
    <t>XR SPINE CERV MIN 4-V ROUTINE</t>
  </si>
  <si>
    <t>XR ABDOMEN OBLIQUE/CON/AP</t>
  </si>
  <si>
    <t>XR ORBITS MIN 4 VIEWS</t>
  </si>
  <si>
    <t>XR Skull 4+ VIEWS</t>
  </si>
  <si>
    <t>XR RIBS BILATERAL 3 VIEWS</t>
  </si>
  <si>
    <t>XR SPINE ENTIRE AP/LAT</t>
  </si>
  <si>
    <t>XR FLUORO &lt;1 HOUR</t>
  </si>
  <si>
    <t>XR FLUORO FOR INJECTION</t>
  </si>
  <si>
    <t>XR Joint Survey Single View 2+ Joints</t>
  </si>
  <si>
    <t>XR METASTATIC SERIES/W/O EXTREMITIES</t>
  </si>
  <si>
    <t>US VENOUS EXT LOW RT</t>
  </si>
  <si>
    <t>US VENOUS EXT LOWER RT</t>
  </si>
  <si>
    <t>US VENOUS EXT UPPER LT</t>
  </si>
  <si>
    <t>US VENOUS EXT UPPER RT</t>
  </si>
  <si>
    <t>NM PULM VENT IMAG</t>
  </si>
  <si>
    <t>US Pelvis Non-OB Limited</t>
  </si>
  <si>
    <t>I123 Thyroid Uptake</t>
  </si>
  <si>
    <t>US ARTERIAL EXT LOW RT</t>
  </si>
  <si>
    <t>US ARTERIAL EXT LOWER RT</t>
  </si>
  <si>
    <t>US ARTERIAL LEFT LOWER EXTREMITY</t>
  </si>
  <si>
    <t>XR FISTULA/SINUS TRACT</t>
  </si>
  <si>
    <t>US RENAL KIDNEY LEFT</t>
  </si>
  <si>
    <t>US RENAL KIDNEY RIGHT</t>
  </si>
  <si>
    <t>US TESTICLES</t>
  </si>
  <si>
    <t>WBC SCAN</t>
  </si>
  <si>
    <t>US GUIDED NEEDLE PLAC W/PICS</t>
  </si>
  <si>
    <t>US SOFT TISSUE EXT LT LIMITED</t>
  </si>
  <si>
    <t>US SOFT TISSUE EXT RT LIMITED</t>
  </si>
  <si>
    <t>US SOFT TISSUE EXT. LT LIMITED</t>
  </si>
  <si>
    <t>US SOFT TISSUE EXT. RT LIMITED</t>
  </si>
  <si>
    <t>US SOFT TISSUE GROIN</t>
  </si>
  <si>
    <t>US AORTA MERCY</t>
  </si>
  <si>
    <t>US RENAL BILAT</t>
  </si>
  <si>
    <t>US RETROPERITINEAL</t>
  </si>
  <si>
    <t>PERFUSION ONLY</t>
  </si>
  <si>
    <t>NM Pulmonary Function Test</t>
  </si>
  <si>
    <t>MA SCREEN UNI LT</t>
  </si>
  <si>
    <t>US BIOPHYSICAL PROFILE</t>
  </si>
  <si>
    <t>US Fetal Biophysical Profile</t>
  </si>
  <si>
    <t>NM GASTRIC EMPTY STUDY</t>
  </si>
  <si>
    <t>US CAROTID BILATERAL</t>
  </si>
  <si>
    <t>US ARTERIAL EXT LOW BILATERAL</t>
  </si>
  <si>
    <t>US ARTERIAL EXT LOWER BILATERAL</t>
  </si>
  <si>
    <t>US ARTERIAL UP EXT BILAT</t>
  </si>
  <si>
    <t>CT BRAIN/HEAD W/O</t>
  </si>
  <si>
    <t>CT BRAIN/HEAD WO CONTRAST</t>
  </si>
  <si>
    <t>CT MAXILLO/FACIAL WO</t>
  </si>
  <si>
    <t>CT SINUSES WO</t>
  </si>
  <si>
    <t>Whole Body Bone</t>
  </si>
  <si>
    <t>BILIARY W/CCK</t>
  </si>
  <si>
    <t>HIDA W CCK</t>
  </si>
  <si>
    <t>US OB &lt; 14 WEEKS</t>
  </si>
  <si>
    <t>CT SPINE CERVICAL WO CONTRAST</t>
  </si>
  <si>
    <t>CT EXTREMITY UPPER LT WO</t>
  </si>
  <si>
    <t>CT EXTREMITY UPPER RT WO</t>
  </si>
  <si>
    <t>CT EXTREMITY LOWER LT WO</t>
  </si>
  <si>
    <t>CT EXTREMITY LOWER RT WO</t>
  </si>
  <si>
    <t>123 IODINE MIBG</t>
  </si>
  <si>
    <t>NM PULM VENT/PERF IMAG</t>
  </si>
  <si>
    <t>CT ORBITS W</t>
  </si>
  <si>
    <t>CT EXTREMITY UPPER LT WC</t>
  </si>
  <si>
    <t>US DOPPLER</t>
  </si>
  <si>
    <t>MRA NECK WO</t>
  </si>
  <si>
    <t>NM TRIPLE RENAL W CAPTOPRIL</t>
  </si>
  <si>
    <t>QuantEM Renogram</t>
  </si>
  <si>
    <t>CT THORACIC SPINE  W</t>
  </si>
  <si>
    <t>CT BRAIN/HEAD W/WO</t>
  </si>
  <si>
    <t>CT ABDOMEN WC</t>
  </si>
  <si>
    <t>MR ORBIT, FACE, NECK WO</t>
  </si>
  <si>
    <t>MR EXTREMITY UPPER LT WO</t>
  </si>
  <si>
    <t>MR EXTREMITY UPPER RT WO</t>
  </si>
  <si>
    <t>MR UP EXT JNT LT WO</t>
  </si>
  <si>
    <t>MR UP EXT JNT RT WO</t>
  </si>
  <si>
    <t>MR UPPER EXT JNT RT WO</t>
  </si>
  <si>
    <t>MR EXTREMITY LOWER LT WO</t>
  </si>
  <si>
    <t>MR EXTREMITY LOWER RT WO</t>
  </si>
  <si>
    <t>MR LOW EXT JNT LT WO</t>
  </si>
  <si>
    <t>MR LOW EXT JNT RT WO</t>
  </si>
  <si>
    <t>US BREAST LTD BILATERAL</t>
  </si>
  <si>
    <t>3D SCREEN MAMMO LEFT</t>
  </si>
  <si>
    <t>MA 3D SCREEN MAMMO LEFT</t>
  </si>
  <si>
    <t>MA 3D SCREEN MAMMO RIGHT</t>
  </si>
  <si>
    <t>MA Mammo Screening 3D Bilateral.</t>
  </si>
  <si>
    <t>CT NECK SOFT TISSUE W</t>
  </si>
  <si>
    <t>NM MYO SPECT REST ONLY</t>
  </si>
  <si>
    <t>3D DIAGNOSTIC MAMMO RIGHT</t>
  </si>
  <si>
    <t>3D MAMMO UNILATERAL DIAGNOSTIC</t>
  </si>
  <si>
    <t>MA 3D DIAGNOSTIC MAMMO RIGHT</t>
  </si>
  <si>
    <t>MA Mammo Diagnostic 3D Left.</t>
  </si>
  <si>
    <t>MR CHEST WO</t>
  </si>
  <si>
    <t>MR ABDOMEN WO</t>
  </si>
  <si>
    <t>MR MRCP CHOLE</t>
  </si>
  <si>
    <t>US BREAST COMPLETE BILATERAL</t>
  </si>
  <si>
    <t>MR TEMPOROMANDIBULAR JOINT</t>
  </si>
  <si>
    <t>MR BRAIN WO</t>
  </si>
  <si>
    <t>MR IAC WO</t>
  </si>
  <si>
    <t>MR PITUITARY WO</t>
  </si>
  <si>
    <t>MR CERVICAL WO</t>
  </si>
  <si>
    <t>MR SPINE CERVICAL WO</t>
  </si>
  <si>
    <t>MR SPINE THORACIC WO</t>
  </si>
  <si>
    <t>3D MAMMO BILATERAL DIAGNOSTIC</t>
  </si>
  <si>
    <t>MA Mammo Diagnostic 3D Bilateral.</t>
  </si>
  <si>
    <t>CT NECK SOFT TISSUE W/WO</t>
  </si>
  <si>
    <t>MRI ORBIT FACE/NECK W/</t>
  </si>
  <si>
    <t>MR EXTREMITY UPPER LT W</t>
  </si>
  <si>
    <t>MR EXTREMITY UPPER RT W</t>
  </si>
  <si>
    <t>MR UP EXT JNT LT W</t>
  </si>
  <si>
    <t>MR UP EXT JNT RT W</t>
  </si>
  <si>
    <t>MR EXTREMITY LOWER LT W</t>
  </si>
  <si>
    <t>MR EXTREMITY LOWER RT W</t>
  </si>
  <si>
    <t>MR LOW EXT JNT LT W</t>
  </si>
  <si>
    <t>MR LOW EXT JNT RT W</t>
  </si>
  <si>
    <t>MR CHEST W</t>
  </si>
  <si>
    <t>MR ABDOMEN W</t>
  </si>
  <si>
    <t>CTA HEAD W/WO</t>
  </si>
  <si>
    <t>CTA HEAD WC</t>
  </si>
  <si>
    <t>CTA NECK WC</t>
  </si>
  <si>
    <t>MR SPINE CERVICAL W</t>
  </si>
  <si>
    <t>MR SPINE THORACIC W</t>
  </si>
  <si>
    <t>MR SPINE LUMBAR W</t>
  </si>
  <si>
    <t>CTA PELVIS W/WO</t>
  </si>
  <si>
    <t>CTA ABDOMEN W/WO</t>
  </si>
  <si>
    <t>CTA ABDOMEN WC</t>
  </si>
  <si>
    <t>CT ABD/PELVIS W/CONT</t>
  </si>
  <si>
    <t>CT ABDOMEN PELVIS WC</t>
  </si>
  <si>
    <t>76856;93975</t>
  </si>
  <si>
    <t>US PELVIC COMPLETE WITH DOPPLER</t>
  </si>
  <si>
    <t>CT ANGIO LOW EXT W/WO LT</t>
  </si>
  <si>
    <t>CT ABDOMEN / PELVIS W/WO</t>
  </si>
  <si>
    <t>MR ORBIT, FACE, NECK W/WO</t>
  </si>
  <si>
    <t>MR EXTREMITY UPPER LT W/WO</t>
  </si>
  <si>
    <t>MR EXTREMITY UPPER RT W/WO</t>
  </si>
  <si>
    <t>MR EXTREMITY LOWER LT W/WO</t>
  </si>
  <si>
    <t>MR EXTREMITY LOWER RT W/WO</t>
  </si>
  <si>
    <t>MR LOW EXT JNT LT W/WO</t>
  </si>
  <si>
    <t>MR LOW EXT JNT RT W/WO</t>
  </si>
  <si>
    <t>CTA ABD/PEL WC</t>
  </si>
  <si>
    <t>CTA ABDOMEN PELVIS WWO</t>
  </si>
  <si>
    <t>MR ABDOMEN W/WO</t>
  </si>
  <si>
    <t>MR ABDOMEN W/WO (ADREN/PANC)</t>
  </si>
  <si>
    <t>MRI ABDOMEN W/WO</t>
  </si>
  <si>
    <t>MR CHEST W/WO</t>
  </si>
  <si>
    <t>MR BRAIN W/WO</t>
  </si>
  <si>
    <t>MR IAC W/WO</t>
  </si>
  <si>
    <t>MR PITUITARY W/WO</t>
  </si>
  <si>
    <t>MR SPINE CERVICAL W/WO</t>
  </si>
  <si>
    <t>CTA RUNOFF ABD/PEL EXT</t>
  </si>
  <si>
    <t>CT CHEST/ABD/PELV W</t>
  </si>
  <si>
    <t>XR LT HIP 2-3V</t>
  </si>
  <si>
    <t>MMDS-SHREVEPORT</t>
  </si>
  <si>
    <t>XR RT HIP 2-3V</t>
  </si>
  <si>
    <t>CT LT ELBOW WO</t>
  </si>
  <si>
    <t>CT LT FOREARM WO</t>
  </si>
  <si>
    <t>CT LT HAND WO</t>
  </si>
  <si>
    <t>CT LT HUMERUS WO</t>
  </si>
  <si>
    <t>CT LT SHLDR WO</t>
  </si>
  <si>
    <t>CT LT WRIST WO</t>
  </si>
  <si>
    <t>CT RT ELBOW WO</t>
  </si>
  <si>
    <t>CT RT FOREARM WO</t>
  </si>
  <si>
    <t>CT RT HAND WO</t>
  </si>
  <si>
    <t>CT RT HUMERUS WO</t>
  </si>
  <si>
    <t>CT RT SHLDR WO</t>
  </si>
  <si>
    <t>CT RT WRIST WO</t>
  </si>
  <si>
    <t>CT LT ANKLE WO</t>
  </si>
  <si>
    <t>CT LT FEMUR WO</t>
  </si>
  <si>
    <t>CT LT FOOT WO</t>
  </si>
  <si>
    <t>CT LT HIP WO</t>
  </si>
  <si>
    <t>CT LT KNEE WO</t>
  </si>
  <si>
    <t>CT LT TIB FIB WO</t>
  </si>
  <si>
    <t>CT RT ANKLE WO</t>
  </si>
  <si>
    <t>CT RT FEMUR WO</t>
  </si>
  <si>
    <t>CT RT FOOT WO</t>
  </si>
  <si>
    <t>CT RT HIP WO</t>
  </si>
  <si>
    <t>CT RT KNEE WO</t>
  </si>
  <si>
    <t>CT RT TIB FIB WO</t>
  </si>
  <si>
    <t>CT HEAD W</t>
  </si>
  <si>
    <t>CT CHEST W/C</t>
  </si>
  <si>
    <t>CT LT ELBOW W</t>
  </si>
  <si>
    <t>CT LT FOREARM W</t>
  </si>
  <si>
    <t>CT LT HAND W</t>
  </si>
  <si>
    <t>CT LT HUMERUS W</t>
  </si>
  <si>
    <t>CT LT SHLDR W</t>
  </si>
  <si>
    <t>CT LT WRIST W</t>
  </si>
  <si>
    <t>CT RT ELBOW W</t>
  </si>
  <si>
    <t>CT RT FOREARM W</t>
  </si>
  <si>
    <t>CT RT HAND W</t>
  </si>
  <si>
    <t>CT RT HUMERUS W</t>
  </si>
  <si>
    <t>CT RT SHLDR W</t>
  </si>
  <si>
    <t>CT RT WRIST W</t>
  </si>
  <si>
    <t>CT LT ANKLE W</t>
  </si>
  <si>
    <t>CT LT FEMUR W</t>
  </si>
  <si>
    <t>CT LT FOOT W</t>
  </si>
  <si>
    <t>CT LT HIP W</t>
  </si>
  <si>
    <t>CT LT KNEE W</t>
  </si>
  <si>
    <t>CT LT TIB FIB W</t>
  </si>
  <si>
    <t>CT RT ANKLE W</t>
  </si>
  <si>
    <t>CT RT FEMUR W</t>
  </si>
  <si>
    <t>CT RT FOOT W</t>
  </si>
  <si>
    <t>CT RT HIP W</t>
  </si>
  <si>
    <t>CT RT TIB FIB W</t>
  </si>
  <si>
    <t>CT ABD WO</t>
  </si>
  <si>
    <t>CT PELVIS WWO</t>
  </si>
  <si>
    <t>CT LT ELBOW WWO</t>
  </si>
  <si>
    <t>CT LT FOREARM WWO</t>
  </si>
  <si>
    <t>CT LT HAND WWO</t>
  </si>
  <si>
    <t>CT LT HUMERUS WWO</t>
  </si>
  <si>
    <t>CT LT SHLDR WWO</t>
  </si>
  <si>
    <t>CT LT WRIST WWO</t>
  </si>
  <si>
    <t>CT RT ELBOW WWO</t>
  </si>
  <si>
    <t>CT RT FOREARM WWO</t>
  </si>
  <si>
    <t>CT RT HAND WWO</t>
  </si>
  <si>
    <t>CT RT HUMERUS WWO</t>
  </si>
  <si>
    <t>CT RT SHLDR WWO</t>
  </si>
  <si>
    <t>CT RT WRIST WWO</t>
  </si>
  <si>
    <t>CT LT ANKLE WWO</t>
  </si>
  <si>
    <t>CT LT FEMUR WWO</t>
  </si>
  <si>
    <t>CT LT FOOT WWO</t>
  </si>
  <si>
    <t>CT LT HIP WWO</t>
  </si>
  <si>
    <t>CT LT KNEE WWO</t>
  </si>
  <si>
    <t>CT LT TIB FIB WWO</t>
  </si>
  <si>
    <t>CT RT ANKLE WWO</t>
  </si>
  <si>
    <t>CT RT FEMUR WWO</t>
  </si>
  <si>
    <t>CT RT FOOT WWO</t>
  </si>
  <si>
    <t>CT RT HIP WWO</t>
  </si>
  <si>
    <t>CT RT KNEE WWO</t>
  </si>
  <si>
    <t>CT RT TIB FIB WWO</t>
  </si>
  <si>
    <t>CT HEAD WWO</t>
  </si>
  <si>
    <t>CT IAC'S WWO</t>
  </si>
  <si>
    <t>CT ORBITS WWO</t>
  </si>
  <si>
    <t>CT TEMPORAL BONE WWO</t>
  </si>
  <si>
    <t>CT MAXILLOFACIAL WWO</t>
  </si>
  <si>
    <t>CT CERVICAL SPINE WWO</t>
  </si>
  <si>
    <t>CT THORACIC SPINE WWO</t>
  </si>
  <si>
    <t>CT LUMBAR SPINE WWO</t>
  </si>
  <si>
    <t>CT ABD W</t>
  </si>
  <si>
    <t>MRI LT FOREARM WO</t>
  </si>
  <si>
    <t>MRI LT HAND WO</t>
  </si>
  <si>
    <t>MRI LT HUMERUS WO</t>
  </si>
  <si>
    <t>MRI RT FOREARM WO</t>
  </si>
  <si>
    <t>MRI RT HAND WO</t>
  </si>
  <si>
    <t>MRI RT HUMERUS WO</t>
  </si>
  <si>
    <t>e+1 MRI LT WRIST WO</t>
  </si>
  <si>
    <t>MRI LT ELBOW WO</t>
  </si>
  <si>
    <t>MRI LT SHLDR WO</t>
  </si>
  <si>
    <t>MRI LT UE JOINT WO</t>
  </si>
  <si>
    <t>MRI LT WRIST WO</t>
  </si>
  <si>
    <t>MRI RT ELBOW WO</t>
  </si>
  <si>
    <t>MRI RT SLHDR WO</t>
  </si>
  <si>
    <t>MRI RT UE JOINT WO</t>
  </si>
  <si>
    <t>MRI FEMUR WO</t>
  </si>
  <si>
    <t>MRI LT FEMUR WO</t>
  </si>
  <si>
    <t>MRI LT FOOT WO</t>
  </si>
  <si>
    <t>MRI LT LE NON JOINT WO</t>
  </si>
  <si>
    <t>MRI LT TIB FIB WO</t>
  </si>
  <si>
    <t>MRI RT CALF WO</t>
  </si>
  <si>
    <t>MRI RT FEMUR WO</t>
  </si>
  <si>
    <t>MRI RT LE NON JOINT WO</t>
  </si>
  <si>
    <t>MRI RT TIB FIB WO</t>
  </si>
  <si>
    <t>MRI TIB FIB WO</t>
  </si>
  <si>
    <t>e+1 MRI LT KNEE WO</t>
  </si>
  <si>
    <t>MRI LT LOW EXT JNT WO</t>
  </si>
  <si>
    <t>MRI RT HIP WO</t>
  </si>
  <si>
    <t>MRI RT LOW EXT JNT WO</t>
  </si>
  <si>
    <t>CT ST NECK W</t>
  </si>
  <si>
    <t>CT ST NECK WC</t>
  </si>
  <si>
    <t>MRI LT BREAST WO</t>
  </si>
  <si>
    <t>MRI RT BREAST WO</t>
  </si>
  <si>
    <t>MRA HEAD WWO</t>
  </si>
  <si>
    <t>e+1 MRI BRAIN WO</t>
  </si>
  <si>
    <t>e+1 MRI LUMBAR SPINE WO</t>
  </si>
  <si>
    <t>MRI LT FOREARM W</t>
  </si>
  <si>
    <t>MRI LT HAND W</t>
  </si>
  <si>
    <t>MRI LT HUMERUS W</t>
  </si>
  <si>
    <t>MRI RT FOREARM W</t>
  </si>
  <si>
    <t>MRI RT HAND W</t>
  </si>
  <si>
    <t>MRI RT HUMERUS W</t>
  </si>
  <si>
    <t>MRI LT ELBOW W</t>
  </si>
  <si>
    <t>MRI LT SHLDR W</t>
  </si>
  <si>
    <t>MRI LT WRIST W</t>
  </si>
  <si>
    <t>MRI RT ELBOW W</t>
  </si>
  <si>
    <t>MRI RT SHLDR W</t>
  </si>
  <si>
    <t>MRI RT WRIST W</t>
  </si>
  <si>
    <t>MRI LT FEMUR W</t>
  </si>
  <si>
    <t>MRI LT FOOT W</t>
  </si>
  <si>
    <t>MRI LT LE NON JOINT W</t>
  </si>
  <si>
    <t>MRI LT TIB FIB W</t>
  </si>
  <si>
    <t>MRI RT FEMUR W</t>
  </si>
  <si>
    <t>MRI RT FOOT W</t>
  </si>
  <si>
    <t>MRI RT LE NON JOINT W</t>
  </si>
  <si>
    <t>MRI RT TIB FIB W</t>
  </si>
  <si>
    <t>MRI LT ANKLE W</t>
  </si>
  <si>
    <t>MRI LT HIP W</t>
  </si>
  <si>
    <t>MRI LT KNEE W</t>
  </si>
  <si>
    <t>MRI LT LOW EXT JNT W</t>
  </si>
  <si>
    <t>MRI RT ANKLE W</t>
  </si>
  <si>
    <t>MRI RT HIP W</t>
  </si>
  <si>
    <t>MRI RT KNEE W</t>
  </si>
  <si>
    <t>MRI RT LOW EXT JNT W</t>
  </si>
  <si>
    <t>MRA LT FOREARM</t>
  </si>
  <si>
    <t>MRA LT HAND</t>
  </si>
  <si>
    <t>MRA LT HUMERUS</t>
  </si>
  <si>
    <t>MRA LT UPP EXT</t>
  </si>
  <si>
    <t>MRA RT FOREARM</t>
  </si>
  <si>
    <t>MRA RT HAND</t>
  </si>
  <si>
    <t>MRA RT HUMERUS</t>
  </si>
  <si>
    <t>MRA RT UPP EXT</t>
  </si>
  <si>
    <t>CT ABD PEL WO</t>
  </si>
  <si>
    <t>MRA CHEST</t>
  </si>
  <si>
    <t>CTA LT UPP EXT</t>
  </si>
  <si>
    <t>CTA RT UPP EXT</t>
  </si>
  <si>
    <t>MRA LT FEMUR</t>
  </si>
  <si>
    <t>MRA LT FOOT</t>
  </si>
  <si>
    <t>MRA LT LOW EXT</t>
  </si>
  <si>
    <t>MRA LT TIB FIB</t>
  </si>
  <si>
    <t>MRA RT FEMUR</t>
  </si>
  <si>
    <t>MRA RT FOOT</t>
  </si>
  <si>
    <t>MRA RT LOW EXT</t>
  </si>
  <si>
    <t>MRA RT TIB FIB</t>
  </si>
  <si>
    <t>CT ABD PEL W</t>
  </si>
  <si>
    <t>CT ABD PEL W/C</t>
  </si>
  <si>
    <t>CT ABD PEL WC</t>
  </si>
  <si>
    <t>CTA LT LOW EXT</t>
  </si>
  <si>
    <t>CTA RT LOW EXT</t>
  </si>
  <si>
    <t>CT ABD PEL WWO</t>
  </si>
  <si>
    <t>CT HAND WO BILAT</t>
  </si>
  <si>
    <t>CT UPP EXT WO BILAT</t>
  </si>
  <si>
    <t>MRI LT BREAST WWO</t>
  </si>
  <si>
    <t>MRI RT BREAST WWO</t>
  </si>
  <si>
    <t>e+1 MRI ORBIT WWO</t>
  </si>
  <si>
    <t>e-1 MRI ORBITS WWO</t>
  </si>
  <si>
    <t>MRI FACE WWO</t>
  </si>
  <si>
    <t>MRI NECK WWO</t>
  </si>
  <si>
    <t>MRI ORBIT WWO</t>
  </si>
  <si>
    <t>MRI ORBITS WWO</t>
  </si>
  <si>
    <t>MRI LT FOREARM WWO</t>
  </si>
  <si>
    <t>MRI LT HAND WWO</t>
  </si>
  <si>
    <t>MRI LT HUMERUS WWO</t>
  </si>
  <si>
    <t>MRI RT FOREARM WWO</t>
  </si>
  <si>
    <t>MRI RT HAND WWO</t>
  </si>
  <si>
    <t>MRI RT HUMERUS WWO</t>
  </si>
  <si>
    <t>MRI LT ELBOW WWO</t>
  </si>
  <si>
    <t>MRI LT SHLDR WWO</t>
  </si>
  <si>
    <t>MRI LT UE JOINT WWO</t>
  </si>
  <si>
    <t>MRI LT WRIST WWO</t>
  </si>
  <si>
    <t>MRI RT ELBOW WWO</t>
  </si>
  <si>
    <t>MRI RT SHLDR WWO</t>
  </si>
  <si>
    <t>MRI RT UE JOINT WWO</t>
  </si>
  <si>
    <t>MRI RT WRIST WWO</t>
  </si>
  <si>
    <t>MRI FEMUR WWO</t>
  </si>
  <si>
    <t>MRI LT FEMUR WWO</t>
  </si>
  <si>
    <t>MRI LT FOOT WWO</t>
  </si>
  <si>
    <t>MRI LT LE NON JOINT WWO</t>
  </si>
  <si>
    <t>MRI LT TIB FIB WWO</t>
  </si>
  <si>
    <t>MRI RT FEMUR WWO</t>
  </si>
  <si>
    <t>MRI RT FOOT WWO</t>
  </si>
  <si>
    <t>MRI RT LE NON JOINT WWO</t>
  </si>
  <si>
    <t>MRI RT TIB FIB WWO</t>
  </si>
  <si>
    <t>MRI LT ANKLE WWO</t>
  </si>
  <si>
    <t>MRI LT HIP WWO</t>
  </si>
  <si>
    <t>MRI LT KNEE WWO</t>
  </si>
  <si>
    <t>MRI LT LOW EXT JNT WWO</t>
  </si>
  <si>
    <t>MRI RT ANKLE WWO</t>
  </si>
  <si>
    <t>MRI RT HIP WWO</t>
  </si>
  <si>
    <t>MRI RT KNEE WWO</t>
  </si>
  <si>
    <t>MRI RT LOW EXT JNT WWO</t>
  </si>
  <si>
    <t>MRI PELVIS WWO</t>
  </si>
  <si>
    <t>MRI ABD WWO</t>
  </si>
  <si>
    <t>MRI LIVER W WO</t>
  </si>
  <si>
    <t>MRI CHEST WWO</t>
  </si>
  <si>
    <t>e+1 MRI BRAIN WWO</t>
  </si>
  <si>
    <t>e+2 MRI BRAIN WWO</t>
  </si>
  <si>
    <t>MRI BRIAN WWO</t>
  </si>
  <si>
    <t>MRI IAC WWO</t>
  </si>
  <si>
    <t>MRI PITUITARY WWO</t>
  </si>
  <si>
    <t>MRI CERVICAL SPINE WWO</t>
  </si>
  <si>
    <t>MRI THORACIC SPINE WWO</t>
  </si>
  <si>
    <t>FINGER 2+ VWS</t>
  </si>
  <si>
    <t>MOREHOUSE</t>
  </si>
  <si>
    <t>TOES 2+ VWS</t>
  </si>
  <si>
    <t>TOES 2+ VWS LEFT</t>
  </si>
  <si>
    <t>TOES 2+ VWS RIGHT</t>
  </si>
  <si>
    <t>SHOULDER X-RAY 1 VIEW AP</t>
  </si>
  <si>
    <t>SHOULDER X-RAY 1 VIEW AP LEFT</t>
  </si>
  <si>
    <t>SHOULDER X-RAY 1 VIEW AP RIGHT</t>
  </si>
  <si>
    <t>CERVICAL SPINE 1 VIEW PORTABLE</t>
  </si>
  <si>
    <t>LUMBAR SPINE X-RAY 1 VIEW</t>
  </si>
  <si>
    <t>CLAVICLE 2 VIEWS</t>
  </si>
  <si>
    <t>CLAVICLE 2 VIEWS LEFT</t>
  </si>
  <si>
    <t>CLAVICLE 2 VIEWS RIGHT</t>
  </si>
  <si>
    <t>HUMERUS X-RAY 2 VWS</t>
  </si>
  <si>
    <t>HUMERUS X-RAY 2 VWS LEFT</t>
  </si>
  <si>
    <t>HUMERUS X-RAY 2 VWS RIGHT</t>
  </si>
  <si>
    <t>ELBOW 2+ VIEWS</t>
  </si>
  <si>
    <t>ELBOW 2+ VIEWS LEFT</t>
  </si>
  <si>
    <t>ELBOW 2+ VIEWS RIGHT</t>
  </si>
  <si>
    <t>ELBOW XRAY  2 VIEWS</t>
  </si>
  <si>
    <t>ELBOW XRAY 2 VIEWS</t>
  </si>
  <si>
    <t>ELBOW XRAY 2 VIEWS LEFT</t>
  </si>
  <si>
    <t>ELBOW XRAY 2 VIEWS RIGHT</t>
  </si>
  <si>
    <t>FOREARM X-RAY 2 VWS</t>
  </si>
  <si>
    <t>FOREARM X-RAY 2 VWS LEFT</t>
  </si>
  <si>
    <t>FOREARM X-RAY 2 VWS RIGHT</t>
  </si>
  <si>
    <t>EXT UPPER INFANT 2 VWS</t>
  </si>
  <si>
    <t>INFANT UPPER EXTREMITY 2 VWS</t>
  </si>
  <si>
    <t>UE INFANT 2+VWS</t>
  </si>
  <si>
    <t>WRIST XRAY 2 VIEWS</t>
  </si>
  <si>
    <t>WRIST XRAY 2 VIEWS LEFT</t>
  </si>
  <si>
    <t>WRIST XRAY 2 VIEWS RIGHT</t>
  </si>
  <si>
    <t>HAND XRAY 2 VIEWS</t>
  </si>
  <si>
    <t>HAND XRAY 2 VIEWS LEFT</t>
  </si>
  <si>
    <t>HAND XRAY 2 VIEWS RIGHT</t>
  </si>
  <si>
    <t>KNEE X-RAY 1 OR 2 VWS</t>
  </si>
  <si>
    <t>KNEE X-RAY 1 OR 2 VWS LEFT</t>
  </si>
  <si>
    <t>KNEE X-RAY 1 OR 2 VWS RIGHT</t>
  </si>
  <si>
    <t>KNEE/PATELLA X-RAY 1 OR 2 VWS</t>
  </si>
  <si>
    <t>PATELLA 1 OR 2VWS</t>
  </si>
  <si>
    <t>PATELLA X-RAY 1 OR 2 VWS</t>
  </si>
  <si>
    <t>KNEES STANDING AP BILATERAL</t>
  </si>
  <si>
    <t>TIBIA-FIBULA X-RAY 2 VIEW</t>
  </si>
  <si>
    <t>TIBIA-FIBULA X-RAY 2 VIEW LEFT</t>
  </si>
  <si>
    <t>TIBIA-FIBULA X-RAY 2 VIEW RIGHT</t>
  </si>
  <si>
    <t>EXT LOWER INFANT 2 VWS</t>
  </si>
  <si>
    <t>EXT LOWER INFANT 2 VWS LEFT</t>
  </si>
  <si>
    <t>EXT LOWER INFANT 2 VWS RIGHT</t>
  </si>
  <si>
    <t>INFANT LOWER EXTREMITY 2 VWS</t>
  </si>
  <si>
    <t>INFANT LOWER EXTREMITY 2 VWS LEFT</t>
  </si>
  <si>
    <t>INFANT LOWER EXTREMITY 2 VWS RIGHT</t>
  </si>
  <si>
    <t>ANKLE X-RAY 2 VIEWS ONLY</t>
  </si>
  <si>
    <t>ANKLE X-RAY 2 VIEWS ONLY LEFT</t>
  </si>
  <si>
    <t>ANKLE X-RAY 2 VIEWS ONLY RIGHT</t>
  </si>
  <si>
    <t>FOOT X-RAY 2 VIEWS</t>
  </si>
  <si>
    <t>FOOT X-RAY 2 VIEWS LEFT</t>
  </si>
  <si>
    <t>FOOT X-RAY 2 VIEWS RIGHT</t>
  </si>
  <si>
    <t>OS CALCIS X-RAY 2+VWS</t>
  </si>
  <si>
    <t>OS CALCIS X-RAY 2+VWS LEFT</t>
  </si>
  <si>
    <t>OS CALCIS X-RAY 2+VWS RIGHT</t>
  </si>
  <si>
    <t>NOSE X-RAY 3VWS</t>
  </si>
  <si>
    <t>SINUSES &lt; 3 VIEWS</t>
  </si>
  <si>
    <t>SINUSES &lt; 3V</t>
  </si>
  <si>
    <t>SINUSES 1 OR 2 VIEWS</t>
  </si>
  <si>
    <t>PELVIS X-RAY 1 VIEW</t>
  </si>
  <si>
    <t>PELVIS X-RAY PORTABLE 1-2 VIEW</t>
  </si>
  <si>
    <t>COCCYX 2 VIEWS</t>
  </si>
  <si>
    <t>SACRUM X-RAY 2 VW</t>
  </si>
  <si>
    <t>SACRUM/COCCYX MIN 2 VIEWS</t>
  </si>
  <si>
    <t>SCAPULA X-RAY 2 VIEWS</t>
  </si>
  <si>
    <t>SCAPULA X-RAY 2 VIEWS LEFT</t>
  </si>
  <si>
    <t>SCAPULA X-RAY 2 VIEWS RIGHT</t>
  </si>
  <si>
    <t>ELBOW 3 + VIEWS</t>
  </si>
  <si>
    <t>ELBOW 3 + VIEWS LEFT</t>
  </si>
  <si>
    <t>ELBOW 3 + VIEWS RIGHT</t>
  </si>
  <si>
    <t>WRIST 3 + VIEWS</t>
  </si>
  <si>
    <t>WRIST 3 + VIEWS LEFT</t>
  </si>
  <si>
    <t>WRIST 3 + VIEWS RIGHT</t>
  </si>
  <si>
    <t>HAND XRAY 3 OR MORE VIEWS</t>
  </si>
  <si>
    <t>HAND XRAY 3 OR MORE VIEWS LEFT</t>
  </si>
  <si>
    <t>HAND XRAY 3 OR MORE VIEWS RIGHT</t>
  </si>
  <si>
    <t>ANKLE X-RAY 3 VIEWS</t>
  </si>
  <si>
    <t>ANKLE X-RAY 3 VIEWS LEFT</t>
  </si>
  <si>
    <t>ANKLE X-RAY 3 VIEWS RIGHT</t>
  </si>
  <si>
    <t>FOOT X-RAY 3 VIEW</t>
  </si>
  <si>
    <t>FOOT X-RAY 3 VIEWS</t>
  </si>
  <si>
    <t>FOOT X-RAY 3 VIEWS LEFT</t>
  </si>
  <si>
    <t>FOOT X-RAY 3 VIEWS RIGHT</t>
  </si>
  <si>
    <t>MANDIBLE LIMITED &lt; 4 VIEWS</t>
  </si>
  <si>
    <t>MANDIBLE LIMITED 3 VIEWS</t>
  </si>
  <si>
    <t>SKULL 2 OR 3 VIEWS</t>
  </si>
  <si>
    <t>NECK SOFT TISSUE 1VW</t>
  </si>
  <si>
    <t>NECK SOFT TISSUE 2VWS</t>
  </si>
  <si>
    <t>PORTABLE CHEST X-RAY 1 VIEW</t>
  </si>
  <si>
    <t>SHOULDER X-RAY 2 VIEWS</t>
  </si>
  <si>
    <t>SHOULDER X-RAY 2+ VIEWS</t>
  </si>
  <si>
    <t>SHOULDER X-RAY 2+ VIEWS LEFT</t>
  </si>
  <si>
    <t>SHOULDER X-RAY 2+ VIEWS RIGHT</t>
  </si>
  <si>
    <t>ACROMIO-CLAVICULAR JOINT 2 VW</t>
  </si>
  <si>
    <t>FEMUR 2 VIEWS</t>
  </si>
  <si>
    <t>73562 RT-KNEE; 3 VIEWS</t>
  </si>
  <si>
    <t>KNEE X-RAY 3 VIEWS</t>
  </si>
  <si>
    <t>KNEE X-RAY 3 VIEWS LEFT</t>
  </si>
  <si>
    <t>KNEE X-RAY 3 VIEWS RIGHT</t>
  </si>
  <si>
    <t>74018-ABDOMEN; SINGLE AP VIEW</t>
  </si>
  <si>
    <t>ABDOMEN 1 VIEW</t>
  </si>
  <si>
    <t>FACIAL BONES &lt; 3 VIEWS</t>
  </si>
  <si>
    <t>FACIAL BONES 2 VIEWS</t>
  </si>
  <si>
    <t>BONE AGE COMPLETE</t>
  </si>
  <si>
    <t>STERNUM X-RAY 2+ VWS</t>
  </si>
  <si>
    <t>THORACIC/DORSAL SPINE 2 VIEWS</t>
  </si>
  <si>
    <t>SCOLIOSIS SERIES AP 2 VIEWS</t>
  </si>
  <si>
    <t>THORACOLUMBAR SPINE 1 VIEW</t>
  </si>
  <si>
    <t>THORACOLUMBAR SPINE 1VW</t>
  </si>
  <si>
    <t>THORACOLUMBAR SPINE 2VW</t>
  </si>
  <si>
    <t>SINUS 3+ VIEWS X-RAY</t>
  </si>
  <si>
    <t>CHEST 2 VIEWS</t>
  </si>
  <si>
    <t>RIBS-LEFT UNILAT 2 VIEWS</t>
  </si>
  <si>
    <t>RIBS-RIGHT UNILATERAL 2 VIEWS</t>
  </si>
  <si>
    <t>STERNOCLAVICULAR JOINTS 3+ VWS</t>
  </si>
  <si>
    <t>CERVICAL SPINE 2 OR 3 VIEWS</t>
  </si>
  <si>
    <t>LUMBAR SPINE 2 OR 3 VIEWS</t>
  </si>
  <si>
    <t>HIP 2 VIEWs</t>
  </si>
  <si>
    <t>HIP 2 VIEWS LEFT</t>
  </si>
  <si>
    <t>HIP 2 VIEWS RIGHT</t>
  </si>
  <si>
    <t>HIP W/OBLIQUE</t>
  </si>
  <si>
    <t>KNEE X-RAY 4 OR MORE VIEWS</t>
  </si>
  <si>
    <t>THORACIC/DORSAL SPINE 3 VIEWS</t>
  </si>
  <si>
    <t>SACROILIAC JOINTS 3+ VWS</t>
  </si>
  <si>
    <t>ABDOMEN 2 VIEWS</t>
  </si>
  <si>
    <t>TM JOINTS OPEN AND CLOSED BIL</t>
  </si>
  <si>
    <t>MANDIBLE 4 + VIEW</t>
  </si>
  <si>
    <t>FACIAL BONES MINIMUM 3 VIEWS</t>
  </si>
  <si>
    <t>SCOLIOSIS 1 VIEW</t>
  </si>
  <si>
    <t>LUMBAR SPINE WITH OBLIQUES 5VW</t>
  </si>
  <si>
    <t>LONG BONES X-RAY</t>
  </si>
  <si>
    <t>CHEST 2 VIEWS WITH AP LORDOTIC</t>
  </si>
  <si>
    <t>CERVICAL SPINE WITH OBLIQUES</t>
  </si>
  <si>
    <t>CERVICLE SPINE MINIMUM 4 VIEWS</t>
  </si>
  <si>
    <t>ABDOMEN 3 VIEW</t>
  </si>
  <si>
    <t>ORBITS X-RAY 4 VWS</t>
  </si>
  <si>
    <t>SKULL X-RAY 4+ VIEWS</t>
  </si>
  <si>
    <t>HIPS BILAT 2V WITH AP PELVIS</t>
  </si>
  <si>
    <t>LUMBAR SPINE W/BENDING VIEWS</t>
  </si>
  <si>
    <t>CHEST XRAY WITH OBLIQUES</t>
  </si>
  <si>
    <t>C-ARM 1ST HR</t>
  </si>
  <si>
    <t>FLUOROSCOPY 1ST HR</t>
  </si>
  <si>
    <t>RIBS BILATERAL 4 + VIEWS</t>
  </si>
  <si>
    <t>ACUTE ABD SERIES + 1 VW CHEST</t>
  </si>
  <si>
    <t>CYSTOGRAM 5 VIEW</t>
  </si>
  <si>
    <t>MASTOID 3+VWS</t>
  </si>
  <si>
    <t>MASTOID X-RAY 3+VWS</t>
  </si>
  <si>
    <t>SCOLIOSIS SERIES AP AND LAT 4V</t>
  </si>
  <si>
    <t>US AMNIOCENTESIS</t>
  </si>
  <si>
    <t>OSSEOUS SURVEY LIMITED</t>
  </si>
  <si>
    <t>US VENOUS LOWER EXT UNILAT LEFT</t>
  </si>
  <si>
    <t>US VENOUS LOWER EXT UNILAT RIGHT</t>
  </si>
  <si>
    <t>US VENOUS UPPER EXT UNILAT LEFT</t>
  </si>
  <si>
    <t>US VENOUS UPPER EXT UNILAT RIGHT</t>
  </si>
  <si>
    <t>SHUNTOGRAM SHUNT SERIES</t>
  </si>
  <si>
    <t>PYELOGRAM IV</t>
  </si>
  <si>
    <t>NM LIVER SCAN</t>
  </si>
  <si>
    <t>NM LUNG SCAN VENT ONLY</t>
  </si>
  <si>
    <t>US ARTERIAL LOWER EXT UNILAT LEFT</t>
  </si>
  <si>
    <t>US ARTERIAL LOWER EXT UNILAT RIGHT</t>
  </si>
  <si>
    <t>OSSEOUS SURVEY COMPLETE</t>
  </si>
  <si>
    <t>US SOFT TISSUE HEAD/NECK-THYRO</t>
  </si>
  <si>
    <t>76775-US RETROPERITONEUM; LIMITED</t>
  </si>
  <si>
    <t>US RETROPERITONEUM LIMITED</t>
  </si>
  <si>
    <t>76705-US ABDOMEN; LTD (GB, LIVER, PANCREAS OR SPLEEN)</t>
  </si>
  <si>
    <t>US ABDOMEN LTD (GB, LIVER, SPL</t>
  </si>
  <si>
    <t>US ABDOMEN LTD (GB, LIVER, SPL LEFT</t>
  </si>
  <si>
    <t>US PYLORIC STENOSIS</t>
  </si>
  <si>
    <t>NM BONE SCAN PARTIAL</t>
  </si>
  <si>
    <t>US SCROTUM &amp; CONTENTS</t>
  </si>
  <si>
    <t>76815-US PREGNANT UTERUS; LIMITED</t>
  </si>
  <si>
    <t>US FETAL LIMITED</t>
  </si>
  <si>
    <t>US GUIDED NEEDLE PLACEMENT</t>
  </si>
  <si>
    <t>US BREAST LIMITED LEFT LEFT</t>
  </si>
  <si>
    <t>US BREAST LIMITED UNI</t>
  </si>
  <si>
    <t>NM ABDOMEN SCAN MECKELS</t>
  </si>
  <si>
    <t>NM ABDOMEN SCAN MECKEL'S</t>
  </si>
  <si>
    <t>US VAG PROBE NON OB</t>
  </si>
  <si>
    <t>76856- US MALE PELVIS NON SCROTAL</t>
  </si>
  <si>
    <t>US NON-VASCULAR EXTREMITY LTD</t>
  </si>
  <si>
    <t>US NON-VASCULAR EXTREMITY LTD LEFT</t>
  </si>
  <si>
    <t>US NON-VASCULAR EXTREMITY LTD RIGHT</t>
  </si>
  <si>
    <t>SKELETAL SURVEY CHILD</t>
  </si>
  <si>
    <t>SKELETAL SURVEY INFANT</t>
  </si>
  <si>
    <t>US DUPLEX EXTREM VEINS BILAT COMPLETE</t>
  </si>
  <si>
    <t>US VENOUS LOWER EXTREMITY BILATERAL</t>
  </si>
  <si>
    <t>US VENOUS UPPER EXT BILATERAL</t>
  </si>
  <si>
    <t>US RETROPERITONEUM:AORTA RENAL</t>
  </si>
  <si>
    <t>US INFANT HIPS</t>
  </si>
  <si>
    <t>NM HIDA SCAN WITHOUT CCK</t>
  </si>
  <si>
    <t>NM LUNG SCAN PERFUSION</t>
  </si>
  <si>
    <t>MAMMO BILAT SCREEN W/CAD</t>
  </si>
  <si>
    <t>MAMMO BILATERAL SCREEN DIG W/CAD IMPLANT</t>
  </si>
  <si>
    <t>MAMMO UNILAT SCREEN DIG W/CAD</t>
  </si>
  <si>
    <t>US BIO-PHYSICAL PROFILE</t>
  </si>
  <si>
    <t>G0365;G0365;93970</t>
  </si>
  <si>
    <t>US VENOUS MAPPING BILAT ARMS</t>
  </si>
  <si>
    <t>SM BOWEL SERIES</t>
  </si>
  <si>
    <t>SMALL BOWEL GASTROGRAFIN</t>
  </si>
  <si>
    <t>SMALL BOWEL SERIES BARIUM</t>
  </si>
  <si>
    <t>US ABD ASCITES</t>
  </si>
  <si>
    <t>MAMMO UNILAT DIAG DIG W/CAD LEFT</t>
  </si>
  <si>
    <t>MAMMO UNILAT DIAG DIG W/CAD RIGHT</t>
  </si>
  <si>
    <t>CT head stroke wo con</t>
  </si>
  <si>
    <t>CT HEAD W/O FOR STROKE</t>
  </si>
  <si>
    <t>CT HEAD WO FOR STROKE</t>
  </si>
  <si>
    <t>CT FACIAL BONES W/O CONTRAST</t>
  </si>
  <si>
    <t>CT MAXILLOFACIAL SINUSES WO</t>
  </si>
  <si>
    <t>CT SINUSES MOREHOUSE</t>
  </si>
  <si>
    <t>NM BONE IMAGING; WHOLE BODY</t>
  </si>
  <si>
    <t>NM WHOLE BODY BONE SCAN</t>
  </si>
  <si>
    <t>WB BONE SCAN</t>
  </si>
  <si>
    <t>US NON-VASCULAR EXTREMITY COMP</t>
  </si>
  <si>
    <t>NM MAG 3 RENAL SCAN</t>
  </si>
  <si>
    <t>US FETAL COMPLETE</t>
  </si>
  <si>
    <t>NM TAGGED RED BLOOD CELLS</t>
  </si>
  <si>
    <t>CT UPPER EXTREMITY WO LEFT</t>
  </si>
  <si>
    <t>CT UPPER EXTREMITY WO RIGHT</t>
  </si>
  <si>
    <t>CT EXTREMITIES LOWER WO</t>
  </si>
  <si>
    <t>CT LOWER EXTREMITY WO LEFT</t>
  </si>
  <si>
    <t>CT LOWER EXTREMITY WO RIGHT</t>
  </si>
  <si>
    <t>NM LUNG SCAN VENT AND PERF</t>
  </si>
  <si>
    <t>NM LUNG VENT PERF</t>
  </si>
  <si>
    <t>CT LUNG CANCER SCREENING WO</t>
  </si>
  <si>
    <t>CT PELVIS WO/CONTRAST</t>
  </si>
  <si>
    <t>CT MAXILLOFACIAL SINUS W CONTR</t>
  </si>
  <si>
    <t>CT MAXILLOFACIAL SINUS W CONTRAST</t>
  </si>
  <si>
    <t>CT UPPER EXTREMITY WITH LEFT</t>
  </si>
  <si>
    <t>CT UPPER EXTREMITY WITH RIGHT</t>
  </si>
  <si>
    <t>CT LOWER EXTREMITY WITH CONTR</t>
  </si>
  <si>
    <t>CT LOWER EXTREMITY WITH LEFT</t>
  </si>
  <si>
    <t>CT LOWER EXTREMITY WITH RIGHT</t>
  </si>
  <si>
    <t>CT KIDNEYS WO/CONTRAST</t>
  </si>
  <si>
    <t>MRA BRAIN WO</t>
  </si>
  <si>
    <t>CT PELVIS WOW IV CONTRAST</t>
  </si>
  <si>
    <t>CT UPPER EXTREMITY WOW LEFT</t>
  </si>
  <si>
    <t>CT UPPER EXTREMITY WOW RIGHT</t>
  </si>
  <si>
    <t>CT LOWER EXTREMITY WOW</t>
  </si>
  <si>
    <t>CT LOWER EXTREMITY WOW LEFT</t>
  </si>
  <si>
    <t>CT LOWER EXTREMITY WOW RIGHT</t>
  </si>
  <si>
    <t>CT CHEST WITH AND WITHOUT</t>
  </si>
  <si>
    <t>CT HEAD WO AND W IV CONTRAS</t>
  </si>
  <si>
    <t>CT HEAD WO AND W IV CONTRAST</t>
  </si>
  <si>
    <t>CT ORBITS SELLA OR IAC WOW</t>
  </si>
  <si>
    <t>CT SELLA, IAC, ORBITS WOW</t>
  </si>
  <si>
    <t>CT MAXILLOFACIAL SINUS WOW IV</t>
  </si>
  <si>
    <t>CT CERVICAL SPINE WO AND W</t>
  </si>
  <si>
    <t>CT THORACIC SPINE WOW</t>
  </si>
  <si>
    <t>CT LUMBAR SPINE WOW</t>
  </si>
  <si>
    <t>CT ABDOMEN WITH CONTRAST</t>
  </si>
  <si>
    <t>CT LIVER W</t>
  </si>
  <si>
    <t>CT ORBITS SELLA OR IAC WO</t>
  </si>
  <si>
    <t>CT NECK WITHOUT CONTRAST</t>
  </si>
  <si>
    <t>MRI ORBIT FACE OR NECK WO</t>
  </si>
  <si>
    <t>MRI ORBIT, FACE, NECK WO CONT</t>
  </si>
  <si>
    <t>MRI UPPER EXT NOT JOINT WO</t>
  </si>
  <si>
    <t>73221-RT-MRI JOINT UPPER EXTREMITY; WO CONTRAST</t>
  </si>
  <si>
    <t>MRI JOINT UPPER EXT WO</t>
  </si>
  <si>
    <t>MRI WRIST WO LEFT</t>
  </si>
  <si>
    <t>MRI WRIST WO RIGHT</t>
  </si>
  <si>
    <t>MRI LOWER EXT NOT JOINT WO</t>
  </si>
  <si>
    <t>MRI TIBFIB WO LEFT</t>
  </si>
  <si>
    <t>MRI TIBFIB WO RIGHT</t>
  </si>
  <si>
    <t>MRI JOINT LOWER EXT W/O</t>
  </si>
  <si>
    <t>US PELVIS NON OB PLUS TRANSVAG</t>
  </si>
  <si>
    <t>US PELVIS WITH TRANS VAG</t>
  </si>
  <si>
    <t>CT NECK W/CONTRAST</t>
  </si>
  <si>
    <t>CT NECK WITH IV CONTRAST</t>
  </si>
  <si>
    <t>76815;76817</t>
  </si>
  <si>
    <t>US FETAL LTD WITH TRANS VAG</t>
  </si>
  <si>
    <t>CT ABDOMEN WO AND W IV CONT</t>
  </si>
  <si>
    <t>CT ABDOMEN WO AND W IV CONTRAST</t>
  </si>
  <si>
    <t>3D MAMMO UNILATERAL DIAGNOSTIC LEFT</t>
  </si>
  <si>
    <t>3D MAMMO UNILATERAL DIAGNOSTIC RIGHT</t>
  </si>
  <si>
    <t>MRI ABDOMEN WO/CONTRAST</t>
  </si>
  <si>
    <t>MRI TEMPOROMANDIBULAR JOINTS WO</t>
  </si>
  <si>
    <t>MRI BRAIN WO CONTRAST</t>
  </si>
  <si>
    <t>MRI CERVICAL W/O CONTRAST</t>
  </si>
  <si>
    <t>MRI THORACIC W O CONTRAST</t>
  </si>
  <si>
    <t>MRI THORACIC W/O CONTRAST</t>
  </si>
  <si>
    <t>MRI LUMBAR W/O CONTRAST</t>
  </si>
  <si>
    <t>CT GUIDED NEEDLE PLACEMENT</t>
  </si>
  <si>
    <t>CT NECK SOFT TISSUE WO/W</t>
  </si>
  <si>
    <t>CT NECK SOFT TISSUE WOW IV</t>
  </si>
  <si>
    <t>78452- NM MYOCARDIAL PERFUSION IMAGING; MULT STUDIES</t>
  </si>
  <si>
    <t>NM STRESS CARDIOLITE SCAN</t>
  </si>
  <si>
    <t>NM STRESS MYOVIEW SCAN</t>
  </si>
  <si>
    <t>MRI CHEST W CONTRAST</t>
  </si>
  <si>
    <t>MRI CHEST W/ CONTRAST</t>
  </si>
  <si>
    <t>MRA UPPER EXTREMITY WO/W</t>
  </si>
  <si>
    <t>74176 CT ABD AND PELVIS WITHOUT IV CONTRAST</t>
  </si>
  <si>
    <t>CT ABD AND PEL WO IV CONTRAST</t>
  </si>
  <si>
    <t>CT ANGIO HEAD W FOR STROKE</t>
  </si>
  <si>
    <t>CT ANGIO HEAD WITH CONTRAST</t>
  </si>
  <si>
    <t>CTA HEAD WITH CONTRAST</t>
  </si>
  <si>
    <t>CT ANGIO NECK W FOR STROKE</t>
  </si>
  <si>
    <t>CT ANGIO NECK WITH CONTRAST</t>
  </si>
  <si>
    <t>CTA NECK WITH CONTRAST</t>
  </si>
  <si>
    <t>MRA NECK WANDWO CONT</t>
  </si>
  <si>
    <t>MRA NECK WOW CONTRAST</t>
  </si>
  <si>
    <t>MRA NECK W-W/O CONTRAST</t>
  </si>
  <si>
    <t>MRA CHEST WITH IV CONTRAST</t>
  </si>
  <si>
    <t>CT ANGIO PELVIS WITH IV CON</t>
  </si>
  <si>
    <t>CT ANGIO UPPER EXT WITH IV CON</t>
  </si>
  <si>
    <t>CT ANGIO UPPER EXT WITH LEFT</t>
  </si>
  <si>
    <t>CT ANGIO UPPER EXT WITH RIGHT</t>
  </si>
  <si>
    <t>MRA ABDOMEN WITH IV CONTRAST</t>
  </si>
  <si>
    <t>MRA ABDOMEN WITH OR WITHOUT</t>
  </si>
  <si>
    <t>MRA ABDOMEN WO IV CONTRAST</t>
  </si>
  <si>
    <t>CT ANGIO CHEST PE PROTOCOL</t>
  </si>
  <si>
    <t>CT ANGIO CHEST WITH CONTRAST</t>
  </si>
  <si>
    <t>CT ANGIO ABDOMEN WITH IV CON</t>
  </si>
  <si>
    <t>CT ABD AND PEL WITH IV CONTRAS</t>
  </si>
  <si>
    <t>CT ABD AND PEL WITH IV CONTRAST</t>
  </si>
  <si>
    <t>CT ANGIO LE WITH IV CONTRAST</t>
  </si>
  <si>
    <t>CT ANGIO LE WITH LEFT</t>
  </si>
  <si>
    <t>CT ANGIO LE WITH RIGHT</t>
  </si>
  <si>
    <t>CT ABD AND PELVIS WOW IV</t>
  </si>
  <si>
    <t>CT ABDOMEN AND PELVIS WOW IV</t>
  </si>
  <si>
    <t>CT ENTEROGRAPHY WOW</t>
  </si>
  <si>
    <t>MRI ORBIT FACE OR NECK WOW</t>
  </si>
  <si>
    <t>MRI ORBIT, FACE, NECK WO/W</t>
  </si>
  <si>
    <t>MRI UPPER EXT NOT JOINT WO W</t>
  </si>
  <si>
    <t>MRI UPPER EXT NOT JOINT WO/W</t>
  </si>
  <si>
    <t>MRI JOINT UPPER EXT WO W</t>
  </si>
  <si>
    <t>MRI SHOULDER WOW LEFT</t>
  </si>
  <si>
    <t>MRI SHOULDER WOW RIGHT</t>
  </si>
  <si>
    <t>MRI FEMUR WOW LEFT</t>
  </si>
  <si>
    <t>MRI FEMUR WOW RIGHT</t>
  </si>
  <si>
    <t>MRI FOOT WOW LEFT</t>
  </si>
  <si>
    <t>MRI FOOT WOW RIGHT</t>
  </si>
  <si>
    <t>MRI LOWER EXT NOT JOINT WO/W</t>
  </si>
  <si>
    <t>MRI TIBFIB WOW LEFT</t>
  </si>
  <si>
    <t>MRI HIP WOW LEFT</t>
  </si>
  <si>
    <t>MRI HIP WOW RIGHT</t>
  </si>
  <si>
    <t>MRI JOINT LOWER EXT WO W</t>
  </si>
  <si>
    <t>MRI JOINT LOWER EXT WO/W</t>
  </si>
  <si>
    <t>MRI JOINT LOWER EXT WO/W LEFT</t>
  </si>
  <si>
    <t>MRI JOINT LOWER EXT WO/W RIGHT</t>
  </si>
  <si>
    <t>MRI PELVIS W WO CONTRAST</t>
  </si>
  <si>
    <t>CT ANGIO ABD AND PEL WITH</t>
  </si>
  <si>
    <t>CT ANGIO ABD AND PELVIS WITH</t>
  </si>
  <si>
    <t>CTA ABD &amp; PELVIS WO/W CONTRAS</t>
  </si>
  <si>
    <t>CTA ABDANDPELVIS W/WO</t>
  </si>
  <si>
    <t>MRI ABDOMEN WO/W CONTRAST</t>
  </si>
  <si>
    <t>MRI ABDOMEN WOW</t>
  </si>
  <si>
    <t>MRI CHEST W/WO CONTRAST</t>
  </si>
  <si>
    <t>MRI BRAIN WOW CONTRAST</t>
  </si>
  <si>
    <t>MRI IAC'S WOW CONTRAST</t>
  </si>
  <si>
    <t>MRI PITUITARY WO AND W IV CONT</t>
  </si>
  <si>
    <t>MRI PITUITARY WOW</t>
  </si>
  <si>
    <t>MRI CERVICAL W WO CONTRAST</t>
  </si>
  <si>
    <t>MRI CERVICAL W/WO CONTRAST</t>
  </si>
  <si>
    <t>MRI THORACIC SPINE WOW</t>
  </si>
  <si>
    <t>MRI THORACIC W WO CONTRAST</t>
  </si>
  <si>
    <t>MRI THORACIC W/WO CONTRAST</t>
  </si>
  <si>
    <t>MRI LUMBAR SPINE WOW</t>
  </si>
  <si>
    <t>MRI LUMBAR W-W/O CONTRAST</t>
  </si>
  <si>
    <t>CT ANGIO AORTO-ILIOFEM RUNOFF</t>
  </si>
  <si>
    <t>CT ANGIO HEAD AND NECK STROKE</t>
  </si>
  <si>
    <t>CT ANGIO HEAD AND NECK W</t>
  </si>
  <si>
    <t>CT ANGIO HEAD AND NECK WITH</t>
  </si>
  <si>
    <t>CT ANGIO LE BILATERAL WITH</t>
  </si>
  <si>
    <t>XR L-SPINE AP LAT FLEX</t>
  </si>
  <si>
    <t>XR FINGER LEFT 3 VIEW</t>
  </si>
  <si>
    <t>XR FINGER RIGHT 3 VIEW</t>
  </si>
  <si>
    <t>XR ELBOW AP/LAT LEFT</t>
  </si>
  <si>
    <t>XR ELBOW AP/LAT RIGHT</t>
  </si>
  <si>
    <t>XR WRIST AP/LAT LEFT</t>
  </si>
  <si>
    <t>XR WRIST AP/LAT RIGHT</t>
  </si>
  <si>
    <t>XR HAND PA/LAT LEFT</t>
  </si>
  <si>
    <t>XR HAND PA/LAT RIGHT</t>
  </si>
  <si>
    <t>XR KNEE AP/LAT LEFT</t>
  </si>
  <si>
    <t>XR KNEE AP/LAT RIGHT</t>
  </si>
  <si>
    <t>XR ANKLE AP/LAT LEFT</t>
  </si>
  <si>
    <t>XR ANKLE AP/LAT RIGHT</t>
  </si>
  <si>
    <t>XR FOOT 2 AP/LAT LEFT</t>
  </si>
  <si>
    <t>XR FOOT 2 AP/LAT RIGHT</t>
  </si>
  <si>
    <t>XR ELBOW AP/LAT/OBL LEFT</t>
  </si>
  <si>
    <t>XR ELBOW AP/LAT/OBL RIGHT</t>
  </si>
  <si>
    <t>XR WRIST AP/LAT/OBL LEFT</t>
  </si>
  <si>
    <t>XR WRIST AP/LAT/OBL RIGHT</t>
  </si>
  <si>
    <t>XR HAND PA/LAT/OBL LEFT</t>
  </si>
  <si>
    <t>XR HAND PA/LAT/OBL RIGHT</t>
  </si>
  <si>
    <t>XR ANKLE AP/OBL/LAT LEFT</t>
  </si>
  <si>
    <t>XR ANKLE AP/OBL/LAT RIGHT</t>
  </si>
  <si>
    <t>XR FOOT AP/LAT/OBL LEFT</t>
  </si>
  <si>
    <t>XR FOOT AP/LAT/OBL RIGHT</t>
  </si>
  <si>
    <t>XR SKULL AP/LAT</t>
  </si>
  <si>
    <t>XR CHEST PORTABLE 1V</t>
  </si>
  <si>
    <t>XR KNEE AP/LAT SUNRISE LEFT</t>
  </si>
  <si>
    <t>XR KNEE AP/LAT SUNRISE RIGHT</t>
  </si>
  <si>
    <t>XR CHEST PA/LATERAL</t>
  </si>
  <si>
    <t>XR C-SPINE LAT AP ODT</t>
  </si>
  <si>
    <t>XR L-SPINE AP LAT</t>
  </si>
  <si>
    <t>XR HIP 2 VIEWS LEFT W PELVIS</t>
  </si>
  <si>
    <t>XR HIP 2 VIEWS RIGHT W PELVIS</t>
  </si>
  <si>
    <t>XR KNEE AP/LAT/2 OBL LEFT</t>
  </si>
  <si>
    <t>XR KNEE AP/LAT/2 OBL RIGHT</t>
  </si>
  <si>
    <t>XR C-SPINE AP LAT FLEX AND EXT</t>
  </si>
  <si>
    <t>XR ABDOMEN 3 VIEWS</t>
  </si>
  <si>
    <t>XR HIPS BILAT 3-4V</t>
  </si>
  <si>
    <t>XR C-SPINE LAT AP 2OBL FLEX</t>
  </si>
  <si>
    <t>XR L-SPINE AP LAT 2OBL FLEX</t>
  </si>
  <si>
    <t>XR CHOLANGIOGRAM INTRAOP</t>
  </si>
  <si>
    <t>XR CHOLANGIOGRAM T-TUBE</t>
  </si>
  <si>
    <t>XR KNEE AP/LAT BILAT</t>
  </si>
  <si>
    <t>NM THYROID SCN W/UPTAKE</t>
  </si>
  <si>
    <t>US ARTERY LOWER EXTREMITY LT</t>
  </si>
  <si>
    <t>US ARTERY LOWER EXTREMITY RT</t>
  </si>
  <si>
    <t>US TRANSVAGINAL NON OB</t>
  </si>
  <si>
    <t>US SOFT TISSUE EXT LIM LT</t>
  </si>
  <si>
    <t>US SOFT TISSUE EXT LIM RT</t>
  </si>
  <si>
    <t>MA MAMMOGRAM SCREENING</t>
  </si>
  <si>
    <t>NM BILIARY DUCT W/WO RX</t>
  </si>
  <si>
    <t>NM HIDA W/CCK</t>
  </si>
  <si>
    <t>CT ELBOW LEFT WO</t>
  </si>
  <si>
    <t>CT EXTREMITY LOWER LEFT W</t>
  </si>
  <si>
    <t>CT EXTREMITY LOWER RIGHT W</t>
  </si>
  <si>
    <t>CT FOOT LEFT W</t>
  </si>
  <si>
    <t>CT FOOT RIGHT W</t>
  </si>
  <si>
    <t>CT KNEE LEFT W</t>
  </si>
  <si>
    <t>CT KIDNEY WO</t>
  </si>
  <si>
    <t>CT T-SPINE WC</t>
  </si>
  <si>
    <t>CT KIDNEY W/WO</t>
  </si>
  <si>
    <t>CT LIVER W/WO</t>
  </si>
  <si>
    <t>MR L-SPINE WO</t>
  </si>
  <si>
    <t>CTA HEAD W</t>
  </si>
  <si>
    <t>CTA NECK W</t>
  </si>
  <si>
    <t>CTA ABDOMEN W</t>
  </si>
  <si>
    <t>CT ABDOMEN / PELVIS W</t>
  </si>
  <si>
    <t>CTA EXTREMITY LOWER LEFT W</t>
  </si>
  <si>
    <t>CTA EXTREMITY LOWER RIGHT W</t>
  </si>
  <si>
    <t>MR C-SPINE W/WO</t>
  </si>
  <si>
    <t>MR L-SPINE W/WO</t>
  </si>
  <si>
    <t>CT CHEST PE PROTOCOL W</t>
  </si>
  <si>
    <t>CXR 2VW</t>
  </si>
  <si>
    <t>CT BRAIN WWO 100ML OMNIPAQUE</t>
  </si>
  <si>
    <t>CT ABD WWO 100ML OMNIPAQUE</t>
  </si>
  <si>
    <t>CT ABD/PEL WWO 100ML OMNIPAQUE</t>
  </si>
  <si>
    <t>XR C-SPINE X TABLE LAT</t>
  </si>
  <si>
    <t>OAKDALE</t>
  </si>
  <si>
    <t>XR L-SPINE X-TABLE VIEW</t>
  </si>
  <si>
    <t>XR CHEST PA 1 LAT W 2 OBLIQ</t>
  </si>
  <si>
    <t>XR SCOLISIS T-L STANDING</t>
  </si>
  <si>
    <t>US ANKLE BRACHAIL INDEX</t>
  </si>
  <si>
    <t>US VEIN LOW EXT W REFLUX CK LT</t>
  </si>
  <si>
    <t>US PROSTATE PELVIC LMT</t>
  </si>
  <si>
    <t>4 Hr Gastric Emptying</t>
  </si>
  <si>
    <t>NM ACUTE GI BLOOD LOSS</t>
  </si>
  <si>
    <t>CT LOW DOSE CT CHEST SCREENING</t>
  </si>
  <si>
    <t>CT HIP LEFT W</t>
  </si>
  <si>
    <t>CT SINUS W/WO</t>
  </si>
  <si>
    <t>CT KIDNEY W</t>
  </si>
  <si>
    <t>3D MAMMO SCREEN BIL</t>
  </si>
  <si>
    <t>MM MAMMOGRAM 3D SCREENING BILATER</t>
  </si>
  <si>
    <t>NM MYOCARD MULT R/S</t>
  </si>
  <si>
    <t>NM CERETEC WBC LIMITED</t>
  </si>
  <si>
    <t>X-RAY, RT TOE(S) 2 VIEWS OR MORE</t>
  </si>
  <si>
    <t>ONE STEP DIAGNOSTICS</t>
  </si>
  <si>
    <t>X-RAY, LT FINGER(S) 2 VIEWS OR MORE</t>
  </si>
  <si>
    <t>X-RAY, RT FINGER(S) 2 VIEWS OR MORE</t>
  </si>
  <si>
    <t>X-RAY, LT TOE(S) 2 VIEWS OR MORE</t>
  </si>
  <si>
    <t>X-RAY, LT SHOULDER, 1 V</t>
  </si>
  <si>
    <t>X-RAY, RT SHOULDER, 1 V</t>
  </si>
  <si>
    <t>X-RAY, SPINE, SINGLE VIEW, SPECIFY LEVEL</t>
  </si>
  <si>
    <t>X-RAY, CLAVICLE, COMPLETE</t>
  </si>
  <si>
    <t>X-RAY, LT HUMERUS, 2 VIEWS OR MORE</t>
  </si>
  <si>
    <t>X-RAY, RT HUMERUS, 2 VIEWS OR MORE</t>
  </si>
  <si>
    <t>X-RAY, LT ELBOW, 2 VIEW</t>
  </si>
  <si>
    <t>X-RAY, RT ELBOW, 2 VIEW</t>
  </si>
  <si>
    <t>X-RAY, FOREARM, 2 VIEWS</t>
  </si>
  <si>
    <t>X-RAY, LT FOREARM, 2 VIEWS</t>
  </si>
  <si>
    <t>X-RAY, RT FOREARM, 2 VIEWS</t>
  </si>
  <si>
    <t>X-RAY, LT WRIST, 2 VIEW</t>
  </si>
  <si>
    <t>X-RAY, RT WRIST, 2 VIEW</t>
  </si>
  <si>
    <t>X-RAY, LT HAND, 2 VIEWS</t>
  </si>
  <si>
    <t>X-RAY, RT HAND, 2 VIEWS</t>
  </si>
  <si>
    <t>X-RAY LT FEMUR 1 VIEW</t>
  </si>
  <si>
    <t>X-RAY RT FEMUR 1 VIEW</t>
  </si>
  <si>
    <t>X-RAY, KNEE, 1 OR 2 VIEWS</t>
  </si>
  <si>
    <t>X-RAY, LT KNEE, 1 OR 2 VIEWS</t>
  </si>
  <si>
    <t>X-RAY, RT KNEE, 1 OR 2 VIEWS</t>
  </si>
  <si>
    <t>X-R. LT TIBIA &amp; FIBULA 2 OR MORE VIEWS</t>
  </si>
  <si>
    <t>X-R. LT TIBIA and FIBULA 2 OR MORE VIEWS</t>
  </si>
  <si>
    <t>X-R. RT TIBIA &amp; FIBULA 2 OR MORE VIEWS</t>
  </si>
  <si>
    <t>X-R. RT TIBIA and FIBULA 2 OR MORE  VIEWS</t>
  </si>
  <si>
    <t>X-RAY, LT ANKLE, 2 VIEW</t>
  </si>
  <si>
    <t>X-RAY, RT ANKLE, 2 VIEW</t>
  </si>
  <si>
    <t>X-RAY, LT FOOT, 2 VIEWS</t>
  </si>
  <si>
    <t>X-RAY, RT FOOT, 2 VIEWS</t>
  </si>
  <si>
    <t>X-RAY LT CALCANEUS 2 VIEWS OR MORE</t>
  </si>
  <si>
    <t>X-RAY RT CALCANEUS 2 VIEWS OR MORE</t>
  </si>
  <si>
    <t>X-RAY, LT CALCANEUS 2 VIEWS</t>
  </si>
  <si>
    <t>X-RAY, RT CALCANEUS 2 VIEWS</t>
  </si>
  <si>
    <t>X-RAY, NASAL BONES COMPLETE, MIN 3 VIEWS</t>
  </si>
  <si>
    <t>X-R SINUSES LESS THAN 3V</t>
  </si>
  <si>
    <t>X-RAY, PELVIS, 1 OR 2 VIEW</t>
  </si>
  <si>
    <t>X-R, SI JOINTS LESS 3V</t>
  </si>
  <si>
    <t>X-RAY, SACRUM AND COCCYX, MIN 2 VIEWS</t>
  </si>
  <si>
    <t>X-RAY LT SCAPULA COMPLETE</t>
  </si>
  <si>
    <t>X-RAY, LT SCAPULA, COMP</t>
  </si>
  <si>
    <t>X-RAY, RT SCAPULA, COMP</t>
  </si>
  <si>
    <t>X-R LT ELBOW COMPLETE MINIMUM 3 VIEWS</t>
  </si>
  <si>
    <t>X-R RT ELBOW COMPLETE MINIMUM 3 VIEWS</t>
  </si>
  <si>
    <t>X-R LT WRIST, COMP 3 VIEWS OR MORE</t>
  </si>
  <si>
    <t>X-R RT WRIST, COMP 3 VIEWS OR MORE</t>
  </si>
  <si>
    <t>X-RAY, LT HAND 3 VIEWS OR MORE</t>
  </si>
  <si>
    <t>X-RAY, RT HAND 3 VIEWS OR MORE</t>
  </si>
  <si>
    <t>X-R.LT ANKLE, COM 3 VIEWS OR MORE</t>
  </si>
  <si>
    <t>X-R.RT ANKLE, COM 3 VIEWS OR MORE</t>
  </si>
  <si>
    <t>X-R. LT FOOT COMP 3 VIEWS OR MORE</t>
  </si>
  <si>
    <t>X-R. RT FOOT COMP 3 VIEWS OR MORE</t>
  </si>
  <si>
    <t>X-RAY, EYE, FOR FOREIGN BODY</t>
  </si>
  <si>
    <t>X-RAY, MANDIBLE, PARTIAL, LESS THAN 4 VIEWS</t>
  </si>
  <si>
    <t>X-RAY, MASTOIDS, LESS THAN 3 VIEWS PER SIDE</t>
  </si>
  <si>
    <t>X-RAY, SKULL, LESS THAN 4 VIEWS</t>
  </si>
  <si>
    <t>X-RAY LT TMJ OPEN AND CLOSED</t>
  </si>
  <si>
    <t>X-RAY, TEMPOROMANDIB OPN &amp; CL</t>
  </si>
  <si>
    <t>X-RAY NECK, SOFT TISSUE</t>
  </si>
  <si>
    <t>X-RAY CHEST; 1 VIEW</t>
  </si>
  <si>
    <t>X-RAY, LT SHOULDER 2 VIEWS OR MORE</t>
  </si>
  <si>
    <t>X-RAY, RT SHOULDER 2 VIEWS OR MORE</t>
  </si>
  <si>
    <t>X-RAY AC JOINTS BL W OR WO WTS</t>
  </si>
  <si>
    <t>X-RAY LT HIP  WITH PELVIS 1V</t>
  </si>
  <si>
    <t>X-RAY RT HIP  WITH PELVIS 1V</t>
  </si>
  <si>
    <t>X-RAY LT FEMUR MINIMUM 2 VS</t>
  </si>
  <si>
    <t>X-RAY RT FEMUR MINIMUM 2 VS</t>
  </si>
  <si>
    <t>X-RAY, LT KNEE, 3 VIEWS</t>
  </si>
  <si>
    <t>X-RAY, RT KNEE, 3 VIEWS</t>
  </si>
  <si>
    <t>X-RAY ABDOMEN; 1 VIEW</t>
  </si>
  <si>
    <t>X-RAY, FACIAL BONES LESS THAN 3 VIEWS</t>
  </si>
  <si>
    <t>BONE AGE STUDIES</t>
  </si>
  <si>
    <t>THYROID (UPTAKE ONLY)</t>
  </si>
  <si>
    <t>X-RAY, STERNUM, 2 VIEWS OR MORE</t>
  </si>
  <si>
    <t>X-RAY, THORACIC, 2 VIEWS</t>
  </si>
  <si>
    <t>X-RAY THORACOLUMBAR JUNCTION MIN 2VS</t>
  </si>
  <si>
    <t>DXA, BONE DENSITY STUDY 1 OR MORE S</t>
  </si>
  <si>
    <t>X-R SINUSES COMPLETE MIN 3 VIEWS</t>
  </si>
  <si>
    <t>X-RAY CHEST; 2 VIEWS</t>
  </si>
  <si>
    <t>X-RAY, LT RIBS UNILATERAL 2 VIEW</t>
  </si>
  <si>
    <t>X-RAY, RT RIBS UNILATERAL 2 VIEW</t>
  </si>
  <si>
    <t>X-RAY STERNOCLAVICULAR JOINT(S), MIN 3 VIEWS</t>
  </si>
  <si>
    <t>X-R CERVICAL 2 OR 3 VIEWS</t>
  </si>
  <si>
    <t>X-RAY LUMBAR 2 OR 3 V</t>
  </si>
  <si>
    <t>X-RAY,  LUMBAR, 2 OR 3 V</t>
  </si>
  <si>
    <t>X-RAY, SPINE, LUMBOSACRAL ONLY BENDING 2 OR 3 VIEWS</t>
  </si>
  <si>
    <t>X-R LT HIP WITH PELVIS 2-3 V</t>
  </si>
  <si>
    <t>X-R RT HIP W/PELVIS  2-3 VIEWS</t>
  </si>
  <si>
    <t>X-R RT HIP WITH PELVIS 2-3 V</t>
  </si>
  <si>
    <t>X-RAY HIP BL W/PEL 2 V</t>
  </si>
  <si>
    <t>X-RAY, LT KNEE, 4 VIEWS OR MORE</t>
  </si>
  <si>
    <t>X-RAY, RT KNEE, 4 VIEWS OR MORE</t>
  </si>
  <si>
    <t>X-RAY THORACIC 3 VIEWS</t>
  </si>
  <si>
    <t>X-R SI JOINTS 3 OR MORE VIEWS</t>
  </si>
  <si>
    <t>X-RAY ABDOMEN; 2 VIEWS</t>
  </si>
  <si>
    <t>X-RAY, TMJ OPN &amp; CLOSE MOUTH BILAT</t>
  </si>
  <si>
    <t>X-RAY, MANDIBLE, COMPLETE, MIN 4 VIEWS</t>
  </si>
  <si>
    <t>X-RAY PELVIS COMPLETE, MIN 3 VS</t>
  </si>
  <si>
    <t>X-RAY, FACIAL BONES COMP MIN 3VS</t>
  </si>
  <si>
    <t>X-RAY SCOLIOSIS 1 V</t>
  </si>
  <si>
    <t>X-R LUMBAR 4 VIEWS OR MORE</t>
  </si>
  <si>
    <t>CT BONE LENGTH STUDIES</t>
  </si>
  <si>
    <t>X-RAY BONE LENGTH</t>
  </si>
  <si>
    <t>X-RAY CHEST; 3 VIEWS</t>
  </si>
  <si>
    <t>X-R LT RIBS UNI W/PA CHEST 3 OR MORE VIEWS</t>
  </si>
  <si>
    <t>X-R RT RIBS UNI W/PA CHEST 3 OR MORE VIEWS</t>
  </si>
  <si>
    <t>X-R  CERVICAL 4 OR 5 VIEW</t>
  </si>
  <si>
    <t>X-RAY LT HIP WITH PELVIS 4VS OR MORE UNILATERAL</t>
  </si>
  <si>
    <t>X-RAY RT HIP WITH PELVIS 4VS OR MORE UNILATERAL</t>
  </si>
  <si>
    <t>X-RAY ABDOMEN; 3 OR MORE VIEWS</t>
  </si>
  <si>
    <t>X-RAY, ORBITS, COMPLETE, MIN 4 VIEWS</t>
  </si>
  <si>
    <t>X-RAY, SKULL, COMPLETE MIN 4 VIEWS</t>
  </si>
  <si>
    <t>X-R, RIBS, BL 3 OR MORE VIEWS</t>
  </si>
  <si>
    <t>X-RAY HIP BL W/PELVIS 3-4 VIEWS</t>
  </si>
  <si>
    <t>X-R CERVICAL 6 OR MORE VIEWS</t>
  </si>
  <si>
    <t>X-RAY LUMBAR COMP 6 VIEWS OR MORE</t>
  </si>
  <si>
    <t>X-RAY CHEST; 4 OR MORE VIEWS</t>
  </si>
  <si>
    <t>SCOLIOSIS 2 OR 3 VIEWS</t>
  </si>
  <si>
    <t>X-RAY HIP BL W/PELVIS MIN 5VS</t>
  </si>
  <si>
    <t>FLOUROSCOPY UP TO 1 HR PH</t>
  </si>
  <si>
    <t>X-RAY RIBS INC POST CHEST MIN 4V</t>
  </si>
  <si>
    <t>X RAY ABDOMEN ACUTE 3 VIEWS</t>
  </si>
  <si>
    <t>JOINT SURVEY SINGLE VIEW 2 OR MORE JOINTS</t>
  </si>
  <si>
    <t>X-RAY, MASTOIDS, COMPLETE, MIN 3 VIEWS PER SIDE</t>
  </si>
  <si>
    <t>X-RAY, IAC'S</t>
  </si>
  <si>
    <t>X-RAY SCOLIOSIS 4 OR 5 VIEWS</t>
  </si>
  <si>
    <t>THYROID IMAGING (SCAN)</t>
  </si>
  <si>
    <t>X-RAY SCOLIOSIS MIN 6 VS</t>
  </si>
  <si>
    <t>SKELETON SURVEY LIMITED</t>
  </si>
  <si>
    <t>US ANKLE/BRACHIAL INDEX- DOPPLER WAVE</t>
  </si>
  <si>
    <t>US LEFT VENOUS DOPPLER UNILATERAL</t>
  </si>
  <si>
    <t>US RIGHT VENOUS DOPPLER UNILATERAL</t>
  </si>
  <si>
    <t>X-Ray Shunt Series 3 or More Views</t>
  </si>
  <si>
    <t>LIVER-SPLEEN IMAGING STAT</t>
  </si>
  <si>
    <t>US PELVIC,LIMITED (NON-OB)</t>
  </si>
  <si>
    <t>THYROID IMAGING (UPTAKE A</t>
  </si>
  <si>
    <t>DUPLEX EXTRACRANIAL UNILAT</t>
  </si>
  <si>
    <t>ARTERIAL DOPPLER LEFT UPPER EXTREMITY</t>
  </si>
  <si>
    <t>ARTERIAL DOPPLER RIGHT UPPER EXTREMITY</t>
  </si>
  <si>
    <t>ARTHROGRAM LT SHOULDER</t>
  </si>
  <si>
    <t>ARTHROGRAM RT SHOULDER</t>
  </si>
  <si>
    <t>LT SHOULDER ARTHROGRAM</t>
  </si>
  <si>
    <t>RT SHOULDER ARTHROGRAM</t>
  </si>
  <si>
    <t>ARTHROGRAM LT ELBOW</t>
  </si>
  <si>
    <t>ARTHROGRAM RT ELBOW</t>
  </si>
  <si>
    <t>ELBOW ARTHROGRAM</t>
  </si>
  <si>
    <t>ARTHROGRAM RT WRIST</t>
  </si>
  <si>
    <t>LT WRIST ARTHROGRAM</t>
  </si>
  <si>
    <t>ARTHROGRAM LT HIP</t>
  </si>
  <si>
    <t>ARTHROGRAM RT HIP</t>
  </si>
  <si>
    <t>HIP ARTHROGRAM</t>
  </si>
  <si>
    <t>ANKLE ARTHROGRAM</t>
  </si>
  <si>
    <t>ARTHROGRAM LT ANKLE</t>
  </si>
  <si>
    <t>ARTHROGRAM RT ANKLE</t>
  </si>
  <si>
    <t>US ABD AORTIC ANEURYSM (AAA)</t>
  </si>
  <si>
    <t>SKELETON SURVEY COMPLETE</t>
  </si>
  <si>
    <t>US SOFT TISSUE HEAD OR NECK</t>
  </si>
  <si>
    <t>US SOFT TISSUE THYROID</t>
  </si>
  <si>
    <t>LIVER-SPLEEN, W/VASCULAR</t>
  </si>
  <si>
    <t>CT HEART WITH CALCIUM SCORING W/O</t>
  </si>
  <si>
    <t>US RENAL LIMITED</t>
  </si>
  <si>
    <t>US RETROPERITONEL LIMITED</t>
  </si>
  <si>
    <t>ARTHROGRAM LT KNEE</t>
  </si>
  <si>
    <t>ARTHROGRAM RT KNEE</t>
  </si>
  <si>
    <t>KNEE ARTHROGRAM</t>
  </si>
  <si>
    <t>X-RAY, ESOPHAGUS</t>
  </si>
  <si>
    <t>BONE IMAGING LIMITED</t>
  </si>
  <si>
    <t>ECHOENCEPHALOGRAPHY</t>
  </si>
  <si>
    <t>OB LIMITED</t>
  </si>
  <si>
    <t>PROSTATE (TRANSRECTAL)</t>
  </si>
  <si>
    <t>ULTRASONIC GUIDENCE FOR N1</t>
  </si>
  <si>
    <t>US LEFT BREAST UNILATERAL LIMITED</t>
  </si>
  <si>
    <t>US RIGHT BREAST UNILATERAL LIMITED</t>
  </si>
  <si>
    <t>INTESTINE IMAGING</t>
  </si>
  <si>
    <t>US LIMITED ANATONIC SPECIFIC</t>
  </si>
  <si>
    <t>US LT GROIN</t>
  </si>
  <si>
    <t>US RT GROIN</t>
  </si>
  <si>
    <t>US VENOUS DOPPLER BILATERAL</t>
  </si>
  <si>
    <t>US LEFT BREAST COMPLETE</t>
  </si>
  <si>
    <t>US RIGHT BREAST COMPLETE</t>
  </si>
  <si>
    <t>US RETROPERITONEAL - COMPLETE</t>
  </si>
  <si>
    <t>HEPATUBILIARY SCAN INC.GA</t>
  </si>
  <si>
    <t>PERFUSION LUNG SCAN</t>
  </si>
  <si>
    <t>US OBSTECTRICAL TRANSVAGINAL EXAM</t>
  </si>
  <si>
    <t>PULMONARY QUANTITATIVE FU</t>
  </si>
  <si>
    <t>SCREE. MAMMO, INCL.CAD BL</t>
  </si>
  <si>
    <t>SCREENING MAMMO.BL 2VS INC. CAD</t>
  </si>
  <si>
    <t>US BIOPHYSICAL PROFILE (BPP)</t>
  </si>
  <si>
    <t>GASTRIC EMPTY</t>
  </si>
  <si>
    <t>X-RAY, GASTROINTESTI- TRC UPR+DLYD FLMS</t>
  </si>
  <si>
    <t>WHOLE BODY (TUMOR)</t>
  </si>
  <si>
    <t>US ARTERIAL DOPPLER BL LOWER EXTREMITY</t>
  </si>
  <si>
    <t>ARTERIAL DOPPLER BL UPPER EXTREMITY</t>
  </si>
  <si>
    <t>US RENAL DUPLEX SCAN LIMITED</t>
  </si>
  <si>
    <t>DUPLEX SCAN OF AORTA,INFERIOR VENA CAVA COMPLETE</t>
  </si>
  <si>
    <t>X-RAY, SMALL INTESTI</t>
  </si>
  <si>
    <t>LT DIAG DIGITAL MAMMO W/CAD</t>
  </si>
  <si>
    <t>LT DIAGNOSTIC MAMMO,INCL CAD</t>
  </si>
  <si>
    <t>RT DIAG DIGITAL MAMMO W/CAD</t>
  </si>
  <si>
    <t>RT DIAGNOSTIC MAMMO,INCL CAD</t>
  </si>
  <si>
    <t>DISCOGRAM OF LUMBAR SPINE</t>
  </si>
  <si>
    <t>ADDITIONAL GESTATION</t>
  </si>
  <si>
    <t>BONE IMAGING MULTIPLE SIT</t>
  </si>
  <si>
    <t>CT HEAD W/O CONTRAST</t>
  </si>
  <si>
    <t>CT MAXILLAFACIAL WO</t>
  </si>
  <si>
    <t>CT SINUS WO CONTRAST</t>
  </si>
  <si>
    <t>CT SINUS/ MAXILLAFACIAL W/O CONTRAS</t>
  </si>
  <si>
    <t>THYROID CANCER LOCAL WHOL</t>
  </si>
  <si>
    <t>BONE IMAGING WHOLE BODY</t>
  </si>
  <si>
    <t>X-RAY, GASTROINTESTI UPR C+GLUC/DLYD</t>
  </si>
  <si>
    <t>HEPATOBILIARY SCAN (HIDA)</t>
  </si>
  <si>
    <t>CT LIMITED OR LOCALIZED FOLLOWUP STUDY</t>
  </si>
  <si>
    <t>MUGA SCAN</t>
  </si>
  <si>
    <t>US OB 14 WEEKS AND UNDER</t>
  </si>
  <si>
    <t>ACUTE GI BLEED</t>
  </si>
  <si>
    <t>CT LT ARM WO</t>
  </si>
  <si>
    <t>CT LT FINGER(S) WO</t>
  </si>
  <si>
    <t>CT LT SHOULDER WO</t>
  </si>
  <si>
    <t>CT RT ARM WO</t>
  </si>
  <si>
    <t>CT RT FINGER(S) WO</t>
  </si>
  <si>
    <t>CT RT SHOULDER WO</t>
  </si>
  <si>
    <t>CT LT HEEL WO</t>
  </si>
  <si>
    <t>CT LT KNEE MAKO</t>
  </si>
  <si>
    <t>CT LT LEG WO</t>
  </si>
  <si>
    <t>CT LT THIGH WO</t>
  </si>
  <si>
    <t>CT LT TOE(S) WO</t>
  </si>
  <si>
    <t>CT RT HEEL WO</t>
  </si>
  <si>
    <t>CT RT KNEE MAKO</t>
  </si>
  <si>
    <t>CT RT LEG WO</t>
  </si>
  <si>
    <t>CT RT THIGH WO</t>
  </si>
  <si>
    <t>CT RT TOE(S) WO</t>
  </si>
  <si>
    <t>DIAG DIGITAL MAMMO W/CAD BILAT</t>
  </si>
  <si>
    <t>DIAG. MAMMO,INCLU.CAD BL</t>
  </si>
  <si>
    <t>MULTIPLE DAY IMAGING</t>
  </si>
  <si>
    <t>3 PHASE BONE SCAN</t>
  </si>
  <si>
    <t>X-RAY, COLON, BARIUM</t>
  </si>
  <si>
    <t>VENTILATION/PERFUSION LUN</t>
  </si>
  <si>
    <t>CT CHEST ION PROTOCOL</t>
  </si>
  <si>
    <t>CT High Res Chest wo</t>
  </si>
  <si>
    <t>CT LOW DOSE LUNG SCREENING</t>
  </si>
  <si>
    <t>CT PELVIS BONY</t>
  </si>
  <si>
    <t>CT PELVIS MAKO</t>
  </si>
  <si>
    <t>CT PELVIS W/O CONTRA</t>
  </si>
  <si>
    <t>SPECT</t>
  </si>
  <si>
    <t>CT HEAD WITH CONT</t>
  </si>
  <si>
    <t>CT - IAC'S W</t>
  </si>
  <si>
    <t>CT - ORBIT W</t>
  </si>
  <si>
    <t>CT - POSTERIOR FOSSA W</t>
  </si>
  <si>
    <t>CT - SELLA W</t>
  </si>
  <si>
    <t>CT IAC'S W/ CONTRAST</t>
  </si>
  <si>
    <t>CT SELLA/PITUITARY W/ CONTRAST</t>
  </si>
  <si>
    <t>CT TEMPORAL BONES W/ CONTRAST</t>
  </si>
  <si>
    <t>CT FACIAL BONES W/ CONTRAST</t>
  </si>
  <si>
    <t>CT MAXILLAFACIAL W</t>
  </si>
  <si>
    <t>CT SINUS W/ CONTRAST</t>
  </si>
  <si>
    <t>UL , SPINAL CANAL AND CONTENTS</t>
  </si>
  <si>
    <t>CT PELVIS W/ CONTRAS</t>
  </si>
  <si>
    <t>DISCOGRAM CERVICAL OR THO</t>
  </si>
  <si>
    <t>CT LT ARM W</t>
  </si>
  <si>
    <t>CT LT FINGER(S) W</t>
  </si>
  <si>
    <t>CT LT SHOULDER W</t>
  </si>
  <si>
    <t>CT RT ARM W</t>
  </si>
  <si>
    <t>CT RT FINGER(S) W</t>
  </si>
  <si>
    <t>CT RT SHOULDER W</t>
  </si>
  <si>
    <t>CT LT ANKLE  W/ CONT</t>
  </si>
  <si>
    <t>CT LT FOOT  W/ CONT</t>
  </si>
  <si>
    <t>CT LT HIP  W/ CONT</t>
  </si>
  <si>
    <t>CT LT KNEE  W/ CONT</t>
  </si>
  <si>
    <t>CT LT LEG  W/ CONT</t>
  </si>
  <si>
    <t>CT LT THIGH  W/ CONT</t>
  </si>
  <si>
    <t>CT LT TOE(S) W/ CONT</t>
  </si>
  <si>
    <t>CT RT ANKLE  W/ CONT</t>
  </si>
  <si>
    <t>CT RT FOOT  W/ CONT</t>
  </si>
  <si>
    <t>CT RT HIP  W/ CONT</t>
  </si>
  <si>
    <t>CT RT KNEE  W/ CONT</t>
  </si>
  <si>
    <t>CT RT LEG  W/ CONT</t>
  </si>
  <si>
    <t>CT RT THIGH  W/ CONT</t>
  </si>
  <si>
    <t>CT RT TOE(S) W/ CONT</t>
  </si>
  <si>
    <t>US RENAL DUPLEX SCAN COMPLETE</t>
  </si>
  <si>
    <t>CT ABDOMEN W/O CONTR</t>
  </si>
  <si>
    <t>MRV HEAD WITHOUT</t>
  </si>
  <si>
    <t>MRA - HEAD WITH</t>
  </si>
  <si>
    <t>MRA - NECK WO</t>
  </si>
  <si>
    <t>MRV NECK WO</t>
  </si>
  <si>
    <t>CT C-SPINE W/ CONTRAST</t>
  </si>
  <si>
    <t>CT T-SPINE W/ CONTRA</t>
  </si>
  <si>
    <t>CT L-SPINE W/ CONTRA</t>
  </si>
  <si>
    <t>CT LT ARM WO/W</t>
  </si>
  <si>
    <t>CT LT ELBOW WO/W</t>
  </si>
  <si>
    <t>CT LT FINGER(S) WO/W</t>
  </si>
  <si>
    <t>CT LT FOREARM WO/W</t>
  </si>
  <si>
    <t>CT LT HAND WO/W</t>
  </si>
  <si>
    <t>CT LT SHOULDER WO/W</t>
  </si>
  <si>
    <t>CT LT WRIST WO/W</t>
  </si>
  <si>
    <t>CT RT ARM WO/W</t>
  </si>
  <si>
    <t>CT RT ELBOW WO/W</t>
  </si>
  <si>
    <t>CT RT FINGER(S) WO/W</t>
  </si>
  <si>
    <t>CT RT FOREARM WO/W</t>
  </si>
  <si>
    <t>CT RT HAND WO/W</t>
  </si>
  <si>
    <t>CT RT SHOULDER WO/W</t>
  </si>
  <si>
    <t>CT RT WRIST WO/W</t>
  </si>
  <si>
    <t>CT LT ANKLE WO/W</t>
  </si>
  <si>
    <t>CT LT FOOT WO/W</t>
  </si>
  <si>
    <t>CT LT HIP WO/W CONT</t>
  </si>
  <si>
    <t>CT LT KNEE WO/W</t>
  </si>
  <si>
    <t>CT LT LEG WO/W</t>
  </si>
  <si>
    <t>CT LT THIGH WO/W</t>
  </si>
  <si>
    <t>CT LT TOE(S) WO/W</t>
  </si>
  <si>
    <t>CT RT ANKLE  WO/W</t>
  </si>
  <si>
    <t>CT RT FOOT  WO/W</t>
  </si>
  <si>
    <t>CT RT HIP  WO/W</t>
  </si>
  <si>
    <t>CT RT KNEE  WO/W</t>
  </si>
  <si>
    <t>CT RT LEG  WO/W</t>
  </si>
  <si>
    <t>CT RT THIGH  WO/W</t>
  </si>
  <si>
    <t>CT RT TOE(S) WO/W</t>
  </si>
  <si>
    <t>CT CHEST WO/W CONT</t>
  </si>
  <si>
    <t>X-RAY, COLON, AIR CO</t>
  </si>
  <si>
    <t>CT HEAD WO/W CONT</t>
  </si>
  <si>
    <t>CT - IAC'S WO/W</t>
  </si>
  <si>
    <t>CT - ORBIT WO/W</t>
  </si>
  <si>
    <t>CT - POSTERIOR FOSSA WO/W</t>
  </si>
  <si>
    <t>CT - SELLA WO/W</t>
  </si>
  <si>
    <t>CT IAC'S WO/W CONTRAST</t>
  </si>
  <si>
    <t>CT ORBIT WO/W CONTRAST</t>
  </si>
  <si>
    <t>CT SELLA/PITUITARY WO/W CONTRAST</t>
  </si>
  <si>
    <t>CT TEMPORAL BONES WO/W CONTRAST</t>
  </si>
  <si>
    <t>CT FACIAL BONES WO/W CONTRAST</t>
  </si>
  <si>
    <t>CT MAXILLAFACIAL WO/W</t>
  </si>
  <si>
    <t>CT SINUS WO/W CONTRAST</t>
  </si>
  <si>
    <t>CT C-SPINE WO/WITH</t>
  </si>
  <si>
    <t>LT</t>
  </si>
  <si>
    <t>CT T-SPINE WO/W</t>
  </si>
  <si>
    <t>CT L-SPINE WO/W</t>
  </si>
  <si>
    <t>CT ABDOMEN W/ CONTRAST</t>
  </si>
  <si>
    <t>CT - IAC'S WO</t>
  </si>
  <si>
    <t>CT - ORBIT WO</t>
  </si>
  <si>
    <t>CT - POSTERIOR FOSSA WO</t>
  </si>
  <si>
    <t>CT - SELLA WO</t>
  </si>
  <si>
    <t>CT IAC'S WO CONTRAST</t>
  </si>
  <si>
    <t>CT SELLA/PITUITARY WO CONTRAST</t>
  </si>
  <si>
    <t>CT TEMPORAL BONES WO</t>
  </si>
  <si>
    <t>CT TEMPORAL BONES WO CONTRAST</t>
  </si>
  <si>
    <t>MRI FACE WO</t>
  </si>
  <si>
    <t>MRI NECK WO</t>
  </si>
  <si>
    <t>MRI ORBITS WITHOUT CONTRAST</t>
  </si>
  <si>
    <t>MRI SINUS WO</t>
  </si>
  <si>
    <t>MR LT FINGER(S) WO</t>
  </si>
  <si>
    <t>MR RT FINGER(S) WO</t>
  </si>
  <si>
    <t>MRI LT SCAPULA WO</t>
  </si>
  <si>
    <t>MRI LT THUMB WO</t>
  </si>
  <si>
    <t>MRI RT ARM WO</t>
  </si>
  <si>
    <t>MRI RT SCAPULA WO</t>
  </si>
  <si>
    <t>MRI RT THUMB WO</t>
  </si>
  <si>
    <t>MRI UPPER EXTREM WO</t>
  </si>
  <si>
    <t>MRI LT SHOULDER WO</t>
  </si>
  <si>
    <t>MRI RT SHOULDER WO</t>
  </si>
  <si>
    <t>MRI RT WRIST WO</t>
  </si>
  <si>
    <t>MR LT TOE(S) WO</t>
  </si>
  <si>
    <t>MR RT TOE(S) WO</t>
  </si>
  <si>
    <t>MRI FEMUR RT WO</t>
  </si>
  <si>
    <t>MRI LT THIGH WO</t>
  </si>
  <si>
    <t>MRI RT FOOT WO</t>
  </si>
  <si>
    <t>MRI RT THIGH WO</t>
  </si>
  <si>
    <t>MRI - LOWER EXTREMITY JOINT W/O CONTRAST</t>
  </si>
  <si>
    <t>MRI LT ANKLE WO</t>
  </si>
  <si>
    <t>MRI LT HIP WO</t>
  </si>
  <si>
    <t>MRI LT KNEE WO</t>
  </si>
  <si>
    <t>MRI RT ANKLE WO</t>
  </si>
  <si>
    <t>MRI RT KNEE WO</t>
  </si>
  <si>
    <t>SCRE. DIG. UNI BREAST TOMO</t>
  </si>
  <si>
    <t>SCRE. DIG.BL BREAST TOMO</t>
  </si>
  <si>
    <t>US PELVIC/TV COMPLETE</t>
  </si>
  <si>
    <t>CT - SOFT TISSUE NECK W/ CONT</t>
  </si>
  <si>
    <t>CT ABDOMEN WO/W CONT</t>
  </si>
  <si>
    <t>DIAG DIGITAL BREAST TOMO LT</t>
  </si>
  <si>
    <t>DIAG DIGITAL BREAST TOMO RT</t>
  </si>
  <si>
    <t>DIGITAL BREAST LT 3D</t>
  </si>
  <si>
    <t>DIGITAL BREAST RT 3D</t>
  </si>
  <si>
    <t>MRI - CHEST WITHOUT</t>
  </si>
  <si>
    <t>MRI - PELVIS WITHOUT</t>
  </si>
  <si>
    <t>MRI - SACRUM/COCCYX WITHOUT</t>
  </si>
  <si>
    <t>MRI BILAT SACROILIAC JOINT WO</t>
  </si>
  <si>
    <t>MRI LT SACROILLIAC JOINT WO</t>
  </si>
  <si>
    <t>MRI RT SACROILLIAC JOINT WO</t>
  </si>
  <si>
    <t>MRI ABDOMEN W/O</t>
  </si>
  <si>
    <t>TRANSTHORACIC ECHOCA</t>
  </si>
  <si>
    <t>US BREAST BILAT COMPLETE</t>
  </si>
  <si>
    <t>MUGA MULTIPLE STUDY</t>
  </si>
  <si>
    <t>MRI - TMJ</t>
  </si>
  <si>
    <t>MRA - HEAD WO/W</t>
  </si>
  <si>
    <t>MRI - BRAIN DTI W/O</t>
  </si>
  <si>
    <t>MRI - BRAIN WITHOUT</t>
  </si>
  <si>
    <t>MRI IAC'S WO</t>
  </si>
  <si>
    <t>MRI - C-SPINE WITHOUT</t>
  </si>
  <si>
    <t>MRI - C-SPINE WO</t>
  </si>
  <si>
    <t>MRI - T-SPINE WITHOUT</t>
  </si>
  <si>
    <t>MRI - L-SPINE WITHOUT</t>
  </si>
  <si>
    <t>MRA NECK WITH CONTRAST</t>
  </si>
  <si>
    <t>MR BREAST BILAT WO</t>
  </si>
  <si>
    <t>G0279;77066</t>
  </si>
  <si>
    <t>DIAG DIGITAL BREAST TOMO BILAT</t>
  </si>
  <si>
    <t>DIGITAL BREASTS TOMO BL 3D</t>
  </si>
  <si>
    <t>CT - SOFT TISSUE NECK WO/W</t>
  </si>
  <si>
    <t>MRI NECK W</t>
  </si>
  <si>
    <t>MR LT FINGER(S) W</t>
  </si>
  <si>
    <t>MR RT FINGER(S) W</t>
  </si>
  <si>
    <t>MRI LT SHOULDER W</t>
  </si>
  <si>
    <t>MRI RT SHOULDER W</t>
  </si>
  <si>
    <t>MR LT TOE(S) W</t>
  </si>
  <si>
    <t>MR RT TOE(S) W</t>
  </si>
  <si>
    <t>MRI LT THIGH W</t>
  </si>
  <si>
    <t>MRI RT THIGH W</t>
  </si>
  <si>
    <t>MRI LT KNEE POST ARTHOGRAM</t>
  </si>
  <si>
    <t>MRI RT KNEE POST ARTHOGRAM</t>
  </si>
  <si>
    <t>MRI - CHEST WITH</t>
  </si>
  <si>
    <t>MR SACRUM/COCCYX WITH</t>
  </si>
  <si>
    <t>MRI - PELVIS WITH</t>
  </si>
  <si>
    <t>MRA - LT HUMERUS WO/W</t>
  </si>
  <si>
    <t>MRA RT HUMERUS WO/W</t>
  </si>
  <si>
    <t>MRI - ABDOMEN WITH</t>
  </si>
  <si>
    <t>CT ABDOMEN &amp; PELVIS W/O CONTRAST</t>
  </si>
  <si>
    <t>CT ABDOMEN &amp; PELVIS WO</t>
  </si>
  <si>
    <t>CT ABDOMEN AND PELVIS WO</t>
  </si>
  <si>
    <t>CTA HEAD W/CONTRAST</t>
  </si>
  <si>
    <t>CTA HEAD WO/W</t>
  </si>
  <si>
    <t>CTV HEAD WO/W</t>
  </si>
  <si>
    <t>CTA NECK W/CONTRAST</t>
  </si>
  <si>
    <t>CTA NECK WO/W CONTRAST</t>
  </si>
  <si>
    <t>MRI - BRAIN WITH</t>
  </si>
  <si>
    <t>MRI PITUITARY WITH</t>
  </si>
  <si>
    <t>MRI - C-SPINE WITH</t>
  </si>
  <si>
    <t>MRI - T-SPINE WITH</t>
  </si>
  <si>
    <t>MRI - L-SPINE WITH</t>
  </si>
  <si>
    <t>MRA - NECK WO/W</t>
  </si>
  <si>
    <t>MRA - SPINE WO/W</t>
  </si>
  <si>
    <t>CTA PELV WO/W</t>
  </si>
  <si>
    <t>MRA - PELVIS WO OR W</t>
  </si>
  <si>
    <t>MRV PELVIS WO OR W</t>
  </si>
  <si>
    <t>CTA LT ARM WO/W</t>
  </si>
  <si>
    <t>CTA LT ELBOW WO/W</t>
  </si>
  <si>
    <t>CTA LT FINGER(S) WO/W</t>
  </si>
  <si>
    <t>CTA LT FOREARM WO/W</t>
  </si>
  <si>
    <t>CTA LT HAND WO/W</t>
  </si>
  <si>
    <t>CTA LT SHOULDER WO/W</t>
  </si>
  <si>
    <t>CTA LT UPPER EXTREM W OR W/WO CONTR</t>
  </si>
  <si>
    <t>CTA LT WRIST WO/W</t>
  </si>
  <si>
    <t>CTA RT ARM WO/W</t>
  </si>
  <si>
    <t>CTA RT ELBOW WO/W</t>
  </si>
  <si>
    <t>CTA RT FINGER(S) WO/W</t>
  </si>
  <si>
    <t>CTA RT FOREARM WO/W</t>
  </si>
  <si>
    <t>CTA RT HAND WO/W</t>
  </si>
  <si>
    <t>CTA RT SHOULDER WO/W</t>
  </si>
  <si>
    <t>CTA RT UPPER EXTREM W OR W/WO CONTR</t>
  </si>
  <si>
    <t>CTA RT WRIST WO/W</t>
  </si>
  <si>
    <t>MRA - ABDOMEN WO OR W</t>
  </si>
  <si>
    <t>MRV ABD WO OR W</t>
  </si>
  <si>
    <t>CTA CHEST W</t>
  </si>
  <si>
    <t>CTA CHEST WO/W</t>
  </si>
  <si>
    <t>MRA LT LEG WO/W</t>
  </si>
  <si>
    <t>MRA LT THIGH WO/W</t>
  </si>
  <si>
    <t>MRA RT LEG WO/W</t>
  </si>
  <si>
    <t>MRA RT THIGH WO/W</t>
  </si>
  <si>
    <t>CTA ABDOMEN W/ CONTRAST</t>
  </si>
  <si>
    <t>CTA ABDOMEN W/CONT</t>
  </si>
  <si>
    <t>CTA ABDOMEN WO/W</t>
  </si>
  <si>
    <t>CT ABDOMEN &amp; PELVIS W/CON</t>
  </si>
  <si>
    <t>CTA LT ANKLE WO/W</t>
  </si>
  <si>
    <t>CTA LT FOOT WO/W</t>
  </si>
  <si>
    <t>CTA LT HIP WO/W</t>
  </si>
  <si>
    <t>CTA LT KNEE WO/W</t>
  </si>
  <si>
    <t>CTA LT LEG WO/W</t>
  </si>
  <si>
    <t>CTA LT THIGH WO/W</t>
  </si>
  <si>
    <t>CTA LT TOE(S) WO/W</t>
  </si>
  <si>
    <t>CTA RT ANKLE WO/W</t>
  </si>
  <si>
    <t>CTA RT FOOT WO/W</t>
  </si>
  <si>
    <t>CTA RT HIP WO/W</t>
  </si>
  <si>
    <t>CTA RT KNEE WO/W</t>
  </si>
  <si>
    <t>CTA RT LEG WO/W</t>
  </si>
  <si>
    <t>CTA RT THIGH WO/W</t>
  </si>
  <si>
    <t>CTA RT TOE(S) WO/W</t>
  </si>
  <si>
    <t>CT ABDOMEN &amp; PELVIS W/WO CONTRAST</t>
  </si>
  <si>
    <t>CT ABDOMEN &amp; PELVIS WO/W</t>
  </si>
  <si>
    <t>CT ABDOMEN AND PELVIS WO/W</t>
  </si>
  <si>
    <t>MRI UNILATERAL BREAST WO/W</t>
  </si>
  <si>
    <t>MRI FACE WO/W CON</t>
  </si>
  <si>
    <t>MRI NECK WO/W CONTRAST</t>
  </si>
  <si>
    <t>MRI ORBITS WO/W</t>
  </si>
  <si>
    <t>MRI SINUS WO/W CON</t>
  </si>
  <si>
    <t>MR LT FINGERS(S) WO/W</t>
  </si>
  <si>
    <t>MR RT FINGER(S) WO/W</t>
  </si>
  <si>
    <t>MRI LT BRACHIAL PLEXUS WO/W CONT</t>
  </si>
  <si>
    <t>MRI LT FOREARM WO/W</t>
  </si>
  <si>
    <t>MRI LT HAND WO/W</t>
  </si>
  <si>
    <t>MRI LT HUMERUS WO/W</t>
  </si>
  <si>
    <t>MRI LT SCAPULA WO/W</t>
  </si>
  <si>
    <t>MRI RT BRACHIAL PLEXUS WO/W CONT</t>
  </si>
  <si>
    <t>MRI RT FOREARM WO/W</t>
  </si>
  <si>
    <t>MRI RT HAND WO/W</t>
  </si>
  <si>
    <t>MRI RT HUMERUS WO/W</t>
  </si>
  <si>
    <t>MRI RT SCAPULA WO/W</t>
  </si>
  <si>
    <t>MRI LT ELBOW WO/W</t>
  </si>
  <si>
    <t>MRI LT SHOULDER WO/W</t>
  </si>
  <si>
    <t>MRI LT WRIST WO/W</t>
  </si>
  <si>
    <t>MRI RT ELBOW WO/W</t>
  </si>
  <si>
    <t>MRI RT SHOULDER WO/W</t>
  </si>
  <si>
    <t>MRI RT WRIST WO/W</t>
  </si>
  <si>
    <t>MR LT TOE(S) WO/W</t>
  </si>
  <si>
    <t>MR RT TOE(S) WO/W</t>
  </si>
  <si>
    <t>MRI LT FEMUR WO/W</t>
  </si>
  <si>
    <t>MRI LT FOOT WO/W</t>
  </si>
  <si>
    <t>MRI LT THIGH WO/W CON</t>
  </si>
  <si>
    <t>MRI RT FEMUR WO/W</t>
  </si>
  <si>
    <t>MRI RT FOOT WO/W</t>
  </si>
  <si>
    <t>MRI RT THIGH WO/W CON</t>
  </si>
  <si>
    <t>MRI LT ANKLE WO/W</t>
  </si>
  <si>
    <t>MRI LT HIP WO/W</t>
  </si>
  <si>
    <t>MRI LT KNEE WO/W</t>
  </si>
  <si>
    <t>MRI RT ANKLE WO/W</t>
  </si>
  <si>
    <t>MRI RT HIP WO/W</t>
  </si>
  <si>
    <t>MRI RT KNEE WO/W</t>
  </si>
  <si>
    <t>MRI - PELVIS W/WO</t>
  </si>
  <si>
    <t>MRI - SACRUM/COCCYX WO/W CONTRAST</t>
  </si>
  <si>
    <t>CTA ABD AND PELVIS W/CONTRAST</t>
  </si>
  <si>
    <t>MRI - ABDOMEN WO/W</t>
  </si>
  <si>
    <t>MRI - CHEST WO/W</t>
  </si>
  <si>
    <t>MRI - BRAIN  WO/W</t>
  </si>
  <si>
    <t>MRI - IAC'S WO/W</t>
  </si>
  <si>
    <t>MRI PITUITARY WO/W</t>
  </si>
  <si>
    <t>MRI - C-SPINE WO/W</t>
  </si>
  <si>
    <t>MRI - T-SPINE WO/W</t>
  </si>
  <si>
    <t>MRI - L-SPINE WO/W</t>
  </si>
  <si>
    <t>MRI BILATERAL BREAST WO/W</t>
  </si>
  <si>
    <t>CTA ABD AORTA &amp; BL LE RUNOFF</t>
  </si>
  <si>
    <t>CTA ABD AORTA &amp; BL LE RUNOFF W/CON</t>
  </si>
  <si>
    <t>73220;73220</t>
  </si>
  <si>
    <t>MR BRACHIAL PLEXUS BILAT WO/W CONT</t>
  </si>
  <si>
    <t>XR RIBS UNILATERAL RIGHT 2 VIEWS</t>
  </si>
  <si>
    <t>OPEN MRIS-MCALLEN-SAN ANTONIO- CORPUS CHRISTI-NORTHGATE</t>
  </si>
  <si>
    <t>ORBIT 3V</t>
  </si>
  <si>
    <t>CT THORACIC WITHOUT</t>
  </si>
  <si>
    <t>CT LT HIP WITHOUT</t>
  </si>
  <si>
    <t>CT LT KNEE WITHOUT</t>
  </si>
  <si>
    <t>CT RT FOOT WITHOUT</t>
  </si>
  <si>
    <t>CT RT KNEE WITHOUT</t>
  </si>
  <si>
    <t>CT ABDOMEN WITH AND WITHOUT OMNIPAQUE 300 95ML</t>
  </si>
  <si>
    <t>CT ABDOMEN/PELVIC WITH AND WITHOUT 85ML OMNIPAQUE</t>
  </si>
  <si>
    <t>CT ABDOMEN/PELVIC WITH AND WITHOUT OMNIPAQUE 300 85ML</t>
  </si>
  <si>
    <t>CT CHEST/ABDOMEN/PELVIC WITH AND WITHOUT 100ML OMNIPAQUE</t>
  </si>
  <si>
    <t>LT ELBOW 2 VIEWS</t>
  </si>
  <si>
    <t>ORIGIN</t>
  </si>
  <si>
    <t>XR LEFT FOREARM 2 VIEWS</t>
  </si>
  <si>
    <t>XR LT FOREARM 2 VIEWS</t>
  </si>
  <si>
    <t>XR RIGHT FOREARM 2 VIEWS</t>
  </si>
  <si>
    <t>XR RT FOREARM 2 VIEWS</t>
  </si>
  <si>
    <t>XR LT WRIST 2 VIEWS</t>
  </si>
  <si>
    <t>XR RT  WRIST 2 VIEWS</t>
  </si>
  <si>
    <t>XR LT KNEE 2 VIEW</t>
  </si>
  <si>
    <t>XR LT KNEE 2 VIEWS</t>
  </si>
  <si>
    <t>XR RT KNEE 2 VIEW</t>
  </si>
  <si>
    <t>XR RT KNEE 2 VIEWS</t>
  </si>
  <si>
    <t>LT TIB FIB 2 VIEWS</t>
  </si>
  <si>
    <t>RT TIB FIB 2 VIEWS</t>
  </si>
  <si>
    <t>XR LT TIB/FIB 2 VIEWS</t>
  </si>
  <si>
    <t>XR RT TIB/FIB 2 VIEWS</t>
  </si>
  <si>
    <t>XR LT ANKLE 2 VIEWS</t>
  </si>
  <si>
    <t>XR RT ANKLE 2 VIEW</t>
  </si>
  <si>
    <t>XR LT FOOT 2 VIEWS</t>
  </si>
  <si>
    <t>XR SACRUM 2 VIEWS</t>
  </si>
  <si>
    <t>XR SACRUM/COCCYX 2 VIEWS</t>
  </si>
  <si>
    <t>XR LT WRIST 3 VIEWS</t>
  </si>
  <si>
    <t>XR RT WRIST 3 VIEWS</t>
  </si>
  <si>
    <t>XR LT HAND 3 VIEWS</t>
  </si>
  <si>
    <t>XR RT HAND 3 VIEWS</t>
  </si>
  <si>
    <t>XR LT ANKLE 3 VIEWS</t>
  </si>
  <si>
    <t>XR RT ANKLE 3 VIEWS</t>
  </si>
  <si>
    <t>XR LT FOOT 3 VIEWS</t>
  </si>
  <si>
    <t>XR R FOOT 3 VIEWS</t>
  </si>
  <si>
    <t>XR RT FOOT 3 VIEWS</t>
  </si>
  <si>
    <t>XR LT SHOULDER 2 VIEW</t>
  </si>
  <si>
    <t>XR LT SHOULDER 2 VIEWS</t>
  </si>
  <si>
    <t>XR RIGHT SHOULDER 2 VIEWS</t>
  </si>
  <si>
    <t>XR RT SHOULDER 2 VIEW</t>
  </si>
  <si>
    <t>XR RT SHOULDER 2 VIEWS</t>
  </si>
  <si>
    <t>XR LT FEMUR 2 VIEW</t>
  </si>
  <si>
    <t>XR RT FEMUR 2 VIEW</t>
  </si>
  <si>
    <t>XR RT KNEE 3 VIEWS</t>
  </si>
  <si>
    <t>XR THORACIC 2 VIEW</t>
  </si>
  <si>
    <t>XR THORCIC 2 VIEWS</t>
  </si>
  <si>
    <t>XRAY THORACIC 2 VIEWS</t>
  </si>
  <si>
    <t>XR RT RIBS 2 VIEWS</t>
  </si>
  <si>
    <t>XR CERIVCAL 3 VIEWS</t>
  </si>
  <si>
    <t>XR CERVICAL  3 VIEWS</t>
  </si>
  <si>
    <t>XR CERVICAL 2 VIEWS</t>
  </si>
  <si>
    <t>XR CERVICAL 3 VIEW</t>
  </si>
  <si>
    <t>XRAY CERVICAL 3 VIEWS</t>
  </si>
  <si>
    <t>XR LUMAR 3 VIEWS</t>
  </si>
  <si>
    <t>XR LUMBAR 3 VIEW</t>
  </si>
  <si>
    <t>XR LUMBOSACRAL 3 VIEWS</t>
  </si>
  <si>
    <t>XRAY LUMBOSACRAL 3 VIEWS</t>
  </si>
  <si>
    <t>XR LEFT HIP 2 VIEWS</t>
  </si>
  <si>
    <t>XR LT HIP 2 VIEW</t>
  </si>
  <si>
    <t>XR RT HIP 2 VIEW</t>
  </si>
  <si>
    <t>XRT LT HIP 2 VIEWS</t>
  </si>
  <si>
    <t>XT THORACIC 3 VIEWS</t>
  </si>
  <si>
    <t>LUMBAR SPINE 5 VIEWS</t>
  </si>
  <si>
    <t>XR LUMBAR 4V</t>
  </si>
  <si>
    <t>XR LUMBAR 5 VIES</t>
  </si>
  <si>
    <t>XR LUMBAR 5 VIEW</t>
  </si>
  <si>
    <t>XR LUMBOSACRAL 5 VIEWS</t>
  </si>
  <si>
    <t>XRAY LUMBOSACRAL 5 VIEWS</t>
  </si>
  <si>
    <t>CERVICAL SPINE 7 VIEWS</t>
  </si>
  <si>
    <t>XR CERVCICAL 7 VIEWS</t>
  </si>
  <si>
    <t>XR CERVICAL 7 VEWS</t>
  </si>
  <si>
    <t>XR CERVICAL 7 VIEW</t>
  </si>
  <si>
    <t>XRAY CERVICAL 7 VIEWS</t>
  </si>
  <si>
    <t>CT  CERVICAL SPINE W/O</t>
  </si>
  <si>
    <t>CT CERIVCAL SPINE W/O</t>
  </si>
  <si>
    <t>CT CERVCIAL SPINE W/O</t>
  </si>
  <si>
    <t>CT CEVICAL SPINE W/O</t>
  </si>
  <si>
    <t>e+1 CT THORACIC SPINE W/O</t>
  </si>
  <si>
    <t>CT LUMAR SPINE WO</t>
  </si>
  <si>
    <t>CT UPPER EXTREMITY, W/O RIGHT</t>
  </si>
  <si>
    <t>CT LEFT HIP W/O</t>
  </si>
  <si>
    <t>CT LOWER EXTREMITY, W/OLEFT, CT (UNSPECIFIED)</t>
  </si>
  <si>
    <t>CT LOWER EXTREMITY,W/O RIGHT, CT (UNSPECIFIED)</t>
  </si>
  <si>
    <t>CT RT ORBIT WO</t>
  </si>
  <si>
    <t>MRI LEFT THUMB W/O</t>
  </si>
  <si>
    <t>MRI LT HAND W/O</t>
  </si>
  <si>
    <t>MRI RIGHT HANDW/O</t>
  </si>
  <si>
    <t>MIR RIGHT WRIST W/O</t>
  </si>
  <si>
    <t>MRI SHOULDER LEFT W/O</t>
  </si>
  <si>
    <t>MRI LEFT FEMUR W/O</t>
  </si>
  <si>
    <t>MRI LEFT FEMUR WO</t>
  </si>
  <si>
    <t>MRI LEFT TIB-FIB W/O</t>
  </si>
  <si>
    <t>MRI LT THIGH (FEMUR) W/O</t>
  </si>
  <si>
    <t>MRI RIGHT TIB FIB W/O</t>
  </si>
  <si>
    <t>MRI LEFT THORAX W/O</t>
  </si>
  <si>
    <t>MRI RIGHT TMJ W/O</t>
  </si>
  <si>
    <t>MRI CERVIAL SPINE W/O</t>
  </si>
  <si>
    <t>MRI CERVICAL SINE WO</t>
  </si>
  <si>
    <t>MIR LUMBAR SPINE W/O</t>
  </si>
  <si>
    <t>CT ABD &amp; PEL W &amp; W/O</t>
  </si>
  <si>
    <t>MAMMO RT UNILAT SCREEN 3D</t>
  </si>
  <si>
    <t>US Echo Color Flow Doppler</t>
  </si>
  <si>
    <t>FINGER LT INDEX MIN 2V</t>
  </si>
  <si>
    <t>FINGER LT LITTLE MIN 2V</t>
  </si>
  <si>
    <t>FINGER LT MIDDLE MIN 2V</t>
  </si>
  <si>
    <t>FINGER LT RING MIN 2V</t>
  </si>
  <si>
    <t>FINGER LT THUMB MIN 2V</t>
  </si>
  <si>
    <t>FINGER RT INDEX MIN 2V</t>
  </si>
  <si>
    <t>FINGER RT LITTLE MIN 2V</t>
  </si>
  <si>
    <t>FINGER RT MIDDLE MIN 2V</t>
  </si>
  <si>
    <t>FINGER RT RING MIN 2V</t>
  </si>
  <si>
    <t>FINGER RT THUMB MIN 2V</t>
  </si>
  <si>
    <t>TOE LT 2ND MIN 2V</t>
  </si>
  <si>
    <t>TOE LT 3RD MIN 2V</t>
  </si>
  <si>
    <t>TOE LT 4TH MIN 2V</t>
  </si>
  <si>
    <t>TOE LT 5TH MIN 2V</t>
  </si>
  <si>
    <t>TOE LT GREAT MIN 2V</t>
  </si>
  <si>
    <t>TOE RT 2ND MIN 2V</t>
  </si>
  <si>
    <t>TOE RT 4TH MIN 2V</t>
  </si>
  <si>
    <t>TOE RT GREAT MIN 2V</t>
  </si>
  <si>
    <t>SPINE SINGLE VIEW (C T OR L)</t>
  </si>
  <si>
    <t>CLAVICLE LT 1 VIEW</t>
  </si>
  <si>
    <t>CLAVICLE RT 1 VIEW</t>
  </si>
  <si>
    <t>KNEE AP STANDING BILAT</t>
  </si>
  <si>
    <t>TIBIA/FIBULA LT 2V</t>
  </si>
  <si>
    <t>TIBIA/FIBULA RT 2V</t>
  </si>
  <si>
    <t>HEEL LT 3V</t>
  </si>
  <si>
    <t>HEEL RT 3V</t>
  </si>
  <si>
    <t>NASAL BONES 3V</t>
  </si>
  <si>
    <t>SINUS WATERS VIEW</t>
  </si>
  <si>
    <t>PELVIS 1-2V</t>
  </si>
  <si>
    <t>COCCYX 2V</t>
  </si>
  <si>
    <t>SACRUM 2V</t>
  </si>
  <si>
    <t>ELBOW LT 3V</t>
  </si>
  <si>
    <t>ELBOW RT 3V</t>
  </si>
  <si>
    <t>WRIST LT MIN 3V</t>
  </si>
  <si>
    <t>WRIST RT MIN 3V</t>
  </si>
  <si>
    <t>HAND LT 3V</t>
  </si>
  <si>
    <t>HAND RT 3V</t>
  </si>
  <si>
    <t>MANDIBLE LT 3V</t>
  </si>
  <si>
    <t>MANDIBLE RT 3V</t>
  </si>
  <si>
    <t>SKULL 1-2-3V</t>
  </si>
  <si>
    <t>NECK SOFT TISSUE 1V</t>
  </si>
  <si>
    <t>CHEST APICAL LORD</t>
  </si>
  <si>
    <t>CHEST PRE-OP 1V</t>
  </si>
  <si>
    <t>SHOULDER LT MIN 2 VW</t>
  </si>
  <si>
    <t>SHOULDER RT MIN 2 VW</t>
  </si>
  <si>
    <t>AC JOINT</t>
  </si>
  <si>
    <t>HIP LT 1V</t>
  </si>
  <si>
    <t>HIP RT 1V</t>
  </si>
  <si>
    <t>PATELLA LT 3V</t>
  </si>
  <si>
    <t>PATELLA RT 3V</t>
  </si>
  <si>
    <t>ABDOMEN SUPINE 1VIEW</t>
  </si>
  <si>
    <t>ABDOMEN UPRIGHT 1VIEW</t>
  </si>
  <si>
    <t>FETOGRAM 1 VIEW</t>
  </si>
  <si>
    <t>FOREIGN BODY CHILD 1V NOSE TO RECTUM</t>
  </si>
  <si>
    <t>STERNUM 2V</t>
  </si>
  <si>
    <t>BONE DENSITY STUDY ROUTINE DXA</t>
  </si>
  <si>
    <t>SINUS 3V</t>
  </si>
  <si>
    <t>CHEST LAT DECUB BILAT</t>
  </si>
  <si>
    <t>RIBS LT 2V</t>
  </si>
  <si>
    <t>RIBS RT 2V</t>
  </si>
  <si>
    <t>SC JOINT LT 3V</t>
  </si>
  <si>
    <t>SC JOINT RT 3V</t>
  </si>
  <si>
    <t>C SPINE 3V</t>
  </si>
  <si>
    <t>L-SPINE 3V</t>
  </si>
  <si>
    <t>HIP LT (AP PELVIS AND LT LAT HIP)</t>
  </si>
  <si>
    <t>HIP LT PEDIATRIC</t>
  </si>
  <si>
    <t>HIP RT (AP PELVIS AND RT LAT HIP)</t>
  </si>
  <si>
    <t>HIP RT PEDIATRIC</t>
  </si>
  <si>
    <t>HIP BILAT MIN (2V EACH HIP)</t>
  </si>
  <si>
    <t>KNEE LT MIN 4V</t>
  </si>
  <si>
    <t>KNEE RT MIN 4V</t>
  </si>
  <si>
    <t>SACROILIAC 3V</t>
  </si>
  <si>
    <t>ABDOMEN 2V</t>
  </si>
  <si>
    <t>TMJ BILAT</t>
  </si>
  <si>
    <t>MANDIBLE BILAT 5V</t>
  </si>
  <si>
    <t>CT BONE DENSITY AXIAL</t>
  </si>
  <si>
    <t>CT BONE DENSITY HIP &amp; SPINE</t>
  </si>
  <si>
    <t>FACIAL BONES LT 4V</t>
  </si>
  <si>
    <t>FACIAL BONES RT 4V</t>
  </si>
  <si>
    <t>ZYGOMATIC ARCH LT</t>
  </si>
  <si>
    <t>ZYGOMATIC ARCH RT</t>
  </si>
  <si>
    <t>L-SPINE 5V</t>
  </si>
  <si>
    <t>RIBS LT 3V</t>
  </si>
  <si>
    <t>RIBS RT 3V</t>
  </si>
  <si>
    <t>C SPINE 5V</t>
  </si>
  <si>
    <t>HIP LT OPERATIVE</t>
  </si>
  <si>
    <t>HIP RT OPERATIVE</t>
  </si>
  <si>
    <t>ORBITS LT 4V</t>
  </si>
  <si>
    <t>ORBITS RT 4V</t>
  </si>
  <si>
    <t>CHEST 4V</t>
  </si>
  <si>
    <t>CHOLANGIOGRAM INTRA OP</t>
  </si>
  <si>
    <t>FLUORO GENERAL</t>
  </si>
  <si>
    <t>ABDOMEN SERIES TRINITY</t>
  </si>
  <si>
    <t>XR ABDOMEN ACUTE SERIES W PA CHEST</t>
  </si>
  <si>
    <t>XR Abdomen Series + Chest 1 View</t>
  </si>
  <si>
    <t>GALLBLADDER ORAL CONTRAST</t>
  </si>
  <si>
    <t>CYSTOGRAM</t>
  </si>
  <si>
    <t>CYSTOGRAM VOIDING</t>
  </si>
  <si>
    <t>MASTOIDS LT 3V</t>
  </si>
  <si>
    <t>MASTOIDS RT 3V</t>
  </si>
  <si>
    <t>SCOLIOSIS STDY(STAND AP/LAT/T/LSPINE)</t>
  </si>
  <si>
    <t>HYSTEROSALPINGOGRAPHY TRINITY</t>
  </si>
  <si>
    <t>US ABI's</t>
  </si>
  <si>
    <t>US LT LEG UNILAT VENOUS</t>
  </si>
  <si>
    <t>US LUE VEN</t>
  </si>
  <si>
    <t>US RT LEG UNILAT VENOUS</t>
  </si>
  <si>
    <t>US RUE VEN</t>
  </si>
  <si>
    <t>US RT LEG UNILAT ARTERIAL</t>
  </si>
  <si>
    <t>US RT ARM UNILAT ARTERIAL</t>
  </si>
  <si>
    <t>US UE Art Duplex Ltd</t>
  </si>
  <si>
    <t>PYELOGRAM RETROGRADE</t>
  </si>
  <si>
    <t>FISTULOGRAM</t>
  </si>
  <si>
    <t>XR BONE SURVEY - METASTATIC</t>
  </si>
  <si>
    <t>US THYROID/HEAD/NECK NON VASCULAR</t>
  </si>
  <si>
    <t>US CHEST INCLUDES MEDIASTINUM</t>
  </si>
  <si>
    <t>US ABDOMEN LIMITED-ANY SINGLE ORGAN/QUAD</t>
  </si>
  <si>
    <t>US GALLBLADDER WITH EF</t>
  </si>
  <si>
    <t>ESOPHOGRAM</t>
  </si>
  <si>
    <t>US HEAD/CRANIAL INFANTS</t>
  </si>
  <si>
    <t>US SCROTUM/TESTICLES</t>
  </si>
  <si>
    <t>US LT BREAST LIMITED</t>
  </si>
  <si>
    <t>US RT BREAST LIMITED</t>
  </si>
  <si>
    <t>US VAG PROBE</t>
  </si>
  <si>
    <t>US Pelvic Non OB</t>
  </si>
  <si>
    <t>US LT NON VASC UE LIMITED</t>
  </si>
  <si>
    <t>US NON VASCULAR EXTREMITY - LIMITED - LT</t>
  </si>
  <si>
    <t>US RT NON VAS UE LIMITED</t>
  </si>
  <si>
    <t>US SOFT TISSUE - LEG LEFT LIM</t>
  </si>
  <si>
    <t>US ARM BILAT VENOUS</t>
  </si>
  <si>
    <t>US LEG BILAT VENOUS</t>
  </si>
  <si>
    <t>US Lower Ext Venous Duplex Bilateral</t>
  </si>
  <si>
    <t>US LT BREAST COMPLETE</t>
  </si>
  <si>
    <t>US RT BREAST COMPLETE</t>
  </si>
  <si>
    <t>US AORTA TRINITY</t>
  </si>
  <si>
    <t>US TRANSVAGINAL (OB)</t>
  </si>
  <si>
    <t>MAMMO RT UNILAT SCREEN W/CAD</t>
  </si>
  <si>
    <t>MG Mammo Digital Screening Bilateral</t>
  </si>
  <si>
    <t>UPPER GI</t>
  </si>
  <si>
    <t>US CAROTID BILAT</t>
  </si>
  <si>
    <t>US LEG BILAT ARTERIAL</t>
  </si>
  <si>
    <t>US ARM BILAT ARTERIAL</t>
  </si>
  <si>
    <t>US ART DOP COMPLETE BILAT UPPER EXT</t>
  </si>
  <si>
    <t>JPH US DOPPLER</t>
  </si>
  <si>
    <t>US VENOUS MAPPING BIL</t>
  </si>
  <si>
    <t>SMALL BOWEL FOLLOW THROUGH</t>
  </si>
  <si>
    <t>MAMMO LT UNILAT DIAG W/CAD</t>
  </si>
  <si>
    <t>MAMMO RT CONE/MAG-W/CAD</t>
  </si>
  <si>
    <t>MAMMO RT UNILAT DIAG W/CAD</t>
  </si>
  <si>
    <t>MAMMO UNILAT DIAG DIG W/CAD</t>
  </si>
  <si>
    <t>CT HEAD WO IV CONTRAST</t>
  </si>
  <si>
    <t>CT STROKE PROTOCOL WO IV CONTRAST</t>
  </si>
  <si>
    <t>CT FACIAL WO IV CONTRAST</t>
  </si>
  <si>
    <t>CT FACIAL/ORBIT WO IV CONTRAST</t>
  </si>
  <si>
    <t>CT MAXILLOFACIAL W/O</t>
  </si>
  <si>
    <t>CT SINUS WO IV CONTRAST</t>
  </si>
  <si>
    <t>US Extremity Nonvascular Complete Left</t>
  </si>
  <si>
    <t>US OB TRINITY</t>
  </si>
  <si>
    <t>CT C-SPINE WO IV CONTRAST</t>
  </si>
  <si>
    <t>CT T-SPINE WO IV CONTRAST</t>
  </si>
  <si>
    <t>CT L-SPINE WO IV CONTRAST</t>
  </si>
  <si>
    <t>CT LT UPPER EXTREMITY WO IV CONTRAST</t>
  </si>
  <si>
    <t>CT RT UPPER EXTREMITY WO IV CONTRAST</t>
  </si>
  <si>
    <t>CT LT LOWER EXTREMITY WO IV CONTRAST</t>
  </si>
  <si>
    <t>CT RT LOWER EXTREMITY WO IV CONTRAST</t>
  </si>
  <si>
    <t>MAMMO BILATERAL DIAG DIG W/CAD</t>
  </si>
  <si>
    <t>BARIUM ENEMA</t>
  </si>
  <si>
    <t>VENOGRAM LT LOWER EXT</t>
  </si>
  <si>
    <t>VENOGRAM LT UPPER EXT</t>
  </si>
  <si>
    <t>VENOGRAM RT LOWER EXT</t>
  </si>
  <si>
    <t>VENOGRAM RT UPPER EXT</t>
  </si>
  <si>
    <t>US BIOPHYSICAL PROFILE NON STRESS</t>
  </si>
  <si>
    <t>CT CHEST WO IV CONTRAST</t>
  </si>
  <si>
    <t>CT PELVIC WO IV WITH ORAL CONTRAST</t>
  </si>
  <si>
    <t>CT PELVIC WO IV WO ORAL CONTRAST</t>
  </si>
  <si>
    <t>CT PELVIS BONY WO IV WO ORAL CONTRAST</t>
  </si>
  <si>
    <t>CT HEAD WITH IV CONTRAST</t>
  </si>
  <si>
    <t>CT FACIAL/ORBIT WITH IV CONTRAST</t>
  </si>
  <si>
    <t>CT ORB/SELLA/IAC WITH IV CONTRAST</t>
  </si>
  <si>
    <t>CT FACIAL WITH IV CONTRAST</t>
  </si>
  <si>
    <t>CT SINUS WITH IV CONTRAST</t>
  </si>
  <si>
    <t>US SPINAL CANAL AND CONTENTS</t>
  </si>
  <si>
    <t>CT CHEST WITH IV CONTRAST</t>
  </si>
  <si>
    <t>CT PELVIC WITH IV WITH ORAL CONTRAST</t>
  </si>
  <si>
    <t>CT PELVIC WITH IV WO ORAL CONTRAST</t>
  </si>
  <si>
    <t>CT LT UPPER EXTREMITY WITH IV CONTRAST</t>
  </si>
  <si>
    <t>CT RT UPPER EXTREMITY WITH IV CONTRAST</t>
  </si>
  <si>
    <t>CT LT LOWER EXTREMITY WITH IV CONTRAST</t>
  </si>
  <si>
    <t>CT RT LOWER EXTREMITY WITH IV CONTRAST</t>
  </si>
  <si>
    <t>CT ABDOMEN WO IV WITH ORAL CONTRAST</t>
  </si>
  <si>
    <t>CT ABDOMEN WO IV WO ORAL CONTRAST</t>
  </si>
  <si>
    <t>CT RENAL WO IV WITH ORAL CONTRAST</t>
  </si>
  <si>
    <t>CT RENAL WO IV WO ORAL CONTRAST</t>
  </si>
  <si>
    <t>CT C-SPINE WITH IV CONTRAST</t>
  </si>
  <si>
    <t>CT L-SPINE WITH IV CONTRAST</t>
  </si>
  <si>
    <t>CT PELVIC W/WO IV WITH ORAL CONTRAST</t>
  </si>
  <si>
    <t>CT PELVIC W/WO IV WO ORAL CONTRAST</t>
  </si>
  <si>
    <t>CT LT UPPER EXTREMITY W/WO IV CONTRAST</t>
  </si>
  <si>
    <t>CT RT UPPER EXTREMITY W/WO IV CONTRAST</t>
  </si>
  <si>
    <t>CT LT LOWER EXTREMITY W/WO IV CONTRAST</t>
  </si>
  <si>
    <t>CT RT LOWER EXTREMITY W/WO IV CONTRAST</t>
  </si>
  <si>
    <t>CT CHEST W/WO IV CONTRAST</t>
  </si>
  <si>
    <t>BARIUM ENEMA W/AIR</t>
  </si>
  <si>
    <t>CT HEAD W/WO IV CONTRAST</t>
  </si>
  <si>
    <t>CT FACIAL/ORBIT W/WO IV CONTRAST</t>
  </si>
  <si>
    <t>CT ORB/SELLA/IAC W/WO IV CONTRAST</t>
  </si>
  <si>
    <t>CT FACIAL W/WO IV CONTRAST</t>
  </si>
  <si>
    <t>CT SINUS W/WO IV CONTRAST</t>
  </si>
  <si>
    <t>CT C-SPINE W/WO IV CONTRAST</t>
  </si>
  <si>
    <t>CT T-SPINE W/WO IV CONTRAST</t>
  </si>
  <si>
    <t>CT L-SPINE W/WO IV CONTRAST</t>
  </si>
  <si>
    <t>CT ABDOMEN WITH IV WITH ORAL CONTRAST</t>
  </si>
  <si>
    <t>CT ABDOMEN WITH IV WO ORAL CONTRAST</t>
  </si>
  <si>
    <t>CT RENAL WITH IV WITH ORAL CONTRAST</t>
  </si>
  <si>
    <t>CT RENAL WITH IV WO ORAL CONTRAST</t>
  </si>
  <si>
    <t>CT ORB/SELLA/IAC WO IV CONTRAST</t>
  </si>
  <si>
    <t>CT ORBIT/TEMPORAL/IAC WO IV CONTRAST</t>
  </si>
  <si>
    <t>CT TEMPORAL/SELLA/IAC WO IV CONTRAST</t>
  </si>
  <si>
    <t>CT SOFT TISSUE NECK WO IV CONTRAST</t>
  </si>
  <si>
    <t>MRI UPPER EXT JOINT W/O</t>
  </si>
  <si>
    <t>MRI LOWER EXT NOT JOINT W/O</t>
  </si>
  <si>
    <t>MRI LOWER EXTREM NOT JOINT W/O CONTRAST</t>
  </si>
  <si>
    <t>MRI LOWER EXT JOINT W/O</t>
  </si>
  <si>
    <t>US Breast Bilateral Limited</t>
  </si>
  <si>
    <t>MAMMO LT UNILAT SCREEN 3D</t>
  </si>
  <si>
    <t>MAMMO LT UNILAT SCREEN 3D*</t>
  </si>
  <si>
    <t>MAMMO RT UNILAT SCREEN 3D*</t>
  </si>
  <si>
    <t>CT SOFT TISSUE NECK WITH IV CONTRAST</t>
  </si>
  <si>
    <t>CT ABDOMEN W/WO IV WITH ORAL CONTRAST</t>
  </si>
  <si>
    <t>CT ABDOMEN W/WO IV WO ORAL CONTRAST</t>
  </si>
  <si>
    <t>CT RENAL W/WO IV WITH ORAL CONTRAST</t>
  </si>
  <si>
    <t>CT RENAL W/WO IV WO ORAL CONTRAST</t>
  </si>
  <si>
    <t>MAMMO LT UNILAT DIAG 3D</t>
  </si>
  <si>
    <t>MAMMO RT CONE/MAG-3D</t>
  </si>
  <si>
    <t>MAMMO RT CONE/MAG-3D*</t>
  </si>
  <si>
    <t>MAMMO RT UNILAT DIAG 3D</t>
  </si>
  <si>
    <t>MAMMO RT UNILAT DIAG 3D*</t>
  </si>
  <si>
    <t>MRI CHOLANGIOPANCREYOGRAPHY</t>
  </si>
  <si>
    <t>US BREAST BILATERAL BUNKIE</t>
  </si>
  <si>
    <t>MRI HEAD W/O</t>
  </si>
  <si>
    <t>MRI C-SPINE WITHOUT CONTRAST</t>
  </si>
  <si>
    <t>MRI T-SPINE W/O</t>
  </si>
  <si>
    <t>MRI L-SPINE W/O</t>
  </si>
  <si>
    <t>3D DIAG BILAT IMPLANT</t>
  </si>
  <si>
    <t>MAMMO BILAT-CONE/MAG 3D*</t>
  </si>
  <si>
    <t>CT SOFT TISSUE NECK W/WO IV CONTRAST</t>
  </si>
  <si>
    <t>CT ABD/PELV WO IV WITH ORAL CONTRAST</t>
  </si>
  <si>
    <t>CT ABD/PELV WO IV WO ORAL CONTRAST</t>
  </si>
  <si>
    <t>CT STONE WO IV WO ORAL CONTRAST</t>
  </si>
  <si>
    <t>CTA HEAD WITH IV CONTRAST</t>
  </si>
  <si>
    <t>CTA NECK WITH IV WO ORAL CONTRAST</t>
  </si>
  <si>
    <t>MRI HEAD W</t>
  </si>
  <si>
    <t>MRI C-S W</t>
  </si>
  <si>
    <t>MRI T-S W</t>
  </si>
  <si>
    <t>MRI L-S W</t>
  </si>
  <si>
    <t>CTA EXTREMITY WITH IV WO ORAL</t>
  </si>
  <si>
    <t>CTA PE CHEST WITH IV WO ORAL</t>
  </si>
  <si>
    <t>CTA THORACIC(AORTA) WITH IV WO ORAL</t>
  </si>
  <si>
    <t>CTA ABDOMEN WITH IV CONTRAST WO ORAL</t>
  </si>
  <si>
    <t>CT ABD/PELV WITH IV WITH ORAL CONTRAST</t>
  </si>
  <si>
    <t>CT ABD/PELV WITH IV WO ORAL CONTRAST</t>
  </si>
  <si>
    <t>CT ABD W/WO IV PELV W IV WO ORAL</t>
  </si>
  <si>
    <t>CT ABD W/WO IV PELV WITH IV WITH ORAL</t>
  </si>
  <si>
    <t>CT ABD/PELV W/WO IV WITH ORAL CONTRAST</t>
  </si>
  <si>
    <t>CT ABD/PELV W/WO IV WO ORAL CONTRAST</t>
  </si>
  <si>
    <t>CT RENAL W/WO IV PELV WITH IV WITH ORAL</t>
  </si>
  <si>
    <t>CT RENAL W/WO IV PELV WITH IV WO ORAL</t>
  </si>
  <si>
    <t>MRI UPPER EXT JOINT W/WO CONTRAST</t>
  </si>
  <si>
    <t>MRI LOWER EXT NOT JOINT W/WO</t>
  </si>
  <si>
    <t>MRI LOWER EXTREMITY W/WO</t>
  </si>
  <si>
    <t>MRI LOWER EXT JOINT W/WO CONTRAST</t>
  </si>
  <si>
    <t>CTA ABD/PELVI WITH IV NO ORAL</t>
  </si>
  <si>
    <t>CTA ABD/PELVIC WITH IV NO ORAL</t>
  </si>
  <si>
    <t>MRI HEAD W/WO</t>
  </si>
  <si>
    <t>MRI C-Spine W/WO Contrast</t>
  </si>
  <si>
    <t>MRI T-S W/WO</t>
  </si>
  <si>
    <t>MRI T-SPINE W/WO</t>
  </si>
  <si>
    <t>MRI L-S W/WO</t>
  </si>
  <si>
    <t>MRI L-SPINE W/WO</t>
  </si>
  <si>
    <t>CTA AORTA W/RUNOFFS WITH IV WO ORAL</t>
  </si>
  <si>
    <t>CT CHEST/ABD/PELV WO IV WO ORAL</t>
  </si>
  <si>
    <t>CT Chest/Abdomen/Pelvis w/o Contrast</t>
  </si>
  <si>
    <t>CT CHEST/ABD/PELV WITH IV WO ORAL</t>
  </si>
  <si>
    <t>CT Chest/Abdomen/Pelvis w/ Contrast</t>
  </si>
  <si>
    <t>CT CHEST/ABD/PELV W/WO IV WO ORAL</t>
  </si>
  <si>
    <t>CT Chest/Abd/Pelvis w + w/o Contrast</t>
  </si>
  <si>
    <t>71275;74175</t>
  </si>
  <si>
    <t>CTA THORACIC/ABD(AORTA) WITH IV WO ORAL</t>
  </si>
  <si>
    <t>MRI Brain/Orbits w/ + w/o Contrast</t>
  </si>
  <si>
    <t>PELVIMETRY</t>
  </si>
  <si>
    <t>T-SPINE 3 VIEWS</t>
  </si>
  <si>
    <t>PERMIAN IMAGING</t>
  </si>
  <si>
    <t>L-SPINE 5 VIEWS</t>
  </si>
  <si>
    <t>MRI LEFT SHOULDER  W/O CONTRAST</t>
  </si>
  <si>
    <t>MRI LEFT CALF W/O CONTRAST</t>
  </si>
  <si>
    <t>MRI SACRUM/COCCYX W/O CON</t>
  </si>
  <si>
    <t>MRI  CERVICAL SPINE W/O CONTRAST</t>
  </si>
  <si>
    <t>MRI CERVICAL SPINE  W/O CONTRAST</t>
  </si>
  <si>
    <t>MRI CERVICAL SPINE W//O CONTRAST</t>
  </si>
  <si>
    <t>MRI CERVICAL SPINE W/O SPINE</t>
  </si>
  <si>
    <t>MRI CERVICAL-SPINE W/O CON</t>
  </si>
  <si>
    <t>MRI C-SPINE W/O CON.W/WEIGHT BEARING</t>
  </si>
  <si>
    <t>MRI C-SPINE W/O CON/ W/WEIGHT BEARING</t>
  </si>
  <si>
    <t>MRI L-SPINE W/O CON, W/WEIGHT BEARING</t>
  </si>
  <si>
    <t>MRI T-SPINE W/O CON</t>
  </si>
  <si>
    <t>MRI LUMBAR SPINE  W/O CONTRAST</t>
  </si>
  <si>
    <t>MRI LUMBAR SPINE W//O CONTRAST WB</t>
  </si>
  <si>
    <t>XR LT FINGER 2V</t>
  </si>
  <si>
    <t>Q</t>
  </si>
  <si>
    <t>XR RT FINGER 2V</t>
  </si>
  <si>
    <t>XR RT FINGER 2V MIN</t>
  </si>
  <si>
    <t>XR RT FINGER 3V</t>
  </si>
  <si>
    <t>XR RT THUMB 3V</t>
  </si>
  <si>
    <t>LT TOE 2V</t>
  </si>
  <si>
    <t>RT TOE 2V</t>
  </si>
  <si>
    <t>RT CLAVICLE 2V</t>
  </si>
  <si>
    <t>XR RT CLAVICLE 2V</t>
  </si>
  <si>
    <t>LT humerus 2v</t>
  </si>
  <si>
    <t>RT HUMERUS 2V</t>
  </si>
  <si>
    <t>LT ELBOW 2V</t>
  </si>
  <si>
    <t>RT ELBOW 2V</t>
  </si>
  <si>
    <t>lt forearm 2v</t>
  </si>
  <si>
    <t>RT FOREARM 2V</t>
  </si>
  <si>
    <t>XR LT HAND 2V</t>
  </si>
  <si>
    <t>XR RT HAND 2V</t>
  </si>
  <si>
    <t>LT KNEE 2V</t>
  </si>
  <si>
    <t>RT KNEE 2V</t>
  </si>
  <si>
    <t>LT TIB FIB 2V</t>
  </si>
  <si>
    <t>LT TIB/FIB 2V</t>
  </si>
  <si>
    <t>RT TIB FIB 2V</t>
  </si>
  <si>
    <t>RT TIB/FIB 2V</t>
  </si>
  <si>
    <t>XR RT TIB FIB 2V</t>
  </si>
  <si>
    <t>XR RT TIB/FIB 4V</t>
  </si>
  <si>
    <t>LT ANKLE 2V</t>
  </si>
  <si>
    <t>RT ANKLE 2V</t>
  </si>
  <si>
    <t>LT FOOT 2V</t>
  </si>
  <si>
    <t>RT FOOT 2V</t>
  </si>
  <si>
    <t>LT HEEL 2V</t>
  </si>
  <si>
    <t>RT HEEL 2V</t>
  </si>
  <si>
    <t>XR SACRUM/ COCCYX 2V</t>
  </si>
  <si>
    <t>LT ELBOW 3V</t>
  </si>
  <si>
    <t>RT ELBOW 3V</t>
  </si>
  <si>
    <t>LT WRIST 3V</t>
  </si>
  <si>
    <t>RT WRIST 3V</t>
  </si>
  <si>
    <t>LT HAND 3V</t>
  </si>
  <si>
    <t>RT HAND 3V</t>
  </si>
  <si>
    <t>LT ANKLE 3V</t>
  </si>
  <si>
    <t>RT ANKLE 3V</t>
  </si>
  <si>
    <t>LT FOOT 3V</t>
  </si>
  <si>
    <t>RT FOOT 3V</t>
  </si>
  <si>
    <t>SOFT TISSUE NECK 2V</t>
  </si>
  <si>
    <t>ST NECK 2V</t>
  </si>
  <si>
    <t>XR CXR 1 PICC LINE</t>
  </si>
  <si>
    <t>LT SHOULDER 2V</t>
  </si>
  <si>
    <t>RT SHOULDER 2V</t>
  </si>
  <si>
    <t>XR LT SHLDR 2V</t>
  </si>
  <si>
    <t>XR LT SHOULDER 3V</t>
  </si>
  <si>
    <t>XR RT SHLDR 2V</t>
  </si>
  <si>
    <t>XR RT SHOULDER 3V</t>
  </si>
  <si>
    <t>XR LT FEMUR 2V</t>
  </si>
  <si>
    <t>XR RT FEMUR 2V</t>
  </si>
  <si>
    <t>LT KNEE 3V</t>
  </si>
  <si>
    <t>RT KNEE 3V</t>
  </si>
  <si>
    <t>KUB</t>
  </si>
  <si>
    <t>XR TSPINE 2V</t>
  </si>
  <si>
    <t>XR LT RIBS 2V</t>
  </si>
  <si>
    <t>XR C SPINE 3V</t>
  </si>
  <si>
    <t>XR C-SPINE 3V</t>
  </si>
  <si>
    <t>XR L SPINE 2V</t>
  </si>
  <si>
    <t>XR LSPINE 3V</t>
  </si>
  <si>
    <t>XR L-SPINE 3V</t>
  </si>
  <si>
    <t>XR LT HIP 3V</t>
  </si>
  <si>
    <t>XR RT HIP 3V</t>
  </si>
  <si>
    <t>LT KNEE 4V</t>
  </si>
  <si>
    <t>RT KNEE 4V</t>
  </si>
  <si>
    <t>ABD F&amp;E</t>
  </si>
  <si>
    <t>ABD F/E</t>
  </si>
  <si>
    <t>KUB XRAY 2V</t>
  </si>
  <si>
    <t>XR LSPINE 5 V W/OBL</t>
  </si>
  <si>
    <t>XR L-SPINE 5V</t>
  </si>
  <si>
    <t>L-SPINE COMP W BENDING 6V</t>
  </si>
  <si>
    <t>XR BIL HIP 5V</t>
  </si>
  <si>
    <t>XR ABD ACUTE SERIES</t>
  </si>
  <si>
    <t>XR ACUTE ABD SERIES W/1V CHEST</t>
  </si>
  <si>
    <t>XR BIL KNEE 2V</t>
  </si>
  <si>
    <t>XR BILAT KNEE 2V</t>
  </si>
  <si>
    <t>XR BIL ANKLE 2V</t>
  </si>
  <si>
    <t>BILAT FOOT 2V</t>
  </si>
  <si>
    <t>XR BIL HANDS 3V</t>
  </si>
  <si>
    <t>BILAT ANKLE 3V</t>
  </si>
  <si>
    <t>XR Knee 3 Views Bilateral</t>
  </si>
  <si>
    <t>XR SCOLIOSIS STUDY 6V</t>
  </si>
  <si>
    <t>US LLEV</t>
  </si>
  <si>
    <t>US LUE VENOUS</t>
  </si>
  <si>
    <t>US LUEV</t>
  </si>
  <si>
    <t>US RLEV</t>
  </si>
  <si>
    <t>US RT ARM UNILAT VENOUS</t>
  </si>
  <si>
    <t>US RUE VENOUS</t>
  </si>
  <si>
    <t>US RUEV</t>
  </si>
  <si>
    <t>US UE Venous Duplex Left</t>
  </si>
  <si>
    <t>US BLADDER POST VOID</t>
  </si>
  <si>
    <t>US LLEA</t>
  </si>
  <si>
    <t>US RLEA</t>
  </si>
  <si>
    <t>US HEAD &amp; NECK ST</t>
  </si>
  <si>
    <t>US LOWER EXTREMITY LIMITED LT</t>
  </si>
  <si>
    <t>US RT NON VAS LE LIMITED</t>
  </si>
  <si>
    <t>US BLEV</t>
  </si>
  <si>
    <t>US BUEV</t>
  </si>
  <si>
    <t>RT</t>
  </si>
  <si>
    <t>US RETROPERITONEUM</t>
  </si>
  <si>
    <t>CT C SPINE WO</t>
  </si>
  <si>
    <t>CT LT LOW EXT WO</t>
  </si>
  <si>
    <t>CT RT LOW EXT WO</t>
  </si>
  <si>
    <t>CT CHEST LOW DOSE LUNG CANCER</t>
  </si>
  <si>
    <t>CT CHEST PE W/ ALLEN</t>
  </si>
  <si>
    <t>CT RT FOREARM W/</t>
  </si>
  <si>
    <t>CT NECK WO</t>
  </si>
  <si>
    <t>CT ABD/PEL W/O</t>
  </si>
  <si>
    <t>CT Abdomen/Pelvis W/O</t>
  </si>
  <si>
    <t>CT STONE WO</t>
  </si>
  <si>
    <t>CT ABD PEL W WO</t>
  </si>
  <si>
    <t>CTA BRAIN CAROTID W</t>
  </si>
  <si>
    <t>FINGER LT 3V*</t>
  </si>
  <si>
    <t>FINGER RT 3V*</t>
  </si>
  <si>
    <t>TOE(S) LT 3V*</t>
  </si>
  <si>
    <t>TOE(S) RT 3V*</t>
  </si>
  <si>
    <t>CLAVICLE LT 2V*</t>
  </si>
  <si>
    <t>CLAVICLE RT 2V*</t>
  </si>
  <si>
    <t>WRIST LT 2V*</t>
  </si>
  <si>
    <t>WRIST RT 2V*</t>
  </si>
  <si>
    <t>HAND LT 2V*</t>
  </si>
  <si>
    <t>HAND RT 2V*</t>
  </si>
  <si>
    <t>KNEE LT 1 OR 2 VIEWS*</t>
  </si>
  <si>
    <t>KNEE RT 1 OR 2 VIEWS*</t>
  </si>
  <si>
    <t>TIBIA LT 2V*</t>
  </si>
  <si>
    <t>TIBIA RT 2V*</t>
  </si>
  <si>
    <t>ANKLE LT 2V*</t>
  </si>
  <si>
    <t>ANKLE RT 2V*</t>
  </si>
  <si>
    <t>FOOT LT 2V*</t>
  </si>
  <si>
    <t>FOOT RT 2V*</t>
  </si>
  <si>
    <t>HEEL LT 2V*</t>
  </si>
  <si>
    <t>HEEL RT 2V*</t>
  </si>
  <si>
    <t>NASAL BONES*</t>
  </si>
  <si>
    <t>WATERS VIEW*</t>
  </si>
  <si>
    <t>WRIST LT 3V*</t>
  </si>
  <si>
    <t>WRIST RT 3V*</t>
  </si>
  <si>
    <t>HAND LT 3V*</t>
  </si>
  <si>
    <t>HAND RT 3V*</t>
  </si>
  <si>
    <t>ANKLE LT 3V*</t>
  </si>
  <si>
    <t>ANKLE RT 3V*</t>
  </si>
  <si>
    <t>FOOT LT 3V*</t>
  </si>
  <si>
    <t>FOOT RT 3V*</t>
  </si>
  <si>
    <t>MANDIBLE LIMITED*</t>
  </si>
  <si>
    <t>SKULL 2V*</t>
  </si>
  <si>
    <t>NECK SOFT TISSUE*</t>
  </si>
  <si>
    <t>CHEST 1 V*</t>
  </si>
  <si>
    <t>HIP LT 1V*</t>
  </si>
  <si>
    <t>HIP RT 1V*</t>
  </si>
  <si>
    <t>FEMUR LT 2V*</t>
  </si>
  <si>
    <t>FEMUR RT 2V*</t>
  </si>
  <si>
    <t>KNEE LT 3V*</t>
  </si>
  <si>
    <t>KNEE RT 3V*</t>
  </si>
  <si>
    <t>KUB*</t>
  </si>
  <si>
    <t>ZYGOMATIC ARCHES*</t>
  </si>
  <si>
    <t>SELLA TURCICA*</t>
  </si>
  <si>
    <t>BONE AGE STUDY*</t>
  </si>
  <si>
    <t>STERNUM*</t>
  </si>
  <si>
    <t>BONE DENSITY SPINE/HIP</t>
  </si>
  <si>
    <t>BONE DENSITY FOREARM</t>
  </si>
  <si>
    <t>SINUS 3V*</t>
  </si>
  <si>
    <t>STERNOCLAVICULAR JOINT(S)*</t>
  </si>
  <si>
    <t>L SPINE 2-3 VIEW*</t>
  </si>
  <si>
    <t>HIP LT 2V*</t>
  </si>
  <si>
    <t>HIP RT 2V*</t>
  </si>
  <si>
    <t>MANDIBLE 4V*</t>
  </si>
  <si>
    <t>L SPINE W OBLIQUES*</t>
  </si>
  <si>
    <t>RIBS LT 3V*</t>
  </si>
  <si>
    <t>RIBS RT 3V*</t>
  </si>
  <si>
    <t>C SPINE 4V*</t>
  </si>
  <si>
    <t>ABDOMEN 3V*</t>
  </si>
  <si>
    <t>ORBITS*</t>
  </si>
  <si>
    <t>SKULL 4V*</t>
  </si>
  <si>
    <t>RIBS BILATERAL 3V*</t>
  </si>
  <si>
    <t>RIBS BILATERAL 4V*</t>
  </si>
  <si>
    <t>ACUTE ABDOMEN SERIES W 1 VIEW CHEST*</t>
  </si>
  <si>
    <t>MASTOIDS*</t>
  </si>
  <si>
    <t>US VENOUS DOPPLER BILATERAL UPPER EXTREMITY*</t>
  </si>
  <si>
    <t>METASTATIC SERIES LIMITED*</t>
  </si>
  <si>
    <t>US VENOUS DOPPLER UNILATERAL LT LOWER EXTREMITY*</t>
  </si>
  <si>
    <t>US VENOUS DOPPLER UNILATERAL LT UPPER EXTREMITY*</t>
  </si>
  <si>
    <t>US VENOUS DOPPLER UNILATERAL RT LOWER EXTREMITY*</t>
  </si>
  <si>
    <t>US VENOUS DOPPLER UNILATERAL RT UPPER EXTREMITY*</t>
  </si>
  <si>
    <t>US bladder-pvrv*</t>
  </si>
  <si>
    <t>US ARTERIAL DOPPLER LT LOWER EXTREMITY*</t>
  </si>
  <si>
    <t>US ARTERIAL DOPPLER RT LOWER EXTREMITY*</t>
  </si>
  <si>
    <t>US ARTERIAL DOPPLER LT UPPER EXTREMITY*</t>
  </si>
  <si>
    <t>US ARTERIAL DOPPLER RT UPPER EXTREMITY*</t>
  </si>
  <si>
    <t>US AORTA SCREENING*</t>
  </si>
  <si>
    <t>METASTATIC SERIES COMPLETE*</t>
  </si>
  <si>
    <t>US THYROID*</t>
  </si>
  <si>
    <t>US RENAL LIMITED*</t>
  </si>
  <si>
    <t>US CHEST*</t>
  </si>
  <si>
    <t>US GALLBLADDER*</t>
  </si>
  <si>
    <t>US LIVER*</t>
  </si>
  <si>
    <t>US PANCREAS*</t>
  </si>
  <si>
    <t>US SPLEEN*</t>
  </si>
  <si>
    <t>US BREAST LIMITED LT*</t>
  </si>
  <si>
    <t>US BREAST LIMITED RT*</t>
  </si>
  <si>
    <t>US TRANSVAGINAL*</t>
  </si>
  <si>
    <t>US PELVIS*</t>
  </si>
  <si>
    <t>US LT LOWER EXTREMITY NONVASCULAR LIMTED(76882)*</t>
  </si>
  <si>
    <t>US RT LOWER EXTREMITY NONVASCULAR LIMITED(76882)*</t>
  </si>
  <si>
    <t>US VENOUS DOPPLER BILATERAL LOWER EXTREMITY*</t>
  </si>
  <si>
    <t>US BREAST UNILAT COMP LT*</t>
  </si>
  <si>
    <t>US BREAST UNILAT COMP RT*</t>
  </si>
  <si>
    <t>US RENAL*</t>
  </si>
  <si>
    <t>SCREENING MAMMO WITH CAD*</t>
  </si>
  <si>
    <t>G0202</t>
  </si>
  <si>
    <t>DIGITAL MAMMO BILATERAL SCREENING WITH CAD(G0202)*</t>
  </si>
  <si>
    <t>US CAROTID DOPPLER*</t>
  </si>
  <si>
    <t>US arterial doppler bilateral lower extremity*</t>
  </si>
  <si>
    <t>US ARTERIAL DOPPLER LOWER EXT BILATERAL*</t>
  </si>
  <si>
    <t>US ARTERIAL DOPPLER BILATERAL UPPER EXTREMITY*</t>
  </si>
  <si>
    <t>US ABDOMEN COMPLETE*</t>
  </si>
  <si>
    <t>DIAGNOSTIC MAMMO UNILATERAL WITH CAD*</t>
  </si>
  <si>
    <t>CT BRAIN WO CONTRAST*</t>
  </si>
  <si>
    <t>CT SINUS WO CONTRAST*</t>
  </si>
  <si>
    <t>CT CERVICAL SPINE W/O CONTRAST*</t>
  </si>
  <si>
    <t>CT thoracic spine wo contrast*</t>
  </si>
  <si>
    <t>CT thoracic spine; wo contrast</t>
  </si>
  <si>
    <t>CT LUMBAR SPINE WO CONTRAST*</t>
  </si>
  <si>
    <t>CT RT UPPER EXTREMITY W/O CONTRAST*</t>
  </si>
  <si>
    <t>CT upper extremity wo contrast*</t>
  </si>
  <si>
    <t>CT LT LOWER EXTREMITY WO CONTRAST*</t>
  </si>
  <si>
    <t>CT RT LOWER EXTREMITY W/O CONTRAST*</t>
  </si>
  <si>
    <t>DIAGNOSTIC MAMMO BILATERAL WITH CAD*</t>
  </si>
  <si>
    <t>G0204</t>
  </si>
  <si>
    <t>DIGITAL MAMMO BILATERAL DIAGNOSTIC WITH CAD(G0204)*</t>
  </si>
  <si>
    <t>CT CHEST WO CONTRAST*</t>
  </si>
  <si>
    <t>CT BRAIN W CONTRAST*</t>
  </si>
  <si>
    <t>CT ORBITS W CONTRAST*</t>
  </si>
  <si>
    <t>CT SINUSES W CONTRAST*</t>
  </si>
  <si>
    <t>CT LT UPPPER EXTREMITY W CONTRAST*</t>
  </si>
  <si>
    <t>CT RT UPPER EXTREMITY W CONTRAST*</t>
  </si>
  <si>
    <t>CT LT LOWER EXTREMITY W CONTRAST*</t>
  </si>
  <si>
    <t>CT RT LOWER EXTREMITY W CONTRAST*</t>
  </si>
  <si>
    <t>CT ABDOMEN WO CONTRAST*</t>
  </si>
  <si>
    <t>CT CERVICAL SPINE W CONTRAST*</t>
  </si>
  <si>
    <t>CT THORACIC SPINE W CONTRAST*</t>
  </si>
  <si>
    <t>CT LUMBAR SPINE W CONTRAST*</t>
  </si>
  <si>
    <t>CT CHEST W/WO CONTRAST*</t>
  </si>
  <si>
    <t>CT BRAIN W/WO CONTRAST*</t>
  </si>
  <si>
    <t>CT ORBITS W/WO CONTRAST*</t>
  </si>
  <si>
    <t>CT SINUSES W/WO CONTRAST*</t>
  </si>
  <si>
    <t>CT CERVICAL SPINE W/WO CONTRAST*</t>
  </si>
  <si>
    <t>CT THORACIC SPINE W/WO CONTRAST*</t>
  </si>
  <si>
    <t>CT LUMBAR SPINE W/WO CONTRAST*</t>
  </si>
  <si>
    <t>CT ABDOMEN W CONTRAST*</t>
  </si>
  <si>
    <t>CT ORBITS WO CONTRAST*</t>
  </si>
  <si>
    <t>CT NECK WO CONTRAST*</t>
  </si>
  <si>
    <t>SCREENING BREAST TOMOSYNTHESIS(77063)*</t>
  </si>
  <si>
    <t>CT NECK W CONTRAST*</t>
  </si>
  <si>
    <t>CT ABDOMEN W/WO CONTRAST*</t>
  </si>
  <si>
    <t>DIAGNOSTIC BREAST TOMOSYNTHESIS UNILATERAL(77061)*</t>
  </si>
  <si>
    <t>ECHOCARDIOGRAM*</t>
  </si>
  <si>
    <t>US BREAST BILATERAL COMPLETE*</t>
  </si>
  <si>
    <t>DIAGNOSTIC BREAST TOMOSYNTHESIS BILATERAL(G0279)*</t>
  </si>
  <si>
    <t>DIAGNOSTIC BREAST TOMOSYNTHESIS BILATERAL(77062)*</t>
  </si>
  <si>
    <t>CT NECK W/WO CONTRAST*</t>
  </si>
  <si>
    <t>CT ABD AND PELVIS WO CONTRAST*</t>
  </si>
  <si>
    <t>CTA HEAD W CONTRAST*</t>
  </si>
  <si>
    <t>CTA NECK W CONTRAST*</t>
  </si>
  <si>
    <t>CTA LT UPPER EXTREMITY W/WO CONTRAST*</t>
  </si>
  <si>
    <t>CTA RT UPPER EXTREMITY W/WO CONTRAST*</t>
  </si>
  <si>
    <t>CTA CHEST W/WO CONTRAST*</t>
  </si>
  <si>
    <t>CTA ABDOMEN W/WO CONTRAST*</t>
  </si>
  <si>
    <t>CT ABD AND PELVIS WITH CONTRAST*</t>
  </si>
  <si>
    <t>CTA LT LOWER EXTREMITY W/WO CONTRAST*</t>
  </si>
  <si>
    <t>CTA RT LOWER EXTREMITY W/WO CONTRAST*</t>
  </si>
  <si>
    <t>CT ABD AND PELVIS W/WO CONTRAST*</t>
  </si>
  <si>
    <t>CTA AORTA/ILIOFEMORAL LOWER EXTREMITY RUNOFF*</t>
  </si>
  <si>
    <t>Ultrasound Abdomen Limited 76705</t>
  </si>
  <si>
    <t>RED RIVER- GIS</t>
  </si>
  <si>
    <t>Ultrasound Liver 76705</t>
  </si>
  <si>
    <t>Ultrasound Renal Complete 76770</t>
  </si>
  <si>
    <t>Ultrasound Doppler IVC/Iliac Complete 939788</t>
  </si>
  <si>
    <t>Ultrasound Abdomen Complete 76700</t>
  </si>
  <si>
    <t>CT Pelvis w/ contrast 72193</t>
  </si>
  <si>
    <t>CT Abdomen w/o contrast 74150</t>
  </si>
  <si>
    <t>CT Head w/wo contrast 70470</t>
  </si>
  <si>
    <t>CT Abdomen w/ contrast 74160</t>
  </si>
  <si>
    <t>CT Abdomen w/wo contrast 74170</t>
  </si>
  <si>
    <t>CT Liver 4 Phase w/wo contrast 74170</t>
  </si>
  <si>
    <t>CT Pancreatic Protocol w/wo contrast 74170</t>
  </si>
  <si>
    <t>3D DIAG MAMMO LEFT</t>
  </si>
  <si>
    <t>76700;76856</t>
  </si>
  <si>
    <t>Ultrasound Abdomen Complete and Pelvis Complete 76700</t>
  </si>
  <si>
    <t>76700;93976</t>
  </si>
  <si>
    <t>Ultrasound Abdominal W/DOP 93975</t>
  </si>
  <si>
    <t>CT Abdomen &amp; Pelvis wo/ contrast 74176</t>
  </si>
  <si>
    <t>CT Abdomen and Pelvis wo/ contrast 74176</t>
  </si>
  <si>
    <t>CT Renal Stone protocol wo/ contrast 74176</t>
  </si>
  <si>
    <t>CT Angio Chest w/ contrast 71275</t>
  </si>
  <si>
    <t>CT Abdomen &amp; Pelvis w/ contrast 74177</t>
  </si>
  <si>
    <t>CT Abdomen and Pelvis w/ contrast 74177</t>
  </si>
  <si>
    <t>CT Enterography w/ contrast 74177</t>
  </si>
  <si>
    <t>CT Abdomen &amp; Pelvis w/wo contrast 74178</t>
  </si>
  <si>
    <t>CT Abdomen and Pelvis w/wo contrast 74178</t>
  </si>
  <si>
    <t>CT Urogram (Abdomen/Pelvis) w/wo contrast 74178</t>
  </si>
  <si>
    <t>CT Angio AAA w/wo contrast 74174</t>
  </si>
  <si>
    <t>CT Angio Abdomen and Pelvis w/ contrast 74174</t>
  </si>
  <si>
    <t>CT Angio Abdomen and Pelvis w/wo contrast 74174</t>
  </si>
  <si>
    <t>CT Chest Abd Pelvis wo/ contrast 71250</t>
  </si>
  <si>
    <t>CT Chest Abd Pelvis w/ contrast 71260</t>
  </si>
  <si>
    <t>CT Chest Abd Pelvis w/wo contrast 71270</t>
  </si>
  <si>
    <t>FINGER XRAY</t>
  </si>
  <si>
    <t>RICHARDSON</t>
  </si>
  <si>
    <t>XR FINGERS MIN 2 VIEW LT</t>
  </si>
  <si>
    <t>XR FINGERS MIN 2 VIEW RT</t>
  </si>
  <si>
    <t>XR TOE MIN 2 VIEWS LT</t>
  </si>
  <si>
    <t>XR TOE MIN 2 VIEWS RT</t>
  </si>
  <si>
    <t>XR SHOULDER 1 VIEW LT</t>
  </si>
  <si>
    <t>XR SHOULDER 1 VIEW RT</t>
  </si>
  <si>
    <t>XR SPINE SINGLE VIEW</t>
  </si>
  <si>
    <t>CLAVICLE</t>
  </si>
  <si>
    <t>XR CLAVICLE COMPLETE LT</t>
  </si>
  <si>
    <t>XR CLAVICLE COMPLETE RT</t>
  </si>
  <si>
    <t>HUMERUS X-RAY</t>
  </si>
  <si>
    <t>XR HUMERUS MIN 2 VIEW LT</t>
  </si>
  <si>
    <t>XR HUMERUS MIN 2 VIEW RT</t>
  </si>
  <si>
    <t>XR ELBOW 2 VIEWS LT</t>
  </si>
  <si>
    <t>XR ELBOW 2 VIEWS RT</t>
  </si>
  <si>
    <t>XR ELBOW-2 VIEWS RT</t>
  </si>
  <si>
    <t>FOREARM XRAY</t>
  </si>
  <si>
    <t>XR FOREARM 2 VIEWS LT</t>
  </si>
  <si>
    <t>XR FOREARM 2 VIEWS RT</t>
  </si>
  <si>
    <t>INFANT LT UPPER EXT</t>
  </si>
  <si>
    <t>INFANT RT UPPER EXT</t>
  </si>
  <si>
    <t>XR UPPER EXTREMITY INFANT MIN 2 VIEWS LT</t>
  </si>
  <si>
    <t>XR UPPER EXTREMITY INFANT MIN 2 VIEWS RT</t>
  </si>
  <si>
    <t>LT WRIST 2V</t>
  </si>
  <si>
    <t>RT WRIST 2V</t>
  </si>
  <si>
    <t>XR WRIST 2 VIEWS LT</t>
  </si>
  <si>
    <t>XR WRIST 2 VIEWS RT</t>
  </si>
  <si>
    <t>XR HAND 2 VIEWS LT</t>
  </si>
  <si>
    <t>XR FEMUR 1 VIEW</t>
  </si>
  <si>
    <t>KNEE XRAY RAYVILLE</t>
  </si>
  <si>
    <t>XR HEEL</t>
  </si>
  <si>
    <t>XR KNEE 2 VIEW/PATELLA LT</t>
  </si>
  <si>
    <t>XR KNEE 2 VIEW/PATELLA RT</t>
  </si>
  <si>
    <t>XR BILATERAL STANDING KNEES AP ONLY</t>
  </si>
  <si>
    <t>XR TIBIA/FIBULA 2 VIEW LT</t>
  </si>
  <si>
    <t>XR TIBIA/FIBULA 2 VIEW RT</t>
  </si>
  <si>
    <t>INFANT LT LOWER EXT</t>
  </si>
  <si>
    <t>INFANT RT LOWER EXT</t>
  </si>
  <si>
    <t>XR LOWER EXTREMITY INFANT MIN 2 VIEWS LT</t>
  </si>
  <si>
    <t>XR LOWER EXTREMITY INFANT MIN 2 VIEWS RT</t>
  </si>
  <si>
    <t>XR ANKLE 2 VIEWS</t>
  </si>
  <si>
    <t>XR ANKLE 2 VIEWS LT</t>
  </si>
  <si>
    <t>XR ANKLE 2 VIEWS RT</t>
  </si>
  <si>
    <t>XRAY ANKLE RAYVILLE</t>
  </si>
  <si>
    <t>FOOT XRAY RAYVILLE</t>
  </si>
  <si>
    <t>XR FOOT-2 VIEWS LT</t>
  </si>
  <si>
    <t>XR FOOT-2 VIEWS RT</t>
  </si>
  <si>
    <t>XR CALCANEUS, MIN 2 VIEWS</t>
  </si>
  <si>
    <t>XR HEEL MIN 2 VIEWS LT</t>
  </si>
  <si>
    <t>XR HEEL MIN 2 VIEWS RT</t>
  </si>
  <si>
    <t>NASAL BONES XRAY</t>
  </si>
  <si>
    <t>XR NASAL BONES COMP MIN 3 VIEWS</t>
  </si>
  <si>
    <t>XR SINUSES LESS THAN 3 VIEWS</t>
  </si>
  <si>
    <t>PELVIS XRAY</t>
  </si>
  <si>
    <t>XR PELVIS 1 OR 2 VIEW</t>
  </si>
  <si>
    <t>XR SACRUM AND OR COCCYX MIN 2 VIEW</t>
  </si>
  <si>
    <t>LT SCAPULA 2V</t>
  </si>
  <si>
    <t>RT SCAPULA 2V</t>
  </si>
  <si>
    <t>XR SCAPULA</t>
  </si>
  <si>
    <t>XR SCAPULA COMPLETE LT</t>
  </si>
  <si>
    <t>XR SCAPULA COMPLETE RT</t>
  </si>
  <si>
    <t>XR ELBOW 3 VIEWS OR MORE</t>
  </si>
  <si>
    <t>XR ELBOW COMPLETE 3 VIEW LT</t>
  </si>
  <si>
    <t>XR ELBOW COMPLETE 3 VIEW RT</t>
  </si>
  <si>
    <t>WRIST XRAY RAYVILLE</t>
  </si>
  <si>
    <t>XR WRIST COMP MIN 3 VIEW LT</t>
  </si>
  <si>
    <t>XR WRIST COMP MIN 3 VIEW RT</t>
  </si>
  <si>
    <t>XR HAND 3 VIEWS</t>
  </si>
  <si>
    <t>XR HAND MIN 3 VIEW LT</t>
  </si>
  <si>
    <t>XR HAND MIN 3 VIEW RT</t>
  </si>
  <si>
    <t>XR ANKLE COMPLETE 3 VIEW</t>
  </si>
  <si>
    <t>XR ANKLE COMPLETE 3 VIEW  LT</t>
  </si>
  <si>
    <t>XR ANKLE COMPLETE 3 VIEW  RT</t>
  </si>
  <si>
    <t>XR ANKLE COMPLETE 3 VIEW LT</t>
  </si>
  <si>
    <t>XR ANKLE COMPLETE 3 VIEW RT</t>
  </si>
  <si>
    <t>XR FOOT COMP MIN 3 VIEWS LT</t>
  </si>
  <si>
    <t>XR FOOT COMP MIN 3 VIEWS RT</t>
  </si>
  <si>
    <t>XR FOOT THREE VIEWS</t>
  </si>
  <si>
    <t>X-RAY MANDIBLE &lt;4VIEWS</t>
  </si>
  <si>
    <t>XR SKULL RAYVILLE</t>
  </si>
  <si>
    <t>XR CHEST 1 VIEW*</t>
  </si>
  <si>
    <t>SHOULDER 2V</t>
  </si>
  <si>
    <t>XR SHOULDER COMPLETE MIN 2 VIEW</t>
  </si>
  <si>
    <t>XR SHOULDER COMPLETE MIN 2 VIEW LT</t>
  </si>
  <si>
    <t>XR SHOULDER COMPLETE MIN 2 VIEW RT</t>
  </si>
  <si>
    <t>XR A/C JOINTS W WEIGHT ONLY</t>
  </si>
  <si>
    <t>XR FEMUR 2 VIEW LT</t>
  </si>
  <si>
    <t>XR FEMUR 2 VIEW LT(ADD JT IF NEEDED)</t>
  </si>
  <si>
    <t>XR FEMUR 2 VIEW RT</t>
  </si>
  <si>
    <t>XR FEMUR 2 VIEW RT(ADD JT IF NEEDED)</t>
  </si>
  <si>
    <t>KNEE 3 VIEWS</t>
  </si>
  <si>
    <t>XR KNEE 3 VIEW LT</t>
  </si>
  <si>
    <t>XR KNEE 3 VIEW RT</t>
  </si>
  <si>
    <t>KUB XRAY</t>
  </si>
  <si>
    <t>XR ABD-1 VIEW (KUB)*</t>
  </si>
  <si>
    <t>XR WHOLE BODY CHILD SINGLE VIEW</t>
  </si>
  <si>
    <t>XR ZYGOMATIC ARCHES &lt;3 VIEWS</t>
  </si>
  <si>
    <t>XR BONE AGE LT HAND WRIST</t>
  </si>
  <si>
    <t>XR BONE AGE STUDIES</t>
  </si>
  <si>
    <t>NM Thyroid Imaging Uptake</t>
  </si>
  <si>
    <t>XR STERNUM 2 VIEWS</t>
  </si>
  <si>
    <t>XR STERNUM MIN 2 VIEW</t>
  </si>
  <si>
    <t>THORACIC SPINE RAYVILLE</t>
  </si>
  <si>
    <t>XR THORACIC SPINE 2 VIEW</t>
  </si>
  <si>
    <t>XR SINUSES COMP MIN 3 VIEWS</t>
  </si>
  <si>
    <t>CHEST PA &amp; LAT</t>
  </si>
  <si>
    <t>XR CHEST 2 VIEWS*</t>
  </si>
  <si>
    <t>XR RIBS UNILATERAL 2 VIEW</t>
  </si>
  <si>
    <t>XR RIBS UNILATERAL 2 VIEW LT</t>
  </si>
  <si>
    <t>XR RIBS UNILATERAL 2 VIEW RT</t>
  </si>
  <si>
    <t>XR STERNOCLAVICULAR JOINTS MIN 3 VIEW</t>
  </si>
  <si>
    <t>CERV SPINE AP &amp; LAT</t>
  </si>
  <si>
    <t>XR CERVICAL SPINE 2 OR 3 VIEWS</t>
  </si>
  <si>
    <t>LUMBAR SPINE AP &amp; L</t>
  </si>
  <si>
    <t>XR LUMBAR SPINE 2 OR 3 VIEW</t>
  </si>
  <si>
    <t>XR LUMBAR SPINE FLEXION &amp; EXTENTION ONLY</t>
  </si>
  <si>
    <t>HIP XRAY RAYVILLE</t>
  </si>
  <si>
    <t>XR HIP UNILATERAL MIN 2 VIEW</t>
  </si>
  <si>
    <t>XR HIP UNILATERAL MIN 2 VIEW LT</t>
  </si>
  <si>
    <t>XR HIP UNILATERAL MIN 2 VIEW RT</t>
  </si>
  <si>
    <t>XR HIP BILATERAL AND PELVIS 2 VIEWS</t>
  </si>
  <si>
    <t>XR KNEE COMPLETE 4 OR MORE VIEWS</t>
  </si>
  <si>
    <t>XR SPINE, THORASIC 3 VIEW</t>
  </si>
  <si>
    <t>XR THORACIC SPINE 3 VIEW</t>
  </si>
  <si>
    <t>XR S.I JOINTS 3 OR MORE VIEWS BILATERAL</t>
  </si>
  <si>
    <t>ABDOMEN FLAT AND ERECT</t>
  </si>
  <si>
    <t>XR ABD 2 VIEW (FLAT AND ERECT)*</t>
  </si>
  <si>
    <t>XR T M JOINTS BILATERAL</t>
  </si>
  <si>
    <t>XR MANDIBLE COMP MIN 4 VIEW</t>
  </si>
  <si>
    <t>XR MANDIBLE COMPLETE 4 VIEWS</t>
  </si>
  <si>
    <t>CT Bone Density Study</t>
  </si>
  <si>
    <t>FACIAL BONES 4V</t>
  </si>
  <si>
    <t>XR FACIAL BONES COMP MIN 3 VIEWS</t>
  </si>
  <si>
    <t>XR SPINE, THORASIC AND LUMBAR; 1 VIEW</t>
  </si>
  <si>
    <t>XR LUMBAR SPINE 4 OR MORE VIEWS</t>
  </si>
  <si>
    <t>XR LUMBAR SPINE 5 VIEWS</t>
  </si>
  <si>
    <t>XR CHEST WITH LORDOTIC*</t>
  </si>
  <si>
    <t>RIBS UNILATERAL PLUS 1 VIEW CHEST</t>
  </si>
  <si>
    <t>XR RIBS LT UNILATERAL W/1 VIEW CHEST</t>
  </si>
  <si>
    <t>XR RIBS RT UNILATERAL W/1 VIEW CHEST</t>
  </si>
  <si>
    <t>C-SPINE 4V</t>
  </si>
  <si>
    <t>XR CERVICAL SPINE MIN 4 VIEW</t>
  </si>
  <si>
    <t>X-RAY CERV SPIN AP 5 VIEWS</t>
  </si>
  <si>
    <t>ABDOMEN 3V</t>
  </si>
  <si>
    <t>XR ABD 3/VIEW*</t>
  </si>
  <si>
    <t>XR Finger Bilateral</t>
  </si>
  <si>
    <t>ORBIT VIEW</t>
  </si>
  <si>
    <t>XR ORBITS COMP MIN 4 VIEWS</t>
  </si>
  <si>
    <t>SKULL XRAY RAYVILLE</t>
  </si>
  <si>
    <t>XR SKULL COMP MIN 4 VIEWS</t>
  </si>
  <si>
    <t>XR RIBS BILATERAL 3 VIEW</t>
  </si>
  <si>
    <t>XR RIBS BILATERAL RAYVILLE</t>
  </si>
  <si>
    <t>XR HIP BILATERAL AND PELVIS</t>
  </si>
  <si>
    <t>XR HIP BILATERAL MIN 2 VIEW</t>
  </si>
  <si>
    <t>XR LUMBAR SPINE COMPLETE W BENDING</t>
  </si>
  <si>
    <t>NM CEREBRAL FLOW</t>
  </si>
  <si>
    <t>XR CHEST OBLIQUES VIEWS*</t>
  </si>
  <si>
    <t>INFANT SPINE ENTIRE AP AND LAT</t>
  </si>
  <si>
    <t>XR SCOLIOSIS 2-3V</t>
  </si>
  <si>
    <t>XR SCOLIOSIS 2V</t>
  </si>
  <si>
    <t>XR C ARM UP TO ONE HOUR</t>
  </si>
  <si>
    <t>XR RIBS 4 VIEWS W PA CHEST BILAT</t>
  </si>
  <si>
    <t>XR ABD SERIES RAYVILLE</t>
  </si>
  <si>
    <t>XR ACUTE ABD SERIES+1V CHEST*</t>
  </si>
  <si>
    <t>XR CYSTOGRAM MIN 3 VIEW</t>
  </si>
  <si>
    <t>XR VCUG</t>
  </si>
  <si>
    <t>XR VOIDING CYSTOGRAM</t>
  </si>
  <si>
    <t>73060;73060</t>
  </si>
  <si>
    <t>XR Humerus Bilateral</t>
  </si>
  <si>
    <t>XR MASTOIDS COMP MIN 3 VIEW</t>
  </si>
  <si>
    <t>XR SCOLIOSIS 4-5V</t>
  </si>
  <si>
    <t>XR SCOLIOSIS STUDY 4-5 VIEWS</t>
  </si>
  <si>
    <t>X-RAY SHOULDER BILATERAL</t>
  </si>
  <si>
    <t>HYSTEROSALPINGOGRAPHY SUPRVSN &amp; INTERPR</t>
  </si>
  <si>
    <t>XR SCOLIOSIS 6+V</t>
  </si>
  <si>
    <t>XR BONE SURVEY LIMITED</t>
  </si>
  <si>
    <t>XR Osseous Survey Limited</t>
  </si>
  <si>
    <t>NM Salivary Gland Function Study</t>
  </si>
  <si>
    <t>US LT ABI</t>
  </si>
  <si>
    <t>US VENOUS DOPPLER-UNILAT - RIGHT</t>
  </si>
  <si>
    <t>US VENOUS EXT LOW LT</t>
  </si>
  <si>
    <t>XR SHUNTOGRAM</t>
  </si>
  <si>
    <t>NM LIVER/SPLEEN</t>
  </si>
  <si>
    <t>NM Liver/Spleen Imaging Static Only</t>
  </si>
  <si>
    <t>NM Kidney Imaging w/ Vascular Flow</t>
  </si>
  <si>
    <t>US PELVIC-LIMIT.OR FO</t>
  </si>
  <si>
    <t>NM Thyroid Uptake and Scan</t>
  </si>
  <si>
    <t>US ART DOP-UNILA LOWER EXT - RIGHT</t>
  </si>
  <si>
    <t>US ART LO EX-UNI LT</t>
  </si>
  <si>
    <t>US ART UPPER EXTR LT</t>
  </si>
  <si>
    <t>US ARTERIAL DOPPLER UPPER EXT - RIGHT</t>
  </si>
  <si>
    <t>US ARTERIAL LEFT UPPER EXTREMITY</t>
  </si>
  <si>
    <t>XR SWALLOWING FUNCTION FLUORO</t>
  </si>
  <si>
    <t>XR FISTULAGRAM</t>
  </si>
  <si>
    <t>XR Osseous Survey Complete</t>
  </si>
  <si>
    <t>US SOFT TISSUE HEAD AND NECK</t>
  </si>
  <si>
    <t>US SOFT TISSUES OF NECK</t>
  </si>
  <si>
    <t>US THYROID HEAD/NECK</t>
  </si>
  <si>
    <t>NM CISTERNOGRAM</t>
  </si>
  <si>
    <t>XR ESOPHOGRAM SING CONT</t>
  </si>
  <si>
    <t>NM RED CELL SEQUESTRATION</t>
  </si>
  <si>
    <t>NM LOCALIZATION-LIMITED (BREAST)</t>
  </si>
  <si>
    <t>NM TUMOR LOCALIZATION LTD</t>
  </si>
  <si>
    <t>US FETAL AGE</t>
  </si>
  <si>
    <t>US BREAST UNILATERAL - LEFT LIMITED</t>
  </si>
  <si>
    <t>US BREAST UNILATERAL LIM</t>
  </si>
  <si>
    <t>US BREAST UNILATERAL -RT LIMITED</t>
  </si>
  <si>
    <t>NM MECKEL'S SCAN</t>
  </si>
  <si>
    <t>US TRANS VAG</t>
  </si>
  <si>
    <t>US TRANS VAGINAL NON OB</t>
  </si>
  <si>
    <t>US Transvaginal</t>
  </si>
  <si>
    <t>US PELVIC (NONOBSTETRIC)</t>
  </si>
  <si>
    <t>US Pelvis Non-OB Complete</t>
  </si>
  <si>
    <t>US NON VASCULAR EXTREMITY - LIMITED - RT</t>
  </si>
  <si>
    <t>US NON VASCULAR EXTREMITY - LIMITED RT</t>
  </si>
  <si>
    <t>US NON VASCULAR EXTREMITY- LIMITED</t>
  </si>
  <si>
    <t>US RLE NON VASCULAR LIMITED</t>
  </si>
  <si>
    <t>XR ESOPHOGRAM-DOUB CONTR</t>
  </si>
  <si>
    <t>XR SMALL BOWEL DOUB CONT AF UGI</t>
  </si>
  <si>
    <t>US VENOUS EXT LOWER BILATERAL</t>
  </si>
  <si>
    <t>US RETROPERITENEAL SP COMPLETE</t>
  </si>
  <si>
    <t>NM BILLIARY SCAN W/O CCK</t>
  </si>
  <si>
    <t>NM HEPATOBILIARY GALLBLADDER</t>
  </si>
  <si>
    <t>NM LUNG PERFUSION SCAN</t>
  </si>
  <si>
    <t>US TRANSVAGINAL - OB</t>
  </si>
  <si>
    <t>77067- MAMMOGRAM SCREENING DIGITAL IMAGING W/CAD BIL OR UNI</t>
  </si>
  <si>
    <t>MM MAMMOGRAM SCREENING UNILATERAL LEFT*</t>
  </si>
  <si>
    <t>MM MAMMOGRAM SCREENING UNILATERAL RIGHT*</t>
  </si>
  <si>
    <t>MM MAMMOGRAM SCREENING UNILATERAL RT</t>
  </si>
  <si>
    <t>screening mammo with CAD</t>
  </si>
  <si>
    <t>NM GASTRIC EMPTYING SCAN</t>
  </si>
  <si>
    <t>XR UPPER GI SERIES SING CONT</t>
  </si>
  <si>
    <t>NM Parathyroid Study</t>
  </si>
  <si>
    <t>US Carotid Duplex Bilateral</t>
  </si>
  <si>
    <t>US ART DOP COMPLETE BILAT LOWER EXT</t>
  </si>
  <si>
    <t>US ARTERIAL BILAT UPPER EXTREMITIES</t>
  </si>
  <si>
    <t>US ARTERIAL EXT UPPER BILAT</t>
  </si>
  <si>
    <t>XR SMALL BOWEL SING CONT</t>
  </si>
  <si>
    <t>US UPPER ABDOMEN COMPLETE</t>
  </si>
  <si>
    <t>MM MAMMOGRAM DIAGNOSTIC UNILATERAL RT *</t>
  </si>
  <si>
    <t>Unilateral Mammography, Left</t>
  </si>
  <si>
    <t>NM Bone Imaging Limited Multiple Areas</t>
  </si>
  <si>
    <t>CT BRAIN WITH OUT</t>
  </si>
  <si>
    <t>CT BRAIN WITHOUT</t>
  </si>
  <si>
    <t>Head^BRAIN_AXIAL_WO (Adult)</t>
  </si>
  <si>
    <t>CT SINUSES WITHOUT</t>
  </si>
  <si>
    <t>US FETAL AGE (FOLLOW-UP/REPEAT)</t>
  </si>
  <si>
    <t>NM LUNG VENTILATION MULTIPLE PROJECT</t>
  </si>
  <si>
    <t>NM Pulmonary Vent/Perf Quantitative</t>
  </si>
  <si>
    <t>SCAN BONE</t>
  </si>
  <si>
    <t>XR UGI DOUB CONT</t>
  </si>
  <si>
    <t>NM BILIARY LIVER FUNCTION</t>
  </si>
  <si>
    <t>NM BILLIARY SCAN WITH CCK</t>
  </si>
  <si>
    <t>NM Hepatobiliary Duct System Imaging</t>
  </si>
  <si>
    <t>NM Venous Thrombosis Imaging Bilateral</t>
  </si>
  <si>
    <t>US TRANSCRANIAL DOPPLER STUDY</t>
  </si>
  <si>
    <t>NM Kidney Imaging w/ Flow w/o Pharm</t>
  </si>
  <si>
    <t>NM RENAL/KIDNEY WITH FLOW</t>
  </si>
  <si>
    <t>US OB &gt; OR = 14 WEEKS</t>
  </si>
  <si>
    <t>SCAN GI BLEED</t>
  </si>
  <si>
    <t>CT C-SPINE WITHOUT</t>
  </si>
  <si>
    <t>CT T-SPINE WITHOUT</t>
  </si>
  <si>
    <t>CT L-SPINE WITHOUT</t>
  </si>
  <si>
    <t>CT UPPER EXT WITHOUT LT</t>
  </si>
  <si>
    <t>CT UPPER EXT WITHOUT RT</t>
  </si>
  <si>
    <t>CT LOWER EXT WITHOUT LT</t>
  </si>
  <si>
    <t>CT LOWER EXT WITHOUT RT</t>
  </si>
  <si>
    <t>NM BONE 3 PHASE</t>
  </si>
  <si>
    <t>NM Bone Three Phase Study</t>
  </si>
  <si>
    <t>XR COLON/SOLID COLUMN SING CONT</t>
  </si>
  <si>
    <t>VENTILATION/PERFUSION</t>
  </si>
  <si>
    <t>CT CHEST WITHOUT</t>
  </si>
  <si>
    <t>CT CT LD CHEST WO SCREEN</t>
  </si>
  <si>
    <t>CT PELVIS WITHOUT</t>
  </si>
  <si>
    <t>CT ORBITS WITH</t>
  </si>
  <si>
    <t>CT SINUSES WITH</t>
  </si>
  <si>
    <t>CT PELVIS WITH</t>
  </si>
  <si>
    <t>CT UPPER EXT WITH LT</t>
  </si>
  <si>
    <t>CT UPPER EXT WITH RT</t>
  </si>
  <si>
    <t>CT LOW EXT W CONT RT</t>
  </si>
  <si>
    <t>CT LOWER EXT WITH LT</t>
  </si>
  <si>
    <t>CT LOWER EXT WITH RT</t>
  </si>
  <si>
    <t>CT ABDOMEN WITHOUT</t>
  </si>
  <si>
    <t>MRA HEAD W/CONTRAST</t>
  </si>
  <si>
    <t>NM LYMPHSCINTIGRAPHY</t>
  </si>
  <si>
    <t>NM RENAL/KIDNEY WITH LASIX</t>
  </si>
  <si>
    <t>CT C-SPINE WITH</t>
  </si>
  <si>
    <t>CT T-SPINE WITH</t>
  </si>
  <si>
    <t>CT T-SPINE WITH IV CONTRAST</t>
  </si>
  <si>
    <t>CT PELVIS WITH &amp; WO</t>
  </si>
  <si>
    <t>CT UPPER EXT W &amp; WO LT</t>
  </si>
  <si>
    <t>CT UPPER EXT W &amp; WO RT</t>
  </si>
  <si>
    <t>CT LOWER EXT W &amp; WO LT</t>
  </si>
  <si>
    <t>CT LOWER EXT W &amp; WO RT</t>
  </si>
  <si>
    <t>CT CHEST WITH &amp; WO</t>
  </si>
  <si>
    <t>XR COLON/AIR CONTRAST</t>
  </si>
  <si>
    <t>CT BRAIN WITH &amp; WO</t>
  </si>
  <si>
    <t>CT ORBITS WITH &amp; WO</t>
  </si>
  <si>
    <t>CT SINUSES WITH &amp; WO</t>
  </si>
  <si>
    <t>CT C-SPINE W &amp; WO</t>
  </si>
  <si>
    <t>CT T-SPINE W &amp; WO</t>
  </si>
  <si>
    <t>CT L-SPINE WITH &amp; WO</t>
  </si>
  <si>
    <t>CT ORBITS WITHOUT</t>
  </si>
  <si>
    <t>CT NECK WITHOUT</t>
  </si>
  <si>
    <t>MRI UPPER EXT NOT JOINT W/O CONTRAST RT</t>
  </si>
  <si>
    <t>MRI UPPER EXTREMITY NOT JOINT W/O LT</t>
  </si>
  <si>
    <t>MRI UPPER EXTREMITY NOT JOINT W/O RT</t>
  </si>
  <si>
    <t>MRI UPPER EXT JOINT W O CONTRAST LT</t>
  </si>
  <si>
    <t>MRI UPPER EXT JOINT W O CONTRAST RT</t>
  </si>
  <si>
    <t>MRI UPPER EXT JOINT W/O CONTRAST LT</t>
  </si>
  <si>
    <t>MRI UPPER EXT JOINT W/O CONTRAST RT</t>
  </si>
  <si>
    <t>MRI LOWER EXTREMITY NOT JOINT W O CON RT</t>
  </si>
  <si>
    <t>MRI LOWER EXTREMITY NOT JOINT W/O CON LT</t>
  </si>
  <si>
    <t>MRI LOWER EXTREMITY NOT JOINT W/O CON RT</t>
  </si>
  <si>
    <t>MRI LOWER EXT JOINT W O CONTRAST LT</t>
  </si>
  <si>
    <t>MRI LOWER EXT JOINT W O CONTRAST RT</t>
  </si>
  <si>
    <t>MRI LOWER EXT JOINT W/O CONTRAST LT</t>
  </si>
  <si>
    <t>MRI LOWER EXT JOINT W/O CONTRAST RT</t>
  </si>
  <si>
    <t>3D MM MAMMOGRAM SCREENING UNILATERAL LEFT*</t>
  </si>
  <si>
    <t>3D MM MAMMOGRAM SCREENING UNILATERAL RIGHT*</t>
  </si>
  <si>
    <t>3D SCREEN MAMMO BIL</t>
  </si>
  <si>
    <t>MM Mammogram Screening 3D Bilateral</t>
  </si>
  <si>
    <t>MM Screening Dig Breast Tomosynt BIL</t>
  </si>
  <si>
    <t>tomosynthesis screening breast (77063)</t>
  </si>
  <si>
    <t>US PELVIC/ TRANSVAG</t>
  </si>
  <si>
    <t>US PELVIS / TRANS VAGINAL</t>
  </si>
  <si>
    <t>CT ABDOMEN WITH &amp; WO</t>
  </si>
  <si>
    <t>SCAN-TRI.RENAL MULTI W</t>
  </si>
  <si>
    <t>MRI Pelvis w/o Contrast</t>
  </si>
  <si>
    <t>MRI ABDOMEN W O CONTRAST</t>
  </si>
  <si>
    <t>US Echocardiogram Complete</t>
  </si>
  <si>
    <t>SCAN MUGA W/FLOW STU</t>
  </si>
  <si>
    <t>MRA HEAD W/WO CONTRAST</t>
  </si>
  <si>
    <t>MRI BRAIN W O CONTRAST</t>
  </si>
  <si>
    <t>MRI CER SPINE W O CONTRAST</t>
  </si>
  <si>
    <t>MRI CER/SPINE W/O CONTRAST</t>
  </si>
  <si>
    <t>MRI THOR SPINE W O CONTRAST</t>
  </si>
  <si>
    <t>MRI THOR/SPINE W/O CONTRAST</t>
  </si>
  <si>
    <t>MRI L SPINE WO</t>
  </si>
  <si>
    <t>MRI LUMB SPINE W O CONTRAST</t>
  </si>
  <si>
    <t>MRI LUMB/SPINE W/O CONTRAST</t>
  </si>
  <si>
    <t>3DDIAC BILAT IMPLANT</t>
  </si>
  <si>
    <t>MM 3D DIAGNOSTIC BILATERAL</t>
  </si>
  <si>
    <t>MM Diag Dig Breast Tomosynt BIL</t>
  </si>
  <si>
    <t>CT NECK WITH &amp; WO</t>
  </si>
  <si>
    <t>MRI ORBIT FACE AND NECK W/CONTRAST</t>
  </si>
  <si>
    <t>MRI UPPER EXT NOT JOINT W CONTRAST LT</t>
  </si>
  <si>
    <t>MRI UPPER EXT NOT JOINT W CONTRAST RT</t>
  </si>
  <si>
    <t>MRI UPPER EXT JOINT W/CONTRAST RT</t>
  </si>
  <si>
    <t>MRI LOWER EXTR NOT JOINT W/CONTRAST LT</t>
  </si>
  <si>
    <t>MRI LOWER EXTR NOT JOINT W/CONTRAST RT</t>
  </si>
  <si>
    <t>MRI LOWER EXT JOINT W/CONTRAST LT</t>
  </si>
  <si>
    <t>MRI LOWER EXT JOINT W/CONTRAST RT</t>
  </si>
  <si>
    <t>MRI PELVIS W CONTRAST</t>
  </si>
  <si>
    <t>MRI ABD W/CONTRAST</t>
  </si>
  <si>
    <t>MRI ABDOMEN WITH CONTRAST</t>
  </si>
  <si>
    <t>CT ABD AND PELVIS WO CONTRAST</t>
  </si>
  <si>
    <t>CT ABDOMEN PELVIS WO</t>
  </si>
  <si>
    <t>MRI SPINAL CANAL CERVICAL W/CONTRAST</t>
  </si>
  <si>
    <t>MRI SPINAL CANAL THORACIC W/CONTRAST</t>
  </si>
  <si>
    <t>MRI SPINAL CANAL LUMBAR W/CONTRAST</t>
  </si>
  <si>
    <t>MRA NECK W/W/O CONTRAST</t>
  </si>
  <si>
    <t>MRA CHEST W/O CONTRAST</t>
  </si>
  <si>
    <t>CT CTA PELVIS W/WO &amp; IMAGE PROCESSING</t>
  </si>
  <si>
    <t>MRA PELVIS W CONTRAST</t>
  </si>
  <si>
    <t>MRA PELVIS W&amp;W/O CONTRAST</t>
  </si>
  <si>
    <t>MRA PELVIS W/O CONTRAST</t>
  </si>
  <si>
    <t>CTA UPPER EXTREMITY LT</t>
  </si>
  <si>
    <t>CTA UPPER EXTREMITY RT</t>
  </si>
  <si>
    <t>CTA UPPER EXTREMITY UNILATERAL W/WO</t>
  </si>
  <si>
    <t>MRA ABD W &amp; W/O CONTRAST</t>
  </si>
  <si>
    <t>MRA ABD W CONTRAST</t>
  </si>
  <si>
    <t>MRA ABD W/O CONTRAST</t>
  </si>
  <si>
    <t>CT CTA CHEST W/</t>
  </si>
  <si>
    <t>MRA LOWER EXT W &amp; W/O CONTRAST</t>
  </si>
  <si>
    <t>MRA LOWER EXT W/O CONTRAST</t>
  </si>
  <si>
    <t>MRA LOWER EXTREMITY WITH CONTRAST</t>
  </si>
  <si>
    <t>CT CTA ABD W &amp; IMAGE PROCESSING</t>
  </si>
  <si>
    <t>CT CTA ABD W/WO &amp; IMAGE PROCESSING</t>
  </si>
  <si>
    <t>CT ABD AND PELVIS WITH CONTRAST</t>
  </si>
  <si>
    <t>CTA LOWER EXTREMITY</t>
  </si>
  <si>
    <t>CTA LOWER EXTREMITY UNILATERAL W/WO</t>
  </si>
  <si>
    <t>CT ABD AND PELVIS WITH/WO CONTRAST</t>
  </si>
  <si>
    <t>MRI ORBIT FACE W/WO CONTRAST</t>
  </si>
  <si>
    <t>MRI UPPER EXT NOT JOINT W/WO/CONTRAST LT</t>
  </si>
  <si>
    <t>MRI UPPER EXT NOT JOINT W/WO/CONTRAST RT</t>
  </si>
  <si>
    <t>MRI UPPER EXT JOINT W&amp;W/O CONTRAST LT</t>
  </si>
  <si>
    <t>MRI UPPER EXT JOINT W&amp;W/O CONTRAST RT</t>
  </si>
  <si>
    <t>MRI LOW EXT NON JOINT W/WO LT</t>
  </si>
  <si>
    <t>MRI LOW EXT NON JOINT W/WO RT</t>
  </si>
  <si>
    <t>MRI LOW EXT NON JOINT W WO LT</t>
  </si>
  <si>
    <t>MRI LOWER EXT JOINT W&amp;W 0 CONTRAST RT</t>
  </si>
  <si>
    <t>MRI LOWER EXT JOINT W&amp;W/0 CONTRAST LT</t>
  </si>
  <si>
    <t>MRI LOWER EXT JOINT W&amp;W/0 CONTRAST RT</t>
  </si>
  <si>
    <t>MRI PELVIS W/WO CONTRAST</t>
  </si>
  <si>
    <t>CTA ABD &amp; PELVIS W/WO CONTRAST</t>
  </si>
  <si>
    <t>MRI ABD W WO CONTRAST</t>
  </si>
  <si>
    <t>MRI ABD W/WO CONTRAST</t>
  </si>
  <si>
    <t>MRI CHEST W&amp;W/O CONTRAST</t>
  </si>
  <si>
    <t>MRI BRAIN W AND WO CONTRAST</t>
  </si>
  <si>
    <t>MRI BRAIN W/AND/WO CONTRAST</t>
  </si>
  <si>
    <t>MRI CER/SPINE W/WO/CONTRAST</t>
  </si>
  <si>
    <t>MRI THOR SPINE W WO CONTRAST</t>
  </si>
  <si>
    <t>MRI THOR/SPINE W/WO/CONTRAST</t>
  </si>
  <si>
    <t>MRI LUMB SPINE W WO CONTRAST</t>
  </si>
  <si>
    <t>MRI LUMB/SPINE W/WO/CONTRAST</t>
  </si>
  <si>
    <t>CTA ABD  AORTA W RUNOFF</t>
  </si>
  <si>
    <t>CTA ABD AORTA W RUNOFF</t>
  </si>
  <si>
    <t>CT CHEST/ABD/PELV WITH &amp; WO</t>
  </si>
  <si>
    <t>XR LEFT ELBOW 2 VIEW</t>
  </si>
  <si>
    <t>S</t>
  </si>
  <si>
    <t>XR LEFT ELBOW 2V</t>
  </si>
  <si>
    <t>XR LT ELBOW 2 VIEWS</t>
  </si>
  <si>
    <t>XRAY 2V ELBOW</t>
  </si>
  <si>
    <t>XR LT FOREARM 2 VIEW</t>
  </si>
  <si>
    <t>X-RAY 2VLT.FOREARM</t>
  </si>
  <si>
    <t>XR LT WRIST 2 VIEW</t>
  </si>
  <si>
    <t>XR RT WRIST 2 VIEW</t>
  </si>
  <si>
    <t>XR LT HAND 2 VIEW</t>
  </si>
  <si>
    <t>XR RT HAND 2 VIEW</t>
  </si>
  <si>
    <t>SACROILIAC JOINTS AP+OBL LEFT</t>
  </si>
  <si>
    <t>SACROILIAC JOINTS AP+OBL RIGHT</t>
  </si>
  <si>
    <t>XR RT HAND 3 VIEW</t>
  </si>
  <si>
    <t>X-RAY CHEST 1 VIEW</t>
  </si>
  <si>
    <t>XRAY CSP 2V</t>
  </si>
  <si>
    <t>MR LT SHOULDER WITHOUT</t>
  </si>
  <si>
    <t>MR RT SHOULDER WITHOUT</t>
  </si>
  <si>
    <t>MR LT ANKLE WITHOUT</t>
  </si>
  <si>
    <t>MR LT KNEE WITHOUT</t>
  </si>
  <si>
    <t>MR RT ANKLE WITHOUT</t>
  </si>
  <si>
    <t>MR RT KNEE WITHOUT</t>
  </si>
  <si>
    <t>MR BRAIN WITHOUT</t>
  </si>
  <si>
    <t>MRI ORBITS W W/O</t>
  </si>
  <si>
    <t>MR PELVIS WITH AND WO</t>
  </si>
  <si>
    <t>MRI PELVIS W/WO CON</t>
  </si>
  <si>
    <t>RHC1 XR FINGER 3 VIEW LEFT</t>
  </si>
  <si>
    <t>SABINE</t>
  </si>
  <si>
    <t>RHC1 XR FINGER 3 VIEWS LEFT</t>
  </si>
  <si>
    <t>RHC1 XR FINGER 3 VIEWS RIGHT</t>
  </si>
  <si>
    <t>XR FINGER LEFT 1 VIEW</t>
  </si>
  <si>
    <t>XR FINGER LEFT 3 VIEWS</t>
  </si>
  <si>
    <t>XR FINGER RIGHT 3 VIEWS</t>
  </si>
  <si>
    <t>RHC1 XR TOE LEFT</t>
  </si>
  <si>
    <t>RHC1 XR TOE RIGHT</t>
  </si>
  <si>
    <t>XR LUMBAR SPINE X-TABLE VIEW</t>
  </si>
  <si>
    <t>XR THORACIC SPINE X-TABLE</t>
  </si>
  <si>
    <t>RHC1 XR CLAVICLE LEFT</t>
  </si>
  <si>
    <t>RHC1 XR CLAVICLE RIGHT</t>
  </si>
  <si>
    <t>XR LEFT CLAVICLE</t>
  </si>
  <si>
    <t>XR RIGHT CLAVICLE</t>
  </si>
  <si>
    <t>RHC1 XR HUMERUS LEFT</t>
  </si>
  <si>
    <t>RHC1 XR HUMERUS RIGHT</t>
  </si>
  <si>
    <t>XR HUMERUS 2 VIEWS LT</t>
  </si>
  <si>
    <t>XR HUMERUS 2 VIEWS RT</t>
  </si>
  <si>
    <t>RHC1 XR ELBOW 1- 2 VIEW LEFT</t>
  </si>
  <si>
    <t>RHC1 XR ELBOW 1-2 VIEW LEFT</t>
  </si>
  <si>
    <t>RHC1 XR ELBOW 1-2 VIEW RIGHT</t>
  </si>
  <si>
    <t>XR ELBOW 1-2 VIEWS LEFT</t>
  </si>
  <si>
    <t>XR ELBOW 1-2 VIEWS RIGHT</t>
  </si>
  <si>
    <t>RHC1 XR FOREARM LEFT</t>
  </si>
  <si>
    <t>RHC1 XR FOREARM RIGHT</t>
  </si>
  <si>
    <t>HAND 2 VIEWS LEFT</t>
  </si>
  <si>
    <t>HAND 2 VIEWS RIGHT</t>
  </si>
  <si>
    <t>RHC1 XR Hand 2 View Left</t>
  </si>
  <si>
    <t>RHC1 XR Hand 2 View Right</t>
  </si>
  <si>
    <t>RHC1 XR KNEE 1-2 VIEW LEFT</t>
  </si>
  <si>
    <t>RHC1 XR KNEE 1-2 VIEW RIGHT</t>
  </si>
  <si>
    <t>RHC1 XR KNEE 1-2 VIEWS LEFT</t>
  </si>
  <si>
    <t>RHC1 XR KNEE 1-2 VIEWS RIGHT</t>
  </si>
  <si>
    <t>RHC1 XR TIBIA/FIBULA LEFT</t>
  </si>
  <si>
    <t>RHC1 XR TIBIA/FIBULA RIGHT</t>
  </si>
  <si>
    <t>XR TIB/FIB LEFT (LOWER LEG)</t>
  </si>
  <si>
    <t>XR TIB/FIB RIGHT (LOWER LEG)</t>
  </si>
  <si>
    <t>RHC1 XR ANKLE 2 VIEW LEFT</t>
  </si>
  <si>
    <t>RHC1 XR ANKLE 2 VIEW RIGHT</t>
  </si>
  <si>
    <t>RHC1 XR FOOT 2 VIEW LEFT</t>
  </si>
  <si>
    <t>RHC1 XR FOOT 2 VIEW RIGHT</t>
  </si>
  <si>
    <t>XR FOOT 2 VIEWS LT</t>
  </si>
  <si>
    <t>XR FOOT 2 VIEWS RT</t>
  </si>
  <si>
    <t>RHC1 XR HEEL/CALCANEOUS LEFT</t>
  </si>
  <si>
    <t>RHC1 XR HEEL/CALCANEOUS RIGHT</t>
  </si>
  <si>
    <t>RHC1 XR HEEL/CALCANEUS LEFT</t>
  </si>
  <si>
    <t>RHC1 XR HEEL/CALCANEUS RIGHT</t>
  </si>
  <si>
    <t>XR HEEL/CALCANEOUS LEFT</t>
  </si>
  <si>
    <t>XR HEEL/CALCANEOUS RIGHT</t>
  </si>
  <si>
    <t>RHC1 XR NASAL BONES</t>
  </si>
  <si>
    <t>XR SINUSES 1-2 VIEWS</t>
  </si>
  <si>
    <t>RHC1 XR PELVIS 1-2 VIEWS</t>
  </si>
  <si>
    <t>XR PELVIC 1V</t>
  </si>
  <si>
    <t>RHC1 XR SACRUM/COCCYX</t>
  </si>
  <si>
    <t>SACRUM</t>
  </si>
  <si>
    <t>RHC1 XR SCAPULA LEFT</t>
  </si>
  <si>
    <t>RHC1 XR SCAPULA RIGHT</t>
  </si>
  <si>
    <t>RHC1 XR ELBOW 3 VIEWS RIGHT</t>
  </si>
  <si>
    <t>XR ELBOW 3 VIEWS LEFT</t>
  </si>
  <si>
    <t>XR ELBOW 3 VIEWS RIGHT</t>
  </si>
  <si>
    <t>RHC1 XR WRIST 3+ VIEW LEFT</t>
  </si>
  <si>
    <t>RHC1 XR WRIST 3+ VIEW RIGHT</t>
  </si>
  <si>
    <t>RHC1 XR WRIST 3+ VIEWS LEFT</t>
  </si>
  <si>
    <t>RHC1 XR WRIST 3+ VIEWS RIGHT</t>
  </si>
  <si>
    <t>XR WRIST 3+ VIEWS LEFT</t>
  </si>
  <si>
    <t>XR WRIST 3+ VIEWS RIGHT</t>
  </si>
  <si>
    <t>RHC1 XR HAND 3+ VIEW</t>
  </si>
  <si>
    <t>RHC1 XR HAND 3+ VIEW LEFT</t>
  </si>
  <si>
    <t>RHC1 XR HAND 3+ VIEW RIGHT</t>
  </si>
  <si>
    <t>RHC1 XR HAND 3+ VIEWS LEFT</t>
  </si>
  <si>
    <t>RHC1 XR HAND 3+ VIEWS RIGHT</t>
  </si>
  <si>
    <t>XR HAND 3+ VIEWS LEFT</t>
  </si>
  <si>
    <t>XR HAND 3+ VIEWS RIGHT</t>
  </si>
  <si>
    <t>RHC1 XR ANKLE 3 VIEW LEFT</t>
  </si>
  <si>
    <t>RHC1 XR ANKLE 3 VIEW RIGHT</t>
  </si>
  <si>
    <t>RHC1 XR ANKLE 3 VIEWS LEFT</t>
  </si>
  <si>
    <t>RHC1 XR ANKLE 3 VIEWS RIGHT</t>
  </si>
  <si>
    <t>XR ANKLE 3+ VIEWS LEFT</t>
  </si>
  <si>
    <t>XR ANKLE 3+ VIEWS RIGHT</t>
  </si>
  <si>
    <t>RHC1 XR FOOT 3+ VIEW LEFT</t>
  </si>
  <si>
    <t>RHC1 XR FOOT 3+ VIEW RIGHT</t>
  </si>
  <si>
    <t>RHC1 XR FOOT 3+ VIEWS LEFT</t>
  </si>
  <si>
    <t>RHC1 XR FOOT 3+ VIEWS RIGHT</t>
  </si>
  <si>
    <t>XR FOOT 3+ VIEWS LEFT</t>
  </si>
  <si>
    <t>XR FOOT 3+ VIEWS RIGHT</t>
  </si>
  <si>
    <t>XR SKULL 1-3 VIEWS</t>
  </si>
  <si>
    <t>RHC1 XR NECK SOFT TISSUE</t>
  </si>
  <si>
    <t>RHC1 XR CHEST 1 VIEW</t>
  </si>
  <si>
    <t>XR CHEST 1 VIEW *PORTABLE*</t>
  </si>
  <si>
    <t>RHC1 XR SHOULDER 2+ LEFT</t>
  </si>
  <si>
    <t>RHC1 XR SHOULDER 2+ VIEW LEFT</t>
  </si>
  <si>
    <t>RHC1 XR SHOULDER 2+ VIEW RIGHT</t>
  </si>
  <si>
    <t>RHC1 XR SHOULDER 2+ VIEWS LEFT</t>
  </si>
  <si>
    <t>RHC1 XR SHOULDER 2+ VIEWS RIGHT</t>
  </si>
  <si>
    <t>XR SHOULDER AXIAL VIEW LEFT</t>
  </si>
  <si>
    <t>XR AC JOINTS BILAT</t>
  </si>
  <si>
    <t>XR HIP 1 VIEW RIGHT W/PELVIS</t>
  </si>
  <si>
    <t>Femur (R) AP</t>
  </si>
  <si>
    <t>RHC1 XR FEMUR LEFT</t>
  </si>
  <si>
    <t>RHC1 XR FEMUR RIGHT</t>
  </si>
  <si>
    <t>XR FEMUR LEFT</t>
  </si>
  <si>
    <t>XR FEMUR RIGHT</t>
  </si>
  <si>
    <t>Abdomen KUB</t>
  </si>
  <si>
    <t>Abdomen Supine AP 1V</t>
  </si>
  <si>
    <t>RHC1 XR ABDOMEN (KUB) 1 VIEW</t>
  </si>
  <si>
    <t>XR ABDOMEN (KUB) 1 VIEW</t>
  </si>
  <si>
    <t>XR ABDOMEN (KUB) 1 VIEW PORT</t>
  </si>
  <si>
    <t>XR INFANT FOREIGN BODY WHOLE</t>
  </si>
  <si>
    <t>XR NOSE TO RECTUM</t>
  </si>
  <si>
    <t>RHC1 XR STERNUM</t>
  </si>
  <si>
    <t>RHC1 XR THORACIC SPINE 2 VIEW</t>
  </si>
  <si>
    <t>T-Spine AP 2V</t>
  </si>
  <si>
    <t>XR SINUSES 3+ VIEWS</t>
  </si>
  <si>
    <t>CHEST 2 VIEWS PA &amp; LATERAL</t>
  </si>
  <si>
    <t>RHC1 XR CHEST 2 VIEW</t>
  </si>
  <si>
    <t>XR CHEST 2 V LAT DECUBITUS BI</t>
  </si>
  <si>
    <t>XR CHEST 2 VIEW</t>
  </si>
  <si>
    <t>XR CHEST 2 VIEWS PA &amp; LATERAL</t>
  </si>
  <si>
    <t>XR CHEST 2 VIEWS PA&amp;LATERAL</t>
  </si>
  <si>
    <t>RHC1 XR RIBS 2 VIEW LEFT</t>
  </si>
  <si>
    <t>RHC1 XR RIBS 2 VIEW RIGHT</t>
  </si>
  <si>
    <t>RIBS 2V</t>
  </si>
  <si>
    <t>Upper Ribs Upper AP 2V</t>
  </si>
  <si>
    <t>XR RIBS LEFT 2V</t>
  </si>
  <si>
    <t>XR RIBS RIGHT 2V</t>
  </si>
  <si>
    <t>C-Spine LAT 3V</t>
  </si>
  <si>
    <t>RHC1 XR CERVICAL SPINE 2-3 VIEW</t>
  </si>
  <si>
    <t>RHC1 XR C-SPINE 2-3 VIEW</t>
  </si>
  <si>
    <t>RHC1 XR LUMBAR 2 VIEW</t>
  </si>
  <si>
    <t>RHC1 XR LUMBAR SPINE 2 VIEW</t>
  </si>
  <si>
    <t>RHC1 XR LUMBAR SPINE 3 VIEW</t>
  </si>
  <si>
    <t>XR LUMBAR SPINE 2 VIEWS</t>
  </si>
  <si>
    <t>XR LUMBAR SPINE 3 VIEWS</t>
  </si>
  <si>
    <t>XR LUMBAR BENDING ONLY</t>
  </si>
  <si>
    <t>RHC1 XR HIP 2 VIEW LEFT</t>
  </si>
  <si>
    <t>RHC1 XR HIP 2 VIEW LT</t>
  </si>
  <si>
    <t>RHC1 XR HIP 2 VIEW RIGHT</t>
  </si>
  <si>
    <t>RHC1 XR HIP 2 VIEW RT</t>
  </si>
  <si>
    <t>RHC1 XR HIP 2 VIEW W/PELVIS LT</t>
  </si>
  <si>
    <t>RHC1 XR HIP 2 VIEW W/PELVIS RT</t>
  </si>
  <si>
    <t>XR HIP 2 VIEWS LEFT W/PELVIS</t>
  </si>
  <si>
    <t>XR HIP 2 VIEWS RIGHT W/PELVIS</t>
  </si>
  <si>
    <t>RHC1 XR HIP 2 VIEW BILATERAL</t>
  </si>
  <si>
    <t>RHC1 XR KNEE 4+ VIEWS LEFT</t>
  </si>
  <si>
    <t>RHC1 XR KNEE 4+ VIEWS RIGHT</t>
  </si>
  <si>
    <t>XR KNEE 4+ VIEWS LEFT</t>
  </si>
  <si>
    <t>XR KNEE 4+ VIEWS RIGHT</t>
  </si>
  <si>
    <t>RHC1 XR SACROILIAC JNTS 3+ VW</t>
  </si>
  <si>
    <t>RHC1 XR SACROILIAC JOINTS 3 VIEW</t>
  </si>
  <si>
    <t>RHC1 XR SACROILIAC JOINTS 3+ VIEW</t>
  </si>
  <si>
    <t>XR SACROILIAC JOINTS 3+ VIEWS</t>
  </si>
  <si>
    <t>Abdomen Erect AP</t>
  </si>
  <si>
    <t>RHC1 XR ABDOMEN 2 VIEW</t>
  </si>
  <si>
    <t>RHC1 XR MANDIBLE 4+ VIEWS</t>
  </si>
  <si>
    <t>XR PELVIS MINIMUM 3 VIEWS</t>
  </si>
  <si>
    <t>RHC1 XR FACIAL BONES 3 VIEW</t>
  </si>
  <si>
    <t>RHC1 XR FACIAL BONES 3+ VIEWS</t>
  </si>
  <si>
    <t>XR FACIAL BONES 3+ VIEWS</t>
  </si>
  <si>
    <t>RHC1 XR LUMBAR SPINE MIN 4 VW</t>
  </si>
  <si>
    <t>XR LUMBAR SPINE MIN 4 VIEWS</t>
  </si>
  <si>
    <t>XR CHEST 2 VIEWS W/LORDOTIC</t>
  </si>
  <si>
    <t>RHC1 XR RIBS 2 VIEW LEFT W/ PA CHEST</t>
  </si>
  <si>
    <t>RHC1 XR RIBS 2 VIEW LT W/PA CHEST</t>
  </si>
  <si>
    <t>RHC1 XR RIBS 2 VIEW RIGHT W/ PA CHEST</t>
  </si>
  <si>
    <t>XR RIBS LEFT 3V</t>
  </si>
  <si>
    <t>XR RIBS RIGHT 3V</t>
  </si>
  <si>
    <t>RHC1 XR C-SPINE 4-5 VIEWS</t>
  </si>
  <si>
    <t>XR CERVICAL SPINE 4-5 VIEWS</t>
  </si>
  <si>
    <t>RHC1 XR TOES BILATERAL</t>
  </si>
  <si>
    <t>RHC1 XR ORBITS MIN 4 VIEW (RIGHT)</t>
  </si>
  <si>
    <t>RHC1 XR ORBITS MIN 4 VIEWS</t>
  </si>
  <si>
    <t>RHC1 XR SKULL 4+ VIEWS</t>
  </si>
  <si>
    <t>RHC1 XR RIBS 2 VIEW BILAT</t>
  </si>
  <si>
    <t>XR RIBS BILATERAL 3V</t>
  </si>
  <si>
    <t>RHC1 XR HIP 2 VIEW BILAT</t>
  </si>
  <si>
    <t>RHC1 XR HIP 2 VIEW W/PELVIS BI</t>
  </si>
  <si>
    <t>XR HIP BILATERAL W/PELVIS</t>
  </si>
  <si>
    <t>XR CERVICAL SPINE 6+ VIEWS</t>
  </si>
  <si>
    <t>XR LUMBAR SPINE COMPLETE MIN 6</t>
  </si>
  <si>
    <t>BD DEXA BONE DENSITY AXIAL</t>
  </si>
  <si>
    <t>XR CHEST 2 VIEWS W/OBLIQUES</t>
  </si>
  <si>
    <t>IOC</t>
  </si>
  <si>
    <t>LAP CHOLE</t>
  </si>
  <si>
    <t>XR FLUORO MORE THAN 1 HOUR</t>
  </si>
  <si>
    <t>XR FLUORO UP TO 1 HOUR</t>
  </si>
  <si>
    <t>RHC1 XR RIBS BILAT 4 VIEWS</t>
  </si>
  <si>
    <t>XR ABD AP/UPRT/ &amp; AP CHEST</t>
  </si>
  <si>
    <t>XR CYSTOURETHROGRAM</t>
  </si>
  <si>
    <t>XR CYSTOGRAM RETROGRADE</t>
  </si>
  <si>
    <t>RHC1 XR KNEE 1-2 VIEW BILAT</t>
  </si>
  <si>
    <t>XR KNEE 1-2 VIEWS BILAT</t>
  </si>
  <si>
    <t>XR MASTOIDS COMPLETE</t>
  </si>
  <si>
    <t>RHC1 XR SCOLIOSIS T-L</t>
  </si>
  <si>
    <t>RHC1 XR WRIST 3+ VIEWS BILAT</t>
  </si>
  <si>
    <t>XR Wrist Complete Bilateral</t>
  </si>
  <si>
    <t>RHC1 XR HAND 3+ VIEW BILAT</t>
  </si>
  <si>
    <t>RHC1 XR HAND 3+ VIEWS BILAT</t>
  </si>
  <si>
    <t>XR Hand Complete Bilateral</t>
  </si>
  <si>
    <t>RHC1 XR SCOLIOSIS T-L STANDING</t>
  </si>
  <si>
    <t>ANKLE BRACHIAL INDEX</t>
  </si>
  <si>
    <t>RT VEN LEG</t>
  </si>
  <si>
    <t>US LE Venous Duplex Left</t>
  </si>
  <si>
    <t>US VEIN LOWER EXTREMITY RIGHT</t>
  </si>
  <si>
    <t>US VEIN UNI-LIMITED</t>
  </si>
  <si>
    <t>US VEIN UPPER EXTREMITY LEFT</t>
  </si>
  <si>
    <t>US VEIN UPPER EXTREMITY RIGHT</t>
  </si>
  <si>
    <t>US VEN DOP EXT; UNILAT LT</t>
  </si>
  <si>
    <t>US VENOUS LEFT LOWER EXTREMITY</t>
  </si>
  <si>
    <t>NM LUNG VENTILATION ONLY</t>
  </si>
  <si>
    <t>US ARTERY UPPER EXTREMITY LT</t>
  </si>
  <si>
    <t>SP ARTHROGRAM HIP LEFT</t>
  </si>
  <si>
    <t>SP ARTHROGRAM HIP RIGHT</t>
  </si>
  <si>
    <t>SP ARTHROGRAM ANKLE LEFT</t>
  </si>
  <si>
    <t>SP ARTHROGRAM ANKLE RIGHT</t>
  </si>
  <si>
    <t>US AAA</t>
  </si>
  <si>
    <t>US AORTA AAA</t>
  </si>
  <si>
    <t>NM LIVER/SPLEEN WITH FLOW</t>
  </si>
  <si>
    <t>NM CYSTOGRAM</t>
  </si>
  <si>
    <t>ULTRASOUND CHEST</t>
  </si>
  <si>
    <t>US OB LIMITED</t>
  </si>
  <si>
    <t>US PELVIS NON-OB COMPLETE</t>
  </si>
  <si>
    <t>US GROIN</t>
  </si>
  <si>
    <t>US VEIN LOWER EXT BILATERAL</t>
  </si>
  <si>
    <t>US VEIN LOWER EXTREMITY BILATERAL</t>
  </si>
  <si>
    <t>US VEIN UPPER EXTREMITY BILAT</t>
  </si>
  <si>
    <t>RENAL US</t>
  </si>
  <si>
    <t>US RENAL (KIDNEYS) COMPLETE</t>
  </si>
  <si>
    <t>US RENAL/BLADDER COMPLETE</t>
  </si>
  <si>
    <t>NM LUNG PERFUSION ONLY</t>
  </si>
  <si>
    <t>NM GASTRIC EMPTYING</t>
  </si>
  <si>
    <t>US CAROTID DUP BILAT</t>
  </si>
  <si>
    <t>US ARTERY LOWER EXTREMITY BI</t>
  </si>
  <si>
    <t>US ARTERY LOWER EXTREMITY BILATERAL</t>
  </si>
  <si>
    <t>US BIL ART LEGS</t>
  </si>
  <si>
    <t>US ARTERY UPPER EXTREMITY BI</t>
  </si>
  <si>
    <t>SBFT</t>
  </si>
  <si>
    <t>MA MAMMOGRAM DIAGNOSTIC LEFT</t>
  </si>
  <si>
    <t>MA MAMMOGRAM DIAGNOSTIC RIGHT</t>
  </si>
  <si>
    <t>Unilateral Mammography, Right</t>
  </si>
  <si>
    <t>CT STROKE PROTOCOL</t>
  </si>
  <si>
    <t>CT SINUS W/CORONALS WO</t>
  </si>
  <si>
    <t>NM VQ LUNG SCAN</t>
  </si>
  <si>
    <t>NM MUGA</t>
  </si>
  <si>
    <t>NM GI Bleed Scan</t>
  </si>
  <si>
    <t>NM GI BLEEDING</t>
  </si>
  <si>
    <t>CT CERVICAL W/O</t>
  </si>
  <si>
    <t>CT LUMBAR SPINE  WO</t>
  </si>
  <si>
    <t>CT EXTREMITY UPPER LEF WO</t>
  </si>
  <si>
    <t>CT EXTREMITY UPPER LEFT WO</t>
  </si>
  <si>
    <t>CT EXTREMITY UPPER RIG WO</t>
  </si>
  <si>
    <t>CT EXTREMITY UPPER RIGHT WO</t>
  </si>
  <si>
    <t>CT HAND LEFT WO</t>
  </si>
  <si>
    <t>CT HAND RIGHT WO</t>
  </si>
  <si>
    <t>CT SHOULDER LEFT WO</t>
  </si>
  <si>
    <t>CT SHOULDER RIGHT WO</t>
  </si>
  <si>
    <t>CT WRIST RIGHT WO</t>
  </si>
  <si>
    <t>CT ANKLE LEFT WO</t>
  </si>
  <si>
    <t>CT ANKLE RIGHT WO</t>
  </si>
  <si>
    <t>CT EXTREMITY LOWER LEFT WO</t>
  </si>
  <si>
    <t>CT EXTREMITY LOWER RIG WO</t>
  </si>
  <si>
    <t>CT EXTREMITY LOWER RIGHT WO</t>
  </si>
  <si>
    <t>CT FOOT LEFT WO</t>
  </si>
  <si>
    <t>\</t>
  </si>
  <si>
    <t>CT FOOT RIGHT WO</t>
  </si>
  <si>
    <t>CT KNEE LEFT WO</t>
  </si>
  <si>
    <t>CT KNEE RIGHT WO</t>
  </si>
  <si>
    <t>CT TIB FIB LEFT W/O</t>
  </si>
  <si>
    <t>77066-MAMMOGRAM DIAGNOSTIC DIGITAL IMAGE BIL</t>
  </si>
  <si>
    <t>XR BARIUM ENEMA</t>
  </si>
  <si>
    <t>SP VENOGRAM EXTREMITY LEFT</t>
  </si>
  <si>
    <t>SP VENOGRAM EXTREMITY RIGHT</t>
  </si>
  <si>
    <t>CT LOW DOSE LUNG SCREE</t>
  </si>
  <si>
    <t>LDCT-LUNG SCREENIN</t>
  </si>
  <si>
    <t>73615;73615</t>
  </si>
  <si>
    <t>SP ARTHROGRAM ANKLE BILAT</t>
  </si>
  <si>
    <t>CT HEAD WC</t>
  </si>
  <si>
    <t>CT IAC'S WC</t>
  </si>
  <si>
    <t>CT ORBITS WC</t>
  </si>
  <si>
    <t>CT POSTERIOR FOSSA WC</t>
  </si>
  <si>
    <t>CT SELLA TURCICA WC</t>
  </si>
  <si>
    <t>CT MAXILLO-FACIAL WC</t>
  </si>
  <si>
    <t>CT SINUS W/CORONALS WC</t>
  </si>
  <si>
    <t>CT PELVIS WC</t>
  </si>
  <si>
    <t>CT EXTREMITY UPPER LEFT WC</t>
  </si>
  <si>
    <t>CT EXTREMITY UPPER RIGHT WC</t>
  </si>
  <si>
    <t>CT HAND LEFT WC</t>
  </si>
  <si>
    <t>CT HAND RIGHT WC</t>
  </si>
  <si>
    <t>CT SHOULDER LEFT WC</t>
  </si>
  <si>
    <t>CT SHOULDER RIGHT WC</t>
  </si>
  <si>
    <t>CT WRIST LEFT WC</t>
  </si>
  <si>
    <t>CT WRIST RIGHT WC</t>
  </si>
  <si>
    <t>CT ANKLE LEFT WC</t>
  </si>
  <si>
    <t>CT ANKLE RIGHT WC</t>
  </si>
  <si>
    <t>CT EXTREMITY LOWER LEFT WC</t>
  </si>
  <si>
    <t>CT EXTREMITY LOWER RIGHT WC</t>
  </si>
  <si>
    <t>CT FOOT LEFT WC</t>
  </si>
  <si>
    <t>CT FOOT RIGHT WC</t>
  </si>
  <si>
    <t>CT HIP LEFT WC</t>
  </si>
  <si>
    <t>CT HIP RIGHT WC</t>
  </si>
  <si>
    <t>CT KNEE LEFT WC</t>
  </si>
  <si>
    <t>CT KNEE RIGHT WC</t>
  </si>
  <si>
    <t>CT CERVICAL SPINE WC</t>
  </si>
  <si>
    <t>CT THORACIC SPINE WC</t>
  </si>
  <si>
    <t>CT LUMBAR SPINE WC</t>
  </si>
  <si>
    <t>CT EXTREMITY UPPER LEFT W/WO</t>
  </si>
  <si>
    <t>CT EXTREMITY UPPER RIGHT W/WO</t>
  </si>
  <si>
    <t>CT HAND LEFT W/WO</t>
  </si>
  <si>
    <t>CT HAND RIGHT W/WO</t>
  </si>
  <si>
    <t>CT SHOULDER LEFT W/WO</t>
  </si>
  <si>
    <t>CT SHOULDER RIGHT W/WO</t>
  </si>
  <si>
    <t>CT WRIST LEFT W/WO</t>
  </si>
  <si>
    <t>CT WRIST RIGHT W/WO</t>
  </si>
  <si>
    <t>CT ANKLE LEFT W/WO</t>
  </si>
  <si>
    <t>CT ANKLE RIGHT W/WO</t>
  </si>
  <si>
    <t>CT EXTREMITY LOWER LEFT W/WO</t>
  </si>
  <si>
    <t>CT EXTREMITY LOWER RIGHT W/WO</t>
  </si>
  <si>
    <t>CT FOOT LEFT W/WO</t>
  </si>
  <si>
    <t>CT FOOT RIGHT W/WO</t>
  </si>
  <si>
    <t>CT HIP LEFT W/WO</t>
  </si>
  <si>
    <t>CT HIP RIGHT W/WO</t>
  </si>
  <si>
    <t>CT KNEE LEFT W/WO</t>
  </si>
  <si>
    <t>CT KNEE RIGHT W/WO</t>
  </si>
  <si>
    <t>XR BARIUM ENEMA W AIR CONTRAST</t>
  </si>
  <si>
    <t>CT SINUS W/CORONALS W/WO</t>
  </si>
  <si>
    <t>MR EXTREMITY UPPER LEFT WO</t>
  </si>
  <si>
    <t>MR EXTREMITY UPPER RIGHT WO</t>
  </si>
  <si>
    <t>MR HAND LEFT WO</t>
  </si>
  <si>
    <t>MR HAND RIGHT WO</t>
  </si>
  <si>
    <t>MR ELBOW LEFT WO</t>
  </si>
  <si>
    <t>MR ELBOW RIGHT WO</t>
  </si>
  <si>
    <t>MR SHOULDER LEFT WO</t>
  </si>
  <si>
    <t>MR SHOULDER RIGHT WO</t>
  </si>
  <si>
    <t>MR WRIST LEFT WO</t>
  </si>
  <si>
    <t>MR WRIST RIGHT WO</t>
  </si>
  <si>
    <t>MR EXTREMITY LOWER LEFT WO</t>
  </si>
  <si>
    <t>MR EXTREMITY LOWER RIGHT WO</t>
  </si>
  <si>
    <t>MR FOOT LEFT WO</t>
  </si>
  <si>
    <t>MR FOOT RIGHT WO</t>
  </si>
  <si>
    <t>MR ANKLE LEFT WO</t>
  </si>
  <si>
    <t>MR ANKLE RIGHT WO</t>
  </si>
  <si>
    <t>MR HIP LEFT WO</t>
  </si>
  <si>
    <t>MR HIP RIGHT WO</t>
  </si>
  <si>
    <t>MR KNEE LEFT WO</t>
  </si>
  <si>
    <t>MR KNEE RIGHT WO</t>
  </si>
  <si>
    <t>Implant 3D Screening - ComboHD</t>
  </si>
  <si>
    <t>MA 3D MAMMO SCREENING LT</t>
  </si>
  <si>
    <t>MA 3D MAMMO SCREENING RT</t>
  </si>
  <si>
    <t>MA 3D MAMMOGRAM SCREEN BILAT</t>
  </si>
  <si>
    <t>MA 3D MAMMOGRAM SCREEN CAD BILAT</t>
  </si>
  <si>
    <t>MA 3D SCREEN MAMMO BILAT</t>
  </si>
  <si>
    <t>US Pelvic/Transvag</t>
  </si>
  <si>
    <t>US PELVIS TRNS ABD/VAG NON-OB</t>
  </si>
  <si>
    <t>CT NECK WC</t>
  </si>
  <si>
    <t>3D DIAG MAMMO RIGHT</t>
  </si>
  <si>
    <t>3D DIAGNOSTIC MAMMO LEFT</t>
  </si>
  <si>
    <t>SP VENOGRAM EXTREMITY BILAT</t>
  </si>
  <si>
    <t>3D DIAG MAM BILATERAL</t>
  </si>
  <si>
    <t>MR ORBIT, FACE, NECK W</t>
  </si>
  <si>
    <t>MR EXTREMITY UPPER LEFT W</t>
  </si>
  <si>
    <t>MR EXTREMITY UPPER RIGHT W</t>
  </si>
  <si>
    <t>MR HAND LEFT W</t>
  </si>
  <si>
    <t>MR HAND RIGHT W</t>
  </si>
  <si>
    <t>MR ELBOW LEFT W</t>
  </si>
  <si>
    <t>MR ELBOW RIGHT W</t>
  </si>
  <si>
    <t>MR SHOULDER LEFT W</t>
  </si>
  <si>
    <t>MR SHOULDER RIGHT W</t>
  </si>
  <si>
    <t>MR WRIST LEFT W</t>
  </si>
  <si>
    <t>MR WRIST RIGHT W</t>
  </si>
  <si>
    <t>MR EXTREMITY LOWER LEFT W</t>
  </si>
  <si>
    <t>MR EXTREMITY LOWER RIGHT W</t>
  </si>
  <si>
    <t>MR FOOT LEFT W</t>
  </si>
  <si>
    <t>MR FOOT RIGHT W</t>
  </si>
  <si>
    <t>MR ANKLE LEFT W</t>
  </si>
  <si>
    <t>MR ANKLE RIGHT W</t>
  </si>
  <si>
    <t>MR HIP LEFT W</t>
  </si>
  <si>
    <t>MR HIP RIGHT W</t>
  </si>
  <si>
    <t>MR KNEE LEFT W</t>
  </si>
  <si>
    <t>MR KNEE RIGHT W</t>
  </si>
  <si>
    <t>CT STONE SEARCH</t>
  </si>
  <si>
    <t>CT STONE STUDY</t>
  </si>
  <si>
    <t>CTA PELVIS WC</t>
  </si>
  <si>
    <t>CTA EXTREMITY UPPER LEFT W/WO</t>
  </si>
  <si>
    <t>CTA EXTREMITY UPPER LEFT WC</t>
  </si>
  <si>
    <t>CTA EXTREMITY UPPER RIGHT W/WO</t>
  </si>
  <si>
    <t>CTA EXTREMITY UPPER RIGHT WC</t>
  </si>
  <si>
    <t>CTA CHEST W/WO</t>
  </si>
  <si>
    <t>CTA CHEST WC</t>
  </si>
  <si>
    <t>CT ABDOMEN / PELVIS W/</t>
  </si>
  <si>
    <t>CTA EXTREMITY LOWER LEFT W/WO</t>
  </si>
  <si>
    <t>CTA EXTREMITY LOWER LEFT WC</t>
  </si>
  <si>
    <t>CTA EXTREMITY LOWER RIGHT W/WO</t>
  </si>
  <si>
    <t>CTA EXTREMITY LOWER RIGHT WC</t>
  </si>
  <si>
    <t>CT EXTREMITY UPPER BILAT WO</t>
  </si>
  <si>
    <t>CT KNEE BILAT WO</t>
  </si>
  <si>
    <t>MR EXTREMITY UPPER LEFT W/WO</t>
  </si>
  <si>
    <t>MR EXTREMITY UPPER RIGHT W/WO</t>
  </si>
  <si>
    <t>MR HAND LEFT W/WO</t>
  </si>
  <si>
    <t>MR HAND RIGHT W/WO</t>
  </si>
  <si>
    <t>MR ELBOW LEFT W/WO</t>
  </si>
  <si>
    <t>MR ELBOW RIGHT W/WO</t>
  </si>
  <si>
    <t>MR SHOULDER LEFT W/WO</t>
  </si>
  <si>
    <t>MR SHOULDER RIGHT W/WO</t>
  </si>
  <si>
    <t>MR WRIST LEFT W/WO</t>
  </si>
  <si>
    <t>MR WRIST RIGHT W/WO</t>
  </si>
  <si>
    <t>MR EXTREMITY LOWER LEFT W/WO</t>
  </si>
  <si>
    <t>MR EXTREMITY LOWER RIGHT W/WO</t>
  </si>
  <si>
    <t>MR FOOT LEFT W/WO</t>
  </si>
  <si>
    <t>MR FOOT RIGHT W/WO</t>
  </si>
  <si>
    <t>MR ANKLE LEFT W/WO</t>
  </si>
  <si>
    <t>MR ANKLE RIGHT W/WO</t>
  </si>
  <si>
    <t>MR HIP LEFT W/WO</t>
  </si>
  <si>
    <t>MR HIP RIGHT W/WO</t>
  </si>
  <si>
    <t>MR KNEE LEFT W/WO</t>
  </si>
  <si>
    <t>MR KNEE RIGHT W/WO</t>
  </si>
  <si>
    <t>CT HAND BILAT WO</t>
  </si>
  <si>
    <t>CTA ABDOMEN &amp; PELVIS W/WO</t>
  </si>
  <si>
    <t>CT EXTREMITY UPPER BILAT WC</t>
  </si>
  <si>
    <t>CT HAND BILAT WC</t>
  </si>
  <si>
    <t>CT EXTREMITY LOWER BILAT WC</t>
  </si>
  <si>
    <t>CT KNEE BILAT WC</t>
  </si>
  <si>
    <t>CTA AORTA W/RUNOFF</t>
  </si>
  <si>
    <t>CT EXTREMITY UPPER BILAT W/WO</t>
  </si>
  <si>
    <t>CT EXTREMITY LOWER BILAT W/WO</t>
  </si>
  <si>
    <t>CT KNEE BILAT W/WO</t>
  </si>
  <si>
    <t>73218;73218</t>
  </si>
  <si>
    <t>MR EXTREMITY UPPER BILAT WO</t>
  </si>
  <si>
    <t>MR HAND BILAT WO</t>
  </si>
  <si>
    <t>73221;73221</t>
  </si>
  <si>
    <t>MR ELBOW BILAT WO</t>
  </si>
  <si>
    <t>MR SHOULDER BILAT WO</t>
  </si>
  <si>
    <t>MR WRIST BILAT WO</t>
  </si>
  <si>
    <t>73718;73718</t>
  </si>
  <si>
    <t>MR EXTREMITY LOWER BILAT WO</t>
  </si>
  <si>
    <t>MR FOOT BILAT WO</t>
  </si>
  <si>
    <t>CT CHEST/ABD/PEL W</t>
  </si>
  <si>
    <t>73219;73219</t>
  </si>
  <si>
    <t>MR EXTREMITY UPPER BILAT W</t>
  </si>
  <si>
    <t>MR HAND BILAT W</t>
  </si>
  <si>
    <t>73222;73222</t>
  </si>
  <si>
    <t>MR ELBOW BILAT W</t>
  </si>
  <si>
    <t>MR SHOULDER BILAT W</t>
  </si>
  <si>
    <t>MR WRIST BILAT W</t>
  </si>
  <si>
    <t>73719;73719</t>
  </si>
  <si>
    <t>MR EXTREMITY LOWER BILAT W</t>
  </si>
  <si>
    <t>MR FOOT BILAT W</t>
  </si>
  <si>
    <t>MR ANKLE BILAT W</t>
  </si>
  <si>
    <t>MR KNEE BILAT W</t>
  </si>
  <si>
    <t>MR EXTREMITY UPPER BILAT W/WO</t>
  </si>
  <si>
    <t>MR HAND BILAT W/WO</t>
  </si>
  <si>
    <t>73223;73223</t>
  </si>
  <si>
    <t>MR ELBOW BILAT W/WO</t>
  </si>
  <si>
    <t>MR SHOULDER BILAT W/WO</t>
  </si>
  <si>
    <t>MR WRIST BILAT W/WO</t>
  </si>
  <si>
    <t>73720;73720</t>
  </si>
  <si>
    <t>MR EXTREMITY LOWER BILAT W/WO</t>
  </si>
  <si>
    <t>MR FOOT BILAT W/WO</t>
  </si>
  <si>
    <t>FINGER 1 DIGIT</t>
  </si>
  <si>
    <t>SALIENT/SCHEDULER</t>
  </si>
  <si>
    <t>XR FINGER LT</t>
  </si>
  <si>
    <t>XR FINGER LT (AP/LAT) 2ND</t>
  </si>
  <si>
    <t>XR FINGER LT (AP/LAT) 3RD</t>
  </si>
  <si>
    <t>XR FINGER LT (AP/LAT) 4TH</t>
  </si>
  <si>
    <t>XR FINGER LT (AP/LAT) 5TH</t>
  </si>
  <si>
    <t>XR FINGER RT</t>
  </si>
  <si>
    <t>XR FINGER RT (AP/LAT) 2ND</t>
  </si>
  <si>
    <t>XR FINGER RT (AP/LAT) 3RD</t>
  </si>
  <si>
    <t>XR FINGER RT (AP/LAT) 4TH</t>
  </si>
  <si>
    <t>XR FINGER RT (AP/LAT) 5TH</t>
  </si>
  <si>
    <t>XR TOE LT</t>
  </si>
  <si>
    <t>XR TOE LT FIFTH</t>
  </si>
  <si>
    <t>XR TOE LT FOURTH</t>
  </si>
  <si>
    <t>XR TOE LT GREAT</t>
  </si>
  <si>
    <t>XR TOE LT SECOND</t>
  </si>
  <si>
    <t>XR TOE LT THIRD</t>
  </si>
  <si>
    <t>XR TOE RT</t>
  </si>
  <si>
    <t>XR TOE RT FIFTH</t>
  </si>
  <si>
    <t>XR TOE RT FOURTH</t>
  </si>
  <si>
    <t>XR TOE RT GREAT</t>
  </si>
  <si>
    <t>XR TOE RT SECOND</t>
  </si>
  <si>
    <t>XR TOE RT THIRD</t>
  </si>
  <si>
    <t>XR SHOULDER 1V LT</t>
  </si>
  <si>
    <t>XR SHOULDER 1V RT</t>
  </si>
  <si>
    <t>XR C SPINE 1V</t>
  </si>
  <si>
    <t>XR L SPINE 1V</t>
  </si>
  <si>
    <t>XR SPINE 1V</t>
  </si>
  <si>
    <t>XR T SPINE 1V</t>
  </si>
  <si>
    <t>XR CLAVICLE LT (AP/30 ANGLE)</t>
  </si>
  <si>
    <t>XR CLAVICLE RT (AP/30 ANGLE</t>
  </si>
  <si>
    <t>XR HUMERUS AP LAT LT</t>
  </si>
  <si>
    <t>XR HUMERUS AP LAT RT</t>
  </si>
  <si>
    <t>XR ELBOW 2V LT</t>
  </si>
  <si>
    <t>XR ELBOW 2V RT</t>
  </si>
  <si>
    <t>XR FOREARM 2V LT</t>
  </si>
  <si>
    <t>XR FOREARM 2V RT</t>
  </si>
  <si>
    <t>XR FOREARM AP/LAT LT</t>
  </si>
  <si>
    <t>XR FOREARM AP/LAT RT</t>
  </si>
  <si>
    <t>XR INFANT UPPER EXTREMITY LT UNDER 1YR</t>
  </si>
  <si>
    <t>XR INFANT UPPER EXTREMITY RT UNDER 1YR</t>
  </si>
  <si>
    <t>XR UPP EXT INFANT LT</t>
  </si>
  <si>
    <t>XR UPP EXT INFANT RT</t>
  </si>
  <si>
    <t>XR WRIST 2V LT</t>
  </si>
  <si>
    <t>XR WRIST 2V RT</t>
  </si>
  <si>
    <t>XR HAND 2V LT</t>
  </si>
  <si>
    <t>XR HAND 2V RT</t>
  </si>
  <si>
    <t>XR FEMUR 1V LT</t>
  </si>
  <si>
    <t>XR FEMUR 1V RT</t>
  </si>
  <si>
    <t>XR KNEE 1-2V LT</t>
  </si>
  <si>
    <t>XR KNEE 1-2V RT</t>
  </si>
  <si>
    <t>XR KNEE 2V LT</t>
  </si>
  <si>
    <t>XR KNEE 2V RT</t>
  </si>
  <si>
    <t>XR BILAT STAND KNEE AP ONLY</t>
  </si>
  <si>
    <t>XR KNEES BILAT STANDING (AP ONLY)</t>
  </si>
  <si>
    <t>XR TIBIA-FIBULA LT (AP/LAT)</t>
  </si>
  <si>
    <t>XR TIBIA-FIBULA RT (AP/LAT)</t>
  </si>
  <si>
    <t>XR INFANT LOWER EXTREMITY UNDER 1 YR LT</t>
  </si>
  <si>
    <t>XR INFANT LOWER EXTREMITY UNDER 1 YR RT</t>
  </si>
  <si>
    <t>XR LOW EXT INFANT 2V LT</t>
  </si>
  <si>
    <t>XR LOW EXT INFANT 2V RT</t>
  </si>
  <si>
    <t>XR ANKLE 2V LT</t>
  </si>
  <si>
    <t>XR ANKLE 2V RT</t>
  </si>
  <si>
    <t>XR FOOT 2V LT</t>
  </si>
  <si>
    <t>XR FOOT 2V RT</t>
  </si>
  <si>
    <t>XR CALCANEOUS LT (AP/LAT)</t>
  </si>
  <si>
    <t>XR CALCANEOUS RT (AP/LAT)</t>
  </si>
  <si>
    <t>XR NASAL BONES 3V</t>
  </si>
  <si>
    <t>XR SINUSES &lt; 3V</t>
  </si>
  <si>
    <t>XR SALRY GLD CALC LT</t>
  </si>
  <si>
    <t>XR SALRY GLD CALC RT</t>
  </si>
  <si>
    <t>XR PELVIS 1-2V</t>
  </si>
  <si>
    <t>XR SACROILIAC JTS (AP/OBL)</t>
  </si>
  <si>
    <t>XR SI JTS &lt; 3 V</t>
  </si>
  <si>
    <t>XR SACRUM/COCCYX (AP/LAT)</t>
  </si>
  <si>
    <t>XR SACRUM/COCCYX 2V</t>
  </si>
  <si>
    <t>XR SCAPULA 2V LT</t>
  </si>
  <si>
    <t>XR SCAPULA 2V RT</t>
  </si>
  <si>
    <t>XR SCAPULA LT (AP/LAT)</t>
  </si>
  <si>
    <t>XR SCAPULA RT (AP/LAT)</t>
  </si>
  <si>
    <t>XR WRIST 3 OR MORE LT</t>
  </si>
  <si>
    <t>XR WRIST 3 OR MORE RT</t>
  </si>
  <si>
    <t>XR HAND 3V LT</t>
  </si>
  <si>
    <t>XR HAND 3V RT</t>
  </si>
  <si>
    <t>XR ANKLE 3V LT</t>
  </si>
  <si>
    <t>XR ANKLE 3V RT</t>
  </si>
  <si>
    <t>XR FOOT 3V LT</t>
  </si>
  <si>
    <t>XR FOOT 3V RT</t>
  </si>
  <si>
    <t>XR EYE FOR FOREIGN BODY</t>
  </si>
  <si>
    <t>XR MANDIBLE &lt; 4V</t>
  </si>
  <si>
    <t>XR MASTOID &lt; 3V</t>
  </si>
  <si>
    <t>XR MASTOIDS &lt; 3V</t>
  </si>
  <si>
    <t>XR TMJ OPEN AND CLOSED LT</t>
  </si>
  <si>
    <t>XR TMJ OPEN AND CLOSED RT</t>
  </si>
  <si>
    <t>XR NECK</t>
  </si>
  <si>
    <t>XR SOFT TISSUE NECK (AP/L)</t>
  </si>
  <si>
    <t>XR CHEST LAT DECUBITUS 1V</t>
  </si>
  <si>
    <t>XR SHOULDER 2+V LT</t>
  </si>
  <si>
    <t>XR SHOULDER 2+V RT</t>
  </si>
  <si>
    <t>XR SHOULDER 2V LT</t>
  </si>
  <si>
    <t>XR SHOULDER 2V RT</t>
  </si>
  <si>
    <t>XR SHOULDER 3V LT</t>
  </si>
  <si>
    <t>XR SHOULDER 3V RT</t>
  </si>
  <si>
    <t>XR AC JOINT BILAT</t>
  </si>
  <si>
    <t>XR AC JOINTS W/WO WEIGHTS</t>
  </si>
  <si>
    <t>XR HIP 1V LT</t>
  </si>
  <si>
    <t>XR FEMUR 2V LT</t>
  </si>
  <si>
    <t>XR FEMUR 2V RT</t>
  </si>
  <si>
    <t>XR FEMUR LT (AP/LAT)</t>
  </si>
  <si>
    <t>XR FEMUR RT (AP/LAT)</t>
  </si>
  <si>
    <t>XR PATELLA LT (AP/LAT/AX)</t>
  </si>
  <si>
    <t>XR PATELLA RT (AP/LAT/AX)</t>
  </si>
  <si>
    <t>XR ABD 1V</t>
  </si>
  <si>
    <t>XR ABDOMEN 1V</t>
  </si>
  <si>
    <t>XR ABDOMEN 1V KUB</t>
  </si>
  <si>
    <t>XR FOREIGN BODY CHILD 1V</t>
  </si>
  <si>
    <t>XR FOREIGN BODY LOCALIZATION CHILD 1 VW</t>
  </si>
  <si>
    <t>XR FACIAL BONES &lt; 3V</t>
  </si>
  <si>
    <t>NM THYROID UPTAKE</t>
  </si>
  <si>
    <t>XR STERNUM (OBL/LAT)</t>
  </si>
  <si>
    <t>XR SINUSES COMP MIN 3V</t>
  </si>
  <si>
    <t>XR CHEST 2V</t>
  </si>
  <si>
    <t>XR RIBS 2V LT</t>
  </si>
  <si>
    <t>XR RIBS 2V RT</t>
  </si>
  <si>
    <t>XR RIBS UNILATERAL LT 2V</t>
  </si>
  <si>
    <t>XR RIBS UNILATERAL RT 2V</t>
  </si>
  <si>
    <t>XR STERNOCLAVICULAR JTS</t>
  </si>
  <si>
    <t>XR C SPINE 2-3V</t>
  </si>
  <si>
    <t>XR L SPINE 3V</t>
  </si>
  <si>
    <t>XR L SPINE BENDING ONLY</t>
  </si>
  <si>
    <t>XR HIP (AP/LAT) PELVIS LT</t>
  </si>
  <si>
    <t>XR HIP (AP/LAT) PELVIS RT</t>
  </si>
  <si>
    <t>XR HIP 2-3V LT</t>
  </si>
  <si>
    <t>XR HIP 2-3V RT</t>
  </si>
  <si>
    <t>XR HIP BILAT 2V</t>
  </si>
  <si>
    <t>XR HIP BILAT WITH PELVIS 2V</t>
  </si>
  <si>
    <t>XR KNEE 4V LT</t>
  </si>
  <si>
    <t>XR KNEE 4V RT</t>
  </si>
  <si>
    <t>XR THORACIC SPINE 3V</t>
  </si>
  <si>
    <t>XR SI JTS 3V</t>
  </si>
  <si>
    <t>Abdomen 2 View</t>
  </si>
  <si>
    <t>XR ABD 2V</t>
  </si>
  <si>
    <t>XR ABDOMEN 2V</t>
  </si>
  <si>
    <t>XR TMJ OPEN AND CLOSED BILATERAL</t>
  </si>
  <si>
    <t>XR MANDIBLE 4+V</t>
  </si>
  <si>
    <t>XR MANDIBLE 4V</t>
  </si>
  <si>
    <t>XR THORACIC SPINE 4+V</t>
  </si>
  <si>
    <t>XR PELVIS 3V</t>
  </si>
  <si>
    <t>XR PELVIS COM MIN 3V</t>
  </si>
  <si>
    <t>XR FACIAL BONES (PA/WAT/L)</t>
  </si>
  <si>
    <t>XR ENTIRE SPINE 1V</t>
  </si>
  <si>
    <t>XR L SPINE 5V</t>
  </si>
  <si>
    <t>XR CHEST 3V</t>
  </si>
  <si>
    <t>XR RIBS WITH 1V CHEST LT</t>
  </si>
  <si>
    <t>XR RIBS WITH 1V CHEST RT</t>
  </si>
  <si>
    <t>XR C SPINE 4-5V</t>
  </si>
  <si>
    <t>XR HIP 4V LT</t>
  </si>
  <si>
    <t>XR HIP 4V RT</t>
  </si>
  <si>
    <t>XR ABD 3V</t>
  </si>
  <si>
    <t>XR ABDOMEN 3V</t>
  </si>
  <si>
    <t>XR FINGER BILAT</t>
  </si>
  <si>
    <t>XR TOES BILAT</t>
  </si>
  <si>
    <t>XR ORBIT BONE MIN 3V</t>
  </si>
  <si>
    <t>XR SKULL 4V</t>
  </si>
  <si>
    <t>XR SKULL 4V COMP</t>
  </si>
  <si>
    <t>XR HIP BILAT 3-4V</t>
  </si>
  <si>
    <t>XR HIP BILAT WITH PELVIS 3-4V</t>
  </si>
  <si>
    <t>XR C SPINE 6+V</t>
  </si>
  <si>
    <t>XR L SPINE 7V</t>
  </si>
  <si>
    <t>XR L SPINE COMP 6V</t>
  </si>
  <si>
    <t>XR DEXA BONE DESNITY AXIAL W VERT FX ASSESS</t>
  </si>
  <si>
    <t>XR CHEST 4V</t>
  </si>
  <si>
    <t>XR ENTIRE SPINE 2V</t>
  </si>
  <si>
    <t>XR HIP BILAT 5+V</t>
  </si>
  <si>
    <t>XR HIP BILAT WITH PELVIS 5V</t>
  </si>
  <si>
    <t>XR FLUORO &lt; 1HR</t>
  </si>
  <si>
    <t>XR RIBS BILAT WITH 1V CHEST</t>
  </si>
  <si>
    <t>XR ACUTE ABD SERIES W/ 1V CHEST</t>
  </si>
  <si>
    <t>XR GALLBLADDER ORAL CONTRAST</t>
  </si>
  <si>
    <t>XR JOINT SURVEY 1V 2+ JTS</t>
  </si>
  <si>
    <t>XR JOINT SURVEY SINGLE VIEW 2+ JOINTS</t>
  </si>
  <si>
    <t>XR CLAVICLE BILAT</t>
  </si>
  <si>
    <t>XR HUMERUS BILAT</t>
  </si>
  <si>
    <t>XR ELBOW 2V BILAT</t>
  </si>
  <si>
    <t>XR FOREARM 2V BILAT</t>
  </si>
  <si>
    <t>XR WRIST 2V BILAT</t>
  </si>
  <si>
    <t>XR HAND 2V BILAT</t>
  </si>
  <si>
    <t>XR KNEE 2V BILAT</t>
  </si>
  <si>
    <t>XR KNEE 2V BILATERAL</t>
  </si>
  <si>
    <t>XR TIB FIB BILAT</t>
  </si>
  <si>
    <t>XR ANKLE 2V BILAT</t>
  </si>
  <si>
    <t>XR HEEL/CAL BILAT</t>
  </si>
  <si>
    <t>XR MASTOID COMPLETE</t>
  </si>
  <si>
    <t>XR MASTOIDS 3V COMP</t>
  </si>
  <si>
    <t>XR ENTIRE SPINE 4-5V</t>
  </si>
  <si>
    <t>XR SCAPULA BILAT</t>
  </si>
  <si>
    <t>XR ELBOW 3V BILAT</t>
  </si>
  <si>
    <t>XR WRIST 3V BILAT</t>
  </si>
  <si>
    <t>XR HAND 3V BILAT</t>
  </si>
  <si>
    <t>XR ANKLE 3V BILAT</t>
  </si>
  <si>
    <t>BILAT FOOT 3V</t>
  </si>
  <si>
    <t>NM THYROID IMAGING ONLY</t>
  </si>
  <si>
    <t>XR SHOULDER 2V BI</t>
  </si>
  <si>
    <t>XR SHOULDER 2V BILAT</t>
  </si>
  <si>
    <t>XR FEMUR 2V BILAT</t>
  </si>
  <si>
    <t>XR KNEE 3V BILAT</t>
  </si>
  <si>
    <t>XR ENTIRE SPINE 6+V</t>
  </si>
  <si>
    <t>XR KNEE 4V BILAT</t>
  </si>
  <si>
    <t>XR BONE SURVEY LIM</t>
  </si>
  <si>
    <t>NM SAL GLAND FUNCT STUDY</t>
  </si>
  <si>
    <t>US ABI ONLY</t>
  </si>
  <si>
    <t>US RLE VENOUS</t>
  </si>
  <si>
    <t>NM SAL GLAND FUNCT IMAGING</t>
  </si>
  <si>
    <t>XR IVP W/ TOMOS</t>
  </si>
  <si>
    <t>NM LIVER/SPLEEN STATIC ONLY</t>
  </si>
  <si>
    <t>NM LUNG VENTILATION</t>
  </si>
  <si>
    <t>US BLADDER</t>
  </si>
  <si>
    <t>US PELVIC LIM</t>
  </si>
  <si>
    <t>NM I123 THYROID UPTAKE/SCAN</t>
  </si>
  <si>
    <t>NM THYROID I-123 UPTAKE/SCAN</t>
  </si>
  <si>
    <t>NM THYROID IMAGING UPTAKE AND SCAN</t>
  </si>
  <si>
    <t>US CAROTID DOPP UNI/LIM</t>
  </si>
  <si>
    <t>US ART LOWER EXT LT</t>
  </si>
  <si>
    <t>US ART LOWER EXT RT</t>
  </si>
  <si>
    <t>US RLE ARTERIAL</t>
  </si>
  <si>
    <t>US LUE ARTERIAL</t>
  </si>
  <si>
    <t>US RUE ARTERIAL</t>
  </si>
  <si>
    <t>MBSS</t>
  </si>
  <si>
    <t>XR MOD BARIUM SWALLOW</t>
  </si>
  <si>
    <t>XR MODIFIED BARIUM STUDY</t>
  </si>
  <si>
    <t>US ECHO LIM STUDY</t>
  </si>
  <si>
    <t>US AAA SCREEN</t>
  </si>
  <si>
    <t>US AORTA SCREENING (AAA)</t>
  </si>
  <si>
    <t>XR BONE SURVEY COMPLETE METS</t>
  </si>
  <si>
    <t>US SOFT TISSUE HEAD/NECK</t>
  </si>
  <si>
    <t>US ST HEAD</t>
  </si>
  <si>
    <t>US ST NECK</t>
  </si>
  <si>
    <t>NM LIVER/SPLEEN FLOW</t>
  </si>
  <si>
    <t>CT HEART</t>
  </si>
  <si>
    <t>US ABD AORTA LIMITED</t>
  </si>
  <si>
    <t>US RETROPERITENEAL LIM</t>
  </si>
  <si>
    <t>US RETROPERITENEAL LIMITED</t>
  </si>
  <si>
    <t>US SOFT TISSUE CHEST</t>
  </si>
  <si>
    <t>US ABD LIM</t>
  </si>
  <si>
    <t>US LIVER (HEPATIC)</t>
  </si>
  <si>
    <t>US RUQ</t>
  </si>
  <si>
    <t>XR ESOPHAGRAM SIN CON</t>
  </si>
  <si>
    <t>XR ESOPHOGRAM</t>
  </si>
  <si>
    <t>US ECHOENCEPHALOGRAPHY</t>
  </si>
  <si>
    <t>US GUIDANCE FOR NEEDLE PLACEMENT</t>
  </si>
  <si>
    <t>US BREAST LIM LT</t>
  </si>
  <si>
    <t>US BREAST LIM RT</t>
  </si>
  <si>
    <t>NM MECKELS SCAN</t>
  </si>
  <si>
    <t>US TRANSVAG</t>
  </si>
  <si>
    <t>US MALE PELVIS NON SCROTAL</t>
  </si>
  <si>
    <t>US EXTREM NON-VASCULAR LT LIMITED</t>
  </si>
  <si>
    <t>US EXTREM NON-VASCULAR RT LIMITED</t>
  </si>
  <si>
    <t>US NON-VASC EXT LIM LT</t>
  </si>
  <si>
    <t>US NON-VASC EXT LIM RT</t>
  </si>
  <si>
    <t>US ST EXT LIM LT</t>
  </si>
  <si>
    <t>US ST EXT LIM RT</t>
  </si>
  <si>
    <t>XR ESOPHAGRAM DOUB CON</t>
  </si>
  <si>
    <t>XR SMALL BOWEL WITH UGI</t>
  </si>
  <si>
    <t>XR UPP GI W/ SML BOWEL</t>
  </si>
  <si>
    <t>US BLE VENOUS</t>
  </si>
  <si>
    <t>US BUE VENOUS</t>
  </si>
  <si>
    <t>US RETROPERITENEAL COMP</t>
  </si>
  <si>
    <t>US RETROPERITENEAL COMPLETE</t>
  </si>
  <si>
    <t>NM HIDA SCAN WO CCK</t>
  </si>
  <si>
    <t>NM LUNG PERFUSION</t>
  </si>
  <si>
    <t>NM LUNG SCAN PERFUSION ONLY</t>
  </si>
  <si>
    <t>US TRANS VAGINAL OB</t>
  </si>
  <si>
    <t>US TRANSVAG OB</t>
  </si>
  <si>
    <t>US TRANSPLANTED KIDNEY</t>
  </si>
  <si>
    <t>US TRANSPLANTED KIDNEY LT</t>
  </si>
  <si>
    <t>US TRANSPLANTED KIDNEY RT</t>
  </si>
  <si>
    <t>MG MAMMO DIGITAL SCREENING BILATERAL</t>
  </si>
  <si>
    <t>MG MAMMO DIGITAL SCREENING LT</t>
  </si>
  <si>
    <t>MG MAMMO DIGITAL SCREENING RT</t>
  </si>
  <si>
    <t>MG MAMMO SCREEN BILAT</t>
  </si>
  <si>
    <t>MG MAMMO SCREEN LT</t>
  </si>
  <si>
    <t>MG MAMMO SCREEN RT</t>
  </si>
  <si>
    <t>NM VENOUS THROMB IMAG LT</t>
  </si>
  <si>
    <t>NM VENOUS THROMB IMAG RT</t>
  </si>
  <si>
    <t>NM GASTRIC EMPTY STOMACH</t>
  </si>
  <si>
    <t>XR UGI SERIES</t>
  </si>
  <si>
    <t>XR UPP GI SERIES SING CONT</t>
  </si>
  <si>
    <t>NM CARDIAC MUSCLE FOR RECENT DAMAGE</t>
  </si>
  <si>
    <t>US CAROTID BIL</t>
  </si>
  <si>
    <t>US ART LOWER EXT BILATERAL</t>
  </si>
  <si>
    <t>US BLE ARTERIAL</t>
  </si>
  <si>
    <t>US ART UPPER EXT BILATERAL</t>
  </si>
  <si>
    <t>US BUE ARTERIAL</t>
  </si>
  <si>
    <t>XR SBFT</t>
  </si>
  <si>
    <t>XR SMALL BOWEL FOLLOW THROUGH</t>
  </si>
  <si>
    <t>US ABD COMP</t>
  </si>
  <si>
    <t>MG MAMMO DIAG LT</t>
  </si>
  <si>
    <t>MG MAMMO DIAG RT</t>
  </si>
  <si>
    <t>MG MAMMO DIGITAL DIAGNOSTIC LT</t>
  </si>
  <si>
    <t>MG MAMMO DIGITAL DIAGNOSTIC RT</t>
  </si>
  <si>
    <t>NM BONE LIMITED MULT AREAS</t>
  </si>
  <si>
    <t>CT FACIAL/SINUSES WO</t>
  </si>
  <si>
    <t>US FETAL AGE FU</t>
  </si>
  <si>
    <t>XR UGI W/ AIR</t>
  </si>
  <si>
    <t>XR UPP GI SERIES DOUB CONT</t>
  </si>
  <si>
    <t>US EXTREMITIES NON-VASCULAR COMPLETE LT</t>
  </si>
  <si>
    <t>US EXTREMITIES NON-VASCULAR COMPLETE RT</t>
  </si>
  <si>
    <t>US NON-VASC EXT COMP LT</t>
  </si>
  <si>
    <t>US NON-VASC EXT COMP RT</t>
  </si>
  <si>
    <t>NM HIDA SCAN W CCK</t>
  </si>
  <si>
    <t>NM VENOUS THROMB IMAG BILAT</t>
  </si>
  <si>
    <t>NM GASTRIC EMPTY STOMACH/SML INTEST</t>
  </si>
  <si>
    <t>NM CARDIAC MUGA</t>
  </si>
  <si>
    <t>US OB &lt; 14 WKS</t>
  </si>
  <si>
    <t>CT T SPINE WO</t>
  </si>
  <si>
    <t>CT THORAIC SPINE WO</t>
  </si>
  <si>
    <t>CT L SPINE WO</t>
  </si>
  <si>
    <t>CT ELBOW WO LT</t>
  </si>
  <si>
    <t>CT ELBOW WO RT</t>
  </si>
  <si>
    <t>CT FOREARM WO LT</t>
  </si>
  <si>
    <t>CT HAND WO LT</t>
  </si>
  <si>
    <t>CT HAND WO RT</t>
  </si>
  <si>
    <t>CT HUMERUS WO LT</t>
  </si>
  <si>
    <t>CT HUMERUS WO RT</t>
  </si>
  <si>
    <t>CT SHOULDER WO LT</t>
  </si>
  <si>
    <t>CT SHOULDER WO RT</t>
  </si>
  <si>
    <t>CT UPP EXT WO LT</t>
  </si>
  <si>
    <t>CT UPP EXT WO RT</t>
  </si>
  <si>
    <t>CT UPPER EXT LT WO</t>
  </si>
  <si>
    <t>CT UPPER EXT RT WO</t>
  </si>
  <si>
    <t>CT WRIST WO LT</t>
  </si>
  <si>
    <t>CT WRIST WO RT</t>
  </si>
  <si>
    <t>CT ANKLE WO LT</t>
  </si>
  <si>
    <t>CT ANKLE WO RT</t>
  </si>
  <si>
    <t>CT FEMUR WO LT</t>
  </si>
  <si>
    <t>CT FEMUR WO RT</t>
  </si>
  <si>
    <t>CT FOOT WO LT</t>
  </si>
  <si>
    <t>CT FOOT WO RT</t>
  </si>
  <si>
    <t>CT HIP WO LT</t>
  </si>
  <si>
    <t>CT HIP WO RT</t>
  </si>
  <si>
    <t>CT KNEE WO LT</t>
  </si>
  <si>
    <t>CT KNEE WO RT</t>
  </si>
  <si>
    <t>CT LOWER EXT LT WO</t>
  </si>
  <si>
    <t>CT LOWER EXT RT WO</t>
  </si>
  <si>
    <t>CT TIB FIB WO LT</t>
  </si>
  <si>
    <t>CT TIB FIB WO RT</t>
  </si>
  <si>
    <t>MG MAMMO DIAG BILAT</t>
  </si>
  <si>
    <t>MG MAMMO DIGITAL DIAGNOSTIC BILAT</t>
  </si>
  <si>
    <t>US BIOPHYS PROFILE NON STRESS</t>
  </si>
  <si>
    <t>NM LUNG SCAN VENT &amp; PERF</t>
  </si>
  <si>
    <t>NM LUNG VENT/PERFUSION</t>
  </si>
  <si>
    <t>76705;76857</t>
  </si>
  <si>
    <t>US ABDOMEN LIMITED/PELVIS LIMITED</t>
  </si>
  <si>
    <t>CT ORBIT SELLA/POST FOSSA W</t>
  </si>
  <si>
    <t>CT ORBIT SELLA/POST FOSSA/EAR W</t>
  </si>
  <si>
    <t>CT ORBITS SELLA OR IAC W</t>
  </si>
  <si>
    <t>CT FACIAL/SINUSES W</t>
  </si>
  <si>
    <t>CT ELBOW W LT</t>
  </si>
  <si>
    <t>CT ELBOW W RT</t>
  </si>
  <si>
    <t>CT FOREARM W LT</t>
  </si>
  <si>
    <t>CT HAND W LT</t>
  </si>
  <si>
    <t>CT HAND W RT</t>
  </si>
  <si>
    <t>CT HUMERUS W LT</t>
  </si>
  <si>
    <t>CT HUMERUS W RT</t>
  </si>
  <si>
    <t>CT SHOULDER W LT</t>
  </si>
  <si>
    <t>CT SHOULDER W RT</t>
  </si>
  <si>
    <t>CT UPP EXT W LT</t>
  </si>
  <si>
    <t>CT UPP EXT W RT</t>
  </si>
  <si>
    <t>CT UPPER EXT LT W</t>
  </si>
  <si>
    <t>CT UPPER EXT RT W</t>
  </si>
  <si>
    <t>CT WRIST W LT</t>
  </si>
  <si>
    <t>CT WRIST W RT</t>
  </si>
  <si>
    <t>CT ANKLE W LT</t>
  </si>
  <si>
    <t>CT ANKLE W RT</t>
  </si>
  <si>
    <t>CT FEMUR W LT</t>
  </si>
  <si>
    <t>CT FEMUR W RT</t>
  </si>
  <si>
    <t>CT FOOT W LT</t>
  </si>
  <si>
    <t>CT FOOT W RT</t>
  </si>
  <si>
    <t>CT HIP W LT</t>
  </si>
  <si>
    <t>CT HIP W RT</t>
  </si>
  <si>
    <t>CT KNEE W LT</t>
  </si>
  <si>
    <t>CT KNEE W RT</t>
  </si>
  <si>
    <t>CT LOWER EXT LT W</t>
  </si>
  <si>
    <t>CT LOWER EXT RT W</t>
  </si>
  <si>
    <t>CT TIB FIB W LT</t>
  </si>
  <si>
    <t>CT TIB FIB W RT</t>
  </si>
  <si>
    <t>CT ABDOMEN WITH ORAL ONLY</t>
  </si>
  <si>
    <t>NM SENTINEL NODE INJ/IMAG</t>
  </si>
  <si>
    <t>CT C SPINE W</t>
  </si>
  <si>
    <t>CT T SPINE W</t>
  </si>
  <si>
    <t>CT THORAIC SPINE W</t>
  </si>
  <si>
    <t>CT L SPINE W</t>
  </si>
  <si>
    <t>CT LUMBAR W</t>
  </si>
  <si>
    <t>CT ELBOW/WO W/WO LT</t>
  </si>
  <si>
    <t>CT ELBOW/WO W/WO RT</t>
  </si>
  <si>
    <t>CT FOREARM W/WO LT</t>
  </si>
  <si>
    <t>CT HAND W/WO LT</t>
  </si>
  <si>
    <t>CT HAND W/WO RT</t>
  </si>
  <si>
    <t>CT HUMERUS W/WO LT</t>
  </si>
  <si>
    <t>CT HUMERUS W/WO RT</t>
  </si>
  <si>
    <t>CT SHOULDER W/WO LT</t>
  </si>
  <si>
    <t>CT SHOULDER W/WO RT</t>
  </si>
  <si>
    <t>CT UPP EXT W/WO LT</t>
  </si>
  <si>
    <t>CT UPP EXT W/WO RT</t>
  </si>
  <si>
    <t>CT UPPER EXT LT W/WO</t>
  </si>
  <si>
    <t>CT UPPER EXT RT W/WO</t>
  </si>
  <si>
    <t>CT WRIST W/WO LT</t>
  </si>
  <si>
    <t>CT WRIST W/WO RT</t>
  </si>
  <si>
    <t>CT ANKLE W/WO LT</t>
  </si>
  <si>
    <t>CT ANKLE W/WO RT</t>
  </si>
  <si>
    <t>CT FEMUR W/WO LT</t>
  </si>
  <si>
    <t>CT FEMUR W/WO RT</t>
  </si>
  <si>
    <t>CT FOOT W/WO LT</t>
  </si>
  <si>
    <t>CT FOOT W/WO RT</t>
  </si>
  <si>
    <t>CT HIP W/WO LT</t>
  </si>
  <si>
    <t>CT HIP W/WO RT</t>
  </si>
  <si>
    <t>CT KNEE W/WO LT</t>
  </si>
  <si>
    <t>CT KNEE W/WO RT</t>
  </si>
  <si>
    <t>CT LOWER EXT LT W/WO</t>
  </si>
  <si>
    <t>CT LOWER EXT RT W/WO</t>
  </si>
  <si>
    <t>CT TIB FIB W/WO LT</t>
  </si>
  <si>
    <t>CT TIB FIB W/WO RT</t>
  </si>
  <si>
    <t>US BLE ARTERIAL W ABI</t>
  </si>
  <si>
    <t>XR BARIUM ENEMA AIR CONT</t>
  </si>
  <si>
    <t>XR BARIUM ENEMA WITH AIR CONTRAST</t>
  </si>
  <si>
    <t>CT HEAD W/WO</t>
  </si>
  <si>
    <t>CT ORBIT SELLA/POST FOSSA/EAR W/WO</t>
  </si>
  <si>
    <t>CT ORBITS SELLA OR IAC W/WO</t>
  </si>
  <si>
    <t>CT FACIAL/SINUSES W/WO</t>
  </si>
  <si>
    <t>CT MAXILLOFACIAL W/WO</t>
  </si>
  <si>
    <t>CT T SPINE W/WO</t>
  </si>
  <si>
    <t>CT THORAIC SPINE W/WO</t>
  </si>
  <si>
    <t>CT L SPINE W/WO</t>
  </si>
  <si>
    <t>CT ORBIT SELLA/POST FOSSA/EAR WO</t>
  </si>
  <si>
    <t>76700;76857</t>
  </si>
  <si>
    <t>US ABDOMEN COMPLETE/PELVIS LIMITED</t>
  </si>
  <si>
    <t>MR FOREARM WO LT</t>
  </si>
  <si>
    <t>MR FOREARM WO RT</t>
  </si>
  <si>
    <t>MR HAND WO LT</t>
  </si>
  <si>
    <t>MR HAND WO RT</t>
  </si>
  <si>
    <t>MR HUMERUS WO LT</t>
  </si>
  <si>
    <t>MR HUMERUS WO RT</t>
  </si>
  <si>
    <t>MR UPP EXT WO LT</t>
  </si>
  <si>
    <t>MR UPP EXT WO RT</t>
  </si>
  <si>
    <t>MRI FOREARM LT WO</t>
  </si>
  <si>
    <t>MRI FOREARM RT WO</t>
  </si>
  <si>
    <t>MRI HAND LT WO</t>
  </si>
  <si>
    <t>MRI HAND RT WO</t>
  </si>
  <si>
    <t>MRI HUMERUS LT WO</t>
  </si>
  <si>
    <t>MRI HUMERUS RT WO</t>
  </si>
  <si>
    <t>MRI UE NON JOINT LT WO</t>
  </si>
  <si>
    <t>MRI UE NON JOINT RT WO</t>
  </si>
  <si>
    <t>MR ELBOW WO LT</t>
  </si>
  <si>
    <t>MR ELBOW WO RT</t>
  </si>
  <si>
    <t>MR SHOULDER WO LT</t>
  </si>
  <si>
    <t>MR SHOULDER WO RT</t>
  </si>
  <si>
    <t>MR UP EXT JNT WO LT</t>
  </si>
  <si>
    <t>MR UP EXT JNT WO RT</t>
  </si>
  <si>
    <t>MR WRIST WO LT</t>
  </si>
  <si>
    <t>MR WRIST WO RT</t>
  </si>
  <si>
    <t>MRI ELBOW LT WO</t>
  </si>
  <si>
    <t>MRI ELBOW RT WO</t>
  </si>
  <si>
    <t>MRI SHOULDER LT WO</t>
  </si>
  <si>
    <t>MRI SHOULDER RT WO</t>
  </si>
  <si>
    <t>MRI UE JOINT LT WO</t>
  </si>
  <si>
    <t>MRI UE JOINT RT WO</t>
  </si>
  <si>
    <t>MRI WRIST LT WO</t>
  </si>
  <si>
    <t>MRI WRIST RT WO</t>
  </si>
  <si>
    <t>MR LOW EXT WO LT</t>
  </si>
  <si>
    <t>MR LOW EXT WO RT</t>
  </si>
  <si>
    <t>MR TIB FIB WO LT</t>
  </si>
  <si>
    <t>MR TIB FIB WO RT</t>
  </si>
  <si>
    <t>MRI FEMUR LT WO</t>
  </si>
  <si>
    <t>MRI FEMUR WO LT</t>
  </si>
  <si>
    <t>MRI FEMUR WO RT</t>
  </si>
  <si>
    <t>MRI FOOT LT WO</t>
  </si>
  <si>
    <t>MRI FOOT RT WO</t>
  </si>
  <si>
    <t>MRI LE NON JOINT LT WO</t>
  </si>
  <si>
    <t>MRI LE NON JOINT RT WO</t>
  </si>
  <si>
    <t>MRI TIB FIB LT WO</t>
  </si>
  <si>
    <t>MRI TIB FIB RT WO</t>
  </si>
  <si>
    <t>MR ANKLE WO LT</t>
  </si>
  <si>
    <t>MR ANKLE WO RT</t>
  </si>
  <si>
    <t>MR HIP WO LT</t>
  </si>
  <si>
    <t>MR HIP WO RT</t>
  </si>
  <si>
    <t>MR KNEE WO LT</t>
  </si>
  <si>
    <t>MR KNEE WO RT</t>
  </si>
  <si>
    <t>MR LOW EXT JNT WO LT</t>
  </si>
  <si>
    <t>MR LOW EXT JNT WO RT</t>
  </si>
  <si>
    <t>MRI ANKLE LT WO</t>
  </si>
  <si>
    <t>MRI ANKLE RT WO</t>
  </si>
  <si>
    <t>MRI HIP LT WO</t>
  </si>
  <si>
    <t>MRI HIP RT WO</t>
  </si>
  <si>
    <t>MRI KNEE LT WO</t>
  </si>
  <si>
    <t>MRI KNEE RT WO</t>
  </si>
  <si>
    <t>MRI LE JOINT LT WO</t>
  </si>
  <si>
    <t>MRI LE JOINT RT WO</t>
  </si>
  <si>
    <t>US BREAST LIM BILAT</t>
  </si>
  <si>
    <t>3D MG MAMMO SCREEN BILAT TOMO</t>
  </si>
  <si>
    <t>MG 3D SCREENING TOMO BILAT</t>
  </si>
  <si>
    <t>US PELVIS/TRANSVAG</t>
  </si>
  <si>
    <t>US LOW EXT NON VAS LIM BILAT</t>
  </si>
  <si>
    <t>US UPP EXT NON VAS LIM BILAT</t>
  </si>
  <si>
    <t>NM MYOCARD SPECT REST ONLY</t>
  </si>
  <si>
    <t>CT ABD W/WO</t>
  </si>
  <si>
    <t>CT ABDOMEN W/WO ORAL AND IV</t>
  </si>
  <si>
    <t>MG 3D DIAG TOMO UNILAT</t>
  </si>
  <si>
    <t>3D MG MAMMO DIAG LT TOMO</t>
  </si>
  <si>
    <t>3D MG MAMMO DIAG RT TOMO</t>
  </si>
  <si>
    <t>MR BREAST WO LT</t>
  </si>
  <si>
    <t>MR BREAST WO RT</t>
  </si>
  <si>
    <t>MR ABD WO</t>
  </si>
  <si>
    <t>US ECHO CARDIOGRAM 2D</t>
  </si>
  <si>
    <t>US BREAST BILATERAL COMPLETE</t>
  </si>
  <si>
    <t>US BREAST COMP BILAT</t>
  </si>
  <si>
    <t>MRA HEAD W/WO</t>
  </si>
  <si>
    <t>MR C SPINE WO</t>
  </si>
  <si>
    <t>MR T SPINE WO</t>
  </si>
  <si>
    <t>MR L SPINE WO</t>
  </si>
  <si>
    <t>MRI LUMBAR WO</t>
  </si>
  <si>
    <t>MRI BREAST WO BILAT</t>
  </si>
  <si>
    <t>MR BONE MARROW BLD</t>
  </si>
  <si>
    <t>MG 3D DIAG TOMO BILAT</t>
  </si>
  <si>
    <t>3D MG MAMMO DIAG BILAT TOMO</t>
  </si>
  <si>
    <t>CT SOFT TISSUE NECK W/WO</t>
  </si>
  <si>
    <t>MRI ORBIT, FACE, OR NECK W</t>
  </si>
  <si>
    <t>MR FOREARM W LT</t>
  </si>
  <si>
    <t>MR FOREARM W RT</t>
  </si>
  <si>
    <t>MR HAND W LT</t>
  </si>
  <si>
    <t>MR HAND W RT</t>
  </si>
  <si>
    <t>MR HUMERUS W LT</t>
  </si>
  <si>
    <t>MR HUMERUS W RT</t>
  </si>
  <si>
    <t>MR UPP EXT W LT</t>
  </si>
  <si>
    <t>MR UPP EXT W RT</t>
  </si>
  <si>
    <t>MRI UE NON JOINT LT W</t>
  </si>
  <si>
    <t>MRI UE NON JOINT RT W</t>
  </si>
  <si>
    <t>MR ELBOW W LT</t>
  </si>
  <si>
    <t>MR ELBOW W RT</t>
  </si>
  <si>
    <t>MR SHOULDER W LT</t>
  </si>
  <si>
    <t>MR SHOULDER W RT</t>
  </si>
  <si>
    <t>MR UP EXT JNT W LT</t>
  </si>
  <si>
    <t>MR UP EXT JNT W RT</t>
  </si>
  <si>
    <t>MR WRIST W LT</t>
  </si>
  <si>
    <t>MR WRIST W RT</t>
  </si>
  <si>
    <t>MRI UE JOINT LT W</t>
  </si>
  <si>
    <t>MRI UE JOINT RT W</t>
  </si>
  <si>
    <t>MR FOOT LT W</t>
  </si>
  <si>
    <t>MR FOOT RT W</t>
  </si>
  <si>
    <t>MR LOW EXT W LT</t>
  </si>
  <si>
    <t>MR LOW EXT W RT</t>
  </si>
  <si>
    <t>MR TIB FIB W LT</t>
  </si>
  <si>
    <t>MR TIB FIB W RT</t>
  </si>
  <si>
    <t>MRI FEMUR W LT</t>
  </si>
  <si>
    <t>MRI FEMUR W RT</t>
  </si>
  <si>
    <t>MRI LE NON JOINT LT W</t>
  </si>
  <si>
    <t>MRI LE NON JOINT RT W</t>
  </si>
  <si>
    <t>MR ANKLE W LT</t>
  </si>
  <si>
    <t>MR ANKLE W RT</t>
  </si>
  <si>
    <t>MR HIP W LT</t>
  </si>
  <si>
    <t>MR HIP W RT</t>
  </si>
  <si>
    <t>MR KNEE W LT</t>
  </si>
  <si>
    <t>MR KNEE W RT</t>
  </si>
  <si>
    <t>MR LOW EXT JNT W LT</t>
  </si>
  <si>
    <t>MR LOW EXT JNT W RT</t>
  </si>
  <si>
    <t>MRI LE JOINT LT W</t>
  </si>
  <si>
    <t>MRI LE JOINT RT W</t>
  </si>
  <si>
    <t>NM MYOCARD SPECT REST &amp; STRESS</t>
  </si>
  <si>
    <t>MRA FOREARM LT</t>
  </si>
  <si>
    <t>MRA FOREARM RT</t>
  </si>
  <si>
    <t>MRA HAND LT</t>
  </si>
  <si>
    <t>MRA HAND RT</t>
  </si>
  <si>
    <t>MRA HUMERUS LT</t>
  </si>
  <si>
    <t>MRA HUMERUS RT</t>
  </si>
  <si>
    <t>MRA UPP EXT LT</t>
  </si>
  <si>
    <t>MRA UPP EXT RT</t>
  </si>
  <si>
    <t>MRA UPPER EXTREMITY LT W/WO</t>
  </si>
  <si>
    <t>MRA UPPER EXTREMITY RT W/WO</t>
  </si>
  <si>
    <t>CT ABD/PEL WO</t>
  </si>
  <si>
    <t>CT ABD/PELVIS WO ORAL OR IV</t>
  </si>
  <si>
    <t>MR C SPINE W</t>
  </si>
  <si>
    <t>MR T SPINE W</t>
  </si>
  <si>
    <t>MR L SPINE W</t>
  </si>
  <si>
    <t>MRI LUMBAR W</t>
  </si>
  <si>
    <t>MRA SPINE</t>
  </si>
  <si>
    <t>MRA PELVIS</t>
  </si>
  <si>
    <t>CTA UPP EXT LT</t>
  </si>
  <si>
    <t>CTA UPP EXT RT</t>
  </si>
  <si>
    <t>CTA UPPER EXT LT</t>
  </si>
  <si>
    <t>CTA UPPER EXT RT</t>
  </si>
  <si>
    <t>MRA ABD</t>
  </si>
  <si>
    <t>US LOW EXT NON VAS COMP BILAT</t>
  </si>
  <si>
    <t>US UPP EXT NON VAS COMP BILAT</t>
  </si>
  <si>
    <t>MRA FEMUR LT</t>
  </si>
  <si>
    <t>MRA FEMUR RT</t>
  </si>
  <si>
    <t>MRA FOOT LT</t>
  </si>
  <si>
    <t>MRA FOOT RT</t>
  </si>
  <si>
    <t>MRA LOW EXT LT</t>
  </si>
  <si>
    <t>MRA LOW EXT RT</t>
  </si>
  <si>
    <t>MRA LOWER EXTREMITY LT W/WO</t>
  </si>
  <si>
    <t>MRA LOWER EXTREMITY RT W/WO</t>
  </si>
  <si>
    <t>MRA TIB FIB LT</t>
  </si>
  <si>
    <t>MRA TIB FIB RT</t>
  </si>
  <si>
    <t>CTA ABD</t>
  </si>
  <si>
    <t>CT ABD/PEL W</t>
  </si>
  <si>
    <t>CT ABD/PELVIS W</t>
  </si>
  <si>
    <t>CTA LOW EXT LT</t>
  </si>
  <si>
    <t>CTA LOW EXT RT</t>
  </si>
  <si>
    <t>CTA LOWER EXT LT W/WO</t>
  </si>
  <si>
    <t>CTA LOWER EXT RT W/WO</t>
  </si>
  <si>
    <t>CT ABD/PEL W/WO</t>
  </si>
  <si>
    <t>CT LOW EXT WO BILAT</t>
  </si>
  <si>
    <t>MR BREAST W/WO LT</t>
  </si>
  <si>
    <t>MR BREAST W/WO RT</t>
  </si>
  <si>
    <t>MR FOREARM W/WO LT</t>
  </si>
  <si>
    <t>MR FOREARM W/WO RT</t>
  </si>
  <si>
    <t>MR HAND W/WO LT</t>
  </si>
  <si>
    <t>MR HAND W/WO RT</t>
  </si>
  <si>
    <t>MR HUMERUS W/WO LT</t>
  </si>
  <si>
    <t>MR HUMERUS W/WO RT</t>
  </si>
  <si>
    <t>MR UPP EXT W/WO LT</t>
  </si>
  <si>
    <t>MR UPP EXT W/WO RT</t>
  </si>
  <si>
    <t>MRI UE NON JOINT LT W/WO</t>
  </si>
  <si>
    <t>MRI UE NON JOINT RT W/WO</t>
  </si>
  <si>
    <t>MR ELBOW/WO W/WO LT</t>
  </si>
  <si>
    <t>MR ELBOW/WO W/WO RT</t>
  </si>
  <si>
    <t>MR SHOULDER W/WO LT</t>
  </si>
  <si>
    <t>MR SHOULDER W/WO RT</t>
  </si>
  <si>
    <t>MR UP EXT JNT W/WO LT</t>
  </si>
  <si>
    <t>MR UP EXT JNT W/WO RT</t>
  </si>
  <si>
    <t>MR WRIST W/WO LT</t>
  </si>
  <si>
    <t>MR WRIST W/WO RT</t>
  </si>
  <si>
    <t>MRI UE JOINT LT W/WO</t>
  </si>
  <si>
    <t>MRI UE JOINT RT W/WO</t>
  </si>
  <si>
    <t>MR FOOT LT W/WO</t>
  </si>
  <si>
    <t>MR FOOT RT W/WO</t>
  </si>
  <si>
    <t>MR LOW EXT W/WO LT</t>
  </si>
  <si>
    <t>MR LOW EXT W/WO RT</t>
  </si>
  <si>
    <t>MR TIB FIB W/WO LT</t>
  </si>
  <si>
    <t>MR TIB FIB W/WO RT</t>
  </si>
  <si>
    <t>MRI Femur w/ + w/o Contrast Right</t>
  </si>
  <si>
    <t>MRI FEMUR W/WO RT</t>
  </si>
  <si>
    <t>MRI LE NON JOINT LT W/WO</t>
  </si>
  <si>
    <t>MRI LE NON JOINT RT W/WO</t>
  </si>
  <si>
    <t>MR ANKLE W/WO LT</t>
  </si>
  <si>
    <t>MR ANKLE W/WO RT</t>
  </si>
  <si>
    <t>MR HIP W/WO LT</t>
  </si>
  <si>
    <t>MR HIP W/WO RT</t>
  </si>
  <si>
    <t>MR KNEE W/WO LT</t>
  </si>
  <si>
    <t>MR KNEE W/WO RT</t>
  </si>
  <si>
    <t>MR LOW EXT JNT W/WO LT</t>
  </si>
  <si>
    <t>MR LOW EXT JNT W/WO RT</t>
  </si>
  <si>
    <t>MRI LE JOINT LT W/WO</t>
  </si>
  <si>
    <t>MRI LE JOINT RT W/WO</t>
  </si>
  <si>
    <t>CTA ABD/PEL</t>
  </si>
  <si>
    <t>CTA ABD/PELVIS W</t>
  </si>
  <si>
    <t>MRI CHEST W/WO</t>
  </si>
  <si>
    <t>MRI BRAIN W/WO</t>
  </si>
  <si>
    <t>MR C SPINE W/WO</t>
  </si>
  <si>
    <t>MR T SPINE W/WO</t>
  </si>
  <si>
    <t>MRI THORACIC SPINE W/WO</t>
  </si>
  <si>
    <t>MR L SPINE W/WO</t>
  </si>
  <si>
    <t>MRI LUMBAR W/WO</t>
  </si>
  <si>
    <t>MR BREAST W/WO BILAT</t>
  </si>
  <si>
    <t>CT UPP EXT W BILAT</t>
  </si>
  <si>
    <t>CT LOW EXT W BILAT</t>
  </si>
  <si>
    <t>MR CARDIAC MORPH WO</t>
  </si>
  <si>
    <t>CT ST NECK/CHEST WO</t>
  </si>
  <si>
    <t>CTA AORTA BILAT RUNOFF</t>
  </si>
  <si>
    <t>CT UPP EXT W/WO BILAT</t>
  </si>
  <si>
    <t>CT LOW EXT W/WO BILAT</t>
  </si>
  <si>
    <t>CT ST NECK/CHEST W</t>
  </si>
  <si>
    <t>CTA HEAD AND NECK</t>
  </si>
  <si>
    <t>CT CHEST ABD W/WO</t>
  </si>
  <si>
    <t>CT CHEST ABD PEL WO</t>
  </si>
  <si>
    <t>CT CHEST ABD PELVIS WO</t>
  </si>
  <si>
    <t>CT CHEST ABD PELVIS W</t>
  </si>
  <si>
    <t>CT CHEST ABD PEL W/WO</t>
  </si>
  <si>
    <t>CT CHEST ABD PELVIS W/WO</t>
  </si>
  <si>
    <t>CTA UPP EXT BILAT</t>
  </si>
  <si>
    <t>CTA CHEST ABD</t>
  </si>
  <si>
    <t>CTA LOW EXT BILAT</t>
  </si>
  <si>
    <t>CTA CHEST ABD PEL</t>
  </si>
  <si>
    <t>XR ESOPHAGRAM</t>
  </si>
  <si>
    <t>CT EXTREMITY UPPER LEFT W</t>
  </si>
  <si>
    <t>CT EXTREMITY UPPER RIGHT W</t>
  </si>
  <si>
    <t>CT SHOULDER LEFT W</t>
  </si>
  <si>
    <t>CT ELBOW RIGHT W/WO</t>
  </si>
  <si>
    <t>NM KIDNEY FLOW AND FNC W/RX</t>
  </si>
  <si>
    <t>CT EXTREMITY LOWER BILAT WO</t>
  </si>
  <si>
    <t>MR HAND WITH AND WO RIGHT</t>
  </si>
  <si>
    <t>TEXAS</t>
  </si>
  <si>
    <t>CT STONE PROTOCOL (ABD/PELVIS WO)</t>
  </si>
  <si>
    <t>Finger 3 View LT</t>
  </si>
  <si>
    <t>XR FINGER / PHALANX (2 VIEWS) LEFT</t>
  </si>
  <si>
    <t>XR FINGER / PHALANX (2 VIEWS) RIGHT</t>
  </si>
  <si>
    <t>XR L 4TH DIGIT 2 VIEWS</t>
  </si>
  <si>
    <t>XR L 5TH DIGIT 2 VIEWS</t>
  </si>
  <si>
    <t>XR L THUMB 2 VIEWS</t>
  </si>
  <si>
    <t>XR LT HAND 4TH DIGIT 2 VIEWS</t>
  </si>
  <si>
    <t>XR R FINGER</t>
  </si>
  <si>
    <t>XR R HAND 5TH DIGIT</t>
  </si>
  <si>
    <t>XR R THUMB 2 VIEWS</t>
  </si>
  <si>
    <t>XRAY FINGER 2V LEFT</t>
  </si>
  <si>
    <t>XRAY FINGER 2V RIGHT</t>
  </si>
  <si>
    <t>XRAY LEFT FINGER 2/3V</t>
  </si>
  <si>
    <t>XRAY RIGHT FINGER 2/3V</t>
  </si>
  <si>
    <t>XRAY RIGHT FINGER 3 VIEWS</t>
  </si>
  <si>
    <t>XR FIRST RT-TOE</t>
  </si>
  <si>
    <t>XR L 2ND DIGIT TOE 2 VIEWS</t>
  </si>
  <si>
    <t>XR L TOE</t>
  </si>
  <si>
    <t>XR R TOE</t>
  </si>
  <si>
    <t>XR TOES (3 VIEWS) LEFT</t>
  </si>
  <si>
    <t>XR TOES (3 VIEWS) RIGHT</t>
  </si>
  <si>
    <t>XRAY LEFT TOE</t>
  </si>
  <si>
    <t>XRAY RIGHT TOE</t>
  </si>
  <si>
    <t>XR C-SPINE(LAT ONLY)</t>
  </si>
  <si>
    <t>XR L CLAVICLE 2 VIEWS</t>
  </si>
  <si>
    <t>XR R CLAVICLE 2 VIEWS</t>
  </si>
  <si>
    <t>Humerus 2 View LT</t>
  </si>
  <si>
    <t>XR L HUMERUS 2 VIEWS</t>
  </si>
  <si>
    <t>XR LEFT HUMERUS 2 VIEWS</t>
  </si>
  <si>
    <t>XR R HUMERUS 2 VIEWS</t>
  </si>
  <si>
    <t>XRAY LEFT HUMERUS 2 VIEWS</t>
  </si>
  <si>
    <t>XRAY RIGHT HUMERUS 2 VIEWS</t>
  </si>
  <si>
    <t>Elbow AP+LAT LT</t>
  </si>
  <si>
    <t>LEFT ELBOW X-RAYS, 2 views</t>
  </si>
  <si>
    <t>RIGHT ELBOW X-RAYS, 2 views</t>
  </si>
  <si>
    <t>XR ELBOW (2 VIEWS) LEFT</t>
  </si>
  <si>
    <t>XR ELBOW (2 VIEWS) RIGHT</t>
  </si>
  <si>
    <t>XR L ELBOW 2 VIEWS</t>
  </si>
  <si>
    <t>XR LT ELBOW 2 VIEW</t>
  </si>
  <si>
    <t>XR R ELBOW 2 VIEWS</t>
  </si>
  <si>
    <t>XR RIGHT ELBOW 2 VIEW</t>
  </si>
  <si>
    <t>XR RT ELBOW 2 VIEW</t>
  </si>
  <si>
    <t>XR RT ELBOW 2 VIEWS</t>
  </si>
  <si>
    <t>XRAY 2V RT.ELBOW</t>
  </si>
  <si>
    <t>XRAY LEFT ELBOW 2 VIEWS</t>
  </si>
  <si>
    <t>XRAY LT ELBOW 2 VIEWS</t>
  </si>
  <si>
    <t>XRAY RIGHT ELBOW 2 VIEWS</t>
  </si>
  <si>
    <t>XRAY RT ELBOW 2 VIEWS</t>
  </si>
  <si>
    <t>Forearm 2 View LT</t>
  </si>
  <si>
    <t>XR FOREARM (2 VIEWS) LEFT</t>
  </si>
  <si>
    <t>XR FOREARM (2 VIEWS) RIGHT</t>
  </si>
  <si>
    <t>XR L FOREARM 2 VIEWS</t>
  </si>
  <si>
    <t>XR LEFT FOREARM 2V</t>
  </si>
  <si>
    <t>XR R FOREARM 2 VIEWS</t>
  </si>
  <si>
    <t>XRAY LEFT FOREARM</t>
  </si>
  <si>
    <t>x-ray left forearm 2v</t>
  </si>
  <si>
    <t>XRAY RIGHT FOREARM</t>
  </si>
  <si>
    <t>LT WRIST 2 VWS</t>
  </si>
  <si>
    <t>WRIST 2 VIEWS</t>
  </si>
  <si>
    <t>XR L WRIST 2 VIEWS</t>
  </si>
  <si>
    <t>XR LEFT WRIST 2V</t>
  </si>
  <si>
    <t>XR R WRIST 2 VIEWS</t>
  </si>
  <si>
    <t>XR RIGHT WRIST 2 VIEW</t>
  </si>
  <si>
    <t>XR RIGHT WRIST 2V</t>
  </si>
  <si>
    <t>XR RT WRIST 2 VIEWS</t>
  </si>
  <si>
    <t>XR WRIST (2 VIEWS) LEFT</t>
  </si>
  <si>
    <t>XR WRIST (2 VIEWS) RIGHT</t>
  </si>
  <si>
    <t>XR WRIST 2 VIEW RT</t>
  </si>
  <si>
    <t>XRAY 2V RT.WRIST</t>
  </si>
  <si>
    <t>XRAY LEFT WRIST 2 VIEWS</t>
  </si>
  <si>
    <t>XRAY LT WRIST 2V</t>
  </si>
  <si>
    <t>XRAY RIGHT WRIST 2 VIEWS</t>
  </si>
  <si>
    <t>XR HAND (2 VIEWS) LEFT</t>
  </si>
  <si>
    <t>XR HAND (2 VIEWS) RIGHT</t>
  </si>
  <si>
    <t>XR L HAND 2 VIEWS</t>
  </si>
  <si>
    <t>XR L HAND 2VIEWS</t>
  </si>
  <si>
    <t>XR LT HAND 2 VIEWS</t>
  </si>
  <si>
    <t>XR R HAND 2 VIEWS</t>
  </si>
  <si>
    <t>XR R HANDS 2 VIEWS</t>
  </si>
  <si>
    <t>XR RT HAND 2 VIEWS</t>
  </si>
  <si>
    <t>XRAY 2V RT.HAND</t>
  </si>
  <si>
    <t>XRAY LEFT HAND 2V</t>
  </si>
  <si>
    <t>XRAY LT HAND 2V</t>
  </si>
  <si>
    <t>XRAY RIGHT HAND 2V</t>
  </si>
  <si>
    <t>Knee 2 View</t>
  </si>
  <si>
    <t>Knee AP + LAT LEFT STANDING</t>
  </si>
  <si>
    <t>Knee AP+LAT</t>
  </si>
  <si>
    <t>Knee AP+LAT LEFT</t>
  </si>
  <si>
    <t>Knee AP+LAT LT</t>
  </si>
  <si>
    <t>Knee AP+LAT RIGHT</t>
  </si>
  <si>
    <t>Knee AP+LAT RIGHT STANDING</t>
  </si>
  <si>
    <t>Knee AP+LAT RT</t>
  </si>
  <si>
    <t>LEFT KNEE X-RAYS, 2 views</t>
  </si>
  <si>
    <t>RIGHT KNEE X-RAYS, 2 views</t>
  </si>
  <si>
    <t>XR KNEE (1 - 2 VIEWS) LEFT</t>
  </si>
  <si>
    <t>XR KNEE (1 - 2 VIEWS) RIGHT</t>
  </si>
  <si>
    <t>XR KNEE (1 2 VIEWS) LEFT</t>
  </si>
  <si>
    <t>XR KNEE (1 2 VIEWS) RIGHT</t>
  </si>
  <si>
    <t>XR L KNEE 2 VIEWS</t>
  </si>
  <si>
    <t>XR R KNEE 2 VIEWS</t>
  </si>
  <si>
    <t>XRAY 2V LT.KNEE</t>
  </si>
  <si>
    <t>XRAY 2V RT.KNEE</t>
  </si>
  <si>
    <t>XRAY LEFT KNEE 2 VIEWS</t>
  </si>
  <si>
    <t>XRAY LEFT KNEE 2V</t>
  </si>
  <si>
    <t>XRAY RIGHT KNEE 2V</t>
  </si>
  <si>
    <t>X-RAY RIGHT KNEE 2V</t>
  </si>
  <si>
    <t>Tib/Fib 2 View RT</t>
  </si>
  <si>
    <t>Tibia/Fibula AP+LAT</t>
  </si>
  <si>
    <t>XR L TIB/FIB 2 VIEWS</t>
  </si>
  <si>
    <t>XR L TIB/FIB 2V</t>
  </si>
  <si>
    <t>XR L TIBIA/FIB 2 VIEWS</t>
  </si>
  <si>
    <t>XR LT TIB FIB 2 VIEWS</t>
  </si>
  <si>
    <t>XR R TIB/FIB 2 VIEWS</t>
  </si>
  <si>
    <t>XR R TIB/FIB 2V</t>
  </si>
  <si>
    <t>XR R TIBIA/FIB 2 VIEWS</t>
  </si>
  <si>
    <t>XR RT TIB FIB 2 VIEWS</t>
  </si>
  <si>
    <t>XR TIBIA &amp; FIBULA (2 VIEWS) LEFT</t>
  </si>
  <si>
    <t>XR TIBIA &amp; FIBULA (2 VIEWS) RIGHT</t>
  </si>
  <si>
    <t>XRAY LEFT TIB/FIB 2V</t>
  </si>
  <si>
    <t>XRAY RIGHT TIB/FIB 2V</t>
  </si>
  <si>
    <t>ANKLE 2 VIEW LT</t>
  </si>
  <si>
    <t>ANKLE 2 VIEW RT</t>
  </si>
  <si>
    <t>XR ANKLE LEFT (2 VIEWS)</t>
  </si>
  <si>
    <t>XR ANKLE RIGHT (2 VIEWS)</t>
  </si>
  <si>
    <t>XR L ANKLE 2 VIEWS</t>
  </si>
  <si>
    <t>XR LEFT ANKLE 2 VIEW</t>
  </si>
  <si>
    <t>XR LT ANKLE 2 VIEW</t>
  </si>
  <si>
    <t>XR R ANKLE 2 VIEWS</t>
  </si>
  <si>
    <t>XR RIGHT ANKLE 2 VIEW</t>
  </si>
  <si>
    <t>XR RT ANKLE 2 VIEWS</t>
  </si>
  <si>
    <t>XRAY 2V LT.ANKLE</t>
  </si>
  <si>
    <t>XRAY 2V RT.ANKLE</t>
  </si>
  <si>
    <t>XRAY LEFT ANKLE 2V</t>
  </si>
  <si>
    <t>XRAY LT ANKLE 2V</t>
  </si>
  <si>
    <t>XRAY RIGHT ANKLE 2V</t>
  </si>
  <si>
    <t>LT FOOT 2VWS</t>
  </si>
  <si>
    <t>XR FOOT (2 VIEWS) LEFT</t>
  </si>
  <si>
    <t>XR FOOT (2 VIEWS) RIGHT</t>
  </si>
  <si>
    <t>XR FOOT LEFT (2 VIEWS)</t>
  </si>
  <si>
    <t>XR FOOT RIGHT (2 VIEWS)</t>
  </si>
  <si>
    <t>XR L FOOT 2 VIEWS</t>
  </si>
  <si>
    <t>XR LT FOOT 2VIEWS</t>
  </si>
  <si>
    <t>XR R FOOT 2 VIEWS</t>
  </si>
  <si>
    <t>XR RT FOOT 2 VIEWS</t>
  </si>
  <si>
    <t>XRAY 2V RT.FOOT</t>
  </si>
  <si>
    <t>XRAY LEFT FOOT 2V</t>
  </si>
  <si>
    <t>XRAY RIGHT FOOT 2V</t>
  </si>
  <si>
    <t>XR L CALCANEUS 2VIEWS</t>
  </si>
  <si>
    <t>XR NASAL 3 VIEWS</t>
  </si>
  <si>
    <t>XRAY 3V NOSE (R/O NOSE FX.)</t>
  </si>
  <si>
    <t>XRAY NASAL BONE, 2 VIEWS</t>
  </si>
  <si>
    <t>XRAY NASAL BONES 3 VIEWS</t>
  </si>
  <si>
    <t>XR Sinuses &lt;3 views</t>
  </si>
  <si>
    <t>XRAY SINUSES 2 VIEWS</t>
  </si>
  <si>
    <t>PELVIS X-RAY, 2 views</t>
  </si>
  <si>
    <t>XR PELVIS (AP)</t>
  </si>
  <si>
    <t>XR PELVIS 2 VIEWS</t>
  </si>
  <si>
    <t>XRAY PELVIS 1 OR 2 VIEWS</t>
  </si>
  <si>
    <t>XRAY PELVIS 1 VIEW</t>
  </si>
  <si>
    <t>SACROILIAC JOINTS AP OBL</t>
  </si>
  <si>
    <t>SACROILIAC JOINTS AP+OBL</t>
  </si>
  <si>
    <t>XR SACROILIAC JOINTS (&lt;3 VIEWS)</t>
  </si>
  <si>
    <t>SACRUM-COCCYX 3 VIEWS</t>
  </si>
  <si>
    <t>XR SACRAM &amp; COCCYX</t>
  </si>
  <si>
    <t>XR SACRUM + COCCYX</t>
  </si>
  <si>
    <t>XRAY COCCYX/SACRUM 2 VIEWS</t>
  </si>
  <si>
    <t>Elbow AP+LAT+OBL</t>
  </si>
  <si>
    <t>XR ELBOW (3 VIEWS) LEFT</t>
  </si>
  <si>
    <t>XR ELBOW (3 VIEWS) RIGHT</t>
  </si>
  <si>
    <t>XR L ELBOW - 73080</t>
  </si>
  <si>
    <t>XR R ELBOW - 73080</t>
  </si>
  <si>
    <t>XRAY LEFT ELBOW 3 VIEWS</t>
  </si>
  <si>
    <t>XRAY LT ELBOW 3 VIEW</t>
  </si>
  <si>
    <t>XRAY LT ELBOW 3 VIEWS</t>
  </si>
  <si>
    <t>XRAY RIGHT ELBOW 3 VIEWS</t>
  </si>
  <si>
    <t>XRAY RT ELBOW 3 VIEWS</t>
  </si>
  <si>
    <t>LEFT WRIST X-RAYS, 3 views</t>
  </si>
  <si>
    <t>LT Wrist PA+LAT+OBL</t>
  </si>
  <si>
    <t>Wrist 3 View RT</t>
  </si>
  <si>
    <t>Wrist PA+LAT+OBL</t>
  </si>
  <si>
    <t>Wrist PA+LAT+OBL LT</t>
  </si>
  <si>
    <t>XR L WRIST 3VIEWS</t>
  </si>
  <si>
    <t>XR R WRIST 3VIEWS</t>
  </si>
  <si>
    <t>XR WRIST (3 VIEWS OR MORE) LEFT</t>
  </si>
  <si>
    <t>XR WRIST (3 VIEWS OR MORE) RIGHT</t>
  </si>
  <si>
    <t>XRAY LEFT WRIST 3 VIEWS</t>
  </si>
  <si>
    <t>x-ray left wrist 3v</t>
  </si>
  <si>
    <t>XRAY LEFT WRIST MIN 3 VIEWS</t>
  </si>
  <si>
    <t>XRAY RIGHT WRIST 3V</t>
  </si>
  <si>
    <t>XRAY RIGHT WRIST MIN 3 VIEWS</t>
  </si>
  <si>
    <t>XRAY WRIST COMPLETE RT</t>
  </si>
  <si>
    <t>XRAY WRIST MIN 3 VIEWS</t>
  </si>
  <si>
    <t>Hand 3 View LT</t>
  </si>
  <si>
    <t>HAND 3 VIEWS</t>
  </si>
  <si>
    <t>Hand PA+OBL+LAT LEFT</t>
  </si>
  <si>
    <t>Hand PA+OBL+LAT LT</t>
  </si>
  <si>
    <t>Hand PA+OBL+LAT RIGHT</t>
  </si>
  <si>
    <t>Hand PA+OBL+LAT RT</t>
  </si>
  <si>
    <t>LT Hand PA+OBL+LAT</t>
  </si>
  <si>
    <t>XR HAND (3 VIEWS OR MORE) LEFT</t>
  </si>
  <si>
    <t>XR HAND (3 VIEWS OR MORE) RIGHT</t>
  </si>
  <si>
    <t>XR L HAND 3VIEWS</t>
  </si>
  <si>
    <t>XR R HAND 3 VIEWS</t>
  </si>
  <si>
    <t>XR R HAND 3VIEWS</t>
  </si>
  <si>
    <t>XR RIGHT HAND 3 VIEW</t>
  </si>
  <si>
    <t>XRAY HAND 3V</t>
  </si>
  <si>
    <t>XRAY LEFT HAND 3V</t>
  </si>
  <si>
    <t>XRAY RIGHT HAND 3V</t>
  </si>
  <si>
    <t>X-RAY RIGHT HAND, 3 VIEWS</t>
  </si>
  <si>
    <t>ANKLE 3 VIEW LT</t>
  </si>
  <si>
    <t>Ankle 3 View LT</t>
  </si>
  <si>
    <t>Ankle AP+LAT+OBL</t>
  </si>
  <si>
    <t>LEFT ANKLE X-RAYS, 3 views</t>
  </si>
  <si>
    <t>RIGHT ANKLE X-RAYS, 3 views</t>
  </si>
  <si>
    <t>XR ANKLE LEFT (3 VIEWS)</t>
  </si>
  <si>
    <t>XR ANKLE RIGHT (3 VIEWS)</t>
  </si>
  <si>
    <t>XR R ANKLE 3 VIEWS</t>
  </si>
  <si>
    <t>XR RT ANKLE 3 VIEW</t>
  </si>
  <si>
    <t>XRAY LEFT ANKLE 3V</t>
  </si>
  <si>
    <t>XRAY RIGHT ANKLE 3V</t>
  </si>
  <si>
    <t>Foot - 3 views</t>
  </si>
  <si>
    <t>Foot AP+OBL+LAT</t>
  </si>
  <si>
    <t>Foot AP+OBL+LAT LT</t>
  </si>
  <si>
    <t>Foot AP+OBL+LAT RT</t>
  </si>
  <si>
    <t>XR FOOT (3 VIEWS) LEFT</t>
  </si>
  <si>
    <t>XR FOOT (3 VIEWS) RIGHT</t>
  </si>
  <si>
    <t>XR L FOOT 3 VIEWS</t>
  </si>
  <si>
    <t>XR L FT 3VIEWS</t>
  </si>
  <si>
    <t>XR L FT 4VIEWS</t>
  </si>
  <si>
    <t>XR R FT 3VIEWS</t>
  </si>
  <si>
    <t>XR R FT 4VIEWS</t>
  </si>
  <si>
    <t>XRAY 3V LT.FOOT</t>
  </si>
  <si>
    <t>XRAY 3V RT.FOOT</t>
  </si>
  <si>
    <t>XRAY LEFT FOOT 3V</t>
  </si>
  <si>
    <t>XRAY SKULL 2 VIEWS</t>
  </si>
  <si>
    <t>XR LT TMJ 2 VIEW</t>
  </si>
  <si>
    <t>XRAY TMJ UNILATERAL LT</t>
  </si>
  <si>
    <t>XRAY TMJ UNILATERAL RT</t>
  </si>
  <si>
    <t>Soft Tissue Neck AP+LAT</t>
  </si>
  <si>
    <t>XRAY NECK SOFT TISSUE</t>
  </si>
  <si>
    <t>XRAY CHEST 1 VIEW FRONT</t>
  </si>
  <si>
    <t>XRAY CHEST 1V</t>
  </si>
  <si>
    <t>XRAY CHEST, 1V</t>
  </si>
  <si>
    <t>XRAY CHEST, PA, 1 VIEW</t>
  </si>
  <si>
    <t xml:space="preserve"> X-RAYS RIGHT SHOULDER, 2 views</t>
  </si>
  <si>
    <t>4 VWS LT SHOUDER</t>
  </si>
  <si>
    <t>LEFT SHOULDER X-RAYS, 2 views</t>
  </si>
  <si>
    <t>LEFT SHOULDER X-RAYS, 3 views</t>
  </si>
  <si>
    <t>LT SHOULDER 2 VIEW</t>
  </si>
  <si>
    <t>LT SHOULDER 2 VIEWS</t>
  </si>
  <si>
    <t>LT SHOULDER 3VIEWS</t>
  </si>
  <si>
    <t>RIGHT SHOULDER X-RAYS, 2 views</t>
  </si>
  <si>
    <t>RIGHT SHOULDER X-RAYS, 3 views</t>
  </si>
  <si>
    <t>RT SHOULDER 2 VIEWS</t>
  </si>
  <si>
    <t>RT SHOULDER 3V</t>
  </si>
  <si>
    <t>SHOULDER 2 VIEW</t>
  </si>
  <si>
    <t>SHOULDER 2 views</t>
  </si>
  <si>
    <t>Shoulder 2-3 View LT</t>
  </si>
  <si>
    <t>Shoulder 2-3 View RT</t>
  </si>
  <si>
    <t>SHOULDER 3 VIEW</t>
  </si>
  <si>
    <t>SHOULDER 4 VIEWS</t>
  </si>
  <si>
    <t>Shoulder AP OBL(Grashey)</t>
  </si>
  <si>
    <t>Shoulder AP+LAT(Scapular Y)</t>
  </si>
  <si>
    <t>Shoulder INT+EXT+Y</t>
  </si>
  <si>
    <t>Shoulder INT+EXT+Y LT</t>
  </si>
  <si>
    <t>SHOULDER LT. 2V</t>
  </si>
  <si>
    <t>Shoulder neutral/internal/external</t>
  </si>
  <si>
    <t>XR L SHOU 2/3 VIEWS - 73030</t>
  </si>
  <si>
    <t>XR L SHOU 2/3 VIEWS 73030</t>
  </si>
  <si>
    <t>XR L SHOULDER 2 VIEWS</t>
  </si>
  <si>
    <t>XR L SHOULDER 3 VIEWS</t>
  </si>
  <si>
    <t>XR LEFT SHOULDER 2 VIEW</t>
  </si>
  <si>
    <t>XR LEFT SHOULDER 2 VIEWS</t>
  </si>
  <si>
    <t>XR Left Shoulder 2+ views</t>
  </si>
  <si>
    <t>XR LEFT SHOULDER 2V</t>
  </si>
  <si>
    <t>XR LT SHOUDER 2 VWS</t>
  </si>
  <si>
    <t>XR R SHOUDLER 2 VIEWS</t>
  </si>
  <si>
    <t>XR R SHOULDER 2 VIEWS</t>
  </si>
  <si>
    <t>XR RIGHT SHOULDER 2 VIEW</t>
  </si>
  <si>
    <t>XR Right Shoulder 2+ views</t>
  </si>
  <si>
    <t>XR RIGHT SHOULDER 2V</t>
  </si>
  <si>
    <t>XR SHOULDER (2 VIEWS) LEFT</t>
  </si>
  <si>
    <t>XR SHOULDER (2 VIEWS) RIGHT</t>
  </si>
  <si>
    <t>X-RAY 2V LT.SHOILDER</t>
  </si>
  <si>
    <t>XRAY 2V LT.SHOULDER</t>
  </si>
  <si>
    <t>X-RAY 2V RT.SHOILDER</t>
  </si>
  <si>
    <t>XRAY 2V RT.SHOULDER</t>
  </si>
  <si>
    <t>XRAY LEFT SHOULDER 2 VIEWS</t>
  </si>
  <si>
    <t>X-RAY LEFT SHOULDER 2 VIEWS</t>
  </si>
  <si>
    <t>XRAY LEFT SHOULDER 2/3V</t>
  </si>
  <si>
    <t>XRAY LT SHOU 2V</t>
  </si>
  <si>
    <t>XRAY LT SHOULDER 2V</t>
  </si>
  <si>
    <t>XRAY RIGHT SHOULDER 2 VIEWS</t>
  </si>
  <si>
    <t>XRAY RIGHT SHOULDER 2/3V</t>
  </si>
  <si>
    <t>X-RAY RIGHT SHOULDER, 2 VIEWS</t>
  </si>
  <si>
    <t>XRAY RT SHOULDER 2V</t>
  </si>
  <si>
    <t>XRAY RT SHOULDER 4V</t>
  </si>
  <si>
    <t>XRAY SHOULDER, 3 VIEWS, LEFT</t>
  </si>
  <si>
    <t>XRAY SHOULDER, 3 VIEWS, RIGHT</t>
  </si>
  <si>
    <t>XRAY SHOULDER, 4 VIEWS, LEFT</t>
  </si>
  <si>
    <t>XRAY SHOULDER, 4 VIEWS, RIGHT</t>
  </si>
  <si>
    <t>XRAY HIP, 1 VIEW, LEFT, WorWO PELV</t>
  </si>
  <si>
    <t>XRAY HIP, 1 VIEW, RIGHT, WorWO PELV</t>
  </si>
  <si>
    <t>Femur 2 View LT</t>
  </si>
  <si>
    <t>Femur 2 View RT</t>
  </si>
  <si>
    <t>Femur AP+LAT LT</t>
  </si>
  <si>
    <t>Femur AP+LAT RT</t>
  </si>
  <si>
    <t>XR L FEMUR 2 VIEWS</t>
  </si>
  <si>
    <t>XR LT FEMUR 2 VIEWS</t>
  </si>
  <si>
    <t>XR R FEMUR 2 VIEWS</t>
  </si>
  <si>
    <t>XR RT FEMUR 2 VIEWS</t>
  </si>
  <si>
    <t>XRAY FEMUR AP &amp; LAT LEFT</t>
  </si>
  <si>
    <t>XRAY FEMUR AP &amp; LAT RIGHT</t>
  </si>
  <si>
    <t>Knee 3V LT</t>
  </si>
  <si>
    <t>Knee 3V RT</t>
  </si>
  <si>
    <t>Knee AP+LAT+OBL</t>
  </si>
  <si>
    <t>Knee AP+LAT+OBL STANDING LEFT</t>
  </si>
  <si>
    <t>Knee AP+LAT+OBL STANDING RIGHT</t>
  </si>
  <si>
    <t>Knee AP+LAT+Sunrise</t>
  </si>
  <si>
    <t>KNEE LT. 3V</t>
  </si>
  <si>
    <t>XR KNEE (3 VIEWS) LEFT</t>
  </si>
  <si>
    <t>XR KNEE (3 VIEWS) RIGHT</t>
  </si>
  <si>
    <t>XR KNEE 3 VIEW</t>
  </si>
  <si>
    <t>XR L KNEE - 73562</t>
  </si>
  <si>
    <t>XR L KNEE 73562</t>
  </si>
  <si>
    <t>XR R KNEE - 73562</t>
  </si>
  <si>
    <t>XR R KNEE 73562</t>
  </si>
  <si>
    <t>XRAY LEFT KNEE 3 VIEWS</t>
  </si>
  <si>
    <t>XRAY LEFT KNEE 3V</t>
  </si>
  <si>
    <t>XRAY RIGHT KNEE 3 VIEWS</t>
  </si>
  <si>
    <t>XRAY RIGHT KNEE 3V</t>
  </si>
  <si>
    <t>XR ABD 1VIEW - 74018</t>
  </si>
  <si>
    <t>XR ABDOMEN (1 VIEW)</t>
  </si>
  <si>
    <t>XRAY ABDOMEN 1V</t>
  </si>
  <si>
    <t>XRAY ABDOMEN-KUB</t>
  </si>
  <si>
    <t>XRAY KUB, 1 VIEW</t>
  </si>
  <si>
    <t>XR STERNUM (2 VIEWS)</t>
  </si>
  <si>
    <t>XRAY STERNUM</t>
  </si>
  <si>
    <t>THORACIC SPINE X-RAYS, 2 views</t>
  </si>
  <si>
    <t>TSP 2VWS</t>
  </si>
  <si>
    <t>T-Spine 2 View</t>
  </si>
  <si>
    <t>T-SPINE 2VW</t>
  </si>
  <si>
    <t>T-spine AP+LAT</t>
  </si>
  <si>
    <t>XR THORACIC 2 VIEWS</t>
  </si>
  <si>
    <t>XR THORACIC SPINE (2 VIEWS)</t>
  </si>
  <si>
    <t>X-RAY 2V TSP</t>
  </si>
  <si>
    <t>XRAY 2V T-SPINE</t>
  </si>
  <si>
    <t>X-RAY 2V T-SPINE</t>
  </si>
  <si>
    <t>XRAY THORACIC SPINE 2V</t>
  </si>
  <si>
    <t>X-RAY THORACIC SPINE, 2 VIEWS</t>
  </si>
  <si>
    <t>XRAY TSP 2V</t>
  </si>
  <si>
    <t>X-RAY TSP 2V</t>
  </si>
  <si>
    <t>XRAY-2V T-SPINE</t>
  </si>
  <si>
    <t>XR Paranasal Sinuses 3+ views</t>
  </si>
  <si>
    <t>XRAY SINUSES 3 OR MORE VIEWS</t>
  </si>
  <si>
    <t>XRAY SINUSES 3V</t>
  </si>
  <si>
    <t>Chest - 2V</t>
  </si>
  <si>
    <t>CHEST 2 VIEW</t>
  </si>
  <si>
    <t>Chest 2 View</t>
  </si>
  <si>
    <t>CHEST 2VW</t>
  </si>
  <si>
    <t>Chest PA+LAT</t>
  </si>
  <si>
    <t>Chest X-Ray 2 view</t>
  </si>
  <si>
    <t>CHEST X-RAY, 2 views</t>
  </si>
  <si>
    <t>CXR 2V</t>
  </si>
  <si>
    <t>XR CHEST (2 VIEWS)</t>
  </si>
  <si>
    <t>XR CHEST 2 VIEWS - 71046</t>
  </si>
  <si>
    <t>XR CHEST 2 VIEWS 71046</t>
  </si>
  <si>
    <t>XR CHEST 2 VIEWS FRNT&amp;LAT</t>
  </si>
  <si>
    <t>XRAY 2V CHEST</t>
  </si>
  <si>
    <t>X-RAY 2V CHEST</t>
  </si>
  <si>
    <t>XRAY 2V CHEST (TB-SCREENING)</t>
  </si>
  <si>
    <t>XRAY 2V CHEST PA &amp; LAT</t>
  </si>
  <si>
    <t>XRAY 2V CHEST TB SCREENING</t>
  </si>
  <si>
    <t>XRAY 2V CHEST(TB SCREENING)</t>
  </si>
  <si>
    <t>XRAY 2V CHEST(TB-SCREENING)</t>
  </si>
  <si>
    <t>XRAY CHEST 2 VIEWS</t>
  </si>
  <si>
    <t>XRAY CHEST 2 VIEWS FRONT &amp; LAT</t>
  </si>
  <si>
    <t>XRAY CHEST 2V</t>
  </si>
  <si>
    <t>X-RAY CHEST 2V</t>
  </si>
  <si>
    <t>XRAY CHEST, 2 VIEW</t>
  </si>
  <si>
    <t>XR L RIB 2 VIEWS</t>
  </si>
  <si>
    <t>XR L RIBS 2 VIEWS</t>
  </si>
  <si>
    <t>XR R RIBS 2 VIEWS</t>
  </si>
  <si>
    <t>XR RIBS UNI-LATERAL 2 VIEWS - 71100</t>
  </si>
  <si>
    <t>XRAY RIBS, LEFT, 2 VIEWS</t>
  </si>
  <si>
    <t>XRAY RIBS,UNILAT, 2 VIEWS LEFT</t>
  </si>
  <si>
    <t>XRAY RIBS,UNILAT, 2 VIEWS RIGHT</t>
  </si>
  <si>
    <t>C SPINE 2 VIEW</t>
  </si>
  <si>
    <t>C Spine 2-3 View</t>
  </si>
  <si>
    <t>CERVICAL SPINE 2V</t>
  </si>
  <si>
    <t>CERVICAL SPINE 2VIEW</t>
  </si>
  <si>
    <t>CERVICAL SPINE X-RAYS, 3 views</t>
  </si>
  <si>
    <t>CSP 2 VWS</t>
  </si>
  <si>
    <t>CSP 2VWS</t>
  </si>
  <si>
    <t>C-spine 2 VIEW</t>
  </si>
  <si>
    <t>C-SPINE 2 VIEWS</t>
  </si>
  <si>
    <t>C-SPINE 2VIEWS</t>
  </si>
  <si>
    <t>C-Spine AP Lat &amp; Open mouth</t>
  </si>
  <si>
    <t>C-spine AP+LAT</t>
  </si>
  <si>
    <t>XR C SPINE 3 VIEW</t>
  </si>
  <si>
    <t>XR CERVICAL 3 VIEWS</t>
  </si>
  <si>
    <t>XR CERVICAL SPINE (2-3 VIEWS)</t>
  </si>
  <si>
    <t>XR Cervical Spine 2 views</t>
  </si>
  <si>
    <t>XR Cervical Spine 3 views</t>
  </si>
  <si>
    <t>XR CSP 2 VWS</t>
  </si>
  <si>
    <t>XR CSP 2VWS</t>
  </si>
  <si>
    <t>XR CSPINE 2/3 VIEWS - 72040</t>
  </si>
  <si>
    <t>XR CSPINE 2/3 VIEWS 72040</t>
  </si>
  <si>
    <t>XR: CSPINE 3 VIEWS</t>
  </si>
  <si>
    <t>X-RAY 2V CSP</t>
  </si>
  <si>
    <t>XRAY 2V C-SPINE</t>
  </si>
  <si>
    <t>X-RAY 2V C-SPINE</t>
  </si>
  <si>
    <t>XRAY CERVICAL 2V</t>
  </si>
  <si>
    <t>XRAY CERVICAL SPINE 2V</t>
  </si>
  <si>
    <t>X-RAY CERVICAL SPINE, 2 VIEWS</t>
  </si>
  <si>
    <t>X-RAY CERVICAL SPINE, 3 VIEWS</t>
  </si>
  <si>
    <t>X-RAY CSP 2V</t>
  </si>
  <si>
    <t>XRAY C-SPINE 2V</t>
  </si>
  <si>
    <t>XRAY C-SPINE 3V</t>
  </si>
  <si>
    <t>L Spine 2-3 View</t>
  </si>
  <si>
    <t>L SPINE 2V</t>
  </si>
  <si>
    <t>L SPINE 3 VIEW</t>
  </si>
  <si>
    <t>LSP 2 VWS</t>
  </si>
  <si>
    <t>L-SPINE 2 VIEWS</t>
  </si>
  <si>
    <t>L-spine 2vw</t>
  </si>
  <si>
    <t>L-SPINE 3 VIEWS</t>
  </si>
  <si>
    <t>L-SPINE 3VIEWS</t>
  </si>
  <si>
    <t>L-Spine AP &amp; Lat</t>
  </si>
  <si>
    <t>L-spine AP+LAT</t>
  </si>
  <si>
    <t>LUMBAR 2V</t>
  </si>
  <si>
    <t>LUMBAR SPINE 2V</t>
  </si>
  <si>
    <t>LUMBAR SPINE 3VIEW</t>
  </si>
  <si>
    <t>LUMBAR SPINE X-RAYS, 2 views</t>
  </si>
  <si>
    <t>LUMBAR SPINE X-RAYS, 3 views</t>
  </si>
  <si>
    <t>X RAY LSP 2V</t>
  </si>
  <si>
    <t>X RAY LSP 3V</t>
  </si>
  <si>
    <t>XR LSP 2 VWS</t>
  </si>
  <si>
    <t>XR LSPINE 2/3 VIEWS - 72100</t>
  </si>
  <si>
    <t>XR LSPINE 2/3 VIEWS 72100</t>
  </si>
  <si>
    <t>XR LSPINE 2/3 VIEWS72100</t>
  </si>
  <si>
    <t>XR LSPINE 2V</t>
  </si>
  <si>
    <t>xr lumbar 2 view</t>
  </si>
  <si>
    <t>XR LUMBAR 2 VIEWS</t>
  </si>
  <si>
    <t>XR LUMBAR 3 VIEWS</t>
  </si>
  <si>
    <t>XR LUMBAR SPINE (2-3 VIEWS)</t>
  </si>
  <si>
    <t>XR LUMBAR SPINE 2V</t>
  </si>
  <si>
    <t>XR LUMBR 3 VIEWS</t>
  </si>
  <si>
    <t>X-RAY  2V LSP</t>
  </si>
  <si>
    <t>XRAY 2V L-SPINE</t>
  </si>
  <si>
    <t>X-RAY 2V L-SPINE</t>
  </si>
  <si>
    <t>XRAY 3V L-SPINE</t>
  </si>
  <si>
    <t>XRAY LSP 2V</t>
  </si>
  <si>
    <t>X-RAY LSP 2V</t>
  </si>
  <si>
    <t>XRAY L-SPINE 2V WB</t>
  </si>
  <si>
    <t>X-RAY LUMBAR SPINE 2V</t>
  </si>
  <si>
    <t>X-RAY LUMBAR SPINE, 2 VIEWS</t>
  </si>
  <si>
    <t>XRAY LUMBOSACRAL 2 VIEWS</t>
  </si>
  <si>
    <t>Hip 2 View LT</t>
  </si>
  <si>
    <t>Hip AP+Frog</t>
  </si>
  <si>
    <t>Hip AP+Frog  RT</t>
  </si>
  <si>
    <t>Hip AP+Frog LEFT</t>
  </si>
  <si>
    <t>Hip AP+Frog LT</t>
  </si>
  <si>
    <t>Hip AP+Frog RIGHT</t>
  </si>
  <si>
    <t>Hip AP+Frog RT</t>
  </si>
  <si>
    <t>LT HIP 2 VIEWS</t>
  </si>
  <si>
    <t>LT Hip AP+Frog</t>
  </si>
  <si>
    <t>RIGHT HIP X-RAYS, 2 views</t>
  </si>
  <si>
    <t>RT HIP 2 VIEWS</t>
  </si>
  <si>
    <t>XR (R) HIP 3 VIEWS</t>
  </si>
  <si>
    <t>XR L HIP 2 VIEWS</t>
  </si>
  <si>
    <t>XR L HIP 2/3 VIEWS</t>
  </si>
  <si>
    <t>XR L HIP UNI-LAT 2 VIEWS</t>
  </si>
  <si>
    <t>XR L HIP UNI-LAT 2VIEWS - 73502</t>
  </si>
  <si>
    <t>XR R HIP 2 VIEWS</t>
  </si>
  <si>
    <t>XR R HIP UNI-LAT 2 VIEWS</t>
  </si>
  <si>
    <t>XR R HIP UNI-LAT 2VIEWS - 73502</t>
  </si>
  <si>
    <t>XR R HIP UNI-LAT 2VIEWS 73502</t>
  </si>
  <si>
    <t>XRAY 2V LT.HIP</t>
  </si>
  <si>
    <t>XRAY 2V RT.HIP</t>
  </si>
  <si>
    <t>XRAY HIP LT 2 VIEW</t>
  </si>
  <si>
    <t>XRAY HIP, 2-3 VIEWS, LEFT, WorWO PELV</t>
  </si>
  <si>
    <t>XRAY HIP, 2-3 VIEWS, RIGHT, WorWO PELV</t>
  </si>
  <si>
    <t>XRAY LEFT HIP 2/3 VWS</t>
  </si>
  <si>
    <t>XRAY RIGHT HIP 2/3 VWS</t>
  </si>
  <si>
    <t>XRAY HIPS, 2 VIEWS, BILAT, WorWO PELV</t>
  </si>
  <si>
    <t>XR L KNEE 4V</t>
  </si>
  <si>
    <t>XR R KNEE 4V</t>
  </si>
  <si>
    <t>XRAY LT KNEE &lt;4</t>
  </si>
  <si>
    <t>XRAY RT KNEE &lt;4</t>
  </si>
  <si>
    <t>T SPINE 3V</t>
  </si>
  <si>
    <t>T-SPINE 3 VIEW</t>
  </si>
  <si>
    <t>T-SPINE 3VIEWS</t>
  </si>
  <si>
    <t>XR T SPINE 3 VIEWS</t>
  </si>
  <si>
    <t>XR THORACIC 3 VIEWS</t>
  </si>
  <si>
    <t>XR THORACIC SPINE (3 VIEWS)</t>
  </si>
  <si>
    <t>X-RAY THORACIC SPINE, 3 VIEWS</t>
  </si>
  <si>
    <t>XR SACROILIAC JOINTS (3 OR MORE VIEWS)</t>
  </si>
  <si>
    <t>XRAY SACROILIAC JOINTS 3VIEW</t>
  </si>
  <si>
    <t>XR ABD 2 VIEWS - 74019</t>
  </si>
  <si>
    <t>XR ABD 2 VIEWS 74019</t>
  </si>
  <si>
    <t>XR ABDOMEN (2 VIEWS)</t>
  </si>
  <si>
    <t>XRAY ABDOMEN 2V</t>
  </si>
  <si>
    <t>XRAY THORACIC SPINE 4 VIEWS</t>
  </si>
  <si>
    <t>XRAY PELVIS 3 VIEWS</t>
  </si>
  <si>
    <t>DX L SPINE 4VWS</t>
  </si>
  <si>
    <t>DX LUMBAR SPINE 4V</t>
  </si>
  <si>
    <t>L-SPINE 5VIEWS</t>
  </si>
  <si>
    <t>L-spine AP+LAT+OBL</t>
  </si>
  <si>
    <t>LUMBAR SPINE 4V FLEX &amp; EXT</t>
  </si>
  <si>
    <t>LUMBAR SPINE 4V W/FLEX &amp; EXT</t>
  </si>
  <si>
    <t>LUMBAR SPINE X-RAYS, 4 views</t>
  </si>
  <si>
    <t>LUMBAR SPINE X-RAYS, 5 views</t>
  </si>
  <si>
    <t>XR LSPINE 4/5 VIEWS - 72110</t>
  </si>
  <si>
    <t>XR LSPINE 4/5 VIEWS 72110</t>
  </si>
  <si>
    <t>XR LUMBAR 5 VIEWS</t>
  </si>
  <si>
    <t>XR LUMBAR 5 VIEWS`</t>
  </si>
  <si>
    <t>XR LUMBAR 5 VIIEWS</t>
  </si>
  <si>
    <t>XR LUMBAR 5V</t>
  </si>
  <si>
    <t>XR LUMBAR SPINE (4 VIEWS)</t>
  </si>
  <si>
    <t>XR LUMBAR SPINE 4V</t>
  </si>
  <si>
    <t>XRAY 5V L-SPINE</t>
  </si>
  <si>
    <t>X-RAY 5V L-SPINE</t>
  </si>
  <si>
    <t>XRAY LSP 5V</t>
  </si>
  <si>
    <t>X-RAY LSP 5V</t>
  </si>
  <si>
    <t>XRAY LUMBAR SPINE  4V</t>
  </si>
  <si>
    <t>XRAY LUMBAR SPINE 4 VIEW</t>
  </si>
  <si>
    <t>XRAY LUMBAR SPINE 4/5 VIEWS</t>
  </si>
  <si>
    <t>XRAY LUMBAR SPINE 4V</t>
  </si>
  <si>
    <t>XRAY LUMBAR SPINE, 5 VIEW</t>
  </si>
  <si>
    <t>X-RAY LUMBAR SPINE, 5 VIEWS</t>
  </si>
  <si>
    <t>XR-L-SPINE 4V</t>
  </si>
  <si>
    <t>X-RAY 4V RT.RIBS</t>
  </si>
  <si>
    <t>C SPINE W/ FLEX/EXT</t>
  </si>
  <si>
    <t>CERVICAL 5 VIEW</t>
  </si>
  <si>
    <t>Cervical Spine - 4V</t>
  </si>
  <si>
    <t>CERVICAL SPINE 4V FLEX &amp; EXT</t>
  </si>
  <si>
    <t>CERVICAL SPINE 4V W/FLEX &amp; EXT</t>
  </si>
  <si>
    <t>CERVICAL SPINE 5V</t>
  </si>
  <si>
    <t>CERVICAL SPINE X-RAYS, 5 views</t>
  </si>
  <si>
    <t>C-SPINE 5V</t>
  </si>
  <si>
    <t>C-spine AP+LAT+OBL</t>
  </si>
  <si>
    <t>XR CERVICAL 5 VIEWS</t>
  </si>
  <si>
    <t>XR CERVICAL SPINE (4-5 VIEWS)</t>
  </si>
  <si>
    <t>XR Cervical Spine 5 view w/ flexion-extension</t>
  </si>
  <si>
    <t>XR C-SP 4 VIEW</t>
  </si>
  <si>
    <t>XR C-SPINE 4V</t>
  </si>
  <si>
    <t>XR C-SPINE 5V</t>
  </si>
  <si>
    <t>XR C-SPINE4V</t>
  </si>
  <si>
    <t>XR C-SPINE5V</t>
  </si>
  <si>
    <t>XRAY CERVICAL SPINE 4 OR 5 VIEWS</t>
  </si>
  <si>
    <t>XRAY CERVICAL SPINE 4/5 VIEWS</t>
  </si>
  <si>
    <t>XRAY CERVICAL SPINE 4V</t>
  </si>
  <si>
    <t>X-RAY CERVICAL SPINE, 5 VIEWS</t>
  </si>
  <si>
    <t>XRAY CSP 5V</t>
  </si>
  <si>
    <t>X-RAY ORBITS 4V</t>
  </si>
  <si>
    <t>XRAY HIPS, 3-4 VIEW, BILAT, WorWO PELV</t>
  </si>
  <si>
    <t>CERVICAL SPINE X-RAYS, 7 views</t>
  </si>
  <si>
    <t>C-SPINE 7 views</t>
  </si>
  <si>
    <t>XR CERIVCAL 7 VIEWS</t>
  </si>
  <si>
    <t>XR CERVICAL 7 VIEW S</t>
  </si>
  <si>
    <t>XR CERVICAL 7 VIEWS</t>
  </si>
  <si>
    <t>XR CERVICAL 7V</t>
  </si>
  <si>
    <t>XR CERVICAL SPINE (6 OR MORE VIEWS)</t>
  </si>
  <si>
    <t>XR CERVICL 7 VIEWS</t>
  </si>
  <si>
    <t>XR CERVICLE 7 VIEWS</t>
  </si>
  <si>
    <t>XR C-SPINE 7V</t>
  </si>
  <si>
    <t>XR CSPINE COMP 72052</t>
  </si>
  <si>
    <t>XR C-SPINE7V</t>
  </si>
  <si>
    <t>X-RAY 7V C-SPINE</t>
  </si>
  <si>
    <t>XRAY CERVICAL SPINE 7 VIEWS</t>
  </si>
  <si>
    <t>XRAY CERVICAL SPINE 7V</t>
  </si>
  <si>
    <t>X-RAY CERVICAL SPINE, 7 VIEWS</t>
  </si>
  <si>
    <t>L SPINE W/ FLEX EXT</t>
  </si>
  <si>
    <t>LUMBAR SPINE X-RAYS, 6 views</t>
  </si>
  <si>
    <t>XR L SPINE W/ FLEX EXT</t>
  </si>
  <si>
    <t>XR L-SPINE 6V</t>
  </si>
  <si>
    <t>XR LSPINE COMPLETE - 72114</t>
  </si>
  <si>
    <t>XR LSPINE COMPLETE 72114</t>
  </si>
  <si>
    <t>XR LSPINE COMPLETE72114</t>
  </si>
  <si>
    <t>XR L-SPINE6V</t>
  </si>
  <si>
    <t>XR LUMBAR 7 VIEWS</t>
  </si>
  <si>
    <t>XR LUMBAR SPINE (6 VIEWS)</t>
  </si>
  <si>
    <t>XRAY LUMBAR SPINE, 6 views</t>
  </si>
  <si>
    <t>XRAY CHEST 4 VIEWS</t>
  </si>
  <si>
    <t>XRAY CHEST COMPLETE MIN 4 VIEWS</t>
  </si>
  <si>
    <t>XRAY SCOLIOSIS STUDY ERECT &amp; SUPINE ENTIRE SPINE 2 OR 3 VIEWS</t>
  </si>
  <si>
    <t>Pelvis + Bilateral Hip</t>
  </si>
  <si>
    <t>Hand PA+LAT BILATERAL</t>
  </si>
  <si>
    <t>XR: RT &amp; LT KNEE 2 VIEWS</t>
  </si>
  <si>
    <t>Hand PA+OBL+LAT BILATERAL</t>
  </si>
  <si>
    <t>Ankle AP+LAT+OBL BILATERAL</t>
  </si>
  <si>
    <t>XR BL SHOULDERS 2V</t>
  </si>
  <si>
    <t>US - UNILAT VENOUS EXT DOP</t>
  </si>
  <si>
    <t>US (R) VENOUS</t>
  </si>
  <si>
    <t>US UNILAT VENOUS EXT DOP</t>
  </si>
  <si>
    <t>US VEN DOPP - UNI - 93971</t>
  </si>
  <si>
    <t>US VENOUS DUPLEX DOPPLER (UNILATERAL) LEFT</t>
  </si>
  <si>
    <t>US VENOUS DUPLEX DOPPLER (UNILATERAL) RIGHT</t>
  </si>
  <si>
    <t>US VENOUS DUPLEX UNI</t>
  </si>
  <si>
    <t>US VENOUS DUPLEX UNILAT L/E</t>
  </si>
  <si>
    <t>US VENOUS DUPLEX UNILAT U/E</t>
  </si>
  <si>
    <t>XRAY SHUNT SERIES</t>
  </si>
  <si>
    <t>US - PELVIC LMT (TRANSABD) - 76857</t>
  </si>
  <si>
    <t>US PELVIC LMT (TRANSABD) 76857</t>
  </si>
  <si>
    <t>US - UNILAT LOWER EXT ARTERIAL</t>
  </si>
  <si>
    <t>US ARTERIAL DOPPLER UNILAT L/E/</t>
  </si>
  <si>
    <t>US UNILAT LOWER EXT ARTERIAL</t>
  </si>
  <si>
    <t>US - ST HEAD/NECK COMP - 76536</t>
  </si>
  <si>
    <t>US - THYROID - 76536</t>
  </si>
  <si>
    <t>US HEAD/NECK SFOT TISSUE - 76536</t>
  </si>
  <si>
    <t>US ST HEAD/NECK</t>
  </si>
  <si>
    <t>US ST HEAD/NECK COMP 76536</t>
  </si>
  <si>
    <t>US THYROID - 76536</t>
  </si>
  <si>
    <t>US THYROID 76536</t>
  </si>
  <si>
    <t>US Aorta Limited</t>
  </si>
  <si>
    <t>US - ABD LIMITED - 76705</t>
  </si>
  <si>
    <t>US ABD LIM - 76705</t>
  </si>
  <si>
    <t>US ABD LIMITED 76705</t>
  </si>
  <si>
    <t>US ABDOMEN LIMITED (GALLBLADDER / LIVER)</t>
  </si>
  <si>
    <t>US Abdomen limited-liver/GB</t>
  </si>
  <si>
    <t>US SCROTUM - 76870</t>
  </si>
  <si>
    <t>US SCROTUM 76870</t>
  </si>
  <si>
    <t>Breast Limited Right UNILATERAL</t>
  </si>
  <si>
    <t>TRANSVAGINAL US, NON-OB</t>
  </si>
  <si>
    <t>US - PELVIS TRANSVAG - 76830</t>
  </si>
  <si>
    <t>US TRANSVAG - NON OB- 76830</t>
  </si>
  <si>
    <t>US TRANSVAGINAL ONLY</t>
  </si>
  <si>
    <t>US - PELVIC COMP (TRANSABD) - 76856</t>
  </si>
  <si>
    <t>US PELVIC COMP (TRANSABD) 76856</t>
  </si>
  <si>
    <t>US PELVIS TRANSABDOMINAL</t>
  </si>
  <si>
    <t>ULTRASOUND LEFT AXILLA</t>
  </si>
  <si>
    <t>ULTRASOUND RIGHT AXILLA</t>
  </si>
  <si>
    <t>US GROIN/MASS/HERNIA - 76882</t>
  </si>
  <si>
    <t>US INGUINAL</t>
  </si>
  <si>
    <t>US SOFT TISSUE EXT LIM - 76882</t>
  </si>
  <si>
    <t>US BILAT VEN DOPPLER</t>
  </si>
  <si>
    <t>US VENOUS DUPLEX BILAT L/E</t>
  </si>
  <si>
    <t>US VENOUS DUPLEX BILAT U/E</t>
  </si>
  <si>
    <t>US VENOUS DUPLEX DOPPLER (BILATERAL)</t>
  </si>
  <si>
    <t>US VENOUS LOWER BILAT</t>
  </si>
  <si>
    <t>US Breast Left Complete Uni Lateral</t>
  </si>
  <si>
    <t>US KIDNEY</t>
  </si>
  <si>
    <t>US RENAL/KIDNEY</t>
  </si>
  <si>
    <t>US OB, 1ST TRIMESTER WITH TRANSVAGINAL</t>
  </si>
  <si>
    <t>US - CAROTID DOPPLER BIL- 93880</t>
  </si>
  <si>
    <t>US CAROTID DOP BIL</t>
  </si>
  <si>
    <t>US CAROTID DOPPLER BIL- 93880</t>
  </si>
  <si>
    <t>US ART DOPP - BIL - 93925</t>
  </si>
  <si>
    <t>US ARTERIAL DOPPLER BILAT L/E</t>
  </si>
  <si>
    <t>US AA DOPP- 93978</t>
  </si>
  <si>
    <t>US - ABD COMP - 76700</t>
  </si>
  <si>
    <t>US ABD COMP - 76700</t>
  </si>
  <si>
    <t>US ABD COMP 76700</t>
  </si>
  <si>
    <t>US EXAM, ABDOM, COMPLETE</t>
  </si>
  <si>
    <t>CT _HEAD_WO (ADULT)</t>
  </si>
  <si>
    <t>CT _HEAD_WO_CUSTOMIZED (ADULT)</t>
  </si>
  <si>
    <t>CT BRAIN W/O CON</t>
  </si>
  <si>
    <t>CT BRAIN WITHOUT CONTRAST</t>
  </si>
  <si>
    <t>CT BRAIN WO CONTRAST</t>
  </si>
  <si>
    <t>CT HEAD W/O CON</t>
  </si>
  <si>
    <t>CT HEAD/BRAIN W/O</t>
  </si>
  <si>
    <t>CT-BRAIN WO</t>
  </si>
  <si>
    <t>CT-HEAD WO</t>
  </si>
  <si>
    <t>CT _FACIAL_WO (ADULT)</t>
  </si>
  <si>
    <t>CT _FACIAL_WO_CUSTOMIZED (ADULT)</t>
  </si>
  <si>
    <t>CT FACIAL W/O</t>
  </si>
  <si>
    <t>CT LANDMARK SINUS, WO CONTRAST</t>
  </si>
  <si>
    <t>CT MAXILLOFACIAL W/O DYE</t>
  </si>
  <si>
    <t>CT SINUS W/O</t>
  </si>
  <si>
    <t>CT SINUS W/O CON</t>
  </si>
  <si>
    <t>CT SINUS WO CON - 70486</t>
  </si>
  <si>
    <t>CT SINUS/MAXFACIAL W/O</t>
  </si>
  <si>
    <t>CT-SINUS WO</t>
  </si>
  <si>
    <t>US - EXT NON-VASC COMP</t>
  </si>
  <si>
    <t>US - ST COMP - 76881</t>
  </si>
  <si>
    <t>US SOFT TISSUE EXT COMP - 76881</t>
  </si>
  <si>
    <t>US ST COMP 76881</t>
  </si>
  <si>
    <t>CT C SPINE W/O CON</t>
  </si>
  <si>
    <t>CT C SPINE W/O CONTRAST</t>
  </si>
  <si>
    <t>CT CERVICAL SPINE W/O</t>
  </si>
  <si>
    <t>CT CERVICAL WITHOUT</t>
  </si>
  <si>
    <t>CT CERVICAL WO</t>
  </si>
  <si>
    <t>CT CSPINE WO</t>
  </si>
  <si>
    <t>CT C-SPINE WO CON</t>
  </si>
  <si>
    <t>CT C-SPINE WO CON - 72125</t>
  </si>
  <si>
    <t>CT_C/S_WO_CUSTOMIZED (ADULT)</t>
  </si>
  <si>
    <t>CT-C-SPINE WO</t>
  </si>
  <si>
    <t>e+1 CT CERVICAL SPINE W/O</t>
  </si>
  <si>
    <t>e+1 CT CERVICAL SPINE WO</t>
  </si>
  <si>
    <t>e+1 CT C-SPINE W/O</t>
  </si>
  <si>
    <t>e+1 CT-C-SPINE WO</t>
  </si>
  <si>
    <t>CT _T_SPINE_WO (ADULT)</t>
  </si>
  <si>
    <t>CT _T_SPINE_WO_CUSTOMIZED (ADULT)</t>
  </si>
  <si>
    <t>CT T SPINE W/O</t>
  </si>
  <si>
    <t>CT T- SPINE WO</t>
  </si>
  <si>
    <t>CT THORACIC SPINE W/O</t>
  </si>
  <si>
    <t>CT THORACIC W/O</t>
  </si>
  <si>
    <t>CT THORACIC WO</t>
  </si>
  <si>
    <t>CT TSPINE WO</t>
  </si>
  <si>
    <t>CT T-SPINE WO CON</t>
  </si>
  <si>
    <t>CT T-SPINE WO CON - 72128</t>
  </si>
  <si>
    <t>CT-T-SPINE WO</t>
  </si>
  <si>
    <t>e+1 CT T SPINE W/O</t>
  </si>
  <si>
    <t>e+1 CT T-SPINE WO CON - 72128</t>
  </si>
  <si>
    <t>CT __LSPINE_WO_ (ADULT)</t>
  </si>
  <si>
    <t>CT __LSPINE_WO__CUSTOMIZED (ADULT)</t>
  </si>
  <si>
    <t>CT _LSPINE_WO_ (ADULT)</t>
  </si>
  <si>
    <t>CT _LSPINE_WO__CUSTOMIZED (ADULT)</t>
  </si>
  <si>
    <t>CT L SPINE W/O</t>
  </si>
  <si>
    <t>CT L- SPINE WO</t>
  </si>
  <si>
    <t>CT LSPINE W/O CON</t>
  </si>
  <si>
    <t>CT LSPINE WO</t>
  </si>
  <si>
    <t>CT L-SPINE WO CON</t>
  </si>
  <si>
    <t>CT L-SPINE WO CON - 72131</t>
  </si>
  <si>
    <t>CT L-SPINE WO CONTRAST</t>
  </si>
  <si>
    <t>CT LUMBAR W/O</t>
  </si>
  <si>
    <t>CT LUMBAR WITHOUT</t>
  </si>
  <si>
    <t>CT LUMBAR WO</t>
  </si>
  <si>
    <t>CT__LSPINE_WO_ (ADULT)</t>
  </si>
  <si>
    <t>CT__LSPINE_WO__CUSTOMIZED (ADULT)</t>
  </si>
  <si>
    <t>CT-L-SPINE WO</t>
  </si>
  <si>
    <t>e+1 CT L SPINE W/O</t>
  </si>
  <si>
    <t>e+1 CT L SPINE W/O CON</t>
  </si>
  <si>
    <t>e+1 CT L-SPINE W/O</t>
  </si>
  <si>
    <t>CT ELBOW W/O LEFT</t>
  </si>
  <si>
    <t>CT FOREARM WO-LEFT</t>
  </si>
  <si>
    <t>CT FOREARM WO-RIGHT</t>
  </si>
  <si>
    <t>CT HAND W/O RIGHT</t>
  </si>
  <si>
    <t>CT HAND-RT WO</t>
  </si>
  <si>
    <t>CT HUMERUS WO-LEFT</t>
  </si>
  <si>
    <t>CT HUMERUS WO-RIGHT</t>
  </si>
  <si>
    <t>CT LEFT ELBOW W/O</t>
  </si>
  <si>
    <t>CT Left Hand without contrast</t>
  </si>
  <si>
    <t>CT LEFT HAND WO</t>
  </si>
  <si>
    <t>CT LEFT HUMERUS W/O</t>
  </si>
  <si>
    <t>CT LEFT SHOULDER W/O</t>
  </si>
  <si>
    <t>CT LEFT WRIST W/O</t>
  </si>
  <si>
    <t>CT LEFT WRIST WO</t>
  </si>
  <si>
    <t>CT LT ELBOW W/O</t>
  </si>
  <si>
    <t>CT LT SHOULDER W/O</t>
  </si>
  <si>
    <t>CT LT WRIST W/O</t>
  </si>
  <si>
    <t>CT LT.SHOULDER WO</t>
  </si>
  <si>
    <t>CT RIGHT ELBOW W/O</t>
  </si>
  <si>
    <t>CT RIGHT HAND W/O</t>
  </si>
  <si>
    <t>CT RIGHT SHOUDER WO</t>
  </si>
  <si>
    <t>CT RIGHT SHOULDER W/O</t>
  </si>
  <si>
    <t>CT RIGHT SHOULDER WO</t>
  </si>
  <si>
    <t>CT Right Shoulder WO</t>
  </si>
  <si>
    <t>CT RIGHT WRIST W/O</t>
  </si>
  <si>
    <t>CT RIGHT WRIST WO</t>
  </si>
  <si>
    <t>CT RT HAND W/O CONTRAST</t>
  </si>
  <si>
    <t>CT RT.SHOULDER WO</t>
  </si>
  <si>
    <t>CT SHOULDER W/O LEFT</t>
  </si>
  <si>
    <t>CT SHOULDER W/O RIGHT</t>
  </si>
  <si>
    <t>CT SHOULDER-LT WO</t>
  </si>
  <si>
    <t>CT SHOULDER-RT WO</t>
  </si>
  <si>
    <t>CT wrist LT wo con</t>
  </si>
  <si>
    <t>CT WRIST W/O LEFT</t>
  </si>
  <si>
    <t>CT WRIST WO</t>
  </si>
  <si>
    <t>CT WRIST-LT WO</t>
  </si>
  <si>
    <t>CT WRIST-RT WO</t>
  </si>
  <si>
    <t>CT-LT.ELBOW WO</t>
  </si>
  <si>
    <t>CT-LT.SHOULDER WO</t>
  </si>
  <si>
    <t>CT-RT. SHOULDER WO</t>
  </si>
  <si>
    <t>CT-RT.SHOULDER WO</t>
  </si>
  <si>
    <t>CT-RT.WRIST WO</t>
  </si>
  <si>
    <t>CT ANKLE W/O RIGHT</t>
  </si>
  <si>
    <t>CT ANKLE-LT WO</t>
  </si>
  <si>
    <t>CT ANKLE-RT WO</t>
  </si>
  <si>
    <t>CT FEMUR W/O LEFT</t>
  </si>
  <si>
    <t>CT FEMUR WO-LEFT</t>
  </si>
  <si>
    <t>CT FEMUR WO-RIGHT</t>
  </si>
  <si>
    <t>CT FOOT W/O</t>
  </si>
  <si>
    <t>CT FOOT W/O LEFT</t>
  </si>
  <si>
    <t>CT FOOT W/O RIGHT</t>
  </si>
  <si>
    <t>CT HIP W/O</t>
  </si>
  <si>
    <t>CT HIP W/O CONTRAST RT</t>
  </si>
  <si>
    <t>CT HIP WO</t>
  </si>
  <si>
    <t>CT HIP-LT WO</t>
  </si>
  <si>
    <t>CT HIP-RT WO</t>
  </si>
  <si>
    <t>CT KNEE W/O LEFT</t>
  </si>
  <si>
    <t>CT KNEE-LT WO</t>
  </si>
  <si>
    <t>CT KNEE-RT WO</t>
  </si>
  <si>
    <t>CT LEFT ANKLE W/O</t>
  </si>
  <si>
    <t>CT LEFT ANKLE WO</t>
  </si>
  <si>
    <t>CT LEFT FOOT WO</t>
  </si>
  <si>
    <t>CT LEFT HIP WO</t>
  </si>
  <si>
    <t>CT LEFT KNEE W/O</t>
  </si>
  <si>
    <t>CT LEFT KNEE WO</t>
  </si>
  <si>
    <t>CT LOW EXT WO CON - 73700</t>
  </si>
  <si>
    <t>CT LT ANKLE_LOWER_EXT_WO (ADULT)</t>
  </si>
  <si>
    <t>CT LT HIP WO CON</t>
  </si>
  <si>
    <t>CT LT HIP WO CONTRAST</t>
  </si>
  <si>
    <t>CT LT KNEE W/O</t>
  </si>
  <si>
    <t>CT LT KNEE_LOWER_EXT_WO (ADULT)</t>
  </si>
  <si>
    <t>CT LT KNEE_WO_CUSTOMIZED (ADULT)</t>
  </si>
  <si>
    <t>CT OF THE RIGHT KNEE W/O CONTRAST</t>
  </si>
  <si>
    <t>CT R HIP W/O CON</t>
  </si>
  <si>
    <t>CT RIGHT ANKLE W/O</t>
  </si>
  <si>
    <t>CT RIGHT ANKLE WO</t>
  </si>
  <si>
    <t>CT RIGHT FOOT W/O</t>
  </si>
  <si>
    <t>CT RIGHT HIP W/O</t>
  </si>
  <si>
    <t>CT RIGHT HIP WO</t>
  </si>
  <si>
    <t>CT RIGHT KNEE W/O</t>
  </si>
  <si>
    <t>CT RIGHT KNEE WO</t>
  </si>
  <si>
    <t>CT RT _HIP_WO (ADULT)</t>
  </si>
  <si>
    <t>CT RT ANKLE W/O</t>
  </si>
  <si>
    <t>CT RT ANKLE WO CONTRAST</t>
  </si>
  <si>
    <t>CT RT ANKLE_LOWER_EXT_WO (ADULT)</t>
  </si>
  <si>
    <t>CT RT FOOT_LOWER_EXT_WO (ADULT)</t>
  </si>
  <si>
    <t>CT RT HIP W/O</t>
  </si>
  <si>
    <t>CT RT HIP WO CON</t>
  </si>
  <si>
    <t>CT RT HIP_BONE_WO (ADULT)</t>
  </si>
  <si>
    <t>CT RT KNEE W/O</t>
  </si>
  <si>
    <t>CT RT KNEE W/O CONTRAST</t>
  </si>
  <si>
    <t>CT RT KNEE_LOWER_EXT_WO (ADULT)</t>
  </si>
  <si>
    <t>CT RT KNEE_LOWER_EXT_WO_CONFORMIS (ADULT)</t>
  </si>
  <si>
    <t>CT RT KNEE_WO_CUSTOMIZED (ADULT)</t>
  </si>
  <si>
    <t>CT TIB/FIB W/O LEFT</t>
  </si>
  <si>
    <t>CT-LT.KNEE WO</t>
  </si>
  <si>
    <t>CT-RT.ANKLE WO</t>
  </si>
  <si>
    <t>CT-RT.HIP WO</t>
  </si>
  <si>
    <t>CT-RT.KNEE WO</t>
  </si>
  <si>
    <t>e+2 CT TIB/FIB WO-LEFT</t>
  </si>
  <si>
    <t>e+3 CT TIB/FIB WO-RIGHT</t>
  </si>
  <si>
    <t>CT _CHEST_WO (ADULT)</t>
  </si>
  <si>
    <t>CT CHEST W/O CON</t>
  </si>
  <si>
    <t>CT CHEST WO HI RES(Adult)</t>
  </si>
  <si>
    <t>CT CHEST WO(Adult)</t>
  </si>
  <si>
    <t>CT CHEST/LEFT RIBS W/O</t>
  </si>
  <si>
    <t>CT LEFT RIBS W/O</t>
  </si>
  <si>
    <t>CT RIBS-LT WO</t>
  </si>
  <si>
    <t>CT RIGHT RIBS WO</t>
  </si>
  <si>
    <t>CT THORAX W/O DYE</t>
  </si>
  <si>
    <t>CT THORAX^MRI_CENTER_CHEST_WO (ADULT)</t>
  </si>
  <si>
    <t>CT-BILAT.RIBS WO</t>
  </si>
  <si>
    <t>CT-CHEST WO</t>
  </si>
  <si>
    <t>CT-LEFT RIBS WO</t>
  </si>
  <si>
    <t>CT-LT.RIBS WO</t>
  </si>
  <si>
    <t>CT-RT.RIBS WO</t>
  </si>
  <si>
    <t>CT _PELVIS_BONE_WO (ADULT)</t>
  </si>
  <si>
    <t>CT _PELVIS_BONE_WO_CUSTOMIZED (ADULT)</t>
  </si>
  <si>
    <t>CT PEL W/O CON</t>
  </si>
  <si>
    <t>CT PEL WO CON</t>
  </si>
  <si>
    <t>CT PELVIC WITHOUT</t>
  </si>
  <si>
    <t>CT SACRUM WO</t>
  </si>
  <si>
    <t>CT SACRUM WO CONTRAST</t>
  </si>
  <si>
    <t>e+1 CT PELVIS W/O CON</t>
  </si>
  <si>
    <t>CT CHEST W/CON</t>
  </si>
  <si>
    <t>e+1 CT CHEST W/CON</t>
  </si>
  <si>
    <t>CT PELVIS W/</t>
  </si>
  <si>
    <t>CT LOWER EXT W/ CON</t>
  </si>
  <si>
    <t>CT LT HIP W/CON</t>
  </si>
  <si>
    <t>US LIVER DOPP - 93975</t>
  </si>
  <si>
    <t>US RENAL ART DOPP - 93975</t>
  </si>
  <si>
    <t>US RENAL WITH DOPPLER</t>
  </si>
  <si>
    <t>CT ABD W/O</t>
  </si>
  <si>
    <t>CT ABD W/O CON</t>
  </si>
  <si>
    <t>CT ABD W0</t>
  </si>
  <si>
    <t>CT ABD WO - 74150</t>
  </si>
  <si>
    <t>CT-ABDOMEN WO</t>
  </si>
  <si>
    <t>MRA BRAIN W/O</t>
  </si>
  <si>
    <t>MRA HEAD W/O CON</t>
  </si>
  <si>
    <t>MRV BRAIN WO</t>
  </si>
  <si>
    <t>MRV HEAD WO</t>
  </si>
  <si>
    <t>MRA HEAD W/CON</t>
  </si>
  <si>
    <t>MRA NECK W/O</t>
  </si>
  <si>
    <t>MRA NECK WO CONTRAST</t>
  </si>
  <si>
    <t>CT PEL W/WO CON - 72194</t>
  </si>
  <si>
    <t>CT PELVIS WO/W</t>
  </si>
  <si>
    <t>CT (L) LOWER EXT W/WO</t>
  </si>
  <si>
    <t>e+1 CT (R) LOWER EXT W/WO</t>
  </si>
  <si>
    <t>CT CHEST W/O &amp; W/CONTRAST</t>
  </si>
  <si>
    <t>CT CHEST W/O/W</t>
  </si>
  <si>
    <t>CT CHEST W/WO CON</t>
  </si>
  <si>
    <t>CT CHEST WO/W</t>
  </si>
  <si>
    <t>CT CHEST WO/W CON</t>
  </si>
  <si>
    <t>CT CHEST WWO</t>
  </si>
  <si>
    <t>e+1 CT CHEST W/O W/CON</t>
  </si>
  <si>
    <t>e+1 CT CHEST W/WO CON</t>
  </si>
  <si>
    <t>e+1 CT CHEST WO/W</t>
  </si>
  <si>
    <t>US ARTERIAL DOPPLER BILAT L/E W/ABI</t>
  </si>
  <si>
    <t>CT BRAIN W/WO CON</t>
  </si>
  <si>
    <t>CT BRAIN WO/W</t>
  </si>
  <si>
    <t>CT BRAIN WWO</t>
  </si>
  <si>
    <t>CT HEAD W&amp;WO</t>
  </si>
  <si>
    <t>CT HEAD/BRAIN WO/W</t>
  </si>
  <si>
    <t>CT HEAD/BRAIN WO/W/CON</t>
  </si>
  <si>
    <t>e+1 CT BRAIN WO/W</t>
  </si>
  <si>
    <t>CT ORBIT W&amp;WO</t>
  </si>
  <si>
    <t>CT ORBIT WO/W</t>
  </si>
  <si>
    <t>CT TEMPORAL BONES WWO</t>
  </si>
  <si>
    <t>CT C-SPINE W W/O</t>
  </si>
  <si>
    <t>CT THORACIC WWO</t>
  </si>
  <si>
    <t>CT TSP WWO</t>
  </si>
  <si>
    <t>CT LSPINE W/WO</t>
  </si>
  <si>
    <t>CT LUMBAR W + W/O</t>
  </si>
  <si>
    <t>CT ABD W CON - 74160</t>
  </si>
  <si>
    <t>CT ABD W/CON</t>
  </si>
  <si>
    <t>CT ABD WITH</t>
  </si>
  <si>
    <t>CT ORBIT W/O</t>
  </si>
  <si>
    <t>CT TEMP BONES W/O</t>
  </si>
  <si>
    <t>CT TEMPORAL BONE W/O</t>
  </si>
  <si>
    <t>CT SOFT TISSUE NECK W/O</t>
  </si>
  <si>
    <t>CT SOFT TISSUE NECK WITHOUT</t>
  </si>
  <si>
    <t>CT ST NECK W/O</t>
  </si>
  <si>
    <t>CT-SOFT TISSUE NECK WO</t>
  </si>
  <si>
    <t>MRI FACIAL BONES WO</t>
  </si>
  <si>
    <t>MRI NECK ST WO CONTRAST</t>
  </si>
  <si>
    <t>MRI ORBIT/FACE/NECK WITHOUT</t>
  </si>
  <si>
    <t>MR FOREARM WITHOUT CONTRAST (RIGHT)</t>
  </si>
  <si>
    <t>MR HAND WO RIGHT</t>
  </si>
  <si>
    <t>MR HUMERUS WO(PROXIMAL)RIGHT</t>
  </si>
  <si>
    <t>MR L FOREARM WO</t>
  </si>
  <si>
    <t>MR LEFT HAND WO</t>
  </si>
  <si>
    <t>MR LT HAND W/O</t>
  </si>
  <si>
    <t>MR R HAND WO</t>
  </si>
  <si>
    <t>MR R THUMB WO</t>
  </si>
  <si>
    <t>MR RIGHT HAND WO</t>
  </si>
  <si>
    <t>MR RIGHT THUMB WO</t>
  </si>
  <si>
    <t>MR RT BRACHIAL PLEXUS WO</t>
  </si>
  <si>
    <t>MRI - L HAND W/O CON</t>
  </si>
  <si>
    <t>MRI - LEFT HAND W/O</t>
  </si>
  <si>
    <t>MRI BICEP WO LEFT</t>
  </si>
  <si>
    <t>MRI BICEP WO RIGHT</t>
  </si>
  <si>
    <t>MRI FINGER W/O RIGHT</t>
  </si>
  <si>
    <t>MRI FOREARM LEFT WO CONTRAST</t>
  </si>
  <si>
    <t>MRI FOREARM WO LEFT</t>
  </si>
  <si>
    <t>MRI FOREARM WO RIGHT</t>
  </si>
  <si>
    <t>MRI HAND W/O LEFT</t>
  </si>
  <si>
    <t>MRI HAND W/O RIGHT</t>
  </si>
  <si>
    <t>MRI L THUMB WO</t>
  </si>
  <si>
    <t>MRI LEFT FINGER WO</t>
  </si>
  <si>
    <t>MRI LEFT FOREARM W/O</t>
  </si>
  <si>
    <t>MRI LEFT FOREARM WO</t>
  </si>
  <si>
    <t>MRI LEFT HAND W/O</t>
  </si>
  <si>
    <t>MRI LEFT HAND W/O CONTRAST</t>
  </si>
  <si>
    <t>MRI LEFT HAND WO</t>
  </si>
  <si>
    <t>MRI LEFT HAND WO CON</t>
  </si>
  <si>
    <t>MRI LEFT HUMERUS W/O</t>
  </si>
  <si>
    <t>MRI LEFT HUMERUS WO CON</t>
  </si>
  <si>
    <t>MRI LEFT MIDDLE FINGER W/O</t>
  </si>
  <si>
    <t>MRI LEFT SCAPULA W/O</t>
  </si>
  <si>
    <t>MRI LEFT THUMB WO</t>
  </si>
  <si>
    <t>MRI LFT HAND WO</t>
  </si>
  <si>
    <t>MRI LT HUMERUS W/O CONT</t>
  </si>
  <si>
    <t>MRI LT HUMERUS W/O CONTRAST</t>
  </si>
  <si>
    <t>MRI OF RT HUMERUS W/O CONTRAST</t>
  </si>
  <si>
    <t>MRI R HAND W/O</t>
  </si>
  <si>
    <t>MRI R HAND W/O CONTRAST</t>
  </si>
  <si>
    <t>MRI RIGHT FOREARM W/O</t>
  </si>
  <si>
    <t>MRI RIGHT FOREARM WO</t>
  </si>
  <si>
    <t>MRI RIGHT HAND W/O</t>
  </si>
  <si>
    <t>MRI RIGHT HAND W/O CONTRAST</t>
  </si>
  <si>
    <t>MRI RIGHT HAND WO</t>
  </si>
  <si>
    <t>MRI RIGHT HAND WO (4TH&amp;5TH DIGITS)</t>
  </si>
  <si>
    <t>MRI RIGHT HAND WO CON</t>
  </si>
  <si>
    <t>MRI RIGHT HUMERUS W/O</t>
  </si>
  <si>
    <t>MRI RIGHT HUMERUS WO</t>
  </si>
  <si>
    <t>MRI RIGHT THUMB WO</t>
  </si>
  <si>
    <t>MRI RT HAND W/O</t>
  </si>
  <si>
    <t>MRI RT HAND W/O CONTRAST</t>
  </si>
  <si>
    <t>MRI-L-HAND WO</t>
  </si>
  <si>
    <t>MRI-L-HAND/INDEX FINGER WO</t>
  </si>
  <si>
    <t>MRI-R-HAND WO</t>
  </si>
  <si>
    <t>MRI-R-MIDDLE FINGER WO</t>
  </si>
  <si>
    <t>e+1 MRI LEFT ELBOW WO</t>
  </si>
  <si>
    <t>e+1 MRI RIGHT ELBOW WO</t>
  </si>
  <si>
    <t>LEFT SHOULDER 73221</t>
  </si>
  <si>
    <t>LEFT SHOULDER WO 73221</t>
  </si>
  <si>
    <t>MR ELBOW WO LEFT</t>
  </si>
  <si>
    <t>MR ELBOW WO RIGHT</t>
  </si>
  <si>
    <t>MR L SHOULDER WO</t>
  </si>
  <si>
    <t>MR LEFT WRIST WO</t>
  </si>
  <si>
    <t>MR LT ELBOW WITHOUT</t>
  </si>
  <si>
    <t>MR LT SHLD WO</t>
  </si>
  <si>
    <t>MR LT SHLOULDER WITHOUT</t>
  </si>
  <si>
    <t>MR LT SHOULDER W/O</t>
  </si>
  <si>
    <t>MR LT SHOULDER W/O CONTRAST</t>
  </si>
  <si>
    <t>MR LT SHOULDER WO</t>
  </si>
  <si>
    <t>MR LT WRIST WITHOUT</t>
  </si>
  <si>
    <t>MR LT WRIST WO</t>
  </si>
  <si>
    <t>MR R SHOULDER WO</t>
  </si>
  <si>
    <t>MR RIGHT ELBOW WO CON</t>
  </si>
  <si>
    <t>MR RIGHT SHOULDER WO</t>
  </si>
  <si>
    <t>MR RIGHT WRIST WO</t>
  </si>
  <si>
    <t>MR RT ELBOW WO</t>
  </si>
  <si>
    <t>MR RT SHLDR WO</t>
  </si>
  <si>
    <t>MR RT SHOULDER W/O</t>
  </si>
  <si>
    <t>MR RT SHOULDER WO</t>
  </si>
  <si>
    <t>MR RT WRIST WITHOUT</t>
  </si>
  <si>
    <t>MR RT WRIST WO</t>
  </si>
  <si>
    <t>MR shoulder RT wo con</t>
  </si>
  <si>
    <t>MR SHOULDER W/O RT</t>
  </si>
  <si>
    <t>MR SHOULDER WO LEFT</t>
  </si>
  <si>
    <t>MR SHOULDER WO RIGHT</t>
  </si>
  <si>
    <t>MR wrist LT wo con</t>
  </si>
  <si>
    <t>MR WRIST WO LEFT</t>
  </si>
  <si>
    <t>MR WRIST WO RIGHT</t>
  </si>
  <si>
    <t>MRI - (R) SHOULDER W/O CONTRAST</t>
  </si>
  <si>
    <t>MRI - L SHOU W/O</t>
  </si>
  <si>
    <t>MRI  LEFT SHOULDER W/O</t>
  </si>
  <si>
    <t>MRI  RIGHT SHOULDER WO</t>
  </si>
  <si>
    <t>MRI (R) SHOULDER W/O CONTRAST</t>
  </si>
  <si>
    <t>MRI (R) WRIST W/O CONTRAST</t>
  </si>
  <si>
    <t>MRI CLAVICLE WO LEFT</t>
  </si>
  <si>
    <t>MRI CLAVICLE WO RIGHT</t>
  </si>
  <si>
    <t>MRI ELBOW LEFT WO CONTRAST</t>
  </si>
  <si>
    <t>MRI ELBOW RT W/O CNT</t>
  </si>
  <si>
    <t>MRI ELBOW RT W/O CONTRAST</t>
  </si>
  <si>
    <t>MRI ELBOW W/O LEFT</t>
  </si>
  <si>
    <t>MRI ELBOW W/O RIGHT</t>
  </si>
  <si>
    <t>MRI L ELB W/O CON</t>
  </si>
  <si>
    <t>MRI L ELBOW W/O</t>
  </si>
  <si>
    <t>MRI L SHOU W/O</t>
  </si>
  <si>
    <t>MRI L SHOULDER W/O</t>
  </si>
  <si>
    <t>MRI L SHOULDER W/O CON</t>
  </si>
  <si>
    <t>MRI L SHOULDER WO</t>
  </si>
  <si>
    <t>MRI L SHOULDER WO CONTRAST</t>
  </si>
  <si>
    <t>MRI LEFT ELBOW W/O</t>
  </si>
  <si>
    <t>MRI LEFT ELBOW W/O CON</t>
  </si>
  <si>
    <t>MRI Left Elbow without contrast</t>
  </si>
  <si>
    <t>MRI LEFT ELBOW WO</t>
  </si>
  <si>
    <t>MRI LEFT ELBOW WO CON</t>
  </si>
  <si>
    <t>MRI LEFT SHLDR W/O</t>
  </si>
  <si>
    <t>MRI LEFT SHLDR WO</t>
  </si>
  <si>
    <t>MRI LEFT SHOUDER WO</t>
  </si>
  <si>
    <t>MRI LEFT SHOULDER W/O</t>
  </si>
  <si>
    <t>MRI LEFT SHOULDER W/O CON</t>
  </si>
  <si>
    <t>MRI LEFT SHOULDER W/O CONTRAST</t>
  </si>
  <si>
    <t>MRI LEFT SHOULDER WITHOUT</t>
  </si>
  <si>
    <t>MRI LEFT SHOULDER WO</t>
  </si>
  <si>
    <t>MRI LEFT SHOULDER WO CON</t>
  </si>
  <si>
    <t>MRI LEFT SHOULDER WO CONTRAST</t>
  </si>
  <si>
    <t>MRI LEFT WRIST W/O</t>
  </si>
  <si>
    <t>MRI LEFT WRIST W/O CONTRAST</t>
  </si>
  <si>
    <t>MRI LEFT WRIST WO</t>
  </si>
  <si>
    <t>MRI LEFT WRIST WO CON</t>
  </si>
  <si>
    <t>MRI LFT ELBOW WO</t>
  </si>
  <si>
    <t>MRI LFT SHOULDER WO</t>
  </si>
  <si>
    <t>MRI LFT WRIST WO</t>
  </si>
  <si>
    <t>MRI LT ELBOW W/O</t>
  </si>
  <si>
    <t>MRI LT SHOU W/O</t>
  </si>
  <si>
    <t>MRI LT SHOULDER  W/O</t>
  </si>
  <si>
    <t>MRI LT SHOULDER W/O</t>
  </si>
  <si>
    <t>MRI LT SHOULDER W/O CONTRAST</t>
  </si>
  <si>
    <t>MRI LT WRIST W/O</t>
  </si>
  <si>
    <t>MRI LT. SHOULDER WO</t>
  </si>
  <si>
    <t>MRI OF THE LEFT SHOULDER W/O</t>
  </si>
  <si>
    <t>MRI OF THE LEFT SHOULDER W/O CONTRAST</t>
  </si>
  <si>
    <t>MRI OF THE RIGHT SHOULDER W/O CONTRAST</t>
  </si>
  <si>
    <t>MRI OF THE SHOULDER W/O CONTRAST LT</t>
  </si>
  <si>
    <t>MRI OF THE SHOULDER W/O CONTRAST RT</t>
  </si>
  <si>
    <t>MRI OF THE WRIST W/O CONTRAST LT</t>
  </si>
  <si>
    <t>MRI R ELBOW WO</t>
  </si>
  <si>
    <t>MRI R SHOULDER W/O</t>
  </si>
  <si>
    <t>MRI R SHOULDER W/O CON</t>
  </si>
  <si>
    <t>MRI R SHOULDER WO</t>
  </si>
  <si>
    <t>MRI R WRIST W/O</t>
  </si>
  <si>
    <t>MRI RIGHT  SHOULDER WO</t>
  </si>
  <si>
    <t>MRI RIGHT ELBOW W/O</t>
  </si>
  <si>
    <t>MRI RIGHT ELBOW W/O CON</t>
  </si>
  <si>
    <t>MRI RIGHT ELBOW W/O CONTRAST</t>
  </si>
  <si>
    <t>MRI RIGHT ELBOW WO</t>
  </si>
  <si>
    <t>MRI RIGHT ELBOW WO CON</t>
  </si>
  <si>
    <t>MRI RIGHT SHLDR WO</t>
  </si>
  <si>
    <t>MRI RIGHT SHOULDER W/O</t>
  </si>
  <si>
    <t>MRI RIGHT SHOULDER W/O CON</t>
  </si>
  <si>
    <t>MRI RIGHT SHOULDER WITHOUT</t>
  </si>
  <si>
    <t>MRI RIGHT SHOULDER WO</t>
  </si>
  <si>
    <t>MRI RIGHT SHOULDER WO CON</t>
  </si>
  <si>
    <t>MRI RIGHT SHOULDER WO CONTRAST</t>
  </si>
  <si>
    <t>MRI RIGHT SHOULER WO</t>
  </si>
  <si>
    <t>MRI RIGHT WRIST  WO</t>
  </si>
  <si>
    <t>MRI RIGHT WRIST W/0</t>
  </si>
  <si>
    <t>MRI RIGHT WRIST W/O</t>
  </si>
  <si>
    <t>MRI RIGHT WRIST W/O CONTRAST</t>
  </si>
  <si>
    <t>MRI RIGHT WRIST WO</t>
  </si>
  <si>
    <t>MRI RIGHT WRIST WO CON</t>
  </si>
  <si>
    <t>MRI RT ELBOW W/O</t>
  </si>
  <si>
    <t>MRI RT ELBOW W/O CON</t>
  </si>
  <si>
    <t>MRI RT SHLDR WO</t>
  </si>
  <si>
    <t>MRI RT SHOULDER W/O</t>
  </si>
  <si>
    <t>MRI RT SHOULDER W/O CON</t>
  </si>
  <si>
    <t>MRI RT SHOULDER W/O CONTRAST</t>
  </si>
  <si>
    <t>MRI RT WRIST W/O</t>
  </si>
  <si>
    <t>MRI RT WRIST W/O CONTRAST</t>
  </si>
  <si>
    <t>MRI RT WRIST WO CON</t>
  </si>
  <si>
    <t>MRI RT. SHOULDER WO</t>
  </si>
  <si>
    <t>MRI SHOULDER - LEFT W/O CONTRAST</t>
  </si>
  <si>
    <t>MRI SHOULDER - RIGHT W/O CONTRAST</t>
  </si>
  <si>
    <t>MRI SHOULDER LEFT WO</t>
  </si>
  <si>
    <t>MRI SHOULDER LEFT WO CONTRAST</t>
  </si>
  <si>
    <t>MRI SHOULDER LT W/O CNT</t>
  </si>
  <si>
    <t>MRI SHOULDER R. WO</t>
  </si>
  <si>
    <t>MRI SHOULDER RIGHT WITHOUT CONTRAST</t>
  </si>
  <si>
    <t>MRI SHOULDER RIGHT WO</t>
  </si>
  <si>
    <t>MRI SHOULDER RIGHT WO CONTRAST</t>
  </si>
  <si>
    <t>MRI SHOULDER RT W/O CNT</t>
  </si>
  <si>
    <t>MRI SHOULDER RT WO CONTRAST</t>
  </si>
  <si>
    <t>MRI SHOULDER W/O LEFT</t>
  </si>
  <si>
    <t>MRI SHOULDER W/O RIGHT</t>
  </si>
  <si>
    <t>MRI UPPER EXT JOINT W/O L SHOULDER</t>
  </si>
  <si>
    <t>MRI WRIST LEFT W/O</t>
  </si>
  <si>
    <t>MRI WRIST RIGHT WO</t>
  </si>
  <si>
    <t>MRI WRIST W/O LEFT</t>
  </si>
  <si>
    <t>MRI WRIST W/O RIGHT</t>
  </si>
  <si>
    <t>MRI WRIST WO</t>
  </si>
  <si>
    <t>MRI-L-ELBOW WO</t>
  </si>
  <si>
    <t>MRI-L-SHOULDER WO</t>
  </si>
  <si>
    <t>MRI-LT SHOULDER W/O</t>
  </si>
  <si>
    <t>MRI-LT SHOULDER-WO</t>
  </si>
  <si>
    <t>MRI-L-WRIST WO</t>
  </si>
  <si>
    <t>MRI-R-ELBOW WO</t>
  </si>
  <si>
    <t>MRI-R-SHOULDER WO</t>
  </si>
  <si>
    <t>MRI-RT SHOULDER-WO</t>
  </si>
  <si>
    <t>MRI-RT.WRIST WO</t>
  </si>
  <si>
    <t>MRI-R-WRIST WO</t>
  </si>
  <si>
    <t>OPEN MRI SHOULDER W/O LEFT</t>
  </si>
  <si>
    <t>RIGHT SHOULDER WO CPT 73221</t>
  </si>
  <si>
    <t>LEFT FOOT WO 73718</t>
  </si>
  <si>
    <t>MR FOOT WITH AND WO LEFT</t>
  </si>
  <si>
    <t>MR FOOT WO LEFT</t>
  </si>
  <si>
    <t>MR FOOT WO RIGHT</t>
  </si>
  <si>
    <t>MR LT FOOT WITHOUT</t>
  </si>
  <si>
    <t>MR LT FOOT WO</t>
  </si>
  <si>
    <t>MR RT FOOT WO</t>
  </si>
  <si>
    <t>MR RT TIB/FIB W/O</t>
  </si>
  <si>
    <t>MRI (R) FOOT W/O CONTRAST</t>
  </si>
  <si>
    <t>MRI CALF WO LEFT</t>
  </si>
  <si>
    <t>MRI CALF WO RIGHT</t>
  </si>
  <si>
    <t>MRI FEMUR W/O LEFT</t>
  </si>
  <si>
    <t>MRI FEMUR W/O RIGHT</t>
  </si>
  <si>
    <t>MRI FOOT LEFT WO CONTRAST</t>
  </si>
  <si>
    <t>MRI FOOT LEFT WO W CONTRAST</t>
  </si>
  <si>
    <t>MRI FOOT LT W/O CNT</t>
  </si>
  <si>
    <t>MRI FOOT LT WO CONTRAST</t>
  </si>
  <si>
    <t>MRI FOOT RT WO CONTRAST</t>
  </si>
  <si>
    <t>MRI FOOT W/O LEFT</t>
  </si>
  <si>
    <t>MRI FOOT W/O RIGHT</t>
  </si>
  <si>
    <t>MRI FOOT WO</t>
  </si>
  <si>
    <t>MRI FOREFOOT LT WO CON</t>
  </si>
  <si>
    <t>MRI FORFOOT WO</t>
  </si>
  <si>
    <t>MRI HEEL WO LEFT</t>
  </si>
  <si>
    <t>MRI HEEL WO RIGHT</t>
  </si>
  <si>
    <t>MRI L FOOT WO</t>
  </si>
  <si>
    <t>MRI LEFT CALF WO</t>
  </si>
  <si>
    <t>MRI Left Femur without</t>
  </si>
  <si>
    <t>MRI Left Femur without contrast</t>
  </si>
  <si>
    <t>MRI LEFT FOOT W/O</t>
  </si>
  <si>
    <t>MRI LEFT FOOT WITHOUT</t>
  </si>
  <si>
    <t>MRI Left Foot without contrast</t>
  </si>
  <si>
    <t>MRI LEFT FOOT WO</t>
  </si>
  <si>
    <t>MRI LEFT LEG WO CON</t>
  </si>
  <si>
    <t>MRI LEFT LOWER LEG TIB-FIB WO</t>
  </si>
  <si>
    <t>MRI LEFT LOWER LEG W/O CONTRAST</t>
  </si>
  <si>
    <t>MRI LEFT THIGH W/O</t>
  </si>
  <si>
    <t>MRI LEFT THIGH WO</t>
  </si>
  <si>
    <t>MRI LEFT TIB/FIB W/O</t>
  </si>
  <si>
    <t>MRI Left Tib/Fib without contrast</t>
  </si>
  <si>
    <t>MRI LEFT TIB/FIB WO</t>
  </si>
  <si>
    <t>MRI Left TibFib without</t>
  </si>
  <si>
    <t>MRI LEFT TIBIA FIBULA W/O</t>
  </si>
  <si>
    <t>MRI LFT FOOT WO</t>
  </si>
  <si>
    <t>MRI LT CALF WO</t>
  </si>
  <si>
    <t>MRI LT FOOT W/O</t>
  </si>
  <si>
    <t>MRI LT FOOT WO CON</t>
  </si>
  <si>
    <t>MRI LT FOREFOOT</t>
  </si>
  <si>
    <t>MRI LT FOREFOOT WO CON</t>
  </si>
  <si>
    <t>MRI LT LOWER LEG WO</t>
  </si>
  <si>
    <t>MRI OF THE RIGHT FOOT W/O CONTRAST</t>
  </si>
  <si>
    <t>MRI OF THE RIGHT LOWER LEG W/O CONTRAST</t>
  </si>
  <si>
    <t>MRI R FOOT WO</t>
  </si>
  <si>
    <t>MRI RIGHT CALF WO</t>
  </si>
  <si>
    <t>MRI RIGHT FEMUR W/O</t>
  </si>
  <si>
    <t>MRI RIGHT FOOT W/O</t>
  </si>
  <si>
    <t>MRI RIGHT FOOT W/O CONTRAST</t>
  </si>
  <si>
    <t>MRI Right Foot without contrast</t>
  </si>
  <si>
    <t>MRI RIGHT FOOT WO</t>
  </si>
  <si>
    <t>MRI RIGHT FOOT WO CON</t>
  </si>
  <si>
    <t>MRI Right Hamstring without contrast</t>
  </si>
  <si>
    <t>MRI RIGHT LOWER LEG W/O</t>
  </si>
  <si>
    <t>MRI RIGHT LOWER LEG WO</t>
  </si>
  <si>
    <t>MRI RIGHT THIGH W/O</t>
  </si>
  <si>
    <t>MRI RIGHT THIGH WO</t>
  </si>
  <si>
    <t>MRI RIGHT TIB/FIB W/O</t>
  </si>
  <si>
    <t>MRI Right TibFib without contrast</t>
  </si>
  <si>
    <t>MRI RIGHT TIBIA FIBULA W/O</t>
  </si>
  <si>
    <t>MRI RT FOOT W/O</t>
  </si>
  <si>
    <t>MRI RT FOOT W/O CONTRAST</t>
  </si>
  <si>
    <t>MRI RT FOOT WO CON</t>
  </si>
  <si>
    <t>MRI RT FOREFOOT WO</t>
  </si>
  <si>
    <t>MRI RT LOWER LEG WO</t>
  </si>
  <si>
    <t>MRI RT TIB/FIB WO</t>
  </si>
  <si>
    <t>MRI THIGH WO, LEFT</t>
  </si>
  <si>
    <t>MRI THIGH WO, RIGHT</t>
  </si>
  <si>
    <t>MRI TIB / FIB W/O LEFT</t>
  </si>
  <si>
    <t>MRI TIB / FIB W/O RIGHT</t>
  </si>
  <si>
    <t>MRI-(L) FOOT W/O CONTRAST</t>
  </si>
  <si>
    <t>MRI-(R) FEMUR W/O CONTRAST</t>
  </si>
  <si>
    <t>MRI-(R) FOOT W/O CONTRAST</t>
  </si>
  <si>
    <t>MRI-L-FOOT WO</t>
  </si>
  <si>
    <t>MRI-R-FOOT WO</t>
  </si>
  <si>
    <t>e+1 MRI ANKLE RT WO CONTRAST</t>
  </si>
  <si>
    <t>e+1 MRI Knee w/o Contrast Left</t>
  </si>
  <si>
    <t>LEFT HIP WO 73721</t>
  </si>
  <si>
    <t>MR ANKLE WO LEFT</t>
  </si>
  <si>
    <t>MR ANKLE WO RIGHT</t>
  </si>
  <si>
    <t>MR HIP WO LEFT</t>
  </si>
  <si>
    <t>MR HIP WO RIGHT</t>
  </si>
  <si>
    <t>MR KNEE WO LEFT</t>
  </si>
  <si>
    <t>MR KNEE WO RIGHT</t>
  </si>
  <si>
    <t>MR LEFT HIP WO</t>
  </si>
  <si>
    <t>MR LEFT KNEE W/O</t>
  </si>
  <si>
    <t>MR LEFT KNEE WO</t>
  </si>
  <si>
    <t>MR LT ANKLE W/O</t>
  </si>
  <si>
    <t>MR LT ANKLE WO</t>
  </si>
  <si>
    <t>MR LT HIP WITHOUT</t>
  </si>
  <si>
    <t>MR LT HIP WO</t>
  </si>
  <si>
    <t>MR LT KNEE W/O</t>
  </si>
  <si>
    <t>MR LT KNEE WO</t>
  </si>
  <si>
    <t>MR RIGHT ANKLE WO</t>
  </si>
  <si>
    <t>MR RIGHT HIP WO</t>
  </si>
  <si>
    <t>MR RIGHT KNEE WO</t>
  </si>
  <si>
    <t>MR RT ANKLE W/O</t>
  </si>
  <si>
    <t>MR RT ANKLE WO</t>
  </si>
  <si>
    <t>MR RT HIP WITHOUT</t>
  </si>
  <si>
    <t>MR RT HIP WO</t>
  </si>
  <si>
    <t>MR RT KNEE W/O</t>
  </si>
  <si>
    <t>MR RT KNEE WO</t>
  </si>
  <si>
    <t>MRI - (L) KNEE W/O - 73721</t>
  </si>
  <si>
    <t>MRI - (R) HIP W/O</t>
  </si>
  <si>
    <t>MRI - (R) KNEE W/O - 73721</t>
  </si>
  <si>
    <t>MRI - L HIP W/O CON</t>
  </si>
  <si>
    <t>MRI  LEFT KNEE W/O</t>
  </si>
  <si>
    <t>MRI- (L) HIP W/O</t>
  </si>
  <si>
    <t>MRI- (R) HIP W/O</t>
  </si>
  <si>
    <t>MRI (R) KNEE W/O</t>
  </si>
  <si>
    <t>MRI (R) KNEE W/O 73721</t>
  </si>
  <si>
    <t>MRI ACHILLES WO RIGHT</t>
  </si>
  <si>
    <t>MRI ANKLE L WO</t>
  </si>
  <si>
    <t>MRI ANKLE LEFT ANKLE WO CONTRAST</t>
  </si>
  <si>
    <t>MRI ANKLE LEFT WO CONTRAST</t>
  </si>
  <si>
    <t>MRI ANKLE LT W/O CNT</t>
  </si>
  <si>
    <t>MRI ANKLE LT WO CONTRAST</t>
  </si>
  <si>
    <t>MRI ANKLE RT W/O CNT</t>
  </si>
  <si>
    <t>MRI ANKLE RT WO CONTRAST</t>
  </si>
  <si>
    <t>MRI ANKLE W/O LEFT</t>
  </si>
  <si>
    <t>MRI ANKLE W/O RIGHT</t>
  </si>
  <si>
    <t>MRI HIP LEFT WITHOUT CONTRAST</t>
  </si>
  <si>
    <t>MRI HIP LEFT WO</t>
  </si>
  <si>
    <t>MRI HIP LT WO CONTRAST</t>
  </si>
  <si>
    <t>MRI HIP RIGHT WITHOUT CONTRAST</t>
  </si>
  <si>
    <t>MRI HIP RT WO CONTRAST</t>
  </si>
  <si>
    <t>MRI HIP W/O LEFT</t>
  </si>
  <si>
    <t>MRI HIP W/O RIGHT</t>
  </si>
  <si>
    <t>MRI JOINT OF LOWER EXTREMITY W/O CONTRAST RT KNEE</t>
  </si>
  <si>
    <t>MRI JOINT OF THE LEFT KNEE W/O CONTRAST</t>
  </si>
  <si>
    <t>MRI KNEE - LEFT W/O CONTRAST</t>
  </si>
  <si>
    <t>MRI KNEE - RIGHT W/O CONTRAST</t>
  </si>
  <si>
    <t>MRI KNEE L. WO</t>
  </si>
  <si>
    <t>MRI KNEE LEFT W/O</t>
  </si>
  <si>
    <t>MRI KNEE LEFT WITHOUT CONTRAST</t>
  </si>
  <si>
    <t>MRI KNEE LEFT WO CONTRAST</t>
  </si>
  <si>
    <t>MRI KNEE LT W/O CONTRAST</t>
  </si>
  <si>
    <t>MRI KNEE LT WO CONTRAST</t>
  </si>
  <si>
    <t>MRI KNEE RIGHT WITHOUT CONTRAST</t>
  </si>
  <si>
    <t>MRI KNEE RT W/O CNT</t>
  </si>
  <si>
    <t>MRI KNEE RT WO CONTRAST</t>
  </si>
  <si>
    <t>MRI KNEE W/O LEFT</t>
  </si>
  <si>
    <t>MRI KNEE W/O RIGHT</t>
  </si>
  <si>
    <t>MRI KNEE WO R</t>
  </si>
  <si>
    <t>MRI L ANKLE WO</t>
  </si>
  <si>
    <t>MRI L HIP W/O CON</t>
  </si>
  <si>
    <t>MRI L HIP WO</t>
  </si>
  <si>
    <t>MRI L KNEE W/O - 73721</t>
  </si>
  <si>
    <t>MRI L KNEE W/O 73721</t>
  </si>
  <si>
    <t>MRI L KNEE WO</t>
  </si>
  <si>
    <t>MRI LEFT ANKLE W/O</t>
  </si>
  <si>
    <t>MRI LEFT ANKLE W/O CONTRAST</t>
  </si>
  <si>
    <t>MRI LEFT ANKLE WO</t>
  </si>
  <si>
    <t>MRI LEFT ANKLE WO CON</t>
  </si>
  <si>
    <t>MRI LEFT ANKLE WO CONTRAST</t>
  </si>
  <si>
    <t>MRI LEFT HIP W/O</t>
  </si>
  <si>
    <t>MRI LEFT HIP WO</t>
  </si>
  <si>
    <t>MRI LEFT HIP WO CON</t>
  </si>
  <si>
    <t>MRI LEFT KNEE W/O</t>
  </si>
  <si>
    <t>MRI LEFT KNEE W/O CON</t>
  </si>
  <si>
    <t>MRI LEFT KNEE WO</t>
  </si>
  <si>
    <t>MRI LEFT KNEE WO CON</t>
  </si>
  <si>
    <t>MRI LEFT KNEEWO</t>
  </si>
  <si>
    <t>MRI LF KNEE WO</t>
  </si>
  <si>
    <t>MRI LFT HIP WO</t>
  </si>
  <si>
    <t>MRI LFT KNEE WO</t>
  </si>
  <si>
    <t>MRI LOWER EXTREMITY W/O CONTRAST RT KNEE</t>
  </si>
  <si>
    <t>MRI LT ANKLE W/O</t>
  </si>
  <si>
    <t>MRI LT ANKLE W/O CONTRAST</t>
  </si>
  <si>
    <t>MRI LT ANKLE WO CON</t>
  </si>
  <si>
    <t>MRI LT HIP W/O</t>
  </si>
  <si>
    <t>MRI LT KNEE W/O</t>
  </si>
  <si>
    <t>MRI LT KNEE W/O CON</t>
  </si>
  <si>
    <t>MRI LT KNEE W/O CONTRAST</t>
  </si>
  <si>
    <t>MRI LT. ANKLE WO</t>
  </si>
  <si>
    <t>MRI LT. KNEE WO</t>
  </si>
  <si>
    <t>MRI OF THE HIP W/O CONTRAST LT</t>
  </si>
  <si>
    <t>MRI OF THE HIP W/O CONTRAST RT</t>
  </si>
  <si>
    <t>MRI OF THE KNEE W/O CONTRAST LT</t>
  </si>
  <si>
    <t>MRI OF THE LEFT HIP W/O CONTRAST</t>
  </si>
  <si>
    <t>MRI OF THE LEFT KNEE W/O CONTRAST</t>
  </si>
  <si>
    <t>MRI OF THE RIGHT ANKLE W/O CONTRAST</t>
  </si>
  <si>
    <t>MRI OF THE RIGHT HIP W/O CONTRAST</t>
  </si>
  <si>
    <t>MRI OF THE RIGHT KNEE W/O CONTRAST</t>
  </si>
  <si>
    <t>MRI OF THE RT ANKLE W/O CONTRAST</t>
  </si>
  <si>
    <t>MRI R ANKLE W/O</t>
  </si>
  <si>
    <t>MRI R ANKLE W/O CON</t>
  </si>
  <si>
    <t>MRI R ANKLE WO</t>
  </si>
  <si>
    <t>MRI R HIP W/O CONTRAST</t>
  </si>
  <si>
    <t>MRI R HIP WO</t>
  </si>
  <si>
    <t>MRI R KNEE W/O</t>
  </si>
  <si>
    <t>MRI R KNEE W/O CON</t>
  </si>
  <si>
    <t>MRI R KNEE WO</t>
  </si>
  <si>
    <t>MRI RIGHT ANKLE W/O</t>
  </si>
  <si>
    <t>MRI RIGHT ANKLE W/O CONTRAST</t>
  </si>
  <si>
    <t>MRI RIGHT ANKLE WO</t>
  </si>
  <si>
    <t>MRI RIGHT ANKLE WO CON</t>
  </si>
  <si>
    <t>MRI RIGHT HIP W/O</t>
  </si>
  <si>
    <t>MRI RIGHT HIP WO</t>
  </si>
  <si>
    <t>MRI RIGHT HIP WO CON</t>
  </si>
  <si>
    <t>MRI RIGHT KNEE W/O</t>
  </si>
  <si>
    <t>MRI RIGHT KNEE W/O CON</t>
  </si>
  <si>
    <t>MRI RIGHT KNEE W/O CONTRAST</t>
  </si>
  <si>
    <t>MRI RIGHT KNEE WO</t>
  </si>
  <si>
    <t>MRI RIGHT KNEE WO CON</t>
  </si>
  <si>
    <t>MRI RT ANKLE W/O</t>
  </si>
  <si>
    <t>MRI RT ANKLE W/O CON</t>
  </si>
  <si>
    <t>MRI RT ANKLE W/O CONTRAST</t>
  </si>
  <si>
    <t>MRI RT HIP W/O</t>
  </si>
  <si>
    <t>MRI RT HIP WO CONTRAST</t>
  </si>
  <si>
    <t>MRI RT KNEE W/O</t>
  </si>
  <si>
    <t>MRI RT KNEE W/O CON</t>
  </si>
  <si>
    <t>MRI RT. ANKLE WO</t>
  </si>
  <si>
    <t>MRI RT. HIP WO</t>
  </si>
  <si>
    <t>MRI RT. KNEE WO</t>
  </si>
  <si>
    <t>MRI-(L) ANKLE W/O CONT</t>
  </si>
  <si>
    <t>MRI-L-ANKLE WO</t>
  </si>
  <si>
    <t>MRI-L-HIP WO</t>
  </si>
  <si>
    <t>MRI-L-KNEE WO</t>
  </si>
  <si>
    <t>MRI-LT.HIP-WO</t>
  </si>
  <si>
    <t>MRI-LT.KNEE WO</t>
  </si>
  <si>
    <t>MRIOF THE RIGHT KNEE W/O CONTRAST</t>
  </si>
  <si>
    <t>MRI-R-ANKLE WO</t>
  </si>
  <si>
    <t>MRI-R-HIP WO</t>
  </si>
  <si>
    <t>MRI-R-KNEE WO</t>
  </si>
  <si>
    <t>MRI-RT.KNEE WO</t>
  </si>
  <si>
    <t>US Breast Limited B/L</t>
  </si>
  <si>
    <t>US PELVIC &amp; TRANSVAGINAL</t>
  </si>
  <si>
    <t>US PELVIC COMPLETE (TRANSVAG)</t>
  </si>
  <si>
    <t>US PELVIS W/ TV</t>
  </si>
  <si>
    <t>US PELVIS W/TRANSVAGINAL</t>
  </si>
  <si>
    <t>CT SOFT TISSUE W/ DYE</t>
  </si>
  <si>
    <t>CT ST NECK W CON - 70491</t>
  </si>
  <si>
    <t>CT ST NECK W/CON</t>
  </si>
  <si>
    <t>CT ST NECK WITH</t>
  </si>
  <si>
    <t>e+1 CT ST NECK W</t>
  </si>
  <si>
    <t>CT ABD W/WO CON</t>
  </si>
  <si>
    <t>CT ABD W/WO CON - 74170</t>
  </si>
  <si>
    <t>CT ABD WO W(Adult)</t>
  </si>
  <si>
    <t>CT ABD WO/W</t>
  </si>
  <si>
    <t>CT ABD WO/W CON</t>
  </si>
  <si>
    <t>CT ABD WWO</t>
  </si>
  <si>
    <t>CT ABDOMEN W + W/O</t>
  </si>
  <si>
    <t>CT ABDOMEN WITH AND WITHOUT</t>
  </si>
  <si>
    <t>CT ABDOMEN WWO</t>
  </si>
  <si>
    <t>CT RENAL MASS PROTOCOL</t>
  </si>
  <si>
    <t>MR CHEST WITHOUT</t>
  </si>
  <si>
    <t>MRI CHEST W/O</t>
  </si>
  <si>
    <t>MRI PECTORAL MUSCLES WO CONTRAST</t>
  </si>
  <si>
    <t>MR SACRUM/COCCYX WO</t>
  </si>
  <si>
    <t>MR SI JOINT WO</t>
  </si>
  <si>
    <t>MRI - PELVIS W/O CONTRAST</t>
  </si>
  <si>
    <t>MRI PELVIC WITHOUT</t>
  </si>
  <si>
    <t>MRI PELVIS MSK WO CONTRAST</t>
  </si>
  <si>
    <t>MRI PELVIS W/O</t>
  </si>
  <si>
    <t>MRI PELVIS W/O CON</t>
  </si>
  <si>
    <t>MRI PELVIS W/O CONTRAST-SACRAL/COCCYX</t>
  </si>
  <si>
    <t>MRI SACRUM W/O</t>
  </si>
  <si>
    <t>MRI SACRUM WO</t>
  </si>
  <si>
    <t>MRI SACRUM/COCCYX WO</t>
  </si>
  <si>
    <t>MRI SACRUM-COCCYX WO</t>
  </si>
  <si>
    <t>MRI SI JOINT W/O</t>
  </si>
  <si>
    <t>MRI SI JOINTS SACRUM WO</t>
  </si>
  <si>
    <t>MRI SI JOINTS W/O</t>
  </si>
  <si>
    <t>MRI SI JOINTS W/O 72195</t>
  </si>
  <si>
    <t>MRI SI JOINTS WO 72195</t>
  </si>
  <si>
    <t>MRI SI JOINTS WO CONTRAST</t>
  </si>
  <si>
    <t>MRI SI JOINTS/BILATERAL WO CONTRAST</t>
  </si>
  <si>
    <t>MR ABDOMEN WITHOUT</t>
  </si>
  <si>
    <t>MR MRCP ABD WO</t>
  </si>
  <si>
    <t>MRCP ABD WO</t>
  </si>
  <si>
    <t>MRCP WITHOUT</t>
  </si>
  <si>
    <t>MRI - ABD W/O CONTRAST</t>
  </si>
  <si>
    <t>MRI MRCP ABD WO</t>
  </si>
  <si>
    <t>MRI MRCP WO</t>
  </si>
  <si>
    <t>US ECHO COMPLETE</t>
  </si>
  <si>
    <t>MRI BILATERAL TMJ W/O</t>
  </si>
  <si>
    <t>MRI LT TMJ WO</t>
  </si>
  <si>
    <t>MRI TEMPOROMANDIBULAR JTS</t>
  </si>
  <si>
    <t>MR BRAIN W/O</t>
  </si>
  <si>
    <t>MRI - BRAIN W/O CONTRAST</t>
  </si>
  <si>
    <t>MRI BRAIN W/O</t>
  </si>
  <si>
    <t>MRI BRAIN W/O CNT</t>
  </si>
  <si>
    <t>MRI BRAIN W/O CON</t>
  </si>
  <si>
    <t>MRI-BRAIN W/O</t>
  </si>
  <si>
    <t>MRI-BRAIN WO</t>
  </si>
  <si>
    <t>MRI-BRAIN-WO</t>
  </si>
  <si>
    <t>e+1 MRI C SPINE W/O</t>
  </si>
  <si>
    <t>e+1 MRI CERVICAL WO</t>
  </si>
  <si>
    <t>MIR CERVICAL SPINE W/O</t>
  </si>
  <si>
    <t>MR CERVICAL NWB WO</t>
  </si>
  <si>
    <t>MR CERVICAL SPINE NWB WO</t>
  </si>
  <si>
    <t>MR CERVICAL SPINE W/O</t>
  </si>
  <si>
    <t>MR CERVICAL SPINE WO</t>
  </si>
  <si>
    <t>MR CERVICAL W/O</t>
  </si>
  <si>
    <t>MR CERVICAL W/O CONTRAST</t>
  </si>
  <si>
    <t>MR CERVICAL WITHOUT</t>
  </si>
  <si>
    <t>MR CSP W/O</t>
  </si>
  <si>
    <t>MR CSP WO</t>
  </si>
  <si>
    <t>MR C-SPINE NWB WO</t>
  </si>
  <si>
    <t>MR CSPINE WO</t>
  </si>
  <si>
    <t>MR C-SPINE WO NWB</t>
  </si>
  <si>
    <t>MRI - C- SPINE W/O CONTRAST</t>
  </si>
  <si>
    <t>MRI - CER SPINE W/O CONTRAST</t>
  </si>
  <si>
    <t>MRI - CERVICAL SPINE W/O CNT</t>
  </si>
  <si>
    <t>MRI  CERVICAL SPINE WO</t>
  </si>
  <si>
    <t>MRI  CERVICAL W/O CONTRAST</t>
  </si>
  <si>
    <t>MRI  C-SPINE W/O</t>
  </si>
  <si>
    <t>MRI  C-SPINE WO</t>
  </si>
  <si>
    <t>MRI C SPINE NWB WO</t>
  </si>
  <si>
    <t>MRI C Spine W/O</t>
  </si>
  <si>
    <t>MRI C- SPINE W/O</t>
  </si>
  <si>
    <t>MRI C SPINE W/O CON</t>
  </si>
  <si>
    <t>MRI C SPINE W/O CONTRAST</t>
  </si>
  <si>
    <t>MRI C SPINE WB W/O CONT</t>
  </si>
  <si>
    <t>MRI C SPINE WB W/O CONTRAST</t>
  </si>
  <si>
    <t>MRI C Spine Without</t>
  </si>
  <si>
    <t>MRI C SPINE WO</t>
  </si>
  <si>
    <t>MRI C Spine WO</t>
  </si>
  <si>
    <t>MRI CER SPINE W/O CONTRAST</t>
  </si>
  <si>
    <t>MRI CER SPINE WO</t>
  </si>
  <si>
    <t>MRI CER SPINE WO CON</t>
  </si>
  <si>
    <t>MRI CERICAL SPINE W/O</t>
  </si>
  <si>
    <t>MRI CERVCIAL SPINE W/O</t>
  </si>
  <si>
    <t>MRI CERVICAL FLEXION WO</t>
  </si>
  <si>
    <t>MRI CERVICAL NWB WO</t>
  </si>
  <si>
    <t>MRI CERVICAL SPINE NWB WO</t>
  </si>
  <si>
    <t>MRI CERVICAL SPINE W/O CNT</t>
  </si>
  <si>
    <t>MRI CERVICAL SPINE W/O CON</t>
  </si>
  <si>
    <t>MRI CERVICAL SPINE Without</t>
  </si>
  <si>
    <t>MRI CERVICAL SPINE WITHOUT</t>
  </si>
  <si>
    <t>MRI CERVICAL SPINE WO CON</t>
  </si>
  <si>
    <t>MRI CERVICAL SPINE WO CONTRAST</t>
  </si>
  <si>
    <t>MRI CERVICAL SPINEWO</t>
  </si>
  <si>
    <t>MRI CERVICAL W/O</t>
  </si>
  <si>
    <t>MRI CERVICAL W/O CON , NON W/B</t>
  </si>
  <si>
    <t>MRI CERVICAL WITHOUT CONTRAST</t>
  </si>
  <si>
    <t>MRI CERVICAL WO</t>
  </si>
  <si>
    <t>MRI CERVICAL WO CONTRAST</t>
  </si>
  <si>
    <t>MRI CERVICLE SPINE WO</t>
  </si>
  <si>
    <t>MRI CEVRICAL SPINE WO</t>
  </si>
  <si>
    <t>MRI CSP W/0</t>
  </si>
  <si>
    <t>MRI CSP W/O</t>
  </si>
  <si>
    <t>MRI CSP W/O CONTRAST</t>
  </si>
  <si>
    <t>MRI CSP WO</t>
  </si>
  <si>
    <t>MRI C-SP WO</t>
  </si>
  <si>
    <t>MRI C-SPINE NWB W/O</t>
  </si>
  <si>
    <t>MRI C-SPINE NWB WO</t>
  </si>
  <si>
    <t>MRI CSPINE W/O</t>
  </si>
  <si>
    <t>MRI C-SPINE W/O</t>
  </si>
  <si>
    <t>MRI C-SPINE W/O CON</t>
  </si>
  <si>
    <t>MRI C-SPINE WB WO</t>
  </si>
  <si>
    <t>MRI CSPINE WO</t>
  </si>
  <si>
    <t>MRI C-SPINE WO</t>
  </si>
  <si>
    <t>MRI CSPINE WO CONTRAST</t>
  </si>
  <si>
    <t>MRI C-SPINE WO NWB</t>
  </si>
  <si>
    <t>MRI C-SPINE WO WB</t>
  </si>
  <si>
    <t>MRI-C-SPINE WO</t>
  </si>
  <si>
    <t>MRI-CSP-WO</t>
  </si>
  <si>
    <t>OPEN MRI CERVICAL W/O</t>
  </si>
  <si>
    <t>MR THORACIC SPINE W/O</t>
  </si>
  <si>
    <t>MR THORACIC SPINE WO</t>
  </si>
  <si>
    <t>MR THORACIC WITHOUT</t>
  </si>
  <si>
    <t>MR THORACIC WO</t>
  </si>
  <si>
    <t>MR TSPINE WO</t>
  </si>
  <si>
    <t>MRI - THOR SPINE W/O CONTRAST</t>
  </si>
  <si>
    <t>MRI T Spine W/O</t>
  </si>
  <si>
    <t>MRI T SPINE W/O CONTRAST</t>
  </si>
  <si>
    <t>MRI T Spine WO</t>
  </si>
  <si>
    <t>MRI THOR SPINE W/O CONTRAST</t>
  </si>
  <si>
    <t>MRI THORACIC SPINE NWB WO</t>
  </si>
  <si>
    <t>MRI THORACIC SPINE W/O</t>
  </si>
  <si>
    <t>MRI THORACIC SPINE W/O CNT</t>
  </si>
  <si>
    <t>MRI THORACIC SPINE WO CON</t>
  </si>
  <si>
    <t>MRI THORACIC SPINE WO CONTRAST</t>
  </si>
  <si>
    <t>MRI THORACIC W/O</t>
  </si>
  <si>
    <t>MRI THORACIC WITHOUT CONTRAST</t>
  </si>
  <si>
    <t>MRI THORACIC WO</t>
  </si>
  <si>
    <t>MRI THORACIC WO CONTRAST</t>
  </si>
  <si>
    <t>MRI THORCIC SPINE W/O</t>
  </si>
  <si>
    <t>MRI THORCIC SPINE WO</t>
  </si>
  <si>
    <t>MRI TSP W/O</t>
  </si>
  <si>
    <t>MRI TSP WO</t>
  </si>
  <si>
    <t>MRI TSPINE WO</t>
  </si>
  <si>
    <t>MRI T-SPINE WO</t>
  </si>
  <si>
    <t>MRI-T-SPINE WO</t>
  </si>
  <si>
    <t>MRI-TSP-WO</t>
  </si>
  <si>
    <t>T-SPINE WO 72146</t>
  </si>
  <si>
    <t>e+1 MRI - L-SPINE WO</t>
  </si>
  <si>
    <t>e+1 MRI LUMBAR SPINE W/O CNT</t>
  </si>
  <si>
    <t>e+1 MRI LUMBAR WO</t>
  </si>
  <si>
    <t>L-SPINE WO 72148</t>
  </si>
  <si>
    <t>MR LSP W/O</t>
  </si>
  <si>
    <t>MR LSP WO</t>
  </si>
  <si>
    <t>MR L-SPINE NWB WO</t>
  </si>
  <si>
    <t>MR LSPINE WO</t>
  </si>
  <si>
    <t>MR L-SPINE WO NWB</t>
  </si>
  <si>
    <t>MR LUMBAR NWB WO</t>
  </si>
  <si>
    <t>MR LUMBAR SPINE W/O</t>
  </si>
  <si>
    <t>MR LUMBAR SPINE W/O CONTRAST WB</t>
  </si>
  <si>
    <t>MR LUMBAR SPINE WO</t>
  </si>
  <si>
    <t>MR LUMBAR SUPINE W/O CONTRAST</t>
  </si>
  <si>
    <t>MR LUMBAR W/O</t>
  </si>
  <si>
    <t>MR LUMBAR W/O CONTRAST</t>
  </si>
  <si>
    <t>MR LUMBAR WITHOUT</t>
  </si>
  <si>
    <t>MR LUMBAR WO</t>
  </si>
  <si>
    <t>MRI - L-SPINE W/O - 72148</t>
  </si>
  <si>
    <t>MRI - L-SPINE W/O CONTRAST</t>
  </si>
  <si>
    <t>MRI  L-SPINE WO</t>
  </si>
  <si>
    <t>MRI - L-SPINE WO</t>
  </si>
  <si>
    <t>MRI  LUMBAR SPINE WO</t>
  </si>
  <si>
    <t>MRI L Spine W/O</t>
  </si>
  <si>
    <t>MRI L- SPINE W/O</t>
  </si>
  <si>
    <t>MRI L SPINE W/O CON</t>
  </si>
  <si>
    <t>MRI L SPINE W/O CON/ W/WEIGHT BEARING</t>
  </si>
  <si>
    <t>MRI L SPINE W/O CONTRAST</t>
  </si>
  <si>
    <t>MRI L SPINE WB W/O CONTRAST</t>
  </si>
  <si>
    <t>MRI L Spine WITHOUT</t>
  </si>
  <si>
    <t>MRI LSP W/0</t>
  </si>
  <si>
    <t>MRI LSP W/O</t>
  </si>
  <si>
    <t>MRI LSP W/O CONTRAST</t>
  </si>
  <si>
    <t>MRI LSP WO</t>
  </si>
  <si>
    <t>MRI L-SPINE 72148</t>
  </si>
  <si>
    <t>MRI L-SPINE NWB W/O</t>
  </si>
  <si>
    <t>MRI L-SPINE NWB WO</t>
  </si>
  <si>
    <t>MRI LSPINE W/O</t>
  </si>
  <si>
    <t>MRI L-SPINE W/O 72148</t>
  </si>
  <si>
    <t>MRI L-SPINE W/O CON</t>
  </si>
  <si>
    <t>MRI L-SPINE W/O CON/ W/WEIGHT BEARING</t>
  </si>
  <si>
    <t>MRI L-SPINE WB WO</t>
  </si>
  <si>
    <t>MRI LSPINE WO</t>
  </si>
  <si>
    <t>MRI L-SPINE WO</t>
  </si>
  <si>
    <t>MRI- L-SPINE WO</t>
  </si>
  <si>
    <t>MRI L-SPINE WO 72148</t>
  </si>
  <si>
    <t>MRI L-SPINE WO CON</t>
  </si>
  <si>
    <t>MRI L-SPINE WO NWB</t>
  </si>
  <si>
    <t>MRI LUMBAR SPINE NWB WO</t>
  </si>
  <si>
    <t>MRI LUMBAR SPINE W/O</t>
  </si>
  <si>
    <t>MRI- LUMBAR SPINE W/O</t>
  </si>
  <si>
    <t>MRI LUMBAR SPINE W/O CNT</t>
  </si>
  <si>
    <t>MRI LUMBAR SPINE W/O CONTRAST WB</t>
  </si>
  <si>
    <t>MRI LUMBAR SPINE wo 72148</t>
  </si>
  <si>
    <t>MRI LUMBAR SPINE WO CO N</t>
  </si>
  <si>
    <t>MRI LUMBAR SPINE WO CON</t>
  </si>
  <si>
    <t>MRI LUMBAR SPINE WO CONTAST</t>
  </si>
  <si>
    <t>MRI LUMBAR SPINE WO CONTRAST</t>
  </si>
  <si>
    <t>MRI LUMBAR SPINEWO</t>
  </si>
  <si>
    <t>MRI LUMBAR W/O</t>
  </si>
  <si>
    <t>MRI LUMBAR W/O OPEN MRI</t>
  </si>
  <si>
    <t>MRI LUMBAR WB W/O CONTRAST</t>
  </si>
  <si>
    <t>MRI LUMBAR WITHOUT CONTRAST WITH ORAL SEDATION</t>
  </si>
  <si>
    <t>MRI LUMBAR WO CNTRAST</t>
  </si>
  <si>
    <t>MRI LUMBAR WO CONTRAST</t>
  </si>
  <si>
    <t>MRI LUMBSR SPINE WO</t>
  </si>
  <si>
    <t>MRI-L-SPINE WO</t>
  </si>
  <si>
    <t>MRI-LSP-WO</t>
  </si>
  <si>
    <t>OPEN MRI LUMBAR W/O</t>
  </si>
  <si>
    <t>CT NECK WO W(Adult)</t>
  </si>
  <si>
    <t>CT S.T. NECK W/WO 75ML</t>
  </si>
  <si>
    <t>CT SOFT TISSUE NECK WITH AND WITHOUT OMNIPAQUE 300 95ML</t>
  </si>
  <si>
    <t>CT ST NECK W/WO CON</t>
  </si>
  <si>
    <t>CT ST NECK W/WO CON - 70492</t>
  </si>
  <si>
    <t>CT ST NECK WO/W</t>
  </si>
  <si>
    <t>CT ST NECK WWO</t>
  </si>
  <si>
    <t>MRI HUMERUS L W CONTRAST</t>
  </si>
  <si>
    <t>MR ARTHROGRAM SHOULDER LEFT</t>
  </si>
  <si>
    <t>MRI LEFT SHOULDER WITH</t>
  </si>
  <si>
    <t>MRI RIGHT SHOULDER ARTHROGRAM</t>
  </si>
  <si>
    <t>CT _ABDOMEN_PELVIS_WO (ADULT)</t>
  </si>
  <si>
    <t>CT _ABDPELVIS_WO (ADULT)</t>
  </si>
  <si>
    <t>CT _ABDPELVIS_WO_CUSTOMIZED (ADULT)</t>
  </si>
  <si>
    <t>CT AB/PEL WO</t>
  </si>
  <si>
    <t>CT ABD/PEL W/O CON</t>
  </si>
  <si>
    <t>CT ABD/PEL WO - 74176</t>
  </si>
  <si>
    <t>CT ABDOMEN &amp; PELVIS W/O</t>
  </si>
  <si>
    <t>CT ABDOMEN/PELVIC  WITHOUT</t>
  </si>
  <si>
    <t>CT ABDOMEN/PELVIC WITHOUT</t>
  </si>
  <si>
    <t>CT ABDOMEN/PELVIS WITHOUT</t>
  </si>
  <si>
    <t>CT ABDOMEN/PELVIS WO</t>
  </si>
  <si>
    <t>CT ABDOMINAL/PELVIS WO</t>
  </si>
  <si>
    <t>CT Kidney DE Stones [factory](Adult)</t>
  </si>
  <si>
    <t>CT-ABDOMEN/PELVIS WO</t>
  </si>
  <si>
    <t>CT-ABDOMEN/PEVIS WO</t>
  </si>
  <si>
    <t>e+1 CT ABD/PEL W/O</t>
  </si>
  <si>
    <t>e+1 CT ABD/PEL W/O CON</t>
  </si>
  <si>
    <t>CTA HEAD WOW</t>
  </si>
  <si>
    <t>CTA HEAD WWO</t>
  </si>
  <si>
    <t>CTA NECK W/WO CON - 70498</t>
  </si>
  <si>
    <t>CTA NECK WWO</t>
  </si>
  <si>
    <t>e+1 CTA NECK WO/W</t>
  </si>
  <si>
    <t>MRA CAROTIDS W/WO CONTRAST</t>
  </si>
  <si>
    <t>MRA CAROTIDS WO/W</t>
  </si>
  <si>
    <t>MRA NECK W/WO CONTRAST</t>
  </si>
  <si>
    <t>MRA NECK WWO</t>
  </si>
  <si>
    <t>CTA CHEST W W/O</t>
  </si>
  <si>
    <t>CTA CHEST W/CON</t>
  </si>
  <si>
    <t>CTA CHEST W/O/W</t>
  </si>
  <si>
    <t>CTA CHEST W/O/W CON</t>
  </si>
  <si>
    <t>CTA CHEST W/WO CON</t>
  </si>
  <si>
    <t>e+1 CTA CHEST W/WO</t>
  </si>
  <si>
    <t>CTA ABD W/WO - 74175</t>
  </si>
  <si>
    <t>CT ABD &amp; PELVIS W</t>
  </si>
  <si>
    <t>CT ABD PEL WITH</t>
  </si>
  <si>
    <t>CT ABD PELVIS W</t>
  </si>
  <si>
    <t>CT ABD/PEL W CON - 74177</t>
  </si>
  <si>
    <t>CT ABD/PEL W/</t>
  </si>
  <si>
    <t>CT ABD/PEL W/ CON</t>
  </si>
  <si>
    <t>CT ABD/PEL W/ CONTRAST</t>
  </si>
  <si>
    <t>CT ABD/PEL W/CON</t>
  </si>
  <si>
    <t>CT ABD/PELVIS W/CONT 90ML OMNIPAQUE 300</t>
  </si>
  <si>
    <t>CT ABD/PELW/CON</t>
  </si>
  <si>
    <t>CT ABDOMEN &amp; PELVIS W</t>
  </si>
  <si>
    <t>CT ABDOMEN/PELVIC WITH 100ML OMNIPAQUE</t>
  </si>
  <si>
    <t>CT ABDOMEN/PELVIC WITH OMNIPAQUE 300 95ML</t>
  </si>
  <si>
    <t>CT ABDOMEN/PELVIS WITH</t>
  </si>
  <si>
    <t>e+1 CT ABD/PEL W/CON</t>
  </si>
  <si>
    <t>CTA LOW EXT W/WO CON - 73706</t>
  </si>
  <si>
    <t>ABD PELVIS WO W(Adult)</t>
  </si>
  <si>
    <t>CT ABD PEL WO/W CON</t>
  </si>
  <si>
    <t>CT ABD/PEL W/O W</t>
  </si>
  <si>
    <t>CT ABD/PEL W/O W/ CON</t>
  </si>
  <si>
    <t>CT ABD/PEL W/O/W</t>
  </si>
  <si>
    <t>CT ABD/PEL W/WO CON</t>
  </si>
  <si>
    <t>CT ABD/PEL W/WO CON - 74178</t>
  </si>
  <si>
    <t>CT ABD/PEL WO/W</t>
  </si>
  <si>
    <t>CT ABD/PEL WO/W CON</t>
  </si>
  <si>
    <t>CT ABD/PEL WWO</t>
  </si>
  <si>
    <t>CT ABD/PELVIS W/WO OMNIPAQUE 300 95ML</t>
  </si>
  <si>
    <t>CT ABD/PELWO/W</t>
  </si>
  <si>
    <t>CT ABDOMEN &amp; PELVIS W + W/O</t>
  </si>
  <si>
    <t>CT ABDOMEN &amp; PELVIS W/WO</t>
  </si>
  <si>
    <t>CT ABDOMEN/PELVIC WITH AND WITHOUT</t>
  </si>
  <si>
    <t>CT ABDOMEN/PELVIC WITH AND WITHOUT 100ML OMNIPAQUE</t>
  </si>
  <si>
    <t>CT ABDOMEN/PELVIC WITH AND WITHOUT 90ML OMNIPAQUE</t>
  </si>
  <si>
    <t>CT ABDOMEN/PELVIC WITH AND WITHOUT 90ML OMNIPAQUE 300</t>
  </si>
  <si>
    <t>CT ABDOMEN/PELVIC WITH AND WITHOUT OMNIPAQUE 300 65ML</t>
  </si>
  <si>
    <t>CT ABDOMEN/PELVIS W/WO</t>
  </si>
  <si>
    <t>CT ABDOMEN/PELVIS WWO</t>
  </si>
  <si>
    <t>CTABD/PELWO/W</t>
  </si>
  <si>
    <t>MR FACE WITH AND WO</t>
  </si>
  <si>
    <t>MR SOFT TISSUE NECK WITH AND WITHOUT 15 ML PROHANCE</t>
  </si>
  <si>
    <t>MRI - ORBITS W W/O CONTRAST</t>
  </si>
  <si>
    <t>MRI FACIAL/TRIGEM W/O W CNT</t>
  </si>
  <si>
    <t>MRI NECK (SOFT TISSUE) W + W/O</t>
  </si>
  <si>
    <t>MRI ORBITS W + W/O</t>
  </si>
  <si>
    <t>MRI ORBITS W/WO</t>
  </si>
  <si>
    <t>MRI SOFT TISSUE NECK W&amp;WO</t>
  </si>
  <si>
    <t>MRI SOFT TISSUE NECK WITH AND WO</t>
  </si>
  <si>
    <t>MRI ST NECK WWO</t>
  </si>
  <si>
    <t>MR LEFT BRACHIAL PLEXUS W/WO CONTRAST</t>
  </si>
  <si>
    <t>MRI BRACHIAL PLEXUS W/WO</t>
  </si>
  <si>
    <t>MRI HAND W + W/O LEFT</t>
  </si>
  <si>
    <t>MRI HAND W + W/O RIGHT</t>
  </si>
  <si>
    <t>MRI L FOREARM W/WO</t>
  </si>
  <si>
    <t>MRI R HAND W/WO CONTRAST</t>
  </si>
  <si>
    <t>MRI THUMB RT W/WO</t>
  </si>
  <si>
    <t>MR ELBOW WITH AND WO RIGHT</t>
  </si>
  <si>
    <t>MRI LT SHOULDER W/WO</t>
  </si>
  <si>
    <t>MRI OF THE RIGHT SHOULDER W AND W/O CONTRAST</t>
  </si>
  <si>
    <t>MRI R ELBOW W/WO</t>
  </si>
  <si>
    <t>MRI RIGHT SHOULDER WWO</t>
  </si>
  <si>
    <t>MRI RIGHT WRIST W/WO</t>
  </si>
  <si>
    <t>MRI RIGHT WRIST WWO</t>
  </si>
  <si>
    <t>MRI SHOULDER LT W/O AND W/ CONTRAST</t>
  </si>
  <si>
    <t>MRI SHOULDER RT W/WO CONTRAST</t>
  </si>
  <si>
    <t>MRI SHOULDER W/O &amp; W/CONTRAST RT</t>
  </si>
  <si>
    <t>MRI SHOULDER W/WO RIGHT</t>
  </si>
  <si>
    <t>MRI-(L) ELBOW W/WO CONTRAST</t>
  </si>
  <si>
    <t>MRI-(R) ELBOW W/WO CONTRAST</t>
  </si>
  <si>
    <t>MRI FEMUR RIGHT W W/O</t>
  </si>
  <si>
    <t>MRI FOOT RT W/WO CONTRAST</t>
  </si>
  <si>
    <t>MRI FOOT W + W/O LEFT</t>
  </si>
  <si>
    <t>MRI FOOT W + W/O RIGHT</t>
  </si>
  <si>
    <t>MRI L FOOT W/WO CON</t>
  </si>
  <si>
    <t>MRI LEFT FOOT W/WO</t>
  </si>
  <si>
    <t>MRI LT FOOT W/WO</t>
  </si>
  <si>
    <t>MRI LWR EXTREMITY W/O&amp;W/DYE</t>
  </si>
  <si>
    <t>MRI RIGHT FOOT W/WO</t>
  </si>
  <si>
    <t>MRI Right Foot w/wo contrast</t>
  </si>
  <si>
    <t>MRI RT FOOT W/WO CON</t>
  </si>
  <si>
    <t>MRI RT TOES W/WO CON</t>
  </si>
  <si>
    <t>MRI THIGH W&amp;WO, LEFT</t>
  </si>
  <si>
    <t>MRI THIGH W&amp;WO, RIGHT</t>
  </si>
  <si>
    <t>MRI TIB/FIB W/WO</t>
  </si>
  <si>
    <t>MRI-R FOOT W/WO CON</t>
  </si>
  <si>
    <t>MR ANKLE WITH AND WO LEFT</t>
  </si>
  <si>
    <t>MR HIP WITH AND WO RIGHT</t>
  </si>
  <si>
    <t>MR KNEE WITH AND WO LEFT</t>
  </si>
  <si>
    <t>MR KNEE WITH AND WO RIGHT</t>
  </si>
  <si>
    <t>MRI ANKLE W/WO RIGHT</t>
  </si>
  <si>
    <t>MRI KNEE W/WO LEFT</t>
  </si>
  <si>
    <t>MRI LEFT ANKLE WWO</t>
  </si>
  <si>
    <t>MRI LEFT HIP WWO</t>
  </si>
  <si>
    <t>MRI LEFT KNEE WWO</t>
  </si>
  <si>
    <t>MRI LT KNE W WO</t>
  </si>
  <si>
    <t>MRI R KNEE W/WO CONTRAST</t>
  </si>
  <si>
    <t>MRI RIGHT HIP W/W/O CONTRAST</t>
  </si>
  <si>
    <t>MRI PELVIC WITH AND WITHOUT  15 ML PROHANCE</t>
  </si>
  <si>
    <t>MRI PELVIS W + W/O</t>
  </si>
  <si>
    <t>MRI SACRUM W&amp;WO</t>
  </si>
  <si>
    <t>CTA ABD/PEL W/O/W CON</t>
  </si>
  <si>
    <t>e+1 CTA ABD/PEL W/WO CON</t>
  </si>
  <si>
    <t>MR ABDOMEN WITH AND WITHOUT</t>
  </si>
  <si>
    <t>MR ABDOMEN WITH AND WO</t>
  </si>
  <si>
    <t>MR LIVER WITH AND WO</t>
  </si>
  <si>
    <t>MRCP W&amp;WO CONTRAST</t>
  </si>
  <si>
    <t>MRI - ABDOMEN W/WO CONTRAST</t>
  </si>
  <si>
    <t>MRI ABD W W/O CONTRAST</t>
  </si>
  <si>
    <t>MRI ABD W W/O CONTRAST MRCP</t>
  </si>
  <si>
    <t>MRI ABDOMEN W + W/O</t>
  </si>
  <si>
    <t>MRI ABDOMEN W WO CONTRAST</t>
  </si>
  <si>
    <t>MRI ABDOMEN W&amp;WO, LIVER MASS PROTOCOL</t>
  </si>
  <si>
    <t>MRI ABDOMEN W&amp;WO, RENAL MASS PROTOCOL</t>
  </si>
  <si>
    <t>MRI ABDOMEN W/O W</t>
  </si>
  <si>
    <t>MRI ABDOMEN W/WO CON</t>
  </si>
  <si>
    <t>MRI ABDOMEN WO W CONTRAST</t>
  </si>
  <si>
    <t>MRI ABDOMEN WWO</t>
  </si>
  <si>
    <t>MRI ADB MRCP W/WO</t>
  </si>
  <si>
    <t>MRI ADRENAL W/WO CONTRAST</t>
  </si>
  <si>
    <t>MRI LIVER W/WO</t>
  </si>
  <si>
    <t>e+1 MRI IAC W W/O</t>
  </si>
  <si>
    <t>MR BRAIN WITH AND WO</t>
  </si>
  <si>
    <t>MR BRAIN+IAC WITH AND WO</t>
  </si>
  <si>
    <t>MRI - BRAIN PIT W W/O CONTRAST</t>
  </si>
  <si>
    <t>MRI - BRAIN W W/O CONTRAST</t>
  </si>
  <si>
    <t>MRI - BRAIN W/WO CONTRAST</t>
  </si>
  <si>
    <t>MRI - BRAIN/IAC S W/WO CONTRAST</t>
  </si>
  <si>
    <t>MRI BRAIN &amp; IAC WWO</t>
  </si>
  <si>
    <t>MRI BRAIN &amp; IACS WWO</t>
  </si>
  <si>
    <t>MRI BRAIN AND IAC'S W/WO CON</t>
  </si>
  <si>
    <t>MRI BRAIN AND STEM W/WO</t>
  </si>
  <si>
    <t>MRI BRAIN IACS W WO</t>
  </si>
  <si>
    <t>MRI BRAIN IAC'S W/WO CON</t>
  </si>
  <si>
    <t>MRI BRAIN PIT WWO</t>
  </si>
  <si>
    <t>MRI BRAIN PITUITARY WWO</t>
  </si>
  <si>
    <t>MRI BRAIN W + W/O</t>
  </si>
  <si>
    <t>MRI BRAIN W W/O</t>
  </si>
  <si>
    <t>MRI BRAIN W WO</t>
  </si>
  <si>
    <t>MRI BRAIN W/IACS WWO</t>
  </si>
  <si>
    <t>MRI BRAIN W/O W CNT</t>
  </si>
  <si>
    <t>MRI BRAIN W/WO CON</t>
  </si>
  <si>
    <t>MRI BRAIN WIACS WWO</t>
  </si>
  <si>
    <t>MRI BRAIN WITH AND W/O CONTRAST</t>
  </si>
  <si>
    <t>MRI BRAIN WWO</t>
  </si>
  <si>
    <t>MRI BRAIN/IAC S W/WO CONTRAST</t>
  </si>
  <si>
    <t>MRI BRAIN/IAC W/WO</t>
  </si>
  <si>
    <t>MRI BRAIN/IACS W WO CONTRAST</t>
  </si>
  <si>
    <t>MRI BRAIN/PIT WWO</t>
  </si>
  <si>
    <t>MRI IAC W/O &amp; W/CONTRAST</t>
  </si>
  <si>
    <t>MRI IAC W/WO</t>
  </si>
  <si>
    <t>MRI PITUITARY W/O &amp; W/CONTRAST</t>
  </si>
  <si>
    <t>MRI PITUITARY W/WO</t>
  </si>
  <si>
    <t>MR C-SPINE WITH AND WO</t>
  </si>
  <si>
    <t>MRI - CERVICAL SP W W/O CONTRAST</t>
  </si>
  <si>
    <t>MRI C SPINE W/WO</t>
  </si>
  <si>
    <t>MRI CER SPINE W W/O CONTRAST</t>
  </si>
  <si>
    <t>MRI CERVICAL SPINE WITH/WITHOUT CONTRAST</t>
  </si>
  <si>
    <t>MRI CERVICAL SPINE WW/O</t>
  </si>
  <si>
    <t>MRI CERVICAL W + W/O</t>
  </si>
  <si>
    <t>MRI CERVICAL WWO</t>
  </si>
  <si>
    <t>MRI C-SPINE W/WO</t>
  </si>
  <si>
    <t>e+1 MRI THORACIC W WO</t>
  </si>
  <si>
    <t>MRI T SPINE W/WO</t>
  </si>
  <si>
    <t>MRI THOR SPINE W W/O CONTRAST</t>
  </si>
  <si>
    <t>MRI THORACIC W + W/O</t>
  </si>
  <si>
    <t>MRI THORACIC W/WO</t>
  </si>
  <si>
    <t>MRI THORACIC WWO</t>
  </si>
  <si>
    <t>MRI T-SPINE WITH AND WO</t>
  </si>
  <si>
    <t>MR L-SPINE WITH AND WO</t>
  </si>
  <si>
    <t>MRI L-SPINE W W/O CONTRAST</t>
  </si>
  <si>
    <t>MRI LUMBAR SPINE W/O &amp; W/DYE</t>
  </si>
  <si>
    <t>MRI LUMBAR SPINE W/O W</t>
  </si>
  <si>
    <t>MRI LUMBAR SPINE W/O W CNT</t>
  </si>
  <si>
    <t>MRI LUMBAR SPINE WITH &amp; WITHOUT CONTRAST</t>
  </si>
  <si>
    <t>MRI LUMBAR SPINE WITH/WITHOUT CONTRAST</t>
  </si>
  <si>
    <t>MRI LUMBAR SPINE WWO CONTRAST</t>
  </si>
  <si>
    <t>MRI LUMBAR W + W/O</t>
  </si>
  <si>
    <t>MRI LUMBAR WWO</t>
  </si>
  <si>
    <t>CT CHEST ABD PELVIS W/O CONTRAST</t>
  </si>
  <si>
    <t>CT CHEST ABD PEL WITH</t>
  </si>
  <si>
    <t>CT CHEST ABD PELVIS W CONTRAST</t>
  </si>
  <si>
    <t>CT CHEST ABD PELVIS W&amp;WO CONTRAST</t>
  </si>
  <si>
    <t>CTA UPPER EXTREMITY, BILATERAL W &amp;/or WO CONTRAST</t>
  </si>
  <si>
    <t>MRI BRAIN &amp; ORBITS WWO</t>
  </si>
  <si>
    <t>XRAY FINGER (S) LT</t>
  </si>
  <si>
    <t>TEXAS IMAGING PARTNERS-TIP</t>
  </si>
  <si>
    <t>XRAY FINGER (S) RT</t>
  </si>
  <si>
    <t>XRAY TOE(S)</t>
  </si>
  <si>
    <t>XRAY SHOULDER 1 VIEW LEFT</t>
  </si>
  <si>
    <t>XRAY SHOULDER 1 VIEW RIGHT</t>
  </si>
  <si>
    <t>XRAY HUMERUS LEFT</t>
  </si>
  <si>
    <t>XRAY HUMERUS RIGHT</t>
  </si>
  <si>
    <t>XRAY UPPER EXTREMITY - INFANT - 2 VIEWS - LEFT</t>
  </si>
  <si>
    <t>XRAY UPPER EXTREMITY - INFANT - 2 VIEWS - RIGHT</t>
  </si>
  <si>
    <t>XRAY WRIST 2 VIEW L</t>
  </si>
  <si>
    <t>XRAY WRIST 2 VIEW R</t>
  </si>
  <si>
    <t>XRAY KNEE 1 OR 2 VIEW LT</t>
  </si>
  <si>
    <t>XRAY KNEE 1 OR 2 VIEW RT</t>
  </si>
  <si>
    <t>XRAY KNEE STANDING AP/LAT RT</t>
  </si>
  <si>
    <t>XRAY LEFT PATELLA 2 VIEWS</t>
  </si>
  <si>
    <t>XRAY MERIDIAN RESEARCH TANEZUMAB</t>
  </si>
  <si>
    <t>XRAY RADIANT RESEARCH R475-PN-1523</t>
  </si>
  <si>
    <t>XRAY RIGHT PATELLA 2 VIEWS</t>
  </si>
  <si>
    <t>XRAY KNEE BIL, STANDING AP ONLY</t>
  </si>
  <si>
    <t>XRAY TIBIA &amp; FIBULA AP/LAT LT</t>
  </si>
  <si>
    <t>XRAY TIBIA &amp; FIBULA AP/LAT RT</t>
  </si>
  <si>
    <t>XRAY - LOWER EXTREMITY - INFANT - 2 VIEWS - LEFT</t>
  </si>
  <si>
    <t>XRAY - LOWER EXTREMITY - INFANT - 2 VIEWS - RIGHT</t>
  </si>
  <si>
    <t>XRAY CALCANEUS (HEEL )LT</t>
  </si>
  <si>
    <t>XRAY CALCANEUS (HEEL) RT</t>
  </si>
  <si>
    <t>XRAY NASAL BONES</t>
  </si>
  <si>
    <t xml:space="preserve">XRAY SINUS, LESS THAN 3 VIEWS </t>
  </si>
  <si>
    <t>XRAY SACROILIAC JTS LESS THAN 3 VIEWS</t>
  </si>
  <si>
    <t>XRAY SACRUM/COCCYX</t>
  </si>
  <si>
    <t>XRAY SCAPULA LEFT</t>
  </si>
  <si>
    <t>XRAY SCAPULA RIGHT</t>
  </si>
  <si>
    <t>XRAY WRIST COMPL 3+ V LT</t>
  </si>
  <si>
    <t>XRAY WRIST COMPL 3+ V RT</t>
  </si>
  <si>
    <t>XRAY ANKLE 3 VIEWS LT</t>
  </si>
  <si>
    <t>XRAY ANKLE 3 VIEWS RT</t>
  </si>
  <si>
    <t>XRAY SKULL LIMITED</t>
  </si>
  <si>
    <t>XRAY SHOULDER 2+ VIEWS LT</t>
  </si>
  <si>
    <t>XRAY SHOULDER 2+ VIEWS RT</t>
  </si>
  <si>
    <t>XRAY ACROMIOCLAVICULAR JOINT BILATERAL</t>
  </si>
  <si>
    <t>XRAY HIP 1 VIEW LEFT</t>
  </si>
  <si>
    <t>XRAY HIP 1VIEW RIGHT</t>
  </si>
  <si>
    <t>XRAY KNEE 3 VIEW LT</t>
  </si>
  <si>
    <t>XRAY KNEE 3 VIEW RT</t>
  </si>
  <si>
    <t>XRAY SELLA TURCICA</t>
  </si>
  <si>
    <t>XRAY BONE AGE STUDY</t>
  </si>
  <si>
    <t>XRAY THORACOUMBAR 2 VIEWS</t>
  </si>
  <si>
    <t>DEXA SCAN BONE DENSITY</t>
  </si>
  <si>
    <t>XRAY SINUSES 3+ VIEWS</t>
  </si>
  <si>
    <t>XRAY STERNOCLAVICULAR JOINT</t>
  </si>
  <si>
    <t>XRAY CERVICAL SPINE 2 OR 3 VIEWS</t>
  </si>
  <si>
    <t>XRAY LUMBAR SPINE 2 OR 3 VIEWS</t>
  </si>
  <si>
    <t>XRAY LUMBAR SPINE 2 OR 3 VIEW FLEX &amp; EXT ONLY</t>
  </si>
  <si>
    <t>XRAY HIP COMPL 2+ V LT</t>
  </si>
  <si>
    <t>XRAY HIP COMPL 2+ V RT</t>
  </si>
  <si>
    <t>XRAY KNEE COMPLETE 4 + VIEWS LT</t>
  </si>
  <si>
    <t>XRAY KNEE COMPLETE 4 + VIEWS RT</t>
  </si>
  <si>
    <t>XRAY SACROILIAC JTS 3 VIEWS</t>
  </si>
  <si>
    <t>XRAY TMJ JOINT BILATERAL</t>
  </si>
  <si>
    <t>XRAY MANDIBLE COMPLETE 4 OR MORE VIEWS</t>
  </si>
  <si>
    <t>XRAY THORACIC SPINE MINIMUM OF 4 VIEWS</t>
  </si>
  <si>
    <t>XRAY PELVIS MIN 3 VIEWS</t>
  </si>
  <si>
    <t>XRAY LUMBAR SPINE MIN OF 4 VIEWS</t>
  </si>
  <si>
    <t>XRAY RIBS UNILATERAL W/PA CHEST</t>
  </si>
  <si>
    <t>XRAY CERVICAL SPINE: MIN 4V</t>
  </si>
  <si>
    <t>XRAY ORBITS</t>
  </si>
  <si>
    <t>XRAY CERVICAL SPINE COMPLETE W/FLEX,EXT.</t>
  </si>
  <si>
    <t>XRAY LUMBAR SPINE W/FLEX &amp; EXT</t>
  </si>
  <si>
    <t>XRAY SPINE C-T 2 VIEWS</t>
  </si>
  <si>
    <t>XRAY ABDOMEN FLAT &amp; UPRIGHT WITH SINGLE VIEW CHEST XAY</t>
  </si>
  <si>
    <t>XRAY WRIST BILATERAL 2 VIEW</t>
  </si>
  <si>
    <t>XRAY HAND 2 VIEWS BIL</t>
  </si>
  <si>
    <t>XRAY KNEE 1 OR 2 VIEWS BILATERAL</t>
  </si>
  <si>
    <t>XRAY ANKLE 2 VIEWS BILATERAL</t>
  </si>
  <si>
    <t>XRAY WRIST BILATERAL COMPL 3+ V</t>
  </si>
  <si>
    <t>XRAY HAND COMPLETE BIL</t>
  </si>
  <si>
    <t>XRAY ANKLE 3 VIEWS BILATERAL</t>
  </si>
  <si>
    <t>XRAY FOOT COMPLETE BIL</t>
  </si>
  <si>
    <t>XRAY SHOULDER 2 + VIEWS BILATERAL</t>
  </si>
  <si>
    <t>XRAY KNEE 3 VIEWS BILATERAL</t>
  </si>
  <si>
    <t>XRAY KNEES COMPLETE 4 + VIEWS BILATERAL</t>
  </si>
  <si>
    <t>US ABI</t>
  </si>
  <si>
    <t>US VEINS LOWER EXTREMITY LEFT</t>
  </si>
  <si>
    <t>US VEINS LOWER EXTREMITY RIGHT</t>
  </si>
  <si>
    <t>US VEINS UPPER EXTREMITY LEFT</t>
  </si>
  <si>
    <t>US VEINS UPPER EXTREMITY RIGHT</t>
  </si>
  <si>
    <t>US ARTERIAL LOWER EXTREMITY LEFT</t>
  </si>
  <si>
    <t>US ARTERIAL LOWER EXTREMITY RIGHT</t>
  </si>
  <si>
    <t>US ARTERIAL UPPER EXTREMITY LEFT</t>
  </si>
  <si>
    <t>US ARTERIAL UPPER EXTREMITY RIGHT</t>
  </si>
  <si>
    <t>US FISTULA ARTERIAL AND/OR VENOUS</t>
  </si>
  <si>
    <t>US NECK/PAROTIDS</t>
  </si>
  <si>
    <t>US KIDNEYS</t>
  </si>
  <si>
    <t>US KIDNEYS BILATERAL</t>
  </si>
  <si>
    <t>US ABDOMEN LUQ</t>
  </si>
  <si>
    <t>US ABDOMEN RUQ</t>
  </si>
  <si>
    <t>US LIVER &amp; GALLBLADDER</t>
  </si>
  <si>
    <t>US PANCREAS &amp; GALLBLADDER</t>
  </si>
  <si>
    <t>US OBSTETRICAL LIMITED</t>
  </si>
  <si>
    <t>US PELVIC TRANSABDOMINAL</t>
  </si>
  <si>
    <t>US UPPER EXTREMITY NON VASCULAR LIMITED</t>
  </si>
  <si>
    <t>US VEINS LOWER EXTREMITIES BILATERAL</t>
  </si>
  <si>
    <t>US VEINS UPPER EXTREMITIES BILATERAL</t>
  </si>
  <si>
    <t>US KIDNEYS &amp; BLADDER</t>
  </si>
  <si>
    <t>US RENALS</t>
  </si>
  <si>
    <t>US CAROTIDS BILATERAL COMPLETE</t>
  </si>
  <si>
    <t>US ARTERIAL LOWER EXTREMITIES BILATERAL</t>
  </si>
  <si>
    <t>US ARTERIAL UPPER EXTREMITIES BILATERAL</t>
  </si>
  <si>
    <t>US ABDOMINAL AORTA COMPLETE</t>
  </si>
  <si>
    <t xml:space="preserve">CT BRAIN W/O CONTRAST </t>
  </si>
  <si>
    <t>CT FACE/MAXILLA W/O CONTRAST</t>
  </si>
  <si>
    <t>CT MANDIBLE W/O CONTRAST</t>
  </si>
  <si>
    <t>CT MAXILLOFACIAL AREA W/O CONTRAST</t>
  </si>
  <si>
    <t>CT SINUSES W/O CONTRAST</t>
  </si>
  <si>
    <t>US OBSTETRICAL FOLLOW UP</t>
  </si>
  <si>
    <t>US OB (1ST TRIMESTER)</t>
  </si>
  <si>
    <t>US OB (AFTER 1ST TRIMESTER)</t>
  </si>
  <si>
    <t>CT CLAVICLE LEFT W/O CONTRAST</t>
  </si>
  <si>
    <t>CT CLAVICLE RIGHT W/O CONTRAST</t>
  </si>
  <si>
    <t>CT ELBOW LEFT W/O CONTRAST</t>
  </si>
  <si>
    <t>CT ELBOW RIGHT W/O CONTRAST</t>
  </si>
  <si>
    <t>CT FOREARM LEFT W/O CONTRAST</t>
  </si>
  <si>
    <t>CT FOREARM RIGHT W/O CONTRAST</t>
  </si>
  <si>
    <t>CT HAND LEFT W/O CONTRAST</t>
  </si>
  <si>
    <t>CT HAND RIGHT W/O CONTRAST</t>
  </si>
  <si>
    <t>CT HUMERUS LEFT W/O CONTRAST</t>
  </si>
  <si>
    <t>CT HUMERUS RIGHT W/O CONTRAST</t>
  </si>
  <si>
    <t>CT SHOULDER LEFT W/O CONTRAST</t>
  </si>
  <si>
    <t>CT SHOULDER RIGHT W/O CONTRAST</t>
  </si>
  <si>
    <t>CT UPPER EXTREMITY W/O CONTRAST</t>
  </si>
  <si>
    <t>CT WRIST LEFT W/O CONTRAST</t>
  </si>
  <si>
    <t>CT WRIST RIGHT W/O CONTRAST</t>
  </si>
  <si>
    <t>CT ANKLE AND FOOT LEFT W/O CONTRAST</t>
  </si>
  <si>
    <t>CT ANKLE AND FOOT RIGHT W/O CONTRAST</t>
  </si>
  <si>
    <t>CT ANKLE LEFT W/O CONTRAST</t>
  </si>
  <si>
    <t>CT ANKLE RIGHT W/O CONTRAST</t>
  </si>
  <si>
    <t>CT FEMUR/THIGH LEFT W/O CONTRAST</t>
  </si>
  <si>
    <t>CT FEMUR/THIGH RIGHT W/O CONTRAST</t>
  </si>
  <si>
    <t>CT FOOT LEFT W/O CONTRAST</t>
  </si>
  <si>
    <t>CT FOOT RIGHT W/O CONTRAST</t>
  </si>
  <si>
    <t>CT HIP LEFT W/O CONTRAST</t>
  </si>
  <si>
    <t>CT HIP RIGHT W/O CONTRAST</t>
  </si>
  <si>
    <t>CT KNEE LEFT W/O CONTRAST</t>
  </si>
  <si>
    <t>CT KNEE RIGHT W/O CONTRAST</t>
  </si>
  <si>
    <t>CT LOWER LEG LEFT W/O CONTRAST</t>
  </si>
  <si>
    <t>CT LOWER LEG RIGHT W/O CONTRAST</t>
  </si>
  <si>
    <t>US OB FETAL BIOPHYSICAL</t>
  </si>
  <si>
    <t>CT HIGH RESOLUTION CHEST W/O CONTRAST</t>
  </si>
  <si>
    <t>CT BRAIN W/CONTRAST</t>
  </si>
  <si>
    <t>CT IAC W/CONTRAST</t>
  </si>
  <si>
    <t>CT ORBITS W/CONTRAST</t>
  </si>
  <si>
    <t>CT PITUITARY W/CONTRAST</t>
  </si>
  <si>
    <t>CT FACE/MAXILLA W/CONTRAST</t>
  </si>
  <si>
    <t>CT MANDIBLE W/CONTRAST</t>
  </si>
  <si>
    <t>CT SINUSES W/CONTRAST</t>
  </si>
  <si>
    <t>CT CHEST W/CONTRAST</t>
  </si>
  <si>
    <t>CT HIGH RESOLUTION CHEST W/CONTRAST</t>
  </si>
  <si>
    <t>CT ARTHROGRAM SHOULDER LEFT</t>
  </si>
  <si>
    <t>CT ARTHROGRAM SHOULDER RIGHT</t>
  </si>
  <si>
    <t>CT ARTHROGRAM WRIST LEFT</t>
  </si>
  <si>
    <t>CT ARTHROGRAM WRIST RIGHT</t>
  </si>
  <si>
    <t>CT ELBOW LEFT W/ CONTRAST</t>
  </si>
  <si>
    <t>CT ELBOW RIGHT W/ CONTRAST</t>
  </si>
  <si>
    <t>CT FOREARM LEFT W/ CONTRAST</t>
  </si>
  <si>
    <t>CT FOREARM RIGHT W/ CONTRAST</t>
  </si>
  <si>
    <t>CT HAND LEFT W/ CONTRAST</t>
  </si>
  <si>
    <t>CT HAND RIGHT W/ CONTRAST</t>
  </si>
  <si>
    <t>CT HUMERUS LEFT W/ CONTRAST</t>
  </si>
  <si>
    <t>CT HUMERUS RIGHT W/ CONTRAST</t>
  </si>
  <si>
    <t>CT SHOULDER LEFT W/ CONTRAST</t>
  </si>
  <si>
    <t>CT SHOULDER RIGHT W/ CONTRAST</t>
  </si>
  <si>
    <t>CT WRIST LEFT W/ CONTRAST</t>
  </si>
  <si>
    <t>CT WRIST RIGHT W/ CONTRAST</t>
  </si>
  <si>
    <t>CT ANKLE LEFT W/ CONTRAST</t>
  </si>
  <si>
    <t>CT ANKLE RIGHT W/ CONTRAST</t>
  </si>
  <si>
    <t>CT ANKLE/FOOT LT W/ CONTRAST</t>
  </si>
  <si>
    <t>CT ARTHROGRAM HIP LEFT</t>
  </si>
  <si>
    <t>CT ARTHROGRAM HIP RIGHT</t>
  </si>
  <si>
    <t>CT FEMUR/THIGH LEFT W/ CONTRAST</t>
  </si>
  <si>
    <t>CT FEMUR/THIGH RIGHT W/ CONTRAST</t>
  </si>
  <si>
    <t>CT FOOT LEFT W/ CONTRAST</t>
  </si>
  <si>
    <t>CT FOOT RIGHT W/ CONTRAST</t>
  </si>
  <si>
    <t>CT HIP LEFT W/ CONTRAST</t>
  </si>
  <si>
    <t>CT HIP RIGHT W/ CONTRAST</t>
  </si>
  <si>
    <t>CT KNEE LEFT W/ CONTRAST</t>
  </si>
  <si>
    <t>CT KNEE RIGHT W/ CONTRAST</t>
  </si>
  <si>
    <t>CT LOWER LEG LEFT W/ CONTRAST</t>
  </si>
  <si>
    <t>CT LOWER LEG RIGHT W/ CONTRAST</t>
  </si>
  <si>
    <t>CT KIDNEYS W/O CONTRAST</t>
  </si>
  <si>
    <t>CT LIVER W/O CONTRAST</t>
  </si>
  <si>
    <t>MR ANGIO BRAIN W/O CONTRAST</t>
  </si>
  <si>
    <t>MR ANGIO CAROTIDS W/O CONTRAST</t>
  </si>
  <si>
    <t>CT PELVIS W/O&amp;W/CONTRAST</t>
  </si>
  <si>
    <t>CT CLAVICLE LEFT W/O &amp; W CONTRAST</t>
  </si>
  <si>
    <t>CT CLAVICLE RIGHT W/O &amp; W CONTRAST</t>
  </si>
  <si>
    <t>CT ELBOW LEFT W/O &amp; W/CONTRAST</t>
  </si>
  <si>
    <t>CT ELBOW RIGHT W/O &amp; W/CONTRAST</t>
  </si>
  <si>
    <t>CT FOREARM LEFT W/O &amp; W/CONTRAST</t>
  </si>
  <si>
    <t>CT FOREARM RIGHT W/O &amp; W/CONTRAST</t>
  </si>
  <si>
    <t>CT HAND AND WRIST LEFT W/O &amp; W/CONTRAST</t>
  </si>
  <si>
    <t>CT HAND AND WRIST RIGHT W/O &amp; W/CONTRAST</t>
  </si>
  <si>
    <t>CT HAND LEFT W/O &amp; W/CONTRAST</t>
  </si>
  <si>
    <t>CT HAND RIGHT W/O &amp; W/CONTRAST</t>
  </si>
  <si>
    <t>CT HUMERUS AND FOREARM LEFT W/O &amp; W/ CONTRAST</t>
  </si>
  <si>
    <t>CT HUMERUS AND FOREARM RIGHT W/O &amp; W/ CONTRAST</t>
  </si>
  <si>
    <t>CT HUMERUS LEFT W/O &amp; W/CONTRAST</t>
  </si>
  <si>
    <t>CT HUMERUS RIGHT W/O &amp; W/CONTRAST</t>
  </si>
  <si>
    <t>CT SHOULDER LEFT W/O &amp; W/CONTRAST</t>
  </si>
  <si>
    <t>CT SHOULDER RIGHT W/O &amp; W/CONTRAST</t>
  </si>
  <si>
    <t>CT WRIST LEFT W/O &amp; W/CONTRAST</t>
  </si>
  <si>
    <t>CT WRIST RIGHT W/O &amp; W/CONTRAST</t>
  </si>
  <si>
    <t>CT ANKLE LEFT W/O &amp; W/CONTRAST</t>
  </si>
  <si>
    <t>CT ANKLE RIGHT W/O &amp; W/CONTRAST</t>
  </si>
  <si>
    <t>CT FEMUR/THIGH LEFT W/O &amp; W/CONTRAST</t>
  </si>
  <si>
    <t>CT FEMUR/THIGH RIGHT W/O &amp; W/CONTRAST</t>
  </si>
  <si>
    <t>CT FOOT LEFT W/O &amp; W/CONTRAST</t>
  </si>
  <si>
    <t>CT FOOT RIGHT W/O &amp; W/CONTRAST</t>
  </si>
  <si>
    <t>CT HIP LEFT W/O &amp; W/ CONTRAST</t>
  </si>
  <si>
    <t>CT HIP RIGHT W/O &amp; W/ CONTRAST</t>
  </si>
  <si>
    <t>CT KNEE AND LOWER LEG LEFT WO &amp; W CONTRAST</t>
  </si>
  <si>
    <t>CT KNEE AND LOWER LEG RIGHT WO &amp; W CONTRAST</t>
  </si>
  <si>
    <t>CT KNEE LEFT W/O &amp; W/ CONTRAST</t>
  </si>
  <si>
    <t>CT KNEE RIGHT W/O &amp; W/ CONTRAST</t>
  </si>
  <si>
    <t>CT LOWER LEG LEFT W/O &amp; W/CONTRAST</t>
  </si>
  <si>
    <t>CT LOWER LEG RIGHT W/O &amp; W/CONTRAST</t>
  </si>
  <si>
    <t>CT LT LOWER LEG, ANKLE AND FOOT W/O &amp; W/CONTRAST</t>
  </si>
  <si>
    <t>CT RT LOWER LEG, ANKLE AND FOOT W/O &amp; W/CONTRAST</t>
  </si>
  <si>
    <t>CT HIGH RESOLUTION CHEST WO &amp; W/CONTRAST</t>
  </si>
  <si>
    <t>US ARTERIAL LOWER EXTREMITY W/ABI BILATERAL</t>
  </si>
  <si>
    <t>US ARTERIAL UPPER EXTREMITIES W/ABI BILATERAL</t>
  </si>
  <si>
    <t>CT BRAIN W/O &amp; W/CONTRAST</t>
  </si>
  <si>
    <t>CT IAC W/O &amp; W/CONTRAST</t>
  </si>
  <si>
    <t>CT ORBITS W/O &amp; W/CONTRAST</t>
  </si>
  <si>
    <t>CT PITUITARY W/O&amp;W/CONTRAST</t>
  </si>
  <si>
    <t>CT FACE/MAXILLA W/O &amp; W/CONTRAST</t>
  </si>
  <si>
    <t>CT MANDIBLE W/O &amp; W/CONTRAST</t>
  </si>
  <si>
    <t>CT MAXILLOFACIAL AREA W/O &amp; W CONTRAST</t>
  </si>
  <si>
    <t>CT SINUSES W/O &amp; W/CONTRAST</t>
  </si>
  <si>
    <t>CT THORACIC SPINE W/ &amp; W/O CONTRAST</t>
  </si>
  <si>
    <t>CT LUMBAR SPINE W/ &amp; W/O CONTRAST</t>
  </si>
  <si>
    <t>CT KIDNEYS W/CONTRAST</t>
  </si>
  <si>
    <t>CT LIVER W/CONTRAST</t>
  </si>
  <si>
    <t>CT IAC W/O CONTRAST</t>
  </si>
  <si>
    <t>CT ORBITS W/O CONTRAST</t>
  </si>
  <si>
    <t>CT PITUITARY W/O CONTRAST</t>
  </si>
  <si>
    <t>CT SOFT TISSUE NECK W/O CONTRAST</t>
  </si>
  <si>
    <t>MRI FACE/SINUSES W/O CONTRAST</t>
  </si>
  <si>
    <t>MRI NASOPHARYNX W/O CONTRAST</t>
  </si>
  <si>
    <t>MRI NECK SOFT TISSUE W/O CONTRAST</t>
  </si>
  <si>
    <t>MRI ORBITS W/O CONTRAST</t>
  </si>
  <si>
    <t>MRI BRACHIAL PLEXUS LEFT W/O CONTRAST</t>
  </si>
  <si>
    <t>MRI BRACHIAL PLEXUS RIGHT W/O CONTRAST</t>
  </si>
  <si>
    <t>MRI FOREARM LEFT W/O CONTRAST</t>
  </si>
  <si>
    <t>MRI FOREARM RIGHT W/O CONTRAST</t>
  </si>
  <si>
    <t>MRI HAND LEFT W/O CONTRAST</t>
  </si>
  <si>
    <t>MRI HAND RIGHT W/O CONTRAST</t>
  </si>
  <si>
    <t>MRI HUMERUS/ARM LEFT W/O CONTRAST</t>
  </si>
  <si>
    <t>MRI HUMERUS/ARM RIGHT W/O CONTRAST</t>
  </si>
  <si>
    <t>MRI ELBOW LEFT W/O CONTRAST</t>
  </si>
  <si>
    <t>MRI ELBOW RIGHT W/O CONTRAST</t>
  </si>
  <si>
    <t>MRI SHOULDER LEFT W/O CONTRAST</t>
  </si>
  <si>
    <t>MRI SHOULDER RIGHT W/O CONTRAST</t>
  </si>
  <si>
    <t>MRI UPPER EXTR JOINT W/O CONTRAST</t>
  </si>
  <si>
    <t>MRI WRIST LEFT W/O CONTRAST</t>
  </si>
  <si>
    <t>MRI WRIST RIGHT W/O CONTRAST</t>
  </si>
  <si>
    <t>MRI FEMUR/THIGH LEFT W/O CONTRAST</t>
  </si>
  <si>
    <t>MRI FEMUR/THIGH RIGHT W/O CONTRAST</t>
  </si>
  <si>
    <t>MRI FOOT LEFT W/O CONTRAST</t>
  </si>
  <si>
    <t>MRI FOOT RIGHT W/O CONTRAST</t>
  </si>
  <si>
    <t>MRI HEEL LEFT W/O CONTRAST</t>
  </si>
  <si>
    <t>MRI HEEL RIGHT W/O CONTRAST</t>
  </si>
  <si>
    <t>MRI LOWER LEG LEFT W/O CONTRAST</t>
  </si>
  <si>
    <t>MRI LOWER LEG RIGHT W/O CONTRAST</t>
  </si>
  <si>
    <t>MRI ANKLE LEFT W/O CONTRAST</t>
  </si>
  <si>
    <t>MRI ANKLE RIGHT W/O CONTRAST</t>
  </si>
  <si>
    <t>MRI HIP LEFT W/O CONTRAST</t>
  </si>
  <si>
    <t>MRI HIP RIGHT W/O CONTRAST</t>
  </si>
  <si>
    <t>MRI KNEE LEFT W/O CONTRAST</t>
  </si>
  <si>
    <t>MRI KNEE RIGHT W/O CONTRAST</t>
  </si>
  <si>
    <t>MRI TISSUE GENE STUDY LEFT KNEE W/O CONTRAST</t>
  </si>
  <si>
    <t>MRI TISSUE GENE STUDY RIGHT KNEE W/O CONTRAST</t>
  </si>
  <si>
    <t>CT SOFT TISSUE NECK W/CONTRAST</t>
  </si>
  <si>
    <t>CT ABDOMEN W/O &amp; W CONTRAST</t>
  </si>
  <si>
    <t>CT KIDNEYS W/O &amp; W/CONTRAST</t>
  </si>
  <si>
    <t>CT LIVER W/O &amp; W/CONTRAST</t>
  </si>
  <si>
    <t>MRI SACRUM/ COCCYX W/O CONTRAST</t>
  </si>
  <si>
    <t>MR MRCP CHOLANGIOPANCREATOGRAPHY</t>
  </si>
  <si>
    <t>MRI TMJ BILATERAL W/O CONTRAST</t>
  </si>
  <si>
    <t>MRI TMJ BILATERAL W/WO CONTRAST</t>
  </si>
  <si>
    <t>MRI TMJ LEFT W/O CONTRAST</t>
  </si>
  <si>
    <t>MRI TMJ RIGHT W/O CONTRAST</t>
  </si>
  <si>
    <t>MR ANGIO BRAIN W/O &amp; W/CONTRAST</t>
  </si>
  <si>
    <t>MRI BRAIN EP PROTOCOL W/O CONTRAST</t>
  </si>
  <si>
    <t>MRI BRAIN W/O AVID PROTOCOL</t>
  </si>
  <si>
    <t>MRI IACS W/O CONTRAST</t>
  </si>
  <si>
    <t>MRI PITUITARY W/O CONTRAST</t>
  </si>
  <si>
    <t>MR ANGIO CAROTIDS W/CONTRAST</t>
  </si>
  <si>
    <t>CT GUIDED ABDOMINAL MASS BIOPSY</t>
  </si>
  <si>
    <t>CT GUIDED ASPIRATION OF FLOOR OF MOUTH</t>
  </si>
  <si>
    <t>CT GUIDED ASPIRATION OF PANCREATIC PSEUDOCYST</t>
  </si>
  <si>
    <t>CT GUIDED BIOPSY OF LOWER EXTREMITY RIGHT</t>
  </si>
  <si>
    <t>CT GUIDED BONE BIOPSY, DEEP</t>
  </si>
  <si>
    <t>CT GUIDED BONE BIOPSY, SUPERFICIAL</t>
  </si>
  <si>
    <t>CT GUIDED ESI CERVICAL/THORACIC CAUDAL</t>
  </si>
  <si>
    <t>CT GUIDED ESI LUMBAR/SACRAL CAUDAL</t>
  </si>
  <si>
    <t>CT GUIDED LIVER BIOPSY</t>
  </si>
  <si>
    <t>CT GUIDED LOWER EXTREMITY BIOPSY LEFT</t>
  </si>
  <si>
    <t>CT GUIDED LOWER EXTREMITY BIOPSY RIGHT</t>
  </si>
  <si>
    <t>CT GUIDED LUNG BIOPSY</t>
  </si>
  <si>
    <t>CT GUIDED LYMPH NODE BIOPSY</t>
  </si>
  <si>
    <t>CT GUIDED PARACENTESIS</t>
  </si>
  <si>
    <t>CT GUIDED PAROTID BIOPSY</t>
  </si>
  <si>
    <t>CT GUIDED PERCUTANEOUS ADRENAL BIOPSY</t>
  </si>
  <si>
    <t>CT GUIDED PERCUTANEOUS MUSCLE BIOPSY</t>
  </si>
  <si>
    <t>CT GUIDED PERCUTANEOUS PANCREAS BIOPSY</t>
  </si>
  <si>
    <t>CT GUIDED PERCUTANEOUS RETROPERITONEAL BIOPSY</t>
  </si>
  <si>
    <t>CT GUIDED PERCUTANEOUS SOFT TISSUE BIOPSY</t>
  </si>
  <si>
    <t>CT GUIDED RENAL CYST ASPIRATION</t>
  </si>
  <si>
    <t>CT GUIDED SALIVARY GLAND BIOPSY</t>
  </si>
  <si>
    <t>CT GUIDED SOFT TISSUE BIOPSY OF THE NECK</t>
  </si>
  <si>
    <t>CT GUIDED STEROID INJ MAJOR JOINT</t>
  </si>
  <si>
    <t>CT GUIDED THYROID BIOPSY</t>
  </si>
  <si>
    <t>CT GUIDED UPPER EXTREMITY BIOPSY LEFT</t>
  </si>
  <si>
    <t>CT GUIDED UPPER EXTREMITY BIOPSY RIGHT</t>
  </si>
  <si>
    <t>CT SOFT TISSUE NECK W/O &amp; W/ CONTRAST</t>
  </si>
  <si>
    <t>CT SOFT TISSUE NECK W/O &amp; W/CONTRAST</t>
  </si>
  <si>
    <t>MRI LEFT SHOULDER W/ CONTRAST</t>
  </si>
  <si>
    <t>MRI UPPER EXTR JOINT W/CONTRAST</t>
  </si>
  <si>
    <t>MRI FEMUR/ THIGH RIGHT WITH CONTRAST</t>
  </si>
  <si>
    <t>MRI FEMUR/THIGH LEFT WITH CONTRAST</t>
  </si>
  <si>
    <t>MRI HIP LEFT W/CONTRAST</t>
  </si>
  <si>
    <t>MRI HIP RIGHT W/CONTRAST</t>
  </si>
  <si>
    <t>MRI LWR EXTREMITY ANY JOINT W/CONTRAST</t>
  </si>
  <si>
    <t>MR ANGIO UPPER EXTREMITY LEFT W/O &amp; W/CONTRAST</t>
  </si>
  <si>
    <t>MR ANGIO UPPER EXTREMITY RIGHT W/O &amp; W/CONTRAST</t>
  </si>
  <si>
    <t>CT ABDOMEN AND PELVIS W/O CONTRAST</t>
  </si>
  <si>
    <t>CT ABDOMEN AND PELVIS W/O CONTRAST STONE PROTOCOL</t>
  </si>
  <si>
    <t>CT ANGIO BRAIN W/ &amp;/OR W/O CONTRAST</t>
  </si>
  <si>
    <t>CT ANGIO NECK W/ &amp;/OR W/O CONTRAST</t>
  </si>
  <si>
    <t>MRI IACS W/CONTRAST</t>
  </si>
  <si>
    <t>MR ANGIO CAROTIDS W/O CONTRAST &amp; W/CONTRAST</t>
  </si>
  <si>
    <t>MR ANGIO CHEST W/CONTRAST</t>
  </si>
  <si>
    <t>MR ANGIO THORACIC AORTA W/O CONTRAST</t>
  </si>
  <si>
    <t>MR ANGIO SPINAL ARTERIES W/O &amp; W/CONTRAST</t>
  </si>
  <si>
    <t>CT ANGIO PELVIS W/ &amp;/OR W/O CONTRAST</t>
  </si>
  <si>
    <t>MR ANGIO PELVIS W/ OR W/O CONTRAST</t>
  </si>
  <si>
    <t>CT ANGIO UPPER EXTREMITY LEFT</t>
  </si>
  <si>
    <t>CT ANGIO UPPER EXTREMITY RIGHT</t>
  </si>
  <si>
    <t>MR ANGIO ABDOMEN W AND/OR WO CONTRAST</t>
  </si>
  <si>
    <t>MR ANGIO ABDOMEN W/O CONTRAST</t>
  </si>
  <si>
    <t>MR ANGIO RENAL ARTERIES W/CONTRAST</t>
  </si>
  <si>
    <t>CT ANGIO CHEST W/ &amp;/OR W/O CONTRAST</t>
  </si>
  <si>
    <t>MR ANGIO LOWER EXTREMITY LEFT W/O &amp; W/CONTRAST</t>
  </si>
  <si>
    <t>MR ANGIO LOWER EXTREMITY RIGHT W/O &amp; W/CONTRAST</t>
  </si>
  <si>
    <t>CT ANGIO ABDOMEN W/ &amp;/OR W/O CONTRAST WITH POST PROCESSING</t>
  </si>
  <si>
    <t>CT ABDOMEN AND PELVIS UROGRAM W/ IV CONTRAST ONLY</t>
  </si>
  <si>
    <t>CT ABDOMEN AND PELVIS W/CONTRAST</t>
  </si>
  <si>
    <t>CT ABDOMEN AND PELVIS WITH CONTRAST</t>
  </si>
  <si>
    <t>CT ANGIO LOWER EXTREMITY LEFT W AND/OR W/O CONTRAST</t>
  </si>
  <si>
    <t>CT ANGIO LOWER EXTREMITY RIGHT W/AND/OR W/O CONTRAST</t>
  </si>
  <si>
    <t>CT ABDOMEN AND PELVIS UROGRAM W/O &amp; W CONTRAST</t>
  </si>
  <si>
    <t>CT ABDOMEN AND PELVIS W/O &amp; W CONTRAST</t>
  </si>
  <si>
    <t>72128;72131</t>
  </si>
  <si>
    <t>CT THORACIC AND LUMBAR SPINE W/O CONTRAST</t>
  </si>
  <si>
    <t>MRI BRAIN/ORBITS/SINUSES/FACIAL BONES W/O &amp; W/CONTRAST</t>
  </si>
  <si>
    <t>MRI FACE/SINUSES W/O &amp; W/CONTRAST</t>
  </si>
  <si>
    <t>MRI NASOPHARYNX W/O&amp;W/CONTRAST</t>
  </si>
  <si>
    <t>MRI NECK SOFT TISSUE W/O &amp;W/CONTRAST</t>
  </si>
  <si>
    <t>MRI ORBITS W/O &amp; W/CONTRAST</t>
  </si>
  <si>
    <t>MRI BRACHIAL PLEXUS LEFT W/O &amp; W CONTRAST</t>
  </si>
  <si>
    <t>MRI BRACHIAL PLEXUS RIGHT W/O &amp; W CONTRAST</t>
  </si>
  <si>
    <t>MRI FOREARM LEFT W/O &amp; W/CONTRAST</t>
  </si>
  <si>
    <t>MRI FOREARM RIGHT W/O &amp; W/CONTRAST</t>
  </si>
  <si>
    <t>MRI HAND LEFT W/O &amp; W/CONTRAST</t>
  </si>
  <si>
    <t>MRI HAND RIGHT W/O &amp; W/CONTRAST</t>
  </si>
  <si>
    <t>MRI HUMERUS/ARM LEFT W/O &amp; W/CONTRAST</t>
  </si>
  <si>
    <t>MRI HUMERUS/ARM RIGHT W/O &amp; W/CONTRAST</t>
  </si>
  <si>
    <t>MRI ELBOW LEFT W/O &amp; W/CONTRAST</t>
  </si>
  <si>
    <t>MRI ELBOW RIGHT W/O &amp; W/CONTRAST</t>
  </si>
  <si>
    <t>MRI SHOULDER LEFT W/O &amp; W/CONTRAST</t>
  </si>
  <si>
    <t>MRI SHOULDER RIGHT W/O &amp; W/CONTRAST</t>
  </si>
  <si>
    <t>MRI UPPER EXTR JOINT W&amp;W/O CONTRAST</t>
  </si>
  <si>
    <t>MRI WRIST LEFT W/O &amp; W/ CONTRAST ADVENT</t>
  </si>
  <si>
    <t>MRI WRIST LEFT W/O &amp; W/CONTRAST</t>
  </si>
  <si>
    <t>MRI WRIST RIGHT W/O &amp; W/ CONTRAST ADVENT</t>
  </si>
  <si>
    <t>MRI WRIST RIGHT W/O &amp; W/CONTRAST</t>
  </si>
  <si>
    <t>MRI FEMUR/THIGH LEFT W/O &amp; W/CONTRAST</t>
  </si>
  <si>
    <t>MRI FEMUR/THIGH RIGHT W/O &amp; W/CONTRAST</t>
  </si>
  <si>
    <t>MRI FOOT LEFT W/O &amp; W/CONTRAST</t>
  </si>
  <si>
    <t>MRI FOOT RIGHT W/O &amp; W/CONTRAST</t>
  </si>
  <si>
    <t>MRI LOWER LEG LEFT W/O &amp; W/CONTRAST</t>
  </si>
  <si>
    <t>MRI LOWER LEG RIGHT W/O &amp; W/CONTRAST</t>
  </si>
  <si>
    <t>MRI ANKLE LEFT W/O &amp; W/CONTRAST</t>
  </si>
  <si>
    <t>MRI ANKLE RIGHT W/O &amp; W/CONTRAST</t>
  </si>
  <si>
    <t>MRI HIP LEFT W/O &amp; W/CONTRAST</t>
  </si>
  <si>
    <t>MRI HIP RIGHT W/O &amp; W/CONTRAST</t>
  </si>
  <si>
    <t>MRI KNEE LEFT W/O &amp; W/CONTRAST</t>
  </si>
  <si>
    <t>MRI KNEE RIGHT W/O &amp; W/CONTRAST</t>
  </si>
  <si>
    <t>MRI SACRUM/ COCCYX W/O &amp; W CONTRAST</t>
  </si>
  <si>
    <t>CT ANGIO ABDOMEN &amp; PELVIS WO &amp; W CONTRAST</t>
  </si>
  <si>
    <t>MRI KIDNEYS W/O &amp; W/CONTRAST</t>
  </si>
  <si>
    <t>MRI LIVER W/O &amp; W CONTRAST</t>
  </si>
  <si>
    <t>MRI UROGRAM W/O &amp; W/CONTRAST</t>
  </si>
  <si>
    <t>MRI CHEST W/O&amp;W/CONTRAST</t>
  </si>
  <si>
    <t>MRI BRAIN EP PROTOCOL W &amp; W/O CONTRAST</t>
  </si>
  <si>
    <t>MRI IACS W/O &amp; W/CONTRAST</t>
  </si>
  <si>
    <t>CT ANGIO ABDOMINAL AORTA W/ BILAT LOWEXT RUNOFF</t>
  </si>
  <si>
    <t>70487;70491</t>
  </si>
  <si>
    <t>CT SOFT TISSUE NECK AND MAXILLOFACIAL AREA W/ CONTRAST</t>
  </si>
  <si>
    <t>70470;71270</t>
  </si>
  <si>
    <t>CT BRAIN AND CHEST W/ &amp; W/O CONTRAST</t>
  </si>
  <si>
    <t>70470;70482</t>
  </si>
  <si>
    <t xml:space="preserve">CT BRAIN AND IAC W/O &amp; W CONTRAST </t>
  </si>
  <si>
    <t>CT SOFT TISSUE NECK AND CHEST W/ CONTRAST</t>
  </si>
  <si>
    <t>72130;72133</t>
  </si>
  <si>
    <t>CT THORACIC AND LUMBAR SPINE W/O &amp; W CONTRAST</t>
  </si>
  <si>
    <t>CT ANGIO NECK &amp; HEAD W/ &amp;/OR W/O CONTRAST</t>
  </si>
  <si>
    <t>CT ANGIO NECK W/ AND HEAD W/WO</t>
  </si>
  <si>
    <t>70488;70491</t>
  </si>
  <si>
    <t>CT FACE/MAXILLA W/O &amp; W AND SOFT TISSUE NECK W CONTRAST</t>
  </si>
  <si>
    <t>MRI BILATERAL BRACHIAL PLEXUS W/O CONTRAST</t>
  </si>
  <si>
    <t>73721;73721</t>
  </si>
  <si>
    <t>MRI BILATERAL HIPS W/O CONTRAST</t>
  </si>
  <si>
    <t>70492;71260</t>
  </si>
  <si>
    <t>CT SOFT TISSUE NECK W/O &amp; W/CONTRAST &amp; CHEST W/</t>
  </si>
  <si>
    <t>70491;74170</t>
  </si>
  <si>
    <t>CT SOFT TISSUE NECK W/ CONTRAST &amp; ABDOMEN W/O &amp; W CONTRAST</t>
  </si>
  <si>
    <t>CT SOFT TISSUE NECK &amp; HIGH RESOLUTION CHEST W/O &amp; W CONTRAST</t>
  </si>
  <si>
    <t>70482;70492</t>
  </si>
  <si>
    <t>CT SOFT TISSUE NECK, FACE, &amp; IACS W/O &amp; W/ CONTRAST</t>
  </si>
  <si>
    <t>CT SINUSES AND SOFT TISSUE NECK W/O &amp; W CONTRAST</t>
  </si>
  <si>
    <t>70491;74178</t>
  </si>
  <si>
    <t>CT SOFT TISSUE NECK W &amp; ABDOMEN AND PELVIS W/O &amp; W/CONTRAST</t>
  </si>
  <si>
    <t>CT SOFT TISSUE NECK W/ CONTRAST &amp; UROGRAM W/O &amp; W CONTRAST</t>
  </si>
  <si>
    <t>CT ANGIO CHEST &amp; ABDOMEN W/O &amp; W CONTRAST</t>
  </si>
  <si>
    <t>73725;73725</t>
  </si>
  <si>
    <t>MR ANGIO LOWER EXTREMITIES BILATERAL</t>
  </si>
  <si>
    <t>MR ANGIO LOWER EXTREMITIES BILATERAL W/O CONTRAST</t>
  </si>
  <si>
    <t>CT ANGIO BILATERAL LOWER EXTREMITY W/ &amp; OR W/O CONTRAST</t>
  </si>
  <si>
    <t>70491;71260;74170</t>
  </si>
  <si>
    <t>CT SOFT TISSUE NECK &amp; CHEST W/, &amp; ABDOMEN W/ &amp; W/O CONTRAST</t>
  </si>
  <si>
    <t>CT ANGIO CHEST, ABDOMEN, AND PELVIS W/WO CONTRAST</t>
  </si>
  <si>
    <t>70491;71270;74170</t>
  </si>
  <si>
    <t>CT SOFT TISSUE NECK W/CONTRAST &amp; CHEST &amp; ABDOMEN W/O &amp; W CON</t>
  </si>
  <si>
    <t>MRI BILATERAL BRACHIAL PLEXUS W/O &amp; W CONTRAST</t>
  </si>
  <si>
    <t>73723;73723</t>
  </si>
  <si>
    <t>MRI BILATERAL HIPS W/O &amp; W CONTRAST</t>
  </si>
  <si>
    <t>70491;71260;74177</t>
  </si>
  <si>
    <t>CT SOFT TISSUE NECK, CHEST , ABDOMEN &amp; PELVIS WITH CONTRAST</t>
  </si>
  <si>
    <t>MRI BRAIN &amp; ORBITS W &amp; WO</t>
  </si>
  <si>
    <t>70491;71260;74178</t>
  </si>
  <si>
    <t>CT SOFT TISSUE NECK &amp; CHEST W/ &amp; ABDOMEN &amp; PELVIS W/ AND W/O</t>
  </si>
  <si>
    <t>70492;71270;74178</t>
  </si>
  <si>
    <t>CT SOFT TISSUE NECK,CHEST, ABDOMEN AND PELVIS WO/W CONTRAST</t>
  </si>
  <si>
    <t>XR finger LT min 2V</t>
  </si>
  <si>
    <t>TOWNSEN -TX</t>
  </si>
  <si>
    <t>XR finger RT min 2V</t>
  </si>
  <si>
    <t>XR Left fingers</t>
  </si>
  <si>
    <t>XR LT FINGER</t>
  </si>
  <si>
    <t>XR Right fingers</t>
  </si>
  <si>
    <t>XR RT FINGER</t>
  </si>
  <si>
    <t>XR Left Toes</t>
  </si>
  <si>
    <t>XR LT TOE 2V</t>
  </si>
  <si>
    <t>XR Right Toes</t>
  </si>
  <si>
    <t>XR RT TOE 2V</t>
  </si>
  <si>
    <t>XR toe LT min 2V</t>
  </si>
  <si>
    <t>XR toe RT min 2V</t>
  </si>
  <si>
    <t>XR LT SHOULDER 1V</t>
  </si>
  <si>
    <t>XR RT SHOULDER 1V</t>
  </si>
  <si>
    <t>XR shoulder LT 1V</t>
  </si>
  <si>
    <t>XR shoulder RT 1V</t>
  </si>
  <si>
    <t>XR lumbar spine 1V</t>
  </si>
  <si>
    <t>XR thoracic spine 1V</t>
  </si>
  <si>
    <t>XR Left Clavicle</t>
  </si>
  <si>
    <t>XR LT CLAVICLE</t>
  </si>
  <si>
    <t>XR Right Clavicle</t>
  </si>
  <si>
    <t>XR RT CLAVICLE</t>
  </si>
  <si>
    <t>XR humerus LT</t>
  </si>
  <si>
    <t>XR humerus RT</t>
  </si>
  <si>
    <t>XR Left Humerus</t>
  </si>
  <si>
    <t>XR LT HUMERUS 2V</t>
  </si>
  <si>
    <t>XR Right Humerus</t>
  </si>
  <si>
    <t>XR RT HUMERUS 2V</t>
  </si>
  <si>
    <t>XR elbow LT 2V</t>
  </si>
  <si>
    <t>XR elbow RT 2V</t>
  </si>
  <si>
    <t>XR Left Elbow 2 views</t>
  </si>
  <si>
    <t>XR LT ELBOW 2V</t>
  </si>
  <si>
    <t>XR Right Elbow 2 views</t>
  </si>
  <si>
    <t>XR RT ELBOW 2V</t>
  </si>
  <si>
    <t>XR forearm LT 2V</t>
  </si>
  <si>
    <t>XR forearm RT 2V</t>
  </si>
  <si>
    <t>XR Left Forearm</t>
  </si>
  <si>
    <t>XR LT FOREARM 2V</t>
  </si>
  <si>
    <t>XR Right Forearm</t>
  </si>
  <si>
    <t>XR RT FOREARM 2V</t>
  </si>
  <si>
    <t>Wrist 2 View LT</t>
  </si>
  <si>
    <t>Wrist 2 View RT</t>
  </si>
  <si>
    <t>XR Left Wrist 2 views</t>
  </si>
  <si>
    <t>XR LT WRIST 2V</t>
  </si>
  <si>
    <t>XR Right Wrist 2 views</t>
  </si>
  <si>
    <t>XR RT WRIST 2V</t>
  </si>
  <si>
    <t>XR wrist LT 2V</t>
  </si>
  <si>
    <t>XR wrist RT 2V</t>
  </si>
  <si>
    <t>XR hand LT 2V</t>
  </si>
  <si>
    <t>XR HAND RT 2V</t>
  </si>
  <si>
    <t>XR Left Hand 2 views</t>
  </si>
  <si>
    <t>XR Right Hand 2 views</t>
  </si>
  <si>
    <t>XR LT FEMUR 1V</t>
  </si>
  <si>
    <t>XR RT FEMUR 1V</t>
  </si>
  <si>
    <t>XR knee LT 2V</t>
  </si>
  <si>
    <t>XR knee RT 2V</t>
  </si>
  <si>
    <t>XR Left Knee 2 views</t>
  </si>
  <si>
    <t>XR LT KNEE 2V</t>
  </si>
  <si>
    <t>XR Right Knee 2 views</t>
  </si>
  <si>
    <t>XR RIGHT KNEE 2V</t>
  </si>
  <si>
    <t>XR RT KNEE 2V</t>
  </si>
  <si>
    <t>XRAY RT KNEE 2V</t>
  </si>
  <si>
    <t>XR BILAT STANDING KNEE AP ONLY</t>
  </si>
  <si>
    <t>XR Bilateral Standing Knees</t>
  </si>
  <si>
    <t>XR Left Lower Leg-Tibia / Fibula</t>
  </si>
  <si>
    <t>XR LT TIB/FIB 2V</t>
  </si>
  <si>
    <t>XR Right Lower leg-Tibia /Fibula</t>
  </si>
  <si>
    <t>XR RT TIB/FIB 2V</t>
  </si>
  <si>
    <t>XR tibia fibula LT 2V</t>
  </si>
  <si>
    <t>XR tibia fibula LT 3V</t>
  </si>
  <si>
    <t>XR tibia fibula RT 2V</t>
  </si>
  <si>
    <t>Ankle 3 View RT</t>
  </si>
  <si>
    <t>XR ankle LT 2V</t>
  </si>
  <si>
    <t>XR ankle RT 2V</t>
  </si>
  <si>
    <t>XR Left Ankle 2 views</t>
  </si>
  <si>
    <t>XR LT ANKLE 2V</t>
  </si>
  <si>
    <t>XR Right Ankle 2 views</t>
  </si>
  <si>
    <t>XR RT ANKLE 2V</t>
  </si>
  <si>
    <t>XR foot LT 2V</t>
  </si>
  <si>
    <t>XR foot RT 2V</t>
  </si>
  <si>
    <t>XR Left Foot 2 views</t>
  </si>
  <si>
    <t>XR LT FOOT 2V</t>
  </si>
  <si>
    <t>XR Right Foot 2 views</t>
  </si>
  <si>
    <t>XR RT FOOT 2V</t>
  </si>
  <si>
    <t>XR calcaneus LT min 2V</t>
  </si>
  <si>
    <t>XR calcaneus RT min 2V</t>
  </si>
  <si>
    <t>XR Heel-Calcaneus</t>
  </si>
  <si>
    <t>XR LT CALCANEUS 2V</t>
  </si>
  <si>
    <t>XR Os Calcis-Heel</t>
  </si>
  <si>
    <t>XR RT CALCANEUS 2V</t>
  </si>
  <si>
    <t>XR Nasal Bones</t>
  </si>
  <si>
    <t>XR NASAL BONES 3V COMP</t>
  </si>
  <si>
    <t>XR sinus &lt;3V</t>
  </si>
  <si>
    <t>XR Pelvis 1-2 views</t>
  </si>
  <si>
    <t>XR PELVIS 1V</t>
  </si>
  <si>
    <t>XR sacroiliac joint LT 2V</t>
  </si>
  <si>
    <t>XR sacroiliac joint RT 2V</t>
  </si>
  <si>
    <t>XR sacroiliac joints 2V</t>
  </si>
  <si>
    <t>XR sacrum coccyx min 2V</t>
  </si>
  <si>
    <t>XR sacrum coccyx min 3V</t>
  </si>
  <si>
    <t>XR Sacrum/Coccyx</t>
  </si>
  <si>
    <t>XR LT SCAPULA</t>
  </si>
  <si>
    <t>XR RT SCAPULA</t>
  </si>
  <si>
    <t>XR Scapula</t>
  </si>
  <si>
    <t>XR scapula LT</t>
  </si>
  <si>
    <t>XR scapula RT</t>
  </si>
  <si>
    <t>XR elbow LT min 3V</t>
  </si>
  <si>
    <t>XR elbow RT min 3V</t>
  </si>
  <si>
    <t>XR Left Elbow 3 or more views</t>
  </si>
  <si>
    <t>XR LT ELBOW 3V</t>
  </si>
  <si>
    <t>XR Right Elbow 3 or more views</t>
  </si>
  <si>
    <t>XR RT ELBOW 3V</t>
  </si>
  <si>
    <t>XR Left Wrist 3 or more views</t>
  </si>
  <si>
    <t>XR LT WRIST 3V</t>
  </si>
  <si>
    <t>XR Right Wrist 3 or more views</t>
  </si>
  <si>
    <t>XR RT WRIST 3V</t>
  </si>
  <si>
    <t>XR wrist LT min 3V</t>
  </si>
  <si>
    <t>XR wrist RT 3V</t>
  </si>
  <si>
    <t>XR wrist RT min 3V</t>
  </si>
  <si>
    <t>Hand 3 View RT</t>
  </si>
  <si>
    <t>XR hand LT min 3V</t>
  </si>
  <si>
    <t>XR hand RT min 3V</t>
  </si>
  <si>
    <t>XR Left Hand 3 or more views</t>
  </si>
  <si>
    <t>XR Left hand 3V</t>
  </si>
  <si>
    <t>XR LT HAND 3V</t>
  </si>
  <si>
    <t>XR Right Hand 3 or more views</t>
  </si>
  <si>
    <t>XR right hand 3V</t>
  </si>
  <si>
    <t>XR RT HAND 3V</t>
  </si>
  <si>
    <t>XR ankle LT min 3V</t>
  </si>
  <si>
    <t>XR ankle RT min 3V</t>
  </si>
  <si>
    <t>XR Left Ankle 3 views</t>
  </si>
  <si>
    <t>XR left ankle 3V</t>
  </si>
  <si>
    <t>XR LT ANKLE 3V</t>
  </si>
  <si>
    <t>XR Right Ankle 3 views</t>
  </si>
  <si>
    <t>XR right ankle 3V</t>
  </si>
  <si>
    <t>XR RT ANKLE 3V</t>
  </si>
  <si>
    <t>XR foot LT 3V</t>
  </si>
  <si>
    <t>XR foot LT min 3V</t>
  </si>
  <si>
    <t>XR foot RT 3V</t>
  </si>
  <si>
    <t>XR foot RT min 3V</t>
  </si>
  <si>
    <t>XR Left Foot 3 views</t>
  </si>
  <si>
    <t>XR Left Foot 3v</t>
  </si>
  <si>
    <t>XR LT FOOT 3V</t>
  </si>
  <si>
    <t>XR Right Foot 3 views</t>
  </si>
  <si>
    <t>XR RT FOOT 3V</t>
  </si>
  <si>
    <t>XR Orbits-foreign body , pre MRI</t>
  </si>
  <si>
    <t>XR MANDIBLE 3V</t>
  </si>
  <si>
    <t>XR skull &lt;4V</t>
  </si>
  <si>
    <t>XR Skull 2 views</t>
  </si>
  <si>
    <t>XR Soft Tissue Neck 2 views</t>
  </si>
  <si>
    <t>XR chest 1V portable</t>
  </si>
  <si>
    <t>XR LT SHOULDER 2V</t>
  </si>
  <si>
    <t>XR RT SHOULDER 2V</t>
  </si>
  <si>
    <t>XR Shoulder LT 2V</t>
  </si>
  <si>
    <t>XR shoulder LT min 2V</t>
  </si>
  <si>
    <t>XR shoulder LT min 3V</t>
  </si>
  <si>
    <t>XR shoulder RT 3V</t>
  </si>
  <si>
    <t>XR shoulder RT min 2V</t>
  </si>
  <si>
    <t>XR shoulder RT min 3V</t>
  </si>
  <si>
    <t>XRAY LEFT SHOULDER 2V</t>
  </si>
  <si>
    <t>XR AC AcromioClavicular Joints</t>
  </si>
  <si>
    <t>XR hip RT 1V</t>
  </si>
  <si>
    <t>XR LT HIP 1V</t>
  </si>
  <si>
    <t>XR RT HIP 1V</t>
  </si>
  <si>
    <t>XR femur LT 2V</t>
  </si>
  <si>
    <t>XR femur RT 2V</t>
  </si>
  <si>
    <t>XR Left Femur 2 views</t>
  </si>
  <si>
    <t>XR Right Femur 2 views</t>
  </si>
  <si>
    <t>XR knee RT 3V</t>
  </si>
  <si>
    <t>XR Left Knee 3 views</t>
  </si>
  <si>
    <t>XR LT KNEE 3V</t>
  </si>
  <si>
    <t>XR Right Knee 3 views</t>
  </si>
  <si>
    <t>XR RT KNEE 3V</t>
  </si>
  <si>
    <t>XR Abdomen 1 view-KUB</t>
  </si>
  <si>
    <t>XR KUB 1V</t>
  </si>
  <si>
    <t>XR facial bones &lt;3V</t>
  </si>
  <si>
    <t>XR Bone Age Study-one view</t>
  </si>
  <si>
    <t>XR Sternum</t>
  </si>
  <si>
    <t>XR STERNUM 2V</t>
  </si>
  <si>
    <t>XR Thoracic Spine 2 views</t>
  </si>
  <si>
    <t xml:space="preserve">XR thoracic spine 2V </t>
  </si>
  <si>
    <t>XR T-SPINE 2V</t>
  </si>
  <si>
    <t>XR THORACOLUMAR 2V</t>
  </si>
  <si>
    <t>DEXA Bone density study</t>
  </si>
  <si>
    <t>DXA AP Spine</t>
  </si>
  <si>
    <t>DXA Right Femur</t>
  </si>
  <si>
    <t>DXA Left Forearm</t>
  </si>
  <si>
    <t>XR sinus min 3V</t>
  </si>
  <si>
    <t>XR SINUSES 3V COMP</t>
  </si>
  <si>
    <t>Chest X-ray 2V</t>
  </si>
  <si>
    <t>XR Chest 2 view- PA and Lateral</t>
  </si>
  <si>
    <t>XR Chest PA &amp; Lat</t>
  </si>
  <si>
    <t>XR Left Ribs 2 views</t>
  </si>
  <si>
    <t>XR RIBS LT 2V</t>
  </si>
  <si>
    <t>XR RIBS RT 2V</t>
  </si>
  <si>
    <t>XR Right Ribs 2 views</t>
  </si>
  <si>
    <t>XR SC -SternoClavicular Joints</t>
  </si>
  <si>
    <t>XR STERNOCLAVICULAR JTS 3V</t>
  </si>
  <si>
    <t>XR Cervical Spine 2-3 views</t>
  </si>
  <si>
    <t>XR cervical spine 2V</t>
  </si>
  <si>
    <t>XR cervical spine 3V</t>
  </si>
  <si>
    <t>XR C-SPINE 2-3V</t>
  </si>
  <si>
    <t>XR L-SPINE 2-3V</t>
  </si>
  <si>
    <t>XR lumbar spine 2-3V</t>
  </si>
  <si>
    <t>XR lumbar spine 3V</t>
  </si>
  <si>
    <t>XR lumbar spine min 2V</t>
  </si>
  <si>
    <t>XR L-SPINE BENDING ONLY</t>
  </si>
  <si>
    <t>Hip 2 View RT</t>
  </si>
  <si>
    <t>XR hip LT min 2V</t>
  </si>
  <si>
    <t>XR hip RT min 2V</t>
  </si>
  <si>
    <t>XR Left Hip w/Pelvis</t>
  </si>
  <si>
    <t>XR LT HIP 2V</t>
  </si>
  <si>
    <t>XR Right Hip 2 views</t>
  </si>
  <si>
    <t>XR RT HIP 2V</t>
  </si>
  <si>
    <t>XRAY LEFT HIP 2V</t>
  </si>
  <si>
    <t>XR knee LT 4V</t>
  </si>
  <si>
    <t>XR knee RT 4V</t>
  </si>
  <si>
    <t>XR Left Knee 4 or more views</t>
  </si>
  <si>
    <t>XR LT KNEE 4V</t>
  </si>
  <si>
    <t>XR Right Knee 4 or more views</t>
  </si>
  <si>
    <t>XR RT KNEE 4V</t>
  </si>
  <si>
    <t>XR Thoracic Spine 3 views</t>
  </si>
  <si>
    <t>XR T-SPINE 3V</t>
  </si>
  <si>
    <t>XR sacroiliac joint BIL 2V</t>
  </si>
  <si>
    <t>XR sacroiliac joint BIL min 3V</t>
  </si>
  <si>
    <t>XR sacroiliac joint LT min 3V</t>
  </si>
  <si>
    <t>XR sacroiliac joint RT min 3V</t>
  </si>
  <si>
    <t>XR SI Sacro-iliac Joints</t>
  </si>
  <si>
    <t>XR Abdomen 2 views</t>
  </si>
  <si>
    <t>XR abdomen min 2V</t>
  </si>
  <si>
    <t>XR T M JNTS BILAT</t>
  </si>
  <si>
    <t>XR TMJ Temporomandibular joints</t>
  </si>
  <si>
    <t>XR Mandible</t>
  </si>
  <si>
    <t>XR MANDIBLE 4V COMP</t>
  </si>
  <si>
    <t>XR thoracic spine min 4V</t>
  </si>
  <si>
    <t>XR T-SPINE 4V</t>
  </si>
  <si>
    <t>XR Facial Bones 3 or more views</t>
  </si>
  <si>
    <t>XR FACIAL BONES 3V COMP</t>
  </si>
  <si>
    <t>XR facial bones min 3V</t>
  </si>
  <si>
    <t>XR L-SPINE 4-5V</t>
  </si>
  <si>
    <t>XR Lumbar Spine 4-5 views</t>
  </si>
  <si>
    <t xml:space="preserve">XR lumbar spine 4V </t>
  </si>
  <si>
    <t>XR lumbar spine min 4V</t>
  </si>
  <si>
    <t>CT Scanogram-Leg Length</t>
  </si>
  <si>
    <t>XR Chest 3 views</t>
  </si>
  <si>
    <t>XR Left Ribs w PA Chest</t>
  </si>
  <si>
    <t>XR ribs LT min 3V w CXR1V</t>
  </si>
  <si>
    <t>XR RIBS LT W/ 1V CHEST</t>
  </si>
  <si>
    <t>XR ribs RT 4V w CXR1V</t>
  </si>
  <si>
    <t>XR ribs RT min 3V w CXR1V</t>
  </si>
  <si>
    <t>XR RIBS RT W/ 1V CHEST</t>
  </si>
  <si>
    <t>XR Right Ribs w PA Chest</t>
  </si>
  <si>
    <t>XR cervical spine 4V</t>
  </si>
  <si>
    <t>XR cervical spine 5V</t>
  </si>
  <si>
    <t>XR cervical spine min 5V</t>
  </si>
  <si>
    <t>XR Cervical Spine series 4-5 views</t>
  </si>
  <si>
    <t>XR C-SPINE 4-5V</t>
  </si>
  <si>
    <t>XR LT HIP 4V</t>
  </si>
  <si>
    <t>XR RT HIP 4V</t>
  </si>
  <si>
    <t>XR Abdomen 3 views</t>
  </si>
  <si>
    <t>XR Orbits 4 views</t>
  </si>
  <si>
    <t>XR ORBITS 4V COMP</t>
  </si>
  <si>
    <t>XR Skull 4 views</t>
  </si>
  <si>
    <t>XR Bilateral Ribs 3 views</t>
  </si>
  <si>
    <t>XR ribs BI 3V</t>
  </si>
  <si>
    <t>XR RIBS BILAT 3V</t>
  </si>
  <si>
    <t xml:space="preserve">XR cervical spine 5-7 views </t>
  </si>
  <si>
    <t>XR cervical spine 6V</t>
  </si>
  <si>
    <t>XR Cervical Spine 7 view w/ flexion-extension</t>
  </si>
  <si>
    <t>XR cervical spine min 6V</t>
  </si>
  <si>
    <t>XR C-SPINE 6V</t>
  </si>
  <si>
    <t>XR L-SPINE COMP W BENDING 6V</t>
  </si>
  <si>
    <t>XR lumbar spine 6V</t>
  </si>
  <si>
    <t>XR lumbar spine 6V w bending</t>
  </si>
  <si>
    <t>XR lumbar spine 7v</t>
  </si>
  <si>
    <t>XR Lumbar spine complete with flex/ext</t>
  </si>
  <si>
    <t>XR SPINE ENTIRE 2/3V</t>
  </si>
  <si>
    <t>XR Bilateral Ribs w PA Chest</t>
  </si>
  <si>
    <t>XR Abdomen  Complete w PA Chest</t>
  </si>
  <si>
    <t>XR mastoids min 3V</t>
  </si>
  <si>
    <t>XR Scoliosis Series 4-5 views</t>
  </si>
  <si>
    <t>XR SPINE ENTIRE 4/5V</t>
  </si>
  <si>
    <t>US Left Lower Extremity Venous Doppler</t>
  </si>
  <si>
    <t>US Left Upper Extremity Venous Doppler</t>
  </si>
  <si>
    <t>US Right Lower Extremity Venous Doppler</t>
  </si>
  <si>
    <t>US Right Upper Extremity Venous Doppler</t>
  </si>
  <si>
    <t>US Venous doppler LT</t>
  </si>
  <si>
    <t>US venous doppler rigth leg</t>
  </si>
  <si>
    <t>US Venous doppler RT</t>
  </si>
  <si>
    <t>US Bladder</t>
  </si>
  <si>
    <t>US Soft Tissue Buttock</t>
  </si>
  <si>
    <t>US Soft Tissue Pelvic Wall</t>
  </si>
  <si>
    <t>US CAROTID UNI/LIM</t>
  </si>
  <si>
    <t>US arterial duplex LE LT</t>
  </si>
  <si>
    <t>US arterial duplex LE RT</t>
  </si>
  <si>
    <t>US Left Lower Extremity Arterial Doppler</t>
  </si>
  <si>
    <t>US Right Lower Extremity Arterial Doppler</t>
  </si>
  <si>
    <t>US Left Upper Extremity Arterial Doppler</t>
  </si>
  <si>
    <t>US LUEA</t>
  </si>
  <si>
    <t>US Right Upper Extremity Arterial Doppler</t>
  </si>
  <si>
    <t>US RUEA</t>
  </si>
  <si>
    <t>US AORTA (AAA SCREENING)</t>
  </si>
  <si>
    <t>US Soft Tissue Neck</t>
  </si>
  <si>
    <t>US Thyroid</t>
  </si>
  <si>
    <t>US Soft Tissue Chest Wall</t>
  </si>
  <si>
    <t>US Soft Tissue Upper Back</t>
  </si>
  <si>
    <t>US Soft Tissue Abdominal Wall</t>
  </si>
  <si>
    <t>US Soft Tissue Lower Back</t>
  </si>
  <si>
    <t>US Scrotum/Testicular</t>
  </si>
  <si>
    <t>US Breast Limited</t>
  </si>
  <si>
    <t>TRANSVAGINAL US</t>
  </si>
  <si>
    <t>US Transvaginal non OB</t>
  </si>
  <si>
    <t>US Pelvis</t>
  </si>
  <si>
    <t xml:space="preserve">US Groin </t>
  </si>
  <si>
    <t>US NON-VASC EXT LIM</t>
  </si>
  <si>
    <t>US Soft Tissue Axilla</t>
  </si>
  <si>
    <t>US Soft Tissue Lower Extremity Limited</t>
  </si>
  <si>
    <t>US Soft Tissue Lower Groin</t>
  </si>
  <si>
    <t>US Soft Tissue upper extremity Limited</t>
  </si>
  <si>
    <t>US Bilateral Lower Extremity Venous Doppler</t>
  </si>
  <si>
    <t>US Bilateral Upper Extremity Venous Doppler</t>
  </si>
  <si>
    <t>US venous doppler LE BI</t>
  </si>
  <si>
    <t>US Breast Complete</t>
  </si>
  <si>
    <t>US Renal</t>
  </si>
  <si>
    <t>US renal BI</t>
  </si>
  <si>
    <t>US retroperitoneal comp</t>
  </si>
  <si>
    <t>Screening Bilateral Mammogram</t>
  </si>
  <si>
    <t>US Carotid</t>
  </si>
  <si>
    <t>US carotid doppler BI</t>
  </si>
  <si>
    <t>US carotid duplex BI</t>
  </si>
  <si>
    <t>US arterial doppler LE BI</t>
  </si>
  <si>
    <t>US arterial duplex LE BI</t>
  </si>
  <si>
    <t>US Bilateral Lower Extremity Arterial Doppler</t>
  </si>
  <si>
    <t>US Bilateral Upper Extremity Arterial Doppler</t>
  </si>
  <si>
    <t>US BUEA</t>
  </si>
  <si>
    <t>US Abdomen complete</t>
  </si>
  <si>
    <t>Diagnostic Left Mammogram</t>
  </si>
  <si>
    <t>Diagnostic Right Mammogram</t>
  </si>
  <si>
    <t>US OB &lt;= 14 wk fetus add gest</t>
  </si>
  <si>
    <t>CT Head/Brain without contrast</t>
  </si>
  <si>
    <t>CT head/brain wo con</t>
  </si>
  <si>
    <t>CT Facial Bones without contrast</t>
  </si>
  <si>
    <t>CT facial bones wo con</t>
  </si>
  <si>
    <t>CT Sinus without contrast</t>
  </si>
  <si>
    <t>CT sinus wo con</t>
  </si>
  <si>
    <t>e+1 CT sinus wo contrast</t>
  </si>
  <si>
    <t>US NON-VASC EXT COMP</t>
  </si>
  <si>
    <t>US OB &gt;= 14 wk fetus add gest</t>
  </si>
  <si>
    <t>US OB first trimester</t>
  </si>
  <si>
    <t>US OB &gt;= 14 weeks Fetus</t>
  </si>
  <si>
    <t>US OB second and third trimester</t>
  </si>
  <si>
    <t>CT Cervical Spine without contrast</t>
  </si>
  <si>
    <t>CT cervical spine wo con</t>
  </si>
  <si>
    <t>CT Thoracic Spine without contrast</t>
  </si>
  <si>
    <t>CT thoracic spine wo con</t>
  </si>
  <si>
    <t>CT Lumbar Spine without contrast</t>
  </si>
  <si>
    <t>CT lumbar spine wo con</t>
  </si>
  <si>
    <t>CT Clavicle without contrast</t>
  </si>
  <si>
    <t>CT elbow LT wo con</t>
  </si>
  <si>
    <t>CT elbow RT wo con</t>
  </si>
  <si>
    <t>CT forearm LT wo con</t>
  </si>
  <si>
    <t>CT forearm RT wo con</t>
  </si>
  <si>
    <t>CT hand LT wo con</t>
  </si>
  <si>
    <t>CT hand RT wo con</t>
  </si>
  <si>
    <t>CT humerus LT wo con</t>
  </si>
  <si>
    <t>CT humerus RT wo con</t>
  </si>
  <si>
    <t>CT Left Elbow without contrast</t>
  </si>
  <si>
    <t>CT Left Forearm-radius-ulna without contrast</t>
  </si>
  <si>
    <t>CT Left Wrist without contrast</t>
  </si>
  <si>
    <t>CT LT UPPER EXT WO</t>
  </si>
  <si>
    <t>CT Right Elbow without contrast</t>
  </si>
  <si>
    <t>CT Right Forearm-radius-ulna without contrast</t>
  </si>
  <si>
    <t>CT Right Hand without contrast</t>
  </si>
  <si>
    <t>CT Right Humerus without contrast</t>
  </si>
  <si>
    <t>CT Right Wrist without contrast</t>
  </si>
  <si>
    <t>CT RT UPPER EXT WO</t>
  </si>
  <si>
    <t>CT Scapula without contrast</t>
  </si>
  <si>
    <t>CT shoulder LT wo con</t>
  </si>
  <si>
    <t>CT shoulder RT w con</t>
  </si>
  <si>
    <t>CT shoulder RT wo con</t>
  </si>
  <si>
    <t>CT UE LT wo con</t>
  </si>
  <si>
    <t>CT wrist RT wo con</t>
  </si>
  <si>
    <t>CT  LEFT ANKLE WO</t>
  </si>
  <si>
    <t>CT ankle LT wo con</t>
  </si>
  <si>
    <t xml:space="preserve">CT ankle lt wo con </t>
  </si>
  <si>
    <t>CT ankle RT wo con</t>
  </si>
  <si>
    <t>CT femur RT wo con</t>
  </si>
  <si>
    <t>CT foot LT wo con</t>
  </si>
  <si>
    <t xml:space="preserve">CT foot lt wo con </t>
  </si>
  <si>
    <t>CT foot RT wo con</t>
  </si>
  <si>
    <t>CT hip LT wo con</t>
  </si>
  <si>
    <t>CT hip RT wo con</t>
  </si>
  <si>
    <t>CT knee LT wo con</t>
  </si>
  <si>
    <t>CT knee RT wo con</t>
  </si>
  <si>
    <t>CT Left Ankle without contrast</t>
  </si>
  <si>
    <t>CT Left femur without contrast</t>
  </si>
  <si>
    <t>CT Left Foot without contrast</t>
  </si>
  <si>
    <t>CT Left Hip without contrast</t>
  </si>
  <si>
    <t>CT Left Knee without contrast</t>
  </si>
  <si>
    <t>CT Left lower leg-tib fib without contrast</t>
  </si>
  <si>
    <t>CT lower leg LT wo con</t>
  </si>
  <si>
    <t>CT lower leg RT wo con</t>
  </si>
  <si>
    <t>CT Right Ankle without contrast</t>
  </si>
  <si>
    <t>CT Right femur without contrast</t>
  </si>
  <si>
    <t>CT Right Foot without contrast</t>
  </si>
  <si>
    <t>CT Right Hip without contrast</t>
  </si>
  <si>
    <t>CT Right Knee without contrast</t>
  </si>
  <si>
    <t>CT Right lower leg-tib fib without contrast</t>
  </si>
  <si>
    <t>Diagnostic Bilateral Mammogram</t>
  </si>
  <si>
    <t>MM diagnostic mammo BI</t>
  </si>
  <si>
    <t>CT Chest (Thorax) without contrast</t>
  </si>
  <si>
    <t>CT chest w con</t>
  </si>
  <si>
    <t>CT chest wo con</t>
  </si>
  <si>
    <t>CT HRCT-Chest high resolution without contrast</t>
  </si>
  <si>
    <t>CT Ribs without contrast</t>
  </si>
  <si>
    <t>CT SC Joints without contrast</t>
  </si>
  <si>
    <t>CT Sternum without contrast</t>
  </si>
  <si>
    <t>CT Chest-Low Dose Screening-LDCT</t>
  </si>
  <si>
    <t>CT LOW DOSE SCREEN</t>
  </si>
  <si>
    <t>CT lung screening low-dose</t>
  </si>
  <si>
    <t>CT Bony Pelvis</t>
  </si>
  <si>
    <t>CT Pelvis without contrast</t>
  </si>
  <si>
    <t>CT pelvis wo con</t>
  </si>
  <si>
    <t>CT Sacrum / Coccyx without contrast</t>
  </si>
  <si>
    <t>CT Sacrum without contrast</t>
  </si>
  <si>
    <t>CT SI Joints without contrast</t>
  </si>
  <si>
    <t>CT BRAIN W/</t>
  </si>
  <si>
    <t>CT head/brain w con</t>
  </si>
  <si>
    <t>CT Head/Brain with contrast</t>
  </si>
  <si>
    <t>CT IAC with contrast</t>
  </si>
  <si>
    <t>CT Orbit with contrast</t>
  </si>
  <si>
    <t>CT Pituitary with contraast</t>
  </si>
  <si>
    <t>CT sella turcica w con</t>
  </si>
  <si>
    <t>CT Temporal Bone with contrast</t>
  </si>
  <si>
    <t>CT facial bones w con</t>
  </si>
  <si>
    <t>CT Sinus with contrast</t>
  </si>
  <si>
    <t>CT Chest (Thorax) with contrast</t>
  </si>
  <si>
    <t>CT Pelvis with contrast</t>
  </si>
  <si>
    <t>CT Left Elbow Arthrogram</t>
  </si>
  <si>
    <t>CT Left Elbow with contrast</t>
  </si>
  <si>
    <t>CT Left Forearm-radius-ulna w/contrast</t>
  </si>
  <si>
    <t>CT Left hand with contrast</t>
  </si>
  <si>
    <t>CT Left Humerus with contrast</t>
  </si>
  <si>
    <t>CT Left Shoulder Arthrogram</t>
  </si>
  <si>
    <t>CT Left shoulder with contrast</t>
  </si>
  <si>
    <t>CT Left Wrist Arthrogram</t>
  </si>
  <si>
    <t>CT Leftt Wrist with contrast</t>
  </si>
  <si>
    <t>CT LT UPPER EXT W</t>
  </si>
  <si>
    <t>CT Right Elbow Arthrogram</t>
  </si>
  <si>
    <t>CT Right Elbow with contrast</t>
  </si>
  <si>
    <t>CT Right Forearm-radius-ulna w/contrast</t>
  </si>
  <si>
    <t>CT Right hand with contrast</t>
  </si>
  <si>
    <t>CT Right Humerus with contrast</t>
  </si>
  <si>
    <t>CT Right shoulder with contrast</t>
  </si>
  <si>
    <t>CT Right Wrist Arthrogram</t>
  </si>
  <si>
    <t>CT Right Wrist with contrast</t>
  </si>
  <si>
    <t>CT Right Shoulder Arthrogram</t>
  </si>
  <si>
    <t>CT RT UPPER EXT W</t>
  </si>
  <si>
    <t>CT KNEE LT MAKO PROTOCOL</t>
  </si>
  <si>
    <t>CT KNEE RT MAKO PROTOCOL</t>
  </si>
  <si>
    <t>CT Left Ankle Arthrogram</t>
  </si>
  <si>
    <t>CT Left Ankle with contrast</t>
  </si>
  <si>
    <t>CT Left Femur with contrast</t>
  </si>
  <si>
    <t>CT Left foot with contrast</t>
  </si>
  <si>
    <t>CT Left Hip Arthrogram</t>
  </si>
  <si>
    <t>CT Left Hip with contrast</t>
  </si>
  <si>
    <t>CT Left Knee Arthrogram</t>
  </si>
  <si>
    <t>CT Left Knee with contrast</t>
  </si>
  <si>
    <t>CT Left lower leg-tib fib with contrast</t>
  </si>
  <si>
    <t>CT Right Ankle Arthrogram</t>
  </si>
  <si>
    <t>CT Right Ankle with contrast</t>
  </si>
  <si>
    <t>CT Right Femur with contrast</t>
  </si>
  <si>
    <t>CT Right foot with contrast</t>
  </si>
  <si>
    <t>CT Right Hip Arthrogram</t>
  </si>
  <si>
    <t>CT Right Hip with contrast</t>
  </si>
  <si>
    <t>CT Right Knee Arthrogram</t>
  </si>
  <si>
    <t>CT Right Knee with contrast</t>
  </si>
  <si>
    <t>CT Right lower leg-tib fib with contrast</t>
  </si>
  <si>
    <t>CT RT TIB/FIB W</t>
  </si>
  <si>
    <t>CT Abdomen without contrast</t>
  </si>
  <si>
    <t>CT abdomen wo con</t>
  </si>
  <si>
    <t>CT Adrenal without contrast</t>
  </si>
  <si>
    <t>CT renal wo con</t>
  </si>
  <si>
    <t>MRA Brain, COW-Circle of Willis</t>
  </si>
  <si>
    <t>MRA Neck-carotid without contrast</t>
  </si>
  <si>
    <t>CT cervical spine w con</t>
  </si>
  <si>
    <t>CT Cervical Spine with contrast</t>
  </si>
  <si>
    <t>CT C-SPINE W</t>
  </si>
  <si>
    <t>CT Thoracic Spine with contrast</t>
  </si>
  <si>
    <t>CT lumbar spine w con</t>
  </si>
  <si>
    <t>CT Lumbar Spine with contrast</t>
  </si>
  <si>
    <t>CT Pelvis with/without contrast</t>
  </si>
  <si>
    <t>CT pelvis wo/w con</t>
  </si>
  <si>
    <t>CT forearm LT wo/w con</t>
  </si>
  <si>
    <t>CT Left elbow w/wo contrast</t>
  </si>
  <si>
    <t>CT Left forearm-radius-ulna w/wo contrast</t>
  </si>
  <si>
    <t>CT Left Hand w/wo contrast</t>
  </si>
  <si>
    <t>CT Left Humerus w/wo contrast</t>
  </si>
  <si>
    <t>CT Left shoulder with/without contrast</t>
  </si>
  <si>
    <t>CT Left Wrist w/wo contrast</t>
  </si>
  <si>
    <t>CT LT UPPER EXT W/WO</t>
  </si>
  <si>
    <t>CT Right Elbow w/wo contrast</t>
  </si>
  <si>
    <t>CT Right forearm-radius-ulna w/wo contrast</t>
  </si>
  <si>
    <t>CT Right Hand w/wo contrast</t>
  </si>
  <si>
    <t>CT Right Humerus w/wo contrast</t>
  </si>
  <si>
    <t>CT Right shoulder with/without contrast</t>
  </si>
  <si>
    <t>CT Right Wrist w/wo contrast</t>
  </si>
  <si>
    <t>CT RT UPPER EXT W/WO</t>
  </si>
  <si>
    <t>CT knee LT wo/w con</t>
  </si>
  <si>
    <t>CT knee RT wo/w con</t>
  </si>
  <si>
    <t>CT Left Ankle w/wo contrast</t>
  </si>
  <si>
    <t>CT Left Femur w/wo contrast</t>
  </si>
  <si>
    <t>CT Left foot w/wo contrast</t>
  </si>
  <si>
    <t>CT Left Hip with w/wo contrast</t>
  </si>
  <si>
    <t>CT Left Knee w/wo contrast</t>
  </si>
  <si>
    <t>CT Left lower leg-tib fib w/wo contrast</t>
  </si>
  <si>
    <t>CT Right Ankle w/wo contrast</t>
  </si>
  <si>
    <t>CT Right Femur w/wo contrast</t>
  </si>
  <si>
    <t>CT Right foot w/wo contrast</t>
  </si>
  <si>
    <t>CT Right Hip with w/wo contrast</t>
  </si>
  <si>
    <t>CT Right Knee w/wo contrast</t>
  </si>
  <si>
    <t>CT Right lower leg-tib fib w/wo contrast</t>
  </si>
  <si>
    <t>CT RT FOOT W/WO</t>
  </si>
  <si>
    <t>CT RT KNEE W/WO</t>
  </si>
  <si>
    <t>CT RT TIB/FIB W/WO</t>
  </si>
  <si>
    <t>CT Chest (Thorax) with/without contrast</t>
  </si>
  <si>
    <t>US BUEA W ABI</t>
  </si>
  <si>
    <t>CT Head/Brain with/without contrast</t>
  </si>
  <si>
    <t>CT head/brain wo/w con</t>
  </si>
  <si>
    <t>CT IAC with/without contrast</t>
  </si>
  <si>
    <t>CT Orbit with/without contrast</t>
  </si>
  <si>
    <t>CT Pituitary with/without contrast</t>
  </si>
  <si>
    <t>CT sella turcica wo/w con</t>
  </si>
  <si>
    <t>CT Temporal Bone with/without contrast</t>
  </si>
  <si>
    <t>CT Facial Bones with/without contrast</t>
  </si>
  <si>
    <t>CT facial bones wo/w con</t>
  </si>
  <si>
    <t>CT Sinus with/without contrast</t>
  </si>
  <si>
    <t>CT sinus wo/w con</t>
  </si>
  <si>
    <t>CT Cervical spine w/wo contrast</t>
  </si>
  <si>
    <t>CT Thoracic Spine w/wo contrast</t>
  </si>
  <si>
    <t>CT Lumbar Spine w/wo contrast</t>
  </si>
  <si>
    <t>CT lumbar spine wo/w con</t>
  </si>
  <si>
    <t>CT abdomen w con</t>
  </si>
  <si>
    <t>CT Abdomen with contrast</t>
  </si>
  <si>
    <t>CT FOSSA/SELLA/IAC WO</t>
  </si>
  <si>
    <t>CT orbit LT wo con</t>
  </si>
  <si>
    <t>CT orbit RT wo con</t>
  </si>
  <si>
    <t>CT Orbit without contrast</t>
  </si>
  <si>
    <t>CT sella turcica wo con</t>
  </si>
  <si>
    <t>CT TEMPERAL BONE WO</t>
  </si>
  <si>
    <t>CT Temporal Bone without</t>
  </si>
  <si>
    <t>CT Soft Tissue Neck w/o contrast</t>
  </si>
  <si>
    <t>CT soft tissue neck wo con</t>
  </si>
  <si>
    <t>MR face wo con</t>
  </si>
  <si>
    <t>MR neck wo con</t>
  </si>
  <si>
    <t>MR orbit LT wo con</t>
  </si>
  <si>
    <t>MR orbit RT wo con</t>
  </si>
  <si>
    <t>MR orbit wo con</t>
  </si>
  <si>
    <t>MR soft tissue neck wo con</t>
  </si>
  <si>
    <t>MRI Face without contrast</t>
  </si>
  <si>
    <t>MRI Orbit without contrast</t>
  </si>
  <si>
    <t>MRI ST Neck without contrast</t>
  </si>
  <si>
    <t>MR Brachial Plexus LT WO</t>
  </si>
  <si>
    <t>MR forearm LT wo con</t>
  </si>
  <si>
    <t>MR forearm RT wo con</t>
  </si>
  <si>
    <t>MR hand LT wo con</t>
  </si>
  <si>
    <t>MR hand RT wo con</t>
  </si>
  <si>
    <t>MR humerus LT wo con</t>
  </si>
  <si>
    <t>MR humerus RT wo con</t>
  </si>
  <si>
    <t>MR Right Thumb Wo Con</t>
  </si>
  <si>
    <t>MRI Brachial Plexus(shoulder/axilla area) w/o</t>
  </si>
  <si>
    <t>MRI Left finger without contrast</t>
  </si>
  <si>
    <t>MRI Left Forearm without contrast</t>
  </si>
  <si>
    <t>MRI Left Hand without contrast</t>
  </si>
  <si>
    <t>MRI Left Humerus without contrast</t>
  </si>
  <si>
    <t>MRI Left thumb without contrast</t>
  </si>
  <si>
    <t>MRI Right finger without contrast</t>
  </si>
  <si>
    <t>MRI Right Forearm without contrast</t>
  </si>
  <si>
    <t>MRI Right Hand without contrast</t>
  </si>
  <si>
    <t>MRI Right Humerus without contrast</t>
  </si>
  <si>
    <t>MRI Right thumb without contrast</t>
  </si>
  <si>
    <t xml:space="preserve"> MR rt shoulder wo con </t>
  </si>
  <si>
    <t>MR clavicle RT wo con</t>
  </si>
  <si>
    <t>MR elbow LT w con</t>
  </si>
  <si>
    <t>MR elbow LT wo con</t>
  </si>
  <si>
    <t>MR elbow RT wo con</t>
  </si>
  <si>
    <t>MR LEFT ELBOW WO</t>
  </si>
  <si>
    <t>MR Left Shoulder Wo Con</t>
  </si>
  <si>
    <t>MR LT shoulder wo con</t>
  </si>
  <si>
    <t>MR Right Shoulder Wo Con</t>
  </si>
  <si>
    <t>MR RT elbow wo con</t>
  </si>
  <si>
    <t>MR RT shoulder wo con</t>
  </si>
  <si>
    <t>MR shoulder LT wo con</t>
  </si>
  <si>
    <t xml:space="preserve">MR shoulder LT wo con </t>
  </si>
  <si>
    <t>MR shoulder RT w con</t>
  </si>
  <si>
    <t>MR Shoulder RT wo con</t>
  </si>
  <si>
    <t>MR shoulder rt wo con</t>
  </si>
  <si>
    <t>MR wrist RT wo con</t>
  </si>
  <si>
    <t>MRI left shoulder without con</t>
  </si>
  <si>
    <t>MRI Left Shoulder without contrast</t>
  </si>
  <si>
    <t>MRI Left Wrist without contrast</t>
  </si>
  <si>
    <t>MRI Right Elbow without contrast</t>
  </si>
  <si>
    <t>MRI Right Shoulder without contrast</t>
  </si>
  <si>
    <t>MRI Right Wrist without contrast</t>
  </si>
  <si>
    <t>MR femur LT wo con</t>
  </si>
  <si>
    <t>MR femur RT wo con</t>
  </si>
  <si>
    <t>MR foot LT wo con</t>
  </si>
  <si>
    <t xml:space="preserve">MR foot LT wo con </t>
  </si>
  <si>
    <t>MR foot RT wo con</t>
  </si>
  <si>
    <t>MR lower leg LT wo con</t>
  </si>
  <si>
    <t>MR lower leg RT wo con</t>
  </si>
  <si>
    <t>MR LT FOOT  WO</t>
  </si>
  <si>
    <t>MRI RIGHT TIB/FIB WO</t>
  </si>
  <si>
    <t xml:space="preserve"> MR Left ankle Wo Con</t>
  </si>
  <si>
    <t>MR ankle LT wo con</t>
  </si>
  <si>
    <t>MR ankle RT wo con</t>
  </si>
  <si>
    <t>MR hip LT wo con</t>
  </si>
  <si>
    <t>MR hip RT wo con</t>
  </si>
  <si>
    <t>MR knee LT wo con</t>
  </si>
  <si>
    <t xml:space="preserve">MR knee lt wo con </t>
  </si>
  <si>
    <t>MR knee LT wo cont</t>
  </si>
  <si>
    <t>MR knee RT wo con</t>
  </si>
  <si>
    <t>MR Left Ankle Wo Con</t>
  </si>
  <si>
    <t>MR Left Knee Wo Con</t>
  </si>
  <si>
    <t>MR LT ANKLE  WO</t>
  </si>
  <si>
    <t>MR right knee wo con</t>
  </si>
  <si>
    <t>MRI Left Ankle without contrast</t>
  </si>
  <si>
    <t>MRI Left Hip without contrast</t>
  </si>
  <si>
    <t>MRI Left Knee without contrast</t>
  </si>
  <si>
    <t>MRI Right Ankle without contrast</t>
  </si>
  <si>
    <t>MRI Right Hip without contrast</t>
  </si>
  <si>
    <t>MRI right knee without con</t>
  </si>
  <si>
    <t>MRI Right Knee without contrast</t>
  </si>
  <si>
    <t>US breast BI limited</t>
  </si>
  <si>
    <t>Digital Breast Tomosynthesis -Screening</t>
  </si>
  <si>
    <t>MM tomosynthesis screening BI</t>
  </si>
  <si>
    <t>CT Parotid with contrast</t>
  </si>
  <si>
    <t>CT soft tissue neck w con</t>
  </si>
  <si>
    <t xml:space="preserve">CT soft tissue neck w con  </t>
  </si>
  <si>
    <t>CT Soft Tissue Neck w/contrast</t>
  </si>
  <si>
    <t>CT Abdomen with/without contrast</t>
  </si>
  <si>
    <t>CT abdomen wo/w con</t>
  </si>
  <si>
    <t>CT Adrenal with/without contrast</t>
  </si>
  <si>
    <t>CT Liver- three phase with/without contrast</t>
  </si>
  <si>
    <t>CT Pancreas with/without contrast</t>
  </si>
  <si>
    <t>Digital Breast Tomosynthesis -Uni diagnostic</t>
  </si>
  <si>
    <t>MM tomosynthesis diagnostic LT</t>
  </si>
  <si>
    <t>MM tomosynthesis diagnostic RT</t>
  </si>
  <si>
    <t>MR chest wo con</t>
  </si>
  <si>
    <t>MRI Chest without contrast</t>
  </si>
  <si>
    <t>MR pelvis wo con</t>
  </si>
  <si>
    <t>MR sacrum spine wo con</t>
  </si>
  <si>
    <t>MR sacrum wo con</t>
  </si>
  <si>
    <t>MRI Pelvis without</t>
  </si>
  <si>
    <t>MRI Sacrum without contrast</t>
  </si>
  <si>
    <t>MRI sacrum wo con</t>
  </si>
  <si>
    <t>MRI Sacrum/SI joints</t>
  </si>
  <si>
    <t>MR abdomen wo con</t>
  </si>
  <si>
    <t>MRI Abdomen without contrast</t>
  </si>
  <si>
    <t>US Echocardiogram</t>
  </si>
  <si>
    <t>US breast BI complete</t>
  </si>
  <si>
    <t>MR TMJ wo con</t>
  </si>
  <si>
    <t>MRI TMJ Temporomandibular Joints</t>
  </si>
  <si>
    <t>MR venography head wo/w con</t>
  </si>
  <si>
    <t>MR brain wo con</t>
  </si>
  <si>
    <t>MR brain/IAC w/o con</t>
  </si>
  <si>
    <t>MR head wo con</t>
  </si>
  <si>
    <t>MR head/brain wo con</t>
  </si>
  <si>
    <t xml:space="preserve">MR head/brain wo con </t>
  </si>
  <si>
    <t>MRI Brain without contrast</t>
  </si>
  <si>
    <t>MRI Pituitary without contrast</t>
  </si>
  <si>
    <t xml:space="preserve"> MR cervical spine wo con </t>
  </si>
  <si>
    <t>MR cervical spine wo con</t>
  </si>
  <si>
    <t xml:space="preserve">MR cervical spine wo con </t>
  </si>
  <si>
    <t>MRI cervical spine without con</t>
  </si>
  <si>
    <t>MRI Cervical Spine without contrast</t>
  </si>
  <si>
    <t>MRI CERVICAL WO CON</t>
  </si>
  <si>
    <t>MR thoracic spine wo con</t>
  </si>
  <si>
    <t xml:space="preserve">MR thoracic spine wo con </t>
  </si>
  <si>
    <t>MRI Thoracic Spine without contrast</t>
  </si>
  <si>
    <t xml:space="preserve">MR lumbar spine wo </t>
  </si>
  <si>
    <t>MR lumbar spine wo con</t>
  </si>
  <si>
    <t xml:space="preserve">MR lumbar spine wo con </t>
  </si>
  <si>
    <t>MR lumbar spine wo contrast</t>
  </si>
  <si>
    <t>MRI lumbar spine without con</t>
  </si>
  <si>
    <t>MRI Lumbar Spine without contrast</t>
  </si>
  <si>
    <t>MRI LUMBAR WO CON</t>
  </si>
  <si>
    <t>MRA Neck-carotid with contrast</t>
  </si>
  <si>
    <t>MRI Breast Bilateral without contrast</t>
  </si>
  <si>
    <t>MM tomosynthesis diagnostic Bl</t>
  </si>
  <si>
    <t>Digital Breast Tomosynthesis-Bilat diagnostic</t>
  </si>
  <si>
    <t>MM tomosynthesis diagnostic BI</t>
  </si>
  <si>
    <t>CT Parotid with/without contrast</t>
  </si>
  <si>
    <t>CT Soft Tissue Neck w/wo contrast</t>
  </si>
  <si>
    <t>CT soft tissue neck wo/w con</t>
  </si>
  <si>
    <t>MR face w con</t>
  </si>
  <si>
    <t>MRI Orbit with contrast</t>
  </si>
  <si>
    <t>MRI ST Neck with contrast</t>
  </si>
  <si>
    <t>MRI Brachial Plexus (shoulder/axilla area) with</t>
  </si>
  <si>
    <t>MRI Left finger with contrast</t>
  </si>
  <si>
    <t>MRI Left Forearm with contrast</t>
  </si>
  <si>
    <t>MRI Left Hand with contrast</t>
  </si>
  <si>
    <t>MRI Left Humerus with contrast</t>
  </si>
  <si>
    <t>MRI Left thumb with contrast</t>
  </si>
  <si>
    <t>MRI Right finger with contrast</t>
  </si>
  <si>
    <t>MRI Right Forearm with contrast</t>
  </si>
  <si>
    <t>MRI Right Hand with contrast</t>
  </si>
  <si>
    <t>MRI Right Humerus with contrast</t>
  </si>
  <si>
    <t>MRI Right thumb with contrast</t>
  </si>
  <si>
    <t>MR elbow RT w con</t>
  </si>
  <si>
    <t>MR shoulder LT w con</t>
  </si>
  <si>
    <t>MRI Left Elbow Arthrogram</t>
  </si>
  <si>
    <t>MRI Left Elbow with contrast</t>
  </si>
  <si>
    <t>MRI Left Shoulder Arthrogram</t>
  </si>
  <si>
    <t>MRI Left Shoulder with contrast</t>
  </si>
  <si>
    <t>MRI Left Wrist Arthrogram</t>
  </si>
  <si>
    <t>MRI Left Wrist with contrast</t>
  </si>
  <si>
    <t>MRI Right Elbow with contrast</t>
  </si>
  <si>
    <t>MRI Right Shoulder Arthrogram</t>
  </si>
  <si>
    <t>MRI Right Shoulder with contrast</t>
  </si>
  <si>
    <t>MRI Right Wrist with contrast</t>
  </si>
  <si>
    <t>MRI Right  Elbow Arthrogram</t>
  </si>
  <si>
    <t>MRI Right  Wrist Arthrogram</t>
  </si>
  <si>
    <t>MR hip RT w con</t>
  </si>
  <si>
    <t>MRI Chest with contrast</t>
  </si>
  <si>
    <t>MRI Pelvis with contrast</t>
  </si>
  <si>
    <t>MRI Sacrum with contrast</t>
  </si>
  <si>
    <t>MRA Upper Extremity w/wo contrast</t>
  </si>
  <si>
    <t>MRI Abdomen with contrast</t>
  </si>
  <si>
    <t>CT Abdomen Pelvis without contrast</t>
  </si>
  <si>
    <t>CT abdomen pelvis wo con</t>
  </si>
  <si>
    <t>CT Renal Stone</t>
  </si>
  <si>
    <t>CT angio head</t>
  </si>
  <si>
    <t>CTA COW- Circle of Willis</t>
  </si>
  <si>
    <t>CTA Head</t>
  </si>
  <si>
    <t>CTA Carotid</t>
  </si>
  <si>
    <t>CTA Neck</t>
  </si>
  <si>
    <t>MR head/brain w con</t>
  </si>
  <si>
    <t>MRI Brain with contrast</t>
  </si>
  <si>
    <t>MRI Pituitary with contrast</t>
  </si>
  <si>
    <t>MRI Cervical Spine with contrast</t>
  </si>
  <si>
    <t>MRI Thoracic Spine with contrast</t>
  </si>
  <si>
    <t>MR lumbar spine w con</t>
  </si>
  <si>
    <t>MRI Lumbar Spine with contrast</t>
  </si>
  <si>
    <t>MRA Neck-carotid w/wo contrast</t>
  </si>
  <si>
    <t>MRA Chest w/wo contrast</t>
  </si>
  <si>
    <t>CTA Pelvis</t>
  </si>
  <si>
    <t>MRA Pelvis w/wo contrast</t>
  </si>
  <si>
    <t>CT angio UE RT</t>
  </si>
  <si>
    <t>CTA LT UPPER EXT</t>
  </si>
  <si>
    <t>CTA RT UPPER EXT</t>
  </si>
  <si>
    <t>MRA Abdomen w/wo contrast</t>
  </si>
  <si>
    <t>CT angio chest PE protocol</t>
  </si>
  <si>
    <t>CTA Aorta-Thoracic</t>
  </si>
  <si>
    <t>CTA Chest -non coronary</t>
  </si>
  <si>
    <t>CTA Chest Pulmonary Embolism protocolCT</t>
  </si>
  <si>
    <t>MRA Lower Extremity w/wo contrast</t>
  </si>
  <si>
    <t>CTA ABD AORTA</t>
  </si>
  <si>
    <t>CTA Abdomen</t>
  </si>
  <si>
    <t>CTA Aorta- Abdominal</t>
  </si>
  <si>
    <t>CT abdomen pelvis w con</t>
  </si>
  <si>
    <t>CT Abdomen Pelvis with contrast</t>
  </si>
  <si>
    <t>CT Enterography with contrast</t>
  </si>
  <si>
    <t>CTA LT LOWER EXT</t>
  </si>
  <si>
    <t>CTA RT LOWER EXT</t>
  </si>
  <si>
    <t>CT ABD/PEL W &amp; W/O</t>
  </si>
  <si>
    <t>CT Abdomen Pelvis w/wo contrast</t>
  </si>
  <si>
    <t>CT abdomen pelvis wo/w con</t>
  </si>
  <si>
    <t>CT Urogram with/without contrast</t>
  </si>
  <si>
    <t>MR face wo/w con</t>
  </si>
  <si>
    <t>MR neck wo/w con</t>
  </si>
  <si>
    <t>MR orbit LT wo/w con</t>
  </si>
  <si>
    <t>MR orbit RT wo/w con</t>
  </si>
  <si>
    <t>MRI NECK W.WO</t>
  </si>
  <si>
    <t>MR orbits face neck wo/w con</t>
  </si>
  <si>
    <t>MRI Face w/wo contrast</t>
  </si>
  <si>
    <t>MRI Orbit w/wo contrast</t>
  </si>
  <si>
    <t>MRI ST Neck w/wo contrast</t>
  </si>
  <si>
    <t>MR Brachial Plexus wo/w con</t>
  </si>
  <si>
    <t>MR forearm LT wo/w con</t>
  </si>
  <si>
    <t>MR forearm RT wo/w con</t>
  </si>
  <si>
    <t>MR hand LT wo/w con</t>
  </si>
  <si>
    <t>MR hand RT wo/w con</t>
  </si>
  <si>
    <t>MRI Brachial Plexus (shoulder/axilla area) w/wo</t>
  </si>
  <si>
    <t>MRI Left finger w/wo contrast</t>
  </si>
  <si>
    <t>MRI Left Forearm w/wo contrast</t>
  </si>
  <si>
    <t>MRI Left Hand w/wo contrast</t>
  </si>
  <si>
    <t>MRI Left Humerus w/wo contrast</t>
  </si>
  <si>
    <t>MRI Left thumb w/wo contrast</t>
  </si>
  <si>
    <t>MRI Right finger w/wo contrast</t>
  </si>
  <si>
    <t>MRI Right Forearm w/wo contrast</t>
  </si>
  <si>
    <t>MRI Right Hand w/wo contrast</t>
  </si>
  <si>
    <t>MRI Right Humerus w/wo contrast</t>
  </si>
  <si>
    <t>MRI Right thumb w/wo contrast</t>
  </si>
  <si>
    <t>MR elbow LT wo/w con</t>
  </si>
  <si>
    <t>MR shoulder LT wo/w con</t>
  </si>
  <si>
    <t>MR shoulder RT wo/w con</t>
  </si>
  <si>
    <t>MR wrist LT wo/w con</t>
  </si>
  <si>
    <t>MR wrist RT wo/w con</t>
  </si>
  <si>
    <t>MRI Left Elbow w/wo contrast</t>
  </si>
  <si>
    <t>MRI Left Shoulder w/wo contrast</t>
  </si>
  <si>
    <t>MRI Left Wrist w/wo contrast</t>
  </si>
  <si>
    <t>MRI Right Elbow w/wo contrast</t>
  </si>
  <si>
    <t>MRI Right Shoulder w/wo contrast</t>
  </si>
  <si>
    <t>MRI Right Wrist w/wo contrast</t>
  </si>
  <si>
    <t>MR foot LT wo/w con</t>
  </si>
  <si>
    <t>MR lower leg RT wo/w con</t>
  </si>
  <si>
    <t>MR ankle LT wo/w con</t>
  </si>
  <si>
    <t>MR ankle RT wo/w con</t>
  </si>
  <si>
    <t>MR hip LT wo/w con</t>
  </si>
  <si>
    <t>MR knee LT wo/w con</t>
  </si>
  <si>
    <t>MRI Right Ankle W/WO</t>
  </si>
  <si>
    <t>MR pelvis wo/w con</t>
  </si>
  <si>
    <t>MR sacrum wo/w con</t>
  </si>
  <si>
    <t>MRI Pelvis w/wo contrast</t>
  </si>
  <si>
    <t>MRI Sacrum w/wo contrast</t>
  </si>
  <si>
    <t>CTA Abdomen Pelvis</t>
  </si>
  <si>
    <t>MR Abdomen w and wo con</t>
  </si>
  <si>
    <t>MR abdomen wo/w con</t>
  </si>
  <si>
    <t>MRI Abdomen w/wo contrast</t>
  </si>
  <si>
    <t>MRI Adrenal with/without contrast</t>
  </si>
  <si>
    <t>MRI Liver with/without contrast</t>
  </si>
  <si>
    <t>MRI Chest w/wo contrast</t>
  </si>
  <si>
    <t>MR head wo/w con</t>
  </si>
  <si>
    <t>MR head/brain wo/w con</t>
  </si>
  <si>
    <t>MRI BRAIN AND IAC WWO CONTRAST</t>
  </si>
  <si>
    <t>MRI Brain w/wo contrast</t>
  </si>
  <si>
    <t>MRI IAC w/wo contrast</t>
  </si>
  <si>
    <t>MRI Pituitary w/wo contrast</t>
  </si>
  <si>
    <t>MR cervical spine w/wo con</t>
  </si>
  <si>
    <t>MR cervical spine wo/w con</t>
  </si>
  <si>
    <t>MRI Cervical Spine w/wo contrast</t>
  </si>
  <si>
    <t>MR thoracic spine wo/w con</t>
  </si>
  <si>
    <t>MRI Thoracic Spine w/wo contrast</t>
  </si>
  <si>
    <t>MR lumbar spine w/wo con</t>
  </si>
  <si>
    <t>MR lumbar spine wo/w con</t>
  </si>
  <si>
    <t>MRI Lumbar spine w/wo contrast</t>
  </si>
  <si>
    <t>MRI Breast Bilateral w/wo contrast</t>
  </si>
  <si>
    <t>CTA Abd Aorta with iliofemoral runoff</t>
  </si>
  <si>
    <t>CTA ABD/PEL RUN OFF</t>
  </si>
  <si>
    <t>XRAY FINGER(S) RT 2N DIGIT</t>
  </si>
  <si>
    <t>TX &amp; AZ AVDANCED</t>
  </si>
  <si>
    <t>XRAY TOE(S) LT 1ST DIGIT</t>
  </si>
  <si>
    <t>XRAY CLAVICLE  LT</t>
  </si>
  <si>
    <t>XRAY CHEST 1 VIEW</t>
  </si>
  <si>
    <t>XRAY ABDOMEN / KUB 1 AP VIEW</t>
  </si>
  <si>
    <t>XRAY ABDOMEN 2 VIEWS</t>
  </si>
  <si>
    <t>XRAY THORACIC SPINE STANDING SCOLIOSIS</t>
  </si>
  <si>
    <t>US LMTD SOFT TISSUE</t>
  </si>
  <si>
    <t>US COMPLETE JT/NONVASC XTR STRUX</t>
  </si>
  <si>
    <t>CT KNEE W/O CONTRAST LT</t>
  </si>
  <si>
    <t>CT ABDOMEN W/O DYE</t>
  </si>
  <si>
    <t>CT TEMPORALS W/O DYE</t>
  </si>
  <si>
    <t>MRI OF RIGHT SHOULDER W/O CONTRAST</t>
  </si>
  <si>
    <t>MRI OF SHOULDER W/O CONTRAST RT</t>
  </si>
  <si>
    <t>MRI SHOULDER W/O CONTRAST LT</t>
  </si>
  <si>
    <t>MRI SHOULDER W/O CONTRAST RT</t>
  </si>
  <si>
    <t>MRI SHOULDER W/O RT</t>
  </si>
  <si>
    <t>MRI FOOT W/O CONTRAST RT</t>
  </si>
  <si>
    <t>MR HIP W/O CONTRAST RT</t>
  </si>
  <si>
    <t>MRI ANKLE W/O CONTRAST LT</t>
  </si>
  <si>
    <t>MRI ANKLE W/O CONTRAST RT</t>
  </si>
  <si>
    <t>MRI HIP W/O CONTRAST LT</t>
  </si>
  <si>
    <t>MRI HIP W/O CONTRAST RT</t>
  </si>
  <si>
    <t>MRI KNEE  W/O CONTRAST LT</t>
  </si>
  <si>
    <t>MRI KNEE W/O CONTRAST LT</t>
  </si>
  <si>
    <t>MRI LEFT KNEE W.O CONTRAST</t>
  </si>
  <si>
    <t>CT TRIPLE PHASE LIVER W/O &amp; W/CONTRAST</t>
  </si>
  <si>
    <t>MRI SACRUM AND COCCYX W/O CONTRAST</t>
  </si>
  <si>
    <t>MRI SACRUM W/O CONTRAST</t>
  </si>
  <si>
    <t>MRI BRAIN TBI W/O CONTRAST</t>
  </si>
  <si>
    <t>MRI IAC W/O</t>
  </si>
  <si>
    <t>MRI IAC W/O CONTRAST</t>
  </si>
  <si>
    <t>CT ABDOMEN &amp; PELVIS W/O DYE 1+ BODY REGNS</t>
  </si>
  <si>
    <t>MRI LEFT ELBOW W/W/O CONTRAST</t>
  </si>
  <si>
    <t>MRI RIGHT FEMUR W/W/O CONTRAST</t>
  </si>
  <si>
    <t>MRI RT THIGH W WO</t>
  </si>
  <si>
    <t>CTA ABDOMEN &amp; PELVIS W/O &amp; W/CONTRAST</t>
  </si>
  <si>
    <t>MRI BRAIN &amp; IAC W/O &amp; W/CONTRAST</t>
  </si>
  <si>
    <t>MRI BRAIN IAC W/O &amp; W/CONTRAST</t>
  </si>
  <si>
    <t>MRI IAC W/W/O CONTRAST</t>
  </si>
  <si>
    <t>MRI IAC W/WO CONTRAST</t>
  </si>
  <si>
    <t>MRI IAC'S W/O &amp; W/CONTRAST</t>
  </si>
  <si>
    <t>MRI PITUATARY W/O &amp; W/CONTRAST</t>
  </si>
  <si>
    <t>MRI PITUATARY W/WO CONTRAST</t>
  </si>
  <si>
    <t>MRI PITUITARY W/O &amp; W CONTRAST</t>
  </si>
  <si>
    <t>CT  LUNG SCREENING W/O CONTRAST</t>
  </si>
  <si>
    <t>CT-BRAIN W/OUT CONTRAST</t>
  </si>
  <si>
    <t>TX MRI</t>
  </si>
  <si>
    <t>CT LUMBAR SPINE W/OUT CONTRAST</t>
  </si>
  <si>
    <t>CT UPPER EXTRIM JOINT L WRIST W/OUT CONTRAST</t>
  </si>
  <si>
    <t>CT-1 CT UPPER EXTRIM R FOREARM W/OUT CONTRAST</t>
  </si>
  <si>
    <t>CT-CT UPPER EXTRIM L HAND W/OUT CONTRAS</t>
  </si>
  <si>
    <t>CT-UPPER EXTRIM JOINT L SHOULDER W/OUT CONTRAST</t>
  </si>
  <si>
    <t>CT-UPPER EXTRIM JOINT L WRIST W/OUT CONTRAST</t>
  </si>
  <si>
    <t>CT-UPPER EXTRIM JOINT R SHOULDER W/OUT CONTRAST</t>
  </si>
  <si>
    <t>CT-UPPER EXTRIM L FOREAM W/OUT CONTRAST</t>
  </si>
  <si>
    <t>CT LOWER EXTRIM JOINT R ANKLE W/ OUT CONTRAST</t>
  </si>
  <si>
    <t>CT LOWER EXTRIM JOINT R KNEE W/ OUT CONTRAST</t>
  </si>
  <si>
    <t>CT-LOWER EXTRIM JOINT R KNEE W/ OUT CONTRAST</t>
  </si>
  <si>
    <t>CT-LOWER EXTRIM R FOOT W/ OUT CONTRAST</t>
  </si>
  <si>
    <t>CT CHEST W/OUT CONTRAST</t>
  </si>
  <si>
    <t>CT-CHEST W/OUT CONTRAST</t>
  </si>
  <si>
    <t>MR-NECK W/OUT CONTRAST</t>
  </si>
  <si>
    <t>MR UPPER EXTREMITY L HAND W/O DYE</t>
  </si>
  <si>
    <t>MR UPPER EXTREMITY L HUMERUS W/O DYE</t>
  </si>
  <si>
    <t>MR UPPER EXTREMITY R FOREARM W/O DYE</t>
  </si>
  <si>
    <t>MR UPPER EXTREMITY R HAND W/O DYE</t>
  </si>
  <si>
    <t>MR UPPER EXTREMITY R HUMERUS W/O DYE</t>
  </si>
  <si>
    <t>MR UPPER JOINT L ELBOW W/ OUT CONTRAST</t>
  </si>
  <si>
    <t>MR UPPER JOINT L SHOULDER W/ OUT CONTRAST</t>
  </si>
  <si>
    <t>MR UPPER JOINT L WRIST W/ OUT CONTRAST</t>
  </si>
  <si>
    <t>MR UPPER JOINT R ELBOW W/ OUT CONTRAST</t>
  </si>
  <si>
    <t>MR UPPER JOINT R SHOULDER W/ OUT CONTRAST</t>
  </si>
  <si>
    <t>MR UPPER JOINT R WRIST W/ OUT CONTRAST</t>
  </si>
  <si>
    <t>MR,SC-UPPER JOINT R SHOULDER W/ OUT CONTRAST</t>
  </si>
  <si>
    <t>MR-RIGHT SHOULDER WO</t>
  </si>
  <si>
    <t>MR LOWER EXTREMITY L FOOT W/OUT CONTRAST</t>
  </si>
  <si>
    <t>MR LOWER EXTRIMITY R LOWER LEG W/OUT CONTRAST</t>
  </si>
  <si>
    <t>MR L ANKLE W/OUT CONTRAST</t>
  </si>
  <si>
    <t>MR L HIP W/OUT CONTRAST</t>
  </si>
  <si>
    <t>MR L KNEE W/OUT CONTRAST</t>
  </si>
  <si>
    <t>MR R ANKLE W/OUT CONTRAST</t>
  </si>
  <si>
    <t>MR R HIP W/OUT CONTRAST</t>
  </si>
  <si>
    <t>MR R KNEE W/OUT CONTRAST</t>
  </si>
  <si>
    <t>MR-CHEST W/OUT CONTRAST</t>
  </si>
  <si>
    <t>MR PELVIS W/OUT CONTRAST</t>
  </si>
  <si>
    <t>MR,SC-C-SPINE W/OUT CONTRAST</t>
  </si>
  <si>
    <t>CT Abdomen and Pelvis w/out contrast</t>
  </si>
  <si>
    <t>CT-Abdomen and Pelvis w/out contrast</t>
  </si>
  <si>
    <t>MR ORBITS W/ AND W/OUT CONTRAST</t>
  </si>
  <si>
    <t>MR-UPPER EXTREMITY R FOREARM W AND W/OUT DYE</t>
  </si>
  <si>
    <t>MR-L HIP W/ AND W/OUT CONTRAST</t>
  </si>
  <si>
    <t>MR-L KNEE W/ AND W/OUT CONTRAST</t>
  </si>
  <si>
    <t>MR-R HIP W/ AND W/OUT CONTRAST</t>
  </si>
  <si>
    <t>MR L-SPINE W/ AND W/OUT CONTRAST</t>
  </si>
  <si>
    <t>XR NASAL BONES MIN 3V</t>
  </si>
  <si>
    <t>XR MANDIBLE/JAW &lt; 4V</t>
  </si>
  <si>
    <t>XR MASTOIDS LT &lt; 3V PER SIDE</t>
  </si>
  <si>
    <t>XR MASTOIDS RT &lt; 3V PER SIDE</t>
  </si>
  <si>
    <t>XR TMJ LT OPEN AND CLOSED UNILATERAL</t>
  </si>
  <si>
    <t>XR TMJ RT OPEN AND CLOSED UNILATERAL</t>
  </si>
  <si>
    <t>XR SELLA TURCICA (PITUITARY)</t>
  </si>
  <si>
    <t>XR OPTIC FORAMINA BILATERAL</t>
  </si>
  <si>
    <t>XR SINUSES 3V+</t>
  </si>
  <si>
    <t>XR TMJ OPEN AND CLOSED BILLATERAL</t>
  </si>
  <si>
    <t>XR MANDIBLE/JAW 4V+</t>
  </si>
  <si>
    <t>XR FACIAL BONES 3V+</t>
  </si>
  <si>
    <t>XR ORBITS BILATERAL MIN 4V</t>
  </si>
  <si>
    <t>XR SKULL 4V+</t>
  </si>
  <si>
    <t>XR PHARYNX OR LARYNX SOFT TISSUE INCLUDING FLOUROSCOPY</t>
  </si>
  <si>
    <t>XR MASTOIDS LT 3V+ PER SIDE</t>
  </si>
  <si>
    <t>XR MASTOIDS RT 3V+ PER SIDE</t>
  </si>
  <si>
    <t>XR INTERNAL AUDIT MEATI (MIDDLE EAR)</t>
  </si>
  <si>
    <t>CT BRAIN W/O CONTRAST</t>
  </si>
  <si>
    <t>CT-CT BRAIN W/O</t>
  </si>
  <si>
    <t>CT FACE W/OUT CONTRAST</t>
  </si>
  <si>
    <t>CT SINUS W/OUT CONTRAST</t>
  </si>
  <si>
    <t>CT-SINUS W/OUT CONTRAST</t>
  </si>
  <si>
    <t>CT-CERVICAL SPINE W/O CONTRAST</t>
  </si>
  <si>
    <t>CT-LUMBAR SPINE W/OUT CONTRAST</t>
  </si>
  <si>
    <t>CT BRAIN W/ CONTRAST</t>
  </si>
  <si>
    <t>CT-CHEST W/CONTRAST</t>
  </si>
  <si>
    <t>MR MRA HEAD W/OUT CONTRAST</t>
  </si>
  <si>
    <t>MR MRA NECK W/OUT CONTRAST</t>
  </si>
  <si>
    <t>MRA NECK W/OUT CONTRAST</t>
  </si>
  <si>
    <t>CT BRAIN W/ AND W/OUT CONTRAST</t>
  </si>
  <si>
    <t>CT BRAIN W/O AND W/ CONTRAST</t>
  </si>
  <si>
    <t>CT-IAC'S W/OUT CONTRAST</t>
  </si>
  <si>
    <t>CT-ORBITS W/OUT CONTRAST</t>
  </si>
  <si>
    <t>MR UPPER EXTREMITY L FOREARM W/O DYE</t>
  </si>
  <si>
    <t>MR-UPPER EXTREMITY L FOREARM W/O DYE</t>
  </si>
  <si>
    <t>MR-UPPER EXTREMITY L HAND W/O DYE</t>
  </si>
  <si>
    <t>MR-UPPER EXTREMITY L HUMERUS W/O DYE</t>
  </si>
  <si>
    <t>MR-UPPER EXTREMITY R FOREARM W/O DYE</t>
  </si>
  <si>
    <t>MR-UPPER EXTREMITY R HAND W/O DYE</t>
  </si>
  <si>
    <t>MR-UPPER EXTREMITY R HUMERUS W/O DYE</t>
  </si>
  <si>
    <t>MR-UPPER JOINT L ELBOW W/ OUT CONTRAST</t>
  </si>
  <si>
    <t>MR-UPPER JOINT L SHOULDER W/ OUT CONTRAST</t>
  </si>
  <si>
    <t>MR-UPPER JOINT L WRIST W/ OUT CONTRAST</t>
  </si>
  <si>
    <t>MR-UPPER JOINT R ELBOW W/ OUT CONTRAST</t>
  </si>
  <si>
    <t>MR-UPPER JOINT R SHOULDER W/ OUT CONTRAST</t>
  </si>
  <si>
    <t>MR-UPPER JOINT R WRIST W/ OUT CONTRAST</t>
  </si>
  <si>
    <t>MR LOWER EXTREMITY R FOOT W/OUT CONTRAST</t>
  </si>
  <si>
    <t>MR LOWER EXTRIMITY L FOOT W/OUT CONTRAST</t>
  </si>
  <si>
    <t>MR LOWER EXTRIMITY R FOOT W/OUT CONTRAST</t>
  </si>
  <si>
    <t>MR LOWER EXTRIMITY R THIGH W/OUT CONTRAST</t>
  </si>
  <si>
    <t>MRI LOWER EXTREMITY L FOOT W/OUT CONTRAST</t>
  </si>
  <si>
    <t>MR-LOWER EXTREMITY L FOOT W/OUT CONTRAST</t>
  </si>
  <si>
    <t>MR-LOWER EXTREMITY L THIGH W/OUT CONTRAST</t>
  </si>
  <si>
    <t>MR-LOWER EXTRIMITY L FOOT W/OUT CONTRAST</t>
  </si>
  <si>
    <t>MR-LOWER EXTRIMITY L LOWER LEG W/OUT CONTRAST</t>
  </si>
  <si>
    <t>MR-LOWER EXTRIMITY L THIGH W/OUT CONTRAST</t>
  </si>
  <si>
    <t>MR-LOWER EXTRIMITY R FOOT W/OUT CONTRAST</t>
  </si>
  <si>
    <t>MR-LOWER EXTRIMITY R LOWER LEG W/OUT CONTRAST</t>
  </si>
  <si>
    <t>MR-LOWER EXTRIMITY R THIGH W/OUT CONTRAST</t>
  </si>
  <si>
    <t>MR-MRI LOWER EXTREMITY W/O CONTRAST LEFT</t>
  </si>
  <si>
    <t>MR-MRI LOWER EXTREMITY W/O CONTRAST RIGHT</t>
  </si>
  <si>
    <t>MR-L ANKLE W/OUT CONTRAST</t>
  </si>
  <si>
    <t>MR-L HIP W/OUT CONTRAST</t>
  </si>
  <si>
    <t>MR-L KNEE W/OUT CONTRAST</t>
  </si>
  <si>
    <t>MR-R ANKLE W/OUT CONTRAST</t>
  </si>
  <si>
    <t>MR-R HIP W/OUT CONTRAST</t>
  </si>
  <si>
    <t>MR-R KNEE W/OUT CONTRAST</t>
  </si>
  <si>
    <t>CT NECK/SOFT TISSUE W/ CONTRAST</t>
  </si>
  <si>
    <t>CT-CT NECK/SOFT TISSUE W/ CONTRAST</t>
  </si>
  <si>
    <t>CT-Abdomen w/ and w/out contract</t>
  </si>
  <si>
    <t>MR-PELVIS W/OUT CONTRAST</t>
  </si>
  <si>
    <t>MR BRAIN W/OUT CONTRAST</t>
  </si>
  <si>
    <t>MR,SC-BRAIN W/OUT CONTRAST</t>
  </si>
  <si>
    <t>MR-BRAIN W/OUT CONTRAST</t>
  </si>
  <si>
    <t>MR-e+1 BRAIN W/OUT CONTRAST</t>
  </si>
  <si>
    <t>MR-IAC'S W/OUT CONTRAST</t>
  </si>
  <si>
    <t>MR CERVICAL SPINE W/O CONTRAST</t>
  </si>
  <si>
    <t>MR C-SPINE W/OUT CONTRAST</t>
  </si>
  <si>
    <t>MR-C-SPINE W/OUT CONTRAST</t>
  </si>
  <si>
    <t>MR T-SPINE MRI W/OUT CONTRAST</t>
  </si>
  <si>
    <t>MR,SC-T-SPINE MRI W/OUT CONTRAST</t>
  </si>
  <si>
    <t>MR-T-SPINE MRI W/OUT CONTRAST</t>
  </si>
  <si>
    <t>T-SPINE MRI W/OUT CONTRAST</t>
  </si>
  <si>
    <t>MR L-SPINE W/OUT CONTRAST</t>
  </si>
  <si>
    <t>MR-e+1 L-SPINE MRI W/OUT CONTRAST</t>
  </si>
  <si>
    <t>MR-L-SPINE W/OUT CONTRAST</t>
  </si>
  <si>
    <t>MR-CHEST W/CONTRAST</t>
  </si>
  <si>
    <t>MR-C-SPINE W/ CONTRAST</t>
  </si>
  <si>
    <t>CT-Abdomen and Pelvis w/ contrast</t>
  </si>
  <si>
    <t>CT-Abdomen and Pelvis w/contrast</t>
  </si>
  <si>
    <t>CT-Abdomen and Pelvis w/ and w/out contrast</t>
  </si>
  <si>
    <t>MR BRAIN W/ AND W/OUT CONTRAST</t>
  </si>
  <si>
    <t>MR-BRAIN W/ AND W/OUT CONTRAST</t>
  </si>
  <si>
    <t>MR-IAC'S W AND W/OUT CONTRAST</t>
  </si>
  <si>
    <t>MR-PITUITARY W/ AND W/OUT CONTRAST</t>
  </si>
  <si>
    <t>MR C-SPINE W/ AND W/O CONTRAST</t>
  </si>
  <si>
    <t>MR-C-SPINE W/ AND W/O CONTRAST</t>
  </si>
  <si>
    <t>MR T-SPINE W/ AND W/OUT CONTRAST</t>
  </si>
  <si>
    <t>MR-T-SPINE W/ AND W/OUT CONTRAST</t>
  </si>
  <si>
    <t>MR-L-SPINE W/ AND W/OUT CONTRAST</t>
  </si>
  <si>
    <t>FINGER(S) (LEFT)</t>
  </si>
  <si>
    <t>TX-SIMONMED</t>
  </si>
  <si>
    <t>FINGER(S) (RIGHT)</t>
  </si>
  <si>
    <t>TOE(S) (LEFT)</t>
  </si>
  <si>
    <t>TOE(S) (RIGHT)</t>
  </si>
  <si>
    <t>SHOULDER 1 VIEW (LEFT)</t>
  </si>
  <si>
    <t>SHOULDER 1 VIEW (RIGHT)</t>
  </si>
  <si>
    <t>CERVICAL SPINE 1 VIEW</t>
  </si>
  <si>
    <t>LUMBAR SPINE 1 VIEW</t>
  </si>
  <si>
    <t>THORACIC SPINE 1 VIEW</t>
  </si>
  <si>
    <t>CLAVICLE (LEFT)</t>
  </si>
  <si>
    <t>CLAVICLE (RIGHT)</t>
  </si>
  <si>
    <t>HUMERUS MIN 2 VIEWS (LEFT)</t>
  </si>
  <si>
    <t>HUMERUS MIN 2 VIEWS (RIGHT)</t>
  </si>
  <si>
    <t>ELBOW 2 VIEWS (LEFT)</t>
  </si>
  <si>
    <t>ELBOW 2 VIEWS (RIGHT)</t>
  </si>
  <si>
    <t>FOREARM 2 VIEWS (LEFT)</t>
  </si>
  <si>
    <t>FOREARM 2 VIEWS (RIGHT)</t>
  </si>
  <si>
    <t>INFANT UPPER EXTREMITY 2 VIEWS (LEFT)</t>
  </si>
  <si>
    <t>INFANT UPPER EXTREMITY 2 VIEWS (RIGHT)</t>
  </si>
  <si>
    <t>WRIST 1 VIEW (LEFT)</t>
  </si>
  <si>
    <t>WRIST 1 VIEW (RIGHT)</t>
  </si>
  <si>
    <t>WRIST 2 VIEWS (LEFT)</t>
  </si>
  <si>
    <t>WRIST 2 VIEWS (RIGHT)</t>
  </si>
  <si>
    <t>HAND 2 VIEWS (LEFT)</t>
  </si>
  <si>
    <t>HAND 2 VIEWS (RIGHT)</t>
  </si>
  <si>
    <t>FEMUR 1 VIEW (LEFT)</t>
  </si>
  <si>
    <t>FEMUR 1 VIEW (RIGHT)</t>
  </si>
  <si>
    <t>KNEE 1-2 VIEWS (LEFT)</t>
  </si>
  <si>
    <t>KNEE 1-2 VIEWS (RIGHT)</t>
  </si>
  <si>
    <t>KNEE AP BILATERAL STANDING</t>
  </si>
  <si>
    <t>TIBIA/FIBULA 2 VIEWS (LEFT)</t>
  </si>
  <si>
    <t>TIBIA/FIBULA 2 VIEWS (RIGHT)</t>
  </si>
  <si>
    <t>INFANT LOWER EXTREMITY 2 VIEWS (LEFT)</t>
  </si>
  <si>
    <t>INFANT LOWER EXTREMITY 2 VIEWS (RIGHT)</t>
  </si>
  <si>
    <t>ANKLE 2 VIEWS (LEFT)</t>
  </si>
  <si>
    <t>ANKLE 2 VIEWS (RIGHT)</t>
  </si>
  <si>
    <t>FOOT 2 VIEWS (LEFT)</t>
  </si>
  <si>
    <t>FOOT 2 VIEWS (RIGHT)</t>
  </si>
  <si>
    <t>CALCANEUS (HEEL) 2 VIEWS (LEFT)</t>
  </si>
  <si>
    <t>CALCANEUS (HEEL) 2 VIEWS (RIGHT)</t>
  </si>
  <si>
    <t>NASAL BONES MIN 3 VIEWS</t>
  </si>
  <si>
    <t>SINUSES 1-2 VIEWS</t>
  </si>
  <si>
    <t>SACROILIAC JOINTS 1 OR 2 VIEWS</t>
  </si>
  <si>
    <t>SACRUM COCCYX MIN 2 VIEWS</t>
  </si>
  <si>
    <t>SCAPULA (LEFT)</t>
  </si>
  <si>
    <t>SCAPULA (RIGHT)</t>
  </si>
  <si>
    <t>ELBOW MIN 3 VIEWS</t>
  </si>
  <si>
    <t>ELBOW MIN 3 VIEWS (LEFT)</t>
  </si>
  <si>
    <t>ELBOW MIN 3 VIEWS (RIGHT)</t>
  </si>
  <si>
    <t>WRIST 3 VIEWS (LEFT)</t>
  </si>
  <si>
    <t>WRIST 3 VIEWS (RIGHT)</t>
  </si>
  <si>
    <t>HAND 3 VIEWS (LEFT)</t>
  </si>
  <si>
    <t>HAND 3 VIEWS (RIGHT)</t>
  </si>
  <si>
    <t>ANKLE MIN 3 VIEWS (LEFT)</t>
  </si>
  <si>
    <t>ANKLE MIN 3 VIEWS (RIGHT)</t>
  </si>
  <si>
    <t>FOOT 3 VIEWS (LEFT)</t>
  </si>
  <si>
    <t>FOOT 3 VIEWS (RIGHT)</t>
  </si>
  <si>
    <t>MANDIBLE 2-3 VIEWS</t>
  </si>
  <si>
    <t>MASTOIDS 1-2 VIEWS EACH SIDE</t>
  </si>
  <si>
    <t>SHUNT DIAL SETTING</t>
  </si>
  <si>
    <t>SKULL 2-3 VIEWS</t>
  </si>
  <si>
    <t>TM JOINTS UNILATERAL (LEFT)</t>
  </si>
  <si>
    <t>TM JOINTS UNILATERAL (RIGHT)</t>
  </si>
  <si>
    <t>NECK-SOFT TISSUE</t>
  </si>
  <si>
    <t>SOFT TISSUE NECK</t>
  </si>
  <si>
    <t>BABYGRAM</t>
  </si>
  <si>
    <t>SHOULDER MIN 2 VIEWS (LEFT)</t>
  </si>
  <si>
    <t>SHOULDER MIN 2 VIEWS (RIGHT)</t>
  </si>
  <si>
    <t>ACROMIOCLAVICULAR JOINTS (LEFT)</t>
  </si>
  <si>
    <t>ACROMIOCLAVICULAR JOINTS (RIGHT)</t>
  </si>
  <si>
    <t>FEMUR 2 VIEWS (LEFT)</t>
  </si>
  <si>
    <t>FEMUR 2 VIEWS (RIGHT)</t>
  </si>
  <si>
    <t>KNEE 3 VIEWS (LEFT)</t>
  </si>
  <si>
    <t>KNEE 3 VIEWS (RIGHT)</t>
  </si>
  <si>
    <t>ABDOMEN KUB 1 VIEW</t>
  </si>
  <si>
    <t>ABDOMEN SITZ COLON TRANSIT INITIAL</t>
  </si>
  <si>
    <t>ABDOMEN SITZ COLON TRANSIT RETURN</t>
  </si>
  <si>
    <t>FACIAL BONES 1-2 VIEWS</t>
  </si>
  <si>
    <t>STERNUM MIN 2 VIEWS</t>
  </si>
  <si>
    <t>THORACOLUMBAR JUNCTION 2 VIEWS</t>
  </si>
  <si>
    <t>BONE DENSITY (SCREENING) RESEARCH PROTOCOL</t>
  </si>
  <si>
    <t>BONE DENSITY W/AFF</t>
  </si>
  <si>
    <t>BONE DENSITY W/TBS</t>
  </si>
  <si>
    <t>SINUSES MIN 3 VIEWS</t>
  </si>
  <si>
    <t>STERNOCLAVICULAR JTS MIN 3 VIEWS</t>
  </si>
  <si>
    <t>CERVICAL SPINE 2-3 VIEWS</t>
  </si>
  <si>
    <t>CERVICAL SPINE 2-3 VIEWS (FLEX/EXT/LAT)</t>
  </si>
  <si>
    <t>LUMBOSACRAL SPINE 2-3 VIEWS</t>
  </si>
  <si>
    <t>LUMBOSACRAL SPINE 2-3 VIEWS(FLEX/EXT/LAT)</t>
  </si>
  <si>
    <t>LUMBOSACRAL BEND ONLY</t>
  </si>
  <si>
    <t>HIP UNILATERAL W/AP PELVIS 2-3 VIEWS (LEFT)</t>
  </si>
  <si>
    <t>HIP UNILATERAL W/AP PELVIS 2-3 VIEWS (RIGHT)</t>
  </si>
  <si>
    <t>KNEE 4 OR MORE VIEWS (LEFT)</t>
  </si>
  <si>
    <t>KNEE 4 OR MORE VIEWS (RIGHT)</t>
  </si>
  <si>
    <t>THORACIC SPINE 3 VIEWS W/SWIMMERS</t>
  </si>
  <si>
    <t>SACROILIAC JOINTS 3 OR MORE VIEWS</t>
  </si>
  <si>
    <t>TM JOINTS BILATERAL</t>
  </si>
  <si>
    <t>MANDIBLE MIN 4 VIEWS</t>
  </si>
  <si>
    <t>THORACIC SPINE MIN 4 VIEWS</t>
  </si>
  <si>
    <t>THORACIC SPINE MIN 4 VIEWS (FLEX/EXT)</t>
  </si>
  <si>
    <t>PELVIS COMPLETE</t>
  </si>
  <si>
    <t>ABI LIMITED-UNILATERAL</t>
  </si>
  <si>
    <t>ABI-LIMITED-BILATERAL</t>
  </si>
  <si>
    <t>FACIAL BONES MIN 3 VIEWS</t>
  </si>
  <si>
    <t>ZYGOMATIC ARCH MIN 3 VIEWS</t>
  </si>
  <si>
    <t>ENTIRE SPINE 1 VIEW (SCOLIOSIS EVALUATION)</t>
  </si>
  <si>
    <t>LUMBOSACRAL SPINE 4-5 VIEWS (FLEX/EXT)</t>
  </si>
  <si>
    <t>LUMBOSACRAL SPINE MIN 4 VIEWS (OBLIQUES)</t>
  </si>
  <si>
    <t>KNEE W/FULL LENGTH LEG VISIONAIRE (LEFT)</t>
  </si>
  <si>
    <t>KNEE W/FULL LENGTH LEG VISIONAIRE (RIGHT)</t>
  </si>
  <si>
    <t>CHEST-3VIEWS,FR/LAT, W/AP LORD</t>
  </si>
  <si>
    <t>RIBS UNILATERAL W/1 VIEW CHEST (LEFT)</t>
  </si>
  <si>
    <t>RIBS UNILATERAL W/1 VIEW CHEST (RIGHT)</t>
  </si>
  <si>
    <t>CERVICAL SPINE 4-5 VIEWS</t>
  </si>
  <si>
    <t>CERVICAL SPINE 4-5 VIEWS (FLEX/EXT)</t>
  </si>
  <si>
    <t>CERVICAL SPINE 4-5 VIEWS (OBLIQUES)</t>
  </si>
  <si>
    <t>HIP UNI W/PELVIS MIN 4 VIEWS (LEFT)</t>
  </si>
  <si>
    <t>HIP UNI W/PELVIS MIN 4 VIEWS (RIGHT)</t>
  </si>
  <si>
    <t>ABD 3 VIEWS-DECUB AND /OR ERECT VIEWS</t>
  </si>
  <si>
    <t>ORBITS MIN 4 VIEWS</t>
  </si>
  <si>
    <t>SKULL MIN 4 VIEWS</t>
  </si>
  <si>
    <t>HIP BILATERAL W/AP PELVIS 3-4 VIEWS</t>
  </si>
  <si>
    <t>CERVICAL SPINE MIN 6 VIEWS</t>
  </si>
  <si>
    <t>LUMBOSACRAL SPINE MIN 6 VIEWS (FLEX/EXT)</t>
  </si>
  <si>
    <t>BONE DENSITY INCL VERTEBRAL FX ASSESS (DIAGNOSTIC)</t>
  </si>
  <si>
    <t>CHEST 4 VIEWS</t>
  </si>
  <si>
    <t>ENTIRE SPINE 2 OR 3 VIEWS (SCOLIOSIS EVALUATION)</t>
  </si>
  <si>
    <t>HIP BILATERAL W/AP PELVIS MIN 5 VIEWS</t>
  </si>
  <si>
    <t>FLUORO 0-60 MINUTES</t>
  </si>
  <si>
    <t>RIBS BILATERAL W/1 VIEW CHEST</t>
  </si>
  <si>
    <t>ABDOMEN W/CHEST-ACUTE ABD SERIES</t>
  </si>
  <si>
    <t>MASTOIDS MIN 3 VIEWS EACH SIDE</t>
  </si>
  <si>
    <t>Entire Spine 4 or 5 Views (Scoliosis Eval)</t>
  </si>
  <si>
    <t>Entire Spine Minimum 6 Views (Scoliosis Eval)</t>
  </si>
  <si>
    <t>LONG BONE SURVEY</t>
  </si>
  <si>
    <t>ABI COMPLETE-UNILATERAL</t>
  </si>
  <si>
    <t>BLADDER</t>
  </si>
  <si>
    <t>SOFT TISSUE PELVIC WALL, BUTTOCK, PENIS, PERINEUM</t>
  </si>
  <si>
    <t>SOFT TISSUE PELVIC WALL, BUTTOCK,PERINEUM</t>
  </si>
  <si>
    <t>US SOFT TISSUE PELVIC WALL, BUTTOCK, PENIS, PERINEUM</t>
  </si>
  <si>
    <t>US SOFT TISSUE PELVIC WALL, BUTTOCK,PERINEUM</t>
  </si>
  <si>
    <t>AAA SCREENING</t>
  </si>
  <si>
    <t>BONE SURVEY COMPLETE</t>
  </si>
  <si>
    <t>CERVICAL LYMPH NODE MAPPING</t>
  </si>
  <si>
    <t>HEAD/NECK/THYROID/PARATHYROID</t>
  </si>
  <si>
    <t>SOFT TISSUE HEAD, NECK</t>
  </si>
  <si>
    <t>ABDOMINAL AORTA LIMITED</t>
  </si>
  <si>
    <t>US RENAL LIMITED (WARNER FAMILY ONLY)</t>
  </si>
  <si>
    <t>SOFT TISSUE CHEST WALL, UPPER BACK</t>
  </si>
  <si>
    <t>ABDOMEN FOLLOW-UP (SINGLE ORG)-LIMITED</t>
  </si>
  <si>
    <t>ABDOMEN LIMITED</t>
  </si>
  <si>
    <t>PYLORUS (INFANT)</t>
  </si>
  <si>
    <t>RESEARCH PROTOCOL- ISIS 703802 ABD LTD RUQ</t>
  </si>
  <si>
    <t>SOFT TISSUE ABDOMINAL WALL, LOWER BACK</t>
  </si>
  <si>
    <t>BARIUM SWALLOW/UGI</t>
  </si>
  <si>
    <t>ESOPHAGRAM (BARIUM SWALLOW)</t>
  </si>
  <si>
    <t>TESTICULAR</t>
  </si>
  <si>
    <t>TRANSVAGINAL NON-OB</t>
  </si>
  <si>
    <t>PELVIC (NON OB) TRANSABDOMINAL COMPLETE</t>
  </si>
  <si>
    <t>PELVIC MALE (NON GYN)</t>
  </si>
  <si>
    <t>US PELVIC MALE (NON GYN)</t>
  </si>
  <si>
    <t>SOFT TISSUE AXILLA, PERIPHERAL NERVES, GROIN</t>
  </si>
  <si>
    <t>US SOFT TISSUE AXILLA, PERIPHERAL NERVES, GROIN</t>
  </si>
  <si>
    <t>ESOPHOGRAM (BARIUM SWALLOW) W/AIR</t>
  </si>
  <si>
    <t>DUPLEX SCAN LOWER EXTREM VEINS BILATERAL</t>
  </si>
  <si>
    <t>DUPLEX SCAN LOWER EXTREM VEINS UNILATERAL (LEFT)</t>
  </si>
  <si>
    <t>DUPLEX SCAN LOWER EXTREM VEINS UNILATERAL (RIGHT)</t>
  </si>
  <si>
    <t>RENAL (RETROPERITONEAL) COMPLETE</t>
  </si>
  <si>
    <t>US RETROPERITONEAL SPACE</t>
  </si>
  <si>
    <t>UGI W/SMALL BOWEL</t>
  </si>
  <si>
    <t>UGI WITH AND WITHOUT W/O KUB</t>
  </si>
  <si>
    <t>DUPLEX CAROTID BIL; COMP</t>
  </si>
  <si>
    <t>DUPLEX SCAN ARTERY LEG  BILATERAL</t>
  </si>
  <si>
    <t>DUPLEX SCAN ARTERY LEG BILATERAL</t>
  </si>
  <si>
    <t>US DUPLEX SCAN ARTERY LEG  BILATERAL</t>
  </si>
  <si>
    <t>ABDOMEN COMP</t>
  </si>
  <si>
    <t>CT SINUS FUSION</t>
  </si>
  <si>
    <t>OB LESS THAN 14 WEEKS; SINGLE GESTATION</t>
  </si>
  <si>
    <t>OB GREATER THAN 14 WEEKS; SINGLE GESTATION</t>
  </si>
  <si>
    <t>CT LUMBAR SPINE WITHOUT CONTRAST W/3D RECON</t>
  </si>
  <si>
    <t>CT SCAPULA WITHOUT CONTRAST (RIGHT)</t>
  </si>
  <si>
    <t>CT SHOULDER WITHOUT CONTRAST (RIGHT)</t>
  </si>
  <si>
    <t>CT WRIST WITHOUT CONTRAST (RIGHT)</t>
  </si>
  <si>
    <t>CT ANKLE WITHOUT CONTRAST (LEFT)</t>
  </si>
  <si>
    <t>CT ANKLE WITHOUT CONTRAST (RIGHT)</t>
  </si>
  <si>
    <t>CT FEMUR WITHOUT CONTRAST (LEFT)</t>
  </si>
  <si>
    <t>CT FOOT WITHOUT CONTRAST (LEFT)</t>
  </si>
  <si>
    <t>CT KNEE WITHOUT CONTRAST (RIGHT)</t>
  </si>
  <si>
    <t>BARIUM ENEMA W/ OR W/O KUB</t>
  </si>
  <si>
    <t>MRA HEAD WITHOUT CONTRAST</t>
  </si>
  <si>
    <t>MRA NECK WITHOUT CONTRAST</t>
  </si>
  <si>
    <t>CT FOOT WITH AND WITHOUT CONTRAST (LEFT)</t>
  </si>
  <si>
    <t>CT FOOT WITH AND WITHOUT CONTRAST (RIGHT)</t>
  </si>
  <si>
    <t>BARIUM ENEMA WITH AIR W/ OR W/O KUB</t>
  </si>
  <si>
    <t>CT HEAD WITH AND WITHOUT CONTRAST</t>
  </si>
  <si>
    <t>CT FACIAL BONES WITH AND WITHOUT CONTRAST</t>
  </si>
  <si>
    <t>CT MAXILLOFACIAL WITH AND WITHOUT CONTRAST</t>
  </si>
  <si>
    <t>CT ABDOMEN WITH CONTRAST W/ORAL CONTRAST</t>
  </si>
  <si>
    <t>CT ORBITS WITHOUT CONTRAST</t>
  </si>
  <si>
    <t>MR ORBIT,FACE,NECK WITHOUT CONTRAST</t>
  </si>
  <si>
    <t>MR FINGER WITHOUT CONTRAST (LEFT)</t>
  </si>
  <si>
    <t>MR FINGER WITHOUT CONTRAST (RIGHT)</t>
  </si>
  <si>
    <t>MR HAND WITHOUT CONTRAST (LEFT)</t>
  </si>
  <si>
    <t>MR HAND WITHOUT CONTRAST (RIGHT)</t>
  </si>
  <si>
    <t>MR HUMERUS WITHOUT CONTRAST (LEFT)</t>
  </si>
  <si>
    <t>MR HUMERUS WITHOUT CONTRAST (RIGHT)</t>
  </si>
  <si>
    <t>MR RIGHT FOREARM WO</t>
  </si>
  <si>
    <t>MR ELBOW WITHOUT CONTRAST (LEFT)</t>
  </si>
  <si>
    <t>MR ELBOW WITHOUT CONTRAST (RIGHT)</t>
  </si>
  <si>
    <t>MR SHOULDER WITHOUT CONTRAST (LEFT)</t>
  </si>
  <si>
    <t>MR SHOULDER WITHOUT CONTRAST (RIGHT)</t>
  </si>
  <si>
    <t>MR WRIST WITHOUT CONTRAST (LEFT)</t>
  </si>
  <si>
    <t>MR WRIST WITHOUT CONTRAST (RIGHT)</t>
  </si>
  <si>
    <t>MR FEMUR WITHOUT CONTRAST (LEFT)</t>
  </si>
  <si>
    <t>MR FEMUR WITHOUT CONTRAST (RIGHT)</t>
  </si>
  <si>
    <t>MR FOOT WITHOUT CONTRAST (LEFT)</t>
  </si>
  <si>
    <t>MR FOOT WITHOUT CONTRAST (RIGHT)</t>
  </si>
  <si>
    <t>MR TIB/FIB WITHOUT CONTRAST (LEFT)</t>
  </si>
  <si>
    <t>MR TIB/FIB WITHOUT CONTRAST (RIGHT)</t>
  </si>
  <si>
    <t>MR ANKLE WITHOUT CONTRAST (LEFT)</t>
  </si>
  <si>
    <t>MR ANKLE WITHOUT CONTRAST (RIGHT)</t>
  </si>
  <si>
    <t>MR HIP WITHOUT CONTRAST (LEFT)</t>
  </si>
  <si>
    <t>MR HIP WITHOUT CONTRAST (RIGHT)</t>
  </si>
  <si>
    <t>MR KNEE WITHOUT CONTRAST (LEFT)</t>
  </si>
  <si>
    <t>MR KNEE WITHOUT CONTRAST (RIGHT)</t>
  </si>
  <si>
    <t>PELVIC (NON OB) COMPLETE TA AND TV</t>
  </si>
  <si>
    <t>CT ABDOMEN WITH AND WITHOUT CONTRAST</t>
  </si>
  <si>
    <t>MR PELVIS (MSK) WITHOUT CONTRAST</t>
  </si>
  <si>
    <t>MR PELVIS WITHOUT CONTRAST</t>
  </si>
  <si>
    <t>MR PELVIS/LUMBOSACRAL PLEXUS WITHOUT CONTRAST</t>
  </si>
  <si>
    <t>MR SACRUM COCCYX WITHOUT CONTRAST</t>
  </si>
  <si>
    <t>MR ABDOMEN WITHOUT CONTRAST</t>
  </si>
  <si>
    <t>MR ABDOMEN WITHOUT CONTRAST W/MRCP</t>
  </si>
  <si>
    <t>MRA HEAD WITH AND WITHOUT CONTRAST</t>
  </si>
  <si>
    <t>MRV HEAD WITH AND WITHOUT CONTRAST</t>
  </si>
  <si>
    <t>MR BRAIN &amp; IAC WITHOUT CONTRAST</t>
  </si>
  <si>
    <t>MR BRAIN &amp; PITUITARY WITHOUT CONTRAST</t>
  </si>
  <si>
    <t>MR BRAIN WITHOUT CONTRAST</t>
  </si>
  <si>
    <t>MR BRAIN WITHOUT CONTRAST W/NEUROQUANT</t>
  </si>
  <si>
    <t>MR CERVICAL SPINE WITHOUT CONTRAST</t>
  </si>
  <si>
    <t>MR THORACIC SPINE WITHOUT CONTRAST</t>
  </si>
  <si>
    <t>MR LUMBAR SPINE WITHOUT CONTRAST</t>
  </si>
  <si>
    <t>CT NECK WITH AND WITHOUT CONTRAST</t>
  </si>
  <si>
    <t>MR NECK WITH CONTRAST</t>
  </si>
  <si>
    <t>MR SHOULDER WITH CONTRAST (LEFT)</t>
  </si>
  <si>
    <t>MR SHOULDER WITH CONTRAST (RIGHT)</t>
  </si>
  <si>
    <t>MR HIP WITH CONTRAST (LEFT)</t>
  </si>
  <si>
    <t>MR HIP WITH CONTRAST (RIGHT)</t>
  </si>
  <si>
    <t>CT ABDOMEN &amp; PELVIS WITHOUT CONTRAST</t>
  </si>
  <si>
    <t>CT ABDOMEN &amp; PELVIS WITHOUT CONTRAST WITH ORAL CONTRAST</t>
  </si>
  <si>
    <t>CT ABDOMEN &amp; PELVIS WITHOUT CONTRAST(KIDNEY STONE PROTOCOL)</t>
  </si>
  <si>
    <t>CTA HEAD WITH AND WITHOUT CONTRAST W/3D RECON</t>
  </si>
  <si>
    <t>CTA NECK WITH AND WITHOUT CONTRAST</t>
  </si>
  <si>
    <t>MR LUMBAR SPINE WITH CONTRAST</t>
  </si>
  <si>
    <t>TESTICULAR WITH DOPPLER</t>
  </si>
  <si>
    <t>MRA NECK WITH AND WITHOUT CONTRAST</t>
  </si>
  <si>
    <t>MRA ABDOMEN WITH AND WITHOUT CONTRAST</t>
  </si>
  <si>
    <t>CT ABDOMEN &amp; PELVIS WITH CONTRAST</t>
  </si>
  <si>
    <t>CT ABDOMEN &amp;PELVIS W</t>
  </si>
  <si>
    <t>76801;76802</t>
  </si>
  <si>
    <t>OB LESS THAN 14 WEEKS; MULT GESTATION</t>
  </si>
  <si>
    <t>76770;93975</t>
  </si>
  <si>
    <t>RENAL ARTERY DOPPLER</t>
  </si>
  <si>
    <t>CT ABDOMEN &amp; PELVIS WITH AND WITHOUT CONTRAST</t>
  </si>
  <si>
    <t>MR ORBIT,FACE,NECK WITH AND WITHOUT CONTRAST</t>
  </si>
  <si>
    <t>MR BRACHIAL PLEXUS/CHEST WITH AND WITHOUT CONTRAST</t>
  </si>
  <si>
    <t>MR FINGER WITH AND WITHOUT CONTRAST (LEFT)</t>
  </si>
  <si>
    <t>MR FINGER WITH AND WITHOUT CONTRAST (RIGHT)</t>
  </si>
  <si>
    <t>MR HAND WITH AND WITHOUT CONTRAST (LEFT)</t>
  </si>
  <si>
    <t>MR HAND WITH AND WITHOUT CONTRAST (RIGHT)</t>
  </si>
  <si>
    <t>MR HUMERUS WITH AND WITHOUT CONTRAST (LEFT)</t>
  </si>
  <si>
    <t>MR HUMERUS WITH AND WITHOUT CONTRAST (RIGHT)</t>
  </si>
  <si>
    <t>MR SCAPULA WITH AND WITHOUT CONTRAST (LEFT)</t>
  </si>
  <si>
    <t>MR SCAPULA WITH AND WITHOUT CONTRAST (RIGHT)</t>
  </si>
  <si>
    <t>MR SHOULDER WITH AND WITHOUT CONTRAST (LEFT)</t>
  </si>
  <si>
    <t>MR SHOULDER WITH AND WITHOUT CONTRAST (RIGHT)</t>
  </si>
  <si>
    <t>MR WRIST WITH AND WITHOUT CONTRAST (LEFT)</t>
  </si>
  <si>
    <t>MR FEMUR WITH AND WITHOUT CONTRAST (LEFT)</t>
  </si>
  <si>
    <t>MR FEMUR WITH AND WITHOUT CONTRAST (RIGHT)</t>
  </si>
  <si>
    <t>MR FOOT WITH AND WITHOUT CONTRAST (LEFT)</t>
  </si>
  <si>
    <t>MR FOOT WITH AND WITHOUT CONTRAST (RIGHT)</t>
  </si>
  <si>
    <t>MR TIB/FIB WITH AND WITHOUT CONTRAST (LEFT)</t>
  </si>
  <si>
    <t>MR TIB/FIB WITH AND WITHOUT CONTRAST (RIGHT)</t>
  </si>
  <si>
    <t>MR ANKLE WITH AND WITHOUT CONTRAST (LEFT)</t>
  </si>
  <si>
    <t>MR ANKLE WITH AND WITHOUT CONTRAST (RIGHT)</t>
  </si>
  <si>
    <t>MR HIP WITH AND WITHOUT CONTRAST (LEFT)</t>
  </si>
  <si>
    <t>MR HIP WITH AND WITHOUT CONTRAST (RIGHT)</t>
  </si>
  <si>
    <t>MR KNEE WITH AND WITHOUT CONTRAST (LEFT)</t>
  </si>
  <si>
    <t>MR KNEE WITH AND WITHOUT CONTRAST (RIGHT)</t>
  </si>
  <si>
    <t>MR PELVIS WITH AND WITHOUT CONTRAST</t>
  </si>
  <si>
    <t>MR SACRUM COCCYX WITH AND WITHOUT CONTRAST</t>
  </si>
  <si>
    <t>ABDOMEN WITH AND WITHOUT 15ML PROHANCE</t>
  </si>
  <si>
    <t>MR ABDOMEN WITH AND WITHOUT CONTRAST</t>
  </si>
  <si>
    <t>MR ABDOMEN WITH AND WITHOUT CONTRAST W/MRCP</t>
  </si>
  <si>
    <t>MR ABDOMEN WITH AND WITHOUT EOVIST</t>
  </si>
  <si>
    <t>MR ABDOMEN WWO</t>
  </si>
  <si>
    <t>MR CHEST WITH AND WITHOUT CONTRAST</t>
  </si>
  <si>
    <t>MR BRAIN &amp; IAC WITH AND WITHOUT CONTRAST</t>
  </si>
  <si>
    <t>MR BRAIN &amp; PITUITARY WITH AND WITHOUT CONTRAST</t>
  </si>
  <si>
    <t>MR BRAIN TRIGEMINAL WITH AND WITHOUT CONTRAST</t>
  </si>
  <si>
    <t>MR BRAIN WITH AND WITHOUT CONTRAST</t>
  </si>
  <si>
    <t>MR BRAIN WITH AND WITHOUT CONTRAST W/NEUROQUANT</t>
  </si>
  <si>
    <t>MR CERVICAL SPINE WITH AND WITHOUT CONTRAST</t>
  </si>
  <si>
    <t>MR THORACIC SPINE WITH AND WITHOUT CONTRAST</t>
  </si>
  <si>
    <t>MR LUMBAR SPINE WITH AND WITHOUT CONTRAST</t>
  </si>
  <si>
    <t>76856;76830;93975</t>
  </si>
  <si>
    <t>PELVIC (NON OB) COMPLETE TA/TV WITH DUPLEX IMAGING</t>
  </si>
  <si>
    <t>US PELVIC (NON OB) COMPLETE TA/TV WITH DUPLEX IMAGING</t>
  </si>
  <si>
    <t>FINGER(S); 2+ VIEWS</t>
  </si>
  <si>
    <t>LT FINGER(S); 2+ VIEWS</t>
  </si>
  <si>
    <t>RT FINGER(S); 2+ VIEWS</t>
  </si>
  <si>
    <t>LT TOE(S); 2+ VIEWS</t>
  </si>
  <si>
    <t>RT TOE(S); 2+ VIEWS</t>
  </si>
  <si>
    <t>RT SHOULDER; 1 VIEW</t>
  </si>
  <si>
    <t>SHOULDER; 1 VIEW</t>
  </si>
  <si>
    <t>THORACIC/DORSAL SPINE 1 VIEW</t>
  </si>
  <si>
    <t>CLAVICLE lt 2 views</t>
  </si>
  <si>
    <t>CLAVICLE rt 2 views</t>
  </si>
  <si>
    <t>LT CLAVICLE</t>
  </si>
  <si>
    <t>RT CLAVICLE</t>
  </si>
  <si>
    <t>LT HUMERUS; 2+ VIEWS</t>
  </si>
  <si>
    <t>RT HUMERUS; 2+ VIEWS</t>
  </si>
  <si>
    <t>ELBOW; 2 VIEWS</t>
  </si>
  <si>
    <t>LT ELBOW; 2 VIEWS</t>
  </si>
  <si>
    <t>RT ELBOW; 2 VIEWS</t>
  </si>
  <si>
    <t>FOREARM; 2 VIEWS</t>
  </si>
  <si>
    <t>LT FOREARM; 2 VIEWS</t>
  </si>
  <si>
    <t>RT FOREARM; 2 VIEWS</t>
  </si>
  <si>
    <t>WRIST; 2 VIEWS</t>
  </si>
  <si>
    <t>XR WRIST 1 OR 2 VIEWS</t>
  </si>
  <si>
    <t>HAND; 2 VIEWS</t>
  </si>
  <si>
    <t>LT HAND; 2 VIEWS</t>
  </si>
  <si>
    <t>RT HAND; 2 VIEWS</t>
  </si>
  <si>
    <t>knee lt 1V</t>
  </si>
  <si>
    <t>knee Rt 1V</t>
  </si>
  <si>
    <t>KNEE; 1/2 VIEWS</t>
  </si>
  <si>
    <t>KNEE; 2 VIEWS</t>
  </si>
  <si>
    <t>RT KNEE; 1/2 VIEWS</t>
  </si>
  <si>
    <t>XR KNEE 1 OR 2 VIEWS</t>
  </si>
  <si>
    <t>XR, LT TIBIA + FIBULA, 2 VIEW</t>
  </si>
  <si>
    <t>XR, RT TIBIA + FIBULA, 2 VIEW</t>
  </si>
  <si>
    <t>73600 LT-ANKLE; 2 VIEW</t>
  </si>
  <si>
    <t>ANKLE; 2 VIEWS</t>
  </si>
  <si>
    <t>LT FOOT; 2 VIEWS</t>
  </si>
  <si>
    <t>RT FOOT; 2 VIEWS</t>
  </si>
  <si>
    <t>LT CALCANEUS; 2+ VIEWS</t>
  </si>
  <si>
    <t>RT CALCANEUS; 2+ VIEWS</t>
  </si>
  <si>
    <t>PELVIS; 1 OR 2 VIEWS</t>
  </si>
  <si>
    <t>SACRUM/COCCYX</t>
  </si>
  <si>
    <t>SCAPULA LT 2 VIEW</t>
  </si>
  <si>
    <t>SCAPULA RT 2 VIEW</t>
  </si>
  <si>
    <t>SCAPULA; COMPLETE</t>
  </si>
  <si>
    <t>ELBOW; 3+ VIEWS</t>
  </si>
  <si>
    <t>LT ELBOW; 3+ VIEWS</t>
  </si>
  <si>
    <t>RT ELBOW; 3+ VIEWS</t>
  </si>
  <si>
    <t>LT WRIST; 3 + VIEWS</t>
  </si>
  <si>
    <t>RT WRIST; 3+ VIEWS</t>
  </si>
  <si>
    <t>WRIST; 3 + VIEWS</t>
  </si>
  <si>
    <t>WRIST; 3+ VIEWS</t>
  </si>
  <si>
    <t>XR WRIST COMPLETE MIN OF 3 VIEWS</t>
  </si>
  <si>
    <t>HAND; 3 + VIEWS</t>
  </si>
  <si>
    <t>HAND; 3+ VIEWS</t>
  </si>
  <si>
    <t>LT HAND; 3 + VIEWS</t>
  </si>
  <si>
    <t>RT HAND; 3+ VIEWS</t>
  </si>
  <si>
    <t>XR HAND COMPLETE MIN OF 3 VIEWS</t>
  </si>
  <si>
    <t>73610 RT-ANKLE; 3+ VIEWS</t>
  </si>
  <si>
    <t>ANKLE; 3 + VIEWS</t>
  </si>
  <si>
    <t>FOOT; 3 VIEWS</t>
  </si>
  <si>
    <t>XR FOOT COMPLETE MIN 3 VIEWS</t>
  </si>
  <si>
    <t>chest decubitus view*</t>
  </si>
  <si>
    <t>CHEST; SINGLE VIEW</t>
  </si>
  <si>
    <t>shoulder lt 2V</t>
  </si>
  <si>
    <t>shoulder RT 2V</t>
  </si>
  <si>
    <t>SHOULDER; 2 VIEWS</t>
  </si>
  <si>
    <t>XR SHOULDER COMPLETE MIN OF 2 VIEWS</t>
  </si>
  <si>
    <t>FEMUR; 2 VIEWS</t>
  </si>
  <si>
    <t>LT FEMUR; 2 VIEWS</t>
  </si>
  <si>
    <t>RT FEMUR; 2 VIEWS</t>
  </si>
  <si>
    <t>KNEE; 3 VIEWS</t>
  </si>
  <si>
    <t>LT KNEE; 3 VIEWS</t>
  </si>
  <si>
    <t>RT KNEE; 3 VIEWS</t>
  </si>
  <si>
    <t>ABDOMEN; SINGLE AP VIEW</t>
  </si>
  <si>
    <t>77072-BONE AGE STUDY</t>
  </si>
  <si>
    <t>STERNUM; MIN 2 VIEWS</t>
  </si>
  <si>
    <t>THORACIC SPINE; 2 VIEWS</t>
  </si>
  <si>
    <t>THORACOLUMBAR SPINE; 2 VIEWS</t>
  </si>
  <si>
    <t>DXA Exam</t>
  </si>
  <si>
    <t>chest, 2V</t>
  </si>
  <si>
    <t>RIBS UNILATERAL LT 2V</t>
  </si>
  <si>
    <t>RIBS UNILATERAL RT 2V</t>
  </si>
  <si>
    <t>CERVICAL SPINE; 2 OR 3 VIEWS</t>
  </si>
  <si>
    <t>L spine 2-3V</t>
  </si>
  <si>
    <t>LUMBO-SACRAL SPINE; 2 OR 3 VIEWS</t>
  </si>
  <si>
    <t>HIP UNILATERAL; 2 + VIEWS</t>
  </si>
  <si>
    <t>LT HIP UNILATERAL; 2 + VIEWS</t>
  </si>
  <si>
    <t>RT HIP UNILATERAL; 2 + VIEWS</t>
  </si>
  <si>
    <t>XR HIP UNILAT W PELVIS WHEN PERFORMED; 2 OR 3 VIEWS</t>
  </si>
  <si>
    <t>HIPS BILATERAL MIN 2 V</t>
  </si>
  <si>
    <t>xr abdomen 2V</t>
  </si>
  <si>
    <t>SCOLIOSIS SERIES ERECT 1V</t>
  </si>
  <si>
    <t>LUMBO-SACRAL SPINE; 4+ VIEWS</t>
  </si>
  <si>
    <t>LT RIBS 3V</t>
  </si>
  <si>
    <t>CERVICAL SPINE MINUMUM 4 VIEWS</t>
  </si>
  <si>
    <t>CERVICAL SPINE; 4+ VIEWS</t>
  </si>
  <si>
    <t>CERVICAL SPINE; MINIMUM 4 VIEWS</t>
  </si>
  <si>
    <t>RIBS, BILAT; 3 VIEWS</t>
  </si>
  <si>
    <t>HIP BILAT W/PELVIS</t>
  </si>
  <si>
    <t>hip bilateral*</t>
  </si>
  <si>
    <t>RIBS BILAT 4V W/PA CHEST</t>
  </si>
  <si>
    <t>acute abdomen series W 1V chest</t>
  </si>
  <si>
    <t>X-RAY ABDOMEN FLAT (KUB), UPRIGHT, AND UPRIGHT CHEST VIEW</t>
  </si>
  <si>
    <t>XR Knee Complete Bilateral</t>
  </si>
  <si>
    <t>US VEN DOP EXT; UNILAT RT</t>
  </si>
  <si>
    <t>US venous doppler unilateral lt - upper extremity</t>
  </si>
  <si>
    <t>US venous doppler unilateral RT - upper extremity</t>
  </si>
  <si>
    <t>US VENOUS DOPPLER-UNILAT - LEFT</t>
  </si>
  <si>
    <t>ultrasound pelvis limited</t>
  </si>
  <si>
    <t>US PELVIC WALL BUTTOCK PERINEUM ST</t>
  </si>
  <si>
    <t>US ART DOP LT LOWER EXT; UNILAT</t>
  </si>
  <si>
    <t>US ART DOP RT LOWER EXT; UNILAT</t>
  </si>
  <si>
    <t>US ART DOP-UNILA LOWER EXT - LEFT</t>
  </si>
  <si>
    <t>US ABDOMINAL AORTA, REAL TIME, FOR AAA</t>
  </si>
  <si>
    <t>BONE SURVEY</t>
  </si>
  <si>
    <t>OSSEOUS SURVEY; WITH EXTREMITIES</t>
  </si>
  <si>
    <t>US SOFT TISSUE HEAD/NECK -THYROID</t>
  </si>
  <si>
    <t>US RETROPERITONEUM; LIMITED</t>
  </si>
  <si>
    <t>US ABDOMEN; LIMITED (GB, LIVER, PANCREAS OR SPLEEN)</t>
  </si>
  <si>
    <t>US Scrotum (Contents)</t>
  </si>
  <si>
    <t>LT BREAST US, LIMITED</t>
  </si>
  <si>
    <t>RT BREAST US, LIMITED</t>
  </si>
  <si>
    <t>76882 lt US upper extremity, nonvascular, limited</t>
  </si>
  <si>
    <t>76882 RT US lower extremity, nonvascular, limited</t>
  </si>
  <si>
    <t>76882-US Extremity Nonvascular Limited</t>
  </si>
  <si>
    <t>RT US upper extremity, nonvascular, limited</t>
  </si>
  <si>
    <t>US LLE NON VASCULAR LIMITED</t>
  </si>
  <si>
    <t>US LT EXTREMITY, NONVASCULAR, LIMITED</t>
  </si>
  <si>
    <t>US RT EXTREMITY, NONVASCULAR, LIMITED</t>
  </si>
  <si>
    <t>US VEN.LOW/UPPER EX.B</t>
  </si>
  <si>
    <t>BREAST US, COMPLETE</t>
  </si>
  <si>
    <t>US ABDOMINAL/AORTIC</t>
  </si>
  <si>
    <t>US RETROPERITONEUM; AORTA RENAL</t>
  </si>
  <si>
    <t>US Carotid Doppler Bilateral</t>
  </si>
  <si>
    <t>US ART DOP LOWER EXT; BILAT</t>
  </si>
  <si>
    <t>US ART DOP LOWER EXT; BILATERAL</t>
  </si>
  <si>
    <t>US Renal Doppler</t>
  </si>
  <si>
    <t>US ABDOMEN; COMPLETE</t>
  </si>
  <si>
    <t>DIAGNOSTIC MAMMO, UNILATERAL, INCLUDING CAD WHEN PERFORMED</t>
  </si>
  <si>
    <t>CT HEAD/BRAIN; W/O CONTRAST</t>
  </si>
  <si>
    <t>CT MAXILLOFACIAL, SINUS; W/O CONTRAST</t>
  </si>
  <si>
    <t>US ART DOP LOWER EXT; UNILAT W/ ABI</t>
  </si>
  <si>
    <t>CT CERVICAL SPINE; W/O CONTRAST</t>
  </si>
  <si>
    <t>CT SPINE CERVICAL WO</t>
  </si>
  <si>
    <t>CT THORAIC SPINE W/O</t>
  </si>
  <si>
    <t>CT LUMBAR SPINE; W/O CONTRAST</t>
  </si>
  <si>
    <t>CT SPINE LUMBAR WO</t>
  </si>
  <si>
    <t>CT lt upper extremity wo contrast*</t>
  </si>
  <si>
    <t>CT LT UPPER EXTREMITY; WO CONTRAST</t>
  </si>
  <si>
    <t>CT RT UPPER EXTREMITY; WO CONTRAST</t>
  </si>
  <si>
    <t>CT UPPER EXTREMITY; WO CONTRAST</t>
  </si>
  <si>
    <t>CT LT LOWER UNI EXT; WO CONTRAST</t>
  </si>
  <si>
    <t>CT RT LOWER UNI EXT; WO CONTRAST</t>
  </si>
  <si>
    <t>MA MAMMOGRAM DIAGNOSTIC BILAT</t>
  </si>
  <si>
    <t>low dose CT - lung cancer scrn</t>
  </si>
  <si>
    <t>CT HEAD/BRAIN; W CONTRAST</t>
  </si>
  <si>
    <t>CT maxillofacial with contrast</t>
  </si>
  <si>
    <t>CT MAXIOLLOFACIAL W CONTRAST</t>
  </si>
  <si>
    <t>CT CHEST W CONTRAST</t>
  </si>
  <si>
    <t>CT LOWER EXT; W CONTRAST</t>
  </si>
  <si>
    <t>CT ABDOMEN; W/O CONTRAST</t>
  </si>
  <si>
    <t>CT THORACIC SPINE; W CONTRAST</t>
  </si>
  <si>
    <t>CT LUMBAR SPINE; W CONTRAST</t>
  </si>
  <si>
    <t>CT CHEST WO &amp; W CONTRAST</t>
  </si>
  <si>
    <t>CT HEAD/BRAIN; W/O &amp; W CONTRAST</t>
  </si>
  <si>
    <t>CT MAXILLOFACIAL, SINUS; WO / W CONTRAST</t>
  </si>
  <si>
    <t>CT THORACIC SPINE; WO/W CONTRAST</t>
  </si>
  <si>
    <t>CT LUMBAR SPINE; WO/W CONTRAST</t>
  </si>
  <si>
    <t>CT ABDOMEN; WITH CONTRAST</t>
  </si>
  <si>
    <t>CT internal auditory canal w/o contrast</t>
  </si>
  <si>
    <t>CT ORBIT/SELLA/POST FOSSA/, MIDDLE, INNER EAR; W/O CONTRA</t>
  </si>
  <si>
    <t>CT SOFT TISSUE NECK; WO CONTRAST</t>
  </si>
  <si>
    <t>3D screening breast tomosynthesis(77063)*</t>
  </si>
  <si>
    <t>SCREENING BREAST TOMOSYNTHESIS(77063)</t>
  </si>
  <si>
    <t>CT SOFT TISSUE NECK; W/ CONTRAST</t>
  </si>
  <si>
    <t>CT ABDOMEN; W/O &amp; W CONTRAST</t>
  </si>
  <si>
    <t>3D DIAGNOSTIC MAMMOGRAPHY UNI</t>
  </si>
  <si>
    <t>MA 3D DIAGNOSTIC MAMMO LEFT</t>
  </si>
  <si>
    <t>DIAGNOSTIC BREAST TOMOSYNTHESIS; UNLATERAL</t>
  </si>
  <si>
    <t>DIAGNOSTIC BREAST TOMOSYNTHESIS; BILATERAL</t>
  </si>
  <si>
    <t>MA 3D DIAGNOSTIC MAMMO BILAT</t>
  </si>
  <si>
    <t>CT NECK W/WO CONTRAST</t>
  </si>
  <si>
    <t>CT SOFT TISSUE NECK; W/O &amp; W CONTRAST</t>
  </si>
  <si>
    <t>CT ABD AND PELVIS; WITHOUT CONTRAST</t>
  </si>
  <si>
    <t>CT ABDOMEN/PELVIS WO &amp;/OR W ONE OR BOTH RGNS</t>
  </si>
  <si>
    <t>CTA NECK W/ WO</t>
  </si>
  <si>
    <t>CT ABD AND PELIVS; WITH CONTRAST</t>
  </si>
  <si>
    <t>CT ABD AND PELVIS; WIT</t>
  </si>
  <si>
    <t>CT ABD AND PELVIS; WO + W CONTRAST</t>
  </si>
  <si>
    <t>BILAT HIPS WITH AP PELVIS</t>
  </si>
  <si>
    <t>V</t>
  </si>
  <si>
    <t>US VAG PROBE OB</t>
  </si>
  <si>
    <t>3D MAMMO BILATERAL SCREENING</t>
  </si>
  <si>
    <t>3D MAMMO BILATERAL SCREENING IMPLANT</t>
  </si>
  <si>
    <t>3D MAMMO UNILATERAL SCREENING</t>
  </si>
  <si>
    <t>76801;76817</t>
  </si>
  <si>
    <t>US OB &lt; 14 WKS/TRANSVAG OB</t>
  </si>
  <si>
    <t>US COLOR FLO DOPPLER LIMITED</t>
  </si>
  <si>
    <t xml:space="preserve">CT CHEST W </t>
  </si>
  <si>
    <t>76705;93976</t>
  </si>
  <si>
    <t>US ABD LIMITED WITH DOPPLER</t>
  </si>
  <si>
    <t>US ABD COMP WITH DOPPLER</t>
  </si>
  <si>
    <t>ABDOMEN 3 VIEWS</t>
  </si>
  <si>
    <t>NM BRAIN PERFUSION W VASC FLOW</t>
  </si>
  <si>
    <t>CT CALCIUM SCORING</t>
  </si>
  <si>
    <t>MR ELASTOGRAPHY</t>
  </si>
  <si>
    <t>US ELASTOGRAPHY</t>
  </si>
  <si>
    <t>RHC1 XR SINUS 3+ VIEWS</t>
  </si>
  <si>
    <t>RHC1 XR KNEE 1-2 VIEWS BILAT</t>
  </si>
  <si>
    <t>RHC1 XR ANKLE 3+ VIEW BILAT</t>
  </si>
  <si>
    <t>RHC1 XR FOOT 3+ VIEW BILAT</t>
  </si>
  <si>
    <t>RHC1 XR FOOT 3+ VIEWS BILAT</t>
  </si>
  <si>
    <t>CT-THORACIC SPINE W/OUT CONTRAST</t>
  </si>
  <si>
    <t>Right Elbow 2 Views</t>
  </si>
  <si>
    <t>73080 - XR ELBOW 3 VIEW RIGHT</t>
  </si>
  <si>
    <t>73080 LT-ELBOW; 3+ VIEWS</t>
  </si>
  <si>
    <t>73110 LT WRIST 3V</t>
  </si>
  <si>
    <t>73110 RT WRIST 3V</t>
  </si>
  <si>
    <t>73130 LT-HAND; 3 VIEWS</t>
  </si>
  <si>
    <t>73130 RT-HAND; 3+ VIEWS</t>
  </si>
  <si>
    <t>71045-CHEST; SINGLE VIEW</t>
  </si>
  <si>
    <t>XRAY CHEST 1 VIEWS FRONT</t>
  </si>
  <si>
    <t>T SPINE 2V</t>
  </si>
  <si>
    <t>XR T SPINE 2V</t>
  </si>
  <si>
    <t>XR SC JTS 3V LT</t>
  </si>
  <si>
    <t>XR SC JTS 3V RT</t>
  </si>
  <si>
    <t>XR L SPINE 2-3V</t>
  </si>
  <si>
    <t>73502 RT-HIP UNILATERAL; 2+ VIEWS</t>
  </si>
  <si>
    <t>THORACIC 3V</t>
  </si>
  <si>
    <t>XR T SPINE 3V</t>
  </si>
  <si>
    <t>XR T SPINE 4V</t>
  </si>
  <si>
    <t>XR L SPINE 4-5V</t>
  </si>
  <si>
    <t>XR CXR 3V</t>
  </si>
  <si>
    <t>XR RIBS 3V LT W/ 1V CXR</t>
  </si>
  <si>
    <t>XR RIBS 3V RT W/ 1V CXR</t>
  </si>
  <si>
    <t>XR CXR 4V</t>
  </si>
  <si>
    <t>XR RIBS BILAT 4V W/ 1V CXR</t>
  </si>
  <si>
    <t>3D Recontruction</t>
  </si>
  <si>
    <t>US Art/Vein Abd/Pelvis/Scrotal Limited</t>
  </si>
  <si>
    <t>70486-CT MAXILLOFACIAL, SINUS; W/O CONTRAST</t>
  </si>
  <si>
    <t>CT (R) KNEE W/O</t>
  </si>
  <si>
    <t>CT CERVICAL SPINE W &amp; WO CONTR</t>
  </si>
  <si>
    <t>MRI- ORBITS W/O CON</t>
  </si>
  <si>
    <t>73718-MRI RT LOWER EXTREMITY NON JOINT WO</t>
  </si>
  <si>
    <t>3D SCREENING MAMMO BILATERAL INCL CAD</t>
  </si>
  <si>
    <t>70551-MRI BRAIN; WO CONTRAST</t>
  </si>
  <si>
    <t>MRI - BRAIN/IAC W/O CONTRAST</t>
  </si>
  <si>
    <t>MRI BRAIN/IACS WO</t>
  </si>
  <si>
    <t>MRI IAC WO</t>
  </si>
  <si>
    <t>72141 MRI SPINAL CANAL, CERVICAL; WO CONTRAST</t>
  </si>
  <si>
    <t>MRI FACE W</t>
  </si>
  <si>
    <t>MRI ORBIIT W</t>
  </si>
  <si>
    <t>70496 CT ANGIO HEAD WITH CONTRAST</t>
  </si>
  <si>
    <t>e+1 CTA HEAD WWO</t>
  </si>
  <si>
    <t>MRI FACE W/WO</t>
  </si>
  <si>
    <t>MRI NECK W/WO</t>
  </si>
  <si>
    <t>MRI -NECK W/WO CONTRAST</t>
  </si>
  <si>
    <t>MRI ORBIT W/WO</t>
  </si>
  <si>
    <t>MRI BRAIN W-W/O CONTRAST</t>
  </si>
  <si>
    <t>TEETH, SINGLE VIEW</t>
  </si>
  <si>
    <t>NASAL BONES</t>
  </si>
  <si>
    <t>SINUSES; &lt; 3 VIEWS</t>
  </si>
  <si>
    <t>XR HAND MIN 3V</t>
  </si>
  <si>
    <t>MANDIBLE; &lt; 4 VIEWS</t>
  </si>
  <si>
    <t>SKULL AP &amp; LAT. 2 VIEW</t>
  </si>
  <si>
    <t>SKULL; &lt; 4 VIEWS</t>
  </si>
  <si>
    <t>TEMPOROMANDIBULAR JOINT</t>
  </si>
  <si>
    <t>TEMPOROMANDIBULAR JOINT LEFT</t>
  </si>
  <si>
    <t>TEMPOROMANDIBULAR JOINT RIGHT</t>
  </si>
  <si>
    <t>NECK, SOFT TISSUE</t>
  </si>
  <si>
    <t>FACIAL BONES: &lt; 3 VIEWS</t>
  </si>
  <si>
    <t>SELLA TRUCICA</t>
  </si>
  <si>
    <t>SINUSES; 3+ VIEWS</t>
  </si>
  <si>
    <t>TEMPOROMANDIBULAR JOINT; BILATERAL</t>
  </si>
  <si>
    <t>MANDIBLE; 4+ VIEWS</t>
  </si>
  <si>
    <t>FACIAL BONES; 3+ VIEWS</t>
  </si>
  <si>
    <t>ORBITS</t>
  </si>
  <si>
    <t>SKULL; 4+ VIEWS</t>
  </si>
  <si>
    <t>FLUOROSCOPY &gt; 1 HR</t>
  </si>
  <si>
    <t>MASTOIDS</t>
  </si>
  <si>
    <t>70450 CT HEAD WO</t>
  </si>
  <si>
    <t>70450-CT Head</t>
  </si>
  <si>
    <t>CT brain; wo contrast</t>
  </si>
  <si>
    <t>MRI; TEMPOROMANDIBULAR JOINT(S)</t>
  </si>
  <si>
    <t>MRI LEFT HAND  W/O CONTRAST</t>
  </si>
  <si>
    <t>MRI LEFT SHOULDER  W/O CON</t>
  </si>
  <si>
    <t>MRI RIGHT SHOULDER  W/O CONTRAST</t>
  </si>
  <si>
    <t>MRI LEFT KNEE W/O CINTRAST</t>
  </si>
  <si>
    <t>MRI LUMBAR  SPINE W/O CONTRAST</t>
  </si>
  <si>
    <t>MRI  LUMBAR SPINE W/O CONTRAST</t>
  </si>
  <si>
    <t>In this procedure, the provider performs 3D rendering for computed tomography magnetic resonance imaging, ultrasound, or another tomographic modality, typically for diagnostic purposes, with interpretation and reporting and image processing under concurrent supervision.</t>
  </si>
  <si>
    <t>71250;71476</t>
  </si>
  <si>
    <t>ALLEN</t>
  </si>
  <si>
    <t>AVOYLLES</t>
  </si>
  <si>
    <t>ABIs</t>
  </si>
  <si>
    <t>CTA HEAD NECK</t>
  </si>
  <si>
    <t>BUNKIE</t>
  </si>
  <si>
    <t>76705   US LOWER BACK</t>
  </si>
  <si>
    <t>76857          US BUTTOCK</t>
  </si>
  <si>
    <t>76882               US AXILLA</t>
  </si>
  <si>
    <t>76882               US GROIN</t>
  </si>
  <si>
    <t xml:space="preserve">      76604    US UPPER BACK </t>
  </si>
  <si>
    <t>ADD TO MOREHOUSE CTA AND MRA</t>
  </si>
  <si>
    <t>REEVES</t>
  </si>
  <si>
    <t>SAVOY</t>
  </si>
  <si>
    <t>TRINITY</t>
  </si>
  <si>
    <t>UNSURE IF CORRECT</t>
  </si>
  <si>
    <t>US SCROTUM/TESTICULAR DOPPLER</t>
  </si>
  <si>
    <t xml:space="preserve">2025 values </t>
  </si>
  <si>
    <t>2026 values</t>
  </si>
  <si>
    <t>X-RAYS RIGHT SHOULDER, 2 views</t>
  </si>
  <si>
    <t xml:space="preserve">MR rt shoulder wo con </t>
  </si>
  <si>
    <t>MR Left ankle Wo Con</t>
  </si>
  <si>
    <t>75580 - cardiac imaging</t>
  </si>
  <si>
    <t>g0279</t>
  </si>
  <si>
    <t>51798 U/S BLADDER  - U/S BLADDER W/ POST VOID</t>
  </si>
  <si>
    <t>U/S BLADDER  - U/S BLADDER W/ POST VOID</t>
  </si>
  <si>
    <t>70110 - MANDIBLE 4 VIEW</t>
  </si>
  <si>
    <t>- MANDIBLE 4 VIEW</t>
  </si>
  <si>
    <t>70150 - FACIAL BONES MIN 3 VIEWS</t>
  </si>
  <si>
    <t>- FACIAL BONES MIN 3 VIEWS</t>
  </si>
  <si>
    <t>70160 - NASAL BONES 3 VIEWS</t>
  </si>
  <si>
    <t>- NASAL BONES 3 VIEWS</t>
  </si>
  <si>
    <t>70200 - ORBITS 4 VIEWS</t>
  </si>
  <si>
    <t>- ORBITS 4 VIEWS</t>
  </si>
  <si>
    <t>70210  - SINUSES  &lt; 3 VIEWS</t>
  </si>
  <si>
    <t>- SINUSES  &lt; 3 VIEWS</t>
  </si>
  <si>
    <t>70220 - SINUS; 3 VIEWS</t>
  </si>
  <si>
    <t>- SINUS; 3 VIEWS</t>
  </si>
  <si>
    <t>70330 - TMJ</t>
  </si>
  <si>
    <t>70360 - SOFT TISSUE NECK</t>
  </si>
  <si>
    <t>70450 - CT HEAD W/O CONTRAST</t>
  </si>
  <si>
    <t>e+1 70450 - CT HEAD W/O CONTRAST</t>
  </si>
  <si>
    <t>70460 - CT HEAD W/ CONTRAST</t>
  </si>
  <si>
    <t>70480 - CT ORBIT/SELLA/P. FOSSA/MASTOID/TEMPORAL/EAR</t>
  </si>
  <si>
    <t>70486 - CT MAXILLOFACIAL OR SINUSES; W/O CONTRAST</t>
  </si>
  <si>
    <t>- CT MAXILLOFACIAL OR SINUSES; W/O CONTRAST</t>
  </si>
  <si>
    <t>70490 - CT SOFT TISSUE NECK W/O CONTRAST</t>
  </si>
  <si>
    <t>71045 - CHEST; 1 VIEW</t>
  </si>
  <si>
    <t>- CHEST; 1 VIEW</t>
  </si>
  <si>
    <t>71046 - CHEST; 2 VIEWS</t>
  </si>
  <si>
    <t>- CHEST; 2 VIEWS</t>
  </si>
  <si>
    <t>71100 LT - LT RIBS 3 VIEWS</t>
  </si>
  <si>
    <t>LT - LT RIBS 3 VIEWS</t>
  </si>
  <si>
    <t>71100 RT  - RT RIBS 3 VIEWS</t>
  </si>
  <si>
    <t>RT  - RT RIBS 3 VIEWS</t>
  </si>
  <si>
    <t>71101 LT  - LT RIBS W/ CXR</t>
  </si>
  <si>
    <t>LT  - LT RIBS W/ CXR</t>
  </si>
  <si>
    <t>71101 RT  - RT RIBS W/ CXR</t>
  </si>
  <si>
    <t>RT  - RT RIBS W/ CXR</t>
  </si>
  <si>
    <t>71110 - BILATERAL RIBS</t>
  </si>
  <si>
    <t>71111 - BILATERAL RIBS W/ CXR</t>
  </si>
  <si>
    <t>71130 - SC JOINTS 3V</t>
  </si>
  <si>
    <t>- SC JOINTS 3V</t>
  </si>
  <si>
    <t>71250 - CT CHEST W/O CONTRAST</t>
  </si>
  <si>
    <t>e+1 71250 - CT CHEST W/O CONTRAST</t>
  </si>
  <si>
    <t>71270 - CT CHEST W/O &amp; W/ CONTRAST</t>
  </si>
  <si>
    <t>72040 - CERVICAL SPINE 2 or 3 VIEWS</t>
  </si>
  <si>
    <t>- CERVICAL SPINE 2 or 3 VIEWS</t>
  </si>
  <si>
    <t>72050 - CERVICAL SPINE 4 OR 5 VIEWS</t>
  </si>
  <si>
    <t>- CERVICAL SPINE 4 OR 5 VIEWS</t>
  </si>
  <si>
    <t>72050 - CERVICAL SPINE W/ OBL</t>
  </si>
  <si>
    <t>72052 - CERVICAL SPINE F&amp;E</t>
  </si>
  <si>
    <t>72070 - THORACIC SPINE 2 VIEWS</t>
  </si>
  <si>
    <t>- THORACIC SPINE 2 VIEWS</t>
  </si>
  <si>
    <t>72083 - SCOLIOSIS SERIES</t>
  </si>
  <si>
    <t>- SCOLIOSIS SERIES</t>
  </si>
  <si>
    <t>72100 - L-SPINE 2 OR 3 VIEWS</t>
  </si>
  <si>
    <t>- L-SPINE 2 OR 3 VIEWS</t>
  </si>
  <si>
    <t>72110 - LUMBAR SPINE W/ OBLIQUES</t>
  </si>
  <si>
    <t>72120 - LUMBAR SPINE W/ BENDING</t>
  </si>
  <si>
    <t>72125 - CT C-SPINE W/0 CONTRAST</t>
  </si>
  <si>
    <t>- CT C-SPINE W/0 CONTRAST</t>
  </si>
  <si>
    <t>72128 - CT T-SPINE W/O CONTRAST</t>
  </si>
  <si>
    <t>- CT T-SPINE W/O CONTRAST</t>
  </si>
  <si>
    <t>72131 - CT L-SPINE W/O CONTRAST</t>
  </si>
  <si>
    <t>72133 - CT L-SPINE W/O &amp; W/ CONTRAST</t>
  </si>
  <si>
    <t>72202 - SI JOINTS</t>
  </si>
  <si>
    <t>72220 - SACRUM &amp; COCCYX</t>
  </si>
  <si>
    <t>73000 LT  - LT CLAVICLE</t>
  </si>
  <si>
    <t>LT  - LT CLAVICLE</t>
  </si>
  <si>
    <t>73000 RT  - RT CLAVICLE</t>
  </si>
  <si>
    <t>RT  - RT CLAVICLE</t>
  </si>
  <si>
    <t>73010 LT  - LT SCAPULA</t>
  </si>
  <si>
    <t>LT  - LT SCAPULA</t>
  </si>
  <si>
    <t>73010 RT  - RT SCAPULA</t>
  </si>
  <si>
    <t>RT  - RT SCAPULA</t>
  </si>
  <si>
    <t>73030 LT  - LT SHOULDER</t>
  </si>
  <si>
    <t>LT  - LT SHOULDER</t>
  </si>
  <si>
    <t>73030 LT - LT SHOULDER</t>
  </si>
  <si>
    <t>LT - LT SHOULDER</t>
  </si>
  <si>
    <t>73030 RT  - RT SHOULDER</t>
  </si>
  <si>
    <t>RT  - RT SHOULDER</t>
  </si>
  <si>
    <t>73030 RT - RT SHOULDER</t>
  </si>
  <si>
    <t>RT - RT SHOULDER</t>
  </si>
  <si>
    <t>73060 LT - LT HUMERUS</t>
  </si>
  <si>
    <t>LT - LT HUMERUS</t>
  </si>
  <si>
    <t>73060 RT - RT HUMERUS</t>
  </si>
  <si>
    <t>RT - RT HUMERUS</t>
  </si>
  <si>
    <t>73070 LT - LT ELBOW 2 VIEW</t>
  </si>
  <si>
    <t>LT - LT ELBOW 2 VIEW</t>
  </si>
  <si>
    <t>73080 LT - LT ELBOW 3 VIEWS</t>
  </si>
  <si>
    <t>LT - LT ELBOW 3 VIEWS</t>
  </si>
  <si>
    <t>73080 RT - RT ELBOW 3 VIEWS</t>
  </si>
  <si>
    <t>RT - RT ELBOW 3 VIEWS</t>
  </si>
  <si>
    <t>73090 LT - LT FOREARM</t>
  </si>
  <si>
    <t>LT - LT FOREARM</t>
  </si>
  <si>
    <t>73090 RT - RT FOREARM</t>
  </si>
  <si>
    <t>RT - RT FOREARM</t>
  </si>
  <si>
    <t>73100 RT - RT WRIST 2 VIEWS</t>
  </si>
  <si>
    <t>RT - RT WRIST 2 VIEWS</t>
  </si>
  <si>
    <t>rt wrist 2 view 73100</t>
  </si>
  <si>
    <t>RT WRIST; 3 + VIEWS</t>
  </si>
  <si>
    <t>73110 LT  - LT WRIST 3 VIEWS</t>
  </si>
  <si>
    <t>LT  - LT WRIST 3 VIEWS</t>
  </si>
  <si>
    <t>73110 RT - RT WRIST 3 VIEWS</t>
  </si>
  <si>
    <t>RT - RT WRIST 3 VIEWS</t>
  </si>
  <si>
    <t>73120 LT - LT HAND 2 VIEW</t>
  </si>
  <si>
    <t>LT - LT HAND 2 VIEW</t>
  </si>
  <si>
    <t>73120 RT - RT HAND 2 VIEW</t>
  </si>
  <si>
    <t>RT - RT HAND 2 VIEW</t>
  </si>
  <si>
    <t>73130 LT - LT HAND 3 VIEWS</t>
  </si>
  <si>
    <t>LT - LT HAND 3 VIEWS</t>
  </si>
  <si>
    <t>73130 RT - RT HAND 3 VIEWS</t>
  </si>
  <si>
    <t>RT - RT HAND 3 VIEWS</t>
  </si>
  <si>
    <t>73140 LT - LT FINGER(S)</t>
  </si>
  <si>
    <t>LT - LT FINGER(S)</t>
  </si>
  <si>
    <t>73140 RT - RT FINGER(S)</t>
  </si>
  <si>
    <t>RT - RT FINGER(S)</t>
  </si>
  <si>
    <t>73200 LT - LT UPPER EXT. W/O CONTRAST</t>
  </si>
  <si>
    <t>LT - LT UPPER EXT. W/O CONTRAST</t>
  </si>
  <si>
    <t>73200 RT - RT UPPER EXT. W/O CONTRAST</t>
  </si>
  <si>
    <t>RT - RT UPPER EXT. W/O CONTRAST</t>
  </si>
  <si>
    <t>73501 LT - LT HIP 1 VIEW</t>
  </si>
  <si>
    <t>LT - LT HIP 1 VIEW</t>
  </si>
  <si>
    <t>73502 LT  - LT HIP W/ PELVIS</t>
  </si>
  <si>
    <t>LT  - LT HIP W/ PELVIS</t>
  </si>
  <si>
    <t>73502 RT - RT HIP W/ PELVIS</t>
  </si>
  <si>
    <t>RT - RT HIP W/ PELVIS</t>
  </si>
  <si>
    <t>73522 - B/L HIPS W/ PELVIS</t>
  </si>
  <si>
    <t>73552 LT - LT FEMUR</t>
  </si>
  <si>
    <t>LT - LT FEMUR</t>
  </si>
  <si>
    <t>73552 RT - RT FEMUR</t>
  </si>
  <si>
    <t>RT - RT FEMUR</t>
  </si>
  <si>
    <t>73562 LT  - LT KNEE 3 VIEW</t>
  </si>
  <si>
    <t>LT  - LT KNEE 3 VIEW</t>
  </si>
  <si>
    <t>73562 LT  - LT KNEE 3 VIEWS</t>
  </si>
  <si>
    <t>LT  - LT KNEE 3 VIEWS</t>
  </si>
  <si>
    <t>73562 RT - RT KNEE 3 VIEW</t>
  </si>
  <si>
    <t>RT - RT KNEE 3 VIEW</t>
  </si>
  <si>
    <t>73562 RT - RT KNEE 3 VIEWS</t>
  </si>
  <si>
    <t>RT - RT KNEE 3 VIEWS</t>
  </si>
  <si>
    <t>73564 LT  - LT KNEE 4 VIEWS</t>
  </si>
  <si>
    <t>LT  - LT KNEE 4 VIEWS</t>
  </si>
  <si>
    <t>73564 RT - RT KNEE 4 VIEWS</t>
  </si>
  <si>
    <t>RT - RT KNEE 4 VIEWS</t>
  </si>
  <si>
    <t>73565 - BILATERAL STANDING KNEES</t>
  </si>
  <si>
    <t>73590 LT - LT TIBIA/FIBULA</t>
  </si>
  <si>
    <t>LT - LT TIBIA/FIBULA</t>
  </si>
  <si>
    <t>73590 RT - RT TIBIA/FIBULA</t>
  </si>
  <si>
    <t>RT - RT TIBIA/FIBULA</t>
  </si>
  <si>
    <t>73590 RT -RT TIBIA/FIBULA</t>
  </si>
  <si>
    <t>RT -RT TIBIA/FIBULA</t>
  </si>
  <si>
    <t>73600 LT - LT ANKLE 2 VIEWS</t>
  </si>
  <si>
    <t>LT - LT ANKLE 2 VIEWS</t>
  </si>
  <si>
    <t>73600 RT - RT ANKLE 2 VIEWS</t>
  </si>
  <si>
    <t>RT - RT ANKLE 2 VIEWS</t>
  </si>
  <si>
    <t>73610 LT - LT ANKLE 3 VIEWS</t>
  </si>
  <si>
    <t>LT - LT ANKLE 3 VIEWS</t>
  </si>
  <si>
    <t>73610 RT - RT ANKLE 3 VIEWS</t>
  </si>
  <si>
    <t>RT - RT ANKLE 3 VIEWS</t>
  </si>
  <si>
    <t>73620 RT - RT FOOT 2 VIEW</t>
  </si>
  <si>
    <t>RT - RT FOOT 2 VIEW</t>
  </si>
  <si>
    <t>73630 LT  - LT FOOT 3 VIEWS</t>
  </si>
  <si>
    <t>LT  - LT FOOT 3 VIEWS</t>
  </si>
  <si>
    <t>73630 RT - RT FOOT 3 VIEWS</t>
  </si>
  <si>
    <t>RT - RT FOOT 3 VIEWS</t>
  </si>
  <si>
    <t>73650 LT - LT HEEL</t>
  </si>
  <si>
    <t>LT - LT HEEL</t>
  </si>
  <si>
    <t>73650 RT  - RT HEEL</t>
  </si>
  <si>
    <t>RT  - RT HEEL</t>
  </si>
  <si>
    <t>73660 LT - LT TOE(S)</t>
  </si>
  <si>
    <t>LT - LT TOE(S)</t>
  </si>
  <si>
    <t>73660 RT - RT TOE(S)</t>
  </si>
  <si>
    <t>RT - RT TOE(S)</t>
  </si>
  <si>
    <t>73700 LT - LT LOWER EXT. W/O CONTRAST</t>
  </si>
  <si>
    <t>LT - LT LOWER EXT. W/O CONTRAST</t>
  </si>
  <si>
    <t>e+1 73700 LT - LT LOWER EXT. W/O CONTRAST</t>
  </si>
  <si>
    <t>e+1 73700 LT-LT LOWER EXT</t>
  </si>
  <si>
    <t>e+1 73700 RT - RT LOWER EXT. W/O CONTRAST</t>
  </si>
  <si>
    <t>e+1 73700 RT LOWER EXT</t>
  </si>
  <si>
    <t>e+1 73700-RT LOWER EXE</t>
  </si>
  <si>
    <t>73700 RT - RT LOWER EXT. W/O CONTRAST</t>
  </si>
  <si>
    <t>RT - RT LOWER EXT. W/O CONTRAST</t>
  </si>
  <si>
    <t>74018 - ABDOMEN 1 VIEW</t>
  </si>
  <si>
    <t>- ABDOMEN 1 VIEW</t>
  </si>
  <si>
    <t>abdomen 1 view 74018</t>
  </si>
  <si>
    <t>74018- ABDOMEN 1 view</t>
  </si>
  <si>
    <t>- ABDOMEN 1 view</t>
  </si>
  <si>
    <t>74019 - ABDOMEN 2V FLAT &amp; ERECT</t>
  </si>
  <si>
    <t>- ABDOMEN 2V FLAT &amp; ERECT</t>
  </si>
  <si>
    <t>74022 - ACUTE ABDOMEN SERIES</t>
  </si>
  <si>
    <t>- ACUTE ABDOMEN SERIES</t>
  </si>
  <si>
    <t>74150 - CT ABDOMEN W/O CONTRAST</t>
  </si>
  <si>
    <t>74170 - CT ABDOMEN W/O &amp; W/ CONTRAST</t>
  </si>
  <si>
    <t>74174 - CT ANGIO ABDOMEN &amp; PELVIS W/O &amp; W/ CONTRAST</t>
  </si>
  <si>
    <t>74176 - CT ABDOMEN/PELVIS W/O CONTRAST</t>
  </si>
  <si>
    <t>74177 - CT ABDOMEN/PELVIS W/ CONTRAST</t>
  </si>
  <si>
    <t>74178 - CT ABDOMEN/PELVIS W/O &amp; W/ CONTRAST</t>
  </si>
  <si>
    <t>75635 - CTA RUNOFF</t>
  </si>
  <si>
    <t>76536 - U/S THYROID/ STN</t>
  </si>
  <si>
    <t>76641 LT - U/S LT BREAST</t>
  </si>
  <si>
    <t>LT - U/S LT BREAST</t>
  </si>
  <si>
    <t>76641 RT - U/S RT BREAST</t>
  </si>
  <si>
    <t>RT - U/S RT BREAST</t>
  </si>
  <si>
    <t>76700 - U/S ABDOMEN COMPLETE</t>
  </si>
  <si>
    <t>76705 - U/S ABDOMEN LIMITED</t>
  </si>
  <si>
    <t>76705 ST - U/S SOFT TISSUE ABDOMEN</t>
  </si>
  <si>
    <t>ST - U/S SOFT TISSUE ABDOMEN</t>
  </si>
  <si>
    <t>76706 - U/S AAA SCREENING</t>
  </si>
  <si>
    <t>76770 - U/S RENAL</t>
  </si>
  <si>
    <t>76815 - U/S OB PELVIC</t>
  </si>
  <si>
    <t>76830 - U/S NON OB TRANSVAG</t>
  </si>
  <si>
    <t>76856 - U/S NON OB PELVIC COMPLETE</t>
  </si>
  <si>
    <t>76870 - U/S SCROTUM &amp; CONTENTS</t>
  </si>
  <si>
    <t>76882 - U/S SOFT TISSUE EXT.</t>
  </si>
  <si>
    <t>77072 - Bone Age Study 1 view Hand</t>
  </si>
  <si>
    <t>- Bone Age Study 1 view Hand</t>
  </si>
  <si>
    <t>77080 - DXA SPINE</t>
  </si>
  <si>
    <t>93306 - U/S ECHO W/ DOPPLER</t>
  </si>
  <si>
    <t>93880 - U/S BILATERAL CAROTID</t>
  </si>
  <si>
    <t>93922 - U/S ABI</t>
  </si>
  <si>
    <t>93925 - U/S B/L LOWER ARTERIAL</t>
  </si>
  <si>
    <t>- U/S B/L LOWER ARTERIAL</t>
  </si>
  <si>
    <t>93930 - U/S B/L UPPER ARTERIAL</t>
  </si>
  <si>
    <t>- U/S B/L UPPER ARTERIAL</t>
  </si>
  <si>
    <t>93931 RT - U/S RT UPPER ARTERIAL</t>
  </si>
  <si>
    <t>RT - U/S RT UPPER ARTERIAL</t>
  </si>
  <si>
    <t>93970 BLE - U/S B/L LOWER VENOUS</t>
  </si>
  <si>
    <t>BLE - U/S B/L LOWER VENOUS</t>
  </si>
  <si>
    <t>93970 BUE - U/S UPPER B/L VENOUS</t>
  </si>
  <si>
    <t>BUE - U/S UPPER B/L VENOUS</t>
  </si>
  <si>
    <t>93971 LLE - U/S LT LOWER VENOUS</t>
  </si>
  <si>
    <t>LLE - U/S LT LOWER VENOUS</t>
  </si>
  <si>
    <t>93971 LUE - U/S LT UPPER VENOUS</t>
  </si>
  <si>
    <t>LUE - U/S LT UPPER VENOUS</t>
  </si>
  <si>
    <t>93971 RLE - U/S RT LOWER VENOUS</t>
  </si>
  <si>
    <t>RLE - U/S RT LOWER VENOUS</t>
  </si>
  <si>
    <t>93971 RUE - U/S RT UPPER VENOUS</t>
  </si>
  <si>
    <t>RUE - U/S RT UPPER VENOUS</t>
  </si>
  <si>
    <t>93976 - U/S RENAL ART DOPPLER</t>
  </si>
  <si>
    <t>e+1 RT LOWER EXTREMITY</t>
  </si>
  <si>
    <t>XR</t>
  </si>
  <si>
    <t>XR MANDIBLE 3 VIEWS</t>
  </si>
  <si>
    <t>XR MANDIBLE COMP MIN 4 VIEWS</t>
  </si>
  <si>
    <t>XR MASTOIDS &lt; 3 VIEWS</t>
  </si>
  <si>
    <t>XR FACIAL BONES &lt; 3 VIEWS</t>
  </si>
  <si>
    <t>XR T M JOINTS UNILATERAL</t>
  </si>
  <si>
    <t>MR</t>
  </si>
  <si>
    <t>XR SALRY GLD CALC UNI</t>
  </si>
  <si>
    <t>CT</t>
  </si>
  <si>
    <t>CT BRAIN WITH CONTRAST</t>
  </si>
  <si>
    <t>CT BRAIN W/WO CONTRAST</t>
  </si>
  <si>
    <t>CT ORB/SELLA/IAC/POST FOSSA WO IV CONTRAST</t>
  </si>
  <si>
    <t>CT ORB/SELLA/IAC/POST FOSSA WITH CONTRAST</t>
  </si>
  <si>
    <t>CT ORB/SELLA/IAC/POST FOSSA W/WO CONTRAST</t>
  </si>
  <si>
    <t>CT FACIAL/SINUSES WITHOUT CONTRAST</t>
  </si>
  <si>
    <t>CT FACIAL/SINUSES WITH CONTRAST</t>
  </si>
  <si>
    <t>CT FACIAL/SINUSES W/WO CONTRAST</t>
  </si>
  <si>
    <t>CT SOFT TISSUE NECK WITHOUT CONTRAST</t>
  </si>
  <si>
    <t>CT SOFT TISSUE NECK WITH CONTRAST</t>
  </si>
  <si>
    <t>CT SOFT TISSUE NECK W/WO CONTRAST</t>
  </si>
  <si>
    <t xml:space="preserve">MRI ORBIT/FACE/NECK WITHOUT CONTRAST </t>
  </si>
  <si>
    <t>MRI ORBIT FACE AND NECK WITH CONTRAST</t>
  </si>
  <si>
    <t xml:space="preserve">MRA HEAD WITHOUT CONTRAST </t>
  </si>
  <si>
    <t>MRA HEAD WITH CONTRAST</t>
  </si>
  <si>
    <t xml:space="preserve">MRA NECK WITHOUT CONTRAST </t>
  </si>
  <si>
    <t>MRI BRAIN WITHOUT CONTRAST</t>
  </si>
  <si>
    <t>MRI BRAIN WITH CONTRAST</t>
  </si>
  <si>
    <t>MRI BRAIN W/WO CONTRAST</t>
  </si>
  <si>
    <t>XR RIBS UNILATERAL 2 VIEWS</t>
  </si>
  <si>
    <t>XR RIBS UNILATERAL WITH 1 VIEW CHEST</t>
  </si>
  <si>
    <t>XR RIBS BILAT 4 VIEWS WITH PA CHEST</t>
  </si>
  <si>
    <t>XR STERNUM MIN 2 VIEWS</t>
  </si>
  <si>
    <t>XR STERNOCLAVICULAR JTS MIN 3 VIEWS</t>
  </si>
  <si>
    <t>CT CHEST W/WO CONTRAST</t>
  </si>
  <si>
    <t>MRI CHEST WITHOUT CONTRAST</t>
  </si>
  <si>
    <t>MRI CHEST WITH CONTRAST</t>
  </si>
  <si>
    <t>XR CERVICAL SPINE MIN 4 or 5 VIEWS</t>
  </si>
  <si>
    <t>XR CERVICAL SPINE 6 OR MORE VIEWS</t>
  </si>
  <si>
    <t>XR THORACIC SPINE 4 OR MORE VIEWS</t>
  </si>
  <si>
    <t>XR THORACOLUMAR MIN 2 VIEWS</t>
  </si>
  <si>
    <t>XR SPINE ENTIRE 2/3 VIEWS</t>
  </si>
  <si>
    <t>XR SPINE ENTIRE 4/5 VIEWS</t>
  </si>
  <si>
    <t>XR SPINE ENTIRE MIN 6 VIEWS</t>
  </si>
  <si>
    <t>XR LUMBAR SPINE 2 OR 3 VIEWS</t>
  </si>
  <si>
    <t>XR LUMBAR SPINE MIN OF 4 VIEWS</t>
  </si>
  <si>
    <t>XR LUMBAR SPINE COMPLETE W BENDING MIN 6 VIEWS</t>
  </si>
  <si>
    <t>XR LUMBAR SPINE BENDING ONLY</t>
  </si>
  <si>
    <t>CT C-SPINE WITHOUT CONTRAST</t>
  </si>
  <si>
    <t>CT C-SPINE W/WO CONTRAST</t>
  </si>
  <si>
    <t>CT T-SPINE WITHOUT CONTRAST</t>
  </si>
  <si>
    <t>CT T-SPINE W/WO CONTRAST</t>
  </si>
  <si>
    <t>CT L-SPINE WITHOUT CONTRAST</t>
  </si>
  <si>
    <t>CT L-SPINE W/WO CONTRAST</t>
  </si>
  <si>
    <t>MRI CERVICAL SPINE WITHOUT CONTRAST</t>
  </si>
  <si>
    <t>MRI CERVICAL SPINE WITH CONTRAST</t>
  </si>
  <si>
    <t>MRI THORACIC SPINE WITHOUT CONTRAST</t>
  </si>
  <si>
    <t>MRI THORACIC SPINE WITH CONTRAST</t>
  </si>
  <si>
    <t>MRI LUMBAR SPINE WITH CONTRAST</t>
  </si>
  <si>
    <t>MRI CERVICAL SPINE W/WO CONTRAST</t>
  </si>
  <si>
    <t>MRI THORACIC SPINE W/WO CONTRAST</t>
  </si>
  <si>
    <t>MRI LUMBAR SPINE W/WO CONTRAST</t>
  </si>
  <si>
    <t>XR PELVIS COMPLETE MIN 3 VIEWS</t>
  </si>
  <si>
    <t>CT PELVIS WITHOUT CONTRAST</t>
  </si>
  <si>
    <t>CT PELVIS W/WO CONTRAST</t>
  </si>
  <si>
    <t xml:space="preserve">MRI PELVIS WITHOUT CONTRAST </t>
  </si>
  <si>
    <t>MRI PELVIS WITH CONTRAST</t>
  </si>
  <si>
    <t>XR SACRUM AND OR COCCYX MIN 2 VIEWS</t>
  </si>
  <si>
    <t>XR CLAVICLE</t>
  </si>
  <si>
    <t>XR SCAPULA COMPLETE</t>
  </si>
  <si>
    <t>XR SHOULDER 2 VIEWS</t>
  </si>
  <si>
    <t>SP ARTHROGRAM SHOULDER</t>
  </si>
  <si>
    <t>XR HUMERUS 2 VIEWS</t>
  </si>
  <si>
    <t>XR ELBOW 2 VIEWS</t>
  </si>
  <si>
    <t>XR ELBOW 3 VIEWS</t>
  </si>
  <si>
    <t>SP ARTHROGRAM ELBOW</t>
  </si>
  <si>
    <t>XR FOREARM 2 VIEWS</t>
  </si>
  <si>
    <t xml:space="preserve">XR UPPER EXTRE INFANT MIN 2 VIEWS </t>
  </si>
  <si>
    <t>XR WRIST 3 VIEWS</t>
  </si>
  <si>
    <t>SP ARTHROGRAM WRIST</t>
  </si>
  <si>
    <t xml:space="preserve">XR HAND 2 VIEWS </t>
  </si>
  <si>
    <t>XR FINGER</t>
  </si>
  <si>
    <t>CT UPPER EXT WITHOUT CONTRAST</t>
  </si>
  <si>
    <t>CT UPPER EXT WITH CONTRAST</t>
  </si>
  <si>
    <t>CT UPPER EXT W/WO CONTRAST</t>
  </si>
  <si>
    <t xml:space="preserve">CTA UPPER EXTREMITY UNILATERAL </t>
  </si>
  <si>
    <t>MRI UPPER EXTREMITY NOT JOINT WITHOUT CONTRAST</t>
  </si>
  <si>
    <t xml:space="preserve">MRI UPPER EXT NOT JOINT WITH CONTRAST </t>
  </si>
  <si>
    <t xml:space="preserve">MRI UPPER EXT NOT JOINT W/WO CONTRAST </t>
  </si>
  <si>
    <t>MRI UPPER EXT JOINT WITHOUT CONTRAST</t>
  </si>
  <si>
    <t xml:space="preserve">MRI UPPER EXT JOINT WITH CONTRAST </t>
  </si>
  <si>
    <t xml:space="preserve">MRI UPPER EXT JOINT W/WO CONTRAST </t>
  </si>
  <si>
    <t>MRA UPPER EXTREMITY</t>
  </si>
  <si>
    <t>XR HIP UNI 1 VIEW</t>
  </si>
  <si>
    <t>XR HIP UNI 2 VIEWS</t>
  </si>
  <si>
    <t>XR HIP UNI MIN 4 VIEWS</t>
  </si>
  <si>
    <t>XR HIP BILAT MIN (2 VIEWS EACH HIP)</t>
  </si>
  <si>
    <t>XR BILAT HIP 3-4 VIEWS</t>
  </si>
  <si>
    <t>XR BILAT HIP MIN 5 VIEWS</t>
  </si>
  <si>
    <t>SP ARTHROGRAM HIP</t>
  </si>
  <si>
    <t>XR FEMUR 2 VIEWS</t>
  </si>
  <si>
    <t>XR KNEE 2 VIEWS</t>
  </si>
  <si>
    <t>XR KNEE 3 VIEWS</t>
  </si>
  <si>
    <t xml:space="preserve">SP ARTHROGRAM KNEE </t>
  </si>
  <si>
    <t>XR TIB/FIB 2 VIEWS</t>
  </si>
  <si>
    <t>XR LOWER EXTREMITY INFANT MIN 2 VIEWS</t>
  </si>
  <si>
    <t>XR ANKLE 3 VIEWS</t>
  </si>
  <si>
    <t xml:space="preserve">SP ARTHROGRAM ANKLE </t>
  </si>
  <si>
    <t>XR FOOT 2 VIEWS</t>
  </si>
  <si>
    <t>XR FOOT 3 VIEWS</t>
  </si>
  <si>
    <t>XR CALCANEUS 2 VIEWS</t>
  </si>
  <si>
    <t>XR TOE MIN 2 VIEWS</t>
  </si>
  <si>
    <t>CT LOWER EXT UNILATERAL WITHOUT CONTRAST</t>
  </si>
  <si>
    <t>CT LOWER EXT UNILATERAL WITH CONTRAST</t>
  </si>
  <si>
    <t>CT LOWER EXT UNILATERAL W/WO</t>
  </si>
  <si>
    <t>MRI LOWER EXTREMITY NOT JOINT WITHOUT CONTRAST</t>
  </si>
  <si>
    <t>MRI LOWER EXTR NOT JT WITH CONTRAST</t>
  </si>
  <si>
    <t>MRI LOW EXT NON JOINT W/WO CONTRAST</t>
  </si>
  <si>
    <t>MRI LOWER EXT JOINT WITHOUT CONTRAST</t>
  </si>
  <si>
    <t>MRI LOWER EXT JOINT WITH CONTRAST</t>
  </si>
  <si>
    <t>MRA LOWER EXT</t>
  </si>
  <si>
    <t>XR KUB (ABDOMEN 1 VIEW)</t>
  </si>
  <si>
    <t>XR ABD 3/VIEW WITH CXR-1/VIEW</t>
  </si>
  <si>
    <t xml:space="preserve">CTA ABD AND PELVIS </t>
  </si>
  <si>
    <t>CTA ABDOMINAL AORTA</t>
  </si>
  <si>
    <t>CT ABD AND PELVIS WITHOUT CONTRAST</t>
  </si>
  <si>
    <t>CT ABD AND PELVIS W/WO CONTRAST</t>
  </si>
  <si>
    <t>MRI ABDOMEN WITHOUT CONTRAST</t>
  </si>
  <si>
    <t>MRI ABD WITH CONTRAST</t>
  </si>
  <si>
    <t>CT Colonography wo/ contrast</t>
  </si>
  <si>
    <t>HYSTERSALPINGIGRAM</t>
  </si>
  <si>
    <t>CT CORONARY ARTERIES W CONTRAST</t>
  </si>
  <si>
    <t>CTA AORTA WITH RUNOFF</t>
  </si>
  <si>
    <t>SP VENOGRAM EXTREMITY</t>
  </si>
  <si>
    <t>US</t>
  </si>
  <si>
    <t>US HEAD/NECK/THYROID</t>
  </si>
  <si>
    <t xml:space="preserve">US BREAST UNILATERAL COMPLETE </t>
  </si>
  <si>
    <t>US BREAST UNILATERAL LIMITED</t>
  </si>
  <si>
    <t>US RETROPERITENEAL SP LIMITED</t>
  </si>
  <si>
    <t>US PELVIC (OB) FIRST TRIMESTER</t>
  </si>
  <si>
    <t>US PELVIC (OB) FIRST TRIMESTER-EACH ADD'L GESTATION</t>
  </si>
  <si>
    <t>US OB &gt; 14 WEEKS EACH ADDITONAL GESTATIONAL</t>
  </si>
  <si>
    <t>US FETAL BIOPHYSICAL PROFILE WITHNON STRESS TESTING</t>
  </si>
  <si>
    <t>US FETAL BIOPHYSICAL PROFILE WITHOUT CONTRAST NON STRESS TESTING</t>
  </si>
  <si>
    <t>US SALINE INFUSION SONOHYSTEROGRAPHY</t>
  </si>
  <si>
    <t>US BLADDER (PELVIC NON OB LIMITED, F/U)</t>
  </si>
  <si>
    <t>US TRANSRECTAL PROSTATE VOLUME STUDY</t>
  </si>
  <si>
    <t>US NON VASCULAR EXTREMITY COMP</t>
  </si>
  <si>
    <t xml:space="preserve">US NON VASCULAR EXTREMITY - LIMITED </t>
  </si>
  <si>
    <t>US INFANT HIP LIMITED</t>
  </si>
  <si>
    <t xml:space="preserve">US GUIDED NEEDLE PLACEMENT    </t>
  </si>
  <si>
    <t xml:space="preserve">US AMNIOCENTESIS              </t>
  </si>
  <si>
    <t xml:space="preserve">CT GUIDED NEEDLE PLACEMENT    </t>
  </si>
  <si>
    <t>MAMMO DIAG TOMO UNILATERAL</t>
  </si>
  <si>
    <t>MG</t>
  </si>
  <si>
    <t>MAMMO DIAGNOSTIC TOMO ONLY FOR NON MEDICARE PT</t>
  </si>
  <si>
    <t>BILAT SCREENING BREAST-TOMO ONLY</t>
  </si>
  <si>
    <t>MAMMO DIAGNOSTIC UNILATERAL</t>
  </si>
  <si>
    <t>MAMMO BILAT-DIAG WITH CAD</t>
  </si>
  <si>
    <t>MAMMO SCREENING</t>
  </si>
  <si>
    <t>XR BONE SURVEY COMPLETE (METS)</t>
  </si>
  <si>
    <t>DEXA BONE DENSITY AXIAL SKELETON</t>
  </si>
  <si>
    <t>NM</t>
  </si>
  <si>
    <t>NM HIDA SCAN WITH CCK</t>
  </si>
  <si>
    <t>NM Gastric Emptying</t>
  </si>
  <si>
    <t>NM MUGA FIRST PASS</t>
  </si>
  <si>
    <t>NM LUNG PERFUSION MULPITLE PROJECTION</t>
  </si>
  <si>
    <t>NM RENAL FLOW WITHOUT CONTRAST PHARMACOLGIC INT</t>
  </si>
  <si>
    <t>NM RENAL FLOW WITHPHARMACOLGIC INT</t>
  </si>
  <si>
    <t>US ART DOPP LOWER EXTREM BILAT</t>
  </si>
  <si>
    <t>US ART DOPP LOWER EXTREM UNI</t>
  </si>
  <si>
    <t>US ARTERIAL DOPPLER UPPER EXT - BILAT</t>
  </si>
  <si>
    <t>US ARTERIAL DOPPLER UPPER EXT - UNI</t>
  </si>
  <si>
    <t>US VENOUS DOPPLER UNILATERAL</t>
  </si>
  <si>
    <t>US VASCULAR ABDOMEN/PELVIC/SCROTUM DOPPLER</t>
  </si>
  <si>
    <t>US AORTA, VENA CAVA, ILIAC VAS OR GRAFTS;LIMITED</t>
  </si>
  <si>
    <t>70496;70498</t>
  </si>
  <si>
    <t>71270;71470</t>
  </si>
  <si>
    <t>US BREAST  COMP BILATERAL</t>
  </si>
  <si>
    <t>93925;93922</t>
  </si>
  <si>
    <t>XR CERVICAL MYELOGRAM</t>
  </si>
  <si>
    <t>XR THORACIC MYELOGRAM</t>
  </si>
  <si>
    <t>CINE</t>
  </si>
  <si>
    <t>93930;93922</t>
  </si>
  <si>
    <t>Removes leading and trailing spaces from the text in the formula (First Quarter Earnings)</t>
  </si>
  <si>
    <t>First Quarter Earnings</t>
  </si>
  <si>
    <t>ECPH - CT TEMPORAL BONE W/WO CONTRAST</t>
  </si>
  <si>
    <t>MM 3D BILAT SCRN TOMO</t>
  </si>
  <si>
    <t>ECPH ABDOMEN 2 VIEW</t>
  </si>
  <si>
    <t>MM 3D UNILAT LT SCRN TOMO</t>
  </si>
  <si>
    <t>ECPH AC J. JOINTS</t>
  </si>
  <si>
    <t>MM 3D UNILAT RT SCRN TOMO</t>
  </si>
  <si>
    <t>ECPH ACUTE ABDOMEN SERIES</t>
  </si>
  <si>
    <t>MM 3D DIAG UNILAT DIGITAL LT</t>
  </si>
  <si>
    <t>ECPH BILATERAL HIPS 2 VIEWS</t>
  </si>
  <si>
    <t>MM 3D DIAG UNILAT DIGITAL RT</t>
  </si>
  <si>
    <t>ECPH CHEST XRAY 2 VIEWS</t>
  </si>
  <si>
    <t>MM 3D BILAT DIAG TOMO</t>
  </si>
  <si>
    <t>ECPH C-SPINE 3 VIEWS</t>
  </si>
  <si>
    <t>ECPH C-SPINE 5 VIEWS</t>
  </si>
  <si>
    <t>ECPH CT ABD/PEL W/O CONT</t>
  </si>
  <si>
    <t>ECPH CT ABDOMEN W/CONT</t>
  </si>
  <si>
    <t>ECPH CT ABDOMEN W/O CONT</t>
  </si>
  <si>
    <t>ECPH CT ABDOMEN W/WO CONTRAST</t>
  </si>
  <si>
    <t>ECPH CT BRAIN W/WO CONT</t>
  </si>
  <si>
    <t>ECPH CT CHEST W/ CONTRAST</t>
  </si>
  <si>
    <t>ECPH CT CHEST W/O CONTRAST</t>
  </si>
  <si>
    <t>ECPH CT CHEST W/WO CONT</t>
  </si>
  <si>
    <t>ECPH CT C-SPINE W/O CONT</t>
  </si>
  <si>
    <t>ECPH CT HD/BRAIN W/O CONTRAST</t>
  </si>
  <si>
    <t>ECPH CT LOWER EXTREMITY (LEFT); WITHOUT CONT</t>
  </si>
  <si>
    <t>ECPH CT LOWER EXTREMITY (RIGHT); WITHOUT CONT</t>
  </si>
  <si>
    <t>ECPH CT L-SPINE W/O CONT</t>
  </si>
  <si>
    <t>ECPH CT MAXILLOFACIAL/SINUS W/CONTRAST</t>
  </si>
  <si>
    <t>ECPH CT MAXILLOFACIAL/SINUS W/O CONTRAST</t>
  </si>
  <si>
    <t>ECPH CT NECK W/O CONT</t>
  </si>
  <si>
    <t>ECPH CT NECK WITH CONTRAST</t>
  </si>
  <si>
    <t>ECPH CT OF ABD/PEL W/CONT</t>
  </si>
  <si>
    <t>ECPH CT OF ABD/PEL W/WO CONT</t>
  </si>
  <si>
    <t>ECPH CT OF NECK W/WO CONT</t>
  </si>
  <si>
    <t>ECPH CT PELVIS W/CONT</t>
  </si>
  <si>
    <t>ECPH CT PELVIS W/WO CONT</t>
  </si>
  <si>
    <t>ECPH CT PELVIS; W/O CONTRAST</t>
  </si>
  <si>
    <t>ECPH CT T-SPINE W/O CONT</t>
  </si>
  <si>
    <t>ECPH CT UPPER EXT (LEFT) WITH CONT</t>
  </si>
  <si>
    <t>ECPH CT UPPER EXT (RIGHT) WITH CONT</t>
  </si>
  <si>
    <t>ECPH CT UPPER EXTREMITY (LEFT) W/O</t>
  </si>
  <si>
    <t>ECPH CT UPPER EXTREMITY (RIGHT) W/O</t>
  </si>
  <si>
    <t>ECPH CT, HEAD + BRAIN, W/ CONTRAST</t>
  </si>
  <si>
    <t>ECPH CTA ABDOMEN &amp; PELVIS W/WO CONTRAST</t>
  </si>
  <si>
    <t>ECPH CTA ABDOMINAL AORTA W/WO CONTRAST</t>
  </si>
  <si>
    <t>ECPH CTA CHEST W/WO CONT</t>
  </si>
  <si>
    <t>ECPH CTA HEAD + NECK, W/WO CONTRAST</t>
  </si>
  <si>
    <t>ECPH CTA HEAD W/WO CONTRAST</t>
  </si>
  <si>
    <t>ECPH CTA LOWER EXTREMITY W/WO CONTRAST</t>
  </si>
  <si>
    <t>ECPH CTA NECK</t>
  </si>
  <si>
    <t>ECPH CTA PELVIS</t>
  </si>
  <si>
    <t>ECPH CTA UPPER EXTREMITY (LEFT)</t>
  </si>
  <si>
    <t>ECPH CTA UPPER EXTREMITY (RIGHT)</t>
  </si>
  <si>
    <t>ECPH CTA, ABDOMINAL RUNOFF W/WO CONTRAST</t>
  </si>
  <si>
    <t>ECPH ECHO CARDIOGRAM</t>
  </si>
  <si>
    <t>ECPH FACIAL BONES 3+ VIEWS</t>
  </si>
  <si>
    <t>ECPH KNEE (LEFT) 4 OR MORE VIEW</t>
  </si>
  <si>
    <t>ECPH KNEE (RIGHT) 4 OR MORE VIEW</t>
  </si>
  <si>
    <t>ECPH KUB/ABD 1VIEW</t>
  </si>
  <si>
    <t>ECPH L-SPINE 2-3 VIEWS</t>
  </si>
  <si>
    <t>ECPH L-SPINE 6 VIEWS WITH FLEX/EXT</t>
  </si>
  <si>
    <t>ECPH LT CLAVICLE COMPLETE</t>
  </si>
  <si>
    <t>ECPH LT FOOT 2 VIEWS</t>
  </si>
  <si>
    <t>ECPH LT HUMERUS 2 VIEWS</t>
  </si>
  <si>
    <t>ECPH LT KNEE 2 VIEWS</t>
  </si>
  <si>
    <t>ECPH LT RIBS SERIES UNILATERAL 2 VIEWS</t>
  </si>
  <si>
    <t>ECPH LT TIB/FIB 2 VIEWS</t>
  </si>
  <si>
    <t>ECPH LT. ANKLE 2 VIEWS</t>
  </si>
  <si>
    <t>ECPH LT. CALCANEUS 2 VIEWS</t>
  </si>
  <si>
    <t>ECPH LT. ELBOW 2 VIEWS</t>
  </si>
  <si>
    <t>ECPH LT. ELBOW 4 VIEWS</t>
  </si>
  <si>
    <t>ECPH LT. FEMUR 2 VIEWS</t>
  </si>
  <si>
    <t>ECPH LT. FINGER 2+ VIEWS</t>
  </si>
  <si>
    <t>ECPH LT. FOOT 3 VIEWS</t>
  </si>
  <si>
    <t>ECPH LT. FOREARM 2 VIEWS</t>
  </si>
  <si>
    <t>ECPH LT. HAND 2 VIEWS</t>
  </si>
  <si>
    <t>ECPH LT. HAND 3 VIEWS</t>
  </si>
  <si>
    <t>ECPH LT. HIP 2 VIEWS</t>
  </si>
  <si>
    <t>ECPH LT. KNEE 3 VIEWS</t>
  </si>
  <si>
    <t>ECPH LT. SCAPULA COMPLETE</t>
  </si>
  <si>
    <t>ECPH LT. SHOULDER 3 VIEWS</t>
  </si>
  <si>
    <t>ECPH LT. TOES 2 VIEWS</t>
  </si>
  <si>
    <t>ECPH LT. WRIST 3+ VIEWS</t>
  </si>
  <si>
    <t>ECPH MANDIBLE 4 VIEWS</t>
  </si>
  <si>
    <t>ECPH NASAL BONE 3+ VIEWS</t>
  </si>
  <si>
    <t>ECPH PEG TUBE PLACEMENT W/CONTRAST</t>
  </si>
  <si>
    <t>ECPH PELVIS 1-2 VIEWS</t>
  </si>
  <si>
    <t>ECPH PORTABLE CXR/1VIEW</t>
  </si>
  <si>
    <t>ECPH RT CLAVICLE COMPLETE</t>
  </si>
  <si>
    <t>ECPH RT KNEE 2 VIEWS</t>
  </si>
  <si>
    <t>ECPH RT SCAPULA COMPLETE</t>
  </si>
  <si>
    <t>ECPH RT TIB/FIB 2 VIEWS</t>
  </si>
  <si>
    <t>ECPH RT. ANKLE 2 VIEWS</t>
  </si>
  <si>
    <t>ECPH RT. CALCANEUS 2 VIEWS</t>
  </si>
  <si>
    <t>ECPH RT. ELBOW 2 VIEWS</t>
  </si>
  <si>
    <t>ECPH RT. ELBOW 4 VIEWS</t>
  </si>
  <si>
    <t>ECPH RT. FEMUR 2 VIEWS</t>
  </si>
  <si>
    <t>ECPH RT. FINGER 2 + VIEWS</t>
  </si>
  <si>
    <t>ECPH RT. FOOT 2 VIEWS</t>
  </si>
  <si>
    <t>ECPH RT. FOOT 3 VIEWS</t>
  </si>
  <si>
    <t>ECPH RT. FOREARM 2 VIEWS</t>
  </si>
  <si>
    <t>ECPH RT. HAND 2 VIEWS</t>
  </si>
  <si>
    <t>ECPH RT. HAND 3 VIEWS</t>
  </si>
  <si>
    <t>ECPH RT. HIP 2 VIEWS</t>
  </si>
  <si>
    <t>ECPH RT. HUMERUS 2 VIEWS</t>
  </si>
  <si>
    <t>ECPH RT. KNEE 3 VIEWS</t>
  </si>
  <si>
    <t>ECPH RT. RIBS SERIES UNILATERAL 2 VIEWS</t>
  </si>
  <si>
    <t>ECPH RT. SHOULDER 3 VIEWS</t>
  </si>
  <si>
    <t>ECPH RT. TOES 2 VIEWS</t>
  </si>
  <si>
    <t>ECPH RT. WRIST 3+ VIEWS</t>
  </si>
  <si>
    <t>ECPH SACRUM/COCCYX 2+ VIEWS</t>
  </si>
  <si>
    <t>ECPH SCOLIOSIS SURVEY 2/3 VIEWS</t>
  </si>
  <si>
    <t>ECPH SI JOINTS 3 VIEWS</t>
  </si>
  <si>
    <t>ECPH SINUSES 3 VIEWS</t>
  </si>
  <si>
    <t>ECPH SKELETAL SURVEY COMPLETE</t>
  </si>
  <si>
    <t>ECPH SKULL 2 VIEWS</t>
  </si>
  <si>
    <t>ECPH SKULL 4+ VIEWS</t>
  </si>
  <si>
    <t>ECPH SOFT TISSUE NECK 2 VIEWS</t>
  </si>
  <si>
    <t>ECPH STERNUM 2+ VIEWS</t>
  </si>
  <si>
    <t>ECPH T-SPINE 2 VIEWS</t>
  </si>
  <si>
    <t>ECPH US AAA SCREENING</t>
  </si>
  <si>
    <t>ECPH US ABD KIDNEYS ONLY!!!!</t>
  </si>
  <si>
    <t>ECPH US ABD LIMITED (GB OR KIDNEY OR LIVER OR AORTA)</t>
  </si>
  <si>
    <t>ECPH US ABDOMEN COMPLETE</t>
  </si>
  <si>
    <t>ECPH US ARTERIAL LOWER EXT LEFT</t>
  </si>
  <si>
    <t>ECPH US ARTERIAL LOWER EXT RIGHT</t>
  </si>
  <si>
    <t>ECPH US ARTERIAL UPPER EXT BILATERAL</t>
  </si>
  <si>
    <t>ECPH US ARTERIAL UPPER EXT LEFT</t>
  </si>
  <si>
    <t>ECPH US ARTERIAL UPPER EXT RIGHT</t>
  </si>
  <si>
    <t>ECPH US BI-ART DOP LOW EXT</t>
  </si>
  <si>
    <t>ECPH US BLADDER/PROSTATE</t>
  </si>
  <si>
    <t>ECPH US CAROTIDS</t>
  </si>
  <si>
    <t>ECPH US CHEST</t>
  </si>
  <si>
    <t>ECPH US EXTREMITY (NON VASCULAR) LIMITED</t>
  </si>
  <si>
    <t>ECPH US PELVIC OB (&gt; OR = 14 WKS)</t>
  </si>
  <si>
    <t>ECPH US PELVIS COMPLETE</t>
  </si>
  <si>
    <t>ECPH US PREGNANCY, 1ST TRI TRANSVAGINAL</t>
  </si>
  <si>
    <t>ECPH US RENAL ARTERY</t>
  </si>
  <si>
    <t>ECPH US- RT BREAST COMPLETE</t>
  </si>
  <si>
    <t>ECPH US SCROTAL TESTES</t>
  </si>
  <si>
    <t>ECPH US THYROID/NECK GLAND</t>
  </si>
  <si>
    <t>ECPH US TRANSVAGINAL</t>
  </si>
  <si>
    <t>ECPH US VENOUS LOWER EXT BILATERIAL</t>
  </si>
  <si>
    <t>ECPH US VENOUS LOWER EXT LEFT</t>
  </si>
  <si>
    <t>ECPH US VENOUS LOWER EXT RIGHT</t>
  </si>
  <si>
    <t>ECPH US VENOUS UPPER EXT - RT</t>
  </si>
  <si>
    <t>ECPH US VENOUS UPPER EXT-LT</t>
  </si>
  <si>
    <t>ECPH US, HEAD OR NECK, SOFT TISSUE</t>
  </si>
  <si>
    <t>ECPH US, LOWER BACK, SOFT TISSUE</t>
  </si>
  <si>
    <t>ECPH US, UPPER BACK, SOFT TISSUE</t>
  </si>
  <si>
    <t>ECPH US-ABD-KIDNEYS (URINARY FUNCTION)</t>
  </si>
  <si>
    <t>ECPH US-LT BREAST COMPLETE</t>
  </si>
  <si>
    <t>ECPH XR LT. ANKLE 3+ VIEWS</t>
  </si>
  <si>
    <t>ECPH XR RT. ANKLE 3+ VIEWS</t>
  </si>
  <si>
    <t>ECPH XR SHOULDER 1 VIEW</t>
  </si>
  <si>
    <t>ECPH XR WRIST 2 VIEWS</t>
  </si>
  <si>
    <t>ECPH-CT BONE DENSITY</t>
  </si>
  <si>
    <t>ECPH-CT UPPER EXT (LEFT) (WITH AND WITHOUT) CONT</t>
  </si>
  <si>
    <t>ECPH-CT UPPER EXT (RIGHT) (WITH AND WITHOUT) CONT</t>
  </si>
  <si>
    <t>ECPH-LOW DOSE CHEST CT (CANCER SCREENING)</t>
  </si>
  <si>
    <t>L-SPINE 2 VIEW</t>
  </si>
  <si>
    <t>XR L-SPINE4V</t>
  </si>
  <si>
    <t>C-SPINE WO 72141</t>
  </si>
  <si>
    <t>MRI RIGHT SHOLDER W/O</t>
  </si>
  <si>
    <t>X-ray, Knee, Bilateral Standing</t>
  </si>
  <si>
    <t>MRI FEMUR W/WO LT</t>
  </si>
  <si>
    <t>76882 LT US UPPER EXTREMITY, NONVASCULAR, LIMITED</t>
  </si>
  <si>
    <t>U/S EXTREMITY NON VASCULAR</t>
  </si>
  <si>
    <t>PET SCAN CPT &amp; RVU</t>
  </si>
  <si>
    <t>LA - DELHI</t>
  </si>
  <si>
    <t>CT heart W quantitative eval of coronary calcium*</t>
  </si>
  <si>
    <t>LA - DESOTO REGIONAL</t>
  </si>
  <si>
    <t>US ABI COMPLETE</t>
  </si>
  <si>
    <t>93975 involves examining both the arterial inflow and venous outflow of an organ. It is not necessary that all organs are examined. 93975 can be coded if only one organ such as the liver is studied, if it is studied in full. For paired organs, both should be studied for complete. 93976 would be coded if only arterial inflow or only venous outflow is studied, or only 1 of paired organs (1 kidney) CPT says that it should include spectral and/or color doppler. ACR says that correct use of the codes requires BOTH spectral and color doppler.</t>
  </si>
  <si>
    <t>(see the ACR US User's Guide.)</t>
  </si>
  <si>
    <t>KNEE/AP/LT/OBLS LT</t>
  </si>
  <si>
    <t>KNEE/AP/LT/OBLS RT</t>
  </si>
  <si>
    <t>HPR-CAPITOL-TX</t>
  </si>
  <si>
    <t>hhhh</t>
  </si>
  <si>
    <t>ALLIANCE</t>
  </si>
  <si>
    <t>RIVER OAKS - TX</t>
  </si>
  <si>
    <t xml:space="preserve"> MR RT shoulder Arthrogram </t>
  </si>
  <si>
    <t>Abdomen 1V Supine</t>
  </si>
  <si>
    <t>Abdomen 2V METAL SCREENING</t>
  </si>
  <si>
    <t>CT abdomen and pelvis w con</t>
  </si>
  <si>
    <t>CT ABDOMEN PELVIS W/WO</t>
  </si>
  <si>
    <t>CT abdomen pelvis wo/w</t>
  </si>
  <si>
    <t>CT angio LE (Tib/Fib) BI</t>
  </si>
  <si>
    <t>CT brain wo con</t>
  </si>
  <si>
    <t>CT cervical spine wo c</t>
  </si>
  <si>
    <t>CT cervical spine wo/w con</t>
  </si>
  <si>
    <t xml:space="preserve">CT chest wo con </t>
  </si>
  <si>
    <t>CT femur LT wo con</t>
  </si>
  <si>
    <t xml:space="preserve">CT lumbar spine wo con </t>
  </si>
  <si>
    <t>CT Lumbar wo contrast</t>
  </si>
  <si>
    <t>CT orbit BI wo con</t>
  </si>
  <si>
    <t>CT RT Hip w/o contrast</t>
  </si>
  <si>
    <t>CT shoulder LT wo/w con</t>
  </si>
  <si>
    <t>CT shoulder RT arthrogram</t>
  </si>
  <si>
    <t>DX LT Hand 2-3V</t>
  </si>
  <si>
    <t>DX RT Hand 2-3V</t>
  </si>
  <si>
    <t>DX Wrist 2v</t>
  </si>
  <si>
    <t>MM tomosyntheis diagnostic BI</t>
  </si>
  <si>
    <t xml:space="preserve">MR ankle RT wo con </t>
  </si>
  <si>
    <t xml:space="preserve">MR Brain wo con </t>
  </si>
  <si>
    <t xml:space="preserve">MR hip LT wo con </t>
  </si>
  <si>
    <t xml:space="preserve">MR hip RT wo con </t>
  </si>
  <si>
    <t>MR hip RT wo/w con</t>
  </si>
  <si>
    <t>MR Knee left wo con</t>
  </si>
  <si>
    <t>MR LEFT ELBOW WO CON</t>
  </si>
  <si>
    <t>MR Lumbar wo con</t>
  </si>
  <si>
    <t>MR orbit wo/w con</t>
  </si>
  <si>
    <t>MR orbits face neck wo con</t>
  </si>
  <si>
    <t xml:space="preserve">MR pelvis wo con </t>
  </si>
  <si>
    <t xml:space="preserve">MR shoulder RT wo con </t>
  </si>
  <si>
    <t>MR THORAIC WO</t>
  </si>
  <si>
    <t>MRI Brain wo/w con</t>
  </si>
  <si>
    <t>MRI Cervial spine wo con</t>
  </si>
  <si>
    <t>MRI Hip wo con LT</t>
  </si>
  <si>
    <t>MRI Hip wo con rt</t>
  </si>
  <si>
    <t xml:space="preserve">US abdomen complete </t>
  </si>
  <si>
    <t>US extremity nonvascular</t>
  </si>
  <si>
    <t xml:space="preserve">US extremity nonvascular </t>
  </si>
  <si>
    <t xml:space="preserve">US Left Lower Extremity </t>
  </si>
  <si>
    <t>US OB &lt;= 14 weeks fetus</t>
  </si>
  <si>
    <t xml:space="preserve">US Renal </t>
  </si>
  <si>
    <t xml:space="preserve">US Transvaginal </t>
  </si>
  <si>
    <t>US Venous Doppler BLE</t>
  </si>
  <si>
    <t>US Venous Doppler LE UNILAT/LM</t>
  </si>
  <si>
    <t>XR cervical spine 7 v</t>
  </si>
  <si>
    <t xml:space="preserve">XR chest 2v </t>
  </si>
  <si>
    <t>XR Clavicle RT 2v</t>
  </si>
  <si>
    <t>XR hip BI w PEL1V</t>
  </si>
  <si>
    <t>XR hip LT 2V</t>
  </si>
  <si>
    <t>XR hip RT 2v</t>
  </si>
  <si>
    <t>XR lumbar spine 5 v</t>
  </si>
  <si>
    <t>XR orbit RT</t>
  </si>
  <si>
    <t>XR Right Hand 2v</t>
  </si>
  <si>
    <t>XR Shoulder RT 2-3v</t>
  </si>
  <si>
    <t>XR Spine Scolio Survey 2 Views</t>
  </si>
  <si>
    <t>Xray Knee Left 3V</t>
  </si>
  <si>
    <t>FEMUR 2 VIEWS R</t>
  </si>
  <si>
    <t>CT pelvis W contrast*</t>
  </si>
  <si>
    <t>CT ABD/PEL W/CONTRAST  ENTEROGRAPHY PROTOCOL</t>
  </si>
  <si>
    <t>CT ABD/PEL WITH CONTRAST APPY PROTOCOL</t>
  </si>
  <si>
    <t>CT ABD/PEL WITH CONTRAST-LIVER PROTOCOL</t>
  </si>
  <si>
    <t>CT ABD/PEL WITH AND WITHOUT CONTRAST UROGRAM PROTOCOL</t>
  </si>
  <si>
    <t>CT ABDOMEN WITH AND WITHOUT CONTRAST (RENAL MASS PROTOCOL)</t>
  </si>
  <si>
    <t>CT Abdomen Triple Phase w/wo contrast 74170</t>
  </si>
  <si>
    <t>CT Adrenal Protocol w/wo contrast 74170</t>
  </si>
  <si>
    <t>CT Kidneys Protocol Mulitphase w/wo contrast 74170</t>
  </si>
  <si>
    <t>Elite</t>
  </si>
  <si>
    <t>CT FACIAL WITH AND WITHOUT CONTRAST</t>
  </si>
  <si>
    <t>DX XRAY FACIAL BONES 3V</t>
  </si>
  <si>
    <t>DX XRAY NASAL</t>
  </si>
  <si>
    <t>MRI PELVIS WITHOUT CONTRAST ATTN:SACRAL PLEXUS</t>
  </si>
  <si>
    <t>MR PELVIS WITH AND WITHOUT 13ML PROHANCE</t>
  </si>
  <si>
    <t>MRI FEMALE PELVIS W/WO (ATTN: OVARIES)</t>
  </si>
  <si>
    <t>MRI FEMALE PELVIS W/WO (ATTN: UTERUS)</t>
  </si>
  <si>
    <t>MRI PELVIS WITH AND WITHOUT CONTRAST ANAL FISTUAL PROTOCOL</t>
  </si>
  <si>
    <t>MRI FEMALE PELVIS WITH AND WITHOUT CONTRAST (ATTN TO UTERUS)</t>
  </si>
  <si>
    <t>MRI PELVIS W/O CONT</t>
  </si>
  <si>
    <t xml:space="preserve">h </t>
  </si>
  <si>
    <t>CLAVICLE LT 2V--C ARM</t>
  </si>
  <si>
    <t>CT ABD PEL W CM</t>
  </si>
  <si>
    <t>CT ABD/PEL WITHOUT CONTRAST RENAL STONE PROTOCOL</t>
  </si>
  <si>
    <t>CT ABD/PEL WITHOUT CONTRAST- RENAL STONE PROTOCOL</t>
  </si>
  <si>
    <t>CT ABD/PELV W</t>
  </si>
  <si>
    <t>CT ABDOMEN &amp; PELVIS WITH CONTRAST W/ORAL CONTRAST</t>
  </si>
  <si>
    <t>CT Abdomen w/out contract</t>
  </si>
  <si>
    <t>MRI ABDOMEN &amp; MRCP WITH AND WITHOUT CONTRAST</t>
  </si>
  <si>
    <t>MRI ABDOMEN &amp; MRCP WITH AND WITHOUT CONTRAST (ATTN: PANCREAS)</t>
  </si>
  <si>
    <t>MRI ABDOMEN WITH AND WITHOUT CONTRAST (ATTN: LIVER)</t>
  </si>
  <si>
    <t>MRI ABDOMEN WITH AND WITHOUT CONTRAST (LIVER PROTOCOL)</t>
  </si>
  <si>
    <t>MRI ABDOMEN WITH AND WITHOUT CONTRAST ATTEN: PANCREAS</t>
  </si>
  <si>
    <t>MRI ABDOMEN WITH AND WITHOUT CONTRAST ATTEN: RENALS</t>
  </si>
  <si>
    <t>MRI ABDOMEN WITH AND WITHOUT CONTRAST ATTN:RENALS</t>
  </si>
  <si>
    <t>MRI ABDOMEN WO/W ATT: LIVER (ELVT. FERRITIN)</t>
  </si>
  <si>
    <t>CT BONE DENSITY SPINE &amp; HIP</t>
  </si>
  <si>
    <t>DX LSPINE W/ FLEX/EXT</t>
  </si>
  <si>
    <t>DX XRAY THORACIC SPINE 4V</t>
  </si>
  <si>
    <t>DX XRAY CERVICAL SPINE 2 - 3 VIEWS</t>
  </si>
  <si>
    <t>CT TSP WO</t>
  </si>
  <si>
    <t>CT L SPINE WITHOUT CONTRAST</t>
  </si>
  <si>
    <t>CT C SPINE WITH AND WITHOUT CONTRAST</t>
  </si>
  <si>
    <t>MR BRAIN+ORBIT WITH AND WO</t>
  </si>
  <si>
    <t>MRI BRAIN AND ORBITS W/WO CONTRAST</t>
  </si>
  <si>
    <t>CT MAXILLOFACIAL WITHOUT CONTRAST</t>
  </si>
  <si>
    <t>CTA CHEST/PE W CONTRAS</t>
  </si>
  <si>
    <t>MRI Prostate w/o Contrast</t>
  </si>
  <si>
    <t>GIS</t>
  </si>
  <si>
    <t>CT Chest w/o contrast 71250</t>
  </si>
  <si>
    <t>CT Chest w/ contrast 71260</t>
  </si>
  <si>
    <t>CT CHEST WITH AND WITHOUT OMNIPAQUE 300 90ML</t>
  </si>
  <si>
    <t>CTA CHEST WITH- PE PROTOCOL</t>
  </si>
  <si>
    <t>DX RIBS 2V LT</t>
  </si>
  <si>
    <t>DX RIBS 2V RT</t>
  </si>
  <si>
    <t>DX XRAY RIGHT CLAVICLE AP/LAT (2V)</t>
  </si>
  <si>
    <t>DX XRAY LEFT CLAVICLE AP/LAT (2V)</t>
  </si>
  <si>
    <t>XR HAND 3V RIGHT</t>
  </si>
  <si>
    <t>XR HAND LEFT 3V+</t>
  </si>
  <si>
    <t>XR HAND 3V LEFT</t>
  </si>
  <si>
    <t>XR HAND RIGHT 3V+</t>
  </si>
  <si>
    <t>CTA UPPER EXTREMITY WITH IV WO ORAL</t>
  </si>
  <si>
    <t>CT LOW DOSE</t>
  </si>
  <si>
    <t>OPEN MRIS</t>
  </si>
  <si>
    <t>CT SOFT TISSUE NECK WITH AND WITHOUT OMNIPAQUE 80ML</t>
  </si>
  <si>
    <t>KNEE 2 VIEWS</t>
  </si>
  <si>
    <t>CT CHEST/THORAX W</t>
  </si>
  <si>
    <t>MRI CHEST WITHOUT CONTRAST (ATTN: RT PECTORALIS MAJOR TENDON)</t>
  </si>
  <si>
    <t>CT CHEST/ABD/PEL W/O</t>
  </si>
  <si>
    <t>3D Diagnostic Mammogram Bilateral</t>
  </si>
  <si>
    <t>3D Mammogram Implant Screening - ComboHD</t>
  </si>
  <si>
    <t>US OB 1ST TRI</t>
  </si>
  <si>
    <t>US SOFT TIISUE EXT LT</t>
  </si>
  <si>
    <t>US OB &gt;14 WKS 1ST G</t>
  </si>
  <si>
    <t>MRI ABDOMEN BAP</t>
  </si>
  <si>
    <t>MRI , Right Knee s/ contrast</t>
  </si>
  <si>
    <t>MR RIGHT ANKLE WOW</t>
  </si>
  <si>
    <t>MRI RIGHT FOOT WITH AND WITHOUT CONTRAST</t>
  </si>
  <si>
    <t>MRI C-SPINE W BAP</t>
  </si>
  <si>
    <t>MRI THORAC W BAP</t>
  </si>
  <si>
    <t>CT SINUS LIMITED</t>
  </si>
  <si>
    <t>CT ANGIO ABD AORTA RUNOFF</t>
  </si>
  <si>
    <t>MR TSP WO</t>
  </si>
  <si>
    <t>MRA THORACIC WITH AND WITHOUT CONTRAST EDI</t>
  </si>
  <si>
    <t>MRA CHEST WITH AND WITHOUT CONTRAST</t>
  </si>
  <si>
    <t>DX XRAY SCOLIOSIS SERIES AP 2/3 VWS</t>
  </si>
  <si>
    <t>DX LSPINE W BEND V (4V)</t>
  </si>
  <si>
    <t>MRI SI JOINT WITHOUT CONTRAST</t>
  </si>
  <si>
    <t>DX SACRUM COCCYX MIN 3V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</si>
</sst>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60" x14ac:knownFonts="1">
    <font>
      <sz val="11"/>
      <color theme="1"/>
      <name val="Aptos Narrow"/>
      <family val="2"/>
      <scheme val="minor"/>
    </font>
    <font>
      <b/>
      <sz val="11"/>
      <color theme="1"/>
      <name val="Aptos Narrow"/>
      <family val="2"/>
      <scheme val="minor"/>
    </font>
    <font>
      <sz val="11"/>
      <color theme="0"/>
      <name val="Aptos Narrow"/>
      <family val="2"/>
      <scheme val="minor"/>
    </font>
    <font>
      <b/>
      <sz val="11"/>
      <name val="Trebuchet MS"/>
      <family val="2"/>
    </font>
    <font>
      <sz val="11"/>
      <name val="Calibri"/>
      <family val="2"/>
    </font>
    <font>
      <b/>
      <sz val="11"/>
      <name val="Bell MT"/>
      <family val="1"/>
    </font>
    <font>
      <sz val="11"/>
      <name val="Aptos Narrow"/>
      <family val="2"/>
      <scheme val="minor"/>
    </font>
    <font>
      <b/>
      <sz val="11"/>
      <name val="Calibri"/>
      <family val="2"/>
    </font>
    <font>
      <b/>
      <sz val="11"/>
      <color rgb="FFFFFFFF"/>
      <name val="Trebuchet MS"/>
      <family val="2"/>
    </font>
    <font>
      <sz val="11"/>
      <color rgb="FFFFFFFF"/>
      <name val="Trebuchet MS"/>
      <family val="2"/>
    </font>
    <font>
      <b/>
      <sz val="11"/>
      <color theme="0"/>
      <name val="Bell MT"/>
      <family val="1"/>
    </font>
    <font>
      <b/>
      <sz val="11"/>
      <name val="Aptos Narrow"/>
      <family val="2"/>
      <scheme val="minor"/>
    </font>
    <font>
      <b/>
      <sz val="11"/>
      <color rgb="FF002060"/>
      <name val="Trebuchet MS"/>
      <family val="2"/>
    </font>
    <font>
      <sz val="11"/>
      <name val="Bell MT"/>
      <family val="1"/>
    </font>
    <font>
      <b/>
      <sz val="11"/>
      <color rgb="FFC00000"/>
      <name val="Bell MT"/>
      <family val="1"/>
    </font>
    <font>
      <b/>
      <sz val="14"/>
      <name val="Calibri"/>
      <family val="2"/>
    </font>
    <font>
      <sz val="11"/>
      <color theme="0"/>
      <name val="Bell MT"/>
      <family val="1"/>
    </font>
    <font>
      <b/>
      <sz val="11"/>
      <color rgb="FF000000"/>
      <name val="Trebuchet MS"/>
      <family val="2"/>
    </font>
    <font>
      <b/>
      <sz val="11"/>
      <color rgb="FFC00000"/>
      <name val="Aptos Narrow"/>
      <family val="2"/>
      <scheme val="minor"/>
    </font>
    <font>
      <sz val="11"/>
      <color rgb="FF0070C0"/>
      <name val="Bell MT"/>
      <family val="1"/>
    </font>
    <font>
      <b/>
      <sz val="10"/>
      <color theme="0"/>
      <name val="Arial"/>
      <family val="2"/>
    </font>
    <font>
      <sz val="11"/>
      <name val="Trebuchet MS"/>
      <family val="2"/>
    </font>
    <font>
      <sz val="11"/>
      <color theme="1"/>
      <name val="Calibri"/>
      <family val="2"/>
    </font>
    <font>
      <b/>
      <sz val="11"/>
      <color rgb="FF7030A0"/>
      <name val="Calibri"/>
      <family val="2"/>
    </font>
    <font>
      <b/>
      <sz val="11"/>
      <color rgb="FF92D050"/>
      <name val="Trebuchet MS"/>
      <family val="2"/>
    </font>
    <font>
      <sz val="11"/>
      <color theme="0"/>
      <name val="Calibri"/>
      <family val="2"/>
    </font>
    <font>
      <b/>
      <sz val="11"/>
      <color theme="0"/>
      <name val="Calibri"/>
      <family val="2"/>
    </font>
    <font>
      <sz val="11"/>
      <color rgb="FF000000"/>
      <name val="Trebuchet MS"/>
      <family val="2"/>
    </font>
    <font>
      <sz val="11"/>
      <color theme="8" tint="-0.499984740745262"/>
      <name val="Calibri"/>
      <family val="2"/>
    </font>
    <font>
      <sz val="12"/>
      <color rgb="FF000000"/>
      <name val="Trebuchet MS"/>
      <family val="2"/>
    </font>
    <font>
      <sz val="11"/>
      <color rgb="FFFFFFFF"/>
      <name val="Calibri"/>
      <family val="2"/>
    </font>
    <font>
      <b/>
      <sz val="11"/>
      <color rgb="FF002060"/>
      <name val="Calibri"/>
      <family val="2"/>
    </font>
    <font>
      <sz val="11"/>
      <color rgb="FF002060"/>
      <name val="Calibri"/>
      <family val="2"/>
    </font>
    <font>
      <b/>
      <sz val="11"/>
      <color theme="8" tint="-0.499984740745262"/>
      <name val="Calibri"/>
      <family val="2"/>
    </font>
    <font>
      <b/>
      <sz val="11"/>
      <color rgb="FF002060"/>
      <name val="Aptos Narrow"/>
      <family val="2"/>
      <scheme val="minor"/>
    </font>
    <font>
      <sz val="11"/>
      <color rgb="FF002060"/>
      <name val="Aptos Narrow"/>
      <family val="2"/>
      <scheme val="minor"/>
    </font>
    <font>
      <b/>
      <sz val="11"/>
      <color theme="8" tint="-0.499984740745262"/>
      <name val="Aptos Narrow"/>
      <family val="2"/>
      <scheme val="minor"/>
    </font>
    <font>
      <sz val="10"/>
      <color rgb="FF000000"/>
      <name val="Trebuchet MS"/>
      <family val="2"/>
    </font>
    <font>
      <b/>
      <sz val="11"/>
      <color theme="0"/>
      <name val="Trebuchet MS"/>
      <family val="2"/>
    </font>
    <font>
      <b/>
      <sz val="11"/>
      <color rgb="FF000000"/>
      <name val="Aptos Narrow"/>
      <family val="2"/>
      <scheme val="minor"/>
    </font>
    <font>
      <sz val="11"/>
      <color rgb="FF333333"/>
      <name val="Montserrat"/>
    </font>
    <font>
      <sz val="11"/>
      <color rgb="FF000000"/>
      <name val="Calibri"/>
      <family val="2"/>
    </font>
    <font>
      <sz val="11"/>
      <color rgb="FFFF0000"/>
      <name val="Trebuchet MS"/>
      <family val="2"/>
    </font>
    <font>
      <sz val="11"/>
      <color theme="0"/>
      <name val="Trebuchet MS"/>
      <family val="2"/>
    </font>
    <font>
      <sz val="10"/>
      <name val="Trebuchet MS"/>
      <family val="2"/>
    </font>
    <font>
      <b/>
      <sz val="11"/>
      <color theme="1"/>
      <name val="Trebuchet MS"/>
      <family val="2"/>
    </font>
    <font>
      <sz val="11"/>
      <color theme="9" tint="-0.249977111117893"/>
      <name val="Calibri"/>
      <family val="2"/>
    </font>
    <font>
      <b/>
      <sz val="11"/>
      <color theme="9" tint="-0.249977111117893"/>
      <name val="Calibri"/>
      <family val="2"/>
    </font>
    <font>
      <sz val="11"/>
      <color theme="9" tint="-0.249977111117893"/>
      <name val="Aptos Narrow"/>
      <family val="2"/>
      <scheme val="minor"/>
    </font>
    <font>
      <b/>
      <sz val="11"/>
      <color theme="9" tint="-0.249977111117893"/>
      <name val="Aptos Narrow"/>
      <family val="2"/>
      <scheme val="minor"/>
    </font>
    <font>
      <sz val="11"/>
      <color rgb="FFC00000"/>
      <name val="Calibri"/>
      <family val="2"/>
    </font>
    <font>
      <sz val="11"/>
      <color theme="9" tint="-0.499984740745262"/>
      <name val="Calibri"/>
      <family val="2"/>
    </font>
    <font>
      <b/>
      <sz val="11"/>
      <color theme="9" tint="-0.499984740745262"/>
      <name val="Calibri"/>
      <family val="2"/>
    </font>
    <font>
      <sz val="11"/>
      <color rgb="FFFF0000"/>
      <name val="Aptos Narrow"/>
      <family val="2"/>
      <scheme val="minor"/>
    </font>
    <font>
      <b/>
      <sz val="11"/>
      <color theme="0"/>
      <name val="Aptos Narrow"/>
      <family val="2"/>
      <scheme val="minor"/>
    </font>
    <font>
      <sz val="11"/>
      <color theme="1"/>
      <name val="Aptos"/>
      <family val="2"/>
    </font>
    <font>
      <b/>
      <sz val="11"/>
      <color theme="5" tint="0.79998168889431442"/>
      <name val="Calibri"/>
      <family val="2"/>
    </font>
    <font>
      <b/>
      <sz val="10"/>
      <color rgb="FFC00000"/>
      <name val="Aptos Narrow"/>
      <family val="2"/>
      <scheme val="minor"/>
    </font>
    <font>
      <b/>
      <sz val="10"/>
      <color rgb="FFC00000"/>
      <name val="Calibri"/>
      <family val="2"/>
    </font>
    <font>
      <b/>
      <sz val="11"/>
      <color rgb="FFC00000"/>
      <name val="Trebuchet MS"/>
      <family val="2"/>
    </font>
    <font>
      <b/>
      <sz val="11"/>
      <color rgb="FF0070C0"/>
      <name val="Calibri"/>
      <family val="2"/>
    </font>
    <font>
      <b/>
      <sz val="11"/>
      <color rgb="FF0070C0"/>
      <name val="Trebuchet MS"/>
      <family val="2"/>
    </font>
    <font>
      <sz val="11"/>
      <color rgb="FF000000"/>
      <name val="Aptos Narrow"/>
      <family val="2"/>
    </font>
    <font>
      <b/>
      <sz val="11"/>
      <color theme="0"/>
      <name val="Aptos Narrow"/>
      <family val="2"/>
    </font>
    <font>
      <sz val="11"/>
      <color theme="4"/>
      <name val="Aptos Narrow"/>
      <family val="2"/>
      <scheme val="minor"/>
    </font>
    <font>
      <b/>
      <sz val="10"/>
      <color theme="4"/>
      <name val="Aptos Narrow"/>
      <family val="2"/>
      <scheme val="minor"/>
    </font>
    <font>
      <b/>
      <sz val="11"/>
      <color theme="4"/>
      <name val="Calibri"/>
      <family val="2"/>
    </font>
    <font>
      <b/>
      <sz val="11"/>
      <color rgb="FF0070C0"/>
      <name val="Aptos Narrow"/>
      <family val="2"/>
    </font>
    <font>
      <b/>
      <sz val="11"/>
      <color theme="7" tint="-0.499984740745262"/>
      <name val="Aptos Narrow"/>
      <family val="2"/>
      <scheme val="minor"/>
    </font>
    <font>
      <b/>
      <sz val="11"/>
      <color rgb="FF0070C0"/>
      <name val="Aptos Narrow"/>
      <family val="2"/>
      <scheme val="minor"/>
    </font>
    <font>
      <sz val="11"/>
      <color rgb="FFC00000"/>
      <name val="Trebuchet MS"/>
      <family val="2"/>
    </font>
    <font>
      <sz val="12"/>
      <color rgb="FF6A6A6A"/>
      <name val="Montserrat"/>
      <family val="2"/>
      <charset val="1"/>
    </font>
    <font>
      <b/>
      <sz val="11"/>
      <color theme="4" tint="-0.499984740745262"/>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i/>
      <sz val="11"/>
      <color rgb="FF7F7F7F"/>
      <name val="Aptos Narrow"/>
      <family val="2"/>
      <scheme val="minor"/>
    </font>
    <font>
      <b/>
      <sz val="11"/>
      <color rgb="FF003569"/>
      <name val="Aptos Narrow"/>
      <family val="2"/>
      <scheme val="minor"/>
    </font>
    <font>
      <b/>
      <sz val="11"/>
      <color rgb="FF00377E"/>
      <name val="Aptos Narrow"/>
      <family val="2"/>
      <scheme val="minor"/>
    </font>
    <font>
      <b/>
      <sz val="10"/>
      <name val="Trebuchet MS"/>
      <family val="2"/>
    </font>
    <font>
      <b/>
      <sz val="11"/>
      <color rgb="FFFFFF00"/>
      <name val="Trebuchet MS"/>
      <family val="2"/>
    </font>
    <font>
      <b/>
      <sz val="12"/>
      <name val="Aptos Narrow"/>
      <family val="2"/>
    </font>
    <font>
      <b/>
      <sz val="11"/>
      <color theme="9" tint="-0.499984740745262"/>
      <name val="Trebuchet MS"/>
      <family val="2"/>
    </font>
    <font>
      <b/>
      <sz val="11"/>
      <color rgb="FF000000"/>
      <name val="Aptos Narrow"/>
      <family val="2"/>
    </font>
    <font>
      <b/>
      <sz val="11"/>
      <color theme="9" tint="-0.249977111117893"/>
      <name val="Trebuchet MS"/>
      <family val="2"/>
    </font>
    <font>
      <b/>
      <sz val="11"/>
      <color rgb="FF000000"/>
      <name val="Calibri"/>
      <family val="2"/>
    </font>
    <font>
      <b/>
      <sz val="11"/>
      <color rgb="FFFFFFFF"/>
      <name val="Aptos Narrow"/>
      <family val="2"/>
    </font>
    <font>
      <b/>
      <sz val="11"/>
      <color rgb="FF1F4E78"/>
      <name val="Trebuchet MS"/>
      <family val="2"/>
    </font>
    <font>
      <sz val="11"/>
      <color theme="9" tint="-0.499984740745262"/>
      <name val="Trebuchet MS"/>
      <family val="2"/>
    </font>
    <font>
      <b/>
      <sz val="11"/>
      <color rgb="FF7030A0"/>
      <name val="Trebuchet MS"/>
      <family val="2"/>
    </font>
    <font>
      <b/>
      <sz val="11"/>
      <color theme="6"/>
      <name val="Trebuchet MS"/>
      <family val="2"/>
    </font>
    <font>
      <b/>
      <sz val="10"/>
      <color theme="1"/>
      <name val="Trebuchet MS"/>
      <family val="2"/>
    </font>
    <font>
      <sz val="11"/>
      <color rgb="FF375623"/>
      <name val="Trebuchet MS"/>
      <family val="2"/>
    </font>
    <font>
      <b/>
      <sz val="11"/>
      <color theme="4"/>
      <name val="Trebuchet MS"/>
      <family val="2"/>
    </font>
    <font>
      <b/>
      <sz val="12"/>
      <color rgb="FF000000"/>
      <name val="Aptos Narrow"/>
      <family val="2"/>
    </font>
    <font>
      <b/>
      <sz val="10"/>
      <color theme="4"/>
      <name val="Arial"/>
      <family val="2"/>
    </font>
    <font>
      <b/>
      <sz val="11"/>
      <color rgb="FF00377E"/>
      <name val="Trebuchet MS"/>
      <family val="2"/>
    </font>
    <font>
      <b/>
      <sz val="10"/>
      <color rgb="FFC00000"/>
      <name val="Trebuchet MS"/>
      <family val="2"/>
    </font>
    <font>
      <b/>
      <sz val="11"/>
      <name val="Aptos Narrow"/>
      <family val="2"/>
    </font>
    <font>
      <sz val="11"/>
      <color rgb="FF203764"/>
      <name val="Trebuchet MS"/>
      <family val="2"/>
    </font>
    <font>
      <sz val="11"/>
      <color theme="4"/>
      <name val="Trebuchet MS"/>
      <family val="2"/>
    </font>
    <font>
      <sz val="11"/>
      <color rgb="FF002060"/>
      <name val="Trebuchet MS"/>
      <family val="2"/>
    </font>
    <font>
      <b/>
      <sz val="10"/>
      <name val="Arial"/>
      <family val="2"/>
    </font>
    <font>
      <b/>
      <sz val="10"/>
      <color theme="9" tint="-0.499984740745262"/>
      <name val="Arial"/>
      <family val="2"/>
    </font>
    <font>
      <b/>
      <sz val="10"/>
      <color rgb="FF0070C0"/>
      <name val="Trebuchet MS"/>
      <family val="2"/>
    </font>
    <font>
      <b/>
      <sz val="11"/>
      <color rgb="FF003569"/>
      <name val="Trebuchet MS"/>
      <family val="2"/>
    </font>
    <font>
      <b/>
      <sz val="10"/>
      <color rgb="FFFFFFFF"/>
      <name val="Trebuchet MS"/>
      <family val="2"/>
    </font>
    <font>
      <b/>
      <sz val="11"/>
      <color rgb="FFFF0000"/>
      <name val="Trebuchet MS"/>
      <family val="2"/>
    </font>
    <font>
      <sz val="12"/>
      <color rgb="FF000000"/>
      <name val="Aptos Narrow"/>
      <family val="2"/>
    </font>
    <font>
      <b/>
      <sz val="10"/>
      <color rgb="FF000000"/>
      <name val="Arial"/>
      <family val="2"/>
    </font>
    <font>
      <b/>
      <sz val="11"/>
      <color theme="1"/>
      <name val="Aptos Narrow"/>
      <family val="2"/>
    </font>
    <font>
      <b/>
      <sz val="10"/>
      <color theme="0"/>
      <name val="Trebuchet MS"/>
      <family val="2"/>
    </font>
    <font>
      <b/>
      <sz val="10"/>
      <color rgb="FF0070C0"/>
      <name val="Aptos Narrow"/>
      <family val="2"/>
      <scheme val="minor"/>
    </font>
    <font>
      <b/>
      <sz val="9"/>
      <color rgb="FF0070C0"/>
      <name val="Aptos Narrow"/>
      <family val="2"/>
      <scheme val="minor"/>
    </font>
    <font>
      <b/>
      <sz val="11"/>
      <color rgb="FF0070C0"/>
      <name val="Bell MT"/>
      <family val="1"/>
    </font>
    <font>
      <sz val="9"/>
      <name val="Aptos Narrow"/>
      <family val="2"/>
    </font>
    <font>
      <sz val="9"/>
      <name val="Aptos Narrow"/>
      <family val="2"/>
      <scheme val="minor"/>
    </font>
    <font>
      <b/>
      <sz val="11"/>
      <color theme="8" tint="-0.249977111117893"/>
      <name val="Aptos Narrow"/>
      <family val="2"/>
      <scheme val="minor"/>
    </font>
    <font>
      <b/>
      <sz val="11"/>
      <color theme="8" tint="-0.249977111117893"/>
      <name val="Trebuchet MS"/>
      <family val="2"/>
    </font>
    <font>
      <sz val="11"/>
      <color theme="4"/>
      <name val="Calibri"/>
      <family val="2"/>
    </font>
    <font>
      <b/>
      <sz val="11"/>
      <color theme="4"/>
      <name val="Aptos Narrow"/>
      <family val="2"/>
      <scheme val="minor"/>
    </font>
    <font>
      <b/>
      <sz val="9"/>
      <color theme="0"/>
      <name val="Aptos Narrow"/>
      <family val="2"/>
      <scheme val="minor"/>
    </font>
    <font>
      <b/>
      <sz val="9"/>
      <color theme="1"/>
      <name val="Trebuchet MS"/>
      <family val="2"/>
    </font>
    <font>
      <b/>
      <sz val="10"/>
      <name val="Courier New"/>
      <family val="3"/>
    </font>
    <font>
      <sz val="9"/>
      <color theme="0"/>
      <name val="Aptos Narrow"/>
      <family val="2"/>
      <scheme val="minor"/>
    </font>
    <font>
      <b/>
      <sz val="9"/>
      <color theme="1"/>
      <name val="Aptos Narrow"/>
      <family val="2"/>
      <scheme val="minor"/>
    </font>
    <font>
      <b/>
      <sz val="9"/>
      <color theme="4"/>
      <name val="Aptos Narrow"/>
      <family val="2"/>
      <scheme val="minor"/>
    </font>
    <font>
      <sz val="11"/>
      <color rgb="FF0070C0"/>
      <name val="Aptos Narrow"/>
      <family val="2"/>
      <scheme val="minor"/>
    </font>
    <font>
      <sz val="11"/>
      <color rgb="FF0070C0"/>
      <name val="Trebuchet MS"/>
      <family val="2"/>
    </font>
    <font>
      <b/>
      <sz val="12"/>
      <color theme="0"/>
      <name val="Aptos Narrow"/>
      <family val="2"/>
      <scheme val="minor"/>
    </font>
    <font>
      <b/>
      <sz val="12"/>
      <color rgb="FF0070C0"/>
      <name val="Aptos Narrow"/>
      <family val="2"/>
      <scheme val="minor"/>
    </font>
    <font>
      <sz val="12"/>
      <color theme="0"/>
      <name val="Aptos Narrow"/>
      <family val="2"/>
      <scheme val="minor"/>
    </font>
    <font>
      <b/>
      <sz val="12"/>
      <color theme="1"/>
      <name val="Aptos Narrow"/>
      <family val="2"/>
      <scheme val="minor"/>
    </font>
    <font>
      <sz val="11"/>
      <color theme="1"/>
      <name val="Trebuchet MS"/>
      <family val="2"/>
    </font>
    <font>
      <b/>
      <sz val="12"/>
      <color theme="4"/>
      <name val="Aptos Narrow"/>
      <family val="2"/>
      <scheme val="minor"/>
    </font>
    <font>
      <b/>
      <sz val="11"/>
      <color theme="1"/>
      <name val="Calibri"/>
      <family val="2"/>
    </font>
    <font>
      <sz val="12"/>
      <color rgb="FF000000"/>
      <name val="Aptos"/>
      <family val="2"/>
    </font>
    <font>
      <b/>
      <sz val="11"/>
      <color theme="7" tint="0.39997558519241921"/>
      <name val="Aptos Narrow"/>
      <family val="2"/>
      <scheme val="minor"/>
    </font>
    <font>
      <b/>
      <sz val="11"/>
      <color theme="7" tint="0.39997558519241921"/>
      <name val="Trebuchet MS"/>
      <family val="2"/>
    </font>
    <font>
      <b/>
      <sz val="11"/>
      <color rgb="FF993366"/>
      <name val="Trebuchet MS"/>
      <family val="2"/>
    </font>
    <font>
      <b/>
      <sz val="11"/>
      <color theme="7" tint="-0.499984740745262"/>
      <name val="Trebuchet MS"/>
      <family val="2"/>
    </font>
    <font>
      <b/>
      <sz val="11"/>
      <color theme="4" tint="-0.499984740745262"/>
      <name val="Trebuchet MS"/>
      <family val="2"/>
    </font>
    <font>
      <b/>
      <sz val="11"/>
      <color theme="8"/>
      <name val="Trebuchet MS"/>
      <family val="2"/>
    </font>
    <font>
      <sz val="10"/>
      <color theme="0"/>
      <name val="Arial"/>
      <family val="2"/>
    </font>
    <font>
      <b/>
      <sz val="10"/>
      <color theme="1"/>
      <name val="Arial"/>
      <family val="2"/>
    </font>
    <font>
      <b/>
      <sz val="11"/>
      <color theme="2"/>
      <name val="Bell MT"/>
      <family val="1"/>
    </font>
    <font>
      <b/>
      <sz val="11"/>
      <color theme="2"/>
      <name val="Trebuchet MS"/>
      <family val="2"/>
    </font>
    <font>
      <sz val="10"/>
      <color theme="1"/>
      <name val="Aptos Narrow"/>
      <family val="2"/>
      <scheme val="minor"/>
    </font>
    <font>
      <strike/>
      <sz val="11"/>
      <color theme="1"/>
      <name val="Aptos Narrow"/>
      <family val="2"/>
      <scheme val="minor"/>
    </font>
    <font>
      <strike/>
      <sz val="11"/>
      <color rgb="FFFF0000"/>
      <name val="Aptos Narrow"/>
      <family val="2"/>
      <scheme val="minor"/>
    </font>
    <font>
      <sz val="11"/>
      <color rgb="FF0070C0"/>
      <name val="Calibri"/>
      <family val="2"/>
    </font>
  </fonts>
  <fills count="173">
    <fill>
      <patternFill patternType="none"/>
    </fill>
    <fill>
      <patternFill patternType="gray125"/>
    </fill>
    <fill>
      <patternFill patternType="solid">
        <fgColor rgb="FFFFFF00"/>
        <bgColor indexed="64"/>
      </patternFill>
    </fill>
    <fill>
      <patternFill patternType="solid">
        <fgColor rgb="FF375623"/>
        <bgColor rgb="FF000000"/>
      </patternFill>
    </fill>
    <fill>
      <patternFill patternType="solid">
        <fgColor rgb="FF7030A0"/>
        <bgColor indexed="64"/>
      </patternFill>
    </fill>
    <fill>
      <patternFill patternType="solid">
        <fgColor rgb="FFFF33CC"/>
        <bgColor rgb="FF000000"/>
      </patternFill>
    </fill>
    <fill>
      <patternFill patternType="solid">
        <fgColor rgb="FFFFC000"/>
        <bgColor indexed="64"/>
      </patternFill>
    </fill>
    <fill>
      <patternFill patternType="solid">
        <fgColor theme="6"/>
        <bgColor indexed="64"/>
      </patternFill>
    </fill>
    <fill>
      <patternFill patternType="solid">
        <fgColor rgb="FF00B050"/>
        <bgColor rgb="FF000000"/>
      </patternFill>
    </fill>
    <fill>
      <patternFill patternType="solid">
        <fgColor theme="5"/>
        <bgColor indexed="64"/>
      </patternFill>
    </fill>
    <fill>
      <patternFill patternType="solid">
        <fgColor rgb="FFCCFF33"/>
        <bgColor indexed="64"/>
      </patternFill>
    </fill>
    <fill>
      <patternFill patternType="solid">
        <fgColor rgb="FFCCFF33"/>
        <bgColor rgb="FF000000"/>
      </patternFill>
    </fill>
    <fill>
      <patternFill patternType="solid">
        <fgColor theme="7" tint="0.59999389629810485"/>
        <bgColor indexed="64"/>
      </patternFill>
    </fill>
    <fill>
      <patternFill patternType="solid">
        <fgColor rgb="FFF8CBAD"/>
        <bgColor rgb="FF000000"/>
      </patternFill>
    </fill>
    <fill>
      <patternFill patternType="solid">
        <fgColor theme="4" tint="0.39997558519241921"/>
        <bgColor indexed="64"/>
      </patternFill>
    </fill>
    <fill>
      <patternFill patternType="solid">
        <fgColor theme="5" tint="0.59999389629810485"/>
        <bgColor indexed="64"/>
      </patternFill>
    </fill>
    <fill>
      <patternFill patternType="solid">
        <fgColor rgb="FF806000"/>
        <bgColor rgb="FF000000"/>
      </patternFill>
    </fill>
    <fill>
      <patternFill patternType="solid">
        <fgColor theme="6"/>
        <bgColor rgb="FF000000"/>
      </patternFill>
    </fill>
    <fill>
      <patternFill patternType="solid">
        <fgColor rgb="FF7030A0"/>
        <bgColor rgb="FF000000"/>
      </patternFill>
    </fill>
    <fill>
      <patternFill patternType="solid">
        <fgColor rgb="FF00B0F0"/>
        <bgColor indexed="64"/>
      </patternFill>
    </fill>
    <fill>
      <patternFill patternType="solid">
        <fgColor theme="4" tint="-0.499984740745262"/>
        <bgColor rgb="FF000000"/>
      </patternFill>
    </fill>
    <fill>
      <patternFill patternType="solid">
        <fgColor rgb="FF00B050"/>
        <bgColor indexed="64"/>
      </patternFill>
    </fill>
    <fill>
      <patternFill patternType="solid">
        <fgColor rgb="FF000000"/>
        <bgColor rgb="FF000000"/>
      </patternFill>
    </fill>
    <fill>
      <patternFill patternType="solid">
        <fgColor theme="9" tint="-0.499984740745262"/>
        <bgColor indexed="64"/>
      </patternFill>
    </fill>
    <fill>
      <patternFill patternType="solid">
        <fgColor rgb="FF00FFFF"/>
        <bgColor rgb="FF000000"/>
      </patternFill>
    </fill>
    <fill>
      <patternFill patternType="solid">
        <fgColor rgb="FFC00000"/>
        <bgColor indexed="64"/>
      </patternFill>
    </fill>
    <fill>
      <patternFill patternType="solid">
        <fgColor rgb="FF9966FF"/>
        <bgColor rgb="FF000000"/>
      </patternFill>
    </fill>
    <fill>
      <patternFill patternType="solid">
        <fgColor theme="4" tint="-0.499984740745262"/>
        <bgColor indexed="64"/>
      </patternFill>
    </fill>
    <fill>
      <patternFill patternType="solid">
        <fgColor rgb="FF009999"/>
        <bgColor rgb="FF000000"/>
      </patternFill>
    </fill>
    <fill>
      <patternFill patternType="solid">
        <fgColor theme="7" tint="-0.499984740745262"/>
        <bgColor indexed="64"/>
      </patternFill>
    </fill>
    <fill>
      <patternFill patternType="solid">
        <fgColor rgb="FF993366"/>
        <bgColor indexed="64"/>
      </patternFill>
    </fill>
    <fill>
      <patternFill patternType="solid">
        <fgColor rgb="FFFF33CC"/>
        <bgColor indexed="64"/>
      </patternFill>
    </fill>
    <fill>
      <patternFill patternType="solid">
        <fgColor rgb="FFED7D31"/>
        <bgColor rgb="FF000000"/>
      </patternFill>
    </fill>
    <fill>
      <patternFill patternType="solid">
        <fgColor theme="9" tint="0.59999389629810485"/>
        <bgColor indexed="64"/>
      </patternFill>
    </fill>
    <fill>
      <patternFill patternType="solid">
        <fgColor rgb="FF00B0F0"/>
        <bgColor rgb="FF000000"/>
      </patternFill>
    </fill>
    <fill>
      <patternFill patternType="solid">
        <fgColor rgb="FF00FFFF"/>
        <bgColor indexed="64"/>
      </patternFill>
    </fill>
    <fill>
      <patternFill patternType="solid">
        <fgColor rgb="FF9966FF"/>
        <bgColor indexed="64"/>
      </patternFill>
    </fill>
    <fill>
      <patternFill patternType="solid">
        <fgColor rgb="FF009999"/>
        <bgColor indexed="64"/>
      </patternFill>
    </fill>
    <fill>
      <patternFill patternType="solid">
        <fgColor rgb="FF99FFCC"/>
        <bgColor indexed="64"/>
      </patternFill>
    </fill>
    <fill>
      <patternFill patternType="solid">
        <fgColor theme="1"/>
        <bgColor indexed="64"/>
      </patternFill>
    </fill>
    <fill>
      <patternFill patternType="solid">
        <fgColor rgb="FFFFFF00"/>
        <bgColor rgb="FF000000"/>
      </patternFill>
    </fill>
    <fill>
      <patternFill patternType="solid">
        <fgColor rgb="FFFFC000"/>
        <bgColor rgb="FF000000"/>
      </patternFill>
    </fill>
    <fill>
      <patternFill patternType="solid">
        <fgColor rgb="FF8EA9DB"/>
        <bgColor rgb="FF000000"/>
      </patternFill>
    </fill>
    <fill>
      <patternFill patternType="solid">
        <fgColor rgb="FFC00000"/>
        <bgColor rgb="FF000000"/>
      </patternFill>
    </fill>
    <fill>
      <patternFill patternType="solid">
        <fgColor rgb="FFFFFF00"/>
        <bgColor rgb="FFFFFFFF"/>
      </patternFill>
    </fill>
    <fill>
      <patternFill patternType="solid">
        <fgColor theme="7" tint="-0.499984740745262"/>
        <bgColor rgb="FF000000"/>
      </patternFill>
    </fill>
    <fill>
      <patternFill patternType="solid">
        <fgColor rgb="FFFF0000"/>
        <bgColor rgb="FF000000"/>
      </patternFill>
    </fill>
    <fill>
      <patternFill patternType="solid">
        <fgColor rgb="FFC6E0B4"/>
        <bgColor rgb="FF000000"/>
      </patternFill>
    </fill>
    <fill>
      <patternFill patternType="solid">
        <fgColor rgb="FFFFE699"/>
        <bgColor rgb="FF000000"/>
      </patternFill>
    </fill>
    <fill>
      <patternFill patternType="solid">
        <fgColor theme="4" tint="0.39997558519241921"/>
        <bgColor rgb="FF000000"/>
      </patternFill>
    </fill>
    <fill>
      <patternFill patternType="solid">
        <fgColor theme="7" tint="0.59999389629810485"/>
        <bgColor rgb="FF000000"/>
      </patternFill>
    </fill>
    <fill>
      <patternFill patternType="solid">
        <fgColor rgb="FFFFFFFF"/>
        <bgColor rgb="FF000000"/>
      </patternFill>
    </fill>
    <fill>
      <patternFill patternType="solid">
        <fgColor rgb="FF7030A0"/>
        <bgColor rgb="FFFFFFFF"/>
      </patternFill>
    </fill>
    <fill>
      <patternFill patternType="solid">
        <fgColor rgb="FF993366"/>
        <bgColor rgb="FF000000"/>
      </patternFill>
    </fill>
    <fill>
      <patternFill patternType="solid">
        <fgColor theme="9" tint="0.59999389629810485"/>
        <bgColor rgb="FF000000"/>
      </patternFill>
    </fill>
    <fill>
      <patternFill patternType="solid">
        <fgColor rgb="FFA9D08E"/>
        <bgColor rgb="FF000000"/>
      </patternFill>
    </fill>
    <fill>
      <patternFill patternType="solid">
        <fgColor rgb="FF7030A0"/>
        <bgColor rgb="FFE9F2FB"/>
      </patternFill>
    </fill>
    <fill>
      <patternFill patternType="solid">
        <fgColor rgb="FFFFFF00"/>
        <bgColor rgb="FFE9F2FB"/>
      </patternFill>
    </fill>
    <fill>
      <patternFill patternType="solid">
        <fgColor rgb="FFFFD966"/>
        <bgColor rgb="FF000000"/>
      </patternFill>
    </fill>
    <fill>
      <patternFill patternType="solid">
        <fgColor theme="9" tint="-0.499984740745262"/>
        <bgColor rgb="FF000000"/>
      </patternFill>
    </fill>
    <fill>
      <patternFill patternType="solid">
        <fgColor rgb="FF1F4E78"/>
        <bgColor rgb="FF000000"/>
      </patternFill>
    </fill>
    <fill>
      <patternFill patternType="solid">
        <fgColor rgb="FFF8CBAD"/>
        <bgColor rgb="FFFFFFFF"/>
      </patternFill>
    </fill>
    <fill>
      <patternFill patternType="solid">
        <fgColor rgb="FFF8CBAD"/>
        <bgColor rgb="FFE9F2FB"/>
      </patternFill>
    </fill>
    <fill>
      <patternFill patternType="solid">
        <fgColor rgb="FF9BC2E6"/>
        <bgColor rgb="FF000000"/>
      </patternFill>
    </fill>
    <fill>
      <patternFill patternType="solid">
        <fgColor theme="5"/>
        <bgColor rgb="FF000000"/>
      </patternFill>
    </fill>
    <fill>
      <patternFill patternType="solid">
        <fgColor rgb="FF92D050"/>
        <bgColor rgb="FF000000"/>
      </patternFill>
    </fill>
    <fill>
      <patternFill patternType="solid">
        <fgColor rgb="FFFFFFCC"/>
        <bgColor indexed="64"/>
      </patternFill>
    </fill>
    <fill>
      <patternFill patternType="solid">
        <fgColor theme="1"/>
        <bgColor rgb="FF000000"/>
      </patternFill>
    </fill>
    <fill>
      <patternFill patternType="solid">
        <fgColor theme="5" tint="-0.499984740745262"/>
        <bgColor indexed="64"/>
      </patternFill>
    </fill>
    <fill>
      <patternFill patternType="solid">
        <fgColor rgb="FF0070C0"/>
        <bgColor indexed="64"/>
      </patternFill>
    </fill>
    <fill>
      <patternFill patternType="solid">
        <fgColor rgb="FFFF3399"/>
        <bgColor indexed="64"/>
      </patternFill>
    </fill>
    <fill>
      <patternFill patternType="solid">
        <fgColor theme="8" tint="0.79998168889431442"/>
        <bgColor indexed="64"/>
      </patternFill>
    </fill>
    <fill>
      <patternFill patternType="solid">
        <fgColor theme="8" tint="0.79998168889431442"/>
        <bgColor rgb="FF000000"/>
      </patternFill>
    </fill>
    <fill>
      <patternFill patternType="solid">
        <fgColor theme="0"/>
        <bgColor indexed="64"/>
      </patternFill>
    </fill>
    <fill>
      <patternFill patternType="solid">
        <fgColor theme="0"/>
        <bgColor rgb="FF000000"/>
      </patternFill>
    </fill>
    <fill>
      <patternFill patternType="solid">
        <fgColor theme="0"/>
        <bgColor rgb="FFE2EFDA"/>
      </patternFill>
    </fill>
    <fill>
      <patternFill patternType="solid">
        <fgColor rgb="FF0070C0"/>
        <bgColor rgb="FF000000"/>
      </patternFill>
    </fill>
    <fill>
      <patternFill patternType="solid">
        <fgColor theme="0" tint="-0.499984740745262"/>
        <bgColor indexed="64"/>
      </patternFill>
    </fill>
    <fill>
      <patternFill patternType="solid">
        <fgColor theme="0" tint="-0.14999847407452621"/>
        <bgColor rgb="FF000000"/>
      </patternFill>
    </fill>
    <fill>
      <patternFill patternType="solid">
        <fgColor theme="0" tint="-0.14999847407452621"/>
        <bgColor rgb="FFE2EFDA"/>
      </patternFill>
    </fill>
    <fill>
      <patternFill patternType="solid">
        <fgColor theme="0" tint="-0.14999847407452621"/>
        <bgColor indexed="64"/>
      </patternFill>
    </fill>
    <fill>
      <patternFill patternType="solid">
        <fgColor theme="0" tint="-0.34998626667073579"/>
        <bgColor rgb="FF000000"/>
      </patternFill>
    </fill>
    <fill>
      <patternFill patternType="solid">
        <fgColor theme="6" tint="0.39997558519241921"/>
        <bgColor indexed="64"/>
      </patternFill>
    </fill>
    <fill>
      <patternFill patternType="solid">
        <fgColor theme="3" tint="0.749992370372631"/>
        <bgColor indexed="64"/>
      </patternFill>
    </fill>
    <fill>
      <patternFill patternType="solid">
        <fgColor rgb="FFF1A983"/>
        <bgColor rgb="FF000000"/>
      </patternFill>
    </fill>
    <fill>
      <patternFill patternType="solid">
        <fgColor theme="5" tint="0.39997558519241921"/>
        <bgColor indexed="64"/>
      </patternFill>
    </fill>
    <fill>
      <patternFill patternType="solid">
        <fgColor theme="7" tint="0.39997558519241921"/>
        <bgColor rgb="FF000000"/>
      </patternFill>
    </fill>
    <fill>
      <patternFill patternType="solid">
        <fgColor theme="5" tint="0.39997558519241921"/>
        <bgColor rgb="FF000000"/>
      </patternFill>
    </fill>
    <fill>
      <patternFill patternType="solid">
        <fgColor rgb="FFFFD6D6"/>
        <bgColor indexed="64"/>
      </patternFill>
    </fill>
    <fill>
      <patternFill patternType="solid">
        <fgColor rgb="FFC0E6F5"/>
        <bgColor rgb="FF000000"/>
      </patternFill>
    </fill>
    <fill>
      <patternFill patternType="solid">
        <fgColor rgb="FF002060"/>
        <bgColor rgb="FF000000"/>
      </patternFill>
    </fill>
    <fill>
      <patternFill patternType="solid">
        <fgColor theme="2"/>
        <bgColor indexed="64"/>
      </patternFill>
    </fill>
    <fill>
      <patternFill patternType="solid">
        <fgColor theme="3" tint="0.89999084444715716"/>
        <bgColor indexed="64"/>
      </patternFill>
    </fill>
    <fill>
      <patternFill patternType="solid">
        <fgColor theme="3" tint="0.89999084444715716"/>
        <bgColor rgb="FF000000"/>
      </patternFill>
    </fill>
    <fill>
      <patternFill patternType="solid">
        <fgColor rgb="FFFF7C80"/>
        <bgColor indexed="64"/>
      </patternFill>
    </fill>
    <fill>
      <patternFill patternType="solid">
        <fgColor rgb="FF008080"/>
        <bgColor indexed="64"/>
      </patternFill>
    </fill>
    <fill>
      <patternFill patternType="solid">
        <fgColor rgb="FF008080"/>
        <bgColor rgb="FF000000"/>
      </patternFill>
    </fill>
    <fill>
      <patternFill patternType="solid">
        <fgColor theme="8"/>
        <bgColor indexed="64"/>
      </patternFill>
    </fill>
    <fill>
      <patternFill patternType="solid">
        <fgColor rgb="FFFF7C80"/>
        <bgColor rgb="FF000000"/>
      </patternFill>
    </fill>
    <fill>
      <patternFill patternType="solid">
        <fgColor rgb="FFD9D9D9"/>
        <bgColor rgb="FF000000"/>
      </patternFill>
    </fill>
    <fill>
      <patternFill patternType="solid">
        <fgColor rgb="FFFFCCCC"/>
        <bgColor indexed="64"/>
      </patternFill>
    </fill>
    <fill>
      <patternFill patternType="solid">
        <fgColor rgb="FFFFCCCC"/>
        <bgColor rgb="FF000000"/>
      </patternFill>
    </fill>
    <fill>
      <patternFill patternType="solid">
        <fgColor theme="7" tint="0.59999389629810485"/>
        <bgColor rgb="FFE2EFDA"/>
      </patternFill>
    </fill>
    <fill>
      <patternFill patternType="solid">
        <fgColor theme="7" tint="0.79998168889431442"/>
        <bgColor indexed="64"/>
      </patternFill>
    </fill>
    <fill>
      <patternFill patternType="solid">
        <fgColor theme="7" tint="0.79998168889431442"/>
        <bgColor rgb="FF000000"/>
      </patternFill>
    </fill>
    <fill>
      <patternFill patternType="solid">
        <fgColor rgb="FFE8E8E8"/>
        <bgColor rgb="FF000000"/>
      </patternFill>
    </fill>
    <fill>
      <patternFill patternType="solid">
        <fgColor rgb="FFFEFEFE"/>
        <bgColor indexed="64"/>
      </patternFill>
    </fill>
    <fill>
      <patternFill patternType="solid">
        <fgColor rgb="FFDC3939"/>
        <bgColor rgb="FF00000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rgb="FF000000"/>
      </patternFill>
    </fill>
    <fill>
      <patternFill patternType="solid">
        <fgColor theme="2" tint="-9.9978637043366805E-2"/>
        <bgColor rgb="FF000000"/>
      </patternFill>
    </fill>
    <fill>
      <patternFill patternType="solid">
        <fgColor theme="3" tint="9.9978637043366805E-2"/>
        <bgColor rgb="FF000000"/>
      </patternFill>
    </fill>
    <fill>
      <patternFill patternType="solid">
        <fgColor rgb="FFFFD6D6"/>
        <bgColor rgb="FF000000"/>
      </patternFill>
    </fill>
    <fill>
      <patternFill patternType="solid">
        <fgColor rgb="FF99FFCC"/>
        <bgColor rgb="FF000000"/>
      </patternFill>
    </fill>
    <fill>
      <patternFill patternType="solid">
        <fgColor theme="6" tint="-0.499984740745262"/>
        <bgColor rgb="FF000000"/>
      </patternFill>
    </fill>
    <fill>
      <patternFill patternType="solid">
        <fgColor theme="5" tint="-0.499984740745262"/>
        <bgColor rgb="FF000000"/>
      </patternFill>
    </fill>
    <fill>
      <patternFill patternType="solid">
        <fgColor theme="6" tint="0.59999389629810485"/>
        <bgColor indexed="64"/>
      </patternFill>
    </fill>
    <fill>
      <patternFill patternType="solid">
        <fgColor theme="8"/>
        <bgColor rgb="FF000000"/>
      </patternFill>
    </fill>
    <fill>
      <patternFill patternType="solid">
        <fgColor rgb="FFFF9999"/>
        <bgColor indexed="64"/>
      </patternFill>
    </fill>
    <fill>
      <patternFill patternType="solid">
        <fgColor rgb="FFFF3399"/>
        <bgColor rgb="FF000000"/>
      </patternFill>
    </fill>
    <fill>
      <patternFill patternType="solid">
        <fgColor theme="6" tint="0.59999389629810485"/>
        <bgColor rgb="FF000000"/>
      </patternFill>
    </fill>
    <fill>
      <patternFill patternType="solid">
        <fgColor rgb="FF92D050"/>
        <bgColor indexed="64"/>
      </patternFill>
    </fill>
    <fill>
      <patternFill patternType="solid">
        <fgColor theme="5" tint="-0.249977111117893"/>
        <bgColor indexed="64"/>
      </patternFill>
    </fill>
    <fill>
      <patternFill patternType="solid">
        <fgColor theme="1" tint="0.249977111117893"/>
        <bgColor indexed="64"/>
      </patternFill>
    </fill>
    <fill>
      <patternFill patternType="solid">
        <fgColor theme="1" tint="0.249977111117893"/>
        <bgColor rgb="FF000000"/>
      </patternFill>
    </fill>
    <fill>
      <patternFill patternType="solid">
        <fgColor rgb="FF8EA9DB"/>
        <bgColor indexed="64"/>
      </patternFill>
    </fill>
    <fill>
      <patternFill patternType="solid">
        <fgColor rgb="FF806000"/>
        <bgColor indexed="64"/>
      </patternFill>
    </fill>
    <fill>
      <patternFill patternType="solid">
        <fgColor theme="8" tint="-0.499984740745262"/>
        <bgColor indexed="64"/>
      </patternFill>
    </fill>
    <fill>
      <patternFill patternType="solid">
        <fgColor theme="8" tint="-0.499984740745262"/>
        <bgColor rgb="FF000000"/>
      </patternFill>
    </fill>
    <fill>
      <patternFill patternType="solid">
        <fgColor theme="4" tint="0.59999389629810485"/>
        <bgColor indexed="64"/>
      </patternFill>
    </fill>
    <fill>
      <patternFill patternType="solid">
        <fgColor theme="4" tint="0.59999389629810485"/>
        <bgColor rgb="FF000000"/>
      </patternFill>
    </fill>
    <fill>
      <patternFill patternType="solid">
        <fgColor rgb="FF993366"/>
        <bgColor rgb="FFE2EFDA"/>
      </patternFill>
    </fill>
    <fill>
      <patternFill patternType="solid">
        <fgColor theme="8" tint="0.39997558519241921"/>
        <bgColor indexed="64"/>
      </patternFill>
    </fill>
    <fill>
      <patternFill patternType="solid">
        <fgColor theme="8" tint="0.39997558519241921"/>
        <bgColor rgb="FF000000"/>
      </patternFill>
    </fill>
    <fill>
      <patternFill patternType="solid">
        <fgColor rgb="FF516D7F"/>
        <bgColor indexed="64"/>
      </patternFill>
    </fill>
    <fill>
      <patternFill patternType="solid">
        <fgColor rgb="FF516D7F"/>
        <bgColor rgb="FF000000"/>
      </patternFill>
    </fill>
    <fill>
      <patternFill patternType="solid">
        <fgColor rgb="FFFFFF99"/>
        <bgColor indexed="64"/>
      </patternFill>
    </fill>
    <fill>
      <patternFill patternType="solid">
        <fgColor rgb="FF663300"/>
        <bgColor indexed="64"/>
      </patternFill>
    </fill>
    <fill>
      <patternFill patternType="solid">
        <fgColor rgb="FF663300"/>
        <bgColor rgb="FF000000"/>
      </patternFill>
    </fill>
    <fill>
      <patternFill patternType="solid">
        <fgColor rgb="FFFFFF99"/>
        <bgColor rgb="FF000000"/>
      </patternFill>
    </fill>
    <fill>
      <patternFill patternType="solid">
        <fgColor theme="5" tint="-0.249977111117893"/>
        <bgColor rgb="FF000000"/>
      </patternFill>
    </fill>
    <fill>
      <patternFill patternType="solid">
        <fgColor theme="4"/>
        <bgColor indexed="64"/>
      </patternFill>
    </fill>
    <fill>
      <patternFill patternType="solid">
        <fgColor rgb="FFFF0000"/>
        <bgColor indexed="64"/>
      </patternFill>
    </fill>
  </fills>
  <borders count="23">
    <border>
      <left/>
      <right/>
      <top/>
      <bottom/>
      <diagonal/>
    </border>
    <border>
      <left style="thin">
        <color rgb="FFD3D3D3"/>
      </left>
      <right style="thin">
        <color rgb="FFD3D3D3"/>
      </right>
      <top style="thin">
        <color rgb="FFD3D3D3"/>
      </top>
      <bottom style="thin">
        <color rgb="FFD3D3D3"/>
      </bottom>
      <diagonal/>
    </border>
    <border>
      <left/>
      <right/>
      <top/>
      <bottom style="thin">
        <color rgb="FFA9D08E"/>
      </bottom>
      <diagonal/>
    </border>
    <border>
      <left/>
      <right/>
      <top style="thin">
        <color rgb="FFA9D08E"/>
      </top>
      <bottom style="thin">
        <color rgb="FFA9D08E"/>
      </bottom>
      <diagonal/>
    </border>
    <border>
      <left/>
      <right style="thin">
        <color indexed="64"/>
      </right>
      <top style="thin">
        <color indexed="64"/>
      </top>
      <bottom style="thin">
        <color indexed="64"/>
      </bottom>
      <diagonal/>
    </border>
    <border>
      <left style="thin">
        <color rgb="FFD3D3D3"/>
      </left>
      <right style="thin">
        <color rgb="FFD3D3D3"/>
      </right>
      <top/>
      <bottom style="thin">
        <color rgb="FFD3D3D3"/>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D3D3D3"/>
      </right>
      <top/>
      <bottom style="thin">
        <color rgb="FFD3D3D3"/>
      </bottom>
      <diagonal/>
    </border>
    <border>
      <left style="thin">
        <color rgb="FFD3D3D3"/>
      </left>
      <right style="thin">
        <color rgb="FFD3D3D3"/>
      </right>
      <top style="thin">
        <color rgb="FFD3D3D3"/>
      </top>
      <bottom/>
      <diagonal/>
    </border>
    <border>
      <left style="thin">
        <color rgb="FF000000"/>
      </left>
      <right style="thin">
        <color rgb="FF000000"/>
      </right>
      <top/>
      <bottom style="thin">
        <color rgb="FF000000"/>
      </bottom>
      <diagonal/>
    </border>
    <border>
      <left/>
      <right style="thin">
        <color rgb="FFD3D3D3"/>
      </right>
      <top style="thin">
        <color rgb="FFD3D3D3"/>
      </top>
      <bottom style="thin">
        <color rgb="FFD3D3D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74" fillId="0" borderId="0" applyNumberFormat="0" applyFill="0" applyBorder="0" applyAlignment="0" applyProtection="0"/>
    <xf numFmtId="0" fontId="75" fillId="0" borderId="14" applyNumberFormat="0" applyFill="0" applyAlignment="0" applyProtection="0"/>
    <xf numFmtId="0" fontId="76" fillId="0" borderId="15" applyNumberFormat="0" applyFill="0" applyAlignment="0" applyProtection="0"/>
    <xf numFmtId="0" fontId="77" fillId="0" borderId="16" applyNumberFormat="0" applyFill="0" applyAlignment="0" applyProtection="0"/>
    <xf numFmtId="0" fontId="77" fillId="0" borderId="0" applyNumberFormat="0" applyFill="0" applyBorder="0" applyAlignment="0" applyProtection="0"/>
    <xf numFmtId="0" fontId="78" fillId="108" borderId="0" applyNumberFormat="0" applyBorder="0" applyAlignment="0" applyProtection="0"/>
    <xf numFmtId="0" fontId="79" fillId="109" borderId="0" applyNumberFormat="0" applyBorder="0" applyAlignment="0" applyProtection="0"/>
    <xf numFmtId="0" fontId="80" fillId="110" borderId="0" applyNumberFormat="0" applyBorder="0" applyAlignment="0" applyProtection="0"/>
    <xf numFmtId="0" fontId="81" fillId="111" borderId="17" applyNumberFormat="0" applyAlignment="0" applyProtection="0"/>
    <xf numFmtId="0" fontId="82" fillId="112" borderId="18" applyNumberFormat="0" applyAlignment="0" applyProtection="0"/>
    <xf numFmtId="0" fontId="83" fillId="112" borderId="17" applyNumberFormat="0" applyAlignment="0" applyProtection="0"/>
    <xf numFmtId="0" fontId="84" fillId="0" borderId="19" applyNumberFormat="0" applyFill="0" applyAlignment="0" applyProtection="0"/>
    <xf numFmtId="0" fontId="54" fillId="113" borderId="20" applyNumberFormat="0" applyAlignment="0" applyProtection="0"/>
    <xf numFmtId="0" fontId="53" fillId="0" borderId="0" applyNumberFormat="0" applyFill="0" applyBorder="0" applyAlignment="0" applyProtection="0"/>
    <xf numFmtId="0" fontId="73" fillId="114" borderId="21" applyNumberFormat="0" applyFont="0" applyAlignment="0" applyProtection="0"/>
    <xf numFmtId="0" fontId="85" fillId="0" borderId="0" applyNumberFormat="0" applyFill="0" applyBorder="0" applyAlignment="0" applyProtection="0"/>
    <xf numFmtId="0" fontId="1" fillId="0" borderId="22" applyNumberFormat="0" applyFill="0" applyAlignment="0" applyProtection="0"/>
    <xf numFmtId="0" fontId="2" fillId="115" borderId="0" applyNumberFormat="0" applyBorder="0" applyAlignment="0" applyProtection="0"/>
    <xf numFmtId="0" fontId="73" fillId="116" borderId="0" applyNumberFormat="0" applyBorder="0" applyAlignment="0" applyProtection="0"/>
    <xf numFmtId="0" fontId="73" fillId="117" borderId="0" applyNumberFormat="0" applyBorder="0" applyAlignment="0" applyProtection="0"/>
    <xf numFmtId="0" fontId="73" fillId="118" borderId="0" applyNumberFormat="0" applyBorder="0" applyAlignment="0" applyProtection="0"/>
    <xf numFmtId="0" fontId="2" fillId="119" borderId="0" applyNumberFormat="0" applyBorder="0" applyAlignment="0" applyProtection="0"/>
    <xf numFmtId="0" fontId="73" fillId="120" borderId="0" applyNumberFormat="0" applyBorder="0" applyAlignment="0" applyProtection="0"/>
    <xf numFmtId="0" fontId="73" fillId="121" borderId="0" applyNumberFormat="0" applyBorder="0" applyAlignment="0" applyProtection="0"/>
    <xf numFmtId="0" fontId="73" fillId="122" borderId="0" applyNumberFormat="0" applyBorder="0" applyAlignment="0" applyProtection="0"/>
    <xf numFmtId="0" fontId="2" fillId="123" borderId="0" applyNumberFormat="0" applyBorder="0" applyAlignment="0" applyProtection="0"/>
    <xf numFmtId="0" fontId="73" fillId="124" borderId="0" applyNumberFormat="0" applyBorder="0" applyAlignment="0" applyProtection="0"/>
    <xf numFmtId="0" fontId="73" fillId="125" borderId="0" applyNumberFormat="0" applyBorder="0" applyAlignment="0" applyProtection="0"/>
    <xf numFmtId="0" fontId="73" fillId="126" borderId="0" applyNumberFormat="0" applyBorder="0" applyAlignment="0" applyProtection="0"/>
    <xf numFmtId="0" fontId="2" fillId="127" borderId="0" applyNumberFormat="0" applyBorder="0" applyAlignment="0" applyProtection="0"/>
    <xf numFmtId="0" fontId="73" fillId="128" borderId="0" applyNumberFormat="0" applyBorder="0" applyAlignment="0" applyProtection="0"/>
    <xf numFmtId="0" fontId="73" fillId="129" borderId="0" applyNumberFormat="0" applyBorder="0" applyAlignment="0" applyProtection="0"/>
    <xf numFmtId="0" fontId="73" fillId="130" borderId="0" applyNumberFormat="0" applyBorder="0" applyAlignment="0" applyProtection="0"/>
    <xf numFmtId="0" fontId="2" fillId="131" borderId="0" applyNumberFormat="0" applyBorder="0" applyAlignment="0" applyProtection="0"/>
    <xf numFmtId="0" fontId="73" fillId="132" borderId="0" applyNumberFormat="0" applyBorder="0" applyAlignment="0" applyProtection="0"/>
    <xf numFmtId="0" fontId="73" fillId="133" borderId="0" applyNumberFormat="0" applyBorder="0" applyAlignment="0" applyProtection="0"/>
    <xf numFmtId="0" fontId="73" fillId="134" borderId="0" applyNumberFormat="0" applyBorder="0" applyAlignment="0" applyProtection="0"/>
    <xf numFmtId="0" fontId="2" fillId="135" borderId="0" applyNumberFormat="0" applyBorder="0" applyAlignment="0" applyProtection="0"/>
    <xf numFmtId="0" fontId="73" fillId="136" borderId="0" applyNumberFormat="0" applyBorder="0" applyAlignment="0" applyProtection="0"/>
    <xf numFmtId="0" fontId="73" fillId="137" borderId="0" applyNumberFormat="0" applyBorder="0" applyAlignment="0" applyProtection="0"/>
    <xf numFmtId="0" fontId="73" fillId="138" borderId="0" applyNumberFormat="0" applyBorder="0" applyAlignment="0" applyProtection="0"/>
    <xf numFmtId="43" fontId="73" fillId="0" borderId="0" applyFont="0" applyFill="0" applyBorder="0" applyAlignment="0" applyProtection="0"/>
  </cellStyleXfs>
  <cellXfs count="1756">
    <xf numFmtId="0" fontId="0" fillId="0" borderId="0" xfId="0"/>
    <xf numFmtId="0" fontId="4" fillId="0" borderId="0" xfId="0" applyFont="1"/>
    <xf numFmtId="0" fontId="5" fillId="2" borderId="0" xfId="0" applyFont="1" applyFill="1"/>
    <xf numFmtId="0" fontId="4" fillId="0" borderId="0" xfId="0" applyFont="1" applyAlignment="1">
      <alignment horizontal="left"/>
    </xf>
    <xf numFmtId="0" fontId="6" fillId="0" borderId="0" xfId="0" applyFont="1" applyAlignment="1">
      <alignment horizontal="right"/>
    </xf>
    <xf numFmtId="0" fontId="7" fillId="0" borderId="0" xfId="0" applyFont="1"/>
    <xf numFmtId="0" fontId="6" fillId="0" borderId="0" xfId="0" applyFont="1"/>
    <xf numFmtId="0" fontId="10" fillId="4" borderId="0" xfId="0" applyFont="1" applyFill="1"/>
    <xf numFmtId="0" fontId="11" fillId="0" borderId="0" xfId="0" applyFont="1" applyAlignment="1">
      <alignment horizontal="right"/>
    </xf>
    <xf numFmtId="0" fontId="12" fillId="0" borderId="0" xfId="0" applyFont="1" applyAlignment="1">
      <alignment horizontal="right"/>
    </xf>
    <xf numFmtId="0" fontId="12" fillId="0" borderId="0" xfId="0" applyFont="1" applyAlignment="1">
      <alignment readingOrder="1"/>
    </xf>
    <xf numFmtId="0" fontId="8" fillId="5" borderId="0" xfId="0" applyFont="1" applyFill="1"/>
    <xf numFmtId="0" fontId="13" fillId="6" borderId="0" xfId="0" applyFont="1" applyFill="1"/>
    <xf numFmtId="0" fontId="3" fillId="8" borderId="0" xfId="0" applyFont="1" applyFill="1"/>
    <xf numFmtId="0" fontId="13" fillId="9" borderId="0" xfId="0" applyFont="1" applyFill="1"/>
    <xf numFmtId="0" fontId="11" fillId="10" borderId="0" xfId="0" applyFont="1" applyFill="1" applyAlignment="1">
      <alignment horizontal="left" vertical="top" wrapText="1"/>
    </xf>
    <xf numFmtId="0" fontId="14" fillId="12" borderId="0" xfId="0" applyFont="1" applyFill="1"/>
    <xf numFmtId="0" fontId="13" fillId="14" borderId="0" xfId="0" applyFont="1" applyFill="1"/>
    <xf numFmtId="0" fontId="13" fillId="15" borderId="0" xfId="0" applyFont="1" applyFill="1"/>
    <xf numFmtId="0" fontId="15" fillId="17" borderId="0" xfId="0" applyFont="1" applyFill="1"/>
    <xf numFmtId="0" fontId="15" fillId="17" borderId="0" xfId="0" applyFont="1" applyFill="1" applyAlignment="1">
      <alignment horizontal="left"/>
    </xf>
    <xf numFmtId="0" fontId="15" fillId="17" borderId="0" xfId="0" applyFont="1" applyFill="1" applyAlignment="1">
      <alignment wrapText="1" readingOrder="1"/>
    </xf>
    <xf numFmtId="0" fontId="13" fillId="19" borderId="0" xfId="0" applyFont="1" applyFill="1"/>
    <xf numFmtId="0" fontId="13" fillId="21" borderId="0" xfId="0" applyFont="1" applyFill="1"/>
    <xf numFmtId="0" fontId="8" fillId="22" borderId="0" xfId="0" applyFont="1" applyFill="1"/>
    <xf numFmtId="0" fontId="16" fillId="23" borderId="0" xfId="0" applyFont="1" applyFill="1"/>
    <xf numFmtId="0" fontId="17" fillId="24" borderId="0" xfId="0" applyFont="1" applyFill="1"/>
    <xf numFmtId="0" fontId="17" fillId="24" borderId="0" xfId="0" applyFont="1" applyFill="1" applyAlignment="1">
      <alignment horizontal="left"/>
    </xf>
    <xf numFmtId="0" fontId="13" fillId="25" borderId="0" xfId="0" applyFont="1" applyFill="1" applyAlignment="1">
      <alignment wrapText="1"/>
    </xf>
    <xf numFmtId="0" fontId="16" fillId="27" borderId="0" xfId="0" applyFont="1" applyFill="1"/>
    <xf numFmtId="0" fontId="17" fillId="28" borderId="0" xfId="0" applyFont="1" applyFill="1"/>
    <xf numFmtId="0" fontId="16" fillId="29" borderId="0" xfId="0" applyFont="1" applyFill="1"/>
    <xf numFmtId="0" fontId="19" fillId="0" borderId="0" xfId="0" applyFont="1"/>
    <xf numFmtId="0" fontId="20" fillId="30" borderId="0" xfId="0" applyFont="1" applyFill="1"/>
    <xf numFmtId="0" fontId="5" fillId="31" borderId="0" xfId="0" applyFont="1" applyFill="1"/>
    <xf numFmtId="0" fontId="22" fillId="33" borderId="0" xfId="0" applyFont="1" applyFill="1"/>
    <xf numFmtId="0" fontId="7" fillId="35" borderId="0" xfId="0" applyFont="1" applyFill="1"/>
    <xf numFmtId="0" fontId="3" fillId="37" borderId="0" xfId="0" applyFont="1" applyFill="1"/>
    <xf numFmtId="0" fontId="1" fillId="0" borderId="0" xfId="0" applyFont="1"/>
    <xf numFmtId="0" fontId="15" fillId="38" borderId="0" xfId="0" applyFont="1" applyFill="1"/>
    <xf numFmtId="0" fontId="24" fillId="22" borderId="0" xfId="0" applyFont="1" applyFill="1"/>
    <xf numFmtId="0" fontId="25" fillId="39" borderId="0" xfId="0" applyFont="1" applyFill="1"/>
    <xf numFmtId="0" fontId="21" fillId="40" borderId="0" xfId="0" applyFont="1" applyFill="1" applyAlignment="1">
      <alignment readingOrder="1"/>
    </xf>
    <xf numFmtId="0" fontId="7" fillId="10" borderId="0" xfId="0" applyFont="1" applyFill="1"/>
    <xf numFmtId="0" fontId="26" fillId="30" borderId="0" xfId="0" applyFont="1" applyFill="1"/>
    <xf numFmtId="0" fontId="21" fillId="41" borderId="0" xfId="0" applyFont="1" applyFill="1" applyAlignment="1">
      <alignment readingOrder="1"/>
    </xf>
    <xf numFmtId="0" fontId="1" fillId="10" borderId="0" xfId="0" applyFont="1" applyFill="1"/>
    <xf numFmtId="0" fontId="30" fillId="3" borderId="0" xfId="0" applyFont="1" applyFill="1"/>
    <xf numFmtId="0" fontId="30" fillId="3" borderId="0" xfId="0" applyFont="1" applyFill="1" applyAlignment="1">
      <alignment horizontal="left"/>
    </xf>
    <xf numFmtId="0" fontId="11" fillId="25" borderId="0" xfId="0" applyFont="1" applyFill="1"/>
    <xf numFmtId="0" fontId="11" fillId="43" borderId="0" xfId="0" applyFont="1" applyFill="1" applyAlignment="1">
      <alignment horizontal="left" vertical="top"/>
    </xf>
    <xf numFmtId="0" fontId="7" fillId="0" borderId="0" xfId="0" applyFont="1" applyAlignment="1">
      <alignment horizontal="right"/>
    </xf>
    <xf numFmtId="0" fontId="8" fillId="22" borderId="0" xfId="0" applyFont="1" applyFill="1" applyAlignment="1">
      <alignment readingOrder="1"/>
    </xf>
    <xf numFmtId="0" fontId="17" fillId="43" borderId="0" xfId="0" applyFont="1" applyFill="1"/>
    <xf numFmtId="0" fontId="3" fillId="0" borderId="0" xfId="0" applyFont="1" applyAlignment="1">
      <alignment readingOrder="1"/>
    </xf>
    <xf numFmtId="0" fontId="4" fillId="21" borderId="0" xfId="0" applyFont="1" applyFill="1"/>
    <xf numFmtId="0" fontId="40" fillId="0" borderId="0" xfId="0" applyFont="1"/>
    <xf numFmtId="0" fontId="1" fillId="10" borderId="1" xfId="0" applyFont="1" applyFill="1" applyBorder="1"/>
    <xf numFmtId="0" fontId="1" fillId="10" borderId="5" xfId="0" applyFont="1" applyFill="1" applyBorder="1"/>
    <xf numFmtId="0" fontId="8" fillId="60" borderId="0" xfId="0" applyFont="1" applyFill="1"/>
    <xf numFmtId="2" fontId="8" fillId="60" borderId="0" xfId="0" applyNumberFormat="1" applyFont="1" applyFill="1"/>
    <xf numFmtId="0" fontId="8" fillId="60" borderId="0" xfId="0" applyFont="1" applyFill="1" applyAlignment="1">
      <alignment readingOrder="1"/>
    </xf>
    <xf numFmtId="14" fontId="3" fillId="0" borderId="0" xfId="0" applyNumberFormat="1" applyFont="1"/>
    <xf numFmtId="0" fontId="17" fillId="24" borderId="0" xfId="0" applyFont="1" applyFill="1" applyAlignment="1">
      <alignment readingOrder="1"/>
    </xf>
    <xf numFmtId="0" fontId="6" fillId="12" borderId="0" xfId="0" applyFont="1" applyFill="1"/>
    <xf numFmtId="0" fontId="6" fillId="12" borderId="0" xfId="0" applyFont="1" applyFill="1" applyAlignment="1">
      <alignment horizontal="right"/>
    </xf>
    <xf numFmtId="0" fontId="4" fillId="2" borderId="0" xfId="0" applyFont="1" applyFill="1"/>
    <xf numFmtId="0" fontId="45" fillId="0" borderId="0" xfId="0" applyFont="1" applyAlignment="1">
      <alignment horizontal="left"/>
    </xf>
    <xf numFmtId="0" fontId="49" fillId="0" borderId="0" xfId="0" applyFont="1"/>
    <xf numFmtId="0" fontId="4" fillId="19" borderId="0" xfId="0" applyFont="1" applyFill="1"/>
    <xf numFmtId="0" fontId="4" fillId="23" borderId="0" xfId="0" applyFont="1" applyFill="1"/>
    <xf numFmtId="0" fontId="4" fillId="25" borderId="0" xfId="0" applyFont="1" applyFill="1"/>
    <xf numFmtId="0" fontId="4" fillId="27" borderId="0" xfId="0" applyFont="1" applyFill="1"/>
    <xf numFmtId="0" fontId="4" fillId="68" borderId="0" xfId="0" applyFont="1" applyFill="1"/>
    <xf numFmtId="0" fontId="4" fillId="4" borderId="0" xfId="0" applyFont="1" applyFill="1"/>
    <xf numFmtId="0" fontId="4" fillId="6" borderId="0" xfId="0" applyFont="1" applyFill="1"/>
    <xf numFmtId="0" fontId="4" fillId="9" borderId="0" xfId="0" applyFont="1" applyFill="1"/>
    <xf numFmtId="0" fontId="4" fillId="66" borderId="0" xfId="0" applyFont="1" applyFill="1"/>
    <xf numFmtId="0" fontId="4" fillId="15" borderId="0" xfId="0" applyFont="1" applyFill="1"/>
    <xf numFmtId="0" fontId="4" fillId="70" borderId="0" xfId="0" applyFont="1" applyFill="1"/>
    <xf numFmtId="0" fontId="4" fillId="33" borderId="0" xfId="0" applyFont="1" applyFill="1"/>
    <xf numFmtId="0" fontId="4" fillId="35" borderId="0" xfId="0" applyFont="1" applyFill="1"/>
    <xf numFmtId="0" fontId="4" fillId="37" borderId="0" xfId="0" applyFont="1" applyFill="1"/>
    <xf numFmtId="0" fontId="23" fillId="71" borderId="0" xfId="0" applyFont="1" applyFill="1"/>
    <xf numFmtId="0" fontId="38" fillId="39" borderId="0" xfId="0" applyFont="1" applyFill="1" applyAlignment="1">
      <alignment readingOrder="1"/>
    </xf>
    <xf numFmtId="0" fontId="6" fillId="48" borderId="0" xfId="0" applyFont="1" applyFill="1" applyAlignment="1">
      <alignment readingOrder="1"/>
    </xf>
    <xf numFmtId="0" fontId="39" fillId="10" borderId="0" xfId="0" applyFont="1" applyFill="1"/>
    <xf numFmtId="0" fontId="38" fillId="76" borderId="0" xfId="0" applyFont="1" applyFill="1"/>
    <xf numFmtId="0" fontId="10" fillId="69" borderId="0" xfId="0" applyFont="1" applyFill="1"/>
    <xf numFmtId="0" fontId="21" fillId="0" borderId="0" xfId="0" applyFont="1" applyAlignment="1">
      <alignment readingOrder="1"/>
    </xf>
    <xf numFmtId="0" fontId="3" fillId="0" borderId="0" xfId="0" applyFont="1" applyAlignment="1">
      <alignment horizontal="right"/>
    </xf>
    <xf numFmtId="0" fontId="17" fillId="24" borderId="0" xfId="0" applyFont="1" applyFill="1" applyAlignment="1">
      <alignment horizontal="right"/>
    </xf>
    <xf numFmtId="0" fontId="45" fillId="0" borderId="0" xfId="0" applyFont="1" applyAlignment="1">
      <alignment horizontal="right"/>
    </xf>
    <xf numFmtId="0" fontId="21" fillId="78" borderId="0" xfId="0" applyFont="1" applyFill="1" applyAlignment="1">
      <alignment readingOrder="1"/>
    </xf>
    <xf numFmtId="0" fontId="21" fillId="78" borderId="0" xfId="0" applyFont="1" applyFill="1"/>
    <xf numFmtId="0" fontId="53" fillId="0" borderId="0" xfId="0" applyFont="1"/>
    <xf numFmtId="0" fontId="2" fillId="30" borderId="0" xfId="0" applyFont="1" applyFill="1"/>
    <xf numFmtId="0" fontId="54" fillId="30" borderId="0" xfId="0" applyFont="1" applyFill="1"/>
    <xf numFmtId="0" fontId="11" fillId="0" borderId="0" xfId="0" applyFont="1"/>
    <xf numFmtId="0" fontId="54" fillId="30" borderId="1" xfId="0" applyFont="1" applyFill="1" applyBorder="1"/>
    <xf numFmtId="0" fontId="21" fillId="0" borderId="0" xfId="0" applyFont="1"/>
    <xf numFmtId="0" fontId="56" fillId="82" borderId="0" xfId="0" applyFont="1" applyFill="1"/>
    <xf numFmtId="0" fontId="4" fillId="83" borderId="0" xfId="0" applyFont="1" applyFill="1"/>
    <xf numFmtId="0" fontId="21" fillId="33" borderId="0" xfId="0" applyFont="1" applyFill="1" applyAlignment="1">
      <alignment readingOrder="1"/>
    </xf>
    <xf numFmtId="0" fontId="44" fillId="0" borderId="1" xfId="0" applyFont="1" applyBorder="1" applyAlignment="1">
      <alignment horizontal="left" vertical="top" readingOrder="1"/>
    </xf>
    <xf numFmtId="0" fontId="57" fillId="12" borderId="0" xfId="0" applyFont="1" applyFill="1"/>
    <xf numFmtId="0" fontId="57" fillId="12" borderId="0" xfId="0" applyFont="1" applyFill="1" applyAlignment="1">
      <alignment readingOrder="1"/>
    </xf>
    <xf numFmtId="0" fontId="57" fillId="12" borderId="1" xfId="0" applyFont="1" applyFill="1" applyBorder="1"/>
    <xf numFmtId="0" fontId="57" fillId="12" borderId="5" xfId="0" applyFont="1" applyFill="1" applyBorder="1"/>
    <xf numFmtId="0" fontId="9" fillId="59" borderId="0" xfId="0" applyFont="1" applyFill="1"/>
    <xf numFmtId="0" fontId="11" fillId="10" borderId="5" xfId="0" applyFont="1" applyFill="1" applyBorder="1" applyAlignment="1">
      <alignment horizontal="left" vertical="top" wrapText="1"/>
    </xf>
    <xf numFmtId="0" fontId="60" fillId="88" borderId="0" xfId="0" applyFont="1" applyFill="1"/>
    <xf numFmtId="0" fontId="62" fillId="89" borderId="0" xfId="0" applyFont="1" applyFill="1"/>
    <xf numFmtId="0" fontId="63" fillId="30" borderId="0" xfId="0" applyFont="1" applyFill="1"/>
    <xf numFmtId="0" fontId="63" fillId="30" borderId="7" xfId="0" applyFont="1" applyFill="1" applyBorder="1"/>
    <xf numFmtId="0" fontId="11" fillId="10" borderId="1" xfId="0" applyFont="1" applyFill="1" applyBorder="1" applyAlignment="1">
      <alignment horizontal="left" vertical="top" wrapText="1"/>
    </xf>
    <xf numFmtId="0" fontId="0" fillId="0" borderId="0" xfId="0" applyAlignment="1">
      <alignment horizontal="left"/>
    </xf>
    <xf numFmtId="0" fontId="66" fillId="94" borderId="0" xfId="0" applyFont="1" applyFill="1"/>
    <xf numFmtId="0" fontId="4" fillId="95" borderId="0" xfId="0" applyFont="1" applyFill="1"/>
    <xf numFmtId="0" fontId="38" fillId="95" borderId="0" xfId="0" applyFont="1" applyFill="1"/>
    <xf numFmtId="0" fontId="61" fillId="88" borderId="0" xfId="0" applyFont="1" applyFill="1" applyAlignment="1">
      <alignment readingOrder="1"/>
    </xf>
    <xf numFmtId="0" fontId="21" fillId="54" borderId="0" xfId="0" applyFont="1" applyFill="1"/>
    <xf numFmtId="0" fontId="26" fillId="97" borderId="0" xfId="0" applyFont="1" applyFill="1"/>
    <xf numFmtId="0" fontId="34" fillId="98" borderId="0" xfId="0" applyFont="1" applyFill="1"/>
    <xf numFmtId="0" fontId="0" fillId="10" borderId="0" xfId="0" applyFill="1"/>
    <xf numFmtId="0" fontId="13" fillId="80" borderId="0" xfId="0" applyFont="1" applyFill="1"/>
    <xf numFmtId="0" fontId="68" fillId="0" borderId="0" xfId="0" applyFont="1" applyAlignment="1">
      <alignment horizontal="left"/>
    </xf>
    <xf numFmtId="0" fontId="34" fillId="0" borderId="0" xfId="0" applyFont="1" applyAlignment="1">
      <alignment horizontal="left"/>
    </xf>
    <xf numFmtId="0" fontId="1" fillId="35" borderId="0" xfId="0" applyFont="1" applyFill="1" applyAlignment="1">
      <alignment horizontal="left"/>
    </xf>
    <xf numFmtId="0" fontId="1" fillId="21" borderId="0" xfId="0" applyFont="1" applyFill="1" applyAlignment="1">
      <alignment horizontal="left"/>
    </xf>
    <xf numFmtId="0" fontId="54" fillId="30" borderId="0" xfId="0" applyFont="1" applyFill="1" applyAlignment="1">
      <alignment horizontal="left"/>
    </xf>
    <xf numFmtId="0" fontId="54" fillId="39" borderId="0" xfId="0" applyFont="1" applyFill="1" applyAlignment="1">
      <alignment horizontal="left"/>
    </xf>
    <xf numFmtId="0" fontId="69" fillId="94" borderId="0" xfId="0" applyFont="1" applyFill="1" applyAlignment="1">
      <alignment horizontal="left"/>
    </xf>
    <xf numFmtId="0" fontId="69" fillId="100" borderId="0" xfId="0" applyFont="1" applyFill="1" applyAlignment="1">
      <alignment horizontal="left"/>
    </xf>
    <xf numFmtId="0" fontId="54" fillId="23" borderId="0" xfId="0" applyFont="1" applyFill="1" applyAlignment="1">
      <alignment horizontal="left"/>
    </xf>
    <xf numFmtId="0" fontId="1" fillId="80" borderId="0" xfId="0" applyFont="1" applyFill="1" applyAlignment="1">
      <alignment horizontal="left"/>
    </xf>
    <xf numFmtId="0" fontId="11" fillId="37" borderId="0" xfId="0" applyFont="1" applyFill="1" applyAlignment="1">
      <alignment horizontal="left"/>
    </xf>
    <xf numFmtId="0" fontId="70" fillId="50" borderId="0" xfId="0" applyFont="1" applyFill="1"/>
    <xf numFmtId="0" fontId="3" fillId="65" borderId="0" xfId="0" applyFont="1" applyFill="1"/>
    <xf numFmtId="0" fontId="3" fillId="65" borderId="0" xfId="0" applyFont="1" applyFill="1" applyAlignment="1">
      <alignment readingOrder="1"/>
    </xf>
    <xf numFmtId="0" fontId="3" fillId="65" borderId="1" xfId="0" applyFont="1" applyFill="1" applyBorder="1" applyAlignment="1">
      <alignment readingOrder="1"/>
    </xf>
    <xf numFmtId="0" fontId="3" fillId="65" borderId="5" xfId="0" applyFont="1" applyFill="1" applyBorder="1"/>
    <xf numFmtId="0" fontId="3" fillId="65" borderId="5" xfId="0" applyFont="1" applyFill="1" applyBorder="1" applyAlignment="1">
      <alignment readingOrder="1"/>
    </xf>
    <xf numFmtId="0" fontId="3" fillId="65" borderId="1" xfId="0" applyFont="1" applyFill="1" applyBorder="1"/>
    <xf numFmtId="0" fontId="17" fillId="65" borderId="5" xfId="0" applyFont="1" applyFill="1" applyBorder="1" applyAlignment="1">
      <alignment readingOrder="1"/>
    </xf>
    <xf numFmtId="0" fontId="17" fillId="65" borderId="0" xfId="0" applyFont="1" applyFill="1" applyAlignment="1">
      <alignment readingOrder="1"/>
    </xf>
    <xf numFmtId="0" fontId="0" fillId="0" borderId="0" xfId="0" applyAlignment="1">
      <alignment horizontal="right"/>
    </xf>
    <xf numFmtId="0" fontId="11" fillId="103" borderId="0" xfId="0" applyFont="1" applyFill="1"/>
    <xf numFmtId="0" fontId="11" fillId="103" borderId="0" xfId="0" applyFont="1" applyFill="1" applyAlignment="1">
      <alignment horizontal="left"/>
    </xf>
    <xf numFmtId="0" fontId="62" fillId="105" borderId="0" xfId="0" applyFont="1" applyFill="1"/>
    <xf numFmtId="0" fontId="62" fillId="2" borderId="0" xfId="0" applyFont="1" applyFill="1"/>
    <xf numFmtId="0" fontId="71" fillId="0" borderId="0" xfId="0" applyFont="1"/>
    <xf numFmtId="0" fontId="71" fillId="106" borderId="0" xfId="0" applyFont="1" applyFill="1" applyAlignment="1">
      <alignment wrapText="1"/>
    </xf>
    <xf numFmtId="0" fontId="72" fillId="0" borderId="0" xfId="0" applyFont="1"/>
    <xf numFmtId="0" fontId="1" fillId="35" borderId="0" xfId="0" applyFont="1" applyFill="1"/>
    <xf numFmtId="0" fontId="87" fillId="94" borderId="0" xfId="0" applyFont="1" applyFill="1"/>
    <xf numFmtId="0" fontId="86" fillId="94" borderId="0" xfId="0" applyFont="1" applyFill="1"/>
    <xf numFmtId="0" fontId="89" fillId="26" borderId="0" xfId="0" applyFont="1" applyFill="1"/>
    <xf numFmtId="0" fontId="90" fillId="84" borderId="0" xfId="0" applyFont="1" applyFill="1"/>
    <xf numFmtId="0" fontId="91" fillId="0" borderId="0" xfId="0" applyFont="1"/>
    <xf numFmtId="0" fontId="91" fillId="0" borderId="0" xfId="0" applyFont="1" applyAlignment="1">
      <alignment readingOrder="1"/>
    </xf>
    <xf numFmtId="0" fontId="92" fillId="99" borderId="0" xfId="0" applyFont="1" applyFill="1"/>
    <xf numFmtId="0" fontId="93" fillId="0" borderId="0" xfId="0" applyFont="1"/>
    <xf numFmtId="0" fontId="89" fillId="26" borderId="5" xfId="0" applyFont="1" applyFill="1" applyBorder="1"/>
    <xf numFmtId="0" fontId="95" fillId="22" borderId="0" xfId="0" applyFont="1" applyFill="1"/>
    <xf numFmtId="0" fontId="98" fillId="72" borderId="0" xfId="0" applyFont="1" applyFill="1"/>
    <xf numFmtId="0" fontId="93" fillId="0" borderId="0" xfId="0" applyFont="1" applyAlignment="1">
      <alignment readingOrder="1"/>
    </xf>
    <xf numFmtId="0" fontId="99" fillId="91" borderId="0" xfId="0" applyFont="1" applyFill="1" applyAlignment="1">
      <alignment readingOrder="1"/>
    </xf>
    <xf numFmtId="0" fontId="100" fillId="103" borderId="0" xfId="0" applyFont="1" applyFill="1"/>
    <xf numFmtId="0" fontId="101" fillId="8" borderId="0" xfId="0" applyFont="1" applyFill="1"/>
    <xf numFmtId="0" fontId="88" fillId="103" borderId="0" xfId="0" applyFont="1" applyFill="1"/>
    <xf numFmtId="0" fontId="102" fillId="98" borderId="0" xfId="0" applyFont="1" applyFill="1"/>
    <xf numFmtId="0" fontId="102" fillId="94" borderId="0" xfId="0" applyFont="1" applyFill="1" applyAlignment="1">
      <alignment readingOrder="1"/>
    </xf>
    <xf numFmtId="0" fontId="103" fillId="84" borderId="0" xfId="0" applyFont="1" applyFill="1"/>
    <xf numFmtId="0" fontId="104" fillId="94" borderId="0" xfId="0" applyFont="1" applyFill="1"/>
    <xf numFmtId="0" fontId="102" fillId="94" borderId="0" xfId="0" applyFont="1" applyFill="1"/>
    <xf numFmtId="0" fontId="89" fillId="36" borderId="0" xfId="0" applyFont="1" applyFill="1" applyAlignment="1">
      <alignment readingOrder="1"/>
    </xf>
    <xf numFmtId="0" fontId="106" fillId="12" borderId="0" xfId="0" applyFont="1" applyFill="1"/>
    <xf numFmtId="0" fontId="92" fillId="37" borderId="0" xfId="0" applyFont="1" applyFill="1"/>
    <xf numFmtId="0" fontId="107" fillId="104" borderId="0" xfId="0" applyFont="1" applyFill="1"/>
    <xf numFmtId="0" fontId="93" fillId="51" borderId="0" xfId="0" applyFont="1" applyFill="1" applyAlignment="1">
      <alignment readingOrder="1"/>
    </xf>
    <xf numFmtId="0" fontId="108" fillId="47" borderId="0" xfId="0" applyFont="1" applyFill="1" applyAlignment="1">
      <alignment readingOrder="1"/>
    </xf>
    <xf numFmtId="0" fontId="106" fillId="12" borderId="0" xfId="0" applyFont="1" applyFill="1" applyAlignment="1">
      <alignment readingOrder="1"/>
    </xf>
    <xf numFmtId="0" fontId="89" fillId="26" borderId="1" xfId="0" applyFont="1" applyFill="1" applyBorder="1"/>
    <xf numFmtId="0" fontId="90" fillId="84" borderId="5" xfId="0" applyFont="1" applyFill="1" applyBorder="1"/>
    <xf numFmtId="0" fontId="111" fillId="103" borderId="0" xfId="0" applyFont="1" applyFill="1"/>
    <xf numFmtId="0" fontId="92" fillId="77" borderId="0" xfId="0" applyFont="1" applyFill="1"/>
    <xf numFmtId="0" fontId="98" fillId="72" borderId="5" xfId="0" applyFont="1" applyFill="1" applyBorder="1"/>
    <xf numFmtId="0" fontId="103" fillId="84" borderId="5" xfId="0" applyFont="1" applyFill="1" applyBorder="1"/>
    <xf numFmtId="0" fontId="89" fillId="26" borderId="8" xfId="0" applyFont="1" applyFill="1" applyBorder="1"/>
    <xf numFmtId="0" fontId="98" fillId="72" borderId="8" xfId="0" applyFont="1" applyFill="1" applyBorder="1"/>
    <xf numFmtId="0" fontId="98" fillId="72" borderId="1" xfId="0" applyFont="1" applyFill="1" applyBorder="1"/>
    <xf numFmtId="0" fontId="90" fillId="84" borderId="1" xfId="0" applyFont="1" applyFill="1" applyBorder="1"/>
    <xf numFmtId="0" fontId="113" fillId="88" borderId="0" xfId="0" applyFont="1" applyFill="1" applyAlignment="1">
      <alignment horizontal="left" readingOrder="1"/>
    </xf>
    <xf numFmtId="0" fontId="115" fillId="18" borderId="0" xfId="0" applyFont="1" applyFill="1" applyAlignment="1">
      <alignment readingOrder="1"/>
    </xf>
    <xf numFmtId="0" fontId="116" fillId="50" borderId="0" xfId="0" applyFont="1" applyFill="1" applyAlignment="1">
      <alignment readingOrder="1"/>
    </xf>
    <xf numFmtId="0" fontId="116" fillId="50" borderId="0" xfId="0" applyFont="1" applyFill="1"/>
    <xf numFmtId="0" fontId="94" fillId="53" borderId="0" xfId="0" applyFont="1" applyFill="1"/>
    <xf numFmtId="0" fontId="119" fillId="21" borderId="0" xfId="0" applyFont="1" applyFill="1"/>
    <xf numFmtId="0" fontId="120" fillId="30" borderId="0" xfId="0" applyFont="1" applyFill="1" applyAlignment="1">
      <alignment vertical="center" wrapText="1"/>
    </xf>
    <xf numFmtId="0" fontId="12" fillId="94" borderId="0" xfId="0" applyFont="1" applyFill="1" applyAlignment="1">
      <alignment readingOrder="1"/>
    </xf>
    <xf numFmtId="0" fontId="3" fillId="103" borderId="0" xfId="0" applyFont="1" applyFill="1" applyAlignment="1">
      <alignment readingOrder="1"/>
    </xf>
    <xf numFmtId="0" fontId="8" fillId="139" borderId="0" xfId="0" applyFont="1" applyFill="1"/>
    <xf numFmtId="0" fontId="69" fillId="0" borderId="0" xfId="0" applyFont="1" applyAlignment="1">
      <alignment horizontal="left"/>
    </xf>
    <xf numFmtId="0" fontId="61" fillId="0" borderId="0" xfId="0" applyFont="1"/>
    <xf numFmtId="0" fontId="61" fillId="0" borderId="0" xfId="0" applyFont="1" applyAlignment="1">
      <alignment readingOrder="1"/>
    </xf>
    <xf numFmtId="0" fontId="69" fillId="0" borderId="0" xfId="0" applyFont="1"/>
    <xf numFmtId="0" fontId="61" fillId="0" borderId="1" xfId="0" applyFont="1" applyBorder="1" applyAlignment="1">
      <alignment readingOrder="1"/>
    </xf>
    <xf numFmtId="0" fontId="61" fillId="0" borderId="5" xfId="0" applyFont="1" applyBorder="1" applyAlignment="1">
      <alignment readingOrder="1"/>
    </xf>
    <xf numFmtId="0" fontId="61" fillId="0" borderId="5" xfId="0" applyFont="1" applyBorder="1"/>
    <xf numFmtId="0" fontId="67" fillId="0" borderId="0" xfId="0" applyFont="1"/>
    <xf numFmtId="0" fontId="122" fillId="0" borderId="0" xfId="0" applyFont="1" applyAlignment="1">
      <alignment horizontal="left"/>
    </xf>
    <xf numFmtId="0" fontId="61" fillId="0" borderId="8" xfId="0" applyFont="1" applyBorder="1"/>
    <xf numFmtId="0" fontId="61" fillId="0" borderId="8" xfId="0" applyFont="1" applyBorder="1" applyAlignment="1">
      <alignment readingOrder="1"/>
    </xf>
    <xf numFmtId="0" fontId="69" fillId="0" borderId="5" xfId="0" applyFont="1" applyBorder="1" applyAlignment="1">
      <alignment horizontal="left"/>
    </xf>
    <xf numFmtId="0" fontId="61" fillId="0" borderId="4" xfId="0" applyFont="1" applyBorder="1" applyAlignment="1">
      <alignment readingOrder="1"/>
    </xf>
    <xf numFmtId="0" fontId="69" fillId="0" borderId="1" xfId="0" applyFont="1" applyBorder="1" applyAlignment="1">
      <alignment horizontal="left"/>
    </xf>
    <xf numFmtId="0" fontId="69" fillId="0" borderId="8" xfId="0" applyFont="1" applyBorder="1" applyAlignment="1">
      <alignment horizontal="left"/>
    </xf>
    <xf numFmtId="0" fontId="38" fillId="141" borderId="0" xfId="0" applyFont="1" applyFill="1" applyAlignment="1">
      <alignment readingOrder="1"/>
    </xf>
    <xf numFmtId="0" fontId="59" fillId="12" borderId="0" xfId="0" applyFont="1" applyFill="1" applyAlignment="1">
      <alignment readingOrder="1"/>
    </xf>
    <xf numFmtId="0" fontId="21" fillId="139" borderId="0" xfId="0" applyFont="1" applyFill="1" applyAlignment="1">
      <alignment readingOrder="1"/>
    </xf>
    <xf numFmtId="0" fontId="54" fillId="97" borderId="0" xfId="0" applyFont="1" applyFill="1"/>
    <xf numFmtId="0" fontId="3" fillId="104" borderId="0" xfId="0" applyFont="1" applyFill="1" applyAlignment="1">
      <alignment horizontal="right"/>
    </xf>
    <xf numFmtId="0" fontId="3" fillId="104" borderId="0" xfId="0" applyFont="1" applyFill="1"/>
    <xf numFmtId="0" fontId="38" fillId="144" borderId="0" xfId="0" applyFont="1" applyFill="1"/>
    <xf numFmtId="0" fontId="59" fillId="12" borderId="0" xfId="0" applyFont="1" applyFill="1"/>
    <xf numFmtId="0" fontId="61" fillId="0" borderId="2" xfId="0" applyFont="1" applyBorder="1" applyAlignment="1">
      <alignment readingOrder="1"/>
    </xf>
    <xf numFmtId="0" fontId="2" fillId="4" borderId="0" xfId="0" applyFont="1" applyFill="1" applyAlignment="1">
      <alignment horizontal="left"/>
    </xf>
    <xf numFmtId="0" fontId="54" fillId="97" borderId="7" xfId="0" applyFont="1" applyFill="1" applyBorder="1" applyAlignment="1">
      <alignment horizontal="left"/>
    </xf>
    <xf numFmtId="0" fontId="54" fillId="97" borderId="7" xfId="0" applyFont="1" applyFill="1" applyBorder="1"/>
    <xf numFmtId="0" fontId="90" fillId="84" borderId="7" xfId="0" applyFont="1" applyFill="1" applyBorder="1"/>
    <xf numFmtId="0" fontId="34" fillId="98" borderId="7" xfId="0" applyFont="1" applyFill="1" applyBorder="1"/>
    <xf numFmtId="0" fontId="54" fillId="97" borderId="5" xfId="0" applyFont="1" applyFill="1" applyBorder="1"/>
    <xf numFmtId="0" fontId="54" fillId="97" borderId="1" xfId="0" applyFont="1" applyFill="1" applyBorder="1"/>
    <xf numFmtId="0" fontId="11" fillId="10" borderId="7" xfId="0" applyFont="1" applyFill="1" applyBorder="1" applyAlignment="1">
      <alignment horizontal="left" vertical="top" wrapText="1"/>
    </xf>
    <xf numFmtId="0" fontId="90" fillId="84" borderId="2" xfId="0" applyFont="1" applyFill="1" applyBorder="1"/>
    <xf numFmtId="0" fontId="61" fillId="0" borderId="4" xfId="0" applyFont="1" applyBorder="1"/>
    <xf numFmtId="0" fontId="91" fillId="0" borderId="7" xfId="0" applyFont="1" applyBorder="1"/>
    <xf numFmtId="0" fontId="57" fillId="12" borderId="7" xfId="0" applyFont="1" applyFill="1" applyBorder="1"/>
    <xf numFmtId="0" fontId="89" fillId="26" borderId="7" xfId="0" applyFont="1" applyFill="1" applyBorder="1"/>
    <xf numFmtId="0" fontId="91" fillId="0" borderId="7" xfId="0" applyFont="1" applyBorder="1" applyAlignment="1">
      <alignment readingOrder="1"/>
    </xf>
    <xf numFmtId="0" fontId="69" fillId="94" borderId="5" xfId="0" applyFont="1" applyFill="1" applyBorder="1" applyAlignment="1">
      <alignment horizontal="left"/>
    </xf>
    <xf numFmtId="0" fontId="4" fillId="0" borderId="0" xfId="0" applyFont="1" applyAlignment="1">
      <alignment horizontal="center"/>
    </xf>
    <xf numFmtId="0" fontId="21" fillId="0" borderId="0" xfId="0" applyFont="1" applyAlignment="1">
      <alignment vertical="center" wrapText="1"/>
    </xf>
    <xf numFmtId="0" fontId="3" fillId="0" borderId="0" xfId="0" applyFont="1"/>
    <xf numFmtId="0" fontId="27" fillId="0" borderId="0" xfId="0" applyFont="1" applyAlignment="1">
      <alignment readingOrder="1"/>
    </xf>
    <xf numFmtId="0" fontId="27" fillId="0" borderId="0" xfId="0" applyFont="1"/>
    <xf numFmtId="0" fontId="88" fillId="33" borderId="0" xfId="0" applyFont="1" applyFill="1"/>
    <xf numFmtId="0" fontId="3" fillId="104" borderId="0" xfId="0" applyFont="1" applyFill="1" applyAlignment="1">
      <alignment readingOrder="1"/>
    </xf>
    <xf numFmtId="0" fontId="126" fillId="0" borderId="0" xfId="0" applyFont="1"/>
    <xf numFmtId="0" fontId="127" fillId="0" borderId="0" xfId="0" applyFont="1" applyAlignment="1">
      <alignment readingOrder="1"/>
    </xf>
    <xf numFmtId="0" fontId="126" fillId="0" borderId="0" xfId="0" applyFont="1" applyAlignment="1">
      <alignment horizontal="left"/>
    </xf>
    <xf numFmtId="0" fontId="38" fillId="59" borderId="0" xfId="0" applyFont="1" applyFill="1"/>
    <xf numFmtId="0" fontId="129" fillId="94" borderId="0" xfId="0" applyFont="1" applyFill="1" applyAlignment="1">
      <alignment horizontal="left"/>
    </xf>
    <xf numFmtId="0" fontId="8" fillId="5" borderId="7" xfId="0" applyFont="1" applyFill="1" applyBorder="1"/>
    <xf numFmtId="0" fontId="3" fillId="8" borderId="7" xfId="0" applyFont="1" applyFill="1" applyBorder="1"/>
    <xf numFmtId="0" fontId="7" fillId="104" borderId="7" xfId="0" applyFont="1" applyFill="1" applyBorder="1"/>
    <xf numFmtId="0" fontId="9" fillId="18" borderId="7" xfId="0" applyFont="1" applyFill="1" applyBorder="1"/>
    <xf numFmtId="0" fontId="9" fillId="20" borderId="7" xfId="0" applyFont="1" applyFill="1" applyBorder="1"/>
    <xf numFmtId="0" fontId="8" fillId="22" borderId="7" xfId="0" applyFont="1" applyFill="1" applyBorder="1"/>
    <xf numFmtId="0" fontId="17" fillId="24" borderId="7" xfId="0" applyFont="1" applyFill="1" applyBorder="1"/>
    <xf numFmtId="0" fontId="17" fillId="28" borderId="7" xfId="0" applyFont="1" applyFill="1" applyBorder="1"/>
    <xf numFmtId="0" fontId="20" fillId="30" borderId="7" xfId="0" applyFont="1" applyFill="1" applyBorder="1"/>
    <xf numFmtId="0" fontId="21" fillId="78" borderId="7" xfId="0" applyFont="1" applyFill="1" applyBorder="1" applyAlignment="1">
      <alignment readingOrder="1"/>
    </xf>
    <xf numFmtId="0" fontId="21" fillId="32" borderId="7" xfId="0" applyFont="1" applyFill="1" applyBorder="1" applyAlignment="1">
      <alignment readingOrder="1"/>
    </xf>
    <xf numFmtId="0" fontId="21" fillId="34" borderId="7" xfId="0" applyFont="1" applyFill="1" applyBorder="1"/>
    <xf numFmtId="0" fontId="9" fillId="3" borderId="7" xfId="0" applyFont="1" applyFill="1" applyBorder="1"/>
    <xf numFmtId="0" fontId="21" fillId="40" borderId="7" xfId="0" applyFont="1" applyFill="1" applyBorder="1" applyAlignment="1">
      <alignment readingOrder="1"/>
    </xf>
    <xf numFmtId="0" fontId="27" fillId="41" borderId="7" xfId="0" applyFont="1" applyFill="1" applyBorder="1"/>
    <xf numFmtId="0" fontId="8" fillId="42" borderId="7" xfId="0" applyFont="1" applyFill="1" applyBorder="1"/>
    <xf numFmtId="0" fontId="21" fillId="78" borderId="7" xfId="0" applyFont="1" applyFill="1" applyBorder="1"/>
    <xf numFmtId="0" fontId="43" fillId="76" borderId="7" xfId="0" applyFont="1" applyFill="1" applyBorder="1"/>
    <xf numFmtId="0" fontId="21" fillId="32" borderId="7" xfId="0" applyFont="1" applyFill="1" applyBorder="1"/>
    <xf numFmtId="0" fontId="3" fillId="5" borderId="7" xfId="0" applyFont="1" applyFill="1" applyBorder="1" applyAlignment="1">
      <alignment readingOrder="1"/>
    </xf>
    <xf numFmtId="0" fontId="27" fillId="41" borderId="7" xfId="0" applyFont="1" applyFill="1" applyBorder="1" applyAlignment="1">
      <alignment readingOrder="1"/>
    </xf>
    <xf numFmtId="0" fontId="9" fillId="18" borderId="7" xfId="0" applyFont="1" applyFill="1" applyBorder="1" applyAlignment="1">
      <alignment readingOrder="1"/>
    </xf>
    <xf numFmtId="0" fontId="21" fillId="40" borderId="7" xfId="0" applyFont="1" applyFill="1" applyBorder="1"/>
    <xf numFmtId="0" fontId="3" fillId="43" borderId="0" xfId="0" applyFont="1" applyFill="1"/>
    <xf numFmtId="0" fontId="9" fillId="18" borderId="0" xfId="0" applyFont="1" applyFill="1" applyAlignment="1">
      <alignment readingOrder="1"/>
    </xf>
    <xf numFmtId="0" fontId="7" fillId="104" borderId="0" xfId="0" applyFont="1" applyFill="1"/>
    <xf numFmtId="0" fontId="21" fillId="41" borderId="0" xfId="0" applyFont="1" applyFill="1"/>
    <xf numFmtId="0" fontId="21" fillId="40" borderId="0" xfId="0" applyFont="1" applyFill="1"/>
    <xf numFmtId="0" fontId="8" fillId="42" borderId="0" xfId="0" applyFont="1" applyFill="1"/>
    <xf numFmtId="0" fontId="21" fillId="32" borderId="0" xfId="0" applyFont="1" applyFill="1"/>
    <xf numFmtId="0" fontId="21" fillId="32" borderId="0" xfId="0" applyFont="1" applyFill="1" applyAlignment="1">
      <alignment readingOrder="1"/>
    </xf>
    <xf numFmtId="0" fontId="21" fillId="34" borderId="0" xfId="0" applyFont="1" applyFill="1"/>
    <xf numFmtId="0" fontId="27" fillId="41" borderId="0" xfId="0" applyFont="1" applyFill="1"/>
    <xf numFmtId="0" fontId="27" fillId="43" borderId="0" xfId="0" applyFont="1" applyFill="1" applyAlignment="1">
      <alignment readingOrder="1"/>
    </xf>
    <xf numFmtId="0" fontId="21" fillId="8" borderId="0" xfId="0" applyFont="1" applyFill="1"/>
    <xf numFmtId="0" fontId="9" fillId="3" borderId="0" xfId="0" applyFont="1" applyFill="1"/>
    <xf numFmtId="0" fontId="3" fillId="5" borderId="0" xfId="0" applyFont="1" applyFill="1" applyAlignment="1">
      <alignment readingOrder="1"/>
    </xf>
    <xf numFmtId="0" fontId="9" fillId="18" borderId="0" xfId="0" applyFont="1" applyFill="1"/>
    <xf numFmtId="0" fontId="43" fillId="76" borderId="0" xfId="0" applyFont="1" applyFill="1"/>
    <xf numFmtId="0" fontId="27" fillId="41" borderId="1" xfId="0" applyFont="1" applyFill="1" applyBorder="1"/>
    <xf numFmtId="0" fontId="21" fillId="43" borderId="0" xfId="0" applyFont="1" applyFill="1" applyAlignment="1">
      <alignment readingOrder="1"/>
    </xf>
    <xf numFmtId="0" fontId="27" fillId="41" borderId="0" xfId="0" applyFont="1" applyFill="1" applyAlignment="1">
      <alignment readingOrder="1"/>
    </xf>
    <xf numFmtId="0" fontId="9" fillId="20" borderId="0" xfId="0" applyFont="1" applyFill="1"/>
    <xf numFmtId="0" fontId="21" fillId="34" borderId="0" xfId="0" applyFont="1" applyFill="1" applyAlignment="1">
      <alignment readingOrder="1"/>
    </xf>
    <xf numFmtId="0" fontId="8" fillId="53" borderId="0" xfId="0" applyFont="1" applyFill="1" applyAlignment="1">
      <alignment readingOrder="1"/>
    </xf>
    <xf numFmtId="0" fontId="9" fillId="16" borderId="0" xfId="0" applyFont="1" applyFill="1" applyAlignment="1">
      <alignment readingOrder="1"/>
    </xf>
    <xf numFmtId="0" fontId="8" fillId="67" borderId="0" xfId="0" applyFont="1" applyFill="1"/>
    <xf numFmtId="0" fontId="27" fillId="46" borderId="0" xfId="0" applyFont="1" applyFill="1" applyAlignment="1">
      <alignment readingOrder="1"/>
    </xf>
    <xf numFmtId="0" fontId="43" fillId="76" borderId="0" xfId="0" applyFont="1" applyFill="1" applyAlignment="1">
      <alignment readingOrder="1"/>
    </xf>
    <xf numFmtId="0" fontId="9" fillId="20" borderId="0" xfId="0" applyFont="1" applyFill="1" applyAlignment="1">
      <alignment readingOrder="1"/>
    </xf>
    <xf numFmtId="0" fontId="3" fillId="43" borderId="5" xfId="0" applyFont="1" applyFill="1" applyBorder="1"/>
    <xf numFmtId="0" fontId="24" fillId="22" borderId="0" xfId="0" applyFont="1" applyFill="1" applyAlignment="1">
      <alignment readingOrder="1"/>
    </xf>
    <xf numFmtId="0" fontId="8" fillId="53" borderId="0" xfId="0" applyFont="1" applyFill="1"/>
    <xf numFmtId="0" fontId="21" fillId="80" borderId="0" xfId="0" applyFont="1" applyFill="1" applyAlignment="1">
      <alignment vertical="center" wrapText="1"/>
    </xf>
    <xf numFmtId="0" fontId="38" fillId="53" borderId="0" xfId="0" applyFont="1" applyFill="1" applyAlignment="1">
      <alignment readingOrder="1"/>
    </xf>
    <xf numFmtId="0" fontId="38" fillId="67" borderId="0" xfId="0" applyFont="1" applyFill="1"/>
    <xf numFmtId="0" fontId="21" fillId="47" borderId="0" xfId="0" applyFont="1" applyFill="1" applyAlignment="1">
      <alignment readingOrder="1"/>
    </xf>
    <xf numFmtId="0" fontId="9" fillId="16" borderId="0" xfId="0" applyFont="1" applyFill="1"/>
    <xf numFmtId="0" fontId="3" fillId="5" borderId="0" xfId="0" applyFont="1" applyFill="1"/>
    <xf numFmtId="0" fontId="27" fillId="40" borderId="0" xfId="0" applyFont="1" applyFill="1"/>
    <xf numFmtId="0" fontId="38" fillId="53" borderId="0" xfId="0" applyFont="1" applyFill="1"/>
    <xf numFmtId="0" fontId="3" fillId="78" borderId="0" xfId="0" applyFont="1" applyFill="1"/>
    <xf numFmtId="0" fontId="21" fillId="48" borderId="0" xfId="0" applyFont="1" applyFill="1"/>
    <xf numFmtId="0" fontId="27" fillId="48" borderId="0" xfId="0" applyFont="1" applyFill="1" applyAlignment="1">
      <alignment readingOrder="1"/>
    </xf>
    <xf numFmtId="0" fontId="9" fillId="3" borderId="0" xfId="0" applyFont="1" applyFill="1" applyAlignment="1">
      <alignment readingOrder="1"/>
    </xf>
    <xf numFmtId="0" fontId="21" fillId="48" borderId="0" xfId="0" applyFont="1" applyFill="1" applyAlignment="1">
      <alignment readingOrder="1"/>
    </xf>
    <xf numFmtId="0" fontId="21" fillId="13" borderId="0" xfId="0" applyFont="1" applyFill="1" applyAlignment="1">
      <alignment readingOrder="1"/>
    </xf>
    <xf numFmtId="0" fontId="17" fillId="43" borderId="0" xfId="0" applyFont="1" applyFill="1" applyAlignment="1">
      <alignment readingOrder="1"/>
    </xf>
    <xf numFmtId="0" fontId="45" fillId="10" borderId="0" xfId="0" applyFont="1" applyFill="1"/>
    <xf numFmtId="0" fontId="27" fillId="13" borderId="0" xfId="0" applyFont="1" applyFill="1" applyAlignment="1">
      <alignment readingOrder="1"/>
    </xf>
    <xf numFmtId="0" fontId="27" fillId="34" borderId="0" xfId="0" applyFont="1" applyFill="1"/>
    <xf numFmtId="0" fontId="8" fillId="49" borderId="0" xfId="0" applyFont="1" applyFill="1"/>
    <xf numFmtId="0" fontId="21" fillId="13" borderId="0" xfId="0" applyFont="1" applyFill="1"/>
    <xf numFmtId="0" fontId="8" fillId="13" borderId="0" xfId="0" applyFont="1" applyFill="1"/>
    <xf numFmtId="0" fontId="3" fillId="43" borderId="0" xfId="0" applyFont="1" applyFill="1" applyAlignment="1">
      <alignment readingOrder="1"/>
    </xf>
    <xf numFmtId="0" fontId="12" fillId="51" borderId="0" xfId="0" applyFont="1" applyFill="1"/>
    <xf numFmtId="0" fontId="8" fillId="42" borderId="0" xfId="0" applyFont="1" applyFill="1" applyAlignment="1">
      <alignment readingOrder="1"/>
    </xf>
    <xf numFmtId="0" fontId="27" fillId="78" borderId="0" xfId="0" applyFont="1" applyFill="1" applyAlignment="1">
      <alignment readingOrder="1"/>
    </xf>
    <xf numFmtId="0" fontId="8" fillId="3" borderId="0" xfId="0" applyFont="1" applyFill="1" applyAlignment="1">
      <alignment readingOrder="1"/>
    </xf>
    <xf numFmtId="0" fontId="27" fillId="40" borderId="0" xfId="0" applyFont="1" applyFill="1" applyAlignment="1">
      <alignment readingOrder="1"/>
    </xf>
    <xf numFmtId="0" fontId="9" fillId="52" borderId="0" xfId="0" applyFont="1" applyFill="1" applyAlignment="1">
      <alignment readingOrder="1"/>
    </xf>
    <xf numFmtId="0" fontId="12" fillId="35" borderId="0" xfId="0" applyFont="1" applyFill="1" applyAlignment="1">
      <alignment readingOrder="1"/>
    </xf>
    <xf numFmtId="0" fontId="27" fillId="32" borderId="0" xfId="0" applyFont="1" applyFill="1" applyAlignment="1">
      <alignment readingOrder="1"/>
    </xf>
    <xf numFmtId="0" fontId="8" fillId="67" borderId="0" xfId="0" applyFont="1" applyFill="1" applyAlignment="1">
      <alignment readingOrder="1"/>
    </xf>
    <xf numFmtId="0" fontId="27" fillId="47" borderId="0" xfId="0" applyFont="1" applyFill="1" applyAlignment="1">
      <alignment readingOrder="1"/>
    </xf>
    <xf numFmtId="0" fontId="27" fillId="34" borderId="0" xfId="0" applyFont="1" applyFill="1" applyAlignment="1">
      <alignment readingOrder="1"/>
    </xf>
    <xf numFmtId="0" fontId="38" fillId="95" borderId="0" xfId="0" applyFont="1" applyFill="1" applyAlignment="1">
      <alignment readingOrder="1"/>
    </xf>
    <xf numFmtId="0" fontId="21" fillId="43" borderId="0" xfId="0" applyFont="1" applyFill="1"/>
    <xf numFmtId="0" fontId="8" fillId="145" borderId="0" xfId="0" applyFont="1" applyFill="1"/>
    <xf numFmtId="0" fontId="3" fillId="13" borderId="0" xfId="0" applyFont="1" applyFill="1"/>
    <xf numFmtId="0" fontId="27" fillId="43" borderId="0" xfId="0" applyFont="1" applyFill="1"/>
    <xf numFmtId="0" fontId="63" fillId="39" borderId="0" xfId="0" applyFont="1" applyFill="1"/>
    <xf numFmtId="0" fontId="21" fillId="8" borderId="0" xfId="0" applyFont="1" applyFill="1" applyAlignment="1">
      <alignment readingOrder="1"/>
    </xf>
    <xf numFmtId="0" fontId="17" fillId="8" borderId="0" xfId="0" applyFont="1" applyFill="1" applyAlignment="1">
      <alignment readingOrder="1"/>
    </xf>
    <xf numFmtId="0" fontId="8" fillId="16" borderId="0" xfId="0" applyFont="1" applyFill="1"/>
    <xf numFmtId="0" fontId="20" fillId="53" borderId="0" xfId="0" applyFont="1" applyFill="1"/>
    <xf numFmtId="0" fontId="8" fillId="20" borderId="0" xfId="0" applyFont="1" applyFill="1"/>
    <xf numFmtId="0" fontId="12" fillId="51" borderId="0" xfId="0" applyFont="1" applyFill="1" applyAlignment="1">
      <alignment readingOrder="1"/>
    </xf>
    <xf numFmtId="0" fontId="9" fillId="23" borderId="0" xfId="0" applyFont="1" applyFill="1"/>
    <xf numFmtId="0" fontId="8" fillId="5" borderId="0" xfId="0" applyFont="1" applyFill="1" applyAlignment="1">
      <alignment readingOrder="1"/>
    </xf>
    <xf numFmtId="0" fontId="21" fillId="79" borderId="0" xfId="0" applyFont="1" applyFill="1"/>
    <xf numFmtId="0" fontId="21" fillId="33" borderId="0" xfId="0" applyFont="1" applyFill="1"/>
    <xf numFmtId="0" fontId="3" fillId="11" borderId="0" xfId="0" applyFont="1" applyFill="1"/>
    <xf numFmtId="0" fontId="3" fillId="35" borderId="0" xfId="0" applyFont="1" applyFill="1" applyAlignment="1">
      <alignment readingOrder="1"/>
    </xf>
    <xf numFmtId="0" fontId="3" fillId="103" borderId="0" xfId="0" applyFont="1" applyFill="1"/>
    <xf numFmtId="0" fontId="27" fillId="78" borderId="0" xfId="0" applyFont="1" applyFill="1"/>
    <xf numFmtId="0" fontId="21" fillId="6" borderId="0" xfId="0" applyFont="1" applyFill="1" applyAlignment="1">
      <alignment readingOrder="1"/>
    </xf>
    <xf numFmtId="0" fontId="21" fillId="54" borderId="0" xfId="0" applyFont="1" applyFill="1" applyAlignment="1">
      <alignment readingOrder="1"/>
    </xf>
    <xf numFmtId="0" fontId="17" fillId="48" borderId="0" xfId="0" applyFont="1" applyFill="1"/>
    <xf numFmtId="0" fontId="20" fillId="29" borderId="0" xfId="0" applyFont="1" applyFill="1"/>
    <xf numFmtId="0" fontId="12" fillId="47" borderId="0" xfId="0" applyFont="1" applyFill="1" applyAlignment="1">
      <alignment readingOrder="1"/>
    </xf>
    <xf numFmtId="0" fontId="9" fillId="42" borderId="0" xfId="0" applyFont="1" applyFill="1"/>
    <xf numFmtId="0" fontId="9" fillId="42" borderId="0" xfId="0" applyFont="1" applyFill="1" applyAlignment="1">
      <alignment readingOrder="1"/>
    </xf>
    <xf numFmtId="0" fontId="21" fillId="47" borderId="0" xfId="0" applyFont="1" applyFill="1"/>
    <xf numFmtId="0" fontId="17" fillId="85" borderId="0" xfId="0" applyFont="1" applyFill="1" applyAlignment="1">
      <alignment readingOrder="1"/>
    </xf>
    <xf numFmtId="0" fontId="21" fillId="41" borderId="1" xfId="0" applyFont="1" applyFill="1" applyBorder="1" applyAlignment="1">
      <alignment readingOrder="1"/>
    </xf>
    <xf numFmtId="0" fontId="9" fillId="3" borderId="1" xfId="0" applyFont="1" applyFill="1" applyBorder="1"/>
    <xf numFmtId="0" fontId="20" fillId="30" borderId="1" xfId="0" applyFont="1" applyFill="1" applyBorder="1"/>
    <xf numFmtId="0" fontId="3" fillId="5" borderId="1" xfId="0" applyFont="1" applyFill="1" applyBorder="1" applyAlignment="1">
      <alignment readingOrder="1"/>
    </xf>
    <xf numFmtId="0" fontId="3" fillId="8" borderId="0" xfId="0" applyFont="1" applyFill="1" applyAlignment="1">
      <alignment readingOrder="1"/>
    </xf>
    <xf numFmtId="0" fontId="24" fillId="22" borderId="5" xfId="0" applyFont="1" applyFill="1" applyBorder="1" applyAlignment="1">
      <alignment readingOrder="1"/>
    </xf>
    <xf numFmtId="0" fontId="21" fillId="32" borderId="5" xfId="0" applyFont="1" applyFill="1" applyBorder="1"/>
    <xf numFmtId="0" fontId="3" fillId="47" borderId="0" xfId="0" applyFont="1" applyFill="1"/>
    <xf numFmtId="0" fontId="27" fillId="32" borderId="0" xfId="0" applyFont="1" applyFill="1"/>
    <xf numFmtId="0" fontId="3" fillId="24" borderId="0" xfId="0" applyFont="1" applyFill="1"/>
    <xf numFmtId="0" fontId="3" fillId="15" borderId="0" xfId="0" applyFont="1" applyFill="1" applyAlignment="1">
      <alignment readingOrder="1"/>
    </xf>
    <xf numFmtId="0" fontId="3" fillId="48" borderId="0" xfId="0" applyFont="1" applyFill="1" applyAlignment="1">
      <alignment readingOrder="1"/>
    </xf>
    <xf numFmtId="0" fontId="3" fillId="35" borderId="0" xfId="0" applyFont="1" applyFill="1"/>
    <xf numFmtId="0" fontId="3" fillId="78" borderId="0" xfId="0" applyFont="1" applyFill="1" applyAlignment="1">
      <alignment readingOrder="1"/>
    </xf>
    <xf numFmtId="0" fontId="20" fillId="39" borderId="0" xfId="0" applyFont="1" applyFill="1"/>
    <xf numFmtId="0" fontId="8" fillId="20" borderId="0" xfId="0" applyFont="1" applyFill="1" applyAlignment="1">
      <alignment readingOrder="1"/>
    </xf>
    <xf numFmtId="0" fontId="12" fillId="24" borderId="0" xfId="0" applyFont="1" applyFill="1" applyAlignment="1">
      <alignment readingOrder="1"/>
    </xf>
    <xf numFmtId="0" fontId="21" fillId="78" borderId="1" xfId="0" applyFont="1" applyFill="1" applyBorder="1" applyAlignment="1">
      <alignment readingOrder="1"/>
    </xf>
    <xf numFmtId="0" fontId="21" fillId="13" borderId="1" xfId="0" applyFont="1" applyFill="1" applyBorder="1" applyAlignment="1">
      <alignment readingOrder="1"/>
    </xf>
    <xf numFmtId="0" fontId="17" fillId="43" borderId="5" xfId="0" applyFont="1" applyFill="1" applyBorder="1"/>
    <xf numFmtId="0" fontId="3" fillId="47" borderId="0" xfId="0" applyFont="1" applyFill="1" applyAlignment="1">
      <alignment readingOrder="1"/>
    </xf>
    <xf numFmtId="0" fontId="21" fillId="40" borderId="1" xfId="0" applyFont="1" applyFill="1" applyBorder="1" applyAlignment="1">
      <alignment readingOrder="1"/>
    </xf>
    <xf numFmtId="0" fontId="21" fillId="41" borderId="5" xfId="0" applyFont="1" applyFill="1" applyBorder="1" applyAlignment="1">
      <alignment readingOrder="1"/>
    </xf>
    <xf numFmtId="0" fontId="21" fillId="40" borderId="5" xfId="0" applyFont="1" applyFill="1" applyBorder="1" applyAlignment="1">
      <alignment readingOrder="1"/>
    </xf>
    <xf numFmtId="0" fontId="3" fillId="8" borderId="5" xfId="0" applyFont="1" applyFill="1" applyBorder="1"/>
    <xf numFmtId="0" fontId="8" fillId="5" borderId="5" xfId="0" applyFont="1" applyFill="1" applyBorder="1"/>
    <xf numFmtId="0" fontId="8" fillId="3" borderId="0" xfId="0" applyFont="1" applyFill="1"/>
    <xf numFmtId="0" fontId="8" fillId="22" borderId="1" xfId="0" applyFont="1" applyFill="1" applyBorder="1" applyAlignment="1">
      <alignment readingOrder="1"/>
    </xf>
    <xf numFmtId="0" fontId="21" fillId="34" borderId="5" xfId="0" applyFont="1" applyFill="1" applyBorder="1" applyAlignment="1">
      <alignment readingOrder="1"/>
    </xf>
    <xf numFmtId="0" fontId="3" fillId="13" borderId="0" xfId="0" applyFont="1" applyFill="1" applyAlignment="1">
      <alignment readingOrder="1"/>
    </xf>
    <xf numFmtId="0" fontId="21" fillId="32" borderId="5" xfId="0" applyFont="1" applyFill="1" applyBorder="1" applyAlignment="1">
      <alignment readingOrder="1"/>
    </xf>
    <xf numFmtId="0" fontId="27" fillId="41" borderId="5" xfId="0" applyFont="1" applyFill="1" applyBorder="1"/>
    <xf numFmtId="0" fontId="21" fillId="13" borderId="5" xfId="0" applyFont="1" applyFill="1" applyBorder="1" applyAlignment="1">
      <alignment readingOrder="1"/>
    </xf>
    <xf numFmtId="0" fontId="27" fillId="8" borderId="0" xfId="0" applyFont="1" applyFill="1" applyAlignment="1">
      <alignment readingOrder="1"/>
    </xf>
    <xf numFmtId="0" fontId="17" fillId="28" borderId="1" xfId="0" applyFont="1" applyFill="1" applyBorder="1"/>
    <xf numFmtId="0" fontId="17" fillId="28" borderId="5" xfId="0" applyFont="1" applyFill="1" applyBorder="1"/>
    <xf numFmtId="0" fontId="17" fillId="24" borderId="5" xfId="0" applyFont="1" applyFill="1" applyBorder="1"/>
    <xf numFmtId="0" fontId="8" fillId="22" borderId="5" xfId="0" applyFont="1" applyFill="1" applyBorder="1"/>
    <xf numFmtId="0" fontId="9" fillId="18" borderId="5" xfId="0" applyFont="1" applyFill="1" applyBorder="1" applyAlignment="1">
      <alignment readingOrder="1"/>
    </xf>
    <xf numFmtId="0" fontId="3" fillId="5" borderId="1" xfId="0" applyFont="1" applyFill="1" applyBorder="1"/>
    <xf numFmtId="0" fontId="9" fillId="18" borderId="5" xfId="0" applyFont="1" applyFill="1" applyBorder="1"/>
    <xf numFmtId="0" fontId="17" fillId="24" borderId="1" xfId="0" applyFont="1" applyFill="1" applyBorder="1"/>
    <xf numFmtId="0" fontId="21" fillId="34" borderId="5" xfId="0" applyFont="1" applyFill="1" applyBorder="1"/>
    <xf numFmtId="0" fontId="9" fillId="3" borderId="2" xfId="0" applyFont="1" applyFill="1" applyBorder="1"/>
    <xf numFmtId="0" fontId="3" fillId="43" borderId="2" xfId="0" applyFont="1" applyFill="1" applyBorder="1"/>
    <xf numFmtId="0" fontId="17" fillId="24" borderId="2" xfId="0" applyFont="1" applyFill="1" applyBorder="1"/>
    <xf numFmtId="0" fontId="3" fillId="5" borderId="2" xfId="0" applyFont="1" applyFill="1" applyBorder="1"/>
    <xf numFmtId="0" fontId="21" fillId="55" borderId="0" xfId="0" applyFont="1" applyFill="1" applyAlignment="1">
      <alignment readingOrder="1"/>
    </xf>
    <xf numFmtId="0" fontId="3" fillId="43" borderId="1" xfId="0" applyFont="1" applyFill="1" applyBorder="1"/>
    <xf numFmtId="0" fontId="8" fillId="22" borderId="1" xfId="0" applyFont="1" applyFill="1" applyBorder="1"/>
    <xf numFmtId="0" fontId="21" fillId="34" borderId="1" xfId="0" applyFont="1" applyFill="1" applyBorder="1"/>
    <xf numFmtId="0" fontId="3" fillId="8" borderId="1" xfId="0" applyFont="1" applyFill="1" applyBorder="1"/>
    <xf numFmtId="0" fontId="43" fillId="76" borderId="5" xfId="0" applyFont="1" applyFill="1" applyBorder="1"/>
    <xf numFmtId="0" fontId="21" fillId="55" borderId="0" xfId="0" applyFont="1" applyFill="1"/>
    <xf numFmtId="0" fontId="9" fillId="18" borderId="1" xfId="0" applyFont="1" applyFill="1" applyBorder="1"/>
    <xf numFmtId="0" fontId="3" fillId="5" borderId="5" xfId="0" applyFont="1" applyFill="1" applyBorder="1"/>
    <xf numFmtId="0" fontId="9" fillId="3" borderId="5" xfId="0" applyFont="1" applyFill="1" applyBorder="1"/>
    <xf numFmtId="0" fontId="27" fillId="40" borderId="1" xfId="0" applyFont="1" applyFill="1" applyBorder="1" applyAlignment="1">
      <alignment readingOrder="1"/>
    </xf>
    <xf numFmtId="0" fontId="8" fillId="22" borderId="8" xfId="0" applyFont="1" applyFill="1" applyBorder="1" applyAlignment="1">
      <alignment readingOrder="1"/>
    </xf>
    <xf numFmtId="0" fontId="8" fillId="22" borderId="8" xfId="0" applyFont="1" applyFill="1" applyBorder="1"/>
    <xf numFmtId="0" fontId="17" fillId="28" borderId="8" xfId="0" applyFont="1" applyFill="1" applyBorder="1"/>
    <xf numFmtId="0" fontId="17" fillId="24" borderId="8" xfId="0" applyFont="1" applyFill="1" applyBorder="1"/>
    <xf numFmtId="0" fontId="8" fillId="5" borderId="8" xfId="0" applyFont="1" applyFill="1" applyBorder="1"/>
    <xf numFmtId="0" fontId="21" fillId="34" borderId="8" xfId="0" applyFont="1" applyFill="1" applyBorder="1"/>
    <xf numFmtId="0" fontId="21" fillId="78" borderId="8" xfId="0" applyFont="1" applyFill="1" applyBorder="1" applyAlignment="1">
      <alignment readingOrder="1"/>
    </xf>
    <xf numFmtId="0" fontId="3" fillId="5" borderId="8" xfId="0" applyFont="1" applyFill="1" applyBorder="1"/>
    <xf numFmtId="0" fontId="43" fillId="76" borderId="8" xfId="0" applyFont="1" applyFill="1" applyBorder="1"/>
    <xf numFmtId="0" fontId="27" fillId="40" borderId="8" xfId="0" applyFont="1" applyFill="1" applyBorder="1"/>
    <xf numFmtId="0" fontId="8" fillId="5" borderId="1" xfId="0" applyFont="1" applyFill="1" applyBorder="1"/>
    <xf numFmtId="0" fontId="27" fillId="40" borderId="1" xfId="0" applyFont="1" applyFill="1" applyBorder="1"/>
    <xf numFmtId="0" fontId="43" fillId="76" borderId="1" xfId="0" applyFont="1" applyFill="1" applyBorder="1"/>
    <xf numFmtId="0" fontId="21" fillId="64" borderId="0" xfId="0" applyFont="1" applyFill="1"/>
    <xf numFmtId="0" fontId="21" fillId="78" borderId="5" xfId="0" applyFont="1" applyFill="1" applyBorder="1" applyAlignment="1">
      <alignment readingOrder="1"/>
    </xf>
    <xf numFmtId="0" fontId="9" fillId="18" borderId="1" xfId="0" applyFont="1" applyFill="1" applyBorder="1" applyAlignment="1">
      <alignment readingOrder="1"/>
    </xf>
    <xf numFmtId="0" fontId="27" fillId="40" borderId="5" xfId="0" applyFont="1" applyFill="1" applyBorder="1"/>
    <xf numFmtId="0" fontId="21" fillId="57" borderId="0" xfId="0" applyFont="1" applyFill="1" applyAlignment="1">
      <alignment readingOrder="1"/>
    </xf>
    <xf numFmtId="0" fontId="43" fillId="76" borderId="5" xfId="0" applyFont="1" applyFill="1" applyBorder="1" applyAlignment="1">
      <alignment readingOrder="1"/>
    </xf>
    <xf numFmtId="0" fontId="21" fillId="32" borderId="1" xfId="0" applyFont="1" applyFill="1" applyBorder="1"/>
    <xf numFmtId="0" fontId="21" fillId="32" borderId="1" xfId="0" applyFont="1" applyFill="1" applyBorder="1" applyAlignment="1">
      <alignment readingOrder="1"/>
    </xf>
    <xf numFmtId="0" fontId="9" fillId="56" borderId="0" xfId="0" applyFont="1" applyFill="1" applyAlignment="1">
      <alignment readingOrder="1"/>
    </xf>
    <xf numFmtId="0" fontId="3" fillId="48" borderId="0" xfId="0" applyFont="1" applyFill="1"/>
    <xf numFmtId="0" fontId="9" fillId="20" borderId="1" xfId="0" applyFont="1" applyFill="1" applyBorder="1" applyAlignment="1">
      <alignment readingOrder="1"/>
    </xf>
    <xf numFmtId="0" fontId="8" fillId="42" borderId="1" xfId="0" applyFont="1" applyFill="1" applyBorder="1"/>
    <xf numFmtId="0" fontId="3" fillId="17" borderId="0" xfId="0" applyFont="1" applyFill="1" applyAlignment="1">
      <alignment readingOrder="1"/>
    </xf>
    <xf numFmtId="0" fontId="3" fillId="8" borderId="8" xfId="0" applyFont="1" applyFill="1" applyBorder="1"/>
    <xf numFmtId="0" fontId="8" fillId="42" borderId="5" xfId="0" applyFont="1" applyFill="1" applyBorder="1"/>
    <xf numFmtId="0" fontId="17" fillId="48" borderId="0" xfId="0" applyFont="1" applyFill="1" applyAlignment="1">
      <alignment readingOrder="1"/>
    </xf>
    <xf numFmtId="0" fontId="27" fillId="43" borderId="1" xfId="0" applyFont="1" applyFill="1" applyBorder="1" applyAlignment="1">
      <alignment readingOrder="1"/>
    </xf>
    <xf numFmtId="0" fontId="27" fillId="43" borderId="5" xfId="0" applyFont="1" applyFill="1" applyBorder="1" applyAlignment="1">
      <alignment readingOrder="1"/>
    </xf>
    <xf numFmtId="0" fontId="43" fillId="76" borderId="1" xfId="0" applyFont="1" applyFill="1" applyBorder="1" applyAlignment="1">
      <alignment readingOrder="1"/>
    </xf>
    <xf numFmtId="0" fontId="8" fillId="13" borderId="1" xfId="0" applyFont="1" applyFill="1" applyBorder="1"/>
    <xf numFmtId="0" fontId="38" fillId="22" borderId="0" xfId="0" applyFont="1" applyFill="1" applyAlignment="1">
      <alignment readingOrder="1"/>
    </xf>
    <xf numFmtId="0" fontId="9" fillId="3" borderId="1" xfId="0" applyFont="1" applyFill="1" applyBorder="1" applyAlignment="1">
      <alignment readingOrder="1"/>
    </xf>
    <xf numFmtId="0" fontId="21" fillId="48" borderId="5" xfId="0" applyFont="1" applyFill="1" applyBorder="1" applyAlignment="1">
      <alignment readingOrder="1"/>
    </xf>
    <xf numFmtId="0" fontId="3" fillId="78" borderId="5" xfId="0" applyFont="1" applyFill="1" applyBorder="1" applyAlignment="1">
      <alignment readingOrder="1"/>
    </xf>
    <xf numFmtId="0" fontId="17" fillId="28" borderId="2" xfId="0" applyFont="1" applyFill="1" applyBorder="1"/>
    <xf numFmtId="0" fontId="63" fillId="59" borderId="0" xfId="0" applyFont="1" applyFill="1"/>
    <xf numFmtId="0" fontId="38" fillId="39" borderId="0" xfId="0" applyFont="1" applyFill="1"/>
    <xf numFmtId="0" fontId="38" fillId="30" borderId="0" xfId="0" applyFont="1" applyFill="1" applyAlignment="1">
      <alignment readingOrder="1"/>
    </xf>
    <xf numFmtId="0" fontId="38" fillId="30" borderId="0" xfId="0" applyFont="1" applyFill="1"/>
    <xf numFmtId="0" fontId="17" fillId="43" borderId="1" xfId="0" applyFont="1" applyFill="1" applyBorder="1"/>
    <xf numFmtId="0" fontId="20" fillId="30" borderId="5" xfId="0" applyFont="1" applyFill="1" applyBorder="1"/>
    <xf numFmtId="0" fontId="8" fillId="13" borderId="5" xfId="0" applyFont="1" applyFill="1" applyBorder="1"/>
    <xf numFmtId="0" fontId="27" fillId="78" borderId="5" xfId="0" applyFont="1" applyFill="1" applyBorder="1" applyAlignment="1">
      <alignment readingOrder="1"/>
    </xf>
    <xf numFmtId="0" fontId="24" fillId="22" borderId="1" xfId="0" applyFont="1" applyFill="1" applyBorder="1" applyAlignment="1">
      <alignment readingOrder="1"/>
    </xf>
    <xf numFmtId="0" fontId="42" fillId="78" borderId="0" xfId="0" applyFont="1" applyFill="1" applyAlignment="1">
      <alignment readingOrder="1"/>
    </xf>
    <xf numFmtId="0" fontId="9" fillId="3" borderId="5" xfId="0" applyFont="1" applyFill="1" applyBorder="1" applyAlignment="1">
      <alignment readingOrder="1"/>
    </xf>
    <xf numFmtId="0" fontId="9" fillId="20" borderId="5" xfId="0" applyFont="1" applyFill="1" applyBorder="1" applyAlignment="1">
      <alignment readingOrder="1"/>
    </xf>
    <xf numFmtId="0" fontId="21" fillId="64" borderId="0" xfId="0" applyFont="1" applyFill="1" applyAlignment="1">
      <alignment readingOrder="1"/>
    </xf>
    <xf numFmtId="0" fontId="9" fillId="20" borderId="1" xfId="0" applyFont="1" applyFill="1" applyBorder="1"/>
    <xf numFmtId="0" fontId="21" fillId="17" borderId="0" xfId="0" applyFont="1" applyFill="1" applyAlignment="1">
      <alignment readingOrder="1"/>
    </xf>
    <xf numFmtId="0" fontId="21" fillId="41" borderId="2" xfId="0" applyFont="1" applyFill="1" applyBorder="1" applyAlignment="1">
      <alignment readingOrder="1"/>
    </xf>
    <xf numFmtId="0" fontId="20" fillId="30" borderId="2" xfId="0" applyFont="1" applyFill="1" applyBorder="1"/>
    <xf numFmtId="0" fontId="8" fillId="13" borderId="2" xfId="0" applyFont="1" applyFill="1" applyBorder="1"/>
    <xf numFmtId="0" fontId="21" fillId="40" borderId="2" xfId="0" applyFont="1" applyFill="1" applyBorder="1" applyAlignment="1">
      <alignment readingOrder="1"/>
    </xf>
    <xf numFmtId="0" fontId="21" fillId="32" borderId="2" xfId="0" applyFont="1" applyFill="1" applyBorder="1" applyAlignment="1">
      <alignment readingOrder="1"/>
    </xf>
    <xf numFmtId="0" fontId="3" fillId="5" borderId="2" xfId="0" applyFont="1" applyFill="1" applyBorder="1" applyAlignment="1">
      <alignment readingOrder="1"/>
    </xf>
    <xf numFmtId="0" fontId="43" fillId="76" borderId="2" xfId="0" applyFont="1" applyFill="1" applyBorder="1"/>
    <xf numFmtId="0" fontId="8" fillId="22" borderId="2" xfId="0" applyFont="1" applyFill="1" applyBorder="1"/>
    <xf numFmtId="0" fontId="9" fillId="41" borderId="0" xfId="0" applyFont="1" applyFill="1" applyAlignment="1">
      <alignment readingOrder="1"/>
    </xf>
    <xf numFmtId="0" fontId="38" fillId="5" borderId="0" xfId="0" applyFont="1" applyFill="1"/>
    <xf numFmtId="0" fontId="27" fillId="140" borderId="0" xfId="0" applyFont="1" applyFill="1"/>
    <xf numFmtId="0" fontId="41" fillId="33" borderId="0" xfId="0" applyFont="1" applyFill="1"/>
    <xf numFmtId="0" fontId="21" fillId="42" borderId="0" xfId="0" applyFont="1" applyFill="1"/>
    <xf numFmtId="0" fontId="59" fillId="50" borderId="0" xfId="0" applyFont="1" applyFill="1" applyAlignment="1">
      <alignment readingOrder="1"/>
    </xf>
    <xf numFmtId="0" fontId="27" fillId="61" borderId="0" xfId="0" applyFont="1" applyFill="1" applyAlignment="1">
      <alignment readingOrder="1"/>
    </xf>
    <xf numFmtId="0" fontId="37" fillId="2" borderId="0" xfId="0" applyFont="1" applyFill="1" applyAlignment="1">
      <alignment horizontal="left" readingOrder="1"/>
    </xf>
    <xf numFmtId="0" fontId="20" fillId="30" borderId="8" xfId="0" applyFont="1" applyFill="1" applyBorder="1"/>
    <xf numFmtId="0" fontId="21" fillId="40" borderId="8" xfId="0" applyFont="1" applyFill="1" applyBorder="1"/>
    <xf numFmtId="0" fontId="8" fillId="81" borderId="0" xfId="0" applyFont="1" applyFill="1"/>
    <xf numFmtId="0" fontId="21" fillId="40" borderId="8" xfId="0" applyFont="1" applyFill="1" applyBorder="1" applyAlignment="1">
      <alignment readingOrder="1"/>
    </xf>
    <xf numFmtId="0" fontId="21" fillId="42" borderId="0" xfId="0" applyFont="1" applyFill="1" applyAlignment="1">
      <alignment readingOrder="1"/>
    </xf>
    <xf numFmtId="0" fontId="58" fillId="12" borderId="0" xfId="0" applyFont="1" applyFill="1"/>
    <xf numFmtId="0" fontId="17" fillId="21" borderId="0" xfId="0" applyFont="1" applyFill="1" applyAlignment="1">
      <alignment readingOrder="1"/>
    </xf>
    <xf numFmtId="0" fontId="8" fillId="59" borderId="0" xfId="0" applyFont="1" applyFill="1"/>
    <xf numFmtId="0" fontId="43" fillId="59" borderId="0" xfId="0" applyFont="1" applyFill="1" applyAlignment="1">
      <alignment readingOrder="1"/>
    </xf>
    <xf numFmtId="0" fontId="9" fillId="59" borderId="0" xfId="0" applyFont="1" applyFill="1" applyAlignment="1">
      <alignment readingOrder="1"/>
    </xf>
    <xf numFmtId="0" fontId="3" fillId="24" borderId="0" xfId="0" applyFont="1" applyFill="1" applyAlignment="1">
      <alignment readingOrder="1"/>
    </xf>
    <xf numFmtId="0" fontId="7" fillId="7" borderId="0" xfId="0" applyFont="1" applyFill="1"/>
    <xf numFmtId="0" fontId="7" fillId="80" borderId="0" xfId="0" applyFont="1" applyFill="1"/>
    <xf numFmtId="0" fontId="12" fillId="69" borderId="0" xfId="0" applyFont="1" applyFill="1" applyAlignment="1">
      <alignment readingOrder="1"/>
    </xf>
    <xf numFmtId="0" fontId="21" fillId="86" borderId="0" xfId="0" applyFont="1" applyFill="1" applyAlignment="1">
      <alignment readingOrder="1"/>
    </xf>
    <xf numFmtId="0" fontId="9" fillId="67" borderId="0" xfId="0" applyFont="1" applyFill="1" applyAlignment="1">
      <alignment readingOrder="1"/>
    </xf>
    <xf numFmtId="0" fontId="54" fillId="97" borderId="7" xfId="0" applyFont="1" applyFill="1" applyBorder="1" applyAlignment="1">
      <alignment horizontal="right"/>
    </xf>
    <xf numFmtId="0" fontId="27" fillId="54" borderId="0" xfId="0" applyFont="1" applyFill="1"/>
    <xf numFmtId="0" fontId="27" fillId="42" borderId="0" xfId="0" applyFont="1" applyFill="1" applyAlignment="1">
      <alignment readingOrder="1"/>
    </xf>
    <xf numFmtId="0" fontId="89" fillId="26" borderId="3" xfId="0" applyFont="1" applyFill="1" applyBorder="1"/>
    <xf numFmtId="0" fontId="8" fillId="22" borderId="5" xfId="0" applyFont="1" applyFill="1" applyBorder="1" applyAlignment="1">
      <alignment readingOrder="1"/>
    </xf>
    <xf numFmtId="0" fontId="27" fillId="13" borderId="1" xfId="0" applyFont="1" applyFill="1" applyBorder="1" applyAlignment="1">
      <alignment readingOrder="1"/>
    </xf>
    <xf numFmtId="0" fontId="54" fillId="30" borderId="5" xfId="0" applyFont="1" applyFill="1" applyBorder="1"/>
    <xf numFmtId="0" fontId="21" fillId="78" borderId="1" xfId="0" applyFont="1" applyFill="1" applyBorder="1"/>
    <xf numFmtId="0" fontId="17" fillId="32" borderId="0" xfId="0" applyFont="1" applyFill="1" applyAlignment="1">
      <alignment readingOrder="1"/>
    </xf>
    <xf numFmtId="0" fontId="43" fillId="76" borderId="4" xfId="0" applyFont="1" applyFill="1" applyBorder="1"/>
    <xf numFmtId="0" fontId="3" fillId="72" borderId="0" xfId="0" applyFont="1" applyFill="1" applyAlignment="1">
      <alignment readingOrder="1"/>
    </xf>
    <xf numFmtId="0" fontId="17" fillId="41" borderId="0" xfId="0" applyFont="1" applyFill="1"/>
    <xf numFmtId="0" fontId="8" fillId="18" borderId="0" xfId="0" applyFont="1" applyFill="1"/>
    <xf numFmtId="0" fontId="8" fillId="13" borderId="3" xfId="0" applyFont="1" applyFill="1" applyBorder="1"/>
    <xf numFmtId="0" fontId="1" fillId="6" borderId="0" xfId="0" applyFont="1" applyFill="1"/>
    <xf numFmtId="0" fontId="43" fillId="27" borderId="0" xfId="0" applyFont="1" applyFill="1" applyAlignment="1">
      <alignment horizontal="left"/>
    </xf>
    <xf numFmtId="0" fontId="17" fillId="55" borderId="0" xfId="0" applyFont="1" applyFill="1"/>
    <xf numFmtId="0" fontId="115" fillId="63" borderId="0" xfId="0" applyFont="1" applyFill="1" applyAlignment="1">
      <alignment readingOrder="1"/>
    </xf>
    <xf numFmtId="0" fontId="110" fillId="43" borderId="0" xfId="0" applyFont="1" applyFill="1" applyAlignment="1">
      <alignment readingOrder="1"/>
    </xf>
    <xf numFmtId="0" fontId="3" fillId="43" borderId="3" xfId="0" applyFont="1" applyFill="1" applyBorder="1"/>
    <xf numFmtId="0" fontId="27" fillId="62" borderId="0" xfId="0" applyFont="1" applyFill="1" applyAlignment="1">
      <alignment readingOrder="1"/>
    </xf>
    <xf numFmtId="0" fontId="59" fillId="50" borderId="0" xfId="0" applyFont="1" applyFill="1"/>
    <xf numFmtId="0" fontId="43" fillId="53" borderId="0" xfId="0" applyFont="1" applyFill="1"/>
    <xf numFmtId="0" fontId="111" fillId="0" borderId="0" xfId="0" applyFont="1" applyAlignment="1">
      <alignment horizontal="right"/>
    </xf>
    <xf numFmtId="0" fontId="111" fillId="0" borderId="0" xfId="0" applyFont="1"/>
    <xf numFmtId="0" fontId="20" fillId="30" borderId="0" xfId="0" applyFont="1" applyFill="1" applyAlignment="1">
      <alignment horizontal="left"/>
    </xf>
    <xf numFmtId="0" fontId="69" fillId="0" borderId="5" xfId="0" applyFont="1" applyBorder="1"/>
    <xf numFmtId="0" fontId="54" fillId="97" borderId="2" xfId="0" applyFont="1" applyFill="1" applyBorder="1"/>
    <xf numFmtId="0" fontId="1" fillId="10" borderId="3" xfId="0" applyFont="1" applyFill="1" applyBorder="1"/>
    <xf numFmtId="0" fontId="67" fillId="0" borderId="5" xfId="0" applyFont="1" applyBorder="1"/>
    <xf numFmtId="0" fontId="8" fillId="5" borderId="5" xfId="0" applyFont="1" applyFill="1" applyBorder="1" applyAlignment="1">
      <alignment readingOrder="1"/>
    </xf>
    <xf numFmtId="0" fontId="63" fillId="39" borderId="5" xfId="0" applyFont="1" applyFill="1" applyBorder="1"/>
    <xf numFmtId="0" fontId="8" fillId="42" borderId="2" xfId="0" applyFont="1" applyFill="1" applyBorder="1"/>
    <xf numFmtId="0" fontId="21" fillId="43" borderId="1" xfId="0" applyFont="1" applyFill="1" applyBorder="1" applyAlignment="1">
      <alignment readingOrder="1"/>
    </xf>
    <xf numFmtId="0" fontId="61" fillId="0" borderId="2" xfId="0" applyFont="1" applyBorder="1"/>
    <xf numFmtId="0" fontId="24" fillId="22" borderId="2" xfId="0" applyFont="1" applyFill="1" applyBorder="1" applyAlignment="1">
      <alignment readingOrder="1"/>
    </xf>
    <xf numFmtId="0" fontId="132" fillId="146" borderId="0" xfId="0" applyFont="1" applyFill="1"/>
    <xf numFmtId="0" fontId="132" fillId="146" borderId="7" xfId="0" applyFont="1" applyFill="1" applyBorder="1"/>
    <xf numFmtId="0" fontId="63" fillId="90" borderId="0" xfId="0" applyFont="1" applyFill="1"/>
    <xf numFmtId="0" fontId="54" fillId="30" borderId="8" xfId="0" applyFont="1" applyFill="1" applyBorder="1"/>
    <xf numFmtId="0" fontId="132" fillId="146" borderId="1" xfId="0" applyFont="1" applyFill="1" applyBorder="1"/>
    <xf numFmtId="0" fontId="3" fillId="8" borderId="2" xfId="0" applyFont="1" applyFill="1" applyBorder="1"/>
    <xf numFmtId="0" fontId="132" fillId="146" borderId="5" xfId="0" applyFont="1" applyFill="1" applyBorder="1"/>
    <xf numFmtId="0" fontId="93" fillId="0" borderId="8" xfId="0" applyFont="1" applyBorder="1"/>
    <xf numFmtId="0" fontId="27" fillId="78" borderId="2" xfId="0" applyFont="1" applyFill="1" applyBorder="1" applyAlignment="1">
      <alignment readingOrder="1"/>
    </xf>
    <xf numFmtId="0" fontId="3" fillId="5" borderId="4" xfId="0" applyFont="1" applyFill="1" applyBorder="1"/>
    <xf numFmtId="0" fontId="3" fillId="64" borderId="0" xfId="0" applyFont="1" applyFill="1" applyAlignment="1">
      <alignment readingOrder="1"/>
    </xf>
    <xf numFmtId="0" fontId="92" fillId="99" borderId="1" xfId="0" applyFont="1" applyFill="1" applyBorder="1"/>
    <xf numFmtId="0" fontId="3" fillId="43" borderId="8" xfId="0" applyFont="1" applyFill="1" applyBorder="1"/>
    <xf numFmtId="0" fontId="21" fillId="32" borderId="3" xfId="0" applyFont="1" applyFill="1" applyBorder="1" applyAlignment="1">
      <alignment readingOrder="1"/>
    </xf>
    <xf numFmtId="0" fontId="24" fillId="22" borderId="5" xfId="0" applyFont="1" applyFill="1" applyBorder="1"/>
    <xf numFmtId="0" fontId="21" fillId="55" borderId="5" xfId="0" applyFont="1" applyFill="1" applyBorder="1" applyAlignment="1">
      <alignment readingOrder="1"/>
    </xf>
    <xf numFmtId="0" fontId="21" fillId="34" borderId="3" xfId="0" applyFont="1" applyFill="1" applyBorder="1"/>
    <xf numFmtId="0" fontId="27" fillId="13" borderId="2" xfId="0" applyFont="1" applyFill="1" applyBorder="1" applyAlignment="1">
      <alignment readingOrder="1"/>
    </xf>
    <xf numFmtId="0" fontId="92" fillId="99" borderId="5" xfId="0" applyFont="1" applyFill="1" applyBorder="1"/>
    <xf numFmtId="0" fontId="9" fillId="16" borderId="5" xfId="0" applyFont="1" applyFill="1" applyBorder="1" applyAlignment="1">
      <alignment readingOrder="1"/>
    </xf>
    <xf numFmtId="0" fontId="133" fillId="39" borderId="0" xfId="0" applyFont="1" applyFill="1" applyAlignment="1">
      <alignment horizontal="left"/>
    </xf>
    <xf numFmtId="0" fontId="134" fillId="38" borderId="0" xfId="0" applyFont="1" applyFill="1" applyAlignment="1">
      <alignment horizontal="left"/>
    </xf>
    <xf numFmtId="0" fontId="134" fillId="38" borderId="0" xfId="0" applyFont="1" applyFill="1"/>
    <xf numFmtId="0" fontId="93" fillId="0" borderId="1" xfId="0" applyFont="1" applyBorder="1" applyAlignment="1">
      <alignment readingOrder="1"/>
    </xf>
    <xf numFmtId="0" fontId="43" fillId="76" borderId="2" xfId="0" applyFont="1" applyFill="1" applyBorder="1" applyAlignment="1">
      <alignment readingOrder="1"/>
    </xf>
    <xf numFmtId="0" fontId="17" fillId="28" borderId="4" xfId="0" applyFont="1" applyFill="1" applyBorder="1"/>
    <xf numFmtId="0" fontId="21" fillId="78" borderId="5" xfId="0" applyFont="1" applyFill="1" applyBorder="1"/>
    <xf numFmtId="0" fontId="21" fillId="40" borderId="5" xfId="0" applyFont="1" applyFill="1" applyBorder="1"/>
    <xf numFmtId="0" fontId="0" fillId="10" borderId="5" xfId="0" applyFill="1" applyBorder="1"/>
    <xf numFmtId="0" fontId="130" fillId="39" borderId="0" xfId="0" applyFont="1" applyFill="1" applyAlignment="1">
      <alignment horizontal="left"/>
    </xf>
    <xf numFmtId="0" fontId="59" fillId="12" borderId="2" xfId="0" applyFont="1" applyFill="1" applyBorder="1" applyAlignment="1">
      <alignment readingOrder="1"/>
    </xf>
    <xf numFmtId="0" fontId="27" fillId="47" borderId="1" xfId="0" applyFont="1" applyFill="1" applyBorder="1" applyAlignment="1">
      <alignment readingOrder="1"/>
    </xf>
    <xf numFmtId="0" fontId="94" fillId="143" borderId="0" xfId="0" applyFont="1" applyFill="1"/>
    <xf numFmtId="0" fontId="39" fillId="143" borderId="0" xfId="0" applyFont="1" applyFill="1"/>
    <xf numFmtId="0" fontId="21" fillId="8" borderId="7" xfId="0" applyFont="1" applyFill="1" applyBorder="1"/>
    <xf numFmtId="0" fontId="24" fillId="22" borderId="7" xfId="0" applyFont="1" applyFill="1" applyBorder="1"/>
    <xf numFmtId="0" fontId="39" fillId="143" borderId="5" xfId="0" applyFont="1" applyFill="1" applyBorder="1"/>
    <xf numFmtId="0" fontId="39" fillId="143" borderId="7" xfId="0" applyFont="1" applyFill="1" applyBorder="1"/>
    <xf numFmtId="0" fontId="21" fillId="41" borderId="7" xfId="0" applyFont="1" applyFill="1" applyBorder="1"/>
    <xf numFmtId="0" fontId="136" fillId="0" borderId="0" xfId="0" applyFont="1"/>
    <xf numFmtId="0" fontId="134" fillId="35" borderId="0" xfId="0" applyFont="1" applyFill="1" applyAlignment="1">
      <alignment horizontal="left"/>
    </xf>
    <xf numFmtId="0" fontId="122" fillId="100" borderId="8" xfId="0" applyFont="1" applyFill="1" applyBorder="1" applyAlignment="1">
      <alignment horizontal="left"/>
    </xf>
    <xf numFmtId="0" fontId="133" fillId="39" borderId="5" xfId="0" applyFont="1" applyFill="1" applyBorder="1" applyAlignment="1">
      <alignment horizontal="left"/>
    </xf>
    <xf numFmtId="0" fontId="54" fillId="70" borderId="0" xfId="0" applyFont="1" applyFill="1"/>
    <xf numFmtId="0" fontId="135" fillId="94" borderId="0" xfId="0" applyFont="1" applyFill="1" applyAlignment="1">
      <alignment horizontal="left"/>
    </xf>
    <xf numFmtId="0" fontId="138" fillId="39" borderId="0" xfId="0" applyFont="1" applyFill="1" applyAlignment="1">
      <alignment horizontal="left"/>
    </xf>
    <xf numFmtId="0" fontId="139" fillId="0" borderId="0" xfId="0" applyFont="1" applyAlignment="1">
      <alignment horizontal="left"/>
    </xf>
    <xf numFmtId="0" fontId="140" fillId="39" borderId="0" xfId="0" applyFont="1" applyFill="1" applyAlignment="1">
      <alignment horizontal="left"/>
    </xf>
    <xf numFmtId="0" fontId="141" fillId="35" borderId="0" xfId="0" applyFont="1" applyFill="1" applyAlignment="1">
      <alignment horizontal="left"/>
    </xf>
    <xf numFmtId="0" fontId="69" fillId="88" borderId="0" xfId="0" applyFont="1" applyFill="1"/>
    <xf numFmtId="0" fontId="139" fillId="100" borderId="0" xfId="0" applyFont="1" applyFill="1" applyAlignment="1">
      <alignment horizontal="left"/>
    </xf>
    <xf numFmtId="0" fontId="143" fillId="148" borderId="0" xfId="0" applyFont="1" applyFill="1" applyAlignment="1">
      <alignment horizontal="left"/>
    </xf>
    <xf numFmtId="0" fontId="114" fillId="94" borderId="0" xfId="0" applyFont="1" applyFill="1" applyAlignment="1">
      <alignment horizontal="left"/>
    </xf>
    <xf numFmtId="0" fontId="102" fillId="148" borderId="0" xfId="0" applyFont="1" applyFill="1" applyAlignment="1">
      <alignment horizontal="left"/>
    </xf>
    <xf numFmtId="0" fontId="130" fillId="97" borderId="0" xfId="0" applyFont="1" applyFill="1" applyAlignment="1">
      <alignment horizontal="left"/>
    </xf>
    <xf numFmtId="0" fontId="139" fillId="0" borderId="5" xfId="0" applyFont="1" applyBorder="1" applyAlignment="1">
      <alignment horizontal="left"/>
    </xf>
    <xf numFmtId="0" fontId="122" fillId="0" borderId="1" xfId="0" applyFont="1" applyBorder="1" applyAlignment="1">
      <alignment horizontal="left"/>
    </xf>
    <xf numFmtId="0" fontId="3" fillId="42" borderId="0" xfId="0" applyFont="1" applyFill="1" applyAlignment="1">
      <alignment readingOrder="1"/>
    </xf>
    <xf numFmtId="0" fontId="61" fillId="88" borderId="0" xfId="0" applyFont="1" applyFill="1"/>
    <xf numFmtId="0" fontId="21" fillId="43" borderId="5" xfId="0" applyFont="1" applyFill="1" applyBorder="1" applyAlignment="1">
      <alignment readingOrder="1"/>
    </xf>
    <xf numFmtId="0" fontId="27" fillId="78" borderId="1" xfId="0" applyFont="1" applyFill="1" applyBorder="1" applyAlignment="1">
      <alignment readingOrder="1"/>
    </xf>
    <xf numFmtId="0" fontId="54" fillId="97" borderId="13" xfId="0" applyFont="1" applyFill="1" applyBorder="1"/>
    <xf numFmtId="0" fontId="21" fillId="34" borderId="1" xfId="0" applyFont="1" applyFill="1" applyBorder="1" applyAlignment="1">
      <alignment readingOrder="1"/>
    </xf>
    <xf numFmtId="0" fontId="8" fillId="5" borderId="2" xfId="0" applyFont="1" applyFill="1" applyBorder="1"/>
    <xf numFmtId="0" fontId="27" fillId="43" borderId="8" xfId="0" applyFont="1" applyFill="1" applyBorder="1" applyAlignment="1">
      <alignment readingOrder="1"/>
    </xf>
    <xf numFmtId="0" fontId="57" fillId="12" borderId="8" xfId="0" applyFont="1" applyFill="1" applyBorder="1"/>
    <xf numFmtId="0" fontId="141" fillId="37" borderId="0" xfId="0" applyFont="1" applyFill="1" applyAlignment="1">
      <alignment horizontal="left"/>
    </xf>
    <xf numFmtId="0" fontId="8" fillId="42" borderId="3" xfId="0" applyFont="1" applyFill="1" applyBorder="1"/>
    <xf numFmtId="0" fontId="9" fillId="18" borderId="2" xfId="0" applyFont="1" applyFill="1" applyBorder="1"/>
    <xf numFmtId="0" fontId="54" fillId="97" borderId="8" xfId="0" applyFont="1" applyFill="1" applyBorder="1"/>
    <xf numFmtId="0" fontId="9" fillId="45" borderId="0" xfId="0" applyFont="1" applyFill="1" applyAlignment="1">
      <alignment readingOrder="1"/>
    </xf>
    <xf numFmtId="0" fontId="24" fillId="22" borderId="7" xfId="0" applyFont="1" applyFill="1" applyBorder="1" applyAlignment="1">
      <alignment readingOrder="1"/>
    </xf>
    <xf numFmtId="0" fontId="135" fillId="148" borderId="0" xfId="0" applyFont="1" applyFill="1" applyAlignment="1">
      <alignment horizontal="left"/>
    </xf>
    <xf numFmtId="0" fontId="89" fillId="26" borderId="4" xfId="0" applyFont="1" applyFill="1" applyBorder="1"/>
    <xf numFmtId="0" fontId="11" fillId="103" borderId="7" xfId="0" applyFont="1" applyFill="1" applyBorder="1"/>
    <xf numFmtId="0" fontId="21" fillId="13" borderId="2" xfId="0" applyFont="1" applyFill="1" applyBorder="1" applyAlignment="1">
      <alignment readingOrder="1"/>
    </xf>
    <xf numFmtId="0" fontId="61" fillId="88" borderId="8" xfId="0" applyFont="1" applyFill="1" applyBorder="1" applyAlignment="1">
      <alignment readingOrder="1"/>
    </xf>
    <xf numFmtId="0" fontId="21" fillId="43" borderId="3" xfId="0" applyFont="1" applyFill="1" applyBorder="1" applyAlignment="1">
      <alignment readingOrder="1"/>
    </xf>
    <xf numFmtId="0" fontId="61" fillId="0" borderId="1" xfId="0" applyFont="1" applyBorder="1"/>
    <xf numFmtId="0" fontId="43" fillId="76" borderId="8" xfId="0" applyFont="1" applyFill="1" applyBorder="1" applyAlignment="1">
      <alignment readingOrder="1"/>
    </xf>
    <xf numFmtId="0" fontId="21" fillId="48" borderId="1" xfId="0" applyFont="1" applyFill="1" applyBorder="1" applyAlignment="1">
      <alignment readingOrder="1"/>
    </xf>
    <xf numFmtId="0" fontId="61" fillId="0" borderId="3" xfId="0" applyFont="1" applyBorder="1" applyAlignment="1">
      <alignment readingOrder="1"/>
    </xf>
    <xf numFmtId="0" fontId="27" fillId="34" borderId="1" xfId="0" applyFont="1" applyFill="1" applyBorder="1"/>
    <xf numFmtId="0" fontId="3" fillId="47" borderId="1" xfId="0" applyFont="1" applyFill="1" applyBorder="1"/>
    <xf numFmtId="0" fontId="8" fillId="13" borderId="0" xfId="0" applyFont="1" applyFill="1" applyAlignment="1">
      <alignment readingOrder="1"/>
    </xf>
    <xf numFmtId="0" fontId="27" fillId="34" borderId="2" xfId="0" applyFont="1" applyFill="1" applyBorder="1"/>
    <xf numFmtId="0" fontId="21" fillId="41" borderId="5" xfId="0" applyFont="1" applyFill="1" applyBorder="1"/>
    <xf numFmtId="0" fontId="9" fillId="3" borderId="3" xfId="0" applyFont="1" applyFill="1" applyBorder="1"/>
    <xf numFmtId="0" fontId="131" fillId="80" borderId="0" xfId="0" applyFont="1" applyFill="1" applyAlignment="1">
      <alignment horizontal="left"/>
    </xf>
    <xf numFmtId="0" fontId="3" fillId="85" borderId="0" xfId="0" applyFont="1" applyFill="1"/>
    <xf numFmtId="0" fontId="3" fillId="37" borderId="0" xfId="0" applyFont="1" applyFill="1" applyAlignment="1">
      <alignment horizontal="left"/>
    </xf>
    <xf numFmtId="0" fontId="141" fillId="38" borderId="0" xfId="0" applyFont="1" applyFill="1" applyAlignment="1">
      <alignment horizontal="left"/>
    </xf>
    <xf numFmtId="0" fontId="38" fillId="149" borderId="0" xfId="0" applyFont="1" applyFill="1"/>
    <xf numFmtId="0" fontId="61" fillId="88" borderId="0" xfId="0" applyFont="1" applyFill="1" applyAlignment="1">
      <alignment horizontal="left"/>
    </xf>
    <xf numFmtId="0" fontId="3" fillId="79" borderId="0" xfId="0" applyFont="1" applyFill="1"/>
    <xf numFmtId="0" fontId="27" fillId="40" borderId="2" xfId="0" applyFont="1" applyFill="1" applyBorder="1"/>
    <xf numFmtId="0" fontId="43" fillId="76" borderId="3" xfId="0" applyFont="1" applyFill="1" applyBorder="1"/>
    <xf numFmtId="0" fontId="8" fillId="22" borderId="4" xfId="0" applyFont="1" applyFill="1" applyBorder="1"/>
    <xf numFmtId="0" fontId="3" fillId="140" borderId="0" xfId="0" applyFont="1" applyFill="1"/>
    <xf numFmtId="0" fontId="67" fillId="88" borderId="0" xfId="0" applyFont="1" applyFill="1"/>
    <xf numFmtId="0" fontId="69" fillId="88" borderId="0" xfId="0" applyFont="1" applyFill="1" applyAlignment="1">
      <alignment horizontal="left"/>
    </xf>
    <xf numFmtId="0" fontId="112" fillId="73" borderId="0" xfId="0" applyFont="1" applyFill="1"/>
    <xf numFmtId="0" fontId="17" fillId="143" borderId="0" xfId="0" applyFont="1" applyFill="1"/>
    <xf numFmtId="0" fontId="3" fillId="143" borderId="0" xfId="0" applyFont="1" applyFill="1"/>
    <xf numFmtId="0" fontId="132" fillId="38" borderId="0" xfId="0" applyFont="1" applyFill="1"/>
    <xf numFmtId="0" fontId="21" fillId="143" borderId="0" xfId="0" applyFont="1" applyFill="1"/>
    <xf numFmtId="0" fontId="45" fillId="38" borderId="0" xfId="0" applyFont="1" applyFill="1"/>
    <xf numFmtId="0" fontId="94" fillId="143" borderId="7" xfId="0" applyFont="1" applyFill="1" applyBorder="1"/>
    <xf numFmtId="0" fontId="21" fillId="43" borderId="7" xfId="0" applyFont="1" applyFill="1" applyBorder="1"/>
    <xf numFmtId="0" fontId="21" fillId="78" borderId="0" xfId="0" applyFont="1" applyFill="1" applyAlignment="1">
      <alignment wrapText="1"/>
    </xf>
    <xf numFmtId="0" fontId="26" fillId="53" borderId="0" xfId="0" applyFont="1" applyFill="1"/>
    <xf numFmtId="0" fontId="3" fillId="42" borderId="0" xfId="0" applyFont="1" applyFill="1"/>
    <xf numFmtId="0" fontId="21" fillId="58" borderId="0" xfId="0" applyFont="1" applyFill="1"/>
    <xf numFmtId="0" fontId="3" fillId="17" borderId="0" xfId="0" applyFont="1" applyFill="1"/>
    <xf numFmtId="0" fontId="88" fillId="104" borderId="0" xfId="0" applyFont="1" applyFill="1"/>
    <xf numFmtId="0" fontId="3" fillId="34" borderId="0" xfId="0" applyFont="1" applyFill="1"/>
    <xf numFmtId="0" fontId="42" fillId="78" borderId="0" xfId="0" applyFont="1" applyFill="1"/>
    <xf numFmtId="0" fontId="99" fillId="91" borderId="0" xfId="0" applyFont="1" applyFill="1"/>
    <xf numFmtId="0" fontId="8" fillId="22" borderId="0" xfId="0" applyFont="1" applyFill="1" applyAlignment="1">
      <alignment wrapText="1"/>
    </xf>
    <xf numFmtId="0" fontId="61" fillId="142" borderId="0" xfId="0" applyFont="1" applyFill="1"/>
    <xf numFmtId="0" fontId="61" fillId="98" borderId="0" xfId="0" applyFont="1" applyFill="1"/>
    <xf numFmtId="0" fontId="116" fillId="78" borderId="0" xfId="0" applyFont="1" applyFill="1"/>
    <xf numFmtId="0" fontId="61" fillId="101" borderId="0" xfId="0" applyFont="1" applyFill="1"/>
    <xf numFmtId="0" fontId="3" fillId="78" borderId="0" xfId="0" applyFont="1" applyFill="1" applyAlignment="1">
      <alignment wrapText="1"/>
    </xf>
    <xf numFmtId="0" fontId="9" fillId="41" borderId="0" xfId="0" applyFont="1" applyFill="1"/>
    <xf numFmtId="0" fontId="108" fillId="47" borderId="0" xfId="0" applyFont="1" applyFill="1"/>
    <xf numFmtId="0" fontId="0" fillId="30" borderId="0" xfId="0" applyFill="1"/>
    <xf numFmtId="0" fontId="130" fillId="39" borderId="0" xfId="0" applyFont="1" applyFill="1"/>
    <xf numFmtId="0" fontId="134" fillId="35" borderId="0" xfId="0" applyFont="1" applyFill="1"/>
    <xf numFmtId="0" fontId="61" fillId="0" borderId="0" xfId="0" applyFont="1" applyAlignment="1">
      <alignment wrapText="1"/>
    </xf>
    <xf numFmtId="0" fontId="3" fillId="5" borderId="0" xfId="0" applyFont="1" applyFill="1" applyAlignment="1">
      <alignment wrapText="1"/>
    </xf>
    <xf numFmtId="0" fontId="93" fillId="51" borderId="0" xfId="0" applyFont="1" applyFill="1"/>
    <xf numFmtId="0" fontId="21" fillId="80" borderId="0" xfId="0" applyFont="1" applyFill="1"/>
    <xf numFmtId="0" fontId="8" fillId="5" borderId="0" xfId="0" applyFont="1" applyFill="1" applyAlignment="1">
      <alignment wrapText="1"/>
    </xf>
    <xf numFmtId="0" fontId="8" fillId="49" borderId="0" xfId="0" applyFont="1" applyFill="1" applyAlignment="1">
      <alignment wrapText="1"/>
    </xf>
    <xf numFmtId="0" fontId="8" fillId="53" borderId="0" xfId="0" applyFont="1" applyFill="1" applyAlignment="1">
      <alignment wrapText="1"/>
    </xf>
    <xf numFmtId="0" fontId="3" fillId="15" borderId="0" xfId="0" applyFont="1" applyFill="1"/>
    <xf numFmtId="0" fontId="3" fillId="43" borderId="0" xfId="0" applyFont="1" applyFill="1" applyAlignment="1">
      <alignment wrapText="1"/>
    </xf>
    <xf numFmtId="0" fontId="122" fillId="0" borderId="0" xfId="0" applyFont="1"/>
    <xf numFmtId="0" fontId="3" fillId="32" borderId="0" xfId="0" applyFont="1" applyFill="1"/>
    <xf numFmtId="0" fontId="121" fillId="0" borderId="0" xfId="0" applyFont="1"/>
    <xf numFmtId="0" fontId="21" fillId="47" borderId="0" xfId="0" applyFont="1" applyFill="1" applyAlignment="1">
      <alignment wrapText="1"/>
    </xf>
    <xf numFmtId="0" fontId="3" fillId="64" borderId="0" xfId="0" applyFont="1" applyFill="1"/>
    <xf numFmtId="0" fontId="98" fillId="72" borderId="0" xfId="0" applyFont="1" applyFill="1" applyAlignment="1">
      <alignment wrapText="1"/>
    </xf>
    <xf numFmtId="0" fontId="114" fillId="94" borderId="0" xfId="0" applyFont="1" applyFill="1"/>
    <xf numFmtId="0" fontId="61" fillId="94" borderId="0" xfId="0" applyFont="1" applyFill="1"/>
    <xf numFmtId="0" fontId="105" fillId="98" borderId="0" xfId="0" applyFont="1" applyFill="1"/>
    <xf numFmtId="0" fontId="135" fillId="148" borderId="0" xfId="0" applyFont="1" applyFill="1"/>
    <xf numFmtId="0" fontId="3" fillId="84" borderId="0" xfId="0" applyFont="1" applyFill="1"/>
    <xf numFmtId="0" fontId="118" fillId="53" borderId="0" xfId="0" applyFont="1" applyFill="1"/>
    <xf numFmtId="0" fontId="3" fillId="80" borderId="0" xfId="0" applyFont="1" applyFill="1"/>
    <xf numFmtId="0" fontId="127" fillId="0" borderId="0" xfId="0" applyFont="1"/>
    <xf numFmtId="0" fontId="3" fillId="86" borderId="0" xfId="0" applyFont="1" applyFill="1"/>
    <xf numFmtId="0" fontId="9" fillId="67" borderId="0" xfId="0" applyFont="1" applyFill="1"/>
    <xf numFmtId="0" fontId="105" fillId="94" borderId="0" xfId="0" applyFont="1" applyFill="1"/>
    <xf numFmtId="0" fontId="12" fillId="0" borderId="0" xfId="0" applyFont="1"/>
    <xf numFmtId="0" fontId="12" fillId="94" borderId="0" xfId="0" applyFont="1" applyFill="1"/>
    <xf numFmtId="0" fontId="133" fillId="39" borderId="0" xfId="0" applyFont="1" applyFill="1"/>
    <xf numFmtId="0" fontId="43" fillId="67" borderId="0" xfId="0" applyFont="1" applyFill="1"/>
    <xf numFmtId="0" fontId="102" fillId="98" borderId="0" xfId="0" applyFont="1" applyFill="1" applyAlignment="1">
      <alignment wrapText="1"/>
    </xf>
    <xf numFmtId="0" fontId="12" fillId="35" borderId="0" xfId="0" applyFont="1" applyFill="1"/>
    <xf numFmtId="0" fontId="27" fillId="33" borderId="0" xfId="0" applyFont="1" applyFill="1"/>
    <xf numFmtId="0" fontId="43" fillId="53" borderId="0" xfId="0" applyFont="1" applyFill="1" applyAlignment="1">
      <alignment wrapText="1"/>
    </xf>
    <xf numFmtId="0" fontId="29" fillId="40" borderId="0" xfId="0" applyFont="1" applyFill="1"/>
    <xf numFmtId="0" fontId="38" fillId="5" borderId="0" xfId="0" applyFont="1" applyFill="1" applyAlignment="1">
      <alignment wrapText="1"/>
    </xf>
    <xf numFmtId="0" fontId="3" fillId="28" borderId="0" xfId="0" applyFont="1" applyFill="1"/>
    <xf numFmtId="0" fontId="21" fillId="46" borderId="0" xfId="0" applyFont="1" applyFill="1"/>
    <xf numFmtId="0" fontId="3" fillId="46" borderId="0" xfId="0" applyFont="1" applyFill="1"/>
    <xf numFmtId="0" fontId="3" fillId="107" borderId="0" xfId="0" applyFont="1" applyFill="1"/>
    <xf numFmtId="0" fontId="96" fillId="43" borderId="0" xfId="0" applyFont="1" applyFill="1"/>
    <xf numFmtId="0" fontId="110" fillId="43" borderId="0" xfId="0" applyFont="1" applyFill="1"/>
    <xf numFmtId="0" fontId="8" fillId="20" borderId="0" xfId="0" applyFont="1" applyFill="1" applyAlignment="1">
      <alignment wrapText="1"/>
    </xf>
    <xf numFmtId="0" fontId="137" fillId="142" borderId="0" xfId="0" applyFont="1" applyFill="1"/>
    <xf numFmtId="0" fontId="12" fillId="69" borderId="0" xfId="0" applyFont="1" applyFill="1"/>
    <xf numFmtId="0" fontId="38" fillId="141" borderId="0" xfId="0" applyFont="1" applyFill="1"/>
    <xf numFmtId="0" fontId="21" fillId="17" borderId="0" xfId="0" applyFont="1" applyFill="1"/>
    <xf numFmtId="0" fontId="3" fillId="41" borderId="0" xfId="0" applyFont="1" applyFill="1"/>
    <xf numFmtId="0" fontId="38" fillId="22" borderId="0" xfId="0" applyFont="1" applyFill="1"/>
    <xf numFmtId="0" fontId="27" fillId="48" borderId="0" xfId="0" applyFont="1" applyFill="1"/>
    <xf numFmtId="0" fontId="89" fillId="36" borderId="0" xfId="0" applyFont="1" applyFill="1"/>
    <xf numFmtId="0" fontId="9" fillId="45" borderId="0" xfId="0" applyFont="1" applyFill="1"/>
    <xf numFmtId="0" fontId="43" fillId="16" borderId="0" xfId="0" applyFont="1" applyFill="1"/>
    <xf numFmtId="0" fontId="3" fillId="21" borderId="0" xfId="0" applyFont="1" applyFill="1"/>
    <xf numFmtId="0" fontId="12" fillId="47" borderId="0" xfId="0" applyFont="1" applyFill="1"/>
    <xf numFmtId="0" fontId="3" fillId="72" borderId="0" xfId="0" applyFont="1" applyFill="1"/>
    <xf numFmtId="0" fontId="9" fillId="145" borderId="0" xfId="0" applyFont="1" applyFill="1"/>
    <xf numFmtId="0" fontId="21" fillId="6" borderId="0" xfId="0" applyFont="1" applyFill="1"/>
    <xf numFmtId="0" fontId="43" fillId="59" borderId="0" xfId="0" applyFont="1" applyFill="1"/>
    <xf numFmtId="0" fontId="8" fillId="16" borderId="0" xfId="0" applyFont="1" applyFill="1" applyAlignment="1">
      <alignment readingOrder="1"/>
    </xf>
    <xf numFmtId="0" fontId="43" fillId="147" borderId="0" xfId="0" applyFont="1" applyFill="1" applyAlignment="1">
      <alignment wrapText="1"/>
    </xf>
    <xf numFmtId="0" fontId="38" fillId="147" borderId="0" xfId="0" applyFont="1" applyFill="1" applyAlignment="1">
      <alignment wrapText="1"/>
    </xf>
    <xf numFmtId="0" fontId="8" fillId="63" borderId="0" xfId="0" applyFont="1" applyFill="1"/>
    <xf numFmtId="0" fontId="12" fillId="24" borderId="0" xfId="0" applyFont="1" applyFill="1"/>
    <xf numFmtId="0" fontId="41" fillId="11" borderId="0" xfId="0" applyFont="1" applyFill="1" applyAlignment="1">
      <alignment vertical="top"/>
    </xf>
    <xf numFmtId="0" fontId="94" fillId="11" borderId="0" xfId="0" applyFont="1" applyFill="1" applyAlignment="1">
      <alignment vertical="top"/>
    </xf>
    <xf numFmtId="0" fontId="21" fillId="24" borderId="0" xfId="0" applyFont="1" applyFill="1"/>
    <xf numFmtId="0" fontId="6" fillId="48" borderId="0" xfId="0" applyFont="1" applyFill="1"/>
    <xf numFmtId="0" fontId="7" fillId="11" borderId="0" xfId="0" applyFont="1" applyFill="1" applyAlignment="1">
      <alignment vertical="top" wrapText="1"/>
    </xf>
    <xf numFmtId="0" fontId="12" fillId="98" borderId="0" xfId="0" applyFont="1" applyFill="1"/>
    <xf numFmtId="0" fontId="122" fillId="100" borderId="8" xfId="0" applyFont="1" applyFill="1" applyBorder="1"/>
    <xf numFmtId="0" fontId="21" fillId="41" borderId="8" xfId="0" applyFont="1" applyFill="1" applyBorder="1"/>
    <xf numFmtId="0" fontId="9" fillId="18" borderId="8" xfId="0" applyFont="1" applyFill="1" applyBorder="1"/>
    <xf numFmtId="0" fontId="61" fillId="88" borderId="8" xfId="0" applyFont="1" applyFill="1" applyBorder="1"/>
    <xf numFmtId="0" fontId="21" fillId="78" borderId="8" xfId="0" applyFont="1" applyFill="1" applyBorder="1"/>
    <xf numFmtId="0" fontId="58" fillId="12" borderId="0" xfId="0" applyFont="1" applyFill="1" applyAlignment="1">
      <alignment vertical="top"/>
    </xf>
    <xf numFmtId="0" fontId="94" fillId="8" borderId="0" xfId="0" applyFont="1" applyFill="1" applyAlignment="1">
      <alignment vertical="top"/>
    </xf>
    <xf numFmtId="2" fontId="120" fillId="30" borderId="0" xfId="0" applyNumberFormat="1" applyFont="1" applyFill="1" applyAlignment="1">
      <alignment vertical="center" wrapText="1"/>
    </xf>
    <xf numFmtId="0" fontId="3" fillId="87" borderId="0" xfId="0" applyFont="1" applyFill="1"/>
    <xf numFmtId="2" fontId="45" fillId="0" borderId="0" xfId="0" applyNumberFormat="1" applyFont="1"/>
    <xf numFmtId="0" fontId="12" fillId="8" borderId="0" xfId="0" applyFont="1" applyFill="1"/>
    <xf numFmtId="0" fontId="7" fillId="11" borderId="0" xfId="0" applyFont="1" applyFill="1" applyAlignment="1">
      <alignment vertical="top"/>
    </xf>
    <xf numFmtId="0" fontId="21" fillId="8" borderId="0" xfId="0" applyFont="1" applyFill="1" applyAlignment="1">
      <alignment wrapText="1"/>
    </xf>
    <xf numFmtId="0" fontId="3" fillId="43" borderId="4" xfId="0" applyFont="1" applyFill="1" applyBorder="1"/>
    <xf numFmtId="0" fontId="7" fillId="104" borderId="0" xfId="0" applyFont="1" applyFill="1" applyAlignment="1">
      <alignment vertical="top"/>
    </xf>
    <xf numFmtId="0" fontId="97" fillId="0" borderId="0" xfId="0" applyFont="1"/>
    <xf numFmtId="0" fontId="94" fillId="41" borderId="0" xfId="0" applyFont="1" applyFill="1" applyAlignment="1">
      <alignment vertical="top"/>
    </xf>
    <xf numFmtId="0" fontId="47" fillId="0" borderId="0" xfId="0" applyFont="1" applyAlignment="1">
      <alignment vertical="top"/>
    </xf>
    <xf numFmtId="0" fontId="144" fillId="143" borderId="0" xfId="0" applyFont="1" applyFill="1"/>
    <xf numFmtId="0" fontId="94" fillId="38" borderId="0" xfId="0" applyFont="1" applyFill="1"/>
    <xf numFmtId="0" fontId="88" fillId="104" borderId="7" xfId="0" applyFont="1" applyFill="1" applyBorder="1"/>
    <xf numFmtId="0" fontId="21" fillId="43" borderId="8" xfId="0" applyFont="1" applyFill="1" applyBorder="1"/>
    <xf numFmtId="0" fontId="61" fillId="0" borderId="8" xfId="0" applyFont="1" applyBorder="1" applyAlignment="1">
      <alignment wrapText="1"/>
    </xf>
    <xf numFmtId="0" fontId="21" fillId="41" borderId="4" xfId="0" applyFont="1" applyFill="1" applyBorder="1"/>
    <xf numFmtId="0" fontId="102" fillId="94" borderId="8" xfId="0" applyFont="1" applyFill="1" applyBorder="1"/>
    <xf numFmtId="0" fontId="21" fillId="65" borderId="0" xfId="0" applyFont="1" applyFill="1"/>
    <xf numFmtId="0" fontId="3" fillId="84" borderId="7" xfId="0" applyFont="1" applyFill="1" applyBorder="1"/>
    <xf numFmtId="0" fontId="8" fillId="53" borderId="7" xfId="0" applyFont="1" applyFill="1" applyBorder="1"/>
    <xf numFmtId="0" fontId="7" fillId="11" borderId="7" xfId="0" applyFont="1" applyFill="1" applyBorder="1" applyAlignment="1">
      <alignment vertical="top" wrapText="1"/>
    </xf>
    <xf numFmtId="0" fontId="38" fillId="67" borderId="8" xfId="0" applyFont="1" applyFill="1" applyBorder="1"/>
    <xf numFmtId="0" fontId="21" fillId="13" borderId="8" xfId="0" applyFont="1" applyFill="1" applyBorder="1"/>
    <xf numFmtId="0" fontId="3" fillId="17" borderId="0" xfId="0" applyFont="1" applyFill="1" applyAlignment="1">
      <alignment wrapText="1"/>
    </xf>
    <xf numFmtId="0" fontId="3" fillId="54" borderId="0" xfId="0" applyFont="1" applyFill="1"/>
    <xf numFmtId="0" fontId="124" fillId="0" borderId="0" xfId="0" applyFont="1"/>
    <xf numFmtId="0" fontId="8" fillId="16" borderId="7" xfId="0" applyFont="1" applyFill="1" applyBorder="1"/>
    <xf numFmtId="0" fontId="93" fillId="0" borderId="8" xfId="0" applyFont="1" applyBorder="1" applyAlignment="1">
      <alignment wrapText="1"/>
    </xf>
    <xf numFmtId="0" fontId="17" fillId="7" borderId="0" xfId="0" applyFont="1" applyFill="1"/>
    <xf numFmtId="0" fontId="1" fillId="21" borderId="0" xfId="0" applyFont="1" applyFill="1"/>
    <xf numFmtId="0" fontId="21" fillId="65" borderId="0" xfId="0" applyFont="1" applyFill="1" applyAlignment="1">
      <alignment readingOrder="1"/>
    </xf>
    <xf numFmtId="0" fontId="117" fillId="2" borderId="0" xfId="0" applyFont="1" applyFill="1" applyAlignment="1">
      <alignment horizontal="left"/>
    </xf>
    <xf numFmtId="0" fontId="17" fillId="46" borderId="0" xfId="0" applyFont="1" applyFill="1" applyAlignment="1">
      <alignment readingOrder="1"/>
    </xf>
    <xf numFmtId="0" fontId="125" fillId="0" borderId="0" xfId="0" applyFont="1" applyAlignment="1">
      <alignment horizontal="left"/>
    </xf>
    <xf numFmtId="0" fontId="97" fillId="0" borderId="0" xfId="0" applyFont="1" applyAlignment="1">
      <alignment readingOrder="1"/>
    </xf>
    <xf numFmtId="0" fontId="8" fillId="5" borderId="9" xfId="0" applyFont="1" applyFill="1" applyBorder="1"/>
    <xf numFmtId="0" fontId="98" fillId="72" borderId="0" xfId="0" applyFont="1" applyFill="1" applyAlignment="1">
      <alignment readingOrder="1"/>
    </xf>
    <xf numFmtId="0" fontId="43" fillId="16" borderId="0" xfId="0" applyFont="1" applyFill="1" applyAlignment="1">
      <alignment readingOrder="1"/>
    </xf>
    <xf numFmtId="0" fontId="3" fillId="55" borderId="0" xfId="0" applyFont="1" applyFill="1" applyAlignment="1">
      <alignment readingOrder="1"/>
    </xf>
    <xf numFmtId="0" fontId="98" fillId="72" borderId="8" xfId="0" applyFont="1" applyFill="1" applyBorder="1" applyAlignment="1">
      <alignment wrapText="1"/>
    </xf>
    <xf numFmtId="0" fontId="111" fillId="103" borderId="7" xfId="0" applyFont="1" applyFill="1" applyBorder="1"/>
    <xf numFmtId="0" fontId="54" fillId="30" borderId="4" xfId="0" applyFont="1" applyFill="1" applyBorder="1"/>
    <xf numFmtId="0" fontId="21" fillId="32" borderId="8" xfId="0" applyFont="1" applyFill="1" applyBorder="1"/>
    <xf numFmtId="0" fontId="12" fillId="9" borderId="0" xfId="0" applyFont="1" applyFill="1"/>
    <xf numFmtId="0" fontId="102" fillId="92" borderId="7" xfId="0" applyFont="1" applyFill="1" applyBorder="1"/>
    <xf numFmtId="0" fontId="65" fillId="92" borderId="7" xfId="0" applyFont="1" applyFill="1" applyBorder="1"/>
    <xf numFmtId="0" fontId="3" fillId="104" borderId="7" xfId="0" applyFont="1" applyFill="1" applyBorder="1"/>
    <xf numFmtId="0" fontId="21" fillId="78" borderId="6" xfId="0" applyFont="1" applyFill="1" applyBorder="1"/>
    <xf numFmtId="0" fontId="109" fillId="92" borderId="7" xfId="0" applyFont="1" applyFill="1" applyBorder="1"/>
    <xf numFmtId="0" fontId="17" fillId="24" borderId="4" xfId="0" applyFont="1" applyFill="1" applyBorder="1"/>
    <xf numFmtId="0" fontId="24" fillId="22" borderId="8" xfId="0" applyFont="1" applyFill="1" applyBorder="1"/>
    <xf numFmtId="0" fontId="3" fillId="103" borderId="7" xfId="0" applyFont="1" applyFill="1" applyBorder="1"/>
    <xf numFmtId="0" fontId="9" fillId="3" borderId="4" xfId="0" applyFont="1" applyFill="1" applyBorder="1"/>
    <xf numFmtId="0" fontId="3" fillId="84" borderId="8" xfId="0" applyFont="1" applyFill="1" applyBorder="1"/>
    <xf numFmtId="0" fontId="38" fillId="39" borderId="8" xfId="0" applyFont="1" applyFill="1" applyBorder="1"/>
    <xf numFmtId="0" fontId="54" fillId="39" borderId="8" xfId="0" applyFont="1" applyFill="1" applyBorder="1"/>
    <xf numFmtId="0" fontId="38" fillId="76" borderId="7" xfId="0" applyFont="1" applyFill="1" applyBorder="1"/>
    <xf numFmtId="0" fontId="88" fillId="103" borderId="7" xfId="0" applyFont="1" applyFill="1" applyBorder="1"/>
    <xf numFmtId="0" fontId="91" fillId="74" borderId="8" xfId="0" applyFont="1" applyFill="1" applyBorder="1" applyAlignment="1">
      <alignment wrapText="1"/>
    </xf>
    <xf numFmtId="0" fontId="8" fillId="13" borderId="7" xfId="0" applyFont="1" applyFill="1" applyBorder="1"/>
    <xf numFmtId="0" fontId="9" fillId="3" borderId="8" xfId="0" applyFont="1" applyFill="1" applyBorder="1"/>
    <xf numFmtId="0" fontId="103" fillId="84" borderId="8" xfId="0" applyFont="1" applyFill="1" applyBorder="1"/>
    <xf numFmtId="0" fontId="21" fillId="78" borderId="8" xfId="0" applyFont="1" applyFill="1" applyBorder="1" applyAlignment="1">
      <alignment wrapText="1"/>
    </xf>
    <xf numFmtId="0" fontId="122" fillId="100" borderId="0" xfId="0" applyFont="1" applyFill="1"/>
    <xf numFmtId="0" fontId="9" fillId="20" borderId="8" xfId="0" applyFont="1" applyFill="1" applyBorder="1"/>
    <xf numFmtId="0" fontId="8" fillId="5" borderId="4" xfId="0" applyFont="1" applyFill="1" applyBorder="1"/>
    <xf numFmtId="0" fontId="27" fillId="41" borderId="8" xfId="0" applyFont="1" applyFill="1" applyBorder="1"/>
    <xf numFmtId="0" fontId="61" fillId="98" borderId="4" xfId="0" applyFont="1" applyFill="1" applyBorder="1"/>
    <xf numFmtId="0" fontId="61" fillId="98" borderId="8" xfId="0" applyFont="1" applyFill="1" applyBorder="1"/>
    <xf numFmtId="0" fontId="17" fillId="43" borderId="8" xfId="0" applyFont="1" applyFill="1" applyBorder="1"/>
    <xf numFmtId="0" fontId="133" fillId="39" borderId="8" xfId="0" applyFont="1" applyFill="1" applyBorder="1"/>
    <xf numFmtId="0" fontId="132" fillId="146" borderId="6" xfId="0" applyFont="1" applyFill="1" applyBorder="1"/>
    <xf numFmtId="0" fontId="9" fillId="53" borderId="0" xfId="0" applyFont="1" applyFill="1"/>
    <xf numFmtId="0" fontId="3" fillId="13" borderId="8" xfId="0" applyFont="1" applyFill="1" applyBorder="1"/>
    <xf numFmtId="0" fontId="20" fillId="30" borderId="4" xfId="0" applyFont="1" applyFill="1" applyBorder="1"/>
    <xf numFmtId="0" fontId="27" fillId="40" borderId="7" xfId="0" applyFont="1" applyFill="1" applyBorder="1"/>
    <xf numFmtId="0" fontId="17" fillId="96" borderId="0" xfId="0" applyFont="1" applyFill="1"/>
    <xf numFmtId="0" fontId="8" fillId="13" borderId="8" xfId="0" applyFont="1" applyFill="1" applyBorder="1"/>
    <xf numFmtId="0" fontId="94" fillId="143" borderId="4" xfId="0" applyFont="1" applyFill="1" applyBorder="1"/>
    <xf numFmtId="0" fontId="21" fillId="48" borderId="8" xfId="0" applyFont="1" applyFill="1" applyBorder="1"/>
    <xf numFmtId="0" fontId="3" fillId="5" borderId="8" xfId="0" applyFont="1" applyFill="1" applyBorder="1" applyAlignment="1">
      <alignment wrapText="1"/>
    </xf>
    <xf numFmtId="0" fontId="21" fillId="78" borderId="7" xfId="0" applyFont="1" applyFill="1" applyBorder="1" applyAlignment="1">
      <alignment wrapText="1"/>
    </xf>
    <xf numFmtId="0" fontId="8" fillId="3" borderId="7" xfId="0" applyFont="1" applyFill="1" applyBorder="1"/>
    <xf numFmtId="0" fontId="109" fillId="93" borderId="7" xfId="0" applyFont="1" applyFill="1" applyBorder="1"/>
    <xf numFmtId="0" fontId="17" fillId="104" borderId="7" xfId="0" applyFont="1" applyFill="1" applyBorder="1"/>
    <xf numFmtId="0" fontId="59" fillId="50" borderId="8" xfId="0" applyFont="1" applyFill="1" applyBorder="1" applyAlignment="1">
      <alignment wrapText="1"/>
    </xf>
    <xf numFmtId="0" fontId="3" fillId="5" borderId="7" xfId="0" applyFont="1" applyFill="1" applyBorder="1"/>
    <xf numFmtId="0" fontId="12" fillId="0" borderId="4" xfId="0" applyFont="1" applyBorder="1"/>
    <xf numFmtId="0" fontId="21" fillId="34" borderId="4" xfId="0" applyFont="1" applyFill="1" applyBorder="1"/>
    <xf numFmtId="0" fontId="9" fillId="18" borderId="4" xfId="0" applyFont="1" applyFill="1" applyBorder="1" applyAlignment="1">
      <alignment readingOrder="1"/>
    </xf>
    <xf numFmtId="0" fontId="21" fillId="78" borderId="4" xfId="0" applyFont="1" applyFill="1" applyBorder="1"/>
    <xf numFmtId="0" fontId="98" fillId="72" borderId="4" xfId="0" applyFont="1" applyFill="1" applyBorder="1"/>
    <xf numFmtId="0" fontId="21" fillId="40" borderId="4" xfId="0" applyFont="1" applyFill="1" applyBorder="1"/>
    <xf numFmtId="0" fontId="17" fillId="24" borderId="3" xfId="0" applyFont="1" applyFill="1" applyBorder="1"/>
    <xf numFmtId="0" fontId="11" fillId="103" borderId="7" xfId="0" applyFont="1" applyFill="1" applyBorder="1" applyAlignment="1">
      <alignment horizontal="left"/>
    </xf>
    <xf numFmtId="0" fontId="21" fillId="32" borderId="8" xfId="0" applyFont="1" applyFill="1" applyBorder="1" applyAlignment="1">
      <alignment readingOrder="1"/>
    </xf>
    <xf numFmtId="0" fontId="1" fillId="37" borderId="2" xfId="0" applyFont="1" applyFill="1" applyBorder="1"/>
    <xf numFmtId="0" fontId="21" fillId="43" borderId="1" xfId="0" applyFont="1" applyFill="1" applyBorder="1"/>
    <xf numFmtId="0" fontId="43" fillId="76" borderId="10" xfId="0" applyFont="1" applyFill="1" applyBorder="1"/>
    <xf numFmtId="0" fontId="102" fillId="94" borderId="5" xfId="0" applyFont="1" applyFill="1" applyBorder="1" applyAlignment="1">
      <alignment readingOrder="1"/>
    </xf>
    <xf numFmtId="0" fontId="12" fillId="9" borderId="7" xfId="0" applyFont="1" applyFill="1" applyBorder="1" applyAlignment="1">
      <alignment readingOrder="1"/>
    </xf>
    <xf numFmtId="0" fontId="64" fillId="92" borderId="7" xfId="0" applyFont="1" applyFill="1" applyBorder="1" applyAlignment="1">
      <alignment horizontal="left"/>
    </xf>
    <xf numFmtId="0" fontId="17" fillId="78" borderId="0" xfId="0" applyFont="1" applyFill="1" applyAlignment="1">
      <alignment readingOrder="1"/>
    </xf>
    <xf numFmtId="0" fontId="103" fillId="84" borderId="1" xfId="0" applyFont="1" applyFill="1" applyBorder="1"/>
    <xf numFmtId="0" fontId="133" fillId="39" borderId="1" xfId="0" applyFont="1" applyFill="1" applyBorder="1" applyAlignment="1">
      <alignment horizontal="left"/>
    </xf>
    <xf numFmtId="0" fontId="3" fillId="103" borderId="7" xfId="0" applyFont="1" applyFill="1" applyBorder="1" applyAlignment="1">
      <alignment readingOrder="1"/>
    </xf>
    <xf numFmtId="0" fontId="21" fillId="64" borderId="5" xfId="0" applyFont="1" applyFill="1" applyBorder="1"/>
    <xf numFmtId="0" fontId="38" fillId="39" borderId="8" xfId="0" applyFont="1" applyFill="1" applyBorder="1" applyAlignment="1">
      <alignment readingOrder="1"/>
    </xf>
    <xf numFmtId="0" fontId="122" fillId="0" borderId="4" xfId="0" applyFont="1" applyBorder="1" applyAlignment="1">
      <alignment horizontal="left"/>
    </xf>
    <xf numFmtId="0" fontId="69" fillId="0" borderId="4" xfId="0" applyFont="1" applyBorder="1" applyAlignment="1">
      <alignment horizontal="left"/>
    </xf>
    <xf numFmtId="0" fontId="3" fillId="143" borderId="0" xfId="0" applyFont="1" applyFill="1" applyAlignment="1">
      <alignment readingOrder="1"/>
    </xf>
    <xf numFmtId="0" fontId="27" fillId="48" borderId="1" xfId="0" applyFont="1" applyFill="1" applyBorder="1" applyAlignment="1">
      <alignment readingOrder="1"/>
    </xf>
    <xf numFmtId="0" fontId="91" fillId="75" borderId="8" xfId="0" applyFont="1" applyFill="1" applyBorder="1"/>
    <xf numFmtId="0" fontId="139" fillId="100" borderId="2" xfId="0" applyFont="1" applyFill="1" applyBorder="1" applyAlignment="1">
      <alignment horizontal="left"/>
    </xf>
    <xf numFmtId="0" fontId="11" fillId="10" borderId="2" xfId="0" applyFont="1" applyFill="1" applyBorder="1" applyAlignment="1">
      <alignment horizontal="left" vertical="top"/>
    </xf>
    <xf numFmtId="0" fontId="17" fillId="24" borderId="10" xfId="0" applyFont="1" applyFill="1" applyBorder="1"/>
    <xf numFmtId="0" fontId="8" fillId="22" borderId="2" xfId="0" applyFont="1" applyFill="1" applyBorder="1" applyAlignment="1">
      <alignment readingOrder="1"/>
    </xf>
    <xf numFmtId="0" fontId="54" fillId="70" borderId="1" xfId="0" applyFont="1" applyFill="1" applyBorder="1"/>
    <xf numFmtId="0" fontId="122" fillId="100" borderId="0" xfId="0" applyFont="1" applyFill="1" applyAlignment="1">
      <alignment horizontal="left"/>
    </xf>
    <xf numFmtId="0" fontId="9" fillId="20" borderId="8" xfId="0" applyFont="1" applyFill="1" applyBorder="1" applyAlignment="1">
      <alignment readingOrder="1"/>
    </xf>
    <xf numFmtId="0" fontId="3" fillId="104" borderId="7" xfId="0" applyFont="1" applyFill="1" applyBorder="1" applyAlignment="1">
      <alignment readingOrder="1"/>
    </xf>
    <xf numFmtId="0" fontId="21" fillId="13" borderId="7" xfId="0" applyFont="1" applyFill="1" applyBorder="1" applyAlignment="1">
      <alignment readingOrder="1"/>
    </xf>
    <xf numFmtId="0" fontId="1" fillId="37" borderId="1" xfId="0" applyFont="1" applyFill="1" applyBorder="1"/>
    <xf numFmtId="0" fontId="57" fillId="12" borderId="9" xfId="0" applyFont="1" applyFill="1" applyBorder="1"/>
    <xf numFmtId="0" fontId="27" fillId="34" borderId="5" xfId="0" applyFont="1" applyFill="1" applyBorder="1" applyAlignment="1">
      <alignment readingOrder="1"/>
    </xf>
    <xf numFmtId="0" fontId="27" fillId="40" borderId="7" xfId="0" applyFont="1" applyFill="1" applyBorder="1" applyAlignment="1">
      <alignment readingOrder="1"/>
    </xf>
    <xf numFmtId="0" fontId="27" fillId="41" borderId="3" xfId="0" applyFont="1" applyFill="1" applyBorder="1"/>
    <xf numFmtId="0" fontId="69" fillId="94" borderId="4" xfId="0" applyFont="1" applyFill="1" applyBorder="1" applyAlignment="1">
      <alignment horizontal="left"/>
    </xf>
    <xf numFmtId="0" fontId="69" fillId="94" borderId="8" xfId="0" applyFont="1" applyFill="1" applyBorder="1" applyAlignment="1">
      <alignment horizontal="left"/>
    </xf>
    <xf numFmtId="0" fontId="3" fillId="5" borderId="8" xfId="0" applyFont="1" applyFill="1" applyBorder="1" applyAlignment="1">
      <alignment readingOrder="1"/>
    </xf>
    <xf numFmtId="0" fontId="61" fillId="0" borderId="3" xfId="0" applyFont="1" applyBorder="1"/>
    <xf numFmtId="0" fontId="8" fillId="3" borderId="1" xfId="0" applyFont="1" applyFill="1" applyBorder="1"/>
    <xf numFmtId="0" fontId="89" fillId="26" borderId="2" xfId="0" applyFont="1" applyFill="1" applyBorder="1"/>
    <xf numFmtId="0" fontId="8" fillId="3" borderId="5" xfId="0" applyFont="1" applyFill="1" applyBorder="1"/>
    <xf numFmtId="0" fontId="103" fillId="84" borderId="3" xfId="0" applyFont="1" applyFill="1" applyBorder="1"/>
    <xf numFmtId="0" fontId="133" fillId="39" borderId="8" xfId="0" applyFont="1" applyFill="1" applyBorder="1" applyAlignment="1">
      <alignment horizontal="left"/>
    </xf>
    <xf numFmtId="0" fontId="21" fillId="48" borderId="1" xfId="0" applyFont="1" applyFill="1" applyBorder="1"/>
    <xf numFmtId="0" fontId="27" fillId="43" borderId="2" xfId="0" applyFont="1" applyFill="1" applyBorder="1" applyAlignment="1">
      <alignment readingOrder="1"/>
    </xf>
    <xf numFmtId="0" fontId="9" fillId="20" borderId="10" xfId="0" applyFont="1" applyFill="1" applyBorder="1" applyAlignment="1">
      <alignment readingOrder="1"/>
    </xf>
    <xf numFmtId="0" fontId="135" fillId="148" borderId="1" xfId="0" applyFont="1" applyFill="1" applyBorder="1" applyAlignment="1">
      <alignment horizontal="left"/>
    </xf>
    <xf numFmtId="0" fontId="9" fillId="3" borderId="10" xfId="0" applyFont="1" applyFill="1" applyBorder="1"/>
    <xf numFmtId="0" fontId="9" fillId="53" borderId="0" xfId="0" applyFont="1" applyFill="1" applyAlignment="1">
      <alignment readingOrder="1"/>
    </xf>
    <xf numFmtId="0" fontId="3" fillId="13" borderId="8" xfId="0" applyFont="1" applyFill="1" applyBorder="1" applyAlignment="1">
      <alignment readingOrder="1"/>
    </xf>
    <xf numFmtId="0" fontId="21" fillId="57" borderId="1" xfId="0" applyFont="1" applyFill="1" applyBorder="1" applyAlignment="1">
      <alignment readingOrder="1"/>
    </xf>
    <xf numFmtId="0" fontId="86" fillId="94" borderId="8" xfId="0" applyFont="1" applyFill="1" applyBorder="1"/>
    <xf numFmtId="0" fontId="21" fillId="34" borderId="2" xfId="0" applyFont="1" applyFill="1" applyBorder="1"/>
    <xf numFmtId="0" fontId="21" fillId="41" borderId="2" xfId="0" applyFont="1" applyFill="1" applyBorder="1"/>
    <xf numFmtId="0" fontId="27" fillId="40" borderId="10" xfId="0" applyFont="1" applyFill="1" applyBorder="1"/>
    <xf numFmtId="0" fontId="69" fillId="94" borderId="1" xfId="0" applyFont="1" applyFill="1" applyBorder="1" applyAlignment="1">
      <alignment horizontal="left"/>
    </xf>
    <xf numFmtId="0" fontId="21" fillId="43" borderId="2" xfId="0" applyFont="1" applyFill="1" applyBorder="1" applyAlignment="1">
      <alignment readingOrder="1"/>
    </xf>
    <xf numFmtId="0" fontId="9" fillId="16" borderId="1" xfId="0" applyFont="1" applyFill="1" applyBorder="1" applyAlignment="1">
      <alignment readingOrder="1"/>
    </xf>
    <xf numFmtId="0" fontId="3" fillId="47" borderId="5" xfId="0" applyFont="1" applyFill="1" applyBorder="1"/>
    <xf numFmtId="0" fontId="9" fillId="53" borderId="1" xfId="0" applyFont="1" applyFill="1" applyBorder="1" applyAlignment="1">
      <alignment readingOrder="1"/>
    </xf>
    <xf numFmtId="0" fontId="27" fillId="40" borderId="3" xfId="0" applyFont="1" applyFill="1" applyBorder="1"/>
    <xf numFmtId="0" fontId="21" fillId="48" borderId="3" xfId="0" applyFont="1" applyFill="1" applyBorder="1" applyAlignment="1">
      <alignment readingOrder="1"/>
    </xf>
    <xf numFmtId="0" fontId="69" fillId="0" borderId="2" xfId="0" applyFont="1" applyBorder="1" applyAlignment="1">
      <alignment horizontal="left"/>
    </xf>
    <xf numFmtId="0" fontId="42" fillId="78" borderId="1" xfId="0" applyFont="1" applyFill="1" applyBorder="1" applyAlignment="1">
      <alignment readingOrder="1"/>
    </xf>
    <xf numFmtId="0" fontId="27" fillId="58" borderId="1" xfId="0" applyFont="1" applyFill="1" applyBorder="1" applyAlignment="1">
      <alignment readingOrder="1"/>
    </xf>
    <xf numFmtId="0" fontId="98" fillId="72" borderId="2" xfId="0" applyFont="1" applyFill="1" applyBorder="1"/>
    <xf numFmtId="0" fontId="39" fillId="143" borderId="4" xfId="0" applyFont="1" applyFill="1" applyBorder="1"/>
    <xf numFmtId="0" fontId="95" fillId="22" borderId="5" xfId="0" applyFont="1" applyFill="1" applyBorder="1"/>
    <xf numFmtId="0" fontId="17" fillId="28" borderId="11" xfId="0" applyFont="1" applyFill="1" applyBorder="1"/>
    <xf numFmtId="0" fontId="93" fillId="0" borderId="5" xfId="0" applyFont="1" applyBorder="1" applyAlignment="1">
      <alignment readingOrder="1"/>
    </xf>
    <xf numFmtId="0" fontId="39" fillId="143" borderId="10" xfId="0" applyFont="1" applyFill="1" applyBorder="1"/>
    <xf numFmtId="0" fontId="21" fillId="47" borderId="1" xfId="0" applyFont="1" applyFill="1" applyBorder="1" applyAlignment="1">
      <alignment readingOrder="1"/>
    </xf>
    <xf numFmtId="0" fontId="21" fillId="79" borderId="7" xfId="0" applyFont="1" applyFill="1" applyBorder="1"/>
    <xf numFmtId="0" fontId="9" fillId="3" borderId="7" xfId="0" applyFont="1" applyFill="1" applyBorder="1" applyAlignment="1">
      <alignment readingOrder="1"/>
    </xf>
    <xf numFmtId="0" fontId="98" fillId="72" borderId="3" xfId="0" applyFont="1" applyFill="1" applyBorder="1"/>
    <xf numFmtId="0" fontId="21" fillId="13" borderId="8" xfId="0" applyFont="1" applyFill="1" applyBorder="1" applyAlignment="1">
      <alignment readingOrder="1"/>
    </xf>
    <xf numFmtId="0" fontId="57" fillId="12" borderId="0" xfId="0" applyFont="1" applyFill="1" applyAlignment="1">
      <alignment horizontal="left" readingOrder="1"/>
    </xf>
    <xf numFmtId="0" fontId="131" fillId="80" borderId="1" xfId="0" applyFont="1" applyFill="1" applyBorder="1" applyAlignment="1">
      <alignment horizontal="left"/>
    </xf>
    <xf numFmtId="0" fontId="59" fillId="102" borderId="8" xfId="0" applyFont="1" applyFill="1" applyBorder="1"/>
    <xf numFmtId="0" fontId="109" fillId="92" borderId="7" xfId="0" applyFont="1" applyFill="1" applyBorder="1" applyAlignment="1">
      <alignment readingOrder="1"/>
    </xf>
    <xf numFmtId="0" fontId="8" fillId="22" borderId="3" xfId="0" applyFont="1" applyFill="1" applyBorder="1"/>
    <xf numFmtId="0" fontId="54" fillId="30" borderId="6" xfId="0" applyFont="1" applyFill="1" applyBorder="1"/>
    <xf numFmtId="0" fontId="38" fillId="95" borderId="3" xfId="0" applyFont="1" applyFill="1" applyBorder="1" applyAlignment="1">
      <alignment readingOrder="1"/>
    </xf>
    <xf numFmtId="0" fontId="3" fillId="5" borderId="12" xfId="0" applyFont="1" applyFill="1" applyBorder="1"/>
    <xf numFmtId="0" fontId="57" fillId="12" borderId="10" xfId="0" applyFont="1" applyFill="1" applyBorder="1"/>
    <xf numFmtId="0" fontId="63" fillId="39" borderId="3" xfId="0" applyFont="1" applyFill="1" applyBorder="1"/>
    <xf numFmtId="0" fontId="21" fillId="43" borderId="5" xfId="0" applyFont="1" applyFill="1" applyBorder="1"/>
    <xf numFmtId="0" fontId="11" fillId="10" borderId="2" xfId="0" applyFont="1" applyFill="1" applyBorder="1" applyAlignment="1">
      <alignment horizontal="left" vertical="top" wrapText="1"/>
    </xf>
    <xf numFmtId="0" fontId="61" fillId="100" borderId="0" xfId="0" applyFont="1" applyFill="1" applyAlignment="1">
      <alignment horizontal="left"/>
    </xf>
    <xf numFmtId="0" fontId="69" fillId="0" borderId="8" xfId="0" applyFont="1" applyBorder="1"/>
    <xf numFmtId="0" fontId="3" fillId="8" borderId="3" xfId="0" applyFont="1" applyFill="1" applyBorder="1"/>
    <xf numFmtId="0" fontId="89" fillId="26" borderId="9" xfId="0" applyFont="1" applyFill="1" applyBorder="1"/>
    <xf numFmtId="0" fontId="54" fillId="39" borderId="5" xfId="0" applyFont="1" applyFill="1" applyBorder="1" applyAlignment="1">
      <alignment horizontal="left"/>
    </xf>
    <xf numFmtId="0" fontId="54" fillId="39" borderId="8" xfId="0" applyFont="1" applyFill="1" applyBorder="1" applyAlignment="1">
      <alignment horizontal="left"/>
    </xf>
    <xf numFmtId="0" fontId="21" fillId="44" borderId="7" xfId="0" applyFont="1" applyFill="1" applyBorder="1" applyAlignment="1">
      <alignment readingOrder="1"/>
    </xf>
    <xf numFmtId="0" fontId="72" fillId="0" borderId="4" xfId="0" applyFont="1" applyBorder="1"/>
    <xf numFmtId="0" fontId="21" fillId="34" borderId="4" xfId="0" applyFont="1" applyFill="1" applyBorder="1" applyAlignment="1">
      <alignment readingOrder="1"/>
    </xf>
    <xf numFmtId="0" fontId="21" fillId="78" borderId="4" xfId="0" applyFont="1" applyFill="1" applyBorder="1" applyAlignment="1">
      <alignment readingOrder="1"/>
    </xf>
    <xf numFmtId="0" fontId="38" fillId="95" borderId="2" xfId="0" applyFont="1" applyFill="1" applyBorder="1" applyAlignment="1">
      <alignment readingOrder="1"/>
    </xf>
    <xf numFmtId="0" fontId="27" fillId="32" borderId="1" xfId="0" applyFont="1" applyFill="1" applyBorder="1" applyAlignment="1">
      <alignment readingOrder="1"/>
    </xf>
    <xf numFmtId="0" fontId="21" fillId="47" borderId="5" xfId="0" applyFont="1" applyFill="1" applyBorder="1"/>
    <xf numFmtId="0" fontId="3" fillId="5" borderId="3" xfId="0" applyFont="1" applyFill="1" applyBorder="1" applyAlignment="1">
      <alignment readingOrder="1"/>
    </xf>
    <xf numFmtId="0" fontId="21" fillId="32" borderId="2" xfId="0" applyFont="1" applyFill="1" applyBorder="1"/>
    <xf numFmtId="0" fontId="21" fillId="44" borderId="4" xfId="0" applyFont="1" applyFill="1" applyBorder="1" applyAlignment="1">
      <alignment readingOrder="1"/>
    </xf>
    <xf numFmtId="0" fontId="20" fillId="30" borderId="3" xfId="0" applyFont="1" applyFill="1" applyBorder="1"/>
    <xf numFmtId="0" fontId="17" fillId="43" borderId="4" xfId="0" applyFont="1" applyFill="1" applyBorder="1"/>
    <xf numFmtId="0" fontId="0" fillId="0" borderId="0" xfId="0" applyAlignment="1">
      <alignment vertical="center" wrapText="1"/>
    </xf>
    <xf numFmtId="0" fontId="17" fillId="65" borderId="0" xfId="0" applyFont="1" applyFill="1"/>
    <xf numFmtId="0" fontId="54" fillId="97" borderId="0" xfId="0" applyFont="1" applyFill="1" applyAlignment="1">
      <alignment horizontal="left"/>
    </xf>
    <xf numFmtId="0" fontId="17" fillId="28" borderId="0" xfId="0" applyFont="1" applyFill="1" applyAlignment="1">
      <alignment horizontal="left"/>
    </xf>
    <xf numFmtId="0" fontId="21" fillId="32" borderId="0" xfId="0" applyFont="1" applyFill="1" applyAlignment="1">
      <alignment horizontal="left"/>
    </xf>
    <xf numFmtId="0" fontId="21" fillId="40" borderId="0" xfId="0" applyFont="1" applyFill="1" applyAlignment="1">
      <alignment horizontal="left"/>
    </xf>
    <xf numFmtId="0" fontId="61" fillId="0" borderId="0" xfId="0" applyFont="1" applyAlignment="1">
      <alignment horizontal="left"/>
    </xf>
    <xf numFmtId="0" fontId="94" fillId="151" borderId="0" xfId="0" applyFont="1" applyFill="1"/>
    <xf numFmtId="0" fontId="3" fillId="151" borderId="0" xfId="0" applyFont="1" applyFill="1"/>
    <xf numFmtId="0" fontId="3" fillId="151" borderId="0" xfId="0" applyFont="1" applyFill="1" applyAlignment="1">
      <alignment readingOrder="1"/>
    </xf>
    <xf numFmtId="0" fontId="3" fillId="151" borderId="1" xfId="0" applyFont="1" applyFill="1" applyBorder="1"/>
    <xf numFmtId="0" fontId="3" fillId="151" borderId="0" xfId="0" applyFont="1" applyFill="1" applyAlignment="1">
      <alignment wrapText="1"/>
    </xf>
    <xf numFmtId="0" fontId="1" fillId="151" borderId="0" xfId="0" applyFont="1" applyFill="1" applyAlignment="1">
      <alignment horizontal="left"/>
    </xf>
    <xf numFmtId="0" fontId="1" fillId="151" borderId="0" xfId="0" applyFont="1" applyFill="1" applyAlignment="1">
      <alignment horizontal="right"/>
    </xf>
    <xf numFmtId="0" fontId="1" fillId="151" borderId="0" xfId="0" applyFont="1" applyFill="1"/>
    <xf numFmtId="0" fontId="1" fillId="0" borderId="0" xfId="0" applyFont="1" applyAlignment="1">
      <alignment horizontal="right"/>
    </xf>
    <xf numFmtId="0" fontId="146" fillId="153" borderId="7" xfId="0" applyFont="1" applyFill="1" applyBorder="1"/>
    <xf numFmtId="0" fontId="10" fillId="69" borderId="0" xfId="0" applyFont="1" applyFill="1" applyAlignment="1">
      <alignment horizontal="left"/>
    </xf>
    <xf numFmtId="0" fontId="23" fillId="71" borderId="0" xfId="0" applyFont="1" applyFill="1" applyAlignment="1">
      <alignment horizontal="left"/>
    </xf>
    <xf numFmtId="0" fontId="13" fillId="80" borderId="0" xfId="0" applyFont="1" applyFill="1" applyAlignment="1">
      <alignment horizontal="left"/>
    </xf>
    <xf numFmtId="0" fontId="5" fillId="2" borderId="0" xfId="0" applyFont="1" applyFill="1" applyAlignment="1">
      <alignment horizontal="left"/>
    </xf>
    <xf numFmtId="0" fontId="10" fillId="4" borderId="0" xfId="0" applyFont="1" applyFill="1" applyAlignment="1">
      <alignment horizontal="left"/>
    </xf>
    <xf numFmtId="0" fontId="13" fillId="6" borderId="0" xfId="0" applyFont="1" applyFill="1" applyAlignment="1">
      <alignment horizontal="left"/>
    </xf>
    <xf numFmtId="0" fontId="13" fillId="9" borderId="0" xfId="0" applyFont="1" applyFill="1" applyAlignment="1">
      <alignment horizontal="left"/>
    </xf>
    <xf numFmtId="0" fontId="14" fillId="12" borderId="0" xfId="0" applyFont="1" applyFill="1" applyAlignment="1">
      <alignment horizontal="left"/>
    </xf>
    <xf numFmtId="0" fontId="13" fillId="15" borderId="0" xfId="0" applyFont="1" applyFill="1" applyAlignment="1">
      <alignment horizontal="left"/>
    </xf>
    <xf numFmtId="0" fontId="13" fillId="19" borderId="0" xfId="0" applyFont="1" applyFill="1" applyAlignment="1">
      <alignment horizontal="left"/>
    </xf>
    <xf numFmtId="0" fontId="13" fillId="21" borderId="0" xfId="0" applyFont="1" applyFill="1" applyAlignment="1">
      <alignment horizontal="left"/>
    </xf>
    <xf numFmtId="0" fontId="16" fillId="23" borderId="0" xfId="0" applyFont="1" applyFill="1" applyAlignment="1">
      <alignment horizontal="left"/>
    </xf>
    <xf numFmtId="0" fontId="13" fillId="25" borderId="0" xfId="0" applyFont="1" applyFill="1" applyAlignment="1">
      <alignment horizontal="left" wrapText="1"/>
    </xf>
    <xf numFmtId="0" fontId="16" fillId="27" borderId="0" xfId="0" applyFont="1" applyFill="1" applyAlignment="1">
      <alignment horizontal="left"/>
    </xf>
    <xf numFmtId="0" fontId="123" fillId="0" borderId="0" xfId="0" applyFont="1" applyAlignment="1">
      <alignment horizontal="left"/>
    </xf>
    <xf numFmtId="0" fontId="5" fillId="31" borderId="0" xfId="0" applyFont="1" applyFill="1" applyAlignment="1">
      <alignment horizontal="left"/>
    </xf>
    <xf numFmtId="0" fontId="22" fillId="33" borderId="0" xfId="0" applyFont="1" applyFill="1" applyAlignment="1">
      <alignment horizontal="left"/>
    </xf>
    <xf numFmtId="0" fontId="7" fillId="35" borderId="0" xfId="0" applyFont="1" applyFill="1" applyAlignment="1">
      <alignment horizontal="left"/>
    </xf>
    <xf numFmtId="0" fontId="15" fillId="38" borderId="0" xfId="0" applyFont="1" applyFill="1" applyAlignment="1">
      <alignment horizontal="left"/>
    </xf>
    <xf numFmtId="0" fontId="25" fillId="39" borderId="0" xfId="0" applyFont="1" applyFill="1" applyAlignment="1">
      <alignment horizontal="left"/>
    </xf>
    <xf numFmtId="0" fontId="7" fillId="10" borderId="0" xfId="0" applyFont="1" applyFill="1" applyAlignment="1">
      <alignment horizontal="left"/>
    </xf>
    <xf numFmtId="0" fontId="26" fillId="30" borderId="0" xfId="0" applyFont="1" applyFill="1" applyAlignment="1">
      <alignment horizontal="left"/>
    </xf>
    <xf numFmtId="0" fontId="60" fillId="88" borderId="0" xfId="0" applyFont="1" applyFill="1" applyAlignment="1">
      <alignment horizontal="left"/>
    </xf>
    <xf numFmtId="0" fontId="7" fillId="103" borderId="0" xfId="0" applyFont="1" applyFill="1" applyAlignment="1">
      <alignment horizontal="left"/>
    </xf>
    <xf numFmtId="0" fontId="1" fillId="146" borderId="0" xfId="0" applyFont="1" applyFill="1" applyAlignment="1">
      <alignment horizontal="left"/>
    </xf>
    <xf numFmtId="0" fontId="26" fillId="152" borderId="0" xfId="0" applyFont="1" applyFill="1" applyAlignment="1">
      <alignment horizontal="left"/>
    </xf>
    <xf numFmtId="0" fontId="16" fillId="156" borderId="0" xfId="0" applyFont="1" applyFill="1" applyAlignment="1">
      <alignment horizontal="left"/>
    </xf>
    <xf numFmtId="0" fontId="7" fillId="151" borderId="0" xfId="0" applyFont="1" applyFill="1" applyAlignment="1">
      <alignment horizontal="left"/>
    </xf>
    <xf numFmtId="0" fontId="4" fillId="14" borderId="0" xfId="0" applyFont="1" applyFill="1"/>
    <xf numFmtId="0" fontId="4" fillId="155" borderId="0" xfId="0" applyFont="1" applyFill="1" applyAlignment="1">
      <alignment horizontal="left"/>
    </xf>
    <xf numFmtId="0" fontId="2" fillId="157" borderId="0" xfId="0" applyFont="1" applyFill="1"/>
    <xf numFmtId="0" fontId="2" fillId="68" borderId="0" xfId="0" applyFont="1" applyFill="1"/>
    <xf numFmtId="0" fontId="66" fillId="94" borderId="0" xfId="0" applyFont="1" applyFill="1" applyAlignment="1">
      <alignment horizontal="left"/>
    </xf>
    <xf numFmtId="0" fontId="10" fillId="159" borderId="0" xfId="0" applyFont="1" applyFill="1" applyAlignment="1">
      <alignment horizontal="left"/>
    </xf>
    <xf numFmtId="0" fontId="4" fillId="159" borderId="0" xfId="0" applyFont="1" applyFill="1"/>
    <xf numFmtId="0" fontId="4" fillId="146" borderId="0" xfId="0" applyFont="1" applyFill="1"/>
    <xf numFmtId="0" fontId="7" fillId="162" borderId="0" xfId="0" applyFont="1" applyFill="1" applyAlignment="1">
      <alignment horizontal="left"/>
    </xf>
    <xf numFmtId="0" fontId="10" fillId="164" borderId="0" xfId="0" applyFont="1" applyFill="1" applyAlignment="1">
      <alignment horizontal="left"/>
    </xf>
    <xf numFmtId="0" fontId="31" fillId="166" borderId="0" xfId="0" applyFont="1" applyFill="1" applyAlignment="1">
      <alignment horizontal="left"/>
    </xf>
    <xf numFmtId="0" fontId="154" fillId="167" borderId="0" xfId="0" applyFont="1" applyFill="1" applyAlignment="1">
      <alignment horizontal="left"/>
    </xf>
    <xf numFmtId="0" fontId="41" fillId="0" borderId="0" xfId="0" applyFont="1"/>
    <xf numFmtId="0" fontId="156" fillId="0" borderId="0" xfId="0" applyFont="1" applyAlignment="1">
      <alignment horizontal="left"/>
    </xf>
    <xf numFmtId="0" fontId="156" fillId="0" borderId="0" xfId="0" applyFont="1"/>
    <xf numFmtId="0" fontId="41" fillId="0" borderId="0" xfId="0" applyFont="1" applyAlignment="1">
      <alignment horizontal="left"/>
    </xf>
    <xf numFmtId="0" fontId="54" fillId="171" borderId="0" xfId="0" applyFont="1" applyFill="1" applyAlignment="1">
      <alignment horizontal="left"/>
    </xf>
    <xf numFmtId="0" fontId="26" fillId="171" borderId="0" xfId="0" applyFont="1" applyFill="1" applyAlignment="1">
      <alignment horizontal="left"/>
    </xf>
    <xf numFmtId="0" fontId="26" fillId="171" borderId="0" xfId="0" applyFont="1" applyFill="1"/>
    <xf numFmtId="0" fontId="54" fillId="171" borderId="0" xfId="0" applyFont="1" applyFill="1"/>
    <xf numFmtId="43" fontId="0" fillId="0" borderId="0" xfId="42" applyFont="1"/>
    <xf numFmtId="0" fontId="0" fillId="172" borderId="0" xfId="0" applyFill="1"/>
    <xf numFmtId="43" fontId="0" fillId="172" borderId="0" xfId="42" applyFont="1" applyFill="1"/>
    <xf numFmtId="0" fontId="157" fillId="172" borderId="0" xfId="0" applyFont="1" applyFill="1"/>
    <xf numFmtId="43" fontId="157" fillId="172" borderId="0" xfId="42" applyFont="1" applyFill="1"/>
    <xf numFmtId="0" fontId="0" fillId="146" borderId="0" xfId="0" applyFill="1"/>
    <xf numFmtId="43" fontId="0" fillId="146" borderId="0" xfId="42" applyFont="1" applyFill="1"/>
    <xf numFmtId="43" fontId="0" fillId="0" borderId="0" xfId="42" applyFont="1" applyFill="1"/>
    <xf numFmtId="0" fontId="53" fillId="146" borderId="0" xfId="0" applyFont="1" applyFill="1"/>
    <xf numFmtId="0" fontId="158" fillId="172" borderId="0" xfId="0" applyFont="1" applyFill="1"/>
    <xf numFmtId="0" fontId="53" fillId="172" borderId="0" xfId="0" applyFont="1" applyFill="1"/>
    <xf numFmtId="0" fontId="146" fillId="153" borderId="0" xfId="0" applyFont="1" applyFill="1"/>
    <xf numFmtId="0" fontId="7" fillId="151" borderId="7" xfId="0" applyFont="1" applyFill="1" applyBorder="1" applyAlignment="1">
      <alignment horizontal="left"/>
    </xf>
    <xf numFmtId="0" fontId="38" fillId="152" borderId="0" xfId="0" applyFont="1" applyFill="1" applyAlignment="1">
      <alignment horizontal="left"/>
    </xf>
    <xf numFmtId="0" fontId="99" fillId="91" borderId="0" xfId="0" applyFont="1" applyFill="1" applyAlignment="1">
      <alignment horizontal="left"/>
    </xf>
    <xf numFmtId="0" fontId="21" fillId="78" borderId="0" xfId="0" applyFont="1" applyFill="1" applyAlignment="1">
      <alignment horizontal="left"/>
    </xf>
    <xf numFmtId="0" fontId="21" fillId="78" borderId="0" xfId="0" applyFont="1" applyFill="1" applyAlignment="1">
      <alignment horizontal="left" wrapText="1"/>
    </xf>
    <xf numFmtId="0" fontId="21" fillId="80" borderId="0" xfId="0" applyFont="1" applyFill="1" applyAlignment="1">
      <alignment horizontal="left" vertical="center" wrapText="1"/>
    </xf>
    <xf numFmtId="0" fontId="38" fillId="39" borderId="0" xfId="0" applyFont="1" applyFill="1" applyAlignment="1">
      <alignment horizontal="left"/>
    </xf>
    <xf numFmtId="0" fontId="8" fillId="22" borderId="0" xfId="0" applyFont="1" applyFill="1" applyAlignment="1">
      <alignment horizontal="left"/>
    </xf>
    <xf numFmtId="0" fontId="24" fillId="22" borderId="0" xfId="0" applyFont="1" applyFill="1" applyAlignment="1">
      <alignment horizontal="left"/>
    </xf>
    <xf numFmtId="0" fontId="8" fillId="22" borderId="0" xfId="0" applyFont="1" applyFill="1" applyAlignment="1">
      <alignment horizontal="left" wrapText="1"/>
    </xf>
    <xf numFmtId="0" fontId="38" fillId="67" borderId="0" xfId="0" applyFont="1" applyFill="1" applyAlignment="1">
      <alignment horizontal="left"/>
    </xf>
    <xf numFmtId="0" fontId="3" fillId="43" borderId="0" xfId="0" applyFont="1" applyFill="1" applyAlignment="1">
      <alignment horizontal="left"/>
    </xf>
    <xf numFmtId="0" fontId="9" fillId="20" borderId="0" xfId="0" applyFont="1" applyFill="1" applyAlignment="1">
      <alignment horizontal="left"/>
    </xf>
    <xf numFmtId="0" fontId="38" fillId="27" borderId="0" xfId="0" applyFont="1" applyFill="1" applyAlignment="1">
      <alignment horizontal="left"/>
    </xf>
    <xf numFmtId="0" fontId="98" fillId="72" borderId="0" xfId="0" applyFont="1" applyFill="1" applyAlignment="1">
      <alignment horizontal="left"/>
    </xf>
    <xf numFmtId="0" fontId="3" fillId="72" borderId="0" xfId="0" applyFont="1" applyFill="1" applyAlignment="1">
      <alignment horizontal="left"/>
    </xf>
    <xf numFmtId="2" fontId="43" fillId="76" borderId="0" xfId="0" applyNumberFormat="1" applyFont="1" applyFill="1"/>
    <xf numFmtId="2" fontId="38" fillId="152" borderId="0" xfId="0" applyNumberFormat="1" applyFont="1" applyFill="1"/>
    <xf numFmtId="2" fontId="99" fillId="91" borderId="0" xfId="0" applyNumberFormat="1" applyFont="1" applyFill="1"/>
    <xf numFmtId="2" fontId="21" fillId="78" borderId="0" xfId="0" applyNumberFormat="1" applyFont="1" applyFill="1"/>
    <xf numFmtId="2" fontId="21" fillId="78" borderId="0" xfId="0" applyNumberFormat="1" applyFont="1" applyFill="1" applyAlignment="1">
      <alignment wrapText="1"/>
    </xf>
    <xf numFmtId="2" fontId="21" fillId="80" borderId="0" xfId="0" applyNumberFormat="1" applyFont="1" applyFill="1" applyAlignment="1">
      <alignment vertical="center" wrapText="1"/>
    </xf>
    <xf numFmtId="2" fontId="38" fillId="39" borderId="0" xfId="0" applyNumberFormat="1" applyFont="1" applyFill="1"/>
    <xf numFmtId="2" fontId="24" fillId="22" borderId="0" xfId="0" applyNumberFormat="1" applyFont="1" applyFill="1"/>
    <xf numFmtId="2" fontId="8" fillId="22" borderId="0" xfId="0" applyNumberFormat="1" applyFont="1" applyFill="1"/>
    <xf numFmtId="2" fontId="61" fillId="0" borderId="0" xfId="0" applyNumberFormat="1" applyFont="1"/>
    <xf numFmtId="2" fontId="8" fillId="22" borderId="0" xfId="0" applyNumberFormat="1" applyFont="1" applyFill="1" applyAlignment="1">
      <alignment wrapText="1"/>
    </xf>
    <xf numFmtId="2" fontId="21" fillId="32" borderId="0" xfId="0" applyNumberFormat="1" applyFont="1" applyFill="1"/>
    <xf numFmtId="2" fontId="38" fillId="67" borderId="0" xfId="0" applyNumberFormat="1" applyFont="1" applyFill="1"/>
    <xf numFmtId="2" fontId="9" fillId="20" borderId="0" xfId="0" applyNumberFormat="1" applyFont="1" applyFill="1"/>
    <xf numFmtId="2" fontId="38" fillId="27" borderId="0" xfId="0" applyNumberFormat="1" applyFont="1" applyFill="1"/>
    <xf numFmtId="2" fontId="98" fillId="72" borderId="0" xfId="0" applyNumberFormat="1" applyFont="1" applyFill="1"/>
    <xf numFmtId="2" fontId="3" fillId="72" borderId="0" xfId="0" applyNumberFormat="1" applyFont="1" applyFill="1"/>
    <xf numFmtId="0" fontId="20" fillId="164" borderId="0" xfId="0" applyFont="1" applyFill="1"/>
    <xf numFmtId="0" fontId="152" fillId="164" borderId="0" xfId="0" applyFont="1" applyFill="1"/>
    <xf numFmtId="0" fontId="38" fillId="160" borderId="0" xfId="0" applyFont="1" applyFill="1"/>
    <xf numFmtId="0" fontId="43" fillId="160" borderId="0" xfId="0" applyFont="1" applyFill="1"/>
    <xf numFmtId="0" fontId="3" fillId="163" borderId="0" xfId="0" applyFont="1" applyFill="1"/>
    <xf numFmtId="0" fontId="3" fillId="146" borderId="0" xfId="0" applyFont="1" applyFill="1"/>
    <xf numFmtId="0" fontId="38" fillId="160" borderId="0" xfId="0" applyFont="1" applyFill="1" applyAlignment="1">
      <alignment readingOrder="1"/>
    </xf>
    <xf numFmtId="0" fontId="38" fillId="159" borderId="0" xfId="0" applyFont="1" applyFill="1" applyAlignment="1">
      <alignment horizontal="left"/>
    </xf>
    <xf numFmtId="0" fontId="38" fillId="159" borderId="0" xfId="0" applyFont="1" applyFill="1"/>
    <xf numFmtId="0" fontId="38" fillId="152" borderId="0" xfId="0" applyFont="1" applyFill="1"/>
    <xf numFmtId="0" fontId="150" fillId="0" borderId="0" xfId="0" applyFont="1"/>
    <xf numFmtId="0" fontId="3" fillId="155" borderId="0" xfId="0" applyFont="1" applyFill="1" applyAlignment="1">
      <alignment horizontal="left"/>
    </xf>
    <xf numFmtId="0" fontId="3" fillId="155" borderId="0" xfId="0" applyFont="1" applyFill="1" applyAlignment="1">
      <alignment readingOrder="1"/>
    </xf>
    <xf numFmtId="0" fontId="147" fillId="153" borderId="0" xfId="0" applyFont="1" applyFill="1"/>
    <xf numFmtId="0" fontId="149" fillId="0" borderId="0" xfId="0" applyFont="1" applyAlignment="1">
      <alignment horizontal="left"/>
    </xf>
    <xf numFmtId="0" fontId="3" fillId="162" borderId="0" xfId="0" applyFont="1" applyFill="1"/>
    <xf numFmtId="0" fontId="38" fillId="158" borderId="0" xfId="0" applyFont="1" applyFill="1"/>
    <xf numFmtId="0" fontId="38" fillId="157" borderId="0" xfId="0" applyFont="1" applyFill="1" applyAlignment="1">
      <alignment horizontal="left"/>
    </xf>
    <xf numFmtId="0" fontId="38" fillId="170" borderId="0" xfId="0" applyFont="1" applyFill="1" applyAlignment="1">
      <alignment readingOrder="1"/>
    </xf>
    <xf numFmtId="0" fontId="3" fillId="25" borderId="0" xfId="0" applyFont="1" applyFill="1"/>
    <xf numFmtId="0" fontId="38" fillId="76" borderId="0" xfId="0" applyFont="1" applyFill="1" applyAlignment="1">
      <alignment readingOrder="1"/>
    </xf>
    <xf numFmtId="0" fontId="21" fillId="150" borderId="0" xfId="0" applyFont="1" applyFill="1" applyAlignment="1">
      <alignment readingOrder="1"/>
    </xf>
    <xf numFmtId="0" fontId="3" fillId="150" borderId="0" xfId="0" applyFont="1" applyFill="1"/>
    <xf numFmtId="0" fontId="43" fillId="158" borderId="0" xfId="0" applyFont="1" applyFill="1" applyAlignment="1">
      <alignment readingOrder="1"/>
    </xf>
    <xf numFmtId="0" fontId="21" fillId="54" borderId="0" xfId="0" applyFont="1" applyFill="1" applyAlignment="1">
      <alignment horizontal="left"/>
    </xf>
    <xf numFmtId="2" fontId="21" fillId="54" borderId="0" xfId="0" applyNumberFormat="1" applyFont="1" applyFill="1"/>
    <xf numFmtId="0" fontId="38" fillId="157" borderId="0" xfId="0" applyFont="1" applyFill="1" applyAlignment="1">
      <alignment horizontal="left" vertical="top" wrapText="1"/>
    </xf>
    <xf numFmtId="0" fontId="38" fillId="27" borderId="0" xfId="0" applyFont="1" applyFill="1"/>
    <xf numFmtId="0" fontId="3" fillId="155" borderId="0" xfId="0" applyFont="1" applyFill="1"/>
    <xf numFmtId="0" fontId="142" fillId="151" borderId="0" xfId="0" applyFont="1" applyFill="1"/>
    <xf numFmtId="0" fontId="38" fillId="69" borderId="0" xfId="0" applyFont="1" applyFill="1" applyAlignment="1">
      <alignment readingOrder="1"/>
    </xf>
    <xf numFmtId="0" fontId="38" fillId="157" borderId="0" xfId="0" applyFont="1" applyFill="1"/>
    <xf numFmtId="0" fontId="98" fillId="71" borderId="0" xfId="0" applyFont="1" applyFill="1" applyAlignment="1">
      <alignment horizontal="left"/>
    </xf>
    <xf numFmtId="0" fontId="38" fillId="20" borderId="0" xfId="0" applyFont="1" applyFill="1" applyAlignment="1">
      <alignment horizontal="left"/>
    </xf>
    <xf numFmtId="0" fontId="8" fillId="20" borderId="0" xfId="0" applyFont="1" applyFill="1" applyAlignment="1">
      <alignment horizontal="left"/>
    </xf>
    <xf numFmtId="2" fontId="38" fillId="20" borderId="0" xfId="0" applyNumberFormat="1" applyFont="1" applyFill="1"/>
    <xf numFmtId="2" fontId="8" fillId="20" borderId="0" xfId="0" applyNumberFormat="1" applyFont="1" applyFill="1"/>
    <xf numFmtId="0" fontId="43" fillId="165" borderId="0" xfId="0" applyFont="1" applyFill="1" applyAlignment="1">
      <alignment readingOrder="1"/>
    </xf>
    <xf numFmtId="0" fontId="38" fillId="20" borderId="0" xfId="0" applyFont="1" applyFill="1"/>
    <xf numFmtId="0" fontId="38" fillId="165" borderId="0" xfId="0" applyFont="1" applyFill="1"/>
    <xf numFmtId="0" fontId="43" fillId="59" borderId="0" xfId="0" applyFont="1" applyFill="1" applyAlignment="1">
      <alignment horizontal="left"/>
    </xf>
    <xf numFmtId="2" fontId="43" fillId="59" borderId="0" xfId="0" applyNumberFormat="1" applyFont="1" applyFill="1"/>
    <xf numFmtId="0" fontId="43" fillId="23" borderId="0" xfId="0" applyFont="1" applyFill="1" applyAlignment="1">
      <alignment horizontal="left"/>
    </xf>
    <xf numFmtId="2" fontId="43" fillId="23" borderId="0" xfId="0" applyNumberFormat="1" applyFont="1" applyFill="1"/>
    <xf numFmtId="0" fontId="43" fillId="23" borderId="0" xfId="0" applyFont="1" applyFill="1"/>
    <xf numFmtId="0" fontId="46" fillId="0" borderId="0" xfId="0" applyFont="1"/>
    <xf numFmtId="0" fontId="43" fillId="59" borderId="0" xfId="0" applyFont="1" applyFill="1" applyAlignment="1">
      <alignment horizontal="left" readingOrder="1"/>
    </xf>
    <xf numFmtId="2" fontId="43" fillId="59" borderId="0" xfId="0" applyNumberFormat="1" applyFont="1" applyFill="1" applyAlignment="1">
      <alignment readingOrder="1"/>
    </xf>
    <xf numFmtId="0" fontId="28" fillId="0" borderId="0" xfId="0" applyFont="1"/>
    <xf numFmtId="0" fontId="33" fillId="0" borderId="0" xfId="0" applyFont="1"/>
    <xf numFmtId="0" fontId="25" fillId="0" borderId="0" xfId="0" applyFont="1"/>
    <xf numFmtId="0" fontId="54" fillId="0" borderId="0" xfId="0" applyFont="1"/>
    <xf numFmtId="0" fontId="2" fillId="0" borderId="0" xfId="0" applyFont="1"/>
    <xf numFmtId="0" fontId="3" fillId="163" borderId="0" xfId="0" applyFont="1" applyFill="1" applyAlignment="1">
      <alignment horizontal="left"/>
    </xf>
    <xf numFmtId="2" fontId="3" fillId="163" borderId="0" xfId="0" applyNumberFormat="1" applyFont="1" applyFill="1"/>
    <xf numFmtId="0" fontId="3" fillId="163" borderId="0" xfId="0" applyFont="1" applyFill="1" applyAlignment="1">
      <alignment readingOrder="1"/>
    </xf>
    <xf numFmtId="0" fontId="47" fillId="0" borderId="0" xfId="0" applyFont="1"/>
    <xf numFmtId="0" fontId="3" fillId="162" borderId="0" xfId="0" applyFont="1" applyFill="1" applyAlignment="1">
      <alignment horizontal="left"/>
    </xf>
    <xf numFmtId="2" fontId="3" fillId="162" borderId="0" xfId="0" applyNumberFormat="1" applyFont="1" applyFill="1"/>
    <xf numFmtId="0" fontId="3" fillId="162" borderId="0" xfId="0" applyFont="1" applyFill="1" applyAlignment="1">
      <alignment readingOrder="1"/>
    </xf>
    <xf numFmtId="0" fontId="3" fillId="163" borderId="0" xfId="0" applyFont="1" applyFill="1" applyAlignment="1">
      <alignment horizontal="left" readingOrder="1"/>
    </xf>
    <xf numFmtId="2" fontId="3" fillId="163" borderId="0" xfId="0" applyNumberFormat="1" applyFont="1" applyFill="1" applyAlignment="1">
      <alignment readingOrder="1"/>
    </xf>
    <xf numFmtId="0" fontId="35" fillId="0" borderId="0" xfId="0" applyFont="1"/>
    <xf numFmtId="2" fontId="3" fillId="163" borderId="0" xfId="0" applyNumberFormat="1" applyFont="1" applyFill="1" applyAlignment="1">
      <alignment vertical="top"/>
    </xf>
    <xf numFmtId="0" fontId="32" fillId="0" borderId="0" xfId="0" applyFont="1"/>
    <xf numFmtId="0" fontId="3" fillId="8" borderId="0" xfId="0" applyFont="1" applyFill="1" applyAlignment="1">
      <alignment horizontal="left"/>
    </xf>
    <xf numFmtId="2" fontId="3" fillId="8" borderId="0" xfId="0" applyNumberFormat="1" applyFont="1" applyFill="1"/>
    <xf numFmtId="0" fontId="3" fillId="21" borderId="0" xfId="0" applyFont="1" applyFill="1" applyAlignment="1">
      <alignment horizontal="left"/>
    </xf>
    <xf numFmtId="2" fontId="3" fillId="21" borderId="0" xfId="0" applyNumberFormat="1" applyFont="1" applyFill="1"/>
    <xf numFmtId="2" fontId="3" fillId="8" borderId="0" xfId="0" applyNumberFormat="1" applyFont="1" applyFill="1" applyAlignment="1">
      <alignment vertical="top"/>
    </xf>
    <xf numFmtId="0" fontId="128" fillId="0" borderId="0" xfId="0" applyFont="1"/>
    <xf numFmtId="2" fontId="3" fillId="8" borderId="0" xfId="0" applyNumberFormat="1" applyFont="1" applyFill="1" applyAlignment="1">
      <alignment wrapText="1"/>
    </xf>
    <xf numFmtId="0" fontId="3" fillId="21" borderId="0" xfId="0" applyFont="1" applyFill="1" applyAlignment="1">
      <alignment readingOrder="1"/>
    </xf>
    <xf numFmtId="2" fontId="3" fillId="8" borderId="0" xfId="0" applyNumberFormat="1" applyFont="1" applyFill="1" applyAlignment="1">
      <alignment readingOrder="1"/>
    </xf>
    <xf numFmtId="0" fontId="50" fillId="0" borderId="0" xfId="0" applyFont="1"/>
    <xf numFmtId="0" fontId="9" fillId="45" borderId="0" xfId="0" applyFont="1" applyFill="1" applyAlignment="1">
      <alignment horizontal="left"/>
    </xf>
    <xf numFmtId="2" fontId="9" fillId="45" borderId="0" xfId="0" applyNumberFormat="1" applyFont="1" applyFill="1"/>
    <xf numFmtId="0" fontId="8" fillId="45" borderId="0" xfId="0" applyFont="1" applyFill="1" applyAlignment="1">
      <alignment horizontal="left"/>
    </xf>
    <xf numFmtId="2" fontId="8" fillId="45" borderId="0" xfId="0" applyNumberFormat="1" applyFont="1" applyFill="1"/>
    <xf numFmtId="0" fontId="8" fillId="45" borderId="0" xfId="0" applyFont="1" applyFill="1"/>
    <xf numFmtId="0" fontId="38" fillId="29" borderId="0" xfId="0" applyFont="1" applyFill="1" applyAlignment="1">
      <alignment horizontal="left"/>
    </xf>
    <xf numFmtId="2" fontId="38" fillId="29" borderId="0" xfId="0" applyNumberFormat="1" applyFont="1" applyFill="1"/>
    <xf numFmtId="0" fontId="38" fillId="29" borderId="0" xfId="0" applyFont="1" applyFill="1"/>
    <xf numFmtId="0" fontId="142" fillId="10" borderId="0" xfId="0" applyFont="1" applyFill="1" applyAlignment="1">
      <alignment horizontal="left"/>
    </xf>
    <xf numFmtId="2" fontId="27" fillId="11" borderId="0" xfId="0" applyNumberFormat="1" applyFont="1" applyFill="1" applyAlignment="1">
      <alignment vertical="top"/>
    </xf>
    <xf numFmtId="0" fontId="142" fillId="10" borderId="0" xfId="0" applyFont="1" applyFill="1"/>
    <xf numFmtId="0" fontId="45" fillId="10" borderId="0" xfId="0" applyFont="1" applyFill="1" applyAlignment="1">
      <alignment horizontal="left"/>
    </xf>
    <xf numFmtId="2" fontId="17" fillId="11" borderId="0" xfId="0" applyNumberFormat="1" applyFont="1" applyFill="1" applyAlignment="1">
      <alignment vertical="top"/>
    </xf>
    <xf numFmtId="49" fontId="45" fillId="10" borderId="0" xfId="0" applyNumberFormat="1" applyFont="1" applyFill="1" applyAlignment="1">
      <alignment horizontal="left"/>
    </xf>
    <xf numFmtId="0" fontId="3" fillId="11" borderId="0" xfId="0" applyFont="1" applyFill="1" applyAlignment="1">
      <alignment horizontal="left"/>
    </xf>
    <xf numFmtId="2" fontId="3" fillId="11" borderId="0" xfId="0" applyNumberFormat="1" applyFont="1" applyFill="1"/>
    <xf numFmtId="49" fontId="3" fillId="10" borderId="0" xfId="0" applyNumberFormat="1" applyFont="1" applyFill="1" applyAlignment="1">
      <alignment horizontal="left" vertical="top" wrapText="1"/>
    </xf>
    <xf numFmtId="0" fontId="3" fillId="10" borderId="0" xfId="0" applyFont="1" applyFill="1" applyAlignment="1">
      <alignment horizontal="left" vertical="top" wrapText="1"/>
    </xf>
    <xf numFmtId="2" fontId="3" fillId="11" borderId="0" xfId="0" applyNumberFormat="1" applyFont="1" applyFill="1" applyAlignment="1">
      <alignment vertical="top" wrapText="1"/>
    </xf>
    <xf numFmtId="0" fontId="3" fillId="10" borderId="0" xfId="0" applyFont="1" applyFill="1" applyAlignment="1">
      <alignment horizontal="left"/>
    </xf>
    <xf numFmtId="2" fontId="3" fillId="10" borderId="0" xfId="0" applyNumberFormat="1" applyFont="1" applyFill="1"/>
    <xf numFmtId="0" fontId="3" fillId="10" borderId="0" xfId="0" applyFont="1" applyFill="1"/>
    <xf numFmtId="2" fontId="45" fillId="10" borderId="0" xfId="0" applyNumberFormat="1" applyFont="1" applyFill="1"/>
    <xf numFmtId="0" fontId="45" fillId="10" borderId="0" xfId="0" applyFont="1" applyFill="1" applyAlignment="1">
      <alignment readingOrder="1"/>
    </xf>
    <xf numFmtId="1" fontId="3" fillId="10" borderId="0" xfId="0" applyNumberFormat="1" applyFont="1" applyFill="1" applyAlignment="1">
      <alignment horizontal="left" vertical="top" wrapText="1"/>
    </xf>
    <xf numFmtId="1" fontId="3" fillId="10" borderId="0" xfId="0" applyNumberFormat="1" applyFont="1" applyFill="1" applyAlignment="1">
      <alignment horizontal="left" vertical="top"/>
    </xf>
    <xf numFmtId="2" fontId="3" fillId="11" borderId="0" xfId="0" applyNumberFormat="1" applyFont="1" applyFill="1" applyAlignment="1">
      <alignment vertical="top"/>
    </xf>
    <xf numFmtId="0" fontId="3" fillId="10" borderId="0" xfId="0" applyFont="1" applyFill="1" applyAlignment="1">
      <alignment horizontal="left" vertical="top"/>
    </xf>
    <xf numFmtId="0" fontId="17" fillId="10" borderId="0" xfId="0" applyFont="1" applyFill="1" applyAlignment="1">
      <alignment horizontal="left"/>
    </xf>
    <xf numFmtId="0" fontId="17" fillId="10" borderId="0" xfId="0" applyFont="1" applyFill="1"/>
    <xf numFmtId="0" fontId="21" fillId="58" borderId="0" xfId="0" applyFont="1" applyFill="1" applyAlignment="1">
      <alignment horizontal="left"/>
    </xf>
    <xf numFmtId="2" fontId="21" fillId="58" borderId="0" xfId="0" applyNumberFormat="1" applyFont="1" applyFill="1"/>
    <xf numFmtId="0" fontId="27" fillId="58" borderId="0" xfId="0" applyFont="1" applyFill="1" applyAlignment="1">
      <alignment readingOrder="1"/>
    </xf>
    <xf numFmtId="0" fontId="38" fillId="156" borderId="0" xfId="0" applyFont="1" applyFill="1" applyAlignment="1">
      <alignment horizontal="left"/>
    </xf>
    <xf numFmtId="2" fontId="38" fillId="156" borderId="0" xfId="0" applyNumberFormat="1" applyFont="1" applyFill="1"/>
    <xf numFmtId="0" fontId="38" fillId="156" borderId="0" xfId="0" applyFont="1" applyFill="1" applyAlignment="1">
      <alignment readingOrder="1"/>
    </xf>
    <xf numFmtId="0" fontId="38" fillId="16" borderId="0" xfId="0" applyFont="1" applyFill="1" applyAlignment="1">
      <alignment horizontal="left" wrapText="1"/>
    </xf>
    <xf numFmtId="2" fontId="38" fillId="16" borderId="0" xfId="0" applyNumberFormat="1" applyFont="1" applyFill="1"/>
    <xf numFmtId="0" fontId="38" fillId="16" borderId="0" xfId="0" applyFont="1" applyFill="1"/>
    <xf numFmtId="0" fontId="9" fillId="16" borderId="0" xfId="0" applyFont="1" applyFill="1" applyAlignment="1">
      <alignment horizontal="left"/>
    </xf>
    <xf numFmtId="2" fontId="9" fillId="16" borderId="0" xfId="0" applyNumberFormat="1" applyFont="1" applyFill="1"/>
    <xf numFmtId="0" fontId="8" fillId="16" borderId="0" xfId="0" applyFont="1" applyFill="1" applyAlignment="1">
      <alignment horizontal="left"/>
    </xf>
    <xf numFmtId="2" fontId="8" fillId="16" borderId="0" xfId="0" applyNumberFormat="1" applyFont="1" applyFill="1"/>
    <xf numFmtId="0" fontId="9" fillId="16" borderId="0" xfId="0" applyFont="1" applyFill="1" applyAlignment="1">
      <alignment horizontal="left" readingOrder="1"/>
    </xf>
    <xf numFmtId="0" fontId="43" fillId="16" borderId="0" xfId="0" applyFont="1" applyFill="1" applyAlignment="1">
      <alignment horizontal="left"/>
    </xf>
    <xf numFmtId="2" fontId="43" fillId="16" borderId="0" xfId="0" applyNumberFormat="1" applyFont="1" applyFill="1"/>
    <xf numFmtId="0" fontId="38" fillId="156" borderId="0" xfId="0" applyFont="1" applyFill="1"/>
    <xf numFmtId="0" fontId="8" fillId="16" borderId="0" xfId="0" applyFont="1" applyFill="1" applyAlignment="1">
      <alignment horizontal="left" readingOrder="1"/>
    </xf>
    <xf numFmtId="2" fontId="8" fillId="16" borderId="0" xfId="0" applyNumberFormat="1" applyFont="1" applyFill="1" applyAlignment="1">
      <alignment readingOrder="1"/>
    </xf>
    <xf numFmtId="0" fontId="155" fillId="168" borderId="0" xfId="0" applyFont="1" applyFill="1" applyAlignment="1">
      <alignment horizontal="left"/>
    </xf>
    <xf numFmtId="2" fontId="155" fillId="168" borderId="0" xfId="0" applyNumberFormat="1" applyFont="1" applyFill="1"/>
    <xf numFmtId="0" fontId="155" fillId="168" borderId="0" xfId="0" applyFont="1" applyFill="1"/>
    <xf numFmtId="0" fontId="21" fillId="139" borderId="0" xfId="0" applyFont="1" applyFill="1" applyAlignment="1">
      <alignment horizontal="left"/>
    </xf>
    <xf numFmtId="2" fontId="21" fillId="139" borderId="0" xfId="0" applyNumberFormat="1" applyFont="1" applyFill="1"/>
    <xf numFmtId="0" fontId="21" fillId="139" borderId="0" xfId="0" applyFont="1" applyFill="1"/>
    <xf numFmtId="0" fontId="31" fillId="0" borderId="0" xfId="0" applyFont="1"/>
    <xf numFmtId="0" fontId="26" fillId="0" borderId="0" xfId="0" applyFont="1"/>
    <xf numFmtId="0" fontId="38" fillId="53" borderId="0" xfId="0" applyFont="1" applyFill="1" applyAlignment="1">
      <alignment horizontal="left"/>
    </xf>
    <xf numFmtId="2" fontId="38" fillId="53" borderId="0" xfId="0" applyNumberFormat="1" applyFont="1" applyFill="1"/>
    <xf numFmtId="0" fontId="38" fillId="30" borderId="0" xfId="0" applyFont="1" applyFill="1" applyAlignment="1">
      <alignment horizontal="left"/>
    </xf>
    <xf numFmtId="2" fontId="38" fillId="30" borderId="0" xfId="0" applyNumberFormat="1" applyFont="1" applyFill="1"/>
    <xf numFmtId="0" fontId="8" fillId="53" borderId="0" xfId="0" applyFont="1" applyFill="1" applyAlignment="1">
      <alignment horizontal="left"/>
    </xf>
    <xf numFmtId="2" fontId="8" fillId="53" borderId="0" xfId="0" applyNumberFormat="1" applyFont="1" applyFill="1"/>
    <xf numFmtId="0" fontId="8" fillId="53" borderId="0" xfId="0" applyFont="1" applyFill="1" applyAlignment="1">
      <alignment horizontal="left" wrapText="1"/>
    </xf>
    <xf numFmtId="2" fontId="8" fillId="53" borderId="0" xfId="0" applyNumberFormat="1" applyFont="1" applyFill="1" applyAlignment="1">
      <alignment wrapText="1"/>
    </xf>
    <xf numFmtId="0" fontId="9" fillId="53" borderId="0" xfId="0" applyFont="1" applyFill="1" applyAlignment="1">
      <alignment horizontal="left"/>
    </xf>
    <xf numFmtId="2" fontId="9" fillId="53" borderId="0" xfId="0" applyNumberFormat="1" applyFont="1" applyFill="1"/>
    <xf numFmtId="0" fontId="17" fillId="53" borderId="0" xfId="0" applyFont="1" applyFill="1" applyAlignment="1">
      <alignment horizontal="left"/>
    </xf>
    <xf numFmtId="2" fontId="17" fillId="53" borderId="0" xfId="0" applyNumberFormat="1" applyFont="1" applyFill="1"/>
    <xf numFmtId="0" fontId="17" fillId="53" borderId="0" xfId="0" applyFont="1" applyFill="1"/>
    <xf numFmtId="0" fontId="30" fillId="0" borderId="0" xfId="0" applyFont="1"/>
    <xf numFmtId="0" fontId="8" fillId="53" borderId="0" xfId="0" applyFont="1" applyFill="1" applyAlignment="1">
      <alignment horizontal="left" readingOrder="1"/>
    </xf>
    <xf numFmtId="2" fontId="8" fillId="53" borderId="0" xfId="0" applyNumberFormat="1" applyFont="1" applyFill="1" applyAlignment="1">
      <alignment readingOrder="1"/>
    </xf>
    <xf numFmtId="0" fontId="43" fillId="30" borderId="0" xfId="0" applyFont="1" applyFill="1" applyAlignment="1">
      <alignment horizontal="left"/>
    </xf>
    <xf numFmtId="2" fontId="43" fillId="30" borderId="0" xfId="0" applyNumberFormat="1" applyFont="1" applyFill="1"/>
    <xf numFmtId="0" fontId="43" fillId="30" borderId="0" xfId="0" applyFont="1" applyFill="1"/>
    <xf numFmtId="0" fontId="43" fillId="53" borderId="0" xfId="0" applyFont="1" applyFill="1" applyAlignment="1">
      <alignment horizontal="left" wrapText="1"/>
    </xf>
    <xf numFmtId="2" fontId="43" fillId="53" borderId="0" xfId="0" applyNumberFormat="1" applyFont="1" applyFill="1" applyAlignment="1">
      <alignment wrapText="1"/>
    </xf>
    <xf numFmtId="0" fontId="43" fillId="161" borderId="0" xfId="0" applyFont="1" applyFill="1"/>
    <xf numFmtId="2" fontId="38" fillId="30" borderId="0" xfId="0" applyNumberFormat="1" applyFont="1" applyFill="1" applyAlignment="1">
      <alignment vertical="center" wrapText="1"/>
    </xf>
    <xf numFmtId="0" fontId="38" fillId="30" borderId="0" xfId="0" applyFont="1" applyFill="1" applyAlignment="1">
      <alignment vertical="center" wrapText="1"/>
    </xf>
    <xf numFmtId="0" fontId="38" fillId="30" borderId="0" xfId="0" applyFont="1" applyFill="1" applyAlignment="1">
      <alignment horizontal="left" vertical="center" wrapText="1"/>
    </xf>
    <xf numFmtId="0" fontId="8" fillId="81" borderId="0" xfId="0" applyFont="1" applyFill="1" applyAlignment="1">
      <alignment horizontal="left"/>
    </xf>
    <xf numFmtId="2" fontId="8" fillId="81" borderId="0" xfId="0" applyNumberFormat="1" applyFont="1" applyFill="1"/>
    <xf numFmtId="0" fontId="38" fillId="97" borderId="0" xfId="0" applyFont="1" applyFill="1" applyAlignment="1">
      <alignment horizontal="left"/>
    </xf>
    <xf numFmtId="2" fontId="38" fillId="97" borderId="0" xfId="0" applyNumberFormat="1" applyFont="1" applyFill="1"/>
    <xf numFmtId="0" fontId="38" fillId="97" borderId="0" xfId="0" applyFont="1" applyFill="1"/>
    <xf numFmtId="0" fontId="36" fillId="0" borderId="0" xfId="0" applyFont="1"/>
    <xf numFmtId="0" fontId="48" fillId="0" borderId="0" xfId="0" applyFont="1"/>
    <xf numFmtId="0" fontId="43" fillId="147" borderId="0" xfId="0" applyFont="1" applyFill="1" applyAlignment="1">
      <alignment horizontal="left" wrapText="1"/>
    </xf>
    <xf numFmtId="2" fontId="43" fillId="147" borderId="0" xfId="0" applyNumberFormat="1" applyFont="1" applyFill="1" applyAlignment="1">
      <alignment wrapText="1"/>
    </xf>
    <xf numFmtId="0" fontId="38" fillId="147" borderId="0" xfId="0" applyFont="1" applyFill="1" applyAlignment="1">
      <alignment horizontal="left" wrapText="1"/>
    </xf>
    <xf numFmtId="2" fontId="38" fillId="147" borderId="0" xfId="0" applyNumberFormat="1" applyFont="1" applyFill="1" applyAlignment="1">
      <alignment wrapText="1"/>
    </xf>
    <xf numFmtId="0" fontId="34" fillId="166" borderId="0" xfId="0" applyFont="1" applyFill="1" applyAlignment="1">
      <alignment horizontal="right" vertical="center" wrapText="1"/>
    </xf>
    <xf numFmtId="2" fontId="34" fillId="166" borderId="0" xfId="0" applyNumberFormat="1" applyFont="1" applyFill="1"/>
    <xf numFmtId="0" fontId="34" fillId="166" borderId="0" xfId="0" applyFont="1" applyFill="1" applyAlignment="1">
      <alignment vertical="center"/>
    </xf>
    <xf numFmtId="0" fontId="34" fillId="166" borderId="0" xfId="0" applyFont="1" applyFill="1" applyAlignment="1">
      <alignment horizontal="right"/>
    </xf>
    <xf numFmtId="0" fontId="34" fillId="166" borderId="0" xfId="0" applyFont="1" applyFill="1" applyAlignment="1">
      <alignment horizontal="left"/>
    </xf>
    <xf numFmtId="0" fontId="34" fillId="169" borderId="0" xfId="0" applyFont="1" applyFill="1" applyAlignment="1">
      <alignment horizontal="right"/>
    </xf>
    <xf numFmtId="2" fontId="34" fillId="169" borderId="0" xfId="0" applyNumberFormat="1" applyFont="1" applyFill="1"/>
    <xf numFmtId="0" fontId="34" fillId="169" borderId="0" xfId="0" applyFont="1" applyFill="1"/>
    <xf numFmtId="0" fontId="12" fillId="169" borderId="0" xfId="0" applyFont="1" applyFill="1" applyAlignment="1">
      <alignment horizontal="left"/>
    </xf>
    <xf numFmtId="2" fontId="12" fillId="169" borderId="0" xfId="0" applyNumberFormat="1" applyFont="1" applyFill="1"/>
    <xf numFmtId="0" fontId="12" fillId="169" borderId="0" xfId="0" applyFont="1" applyFill="1"/>
    <xf numFmtId="0" fontId="12" fillId="166" borderId="0" xfId="0" applyFont="1" applyFill="1" applyAlignment="1">
      <alignment horizontal="left"/>
    </xf>
    <xf numFmtId="2" fontId="12" fillId="166" borderId="0" xfId="0" applyNumberFormat="1" applyFont="1" applyFill="1"/>
    <xf numFmtId="0" fontId="12" fillId="166" borderId="0" xfId="0" applyFont="1" applyFill="1"/>
    <xf numFmtId="0" fontId="34" fillId="166" borderId="0" xfId="0" applyFont="1" applyFill="1" applyAlignment="1">
      <alignment horizontal="right" vertical="center"/>
    </xf>
    <xf numFmtId="0" fontId="34" fillId="166" borderId="0" xfId="0" applyFont="1" applyFill="1" applyAlignment="1">
      <alignment readingOrder="1"/>
    </xf>
    <xf numFmtId="0" fontId="110" fillId="169" borderId="0" xfId="0" applyFont="1" applyFill="1" applyAlignment="1">
      <alignment horizontal="left"/>
    </xf>
    <xf numFmtId="2" fontId="110" fillId="169" borderId="0" xfId="0" applyNumberFormat="1" applyFont="1" applyFill="1"/>
    <xf numFmtId="0" fontId="110" fillId="169" borderId="0" xfId="0" applyFont="1" applyFill="1"/>
    <xf numFmtId="0" fontId="34" fillId="166" borderId="0" xfId="0" applyFont="1" applyFill="1"/>
    <xf numFmtId="0" fontId="21" fillId="169" borderId="0" xfId="0" applyFont="1" applyFill="1" applyAlignment="1">
      <alignment horizontal="left"/>
    </xf>
    <xf numFmtId="2" fontId="21" fillId="169" borderId="0" xfId="0" applyNumberFormat="1" applyFont="1" applyFill="1"/>
    <xf numFmtId="0" fontId="21" fillId="169" borderId="0" xfId="0" applyFont="1" applyFill="1" applyAlignment="1">
      <alignment readingOrder="1"/>
    </xf>
    <xf numFmtId="0" fontId="110" fillId="169" borderId="0" xfId="0" applyFont="1" applyFill="1" applyAlignment="1">
      <alignment readingOrder="1"/>
    </xf>
    <xf numFmtId="0" fontId="3" fillId="169" borderId="0" xfId="0" applyFont="1" applyFill="1" applyAlignment="1">
      <alignment horizontal="left"/>
    </xf>
    <xf numFmtId="0" fontId="3" fillId="169" borderId="0" xfId="0" applyFont="1" applyFill="1"/>
    <xf numFmtId="0" fontId="12" fillId="166" borderId="0" xfId="0" applyFont="1" applyFill="1" applyAlignment="1">
      <alignment readingOrder="1"/>
    </xf>
    <xf numFmtId="2" fontId="34" fillId="166" borderId="0" xfId="0" applyNumberFormat="1" applyFont="1" applyFill="1" applyAlignment="1">
      <alignment vertical="top"/>
    </xf>
    <xf numFmtId="0" fontId="27" fillId="169" borderId="0" xfId="0" applyFont="1" applyFill="1" applyAlignment="1">
      <alignment readingOrder="1"/>
    </xf>
    <xf numFmtId="0" fontId="3" fillId="166" borderId="0" xfId="0" applyFont="1" applyFill="1" applyAlignment="1">
      <alignment horizontal="left"/>
    </xf>
    <xf numFmtId="2" fontId="3" fillId="166" borderId="0" xfId="0" applyNumberFormat="1" applyFont="1" applyFill="1"/>
    <xf numFmtId="0" fontId="3" fillId="166" borderId="0" xfId="0" applyFont="1" applyFill="1"/>
    <xf numFmtId="0" fontId="27" fillId="40" borderId="0" xfId="0" applyFont="1" applyFill="1" applyAlignment="1">
      <alignment horizontal="left"/>
    </xf>
    <xf numFmtId="2" fontId="27" fillId="40" borderId="0" xfId="0" applyNumberFormat="1" applyFont="1" applyFill="1"/>
    <xf numFmtId="2" fontId="21" fillId="40" borderId="0" xfId="0" applyNumberFormat="1" applyFont="1" applyFill="1"/>
    <xf numFmtId="0" fontId="21" fillId="2" borderId="0" xfId="0" applyFont="1" applyFill="1" applyAlignment="1">
      <alignment horizontal="left"/>
    </xf>
    <xf numFmtId="2" fontId="21" fillId="2" borderId="0" xfId="0" applyNumberFormat="1" applyFont="1" applyFill="1"/>
    <xf numFmtId="0" fontId="27" fillId="2" borderId="0" xfId="0" applyFont="1" applyFill="1" applyAlignment="1">
      <alignment horizontal="left" readingOrder="1"/>
    </xf>
    <xf numFmtId="0" fontId="3" fillId="40" borderId="0" xfId="0" applyFont="1" applyFill="1" applyAlignment="1">
      <alignment horizontal="left"/>
    </xf>
    <xf numFmtId="2" fontId="3" fillId="40" borderId="0" xfId="0" applyNumberFormat="1" applyFont="1" applyFill="1"/>
    <xf numFmtId="0" fontId="21" fillId="40" borderId="0" xfId="0" applyFont="1" applyFill="1" applyAlignment="1">
      <alignment horizontal="left" readingOrder="1"/>
    </xf>
    <xf numFmtId="0" fontId="45" fillId="40" borderId="0" xfId="0" applyFont="1" applyFill="1" applyAlignment="1">
      <alignment horizontal="left"/>
    </xf>
    <xf numFmtId="2" fontId="45" fillId="40" borderId="0" xfId="0" applyNumberFormat="1" applyFont="1" applyFill="1"/>
    <xf numFmtId="0" fontId="45" fillId="40" borderId="0" xfId="0" applyFont="1" applyFill="1"/>
    <xf numFmtId="0" fontId="27" fillId="2" borderId="0" xfId="0" applyFont="1" applyFill="1" applyAlignment="1">
      <alignment horizontal="left"/>
    </xf>
    <xf numFmtId="0" fontId="17" fillId="40" borderId="0" xfId="0" applyFont="1" applyFill="1" applyAlignment="1">
      <alignment horizontal="left"/>
    </xf>
    <xf numFmtId="2" fontId="17" fillId="40" borderId="0" xfId="0" applyNumberFormat="1" applyFont="1" applyFill="1"/>
    <xf numFmtId="0" fontId="17" fillId="40" borderId="0" xfId="0" applyFont="1" applyFill="1"/>
    <xf numFmtId="0" fontId="21" fillId="44" borderId="0" xfId="0" applyFont="1" applyFill="1" applyAlignment="1">
      <alignment readingOrder="1"/>
    </xf>
    <xf numFmtId="0" fontId="38" fillId="90" borderId="0" xfId="0" applyFont="1" applyFill="1" applyAlignment="1">
      <alignment horizontal="left"/>
    </xf>
    <xf numFmtId="2" fontId="38" fillId="90" borderId="0" xfId="0" applyNumberFormat="1" applyFont="1" applyFill="1"/>
    <xf numFmtId="0" fontId="38" fillId="90" borderId="0" xfId="0" applyFont="1" applyFill="1"/>
    <xf numFmtId="2" fontId="17" fillId="24" borderId="0" xfId="0" applyNumberFormat="1" applyFont="1" applyFill="1"/>
    <xf numFmtId="0" fontId="3" fillId="24" borderId="0" xfId="0" applyFont="1" applyFill="1" applyAlignment="1">
      <alignment horizontal="left"/>
    </xf>
    <xf numFmtId="2" fontId="3" fillId="24" borderId="0" xfId="0" applyNumberFormat="1" applyFont="1" applyFill="1"/>
    <xf numFmtId="2" fontId="21" fillId="24" borderId="0" xfId="0" applyNumberFormat="1" applyFont="1" applyFill="1"/>
    <xf numFmtId="0" fontId="45" fillId="35" borderId="0" xfId="0" applyFont="1" applyFill="1"/>
    <xf numFmtId="0" fontId="45" fillId="35" borderId="0" xfId="0" applyFont="1" applyFill="1" applyAlignment="1">
      <alignment horizontal="left"/>
    </xf>
    <xf numFmtId="2" fontId="45" fillId="35" borderId="0" xfId="0" applyNumberFormat="1" applyFont="1" applyFill="1"/>
    <xf numFmtId="0" fontId="12" fillId="35" borderId="0" xfId="0" applyFont="1" applyFill="1" applyAlignment="1">
      <alignment horizontal="left"/>
    </xf>
    <xf numFmtId="2" fontId="12" fillId="35" borderId="0" xfId="0" applyNumberFormat="1" applyFont="1" applyFill="1"/>
    <xf numFmtId="0" fontId="3" fillId="35" borderId="0" xfId="0" applyFont="1" applyFill="1" applyAlignment="1">
      <alignment horizontal="left"/>
    </xf>
    <xf numFmtId="2" fontId="3" fillId="35" borderId="0" xfId="0" applyNumberFormat="1" applyFont="1" applyFill="1"/>
    <xf numFmtId="0" fontId="12" fillId="24" borderId="0" xfId="0" applyFont="1" applyFill="1" applyAlignment="1">
      <alignment horizontal="left"/>
    </xf>
    <xf numFmtId="2" fontId="12" fillId="24" borderId="0" xfId="0" applyNumberFormat="1" applyFont="1" applyFill="1"/>
    <xf numFmtId="2" fontId="17" fillId="28" borderId="0" xfId="0" applyNumberFormat="1" applyFont="1" applyFill="1"/>
    <xf numFmtId="2" fontId="3" fillId="37" borderId="0" xfId="0" applyNumberFormat="1" applyFont="1" applyFill="1"/>
    <xf numFmtId="0" fontId="124" fillId="0" borderId="0" xfId="0" applyFont="1" applyAlignment="1">
      <alignment horizontal="left"/>
    </xf>
    <xf numFmtId="0" fontId="3" fillId="28" borderId="0" xfId="0" applyFont="1" applyFill="1" applyAlignment="1">
      <alignment horizontal="left" wrapText="1"/>
    </xf>
    <xf numFmtId="2" fontId="3" fillId="28" borderId="0" xfId="0" applyNumberFormat="1" applyFont="1" applyFill="1" applyAlignment="1">
      <alignment wrapText="1"/>
    </xf>
    <xf numFmtId="0" fontId="21" fillId="28" borderId="0" xfId="0" applyFont="1" applyFill="1" applyAlignment="1">
      <alignment horizontal="left"/>
    </xf>
    <xf numFmtId="2" fontId="21" fillId="28" borderId="0" xfId="0" applyNumberFormat="1" applyFont="1" applyFill="1"/>
    <xf numFmtId="0" fontId="21" fillId="28" borderId="0" xfId="0" applyFont="1" applyFill="1" applyAlignment="1">
      <alignment readingOrder="1"/>
    </xf>
    <xf numFmtId="0" fontId="45" fillId="37" borderId="0" xfId="0" applyFont="1" applyFill="1" applyAlignment="1">
      <alignment horizontal="left"/>
    </xf>
    <xf numFmtId="0" fontId="3" fillId="28" borderId="0" xfId="0" applyFont="1" applyFill="1" applyAlignment="1">
      <alignment horizontal="left"/>
    </xf>
    <xf numFmtId="2" fontId="3" fillId="28" borderId="0" xfId="0" applyNumberFormat="1" applyFont="1" applyFill="1"/>
    <xf numFmtId="0" fontId="45" fillId="0" borderId="0" xfId="0" applyFont="1"/>
    <xf numFmtId="0" fontId="45" fillId="37" borderId="0" xfId="0" applyFont="1" applyFill="1"/>
    <xf numFmtId="0" fontId="3" fillId="37" borderId="0" xfId="0" applyFont="1" applyFill="1" applyAlignment="1">
      <alignment readingOrder="1"/>
    </xf>
    <xf numFmtId="0" fontId="1" fillId="37" borderId="0" xfId="0" applyFont="1" applyFill="1" applyAlignment="1">
      <alignment horizontal="left"/>
    </xf>
    <xf numFmtId="2" fontId="45" fillId="37" borderId="0" xfId="0" applyNumberFormat="1" applyFont="1" applyFill="1"/>
    <xf numFmtId="0" fontId="0" fillId="97" borderId="0" xfId="0" applyFill="1"/>
    <xf numFmtId="0" fontId="17" fillId="37" borderId="0" xfId="0" applyFont="1" applyFill="1" applyAlignment="1">
      <alignment horizontal="left"/>
    </xf>
    <xf numFmtId="2" fontId="17" fillId="37" borderId="0" xfId="0" applyNumberFormat="1" applyFont="1" applyFill="1"/>
    <xf numFmtId="0" fontId="17" fillId="37" borderId="0" xfId="0" applyFont="1" applyFill="1"/>
    <xf numFmtId="0" fontId="89" fillId="26" borderId="0" xfId="0" applyFont="1" applyFill="1" applyAlignment="1">
      <alignment horizontal="left"/>
    </xf>
    <xf numFmtId="2" fontId="89" fillId="26" borderId="0" xfId="0" applyNumberFormat="1" applyFont="1" applyFill="1"/>
    <xf numFmtId="0" fontId="89" fillId="36" borderId="0" xfId="0" applyFont="1" applyFill="1" applyAlignment="1">
      <alignment horizontal="left"/>
    </xf>
    <xf numFmtId="2" fontId="89" fillId="36" borderId="0" xfId="0" applyNumberFormat="1" applyFont="1" applyFill="1"/>
    <xf numFmtId="0" fontId="93" fillId="0" borderId="0" xfId="0" applyFont="1" applyAlignment="1">
      <alignment horizontal="left"/>
    </xf>
    <xf numFmtId="2" fontId="93" fillId="0" borderId="0" xfId="0" applyNumberFormat="1" applyFont="1"/>
    <xf numFmtId="0" fontId="93" fillId="51" borderId="0" xfId="0" applyFont="1" applyFill="1" applyAlignment="1">
      <alignment horizontal="left"/>
    </xf>
    <xf numFmtId="2" fontId="93" fillId="51" borderId="0" xfId="0" applyNumberFormat="1" applyFont="1" applyFill="1"/>
    <xf numFmtId="0" fontId="93" fillId="0" borderId="0" xfId="0" applyFont="1" applyAlignment="1">
      <alignment horizontal="left" readingOrder="1"/>
    </xf>
    <xf numFmtId="0" fontId="93" fillId="0" borderId="0" xfId="0" applyFont="1" applyAlignment="1">
      <alignment horizontal="left" wrapText="1"/>
    </xf>
    <xf numFmtId="2" fontId="93" fillId="0" borderId="0" xfId="0" applyNumberFormat="1" applyFont="1" applyAlignment="1">
      <alignment wrapText="1"/>
    </xf>
    <xf numFmtId="2" fontId="93" fillId="0" borderId="0" xfId="0" applyNumberFormat="1" applyFont="1" applyAlignment="1">
      <alignment vertical="top"/>
    </xf>
    <xf numFmtId="0" fontId="9" fillId="18" borderId="0" xfId="0" applyFont="1" applyFill="1" applyAlignment="1">
      <alignment horizontal="left"/>
    </xf>
    <xf numFmtId="2" fontId="9" fillId="18" borderId="0" xfId="0" applyNumberFormat="1" applyFont="1" applyFill="1"/>
    <xf numFmtId="0" fontId="8" fillId="18" borderId="0" xfId="0" applyFont="1" applyFill="1" applyAlignment="1">
      <alignment readingOrder="1"/>
    </xf>
    <xf numFmtId="0" fontId="38" fillId="4" borderId="0" xfId="0" applyFont="1" applyFill="1" applyAlignment="1">
      <alignment horizontal="left"/>
    </xf>
    <xf numFmtId="2" fontId="38" fillId="4" borderId="0" xfId="0" applyNumberFormat="1" applyFont="1" applyFill="1"/>
    <xf numFmtId="0" fontId="38" fillId="4" borderId="0" xfId="0" applyFont="1" applyFill="1"/>
    <xf numFmtId="0" fontId="20" fillId="4" borderId="0" xfId="0" applyFont="1" applyFill="1" applyAlignment="1">
      <alignment horizontal="left"/>
    </xf>
    <xf numFmtId="2" fontId="20" fillId="4" borderId="0" xfId="0" applyNumberFormat="1" applyFont="1" applyFill="1"/>
    <xf numFmtId="0" fontId="20" fillId="4" borderId="0" xfId="0" applyFont="1" applyFill="1"/>
    <xf numFmtId="0" fontId="8" fillId="18" borderId="0" xfId="0" applyFont="1" applyFill="1" applyAlignment="1">
      <alignment horizontal="left"/>
    </xf>
    <xf numFmtId="2" fontId="8" fillId="18" borderId="0" xfId="0" applyNumberFormat="1" applyFont="1" applyFill="1"/>
    <xf numFmtId="0" fontId="9" fillId="18" borderId="0" xfId="0" applyFont="1" applyFill="1" applyAlignment="1">
      <alignment horizontal="left" readingOrder="1"/>
    </xf>
    <xf numFmtId="2" fontId="9" fillId="18" borderId="0" xfId="0" applyNumberFormat="1" applyFont="1" applyFill="1" applyAlignment="1">
      <alignment readingOrder="1"/>
    </xf>
    <xf numFmtId="0" fontId="43" fillId="4" borderId="0" xfId="0" applyFont="1" applyFill="1" applyAlignment="1">
      <alignment horizontal="left"/>
    </xf>
    <xf numFmtId="0" fontId="12" fillId="0" borderId="0" xfId="0" applyFont="1" applyAlignment="1">
      <alignment horizontal="left"/>
    </xf>
    <xf numFmtId="2" fontId="12" fillId="0" borderId="0" xfId="0" applyNumberFormat="1" applyFont="1"/>
    <xf numFmtId="0" fontId="59" fillId="12" borderId="0" xfId="0" applyFont="1" applyFill="1" applyAlignment="1">
      <alignment horizontal="left"/>
    </xf>
    <xf numFmtId="2" fontId="59" fillId="12" borderId="0" xfId="0" applyNumberFormat="1" applyFont="1" applyFill="1"/>
    <xf numFmtId="0" fontId="59" fillId="50" borderId="0" xfId="0" applyFont="1" applyFill="1" applyAlignment="1">
      <alignment horizontal="left" wrapText="1"/>
    </xf>
    <xf numFmtId="2" fontId="59" fillId="50" borderId="0" xfId="0" applyNumberFormat="1" applyFont="1" applyFill="1" applyAlignment="1">
      <alignment wrapText="1"/>
    </xf>
    <xf numFmtId="0" fontId="59" fillId="50" borderId="0" xfId="0" applyFont="1" applyFill="1" applyAlignment="1">
      <alignment horizontal="left"/>
    </xf>
    <xf numFmtId="2" fontId="59" fillId="50" borderId="0" xfId="0" applyNumberFormat="1" applyFont="1" applyFill="1"/>
    <xf numFmtId="0" fontId="59" fillId="102" borderId="0" xfId="0" applyFont="1" applyFill="1"/>
    <xf numFmtId="0" fontId="18" fillId="12" borderId="0" xfId="0" applyFont="1" applyFill="1" applyAlignment="1">
      <alignment horizontal="left"/>
    </xf>
    <xf numFmtId="0" fontId="59" fillId="12" borderId="0" xfId="0" applyFont="1" applyFill="1" applyAlignment="1">
      <alignment horizontal="left" readingOrder="1"/>
    </xf>
    <xf numFmtId="2" fontId="59" fillId="12" borderId="0" xfId="0" applyNumberFormat="1" applyFont="1" applyFill="1" applyAlignment="1">
      <alignment vertical="top"/>
    </xf>
    <xf numFmtId="0" fontId="45" fillId="103" borderId="0" xfId="0" applyFont="1" applyFill="1" applyAlignment="1">
      <alignment horizontal="left"/>
    </xf>
    <xf numFmtId="2" fontId="45" fillId="103" borderId="0" xfId="0" applyNumberFormat="1" applyFont="1" applyFill="1"/>
    <xf numFmtId="0" fontId="45" fillId="103" borderId="0" xfId="0" applyFont="1" applyFill="1"/>
    <xf numFmtId="0" fontId="45" fillId="104" borderId="0" xfId="0" applyFont="1" applyFill="1" applyAlignment="1">
      <alignment horizontal="left"/>
    </xf>
    <xf numFmtId="2" fontId="45" fillId="104" borderId="0" xfId="0" applyNumberFormat="1" applyFont="1" applyFill="1"/>
    <xf numFmtId="0" fontId="45" fillId="104" borderId="0" xfId="0" applyFont="1" applyFill="1"/>
    <xf numFmtId="0" fontId="45" fillId="104" borderId="0" xfId="0" applyFont="1" applyFill="1" applyAlignment="1">
      <alignment readingOrder="1"/>
    </xf>
    <xf numFmtId="0" fontId="45" fillId="103" borderId="0" xfId="0" applyFont="1" applyFill="1" applyAlignment="1">
      <alignment readingOrder="1"/>
    </xf>
    <xf numFmtId="0" fontId="51" fillId="73" borderId="0" xfId="0" applyFont="1" applyFill="1"/>
    <xf numFmtId="0" fontId="45" fillId="104" borderId="0" xfId="0" applyFont="1" applyFill="1" applyAlignment="1">
      <alignment horizontal="left" wrapText="1"/>
    </xf>
    <xf numFmtId="2" fontId="45" fillId="104" borderId="0" xfId="0" applyNumberFormat="1" applyFont="1" applyFill="1" applyAlignment="1">
      <alignment wrapText="1"/>
    </xf>
    <xf numFmtId="0" fontId="21" fillId="104" borderId="0" xfId="0" applyFont="1" applyFill="1" applyAlignment="1">
      <alignment horizontal="left"/>
    </xf>
    <xf numFmtId="2" fontId="21" fillId="104" borderId="0" xfId="0" applyNumberFormat="1" applyFont="1" applyFill="1"/>
    <xf numFmtId="0" fontId="21" fillId="104" borderId="0" xfId="0" applyFont="1" applyFill="1" applyAlignment="1">
      <alignment readingOrder="1"/>
    </xf>
    <xf numFmtId="2" fontId="45" fillId="104" borderId="0" xfId="0" applyNumberFormat="1" applyFont="1" applyFill="1" applyAlignment="1">
      <alignment vertical="top"/>
    </xf>
    <xf numFmtId="0" fontId="3" fillId="103" borderId="0" xfId="0" applyFont="1" applyFill="1" applyAlignment="1">
      <alignment horizontal="left"/>
    </xf>
    <xf numFmtId="2" fontId="3" fillId="103" borderId="0" xfId="0" applyNumberFormat="1" applyFont="1" applyFill="1"/>
    <xf numFmtId="0" fontId="3" fillId="104" borderId="0" xfId="0" applyFont="1" applyFill="1" applyAlignment="1">
      <alignment horizontal="left"/>
    </xf>
    <xf numFmtId="2" fontId="3" fillId="104" borderId="0" xfId="0" applyNumberFormat="1" applyFont="1" applyFill="1"/>
    <xf numFmtId="0" fontId="38" fillId="76" borderId="0" xfId="0" applyFont="1" applyFill="1" applyAlignment="1">
      <alignment horizontal="left"/>
    </xf>
    <xf numFmtId="2" fontId="38" fillId="76" borderId="0" xfId="0" applyNumberFormat="1" applyFont="1" applyFill="1"/>
    <xf numFmtId="0" fontId="43" fillId="76" borderId="0" xfId="0" applyFont="1" applyFill="1" applyAlignment="1">
      <alignment horizontal="left"/>
    </xf>
    <xf numFmtId="0" fontId="52" fillId="73" borderId="0" xfId="0" applyFont="1" applyFill="1"/>
    <xf numFmtId="0" fontId="43" fillId="76" borderId="0" xfId="0" applyFont="1" applyFill="1" applyAlignment="1">
      <alignment horizontal="left" readingOrder="1"/>
    </xf>
    <xf numFmtId="2" fontId="43" fillId="76" borderId="0" xfId="0" applyNumberFormat="1" applyFont="1" applyFill="1" applyAlignment="1">
      <alignment readingOrder="1"/>
    </xf>
    <xf numFmtId="0" fontId="38" fillId="69" borderId="0" xfId="0" applyFont="1" applyFill="1" applyAlignment="1">
      <alignment horizontal="left"/>
    </xf>
    <xf numFmtId="2" fontId="38" fillId="69" borderId="0" xfId="0" applyNumberFormat="1" applyFont="1" applyFill="1"/>
    <xf numFmtId="0" fontId="38" fillId="160" borderId="0" xfId="0" applyFont="1" applyFill="1" applyAlignment="1">
      <alignment horizontal="left"/>
    </xf>
    <xf numFmtId="2" fontId="38" fillId="160" borderId="0" xfId="0" applyNumberFormat="1" applyFont="1" applyFill="1"/>
    <xf numFmtId="2" fontId="38" fillId="159" borderId="0" xfId="0" applyNumberFormat="1" applyFont="1" applyFill="1"/>
    <xf numFmtId="0" fontId="38" fillId="159" borderId="0" xfId="0" applyFont="1" applyFill="1" applyAlignment="1">
      <alignment readingOrder="1"/>
    </xf>
    <xf numFmtId="0" fontId="38" fillId="160" borderId="0" xfId="0" applyFont="1" applyFill="1" applyAlignment="1">
      <alignment horizontal="left" wrapText="1"/>
    </xf>
    <xf numFmtId="2" fontId="38" fillId="160" borderId="0" xfId="0" applyNumberFormat="1" applyFont="1" applyFill="1" applyAlignment="1">
      <alignment wrapText="1"/>
    </xf>
    <xf numFmtId="0" fontId="43" fillId="160" borderId="0" xfId="0" applyFont="1" applyFill="1" applyAlignment="1">
      <alignment horizontal="left"/>
    </xf>
    <xf numFmtId="2" fontId="43" fillId="160" borderId="0" xfId="0" applyNumberFormat="1" applyFont="1" applyFill="1"/>
    <xf numFmtId="0" fontId="43" fillId="160" borderId="0" xfId="0" applyFont="1" applyFill="1" applyAlignment="1">
      <alignment readingOrder="1"/>
    </xf>
    <xf numFmtId="2" fontId="43" fillId="160" borderId="0" xfId="0" applyNumberFormat="1" applyFont="1" applyFill="1" applyAlignment="1">
      <alignment readingOrder="1"/>
    </xf>
    <xf numFmtId="2" fontId="38" fillId="160" borderId="0" xfId="0" applyNumberFormat="1" applyFont="1" applyFill="1" applyAlignment="1">
      <alignment readingOrder="1"/>
    </xf>
    <xf numFmtId="0" fontId="3" fillId="146" borderId="0" xfId="0" applyFont="1" applyFill="1" applyAlignment="1">
      <alignment horizontal="left"/>
    </xf>
    <xf numFmtId="2" fontId="3" fillId="146" borderId="0" xfId="0" applyNumberFormat="1" applyFont="1" applyFill="1"/>
    <xf numFmtId="0" fontId="3" fillId="146" borderId="0" xfId="0" applyFont="1" applyFill="1" applyAlignment="1">
      <alignment readingOrder="1"/>
    </xf>
    <xf numFmtId="0" fontId="21" fillId="150" borderId="0" xfId="0" applyFont="1" applyFill="1" applyAlignment="1">
      <alignment horizontal="left"/>
    </xf>
    <xf numFmtId="2" fontId="21" fillId="150" borderId="0" xfId="0" applyNumberFormat="1" applyFont="1" applyFill="1"/>
    <xf numFmtId="0" fontId="21" fillId="150" borderId="0" xfId="0" applyFont="1" applyFill="1" applyAlignment="1">
      <alignment horizontal="left" wrapText="1"/>
    </xf>
    <xf numFmtId="2" fontId="21" fillId="150" borderId="0" xfId="0" applyNumberFormat="1" applyFont="1" applyFill="1" applyAlignment="1">
      <alignment wrapText="1"/>
    </xf>
    <xf numFmtId="0" fontId="21" fillId="150" borderId="0" xfId="0" applyFont="1" applyFill="1"/>
    <xf numFmtId="0" fontId="3" fillId="150" borderId="0" xfId="0" applyFont="1" applyFill="1" applyAlignment="1">
      <alignment horizontal="left"/>
    </xf>
    <xf numFmtId="2" fontId="3" fillId="150" borderId="0" xfId="0" applyNumberFormat="1" applyFont="1" applyFill="1"/>
    <xf numFmtId="0" fontId="52" fillId="0" borderId="0" xfId="0" applyFont="1"/>
    <xf numFmtId="0" fontId="17" fillId="150" borderId="0" xfId="0" applyFont="1" applyFill="1" applyAlignment="1">
      <alignment horizontal="left"/>
    </xf>
    <xf numFmtId="2" fontId="17" fillId="150" borderId="0" xfId="0" applyNumberFormat="1" applyFont="1" applyFill="1"/>
    <xf numFmtId="0" fontId="17" fillId="150" borderId="0" xfId="0" applyFont="1" applyFill="1"/>
    <xf numFmtId="0" fontId="21" fillId="64" borderId="0" xfId="0" applyFont="1" applyFill="1" applyAlignment="1">
      <alignment horizontal="left"/>
    </xf>
    <xf numFmtId="2" fontId="21" fillId="64" borderId="0" xfId="0" applyNumberFormat="1" applyFont="1" applyFill="1"/>
    <xf numFmtId="0" fontId="45" fillId="64" borderId="0" xfId="0" applyFont="1" applyFill="1" applyAlignment="1">
      <alignment horizontal="left"/>
    </xf>
    <xf numFmtId="2" fontId="45" fillId="64" borderId="0" xfId="0" applyNumberFormat="1" applyFont="1" applyFill="1"/>
    <xf numFmtId="0" fontId="45" fillId="64" borderId="0" xfId="0" applyFont="1" applyFill="1"/>
    <xf numFmtId="0" fontId="3" fillId="64" borderId="0" xfId="0" applyFont="1" applyFill="1" applyAlignment="1">
      <alignment horizontal="left"/>
    </xf>
    <xf numFmtId="2" fontId="3" fillId="64" borderId="0" xfId="0" applyNumberFormat="1" applyFont="1" applyFill="1"/>
    <xf numFmtId="0" fontId="27" fillId="64" borderId="0" xfId="0" applyFont="1" applyFill="1" applyAlignment="1">
      <alignment horizontal="left"/>
    </xf>
    <xf numFmtId="2" fontId="27" fillId="64" borderId="0" xfId="0" applyNumberFormat="1" applyFont="1" applyFill="1"/>
    <xf numFmtId="0" fontId="27" fillId="64" borderId="0" xfId="0" applyFont="1" applyFill="1"/>
    <xf numFmtId="0" fontId="12" fillId="9" borderId="0" xfId="0" applyFont="1" applyFill="1" applyAlignment="1">
      <alignment horizontal="left"/>
    </xf>
    <xf numFmtId="2" fontId="12" fillId="9" borderId="0" xfId="0" applyNumberFormat="1" applyFont="1" applyFill="1"/>
    <xf numFmtId="0" fontId="12" fillId="9" borderId="0" xfId="0" applyFont="1" applyFill="1" applyAlignment="1">
      <alignment readingOrder="1"/>
    </xf>
    <xf numFmtId="0" fontId="20" fillId="164" borderId="0" xfId="0" applyFont="1" applyFill="1" applyAlignment="1">
      <alignment horizontal="left"/>
    </xf>
    <xf numFmtId="2" fontId="20" fillId="164" borderId="0" xfId="0" applyNumberFormat="1" applyFont="1" applyFill="1"/>
    <xf numFmtId="2" fontId="38" fillId="165" borderId="0" xfId="0" applyNumberFormat="1" applyFont="1" applyFill="1"/>
    <xf numFmtId="0" fontId="43" fillId="165" borderId="0" xfId="0" applyFont="1" applyFill="1" applyAlignment="1">
      <alignment horizontal="left"/>
    </xf>
    <xf numFmtId="2" fontId="43" fillId="165" borderId="0" xfId="0" applyNumberFormat="1" applyFont="1" applyFill="1"/>
    <xf numFmtId="0" fontId="3" fillId="165" borderId="0" xfId="0" applyFont="1" applyFill="1" applyAlignment="1">
      <alignment horizontal="left"/>
    </xf>
    <xf numFmtId="2" fontId="3" fillId="165" borderId="0" xfId="0" applyNumberFormat="1" applyFont="1" applyFill="1"/>
    <xf numFmtId="0" fontId="3" fillId="165" borderId="0" xfId="0" applyFont="1" applyFill="1"/>
    <xf numFmtId="0" fontId="153" fillId="164" borderId="0" xfId="0" applyFont="1" applyFill="1" applyAlignment="1">
      <alignment horizontal="left"/>
    </xf>
    <xf numFmtId="2" fontId="153" fillId="164" borderId="0" xfId="0" applyNumberFormat="1" applyFont="1" applyFill="1"/>
    <xf numFmtId="0" fontId="153" fillId="164" borderId="0" xfId="0" applyFont="1" applyFill="1"/>
    <xf numFmtId="1" fontId="38" fillId="164" borderId="0" xfId="0" applyNumberFormat="1" applyFont="1" applyFill="1" applyAlignment="1">
      <alignment horizontal="left" vertical="top"/>
    </xf>
    <xf numFmtId="2" fontId="38" fillId="165" borderId="0" xfId="0" applyNumberFormat="1" applyFont="1" applyFill="1" applyAlignment="1">
      <alignment vertical="top"/>
    </xf>
    <xf numFmtId="0" fontId="38" fillId="164" borderId="0" xfId="0" applyFont="1" applyFill="1" applyAlignment="1">
      <alignment horizontal="left" vertical="top"/>
    </xf>
    <xf numFmtId="0" fontId="152" fillId="164" borderId="0" xfId="0" applyFont="1" applyFill="1" applyAlignment="1">
      <alignment horizontal="left"/>
    </xf>
    <xf numFmtId="0" fontId="38" fillId="165" borderId="0" xfId="0" applyFont="1" applyFill="1" applyAlignment="1">
      <alignment horizontal="left"/>
    </xf>
    <xf numFmtId="0" fontId="21" fillId="34" borderId="0" xfId="0" applyFont="1" applyFill="1" applyAlignment="1">
      <alignment horizontal="left"/>
    </xf>
    <xf numFmtId="2" fontId="21" fillId="34" borderId="0" xfId="0" applyNumberFormat="1" applyFont="1" applyFill="1"/>
    <xf numFmtId="0" fontId="27" fillId="34" borderId="0" xfId="0" applyFont="1" applyFill="1" applyAlignment="1">
      <alignment horizontal="left"/>
    </xf>
    <xf numFmtId="2" fontId="27" fillId="34" borderId="0" xfId="0" applyNumberFormat="1" applyFont="1" applyFill="1"/>
    <xf numFmtId="0" fontId="12" fillId="51" borderId="0" xfId="0" applyFont="1" applyFill="1" applyAlignment="1">
      <alignment horizontal="left"/>
    </xf>
    <xf numFmtId="2" fontId="12" fillId="51" borderId="0" xfId="0" applyNumberFormat="1" applyFont="1" applyFill="1"/>
    <xf numFmtId="0" fontId="91" fillId="73" borderId="0" xfId="0" applyFont="1" applyFill="1" applyAlignment="1">
      <alignment horizontal="left"/>
    </xf>
    <xf numFmtId="2" fontId="91" fillId="73" borderId="0" xfId="0" applyNumberFormat="1" applyFont="1" applyFill="1"/>
    <xf numFmtId="0" fontId="91" fillId="73" borderId="0" xfId="0" applyFont="1" applyFill="1"/>
    <xf numFmtId="0" fontId="91" fillId="74" borderId="0" xfId="0" applyFont="1" applyFill="1" applyAlignment="1">
      <alignment horizontal="left" wrapText="1"/>
    </xf>
    <xf numFmtId="2" fontId="91" fillId="74" borderId="0" xfId="0" applyNumberFormat="1" applyFont="1" applyFill="1" applyAlignment="1">
      <alignment wrapText="1"/>
    </xf>
    <xf numFmtId="0" fontId="91" fillId="75" borderId="0" xfId="0" applyFont="1" applyFill="1"/>
    <xf numFmtId="2" fontId="38" fillId="157" borderId="0" xfId="0" applyNumberFormat="1" applyFont="1" applyFill="1"/>
    <xf numFmtId="0" fontId="38" fillId="158" borderId="0" xfId="0" applyFont="1" applyFill="1" applyAlignment="1">
      <alignment horizontal="left"/>
    </xf>
    <xf numFmtId="2" fontId="38" fillId="158" borderId="0" xfId="0" applyNumberFormat="1" applyFont="1" applyFill="1"/>
    <xf numFmtId="0" fontId="38" fillId="157" borderId="0" xfId="0" applyFont="1" applyFill="1" applyAlignment="1">
      <alignment readingOrder="1"/>
    </xf>
    <xf numFmtId="0" fontId="43" fillId="158" borderId="0" xfId="0" applyFont="1" applyFill="1" applyAlignment="1">
      <alignment horizontal="left"/>
    </xf>
    <xf numFmtId="2" fontId="43" fillId="158" borderId="0" xfId="0" applyNumberFormat="1" applyFont="1" applyFill="1"/>
    <xf numFmtId="0" fontId="43" fillId="158" borderId="0" xfId="0" applyFont="1" applyFill="1"/>
    <xf numFmtId="49" fontId="38" fillId="157" borderId="0" xfId="0" applyNumberFormat="1" applyFont="1" applyFill="1" applyAlignment="1">
      <alignment horizontal="left" vertical="top" wrapText="1"/>
    </xf>
    <xf numFmtId="2" fontId="38" fillId="158" borderId="0" xfId="0" applyNumberFormat="1" applyFont="1" applyFill="1" applyAlignment="1">
      <alignment vertical="top" wrapText="1"/>
    </xf>
    <xf numFmtId="0" fontId="43" fillId="157" borderId="0" xfId="0" applyFont="1" applyFill="1" applyAlignment="1">
      <alignment horizontal="left"/>
    </xf>
    <xf numFmtId="2" fontId="43" fillId="157" borderId="0" xfId="0" applyNumberFormat="1" applyFont="1" applyFill="1"/>
    <xf numFmtId="0" fontId="43" fillId="157" borderId="0" xfId="0" applyFont="1" applyFill="1" applyAlignment="1">
      <alignment readingOrder="1"/>
    </xf>
    <xf numFmtId="0" fontId="8" fillId="158" borderId="0" xfId="0" applyFont="1" applyFill="1" applyAlignment="1">
      <alignment horizontal="left"/>
    </xf>
    <xf numFmtId="2" fontId="8" fillId="158" borderId="0" xfId="0" applyNumberFormat="1" applyFont="1" applyFill="1"/>
    <xf numFmtId="0" fontId="8" fillId="158" borderId="0" xfId="0" applyFont="1" applyFill="1"/>
    <xf numFmtId="0" fontId="38" fillId="158" borderId="0" xfId="0" applyFont="1" applyFill="1" applyAlignment="1">
      <alignment readingOrder="1"/>
    </xf>
    <xf numFmtId="0" fontId="9" fillId="158" borderId="0" xfId="0" applyFont="1" applyFill="1" applyAlignment="1">
      <alignment horizontal="left"/>
    </xf>
    <xf numFmtId="2" fontId="9" fillId="158" borderId="0" xfId="0" applyNumberFormat="1" applyFont="1" applyFill="1"/>
    <xf numFmtId="0" fontId="9" fillId="158" borderId="0" xfId="0" applyFont="1" applyFill="1" applyAlignment="1">
      <alignment readingOrder="1"/>
    </xf>
    <xf numFmtId="0" fontId="9" fillId="20" borderId="0" xfId="0" applyFont="1" applyFill="1" applyAlignment="1">
      <alignment horizontal="left" readingOrder="1"/>
    </xf>
    <xf numFmtId="2" fontId="9" fillId="20" borderId="0" xfId="0" applyNumberFormat="1" applyFont="1" applyFill="1" applyAlignment="1">
      <alignment readingOrder="1"/>
    </xf>
    <xf numFmtId="0" fontId="44" fillId="0" borderId="0" xfId="0" applyFont="1" applyAlignment="1">
      <alignment horizontal="left" readingOrder="1"/>
    </xf>
    <xf numFmtId="0" fontId="8" fillId="20" borderId="0" xfId="0" applyFont="1" applyFill="1" applyAlignment="1">
      <alignment horizontal="left" wrapText="1"/>
    </xf>
    <xf numFmtId="2" fontId="8" fillId="20" borderId="0" xfId="0" applyNumberFormat="1" applyFont="1" applyFill="1" applyAlignment="1">
      <alignment wrapText="1"/>
    </xf>
    <xf numFmtId="0" fontId="38" fillId="141" borderId="0" xfId="0" applyFont="1" applyFill="1" applyAlignment="1">
      <alignment horizontal="left"/>
    </xf>
    <xf numFmtId="2" fontId="38" fillId="141" borderId="0" xfId="0" applyNumberFormat="1" applyFont="1" applyFill="1"/>
    <xf numFmtId="0" fontId="43" fillId="20" borderId="0" xfId="0" applyFont="1" applyFill="1" applyAlignment="1">
      <alignment horizontal="left"/>
    </xf>
    <xf numFmtId="2" fontId="43" fillId="20" borderId="0" xfId="0" applyNumberFormat="1" applyFont="1" applyFill="1"/>
    <xf numFmtId="0" fontId="98" fillId="72" borderId="0" xfId="0" applyFont="1" applyFill="1" applyAlignment="1">
      <alignment horizontal="left" wrapText="1"/>
    </xf>
    <xf numFmtId="2" fontId="98" fillId="72" borderId="0" xfId="0" applyNumberFormat="1" applyFont="1" applyFill="1" applyAlignment="1">
      <alignment wrapText="1"/>
    </xf>
    <xf numFmtId="2" fontId="98" fillId="71" borderId="0" xfId="0" applyNumberFormat="1" applyFont="1" applyFill="1"/>
    <xf numFmtId="0" fontId="98" fillId="71" borderId="0" xfId="0" applyFont="1" applyFill="1" applyAlignment="1">
      <alignment readingOrder="1"/>
    </xf>
    <xf numFmtId="0" fontId="21" fillId="80" borderId="0" xfId="0" applyFont="1" applyFill="1" applyAlignment="1">
      <alignment horizontal="left"/>
    </xf>
    <xf numFmtId="2" fontId="21" fillId="80" borderId="0" xfId="0" applyNumberFormat="1" applyFont="1" applyFill="1"/>
    <xf numFmtId="0" fontId="6" fillId="80" borderId="0" xfId="0" applyFont="1" applyFill="1" applyAlignment="1">
      <alignment horizontal="left"/>
    </xf>
    <xf numFmtId="0" fontId="21" fillId="80" borderId="0" xfId="0" applyFont="1" applyFill="1" applyAlignment="1">
      <alignment readingOrder="1"/>
    </xf>
    <xf numFmtId="0" fontId="21" fillId="33" borderId="0" xfId="0" applyFont="1" applyFill="1" applyAlignment="1">
      <alignment horizontal="left"/>
    </xf>
    <xf numFmtId="2" fontId="21" fillId="33" borderId="0" xfId="0" applyNumberFormat="1" applyFont="1" applyFill="1"/>
    <xf numFmtId="2" fontId="38" fillId="170" borderId="0" xfId="0" applyNumberFormat="1" applyFont="1" applyFill="1" applyAlignment="1">
      <alignment vertical="top"/>
    </xf>
    <xf numFmtId="0" fontId="55" fillId="0" borderId="0" xfId="0" applyFont="1" applyAlignment="1">
      <alignment vertical="center"/>
    </xf>
    <xf numFmtId="0" fontId="8" fillId="170" borderId="0" xfId="0" applyFont="1" applyFill="1" applyAlignment="1">
      <alignment horizontal="left"/>
    </xf>
    <xf numFmtId="2" fontId="8" fillId="170" borderId="0" xfId="0" applyNumberFormat="1" applyFont="1" applyFill="1"/>
    <xf numFmtId="0" fontId="8" fillId="170" borderId="0" xfId="0" applyFont="1" applyFill="1"/>
    <xf numFmtId="0" fontId="38" fillId="170" borderId="0" xfId="0" applyFont="1" applyFill="1" applyAlignment="1">
      <alignment horizontal="left"/>
    </xf>
    <xf numFmtId="2" fontId="38" fillId="170" borderId="0" xfId="0" applyNumberFormat="1" applyFont="1" applyFill="1"/>
    <xf numFmtId="0" fontId="38" fillId="68" borderId="0" xfId="0" applyFont="1" applyFill="1" applyAlignment="1">
      <alignment horizontal="left"/>
    </xf>
    <xf numFmtId="2" fontId="38" fillId="68" borderId="0" xfId="0" applyNumberFormat="1" applyFont="1" applyFill="1"/>
    <xf numFmtId="0" fontId="38" fillId="68" borderId="0" xfId="0" applyFont="1" applyFill="1"/>
    <xf numFmtId="0" fontId="43" fillId="145" borderId="0" xfId="0" applyFont="1" applyFill="1" applyAlignment="1">
      <alignment horizontal="left"/>
    </xf>
    <xf numFmtId="2" fontId="43" fillId="145" borderId="0" xfId="0" applyNumberFormat="1" applyFont="1" applyFill="1"/>
    <xf numFmtId="0" fontId="43" fillId="145" borderId="0" xfId="0" applyFont="1" applyFill="1"/>
    <xf numFmtId="0" fontId="43" fillId="68" borderId="0" xfId="0" applyFont="1" applyFill="1" applyAlignment="1">
      <alignment horizontal="left"/>
    </xf>
    <xf numFmtId="0" fontId="38" fillId="145" borderId="0" xfId="0" applyFont="1" applyFill="1" applyAlignment="1">
      <alignment horizontal="left"/>
    </xf>
    <xf numFmtId="2" fontId="38" fillId="145" borderId="0" xfId="0" applyNumberFormat="1" applyFont="1" applyFill="1"/>
    <xf numFmtId="0" fontId="16" fillId="68" borderId="0" xfId="0" applyFont="1" applyFill="1" applyAlignment="1">
      <alignment horizontal="left"/>
    </xf>
    <xf numFmtId="0" fontId="9" fillId="145" borderId="0" xfId="0" applyFont="1" applyFill="1" applyAlignment="1">
      <alignment horizontal="left"/>
    </xf>
    <xf numFmtId="2" fontId="9" fillId="145" borderId="0" xfId="0" applyNumberFormat="1" applyFont="1" applyFill="1"/>
    <xf numFmtId="2" fontId="3" fillId="155" borderId="0" xfId="0" applyNumberFormat="1" applyFont="1" applyFill="1"/>
    <xf numFmtId="0" fontId="45" fillId="42" borderId="0" xfId="0" applyFont="1" applyFill="1" applyAlignment="1">
      <alignment horizontal="left"/>
    </xf>
    <xf numFmtId="2" fontId="45" fillId="42" borderId="0" xfId="0" applyNumberFormat="1" applyFont="1" applyFill="1"/>
    <xf numFmtId="0" fontId="45" fillId="42" borderId="0" xfId="0" applyFont="1" applyFill="1"/>
    <xf numFmtId="0" fontId="3" fillId="42" borderId="0" xfId="0" applyFont="1" applyFill="1" applyAlignment="1">
      <alignment horizontal="left"/>
    </xf>
    <xf numFmtId="2" fontId="3" fillId="42" borderId="0" xfId="0" applyNumberFormat="1" applyFont="1" applyFill="1"/>
    <xf numFmtId="49" fontId="45" fillId="155" borderId="0" xfId="0" applyNumberFormat="1" applyFont="1" applyFill="1" applyAlignment="1">
      <alignment horizontal="left"/>
    </xf>
    <xf numFmtId="2" fontId="17" fillId="42" borderId="0" xfId="0" applyNumberFormat="1" applyFont="1" applyFill="1" applyAlignment="1">
      <alignment vertical="top"/>
    </xf>
    <xf numFmtId="0" fontId="45" fillId="155" borderId="0" xfId="0" applyFont="1" applyFill="1" applyAlignment="1">
      <alignment horizontal="left"/>
    </xf>
    <xf numFmtId="2" fontId="45" fillId="155" borderId="0" xfId="0" applyNumberFormat="1" applyFont="1" applyFill="1"/>
    <xf numFmtId="0" fontId="17" fillId="42" borderId="0" xfId="0" applyFont="1" applyFill="1" applyAlignment="1">
      <alignment horizontal="left"/>
    </xf>
    <xf numFmtId="2" fontId="17" fillId="42" borderId="0" xfId="0" applyNumberFormat="1" applyFont="1" applyFill="1"/>
    <xf numFmtId="0" fontId="17" fillId="42" borderId="0" xfId="0" applyFont="1" applyFill="1"/>
    <xf numFmtId="0" fontId="45" fillId="155" borderId="0" xfId="0" applyFont="1" applyFill="1"/>
    <xf numFmtId="0" fontId="3" fillId="32" borderId="0" xfId="0" applyFont="1" applyFill="1" applyAlignment="1">
      <alignment horizontal="left"/>
    </xf>
    <xf numFmtId="2" fontId="3" fillId="32" borderId="0" xfId="0" applyNumberFormat="1" applyFont="1" applyFill="1"/>
    <xf numFmtId="0" fontId="27" fillId="32" borderId="0" xfId="0" applyFont="1" applyFill="1" applyAlignment="1">
      <alignment horizontal="left"/>
    </xf>
    <xf numFmtId="2" fontId="27" fillId="32" borderId="0" xfId="0" applyNumberFormat="1" applyFont="1" applyFill="1"/>
    <xf numFmtId="0" fontId="127" fillId="0" borderId="0" xfId="0" applyFont="1" applyAlignment="1">
      <alignment horizontal="left"/>
    </xf>
    <xf numFmtId="2" fontId="127" fillId="0" borderId="0" xfId="0" applyNumberFormat="1" applyFont="1"/>
    <xf numFmtId="0" fontId="21" fillId="48" borderId="0" xfId="0" applyFont="1" applyFill="1" applyAlignment="1">
      <alignment horizontal="left"/>
    </xf>
    <xf numFmtId="2" fontId="21" fillId="48" borderId="0" xfId="0" applyNumberFormat="1" applyFont="1" applyFill="1"/>
    <xf numFmtId="0" fontId="3" fillId="48" borderId="0" xfId="0" applyFont="1" applyFill="1" applyAlignment="1">
      <alignment horizontal="left"/>
    </xf>
    <xf numFmtId="2" fontId="3" fillId="48" borderId="0" xfId="0" applyNumberFormat="1" applyFont="1" applyFill="1"/>
    <xf numFmtId="0" fontId="27" fillId="48" borderId="0" xfId="0" applyFont="1" applyFill="1" applyAlignment="1">
      <alignment horizontal="left"/>
    </xf>
    <xf numFmtId="2" fontId="27" fillId="48" borderId="0" xfId="0" applyNumberFormat="1" applyFont="1" applyFill="1"/>
    <xf numFmtId="0" fontId="17" fillId="48" borderId="0" xfId="0" applyFont="1" applyFill="1" applyAlignment="1">
      <alignment horizontal="left"/>
    </xf>
    <xf numFmtId="2" fontId="17" fillId="48" borderId="0" xfId="0" applyNumberFormat="1" applyFont="1" applyFill="1"/>
    <xf numFmtId="0" fontId="21" fillId="65" borderId="0" xfId="0" applyFont="1" applyFill="1" applyAlignment="1">
      <alignment horizontal="left"/>
    </xf>
    <xf numFmtId="2" fontId="21" fillId="65" borderId="0" xfId="0" applyNumberFormat="1" applyFont="1" applyFill="1"/>
    <xf numFmtId="0" fontId="3" fillId="65" borderId="0" xfId="0" applyFont="1" applyFill="1" applyAlignment="1">
      <alignment horizontal="left"/>
    </xf>
    <xf numFmtId="0" fontId="142" fillId="151" borderId="0" xfId="0" applyFont="1" applyFill="1" applyAlignment="1">
      <alignment horizontal="left"/>
    </xf>
    <xf numFmtId="2" fontId="27" fillId="65" borderId="0" xfId="0" applyNumberFormat="1" applyFont="1" applyFill="1" applyAlignment="1">
      <alignment vertical="top"/>
    </xf>
    <xf numFmtId="0" fontId="3" fillId="151" borderId="0" xfId="0" applyFont="1" applyFill="1" applyAlignment="1">
      <alignment horizontal="left"/>
    </xf>
    <xf numFmtId="2" fontId="3" fillId="151" borderId="0" xfId="0" applyNumberFormat="1" applyFont="1" applyFill="1"/>
    <xf numFmtId="0" fontId="17" fillId="65" borderId="0" xfId="0" applyFont="1" applyFill="1" applyAlignment="1">
      <alignment horizontal="left"/>
    </xf>
    <xf numFmtId="2" fontId="17" fillId="65" borderId="0" xfId="0" applyNumberFormat="1" applyFont="1" applyFill="1"/>
    <xf numFmtId="0" fontId="45" fillId="65" borderId="0" xfId="0" applyFont="1" applyFill="1" applyAlignment="1">
      <alignment horizontal="left"/>
    </xf>
    <xf numFmtId="2" fontId="45" fillId="65" borderId="0" xfId="0" applyNumberFormat="1" applyFont="1" applyFill="1"/>
    <xf numFmtId="0" fontId="45" fillId="65" borderId="0" xfId="0" applyFont="1" applyFill="1"/>
    <xf numFmtId="2" fontId="3" fillId="65" borderId="0" xfId="0" applyNumberFormat="1" applyFont="1" applyFill="1"/>
    <xf numFmtId="0" fontId="17" fillId="151" borderId="0" xfId="0" applyFont="1" applyFill="1" applyAlignment="1">
      <alignment horizontal="left"/>
    </xf>
    <xf numFmtId="2" fontId="17" fillId="151" borderId="0" xfId="0" applyNumberFormat="1" applyFont="1" applyFill="1"/>
    <xf numFmtId="0" fontId="17" fillId="151" borderId="0" xfId="0" applyFont="1" applyFill="1"/>
    <xf numFmtId="0" fontId="21" fillId="41" borderId="0" xfId="0" applyFont="1" applyFill="1" applyAlignment="1">
      <alignment horizontal="left"/>
    </xf>
    <xf numFmtId="2" fontId="21" fillId="41" borderId="0" xfId="0" applyNumberFormat="1" applyFont="1" applyFill="1"/>
    <xf numFmtId="0" fontId="9" fillId="41" borderId="0" xfId="0" applyFont="1" applyFill="1" applyAlignment="1">
      <alignment horizontal="left"/>
    </xf>
    <xf numFmtId="2" fontId="9" fillId="41" borderId="0" xfId="0" applyNumberFormat="1" applyFont="1" applyFill="1"/>
    <xf numFmtId="0" fontId="27" fillId="41" borderId="0" xfId="0" applyFont="1" applyFill="1" applyAlignment="1">
      <alignment horizontal="left"/>
    </xf>
    <xf numFmtId="2" fontId="27" fillId="41" borderId="0" xfId="0" applyNumberFormat="1" applyFont="1" applyFill="1"/>
    <xf numFmtId="0" fontId="21" fillId="41" borderId="0" xfId="0" applyFont="1" applyFill="1" applyAlignment="1">
      <alignment horizontal="left" readingOrder="1"/>
    </xf>
    <xf numFmtId="2" fontId="21" fillId="41" borderId="0" xfId="0" applyNumberFormat="1" applyFont="1" applyFill="1" applyAlignment="1">
      <alignment readingOrder="1"/>
    </xf>
    <xf numFmtId="0" fontId="3" fillId="41" borderId="0" xfId="0" applyFont="1" applyFill="1" applyAlignment="1">
      <alignment horizontal="left"/>
    </xf>
    <xf numFmtId="2" fontId="3" fillId="41" borderId="0" xfId="0" applyNumberFormat="1" applyFont="1" applyFill="1"/>
    <xf numFmtId="0" fontId="45" fillId="6" borderId="0" xfId="0" applyFont="1" applyFill="1" applyAlignment="1">
      <alignment horizontal="left"/>
    </xf>
    <xf numFmtId="2" fontId="17" fillId="41" borderId="0" xfId="0" applyNumberFormat="1" applyFont="1" applyFill="1" applyAlignment="1">
      <alignment vertical="top"/>
    </xf>
    <xf numFmtId="0" fontId="45" fillId="6" borderId="0" xfId="0" applyFont="1" applyFill="1"/>
    <xf numFmtId="0" fontId="21" fillId="6" borderId="0" xfId="0" applyFont="1" applyFill="1" applyAlignment="1">
      <alignment horizontal="left"/>
    </xf>
    <xf numFmtId="2" fontId="21" fillId="6" borderId="0" xfId="0" applyNumberFormat="1" applyFont="1" applyFill="1"/>
    <xf numFmtId="0" fontId="17" fillId="41" borderId="0" xfId="0" applyFont="1" applyFill="1" applyAlignment="1">
      <alignment horizontal="left"/>
    </xf>
    <xf numFmtId="2" fontId="17" fillId="41" borderId="0" xfId="0" applyNumberFormat="1" applyFont="1" applyFill="1"/>
    <xf numFmtId="0" fontId="21" fillId="43" borderId="0" xfId="0" applyFont="1" applyFill="1" applyAlignment="1">
      <alignment horizontal="left"/>
    </xf>
    <xf numFmtId="2" fontId="21" fillId="43" borderId="0" xfId="0" applyNumberFormat="1" applyFont="1" applyFill="1"/>
    <xf numFmtId="2" fontId="3" fillId="43" borderId="0" xfId="0" applyNumberFormat="1" applyFont="1" applyFill="1"/>
    <xf numFmtId="0" fontId="17" fillId="43" borderId="0" xfId="0" applyFont="1" applyFill="1" applyAlignment="1">
      <alignment horizontal="left"/>
    </xf>
    <xf numFmtId="2" fontId="17" fillId="43" borderId="0" xfId="0" applyNumberFormat="1" applyFont="1" applyFill="1"/>
    <xf numFmtId="0" fontId="3" fillId="25" borderId="0" xfId="0" applyFont="1" applyFill="1" applyAlignment="1">
      <alignment horizontal="left"/>
    </xf>
    <xf numFmtId="2" fontId="3" fillId="25" borderId="0" xfId="0" applyNumberFormat="1" applyFont="1" applyFill="1"/>
    <xf numFmtId="0" fontId="3" fillId="43" borderId="0" xfId="0" applyFont="1" applyFill="1" applyAlignment="1">
      <alignment horizontal="left" readingOrder="1"/>
    </xf>
    <xf numFmtId="2" fontId="3" fillId="43" borderId="0" xfId="0" applyNumberFormat="1" applyFont="1" applyFill="1" applyAlignment="1">
      <alignment readingOrder="1"/>
    </xf>
    <xf numFmtId="0" fontId="3" fillId="43" borderId="0" xfId="0" applyFont="1" applyFill="1" applyAlignment="1">
      <alignment horizontal="left" wrapText="1"/>
    </xf>
    <xf numFmtId="2" fontId="3" fillId="43" borderId="0" xfId="0" applyNumberFormat="1" applyFont="1" applyFill="1" applyAlignment="1">
      <alignment wrapText="1"/>
    </xf>
    <xf numFmtId="0" fontId="3" fillId="107" borderId="0" xfId="0" applyFont="1" applyFill="1" applyAlignment="1">
      <alignment horizontal="left"/>
    </xf>
    <xf numFmtId="2" fontId="3" fillId="107" borderId="0" xfId="0" applyNumberFormat="1" applyFont="1" applyFill="1"/>
    <xf numFmtId="0" fontId="96" fillId="43" borderId="0" xfId="0" applyFont="1" applyFill="1" applyAlignment="1">
      <alignment horizontal="left"/>
    </xf>
    <xf numFmtId="2" fontId="96" fillId="43" borderId="0" xfId="0" applyNumberFormat="1" applyFont="1" applyFill="1"/>
    <xf numFmtId="0" fontId="110" fillId="43" borderId="0" xfId="0" applyFont="1" applyFill="1" applyAlignment="1">
      <alignment horizontal="left"/>
    </xf>
    <xf numFmtId="2" fontId="110" fillId="43" borderId="0" xfId="0" applyNumberFormat="1" applyFont="1" applyFill="1"/>
    <xf numFmtId="0" fontId="45" fillId="25" borderId="0" xfId="0" applyFont="1" applyFill="1" applyAlignment="1">
      <alignment horizontal="left"/>
    </xf>
    <xf numFmtId="2" fontId="17" fillId="43" borderId="0" xfId="0" applyNumberFormat="1" applyFont="1" applyFill="1" applyAlignment="1">
      <alignment vertical="top"/>
    </xf>
    <xf numFmtId="0" fontId="45" fillId="25" borderId="0" xfId="0" applyFont="1" applyFill="1"/>
    <xf numFmtId="0" fontId="27" fillId="43" borderId="0" xfId="0" applyFont="1" applyFill="1" applyAlignment="1">
      <alignment horizontal="left"/>
    </xf>
    <xf numFmtId="2" fontId="27" fillId="43" borderId="0" xfId="0" applyNumberFormat="1" applyFont="1" applyFill="1"/>
    <xf numFmtId="49" fontId="45" fillId="25" borderId="0" xfId="0" applyNumberFormat="1" applyFont="1" applyFill="1" applyAlignment="1">
      <alignment horizontal="left"/>
    </xf>
    <xf numFmtId="0" fontId="3" fillId="5" borderId="0" xfId="0" applyFont="1" applyFill="1" applyAlignment="1">
      <alignment horizontal="left"/>
    </xf>
    <xf numFmtId="2" fontId="3" fillId="5" borderId="0" xfId="0" applyNumberFormat="1" applyFont="1" applyFill="1"/>
    <xf numFmtId="0" fontId="3" fillId="70" borderId="0" xfId="0" applyFont="1" applyFill="1" applyAlignment="1">
      <alignment horizontal="left"/>
    </xf>
    <xf numFmtId="2" fontId="3" fillId="70" borderId="0" xfId="0" applyNumberFormat="1" applyFont="1" applyFill="1"/>
    <xf numFmtId="0" fontId="3" fillId="70" borderId="0" xfId="0" applyFont="1" applyFill="1"/>
    <xf numFmtId="0" fontId="3" fillId="149" borderId="0" xfId="0" applyFont="1" applyFill="1" applyAlignment="1">
      <alignment horizontal="left"/>
    </xf>
    <xf numFmtId="2" fontId="3" fillId="149" borderId="0" xfId="0" applyNumberFormat="1" applyFont="1" applyFill="1"/>
    <xf numFmtId="0" fontId="3" fillId="149" borderId="0" xfId="0" applyFont="1" applyFill="1"/>
    <xf numFmtId="0" fontId="3" fillId="5" borderId="0" xfId="0" applyFont="1" applyFill="1" applyAlignment="1">
      <alignment horizontal="left" wrapText="1"/>
    </xf>
    <xf numFmtId="2" fontId="3" fillId="5" borderId="0" xfId="0" applyNumberFormat="1" applyFont="1" applyFill="1" applyAlignment="1">
      <alignment wrapText="1"/>
    </xf>
    <xf numFmtId="0" fontId="3" fillId="5" borderId="0" xfId="0" applyFont="1" applyFill="1" applyAlignment="1">
      <alignment horizontal="left" readingOrder="1"/>
    </xf>
    <xf numFmtId="2" fontId="3" fillId="5" borderId="0" xfId="0" applyNumberFormat="1" applyFont="1" applyFill="1" applyAlignment="1">
      <alignment readingOrder="1"/>
    </xf>
    <xf numFmtId="0" fontId="38" fillId="22" borderId="0" xfId="0" applyFont="1" applyFill="1" applyAlignment="1">
      <alignment horizontal="left"/>
    </xf>
    <xf numFmtId="2" fontId="38" fillId="22" borderId="0" xfId="0" applyNumberFormat="1" applyFont="1" applyFill="1"/>
    <xf numFmtId="0" fontId="10" fillId="31" borderId="0" xfId="0" applyFont="1" applyFill="1" applyAlignment="1">
      <alignment horizontal="left"/>
    </xf>
    <xf numFmtId="0" fontId="145" fillId="0" borderId="0" xfId="0" applyFont="1"/>
    <xf numFmtId="0" fontId="3" fillId="149" borderId="0" xfId="0" applyFont="1" applyFill="1" applyAlignment="1">
      <alignment horizontal="left" wrapText="1"/>
    </xf>
    <xf numFmtId="2" fontId="3" fillId="149" borderId="0" xfId="0" applyNumberFormat="1" applyFont="1" applyFill="1" applyAlignment="1">
      <alignment wrapText="1"/>
    </xf>
    <xf numFmtId="0" fontId="3" fillId="149" borderId="0" xfId="0" applyFont="1" applyFill="1" applyAlignment="1">
      <alignment readingOrder="1"/>
    </xf>
    <xf numFmtId="0" fontId="25" fillId="0" borderId="0" xfId="0" applyFont="1" applyAlignment="1">
      <alignment horizontal="left"/>
    </xf>
    <xf numFmtId="0" fontId="51" fillId="0" borderId="0" xfId="0" applyFont="1"/>
    <xf numFmtId="0" fontId="21" fillId="55" borderId="0" xfId="0" applyFont="1" applyFill="1" applyAlignment="1">
      <alignment horizontal="left"/>
    </xf>
    <xf numFmtId="2" fontId="21" fillId="55" borderId="0" xfId="0" applyNumberFormat="1" applyFont="1" applyFill="1"/>
    <xf numFmtId="0" fontId="17" fillId="55" borderId="0" xfId="0" applyFont="1" applyFill="1" applyAlignment="1">
      <alignment horizontal="left"/>
    </xf>
    <xf numFmtId="2" fontId="17" fillId="55" borderId="0" xfId="0" applyNumberFormat="1" applyFont="1" applyFill="1"/>
    <xf numFmtId="0" fontId="61" fillId="0" borderId="0" xfId="0" applyFont="1" applyAlignment="1">
      <alignment horizontal="left" wrapText="1"/>
    </xf>
    <xf numFmtId="2" fontId="61" fillId="0" borderId="0" xfId="0" applyNumberFormat="1" applyFont="1" applyAlignment="1">
      <alignment wrapText="1"/>
    </xf>
    <xf numFmtId="0" fontId="142" fillId="0" borderId="0" xfId="0" applyFont="1" applyAlignment="1">
      <alignment horizontal="left"/>
    </xf>
    <xf numFmtId="0" fontId="61" fillId="0" borderId="0" xfId="0" applyFont="1" applyAlignment="1">
      <alignment horizontal="left" readingOrder="1"/>
    </xf>
    <xf numFmtId="2" fontId="61" fillId="0" borderId="0" xfId="0" applyNumberFormat="1" applyFont="1" applyAlignment="1">
      <alignment readingOrder="1"/>
    </xf>
    <xf numFmtId="2" fontId="61" fillId="100" borderId="0" xfId="0" applyNumberFormat="1" applyFont="1" applyFill="1"/>
    <xf numFmtId="0" fontId="137" fillId="0" borderId="0" xfId="0" applyFont="1" applyAlignment="1">
      <alignment horizontal="left"/>
    </xf>
    <xf numFmtId="2" fontId="137" fillId="0" borderId="0" xfId="0" applyNumberFormat="1" applyFont="1"/>
    <xf numFmtId="0" fontId="137" fillId="0" borderId="0" xfId="0" applyFont="1"/>
    <xf numFmtId="0" fontId="147" fillId="153" borderId="0" xfId="0" applyFont="1" applyFill="1" applyAlignment="1">
      <alignment horizontal="left"/>
    </xf>
    <xf numFmtId="2" fontId="147" fillId="153" borderId="0" xfId="0" applyNumberFormat="1" applyFont="1" applyFill="1"/>
    <xf numFmtId="0" fontId="147" fillId="154" borderId="0" xfId="0" applyFont="1" applyFill="1"/>
    <xf numFmtId="0" fontId="147" fillId="154" borderId="0" xfId="0" applyFont="1" applyFill="1" applyAlignment="1">
      <alignment horizontal="left"/>
    </xf>
    <xf numFmtId="2" fontId="147" fillId="154" borderId="0" xfId="0" applyNumberFormat="1" applyFont="1" applyFill="1" applyAlignment="1">
      <alignment horizontal="right"/>
    </xf>
    <xf numFmtId="2" fontId="147" fillId="154" borderId="0" xfId="0" applyNumberFormat="1" applyFont="1" applyFill="1"/>
    <xf numFmtId="0" fontId="43" fillId="39" borderId="0" xfId="0" applyFont="1" applyFill="1" applyAlignment="1">
      <alignment horizontal="left"/>
    </xf>
    <xf numFmtId="2" fontId="43" fillId="39" borderId="0" xfId="0" applyNumberFormat="1" applyFont="1" applyFill="1"/>
    <xf numFmtId="0" fontId="43" fillId="39" borderId="0" xfId="0" applyFont="1" applyFill="1"/>
    <xf numFmtId="0" fontId="38" fillId="39" borderId="0" xfId="0" applyFont="1" applyFill="1" applyAlignment="1">
      <alignment horizontal="left" wrapText="1"/>
    </xf>
    <xf numFmtId="0" fontId="8" fillId="67" borderId="0" xfId="0" applyFont="1" applyFill="1" applyAlignment="1">
      <alignment horizontal="left"/>
    </xf>
    <xf numFmtId="2" fontId="8" fillId="67" borderId="0" xfId="0" applyNumberFormat="1" applyFont="1" applyFill="1"/>
    <xf numFmtId="0" fontId="38" fillId="67" borderId="0" xfId="0" applyFont="1" applyFill="1" applyAlignment="1">
      <alignment readingOrder="1"/>
    </xf>
    <xf numFmtId="0" fontId="9" fillId="67" borderId="0" xfId="0" applyFont="1" applyFill="1" applyAlignment="1">
      <alignment horizontal="left"/>
    </xf>
    <xf numFmtId="2" fontId="9" fillId="67" borderId="0" xfId="0" applyNumberFormat="1" applyFont="1" applyFill="1"/>
    <xf numFmtId="0" fontId="43" fillId="67" borderId="0" xfId="0" applyFont="1" applyFill="1" applyAlignment="1">
      <alignment horizontal="left"/>
    </xf>
    <xf numFmtId="2" fontId="43" fillId="67" borderId="0" xfId="0" applyNumberFormat="1" applyFont="1" applyFill="1"/>
    <xf numFmtId="0" fontId="43" fillId="22" borderId="0" xfId="0" applyFont="1" applyFill="1" applyAlignment="1">
      <alignment horizontal="left"/>
    </xf>
    <xf numFmtId="2" fontId="43" fillId="22" borderId="0" xfId="0" applyNumberFormat="1" applyFont="1" applyFill="1"/>
    <xf numFmtId="0" fontId="43" fillId="22" borderId="0" xfId="0" applyFont="1" applyFill="1" applyAlignment="1">
      <alignment readingOrder="1"/>
    </xf>
    <xf numFmtId="0" fontId="43" fillId="67" borderId="0" xfId="0" applyFont="1" applyFill="1" applyAlignment="1">
      <alignment readingOrder="1"/>
    </xf>
    <xf numFmtId="0" fontId="61" fillId="142" borderId="0" xfId="0" applyFont="1" applyFill="1" applyAlignment="1">
      <alignment horizontal="left"/>
    </xf>
    <xf numFmtId="2" fontId="61" fillId="142" borderId="0" xfId="0" applyNumberFormat="1" applyFont="1" applyFill="1"/>
    <xf numFmtId="0" fontId="61" fillId="142" borderId="0" xfId="0" applyFont="1" applyFill="1" applyAlignment="1">
      <alignment readingOrder="1"/>
    </xf>
    <xf numFmtId="0" fontId="159" fillId="0" borderId="0" xfId="0" applyFont="1"/>
    <xf numFmtId="2" fontId="61" fillId="88" borderId="0" xfId="0" applyNumberFormat="1" applyFont="1" applyFill="1"/>
    <xf numFmtId="0" fontId="137" fillId="142" borderId="0" xfId="0" applyFont="1" applyFill="1" applyAlignment="1">
      <alignment horizontal="left"/>
    </xf>
    <xf numFmtId="2" fontId="137" fillId="142" borderId="0" xfId="0" applyNumberFormat="1" applyFont="1" applyFill="1"/>
    <xf numFmtId="0" fontId="137" fillId="142" borderId="0" xfId="0" applyFont="1" applyFill="1" applyAlignment="1">
      <alignment readingOrder="1"/>
    </xf>
    <xf numFmtId="0" fontId="61" fillId="88" borderId="0" xfId="0" applyFont="1" applyFill="1" applyAlignment="1">
      <alignment horizontal="left" readingOrder="1"/>
    </xf>
    <xf numFmtId="0" fontId="61" fillId="98" borderId="0" xfId="0" applyFont="1" applyFill="1" applyAlignment="1">
      <alignment horizontal="left"/>
    </xf>
    <xf numFmtId="2" fontId="61" fillId="98" borderId="0" xfId="0" applyNumberFormat="1" applyFont="1" applyFill="1"/>
    <xf numFmtId="0" fontId="61" fillId="94" borderId="0" xfId="0" applyFont="1" applyFill="1" applyAlignment="1">
      <alignment horizontal="left"/>
    </xf>
    <xf numFmtId="2" fontId="61" fillId="94" borderId="0" xfId="0" applyNumberFormat="1" applyFont="1" applyFill="1"/>
    <xf numFmtId="0" fontId="61" fillId="94" borderId="0" xfId="0" applyFont="1" applyFill="1" applyAlignment="1">
      <alignment readingOrder="1"/>
    </xf>
    <xf numFmtId="0" fontId="61" fillId="148" borderId="0" xfId="0" applyFont="1" applyFill="1" applyAlignment="1">
      <alignment horizontal="left"/>
    </xf>
    <xf numFmtId="2" fontId="102" fillId="148" borderId="0" xfId="0" applyNumberFormat="1" applyFont="1" applyFill="1"/>
    <xf numFmtId="0" fontId="61" fillId="98" borderId="0" xfId="0" applyFont="1" applyFill="1" applyAlignment="1">
      <alignment readingOrder="1"/>
    </xf>
    <xf numFmtId="0" fontId="61" fillId="98" borderId="0" xfId="0" applyFont="1" applyFill="1" applyAlignment="1">
      <alignment horizontal="left" wrapText="1"/>
    </xf>
    <xf numFmtId="2" fontId="61" fillId="98" borderId="0" xfId="0" applyNumberFormat="1" applyFont="1" applyFill="1" applyAlignment="1">
      <alignment wrapText="1"/>
    </xf>
    <xf numFmtId="0" fontId="17" fillId="143" borderId="0" xfId="0" applyFont="1" applyFill="1" applyAlignment="1">
      <alignment horizontal="left"/>
    </xf>
    <xf numFmtId="2" fontId="17" fillId="143" borderId="0" xfId="0" applyNumberFormat="1" applyFont="1" applyFill="1"/>
    <xf numFmtId="0" fontId="45" fillId="38" borderId="0" xfId="0" applyFont="1" applyFill="1" applyAlignment="1">
      <alignment horizontal="left"/>
    </xf>
    <xf numFmtId="0" fontId="3" fillId="143" borderId="0" xfId="0" applyFont="1" applyFill="1" applyAlignment="1">
      <alignment horizontal="left"/>
    </xf>
    <xf numFmtId="2" fontId="3" fillId="143" borderId="0" xfId="0" applyNumberFormat="1" applyFont="1" applyFill="1"/>
    <xf numFmtId="0" fontId="17" fillId="38" borderId="0" xfId="0" applyFont="1" applyFill="1" applyAlignment="1">
      <alignment horizontal="left"/>
    </xf>
    <xf numFmtId="0" fontId="17" fillId="38" borderId="0" xfId="0" applyFont="1" applyFill="1"/>
    <xf numFmtId="0" fontId="3" fillId="38" borderId="0" xfId="0" applyFont="1" applyFill="1" applyAlignment="1">
      <alignment horizontal="left"/>
    </xf>
    <xf numFmtId="2" fontId="3" fillId="38" borderId="0" xfId="0" applyNumberFormat="1" applyFont="1" applyFill="1"/>
    <xf numFmtId="0" fontId="3" fillId="38" borderId="0" xfId="0" applyFont="1" applyFill="1" applyAlignment="1">
      <alignment readingOrder="1"/>
    </xf>
    <xf numFmtId="2" fontId="17" fillId="38" borderId="0" xfId="0" applyNumberFormat="1" applyFont="1" applyFill="1"/>
    <xf numFmtId="2" fontId="45" fillId="38" borderId="0" xfId="0" applyNumberFormat="1" applyFont="1" applyFill="1"/>
    <xf numFmtId="0" fontId="45" fillId="143" borderId="0" xfId="0" applyFont="1" applyFill="1"/>
    <xf numFmtId="0" fontId="21" fillId="143" borderId="0" xfId="0" applyFont="1" applyFill="1" applyAlignment="1">
      <alignment horizontal="left"/>
    </xf>
    <xf numFmtId="2" fontId="21" fillId="143" borderId="0" xfId="0" applyNumberFormat="1" applyFont="1" applyFill="1"/>
    <xf numFmtId="0" fontId="21" fillId="143" borderId="0" xfId="0" applyFont="1" applyFill="1" applyAlignment="1">
      <alignment readingOrder="1"/>
    </xf>
    <xf numFmtId="0" fontId="21" fillId="38" borderId="0" xfId="0" applyFont="1" applyFill="1" applyAlignment="1">
      <alignment horizontal="left" vertical="center" wrapText="1"/>
    </xf>
    <xf numFmtId="2" fontId="21" fillId="38" borderId="0" xfId="0" applyNumberFormat="1" applyFont="1" applyFill="1" applyAlignment="1">
      <alignment vertical="center" wrapText="1"/>
    </xf>
    <xf numFmtId="0" fontId="3" fillId="38" borderId="0" xfId="0" applyFont="1" applyFill="1"/>
    <xf numFmtId="0" fontId="21" fillId="143" borderId="0" xfId="0" applyFont="1" applyFill="1" applyAlignment="1">
      <alignment horizontal="left" wrapText="1"/>
    </xf>
    <xf numFmtId="2" fontId="21" fillId="143" borderId="0" xfId="0" applyNumberFormat="1" applyFont="1" applyFill="1" applyAlignment="1">
      <alignment wrapText="1"/>
    </xf>
    <xf numFmtId="0" fontId="17" fillId="143" borderId="0" xfId="0" applyFont="1" applyFill="1" applyAlignment="1">
      <alignment readingOrder="1"/>
    </xf>
    <xf numFmtId="0" fontId="45" fillId="38" borderId="0" xfId="0" applyFont="1" applyFill="1" applyAlignment="1">
      <alignment readingOrder="1"/>
    </xf>
    <xf numFmtId="0" fontId="21" fillId="38" borderId="0" xfId="0" applyFont="1" applyFill="1" applyAlignment="1">
      <alignment horizontal="left"/>
    </xf>
    <xf numFmtId="2" fontId="21" fillId="38" borderId="0" xfId="0" applyNumberFormat="1" applyFont="1" applyFill="1"/>
    <xf numFmtId="2" fontId="17" fillId="38" borderId="0" xfId="0" applyNumberFormat="1" applyFont="1" applyFill="1" applyAlignment="1">
      <alignment horizontal="right"/>
    </xf>
    <xf numFmtId="0" fontId="21" fillId="13" borderId="0" xfId="0" applyFont="1" applyFill="1" applyAlignment="1">
      <alignment horizontal="left"/>
    </xf>
    <xf numFmtId="2" fontId="21" fillId="13" borderId="0" xfId="0" applyNumberFormat="1" applyFont="1" applyFill="1"/>
    <xf numFmtId="0" fontId="3" fillId="13" borderId="0" xfId="0" applyFont="1" applyFill="1" applyAlignment="1">
      <alignment horizontal="left"/>
    </xf>
    <xf numFmtId="2" fontId="3" fillId="13" borderId="0" xfId="0" applyNumberFormat="1" applyFont="1" applyFill="1"/>
    <xf numFmtId="0" fontId="17" fillId="13" borderId="0" xfId="0" applyFont="1" applyFill="1" applyAlignment="1">
      <alignment readingOrder="1"/>
    </xf>
    <xf numFmtId="0" fontId="17" fillId="7" borderId="0" xfId="0" applyFont="1" applyFill="1" applyAlignment="1">
      <alignment horizontal="left"/>
    </xf>
    <xf numFmtId="2" fontId="17" fillId="7" borderId="0" xfId="0" applyNumberFormat="1" applyFont="1" applyFill="1"/>
    <xf numFmtId="0" fontId="3" fillId="17" borderId="0" xfId="0" applyFont="1" applyFill="1" applyAlignment="1">
      <alignment horizontal="left" wrapText="1"/>
    </xf>
    <xf numFmtId="2" fontId="3" fillId="17" borderId="0" xfId="0" applyNumberFormat="1" applyFont="1" applyFill="1" applyAlignment="1">
      <alignment wrapText="1"/>
    </xf>
    <xf numFmtId="0" fontId="3" fillId="17" borderId="0" xfId="0" applyFont="1" applyFill="1" applyAlignment="1">
      <alignment horizontal="left"/>
    </xf>
    <xf numFmtId="2" fontId="3" fillId="17" borderId="0" xfId="0" applyNumberFormat="1" applyFont="1" applyFill="1"/>
    <xf numFmtId="0" fontId="3" fillId="7" borderId="0" xfId="0" applyFont="1" applyFill="1" applyAlignment="1">
      <alignment horizontal="left"/>
    </xf>
    <xf numFmtId="2" fontId="3" fillId="7" borderId="0" xfId="0" applyNumberFormat="1" applyFont="1" applyFill="1"/>
    <xf numFmtId="0" fontId="3" fillId="7" borderId="0" xfId="0" applyFont="1" applyFill="1"/>
    <xf numFmtId="0" fontId="21" fillId="17" borderId="0" xfId="0" applyFont="1" applyFill="1" applyAlignment="1">
      <alignment horizontal="left"/>
    </xf>
    <xf numFmtId="2" fontId="21" fillId="17" borderId="0" xfId="0" applyNumberFormat="1" applyFont="1" applyFill="1"/>
    <xf numFmtId="0" fontId="21" fillId="0" borderId="0" xfId="0" applyFont="1" applyAlignment="1">
      <alignment horizontal="left"/>
    </xf>
    <xf numFmtId="2" fontId="21" fillId="0" borderId="0" xfId="0" applyNumberFormat="1" applyFont="1"/>
    <xf numFmtId="0" fontId="27" fillId="0" borderId="0" xfId="0" applyFont="1" applyAlignment="1">
      <alignment horizontal="left"/>
    </xf>
    <xf numFmtId="2" fontId="27" fillId="0" borderId="0" xfId="0" applyNumberFormat="1" applyFont="1"/>
    <xf numFmtId="0" fontId="97" fillId="0" borderId="0" xfId="0" applyFont="1" applyAlignment="1">
      <alignment horizontal="left"/>
    </xf>
    <xf numFmtId="2" fontId="97" fillId="0" borderId="0" xfId="0" applyNumberFormat="1" applyFont="1"/>
    <xf numFmtId="0" fontId="91" fillId="0" borderId="0" xfId="0" applyFont="1" applyAlignment="1">
      <alignment horizontal="left"/>
    </xf>
    <xf numFmtId="2" fontId="91" fillId="0" borderId="0" xfId="0" applyNumberFormat="1" applyFont="1"/>
    <xf numFmtId="0" fontId="3" fillId="0" borderId="0" xfId="0" applyFont="1" applyAlignment="1">
      <alignment horizontal="left"/>
    </xf>
    <xf numFmtId="2" fontId="3" fillId="0" borderId="0" xfId="0" applyNumberFormat="1" applyFont="1"/>
    <xf numFmtId="0" fontId="151" fillId="0" borderId="0" xfId="0" applyFont="1" applyAlignment="1">
      <alignment horizontal="left"/>
    </xf>
    <xf numFmtId="2" fontId="151" fillId="0" borderId="0" xfId="0" applyNumberFormat="1" applyFont="1"/>
    <xf numFmtId="0" fontId="151" fillId="0" borderId="0" xfId="0" applyFont="1" applyAlignment="1">
      <alignment readingOrder="1"/>
    </xf>
    <xf numFmtId="0" fontId="148" fillId="0" borderId="0" xfId="0" applyFont="1" applyAlignment="1">
      <alignment horizontal="left"/>
    </xf>
    <xf numFmtId="2" fontId="148" fillId="0" borderId="0" xfId="0" applyNumberFormat="1" applyFont="1"/>
    <xf numFmtId="0" fontId="148" fillId="0" borderId="0" xfId="0" applyFont="1" applyAlignment="1">
      <alignment readingOrder="1"/>
    </xf>
    <xf numFmtId="0" fontId="3" fillId="0" borderId="0" xfId="0" applyFont="1" applyAlignment="1">
      <alignment horizontal="left" readingOrder="1"/>
    </xf>
    <xf numFmtId="2" fontId="3" fillId="0" borderId="0" xfId="0" applyNumberFormat="1" applyFont="1" applyAlignment="1">
      <alignment readingOrder="1"/>
    </xf>
    <xf numFmtId="0" fontId="21" fillId="80" borderId="0" xfId="0" applyFont="1" applyFill="1" applyAlignment="1">
      <alignment vertical="center"/>
    </xf>
    <xf numFmtId="0" fontId="7" fillId="0" borderId="0" xfId="0" applyFont="1" applyAlignment="1">
      <alignment horizontal="left"/>
    </xf>
    <xf numFmtId="0" fontId="21" fillId="54" borderId="0" xfId="0" applyFont="1" applyFill="1" applyAlignment="1">
      <alignment horizontal="left" wrapText="1"/>
    </xf>
    <xf numFmtId="2" fontId="21" fillId="54" borderId="0" xfId="0" applyNumberFormat="1" applyFont="1" applyFill="1" applyAlignment="1">
      <alignment wrapText="1"/>
    </xf>
    <xf numFmtId="0" fontId="21" fillId="54" borderId="0" xfId="0" applyFont="1" applyFill="1" applyAlignment="1">
      <alignment horizontal="left" readingOrder="1"/>
    </xf>
    <xf numFmtId="2" fontId="21" fillId="54" borderId="0" xfId="0" applyNumberFormat="1" applyFont="1" applyFill="1" applyAlignment="1">
      <alignment readingOrder="1"/>
    </xf>
    <xf numFmtId="0" fontId="4" fillId="80" borderId="0" xfId="0" applyFont="1" applyFill="1"/>
    <xf numFmtId="0" fontId="13" fillId="0" borderId="0" xfId="0" applyFont="1" applyAlignment="1">
      <alignment horizontal="left"/>
    </xf>
    <xf numFmtId="0" fontId="21" fillId="162" borderId="0" xfId="0" applyFont="1" applyFill="1" applyAlignment="1">
      <alignment horizontal="left"/>
    </xf>
    <xf numFmtId="2" fontId="21" fillId="162" borderId="0" xfId="0" applyNumberFormat="1" applyFont="1" applyFill="1"/>
    <xf numFmtId="0" fontId="21" fillId="162" borderId="0" xfId="0" applyFont="1" applyFill="1"/>
    <xf numFmtId="0" fontId="4" fillId="162" borderId="0" xfId="0" applyFont="1" applyFill="1"/>
    <xf numFmtId="0" fontId="21" fillId="0" borderId="0" xfId="0" applyFont="1" applyAlignment="1">
      <alignment horizontal="left" readingOrder="1"/>
    </xf>
    <xf numFmtId="2" fontId="21" fillId="0" borderId="0" xfId="0" applyNumberFormat="1" applyFont="1" applyAlignment="1">
      <alignment readingOrder="1"/>
    </xf>
    <xf numFmtId="2" fontId="21" fillId="0" borderId="0" xfId="0" applyNumberFormat="1" applyFont="1" applyAlignment="1">
      <alignment vertical="top"/>
    </xf>
    <xf numFmtId="0" fontId="21" fillId="0" borderId="0" xfId="0" applyFont="1" applyAlignment="1">
      <alignment horizontal="left" wrapText="1"/>
    </xf>
    <xf numFmtId="2" fontId="21" fillId="0" borderId="0" xfId="0" applyNumberFormat="1" applyFont="1" applyAlignment="1">
      <alignment wrapText="1"/>
    </xf>
    <xf numFmtId="0" fontId="21" fillId="0" borderId="0" xfId="0" applyFont="1" applyAlignment="1">
      <alignment horizontal="left" vertical="center" wrapText="1"/>
    </xf>
    <xf numFmtId="2" fontId="21" fillId="0" borderId="0" xfId="0" applyNumberFormat="1" applyFont="1" applyAlignment="1">
      <alignment vertical="center" wrapText="1"/>
    </xf>
    <xf numFmtId="0" fontId="21" fillId="0" borderId="0" xfId="0" applyFont="1" applyAlignment="1">
      <alignment vertical="center"/>
    </xf>
    <xf numFmtId="0" fontId="21" fillId="0" borderId="0" xfId="0" applyFont="1" applyAlignment="1">
      <alignment horizontal="right"/>
    </xf>
    <xf numFmtId="1" fontId="21" fillId="0" borderId="0" xfId="0" applyNumberFormat="1" applyFont="1" applyAlignment="1">
      <alignment horizontal="left" vertical="top" wrapText="1"/>
    </xf>
    <xf numFmtId="2" fontId="21" fillId="0" borderId="0" xfId="0" applyNumberFormat="1" applyFont="1" applyAlignment="1">
      <alignment vertical="top" wrapText="1"/>
    </xf>
    <xf numFmtId="0" fontId="21" fillId="0" borderId="0" xfId="0" applyFont="1" applyAlignment="1">
      <alignment horizontal="left" vertical="top" wrapText="1"/>
    </xf>
    <xf numFmtId="49" fontId="21" fillId="0" borderId="0" xfId="0" applyNumberFormat="1" applyFont="1" applyAlignment="1">
      <alignment horizontal="left" vertical="top" wrapText="1"/>
    </xf>
    <xf numFmtId="49" fontId="21" fillId="0" borderId="0" xfId="0" applyNumberFormat="1" applyFont="1" applyAlignment="1">
      <alignment horizontal="left"/>
    </xf>
    <xf numFmtId="1" fontId="21" fillId="0" borderId="0" xfId="0" applyNumberFormat="1" applyFont="1" applyAlignment="1">
      <alignment horizontal="left" vertical="top"/>
    </xf>
    <xf numFmtId="0" fontId="21" fillId="0" borderId="0" xfId="0" applyFont="1" applyAlignment="1">
      <alignment horizontal="left" vertical="top"/>
    </xf>
    <xf numFmtId="0" fontId="21" fillId="0" borderId="0" xfId="0" applyFont="1" applyAlignment="1">
      <alignment vertical="top" readingOrder="1"/>
    </xf>
    <xf numFmtId="2" fontId="21" fillId="0" borderId="0" xfId="0" applyNumberFormat="1" applyFont="1" applyAlignment="1">
      <alignment horizontal="right"/>
    </xf>
    <xf numFmtId="0" fontId="21" fillId="0" borderId="0" xfId="0" applyFont="1" applyAlignment="1">
      <alignment horizontal="left" vertical="center"/>
    </xf>
    <xf numFmtId="0" fontId="21" fillId="0" borderId="7" xfId="0" applyFont="1" applyBorder="1"/>
    <xf numFmtId="0" fontId="0" fillId="0" borderId="0" xfId="0"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D6D6"/>
      <color rgb="FF009999"/>
      <color rgb="FF993366"/>
      <color rgb="FFFFFF99"/>
      <color rgb="FF8EA9DB"/>
      <color rgb="FF99FFCC"/>
      <color rgb="FF516D7F"/>
      <color rgb="FF663300"/>
      <color rgb="FFCCFF33"/>
      <color rgb="FF806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7FA4C43D-FEF9-46F3-BC96-82E413E3E45C}" autoFormatId="0" applyNumberFormats="0" applyBorderFormats="0" applyFontFormats="1" applyPatternFormats="1" applyAlignmentFormats="0" applyWidthHeightFormats="0">
  <queryTableRefresh preserveSortFilterLayout="0" headersInLastRefresh="0" nextId="28">
    <queryTableFields count="3">
      <queryTableField id="3" name="IVCPTCD"/>
      <queryTableField id="5" dataBound="0" fillFormulas="1"/>
      <queryTableField id="2" name="IVDESC"/>
    </queryTableFields>
    <queryTableDeletedFields count="1">
      <deletedField name="IVNUM"/>
    </queryTableDeletedFields>
    <sortState xmlns:xlrd2="http://schemas.microsoft.com/office/spreadsheetml/2017/richdata2" ref="A2:E15226">
      <sortCondition ref="A2:A15226"/>
      <sortCondition ref="E2:E15226"/>
      <sortCondition ref="C2:C15226"/>
    </sortState>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EC005973-CFDD-46E2-95F2-669BAE463CAE}" autoFormatId="0" applyNumberFormats="0" applyBorderFormats="0" applyFontFormats="1" applyPatternFormats="1" applyAlignmentFormats="0" applyWidthHeightFormats="0">
  <queryTableRefresh preserveSortFilterLayout="0" headersInLastRefresh="0" nextId="28">
    <queryTableFields count="3">
      <queryTableField id="3" name="IVCPTCD"/>
      <queryTableField id="5" dataBound="0" fillFormulas="1"/>
      <queryTableField id="2" name="IVDESC"/>
    </queryTableFields>
    <queryTableDeletedFields count="1">
      <deletedField name="IVNUM"/>
    </queryTableDeletedFields>
    <sortState xmlns:xlrd2="http://schemas.microsoft.com/office/spreadsheetml/2017/richdata2" ref="A2:E15167">
      <sortCondition ref="E2:E15167"/>
      <sortCondition ref="A2:A15167"/>
    </sortState>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3F3D8-C015-495C-9CF7-85848E22B093}">
  <dimension ref="A1:X15233"/>
  <sheetViews>
    <sheetView tabSelected="1" topLeftCell="A4467" zoomScale="80" zoomScaleNormal="80" workbookViewId="0">
      <selection activeCell="A4467" sqref="A1:XFD1048576"/>
    </sheetView>
  </sheetViews>
  <sheetFormatPr defaultColWidth="21.08984375" defaultRowHeight="14.5" x14ac:dyDescent="0.35"/>
  <cols>
    <col min="1" max="1" width="19.36328125" style="1705" bestFit="1" customWidth="1"/>
    <col min="2" max="2" width="15.1796875" style="1706" customWidth="1"/>
    <col min="3" max="3" width="43.26953125" style="1705" customWidth="1"/>
    <col min="4" max="5" width="43.26953125" style="100" customWidth="1"/>
    <col min="6" max="6" width="21.08984375" style="1705"/>
    <col min="7" max="8" width="21.08984375" style="100"/>
    <col min="9" max="9" width="21.08984375" style="1743"/>
    <col min="10" max="16384" width="21.08984375" style="100"/>
  </cols>
  <sheetData>
    <row r="1" spans="1:9" ht="15" customHeight="1" x14ac:dyDescent="0.35">
      <c r="A1" s="1705">
        <v>78582</v>
      </c>
      <c r="B1" s="1706">
        <v>1.04</v>
      </c>
      <c r="C1" s="100" t="s">
        <v>2889</v>
      </c>
      <c r="E1" s="1705" t="s">
        <v>19</v>
      </c>
      <c r="G1" s="980" t="s">
        <v>6482</v>
      </c>
    </row>
    <row r="2" spans="1:9" ht="15" customHeight="1" x14ac:dyDescent="0.35">
      <c r="A2" s="1705">
        <v>49465</v>
      </c>
      <c r="B2" s="1706">
        <v>0.6</v>
      </c>
      <c r="C2" s="89" t="s">
        <v>2816</v>
      </c>
      <c r="E2" s="1705" t="s">
        <v>19</v>
      </c>
      <c r="F2" s="100"/>
      <c r="G2" s="982" t="s">
        <v>19</v>
      </c>
      <c r="I2" s="100"/>
    </row>
    <row r="3" spans="1:9" ht="15" customHeight="1" x14ac:dyDescent="0.35">
      <c r="A3" s="1705">
        <v>49465</v>
      </c>
      <c r="B3" s="1706">
        <v>0.6</v>
      </c>
      <c r="C3" s="89" t="s">
        <v>2817</v>
      </c>
      <c r="E3" s="1705" t="s">
        <v>19</v>
      </c>
      <c r="G3" s="978" t="s">
        <v>14180</v>
      </c>
    </row>
    <row r="4" spans="1:9" ht="15" customHeight="1" x14ac:dyDescent="0.35">
      <c r="A4" s="1705">
        <v>49465</v>
      </c>
      <c r="B4" s="1706">
        <v>0.6</v>
      </c>
      <c r="C4" s="100" t="s">
        <v>368</v>
      </c>
      <c r="E4" s="1705" t="s">
        <v>182</v>
      </c>
      <c r="G4" s="994" t="s">
        <v>14181</v>
      </c>
    </row>
    <row r="5" spans="1:9" ht="15" customHeight="1" x14ac:dyDescent="0.35">
      <c r="A5" s="1705">
        <v>49465</v>
      </c>
      <c r="B5" s="1706">
        <v>0.6</v>
      </c>
      <c r="C5" s="100" t="s">
        <v>369</v>
      </c>
      <c r="E5" s="1705" t="s">
        <v>182</v>
      </c>
      <c r="G5" s="1007" t="s">
        <v>39</v>
      </c>
    </row>
    <row r="6" spans="1:9" ht="15" customHeight="1" x14ac:dyDescent="0.35">
      <c r="A6" s="1705">
        <v>49465</v>
      </c>
      <c r="B6" s="1706">
        <v>0.6</v>
      </c>
      <c r="C6" s="100" t="s">
        <v>1375</v>
      </c>
      <c r="E6" s="1705" t="s">
        <v>1280</v>
      </c>
      <c r="G6" s="981" t="s">
        <v>182</v>
      </c>
    </row>
    <row r="7" spans="1:9" ht="15" customHeight="1" x14ac:dyDescent="0.35">
      <c r="A7" s="1705">
        <v>49465</v>
      </c>
      <c r="B7" s="1706">
        <v>0.6</v>
      </c>
      <c r="C7" s="100" t="s">
        <v>5062</v>
      </c>
      <c r="E7" s="100" t="s">
        <v>4946</v>
      </c>
      <c r="G7" s="971" t="s">
        <v>14184</v>
      </c>
    </row>
    <row r="8" spans="1:9" ht="15" customHeight="1" x14ac:dyDescent="0.35">
      <c r="A8" s="1705">
        <v>49465</v>
      </c>
      <c r="B8" s="1706">
        <v>0.6</v>
      </c>
      <c r="C8" s="100" t="s">
        <v>5063</v>
      </c>
      <c r="E8" s="100" t="s">
        <v>4946</v>
      </c>
      <c r="G8" s="991" t="s">
        <v>532</v>
      </c>
    </row>
    <row r="9" spans="1:9" ht="15" customHeight="1" x14ac:dyDescent="0.35">
      <c r="A9" s="1705">
        <v>49465</v>
      </c>
      <c r="B9" s="1706">
        <v>0.6</v>
      </c>
      <c r="C9" s="100" t="s">
        <v>5294</v>
      </c>
      <c r="E9" s="100" t="s">
        <v>5155</v>
      </c>
      <c r="G9" s="997" t="s">
        <v>770</v>
      </c>
    </row>
    <row r="10" spans="1:9" ht="15" customHeight="1" x14ac:dyDescent="0.35">
      <c r="A10" s="1705">
        <v>49465</v>
      </c>
      <c r="B10" s="1706">
        <v>0.6</v>
      </c>
      <c r="C10" s="100" t="s">
        <v>5157</v>
      </c>
      <c r="E10" s="100" t="s">
        <v>5155</v>
      </c>
      <c r="G10" s="1010" t="s">
        <v>865</v>
      </c>
    </row>
    <row r="11" spans="1:9" ht="15" customHeight="1" x14ac:dyDescent="0.35">
      <c r="A11" s="1705">
        <v>49465</v>
      </c>
      <c r="B11" s="1706">
        <v>0.6</v>
      </c>
      <c r="C11" s="100" t="s">
        <v>5157</v>
      </c>
      <c r="E11" s="100" t="s">
        <v>5155</v>
      </c>
      <c r="G11" s="979" t="s">
        <v>875</v>
      </c>
    </row>
    <row r="12" spans="1:9" ht="15" customHeight="1" x14ac:dyDescent="0.35">
      <c r="A12" s="1705">
        <v>49465</v>
      </c>
      <c r="B12" s="1706">
        <v>0.6</v>
      </c>
      <c r="C12" s="100" t="s">
        <v>2817</v>
      </c>
      <c r="E12" s="100" t="s">
        <v>5695</v>
      </c>
      <c r="G12" s="992" t="s">
        <v>879</v>
      </c>
    </row>
    <row r="13" spans="1:9" ht="15" customHeight="1" x14ac:dyDescent="0.35">
      <c r="A13" s="1705">
        <v>49465</v>
      </c>
      <c r="B13" s="1706">
        <v>0.6</v>
      </c>
      <c r="C13" s="100" t="s">
        <v>2817</v>
      </c>
      <c r="E13" s="1705" t="s">
        <v>9583</v>
      </c>
      <c r="G13" s="956" t="s">
        <v>1280</v>
      </c>
    </row>
    <row r="14" spans="1:9" ht="15" customHeight="1" x14ac:dyDescent="0.35">
      <c r="A14" s="1705">
        <v>70030</v>
      </c>
      <c r="B14" s="1706">
        <v>0.18</v>
      </c>
      <c r="C14" s="100" t="s">
        <v>1654</v>
      </c>
      <c r="E14" s="1705" t="s">
        <v>875</v>
      </c>
      <c r="F14" s="100"/>
      <c r="G14" s="1009" t="s">
        <v>1433</v>
      </c>
      <c r="I14" s="100"/>
    </row>
    <row r="15" spans="1:9" ht="15" customHeight="1" x14ac:dyDescent="0.35">
      <c r="A15" s="1705">
        <v>70030</v>
      </c>
      <c r="B15" s="1706">
        <v>0.18</v>
      </c>
      <c r="C15" s="100" t="s">
        <v>2285</v>
      </c>
      <c r="E15" s="1705" t="s">
        <v>2237</v>
      </c>
      <c r="G15" s="1015" t="s">
        <v>1753</v>
      </c>
    </row>
    <row r="16" spans="1:9" ht="15" customHeight="1" x14ac:dyDescent="0.35">
      <c r="A16" s="1705">
        <v>70030</v>
      </c>
      <c r="B16" s="1706">
        <v>0.18</v>
      </c>
      <c r="C16" s="100" t="s">
        <v>3075</v>
      </c>
      <c r="E16" s="1705" t="s">
        <v>2994</v>
      </c>
      <c r="G16" s="974" t="s">
        <v>1755</v>
      </c>
    </row>
    <row r="17" spans="1:7" ht="15" customHeight="1" x14ac:dyDescent="0.35">
      <c r="A17" s="1705">
        <v>70030</v>
      </c>
      <c r="B17" s="1706">
        <v>0.18</v>
      </c>
      <c r="C17" s="100" t="s">
        <v>4325</v>
      </c>
      <c r="E17" s="1705" t="s">
        <v>4266</v>
      </c>
      <c r="G17" s="988" t="s">
        <v>2237</v>
      </c>
    </row>
    <row r="18" spans="1:7" ht="15" customHeight="1" x14ac:dyDescent="0.35">
      <c r="A18" s="1705">
        <v>70030</v>
      </c>
      <c r="B18" s="1706">
        <v>0.18</v>
      </c>
      <c r="C18" s="100" t="s">
        <v>4989</v>
      </c>
      <c r="E18" s="100" t="s">
        <v>4946</v>
      </c>
      <c r="G18" s="638" t="s">
        <v>2994</v>
      </c>
    </row>
    <row r="19" spans="1:7" ht="15" customHeight="1" x14ac:dyDescent="0.35">
      <c r="A19" s="1705">
        <v>70030</v>
      </c>
      <c r="B19" s="1706">
        <v>0.18</v>
      </c>
      <c r="C19" s="100" t="s">
        <v>6564</v>
      </c>
      <c r="E19" s="1705" t="s">
        <v>6556</v>
      </c>
      <c r="G19" s="975" t="s">
        <v>4266</v>
      </c>
    </row>
    <row r="20" spans="1:7" ht="15" customHeight="1" x14ac:dyDescent="0.35">
      <c r="A20" s="1705">
        <v>70030</v>
      </c>
      <c r="B20" s="1706">
        <v>0.18</v>
      </c>
      <c r="C20" s="100" t="s">
        <v>7482</v>
      </c>
      <c r="E20" s="1705" t="s">
        <v>7428</v>
      </c>
      <c r="G20" s="1001" t="s">
        <v>6503</v>
      </c>
    </row>
    <row r="21" spans="1:7" ht="15" customHeight="1" x14ac:dyDescent="0.35">
      <c r="A21" s="1705">
        <v>70030</v>
      </c>
      <c r="B21" s="1706">
        <v>0.18</v>
      </c>
      <c r="C21" s="100" t="s">
        <v>9671</v>
      </c>
      <c r="E21" s="1705" t="s">
        <v>9583</v>
      </c>
      <c r="G21" s="984" t="s">
        <v>6556</v>
      </c>
    </row>
    <row r="22" spans="1:7" ht="15" customHeight="1" x14ac:dyDescent="0.35">
      <c r="A22" s="1705">
        <v>70030</v>
      </c>
      <c r="B22" s="1706">
        <v>0.18</v>
      </c>
      <c r="C22" s="100" t="s">
        <v>12687</v>
      </c>
      <c r="E22" s="1705" t="s">
        <v>12542</v>
      </c>
      <c r="G22" s="972" t="s">
        <v>6737</v>
      </c>
    </row>
    <row r="23" spans="1:7" ht="15" customHeight="1" x14ac:dyDescent="0.35">
      <c r="A23" s="1705">
        <v>70030</v>
      </c>
      <c r="B23" s="1706">
        <v>0.18</v>
      </c>
      <c r="C23" s="100" t="s">
        <v>3790</v>
      </c>
      <c r="E23" s="1705" t="s">
        <v>13383</v>
      </c>
      <c r="G23" s="973" t="s">
        <v>6965</v>
      </c>
    </row>
    <row r="24" spans="1:7" ht="15" customHeight="1" x14ac:dyDescent="0.35">
      <c r="A24" s="1705">
        <v>70100</v>
      </c>
      <c r="B24" s="1706">
        <v>0.18</v>
      </c>
      <c r="C24" s="100" t="s">
        <v>2718</v>
      </c>
      <c r="E24" s="1705" t="s">
        <v>19</v>
      </c>
      <c r="G24" s="987" t="s">
        <v>7410</v>
      </c>
    </row>
    <row r="25" spans="1:7" ht="15" customHeight="1" x14ac:dyDescent="0.35">
      <c r="A25" s="1744">
        <v>70100</v>
      </c>
      <c r="B25" s="1745">
        <v>0.18</v>
      </c>
      <c r="C25" s="1746" t="s">
        <v>595</v>
      </c>
      <c r="E25" s="1705" t="s">
        <v>532</v>
      </c>
      <c r="G25" s="996" t="s">
        <v>7428</v>
      </c>
    </row>
    <row r="26" spans="1:7" ht="15" customHeight="1" x14ac:dyDescent="0.35">
      <c r="A26" s="1744">
        <v>70100</v>
      </c>
      <c r="B26" s="1745">
        <v>0.18</v>
      </c>
      <c r="C26" s="1746" t="s">
        <v>596</v>
      </c>
      <c r="E26" s="1705" t="s">
        <v>532</v>
      </c>
      <c r="G26" s="1002" t="s">
        <v>7967</v>
      </c>
    </row>
    <row r="27" spans="1:7" ht="15" customHeight="1" x14ac:dyDescent="0.35">
      <c r="A27" s="1744">
        <v>70100</v>
      </c>
      <c r="B27" s="1745">
        <v>0.18</v>
      </c>
      <c r="C27" s="1746" t="s">
        <v>597</v>
      </c>
      <c r="E27" s="1705" t="s">
        <v>532</v>
      </c>
      <c r="G27" s="1000" t="s">
        <v>7979</v>
      </c>
    </row>
    <row r="28" spans="1:7" ht="15" customHeight="1" x14ac:dyDescent="0.35">
      <c r="A28" s="1744">
        <v>70100</v>
      </c>
      <c r="B28" s="1745">
        <v>0.18</v>
      </c>
      <c r="C28" s="1746" t="s">
        <v>598</v>
      </c>
      <c r="E28" s="1705" t="s">
        <v>532</v>
      </c>
      <c r="G28" s="251" t="s">
        <v>8364</v>
      </c>
    </row>
    <row r="29" spans="1:7" ht="15" customHeight="1" x14ac:dyDescent="0.35">
      <c r="A29" s="1705">
        <v>70100</v>
      </c>
      <c r="B29" s="1706">
        <v>0.18</v>
      </c>
      <c r="C29" s="100" t="s">
        <v>801</v>
      </c>
      <c r="E29" s="1705" t="s">
        <v>770</v>
      </c>
      <c r="G29" s="998" t="s">
        <v>8655</v>
      </c>
    </row>
    <row r="30" spans="1:7" ht="15" customHeight="1" x14ac:dyDescent="0.35">
      <c r="A30" s="1705">
        <v>70100</v>
      </c>
      <c r="B30" s="1706">
        <v>0.18</v>
      </c>
      <c r="C30" s="100" t="s">
        <v>8525</v>
      </c>
      <c r="E30" s="1705" t="s">
        <v>875</v>
      </c>
      <c r="G30" s="1004" t="s">
        <v>14191</v>
      </c>
    </row>
    <row r="31" spans="1:7" ht="15" customHeight="1" x14ac:dyDescent="0.35">
      <c r="A31" s="1705">
        <v>70100</v>
      </c>
      <c r="B31" s="1706">
        <v>0.18</v>
      </c>
      <c r="C31" s="100" t="s">
        <v>936</v>
      </c>
      <c r="E31" s="1705" t="s">
        <v>879</v>
      </c>
      <c r="G31" s="976" t="s">
        <v>8689</v>
      </c>
    </row>
    <row r="32" spans="1:7" ht="15" customHeight="1" x14ac:dyDescent="0.35">
      <c r="A32" s="1705">
        <v>70100</v>
      </c>
      <c r="B32" s="1706">
        <v>0.18</v>
      </c>
      <c r="C32" s="100" t="s">
        <v>937</v>
      </c>
      <c r="E32" s="1705" t="s">
        <v>879</v>
      </c>
      <c r="G32" s="983" t="s">
        <v>9126</v>
      </c>
    </row>
    <row r="33" spans="1:7" ht="15" customHeight="1" x14ac:dyDescent="0.35">
      <c r="A33" s="1705">
        <v>70100</v>
      </c>
      <c r="B33" s="1706">
        <v>0.18</v>
      </c>
      <c r="C33" s="89" t="s">
        <v>1799</v>
      </c>
      <c r="E33" s="1705" t="s">
        <v>1755</v>
      </c>
      <c r="G33" s="986" t="s">
        <v>9583</v>
      </c>
    </row>
    <row r="34" spans="1:7" ht="15" customHeight="1" x14ac:dyDescent="0.35">
      <c r="A34" s="1705">
        <v>70100</v>
      </c>
      <c r="B34" s="1706">
        <v>0.18</v>
      </c>
      <c r="C34" s="89" t="s">
        <v>1800</v>
      </c>
      <c r="E34" s="1705" t="s">
        <v>1755</v>
      </c>
      <c r="G34" s="995" t="s">
        <v>14192</v>
      </c>
    </row>
    <row r="35" spans="1:7" ht="15" customHeight="1" x14ac:dyDescent="0.35">
      <c r="A35" s="1705">
        <v>70100</v>
      </c>
      <c r="B35" s="1706">
        <v>0.18</v>
      </c>
      <c r="C35" s="89" t="s">
        <v>1801</v>
      </c>
      <c r="E35" s="1705" t="s">
        <v>1755</v>
      </c>
      <c r="G35" s="985" t="s">
        <v>10273</v>
      </c>
    </row>
    <row r="36" spans="1:7" ht="15" customHeight="1" x14ac:dyDescent="0.35">
      <c r="A36" s="1705">
        <v>70100</v>
      </c>
      <c r="B36" s="1706">
        <v>0.18</v>
      </c>
      <c r="C36" s="100" t="s">
        <v>1802</v>
      </c>
      <c r="E36" s="1705" t="s">
        <v>1755</v>
      </c>
      <c r="G36" s="1030" t="s">
        <v>12088</v>
      </c>
    </row>
    <row r="37" spans="1:7" ht="15" customHeight="1" x14ac:dyDescent="0.35">
      <c r="A37" s="1705">
        <v>70100</v>
      </c>
      <c r="B37" s="1706">
        <v>0.18</v>
      </c>
      <c r="C37" s="100" t="s">
        <v>2286</v>
      </c>
      <c r="E37" s="1705" t="s">
        <v>2237</v>
      </c>
      <c r="G37" s="990" t="s">
        <v>12542</v>
      </c>
    </row>
    <row r="38" spans="1:7" ht="15" customHeight="1" x14ac:dyDescent="0.35">
      <c r="A38" s="1705">
        <v>70100</v>
      </c>
      <c r="B38" s="1706">
        <v>0.18</v>
      </c>
      <c r="C38" s="100" t="s">
        <v>3076</v>
      </c>
      <c r="E38" s="1705" t="s">
        <v>2994</v>
      </c>
      <c r="G38" s="977" t="s">
        <v>14193</v>
      </c>
    </row>
    <row r="39" spans="1:7" ht="15" customHeight="1" x14ac:dyDescent="0.35">
      <c r="A39" s="1705">
        <v>70100</v>
      </c>
      <c r="B39" s="1706">
        <v>0.18</v>
      </c>
      <c r="C39" s="100" t="s">
        <v>4664</v>
      </c>
      <c r="E39" s="100" t="s">
        <v>4609</v>
      </c>
      <c r="G39" s="993" t="s">
        <v>13383</v>
      </c>
    </row>
    <row r="40" spans="1:7" ht="15" customHeight="1" x14ac:dyDescent="0.35">
      <c r="A40" s="1705">
        <v>70100</v>
      </c>
      <c r="B40" s="1706">
        <v>0.18</v>
      </c>
      <c r="C40" s="100" t="s">
        <v>5515</v>
      </c>
      <c r="E40" s="100" t="s">
        <v>5452</v>
      </c>
      <c r="G40" s="1003" t="s">
        <v>13430</v>
      </c>
    </row>
    <row r="41" spans="1:7" ht="15" customHeight="1" x14ac:dyDescent="0.45">
      <c r="A41" s="1705">
        <v>70100</v>
      </c>
      <c r="B41" s="1706">
        <v>0.18</v>
      </c>
      <c r="C41" s="100" t="s">
        <v>5734</v>
      </c>
      <c r="E41" s="100" t="s">
        <v>5695</v>
      </c>
      <c r="G41" s="989" t="s">
        <v>13580</v>
      </c>
    </row>
    <row r="42" spans="1:7" ht="15" customHeight="1" x14ac:dyDescent="0.35">
      <c r="A42" s="1705">
        <v>70100</v>
      </c>
      <c r="B42" s="1706">
        <v>0.18</v>
      </c>
      <c r="C42" s="89" t="s">
        <v>8111</v>
      </c>
      <c r="E42" s="100" t="s">
        <v>5912</v>
      </c>
      <c r="G42" s="1008" t="s">
        <v>6108</v>
      </c>
    </row>
    <row r="43" spans="1:7" ht="15" customHeight="1" x14ac:dyDescent="0.35">
      <c r="A43" s="1705">
        <v>70100</v>
      </c>
      <c r="B43" s="1706">
        <v>0.18</v>
      </c>
      <c r="C43" s="89" t="s">
        <v>8112</v>
      </c>
      <c r="E43" s="100" t="s">
        <v>5912</v>
      </c>
    </row>
    <row r="44" spans="1:7" ht="15" customHeight="1" x14ac:dyDescent="0.35">
      <c r="A44" s="1705">
        <v>70100</v>
      </c>
      <c r="B44" s="1706">
        <v>0.18</v>
      </c>
      <c r="C44" s="100" t="s">
        <v>6193</v>
      </c>
      <c r="E44" s="100" t="s">
        <v>6110</v>
      </c>
    </row>
    <row r="45" spans="1:7" ht="15" customHeight="1" x14ac:dyDescent="0.35">
      <c r="A45" s="1705">
        <v>70100</v>
      </c>
      <c r="B45" s="1706">
        <v>0.18</v>
      </c>
      <c r="C45" s="100" t="s">
        <v>6194</v>
      </c>
      <c r="E45" s="100" t="s">
        <v>6110</v>
      </c>
    </row>
    <row r="46" spans="1:7" ht="15" customHeight="1" x14ac:dyDescent="0.35">
      <c r="A46" s="1705">
        <v>70100</v>
      </c>
      <c r="B46" s="1706">
        <v>0.18</v>
      </c>
      <c r="C46" s="100" t="s">
        <v>6565</v>
      </c>
      <c r="E46" s="1705" t="s">
        <v>6556</v>
      </c>
    </row>
    <row r="47" spans="1:7" ht="15" customHeight="1" x14ac:dyDescent="0.35">
      <c r="A47" s="1705">
        <v>70100</v>
      </c>
      <c r="B47" s="1706">
        <v>0.18</v>
      </c>
      <c r="C47" s="89" t="s">
        <v>7052</v>
      </c>
      <c r="E47" s="1705" t="s">
        <v>6965</v>
      </c>
    </row>
    <row r="48" spans="1:7" ht="15" customHeight="1" x14ac:dyDescent="0.35">
      <c r="A48" s="1705">
        <v>70100</v>
      </c>
      <c r="B48" s="1706">
        <v>0.18</v>
      </c>
      <c r="C48" s="89" t="s">
        <v>7053</v>
      </c>
      <c r="E48" s="1705" t="s">
        <v>6965</v>
      </c>
    </row>
    <row r="49" spans="1:9" ht="15" customHeight="1" x14ac:dyDescent="0.35">
      <c r="A49" s="1705">
        <v>70100</v>
      </c>
      <c r="B49" s="1706">
        <v>0.18</v>
      </c>
      <c r="C49" s="100" t="s">
        <v>7483</v>
      </c>
      <c r="E49" s="1705" t="s">
        <v>7428</v>
      </c>
    </row>
    <row r="50" spans="1:9" ht="15" customHeight="1" x14ac:dyDescent="0.35">
      <c r="A50" s="1705">
        <v>70100</v>
      </c>
      <c r="B50" s="1706">
        <v>0.18</v>
      </c>
      <c r="C50" s="100" t="s">
        <v>8768</v>
      </c>
      <c r="E50" s="1705" t="s">
        <v>8689</v>
      </c>
    </row>
    <row r="51" spans="1:9" ht="15" customHeight="1" x14ac:dyDescent="0.35">
      <c r="A51" s="1705">
        <v>70100</v>
      </c>
      <c r="B51" s="1706">
        <v>0.18</v>
      </c>
      <c r="C51" s="100" t="s">
        <v>9672</v>
      </c>
      <c r="E51" s="1705" t="s">
        <v>9583</v>
      </c>
    </row>
    <row r="52" spans="1:9" ht="15" customHeight="1" x14ac:dyDescent="0.35">
      <c r="A52" s="1705">
        <v>70100</v>
      </c>
      <c r="B52" s="1706">
        <v>0.18</v>
      </c>
      <c r="C52" s="89" t="s">
        <v>12688</v>
      </c>
      <c r="E52" s="1705" t="s">
        <v>12542</v>
      </c>
    </row>
    <row r="53" spans="1:9" ht="15" customHeight="1" x14ac:dyDescent="0.35">
      <c r="A53" s="1705">
        <v>70100</v>
      </c>
      <c r="B53" s="1706">
        <v>0.18</v>
      </c>
      <c r="C53" s="100" t="s">
        <v>3791</v>
      </c>
      <c r="E53" s="1705" t="s">
        <v>13383</v>
      </c>
    </row>
    <row r="54" spans="1:9" ht="15" customHeight="1" x14ac:dyDescent="0.35">
      <c r="A54" s="1705">
        <v>70100</v>
      </c>
      <c r="B54" s="1706">
        <v>0.18</v>
      </c>
      <c r="C54" s="100" t="s">
        <v>13479</v>
      </c>
      <c r="E54" s="1705" t="s">
        <v>13430</v>
      </c>
    </row>
    <row r="55" spans="1:9" ht="15" customHeight="1" x14ac:dyDescent="0.35">
      <c r="A55" s="1705">
        <v>70100</v>
      </c>
      <c r="B55" s="1706">
        <v>0.18</v>
      </c>
      <c r="C55" s="100" t="s">
        <v>13637</v>
      </c>
      <c r="E55" s="1705" t="s">
        <v>13580</v>
      </c>
    </row>
    <row r="56" spans="1:9" ht="15" customHeight="1" x14ac:dyDescent="0.35">
      <c r="A56" s="1705">
        <v>70100</v>
      </c>
      <c r="B56" s="1706">
        <v>0.18</v>
      </c>
      <c r="C56" s="100" t="s">
        <v>14151</v>
      </c>
    </row>
    <row r="57" spans="1:9" ht="15" customHeight="1" x14ac:dyDescent="0.35">
      <c r="A57" s="1705">
        <v>70110</v>
      </c>
      <c r="B57" s="1706">
        <v>0.24</v>
      </c>
      <c r="C57" s="100" t="s">
        <v>2757</v>
      </c>
      <c r="E57" s="1705" t="s">
        <v>19</v>
      </c>
    </row>
    <row r="58" spans="1:9" ht="15" customHeight="1" x14ac:dyDescent="0.35">
      <c r="A58" s="1705">
        <v>70110</v>
      </c>
      <c r="B58" s="1706">
        <v>0.24</v>
      </c>
      <c r="C58" s="100" t="s">
        <v>301</v>
      </c>
      <c r="E58" s="1705" t="s">
        <v>182</v>
      </c>
    </row>
    <row r="59" spans="1:9" ht="15" customHeight="1" x14ac:dyDescent="0.35">
      <c r="A59" s="1744">
        <v>70110</v>
      </c>
      <c r="B59" s="1745">
        <v>0.24</v>
      </c>
      <c r="C59" s="1746" t="s">
        <v>631</v>
      </c>
      <c r="E59" s="1705" t="s">
        <v>532</v>
      </c>
    </row>
    <row r="60" spans="1:9" ht="15" customHeight="1" x14ac:dyDescent="0.35">
      <c r="A60" s="1744">
        <v>70110</v>
      </c>
      <c r="B60" s="1745">
        <v>0.24</v>
      </c>
      <c r="C60" s="1746" t="s">
        <v>632</v>
      </c>
      <c r="E60" s="1705" t="s">
        <v>532</v>
      </c>
    </row>
    <row r="61" spans="1:9" ht="15" customHeight="1" x14ac:dyDescent="0.35">
      <c r="A61" s="1705">
        <v>70110</v>
      </c>
      <c r="B61" s="1706">
        <v>0.24</v>
      </c>
      <c r="C61" s="100" t="s">
        <v>825</v>
      </c>
      <c r="E61" s="1705" t="s">
        <v>770</v>
      </c>
    </row>
    <row r="62" spans="1:9" ht="15" customHeight="1" x14ac:dyDescent="0.35">
      <c r="A62" s="1705">
        <v>70110</v>
      </c>
      <c r="B62" s="1706">
        <v>0.24</v>
      </c>
      <c r="C62" s="100" t="s">
        <v>8547</v>
      </c>
      <c r="E62" s="1705" t="s">
        <v>875</v>
      </c>
    </row>
    <row r="63" spans="1:9" ht="14.5" customHeight="1" x14ac:dyDescent="0.35">
      <c r="A63" s="1705">
        <v>70110</v>
      </c>
      <c r="B63" s="1706">
        <v>0.24</v>
      </c>
      <c r="C63" s="100" t="s">
        <v>990</v>
      </c>
      <c r="E63" s="1705" t="s">
        <v>879</v>
      </c>
    </row>
    <row r="64" spans="1:9" ht="14.5" customHeight="1" x14ac:dyDescent="0.35">
      <c r="A64" s="1705">
        <v>70110</v>
      </c>
      <c r="B64" s="1706">
        <v>0.24</v>
      </c>
      <c r="C64" s="100" t="s">
        <v>1350</v>
      </c>
      <c r="E64" s="1705" t="s">
        <v>1280</v>
      </c>
      <c r="F64" s="100"/>
      <c r="I64" s="100"/>
    </row>
    <row r="65" spans="1:5" ht="14.5" customHeight="1" x14ac:dyDescent="0.35">
      <c r="A65" s="1705">
        <v>70110</v>
      </c>
      <c r="B65" s="1706">
        <v>0.24</v>
      </c>
      <c r="C65" s="100" t="s">
        <v>1834</v>
      </c>
      <c r="E65" s="1705" t="s">
        <v>1755</v>
      </c>
    </row>
    <row r="66" spans="1:5" ht="15" customHeight="1" x14ac:dyDescent="0.35">
      <c r="A66" s="1705">
        <v>70110</v>
      </c>
      <c r="B66" s="1706">
        <v>0.24</v>
      </c>
      <c r="C66" s="100" t="s">
        <v>1835</v>
      </c>
      <c r="E66" s="1705" t="s">
        <v>1755</v>
      </c>
    </row>
    <row r="67" spans="1:5" ht="15" customHeight="1" x14ac:dyDescent="0.35">
      <c r="A67" s="1705">
        <v>70110</v>
      </c>
      <c r="B67" s="1706">
        <v>0.24</v>
      </c>
      <c r="C67" s="89" t="s">
        <v>1836</v>
      </c>
      <c r="E67" s="1705" t="s">
        <v>1755</v>
      </c>
    </row>
    <row r="68" spans="1:5" ht="15" customHeight="1" x14ac:dyDescent="0.35">
      <c r="A68" s="1705">
        <v>70110</v>
      </c>
      <c r="B68" s="1706">
        <v>0.24</v>
      </c>
      <c r="C68" s="100" t="s">
        <v>1837</v>
      </c>
      <c r="E68" s="1705" t="s">
        <v>1755</v>
      </c>
    </row>
    <row r="69" spans="1:5" ht="15" customHeight="1" x14ac:dyDescent="0.35">
      <c r="A69" s="1705">
        <v>70110</v>
      </c>
      <c r="B69" s="1706">
        <v>0.24</v>
      </c>
      <c r="C69" s="100" t="s">
        <v>2322</v>
      </c>
      <c r="E69" s="1705" t="s">
        <v>2237</v>
      </c>
    </row>
    <row r="70" spans="1:5" ht="15" customHeight="1" x14ac:dyDescent="0.35">
      <c r="A70" s="1705">
        <v>70110</v>
      </c>
      <c r="B70" s="1706">
        <v>0.24</v>
      </c>
      <c r="C70" s="100" t="s">
        <v>3135</v>
      </c>
      <c r="E70" s="1705" t="s">
        <v>2994</v>
      </c>
    </row>
    <row r="71" spans="1:5" ht="15" customHeight="1" x14ac:dyDescent="0.35">
      <c r="A71" s="1705">
        <v>70110</v>
      </c>
      <c r="B71" s="1706">
        <v>0.24</v>
      </c>
      <c r="C71" s="89" t="s">
        <v>4357</v>
      </c>
      <c r="E71" s="1705" t="s">
        <v>4266</v>
      </c>
    </row>
    <row r="72" spans="1:5" ht="15" customHeight="1" x14ac:dyDescent="0.35">
      <c r="A72" s="1705">
        <v>70110</v>
      </c>
      <c r="B72" s="1706">
        <v>0.24</v>
      </c>
      <c r="C72" s="100" t="s">
        <v>4707</v>
      </c>
      <c r="E72" s="100" t="s">
        <v>4609</v>
      </c>
    </row>
    <row r="73" spans="1:5" ht="15" customHeight="1" x14ac:dyDescent="0.35">
      <c r="A73" s="1705">
        <v>70110</v>
      </c>
      <c r="B73" s="1706">
        <v>0.24</v>
      </c>
      <c r="C73" s="100" t="s">
        <v>5032</v>
      </c>
      <c r="E73" s="100" t="s">
        <v>4946</v>
      </c>
    </row>
    <row r="74" spans="1:5" ht="15" customHeight="1" x14ac:dyDescent="0.35">
      <c r="A74" s="1705">
        <v>70110</v>
      </c>
      <c r="B74" s="1706">
        <v>0.24</v>
      </c>
      <c r="C74" s="100" t="s">
        <v>990</v>
      </c>
      <c r="E74" s="100" t="s">
        <v>5155</v>
      </c>
    </row>
    <row r="75" spans="1:5" ht="15" customHeight="1" x14ac:dyDescent="0.35">
      <c r="A75" s="1705">
        <v>70110</v>
      </c>
      <c r="B75" s="1706">
        <v>0.24</v>
      </c>
      <c r="C75" s="100" t="s">
        <v>5771</v>
      </c>
      <c r="E75" s="100" t="s">
        <v>5695</v>
      </c>
    </row>
    <row r="76" spans="1:5" ht="15" customHeight="1" x14ac:dyDescent="0.35">
      <c r="A76" s="1705">
        <v>70110</v>
      </c>
      <c r="B76" s="1706">
        <v>0.24</v>
      </c>
      <c r="C76" s="100" t="s">
        <v>8148</v>
      </c>
      <c r="E76" s="100" t="s">
        <v>5912</v>
      </c>
    </row>
    <row r="77" spans="1:5" ht="15" customHeight="1" x14ac:dyDescent="0.35">
      <c r="A77" s="1705">
        <v>70110</v>
      </c>
      <c r="B77" s="1706">
        <v>0.24</v>
      </c>
      <c r="C77" s="100" t="s">
        <v>6243</v>
      </c>
      <c r="E77" s="100" t="s">
        <v>6110</v>
      </c>
    </row>
    <row r="78" spans="1:5" ht="15" customHeight="1" x14ac:dyDescent="0.35">
      <c r="A78" s="1705">
        <v>70110</v>
      </c>
      <c r="B78" s="1706">
        <v>0.24</v>
      </c>
      <c r="C78" s="100" t="s">
        <v>7095</v>
      </c>
      <c r="E78" s="1705" t="s">
        <v>6965</v>
      </c>
    </row>
    <row r="79" spans="1:5" ht="15" customHeight="1" x14ac:dyDescent="0.35">
      <c r="A79" s="1705">
        <v>70110</v>
      </c>
      <c r="B79" s="1706">
        <v>0.24</v>
      </c>
      <c r="C79" s="100" t="s">
        <v>7526</v>
      </c>
      <c r="E79" s="1705" t="s">
        <v>7428</v>
      </c>
    </row>
    <row r="80" spans="1:5" ht="15" customHeight="1" x14ac:dyDescent="0.35">
      <c r="A80" s="1705">
        <v>70110</v>
      </c>
      <c r="B80" s="1706">
        <v>0.24</v>
      </c>
      <c r="C80" s="89" t="s">
        <v>8818</v>
      </c>
      <c r="E80" s="1705" t="s">
        <v>8689</v>
      </c>
    </row>
    <row r="81" spans="1:9" ht="15" customHeight="1" x14ac:dyDescent="0.35">
      <c r="A81" s="1705">
        <v>70110</v>
      </c>
      <c r="B81" s="1706">
        <v>0.24</v>
      </c>
      <c r="C81" s="100" t="s">
        <v>8819</v>
      </c>
      <c r="E81" s="1705" t="s">
        <v>8689</v>
      </c>
    </row>
    <row r="82" spans="1:9" ht="15" customHeight="1" x14ac:dyDescent="0.35">
      <c r="A82" s="1705">
        <v>70110</v>
      </c>
      <c r="B82" s="1706">
        <v>0.24</v>
      </c>
      <c r="C82" s="100" t="s">
        <v>9279</v>
      </c>
      <c r="E82" s="1738" t="s">
        <v>9126</v>
      </c>
    </row>
    <row r="83" spans="1:9" ht="15" customHeight="1" x14ac:dyDescent="0.35">
      <c r="A83" s="1735">
        <v>70110</v>
      </c>
      <c r="B83" s="1736">
        <v>0.24</v>
      </c>
      <c r="C83" s="89" t="s">
        <v>9727</v>
      </c>
      <c r="E83" s="1705" t="s">
        <v>9583</v>
      </c>
    </row>
    <row r="84" spans="1:9" ht="15" customHeight="1" x14ac:dyDescent="0.35">
      <c r="A84" s="1705">
        <v>70110</v>
      </c>
      <c r="B84" s="1706">
        <v>0.24</v>
      </c>
      <c r="C84" s="100" t="s">
        <v>9728</v>
      </c>
      <c r="E84" s="1705" t="s">
        <v>9583</v>
      </c>
    </row>
    <row r="85" spans="1:9" ht="15" customHeight="1" x14ac:dyDescent="0.35">
      <c r="A85" s="1705">
        <v>70110</v>
      </c>
      <c r="B85" s="1706">
        <v>0.24</v>
      </c>
      <c r="C85" s="100" t="s">
        <v>12146</v>
      </c>
      <c r="E85" s="100" t="s">
        <v>12088</v>
      </c>
    </row>
    <row r="86" spans="1:9" ht="15" customHeight="1" x14ac:dyDescent="0.35">
      <c r="A86" s="1705">
        <v>70110</v>
      </c>
      <c r="B86" s="1706">
        <v>0.24</v>
      </c>
      <c r="C86" s="100" t="s">
        <v>12774</v>
      </c>
      <c r="E86" s="1705" t="s">
        <v>12542</v>
      </c>
    </row>
    <row r="87" spans="1:9" ht="15" customHeight="1" x14ac:dyDescent="0.35">
      <c r="A87" s="1705">
        <v>70110</v>
      </c>
      <c r="B87" s="1706">
        <v>0.24</v>
      </c>
      <c r="C87" s="89" t="s">
        <v>12775</v>
      </c>
      <c r="E87" s="1705" t="s">
        <v>12542</v>
      </c>
    </row>
    <row r="88" spans="1:9" ht="15" customHeight="1" x14ac:dyDescent="0.35">
      <c r="A88" s="1705">
        <v>70110</v>
      </c>
      <c r="B88" s="1706">
        <v>0.24</v>
      </c>
      <c r="C88" s="100" t="s">
        <v>3837</v>
      </c>
      <c r="E88" s="1705" t="s">
        <v>13383</v>
      </c>
    </row>
    <row r="89" spans="1:9" ht="15" customHeight="1" x14ac:dyDescent="0.35">
      <c r="A89" s="1705">
        <v>70110</v>
      </c>
      <c r="B89" s="1706">
        <v>0.24</v>
      </c>
      <c r="C89" s="100" t="s">
        <v>13488</v>
      </c>
      <c r="E89" s="1705" t="s">
        <v>13430</v>
      </c>
    </row>
    <row r="90" spans="1:9" ht="15" customHeight="1" x14ac:dyDescent="0.35">
      <c r="A90" s="1705">
        <v>70110</v>
      </c>
      <c r="B90" s="1706">
        <v>0.24</v>
      </c>
      <c r="C90" s="100" t="s">
        <v>13677</v>
      </c>
      <c r="E90" s="1705" t="s">
        <v>13580</v>
      </c>
    </row>
    <row r="91" spans="1:9" ht="15" customHeight="1" x14ac:dyDescent="0.35">
      <c r="A91" s="1705">
        <v>70110</v>
      </c>
      <c r="B91" s="1706">
        <v>0.24</v>
      </c>
      <c r="C91" s="89" t="s">
        <v>14162</v>
      </c>
    </row>
    <row r="92" spans="1:9" ht="15" customHeight="1" x14ac:dyDescent="0.35">
      <c r="A92" s="1744">
        <v>70120</v>
      </c>
      <c r="B92" s="1745">
        <v>0.18</v>
      </c>
      <c r="C92" s="1746" t="s">
        <v>599</v>
      </c>
      <c r="E92" s="1705" t="s">
        <v>532</v>
      </c>
    </row>
    <row r="93" spans="1:9" ht="15" customHeight="1" x14ac:dyDescent="0.35">
      <c r="A93" s="1744">
        <v>70120</v>
      </c>
      <c r="B93" s="1745">
        <v>0.18</v>
      </c>
      <c r="C93" s="1746" t="s">
        <v>600</v>
      </c>
      <c r="E93" s="1705" t="s">
        <v>532</v>
      </c>
    </row>
    <row r="94" spans="1:9" ht="15" customHeight="1" x14ac:dyDescent="0.35">
      <c r="A94" s="1705">
        <v>70120</v>
      </c>
      <c r="B94" s="1706">
        <v>0.18</v>
      </c>
      <c r="C94" s="89" t="s">
        <v>1803</v>
      </c>
      <c r="E94" s="1705" t="s">
        <v>1755</v>
      </c>
    </row>
    <row r="95" spans="1:9" ht="15" customHeight="1" x14ac:dyDescent="0.35">
      <c r="A95" s="1705">
        <v>70120</v>
      </c>
      <c r="B95" s="1706">
        <v>0.18</v>
      </c>
      <c r="C95" s="100" t="s">
        <v>3077</v>
      </c>
      <c r="E95" s="1705" t="s">
        <v>2994</v>
      </c>
    </row>
    <row r="96" spans="1:9" ht="15" customHeight="1" x14ac:dyDescent="0.35">
      <c r="A96" s="1705">
        <v>70120</v>
      </c>
      <c r="B96" s="1706">
        <v>0.18</v>
      </c>
      <c r="C96" s="89" t="s">
        <v>4326</v>
      </c>
      <c r="E96" s="1705" t="s">
        <v>4266</v>
      </c>
      <c r="F96" s="100"/>
      <c r="I96" s="100"/>
    </row>
    <row r="97" spans="1:9" ht="15" customHeight="1" x14ac:dyDescent="0.35">
      <c r="A97" s="1705">
        <v>70120</v>
      </c>
      <c r="B97" s="1706">
        <v>0.18</v>
      </c>
      <c r="C97" s="100" t="s">
        <v>6195</v>
      </c>
      <c r="E97" s="100" t="s">
        <v>6110</v>
      </c>
    </row>
    <row r="98" spans="1:9" ht="15" customHeight="1" x14ac:dyDescent="0.35">
      <c r="A98" s="1705">
        <v>70120</v>
      </c>
      <c r="B98" s="1706">
        <v>0.18</v>
      </c>
      <c r="C98" s="100" t="s">
        <v>7484</v>
      </c>
      <c r="E98" s="1705" t="s">
        <v>7428</v>
      </c>
    </row>
    <row r="99" spans="1:9" ht="15" customHeight="1" x14ac:dyDescent="0.35">
      <c r="A99" s="1705">
        <v>70120</v>
      </c>
      <c r="B99" s="1706">
        <v>0.18</v>
      </c>
      <c r="C99" s="100" t="s">
        <v>9673</v>
      </c>
      <c r="E99" s="1705" t="s">
        <v>9583</v>
      </c>
    </row>
    <row r="100" spans="1:9" ht="15" customHeight="1" x14ac:dyDescent="0.35">
      <c r="A100" s="1705">
        <v>70120</v>
      </c>
      <c r="B100" s="1706">
        <v>0.18</v>
      </c>
      <c r="C100" s="100" t="s">
        <v>9674</v>
      </c>
      <c r="E100" s="1705" t="s">
        <v>9583</v>
      </c>
    </row>
    <row r="101" spans="1:9" ht="15" customHeight="1" x14ac:dyDescent="0.35">
      <c r="A101" s="1705">
        <v>70120</v>
      </c>
      <c r="B101" s="1706">
        <v>0.18</v>
      </c>
      <c r="C101" s="100" t="s">
        <v>3792</v>
      </c>
      <c r="E101" s="1705" t="s">
        <v>13383</v>
      </c>
    </row>
    <row r="102" spans="1:9" ht="15" customHeight="1" x14ac:dyDescent="0.35">
      <c r="A102" s="1705">
        <v>70120</v>
      </c>
      <c r="B102" s="1706">
        <v>0.18</v>
      </c>
      <c r="C102" s="100" t="s">
        <v>13480</v>
      </c>
      <c r="E102" s="1705" t="s">
        <v>13430</v>
      </c>
    </row>
    <row r="103" spans="1:9" ht="15" customHeight="1" x14ac:dyDescent="0.35">
      <c r="A103" s="1705">
        <v>70120</v>
      </c>
      <c r="B103" s="1706">
        <v>0.18</v>
      </c>
      <c r="C103" s="100" t="s">
        <v>13481</v>
      </c>
      <c r="E103" s="1705" t="s">
        <v>13430</v>
      </c>
    </row>
    <row r="104" spans="1:9" ht="15" customHeight="1" x14ac:dyDescent="0.35">
      <c r="A104" s="1705">
        <v>70120</v>
      </c>
      <c r="B104" s="1706">
        <v>0.18</v>
      </c>
      <c r="C104" s="100" t="s">
        <v>13638</v>
      </c>
      <c r="E104" s="1705" t="s">
        <v>13580</v>
      </c>
    </row>
    <row r="105" spans="1:9" ht="15" customHeight="1" x14ac:dyDescent="0.35">
      <c r="A105" s="1705">
        <v>70130</v>
      </c>
      <c r="B105" s="1706">
        <v>0.33</v>
      </c>
      <c r="C105" s="100" t="s">
        <v>2778</v>
      </c>
      <c r="E105" s="1705" t="s">
        <v>19</v>
      </c>
      <c r="F105" s="100"/>
      <c r="I105" s="100"/>
    </row>
    <row r="106" spans="1:9" ht="15" customHeight="1" x14ac:dyDescent="0.35">
      <c r="A106" s="1744">
        <v>70130</v>
      </c>
      <c r="B106" s="1745">
        <v>0.33</v>
      </c>
      <c r="C106" s="1746" t="s">
        <v>651</v>
      </c>
      <c r="E106" s="1705" t="s">
        <v>532</v>
      </c>
    </row>
    <row r="107" spans="1:9" ht="15" customHeight="1" x14ac:dyDescent="0.35">
      <c r="A107" s="1744">
        <v>70130</v>
      </c>
      <c r="B107" s="1745">
        <v>0.33</v>
      </c>
      <c r="C107" s="1746" t="s">
        <v>652</v>
      </c>
      <c r="E107" s="1705" t="s">
        <v>532</v>
      </c>
    </row>
    <row r="108" spans="1:9" ht="15" customHeight="1" x14ac:dyDescent="0.35">
      <c r="A108" s="1705">
        <v>70130</v>
      </c>
      <c r="B108" s="1706">
        <v>0.33</v>
      </c>
      <c r="C108" s="100" t="s">
        <v>8558</v>
      </c>
      <c r="E108" s="1705" t="s">
        <v>875</v>
      </c>
    </row>
    <row r="109" spans="1:9" ht="15" customHeight="1" x14ac:dyDescent="0.35">
      <c r="A109" s="1705">
        <v>70130</v>
      </c>
      <c r="B109" s="1706">
        <v>0.33</v>
      </c>
      <c r="C109" s="100" t="s">
        <v>1017</v>
      </c>
      <c r="E109" s="1705" t="s">
        <v>879</v>
      </c>
    </row>
    <row r="110" spans="1:9" ht="15" customHeight="1" x14ac:dyDescent="0.35">
      <c r="A110" s="1705">
        <v>70130</v>
      </c>
      <c r="B110" s="1706">
        <v>0.33</v>
      </c>
      <c r="C110" s="100" t="s">
        <v>2343</v>
      </c>
      <c r="E110" s="1705" t="s">
        <v>2237</v>
      </c>
    </row>
    <row r="111" spans="1:9" ht="15" customHeight="1" x14ac:dyDescent="0.35">
      <c r="A111" s="1705">
        <v>70130</v>
      </c>
      <c r="B111" s="1706">
        <v>0.33</v>
      </c>
      <c r="C111" s="100" t="s">
        <v>3176</v>
      </c>
      <c r="E111" s="1705" t="s">
        <v>2994</v>
      </c>
    </row>
    <row r="112" spans="1:9" ht="15" customHeight="1" x14ac:dyDescent="0.35">
      <c r="A112" s="1705">
        <v>70130</v>
      </c>
      <c r="B112" s="1706">
        <v>0.33</v>
      </c>
      <c r="C112" s="100" t="s">
        <v>4370</v>
      </c>
      <c r="E112" s="1705" t="s">
        <v>4266</v>
      </c>
      <c r="F112" s="100"/>
      <c r="I112" s="100"/>
    </row>
    <row r="113" spans="1:9" ht="15" customHeight="1" x14ac:dyDescent="0.35">
      <c r="A113" s="1705">
        <v>70130</v>
      </c>
      <c r="B113" s="1706">
        <v>0.33</v>
      </c>
      <c r="C113" s="100" t="s">
        <v>4371</v>
      </c>
      <c r="E113" s="1705" t="s">
        <v>4266</v>
      </c>
      <c r="F113" s="100"/>
      <c r="I113" s="100"/>
    </row>
    <row r="114" spans="1:9" ht="15" customHeight="1" x14ac:dyDescent="0.35">
      <c r="A114" s="1705">
        <v>70130</v>
      </c>
      <c r="B114" s="1706">
        <v>0.33</v>
      </c>
      <c r="C114" s="100" t="s">
        <v>5274</v>
      </c>
      <c r="E114" s="100" t="s">
        <v>5155</v>
      </c>
    </row>
    <row r="115" spans="1:9" ht="15" customHeight="1" x14ac:dyDescent="0.35">
      <c r="A115" s="1705">
        <v>70130</v>
      </c>
      <c r="B115" s="1706">
        <v>0.33</v>
      </c>
      <c r="C115" s="100" t="s">
        <v>5592</v>
      </c>
      <c r="E115" s="100" t="s">
        <v>5452</v>
      </c>
    </row>
    <row r="116" spans="1:9" ht="15" customHeight="1" x14ac:dyDescent="0.35">
      <c r="A116" s="1705">
        <v>70130</v>
      </c>
      <c r="B116" s="1706">
        <v>0.33</v>
      </c>
      <c r="C116" s="100" t="s">
        <v>5788</v>
      </c>
      <c r="E116" s="100" t="s">
        <v>5695</v>
      </c>
    </row>
    <row r="117" spans="1:9" ht="15" customHeight="1" x14ac:dyDescent="0.35">
      <c r="A117" s="1705">
        <v>70130</v>
      </c>
      <c r="B117" s="1706">
        <v>0.33</v>
      </c>
      <c r="C117" s="100" t="s">
        <v>8172</v>
      </c>
      <c r="E117" s="100" t="s">
        <v>5912</v>
      </c>
    </row>
    <row r="118" spans="1:9" ht="15" customHeight="1" x14ac:dyDescent="0.35">
      <c r="A118" s="1705">
        <v>70130</v>
      </c>
      <c r="B118" s="1706">
        <v>0.33</v>
      </c>
      <c r="C118" s="100" t="s">
        <v>8173</v>
      </c>
      <c r="E118" s="100" t="s">
        <v>5912</v>
      </c>
    </row>
    <row r="119" spans="1:9" ht="15" customHeight="1" x14ac:dyDescent="0.35">
      <c r="A119" s="1705">
        <v>70130</v>
      </c>
      <c r="B119" s="1706">
        <v>0.33</v>
      </c>
      <c r="C119" s="100" t="s">
        <v>6260</v>
      </c>
      <c r="E119" s="100" t="s">
        <v>6110</v>
      </c>
    </row>
    <row r="120" spans="1:9" ht="15" customHeight="1" x14ac:dyDescent="0.35">
      <c r="A120" s="1738">
        <v>70130</v>
      </c>
      <c r="B120" s="1739">
        <v>0.33</v>
      </c>
      <c r="C120" s="100" t="s">
        <v>7114</v>
      </c>
      <c r="E120" s="1705" t="s">
        <v>6965</v>
      </c>
    </row>
    <row r="121" spans="1:9" ht="15" customHeight="1" x14ac:dyDescent="0.35">
      <c r="A121" s="1738">
        <v>70130</v>
      </c>
      <c r="B121" s="1739">
        <v>0.33</v>
      </c>
      <c r="C121" s="100" t="s">
        <v>7115</v>
      </c>
      <c r="E121" s="1705" t="s">
        <v>6965</v>
      </c>
    </row>
    <row r="122" spans="1:9" ht="15" customHeight="1" x14ac:dyDescent="0.35">
      <c r="A122" s="1705">
        <v>70130</v>
      </c>
      <c r="B122" s="1706">
        <v>0.33</v>
      </c>
      <c r="C122" s="100" t="s">
        <v>7553</v>
      </c>
      <c r="E122" s="1705" t="s">
        <v>7428</v>
      </c>
    </row>
    <row r="123" spans="1:9" ht="15" customHeight="1" x14ac:dyDescent="0.35">
      <c r="A123" s="1705">
        <v>70130</v>
      </c>
      <c r="B123" s="1706">
        <v>0.33</v>
      </c>
      <c r="C123" s="100" t="s">
        <v>8859</v>
      </c>
      <c r="E123" s="1705" t="s">
        <v>8689</v>
      </c>
    </row>
    <row r="124" spans="1:9" ht="15" customHeight="1" x14ac:dyDescent="0.35">
      <c r="A124" s="1705">
        <v>70130</v>
      </c>
      <c r="B124" s="1706">
        <v>0.33</v>
      </c>
      <c r="C124" s="100" t="s">
        <v>9317</v>
      </c>
      <c r="E124" s="1738" t="s">
        <v>9126</v>
      </c>
    </row>
    <row r="125" spans="1:9" ht="15" customHeight="1" x14ac:dyDescent="0.35">
      <c r="A125" s="1705">
        <v>70130</v>
      </c>
      <c r="B125" s="1706">
        <v>0.33</v>
      </c>
      <c r="C125" s="100" t="s">
        <v>9775</v>
      </c>
      <c r="E125" s="1705" t="s">
        <v>9583</v>
      </c>
    </row>
    <row r="126" spans="1:9" ht="15" customHeight="1" x14ac:dyDescent="0.35">
      <c r="A126" s="1705">
        <v>70130</v>
      </c>
      <c r="B126" s="1706">
        <v>0.33</v>
      </c>
      <c r="C126" s="100" t="s">
        <v>9776</v>
      </c>
      <c r="E126" s="1705" t="s">
        <v>9583</v>
      </c>
    </row>
    <row r="127" spans="1:9" ht="15" customHeight="1" x14ac:dyDescent="0.35">
      <c r="A127" s="1705">
        <v>70130</v>
      </c>
      <c r="B127" s="1706">
        <v>0.33</v>
      </c>
      <c r="C127" s="100" t="s">
        <v>12821</v>
      </c>
      <c r="E127" s="1705" t="s">
        <v>12542</v>
      </c>
    </row>
    <row r="128" spans="1:9" ht="15" customHeight="1" x14ac:dyDescent="0.35">
      <c r="A128" s="1705">
        <v>70130</v>
      </c>
      <c r="B128" s="1706">
        <v>0.33</v>
      </c>
      <c r="C128" s="100" t="s">
        <v>3863</v>
      </c>
      <c r="E128" s="1705" t="s">
        <v>13383</v>
      </c>
    </row>
    <row r="129" spans="1:5" ht="15" customHeight="1" x14ac:dyDescent="0.35">
      <c r="A129" s="1705">
        <v>70130</v>
      </c>
      <c r="B129" s="1706">
        <v>0.33</v>
      </c>
      <c r="C129" s="100" t="s">
        <v>13493</v>
      </c>
      <c r="E129" s="1705" t="s">
        <v>13430</v>
      </c>
    </row>
    <row r="130" spans="1:5" ht="15" customHeight="1" x14ac:dyDescent="0.35">
      <c r="A130" s="1705">
        <v>70130</v>
      </c>
      <c r="B130" s="1706">
        <v>0.33</v>
      </c>
      <c r="C130" s="100" t="s">
        <v>13494</v>
      </c>
      <c r="E130" s="1705" t="s">
        <v>13430</v>
      </c>
    </row>
    <row r="131" spans="1:5" ht="15" customHeight="1" x14ac:dyDescent="0.35">
      <c r="A131" s="1705">
        <v>70130</v>
      </c>
      <c r="B131" s="1706">
        <v>0.33</v>
      </c>
      <c r="C131" s="100" t="s">
        <v>13711</v>
      </c>
      <c r="E131" s="1705" t="s">
        <v>13580</v>
      </c>
    </row>
    <row r="132" spans="1:5" ht="15" customHeight="1" x14ac:dyDescent="0.35">
      <c r="A132" s="1705">
        <v>70130</v>
      </c>
      <c r="B132" s="1706">
        <v>0.33</v>
      </c>
      <c r="C132" s="100" t="s">
        <v>14167</v>
      </c>
    </row>
    <row r="133" spans="1:5" ht="15" customHeight="1" x14ac:dyDescent="0.35">
      <c r="A133" s="1705">
        <v>70134</v>
      </c>
      <c r="B133" s="1706">
        <v>0.33</v>
      </c>
      <c r="C133" s="100" t="s">
        <v>2779</v>
      </c>
      <c r="E133" s="1705" t="s">
        <v>19</v>
      </c>
    </row>
    <row r="134" spans="1:5" ht="15" customHeight="1" x14ac:dyDescent="0.35">
      <c r="A134" s="1705">
        <v>70134</v>
      </c>
      <c r="B134" s="1706">
        <v>0.33</v>
      </c>
      <c r="C134" s="100" t="s">
        <v>3177</v>
      </c>
      <c r="E134" s="1705" t="s">
        <v>2994</v>
      </c>
    </row>
    <row r="135" spans="1:5" ht="15" customHeight="1" x14ac:dyDescent="0.35">
      <c r="A135" s="1705">
        <v>70134</v>
      </c>
      <c r="B135" s="1706">
        <v>0.33</v>
      </c>
      <c r="C135" s="100" t="s">
        <v>7554</v>
      </c>
      <c r="E135" s="1705" t="s">
        <v>7428</v>
      </c>
    </row>
    <row r="136" spans="1:5" ht="15" customHeight="1" x14ac:dyDescent="0.35">
      <c r="A136" s="1705">
        <v>70134</v>
      </c>
      <c r="B136" s="1706">
        <v>0.33</v>
      </c>
      <c r="C136" s="100" t="s">
        <v>2779</v>
      </c>
      <c r="E136" s="1705" t="s">
        <v>9583</v>
      </c>
    </row>
    <row r="137" spans="1:5" ht="15" customHeight="1" x14ac:dyDescent="0.35">
      <c r="A137" s="1705">
        <v>70134</v>
      </c>
      <c r="B137" s="1706">
        <v>0.33</v>
      </c>
      <c r="C137" s="100" t="s">
        <v>3864</v>
      </c>
      <c r="E137" s="1705" t="s">
        <v>13383</v>
      </c>
    </row>
    <row r="138" spans="1:5" ht="15" customHeight="1" x14ac:dyDescent="0.35">
      <c r="A138" s="1705">
        <v>70134</v>
      </c>
      <c r="B138" s="1706">
        <v>0.33</v>
      </c>
      <c r="C138" s="100" t="s">
        <v>13495</v>
      </c>
      <c r="E138" s="1705" t="s">
        <v>13430</v>
      </c>
    </row>
    <row r="139" spans="1:5" ht="15" customHeight="1" x14ac:dyDescent="0.35">
      <c r="A139" s="1705">
        <v>70140</v>
      </c>
      <c r="B139" s="1706">
        <v>0.19</v>
      </c>
      <c r="C139" s="100" t="s">
        <v>2735</v>
      </c>
      <c r="E139" s="1705" t="s">
        <v>19</v>
      </c>
    </row>
    <row r="140" spans="1:5" ht="15" customHeight="1" x14ac:dyDescent="0.35">
      <c r="A140" s="1705">
        <v>70140</v>
      </c>
      <c r="B140" s="1706">
        <v>0.19</v>
      </c>
      <c r="C140" s="89" t="s">
        <v>519</v>
      </c>
      <c r="E140" s="100" t="s">
        <v>520</v>
      </c>
    </row>
    <row r="141" spans="1:5" ht="15" customHeight="1" x14ac:dyDescent="0.35">
      <c r="A141" s="1705">
        <v>70140</v>
      </c>
      <c r="B141" s="1706">
        <v>0.19</v>
      </c>
      <c r="C141" s="100" t="s">
        <v>8536</v>
      </c>
      <c r="E141" s="1705" t="s">
        <v>875</v>
      </c>
    </row>
    <row r="142" spans="1:5" ht="15" customHeight="1" x14ac:dyDescent="0.35">
      <c r="A142" s="1705">
        <v>70140</v>
      </c>
      <c r="B142" s="1706">
        <v>0.19</v>
      </c>
      <c r="C142" s="100" t="s">
        <v>963</v>
      </c>
      <c r="E142" s="1705" t="s">
        <v>879</v>
      </c>
    </row>
    <row r="143" spans="1:5" ht="15" customHeight="1" x14ac:dyDescent="0.35">
      <c r="A143" s="1705">
        <v>70140</v>
      </c>
      <c r="B143" s="1706">
        <v>0.19</v>
      </c>
      <c r="C143" s="100" t="s">
        <v>964</v>
      </c>
      <c r="E143" s="1705" t="s">
        <v>879</v>
      </c>
    </row>
    <row r="144" spans="1:5" ht="15" customHeight="1" x14ac:dyDescent="0.35">
      <c r="A144" s="1705">
        <v>70140</v>
      </c>
      <c r="B144" s="1706">
        <v>0.19</v>
      </c>
      <c r="C144" s="100" t="s">
        <v>2301</v>
      </c>
      <c r="E144" s="1705" t="s">
        <v>2237</v>
      </c>
    </row>
    <row r="145" spans="1:5" ht="15" customHeight="1" x14ac:dyDescent="0.35">
      <c r="A145" s="1705">
        <v>70140</v>
      </c>
      <c r="B145" s="1706">
        <v>0.19</v>
      </c>
      <c r="C145" s="100" t="s">
        <v>3098</v>
      </c>
      <c r="E145" s="1705" t="s">
        <v>2994</v>
      </c>
    </row>
    <row r="146" spans="1:5" ht="15" customHeight="1" x14ac:dyDescent="0.35">
      <c r="A146" s="1705">
        <v>70140</v>
      </c>
      <c r="B146" s="1706">
        <v>0.19</v>
      </c>
      <c r="C146" s="100" t="s">
        <v>4192</v>
      </c>
      <c r="E146" s="100" t="s">
        <v>4174</v>
      </c>
    </row>
    <row r="147" spans="1:5" ht="15" customHeight="1" x14ac:dyDescent="0.35">
      <c r="A147" s="1705">
        <v>70140</v>
      </c>
      <c r="B147" s="1706">
        <v>0.19</v>
      </c>
      <c r="C147" s="89" t="s">
        <v>4335</v>
      </c>
      <c r="E147" s="1705" t="s">
        <v>4266</v>
      </c>
    </row>
    <row r="148" spans="1:5" ht="15" customHeight="1" x14ac:dyDescent="0.35">
      <c r="A148" s="1705">
        <v>70140</v>
      </c>
      <c r="B148" s="1706">
        <v>0.19</v>
      </c>
      <c r="C148" s="100" t="s">
        <v>4683</v>
      </c>
      <c r="E148" s="100" t="s">
        <v>4609</v>
      </c>
    </row>
    <row r="149" spans="1:5" ht="15" customHeight="1" x14ac:dyDescent="0.35">
      <c r="A149" s="1705">
        <v>70140</v>
      </c>
      <c r="B149" s="1706">
        <v>0.19</v>
      </c>
      <c r="C149" s="89" t="s">
        <v>5535</v>
      </c>
      <c r="E149" s="100" t="s">
        <v>5452</v>
      </c>
    </row>
    <row r="150" spans="1:5" ht="15" customHeight="1" x14ac:dyDescent="0.35">
      <c r="A150" s="1705">
        <v>70140</v>
      </c>
      <c r="B150" s="1706">
        <v>0.19</v>
      </c>
      <c r="C150" s="100" t="s">
        <v>5747</v>
      </c>
      <c r="E150" s="100" t="s">
        <v>5695</v>
      </c>
    </row>
    <row r="151" spans="1:5" ht="15" customHeight="1" x14ac:dyDescent="0.35">
      <c r="A151" s="1705">
        <v>70140</v>
      </c>
      <c r="B151" s="1706">
        <v>0.19</v>
      </c>
      <c r="C151" s="100" t="s">
        <v>6215</v>
      </c>
      <c r="E151" s="100" t="s">
        <v>6110</v>
      </c>
    </row>
    <row r="152" spans="1:5" ht="15" customHeight="1" x14ac:dyDescent="0.35">
      <c r="A152" s="1705">
        <v>70140</v>
      </c>
      <c r="B152" s="1706">
        <v>0.19</v>
      </c>
      <c r="C152" s="100" t="s">
        <v>6216</v>
      </c>
      <c r="E152" s="100" t="s">
        <v>6110</v>
      </c>
    </row>
    <row r="153" spans="1:5" ht="15" customHeight="1" x14ac:dyDescent="0.35">
      <c r="A153" s="1705">
        <v>70140</v>
      </c>
      <c r="B153" s="1706">
        <v>0.19</v>
      </c>
      <c r="C153" s="89" t="s">
        <v>7070</v>
      </c>
      <c r="E153" s="1705" t="s">
        <v>6965</v>
      </c>
    </row>
    <row r="154" spans="1:5" ht="15" customHeight="1" x14ac:dyDescent="0.35">
      <c r="A154" s="1705">
        <v>70140</v>
      </c>
      <c r="B154" s="1706">
        <v>0.19</v>
      </c>
      <c r="C154" s="100" t="s">
        <v>7071</v>
      </c>
      <c r="E154" s="1705" t="s">
        <v>6965</v>
      </c>
    </row>
    <row r="155" spans="1:5" ht="15" customHeight="1" x14ac:dyDescent="0.35">
      <c r="A155" s="1705">
        <v>70140</v>
      </c>
      <c r="B155" s="1706">
        <v>0.19</v>
      </c>
      <c r="C155" s="100" t="s">
        <v>7500</v>
      </c>
      <c r="E155" s="1705" t="s">
        <v>7428</v>
      </c>
    </row>
    <row r="156" spans="1:5" ht="15" customHeight="1" x14ac:dyDescent="0.35">
      <c r="A156" s="1705">
        <v>70140</v>
      </c>
      <c r="B156" s="1706">
        <v>0.19</v>
      </c>
      <c r="C156" s="89" t="s">
        <v>8786</v>
      </c>
      <c r="E156" s="1705" t="s">
        <v>8689</v>
      </c>
    </row>
    <row r="157" spans="1:5" ht="15" customHeight="1" x14ac:dyDescent="0.35">
      <c r="A157" s="1705">
        <v>70140</v>
      </c>
      <c r="B157" s="1706">
        <v>0.19</v>
      </c>
      <c r="C157" s="100" t="s">
        <v>9700</v>
      </c>
      <c r="E157" s="1705" t="s">
        <v>9583</v>
      </c>
    </row>
    <row r="158" spans="1:5" ht="15" customHeight="1" x14ac:dyDescent="0.35">
      <c r="A158" s="1705">
        <v>70140</v>
      </c>
      <c r="B158" s="1706">
        <v>0.19</v>
      </c>
      <c r="C158" s="1705" t="s">
        <v>12717</v>
      </c>
      <c r="E158" s="1705" t="s">
        <v>12542</v>
      </c>
    </row>
    <row r="159" spans="1:5" ht="15" customHeight="1" x14ac:dyDescent="0.35">
      <c r="A159" s="1705">
        <v>70140</v>
      </c>
      <c r="B159" s="1706">
        <v>0.19</v>
      </c>
      <c r="C159" s="100" t="s">
        <v>3809</v>
      </c>
      <c r="E159" s="1705" t="s">
        <v>13383</v>
      </c>
    </row>
    <row r="160" spans="1:5" ht="15" customHeight="1" x14ac:dyDescent="0.35">
      <c r="A160" s="1705">
        <v>70140</v>
      </c>
      <c r="B160" s="1706">
        <v>0.19</v>
      </c>
      <c r="C160" s="100" t="s">
        <v>9700</v>
      </c>
      <c r="E160" s="1705" t="s">
        <v>13430</v>
      </c>
    </row>
    <row r="161" spans="1:9" ht="15" customHeight="1" x14ac:dyDescent="0.35">
      <c r="A161" s="1705">
        <v>70140</v>
      </c>
      <c r="B161" s="1706">
        <v>0.19</v>
      </c>
      <c r="C161" s="100" t="s">
        <v>13657</v>
      </c>
      <c r="E161" s="1705" t="s">
        <v>13580</v>
      </c>
    </row>
    <row r="162" spans="1:9" ht="15" customHeight="1" x14ac:dyDescent="0.35">
      <c r="A162" s="1705">
        <v>70140</v>
      </c>
      <c r="B162" s="1706">
        <v>0.19</v>
      </c>
      <c r="C162" s="100" t="s">
        <v>14158</v>
      </c>
    </row>
    <row r="163" spans="1:9" ht="15" customHeight="1" x14ac:dyDescent="0.35">
      <c r="A163" s="1705">
        <v>70150</v>
      </c>
      <c r="B163" s="1706">
        <v>0.25</v>
      </c>
      <c r="C163" s="89" t="s">
        <v>2759</v>
      </c>
      <c r="E163" s="1705" t="s">
        <v>19</v>
      </c>
    </row>
    <row r="164" spans="1:9" ht="15" customHeight="1" x14ac:dyDescent="0.35">
      <c r="A164" s="1705">
        <v>70150</v>
      </c>
      <c r="B164" s="1706">
        <v>0.25</v>
      </c>
      <c r="C164" s="89" t="s">
        <v>109</v>
      </c>
      <c r="E164" s="1705" t="s">
        <v>39</v>
      </c>
    </row>
    <row r="165" spans="1:9" ht="15" customHeight="1" x14ac:dyDescent="0.35">
      <c r="A165" s="1705">
        <v>70150</v>
      </c>
      <c r="B165" s="1706">
        <v>0.25</v>
      </c>
      <c r="C165" s="100" t="s">
        <v>303</v>
      </c>
      <c r="E165" s="1705" t="s">
        <v>182</v>
      </c>
    </row>
    <row r="166" spans="1:9" ht="15" customHeight="1" x14ac:dyDescent="0.35">
      <c r="A166" s="1705">
        <v>70150</v>
      </c>
      <c r="B166" s="1737">
        <v>0.25</v>
      </c>
      <c r="C166" s="100" t="s">
        <v>633</v>
      </c>
      <c r="E166" s="1705" t="s">
        <v>532</v>
      </c>
    </row>
    <row r="167" spans="1:9" ht="15" customHeight="1" x14ac:dyDescent="0.35">
      <c r="A167" s="1705">
        <v>70150</v>
      </c>
      <c r="B167" s="1706">
        <v>0.25</v>
      </c>
      <c r="C167" s="89" t="s">
        <v>827</v>
      </c>
      <c r="E167" s="1705" t="s">
        <v>770</v>
      </c>
    </row>
    <row r="168" spans="1:9" ht="15" customHeight="1" x14ac:dyDescent="0.35">
      <c r="A168" s="1705">
        <v>70150</v>
      </c>
      <c r="B168" s="1706">
        <v>0.25</v>
      </c>
      <c r="C168" s="100" t="s">
        <v>993</v>
      </c>
      <c r="E168" s="1705" t="s">
        <v>879</v>
      </c>
    </row>
    <row r="169" spans="1:9" ht="15" customHeight="1" x14ac:dyDescent="0.35">
      <c r="A169" s="1705">
        <v>70150</v>
      </c>
      <c r="B169" s="1706">
        <v>0.25</v>
      </c>
      <c r="C169" s="100" t="s">
        <v>1352</v>
      </c>
      <c r="E169" s="1705" t="s">
        <v>1280</v>
      </c>
    </row>
    <row r="170" spans="1:9" ht="15" customHeight="1" x14ac:dyDescent="0.35">
      <c r="A170" s="1705">
        <v>70150</v>
      </c>
      <c r="B170" s="1706">
        <v>0.25</v>
      </c>
      <c r="C170" s="100" t="s">
        <v>14878</v>
      </c>
      <c r="E170" s="100" t="s">
        <v>1433</v>
      </c>
      <c r="F170" s="100"/>
      <c r="I170" s="100"/>
    </row>
    <row r="171" spans="1:9" ht="15" customHeight="1" x14ac:dyDescent="0.35">
      <c r="A171" s="1705">
        <v>70150</v>
      </c>
      <c r="B171" s="1706">
        <v>0.25</v>
      </c>
      <c r="C171" s="1705" t="s">
        <v>1514</v>
      </c>
      <c r="E171" s="1705" t="s">
        <v>1433</v>
      </c>
    </row>
    <row r="172" spans="1:9" ht="15" customHeight="1" x14ac:dyDescent="0.35">
      <c r="A172" s="1705">
        <v>70150</v>
      </c>
      <c r="B172" s="1706">
        <v>0.25</v>
      </c>
      <c r="C172" s="100" t="s">
        <v>1841</v>
      </c>
      <c r="E172" s="1705" t="s">
        <v>1755</v>
      </c>
    </row>
    <row r="173" spans="1:9" ht="15" customHeight="1" x14ac:dyDescent="0.35">
      <c r="A173" s="1705">
        <v>70150</v>
      </c>
      <c r="B173" s="1706">
        <v>0.25</v>
      </c>
      <c r="C173" s="100" t="s">
        <v>2325</v>
      </c>
      <c r="E173" s="1705" t="s">
        <v>2237</v>
      </c>
    </row>
    <row r="174" spans="1:9" ht="15" customHeight="1" x14ac:dyDescent="0.35">
      <c r="A174" s="1705">
        <v>70150</v>
      </c>
      <c r="B174" s="1706">
        <v>0.25</v>
      </c>
      <c r="C174" s="100" t="s">
        <v>3139</v>
      </c>
      <c r="E174" s="1705" t="s">
        <v>2994</v>
      </c>
    </row>
    <row r="175" spans="1:9" ht="15" customHeight="1" x14ac:dyDescent="0.35">
      <c r="A175" s="1705">
        <v>70150</v>
      </c>
      <c r="B175" s="1706">
        <v>0.25</v>
      </c>
      <c r="C175" s="89" t="s">
        <v>4360</v>
      </c>
      <c r="E175" s="1705" t="s">
        <v>4266</v>
      </c>
    </row>
    <row r="176" spans="1:9" ht="15" customHeight="1" x14ac:dyDescent="0.35">
      <c r="A176" s="1705">
        <v>70150</v>
      </c>
      <c r="B176" s="1706">
        <v>0.25</v>
      </c>
      <c r="C176" s="100" t="s">
        <v>4710</v>
      </c>
      <c r="E176" s="100" t="s">
        <v>4609</v>
      </c>
    </row>
    <row r="177" spans="1:9" ht="15" customHeight="1" x14ac:dyDescent="0.35">
      <c r="A177" s="1705">
        <v>70150</v>
      </c>
      <c r="B177" s="1706">
        <v>0.25</v>
      </c>
      <c r="C177" s="100" t="s">
        <v>5034</v>
      </c>
      <c r="E177" s="100" t="s">
        <v>4946</v>
      </c>
    </row>
    <row r="178" spans="1:9" ht="15" customHeight="1" x14ac:dyDescent="0.35">
      <c r="A178" s="1705">
        <v>70150</v>
      </c>
      <c r="B178" s="1706">
        <v>0.25</v>
      </c>
      <c r="C178" s="100" t="s">
        <v>5258</v>
      </c>
      <c r="E178" s="100" t="s">
        <v>5155</v>
      </c>
      <c r="F178" s="100"/>
      <c r="I178" s="100"/>
    </row>
    <row r="179" spans="1:9" ht="15" customHeight="1" x14ac:dyDescent="0.35">
      <c r="A179" s="1705">
        <v>70150</v>
      </c>
      <c r="B179" s="1706">
        <v>0.25</v>
      </c>
      <c r="C179" s="100" t="s">
        <v>5559</v>
      </c>
      <c r="E179" s="100" t="s">
        <v>5452</v>
      </c>
    </row>
    <row r="180" spans="1:9" ht="15" customHeight="1" x14ac:dyDescent="0.35">
      <c r="A180" s="1705">
        <v>70150</v>
      </c>
      <c r="B180" s="1706">
        <v>0.25</v>
      </c>
      <c r="C180" s="100" t="s">
        <v>5560</v>
      </c>
      <c r="E180" s="100" t="s">
        <v>5452</v>
      </c>
    </row>
    <row r="181" spans="1:9" ht="15" customHeight="1" x14ac:dyDescent="0.35">
      <c r="A181" s="1705">
        <v>70150</v>
      </c>
      <c r="B181" s="1706">
        <v>0.25</v>
      </c>
      <c r="C181" s="100" t="s">
        <v>5772</v>
      </c>
      <c r="E181" s="100" t="s">
        <v>5695</v>
      </c>
    </row>
    <row r="182" spans="1:9" ht="15" customHeight="1" x14ac:dyDescent="0.35">
      <c r="A182" s="1705">
        <v>70150</v>
      </c>
      <c r="B182" s="1706">
        <v>0.25</v>
      </c>
      <c r="C182" s="89" t="s">
        <v>8151</v>
      </c>
      <c r="E182" s="100" t="s">
        <v>5912</v>
      </c>
    </row>
    <row r="183" spans="1:9" ht="15" customHeight="1" x14ac:dyDescent="0.35">
      <c r="A183" s="1705">
        <v>70150</v>
      </c>
      <c r="B183" s="1706">
        <v>0.25</v>
      </c>
      <c r="C183" s="89" t="s">
        <v>8152</v>
      </c>
      <c r="E183" s="100" t="s">
        <v>5912</v>
      </c>
    </row>
    <row r="184" spans="1:9" ht="15" customHeight="1" x14ac:dyDescent="0.35">
      <c r="A184" s="1705">
        <v>70150</v>
      </c>
      <c r="B184" s="1706">
        <v>0.25</v>
      </c>
      <c r="C184" s="100" t="s">
        <v>8153</v>
      </c>
      <c r="E184" s="100" t="s">
        <v>5912</v>
      </c>
    </row>
    <row r="185" spans="1:9" ht="15" customHeight="1" x14ac:dyDescent="0.35">
      <c r="A185" s="1705">
        <v>70150</v>
      </c>
      <c r="B185" s="1706">
        <v>0.25</v>
      </c>
      <c r="C185" s="100" t="s">
        <v>8154</v>
      </c>
      <c r="E185" s="100" t="s">
        <v>5912</v>
      </c>
    </row>
    <row r="186" spans="1:9" ht="15" customHeight="1" x14ac:dyDescent="0.35">
      <c r="A186" s="1705">
        <v>70150</v>
      </c>
      <c r="B186" s="1706">
        <v>0.25</v>
      </c>
      <c r="C186" s="100" t="s">
        <v>2735</v>
      </c>
      <c r="E186" s="100" t="s">
        <v>5923</v>
      </c>
    </row>
    <row r="187" spans="1:9" ht="15" customHeight="1" x14ac:dyDescent="0.35">
      <c r="A187" s="1705">
        <v>70150</v>
      </c>
      <c r="B187" s="1706">
        <v>0.25</v>
      </c>
      <c r="C187" s="89" t="s">
        <v>6246</v>
      </c>
      <c r="E187" s="100" t="s">
        <v>6110</v>
      </c>
    </row>
    <row r="188" spans="1:9" ht="15" customHeight="1" x14ac:dyDescent="0.35">
      <c r="A188" s="1705">
        <v>70150</v>
      </c>
      <c r="B188" s="1706">
        <v>0.25</v>
      </c>
      <c r="C188" s="100" t="s">
        <v>6587</v>
      </c>
      <c r="E188" s="1705" t="s">
        <v>6556</v>
      </c>
    </row>
    <row r="189" spans="1:9" ht="15" customHeight="1" x14ac:dyDescent="0.35">
      <c r="A189" s="1705">
        <v>70150</v>
      </c>
      <c r="B189" s="1706">
        <v>0.25</v>
      </c>
      <c r="C189" s="89" t="s">
        <v>1352</v>
      </c>
      <c r="E189" s="1705" t="s">
        <v>6965</v>
      </c>
    </row>
    <row r="190" spans="1:9" ht="15" customHeight="1" x14ac:dyDescent="0.35">
      <c r="A190" s="1705">
        <v>70150</v>
      </c>
      <c r="B190" s="1706">
        <v>0.25</v>
      </c>
      <c r="C190" s="89" t="s">
        <v>7096</v>
      </c>
      <c r="E190" s="1705" t="s">
        <v>6965</v>
      </c>
    </row>
    <row r="191" spans="1:9" ht="15" customHeight="1" x14ac:dyDescent="0.35">
      <c r="A191" s="1705">
        <v>70150</v>
      </c>
      <c r="B191" s="1706">
        <v>0.25</v>
      </c>
      <c r="C191" s="100" t="s">
        <v>7528</v>
      </c>
      <c r="E191" s="1705" t="s">
        <v>7428</v>
      </c>
    </row>
    <row r="192" spans="1:9" ht="15" customHeight="1" x14ac:dyDescent="0.35">
      <c r="A192" s="1705">
        <v>70150</v>
      </c>
      <c r="B192" s="1706">
        <v>0.25</v>
      </c>
      <c r="C192" s="89" t="s">
        <v>8821</v>
      </c>
      <c r="E192" s="1705" t="s">
        <v>8689</v>
      </c>
    </row>
    <row r="193" spans="1:9" ht="15" customHeight="1" x14ac:dyDescent="0.35">
      <c r="A193" s="1705">
        <v>70150</v>
      </c>
      <c r="B193" s="1706">
        <v>0.25</v>
      </c>
      <c r="C193" s="100" t="s">
        <v>8822</v>
      </c>
      <c r="E193" s="1705" t="s">
        <v>8689</v>
      </c>
    </row>
    <row r="194" spans="1:9" ht="15" customHeight="1" x14ac:dyDescent="0.35">
      <c r="A194" s="1705">
        <v>70150</v>
      </c>
      <c r="B194" s="1706">
        <v>0.25</v>
      </c>
      <c r="C194" s="100" t="s">
        <v>9281</v>
      </c>
      <c r="E194" s="1738" t="s">
        <v>9126</v>
      </c>
    </row>
    <row r="195" spans="1:9" ht="15" customHeight="1" x14ac:dyDescent="0.35">
      <c r="A195" s="1705">
        <v>70150</v>
      </c>
      <c r="B195" s="1706">
        <v>0.25</v>
      </c>
      <c r="C195" s="100" t="s">
        <v>9282</v>
      </c>
      <c r="E195" s="1738" t="s">
        <v>9126</v>
      </c>
    </row>
    <row r="196" spans="1:9" ht="15" customHeight="1" x14ac:dyDescent="0.35">
      <c r="A196" s="1705">
        <v>70150</v>
      </c>
      <c r="B196" s="1706">
        <v>0.25</v>
      </c>
      <c r="C196" s="100" t="s">
        <v>9283</v>
      </c>
      <c r="E196" s="1738" t="s">
        <v>9126</v>
      </c>
    </row>
    <row r="197" spans="1:9" ht="15" customHeight="1" x14ac:dyDescent="0.35">
      <c r="A197" s="1705">
        <v>70150</v>
      </c>
      <c r="B197" s="1706">
        <v>0.25</v>
      </c>
      <c r="C197" s="100" t="s">
        <v>9732</v>
      </c>
      <c r="E197" s="1705" t="s">
        <v>9583</v>
      </c>
    </row>
    <row r="198" spans="1:9" ht="15" customHeight="1" x14ac:dyDescent="0.35">
      <c r="A198" s="1705">
        <v>70150</v>
      </c>
      <c r="B198" s="1706">
        <v>0.25</v>
      </c>
      <c r="C198" s="100" t="s">
        <v>12778</v>
      </c>
      <c r="E198" s="1705" t="s">
        <v>12542</v>
      </c>
    </row>
    <row r="199" spans="1:9" ht="15" customHeight="1" x14ac:dyDescent="0.35">
      <c r="A199" s="1705">
        <v>70150</v>
      </c>
      <c r="B199" s="1706">
        <v>0.25</v>
      </c>
      <c r="C199" s="100" t="s">
        <v>12779</v>
      </c>
      <c r="E199" s="1705" t="s">
        <v>12542</v>
      </c>
    </row>
    <row r="200" spans="1:9" ht="15" customHeight="1" x14ac:dyDescent="0.35">
      <c r="A200" s="1705">
        <v>70150</v>
      </c>
      <c r="B200" s="1706">
        <v>0.25</v>
      </c>
      <c r="C200" s="100" t="s">
        <v>12780</v>
      </c>
      <c r="E200" s="1705" t="s">
        <v>12542</v>
      </c>
    </row>
    <row r="201" spans="1:9" ht="15" customHeight="1" x14ac:dyDescent="0.35">
      <c r="A201" s="1705">
        <v>70150</v>
      </c>
      <c r="B201" s="1706">
        <v>0.25</v>
      </c>
      <c r="C201" s="100" t="s">
        <v>3842</v>
      </c>
      <c r="E201" s="1705" t="s">
        <v>13383</v>
      </c>
    </row>
    <row r="202" spans="1:9" ht="15" customHeight="1" x14ac:dyDescent="0.35">
      <c r="A202" s="1705">
        <v>70150</v>
      </c>
      <c r="B202" s="1706">
        <v>0.25</v>
      </c>
      <c r="C202" s="100" t="s">
        <v>13489</v>
      </c>
      <c r="E202" s="1705" t="s">
        <v>13430</v>
      </c>
    </row>
    <row r="203" spans="1:9" ht="15" customHeight="1" x14ac:dyDescent="0.35">
      <c r="A203" s="1705">
        <v>70150</v>
      </c>
      <c r="B203" s="1706">
        <v>0.25</v>
      </c>
      <c r="C203" s="100" t="s">
        <v>13683</v>
      </c>
      <c r="E203" s="1705" t="s">
        <v>13580</v>
      </c>
      <c r="F203" s="100"/>
      <c r="I203" s="100"/>
    </row>
    <row r="204" spans="1:9" ht="15" customHeight="1" x14ac:dyDescent="0.35">
      <c r="A204" s="1705">
        <v>70150</v>
      </c>
      <c r="B204" s="1706">
        <v>0.25</v>
      </c>
      <c r="C204" s="100" t="s">
        <v>13684</v>
      </c>
      <c r="E204" s="1705" t="s">
        <v>13580</v>
      </c>
    </row>
    <row r="205" spans="1:9" ht="15" customHeight="1" x14ac:dyDescent="0.35">
      <c r="A205" s="1705">
        <v>70150</v>
      </c>
      <c r="B205" s="1706">
        <v>0.25</v>
      </c>
      <c r="C205" s="89" t="s">
        <v>14163</v>
      </c>
    </row>
    <row r="206" spans="1:9" ht="15" customHeight="1" x14ac:dyDescent="0.35">
      <c r="A206" s="1705">
        <v>70160</v>
      </c>
      <c r="B206" s="1706">
        <v>0.17</v>
      </c>
      <c r="C206" s="100" t="s">
        <v>2697</v>
      </c>
      <c r="E206" s="1705" t="s">
        <v>19</v>
      </c>
      <c r="F206" s="100"/>
      <c r="I206" s="100"/>
    </row>
    <row r="207" spans="1:9" ht="15" customHeight="1" x14ac:dyDescent="0.35">
      <c r="A207" s="1705">
        <v>70160</v>
      </c>
      <c r="B207" s="1706">
        <v>0.17</v>
      </c>
      <c r="C207" s="100" t="s">
        <v>231</v>
      </c>
      <c r="E207" s="1705" t="s">
        <v>182</v>
      </c>
    </row>
    <row r="208" spans="1:9" ht="15" customHeight="1" x14ac:dyDescent="0.35">
      <c r="A208" s="1705">
        <v>70160</v>
      </c>
      <c r="B208" s="1737">
        <v>0.17</v>
      </c>
      <c r="C208" s="100" t="s">
        <v>576</v>
      </c>
      <c r="E208" s="1705" t="s">
        <v>532</v>
      </c>
    </row>
    <row r="209" spans="1:9" ht="15" customHeight="1" x14ac:dyDescent="0.35">
      <c r="A209" s="1705">
        <v>70160</v>
      </c>
      <c r="B209" s="1706">
        <v>0.17</v>
      </c>
      <c r="C209" s="100" t="s">
        <v>8515</v>
      </c>
      <c r="E209" s="1705" t="s">
        <v>875</v>
      </c>
    </row>
    <row r="210" spans="1:9" ht="15" customHeight="1" x14ac:dyDescent="0.35">
      <c r="A210" s="1705">
        <v>70160</v>
      </c>
      <c r="B210" s="1706">
        <v>0.17</v>
      </c>
      <c r="C210" s="100" t="s">
        <v>916</v>
      </c>
      <c r="E210" s="1705" t="s">
        <v>879</v>
      </c>
    </row>
    <row r="211" spans="1:9" ht="15" customHeight="1" x14ac:dyDescent="0.35">
      <c r="A211" s="1705">
        <v>70160</v>
      </c>
      <c r="B211" s="1706">
        <v>0.17</v>
      </c>
      <c r="C211" s="100" t="s">
        <v>1309</v>
      </c>
      <c r="E211" s="1705" t="s">
        <v>1280</v>
      </c>
    </row>
    <row r="212" spans="1:9" ht="15" customHeight="1" x14ac:dyDescent="0.35">
      <c r="A212" s="1705">
        <v>70160</v>
      </c>
      <c r="B212" s="1706">
        <v>0.17</v>
      </c>
      <c r="C212" s="100" t="s">
        <v>14879</v>
      </c>
      <c r="E212" s="1705" t="s">
        <v>1433</v>
      </c>
      <c r="F212" s="100"/>
      <c r="I212" s="100"/>
    </row>
    <row r="213" spans="1:9" ht="15" customHeight="1" x14ac:dyDescent="0.35">
      <c r="A213" s="1705">
        <v>70160</v>
      </c>
      <c r="B213" s="1706">
        <v>0.17</v>
      </c>
      <c r="C213" s="89" t="s">
        <v>1784</v>
      </c>
      <c r="E213" s="1705" t="s">
        <v>1755</v>
      </c>
    </row>
    <row r="214" spans="1:9" ht="15" customHeight="1" x14ac:dyDescent="0.35">
      <c r="A214" s="1705">
        <v>70160</v>
      </c>
      <c r="B214" s="1706">
        <v>0.17</v>
      </c>
      <c r="C214" s="100" t="s">
        <v>2269</v>
      </c>
      <c r="E214" s="1705" t="s">
        <v>2237</v>
      </c>
    </row>
    <row r="215" spans="1:9" ht="15" customHeight="1" x14ac:dyDescent="0.35">
      <c r="A215" s="1705">
        <v>70160</v>
      </c>
      <c r="B215" s="1706">
        <v>0.17</v>
      </c>
      <c r="C215" s="100" t="s">
        <v>3048</v>
      </c>
      <c r="E215" s="1705" t="s">
        <v>2994</v>
      </c>
    </row>
    <row r="216" spans="1:9" ht="15" customHeight="1" x14ac:dyDescent="0.35">
      <c r="A216" s="1705">
        <v>70160</v>
      </c>
      <c r="B216" s="1706">
        <v>0.17</v>
      </c>
      <c r="C216" s="89" t="s">
        <v>4309</v>
      </c>
      <c r="E216" s="1705" t="s">
        <v>4266</v>
      </c>
    </row>
    <row r="217" spans="1:9" ht="15" customHeight="1" x14ac:dyDescent="0.35">
      <c r="A217" s="1705">
        <v>70160</v>
      </c>
      <c r="B217" s="1706">
        <v>0.17</v>
      </c>
      <c r="C217" s="100" t="s">
        <v>4648</v>
      </c>
      <c r="E217" s="100" t="s">
        <v>4609</v>
      </c>
    </row>
    <row r="218" spans="1:9" ht="15" customHeight="1" x14ac:dyDescent="0.35">
      <c r="A218" s="1705">
        <v>70160</v>
      </c>
      <c r="B218" s="1706">
        <v>0.17</v>
      </c>
      <c r="C218" s="100" t="s">
        <v>4972</v>
      </c>
      <c r="E218" s="100" t="s">
        <v>4946</v>
      </c>
    </row>
    <row r="219" spans="1:9" ht="15" customHeight="1" x14ac:dyDescent="0.35">
      <c r="A219" s="1705">
        <v>70160</v>
      </c>
      <c r="B219" s="1706">
        <v>0.17</v>
      </c>
      <c r="C219" s="100" t="s">
        <v>5201</v>
      </c>
      <c r="E219" s="100" t="s">
        <v>5155</v>
      </c>
    </row>
    <row r="220" spans="1:9" ht="15" customHeight="1" x14ac:dyDescent="0.35">
      <c r="A220" s="1705">
        <v>70160</v>
      </c>
      <c r="B220" s="1706">
        <v>0.17</v>
      </c>
      <c r="C220" s="100" t="s">
        <v>5499</v>
      </c>
      <c r="E220" s="100" t="s">
        <v>5452</v>
      </c>
    </row>
    <row r="221" spans="1:9" ht="15" customHeight="1" x14ac:dyDescent="0.35">
      <c r="A221" s="1705">
        <v>70160</v>
      </c>
      <c r="B221" s="1706">
        <v>0.17</v>
      </c>
      <c r="C221" s="100" t="s">
        <v>5720</v>
      </c>
      <c r="E221" s="100" t="s">
        <v>5695</v>
      </c>
    </row>
    <row r="222" spans="1:9" ht="15" customHeight="1" x14ac:dyDescent="0.35">
      <c r="A222" s="1705">
        <v>70160</v>
      </c>
      <c r="B222" s="1706">
        <v>0.17</v>
      </c>
      <c r="C222" s="89" t="s">
        <v>8100</v>
      </c>
      <c r="E222" s="100" t="s">
        <v>5912</v>
      </c>
    </row>
    <row r="223" spans="1:9" ht="15" customHeight="1" x14ac:dyDescent="0.35">
      <c r="A223" s="1705">
        <v>70160</v>
      </c>
      <c r="B223" s="1706">
        <v>0.17</v>
      </c>
      <c r="C223" s="100" t="s">
        <v>4972</v>
      </c>
      <c r="E223" s="100" t="s">
        <v>5923</v>
      </c>
    </row>
    <row r="224" spans="1:9" ht="15" customHeight="1" x14ac:dyDescent="0.35">
      <c r="A224" s="1705">
        <v>70160</v>
      </c>
      <c r="B224" s="1706">
        <v>0.17</v>
      </c>
      <c r="C224" s="100" t="s">
        <v>6164</v>
      </c>
      <c r="E224" s="100" t="s">
        <v>6110</v>
      </c>
    </row>
    <row r="225" spans="1:5" ht="15" customHeight="1" x14ac:dyDescent="0.35">
      <c r="A225" s="1705">
        <v>70160</v>
      </c>
      <c r="B225" s="1706">
        <v>0.17</v>
      </c>
      <c r="C225" s="100" t="s">
        <v>7024</v>
      </c>
      <c r="E225" s="1705" t="s">
        <v>6965</v>
      </c>
    </row>
    <row r="226" spans="1:5" ht="15" customHeight="1" x14ac:dyDescent="0.35">
      <c r="A226" s="1705">
        <v>70160</v>
      </c>
      <c r="B226" s="1706">
        <v>0.17</v>
      </c>
      <c r="C226" s="100" t="s">
        <v>7464</v>
      </c>
      <c r="E226" s="1705" t="s">
        <v>7428</v>
      </c>
    </row>
    <row r="227" spans="1:5" ht="15" customHeight="1" x14ac:dyDescent="0.35">
      <c r="A227" s="1705">
        <v>70160</v>
      </c>
      <c r="B227" s="1706">
        <v>0.17</v>
      </c>
      <c r="C227" s="100" t="s">
        <v>8740</v>
      </c>
      <c r="E227" s="1705" t="s">
        <v>8689</v>
      </c>
    </row>
    <row r="228" spans="1:5" ht="15" customHeight="1" x14ac:dyDescent="0.35">
      <c r="A228" s="1705">
        <v>70160</v>
      </c>
      <c r="B228" s="1706">
        <v>0.17</v>
      </c>
      <c r="C228" s="100" t="s">
        <v>8741</v>
      </c>
      <c r="E228" s="1705" t="s">
        <v>8689</v>
      </c>
    </row>
    <row r="229" spans="1:5" ht="15" customHeight="1" x14ac:dyDescent="0.35">
      <c r="A229" s="1705">
        <v>70160</v>
      </c>
      <c r="B229" s="1706">
        <v>0.17</v>
      </c>
      <c r="C229" s="89" t="s">
        <v>9175</v>
      </c>
      <c r="E229" s="1738" t="s">
        <v>9126</v>
      </c>
    </row>
    <row r="230" spans="1:5" ht="15" customHeight="1" x14ac:dyDescent="0.35">
      <c r="A230" s="1705">
        <v>70160</v>
      </c>
      <c r="B230" s="1706">
        <v>0.17</v>
      </c>
      <c r="C230" s="100" t="s">
        <v>4972</v>
      </c>
      <c r="E230" s="1738" t="s">
        <v>9126</v>
      </c>
    </row>
    <row r="231" spans="1:5" ht="15" customHeight="1" x14ac:dyDescent="0.35">
      <c r="A231" s="1705">
        <v>70160</v>
      </c>
      <c r="B231" s="1706">
        <v>0.17</v>
      </c>
      <c r="C231" s="100" t="s">
        <v>9650</v>
      </c>
      <c r="E231" s="1705" t="s">
        <v>9583</v>
      </c>
    </row>
    <row r="232" spans="1:5" ht="15" customHeight="1" x14ac:dyDescent="0.35">
      <c r="A232" s="1705">
        <v>70160</v>
      </c>
      <c r="B232" s="1706">
        <v>0.17</v>
      </c>
      <c r="C232" s="1705" t="s">
        <v>10423</v>
      </c>
      <c r="E232" s="1705" t="s">
        <v>10273</v>
      </c>
    </row>
    <row r="233" spans="1:5" ht="15" customHeight="1" x14ac:dyDescent="0.35">
      <c r="A233" s="1705">
        <v>70160</v>
      </c>
      <c r="B233" s="1706">
        <v>0.17</v>
      </c>
      <c r="C233" s="89" t="s">
        <v>10424</v>
      </c>
      <c r="E233" s="1705" t="s">
        <v>10273</v>
      </c>
    </row>
    <row r="234" spans="1:5" ht="15" customHeight="1" x14ac:dyDescent="0.35">
      <c r="A234" s="1705">
        <v>70160</v>
      </c>
      <c r="B234" s="1706">
        <v>0.17</v>
      </c>
      <c r="C234" s="100" t="s">
        <v>10425</v>
      </c>
      <c r="E234" s="1705" t="s">
        <v>10273</v>
      </c>
    </row>
    <row r="235" spans="1:5" ht="15" customHeight="1" x14ac:dyDescent="0.35">
      <c r="A235" s="1705">
        <v>70160</v>
      </c>
      <c r="B235" s="1706">
        <v>0.17</v>
      </c>
      <c r="C235" s="100" t="s">
        <v>10426</v>
      </c>
      <c r="E235" s="1705" t="s">
        <v>10273</v>
      </c>
    </row>
    <row r="236" spans="1:5" ht="15" customHeight="1" x14ac:dyDescent="0.35">
      <c r="A236" s="1705">
        <v>70160</v>
      </c>
      <c r="B236" s="1706">
        <v>0.17</v>
      </c>
      <c r="C236" s="100" t="s">
        <v>12113</v>
      </c>
      <c r="E236" s="100" t="s">
        <v>12088</v>
      </c>
    </row>
    <row r="237" spans="1:5" ht="15" customHeight="1" x14ac:dyDescent="0.35">
      <c r="A237" s="1705">
        <v>70160</v>
      </c>
      <c r="B237" s="1706">
        <v>0.17</v>
      </c>
      <c r="C237" s="100" t="s">
        <v>12632</v>
      </c>
      <c r="E237" s="1705" t="s">
        <v>12542</v>
      </c>
    </row>
    <row r="238" spans="1:5" ht="15" customHeight="1" x14ac:dyDescent="0.35">
      <c r="A238" s="1705">
        <v>70160</v>
      </c>
      <c r="B238" s="1706">
        <v>0.17</v>
      </c>
      <c r="C238" s="100" t="s">
        <v>12633</v>
      </c>
      <c r="E238" s="1705" t="s">
        <v>12542</v>
      </c>
    </row>
    <row r="239" spans="1:5" ht="15" customHeight="1" x14ac:dyDescent="0.35">
      <c r="A239" s="1705">
        <v>70160</v>
      </c>
      <c r="B239" s="1706">
        <v>0.17</v>
      </c>
      <c r="C239" s="100" t="s">
        <v>3773</v>
      </c>
      <c r="E239" s="1705" t="s">
        <v>13383</v>
      </c>
    </row>
    <row r="240" spans="1:5" ht="15" customHeight="1" x14ac:dyDescent="0.35">
      <c r="A240" s="1705">
        <v>70160</v>
      </c>
      <c r="B240" s="1706">
        <v>0.17</v>
      </c>
      <c r="C240" s="100" t="s">
        <v>13478</v>
      </c>
      <c r="E240" s="1705" t="s">
        <v>13430</v>
      </c>
    </row>
    <row r="241" spans="1:9" ht="15" customHeight="1" x14ac:dyDescent="0.35">
      <c r="A241" s="1705">
        <v>70160</v>
      </c>
      <c r="B241" s="1706">
        <v>0.17</v>
      </c>
      <c r="C241" s="100" t="s">
        <v>13620</v>
      </c>
      <c r="E241" s="1705" t="s">
        <v>13580</v>
      </c>
    </row>
    <row r="242" spans="1:9" ht="15" customHeight="1" x14ac:dyDescent="0.35">
      <c r="A242" s="1705">
        <v>70160</v>
      </c>
      <c r="B242" s="1706">
        <v>0.17</v>
      </c>
      <c r="C242" s="89" t="s">
        <v>14148</v>
      </c>
    </row>
    <row r="243" spans="1:9" ht="15" customHeight="1" x14ac:dyDescent="0.35">
      <c r="A243" s="1705">
        <v>70190</v>
      </c>
      <c r="B243" s="1706">
        <v>0.2</v>
      </c>
      <c r="C243" s="100" t="s">
        <v>2737</v>
      </c>
      <c r="E243" s="1705" t="s">
        <v>19</v>
      </c>
    </row>
    <row r="244" spans="1:9" ht="15" customHeight="1" x14ac:dyDescent="0.35">
      <c r="A244" s="1705">
        <v>70190</v>
      </c>
      <c r="B244" s="1706">
        <v>0.2</v>
      </c>
      <c r="C244" s="100" t="s">
        <v>2303</v>
      </c>
      <c r="E244" s="1705" t="s">
        <v>2237</v>
      </c>
    </row>
    <row r="245" spans="1:9" ht="15" customHeight="1" x14ac:dyDescent="0.35">
      <c r="A245" s="1705">
        <v>70190</v>
      </c>
      <c r="B245" s="1706">
        <v>0.2</v>
      </c>
      <c r="C245" s="100" t="s">
        <v>3102</v>
      </c>
      <c r="E245" s="1705" t="s">
        <v>2994</v>
      </c>
    </row>
    <row r="246" spans="1:9" ht="15" customHeight="1" x14ac:dyDescent="0.35">
      <c r="A246" s="1705">
        <v>70190</v>
      </c>
      <c r="B246" s="1706">
        <v>0.2</v>
      </c>
      <c r="C246" s="100" t="s">
        <v>4338</v>
      </c>
      <c r="E246" s="1705" t="s">
        <v>4266</v>
      </c>
      <c r="F246" s="100"/>
      <c r="I246" s="100"/>
    </row>
    <row r="247" spans="1:9" ht="15" customHeight="1" x14ac:dyDescent="0.35">
      <c r="A247" s="1705">
        <v>70190</v>
      </c>
      <c r="B247" s="1706">
        <v>0.2</v>
      </c>
      <c r="C247" s="100" t="s">
        <v>4684</v>
      </c>
      <c r="E247" s="100" t="s">
        <v>4609</v>
      </c>
    </row>
    <row r="248" spans="1:9" ht="15" customHeight="1" x14ac:dyDescent="0.35">
      <c r="A248" s="1705">
        <v>70190</v>
      </c>
      <c r="B248" s="1706">
        <v>0.2</v>
      </c>
      <c r="C248" s="100" t="s">
        <v>5006</v>
      </c>
      <c r="E248" s="100" t="s">
        <v>4946</v>
      </c>
    </row>
    <row r="249" spans="1:9" ht="15" customHeight="1" x14ac:dyDescent="0.35">
      <c r="A249" s="1705">
        <v>70190</v>
      </c>
      <c r="B249" s="1706">
        <v>0.2</v>
      </c>
      <c r="C249" s="100" t="s">
        <v>6217</v>
      </c>
      <c r="E249" s="100" t="s">
        <v>6110</v>
      </c>
    </row>
    <row r="250" spans="1:9" ht="15" customHeight="1" x14ac:dyDescent="0.35">
      <c r="A250" s="1735">
        <v>70190</v>
      </c>
      <c r="B250" s="1736">
        <v>0.2</v>
      </c>
      <c r="C250" s="89" t="s">
        <v>2737</v>
      </c>
      <c r="E250" s="1705" t="s">
        <v>9583</v>
      </c>
    </row>
    <row r="251" spans="1:9" ht="15" customHeight="1" x14ac:dyDescent="0.35">
      <c r="A251" s="1705">
        <v>70190</v>
      </c>
      <c r="B251" s="1706">
        <v>0.2</v>
      </c>
      <c r="C251" s="100" t="s">
        <v>3812</v>
      </c>
      <c r="E251" s="1705" t="s">
        <v>13383</v>
      </c>
    </row>
    <row r="252" spans="1:9" ht="15" customHeight="1" x14ac:dyDescent="0.35">
      <c r="A252" s="1705">
        <v>70190</v>
      </c>
      <c r="B252" s="1706">
        <v>0.2</v>
      </c>
      <c r="C252" s="100" t="s">
        <v>13485</v>
      </c>
      <c r="E252" s="1705" t="s">
        <v>13430</v>
      </c>
    </row>
    <row r="253" spans="1:9" ht="15" customHeight="1" x14ac:dyDescent="0.35">
      <c r="A253" s="1705">
        <v>70200</v>
      </c>
      <c r="B253" s="1706">
        <v>0.27</v>
      </c>
      <c r="C253" s="100" t="s">
        <v>2768</v>
      </c>
      <c r="E253" s="1705" t="s">
        <v>19</v>
      </c>
    </row>
    <row r="254" spans="1:9" ht="15" customHeight="1" x14ac:dyDescent="0.35">
      <c r="A254" s="1705">
        <v>70200</v>
      </c>
      <c r="B254" s="1706">
        <v>0.27</v>
      </c>
      <c r="C254" s="100" t="s">
        <v>2769</v>
      </c>
      <c r="E254" s="1705" t="s">
        <v>19</v>
      </c>
    </row>
    <row r="255" spans="1:9" ht="15" customHeight="1" x14ac:dyDescent="0.35">
      <c r="A255" s="1705">
        <v>70200</v>
      </c>
      <c r="B255" s="1706">
        <v>0.27</v>
      </c>
      <c r="C255" s="100" t="s">
        <v>315</v>
      </c>
      <c r="E255" s="1705" t="s">
        <v>182</v>
      </c>
    </row>
    <row r="256" spans="1:9" ht="15" customHeight="1" x14ac:dyDescent="0.35">
      <c r="A256" s="1747">
        <v>70200</v>
      </c>
      <c r="B256" s="1745">
        <v>0.27</v>
      </c>
      <c r="C256" s="1746" t="s">
        <v>639</v>
      </c>
      <c r="E256" s="1705" t="s">
        <v>532</v>
      </c>
    </row>
    <row r="257" spans="1:5" ht="15" customHeight="1" x14ac:dyDescent="0.35">
      <c r="A257" s="1747">
        <v>70200</v>
      </c>
      <c r="B257" s="1745">
        <v>0.27</v>
      </c>
      <c r="C257" s="1746" t="s">
        <v>640</v>
      </c>
      <c r="E257" s="1705" t="s">
        <v>532</v>
      </c>
    </row>
    <row r="258" spans="1:5" ht="15" customHeight="1" x14ac:dyDescent="0.35">
      <c r="A258" s="1747">
        <v>70200</v>
      </c>
      <c r="B258" s="1745">
        <v>0.27</v>
      </c>
      <c r="C258" s="1746" t="s">
        <v>641</v>
      </c>
      <c r="E258" s="1705" t="s">
        <v>532</v>
      </c>
    </row>
    <row r="259" spans="1:5" ht="15" customHeight="1" x14ac:dyDescent="0.35">
      <c r="A259" s="1705">
        <v>70200</v>
      </c>
      <c r="B259" s="1706">
        <v>0.27</v>
      </c>
      <c r="C259" s="100" t="s">
        <v>8553</v>
      </c>
      <c r="E259" s="1705" t="s">
        <v>875</v>
      </c>
    </row>
    <row r="260" spans="1:5" ht="15" customHeight="1" x14ac:dyDescent="0.35">
      <c r="A260" s="1705">
        <v>70200</v>
      </c>
      <c r="B260" s="1706">
        <v>0.27</v>
      </c>
      <c r="C260" s="100" t="s">
        <v>1000</v>
      </c>
      <c r="E260" s="1705" t="s">
        <v>879</v>
      </c>
    </row>
    <row r="261" spans="1:5" ht="15" customHeight="1" x14ac:dyDescent="0.35">
      <c r="A261" s="1705">
        <v>70200</v>
      </c>
      <c r="B261" s="1706">
        <v>0.27</v>
      </c>
      <c r="C261" s="89" t="s">
        <v>1852</v>
      </c>
      <c r="E261" s="1705" t="s">
        <v>1755</v>
      </c>
    </row>
    <row r="262" spans="1:5" ht="15" customHeight="1" x14ac:dyDescent="0.35">
      <c r="A262" s="1705">
        <v>70200</v>
      </c>
      <c r="B262" s="1706">
        <v>0.27</v>
      </c>
      <c r="C262" s="100" t="s">
        <v>2333</v>
      </c>
      <c r="E262" s="1705" t="s">
        <v>2237</v>
      </c>
    </row>
    <row r="263" spans="1:5" ht="15" customHeight="1" x14ac:dyDescent="0.35">
      <c r="A263" s="1705">
        <v>70200</v>
      </c>
      <c r="B263" s="1706">
        <v>0.27</v>
      </c>
      <c r="C263" s="100" t="s">
        <v>3153</v>
      </c>
      <c r="E263" s="1705" t="s">
        <v>2994</v>
      </c>
    </row>
    <row r="264" spans="1:5" ht="15" customHeight="1" x14ac:dyDescent="0.35">
      <c r="A264" s="1705">
        <v>70200</v>
      </c>
      <c r="B264" s="1706">
        <v>0.27</v>
      </c>
      <c r="C264" s="89" t="s">
        <v>4364</v>
      </c>
      <c r="E264" s="1705" t="s">
        <v>4266</v>
      </c>
    </row>
    <row r="265" spans="1:5" ht="15" customHeight="1" x14ac:dyDescent="0.35">
      <c r="A265" s="1705">
        <v>70200</v>
      </c>
      <c r="B265" s="1706">
        <v>0.27</v>
      </c>
      <c r="C265" s="100" t="s">
        <v>4721</v>
      </c>
      <c r="E265" s="100" t="s">
        <v>4609</v>
      </c>
    </row>
    <row r="266" spans="1:5" ht="15" customHeight="1" x14ac:dyDescent="0.35">
      <c r="A266" s="1705">
        <v>70200</v>
      </c>
      <c r="B266" s="1706">
        <v>0.27</v>
      </c>
      <c r="C266" s="100" t="s">
        <v>5040</v>
      </c>
      <c r="E266" s="100" t="s">
        <v>4946</v>
      </c>
    </row>
    <row r="267" spans="1:5" ht="15" customHeight="1" x14ac:dyDescent="0.35">
      <c r="A267" s="1705">
        <v>70200</v>
      </c>
      <c r="B267" s="1706">
        <v>0.27</v>
      </c>
      <c r="C267" s="100" t="s">
        <v>5265</v>
      </c>
      <c r="E267" s="100" t="s">
        <v>5155</v>
      </c>
    </row>
    <row r="268" spans="1:5" ht="15" customHeight="1" x14ac:dyDescent="0.35">
      <c r="A268" s="1705">
        <v>70200</v>
      </c>
      <c r="B268" s="1706">
        <v>0.27</v>
      </c>
      <c r="C268" s="100" t="s">
        <v>5580</v>
      </c>
      <c r="E268" s="100" t="s">
        <v>5452</v>
      </c>
    </row>
    <row r="269" spans="1:5" ht="15" customHeight="1" x14ac:dyDescent="0.35">
      <c r="A269" s="1705">
        <v>70200</v>
      </c>
      <c r="B269" s="1706">
        <v>0.27</v>
      </c>
      <c r="C269" s="100" t="s">
        <v>5581</v>
      </c>
      <c r="E269" s="100" t="s">
        <v>5452</v>
      </c>
    </row>
    <row r="270" spans="1:5" ht="15" customHeight="1" x14ac:dyDescent="0.35">
      <c r="A270" s="1705">
        <v>70200</v>
      </c>
      <c r="B270" s="1706">
        <v>0.27</v>
      </c>
      <c r="C270" s="100" t="s">
        <v>5780</v>
      </c>
      <c r="E270" s="100" t="s">
        <v>5695</v>
      </c>
    </row>
    <row r="271" spans="1:5" ht="15" customHeight="1" x14ac:dyDescent="0.35">
      <c r="A271" s="1705">
        <v>70200</v>
      </c>
      <c r="B271" s="1706">
        <v>0.27</v>
      </c>
      <c r="C271" s="89" t="s">
        <v>8161</v>
      </c>
      <c r="E271" s="100" t="s">
        <v>5912</v>
      </c>
    </row>
    <row r="272" spans="1:5" ht="15" customHeight="1" x14ac:dyDescent="0.35">
      <c r="A272" s="1705">
        <v>70200</v>
      </c>
      <c r="B272" s="1706">
        <v>0.27</v>
      </c>
      <c r="C272" s="89" t="s">
        <v>8162</v>
      </c>
      <c r="E272" s="100" t="s">
        <v>5912</v>
      </c>
    </row>
    <row r="273" spans="1:5" ht="15" customHeight="1" x14ac:dyDescent="0.35">
      <c r="A273" s="1705">
        <v>70200</v>
      </c>
      <c r="B273" s="1706">
        <v>0.27</v>
      </c>
      <c r="C273" s="100" t="s">
        <v>5998</v>
      </c>
      <c r="E273" s="100" t="s">
        <v>5923</v>
      </c>
    </row>
    <row r="274" spans="1:5" ht="15" customHeight="1" x14ac:dyDescent="0.35">
      <c r="A274" s="1705">
        <v>70200</v>
      </c>
      <c r="B274" s="1706">
        <v>0.27</v>
      </c>
      <c r="C274" s="100" t="s">
        <v>6251</v>
      </c>
      <c r="E274" s="100" t="s">
        <v>6110</v>
      </c>
    </row>
    <row r="275" spans="1:5" ht="15" customHeight="1" x14ac:dyDescent="0.35">
      <c r="A275" s="1705">
        <v>70200</v>
      </c>
      <c r="B275" s="1706">
        <v>0.27</v>
      </c>
      <c r="C275" s="100" t="s">
        <v>6590</v>
      </c>
      <c r="E275" s="1705" t="s">
        <v>6556</v>
      </c>
    </row>
    <row r="276" spans="1:5" ht="15" customHeight="1" x14ac:dyDescent="0.35">
      <c r="A276" s="1705">
        <v>70200</v>
      </c>
      <c r="B276" s="1706">
        <v>0.27</v>
      </c>
      <c r="C276" s="89" t="s">
        <v>7104</v>
      </c>
      <c r="E276" s="1705" t="s">
        <v>6965</v>
      </c>
    </row>
    <row r="277" spans="1:5" ht="15" customHeight="1" x14ac:dyDescent="0.35">
      <c r="A277" s="1705">
        <v>70200</v>
      </c>
      <c r="B277" s="1706">
        <v>0.27</v>
      </c>
      <c r="C277" s="100" t="s">
        <v>7540</v>
      </c>
      <c r="E277" s="1705" t="s">
        <v>7428</v>
      </c>
    </row>
    <row r="278" spans="1:5" ht="15" customHeight="1" x14ac:dyDescent="0.35">
      <c r="A278" s="1705">
        <v>70200</v>
      </c>
      <c r="B278" s="1706">
        <v>0.27</v>
      </c>
      <c r="C278" s="100" t="s">
        <v>7968</v>
      </c>
      <c r="E278" s="100" t="s">
        <v>7967</v>
      </c>
    </row>
    <row r="279" spans="1:5" ht="15" customHeight="1" x14ac:dyDescent="0.35">
      <c r="A279" s="1705">
        <v>70200</v>
      </c>
      <c r="B279" s="1706">
        <v>0.27</v>
      </c>
      <c r="C279" s="100" t="s">
        <v>8836</v>
      </c>
      <c r="E279" s="1705" t="s">
        <v>8689</v>
      </c>
    </row>
    <row r="280" spans="1:5" ht="15" customHeight="1" x14ac:dyDescent="0.35">
      <c r="A280" s="1705">
        <v>70200</v>
      </c>
      <c r="B280" s="1706">
        <v>0.27</v>
      </c>
      <c r="C280" s="89" t="s">
        <v>8837</v>
      </c>
      <c r="E280" s="1705" t="s">
        <v>8689</v>
      </c>
    </row>
    <row r="281" spans="1:5" ht="15" customHeight="1" x14ac:dyDescent="0.35">
      <c r="A281" s="1705">
        <v>70200</v>
      </c>
      <c r="B281" s="1706">
        <v>0.27</v>
      </c>
      <c r="C281" s="89" t="s">
        <v>9295</v>
      </c>
      <c r="E281" s="1738" t="s">
        <v>9126</v>
      </c>
    </row>
    <row r="282" spans="1:5" ht="15" customHeight="1" x14ac:dyDescent="0.35">
      <c r="A282" s="1705">
        <v>70200</v>
      </c>
      <c r="B282" s="1706">
        <v>0.27</v>
      </c>
      <c r="C282" s="89" t="s">
        <v>9296</v>
      </c>
      <c r="E282" s="1738" t="s">
        <v>9126</v>
      </c>
    </row>
    <row r="283" spans="1:5" ht="15" customHeight="1" x14ac:dyDescent="0.35">
      <c r="A283" s="1705">
        <v>70200</v>
      </c>
      <c r="B283" s="1706">
        <v>0.27</v>
      </c>
      <c r="C283" s="100" t="s">
        <v>9745</v>
      </c>
      <c r="E283" s="1705" t="s">
        <v>9583</v>
      </c>
    </row>
    <row r="284" spans="1:5" ht="15" customHeight="1" x14ac:dyDescent="0.35">
      <c r="A284" s="1705">
        <v>70200</v>
      </c>
      <c r="B284" s="1706">
        <v>0.27</v>
      </c>
      <c r="C284" s="1705" t="s">
        <v>10829</v>
      </c>
      <c r="E284" s="1705" t="s">
        <v>10273</v>
      </c>
    </row>
    <row r="285" spans="1:5" ht="15" customHeight="1" x14ac:dyDescent="0.35">
      <c r="A285" s="1705">
        <v>70200</v>
      </c>
      <c r="B285" s="1706">
        <v>0.27</v>
      </c>
      <c r="C285" s="100" t="s">
        <v>12152</v>
      </c>
      <c r="E285" s="100" t="s">
        <v>12088</v>
      </c>
    </row>
    <row r="286" spans="1:5" ht="15" customHeight="1" x14ac:dyDescent="0.35">
      <c r="A286" s="1705">
        <v>70200</v>
      </c>
      <c r="B286" s="1706">
        <v>0.27</v>
      </c>
      <c r="C286" s="100" t="s">
        <v>12802</v>
      </c>
      <c r="E286" s="1705" t="s">
        <v>12542</v>
      </c>
    </row>
    <row r="287" spans="1:5" ht="15" customHeight="1" x14ac:dyDescent="0.35">
      <c r="A287" s="1705">
        <v>70200</v>
      </c>
      <c r="B287" s="1706">
        <v>0.27</v>
      </c>
      <c r="C287" s="100" t="s">
        <v>12803</v>
      </c>
      <c r="E287" s="1705" t="s">
        <v>12542</v>
      </c>
    </row>
    <row r="288" spans="1:5" ht="15" customHeight="1" x14ac:dyDescent="0.35">
      <c r="A288" s="1705">
        <v>70200</v>
      </c>
      <c r="B288" s="1706">
        <v>0.27</v>
      </c>
      <c r="C288" s="100" t="s">
        <v>3848</v>
      </c>
      <c r="E288" s="1705" t="s">
        <v>13383</v>
      </c>
    </row>
    <row r="289" spans="1:9" ht="15" customHeight="1" x14ac:dyDescent="0.35">
      <c r="A289" s="1705">
        <v>70200</v>
      </c>
      <c r="B289" s="1706">
        <v>0.27</v>
      </c>
      <c r="C289" s="100" t="s">
        <v>13490</v>
      </c>
      <c r="E289" s="1705" t="s">
        <v>13430</v>
      </c>
    </row>
    <row r="290" spans="1:9" ht="15" customHeight="1" x14ac:dyDescent="0.35">
      <c r="A290" s="1705">
        <v>70200</v>
      </c>
      <c r="B290" s="1706">
        <v>0.27</v>
      </c>
      <c r="C290" s="100" t="s">
        <v>13699</v>
      </c>
      <c r="E290" s="1705" t="s">
        <v>13580</v>
      </c>
    </row>
    <row r="291" spans="1:9" ht="15" customHeight="1" x14ac:dyDescent="0.35">
      <c r="A291" s="1705">
        <v>70200</v>
      </c>
      <c r="B291" s="1706">
        <v>0.27</v>
      </c>
      <c r="C291" s="100" t="s">
        <v>14164</v>
      </c>
    </row>
    <row r="292" spans="1:9" ht="15" customHeight="1" x14ac:dyDescent="0.35">
      <c r="A292" s="1705">
        <v>70210</v>
      </c>
      <c r="B292" s="1706">
        <v>0.17</v>
      </c>
      <c r="C292" s="100" t="s">
        <v>2698</v>
      </c>
      <c r="E292" s="1705" t="s">
        <v>19</v>
      </c>
    </row>
    <row r="293" spans="1:9" ht="15" customHeight="1" x14ac:dyDescent="0.35">
      <c r="A293" s="1705">
        <v>70210</v>
      </c>
      <c r="B293" s="1706">
        <v>0.17</v>
      </c>
      <c r="C293" s="100" t="s">
        <v>232</v>
      </c>
      <c r="E293" s="1705" t="s">
        <v>182</v>
      </c>
    </row>
    <row r="294" spans="1:9" ht="15" customHeight="1" x14ac:dyDescent="0.35">
      <c r="A294" s="1705">
        <v>70210</v>
      </c>
      <c r="B294" s="1737">
        <v>0.17</v>
      </c>
      <c r="C294" s="100" t="s">
        <v>577</v>
      </c>
      <c r="E294" s="1705" t="s">
        <v>532</v>
      </c>
    </row>
    <row r="295" spans="1:9" ht="15" customHeight="1" x14ac:dyDescent="0.35">
      <c r="A295" s="1705">
        <v>70210</v>
      </c>
      <c r="B295" s="1706">
        <v>0.17</v>
      </c>
      <c r="C295" s="89" t="s">
        <v>784</v>
      </c>
      <c r="E295" s="1705" t="s">
        <v>770</v>
      </c>
    </row>
    <row r="296" spans="1:9" ht="15" customHeight="1" x14ac:dyDescent="0.35">
      <c r="A296" s="1705">
        <v>70210</v>
      </c>
      <c r="B296" s="1706">
        <v>0.17</v>
      </c>
      <c r="C296" s="100" t="s">
        <v>8516</v>
      </c>
      <c r="E296" s="1705" t="s">
        <v>875</v>
      </c>
    </row>
    <row r="297" spans="1:9" ht="15" customHeight="1" x14ac:dyDescent="0.35">
      <c r="A297" s="1705">
        <v>70210</v>
      </c>
      <c r="B297" s="1706">
        <v>0.17</v>
      </c>
      <c r="C297" s="89" t="s">
        <v>917</v>
      </c>
      <c r="E297" s="1705" t="s">
        <v>879</v>
      </c>
      <c r="F297" s="100"/>
      <c r="I297" s="100"/>
    </row>
    <row r="298" spans="1:9" ht="15" customHeight="1" x14ac:dyDescent="0.35">
      <c r="A298" s="1705">
        <v>70210</v>
      </c>
      <c r="B298" s="1706">
        <v>0.17</v>
      </c>
      <c r="C298" s="89" t="s">
        <v>1785</v>
      </c>
      <c r="E298" s="1705" t="s">
        <v>1755</v>
      </c>
    </row>
    <row r="299" spans="1:9" ht="15" customHeight="1" x14ac:dyDescent="0.35">
      <c r="A299" s="1705">
        <v>70210</v>
      </c>
      <c r="B299" s="1706">
        <v>0.17</v>
      </c>
      <c r="C299" s="100" t="s">
        <v>2270</v>
      </c>
      <c r="E299" s="1705" t="s">
        <v>2237</v>
      </c>
    </row>
    <row r="300" spans="1:9" ht="15" customHeight="1" x14ac:dyDescent="0.35">
      <c r="A300" s="1705">
        <v>70210</v>
      </c>
      <c r="B300" s="1706">
        <v>0.17</v>
      </c>
      <c r="C300" s="100" t="s">
        <v>3049</v>
      </c>
      <c r="E300" s="1705" t="s">
        <v>2994</v>
      </c>
    </row>
    <row r="301" spans="1:9" ht="15" customHeight="1" x14ac:dyDescent="0.35">
      <c r="A301" s="1705">
        <v>70210</v>
      </c>
      <c r="B301" s="1706">
        <v>0.17</v>
      </c>
      <c r="C301" s="100" t="s">
        <v>4973</v>
      </c>
      <c r="E301" s="100" t="s">
        <v>4946</v>
      </c>
    </row>
    <row r="302" spans="1:9" ht="14.5" customHeight="1" x14ac:dyDescent="0.35">
      <c r="A302" s="1705">
        <v>70210</v>
      </c>
      <c r="B302" s="1706">
        <v>0.17</v>
      </c>
      <c r="C302" s="100" t="s">
        <v>5500</v>
      </c>
      <c r="E302" s="100" t="s">
        <v>5452</v>
      </c>
    </row>
    <row r="303" spans="1:9" ht="15" customHeight="1" x14ac:dyDescent="0.35">
      <c r="A303" s="1705">
        <v>70210</v>
      </c>
      <c r="B303" s="1706">
        <v>0.17</v>
      </c>
      <c r="C303" s="100" t="s">
        <v>5721</v>
      </c>
      <c r="E303" s="100" t="s">
        <v>5695</v>
      </c>
    </row>
    <row r="304" spans="1:9" ht="15" customHeight="1" x14ac:dyDescent="0.35">
      <c r="A304" s="1705">
        <v>70210</v>
      </c>
      <c r="B304" s="1706">
        <v>0.17</v>
      </c>
      <c r="C304" s="89" t="s">
        <v>8101</v>
      </c>
      <c r="E304" s="100" t="s">
        <v>5912</v>
      </c>
    </row>
    <row r="305" spans="1:5" ht="15" customHeight="1" x14ac:dyDescent="0.35">
      <c r="A305" s="1705">
        <v>70210</v>
      </c>
      <c r="B305" s="1706">
        <v>0.17</v>
      </c>
      <c r="C305" s="100" t="s">
        <v>232</v>
      </c>
      <c r="E305" s="100" t="s">
        <v>5923</v>
      </c>
    </row>
    <row r="306" spans="1:5" ht="15" customHeight="1" x14ac:dyDescent="0.35">
      <c r="A306" s="1705">
        <v>70210</v>
      </c>
      <c r="B306" s="1706">
        <v>0.17</v>
      </c>
      <c r="C306" s="89" t="s">
        <v>6165</v>
      </c>
      <c r="E306" s="100" t="s">
        <v>6110</v>
      </c>
    </row>
    <row r="307" spans="1:5" ht="15" customHeight="1" x14ac:dyDescent="0.35">
      <c r="A307" s="1705">
        <v>70210</v>
      </c>
      <c r="B307" s="1706">
        <v>0.17</v>
      </c>
      <c r="C307" s="89" t="s">
        <v>6166</v>
      </c>
      <c r="E307" s="100" t="s">
        <v>6110</v>
      </c>
    </row>
    <row r="308" spans="1:5" ht="15" customHeight="1" x14ac:dyDescent="0.35">
      <c r="A308" s="1705">
        <v>70210</v>
      </c>
      <c r="B308" s="1706">
        <v>0.17</v>
      </c>
      <c r="C308" s="100" t="s">
        <v>6562</v>
      </c>
      <c r="E308" s="1705" t="s">
        <v>6556</v>
      </c>
    </row>
    <row r="309" spans="1:5" ht="15" customHeight="1" x14ac:dyDescent="0.35">
      <c r="A309" s="1705">
        <v>70210</v>
      </c>
      <c r="B309" s="1706">
        <v>0.17</v>
      </c>
      <c r="C309" s="89" t="s">
        <v>7025</v>
      </c>
      <c r="E309" s="1705" t="s">
        <v>6965</v>
      </c>
    </row>
    <row r="310" spans="1:5" x14ac:dyDescent="0.35">
      <c r="A310" s="1705">
        <v>70210</v>
      </c>
      <c r="B310" s="1706">
        <v>0.17</v>
      </c>
      <c r="C310" s="89" t="s">
        <v>7026</v>
      </c>
      <c r="E310" s="1705" t="s">
        <v>6965</v>
      </c>
    </row>
    <row r="311" spans="1:5" ht="15" customHeight="1" x14ac:dyDescent="0.35">
      <c r="A311" s="1705">
        <v>70210</v>
      </c>
      <c r="B311" s="1706">
        <v>0.17</v>
      </c>
      <c r="C311" s="89" t="s">
        <v>7027</v>
      </c>
      <c r="E311" s="1705" t="s">
        <v>6965</v>
      </c>
    </row>
    <row r="312" spans="1:5" ht="15" customHeight="1" x14ac:dyDescent="0.35">
      <c r="A312" s="1705">
        <v>70210</v>
      </c>
      <c r="B312" s="1706">
        <v>0.17</v>
      </c>
      <c r="C312" s="100" t="s">
        <v>7465</v>
      </c>
      <c r="E312" s="1705" t="s">
        <v>7428</v>
      </c>
    </row>
    <row r="313" spans="1:5" ht="15" customHeight="1" x14ac:dyDescent="0.35">
      <c r="A313" s="1705">
        <v>70210</v>
      </c>
      <c r="B313" s="1706">
        <v>0.17</v>
      </c>
      <c r="C313" s="89" t="s">
        <v>5721</v>
      </c>
      <c r="E313" s="1705" t="s">
        <v>8689</v>
      </c>
    </row>
    <row r="314" spans="1:5" ht="15" customHeight="1" x14ac:dyDescent="0.35">
      <c r="A314" s="1705">
        <v>70210</v>
      </c>
      <c r="B314" s="1706">
        <v>0.17</v>
      </c>
      <c r="C314" s="100" t="s">
        <v>8742</v>
      </c>
      <c r="E314" s="1705" t="s">
        <v>8689</v>
      </c>
    </row>
    <row r="315" spans="1:5" ht="15" customHeight="1" x14ac:dyDescent="0.35">
      <c r="A315" s="1705">
        <v>70210</v>
      </c>
      <c r="B315" s="1706">
        <v>0.17</v>
      </c>
      <c r="C315" s="100" t="s">
        <v>9176</v>
      </c>
      <c r="E315" s="1738" t="s">
        <v>9126</v>
      </c>
    </row>
    <row r="316" spans="1:5" ht="15" customHeight="1" x14ac:dyDescent="0.35">
      <c r="A316" s="1705">
        <v>70210</v>
      </c>
      <c r="B316" s="1706">
        <v>0.17</v>
      </c>
      <c r="C316" s="100" t="s">
        <v>9651</v>
      </c>
      <c r="E316" s="1705" t="s">
        <v>9583</v>
      </c>
    </row>
    <row r="317" spans="1:5" ht="15" customHeight="1" x14ac:dyDescent="0.35">
      <c r="A317" s="1705">
        <v>70210</v>
      </c>
      <c r="B317" s="1706">
        <v>0.17</v>
      </c>
      <c r="C317" s="100" t="s">
        <v>10427</v>
      </c>
      <c r="E317" s="1705" t="s">
        <v>10273</v>
      </c>
    </row>
    <row r="318" spans="1:5" ht="15" customHeight="1" x14ac:dyDescent="0.35">
      <c r="A318" s="1705">
        <v>70210</v>
      </c>
      <c r="B318" s="1706">
        <v>0.17</v>
      </c>
      <c r="C318" s="100" t="s">
        <v>10428</v>
      </c>
      <c r="E318" s="1705" t="s">
        <v>10273</v>
      </c>
    </row>
    <row r="319" spans="1:5" ht="15" customHeight="1" x14ac:dyDescent="0.35">
      <c r="A319" s="1705">
        <v>70210</v>
      </c>
      <c r="B319" s="1706">
        <v>0.17</v>
      </c>
      <c r="C319" s="100" t="s">
        <v>12114</v>
      </c>
      <c r="E319" s="100" t="s">
        <v>12088</v>
      </c>
    </row>
    <row r="320" spans="1:5" ht="15" customHeight="1" x14ac:dyDescent="0.35">
      <c r="A320" s="1705">
        <v>70210</v>
      </c>
      <c r="B320" s="1706">
        <v>0.17</v>
      </c>
      <c r="C320" s="100" t="s">
        <v>12634</v>
      </c>
      <c r="E320" s="1705" t="s">
        <v>12542</v>
      </c>
    </row>
    <row r="321" spans="1:5" ht="15" customHeight="1" x14ac:dyDescent="0.35">
      <c r="A321" s="1705">
        <v>70210</v>
      </c>
      <c r="B321" s="1706">
        <v>0.17</v>
      </c>
      <c r="C321" s="100" t="s">
        <v>3774</v>
      </c>
      <c r="E321" s="1705" t="s">
        <v>13383</v>
      </c>
    </row>
    <row r="322" spans="1:5" ht="15" customHeight="1" x14ac:dyDescent="0.35">
      <c r="A322" s="1705">
        <v>70210</v>
      </c>
      <c r="B322" s="1706">
        <v>0.17</v>
      </c>
      <c r="C322" s="100" t="s">
        <v>9651</v>
      </c>
      <c r="E322" s="1705" t="s">
        <v>13430</v>
      </c>
    </row>
    <row r="323" spans="1:5" ht="15" customHeight="1" x14ac:dyDescent="0.35">
      <c r="A323" s="1705">
        <v>70210</v>
      </c>
      <c r="B323" s="1706">
        <v>0.17</v>
      </c>
      <c r="C323" s="100" t="s">
        <v>13621</v>
      </c>
      <c r="E323" s="1705" t="s">
        <v>13580</v>
      </c>
    </row>
    <row r="324" spans="1:5" ht="15" customHeight="1" x14ac:dyDescent="0.35">
      <c r="A324" s="1705">
        <v>70210</v>
      </c>
      <c r="B324" s="1706">
        <v>0.17</v>
      </c>
      <c r="C324" s="89" t="s">
        <v>14149</v>
      </c>
    </row>
    <row r="325" spans="1:5" ht="15" customHeight="1" x14ac:dyDescent="0.35">
      <c r="A325" s="1705">
        <v>70220</v>
      </c>
      <c r="B325" s="1706">
        <v>0.21</v>
      </c>
      <c r="C325" s="100" t="s">
        <v>282</v>
      </c>
      <c r="E325" s="1705" t="s">
        <v>182</v>
      </c>
    </row>
    <row r="326" spans="1:5" ht="15" customHeight="1" x14ac:dyDescent="0.35">
      <c r="A326" s="1705">
        <v>70220</v>
      </c>
      <c r="B326" s="1737">
        <v>0.21</v>
      </c>
      <c r="C326" s="100" t="s">
        <v>617</v>
      </c>
      <c r="E326" s="1705" t="s">
        <v>532</v>
      </c>
    </row>
    <row r="327" spans="1:5" ht="15" customHeight="1" x14ac:dyDescent="0.35">
      <c r="A327" s="1705">
        <v>70220</v>
      </c>
      <c r="B327" s="1706">
        <v>0.21</v>
      </c>
      <c r="C327" s="89" t="s">
        <v>811</v>
      </c>
      <c r="E327" s="1705" t="s">
        <v>770</v>
      </c>
    </row>
    <row r="328" spans="1:5" ht="15" customHeight="1" x14ac:dyDescent="0.35">
      <c r="A328" s="1705">
        <v>70220</v>
      </c>
      <c r="B328" s="1706">
        <v>0.21</v>
      </c>
      <c r="C328" s="100" t="s">
        <v>8542</v>
      </c>
      <c r="E328" s="1705" t="s">
        <v>875</v>
      </c>
    </row>
    <row r="329" spans="1:5" ht="15" customHeight="1" x14ac:dyDescent="0.35">
      <c r="A329" s="1705">
        <v>70220</v>
      </c>
      <c r="B329" s="1706">
        <v>0.21</v>
      </c>
      <c r="C329" s="100" t="s">
        <v>970</v>
      </c>
      <c r="E329" s="1705" t="s">
        <v>879</v>
      </c>
    </row>
    <row r="330" spans="1:5" ht="15" customHeight="1" x14ac:dyDescent="0.35">
      <c r="A330" s="1705">
        <v>70220</v>
      </c>
      <c r="B330" s="1706">
        <v>0.21</v>
      </c>
      <c r="C330" s="100" t="s">
        <v>1337</v>
      </c>
      <c r="E330" s="1705" t="s">
        <v>1280</v>
      </c>
    </row>
    <row r="331" spans="1:5" ht="15" customHeight="1" x14ac:dyDescent="0.35">
      <c r="A331" s="1705">
        <v>70220</v>
      </c>
      <c r="B331" s="1706">
        <v>0.21</v>
      </c>
      <c r="C331" s="89" t="s">
        <v>1501</v>
      </c>
      <c r="E331" s="1705" t="s">
        <v>1433</v>
      </c>
    </row>
    <row r="332" spans="1:5" ht="15" customHeight="1" x14ac:dyDescent="0.35">
      <c r="A332" s="1705">
        <v>70220</v>
      </c>
      <c r="B332" s="1706">
        <v>0.21</v>
      </c>
      <c r="C332" s="100" t="s">
        <v>2307</v>
      </c>
      <c r="E332" s="1705" t="s">
        <v>2237</v>
      </c>
    </row>
    <row r="333" spans="1:5" ht="15" customHeight="1" x14ac:dyDescent="0.35">
      <c r="A333" s="1705">
        <v>70220</v>
      </c>
      <c r="B333" s="1706">
        <v>0.21</v>
      </c>
      <c r="C333" s="100" t="s">
        <v>3109</v>
      </c>
      <c r="E333" s="1705" t="s">
        <v>2994</v>
      </c>
    </row>
    <row r="334" spans="1:5" ht="15" customHeight="1" x14ac:dyDescent="0.35">
      <c r="A334" s="1705">
        <v>70220</v>
      </c>
      <c r="B334" s="1706">
        <v>0.21</v>
      </c>
      <c r="C334" s="89" t="s">
        <v>4342</v>
      </c>
      <c r="E334" s="1705" t="s">
        <v>4266</v>
      </c>
    </row>
    <row r="335" spans="1:5" ht="15" customHeight="1" x14ac:dyDescent="0.35">
      <c r="A335" s="1705">
        <v>70220</v>
      </c>
      <c r="B335" s="1706">
        <v>0.21</v>
      </c>
      <c r="C335" s="100" t="s">
        <v>4688</v>
      </c>
      <c r="E335" s="100" t="s">
        <v>4609</v>
      </c>
    </row>
    <row r="336" spans="1:5" ht="15" customHeight="1" x14ac:dyDescent="0.35">
      <c r="A336" s="1705">
        <v>70220</v>
      </c>
      <c r="B336" s="1737">
        <v>0.21</v>
      </c>
      <c r="C336" s="100" t="s">
        <v>5011</v>
      </c>
      <c r="E336" s="100" t="s">
        <v>4946</v>
      </c>
    </row>
    <row r="337" spans="1:5" ht="15" customHeight="1" x14ac:dyDescent="0.35">
      <c r="A337" s="1705">
        <v>70220</v>
      </c>
      <c r="B337" s="1706">
        <v>0.21</v>
      </c>
      <c r="C337" s="89" t="s">
        <v>5239</v>
      </c>
      <c r="E337" s="100" t="s">
        <v>5155</v>
      </c>
    </row>
    <row r="338" spans="1:5" ht="15" customHeight="1" x14ac:dyDescent="0.35">
      <c r="A338" s="1705">
        <v>70220</v>
      </c>
      <c r="B338" s="1706">
        <v>0.21</v>
      </c>
      <c r="C338" s="100" t="s">
        <v>5538</v>
      </c>
      <c r="E338" s="100" t="s">
        <v>5452</v>
      </c>
    </row>
    <row r="339" spans="1:5" ht="15" customHeight="1" x14ac:dyDescent="0.35">
      <c r="A339" s="1705">
        <v>70220</v>
      </c>
      <c r="B339" s="1706">
        <v>0.21</v>
      </c>
      <c r="C339" s="100" t="s">
        <v>5752</v>
      </c>
      <c r="E339" s="100" t="s">
        <v>5695</v>
      </c>
    </row>
    <row r="340" spans="1:5" ht="15" customHeight="1" x14ac:dyDescent="0.35">
      <c r="A340" s="1705">
        <v>70220</v>
      </c>
      <c r="B340" s="1706">
        <v>0.21</v>
      </c>
      <c r="C340" s="89" t="s">
        <v>8130</v>
      </c>
      <c r="E340" s="100" t="s">
        <v>5912</v>
      </c>
    </row>
    <row r="341" spans="1:5" ht="15" customHeight="1" x14ac:dyDescent="0.35">
      <c r="A341" s="1705">
        <v>70220</v>
      </c>
      <c r="B341" s="1706">
        <v>0.21</v>
      </c>
      <c r="C341" s="100" t="s">
        <v>5983</v>
      </c>
      <c r="E341" s="100" t="s">
        <v>5923</v>
      </c>
    </row>
    <row r="342" spans="1:5" ht="15" customHeight="1" x14ac:dyDescent="0.35">
      <c r="A342" s="1705">
        <v>70220</v>
      </c>
      <c r="B342" s="1706">
        <v>0.21</v>
      </c>
      <c r="C342" s="89" t="s">
        <v>6222</v>
      </c>
      <c r="E342" s="100" t="s">
        <v>6110</v>
      </c>
    </row>
    <row r="343" spans="1:5" ht="15" customHeight="1" x14ac:dyDescent="0.35">
      <c r="A343" s="1705">
        <v>70220</v>
      </c>
      <c r="B343" s="1706">
        <v>0.21</v>
      </c>
      <c r="C343" s="89" t="s">
        <v>6223</v>
      </c>
      <c r="E343" s="100" t="s">
        <v>6110</v>
      </c>
    </row>
    <row r="344" spans="1:5" ht="14.5" customHeight="1" x14ac:dyDescent="0.35">
      <c r="A344" s="1705">
        <v>70220</v>
      </c>
      <c r="B344" s="1706">
        <v>0.21</v>
      </c>
      <c r="C344" s="89" t="s">
        <v>6574</v>
      </c>
      <c r="E344" s="1705" t="s">
        <v>6556</v>
      </c>
    </row>
    <row r="345" spans="1:5" ht="15" customHeight="1" x14ac:dyDescent="0.35">
      <c r="A345" s="1705">
        <v>70220</v>
      </c>
      <c r="B345" s="1706">
        <v>0.21</v>
      </c>
      <c r="C345" s="89" t="s">
        <v>7079</v>
      </c>
      <c r="E345" s="1705" t="s">
        <v>6965</v>
      </c>
    </row>
    <row r="346" spans="1:5" ht="15" customHeight="1" x14ac:dyDescent="0.35">
      <c r="A346" s="1705">
        <v>70220</v>
      </c>
      <c r="B346" s="1706">
        <v>0.21</v>
      </c>
      <c r="C346" s="100" t="s">
        <v>7507</v>
      </c>
      <c r="E346" s="1705" t="s">
        <v>7428</v>
      </c>
    </row>
    <row r="347" spans="1:5" ht="15" customHeight="1" x14ac:dyDescent="0.35">
      <c r="A347" s="1705">
        <v>70220</v>
      </c>
      <c r="B347" s="1706">
        <v>0.21</v>
      </c>
      <c r="C347" s="89" t="s">
        <v>8794</v>
      </c>
      <c r="E347" s="1705" t="s">
        <v>8689</v>
      </c>
    </row>
    <row r="348" spans="1:5" ht="15" customHeight="1" x14ac:dyDescent="0.35">
      <c r="A348" s="1705">
        <v>70220</v>
      </c>
      <c r="B348" s="1706">
        <v>0.21</v>
      </c>
      <c r="C348" s="89" t="s">
        <v>14095</v>
      </c>
      <c r="E348" s="1738" t="s">
        <v>9126</v>
      </c>
    </row>
    <row r="349" spans="1:5" ht="15" customHeight="1" x14ac:dyDescent="0.35">
      <c r="A349" s="1705">
        <v>70220</v>
      </c>
      <c r="B349" s="1706">
        <v>0.21</v>
      </c>
      <c r="C349" s="100" t="s">
        <v>9238</v>
      </c>
      <c r="E349" s="1738" t="s">
        <v>9126</v>
      </c>
    </row>
    <row r="350" spans="1:5" ht="15" customHeight="1" x14ac:dyDescent="0.35">
      <c r="A350" s="1705">
        <v>70220</v>
      </c>
      <c r="B350" s="1706">
        <v>0.21</v>
      </c>
      <c r="C350" s="100" t="s">
        <v>9703</v>
      </c>
      <c r="E350" s="1705" t="s">
        <v>9583</v>
      </c>
    </row>
    <row r="351" spans="1:5" ht="15" customHeight="1" x14ac:dyDescent="0.35">
      <c r="A351" s="1705">
        <v>70220</v>
      </c>
      <c r="B351" s="1706">
        <v>0.21</v>
      </c>
      <c r="C351" s="100" t="s">
        <v>10628</v>
      </c>
      <c r="E351" s="1705" t="s">
        <v>10273</v>
      </c>
    </row>
    <row r="352" spans="1:5" ht="15" customHeight="1" x14ac:dyDescent="0.35">
      <c r="A352" s="1705">
        <v>70220</v>
      </c>
      <c r="B352" s="1706">
        <v>0.21</v>
      </c>
      <c r="C352" s="89" t="s">
        <v>10629</v>
      </c>
      <c r="E352" s="1705" t="s">
        <v>10273</v>
      </c>
    </row>
    <row r="353" spans="1:5" ht="15" customHeight="1" x14ac:dyDescent="0.35">
      <c r="A353" s="1705">
        <v>70220</v>
      </c>
      <c r="B353" s="1706">
        <v>0.21</v>
      </c>
      <c r="C353" s="89" t="s">
        <v>10630</v>
      </c>
      <c r="E353" s="1705" t="s">
        <v>10273</v>
      </c>
    </row>
    <row r="354" spans="1:5" ht="15" customHeight="1" x14ac:dyDescent="0.35">
      <c r="A354" s="1705">
        <v>70220</v>
      </c>
      <c r="B354" s="1706">
        <v>0.21</v>
      </c>
      <c r="C354" s="100" t="s">
        <v>12135</v>
      </c>
      <c r="E354" s="100" t="s">
        <v>12088</v>
      </c>
    </row>
    <row r="355" spans="1:5" ht="15" customHeight="1" x14ac:dyDescent="0.35">
      <c r="A355" s="1705">
        <v>70220</v>
      </c>
      <c r="B355" s="1706">
        <v>0.21</v>
      </c>
      <c r="C355" s="100" t="s">
        <v>12729</v>
      </c>
      <c r="E355" s="1705" t="s">
        <v>12542</v>
      </c>
    </row>
    <row r="356" spans="1:5" ht="15" customHeight="1" x14ac:dyDescent="0.35">
      <c r="A356" s="1705">
        <v>70220</v>
      </c>
      <c r="B356" s="1706">
        <v>0.21</v>
      </c>
      <c r="C356" s="89" t="s">
        <v>12730</v>
      </c>
      <c r="E356" s="1705" t="s">
        <v>12542</v>
      </c>
    </row>
    <row r="357" spans="1:5" ht="15" customHeight="1" x14ac:dyDescent="0.35">
      <c r="A357" s="1705">
        <v>70220</v>
      </c>
      <c r="B357" s="1706">
        <v>0.21</v>
      </c>
      <c r="C357" s="100" t="s">
        <v>3818</v>
      </c>
      <c r="E357" s="1705" t="s">
        <v>13383</v>
      </c>
    </row>
    <row r="358" spans="1:5" ht="15" customHeight="1" x14ac:dyDescent="0.35">
      <c r="A358" s="1705">
        <v>70220</v>
      </c>
      <c r="B358" s="1706">
        <v>0.21</v>
      </c>
      <c r="C358" s="100" t="s">
        <v>13486</v>
      </c>
      <c r="E358" s="1705" t="s">
        <v>13430</v>
      </c>
    </row>
    <row r="359" spans="1:5" ht="15" customHeight="1" x14ac:dyDescent="0.35">
      <c r="A359" s="1705">
        <v>70220</v>
      </c>
      <c r="B359" s="1706">
        <v>0.21</v>
      </c>
      <c r="C359" s="100" t="s">
        <v>13663</v>
      </c>
      <c r="E359" s="1705" t="s">
        <v>13580</v>
      </c>
    </row>
    <row r="360" spans="1:5" ht="15" customHeight="1" x14ac:dyDescent="0.35">
      <c r="A360" s="1705">
        <v>70220</v>
      </c>
      <c r="B360" s="1706">
        <v>0.21</v>
      </c>
      <c r="C360" s="89" t="s">
        <v>14160</v>
      </c>
    </row>
    <row r="361" spans="1:5" ht="15" customHeight="1" x14ac:dyDescent="0.35">
      <c r="A361" s="1705">
        <v>70240</v>
      </c>
      <c r="B361" s="1706">
        <v>0.19</v>
      </c>
      <c r="C361" s="100" t="s">
        <v>2736</v>
      </c>
      <c r="E361" s="1705" t="s">
        <v>19</v>
      </c>
    </row>
    <row r="362" spans="1:5" ht="15" customHeight="1" x14ac:dyDescent="0.35">
      <c r="A362" s="1705">
        <v>70240</v>
      </c>
      <c r="B362" s="1706">
        <v>0.19</v>
      </c>
      <c r="C362" s="100" t="s">
        <v>8537</v>
      </c>
      <c r="E362" s="1705" t="s">
        <v>875</v>
      </c>
    </row>
    <row r="363" spans="1:5" ht="15" customHeight="1" x14ac:dyDescent="0.35">
      <c r="A363" s="1705">
        <v>70240</v>
      </c>
      <c r="B363" s="1706">
        <v>0.19</v>
      </c>
      <c r="C363" s="100" t="s">
        <v>965</v>
      </c>
      <c r="E363" s="1705" t="s">
        <v>879</v>
      </c>
    </row>
    <row r="364" spans="1:5" ht="15" customHeight="1" x14ac:dyDescent="0.35">
      <c r="A364" s="1705">
        <v>70240</v>
      </c>
      <c r="B364" s="1706">
        <v>0.19</v>
      </c>
      <c r="C364" s="100" t="s">
        <v>3099</v>
      </c>
      <c r="E364" s="1705" t="s">
        <v>2994</v>
      </c>
    </row>
    <row r="365" spans="1:5" ht="15" customHeight="1" x14ac:dyDescent="0.35">
      <c r="A365" s="1705">
        <v>70240</v>
      </c>
      <c r="B365" s="1706">
        <v>0.19</v>
      </c>
      <c r="C365" s="100" t="s">
        <v>2736</v>
      </c>
      <c r="E365" s="100" t="s">
        <v>4946</v>
      </c>
    </row>
    <row r="366" spans="1:5" ht="15" customHeight="1" x14ac:dyDescent="0.35">
      <c r="A366" s="1705">
        <v>70240</v>
      </c>
      <c r="B366" s="1706">
        <v>0.19</v>
      </c>
      <c r="C366" s="100" t="s">
        <v>2736</v>
      </c>
      <c r="E366" s="100" t="s">
        <v>5695</v>
      </c>
    </row>
    <row r="367" spans="1:5" ht="15" customHeight="1" x14ac:dyDescent="0.35">
      <c r="A367" s="1705">
        <v>70240</v>
      </c>
      <c r="B367" s="1706">
        <v>0.19</v>
      </c>
      <c r="C367" s="100" t="s">
        <v>965</v>
      </c>
      <c r="E367" s="100" t="s">
        <v>6110</v>
      </c>
    </row>
    <row r="368" spans="1:5" ht="15" customHeight="1" x14ac:dyDescent="0.35">
      <c r="A368" s="1705">
        <v>70240</v>
      </c>
      <c r="B368" s="1706">
        <v>0.19</v>
      </c>
      <c r="C368" s="100" t="s">
        <v>2736</v>
      </c>
      <c r="E368" s="1705" t="s">
        <v>9583</v>
      </c>
    </row>
    <row r="369" spans="1:5" ht="15" customHeight="1" x14ac:dyDescent="0.35">
      <c r="A369" s="1705">
        <v>70240</v>
      </c>
      <c r="B369" s="1706">
        <v>0.19</v>
      </c>
      <c r="C369" s="100" t="s">
        <v>12131</v>
      </c>
      <c r="E369" s="100" t="s">
        <v>12088</v>
      </c>
    </row>
    <row r="370" spans="1:5" ht="15" customHeight="1" x14ac:dyDescent="0.35">
      <c r="A370" s="1705">
        <v>70240</v>
      </c>
      <c r="B370" s="1706">
        <v>0.19</v>
      </c>
      <c r="C370" s="100" t="s">
        <v>3810</v>
      </c>
      <c r="E370" s="1705" t="s">
        <v>13383</v>
      </c>
    </row>
    <row r="371" spans="1:5" ht="15" customHeight="1" x14ac:dyDescent="0.35">
      <c r="A371" s="1705">
        <v>70240</v>
      </c>
      <c r="B371" s="1706">
        <v>0.19</v>
      </c>
      <c r="C371" s="100" t="s">
        <v>13484</v>
      </c>
      <c r="E371" s="1705" t="s">
        <v>13430</v>
      </c>
    </row>
    <row r="372" spans="1:5" ht="15" customHeight="1" x14ac:dyDescent="0.35">
      <c r="A372" s="1705">
        <v>70240</v>
      </c>
      <c r="B372" s="1706">
        <v>0.19</v>
      </c>
      <c r="C372" s="100" t="s">
        <v>14159</v>
      </c>
    </row>
    <row r="373" spans="1:5" ht="15" customHeight="1" x14ac:dyDescent="0.35">
      <c r="A373" s="1705">
        <v>70250</v>
      </c>
      <c r="B373" s="1706">
        <v>0.18</v>
      </c>
      <c r="C373" s="100" t="s">
        <v>256</v>
      </c>
      <c r="E373" s="1705" t="s">
        <v>182</v>
      </c>
    </row>
    <row r="374" spans="1:5" ht="15" customHeight="1" x14ac:dyDescent="0.35">
      <c r="A374" s="1705">
        <v>70250</v>
      </c>
      <c r="B374" s="1737">
        <v>0.18</v>
      </c>
      <c r="C374" s="100" t="s">
        <v>601</v>
      </c>
      <c r="E374" s="1705" t="s">
        <v>532</v>
      </c>
    </row>
    <row r="375" spans="1:5" ht="15" customHeight="1" x14ac:dyDescent="0.35">
      <c r="A375" s="1705">
        <v>70250</v>
      </c>
      <c r="B375" s="1706">
        <v>0.18</v>
      </c>
      <c r="C375" s="100" t="s">
        <v>802</v>
      </c>
      <c r="E375" s="1705" t="s">
        <v>770</v>
      </c>
    </row>
    <row r="376" spans="1:5" ht="15" customHeight="1" x14ac:dyDescent="0.35">
      <c r="A376" s="1705">
        <v>70250</v>
      </c>
      <c r="B376" s="1706">
        <v>0.18</v>
      </c>
      <c r="C376" s="100" t="s">
        <v>8526</v>
      </c>
      <c r="E376" s="1705" t="s">
        <v>875</v>
      </c>
    </row>
    <row r="377" spans="1:5" ht="15" customHeight="1" x14ac:dyDescent="0.35">
      <c r="A377" s="1705">
        <v>70250</v>
      </c>
      <c r="B377" s="1706">
        <v>0.18</v>
      </c>
      <c r="C377" s="89" t="s">
        <v>938</v>
      </c>
      <c r="E377" s="1705" t="s">
        <v>879</v>
      </c>
    </row>
    <row r="378" spans="1:5" ht="15" customHeight="1" x14ac:dyDescent="0.35">
      <c r="A378" s="1705">
        <v>70250</v>
      </c>
      <c r="B378" s="1706">
        <v>0.18</v>
      </c>
      <c r="C378" s="100" t="s">
        <v>939</v>
      </c>
      <c r="E378" s="1705" t="s">
        <v>879</v>
      </c>
    </row>
    <row r="379" spans="1:5" ht="15" customHeight="1" x14ac:dyDescent="0.35">
      <c r="A379" s="1705">
        <v>70250</v>
      </c>
      <c r="B379" s="1706">
        <v>0.18</v>
      </c>
      <c r="C379" s="100" t="s">
        <v>1324</v>
      </c>
      <c r="E379" s="1705" t="s">
        <v>1280</v>
      </c>
    </row>
    <row r="380" spans="1:5" ht="15" customHeight="1" x14ac:dyDescent="0.35">
      <c r="A380" s="1705">
        <v>70250</v>
      </c>
      <c r="B380" s="1706">
        <v>0.18</v>
      </c>
      <c r="C380" s="100" t="s">
        <v>1804</v>
      </c>
      <c r="E380" s="1705" t="s">
        <v>1755</v>
      </c>
    </row>
    <row r="381" spans="1:5" ht="15" customHeight="1" x14ac:dyDescent="0.35">
      <c r="A381" s="1705">
        <v>70250</v>
      </c>
      <c r="B381" s="1706">
        <v>0.18</v>
      </c>
      <c r="C381" s="100" t="s">
        <v>2287</v>
      </c>
      <c r="E381" s="1705" t="s">
        <v>2237</v>
      </c>
    </row>
    <row r="382" spans="1:5" ht="15" customHeight="1" x14ac:dyDescent="0.35">
      <c r="A382" s="1705">
        <v>70250</v>
      </c>
      <c r="B382" s="1706">
        <v>0.18</v>
      </c>
      <c r="C382" s="100" t="s">
        <v>3078</v>
      </c>
      <c r="E382" s="1705" t="s">
        <v>2994</v>
      </c>
    </row>
    <row r="383" spans="1:5" ht="15" customHeight="1" x14ac:dyDescent="0.35">
      <c r="A383" s="1705">
        <v>70250</v>
      </c>
      <c r="B383" s="1706">
        <v>0.18</v>
      </c>
      <c r="C383" s="100" t="s">
        <v>4665</v>
      </c>
      <c r="E383" s="100" t="s">
        <v>4609</v>
      </c>
    </row>
    <row r="384" spans="1:5" ht="15" customHeight="1" x14ac:dyDescent="0.35">
      <c r="A384" s="1705">
        <v>70250</v>
      </c>
      <c r="B384" s="1706">
        <v>0.18</v>
      </c>
      <c r="C384" s="100" t="s">
        <v>4990</v>
      </c>
      <c r="E384" s="100" t="s">
        <v>4946</v>
      </c>
    </row>
    <row r="385" spans="1:5" ht="15" customHeight="1" x14ac:dyDescent="0.35">
      <c r="A385" s="1705">
        <v>70250</v>
      </c>
      <c r="B385" s="1706">
        <v>0.18</v>
      </c>
      <c r="C385" s="100" t="s">
        <v>4991</v>
      </c>
      <c r="E385" s="100" t="s">
        <v>4946</v>
      </c>
    </row>
    <row r="386" spans="1:5" ht="15" customHeight="1" x14ac:dyDescent="0.35">
      <c r="A386" s="1705">
        <v>70250</v>
      </c>
      <c r="B386" s="1706">
        <v>0.18</v>
      </c>
      <c r="C386" s="100" t="s">
        <v>4992</v>
      </c>
      <c r="E386" s="100" t="s">
        <v>4946</v>
      </c>
    </row>
    <row r="387" spans="1:5" ht="15" customHeight="1" x14ac:dyDescent="0.35">
      <c r="A387" s="1705">
        <v>70250</v>
      </c>
      <c r="B387" s="1706">
        <v>0.18</v>
      </c>
      <c r="C387" s="89" t="s">
        <v>5216</v>
      </c>
      <c r="E387" s="100" t="s">
        <v>5155</v>
      </c>
    </row>
    <row r="388" spans="1:5" ht="15" customHeight="1" x14ac:dyDescent="0.35">
      <c r="A388" s="1705">
        <v>70250</v>
      </c>
      <c r="B388" s="1706">
        <v>0.18</v>
      </c>
      <c r="C388" s="89" t="s">
        <v>5217</v>
      </c>
      <c r="E388" s="100" t="s">
        <v>5155</v>
      </c>
    </row>
    <row r="389" spans="1:5" ht="15" customHeight="1" x14ac:dyDescent="0.35">
      <c r="A389" s="1705">
        <v>70250</v>
      </c>
      <c r="B389" s="1706">
        <v>0.18</v>
      </c>
      <c r="C389" s="100" t="s">
        <v>5516</v>
      </c>
      <c r="E389" s="100" t="s">
        <v>5452</v>
      </c>
    </row>
    <row r="390" spans="1:5" ht="15" customHeight="1" x14ac:dyDescent="0.35">
      <c r="A390" s="1705">
        <v>70250</v>
      </c>
      <c r="B390" s="1706">
        <v>0.18</v>
      </c>
      <c r="C390" s="100" t="s">
        <v>5735</v>
      </c>
      <c r="E390" s="100" t="s">
        <v>5695</v>
      </c>
    </row>
    <row r="391" spans="1:5" ht="15" customHeight="1" x14ac:dyDescent="0.35">
      <c r="A391" s="1705">
        <v>70250</v>
      </c>
      <c r="B391" s="1706">
        <v>0.18</v>
      </c>
      <c r="C391" s="89" t="s">
        <v>8113</v>
      </c>
      <c r="E391" s="100" t="s">
        <v>5912</v>
      </c>
    </row>
    <row r="392" spans="1:5" ht="15" customHeight="1" x14ac:dyDescent="0.35">
      <c r="A392" s="1705">
        <v>70250</v>
      </c>
      <c r="B392" s="1706">
        <v>0.18</v>
      </c>
      <c r="C392" s="100" t="s">
        <v>5970</v>
      </c>
      <c r="E392" s="100" t="s">
        <v>5923</v>
      </c>
    </row>
    <row r="393" spans="1:5" ht="15" customHeight="1" x14ac:dyDescent="0.35">
      <c r="A393" s="1705">
        <v>70250</v>
      </c>
      <c r="B393" s="1706">
        <v>0.18</v>
      </c>
      <c r="C393" s="89" t="s">
        <v>6196</v>
      </c>
      <c r="E393" s="100" t="s">
        <v>6110</v>
      </c>
    </row>
    <row r="394" spans="1:5" ht="15" customHeight="1" x14ac:dyDescent="0.35">
      <c r="A394" s="1705">
        <v>70250</v>
      </c>
      <c r="B394" s="1706">
        <v>0.18</v>
      </c>
      <c r="C394" s="89" t="s">
        <v>6197</v>
      </c>
      <c r="E394" s="100" t="s">
        <v>6110</v>
      </c>
    </row>
    <row r="395" spans="1:5" ht="15" customHeight="1" x14ac:dyDescent="0.35">
      <c r="A395" s="1705">
        <v>70250</v>
      </c>
      <c r="B395" s="1706">
        <v>0.18</v>
      </c>
      <c r="C395" s="89" t="s">
        <v>6523</v>
      </c>
      <c r="E395" s="100" t="s">
        <v>6503</v>
      </c>
    </row>
    <row r="396" spans="1:5" ht="15" customHeight="1" x14ac:dyDescent="0.35">
      <c r="A396" s="1740">
        <v>70250</v>
      </c>
      <c r="B396" s="1741">
        <v>0.18</v>
      </c>
      <c r="C396" s="243" t="s">
        <v>6196</v>
      </c>
      <c r="E396" s="1705" t="s">
        <v>6965</v>
      </c>
    </row>
    <row r="397" spans="1:5" ht="15" customHeight="1" x14ac:dyDescent="0.35">
      <c r="A397" s="1740">
        <v>70250</v>
      </c>
      <c r="B397" s="1741">
        <v>0.18</v>
      </c>
      <c r="C397" s="243" t="s">
        <v>7054</v>
      </c>
      <c r="E397" s="1705" t="s">
        <v>6965</v>
      </c>
    </row>
    <row r="398" spans="1:5" ht="15" customHeight="1" x14ac:dyDescent="0.35">
      <c r="A398" s="1705">
        <v>70250</v>
      </c>
      <c r="B398" s="1706">
        <v>0.18</v>
      </c>
      <c r="C398" s="89" t="s">
        <v>7357</v>
      </c>
      <c r="E398" s="1705" t="s">
        <v>7410</v>
      </c>
    </row>
    <row r="399" spans="1:5" ht="15" customHeight="1" x14ac:dyDescent="0.35">
      <c r="A399" s="1705">
        <v>70250</v>
      </c>
      <c r="B399" s="1706">
        <v>0.18</v>
      </c>
      <c r="C399" s="100" t="s">
        <v>7485</v>
      </c>
      <c r="E399" s="1705" t="s">
        <v>7428</v>
      </c>
    </row>
    <row r="400" spans="1:5" ht="15" customHeight="1" x14ac:dyDescent="0.35">
      <c r="A400" s="1705">
        <v>70250</v>
      </c>
      <c r="B400" s="1706">
        <v>0.18</v>
      </c>
      <c r="C400" s="100" t="s">
        <v>5735</v>
      </c>
      <c r="E400" s="1705" t="s">
        <v>8689</v>
      </c>
    </row>
    <row r="401" spans="1:9" ht="15" customHeight="1" x14ac:dyDescent="0.35">
      <c r="A401" s="1705">
        <v>70250</v>
      </c>
      <c r="B401" s="1706">
        <v>0.18</v>
      </c>
      <c r="C401" s="100" t="s">
        <v>8769</v>
      </c>
      <c r="E401" s="1705" t="s">
        <v>8689</v>
      </c>
    </row>
    <row r="402" spans="1:9" ht="15" customHeight="1" x14ac:dyDescent="0.35">
      <c r="A402" s="1705">
        <v>70250</v>
      </c>
      <c r="B402" s="1706">
        <v>0.18</v>
      </c>
      <c r="C402" s="100" t="s">
        <v>9211</v>
      </c>
      <c r="E402" s="1738" t="s">
        <v>9126</v>
      </c>
      <c r="F402" s="100"/>
      <c r="I402" s="100"/>
    </row>
    <row r="403" spans="1:9" ht="15" customHeight="1" x14ac:dyDescent="0.35">
      <c r="A403" s="1705">
        <v>70250</v>
      </c>
      <c r="B403" s="1706">
        <v>0.18</v>
      </c>
      <c r="C403" s="100" t="s">
        <v>4991</v>
      </c>
      <c r="E403" s="1738" t="s">
        <v>9126</v>
      </c>
      <c r="F403" s="100"/>
      <c r="I403" s="100"/>
    </row>
    <row r="404" spans="1:9" ht="15" customHeight="1" x14ac:dyDescent="0.35">
      <c r="A404" s="1705">
        <v>70250</v>
      </c>
      <c r="B404" s="1706">
        <v>0.18</v>
      </c>
      <c r="C404" s="100" t="s">
        <v>4992</v>
      </c>
      <c r="E404" s="1738" t="s">
        <v>9126</v>
      </c>
      <c r="F404" s="100"/>
      <c r="I404" s="100"/>
    </row>
    <row r="405" spans="1:9" ht="15" customHeight="1" x14ac:dyDescent="0.35">
      <c r="A405" s="1705">
        <v>70250</v>
      </c>
      <c r="B405" s="1706">
        <v>0.18</v>
      </c>
      <c r="C405" s="100" t="s">
        <v>256</v>
      </c>
      <c r="E405" s="1705" t="s">
        <v>9583</v>
      </c>
    </row>
    <row r="406" spans="1:9" ht="15" customHeight="1" x14ac:dyDescent="0.35">
      <c r="A406" s="1705">
        <v>70250</v>
      </c>
      <c r="B406" s="1706">
        <v>0.18</v>
      </c>
      <c r="C406" s="100" t="s">
        <v>10509</v>
      </c>
      <c r="E406" s="1705" t="s">
        <v>10273</v>
      </c>
    </row>
    <row r="407" spans="1:9" ht="15" customHeight="1" x14ac:dyDescent="0.35">
      <c r="A407" s="1705">
        <v>70250</v>
      </c>
      <c r="B407" s="1706">
        <v>0.18</v>
      </c>
      <c r="C407" s="100" t="s">
        <v>10876</v>
      </c>
      <c r="E407" s="100" t="s">
        <v>12088</v>
      </c>
    </row>
    <row r="408" spans="1:9" ht="15" customHeight="1" x14ac:dyDescent="0.35">
      <c r="A408" s="1705">
        <v>70250</v>
      </c>
      <c r="B408" s="1706">
        <v>0.18</v>
      </c>
      <c r="C408" s="100" t="s">
        <v>12123</v>
      </c>
      <c r="E408" s="100" t="s">
        <v>12088</v>
      </c>
    </row>
    <row r="409" spans="1:9" ht="15" customHeight="1" x14ac:dyDescent="0.35">
      <c r="A409" s="1705">
        <v>70250</v>
      </c>
      <c r="B409" s="1706">
        <v>0.18</v>
      </c>
      <c r="C409" s="1705" t="s">
        <v>12689</v>
      </c>
      <c r="E409" s="1705" t="s">
        <v>12542</v>
      </c>
    </row>
    <row r="410" spans="1:9" ht="15" customHeight="1" x14ac:dyDescent="0.35">
      <c r="A410" s="1705">
        <v>70250</v>
      </c>
      <c r="B410" s="1706">
        <v>0.18</v>
      </c>
      <c r="C410" s="89" t="s">
        <v>12690</v>
      </c>
      <c r="E410" s="1705" t="s">
        <v>12542</v>
      </c>
    </row>
    <row r="411" spans="1:9" ht="15" customHeight="1" x14ac:dyDescent="0.35">
      <c r="A411" s="1705">
        <v>70250</v>
      </c>
      <c r="B411" s="1706">
        <v>0.18</v>
      </c>
      <c r="C411" s="100" t="s">
        <v>3793</v>
      </c>
      <c r="E411" s="1705" t="s">
        <v>13383</v>
      </c>
    </row>
    <row r="412" spans="1:9" ht="15" customHeight="1" x14ac:dyDescent="0.35">
      <c r="A412" s="1705">
        <v>70250</v>
      </c>
      <c r="B412" s="1706">
        <v>0.18</v>
      </c>
      <c r="C412" s="100" t="s">
        <v>256</v>
      </c>
      <c r="E412" s="1705" t="s">
        <v>13430</v>
      </c>
    </row>
    <row r="413" spans="1:9" ht="15" customHeight="1" x14ac:dyDescent="0.35">
      <c r="A413" s="1705">
        <v>70250</v>
      </c>
      <c r="B413" s="1706">
        <v>0.18</v>
      </c>
      <c r="C413" s="100" t="s">
        <v>13639</v>
      </c>
      <c r="E413" s="1705" t="s">
        <v>13580</v>
      </c>
    </row>
    <row r="414" spans="1:9" ht="15" customHeight="1" x14ac:dyDescent="0.35">
      <c r="A414" s="1705">
        <v>70250</v>
      </c>
      <c r="B414" s="1706">
        <v>0.18</v>
      </c>
      <c r="C414" s="100" t="s">
        <v>13640</v>
      </c>
      <c r="E414" s="1705" t="s">
        <v>13580</v>
      </c>
    </row>
    <row r="415" spans="1:9" ht="15" customHeight="1" x14ac:dyDescent="0.35">
      <c r="A415" s="1705">
        <v>70250</v>
      </c>
      <c r="B415" s="1706">
        <v>0.18</v>
      </c>
      <c r="C415" s="89" t="s">
        <v>14152</v>
      </c>
    </row>
    <row r="416" spans="1:9" ht="15" customHeight="1" x14ac:dyDescent="0.35">
      <c r="A416" s="1705">
        <v>70250</v>
      </c>
      <c r="B416" s="1706">
        <v>0.18</v>
      </c>
      <c r="C416" s="89" t="s">
        <v>14153</v>
      </c>
    </row>
    <row r="417" spans="1:5" ht="15" customHeight="1" x14ac:dyDescent="0.35">
      <c r="A417" s="1705">
        <v>70260</v>
      </c>
      <c r="B417" s="1706">
        <v>0.27</v>
      </c>
      <c r="C417" s="100" t="s">
        <v>111</v>
      </c>
      <c r="E417" s="1705" t="s">
        <v>39</v>
      </c>
    </row>
    <row r="418" spans="1:5" ht="15" customHeight="1" x14ac:dyDescent="0.35">
      <c r="A418" s="1705">
        <v>70260</v>
      </c>
      <c r="B418" s="1706">
        <v>0.27</v>
      </c>
      <c r="C418" s="100" t="s">
        <v>316</v>
      </c>
      <c r="E418" s="1705" t="s">
        <v>182</v>
      </c>
    </row>
    <row r="419" spans="1:5" ht="15" customHeight="1" x14ac:dyDescent="0.35">
      <c r="A419" s="1705">
        <v>70260</v>
      </c>
      <c r="B419" s="1706">
        <v>0.27</v>
      </c>
      <c r="C419" s="100" t="s">
        <v>316</v>
      </c>
      <c r="E419" s="1705" t="s">
        <v>182</v>
      </c>
    </row>
    <row r="420" spans="1:5" ht="15" customHeight="1" x14ac:dyDescent="0.35">
      <c r="A420" s="1705">
        <v>70260</v>
      </c>
      <c r="B420" s="1737">
        <v>0.27</v>
      </c>
      <c r="C420" s="100" t="s">
        <v>642</v>
      </c>
      <c r="E420" s="1705" t="s">
        <v>532</v>
      </c>
    </row>
    <row r="421" spans="1:5" ht="15" customHeight="1" x14ac:dyDescent="0.35">
      <c r="A421" s="1705">
        <v>70260</v>
      </c>
      <c r="B421" s="1706">
        <v>0.27</v>
      </c>
      <c r="C421" s="100" t="s">
        <v>8554</v>
      </c>
      <c r="E421" s="1705" t="s">
        <v>875</v>
      </c>
    </row>
    <row r="422" spans="1:5" ht="15" customHeight="1" x14ac:dyDescent="0.35">
      <c r="A422" s="1705">
        <v>70260</v>
      </c>
      <c r="B422" s="1706">
        <v>0.27</v>
      </c>
      <c r="C422" s="100" t="s">
        <v>1001</v>
      </c>
      <c r="E422" s="1705" t="s">
        <v>879</v>
      </c>
    </row>
    <row r="423" spans="1:5" ht="15" customHeight="1" x14ac:dyDescent="0.35">
      <c r="A423" s="1705">
        <v>70260</v>
      </c>
      <c r="B423" s="1706">
        <v>0.27</v>
      </c>
      <c r="C423" s="100" t="s">
        <v>1354</v>
      </c>
      <c r="E423" s="1705" t="s">
        <v>1280</v>
      </c>
    </row>
    <row r="424" spans="1:5" ht="15" customHeight="1" x14ac:dyDescent="0.35">
      <c r="A424" s="1705">
        <v>70260</v>
      </c>
      <c r="B424" s="1706">
        <v>0.27</v>
      </c>
      <c r="C424" s="89" t="s">
        <v>1853</v>
      </c>
      <c r="E424" s="1705" t="s">
        <v>1755</v>
      </c>
    </row>
    <row r="425" spans="1:5" ht="15" customHeight="1" x14ac:dyDescent="0.35">
      <c r="A425" s="1705">
        <v>70260</v>
      </c>
      <c r="B425" s="1706">
        <v>0.27</v>
      </c>
      <c r="C425" s="100" t="s">
        <v>2334</v>
      </c>
      <c r="E425" s="1705" t="s">
        <v>2237</v>
      </c>
    </row>
    <row r="426" spans="1:5" ht="15" customHeight="1" x14ac:dyDescent="0.35">
      <c r="A426" s="1705">
        <v>70260</v>
      </c>
      <c r="B426" s="1706">
        <v>0.27</v>
      </c>
      <c r="C426" s="100" t="s">
        <v>3154</v>
      </c>
      <c r="E426" s="1705" t="s">
        <v>2994</v>
      </c>
    </row>
    <row r="427" spans="1:5" ht="15" customHeight="1" x14ac:dyDescent="0.35">
      <c r="A427" s="1705">
        <v>70260</v>
      </c>
      <c r="B427" s="1706">
        <v>0.27</v>
      </c>
      <c r="C427" s="100" t="s">
        <v>4722</v>
      </c>
      <c r="E427" s="100" t="s">
        <v>4609</v>
      </c>
    </row>
    <row r="428" spans="1:5" ht="15" customHeight="1" x14ac:dyDescent="0.35">
      <c r="A428" s="1705">
        <v>70260</v>
      </c>
      <c r="B428" s="1706">
        <v>0.27</v>
      </c>
      <c r="C428" s="100" t="s">
        <v>5041</v>
      </c>
      <c r="E428" s="100" t="s">
        <v>4946</v>
      </c>
    </row>
    <row r="429" spans="1:5" ht="15" customHeight="1" x14ac:dyDescent="0.35">
      <c r="A429" s="1705">
        <v>70260</v>
      </c>
      <c r="B429" s="1706">
        <v>0.27</v>
      </c>
      <c r="C429" s="89" t="s">
        <v>5266</v>
      </c>
      <c r="E429" s="100" t="s">
        <v>5155</v>
      </c>
    </row>
    <row r="430" spans="1:5" ht="15" customHeight="1" x14ac:dyDescent="0.35">
      <c r="A430" s="1705">
        <v>70260</v>
      </c>
      <c r="B430" s="1706">
        <v>0.27</v>
      </c>
      <c r="C430" s="100" t="s">
        <v>5582</v>
      </c>
      <c r="E430" s="100" t="s">
        <v>5452</v>
      </c>
    </row>
    <row r="431" spans="1:5" ht="15" customHeight="1" x14ac:dyDescent="0.35">
      <c r="A431" s="1705">
        <v>70260</v>
      </c>
      <c r="B431" s="1706">
        <v>0.27</v>
      </c>
      <c r="C431" s="100" t="s">
        <v>5583</v>
      </c>
      <c r="E431" s="100" t="s">
        <v>5452</v>
      </c>
    </row>
    <row r="432" spans="1:5" ht="15" customHeight="1" x14ac:dyDescent="0.35">
      <c r="A432" s="1705">
        <v>70260</v>
      </c>
      <c r="B432" s="1706">
        <v>0.27</v>
      </c>
      <c r="C432" s="100" t="s">
        <v>5781</v>
      </c>
      <c r="E432" s="100" t="s">
        <v>5695</v>
      </c>
    </row>
    <row r="433" spans="1:5" ht="15" customHeight="1" x14ac:dyDescent="0.35">
      <c r="A433" s="1705">
        <v>70260</v>
      </c>
      <c r="B433" s="1706">
        <v>0.27</v>
      </c>
      <c r="C433" s="89" t="s">
        <v>4722</v>
      </c>
      <c r="E433" s="100" t="s">
        <v>5912</v>
      </c>
    </row>
    <row r="434" spans="1:5" ht="15" customHeight="1" x14ac:dyDescent="0.35">
      <c r="A434" s="1705">
        <v>70260</v>
      </c>
      <c r="B434" s="1706">
        <v>0.27</v>
      </c>
      <c r="C434" s="100" t="s">
        <v>5999</v>
      </c>
      <c r="E434" s="100" t="s">
        <v>5923</v>
      </c>
    </row>
    <row r="435" spans="1:5" ht="15" customHeight="1" x14ac:dyDescent="0.35">
      <c r="A435" s="1705">
        <v>70260</v>
      </c>
      <c r="B435" s="1706">
        <v>0.27</v>
      </c>
      <c r="C435" s="100" t="s">
        <v>6252</v>
      </c>
      <c r="E435" s="100" t="s">
        <v>6110</v>
      </c>
    </row>
    <row r="436" spans="1:5" ht="15" customHeight="1" x14ac:dyDescent="0.35">
      <c r="A436" s="1705">
        <v>70260</v>
      </c>
      <c r="B436" s="1706">
        <v>0.27</v>
      </c>
      <c r="C436" s="89" t="s">
        <v>6591</v>
      </c>
      <c r="E436" s="1705" t="s">
        <v>6556</v>
      </c>
    </row>
    <row r="437" spans="1:5" ht="15" customHeight="1" x14ac:dyDescent="0.35">
      <c r="A437" s="1705">
        <v>70260</v>
      </c>
      <c r="B437" s="1706">
        <v>0.27</v>
      </c>
      <c r="C437" s="89" t="s">
        <v>7105</v>
      </c>
      <c r="E437" s="1705" t="s">
        <v>6965</v>
      </c>
    </row>
    <row r="438" spans="1:5" ht="15" customHeight="1" x14ac:dyDescent="0.35">
      <c r="A438" s="1705">
        <v>70260</v>
      </c>
      <c r="B438" s="1706">
        <v>0.27</v>
      </c>
      <c r="C438" s="100" t="s">
        <v>7541</v>
      </c>
      <c r="E438" s="1705" t="s">
        <v>7428</v>
      </c>
    </row>
    <row r="439" spans="1:5" ht="15" customHeight="1" x14ac:dyDescent="0.35">
      <c r="A439" s="1705">
        <v>70260</v>
      </c>
      <c r="B439" s="1706">
        <v>0.27</v>
      </c>
      <c r="C439" s="100" t="s">
        <v>8838</v>
      </c>
      <c r="E439" s="1705" t="s">
        <v>8689</v>
      </c>
    </row>
    <row r="440" spans="1:5" ht="15" customHeight="1" x14ac:dyDescent="0.35">
      <c r="A440" s="1705">
        <v>70260</v>
      </c>
      <c r="B440" s="1706">
        <v>0.27</v>
      </c>
      <c r="C440" s="100" t="s">
        <v>8839</v>
      </c>
      <c r="E440" s="1705" t="s">
        <v>8689</v>
      </c>
    </row>
    <row r="441" spans="1:5" ht="15" customHeight="1" x14ac:dyDescent="0.35">
      <c r="A441" s="1705">
        <v>70260</v>
      </c>
      <c r="B441" s="1706">
        <v>0.27</v>
      </c>
      <c r="C441" s="89" t="s">
        <v>9297</v>
      </c>
      <c r="E441" s="1738" t="s">
        <v>9126</v>
      </c>
    </row>
    <row r="442" spans="1:5" ht="15" customHeight="1" x14ac:dyDescent="0.35">
      <c r="A442" s="1705">
        <v>70260</v>
      </c>
      <c r="B442" s="1706">
        <v>0.27</v>
      </c>
      <c r="C442" s="100" t="s">
        <v>9746</v>
      </c>
      <c r="E442" s="1705" t="s">
        <v>9583</v>
      </c>
    </row>
    <row r="443" spans="1:5" ht="15" customHeight="1" x14ac:dyDescent="0.35">
      <c r="A443" s="1705">
        <v>70260</v>
      </c>
      <c r="B443" s="1706">
        <v>0.27</v>
      </c>
      <c r="C443" s="100" t="s">
        <v>9747</v>
      </c>
      <c r="E443" s="1705" t="s">
        <v>9583</v>
      </c>
    </row>
    <row r="444" spans="1:5" ht="15" customHeight="1" x14ac:dyDescent="0.35">
      <c r="A444" s="1705">
        <v>70260</v>
      </c>
      <c r="B444" s="1706">
        <v>0.27</v>
      </c>
      <c r="C444" s="100" t="s">
        <v>3849</v>
      </c>
      <c r="E444" s="100" t="s">
        <v>12088</v>
      </c>
    </row>
    <row r="445" spans="1:5" ht="15" customHeight="1" x14ac:dyDescent="0.35">
      <c r="A445" s="1705">
        <v>70260</v>
      </c>
      <c r="B445" s="1706">
        <v>0.27</v>
      </c>
      <c r="C445" s="100" t="s">
        <v>12804</v>
      </c>
      <c r="E445" s="1705" t="s">
        <v>12542</v>
      </c>
    </row>
    <row r="446" spans="1:5" ht="15" customHeight="1" x14ac:dyDescent="0.35">
      <c r="A446" s="1705">
        <v>70260</v>
      </c>
      <c r="B446" s="1706">
        <v>0.27</v>
      </c>
      <c r="C446" s="100" t="s">
        <v>3849</v>
      </c>
      <c r="E446" s="1705" t="s">
        <v>13383</v>
      </c>
    </row>
    <row r="447" spans="1:5" ht="15" customHeight="1" x14ac:dyDescent="0.35">
      <c r="A447" s="1705">
        <v>70260</v>
      </c>
      <c r="B447" s="1706">
        <v>0.27</v>
      </c>
      <c r="C447" s="100" t="s">
        <v>13491</v>
      </c>
      <c r="E447" s="1705" t="s">
        <v>13430</v>
      </c>
    </row>
    <row r="448" spans="1:5" ht="15" customHeight="1" x14ac:dyDescent="0.35">
      <c r="A448" s="1705">
        <v>70260</v>
      </c>
      <c r="B448" s="1706">
        <v>0.27</v>
      </c>
      <c r="C448" s="100" t="s">
        <v>13700</v>
      </c>
      <c r="E448" s="1705" t="s">
        <v>13580</v>
      </c>
    </row>
    <row r="449" spans="1:9" ht="15" customHeight="1" x14ac:dyDescent="0.35">
      <c r="A449" s="1705">
        <v>70260</v>
      </c>
      <c r="B449" s="1706">
        <v>0.27</v>
      </c>
      <c r="C449" s="100" t="s">
        <v>14165</v>
      </c>
    </row>
    <row r="450" spans="1:9" ht="15" customHeight="1" x14ac:dyDescent="0.35">
      <c r="A450" s="1705">
        <v>70300</v>
      </c>
      <c r="B450" s="1706">
        <v>0.1</v>
      </c>
      <c r="C450" s="100" t="s">
        <v>14147</v>
      </c>
    </row>
    <row r="451" spans="1:9" ht="15" customHeight="1" x14ac:dyDescent="0.35">
      <c r="A451" s="1705">
        <v>70310</v>
      </c>
      <c r="B451" s="1706">
        <v>0.16</v>
      </c>
      <c r="C451" s="100" t="s">
        <v>3004</v>
      </c>
      <c r="E451" s="1705" t="s">
        <v>2994</v>
      </c>
      <c r="F451" s="100"/>
      <c r="I451" s="100"/>
    </row>
    <row r="452" spans="1:9" ht="15" customHeight="1" x14ac:dyDescent="0.35">
      <c r="A452" s="1705">
        <v>70320</v>
      </c>
      <c r="B452" s="1706">
        <v>0.21</v>
      </c>
      <c r="C452" s="100" t="s">
        <v>3110</v>
      </c>
      <c r="E452" s="1705" t="s">
        <v>2994</v>
      </c>
    </row>
    <row r="453" spans="1:9" ht="15" customHeight="1" x14ac:dyDescent="0.35">
      <c r="A453" s="1747">
        <v>70328</v>
      </c>
      <c r="B453" s="1745">
        <v>0.18</v>
      </c>
      <c r="C453" s="1746" t="s">
        <v>602</v>
      </c>
      <c r="E453" s="1705" t="s">
        <v>532</v>
      </c>
    </row>
    <row r="454" spans="1:9" ht="15" customHeight="1" x14ac:dyDescent="0.35">
      <c r="A454" s="1747">
        <v>70328</v>
      </c>
      <c r="B454" s="1745">
        <v>0.18</v>
      </c>
      <c r="C454" s="1746" t="s">
        <v>603</v>
      </c>
      <c r="E454" s="1705" t="s">
        <v>532</v>
      </c>
    </row>
    <row r="455" spans="1:9" ht="15" customHeight="1" x14ac:dyDescent="0.35">
      <c r="A455" s="1705">
        <v>70328</v>
      </c>
      <c r="B455" s="1706">
        <v>0.18</v>
      </c>
      <c r="C455" s="100" t="s">
        <v>1805</v>
      </c>
      <c r="E455" s="1705" t="s">
        <v>1755</v>
      </c>
    </row>
    <row r="456" spans="1:9" ht="15" customHeight="1" x14ac:dyDescent="0.35">
      <c r="A456" s="1705">
        <v>70328</v>
      </c>
      <c r="B456" s="1706">
        <v>0.18</v>
      </c>
      <c r="C456" s="100" t="s">
        <v>1806</v>
      </c>
      <c r="E456" s="1705" t="s">
        <v>1755</v>
      </c>
    </row>
    <row r="457" spans="1:9" ht="15" customHeight="1" x14ac:dyDescent="0.35">
      <c r="A457" s="1705">
        <v>70328</v>
      </c>
      <c r="B457" s="1706">
        <v>0.18</v>
      </c>
      <c r="C457" s="100" t="s">
        <v>2288</v>
      </c>
      <c r="E457" s="1705" t="s">
        <v>2237</v>
      </c>
    </row>
    <row r="458" spans="1:9" ht="15" customHeight="1" x14ac:dyDescent="0.35">
      <c r="A458" s="1705">
        <v>70328</v>
      </c>
      <c r="B458" s="1706">
        <v>0.18</v>
      </c>
      <c r="C458" s="100" t="s">
        <v>3079</v>
      </c>
      <c r="E458" s="1705" t="s">
        <v>2994</v>
      </c>
    </row>
    <row r="459" spans="1:9" ht="15" customHeight="1" x14ac:dyDescent="0.35">
      <c r="A459" s="1705">
        <v>70328</v>
      </c>
      <c r="B459" s="1706">
        <v>0.18</v>
      </c>
      <c r="C459" s="100" t="s">
        <v>5517</v>
      </c>
      <c r="E459" s="100" t="s">
        <v>5452</v>
      </c>
    </row>
    <row r="460" spans="1:9" ht="15" customHeight="1" x14ac:dyDescent="0.35">
      <c r="A460" s="1705">
        <v>70328</v>
      </c>
      <c r="B460" s="1706">
        <v>0.18</v>
      </c>
      <c r="C460" s="100" t="s">
        <v>5518</v>
      </c>
      <c r="E460" s="100" t="s">
        <v>5452</v>
      </c>
    </row>
    <row r="461" spans="1:9" ht="15" customHeight="1" x14ac:dyDescent="0.35">
      <c r="A461" s="1705">
        <v>70328</v>
      </c>
      <c r="B461" s="1706">
        <v>0.18</v>
      </c>
      <c r="C461" s="100" t="s">
        <v>6198</v>
      </c>
      <c r="E461" s="100" t="s">
        <v>6110</v>
      </c>
    </row>
    <row r="462" spans="1:9" ht="15" customHeight="1" x14ac:dyDescent="0.35">
      <c r="A462" s="1705">
        <v>70328</v>
      </c>
      <c r="B462" s="1706">
        <v>0.18</v>
      </c>
      <c r="C462" s="100" t="s">
        <v>6199</v>
      </c>
      <c r="E462" s="100" t="s">
        <v>6110</v>
      </c>
    </row>
    <row r="463" spans="1:9" ht="15" customHeight="1" x14ac:dyDescent="0.35">
      <c r="A463" s="1705">
        <v>70328</v>
      </c>
      <c r="B463" s="1706">
        <v>0.18</v>
      </c>
      <c r="C463" s="100" t="s">
        <v>7486</v>
      </c>
      <c r="E463" s="1705" t="s">
        <v>7428</v>
      </c>
    </row>
    <row r="464" spans="1:9" ht="15" customHeight="1" x14ac:dyDescent="0.35">
      <c r="A464" s="1705">
        <v>70328</v>
      </c>
      <c r="B464" s="1706">
        <v>0.18</v>
      </c>
      <c r="C464" s="100" t="s">
        <v>7487</v>
      </c>
      <c r="E464" s="1705" t="s">
        <v>7428</v>
      </c>
    </row>
    <row r="465" spans="1:9" ht="15" customHeight="1" x14ac:dyDescent="0.35">
      <c r="A465" s="1705">
        <v>70328</v>
      </c>
      <c r="B465" s="1706">
        <v>0.18</v>
      </c>
      <c r="C465" s="100" t="s">
        <v>602</v>
      </c>
      <c r="E465" s="1705" t="s">
        <v>9583</v>
      </c>
    </row>
    <row r="466" spans="1:9" ht="15" customHeight="1" x14ac:dyDescent="0.35">
      <c r="A466" s="1705">
        <v>70328</v>
      </c>
      <c r="B466" s="1706">
        <v>0.18</v>
      </c>
      <c r="C466" s="100" t="s">
        <v>9675</v>
      </c>
      <c r="E466" s="1705" t="s">
        <v>9583</v>
      </c>
    </row>
    <row r="467" spans="1:9" ht="15" customHeight="1" x14ac:dyDescent="0.35">
      <c r="A467" s="1705">
        <v>70328</v>
      </c>
      <c r="B467" s="1706">
        <v>0.18</v>
      </c>
      <c r="C467" s="100" t="s">
        <v>9676</v>
      </c>
      <c r="E467" s="1705" t="s">
        <v>9583</v>
      </c>
    </row>
    <row r="468" spans="1:9" ht="15" customHeight="1" x14ac:dyDescent="0.35">
      <c r="A468" s="1705">
        <v>70328</v>
      </c>
      <c r="B468" s="1706">
        <v>0.18</v>
      </c>
      <c r="C468" s="100" t="s">
        <v>603</v>
      </c>
      <c r="E468" s="1705" t="s">
        <v>9583</v>
      </c>
    </row>
    <row r="469" spans="1:9" ht="15" customHeight="1" x14ac:dyDescent="0.35">
      <c r="A469" s="1705">
        <v>70328</v>
      </c>
      <c r="B469" s="1706">
        <v>0.18</v>
      </c>
      <c r="C469" s="1705" t="s">
        <v>10510</v>
      </c>
      <c r="E469" s="1705" t="s">
        <v>10273</v>
      </c>
    </row>
    <row r="470" spans="1:9" ht="15" customHeight="1" x14ac:dyDescent="0.35">
      <c r="A470" s="1705">
        <v>70328</v>
      </c>
      <c r="B470" s="1706">
        <v>0.18</v>
      </c>
      <c r="C470" s="100" t="s">
        <v>10511</v>
      </c>
      <c r="E470" s="1705" t="s">
        <v>10273</v>
      </c>
    </row>
    <row r="471" spans="1:9" ht="15" customHeight="1" x14ac:dyDescent="0.35">
      <c r="A471" s="1705">
        <v>70328</v>
      </c>
      <c r="B471" s="1706">
        <v>0.18</v>
      </c>
      <c r="C471" s="100" t="s">
        <v>10512</v>
      </c>
      <c r="E471" s="1705" t="s">
        <v>10273</v>
      </c>
    </row>
    <row r="472" spans="1:9" ht="15" customHeight="1" x14ac:dyDescent="0.35">
      <c r="A472" s="1705">
        <v>70328</v>
      </c>
      <c r="B472" s="1706">
        <v>0.18</v>
      </c>
      <c r="C472" s="100" t="s">
        <v>3794</v>
      </c>
      <c r="E472" s="1705" t="s">
        <v>13383</v>
      </c>
    </row>
    <row r="473" spans="1:9" ht="15" customHeight="1" x14ac:dyDescent="0.35">
      <c r="A473" s="1705">
        <v>70328</v>
      </c>
      <c r="B473" s="1706">
        <v>0.18</v>
      </c>
      <c r="C473" s="100" t="s">
        <v>13482</v>
      </c>
      <c r="E473" s="1705" t="s">
        <v>13430</v>
      </c>
    </row>
    <row r="474" spans="1:9" ht="15" customHeight="1" x14ac:dyDescent="0.35">
      <c r="A474" s="1705">
        <v>70328</v>
      </c>
      <c r="B474" s="1706">
        <v>0.18</v>
      </c>
      <c r="C474" s="100" t="s">
        <v>13483</v>
      </c>
      <c r="E474" s="1705" t="s">
        <v>13430</v>
      </c>
    </row>
    <row r="475" spans="1:9" ht="15" customHeight="1" x14ac:dyDescent="0.35">
      <c r="A475" s="1705">
        <v>70328</v>
      </c>
      <c r="B475" s="1706">
        <v>0.18</v>
      </c>
      <c r="C475" s="100" t="s">
        <v>13641</v>
      </c>
      <c r="E475" s="1705" t="s">
        <v>13580</v>
      </c>
    </row>
    <row r="476" spans="1:9" ht="15" customHeight="1" x14ac:dyDescent="0.35">
      <c r="A476" s="1705">
        <v>70328</v>
      </c>
      <c r="B476" s="1706">
        <v>0.18</v>
      </c>
      <c r="C476" s="100" t="s">
        <v>13642</v>
      </c>
      <c r="E476" s="1705" t="s">
        <v>13580</v>
      </c>
    </row>
    <row r="477" spans="1:9" ht="15" customHeight="1" x14ac:dyDescent="0.35">
      <c r="A477" s="1705">
        <v>70328</v>
      </c>
      <c r="B477" s="1706">
        <v>0.18</v>
      </c>
      <c r="C477" s="100" t="s">
        <v>14154</v>
      </c>
    </row>
    <row r="478" spans="1:9" ht="15" customHeight="1" x14ac:dyDescent="0.35">
      <c r="A478" s="1705">
        <v>70328</v>
      </c>
      <c r="B478" s="1706">
        <v>0.18</v>
      </c>
      <c r="C478" s="100" t="s">
        <v>14155</v>
      </c>
    </row>
    <row r="479" spans="1:9" ht="15" customHeight="1" x14ac:dyDescent="0.35">
      <c r="A479" s="1705">
        <v>70328</v>
      </c>
      <c r="B479" s="1706">
        <v>0.18</v>
      </c>
      <c r="C479" s="100" t="s">
        <v>14156</v>
      </c>
    </row>
    <row r="480" spans="1:9" ht="15" customHeight="1" x14ac:dyDescent="0.35">
      <c r="A480" s="1705">
        <v>70330</v>
      </c>
      <c r="B480" s="1706">
        <v>0.23</v>
      </c>
      <c r="C480" s="100" t="s">
        <v>2756</v>
      </c>
      <c r="E480" s="1705" t="s">
        <v>19</v>
      </c>
      <c r="F480" s="100"/>
      <c r="I480" s="100"/>
    </row>
    <row r="481" spans="1:9" ht="15" customHeight="1" x14ac:dyDescent="0.35">
      <c r="A481" s="1705">
        <v>70330</v>
      </c>
      <c r="B481" s="1706">
        <v>0.23</v>
      </c>
      <c r="C481" s="100" t="s">
        <v>300</v>
      </c>
      <c r="E481" s="1705" t="s">
        <v>182</v>
      </c>
    </row>
    <row r="482" spans="1:9" ht="15" customHeight="1" x14ac:dyDescent="0.35">
      <c r="A482" s="1705">
        <v>70330</v>
      </c>
      <c r="B482" s="1737">
        <v>0.23</v>
      </c>
      <c r="C482" s="100" t="s">
        <v>630</v>
      </c>
      <c r="E482" s="1705" t="s">
        <v>532</v>
      </c>
    </row>
    <row r="483" spans="1:9" ht="15" customHeight="1" x14ac:dyDescent="0.35">
      <c r="A483" s="1705">
        <v>70330</v>
      </c>
      <c r="B483" s="1706">
        <v>0.23</v>
      </c>
      <c r="C483" s="100" t="s">
        <v>989</v>
      </c>
      <c r="E483" s="1705" t="s">
        <v>879</v>
      </c>
    </row>
    <row r="484" spans="1:9" ht="15" customHeight="1" x14ac:dyDescent="0.35">
      <c r="A484" s="1705">
        <v>70330</v>
      </c>
      <c r="B484" s="1706">
        <v>0.23</v>
      </c>
      <c r="C484" s="100" t="s">
        <v>2321</v>
      </c>
      <c r="E484" s="1705" t="s">
        <v>2237</v>
      </c>
    </row>
    <row r="485" spans="1:9" ht="15" customHeight="1" x14ac:dyDescent="0.35">
      <c r="A485" s="1705">
        <v>70330</v>
      </c>
      <c r="B485" s="1706">
        <v>0.23</v>
      </c>
      <c r="C485" s="100" t="s">
        <v>3134</v>
      </c>
      <c r="E485" s="1705" t="s">
        <v>2994</v>
      </c>
    </row>
    <row r="486" spans="1:9" ht="15" customHeight="1" x14ac:dyDescent="0.35">
      <c r="A486" s="1705">
        <v>70330</v>
      </c>
      <c r="B486" s="1706">
        <v>0.23</v>
      </c>
      <c r="C486" s="89" t="s">
        <v>4356</v>
      </c>
      <c r="E486" s="1705" t="s">
        <v>4266</v>
      </c>
    </row>
    <row r="487" spans="1:9" ht="15" customHeight="1" x14ac:dyDescent="0.35">
      <c r="A487" s="1705">
        <v>70330</v>
      </c>
      <c r="B487" s="1706">
        <v>0.23</v>
      </c>
      <c r="C487" s="100" t="s">
        <v>4706</v>
      </c>
      <c r="E487" s="100" t="s">
        <v>4609</v>
      </c>
    </row>
    <row r="488" spans="1:9" ht="15" customHeight="1" x14ac:dyDescent="0.35">
      <c r="A488" s="1705">
        <v>70330</v>
      </c>
      <c r="B488" s="1706">
        <v>0.23</v>
      </c>
      <c r="C488" s="100" t="s">
        <v>2756</v>
      </c>
      <c r="E488" s="100" t="s">
        <v>4946</v>
      </c>
    </row>
    <row r="489" spans="1:9" ht="15" customHeight="1" x14ac:dyDescent="0.35">
      <c r="A489" s="1705">
        <v>70330</v>
      </c>
      <c r="B489" s="1706">
        <v>0.23</v>
      </c>
      <c r="C489" s="100" t="s">
        <v>5256</v>
      </c>
      <c r="E489" s="100" t="s">
        <v>5155</v>
      </c>
    </row>
    <row r="490" spans="1:9" ht="15" customHeight="1" x14ac:dyDescent="0.35">
      <c r="A490" s="1705">
        <v>70330</v>
      </c>
      <c r="B490" s="1706">
        <v>0.23</v>
      </c>
      <c r="C490" s="100" t="s">
        <v>5770</v>
      </c>
      <c r="E490" s="100" t="s">
        <v>5695</v>
      </c>
    </row>
    <row r="491" spans="1:9" ht="15" customHeight="1" x14ac:dyDescent="0.35">
      <c r="A491" s="1705">
        <v>70330</v>
      </c>
      <c r="B491" s="1706">
        <v>0.23</v>
      </c>
      <c r="C491" s="100" t="s">
        <v>8147</v>
      </c>
      <c r="E491" s="100" t="s">
        <v>5912</v>
      </c>
    </row>
    <row r="492" spans="1:9" ht="15" customHeight="1" x14ac:dyDescent="0.35">
      <c r="A492" s="1705">
        <v>70330</v>
      </c>
      <c r="B492" s="1706">
        <v>0.23</v>
      </c>
      <c r="C492" s="100" t="s">
        <v>5992</v>
      </c>
      <c r="E492" s="100" t="s">
        <v>5923</v>
      </c>
    </row>
    <row r="493" spans="1:9" ht="15" customHeight="1" x14ac:dyDescent="0.35">
      <c r="A493" s="1705">
        <v>70330</v>
      </c>
      <c r="B493" s="1706">
        <v>0.23</v>
      </c>
      <c r="C493" s="100" t="s">
        <v>989</v>
      </c>
      <c r="E493" s="100" t="s">
        <v>6110</v>
      </c>
    </row>
    <row r="494" spans="1:9" ht="15" customHeight="1" x14ac:dyDescent="0.35">
      <c r="A494" s="1738">
        <v>70330</v>
      </c>
      <c r="B494" s="1739">
        <v>0.23</v>
      </c>
      <c r="C494" s="100" t="s">
        <v>7094</v>
      </c>
      <c r="E494" s="1705" t="s">
        <v>6965</v>
      </c>
    </row>
    <row r="495" spans="1:9" ht="15" customHeight="1" x14ac:dyDescent="0.35">
      <c r="A495" s="1705">
        <v>70330</v>
      </c>
      <c r="B495" s="1706">
        <v>0.23</v>
      </c>
      <c r="C495" s="100" t="s">
        <v>7525</v>
      </c>
      <c r="E495" s="1705" t="s">
        <v>7428</v>
      </c>
    </row>
    <row r="496" spans="1:9" ht="15" customHeight="1" x14ac:dyDescent="0.35">
      <c r="A496" s="1705">
        <v>70330</v>
      </c>
      <c r="B496" s="1706">
        <v>0.23</v>
      </c>
      <c r="C496" s="100" t="s">
        <v>8817</v>
      </c>
      <c r="E496" s="1705" t="s">
        <v>8689</v>
      </c>
      <c r="F496" s="100"/>
      <c r="I496" s="100"/>
    </row>
    <row r="497" spans="1:5" ht="15" customHeight="1" x14ac:dyDescent="0.35">
      <c r="A497" s="1705">
        <v>70330</v>
      </c>
      <c r="B497" s="1706">
        <v>0.23</v>
      </c>
      <c r="C497" s="100" t="s">
        <v>5992</v>
      </c>
      <c r="E497" s="1705" t="s">
        <v>9583</v>
      </c>
    </row>
    <row r="498" spans="1:5" ht="15" customHeight="1" x14ac:dyDescent="0.35">
      <c r="A498" s="1705">
        <v>70330</v>
      </c>
      <c r="B498" s="1706">
        <v>0.23</v>
      </c>
      <c r="C498" s="100" t="s">
        <v>9726</v>
      </c>
      <c r="E498" s="1705" t="s">
        <v>9583</v>
      </c>
    </row>
    <row r="499" spans="1:5" ht="15" customHeight="1" x14ac:dyDescent="0.35">
      <c r="A499" s="1705">
        <v>70330</v>
      </c>
      <c r="B499" s="1706">
        <v>0.23</v>
      </c>
      <c r="C499" s="100" t="s">
        <v>12145</v>
      </c>
      <c r="E499" s="100" t="s">
        <v>12088</v>
      </c>
    </row>
    <row r="500" spans="1:5" ht="15" customHeight="1" x14ac:dyDescent="0.35">
      <c r="A500" s="1705">
        <v>70330</v>
      </c>
      <c r="B500" s="1706">
        <v>0.23</v>
      </c>
      <c r="C500" s="100" t="s">
        <v>12772</v>
      </c>
      <c r="E500" s="1705" t="s">
        <v>12542</v>
      </c>
    </row>
    <row r="501" spans="1:5" ht="15" customHeight="1" x14ac:dyDescent="0.35">
      <c r="A501" s="1705">
        <v>70330</v>
      </c>
      <c r="B501" s="1706">
        <v>0.23</v>
      </c>
      <c r="C501" s="100" t="s">
        <v>12773</v>
      </c>
      <c r="E501" s="1705" t="s">
        <v>12542</v>
      </c>
    </row>
    <row r="502" spans="1:5" ht="15" customHeight="1" x14ac:dyDescent="0.35">
      <c r="A502" s="1705">
        <v>70330</v>
      </c>
      <c r="B502" s="1706">
        <v>0.23</v>
      </c>
      <c r="C502" s="100" t="s">
        <v>3836</v>
      </c>
      <c r="E502" s="1705" t="s">
        <v>13383</v>
      </c>
    </row>
    <row r="503" spans="1:5" ht="15" customHeight="1" x14ac:dyDescent="0.35">
      <c r="A503" s="1705">
        <v>70330</v>
      </c>
      <c r="B503" s="1706">
        <v>0.23</v>
      </c>
      <c r="C503" s="100" t="s">
        <v>13487</v>
      </c>
      <c r="E503" s="1705" t="s">
        <v>13430</v>
      </c>
    </row>
    <row r="504" spans="1:5" ht="15" customHeight="1" x14ac:dyDescent="0.35">
      <c r="A504" s="1705">
        <v>70330</v>
      </c>
      <c r="B504" s="1706">
        <v>0.23</v>
      </c>
      <c r="C504" s="100" t="s">
        <v>13676</v>
      </c>
      <c r="E504" s="1705" t="s">
        <v>13580</v>
      </c>
    </row>
    <row r="505" spans="1:5" ht="15" customHeight="1" x14ac:dyDescent="0.35">
      <c r="A505" s="1705">
        <v>70330</v>
      </c>
      <c r="B505" s="1706">
        <v>0.23</v>
      </c>
      <c r="C505" s="100" t="s">
        <v>14161</v>
      </c>
    </row>
    <row r="506" spans="1:5" ht="15" customHeight="1" x14ac:dyDescent="0.35">
      <c r="A506" s="1705">
        <v>70332</v>
      </c>
      <c r="B506" s="1706">
        <v>0.53</v>
      </c>
      <c r="C506" s="100" t="s">
        <v>3219</v>
      </c>
      <c r="E506" s="1705" t="s">
        <v>2994</v>
      </c>
    </row>
    <row r="507" spans="1:5" ht="15" customHeight="1" x14ac:dyDescent="0.35">
      <c r="A507" s="1705">
        <v>70332</v>
      </c>
      <c r="B507" s="1706">
        <v>0.53</v>
      </c>
      <c r="C507" s="100" t="s">
        <v>3901</v>
      </c>
      <c r="E507" s="1705" t="s">
        <v>13383</v>
      </c>
    </row>
    <row r="508" spans="1:5" ht="15" customHeight="1" x14ac:dyDescent="0.35">
      <c r="A508" s="1705">
        <v>70336</v>
      </c>
      <c r="B508" s="1706">
        <v>1.44</v>
      </c>
      <c r="C508" s="100" t="s">
        <v>2536</v>
      </c>
      <c r="E508" s="1705" t="s">
        <v>2237</v>
      </c>
    </row>
    <row r="509" spans="1:5" ht="15" customHeight="1" x14ac:dyDescent="0.35">
      <c r="A509" s="1705">
        <v>70336</v>
      </c>
      <c r="B509" s="1706">
        <v>1.44</v>
      </c>
      <c r="C509" s="100" t="s">
        <v>3565</v>
      </c>
      <c r="E509" s="1705" t="s">
        <v>2994</v>
      </c>
    </row>
    <row r="510" spans="1:5" ht="15" customHeight="1" x14ac:dyDescent="0.35">
      <c r="A510" s="1705">
        <v>70336</v>
      </c>
      <c r="B510" s="1706">
        <v>1.44</v>
      </c>
      <c r="C510" s="100" t="s">
        <v>5128</v>
      </c>
      <c r="E510" s="100" t="s">
        <v>4946</v>
      </c>
    </row>
    <row r="511" spans="1:5" ht="15" customHeight="1" x14ac:dyDescent="0.35">
      <c r="A511" s="1705">
        <v>70336</v>
      </c>
      <c r="B511" s="1706">
        <v>1.44</v>
      </c>
      <c r="C511" s="100" t="s">
        <v>5129</v>
      </c>
      <c r="E511" s="100" t="s">
        <v>4946</v>
      </c>
    </row>
    <row r="512" spans="1:5" ht="15" customHeight="1" x14ac:dyDescent="0.35">
      <c r="A512" s="1705">
        <v>70336</v>
      </c>
      <c r="B512" s="1706">
        <v>1.44</v>
      </c>
      <c r="C512" s="100" t="s">
        <v>2536</v>
      </c>
      <c r="E512" s="100" t="s">
        <v>5155</v>
      </c>
    </row>
    <row r="513" spans="1:9" ht="15" customHeight="1" x14ac:dyDescent="0.35">
      <c r="A513" s="1705">
        <v>70336</v>
      </c>
      <c r="B513" s="1706">
        <v>1.44</v>
      </c>
      <c r="C513" s="100" t="s">
        <v>6681</v>
      </c>
      <c r="E513" s="1705" t="s">
        <v>6556</v>
      </c>
    </row>
    <row r="514" spans="1:9" ht="15" customHeight="1" x14ac:dyDescent="0.35">
      <c r="A514" s="1705">
        <v>70336</v>
      </c>
      <c r="B514" s="1706">
        <v>1.44</v>
      </c>
      <c r="C514" s="243" t="s">
        <v>7244</v>
      </c>
      <c r="E514" s="1705" t="s">
        <v>6965</v>
      </c>
    </row>
    <row r="515" spans="1:9" ht="15" customHeight="1" x14ac:dyDescent="0.35">
      <c r="A515" s="1705">
        <v>70336</v>
      </c>
      <c r="B515" s="1706">
        <v>1.44</v>
      </c>
      <c r="C515" s="100" t="s">
        <v>7818</v>
      </c>
      <c r="E515" s="1705" t="s">
        <v>7428</v>
      </c>
    </row>
    <row r="516" spans="1:9" ht="15" customHeight="1" x14ac:dyDescent="0.35">
      <c r="A516" s="1705">
        <v>70336</v>
      </c>
      <c r="B516" s="1706">
        <v>1.44</v>
      </c>
      <c r="C516" s="100" t="s">
        <v>7818</v>
      </c>
      <c r="E516" s="1705" t="s">
        <v>7428</v>
      </c>
    </row>
    <row r="517" spans="1:9" ht="15" customHeight="1" x14ac:dyDescent="0.35">
      <c r="A517" s="1705">
        <v>70336</v>
      </c>
      <c r="B517" s="1706">
        <v>1.44</v>
      </c>
      <c r="C517" s="100" t="s">
        <v>8067</v>
      </c>
      <c r="E517" s="100" t="s">
        <v>7979</v>
      </c>
    </row>
    <row r="518" spans="1:9" ht="15" customHeight="1" x14ac:dyDescent="0.35">
      <c r="A518" s="1705">
        <v>70336</v>
      </c>
      <c r="B518" s="1706">
        <v>1.44</v>
      </c>
      <c r="C518" s="100" t="s">
        <v>2536</v>
      </c>
      <c r="E518" s="1705" t="s">
        <v>9583</v>
      </c>
    </row>
    <row r="519" spans="1:9" ht="15" customHeight="1" x14ac:dyDescent="0.35">
      <c r="A519" s="1705">
        <v>70336</v>
      </c>
      <c r="B519" s="1706">
        <v>1.44</v>
      </c>
      <c r="C519" s="100" t="s">
        <v>11679</v>
      </c>
      <c r="E519" s="1705" t="s">
        <v>10273</v>
      </c>
    </row>
    <row r="520" spans="1:9" ht="15" customHeight="1" x14ac:dyDescent="0.35">
      <c r="A520" s="1705">
        <v>70336</v>
      </c>
      <c r="B520" s="1706">
        <v>1.44</v>
      </c>
      <c r="C520" s="100" t="s">
        <v>11680</v>
      </c>
      <c r="E520" s="1705" t="s">
        <v>10273</v>
      </c>
      <c r="F520" s="100"/>
      <c r="I520" s="100"/>
    </row>
    <row r="521" spans="1:9" ht="15" customHeight="1" x14ac:dyDescent="0.35">
      <c r="A521" s="1705">
        <v>70336</v>
      </c>
      <c r="B521" s="1706">
        <v>1.44</v>
      </c>
      <c r="C521" s="100" t="s">
        <v>11681</v>
      </c>
      <c r="E521" s="1705" t="s">
        <v>10273</v>
      </c>
    </row>
    <row r="522" spans="1:9" ht="15" customHeight="1" x14ac:dyDescent="0.35">
      <c r="A522" s="1705">
        <v>70336</v>
      </c>
      <c r="B522" s="1706">
        <v>1.44</v>
      </c>
      <c r="C522" s="100" t="s">
        <v>12374</v>
      </c>
      <c r="E522" s="100" t="s">
        <v>12088</v>
      </c>
    </row>
    <row r="523" spans="1:9" ht="15" customHeight="1" x14ac:dyDescent="0.35">
      <c r="A523" s="1705">
        <v>70336</v>
      </c>
      <c r="B523" s="1706">
        <v>1.44</v>
      </c>
      <c r="C523" s="100" t="s">
        <v>12375</v>
      </c>
      <c r="E523" s="100" t="s">
        <v>12088</v>
      </c>
    </row>
    <row r="524" spans="1:9" ht="15" customHeight="1" x14ac:dyDescent="0.35">
      <c r="A524" s="1705">
        <v>70336</v>
      </c>
      <c r="B524" s="1706">
        <v>1.44</v>
      </c>
      <c r="C524" s="100" t="s">
        <v>12376</v>
      </c>
      <c r="E524" s="100" t="s">
        <v>12088</v>
      </c>
    </row>
    <row r="525" spans="1:9" ht="15" customHeight="1" x14ac:dyDescent="0.35">
      <c r="A525" s="1705">
        <v>70336</v>
      </c>
      <c r="B525" s="1706">
        <v>1.44</v>
      </c>
      <c r="C525" s="100" t="s">
        <v>12377</v>
      </c>
      <c r="E525" s="100" t="s">
        <v>12088</v>
      </c>
    </row>
    <row r="526" spans="1:9" ht="15" customHeight="1" x14ac:dyDescent="0.35">
      <c r="A526" s="1705">
        <v>70336</v>
      </c>
      <c r="B526" s="1706">
        <v>1.44</v>
      </c>
      <c r="C526" s="1705" t="s">
        <v>13203</v>
      </c>
      <c r="E526" s="1705" t="s">
        <v>12542</v>
      </c>
    </row>
    <row r="527" spans="1:9" ht="15" customHeight="1" x14ac:dyDescent="0.35">
      <c r="A527" s="1705">
        <v>70336</v>
      </c>
      <c r="B527" s="1706">
        <v>1.44</v>
      </c>
      <c r="C527" s="100" t="s">
        <v>13204</v>
      </c>
      <c r="E527" s="1705" t="s">
        <v>12542</v>
      </c>
    </row>
    <row r="528" spans="1:9" ht="15" customHeight="1" x14ac:dyDescent="0.35">
      <c r="A528" s="1705">
        <v>70336</v>
      </c>
      <c r="B528" s="1706">
        <v>1.44</v>
      </c>
      <c r="C528" s="100" t="s">
        <v>4093</v>
      </c>
      <c r="E528" s="1705" t="s">
        <v>13383</v>
      </c>
    </row>
    <row r="529" spans="1:5" ht="15" customHeight="1" x14ac:dyDescent="0.35">
      <c r="A529" s="1705">
        <v>70336</v>
      </c>
      <c r="B529" s="1706">
        <v>1.44</v>
      </c>
      <c r="C529" s="100" t="s">
        <v>2536</v>
      </c>
      <c r="E529" s="1705" t="s">
        <v>13430</v>
      </c>
    </row>
    <row r="530" spans="1:5" ht="15" customHeight="1" x14ac:dyDescent="0.35">
      <c r="A530" s="1705">
        <v>70336</v>
      </c>
      <c r="B530" s="1706">
        <v>1.44</v>
      </c>
      <c r="C530" s="100" t="s">
        <v>14171</v>
      </c>
    </row>
    <row r="531" spans="1:5" ht="15" customHeight="1" x14ac:dyDescent="0.35">
      <c r="A531" s="1705">
        <v>70360</v>
      </c>
      <c r="B531" s="1706">
        <v>0.18</v>
      </c>
      <c r="C531" s="100" t="s">
        <v>604</v>
      </c>
      <c r="E531" s="1705" t="s">
        <v>19</v>
      </c>
    </row>
    <row r="532" spans="1:5" ht="15" customHeight="1" x14ac:dyDescent="0.35">
      <c r="A532" s="1705">
        <v>70360</v>
      </c>
      <c r="B532" s="1706">
        <v>0.18</v>
      </c>
      <c r="C532" s="100" t="s">
        <v>257</v>
      </c>
      <c r="E532" s="1705" t="s">
        <v>182</v>
      </c>
    </row>
    <row r="533" spans="1:5" ht="15" customHeight="1" x14ac:dyDescent="0.35">
      <c r="A533" s="1705">
        <v>70360</v>
      </c>
      <c r="B533" s="1737">
        <v>0.18</v>
      </c>
      <c r="C533" s="100" t="s">
        <v>604</v>
      </c>
      <c r="E533" s="1705" t="s">
        <v>532</v>
      </c>
    </row>
    <row r="534" spans="1:5" ht="15" customHeight="1" x14ac:dyDescent="0.35">
      <c r="A534" s="1705">
        <v>70360</v>
      </c>
      <c r="B534" s="1706">
        <v>0.18</v>
      </c>
      <c r="C534" s="100" t="s">
        <v>8527</v>
      </c>
      <c r="E534" s="1705" t="s">
        <v>875</v>
      </c>
    </row>
    <row r="535" spans="1:5" ht="15" customHeight="1" x14ac:dyDescent="0.35">
      <c r="A535" s="1705">
        <v>70360</v>
      </c>
      <c r="B535" s="1706">
        <v>0.18</v>
      </c>
      <c r="C535" s="100" t="s">
        <v>940</v>
      </c>
      <c r="E535" s="1705" t="s">
        <v>879</v>
      </c>
    </row>
    <row r="536" spans="1:5" ht="15" customHeight="1" x14ac:dyDescent="0.35">
      <c r="A536" s="1705">
        <v>70360</v>
      </c>
      <c r="B536" s="1706">
        <v>0.18</v>
      </c>
      <c r="C536" s="100" t="s">
        <v>1325</v>
      </c>
      <c r="E536" s="1705" t="s">
        <v>1280</v>
      </c>
    </row>
    <row r="537" spans="1:5" ht="15" customHeight="1" x14ac:dyDescent="0.35">
      <c r="A537" s="1705">
        <v>70360</v>
      </c>
      <c r="B537" s="1706">
        <v>0.18</v>
      </c>
      <c r="C537" s="89" t="s">
        <v>1807</v>
      </c>
      <c r="E537" s="1705" t="s">
        <v>1755</v>
      </c>
    </row>
    <row r="538" spans="1:5" ht="15" customHeight="1" x14ac:dyDescent="0.35">
      <c r="A538" s="1705">
        <v>70360</v>
      </c>
      <c r="B538" s="1706">
        <v>0.18</v>
      </c>
      <c r="C538" s="100" t="s">
        <v>2289</v>
      </c>
      <c r="E538" s="1705" t="s">
        <v>2237</v>
      </c>
    </row>
    <row r="539" spans="1:5" ht="15" customHeight="1" x14ac:dyDescent="0.35">
      <c r="A539" s="1705">
        <v>70360</v>
      </c>
      <c r="B539" s="1706">
        <v>0.18</v>
      </c>
      <c r="C539" s="100" t="s">
        <v>3080</v>
      </c>
      <c r="E539" s="1705" t="s">
        <v>2994</v>
      </c>
    </row>
    <row r="540" spans="1:5" ht="15" customHeight="1" x14ac:dyDescent="0.35">
      <c r="A540" s="1705">
        <v>70360</v>
      </c>
      <c r="B540" s="1706">
        <v>0.18</v>
      </c>
      <c r="C540" s="100" t="s">
        <v>4185</v>
      </c>
      <c r="E540" s="100" t="s">
        <v>4174</v>
      </c>
    </row>
    <row r="541" spans="1:5" ht="15" customHeight="1" x14ac:dyDescent="0.35">
      <c r="A541" s="1705">
        <v>70360</v>
      </c>
      <c r="B541" s="1706">
        <v>0.18</v>
      </c>
      <c r="C541" s="100" t="s">
        <v>4666</v>
      </c>
      <c r="E541" s="100" t="s">
        <v>4609</v>
      </c>
    </row>
    <row r="542" spans="1:5" ht="15" customHeight="1" x14ac:dyDescent="0.35">
      <c r="A542" s="1705">
        <v>70360</v>
      </c>
      <c r="B542" s="1706">
        <v>0.18</v>
      </c>
      <c r="C542" s="100" t="s">
        <v>604</v>
      </c>
      <c r="E542" s="100" t="s">
        <v>4946</v>
      </c>
    </row>
    <row r="543" spans="1:5" ht="15" customHeight="1" x14ac:dyDescent="0.35">
      <c r="A543" s="1705">
        <v>70360</v>
      </c>
      <c r="B543" s="1706">
        <v>0.18</v>
      </c>
      <c r="C543" s="100" t="s">
        <v>5218</v>
      </c>
      <c r="E543" s="100" t="s">
        <v>5155</v>
      </c>
    </row>
    <row r="544" spans="1:5" ht="15" customHeight="1" x14ac:dyDescent="0.35">
      <c r="A544" s="1705">
        <v>70360</v>
      </c>
      <c r="B544" s="1706">
        <v>0.18</v>
      </c>
      <c r="C544" s="100" t="s">
        <v>5519</v>
      </c>
      <c r="E544" s="100" t="s">
        <v>5452</v>
      </c>
    </row>
    <row r="545" spans="1:9" ht="15" customHeight="1" x14ac:dyDescent="0.35">
      <c r="A545" s="1705">
        <v>70360</v>
      </c>
      <c r="B545" s="1706">
        <v>0.18</v>
      </c>
      <c r="C545" s="100" t="s">
        <v>604</v>
      </c>
      <c r="E545" s="100" t="s">
        <v>5695</v>
      </c>
    </row>
    <row r="546" spans="1:9" ht="15" customHeight="1" x14ac:dyDescent="0.35">
      <c r="A546" s="1705">
        <v>70360</v>
      </c>
      <c r="B546" s="1706">
        <v>0.18</v>
      </c>
      <c r="C546" s="89" t="s">
        <v>8114</v>
      </c>
      <c r="E546" s="100" t="s">
        <v>5912</v>
      </c>
    </row>
    <row r="547" spans="1:9" ht="15" customHeight="1" x14ac:dyDescent="0.35">
      <c r="A547" s="1705">
        <v>70360</v>
      </c>
      <c r="B547" s="1706">
        <v>0.18</v>
      </c>
      <c r="C547" s="100" t="s">
        <v>5971</v>
      </c>
      <c r="E547" s="100" t="s">
        <v>5923</v>
      </c>
    </row>
    <row r="548" spans="1:9" ht="15" customHeight="1" x14ac:dyDescent="0.35">
      <c r="A548" s="1705">
        <v>70360</v>
      </c>
      <c r="B548" s="1706">
        <v>0.18</v>
      </c>
      <c r="C548" s="89" t="s">
        <v>6200</v>
      </c>
      <c r="E548" s="100" t="s">
        <v>6110</v>
      </c>
    </row>
    <row r="549" spans="1:9" ht="15" customHeight="1" x14ac:dyDescent="0.35">
      <c r="A549" s="1705">
        <v>70360</v>
      </c>
      <c r="B549" s="1706">
        <v>0.18</v>
      </c>
      <c r="C549" s="100" t="s">
        <v>7055</v>
      </c>
      <c r="E549" s="1705" t="s">
        <v>6965</v>
      </c>
    </row>
    <row r="550" spans="1:9" ht="15" customHeight="1" x14ac:dyDescent="0.35">
      <c r="A550" s="1705">
        <v>70360</v>
      </c>
      <c r="B550" s="1706">
        <v>0.18</v>
      </c>
      <c r="C550" s="100" t="s">
        <v>7056</v>
      </c>
      <c r="E550" s="1705" t="s">
        <v>6965</v>
      </c>
    </row>
    <row r="551" spans="1:9" ht="15" customHeight="1" x14ac:dyDescent="0.35">
      <c r="A551" s="1705">
        <v>70360</v>
      </c>
      <c r="B551" s="1706">
        <v>0.18</v>
      </c>
      <c r="C551" s="100" t="s">
        <v>7488</v>
      </c>
      <c r="E551" s="1705" t="s">
        <v>7428</v>
      </c>
    </row>
    <row r="552" spans="1:9" ht="15" customHeight="1" x14ac:dyDescent="0.35">
      <c r="A552" s="1705">
        <v>70360</v>
      </c>
      <c r="B552" s="1706">
        <v>0.18</v>
      </c>
      <c r="C552" s="100" t="s">
        <v>8423</v>
      </c>
      <c r="E552" s="100" t="s">
        <v>8381</v>
      </c>
    </row>
    <row r="553" spans="1:9" ht="15" customHeight="1" x14ac:dyDescent="0.35">
      <c r="A553" s="1705">
        <v>70360</v>
      </c>
      <c r="B553" s="1706">
        <v>0.18</v>
      </c>
      <c r="C553" s="89" t="s">
        <v>8424</v>
      </c>
      <c r="E553" s="100" t="s">
        <v>8381</v>
      </c>
    </row>
    <row r="554" spans="1:9" ht="15" customHeight="1" x14ac:dyDescent="0.35">
      <c r="A554" s="1705">
        <v>70360</v>
      </c>
      <c r="B554" s="1706">
        <v>0.18</v>
      </c>
      <c r="C554" s="89" t="s">
        <v>5971</v>
      </c>
      <c r="E554" s="1705" t="s">
        <v>8689</v>
      </c>
    </row>
    <row r="555" spans="1:9" ht="15" customHeight="1" x14ac:dyDescent="0.35">
      <c r="A555" s="1705">
        <v>70360</v>
      </c>
      <c r="B555" s="1706">
        <v>0.18</v>
      </c>
      <c r="C555" s="100" t="s">
        <v>2289</v>
      </c>
      <c r="E555" s="1705" t="s">
        <v>8689</v>
      </c>
      <c r="F555" s="100"/>
      <c r="I555" s="100"/>
    </row>
    <row r="556" spans="1:9" ht="15" customHeight="1" x14ac:dyDescent="0.35">
      <c r="A556" s="1705">
        <v>70360</v>
      </c>
      <c r="B556" s="1706">
        <v>0.18</v>
      </c>
      <c r="C556" s="100" t="s">
        <v>9212</v>
      </c>
      <c r="E556" s="1738" t="s">
        <v>9126</v>
      </c>
    </row>
    <row r="557" spans="1:9" ht="15" customHeight="1" x14ac:dyDescent="0.35">
      <c r="A557" s="1705">
        <v>70360</v>
      </c>
      <c r="B557" s="1706">
        <v>0.18</v>
      </c>
      <c r="C557" s="100" t="s">
        <v>604</v>
      </c>
      <c r="E557" s="1738" t="s">
        <v>9126</v>
      </c>
    </row>
    <row r="558" spans="1:9" ht="15" customHeight="1" x14ac:dyDescent="0.35">
      <c r="A558" s="1705">
        <v>70360</v>
      </c>
      <c r="B558" s="1706">
        <v>0.18</v>
      </c>
      <c r="C558" s="100" t="s">
        <v>9677</v>
      </c>
      <c r="E558" s="1705" t="s">
        <v>9583</v>
      </c>
    </row>
    <row r="559" spans="1:9" ht="15" customHeight="1" x14ac:dyDescent="0.35">
      <c r="A559" s="1705">
        <v>70360</v>
      </c>
      <c r="B559" s="1706">
        <v>0.18</v>
      </c>
      <c r="C559" s="100" t="s">
        <v>9678</v>
      </c>
      <c r="E559" s="1705" t="s">
        <v>9583</v>
      </c>
    </row>
    <row r="560" spans="1:9" ht="15" customHeight="1" x14ac:dyDescent="0.35">
      <c r="A560" s="1705">
        <v>70360</v>
      </c>
      <c r="B560" s="1706">
        <v>0.18</v>
      </c>
      <c r="C560" s="1705" t="s">
        <v>10513</v>
      </c>
      <c r="E560" s="1705" t="s">
        <v>10273</v>
      </c>
    </row>
    <row r="561" spans="1:5" ht="15" customHeight="1" x14ac:dyDescent="0.35">
      <c r="A561" s="1705">
        <v>70360</v>
      </c>
      <c r="B561" s="1706">
        <v>0.18</v>
      </c>
      <c r="C561" s="100" t="s">
        <v>10514</v>
      </c>
      <c r="E561" s="1705" t="s">
        <v>10273</v>
      </c>
    </row>
    <row r="562" spans="1:5" ht="15" customHeight="1" x14ac:dyDescent="0.35">
      <c r="A562" s="1705">
        <v>70360</v>
      </c>
      <c r="B562" s="1706">
        <v>0.18</v>
      </c>
      <c r="C562" s="100" t="s">
        <v>10514</v>
      </c>
      <c r="E562" s="100" t="s">
        <v>12088</v>
      </c>
    </row>
    <row r="563" spans="1:5" ht="15" customHeight="1" x14ac:dyDescent="0.35">
      <c r="A563" s="1705">
        <v>70360</v>
      </c>
      <c r="B563" s="1706">
        <v>0.18</v>
      </c>
      <c r="C563" s="100" t="s">
        <v>12691</v>
      </c>
      <c r="E563" s="1705" t="s">
        <v>12542</v>
      </c>
    </row>
    <row r="564" spans="1:5" ht="15" customHeight="1" x14ac:dyDescent="0.35">
      <c r="A564" s="1705">
        <v>70360</v>
      </c>
      <c r="B564" s="1706">
        <v>0.18</v>
      </c>
      <c r="C564" s="100" t="s">
        <v>3795</v>
      </c>
      <c r="E564" s="1705" t="s">
        <v>13383</v>
      </c>
    </row>
    <row r="565" spans="1:5" ht="15" customHeight="1" x14ac:dyDescent="0.35">
      <c r="A565" s="1705">
        <v>70360</v>
      </c>
      <c r="B565" s="1706">
        <v>0.18</v>
      </c>
      <c r="C565" s="100" t="s">
        <v>604</v>
      </c>
      <c r="E565" s="1705" t="s">
        <v>13430</v>
      </c>
    </row>
    <row r="566" spans="1:5" ht="15" customHeight="1" x14ac:dyDescent="0.35">
      <c r="A566" s="1705">
        <v>70360</v>
      </c>
      <c r="B566" s="1706">
        <v>0.18</v>
      </c>
      <c r="C566" s="100" t="s">
        <v>13643</v>
      </c>
      <c r="E566" s="1705" t="s">
        <v>13580</v>
      </c>
    </row>
    <row r="567" spans="1:5" ht="15" customHeight="1" x14ac:dyDescent="0.35">
      <c r="A567" s="1705">
        <v>70360</v>
      </c>
      <c r="B567" s="1706">
        <v>0.18</v>
      </c>
      <c r="C567" s="100" t="s">
        <v>13644</v>
      </c>
      <c r="E567" s="1705" t="s">
        <v>13580</v>
      </c>
    </row>
    <row r="568" spans="1:5" ht="15" customHeight="1" x14ac:dyDescent="0.35">
      <c r="A568" s="1705">
        <v>70360</v>
      </c>
      <c r="B568" s="1706">
        <v>0.18</v>
      </c>
      <c r="C568" s="89" t="s">
        <v>14157</v>
      </c>
    </row>
    <row r="569" spans="1:5" ht="15" customHeight="1" x14ac:dyDescent="0.35">
      <c r="A569" s="1705">
        <v>70370</v>
      </c>
      <c r="B569" s="1706">
        <v>0.31</v>
      </c>
      <c r="C569" s="100" t="s">
        <v>3168</v>
      </c>
      <c r="E569" s="1705" t="s">
        <v>2994</v>
      </c>
    </row>
    <row r="570" spans="1:5" ht="15" customHeight="1" x14ac:dyDescent="0.35">
      <c r="A570" s="1705">
        <v>70370</v>
      </c>
      <c r="B570" s="1706">
        <v>0.31</v>
      </c>
      <c r="C570" s="100" t="s">
        <v>3856</v>
      </c>
      <c r="E570" s="1705" t="s">
        <v>13383</v>
      </c>
    </row>
    <row r="571" spans="1:5" ht="15" customHeight="1" x14ac:dyDescent="0.35">
      <c r="A571" s="1705">
        <v>70370</v>
      </c>
      <c r="B571" s="1706">
        <v>0.31</v>
      </c>
      <c r="C571" s="100" t="s">
        <v>13492</v>
      </c>
      <c r="E571" s="1705" t="s">
        <v>13430</v>
      </c>
    </row>
    <row r="572" spans="1:5" ht="15" customHeight="1" x14ac:dyDescent="0.35">
      <c r="A572" s="1705">
        <v>70380</v>
      </c>
      <c r="B572" s="1706">
        <v>0.17</v>
      </c>
      <c r="C572" s="100" t="s">
        <v>2699</v>
      </c>
      <c r="E572" s="1705" t="s">
        <v>19</v>
      </c>
    </row>
    <row r="573" spans="1:5" ht="15" customHeight="1" x14ac:dyDescent="0.35">
      <c r="A573" s="1705">
        <v>70380</v>
      </c>
      <c r="B573" s="1706">
        <v>0.17</v>
      </c>
      <c r="C573" s="100" t="s">
        <v>2700</v>
      </c>
      <c r="E573" s="1705" t="s">
        <v>19</v>
      </c>
    </row>
    <row r="574" spans="1:5" ht="15" customHeight="1" x14ac:dyDescent="0.35">
      <c r="A574" s="1705">
        <v>70380</v>
      </c>
      <c r="B574" s="1706">
        <v>0.17</v>
      </c>
      <c r="C574" s="100" t="s">
        <v>3050</v>
      </c>
      <c r="E574" s="1705" t="s">
        <v>2994</v>
      </c>
    </row>
    <row r="575" spans="1:5" ht="15" customHeight="1" x14ac:dyDescent="0.35">
      <c r="A575" s="1705">
        <v>70380</v>
      </c>
      <c r="B575" s="1706">
        <v>0.17</v>
      </c>
      <c r="C575" s="100" t="s">
        <v>5722</v>
      </c>
      <c r="E575" s="100" t="s">
        <v>5695</v>
      </c>
    </row>
    <row r="576" spans="1:5" ht="15" customHeight="1" x14ac:dyDescent="0.35">
      <c r="A576" s="1705">
        <v>70380</v>
      </c>
      <c r="B576" s="1706">
        <v>0.17</v>
      </c>
      <c r="C576" s="100" t="s">
        <v>5723</v>
      </c>
      <c r="E576" s="100" t="s">
        <v>5695</v>
      </c>
    </row>
    <row r="577" spans="1:9" ht="15" customHeight="1" x14ac:dyDescent="0.35">
      <c r="A577" s="1735">
        <v>70380</v>
      </c>
      <c r="B577" s="1736">
        <v>0.17</v>
      </c>
      <c r="C577" s="89" t="s">
        <v>9652</v>
      </c>
      <c r="E577" s="1705" t="s">
        <v>9583</v>
      </c>
    </row>
    <row r="578" spans="1:9" ht="15" customHeight="1" x14ac:dyDescent="0.35">
      <c r="A578" s="1735">
        <v>70380</v>
      </c>
      <c r="B578" s="1736">
        <v>0.17</v>
      </c>
      <c r="C578" s="89" t="s">
        <v>9653</v>
      </c>
      <c r="E578" s="1705" t="s">
        <v>9583</v>
      </c>
    </row>
    <row r="579" spans="1:9" ht="15" customHeight="1" x14ac:dyDescent="0.35">
      <c r="A579" s="1705">
        <v>70450</v>
      </c>
      <c r="B579" s="1706">
        <v>0.83</v>
      </c>
      <c r="C579" s="100" t="s">
        <v>2860</v>
      </c>
      <c r="E579" s="1705" t="s">
        <v>19</v>
      </c>
    </row>
    <row r="580" spans="1:9" ht="15" customHeight="1" x14ac:dyDescent="0.35">
      <c r="A580" s="1705">
        <v>70450</v>
      </c>
      <c r="B580" s="1706">
        <v>0.83</v>
      </c>
      <c r="C580" s="89" t="s">
        <v>2861</v>
      </c>
      <c r="E580" s="1705" t="s">
        <v>19</v>
      </c>
    </row>
    <row r="581" spans="1:9" ht="15" customHeight="1" x14ac:dyDescent="0.35">
      <c r="A581" s="1705">
        <v>70450</v>
      </c>
      <c r="B581" s="1706">
        <v>0.83</v>
      </c>
      <c r="C581" s="89" t="s">
        <v>1540</v>
      </c>
      <c r="E581" s="1705" t="s">
        <v>19</v>
      </c>
    </row>
    <row r="582" spans="1:9" ht="15" customHeight="1" x14ac:dyDescent="0.35">
      <c r="A582" s="1705">
        <v>70450</v>
      </c>
      <c r="B582" s="1706">
        <v>0.83</v>
      </c>
      <c r="C582" s="89" t="s">
        <v>136</v>
      </c>
      <c r="E582" s="1705" t="s">
        <v>39</v>
      </c>
    </row>
    <row r="583" spans="1:9" ht="15" customHeight="1" x14ac:dyDescent="0.35">
      <c r="A583" s="1705">
        <v>70450</v>
      </c>
      <c r="B583" s="1706">
        <v>0.83</v>
      </c>
      <c r="C583" s="100" t="s">
        <v>410</v>
      </c>
      <c r="E583" s="1705" t="s">
        <v>182</v>
      </c>
    </row>
    <row r="584" spans="1:9" ht="15" customHeight="1" x14ac:dyDescent="0.35">
      <c r="A584" s="1705">
        <v>70450</v>
      </c>
      <c r="B584" s="1706">
        <v>0.83</v>
      </c>
      <c r="C584" s="100" t="s">
        <v>411</v>
      </c>
      <c r="E584" s="1705" t="s">
        <v>182</v>
      </c>
    </row>
    <row r="585" spans="1:9" ht="15" customHeight="1" x14ac:dyDescent="0.35">
      <c r="A585" s="1705">
        <v>70450</v>
      </c>
      <c r="B585" s="1706">
        <v>0.83</v>
      </c>
      <c r="C585" s="100" t="s">
        <v>412</v>
      </c>
      <c r="E585" s="1705" t="s">
        <v>182</v>
      </c>
    </row>
    <row r="586" spans="1:9" ht="15" customHeight="1" x14ac:dyDescent="0.35">
      <c r="A586" s="1705">
        <v>70450</v>
      </c>
      <c r="B586" s="1737">
        <v>0.83</v>
      </c>
      <c r="C586" s="100" t="s">
        <v>690</v>
      </c>
      <c r="E586" s="1705" t="s">
        <v>532</v>
      </c>
    </row>
    <row r="587" spans="1:9" ht="15" customHeight="1" x14ac:dyDescent="0.35">
      <c r="A587" s="1705">
        <v>70450</v>
      </c>
      <c r="B587" s="1706">
        <v>0.83</v>
      </c>
      <c r="C587" s="100" t="s">
        <v>8598</v>
      </c>
      <c r="E587" s="1705" t="s">
        <v>875</v>
      </c>
    </row>
    <row r="588" spans="1:9" ht="15" customHeight="1" x14ac:dyDescent="0.35">
      <c r="A588" s="1705">
        <v>70450</v>
      </c>
      <c r="B588" s="1706">
        <v>0.83</v>
      </c>
      <c r="C588" s="89" t="s">
        <v>14027</v>
      </c>
      <c r="E588" s="100" t="s">
        <v>875</v>
      </c>
    </row>
    <row r="589" spans="1:9" ht="15" customHeight="1" x14ac:dyDescent="0.35">
      <c r="A589" s="1705">
        <v>70450</v>
      </c>
      <c r="B589" s="1706">
        <v>0.83</v>
      </c>
      <c r="C589" s="100" t="s">
        <v>1084</v>
      </c>
      <c r="E589" s="1705" t="s">
        <v>879</v>
      </c>
    </row>
    <row r="590" spans="1:9" ht="15" customHeight="1" x14ac:dyDescent="0.35">
      <c r="A590" s="1705">
        <v>70450</v>
      </c>
      <c r="B590" s="1706">
        <v>0.83</v>
      </c>
      <c r="C590" s="100" t="s">
        <v>1387</v>
      </c>
      <c r="E590" s="1705" t="s">
        <v>1280</v>
      </c>
      <c r="F590" s="100"/>
      <c r="I590" s="100"/>
    </row>
    <row r="591" spans="1:9" ht="15" customHeight="1" x14ac:dyDescent="0.35">
      <c r="A591" s="1740">
        <v>70450</v>
      </c>
      <c r="B591" s="1706">
        <v>0.83</v>
      </c>
      <c r="C591" s="1742" t="s">
        <v>1540</v>
      </c>
      <c r="E591" s="1705" t="s">
        <v>1433</v>
      </c>
    </row>
    <row r="592" spans="1:9" ht="15" customHeight="1" x14ac:dyDescent="0.35">
      <c r="A592" s="1705">
        <v>70450</v>
      </c>
      <c r="B592" s="1706">
        <v>0.83</v>
      </c>
      <c r="C592" s="89" t="s">
        <v>1973</v>
      </c>
      <c r="E592" s="1705" t="s">
        <v>1755</v>
      </c>
    </row>
    <row r="593" spans="1:9" ht="15" customHeight="1" x14ac:dyDescent="0.35">
      <c r="A593" s="1705">
        <v>70450</v>
      </c>
      <c r="B593" s="1706">
        <v>0.83</v>
      </c>
      <c r="C593" s="100" t="s">
        <v>1974</v>
      </c>
      <c r="E593" s="1705" t="s">
        <v>1755</v>
      </c>
    </row>
    <row r="594" spans="1:9" ht="15" customHeight="1" x14ac:dyDescent="0.35">
      <c r="A594" s="1705">
        <v>70450</v>
      </c>
      <c r="B594" s="1706">
        <v>0.83</v>
      </c>
      <c r="C594" s="100" t="s">
        <v>2380</v>
      </c>
      <c r="E594" s="1705" t="s">
        <v>2237</v>
      </c>
    </row>
    <row r="595" spans="1:9" ht="15" customHeight="1" x14ac:dyDescent="0.35">
      <c r="A595" s="1705">
        <v>70450</v>
      </c>
      <c r="B595" s="1706">
        <v>0.83</v>
      </c>
      <c r="C595" s="100" t="s">
        <v>3321</v>
      </c>
      <c r="E595" s="1705" t="s">
        <v>2994</v>
      </c>
    </row>
    <row r="596" spans="1:9" ht="15" customHeight="1" x14ac:dyDescent="0.35">
      <c r="A596" s="1705">
        <v>70450</v>
      </c>
      <c r="B596" s="1706">
        <v>0.83</v>
      </c>
      <c r="C596" s="89" t="s">
        <v>4222</v>
      </c>
      <c r="E596" s="100" t="s">
        <v>4174</v>
      </c>
    </row>
    <row r="597" spans="1:9" ht="15" customHeight="1" x14ac:dyDescent="0.35">
      <c r="A597" s="1705">
        <v>70450</v>
      </c>
      <c r="B597" s="1706">
        <v>0.83</v>
      </c>
      <c r="C597" s="89" t="s">
        <v>4223</v>
      </c>
      <c r="E597" s="100" t="s">
        <v>4174</v>
      </c>
    </row>
    <row r="598" spans="1:9" ht="15" customHeight="1" x14ac:dyDescent="0.35">
      <c r="A598" s="1705">
        <v>70450</v>
      </c>
      <c r="B598" s="1706">
        <v>0.83</v>
      </c>
      <c r="C598" s="89" t="s">
        <v>4420</v>
      </c>
      <c r="E598" s="1705" t="s">
        <v>4266</v>
      </c>
    </row>
    <row r="599" spans="1:9" ht="15" customHeight="1" x14ac:dyDescent="0.35">
      <c r="A599" s="1705">
        <v>70450</v>
      </c>
      <c r="B599" s="1706">
        <v>0.83</v>
      </c>
      <c r="C599" s="100" t="s">
        <v>4832</v>
      </c>
      <c r="E599" s="100" t="s">
        <v>4609</v>
      </c>
    </row>
    <row r="600" spans="1:9" ht="15" customHeight="1" x14ac:dyDescent="0.35">
      <c r="A600" s="1705">
        <v>70450</v>
      </c>
      <c r="B600" s="1706">
        <v>0.83</v>
      </c>
      <c r="C600" s="100" t="s">
        <v>4833</v>
      </c>
      <c r="E600" s="100" t="s">
        <v>4609</v>
      </c>
    </row>
    <row r="601" spans="1:9" ht="15" customHeight="1" x14ac:dyDescent="0.35">
      <c r="A601" s="1705">
        <v>70450</v>
      </c>
      <c r="B601" s="1706">
        <v>0.83</v>
      </c>
      <c r="C601" s="100" t="s">
        <v>5072</v>
      </c>
      <c r="E601" s="100" t="s">
        <v>4946</v>
      </c>
    </row>
    <row r="602" spans="1:9" ht="15" customHeight="1" x14ac:dyDescent="0.35">
      <c r="A602" s="1705">
        <v>70450</v>
      </c>
      <c r="B602" s="1706">
        <v>0.83</v>
      </c>
      <c r="C602" s="89" t="s">
        <v>5313</v>
      </c>
      <c r="E602" s="100" t="s">
        <v>5155</v>
      </c>
    </row>
    <row r="603" spans="1:9" ht="15" customHeight="1" x14ac:dyDescent="0.35">
      <c r="A603" s="1705">
        <v>70450</v>
      </c>
      <c r="B603" s="1706">
        <v>0.83</v>
      </c>
      <c r="C603" s="100" t="s">
        <v>4832</v>
      </c>
      <c r="E603" s="100" t="s">
        <v>5695</v>
      </c>
    </row>
    <row r="604" spans="1:9" ht="15" customHeight="1" x14ac:dyDescent="0.35">
      <c r="A604" s="1705">
        <v>70450</v>
      </c>
      <c r="B604" s="1706">
        <v>0.83</v>
      </c>
      <c r="C604" s="89" t="s">
        <v>5842</v>
      </c>
      <c r="E604" s="100" t="s">
        <v>5695</v>
      </c>
    </row>
    <row r="605" spans="1:9" ht="15" customHeight="1" x14ac:dyDescent="0.35">
      <c r="A605" s="1705">
        <v>70450</v>
      </c>
      <c r="B605" s="1706">
        <v>0.83</v>
      </c>
      <c r="C605" s="89" t="s">
        <v>8223</v>
      </c>
      <c r="E605" s="100" t="s">
        <v>5912</v>
      </c>
    </row>
    <row r="606" spans="1:9" ht="15" customHeight="1" x14ac:dyDescent="0.35">
      <c r="A606" s="1705">
        <v>70450</v>
      </c>
      <c r="B606" s="1706">
        <v>0.83</v>
      </c>
      <c r="C606" s="89" t="s">
        <v>8224</v>
      </c>
      <c r="E606" s="100" t="s">
        <v>5912</v>
      </c>
    </row>
    <row r="607" spans="1:9" ht="15" customHeight="1" x14ac:dyDescent="0.35">
      <c r="A607" s="1705">
        <v>70450</v>
      </c>
      <c r="B607" s="1706">
        <v>0.83</v>
      </c>
      <c r="C607" s="100" t="s">
        <v>6031</v>
      </c>
      <c r="E607" s="100" t="s">
        <v>5923</v>
      </c>
      <c r="F607" s="100"/>
      <c r="I607" s="100"/>
    </row>
    <row r="608" spans="1:9" ht="15" customHeight="1" x14ac:dyDescent="0.35">
      <c r="A608" s="1705">
        <v>70450</v>
      </c>
      <c r="B608" s="1706">
        <v>0.83</v>
      </c>
      <c r="C608" s="89" t="s">
        <v>6308</v>
      </c>
      <c r="E608" s="100" t="s">
        <v>6110</v>
      </c>
    </row>
    <row r="609" spans="1:9" ht="15" customHeight="1" x14ac:dyDescent="0.35">
      <c r="A609" s="1705">
        <v>70450</v>
      </c>
      <c r="B609" s="1706">
        <v>0.83</v>
      </c>
      <c r="C609" s="89" t="s">
        <v>6632</v>
      </c>
      <c r="E609" s="1705" t="s">
        <v>6556</v>
      </c>
    </row>
    <row r="610" spans="1:9" ht="15" customHeight="1" x14ac:dyDescent="0.35">
      <c r="A610" s="1705">
        <v>70450</v>
      </c>
      <c r="B610" s="1706">
        <v>0.83</v>
      </c>
      <c r="C610" s="89" t="s">
        <v>6633</v>
      </c>
      <c r="E610" s="1705" t="s">
        <v>6556</v>
      </c>
    </row>
    <row r="611" spans="1:9" ht="15" customHeight="1" x14ac:dyDescent="0.35">
      <c r="A611" s="1705">
        <v>70450</v>
      </c>
      <c r="B611" s="1706">
        <v>0.83</v>
      </c>
      <c r="C611" s="89" t="s">
        <v>4832</v>
      </c>
      <c r="E611" s="1705" t="s">
        <v>6556</v>
      </c>
    </row>
    <row r="612" spans="1:9" ht="15" customHeight="1" x14ac:dyDescent="0.35">
      <c r="A612" s="1705">
        <v>70450</v>
      </c>
      <c r="B612" s="1706">
        <v>0.83</v>
      </c>
      <c r="C612" s="100" t="s">
        <v>5072</v>
      </c>
      <c r="E612" s="1705" t="s">
        <v>6737</v>
      </c>
    </row>
    <row r="613" spans="1:9" ht="15" customHeight="1" x14ac:dyDescent="0.35">
      <c r="A613" s="1740">
        <v>70450</v>
      </c>
      <c r="B613" s="1741">
        <v>0.83</v>
      </c>
      <c r="C613" s="243" t="s">
        <v>7172</v>
      </c>
      <c r="E613" s="1705" t="s">
        <v>6965</v>
      </c>
    </row>
    <row r="614" spans="1:9" ht="15" customHeight="1" x14ac:dyDescent="0.35">
      <c r="A614" s="1740">
        <v>70450</v>
      </c>
      <c r="B614" s="1741">
        <v>0.83</v>
      </c>
      <c r="C614" s="243" t="s">
        <v>7173</v>
      </c>
      <c r="E614" s="1705" t="s">
        <v>6965</v>
      </c>
    </row>
    <row r="615" spans="1:9" ht="15" customHeight="1" x14ac:dyDescent="0.35">
      <c r="A615" s="1705">
        <v>70450</v>
      </c>
      <c r="B615" s="1706">
        <v>0.83</v>
      </c>
      <c r="C615" s="89" t="s">
        <v>6031</v>
      </c>
      <c r="E615" s="1705" t="s">
        <v>6965</v>
      </c>
    </row>
    <row r="616" spans="1:9" ht="15" customHeight="1" x14ac:dyDescent="0.35">
      <c r="A616" s="1705">
        <v>70450</v>
      </c>
      <c r="B616" s="1706">
        <v>0.83</v>
      </c>
      <c r="C616" s="89" t="s">
        <v>7174</v>
      </c>
      <c r="E616" s="1705" t="s">
        <v>6965</v>
      </c>
    </row>
    <row r="617" spans="1:9" ht="15" customHeight="1" x14ac:dyDescent="0.35">
      <c r="A617" s="1705">
        <v>70450</v>
      </c>
      <c r="B617" s="1706">
        <v>0.83</v>
      </c>
      <c r="C617" s="100" t="s">
        <v>7633</v>
      </c>
      <c r="E617" s="1705" t="s">
        <v>7428</v>
      </c>
    </row>
    <row r="618" spans="1:9" ht="15" customHeight="1" x14ac:dyDescent="0.35">
      <c r="A618" s="1705">
        <v>70450</v>
      </c>
      <c r="B618" s="1706">
        <v>0.83</v>
      </c>
      <c r="C618" s="89" t="s">
        <v>5072</v>
      </c>
      <c r="E618" s="100" t="s">
        <v>8381</v>
      </c>
    </row>
    <row r="619" spans="1:9" ht="15" customHeight="1" x14ac:dyDescent="0.35">
      <c r="A619" s="1705">
        <v>70450</v>
      </c>
      <c r="B619" s="1706">
        <v>0.83</v>
      </c>
      <c r="C619" s="89" t="s">
        <v>8932</v>
      </c>
      <c r="E619" s="1705" t="s">
        <v>8689</v>
      </c>
    </row>
    <row r="620" spans="1:9" ht="15" customHeight="1" x14ac:dyDescent="0.35">
      <c r="A620" s="1705">
        <v>70450</v>
      </c>
      <c r="B620" s="1706">
        <v>0.83</v>
      </c>
      <c r="C620" s="89" t="s">
        <v>8933</v>
      </c>
      <c r="E620" s="1705" t="s">
        <v>8689</v>
      </c>
    </row>
    <row r="621" spans="1:9" ht="15" customHeight="1" x14ac:dyDescent="0.35">
      <c r="A621" s="1705">
        <v>70450</v>
      </c>
      <c r="B621" s="1706">
        <v>0.83</v>
      </c>
      <c r="C621" s="89" t="s">
        <v>2380</v>
      </c>
      <c r="E621" s="1705" t="s">
        <v>8689</v>
      </c>
    </row>
    <row r="622" spans="1:9" ht="15" customHeight="1" x14ac:dyDescent="0.35">
      <c r="A622" s="1705">
        <v>70450</v>
      </c>
      <c r="B622" s="1706">
        <v>0.83</v>
      </c>
      <c r="C622" s="89" t="s">
        <v>8934</v>
      </c>
      <c r="E622" s="1705" t="s">
        <v>8689</v>
      </c>
    </row>
    <row r="623" spans="1:9" ht="15" customHeight="1" x14ac:dyDescent="0.35">
      <c r="A623" s="1705">
        <v>70450</v>
      </c>
      <c r="B623" s="1706">
        <v>0.83</v>
      </c>
      <c r="C623" s="89" t="s">
        <v>9365</v>
      </c>
      <c r="E623" s="1738" t="s">
        <v>9126</v>
      </c>
      <c r="F623" s="100"/>
      <c r="I623" s="100"/>
    </row>
    <row r="624" spans="1:9" ht="15" customHeight="1" x14ac:dyDescent="0.35">
      <c r="A624" s="1705">
        <v>70450</v>
      </c>
      <c r="B624" s="1706">
        <v>0.83</v>
      </c>
      <c r="C624" s="100" t="s">
        <v>5072</v>
      </c>
      <c r="E624" s="1705" t="s">
        <v>9583</v>
      </c>
    </row>
    <row r="625" spans="1:5" ht="15" customHeight="1" x14ac:dyDescent="0.35">
      <c r="A625" s="1705">
        <v>70450</v>
      </c>
      <c r="B625" s="1706">
        <v>0.83</v>
      </c>
      <c r="C625" s="89" t="s">
        <v>10929</v>
      </c>
      <c r="E625" s="1705" t="s">
        <v>10273</v>
      </c>
    </row>
    <row r="626" spans="1:5" ht="15" customHeight="1" x14ac:dyDescent="0.35">
      <c r="A626" s="1705">
        <v>70450</v>
      </c>
      <c r="B626" s="1706">
        <v>0.83</v>
      </c>
      <c r="C626" s="89" t="s">
        <v>10930</v>
      </c>
      <c r="E626" s="1705" t="s">
        <v>10273</v>
      </c>
    </row>
    <row r="627" spans="1:5" ht="15" customHeight="1" x14ac:dyDescent="0.35">
      <c r="A627" s="1705">
        <v>70450</v>
      </c>
      <c r="B627" s="1706">
        <v>0.83</v>
      </c>
      <c r="C627" s="89" t="s">
        <v>1084</v>
      </c>
      <c r="E627" s="1705" t="s">
        <v>10273</v>
      </c>
    </row>
    <row r="628" spans="1:5" ht="15" customHeight="1" x14ac:dyDescent="0.35">
      <c r="A628" s="1705">
        <v>70450</v>
      </c>
      <c r="B628" s="1706">
        <v>0.83</v>
      </c>
      <c r="C628" s="89" t="s">
        <v>10931</v>
      </c>
      <c r="E628" s="1705" t="s">
        <v>10273</v>
      </c>
    </row>
    <row r="629" spans="1:5" ht="15" customHeight="1" x14ac:dyDescent="0.35">
      <c r="A629" s="1705">
        <v>70450</v>
      </c>
      <c r="B629" s="1706">
        <v>0.83</v>
      </c>
      <c r="C629" s="89" t="s">
        <v>10932</v>
      </c>
      <c r="E629" s="1705" t="s">
        <v>10273</v>
      </c>
    </row>
    <row r="630" spans="1:5" ht="15" customHeight="1" x14ac:dyDescent="0.35">
      <c r="A630" s="1705">
        <v>70450</v>
      </c>
      <c r="B630" s="1706">
        <v>0.83</v>
      </c>
      <c r="C630" s="1705" t="s">
        <v>10933</v>
      </c>
      <c r="E630" s="1705" t="s">
        <v>10273</v>
      </c>
    </row>
    <row r="631" spans="1:5" ht="15" customHeight="1" x14ac:dyDescent="0.35">
      <c r="A631" s="1705">
        <v>70450</v>
      </c>
      <c r="B631" s="1706">
        <v>0.83</v>
      </c>
      <c r="C631" s="89" t="s">
        <v>10934</v>
      </c>
      <c r="E631" s="1705" t="s">
        <v>10273</v>
      </c>
    </row>
    <row r="632" spans="1:5" ht="15" customHeight="1" x14ac:dyDescent="0.35">
      <c r="A632" s="1705">
        <v>70450</v>
      </c>
      <c r="B632" s="1706">
        <v>0.83</v>
      </c>
      <c r="C632" s="89" t="s">
        <v>7633</v>
      </c>
      <c r="E632" s="1705" t="s">
        <v>10273</v>
      </c>
    </row>
    <row r="633" spans="1:5" ht="15.65" customHeight="1" x14ac:dyDescent="0.35">
      <c r="A633" s="1705">
        <v>70450</v>
      </c>
      <c r="B633" s="1706">
        <v>0.83</v>
      </c>
      <c r="C633" s="1705" t="s">
        <v>5072</v>
      </c>
      <c r="E633" s="1705" t="s">
        <v>10273</v>
      </c>
    </row>
    <row r="634" spans="1:5" ht="15.65" customHeight="1" x14ac:dyDescent="0.35">
      <c r="A634" s="1705">
        <v>70450</v>
      </c>
      <c r="B634" s="1706">
        <v>0.83</v>
      </c>
      <c r="C634" s="89" t="s">
        <v>10935</v>
      </c>
      <c r="E634" s="1705" t="s">
        <v>10273</v>
      </c>
    </row>
    <row r="635" spans="1:5" ht="15" customHeight="1" x14ac:dyDescent="0.35">
      <c r="A635" s="1705">
        <v>70450</v>
      </c>
      <c r="B635" s="1706">
        <v>0.83</v>
      </c>
      <c r="C635" s="89" t="s">
        <v>10936</v>
      </c>
      <c r="E635" s="1705" t="s">
        <v>10273</v>
      </c>
    </row>
    <row r="636" spans="1:5" ht="15" customHeight="1" x14ac:dyDescent="0.35">
      <c r="A636" s="1705">
        <v>70450</v>
      </c>
      <c r="B636" s="1706">
        <v>0.83</v>
      </c>
      <c r="C636" s="89" t="s">
        <v>10937</v>
      </c>
      <c r="E636" s="1705" t="s">
        <v>10273</v>
      </c>
    </row>
    <row r="637" spans="1:5" ht="15" customHeight="1" x14ac:dyDescent="0.35">
      <c r="A637" s="1705">
        <v>70450</v>
      </c>
      <c r="B637" s="1706">
        <v>0.83</v>
      </c>
      <c r="C637" s="100" t="s">
        <v>12196</v>
      </c>
      <c r="E637" s="100" t="s">
        <v>12088</v>
      </c>
    </row>
    <row r="638" spans="1:5" ht="15" customHeight="1" x14ac:dyDescent="0.35">
      <c r="A638" s="1705">
        <v>70450</v>
      </c>
      <c r="B638" s="1706">
        <v>0.83</v>
      </c>
      <c r="C638" s="89" t="s">
        <v>12881</v>
      </c>
      <c r="E638" s="1705" t="s">
        <v>12542</v>
      </c>
    </row>
    <row r="639" spans="1:5" ht="15" customHeight="1" x14ac:dyDescent="0.35">
      <c r="A639" s="1705">
        <v>70450</v>
      </c>
      <c r="B639" s="1706">
        <v>0.83</v>
      </c>
      <c r="C639" s="100" t="s">
        <v>12882</v>
      </c>
      <c r="E639" s="1705" t="s">
        <v>12542</v>
      </c>
    </row>
    <row r="640" spans="1:5" ht="15" customHeight="1" x14ac:dyDescent="0.35">
      <c r="A640" s="1705">
        <v>70450</v>
      </c>
      <c r="B640" s="1706">
        <v>0.83</v>
      </c>
      <c r="C640" s="100" t="s">
        <v>3980</v>
      </c>
      <c r="E640" s="1705" t="s">
        <v>13383</v>
      </c>
    </row>
    <row r="641" spans="1:9" ht="15" customHeight="1" x14ac:dyDescent="0.35">
      <c r="A641" s="1705">
        <v>70450</v>
      </c>
      <c r="B641" s="1706">
        <v>0.83</v>
      </c>
      <c r="C641" s="100" t="s">
        <v>13496</v>
      </c>
      <c r="E641" s="1705" t="s">
        <v>13430</v>
      </c>
    </row>
    <row r="642" spans="1:9" ht="15" customHeight="1" x14ac:dyDescent="0.35">
      <c r="A642" s="1705">
        <v>70450</v>
      </c>
      <c r="B642" s="1706">
        <v>0.83</v>
      </c>
      <c r="C642" s="1705" t="s">
        <v>13429</v>
      </c>
      <c r="E642" s="1705" t="s">
        <v>13430</v>
      </c>
    </row>
    <row r="643" spans="1:9" ht="15" customHeight="1" x14ac:dyDescent="0.35">
      <c r="A643" s="1705">
        <v>70450</v>
      </c>
      <c r="B643" s="1706">
        <v>0.83</v>
      </c>
      <c r="C643" s="100" t="s">
        <v>13497</v>
      </c>
      <c r="E643" s="1705" t="s">
        <v>13430</v>
      </c>
    </row>
    <row r="644" spans="1:9" ht="15" customHeight="1" x14ac:dyDescent="0.35">
      <c r="A644" s="1705">
        <v>70450</v>
      </c>
      <c r="B644" s="1706">
        <v>0.83</v>
      </c>
      <c r="C644" s="89" t="s">
        <v>14168</v>
      </c>
    </row>
    <row r="645" spans="1:9" ht="15" customHeight="1" x14ac:dyDescent="0.35">
      <c r="A645" s="1705">
        <v>70450</v>
      </c>
      <c r="B645" s="1706">
        <v>0.83</v>
      </c>
      <c r="C645" s="89" t="s">
        <v>14169</v>
      </c>
    </row>
    <row r="646" spans="1:9" ht="15" customHeight="1" x14ac:dyDescent="0.35">
      <c r="A646" s="1705">
        <v>70450</v>
      </c>
      <c r="B646" s="1706">
        <v>0.83</v>
      </c>
      <c r="C646" s="89" t="s">
        <v>14170</v>
      </c>
    </row>
    <row r="647" spans="1:9" ht="15" customHeight="1" x14ac:dyDescent="0.35">
      <c r="A647" s="1705">
        <v>70460</v>
      </c>
      <c r="B647" s="1706">
        <v>1.1000000000000001</v>
      </c>
      <c r="C647" s="89" t="s">
        <v>2895</v>
      </c>
      <c r="E647" s="1705" t="s">
        <v>19</v>
      </c>
    </row>
    <row r="648" spans="1:9" ht="15" customHeight="1" x14ac:dyDescent="0.35">
      <c r="A648" s="1705">
        <v>70460</v>
      </c>
      <c r="B648" s="1706">
        <v>1.1000000000000001</v>
      </c>
      <c r="C648" s="100" t="s">
        <v>38</v>
      </c>
      <c r="E648" s="1705" t="s">
        <v>39</v>
      </c>
    </row>
    <row r="649" spans="1:9" ht="15" customHeight="1" x14ac:dyDescent="0.35">
      <c r="A649" s="1705">
        <v>70460</v>
      </c>
      <c r="B649" s="1706">
        <v>1.1000000000000001</v>
      </c>
      <c r="C649" s="100" t="s">
        <v>435</v>
      </c>
      <c r="E649" s="1705" t="s">
        <v>182</v>
      </c>
    </row>
    <row r="650" spans="1:9" ht="15" customHeight="1" x14ac:dyDescent="0.35">
      <c r="A650" s="1705">
        <v>70460</v>
      </c>
      <c r="B650" s="1737">
        <v>1.1000000000000001</v>
      </c>
      <c r="C650" s="100" t="s">
        <v>733</v>
      </c>
      <c r="E650" s="1705" t="s">
        <v>532</v>
      </c>
    </row>
    <row r="651" spans="1:9" ht="15" customHeight="1" x14ac:dyDescent="0.35">
      <c r="A651" s="1705">
        <v>70460</v>
      </c>
      <c r="B651" s="1706">
        <v>1.1000000000000001</v>
      </c>
      <c r="C651" s="100" t="s">
        <v>8612</v>
      </c>
      <c r="E651" s="1705" t="s">
        <v>875</v>
      </c>
    </row>
    <row r="652" spans="1:9" ht="15" customHeight="1" x14ac:dyDescent="0.35">
      <c r="A652" s="1705">
        <v>70460</v>
      </c>
      <c r="B652" s="1706">
        <v>1.1000000000000001</v>
      </c>
      <c r="C652" s="89" t="s">
        <v>14043</v>
      </c>
      <c r="E652" s="100" t="s">
        <v>875</v>
      </c>
    </row>
    <row r="653" spans="1:9" ht="15" customHeight="1" x14ac:dyDescent="0.35">
      <c r="A653" s="1705">
        <v>70460</v>
      </c>
      <c r="B653" s="1706">
        <v>1.1000000000000001</v>
      </c>
      <c r="C653" s="100" t="s">
        <v>1115</v>
      </c>
      <c r="E653" s="1705" t="s">
        <v>879</v>
      </c>
    </row>
    <row r="654" spans="1:9" ht="15" customHeight="1" x14ac:dyDescent="0.35">
      <c r="A654" s="1705">
        <v>70460</v>
      </c>
      <c r="B654" s="1706">
        <v>1.1000000000000001</v>
      </c>
      <c r="C654" s="100" t="s">
        <v>1400</v>
      </c>
      <c r="E654" s="1705" t="s">
        <v>1280</v>
      </c>
      <c r="F654" s="100"/>
      <c r="I654" s="100"/>
    </row>
    <row r="655" spans="1:9" ht="15" customHeight="1" x14ac:dyDescent="0.35">
      <c r="A655" s="1705">
        <v>70460</v>
      </c>
      <c r="B655" s="1706">
        <v>1.1000000000000001</v>
      </c>
      <c r="C655" s="100" t="s">
        <v>2005</v>
      </c>
      <c r="E655" s="1705" t="s">
        <v>1755</v>
      </c>
    </row>
    <row r="656" spans="1:9" ht="15" customHeight="1" x14ac:dyDescent="0.35">
      <c r="A656" s="1705">
        <v>70460</v>
      </c>
      <c r="B656" s="1706">
        <v>1.1000000000000001</v>
      </c>
      <c r="C656" s="100" t="s">
        <v>1115</v>
      </c>
      <c r="E656" s="1705" t="s">
        <v>2237</v>
      </c>
    </row>
    <row r="657" spans="1:9" ht="15" customHeight="1" x14ac:dyDescent="0.35">
      <c r="A657" s="1705">
        <v>70460</v>
      </c>
      <c r="B657" s="1706">
        <v>1.1000000000000001</v>
      </c>
      <c r="C657" s="100" t="s">
        <v>3405</v>
      </c>
      <c r="E657" s="1705" t="s">
        <v>2994</v>
      </c>
    </row>
    <row r="658" spans="1:9" ht="15" customHeight="1" x14ac:dyDescent="0.35">
      <c r="A658" s="1705">
        <v>70460</v>
      </c>
      <c r="B658" s="1706">
        <v>1.1000000000000001</v>
      </c>
      <c r="C658" s="100" t="s">
        <v>4232</v>
      </c>
      <c r="E658" s="100" t="s">
        <v>4174</v>
      </c>
    </row>
    <row r="659" spans="1:9" ht="15" customHeight="1" x14ac:dyDescent="0.35">
      <c r="A659" s="1705">
        <v>70460</v>
      </c>
      <c r="B659" s="1706">
        <v>1.1000000000000001</v>
      </c>
      <c r="C659" s="89" t="s">
        <v>4456</v>
      </c>
      <c r="E659" s="1705" t="s">
        <v>4266</v>
      </c>
    </row>
    <row r="660" spans="1:9" ht="15" customHeight="1" x14ac:dyDescent="0.35">
      <c r="A660" s="1705">
        <v>70460</v>
      </c>
      <c r="B660" s="1706">
        <v>1.1000000000000001</v>
      </c>
      <c r="C660" s="100" t="s">
        <v>4853</v>
      </c>
      <c r="E660" s="100" t="s">
        <v>4609</v>
      </c>
    </row>
    <row r="661" spans="1:9" ht="15" customHeight="1" x14ac:dyDescent="0.35">
      <c r="A661" s="1705">
        <v>70460</v>
      </c>
      <c r="B661" s="1706">
        <v>1.1000000000000001</v>
      </c>
      <c r="C661" s="100" t="s">
        <v>5322</v>
      </c>
      <c r="E661" s="100" t="s">
        <v>5155</v>
      </c>
    </row>
    <row r="662" spans="1:9" ht="15" customHeight="1" x14ac:dyDescent="0.35">
      <c r="A662" s="1705">
        <v>70460</v>
      </c>
      <c r="B662" s="1706">
        <v>1.1000000000000001</v>
      </c>
      <c r="C662" s="100" t="s">
        <v>5636</v>
      </c>
      <c r="E662" s="100" t="s">
        <v>5452</v>
      </c>
    </row>
    <row r="663" spans="1:9" ht="15" customHeight="1" x14ac:dyDescent="0.35">
      <c r="A663" s="1705">
        <v>70460</v>
      </c>
      <c r="B663" s="1706">
        <v>1.1000000000000001</v>
      </c>
      <c r="C663" s="100" t="s">
        <v>5862</v>
      </c>
      <c r="E663" s="100" t="s">
        <v>5695</v>
      </c>
    </row>
    <row r="664" spans="1:9" ht="15" customHeight="1" x14ac:dyDescent="0.35">
      <c r="A664" s="1705">
        <v>70460</v>
      </c>
      <c r="B664" s="1706">
        <v>1.1000000000000001</v>
      </c>
      <c r="C664" s="89" t="s">
        <v>8249</v>
      </c>
      <c r="E664" s="100" t="s">
        <v>5912</v>
      </c>
    </row>
    <row r="665" spans="1:9" ht="15" customHeight="1" x14ac:dyDescent="0.35">
      <c r="A665" s="1705">
        <v>70460</v>
      </c>
      <c r="B665" s="1706">
        <v>1.1000000000000001</v>
      </c>
      <c r="C665" s="100" t="s">
        <v>6048</v>
      </c>
      <c r="E665" s="100" t="s">
        <v>5923</v>
      </c>
      <c r="F665" s="100"/>
      <c r="I665" s="100"/>
    </row>
    <row r="666" spans="1:9" ht="15" customHeight="1" x14ac:dyDescent="0.35">
      <c r="A666" s="1705">
        <v>70460</v>
      </c>
      <c r="B666" s="1706">
        <v>1.1000000000000001</v>
      </c>
      <c r="C666" s="100" t="s">
        <v>6348</v>
      </c>
      <c r="E666" s="100" t="s">
        <v>6110</v>
      </c>
    </row>
    <row r="667" spans="1:9" ht="15" customHeight="1" x14ac:dyDescent="0.35">
      <c r="A667" s="1705">
        <v>70460</v>
      </c>
      <c r="B667" s="1706">
        <v>1.1000000000000001</v>
      </c>
      <c r="C667" s="100" t="s">
        <v>6763</v>
      </c>
      <c r="E667" s="1705" t="s">
        <v>6737</v>
      </c>
    </row>
    <row r="668" spans="1:9" ht="15" customHeight="1" x14ac:dyDescent="0.35">
      <c r="A668" s="1705">
        <v>70460</v>
      </c>
      <c r="B668" s="1706">
        <v>1.1000000000000001</v>
      </c>
      <c r="C668" s="100" t="s">
        <v>6763</v>
      </c>
      <c r="E668" s="1705" t="s">
        <v>6737</v>
      </c>
    </row>
    <row r="669" spans="1:9" ht="15" customHeight="1" x14ac:dyDescent="0.35">
      <c r="A669" s="1705">
        <v>70460</v>
      </c>
      <c r="B669" s="1706">
        <v>1.1000000000000001</v>
      </c>
      <c r="C669" s="100" t="s">
        <v>7674</v>
      </c>
      <c r="E669" s="1705" t="s">
        <v>7428</v>
      </c>
    </row>
    <row r="670" spans="1:9" ht="15" customHeight="1" x14ac:dyDescent="0.35">
      <c r="A670" s="1705">
        <v>70460</v>
      </c>
      <c r="B670" s="1706">
        <v>1.1000000000000001</v>
      </c>
      <c r="C670" s="89" t="s">
        <v>4232</v>
      </c>
      <c r="E670" s="1705" t="s">
        <v>8689</v>
      </c>
    </row>
    <row r="671" spans="1:9" ht="15" customHeight="1" x14ac:dyDescent="0.35">
      <c r="A671" s="1705">
        <v>70460</v>
      </c>
      <c r="B671" s="1706">
        <v>1.1000000000000001</v>
      </c>
      <c r="C671" s="89" t="s">
        <v>9401</v>
      </c>
      <c r="E671" s="1738" t="s">
        <v>9126</v>
      </c>
      <c r="F671" s="100"/>
      <c r="I671" s="100"/>
    </row>
    <row r="672" spans="1:9" ht="15" customHeight="1" x14ac:dyDescent="0.35">
      <c r="A672" s="1705">
        <v>70460</v>
      </c>
      <c r="B672" s="1706">
        <v>1.1000000000000001</v>
      </c>
      <c r="C672" s="100" t="s">
        <v>6763</v>
      </c>
      <c r="E672" s="1705" t="s">
        <v>9583</v>
      </c>
    </row>
    <row r="673" spans="1:9" ht="15" customHeight="1" x14ac:dyDescent="0.35">
      <c r="A673" s="1705">
        <v>70460</v>
      </c>
      <c r="B673" s="1706">
        <v>1.1000000000000001</v>
      </c>
      <c r="C673" s="100" t="s">
        <v>12235</v>
      </c>
      <c r="E673" s="100" t="s">
        <v>12088</v>
      </c>
    </row>
    <row r="674" spans="1:9" ht="15" customHeight="1" x14ac:dyDescent="0.35">
      <c r="A674" s="1705">
        <v>70460</v>
      </c>
      <c r="B674" s="1706">
        <v>1.1000000000000001</v>
      </c>
      <c r="C674" s="1705" t="s">
        <v>12968</v>
      </c>
      <c r="E674" s="1705" t="s">
        <v>12542</v>
      </c>
    </row>
    <row r="675" spans="1:9" ht="15" customHeight="1" x14ac:dyDescent="0.35">
      <c r="A675" s="1705">
        <v>70460</v>
      </c>
      <c r="B675" s="1706">
        <v>1.1000000000000001</v>
      </c>
      <c r="C675" s="1705" t="s">
        <v>12969</v>
      </c>
      <c r="E675" s="1705" t="s">
        <v>12542</v>
      </c>
    </row>
    <row r="676" spans="1:9" ht="15" customHeight="1" x14ac:dyDescent="0.35">
      <c r="A676" s="1705">
        <v>70460</v>
      </c>
      <c r="B676" s="1706">
        <v>1.1000000000000001</v>
      </c>
      <c r="C676" s="100" t="s">
        <v>12970</v>
      </c>
      <c r="E676" s="1705" t="s">
        <v>12542</v>
      </c>
    </row>
    <row r="677" spans="1:9" ht="15" customHeight="1" x14ac:dyDescent="0.35">
      <c r="A677" s="1705">
        <v>70460</v>
      </c>
      <c r="B677" s="1706">
        <v>1.1000000000000001</v>
      </c>
      <c r="C677" s="100" t="s">
        <v>4018</v>
      </c>
      <c r="E677" s="1705" t="s">
        <v>13383</v>
      </c>
    </row>
    <row r="678" spans="1:9" ht="15" customHeight="1" x14ac:dyDescent="0.35">
      <c r="A678" s="1705">
        <v>70460</v>
      </c>
      <c r="B678" s="1706">
        <v>1.1000000000000001</v>
      </c>
      <c r="C678" s="100" t="s">
        <v>13503</v>
      </c>
      <c r="E678" s="1705" t="s">
        <v>13430</v>
      </c>
    </row>
    <row r="679" spans="1:9" ht="15" customHeight="1" x14ac:dyDescent="0.35">
      <c r="A679" s="1705">
        <v>70470</v>
      </c>
      <c r="B679" s="1706">
        <v>1.24</v>
      </c>
      <c r="C679" s="100" t="s">
        <v>461</v>
      </c>
      <c r="E679" s="1705" t="s">
        <v>182</v>
      </c>
    </row>
    <row r="680" spans="1:9" ht="15" customHeight="1" x14ac:dyDescent="0.35">
      <c r="A680" s="1705">
        <v>70470</v>
      </c>
      <c r="B680" s="1737">
        <v>1.24</v>
      </c>
      <c r="C680" s="100" t="s">
        <v>745</v>
      </c>
      <c r="E680" s="1705" t="s">
        <v>532</v>
      </c>
    </row>
    <row r="681" spans="1:9" ht="15" customHeight="1" x14ac:dyDescent="0.35">
      <c r="A681" s="1705">
        <v>70470</v>
      </c>
      <c r="B681" s="1737">
        <v>1.24</v>
      </c>
      <c r="C681" s="100" t="s">
        <v>746</v>
      </c>
      <c r="E681" s="1705" t="s">
        <v>532</v>
      </c>
    </row>
    <row r="682" spans="1:9" ht="15" customHeight="1" x14ac:dyDescent="0.35">
      <c r="A682" s="1705">
        <v>70470</v>
      </c>
      <c r="B682" s="1706">
        <v>1.24</v>
      </c>
      <c r="C682" s="100" t="s">
        <v>8624</v>
      </c>
      <c r="E682" s="1705" t="s">
        <v>875</v>
      </c>
    </row>
    <row r="683" spans="1:9" ht="15" customHeight="1" x14ac:dyDescent="0.35">
      <c r="A683" s="1705">
        <v>70470</v>
      </c>
      <c r="B683" s="1706">
        <v>1.24</v>
      </c>
      <c r="C683" s="89" t="s">
        <v>14052</v>
      </c>
      <c r="E683" s="100" t="s">
        <v>875</v>
      </c>
    </row>
    <row r="684" spans="1:9" ht="15" customHeight="1" x14ac:dyDescent="0.35">
      <c r="A684" s="1705">
        <v>70470</v>
      </c>
      <c r="B684" s="1706">
        <v>1.24</v>
      </c>
      <c r="C684" s="100" t="s">
        <v>1138</v>
      </c>
      <c r="E684" s="1705" t="s">
        <v>879</v>
      </c>
    </row>
    <row r="685" spans="1:9" ht="15" customHeight="1" x14ac:dyDescent="0.35">
      <c r="A685" s="1705">
        <v>70470</v>
      </c>
      <c r="B685" s="1706">
        <v>1.24</v>
      </c>
      <c r="C685" s="100" t="s">
        <v>1410</v>
      </c>
      <c r="E685" s="1705" t="s">
        <v>1280</v>
      </c>
      <c r="F685" s="100"/>
      <c r="I685" s="100"/>
    </row>
    <row r="686" spans="1:9" ht="15" customHeight="1" x14ac:dyDescent="0.35">
      <c r="A686" s="1705">
        <v>70470</v>
      </c>
      <c r="B686" s="1706">
        <v>1.24</v>
      </c>
      <c r="C686" s="89" t="s">
        <v>2035</v>
      </c>
      <c r="E686" s="1705" t="s">
        <v>1755</v>
      </c>
    </row>
    <row r="687" spans="1:9" ht="15" customHeight="1" x14ac:dyDescent="0.35">
      <c r="A687" s="1705">
        <v>70470</v>
      </c>
      <c r="B687" s="1706">
        <v>1.24</v>
      </c>
      <c r="C687" s="100" t="s">
        <v>2477</v>
      </c>
      <c r="E687" s="1705" t="s">
        <v>2237</v>
      </c>
    </row>
    <row r="688" spans="1:9" ht="15" customHeight="1" x14ac:dyDescent="0.35">
      <c r="A688" s="1705">
        <v>70470</v>
      </c>
      <c r="B688" s="1706">
        <v>1.24</v>
      </c>
      <c r="C688" s="100" t="s">
        <v>3494</v>
      </c>
      <c r="E688" s="1705" t="s">
        <v>2994</v>
      </c>
    </row>
    <row r="689" spans="1:9" ht="15" customHeight="1" x14ac:dyDescent="0.35">
      <c r="A689" s="1705">
        <v>70470</v>
      </c>
      <c r="B689" s="1706">
        <v>1.24</v>
      </c>
      <c r="C689" s="89" t="s">
        <v>4511</v>
      </c>
      <c r="E689" s="1705" t="s">
        <v>4266</v>
      </c>
    </row>
    <row r="690" spans="1:9" ht="15" customHeight="1" x14ac:dyDescent="0.35">
      <c r="A690" s="1705">
        <v>70470</v>
      </c>
      <c r="B690" s="1706">
        <v>1.24</v>
      </c>
      <c r="C690" s="100" t="s">
        <v>4881</v>
      </c>
      <c r="E690" s="100" t="s">
        <v>4609</v>
      </c>
    </row>
    <row r="691" spans="1:9" ht="15" customHeight="1" x14ac:dyDescent="0.35">
      <c r="A691" s="1705">
        <v>70470</v>
      </c>
      <c r="B691" s="1706">
        <v>1.24</v>
      </c>
      <c r="C691" s="100" t="s">
        <v>5654</v>
      </c>
      <c r="E691" s="100" t="s">
        <v>5452</v>
      </c>
    </row>
    <row r="692" spans="1:9" ht="15" customHeight="1" x14ac:dyDescent="0.35">
      <c r="A692" s="1705">
        <v>70470</v>
      </c>
      <c r="B692" s="1706">
        <v>1.24</v>
      </c>
      <c r="C692" s="100" t="s">
        <v>5654</v>
      </c>
      <c r="E692" s="100" t="s">
        <v>5695</v>
      </c>
    </row>
    <row r="693" spans="1:9" ht="15" customHeight="1" x14ac:dyDescent="0.35">
      <c r="A693" s="1705">
        <v>70470</v>
      </c>
      <c r="B693" s="1706">
        <v>1.24</v>
      </c>
      <c r="C693" s="100" t="s">
        <v>8276</v>
      </c>
      <c r="E693" s="100" t="s">
        <v>5912</v>
      </c>
    </row>
    <row r="694" spans="1:9" ht="15" customHeight="1" x14ac:dyDescent="0.35">
      <c r="A694" s="1705">
        <v>70470</v>
      </c>
      <c r="B694" s="1706">
        <v>1.24</v>
      </c>
      <c r="C694" s="100" t="s">
        <v>6070</v>
      </c>
      <c r="E694" s="100" t="s">
        <v>5923</v>
      </c>
      <c r="F694" s="100"/>
      <c r="I694" s="100"/>
    </row>
    <row r="695" spans="1:9" ht="15" customHeight="1" x14ac:dyDescent="0.35">
      <c r="A695" s="1705">
        <v>70470</v>
      </c>
      <c r="B695" s="1706">
        <v>1.24</v>
      </c>
      <c r="C695" s="89" t="s">
        <v>6393</v>
      </c>
      <c r="E695" s="100" t="s">
        <v>6110</v>
      </c>
    </row>
    <row r="696" spans="1:9" ht="15" customHeight="1" x14ac:dyDescent="0.35">
      <c r="A696" s="1705">
        <v>70470</v>
      </c>
      <c r="B696" s="1706">
        <v>1.24</v>
      </c>
      <c r="C696" s="89" t="s">
        <v>6654</v>
      </c>
      <c r="E696" s="1705" t="s">
        <v>6556</v>
      </c>
    </row>
    <row r="697" spans="1:9" ht="15" customHeight="1" x14ac:dyDescent="0.35">
      <c r="A697" s="1705">
        <v>70470</v>
      </c>
      <c r="B697" s="1706">
        <v>1.24</v>
      </c>
      <c r="C697" s="100" t="s">
        <v>6814</v>
      </c>
      <c r="E697" s="1705" t="s">
        <v>6737</v>
      </c>
    </row>
    <row r="698" spans="1:9" ht="15" customHeight="1" x14ac:dyDescent="0.35">
      <c r="A698" s="1705">
        <v>70470</v>
      </c>
      <c r="B698" s="1706">
        <v>1.24</v>
      </c>
      <c r="C698" s="89" t="s">
        <v>7210</v>
      </c>
      <c r="E698" s="1705" t="s">
        <v>6965</v>
      </c>
    </row>
    <row r="699" spans="1:9" ht="15" customHeight="1" x14ac:dyDescent="0.35">
      <c r="A699" s="1705">
        <v>70470</v>
      </c>
      <c r="B699" s="1706">
        <v>1.24</v>
      </c>
      <c r="C699" s="89" t="s">
        <v>7211</v>
      </c>
      <c r="E699" s="1705" t="s">
        <v>6965</v>
      </c>
      <c r="F699" s="100"/>
      <c r="I699" s="100"/>
    </row>
    <row r="700" spans="1:9" ht="15" customHeight="1" x14ac:dyDescent="0.35">
      <c r="A700" s="1705">
        <v>70470</v>
      </c>
      <c r="B700" s="1706">
        <v>1.24</v>
      </c>
      <c r="C700" s="100" t="s">
        <v>7747</v>
      </c>
      <c r="E700" s="1705" t="s">
        <v>7428</v>
      </c>
    </row>
    <row r="701" spans="1:9" ht="15" customHeight="1" x14ac:dyDescent="0.35">
      <c r="A701" s="1705">
        <v>70470</v>
      </c>
      <c r="B701" s="1706">
        <v>1.24</v>
      </c>
      <c r="C701" s="100" t="s">
        <v>8662</v>
      </c>
      <c r="E701" s="1705" t="s">
        <v>8655</v>
      </c>
    </row>
    <row r="702" spans="1:9" ht="15" customHeight="1" x14ac:dyDescent="0.35">
      <c r="A702" s="1705">
        <v>70470</v>
      </c>
      <c r="B702" s="1706">
        <v>1.24</v>
      </c>
      <c r="C702" s="89" t="s">
        <v>8986</v>
      </c>
      <c r="E702" s="1705" t="s">
        <v>8689</v>
      </c>
    </row>
    <row r="703" spans="1:9" ht="15" customHeight="1" x14ac:dyDescent="0.35">
      <c r="A703" s="1705">
        <v>70470</v>
      </c>
      <c r="B703" s="1706">
        <v>1.24</v>
      </c>
      <c r="C703" s="100" t="s">
        <v>10008</v>
      </c>
      <c r="E703" s="1705" t="s">
        <v>9583</v>
      </c>
    </row>
    <row r="704" spans="1:9" ht="15" customHeight="1" x14ac:dyDescent="0.35">
      <c r="A704" s="1705">
        <v>70470</v>
      </c>
      <c r="B704" s="1706">
        <v>1.24</v>
      </c>
      <c r="C704" s="89" t="s">
        <v>11157</v>
      </c>
      <c r="E704" s="1705" t="s">
        <v>10273</v>
      </c>
    </row>
    <row r="705" spans="1:5" ht="15" customHeight="1" x14ac:dyDescent="0.35">
      <c r="A705" s="1705">
        <v>70470</v>
      </c>
      <c r="B705" s="1706">
        <v>1.24</v>
      </c>
      <c r="C705" s="89" t="s">
        <v>11158</v>
      </c>
      <c r="E705" s="1705" t="s">
        <v>10273</v>
      </c>
    </row>
    <row r="706" spans="1:5" ht="15" customHeight="1" x14ac:dyDescent="0.35">
      <c r="A706" s="1705">
        <v>70470</v>
      </c>
      <c r="B706" s="1706">
        <v>1.24</v>
      </c>
      <c r="C706" s="89" t="s">
        <v>11159</v>
      </c>
      <c r="E706" s="1705" t="s">
        <v>10273</v>
      </c>
    </row>
    <row r="707" spans="1:5" ht="15" customHeight="1" x14ac:dyDescent="0.35">
      <c r="A707" s="1705">
        <v>70470</v>
      </c>
      <c r="B707" s="1706">
        <v>1.24</v>
      </c>
      <c r="C707" s="89" t="s">
        <v>7406</v>
      </c>
      <c r="E707" s="100" t="s">
        <v>10273</v>
      </c>
    </row>
    <row r="708" spans="1:5" ht="15" customHeight="1" x14ac:dyDescent="0.35">
      <c r="A708" s="1705">
        <v>70470</v>
      </c>
      <c r="B708" s="1706">
        <v>1.24</v>
      </c>
      <c r="C708" s="89" t="s">
        <v>11160</v>
      </c>
      <c r="E708" s="1705" t="s">
        <v>10273</v>
      </c>
    </row>
    <row r="709" spans="1:5" ht="15" customHeight="1" x14ac:dyDescent="0.35">
      <c r="A709" s="1705">
        <v>70470</v>
      </c>
      <c r="B709" s="1706">
        <v>1.24</v>
      </c>
      <c r="C709" s="89" t="s">
        <v>11161</v>
      </c>
      <c r="E709" s="1705" t="s">
        <v>10273</v>
      </c>
    </row>
    <row r="710" spans="1:5" ht="15" customHeight="1" x14ac:dyDescent="0.35">
      <c r="A710" s="1705">
        <v>70470</v>
      </c>
      <c r="B710" s="1706">
        <v>1.24</v>
      </c>
      <c r="C710" s="89" t="s">
        <v>11162</v>
      </c>
      <c r="E710" s="1705" t="s">
        <v>10273</v>
      </c>
    </row>
    <row r="711" spans="1:5" ht="15" customHeight="1" x14ac:dyDescent="0.35">
      <c r="A711" s="1705">
        <v>70470</v>
      </c>
      <c r="B711" s="1706">
        <v>1.24</v>
      </c>
      <c r="C711" s="1705" t="s">
        <v>11163</v>
      </c>
      <c r="E711" s="1705" t="s">
        <v>10273</v>
      </c>
    </row>
    <row r="712" spans="1:5" ht="15" customHeight="1" x14ac:dyDescent="0.35">
      <c r="A712" s="1705">
        <v>70470</v>
      </c>
      <c r="B712" s="1706">
        <v>1.24</v>
      </c>
      <c r="C712" s="100" t="s">
        <v>12317</v>
      </c>
      <c r="E712" s="100" t="s">
        <v>12088</v>
      </c>
    </row>
    <row r="713" spans="1:5" ht="15" customHeight="1" x14ac:dyDescent="0.35">
      <c r="A713" s="1705">
        <v>70470</v>
      </c>
      <c r="B713" s="1706">
        <v>1.24</v>
      </c>
      <c r="C713" s="89" t="s">
        <v>13069</v>
      </c>
      <c r="E713" s="1705" t="s">
        <v>12542</v>
      </c>
    </row>
    <row r="714" spans="1:5" ht="15" customHeight="1" x14ac:dyDescent="0.35">
      <c r="A714" s="1705">
        <v>70470</v>
      </c>
      <c r="B714" s="1706">
        <v>1.24</v>
      </c>
      <c r="C714" s="1705" t="s">
        <v>13070</v>
      </c>
      <c r="E714" s="1705" t="s">
        <v>12542</v>
      </c>
    </row>
    <row r="715" spans="1:5" ht="15" customHeight="1" x14ac:dyDescent="0.35">
      <c r="A715" s="1705">
        <v>70470</v>
      </c>
      <c r="B715" s="1706">
        <v>1.24</v>
      </c>
      <c r="C715" s="100" t="s">
        <v>4050</v>
      </c>
      <c r="E715" s="1705" t="s">
        <v>13383</v>
      </c>
    </row>
    <row r="716" spans="1:5" ht="15" customHeight="1" x14ac:dyDescent="0.35">
      <c r="A716" s="1705">
        <v>70470</v>
      </c>
      <c r="B716" s="1706">
        <v>1.24</v>
      </c>
      <c r="C716" s="100" t="s">
        <v>13508</v>
      </c>
      <c r="E716" s="1705" t="s">
        <v>13430</v>
      </c>
    </row>
    <row r="717" spans="1:5" ht="15" customHeight="1" x14ac:dyDescent="0.35">
      <c r="A717" s="1705">
        <v>70470</v>
      </c>
      <c r="B717" s="1706">
        <v>1.24</v>
      </c>
      <c r="C717" s="100" t="s">
        <v>13509</v>
      </c>
      <c r="E717" s="1705" t="s">
        <v>13430</v>
      </c>
    </row>
    <row r="718" spans="1:5" ht="15" customHeight="1" x14ac:dyDescent="0.35">
      <c r="A718" s="1705">
        <v>70470</v>
      </c>
      <c r="B718" s="1706">
        <v>1.24</v>
      </c>
      <c r="C718" s="89" t="s">
        <v>13774</v>
      </c>
      <c r="E718" s="1705" t="s">
        <v>13580</v>
      </c>
    </row>
    <row r="719" spans="1:5" ht="15" customHeight="1" x14ac:dyDescent="0.35">
      <c r="A719" s="1705">
        <v>70471</v>
      </c>
      <c r="B719" s="1706">
        <v>2.5</v>
      </c>
      <c r="C719" s="100" t="s">
        <v>1271</v>
      </c>
      <c r="E719" s="1705" t="s">
        <v>879</v>
      </c>
    </row>
    <row r="720" spans="1:5" ht="15" customHeight="1" x14ac:dyDescent="0.35">
      <c r="A720" s="1705">
        <v>70471</v>
      </c>
      <c r="B720" s="1706">
        <v>2.5</v>
      </c>
      <c r="C720" s="100" t="s">
        <v>1272</v>
      </c>
      <c r="E720" s="1705" t="s">
        <v>879</v>
      </c>
    </row>
    <row r="721" spans="1:9" ht="15" customHeight="1" x14ac:dyDescent="0.35">
      <c r="A721" s="1705">
        <v>70471</v>
      </c>
      <c r="B721" s="1706">
        <v>2.5</v>
      </c>
      <c r="C721" s="100" t="s">
        <v>1431</v>
      </c>
      <c r="E721" s="1705" t="s">
        <v>1280</v>
      </c>
      <c r="F721" s="100"/>
      <c r="I721" s="100"/>
    </row>
    <row r="722" spans="1:9" ht="15" customHeight="1" x14ac:dyDescent="0.35">
      <c r="A722" s="1705">
        <v>70471</v>
      </c>
      <c r="B722" s="1706">
        <v>2.5</v>
      </c>
      <c r="C722" s="89" t="s">
        <v>2217</v>
      </c>
      <c r="E722" s="1705" t="s">
        <v>1755</v>
      </c>
    </row>
    <row r="723" spans="1:9" ht="15" customHeight="1" x14ac:dyDescent="0.35">
      <c r="A723" s="1705">
        <v>70471</v>
      </c>
      <c r="B723" s="1706">
        <v>2.5</v>
      </c>
      <c r="C723" s="100" t="s">
        <v>2218</v>
      </c>
      <c r="E723" s="1705" t="s">
        <v>1755</v>
      </c>
    </row>
    <row r="724" spans="1:9" ht="15" customHeight="1" x14ac:dyDescent="0.35">
      <c r="A724" s="1705">
        <v>70471</v>
      </c>
      <c r="B724" s="1706">
        <v>2.5</v>
      </c>
      <c r="C724" s="89" t="s">
        <v>4263</v>
      </c>
      <c r="E724" s="100" t="s">
        <v>4174</v>
      </c>
    </row>
    <row r="725" spans="1:9" ht="15" customHeight="1" x14ac:dyDescent="0.35">
      <c r="A725" s="1705">
        <v>70471</v>
      </c>
      <c r="B725" s="1706">
        <v>2.5</v>
      </c>
      <c r="C725" s="100" t="s">
        <v>4581</v>
      </c>
      <c r="E725" s="1705" t="s">
        <v>4266</v>
      </c>
    </row>
    <row r="726" spans="1:9" ht="15" customHeight="1" x14ac:dyDescent="0.35">
      <c r="A726" s="1705">
        <v>70471</v>
      </c>
      <c r="B726" s="1706">
        <v>2.5</v>
      </c>
      <c r="C726" s="89" t="s">
        <v>4933</v>
      </c>
      <c r="E726" s="100" t="s">
        <v>4609</v>
      </c>
    </row>
    <row r="727" spans="1:9" ht="15" customHeight="1" x14ac:dyDescent="0.35">
      <c r="A727" s="1705">
        <v>70471</v>
      </c>
      <c r="B727" s="1706">
        <v>2.5</v>
      </c>
      <c r="C727" s="89" t="s">
        <v>4934</v>
      </c>
      <c r="E727" s="100" t="s">
        <v>4609</v>
      </c>
    </row>
    <row r="728" spans="1:9" ht="15" customHeight="1" x14ac:dyDescent="0.35">
      <c r="A728" s="1705">
        <v>70471</v>
      </c>
      <c r="B728" s="1706">
        <v>2.5</v>
      </c>
      <c r="C728" s="89" t="s">
        <v>4935</v>
      </c>
      <c r="E728" s="100" t="s">
        <v>4609</v>
      </c>
    </row>
    <row r="729" spans="1:9" ht="15" customHeight="1" x14ac:dyDescent="0.35">
      <c r="A729" s="1705">
        <v>70471</v>
      </c>
      <c r="B729" s="1706">
        <v>2.5</v>
      </c>
      <c r="C729" s="89" t="s">
        <v>4936</v>
      </c>
      <c r="E729" s="100" t="s">
        <v>4609</v>
      </c>
    </row>
    <row r="730" spans="1:9" ht="15" customHeight="1" x14ac:dyDescent="0.35">
      <c r="A730" s="1705">
        <v>70471</v>
      </c>
      <c r="B730" s="1706">
        <v>2.5</v>
      </c>
      <c r="C730" s="89" t="s">
        <v>5151</v>
      </c>
      <c r="E730" s="100" t="s">
        <v>4946</v>
      </c>
    </row>
    <row r="731" spans="1:9" ht="15" customHeight="1" x14ac:dyDescent="0.35">
      <c r="A731" s="1705">
        <v>70471</v>
      </c>
      <c r="B731" s="1706">
        <v>2.5</v>
      </c>
      <c r="C731" s="89" t="s">
        <v>5448</v>
      </c>
      <c r="E731" s="100" t="s">
        <v>5155</v>
      </c>
    </row>
    <row r="732" spans="1:9" ht="15" customHeight="1" x14ac:dyDescent="0.35">
      <c r="A732" s="1705">
        <v>70471</v>
      </c>
      <c r="B732" s="1706">
        <v>2.5</v>
      </c>
      <c r="C732" s="89" t="s">
        <v>5921</v>
      </c>
      <c r="E732" s="1705" t="s">
        <v>5912</v>
      </c>
    </row>
    <row r="733" spans="1:9" ht="15" customHeight="1" x14ac:dyDescent="0.35">
      <c r="A733" s="1705">
        <v>70471</v>
      </c>
      <c r="B733" s="1706">
        <v>2.5</v>
      </c>
      <c r="C733" s="100" t="s">
        <v>7328</v>
      </c>
      <c r="E733" s="1705" t="s">
        <v>6965</v>
      </c>
    </row>
    <row r="734" spans="1:9" ht="15" customHeight="1" x14ac:dyDescent="0.35">
      <c r="A734" s="1705">
        <v>70471</v>
      </c>
      <c r="B734" s="1706">
        <v>2.5</v>
      </c>
      <c r="C734" s="100" t="s">
        <v>7329</v>
      </c>
      <c r="E734" s="1705" t="s">
        <v>6965</v>
      </c>
    </row>
    <row r="735" spans="1:9" ht="15" customHeight="1" x14ac:dyDescent="0.35">
      <c r="A735" s="1705">
        <v>70471</v>
      </c>
      <c r="B735" s="1706">
        <v>2.5</v>
      </c>
      <c r="C735" s="100" t="s">
        <v>7330</v>
      </c>
      <c r="E735" s="1705" t="s">
        <v>6965</v>
      </c>
    </row>
    <row r="736" spans="1:9" ht="15" customHeight="1" x14ac:dyDescent="0.35">
      <c r="A736" s="1705">
        <v>70471</v>
      </c>
      <c r="B736" s="1706">
        <v>2.5</v>
      </c>
      <c r="C736" s="89" t="s">
        <v>8494</v>
      </c>
      <c r="E736" s="100" t="s">
        <v>8381</v>
      </c>
    </row>
    <row r="737" spans="1:5" ht="15" customHeight="1" x14ac:dyDescent="0.35">
      <c r="A737" s="1705">
        <v>70471</v>
      </c>
      <c r="B737" s="1706">
        <v>2.5</v>
      </c>
      <c r="C737" s="89" t="s">
        <v>10254</v>
      </c>
      <c r="E737" s="1705" t="s">
        <v>9583</v>
      </c>
    </row>
    <row r="738" spans="1:5" ht="15" customHeight="1" x14ac:dyDescent="0.35">
      <c r="A738" s="1705">
        <v>70471</v>
      </c>
      <c r="B738" s="1706">
        <v>2.5</v>
      </c>
      <c r="C738" s="100" t="s">
        <v>12503</v>
      </c>
      <c r="E738" s="100" t="s">
        <v>12088</v>
      </c>
    </row>
    <row r="739" spans="1:5" ht="15" customHeight="1" x14ac:dyDescent="0.35">
      <c r="A739" s="1705">
        <v>70471</v>
      </c>
      <c r="B739" s="1706">
        <v>2.5</v>
      </c>
      <c r="C739" s="100" t="s">
        <v>12504</v>
      </c>
      <c r="E739" s="100" t="s">
        <v>12088</v>
      </c>
    </row>
    <row r="740" spans="1:5" ht="15" customHeight="1" x14ac:dyDescent="0.35">
      <c r="A740" s="1705">
        <v>70480</v>
      </c>
      <c r="B740" s="1706">
        <v>1.25</v>
      </c>
      <c r="C740" s="89" t="s">
        <v>2919</v>
      </c>
      <c r="E740" s="1705" t="s">
        <v>19</v>
      </c>
    </row>
    <row r="741" spans="1:5" ht="15" customHeight="1" x14ac:dyDescent="0.35">
      <c r="A741" s="1705">
        <v>70480</v>
      </c>
      <c r="B741" s="1706">
        <v>1.25</v>
      </c>
      <c r="C741" s="100" t="s">
        <v>2920</v>
      </c>
      <c r="E741" s="1705" t="s">
        <v>19</v>
      </c>
    </row>
    <row r="742" spans="1:5" ht="15" customHeight="1" x14ac:dyDescent="0.35">
      <c r="A742" s="1735">
        <v>70480</v>
      </c>
      <c r="B742" s="1736">
        <v>1.25</v>
      </c>
      <c r="C742" s="89" t="s">
        <v>159</v>
      </c>
      <c r="E742" s="1705" t="s">
        <v>39</v>
      </c>
    </row>
    <row r="743" spans="1:5" ht="15" customHeight="1" x14ac:dyDescent="0.35">
      <c r="A743" s="1705">
        <v>70480</v>
      </c>
      <c r="B743" s="1706">
        <v>1.25</v>
      </c>
      <c r="C743" s="100" t="s">
        <v>468</v>
      </c>
      <c r="E743" s="1705" t="s">
        <v>182</v>
      </c>
    </row>
    <row r="744" spans="1:5" ht="15" customHeight="1" x14ac:dyDescent="0.35">
      <c r="A744" s="1705">
        <v>70480</v>
      </c>
      <c r="B744" s="1706">
        <v>1.25</v>
      </c>
      <c r="C744" s="100" t="s">
        <v>469</v>
      </c>
      <c r="E744" s="1705" t="s">
        <v>182</v>
      </c>
    </row>
    <row r="745" spans="1:5" ht="15" customHeight="1" x14ac:dyDescent="0.35">
      <c r="A745" s="1747">
        <v>70480</v>
      </c>
      <c r="B745" s="1745">
        <v>1.25</v>
      </c>
      <c r="C745" s="1746" t="s">
        <v>751</v>
      </c>
      <c r="E745" s="1705" t="s">
        <v>532</v>
      </c>
    </row>
    <row r="746" spans="1:5" ht="15" customHeight="1" x14ac:dyDescent="0.35">
      <c r="A746" s="1705">
        <v>70480</v>
      </c>
      <c r="B746" s="1706">
        <v>1.25</v>
      </c>
      <c r="C746" s="89" t="s">
        <v>14057</v>
      </c>
      <c r="E746" s="100" t="s">
        <v>875</v>
      </c>
    </row>
    <row r="747" spans="1:5" ht="15" customHeight="1" x14ac:dyDescent="0.35">
      <c r="A747" s="1705">
        <v>70480</v>
      </c>
      <c r="B747" s="1706">
        <v>1.25</v>
      </c>
      <c r="C747" s="100" t="s">
        <v>14058</v>
      </c>
      <c r="E747" s="100" t="s">
        <v>875</v>
      </c>
    </row>
    <row r="748" spans="1:5" ht="15" customHeight="1" x14ac:dyDescent="0.35">
      <c r="A748" s="1705">
        <v>70480</v>
      </c>
      <c r="B748" s="1706">
        <v>1.25</v>
      </c>
      <c r="C748" s="100" t="s">
        <v>8631</v>
      </c>
      <c r="E748" s="1705" t="s">
        <v>875</v>
      </c>
    </row>
    <row r="749" spans="1:5" ht="15" customHeight="1" x14ac:dyDescent="0.35">
      <c r="A749" s="1738">
        <v>70480</v>
      </c>
      <c r="B749" s="1739">
        <v>1.25</v>
      </c>
      <c r="C749" s="100" t="s">
        <v>1145</v>
      </c>
      <c r="E749" s="1705" t="s">
        <v>879</v>
      </c>
    </row>
    <row r="750" spans="1:5" ht="15" customHeight="1" x14ac:dyDescent="0.35">
      <c r="A750" s="1705">
        <v>70480</v>
      </c>
      <c r="B750" s="1706">
        <v>1.25</v>
      </c>
      <c r="C750" s="89" t="s">
        <v>2039</v>
      </c>
      <c r="E750" s="1705" t="s">
        <v>1755</v>
      </c>
    </row>
    <row r="751" spans="1:5" ht="15" customHeight="1" x14ac:dyDescent="0.35">
      <c r="A751" s="1705">
        <v>70480</v>
      </c>
      <c r="B751" s="1706">
        <v>1.25</v>
      </c>
      <c r="C751" s="100" t="s">
        <v>2488</v>
      </c>
      <c r="E751" s="1705" t="s">
        <v>2237</v>
      </c>
    </row>
    <row r="752" spans="1:5" ht="15" customHeight="1" x14ac:dyDescent="0.35">
      <c r="A752" s="1705">
        <v>70480</v>
      </c>
      <c r="B752" s="1706">
        <v>1.25</v>
      </c>
      <c r="C752" s="100" t="s">
        <v>2489</v>
      </c>
      <c r="E752" s="1705" t="s">
        <v>2237</v>
      </c>
    </row>
    <row r="753" spans="1:9" ht="15" customHeight="1" x14ac:dyDescent="0.35">
      <c r="A753" s="1705">
        <v>70480</v>
      </c>
      <c r="B753" s="1706">
        <v>1.25</v>
      </c>
      <c r="C753" s="100" t="s">
        <v>2490</v>
      </c>
      <c r="E753" s="1705" t="s">
        <v>2237</v>
      </c>
    </row>
    <row r="754" spans="1:9" ht="15" customHeight="1" x14ac:dyDescent="0.35">
      <c r="A754" s="1705">
        <v>70480</v>
      </c>
      <c r="B754" s="1706">
        <v>1.25</v>
      </c>
      <c r="C754" s="100" t="s">
        <v>2491</v>
      </c>
      <c r="E754" s="1705" t="s">
        <v>2237</v>
      </c>
    </row>
    <row r="755" spans="1:9" ht="15" customHeight="1" x14ac:dyDescent="0.35">
      <c r="A755" s="1705">
        <v>70480</v>
      </c>
      <c r="B755" s="1706">
        <v>1.25</v>
      </c>
      <c r="C755" s="100" t="s">
        <v>3501</v>
      </c>
      <c r="E755" s="1705" t="s">
        <v>2994</v>
      </c>
    </row>
    <row r="756" spans="1:9" ht="15" customHeight="1" x14ac:dyDescent="0.35">
      <c r="A756" s="1705">
        <v>70480</v>
      </c>
      <c r="B756" s="1706">
        <v>1.25</v>
      </c>
      <c r="C756" s="89" t="s">
        <v>4245</v>
      </c>
      <c r="E756" s="100" t="s">
        <v>4174</v>
      </c>
    </row>
    <row r="757" spans="1:9" ht="15" customHeight="1" x14ac:dyDescent="0.35">
      <c r="A757" s="1705">
        <v>70480</v>
      </c>
      <c r="B757" s="1706">
        <v>1.25</v>
      </c>
      <c r="C757" s="89" t="s">
        <v>4516</v>
      </c>
      <c r="E757" s="1705" t="s">
        <v>4266</v>
      </c>
    </row>
    <row r="758" spans="1:9" ht="15" customHeight="1" x14ac:dyDescent="0.35">
      <c r="A758" s="1705">
        <v>70480</v>
      </c>
      <c r="B758" s="1706">
        <v>1.25</v>
      </c>
      <c r="C758" s="100" t="s">
        <v>4891</v>
      </c>
      <c r="E758" s="100" t="s">
        <v>4609</v>
      </c>
    </row>
    <row r="759" spans="1:9" ht="15" customHeight="1" x14ac:dyDescent="0.35">
      <c r="A759" s="1705">
        <v>70480</v>
      </c>
      <c r="B759" s="1706">
        <v>1.25</v>
      </c>
      <c r="C759" s="100" t="s">
        <v>4892</v>
      </c>
      <c r="E759" s="100" t="s">
        <v>4609</v>
      </c>
    </row>
    <row r="760" spans="1:9" ht="15" customHeight="1" x14ac:dyDescent="0.35">
      <c r="A760" s="1705">
        <v>70480</v>
      </c>
      <c r="B760" s="1706">
        <v>1.25</v>
      </c>
      <c r="C760" s="100" t="s">
        <v>4893</v>
      </c>
      <c r="E760" s="100" t="s">
        <v>4609</v>
      </c>
    </row>
    <row r="761" spans="1:9" ht="15" customHeight="1" x14ac:dyDescent="0.35">
      <c r="A761" s="1705">
        <v>70480</v>
      </c>
      <c r="B761" s="1706">
        <v>1.25</v>
      </c>
      <c r="C761" s="100" t="s">
        <v>5118</v>
      </c>
      <c r="E761" s="100" t="s">
        <v>4946</v>
      </c>
    </row>
    <row r="762" spans="1:9" ht="15" customHeight="1" x14ac:dyDescent="0.35">
      <c r="A762" s="1705">
        <v>70480</v>
      </c>
      <c r="B762" s="1706">
        <v>1.25</v>
      </c>
      <c r="C762" s="100" t="s">
        <v>5119</v>
      </c>
      <c r="E762" s="100" t="s">
        <v>4946</v>
      </c>
    </row>
    <row r="763" spans="1:9" ht="15" customHeight="1" x14ac:dyDescent="0.35">
      <c r="A763" s="1705">
        <v>70480</v>
      </c>
      <c r="B763" s="1706">
        <v>1.25</v>
      </c>
      <c r="C763" s="100" t="s">
        <v>5120</v>
      </c>
      <c r="E763" s="100" t="s">
        <v>4946</v>
      </c>
      <c r="F763" s="100"/>
      <c r="I763" s="100"/>
    </row>
    <row r="764" spans="1:9" ht="15" customHeight="1" x14ac:dyDescent="0.35">
      <c r="A764" s="1705">
        <v>70480</v>
      </c>
      <c r="B764" s="1706">
        <v>1.25</v>
      </c>
      <c r="C764" s="100" t="s">
        <v>5343</v>
      </c>
      <c r="E764" s="100" t="s">
        <v>5155</v>
      </c>
    </row>
    <row r="765" spans="1:9" ht="15" customHeight="1" x14ac:dyDescent="0.35">
      <c r="A765" s="1738">
        <v>70480</v>
      </c>
      <c r="B765" s="1739">
        <v>1.25</v>
      </c>
      <c r="C765" s="100" t="s">
        <v>5578</v>
      </c>
      <c r="E765" s="100" t="s">
        <v>5452</v>
      </c>
    </row>
    <row r="766" spans="1:9" ht="15" customHeight="1" x14ac:dyDescent="0.35">
      <c r="A766" s="1705">
        <v>70480</v>
      </c>
      <c r="B766" s="1706">
        <v>1.25</v>
      </c>
      <c r="C766" s="100" t="s">
        <v>5643</v>
      </c>
      <c r="E766" s="100" t="s">
        <v>5452</v>
      </c>
    </row>
    <row r="767" spans="1:9" ht="15" customHeight="1" x14ac:dyDescent="0.35">
      <c r="A767" s="1705">
        <v>70480</v>
      </c>
      <c r="B767" s="1706">
        <v>1.25</v>
      </c>
      <c r="C767" s="100" t="s">
        <v>5881</v>
      </c>
      <c r="E767" s="100" t="s">
        <v>5695</v>
      </c>
    </row>
    <row r="768" spans="1:9" ht="15" customHeight="1" x14ac:dyDescent="0.35">
      <c r="A768" s="1705">
        <v>70480</v>
      </c>
      <c r="B768" s="1706">
        <v>1.25</v>
      </c>
      <c r="C768" s="100" t="s">
        <v>8288</v>
      </c>
      <c r="E768" s="100" t="s">
        <v>5912</v>
      </c>
    </row>
    <row r="769" spans="1:9" ht="15" customHeight="1" x14ac:dyDescent="0.35">
      <c r="A769" s="1705">
        <v>70480</v>
      </c>
      <c r="B769" s="1706">
        <v>1.25</v>
      </c>
      <c r="C769" s="100" t="s">
        <v>8289</v>
      </c>
      <c r="E769" s="100" t="s">
        <v>5912</v>
      </c>
    </row>
    <row r="770" spans="1:9" ht="15" customHeight="1" x14ac:dyDescent="0.35">
      <c r="A770" s="1705">
        <v>70480</v>
      </c>
      <c r="B770" s="1706">
        <v>1.25</v>
      </c>
      <c r="C770" s="100" t="s">
        <v>8290</v>
      </c>
      <c r="E770" s="100" t="s">
        <v>5912</v>
      </c>
    </row>
    <row r="771" spans="1:9" ht="15" customHeight="1" x14ac:dyDescent="0.35">
      <c r="A771" s="1705">
        <v>70480</v>
      </c>
      <c r="B771" s="1706">
        <v>1.25</v>
      </c>
      <c r="C771" s="100" t="s">
        <v>6077</v>
      </c>
      <c r="E771" s="100" t="s">
        <v>5923</v>
      </c>
      <c r="F771" s="100"/>
      <c r="I771" s="100"/>
    </row>
    <row r="772" spans="1:9" ht="15" customHeight="1" x14ac:dyDescent="0.35">
      <c r="A772" s="1705">
        <v>70480</v>
      </c>
      <c r="B772" s="1706">
        <v>1.25</v>
      </c>
      <c r="C772" s="100" t="s">
        <v>5578</v>
      </c>
      <c r="E772" s="100" t="s">
        <v>5923</v>
      </c>
      <c r="F772" s="100"/>
      <c r="I772" s="100"/>
    </row>
    <row r="773" spans="1:9" ht="15" customHeight="1" x14ac:dyDescent="0.35">
      <c r="A773" s="1705">
        <v>70480</v>
      </c>
      <c r="B773" s="1706">
        <v>1.25</v>
      </c>
      <c r="C773" s="100" t="s">
        <v>6404</v>
      </c>
      <c r="E773" s="100" t="s">
        <v>6110</v>
      </c>
    </row>
    <row r="774" spans="1:9" ht="15" customHeight="1" x14ac:dyDescent="0.35">
      <c r="A774" s="1705">
        <v>70480</v>
      </c>
      <c r="B774" s="1706">
        <v>1.25</v>
      </c>
      <c r="C774" s="89" t="s">
        <v>6405</v>
      </c>
      <c r="E774" s="100" t="s">
        <v>6110</v>
      </c>
    </row>
    <row r="775" spans="1:9" ht="15" customHeight="1" x14ac:dyDescent="0.35">
      <c r="A775" s="1705">
        <v>70480</v>
      </c>
      <c r="B775" s="1706">
        <v>1.25</v>
      </c>
      <c r="C775" s="89" t="s">
        <v>2491</v>
      </c>
      <c r="E775" s="1705" t="s">
        <v>6556</v>
      </c>
    </row>
    <row r="776" spans="1:9" ht="15" customHeight="1" x14ac:dyDescent="0.35">
      <c r="A776" s="1738">
        <v>70480</v>
      </c>
      <c r="B776" s="1739">
        <v>1.25</v>
      </c>
      <c r="C776" s="100" t="s">
        <v>7220</v>
      </c>
      <c r="E776" s="1705" t="s">
        <v>6965</v>
      </c>
    </row>
    <row r="777" spans="1:9" ht="15" customHeight="1" x14ac:dyDescent="0.35">
      <c r="A777" s="1705">
        <v>70480</v>
      </c>
      <c r="B777" s="1706">
        <v>1.25</v>
      </c>
      <c r="C777" s="100" t="s">
        <v>7764</v>
      </c>
      <c r="E777" s="1705" t="s">
        <v>7428</v>
      </c>
    </row>
    <row r="778" spans="1:9" ht="15" customHeight="1" x14ac:dyDescent="0.35">
      <c r="A778" s="1705">
        <v>70480</v>
      </c>
      <c r="B778" s="1706">
        <v>1.25</v>
      </c>
      <c r="C778" s="100" t="s">
        <v>7765</v>
      </c>
      <c r="E778" s="1705" t="s">
        <v>7428</v>
      </c>
    </row>
    <row r="779" spans="1:9" ht="15" customHeight="1" x14ac:dyDescent="0.35">
      <c r="A779" s="1705">
        <v>70480</v>
      </c>
      <c r="B779" s="1706">
        <v>1.25</v>
      </c>
      <c r="C779" s="100" t="s">
        <v>7766</v>
      </c>
      <c r="E779" s="1705" t="s">
        <v>7428</v>
      </c>
    </row>
    <row r="780" spans="1:9" ht="15" customHeight="1" x14ac:dyDescent="0.35">
      <c r="A780" s="1705">
        <v>70480</v>
      </c>
      <c r="B780" s="1706">
        <v>1.25</v>
      </c>
      <c r="C780" s="100" t="s">
        <v>7767</v>
      </c>
      <c r="E780" s="1705" t="s">
        <v>7428</v>
      </c>
      <c r="F780" s="100"/>
      <c r="I780" s="100"/>
    </row>
    <row r="781" spans="1:9" ht="15" customHeight="1" x14ac:dyDescent="0.35">
      <c r="A781" s="1705">
        <v>70480</v>
      </c>
      <c r="B781" s="1706">
        <v>1.25</v>
      </c>
      <c r="C781" s="100" t="s">
        <v>7768</v>
      </c>
      <c r="E781" s="1705" t="s">
        <v>7428</v>
      </c>
    </row>
    <row r="782" spans="1:9" ht="15" customHeight="1" x14ac:dyDescent="0.35">
      <c r="A782" s="1705">
        <v>70480</v>
      </c>
      <c r="B782" s="1706">
        <v>1.25</v>
      </c>
      <c r="C782" s="100" t="s">
        <v>5578</v>
      </c>
      <c r="E782" s="1705" t="s">
        <v>7428</v>
      </c>
      <c r="F782" s="100"/>
      <c r="I782" s="100"/>
    </row>
    <row r="783" spans="1:9" ht="15" customHeight="1" x14ac:dyDescent="0.35">
      <c r="A783" s="1705">
        <v>70480</v>
      </c>
      <c r="B783" s="1706">
        <v>1.25</v>
      </c>
      <c r="C783" s="100" t="s">
        <v>7769</v>
      </c>
      <c r="E783" s="1705" t="s">
        <v>7428</v>
      </c>
    </row>
    <row r="784" spans="1:9" ht="15" customHeight="1" x14ac:dyDescent="0.35">
      <c r="A784" s="1705">
        <v>70480</v>
      </c>
      <c r="B784" s="1706">
        <v>1.25</v>
      </c>
      <c r="C784" s="100" t="s">
        <v>7770</v>
      </c>
      <c r="E784" s="1705" t="s">
        <v>7428</v>
      </c>
    </row>
    <row r="785" spans="1:9" ht="15" customHeight="1" x14ac:dyDescent="0.35">
      <c r="A785" s="1705">
        <v>70480</v>
      </c>
      <c r="B785" s="1706">
        <v>1.25</v>
      </c>
      <c r="C785" s="100" t="s">
        <v>7771</v>
      </c>
      <c r="E785" s="1705" t="s">
        <v>7428</v>
      </c>
    </row>
    <row r="786" spans="1:9" ht="15" customHeight="1" x14ac:dyDescent="0.35">
      <c r="A786" s="1705">
        <v>70480</v>
      </c>
      <c r="B786" s="1706">
        <v>1.25</v>
      </c>
      <c r="C786" s="100" t="s">
        <v>8055</v>
      </c>
      <c r="E786" s="100" t="s">
        <v>7979</v>
      </c>
    </row>
    <row r="787" spans="1:9" ht="15" customHeight="1" x14ac:dyDescent="0.35">
      <c r="A787" s="1705">
        <v>70480</v>
      </c>
      <c r="B787" s="1706">
        <v>1.25</v>
      </c>
      <c r="C787" s="89" t="s">
        <v>8992</v>
      </c>
      <c r="E787" s="1705" t="s">
        <v>8689</v>
      </c>
    </row>
    <row r="788" spans="1:9" ht="15" customHeight="1" x14ac:dyDescent="0.35">
      <c r="A788" s="1738">
        <v>70480</v>
      </c>
      <c r="B788" s="1739">
        <v>1.25</v>
      </c>
      <c r="C788" s="100" t="s">
        <v>5119</v>
      </c>
      <c r="E788" s="1738" t="s">
        <v>9126</v>
      </c>
      <c r="F788" s="100"/>
      <c r="I788" s="100"/>
    </row>
    <row r="789" spans="1:9" ht="15" customHeight="1" x14ac:dyDescent="0.35">
      <c r="A789" s="1738">
        <v>70480</v>
      </c>
      <c r="B789" s="1739">
        <v>1.25</v>
      </c>
      <c r="C789" s="100" t="s">
        <v>5120</v>
      </c>
      <c r="E789" s="1738" t="s">
        <v>9126</v>
      </c>
      <c r="F789" s="100"/>
      <c r="I789" s="100"/>
    </row>
    <row r="790" spans="1:9" ht="15" customHeight="1" x14ac:dyDescent="0.35">
      <c r="A790" s="1705">
        <v>70480</v>
      </c>
      <c r="B790" s="1706">
        <v>1.25</v>
      </c>
      <c r="C790" s="100" t="s">
        <v>2919</v>
      </c>
      <c r="E790" s="1705" t="s">
        <v>9583</v>
      </c>
    </row>
    <row r="791" spans="1:9" ht="15" customHeight="1" x14ac:dyDescent="0.35">
      <c r="A791" s="1738">
        <v>70480</v>
      </c>
      <c r="B791" s="1739">
        <v>1.25</v>
      </c>
      <c r="C791" s="100" t="s">
        <v>10016</v>
      </c>
      <c r="E791" s="1705" t="s">
        <v>9583</v>
      </c>
    </row>
    <row r="792" spans="1:9" ht="15" customHeight="1" x14ac:dyDescent="0.35">
      <c r="A792" s="1738">
        <v>70480</v>
      </c>
      <c r="B792" s="1739">
        <v>1.25</v>
      </c>
      <c r="C792" s="89" t="s">
        <v>7220</v>
      </c>
      <c r="E792" s="1705" t="s">
        <v>9583</v>
      </c>
    </row>
    <row r="793" spans="1:9" ht="15" customHeight="1" x14ac:dyDescent="0.35">
      <c r="A793" s="1735">
        <v>70480</v>
      </c>
      <c r="B793" s="1736">
        <v>1.25</v>
      </c>
      <c r="C793" s="89" t="s">
        <v>2920</v>
      </c>
      <c r="E793" s="1705" t="s">
        <v>9583</v>
      </c>
    </row>
    <row r="794" spans="1:9" ht="15" customHeight="1" x14ac:dyDescent="0.35">
      <c r="A794" s="1705">
        <v>70480</v>
      </c>
      <c r="B794" s="1706">
        <v>1.25</v>
      </c>
      <c r="C794" s="100" t="s">
        <v>2491</v>
      </c>
      <c r="E794" s="1705" t="s">
        <v>9583</v>
      </c>
    </row>
    <row r="795" spans="1:9" ht="15" customHeight="1" x14ac:dyDescent="0.35">
      <c r="A795" s="1705">
        <v>70480</v>
      </c>
      <c r="B795" s="1706">
        <v>1.25</v>
      </c>
      <c r="C795" s="89" t="s">
        <v>11175</v>
      </c>
      <c r="E795" s="1705" t="s">
        <v>10273</v>
      </c>
    </row>
    <row r="796" spans="1:9" ht="15" customHeight="1" x14ac:dyDescent="0.35">
      <c r="A796" s="1705">
        <v>70480</v>
      </c>
      <c r="B796" s="1706">
        <v>1.25</v>
      </c>
      <c r="C796" s="89" t="s">
        <v>11176</v>
      </c>
      <c r="E796" s="1705" t="s">
        <v>10273</v>
      </c>
    </row>
    <row r="797" spans="1:9" ht="15" customHeight="1" x14ac:dyDescent="0.35">
      <c r="A797" s="1705">
        <v>70480</v>
      </c>
      <c r="B797" s="1706">
        <v>1.25</v>
      </c>
      <c r="C797" s="89" t="s">
        <v>11177</v>
      </c>
      <c r="E797" s="1705" t="s">
        <v>10273</v>
      </c>
    </row>
    <row r="798" spans="1:9" ht="15" customHeight="1" x14ac:dyDescent="0.35">
      <c r="A798" s="1705">
        <v>70480</v>
      </c>
      <c r="B798" s="1706">
        <v>1.25</v>
      </c>
      <c r="C798" s="100" t="s">
        <v>12329</v>
      </c>
      <c r="E798" s="100" t="s">
        <v>12088</v>
      </c>
    </row>
    <row r="799" spans="1:9" ht="15" customHeight="1" x14ac:dyDescent="0.35">
      <c r="A799" s="1705">
        <v>70480</v>
      </c>
      <c r="B799" s="1706">
        <v>1.25</v>
      </c>
      <c r="C799" s="100" t="s">
        <v>12330</v>
      </c>
      <c r="E799" s="100" t="s">
        <v>12088</v>
      </c>
    </row>
    <row r="800" spans="1:9" ht="15" customHeight="1" x14ac:dyDescent="0.35">
      <c r="A800" s="1705">
        <v>70480</v>
      </c>
      <c r="B800" s="1706">
        <v>1.25</v>
      </c>
      <c r="C800" s="100" t="s">
        <v>12331</v>
      </c>
      <c r="E800" s="100" t="s">
        <v>12088</v>
      </c>
    </row>
    <row r="801" spans="1:5" ht="15" customHeight="1" x14ac:dyDescent="0.35">
      <c r="A801" s="1705">
        <v>70480</v>
      </c>
      <c r="B801" s="1706">
        <v>1.25</v>
      </c>
      <c r="C801" s="100" t="s">
        <v>13086</v>
      </c>
      <c r="E801" s="1705" t="s">
        <v>12542</v>
      </c>
    </row>
    <row r="802" spans="1:5" ht="15" customHeight="1" x14ac:dyDescent="0.35">
      <c r="A802" s="1705">
        <v>70480</v>
      </c>
      <c r="B802" s="1706">
        <v>1.25</v>
      </c>
      <c r="C802" s="100" t="s">
        <v>13087</v>
      </c>
      <c r="E802" s="1705" t="s">
        <v>12542</v>
      </c>
    </row>
    <row r="803" spans="1:5" ht="15" customHeight="1" x14ac:dyDescent="0.35">
      <c r="A803" s="1705">
        <v>70480</v>
      </c>
      <c r="B803" s="1706">
        <v>1.25</v>
      </c>
      <c r="C803" s="100" t="s">
        <v>13088</v>
      </c>
      <c r="E803" s="1705" t="s">
        <v>12542</v>
      </c>
    </row>
    <row r="804" spans="1:5" ht="15" customHeight="1" x14ac:dyDescent="0.35">
      <c r="A804" s="1705">
        <v>70480</v>
      </c>
      <c r="B804" s="1706">
        <v>1.25</v>
      </c>
      <c r="C804" s="100" t="s">
        <v>13089</v>
      </c>
      <c r="E804" s="1705" t="s">
        <v>12542</v>
      </c>
    </row>
    <row r="805" spans="1:5" ht="15" customHeight="1" x14ac:dyDescent="0.35">
      <c r="A805" s="1705">
        <v>70480</v>
      </c>
      <c r="B805" s="1706">
        <v>1.25</v>
      </c>
      <c r="C805" s="100" t="s">
        <v>13090</v>
      </c>
      <c r="E805" s="1705" t="s">
        <v>12542</v>
      </c>
    </row>
    <row r="806" spans="1:5" ht="15" customHeight="1" x14ac:dyDescent="0.35">
      <c r="A806" s="1705">
        <v>70480</v>
      </c>
      <c r="B806" s="1706">
        <v>1.25</v>
      </c>
      <c r="C806" s="100" t="s">
        <v>13091</v>
      </c>
      <c r="E806" s="1705" t="s">
        <v>12542</v>
      </c>
    </row>
    <row r="807" spans="1:5" ht="15" customHeight="1" x14ac:dyDescent="0.35">
      <c r="A807" s="1705">
        <v>70480</v>
      </c>
      <c r="B807" s="1706">
        <v>1.25</v>
      </c>
      <c r="C807" s="100" t="s">
        <v>13092</v>
      </c>
      <c r="E807" s="1705" t="s">
        <v>12542</v>
      </c>
    </row>
    <row r="808" spans="1:5" ht="15" customHeight="1" x14ac:dyDescent="0.35">
      <c r="A808" s="1705">
        <v>70480</v>
      </c>
      <c r="B808" s="1706">
        <v>1.25</v>
      </c>
      <c r="C808" s="100" t="s">
        <v>4060</v>
      </c>
      <c r="E808" s="1705" t="s">
        <v>13383</v>
      </c>
    </row>
    <row r="809" spans="1:5" ht="15" customHeight="1" x14ac:dyDescent="0.35">
      <c r="A809" s="1705">
        <v>70480</v>
      </c>
      <c r="B809" s="1706">
        <v>1.25</v>
      </c>
      <c r="C809" s="89" t="s">
        <v>13394</v>
      </c>
      <c r="E809" s="1705" t="s">
        <v>13383</v>
      </c>
    </row>
    <row r="810" spans="1:5" ht="15" customHeight="1" x14ac:dyDescent="0.35">
      <c r="A810" s="1705">
        <v>70480</v>
      </c>
      <c r="B810" s="1706">
        <v>1.25</v>
      </c>
      <c r="C810" s="89" t="s">
        <v>13510</v>
      </c>
      <c r="E810" s="1705" t="s">
        <v>13430</v>
      </c>
    </row>
    <row r="811" spans="1:5" ht="15" customHeight="1" x14ac:dyDescent="0.35">
      <c r="A811" s="1705">
        <v>70480</v>
      </c>
      <c r="B811" s="1706">
        <v>1.25</v>
      </c>
      <c r="C811" s="89" t="s">
        <v>13511</v>
      </c>
      <c r="E811" s="1705" t="s">
        <v>13430</v>
      </c>
    </row>
    <row r="812" spans="1:5" ht="15" customHeight="1" x14ac:dyDescent="0.35">
      <c r="A812" s="1738">
        <v>70480</v>
      </c>
      <c r="B812" s="1739">
        <v>1.25</v>
      </c>
      <c r="C812" s="100" t="s">
        <v>13778</v>
      </c>
      <c r="E812" s="1705" t="s">
        <v>13580</v>
      </c>
    </row>
    <row r="813" spans="1:5" ht="15" customHeight="1" x14ac:dyDescent="0.35">
      <c r="A813" s="1705">
        <v>70481</v>
      </c>
      <c r="B813" s="1706">
        <v>1.1000000000000001</v>
      </c>
      <c r="C813" s="100" t="s">
        <v>2896</v>
      </c>
      <c r="E813" s="1705" t="s">
        <v>19</v>
      </c>
    </row>
    <row r="814" spans="1:5" ht="15" customHeight="1" x14ac:dyDescent="0.35">
      <c r="A814" s="1705">
        <v>70481</v>
      </c>
      <c r="B814" s="1706">
        <v>1.1000000000000001</v>
      </c>
      <c r="C814" s="100" t="s">
        <v>2407</v>
      </c>
      <c r="E814" s="1705" t="s">
        <v>19</v>
      </c>
    </row>
    <row r="815" spans="1:5" ht="15" customHeight="1" x14ac:dyDescent="0.35">
      <c r="A815" s="1705">
        <v>70481</v>
      </c>
      <c r="B815" s="1706">
        <v>1.1000000000000001</v>
      </c>
      <c r="C815" s="100" t="s">
        <v>147</v>
      </c>
      <c r="E815" s="1705" t="s">
        <v>39</v>
      </c>
    </row>
    <row r="816" spans="1:5" ht="15" customHeight="1" x14ac:dyDescent="0.35">
      <c r="A816" s="1705">
        <v>70481</v>
      </c>
      <c r="B816" s="1706">
        <v>1.1000000000000001</v>
      </c>
      <c r="C816" s="100" t="s">
        <v>436</v>
      </c>
      <c r="E816" s="1705" t="s">
        <v>182</v>
      </c>
    </row>
    <row r="817" spans="1:5" ht="29" x14ac:dyDescent="0.35">
      <c r="A817" s="1747">
        <v>70481</v>
      </c>
      <c r="B817" s="1745">
        <v>1.1000000000000001</v>
      </c>
      <c r="C817" s="1746" t="s">
        <v>734</v>
      </c>
      <c r="E817" s="1705" t="s">
        <v>532</v>
      </c>
    </row>
    <row r="818" spans="1:5" ht="15" customHeight="1" x14ac:dyDescent="0.35">
      <c r="A818" s="1705">
        <v>70481</v>
      </c>
      <c r="B818" s="1706">
        <v>1.1000000000000001</v>
      </c>
      <c r="C818" s="100" t="s">
        <v>1721</v>
      </c>
      <c r="E818" s="1705" t="s">
        <v>875</v>
      </c>
    </row>
    <row r="819" spans="1:5" ht="15" customHeight="1" x14ac:dyDescent="0.35">
      <c r="A819" s="1705">
        <v>70481</v>
      </c>
      <c r="B819" s="1706">
        <v>1.1000000000000001</v>
      </c>
      <c r="C819" s="100" t="s">
        <v>8613</v>
      </c>
      <c r="E819" s="1705" t="s">
        <v>875</v>
      </c>
    </row>
    <row r="820" spans="1:5" ht="15" customHeight="1" x14ac:dyDescent="0.35">
      <c r="A820" s="1705">
        <v>70481</v>
      </c>
      <c r="B820" s="1706">
        <v>1.1000000000000001</v>
      </c>
      <c r="C820" s="100" t="s">
        <v>1116</v>
      </c>
      <c r="E820" s="1705" t="s">
        <v>879</v>
      </c>
    </row>
    <row r="821" spans="1:5" ht="15" customHeight="1" x14ac:dyDescent="0.35">
      <c r="A821" s="1705">
        <v>70481</v>
      </c>
      <c r="B821" s="1706">
        <v>1.1000000000000001</v>
      </c>
      <c r="C821" s="100" t="s">
        <v>2006</v>
      </c>
      <c r="E821" s="1705" t="s">
        <v>1755</v>
      </c>
    </row>
    <row r="822" spans="1:5" ht="15" customHeight="1" x14ac:dyDescent="0.35">
      <c r="A822" s="1705">
        <v>70481</v>
      </c>
      <c r="B822" s="1706">
        <v>1.1000000000000001</v>
      </c>
      <c r="C822" s="100" t="s">
        <v>2405</v>
      </c>
      <c r="E822" s="1705" t="s">
        <v>2237</v>
      </c>
    </row>
    <row r="823" spans="1:5" ht="15" customHeight="1" x14ac:dyDescent="0.35">
      <c r="A823" s="1705">
        <v>70481</v>
      </c>
      <c r="B823" s="1706">
        <v>1.1000000000000001</v>
      </c>
      <c r="C823" s="100" t="s">
        <v>2406</v>
      </c>
      <c r="E823" s="1705" t="s">
        <v>2237</v>
      </c>
    </row>
    <row r="824" spans="1:5" ht="15" customHeight="1" x14ac:dyDescent="0.35">
      <c r="A824" s="1705">
        <v>70481</v>
      </c>
      <c r="B824" s="1706">
        <v>1.1000000000000001</v>
      </c>
      <c r="C824" s="100" t="s">
        <v>2407</v>
      </c>
      <c r="E824" s="1705" t="s">
        <v>2237</v>
      </c>
    </row>
    <row r="825" spans="1:5" ht="15" customHeight="1" x14ac:dyDescent="0.35">
      <c r="A825" s="1705">
        <v>70481</v>
      </c>
      <c r="B825" s="1706">
        <v>1.1000000000000001</v>
      </c>
      <c r="C825" s="100" t="s">
        <v>3406</v>
      </c>
      <c r="E825" s="1705" t="s">
        <v>2994</v>
      </c>
    </row>
    <row r="826" spans="1:5" ht="15" customHeight="1" x14ac:dyDescent="0.35">
      <c r="A826" s="1705">
        <v>70481</v>
      </c>
      <c r="B826" s="1706">
        <v>1.1000000000000001</v>
      </c>
      <c r="C826" s="100" t="s">
        <v>4233</v>
      </c>
      <c r="E826" s="100" t="s">
        <v>4174</v>
      </c>
    </row>
    <row r="827" spans="1:5" ht="15" customHeight="1" x14ac:dyDescent="0.35">
      <c r="A827" s="1705">
        <v>70481</v>
      </c>
      <c r="B827" s="1706">
        <v>1.1000000000000001</v>
      </c>
      <c r="C827" s="100" t="s">
        <v>4457</v>
      </c>
      <c r="E827" s="1705" t="s">
        <v>4266</v>
      </c>
    </row>
    <row r="828" spans="1:5" ht="15" customHeight="1" x14ac:dyDescent="0.35">
      <c r="A828" s="1705">
        <v>70481</v>
      </c>
      <c r="B828" s="1706">
        <v>1.1000000000000001</v>
      </c>
      <c r="C828" s="100" t="s">
        <v>4854</v>
      </c>
      <c r="E828" s="100" t="s">
        <v>4609</v>
      </c>
    </row>
    <row r="829" spans="1:5" ht="15" customHeight="1" x14ac:dyDescent="0.35">
      <c r="A829" s="1705">
        <v>70481</v>
      </c>
      <c r="B829" s="1706">
        <v>1.1000000000000001</v>
      </c>
      <c r="C829" s="100" t="s">
        <v>4855</v>
      </c>
      <c r="E829" s="100" t="s">
        <v>4609</v>
      </c>
    </row>
    <row r="830" spans="1:5" ht="15" customHeight="1" x14ac:dyDescent="0.35">
      <c r="A830" s="1705">
        <v>70481</v>
      </c>
      <c r="B830" s="1706">
        <v>1.1000000000000001</v>
      </c>
      <c r="C830" s="100" t="s">
        <v>4856</v>
      </c>
      <c r="E830" s="100" t="s">
        <v>4609</v>
      </c>
    </row>
    <row r="831" spans="1:5" ht="15" customHeight="1" x14ac:dyDescent="0.35">
      <c r="A831" s="1705">
        <v>70481</v>
      </c>
      <c r="B831" s="1706">
        <v>1.1000000000000001</v>
      </c>
      <c r="C831" s="1705" t="s">
        <v>5086</v>
      </c>
      <c r="E831" s="100" t="s">
        <v>4946</v>
      </c>
    </row>
    <row r="832" spans="1:5" ht="15" customHeight="1" x14ac:dyDescent="0.35">
      <c r="A832" s="1705">
        <v>70481</v>
      </c>
      <c r="B832" s="1706">
        <v>1.1000000000000001</v>
      </c>
      <c r="C832" s="100" t="s">
        <v>5087</v>
      </c>
      <c r="E832" s="100" t="s">
        <v>4946</v>
      </c>
    </row>
    <row r="833" spans="1:9" ht="15" customHeight="1" x14ac:dyDescent="0.35">
      <c r="A833" s="1705">
        <v>70481</v>
      </c>
      <c r="B833" s="1706">
        <v>1.1000000000000001</v>
      </c>
      <c r="C833" s="100" t="s">
        <v>5088</v>
      </c>
      <c r="E833" s="100" t="s">
        <v>4946</v>
      </c>
    </row>
    <row r="834" spans="1:9" ht="15" customHeight="1" x14ac:dyDescent="0.35">
      <c r="A834" s="1705">
        <v>70481</v>
      </c>
      <c r="B834" s="1706">
        <v>1.1000000000000001</v>
      </c>
      <c r="C834" s="100" t="s">
        <v>5323</v>
      </c>
      <c r="E834" s="100" t="s">
        <v>5155</v>
      </c>
    </row>
    <row r="835" spans="1:9" ht="15" customHeight="1" x14ac:dyDescent="0.35">
      <c r="A835" s="1705">
        <v>70481</v>
      </c>
      <c r="B835" s="1706">
        <v>1.1000000000000001</v>
      </c>
      <c r="C835" s="100" t="s">
        <v>5863</v>
      </c>
      <c r="E835" s="100" t="s">
        <v>5695</v>
      </c>
    </row>
    <row r="836" spans="1:9" ht="15" customHeight="1" x14ac:dyDescent="0.35">
      <c r="A836" s="1705">
        <v>70481</v>
      </c>
      <c r="B836" s="1706">
        <v>1.1000000000000001</v>
      </c>
      <c r="C836" s="100" t="s">
        <v>8250</v>
      </c>
      <c r="E836" s="100" t="s">
        <v>5912</v>
      </c>
    </row>
    <row r="837" spans="1:9" ht="15" customHeight="1" x14ac:dyDescent="0.35">
      <c r="A837" s="1705">
        <v>70481</v>
      </c>
      <c r="B837" s="1706">
        <v>1.1000000000000001</v>
      </c>
      <c r="C837" s="100" t="s">
        <v>8251</v>
      </c>
      <c r="E837" s="100" t="s">
        <v>5912</v>
      </c>
    </row>
    <row r="838" spans="1:9" ht="15" customHeight="1" x14ac:dyDescent="0.35">
      <c r="A838" s="1705">
        <v>70481</v>
      </c>
      <c r="B838" s="1706">
        <v>1.1000000000000001</v>
      </c>
      <c r="C838" s="100" t="s">
        <v>6049</v>
      </c>
      <c r="E838" s="100" t="s">
        <v>5923</v>
      </c>
      <c r="F838" s="100"/>
      <c r="I838" s="100"/>
    </row>
    <row r="839" spans="1:9" ht="15" customHeight="1" x14ac:dyDescent="0.35">
      <c r="A839" s="1705">
        <v>70481</v>
      </c>
      <c r="B839" s="1706">
        <v>1.1000000000000001</v>
      </c>
      <c r="C839" s="100" t="s">
        <v>6349</v>
      </c>
      <c r="E839" s="100" t="s">
        <v>6110</v>
      </c>
    </row>
    <row r="840" spans="1:9" ht="15" customHeight="1" x14ac:dyDescent="0.35">
      <c r="A840" s="1705">
        <v>70481</v>
      </c>
      <c r="B840" s="1706">
        <v>1.1000000000000001</v>
      </c>
      <c r="C840" s="89" t="s">
        <v>6647</v>
      </c>
      <c r="E840" s="1705" t="s">
        <v>6556</v>
      </c>
    </row>
    <row r="841" spans="1:9" ht="15" customHeight="1" x14ac:dyDescent="0.35">
      <c r="A841" s="1705">
        <v>70481</v>
      </c>
      <c r="B841" s="1706">
        <v>1.1000000000000001</v>
      </c>
      <c r="C841" s="100" t="s">
        <v>7675</v>
      </c>
      <c r="E841" s="1705" t="s">
        <v>7428</v>
      </c>
    </row>
    <row r="842" spans="1:9" ht="15" customHeight="1" x14ac:dyDescent="0.35">
      <c r="A842" s="1705">
        <v>70481</v>
      </c>
      <c r="B842" s="1706">
        <v>1.1000000000000001</v>
      </c>
      <c r="C842" s="100" t="s">
        <v>7676</v>
      </c>
      <c r="E842" s="1705" t="s">
        <v>7428</v>
      </c>
    </row>
    <row r="843" spans="1:9" ht="15" customHeight="1" x14ac:dyDescent="0.35">
      <c r="A843" s="1705">
        <v>70481</v>
      </c>
      <c r="B843" s="1706">
        <v>1.1000000000000001</v>
      </c>
      <c r="C843" s="100" t="s">
        <v>7677</v>
      </c>
      <c r="E843" s="1705" t="s">
        <v>7428</v>
      </c>
      <c r="F843" s="100"/>
      <c r="I843" s="100"/>
    </row>
    <row r="844" spans="1:9" ht="15" customHeight="1" x14ac:dyDescent="0.35">
      <c r="A844" s="1705">
        <v>70481</v>
      </c>
      <c r="B844" s="1706">
        <v>1.1000000000000001</v>
      </c>
      <c r="C844" s="100" t="s">
        <v>7678</v>
      </c>
      <c r="E844" s="1705" t="s">
        <v>7428</v>
      </c>
    </row>
    <row r="845" spans="1:9" ht="15" customHeight="1" x14ac:dyDescent="0.35">
      <c r="A845" s="1705">
        <v>70481</v>
      </c>
      <c r="B845" s="1706">
        <v>1.1000000000000001</v>
      </c>
      <c r="C845" s="100" t="s">
        <v>7679</v>
      </c>
      <c r="E845" s="1705" t="s">
        <v>7428</v>
      </c>
    </row>
    <row r="846" spans="1:9" ht="15" customHeight="1" x14ac:dyDescent="0.35">
      <c r="A846" s="1705">
        <v>70481</v>
      </c>
      <c r="B846" s="1706">
        <v>1.1000000000000001</v>
      </c>
      <c r="C846" s="100" t="s">
        <v>6049</v>
      </c>
      <c r="E846" s="1705" t="s">
        <v>7428</v>
      </c>
      <c r="F846" s="100"/>
      <c r="I846" s="100"/>
    </row>
    <row r="847" spans="1:9" ht="15" customHeight="1" x14ac:dyDescent="0.35">
      <c r="A847" s="1705">
        <v>70481</v>
      </c>
      <c r="B847" s="1706">
        <v>1.1000000000000001</v>
      </c>
      <c r="C847" s="100" t="s">
        <v>7680</v>
      </c>
      <c r="E847" s="1705" t="s">
        <v>7428</v>
      </c>
    </row>
    <row r="848" spans="1:9" ht="15" customHeight="1" x14ac:dyDescent="0.35">
      <c r="A848" s="1705">
        <v>70481</v>
      </c>
      <c r="B848" s="1706">
        <v>1.1000000000000001</v>
      </c>
      <c r="C848" s="100" t="s">
        <v>7681</v>
      </c>
      <c r="E848" s="1705" t="s">
        <v>7428</v>
      </c>
    </row>
    <row r="849" spans="1:9" ht="15" customHeight="1" x14ac:dyDescent="0.35">
      <c r="A849" s="1705">
        <v>70481</v>
      </c>
      <c r="B849" s="1706">
        <v>1.1000000000000001</v>
      </c>
      <c r="C849" s="100" t="s">
        <v>8964</v>
      </c>
      <c r="E849" s="1705" t="s">
        <v>8689</v>
      </c>
    </row>
    <row r="850" spans="1:9" ht="15" customHeight="1" x14ac:dyDescent="0.35">
      <c r="A850" s="1705">
        <v>70481</v>
      </c>
      <c r="B850" s="1706">
        <v>1.1000000000000001</v>
      </c>
      <c r="C850" s="100" t="s">
        <v>9402</v>
      </c>
      <c r="E850" s="1738" t="s">
        <v>9126</v>
      </c>
      <c r="F850" s="100"/>
      <c r="I850" s="100"/>
    </row>
    <row r="851" spans="1:9" ht="15" customHeight="1" x14ac:dyDescent="0.35">
      <c r="A851" s="1705">
        <v>70481</v>
      </c>
      <c r="B851" s="1706">
        <v>1.1000000000000001</v>
      </c>
      <c r="C851" s="100" t="s">
        <v>9403</v>
      </c>
      <c r="E851" s="1738" t="s">
        <v>9126</v>
      </c>
      <c r="F851" s="100"/>
      <c r="I851" s="100"/>
    </row>
    <row r="852" spans="1:9" ht="15" customHeight="1" x14ac:dyDescent="0.35">
      <c r="A852" s="1705">
        <v>70481</v>
      </c>
      <c r="B852" s="1706">
        <v>1.1000000000000001</v>
      </c>
      <c r="C852" s="100" t="s">
        <v>9404</v>
      </c>
      <c r="E852" s="1738" t="s">
        <v>9126</v>
      </c>
      <c r="F852" s="100"/>
      <c r="I852" s="100"/>
    </row>
    <row r="853" spans="1:9" ht="15" customHeight="1" x14ac:dyDescent="0.35">
      <c r="A853" s="1705">
        <v>70481</v>
      </c>
      <c r="B853" s="1706">
        <v>1.1000000000000001</v>
      </c>
      <c r="C853" s="100" t="s">
        <v>9405</v>
      </c>
      <c r="E853" s="1738" t="s">
        <v>9126</v>
      </c>
      <c r="F853" s="100"/>
      <c r="I853" s="100"/>
    </row>
    <row r="854" spans="1:9" ht="15" customHeight="1" x14ac:dyDescent="0.35">
      <c r="A854" s="1705">
        <v>70481</v>
      </c>
      <c r="B854" s="1706">
        <v>1.1000000000000001</v>
      </c>
      <c r="C854" s="100" t="s">
        <v>2896</v>
      </c>
      <c r="E854" s="1705" t="s">
        <v>9583</v>
      </c>
    </row>
    <row r="855" spans="1:9" ht="15" customHeight="1" x14ac:dyDescent="0.35">
      <c r="A855" s="1705">
        <v>70481</v>
      </c>
      <c r="B855" s="1706">
        <v>1.1000000000000001</v>
      </c>
      <c r="C855" s="100" t="s">
        <v>9936</v>
      </c>
      <c r="E855" s="1705" t="s">
        <v>9583</v>
      </c>
    </row>
    <row r="856" spans="1:9" ht="15" customHeight="1" x14ac:dyDescent="0.35">
      <c r="A856" s="1705">
        <v>70481</v>
      </c>
      <c r="B856" s="1706">
        <v>1.1000000000000001</v>
      </c>
      <c r="C856" s="100" t="s">
        <v>9937</v>
      </c>
      <c r="E856" s="1705" t="s">
        <v>9583</v>
      </c>
    </row>
    <row r="857" spans="1:9" ht="15" customHeight="1" x14ac:dyDescent="0.35">
      <c r="A857" s="1705">
        <v>70481</v>
      </c>
      <c r="B857" s="1706">
        <v>1.1000000000000001</v>
      </c>
      <c r="C857" s="89" t="s">
        <v>9938</v>
      </c>
      <c r="E857" s="1705" t="s">
        <v>9583</v>
      </c>
    </row>
    <row r="858" spans="1:9" ht="15" customHeight="1" x14ac:dyDescent="0.35">
      <c r="A858" s="1705">
        <v>70481</v>
      </c>
      <c r="B858" s="1706">
        <v>1.1000000000000001</v>
      </c>
      <c r="C858" s="100" t="s">
        <v>6647</v>
      </c>
      <c r="E858" s="1705" t="s">
        <v>9583</v>
      </c>
    </row>
    <row r="859" spans="1:9" ht="15" customHeight="1" x14ac:dyDescent="0.35">
      <c r="A859" s="1735">
        <v>70481</v>
      </c>
      <c r="B859" s="1736">
        <v>1.1000000000000001</v>
      </c>
      <c r="C859" s="89" t="s">
        <v>2407</v>
      </c>
      <c r="E859" s="1705" t="s">
        <v>9583</v>
      </c>
    </row>
    <row r="860" spans="1:9" ht="15" customHeight="1" x14ac:dyDescent="0.35">
      <c r="A860" s="1705">
        <v>70481</v>
      </c>
      <c r="B860" s="1706">
        <v>1.1000000000000001</v>
      </c>
      <c r="C860" s="100" t="s">
        <v>12236</v>
      </c>
      <c r="E860" s="100" t="s">
        <v>12088</v>
      </c>
    </row>
    <row r="861" spans="1:9" ht="15" customHeight="1" x14ac:dyDescent="0.35">
      <c r="A861" s="1705">
        <v>70481</v>
      </c>
      <c r="B861" s="1706">
        <v>1.1000000000000001</v>
      </c>
      <c r="C861" s="100" t="s">
        <v>12237</v>
      </c>
      <c r="E861" s="100" t="s">
        <v>12088</v>
      </c>
    </row>
    <row r="862" spans="1:9" ht="15" customHeight="1" x14ac:dyDescent="0.35">
      <c r="A862" s="1705">
        <v>70481</v>
      </c>
      <c r="B862" s="1706">
        <v>1.1000000000000001</v>
      </c>
      <c r="C862" s="100" t="s">
        <v>12238</v>
      </c>
      <c r="E862" s="100" t="s">
        <v>12088</v>
      </c>
    </row>
    <row r="863" spans="1:9" ht="15" customHeight="1" x14ac:dyDescent="0.35">
      <c r="A863" s="1705">
        <v>70481</v>
      </c>
      <c r="B863" s="1706">
        <v>1.1000000000000001</v>
      </c>
      <c r="C863" s="100" t="s">
        <v>12971</v>
      </c>
      <c r="E863" s="1705" t="s">
        <v>12542</v>
      </c>
    </row>
    <row r="864" spans="1:9" ht="15" customHeight="1" x14ac:dyDescent="0.35">
      <c r="A864" s="1705">
        <v>70481</v>
      </c>
      <c r="B864" s="1706">
        <v>1.1000000000000001</v>
      </c>
      <c r="C864" s="100" t="s">
        <v>12972</v>
      </c>
      <c r="E864" s="1705" t="s">
        <v>12542</v>
      </c>
    </row>
    <row r="865" spans="1:9" ht="15" customHeight="1" x14ac:dyDescent="0.35">
      <c r="A865" s="1705">
        <v>70481</v>
      </c>
      <c r="B865" s="1706">
        <v>1.1000000000000001</v>
      </c>
      <c r="C865" s="100" t="s">
        <v>12973</v>
      </c>
      <c r="E865" s="1705" t="s">
        <v>12542</v>
      </c>
    </row>
    <row r="866" spans="1:9" ht="15" customHeight="1" x14ac:dyDescent="0.35">
      <c r="A866" s="1705">
        <v>70481</v>
      </c>
      <c r="B866" s="1706">
        <v>1.1000000000000001</v>
      </c>
      <c r="C866" s="100" t="s">
        <v>12974</v>
      </c>
      <c r="E866" s="1705" t="s">
        <v>12542</v>
      </c>
    </row>
    <row r="867" spans="1:9" ht="15" customHeight="1" x14ac:dyDescent="0.35">
      <c r="A867" s="1705">
        <v>70481</v>
      </c>
      <c r="B867" s="1706">
        <v>1.1000000000000001</v>
      </c>
      <c r="C867" s="100" t="s">
        <v>12975</v>
      </c>
      <c r="E867" s="1705" t="s">
        <v>12542</v>
      </c>
    </row>
    <row r="868" spans="1:9" ht="15" customHeight="1" x14ac:dyDescent="0.35">
      <c r="A868" s="1705">
        <v>70481</v>
      </c>
      <c r="B868" s="1706">
        <v>1.1000000000000001</v>
      </c>
      <c r="C868" s="100" t="s">
        <v>4019</v>
      </c>
      <c r="E868" s="1705" t="s">
        <v>13383</v>
      </c>
    </row>
    <row r="869" spans="1:9" ht="15" customHeight="1" x14ac:dyDescent="0.35">
      <c r="A869" s="1705">
        <v>70482</v>
      </c>
      <c r="B869" s="1706">
        <v>1.24</v>
      </c>
      <c r="C869" s="100" t="s">
        <v>2911</v>
      </c>
      <c r="E869" s="1705" t="s">
        <v>19</v>
      </c>
    </row>
    <row r="870" spans="1:9" ht="15" customHeight="1" x14ac:dyDescent="0.35">
      <c r="A870" s="1705">
        <v>70482</v>
      </c>
      <c r="B870" s="1706">
        <v>1.24</v>
      </c>
      <c r="C870" s="100" t="s">
        <v>2912</v>
      </c>
      <c r="E870" s="1705" t="s">
        <v>19</v>
      </c>
    </row>
    <row r="871" spans="1:9" ht="15" customHeight="1" x14ac:dyDescent="0.35">
      <c r="A871" s="1705">
        <v>70482</v>
      </c>
      <c r="B871" s="1706">
        <v>1.24</v>
      </c>
      <c r="C871" s="100" t="s">
        <v>462</v>
      </c>
      <c r="E871" s="1705" t="s">
        <v>182</v>
      </c>
    </row>
    <row r="872" spans="1:9" ht="15" customHeight="1" x14ac:dyDescent="0.35">
      <c r="A872" s="1747">
        <v>70482</v>
      </c>
      <c r="B872" s="1745">
        <v>1.24</v>
      </c>
      <c r="C872" s="1746" t="s">
        <v>747</v>
      </c>
      <c r="E872" s="1705" t="s">
        <v>532</v>
      </c>
    </row>
    <row r="873" spans="1:9" ht="15" customHeight="1" x14ac:dyDescent="0.35">
      <c r="A873" s="1705">
        <v>70482</v>
      </c>
      <c r="B873" s="1706">
        <v>1.24</v>
      </c>
      <c r="C873" s="100" t="s">
        <v>1738</v>
      </c>
      <c r="E873" s="1705" t="s">
        <v>875</v>
      </c>
    </row>
    <row r="874" spans="1:9" ht="15" customHeight="1" x14ac:dyDescent="0.35">
      <c r="A874" s="1705">
        <v>70482</v>
      </c>
      <c r="B874" s="1706">
        <v>1.24</v>
      </c>
      <c r="C874" s="100" t="s">
        <v>8625</v>
      </c>
      <c r="E874" s="1705" t="s">
        <v>875</v>
      </c>
    </row>
    <row r="875" spans="1:9" ht="15" customHeight="1" x14ac:dyDescent="0.35">
      <c r="A875" s="1705">
        <v>70482</v>
      </c>
      <c r="B875" s="1706">
        <v>1.24</v>
      </c>
      <c r="C875" s="100" t="s">
        <v>1139</v>
      </c>
      <c r="E875" s="1705" t="s">
        <v>879</v>
      </c>
    </row>
    <row r="876" spans="1:9" ht="15" customHeight="1" x14ac:dyDescent="0.35">
      <c r="A876" s="1705">
        <v>70482</v>
      </c>
      <c r="B876" s="1706">
        <v>1.24</v>
      </c>
      <c r="C876" s="100" t="s">
        <v>1411</v>
      </c>
      <c r="E876" s="1705" t="s">
        <v>1280</v>
      </c>
      <c r="F876" s="100"/>
      <c r="I876" s="100"/>
    </row>
    <row r="877" spans="1:9" ht="15" customHeight="1" x14ac:dyDescent="0.35">
      <c r="A877" s="1705">
        <v>70482</v>
      </c>
      <c r="B877" s="1706">
        <v>1.24</v>
      </c>
      <c r="C877" s="100" t="s">
        <v>2036</v>
      </c>
      <c r="E877" s="1705" t="s">
        <v>1755</v>
      </c>
    </row>
    <row r="878" spans="1:9" ht="15" customHeight="1" x14ac:dyDescent="0.35">
      <c r="A878" s="1705">
        <v>70482</v>
      </c>
      <c r="B878" s="1706">
        <v>1.24</v>
      </c>
      <c r="C878" s="100" t="s">
        <v>2478</v>
      </c>
      <c r="E878" s="1705" t="s">
        <v>2237</v>
      </c>
    </row>
    <row r="879" spans="1:9" ht="15" customHeight="1" x14ac:dyDescent="0.35">
      <c r="A879" s="1705">
        <v>70482</v>
      </c>
      <c r="B879" s="1706">
        <v>1.24</v>
      </c>
      <c r="C879" s="100" t="s">
        <v>2479</v>
      </c>
      <c r="E879" s="1705" t="s">
        <v>2237</v>
      </c>
    </row>
    <row r="880" spans="1:9" ht="15" customHeight="1" x14ac:dyDescent="0.35">
      <c r="A880" s="1705">
        <v>70482</v>
      </c>
      <c r="B880" s="1706">
        <v>1.24</v>
      </c>
      <c r="C880" s="100" t="s">
        <v>2480</v>
      </c>
      <c r="E880" s="1705" t="s">
        <v>2237</v>
      </c>
    </row>
    <row r="881" spans="1:9" ht="15" customHeight="1" x14ac:dyDescent="0.35">
      <c r="A881" s="1705">
        <v>70482</v>
      </c>
      <c r="B881" s="1706">
        <v>1.24</v>
      </c>
      <c r="C881" s="100" t="s">
        <v>2481</v>
      </c>
      <c r="E881" s="1705" t="s">
        <v>2237</v>
      </c>
    </row>
    <row r="882" spans="1:9" ht="15" customHeight="1" x14ac:dyDescent="0.35">
      <c r="A882" s="1705">
        <v>70482</v>
      </c>
      <c r="B882" s="1706">
        <v>1.24</v>
      </c>
      <c r="C882" s="100" t="s">
        <v>2482</v>
      </c>
      <c r="E882" s="1705" t="s">
        <v>2237</v>
      </c>
    </row>
    <row r="883" spans="1:9" ht="15" customHeight="1" x14ac:dyDescent="0.35">
      <c r="A883" s="1705">
        <v>70482</v>
      </c>
      <c r="B883" s="1706">
        <v>1.24</v>
      </c>
      <c r="C883" s="100" t="s">
        <v>3495</v>
      </c>
      <c r="E883" s="1705" t="s">
        <v>2994</v>
      </c>
    </row>
    <row r="884" spans="1:9" ht="15" customHeight="1" x14ac:dyDescent="0.35">
      <c r="A884" s="1705">
        <v>70482</v>
      </c>
      <c r="B884" s="1706">
        <v>1.24</v>
      </c>
      <c r="C884" s="89" t="s">
        <v>4512</v>
      </c>
      <c r="E884" s="1705" t="s">
        <v>4266</v>
      </c>
    </row>
    <row r="885" spans="1:9" ht="15" customHeight="1" x14ac:dyDescent="0.35">
      <c r="A885" s="1705">
        <v>70482</v>
      </c>
      <c r="B885" s="1706">
        <v>1.24</v>
      </c>
      <c r="C885" s="100" t="s">
        <v>4882</v>
      </c>
      <c r="E885" s="100" t="s">
        <v>4609</v>
      </c>
    </row>
    <row r="886" spans="1:9" ht="15" customHeight="1" x14ac:dyDescent="0.35">
      <c r="A886" s="1705">
        <v>70482</v>
      </c>
      <c r="B886" s="1706">
        <v>1.24</v>
      </c>
      <c r="C886" s="100" t="s">
        <v>4883</v>
      </c>
      <c r="E886" s="100" t="s">
        <v>4609</v>
      </c>
    </row>
    <row r="887" spans="1:9" ht="15" customHeight="1" x14ac:dyDescent="0.35">
      <c r="A887" s="1705">
        <v>70482</v>
      </c>
      <c r="B887" s="1706">
        <v>1.24</v>
      </c>
      <c r="C887" s="100" t="s">
        <v>4884</v>
      </c>
      <c r="E887" s="100" t="s">
        <v>4609</v>
      </c>
    </row>
    <row r="888" spans="1:9" ht="15" customHeight="1" x14ac:dyDescent="0.35">
      <c r="A888" s="1705">
        <v>70482</v>
      </c>
      <c r="B888" s="1706">
        <v>1.24</v>
      </c>
      <c r="C888" s="100" t="s">
        <v>5112</v>
      </c>
      <c r="E888" s="100" t="s">
        <v>4946</v>
      </c>
    </row>
    <row r="889" spans="1:9" ht="15" customHeight="1" x14ac:dyDescent="0.35">
      <c r="A889" s="1705">
        <v>70482</v>
      </c>
      <c r="B889" s="1706">
        <v>1.24</v>
      </c>
      <c r="C889" s="100" t="s">
        <v>5113</v>
      </c>
      <c r="E889" s="100" t="s">
        <v>4946</v>
      </c>
    </row>
    <row r="890" spans="1:9" ht="15" customHeight="1" x14ac:dyDescent="0.35">
      <c r="A890" s="1705">
        <v>70482</v>
      </c>
      <c r="B890" s="1706">
        <v>1.24</v>
      </c>
      <c r="C890" s="100" t="s">
        <v>5114</v>
      </c>
      <c r="E890" s="100" t="s">
        <v>4946</v>
      </c>
    </row>
    <row r="891" spans="1:9" ht="15" customHeight="1" x14ac:dyDescent="0.35">
      <c r="A891" s="1705">
        <v>70482</v>
      </c>
      <c r="B891" s="1706">
        <v>1.24</v>
      </c>
      <c r="C891" s="100" t="s">
        <v>5340</v>
      </c>
      <c r="E891" s="100" t="s">
        <v>5155</v>
      </c>
    </row>
    <row r="892" spans="1:9" ht="15" customHeight="1" x14ac:dyDescent="0.35">
      <c r="A892" s="1705">
        <v>70482</v>
      </c>
      <c r="B892" s="1706">
        <v>1.24</v>
      </c>
      <c r="C892" s="100" t="s">
        <v>5876</v>
      </c>
      <c r="E892" s="100" t="s">
        <v>5695</v>
      </c>
    </row>
    <row r="893" spans="1:9" ht="15" customHeight="1" x14ac:dyDescent="0.35">
      <c r="A893" s="1705">
        <v>70482</v>
      </c>
      <c r="B893" s="1706">
        <v>1.24</v>
      </c>
      <c r="C893" s="100" t="s">
        <v>8277</v>
      </c>
      <c r="E893" s="100" t="s">
        <v>5912</v>
      </c>
    </row>
    <row r="894" spans="1:9" ht="15" customHeight="1" x14ac:dyDescent="0.35">
      <c r="A894" s="1705">
        <v>70482</v>
      </c>
      <c r="B894" s="1706">
        <v>1.24</v>
      </c>
      <c r="C894" s="100" t="s">
        <v>8278</v>
      </c>
      <c r="E894" s="100" t="s">
        <v>5912</v>
      </c>
    </row>
    <row r="895" spans="1:9" ht="15" customHeight="1" x14ac:dyDescent="0.35">
      <c r="A895" s="1705">
        <v>70482</v>
      </c>
      <c r="B895" s="1706">
        <v>1.24</v>
      </c>
      <c r="C895" s="100" t="s">
        <v>6071</v>
      </c>
      <c r="E895" s="100" t="s">
        <v>5923</v>
      </c>
      <c r="F895" s="100"/>
      <c r="I895" s="100"/>
    </row>
    <row r="896" spans="1:9" ht="15" customHeight="1" x14ac:dyDescent="0.35">
      <c r="A896" s="1705">
        <v>70482</v>
      </c>
      <c r="B896" s="1706">
        <v>1.24</v>
      </c>
      <c r="C896" s="100" t="s">
        <v>6394</v>
      </c>
      <c r="E896" s="100" t="s">
        <v>6110</v>
      </c>
    </row>
    <row r="897" spans="1:9" ht="15" customHeight="1" x14ac:dyDescent="0.35">
      <c r="A897" s="1705">
        <v>70482</v>
      </c>
      <c r="B897" s="1706">
        <v>1.24</v>
      </c>
      <c r="C897" s="100" t="s">
        <v>6815</v>
      </c>
      <c r="E897" s="1705" t="s">
        <v>6737</v>
      </c>
    </row>
    <row r="898" spans="1:9" ht="15" customHeight="1" x14ac:dyDescent="0.35">
      <c r="A898" s="1705">
        <v>70482</v>
      </c>
      <c r="B898" s="1706">
        <v>1.24</v>
      </c>
      <c r="C898" s="100" t="s">
        <v>6816</v>
      </c>
      <c r="E898" s="1705" t="s">
        <v>6737</v>
      </c>
    </row>
    <row r="899" spans="1:9" ht="15" customHeight="1" x14ac:dyDescent="0.35">
      <c r="A899" s="1705">
        <v>70482</v>
      </c>
      <c r="B899" s="1706">
        <v>1.24</v>
      </c>
      <c r="C899" s="100" t="s">
        <v>6817</v>
      </c>
      <c r="E899" s="1705" t="s">
        <v>6737</v>
      </c>
    </row>
    <row r="900" spans="1:9" ht="15" customHeight="1" x14ac:dyDescent="0.35">
      <c r="A900" s="1738">
        <v>70482</v>
      </c>
      <c r="B900" s="1739">
        <v>1.24</v>
      </c>
      <c r="C900" s="100" t="s">
        <v>7212</v>
      </c>
      <c r="E900" s="1705" t="s">
        <v>6965</v>
      </c>
    </row>
    <row r="901" spans="1:9" ht="15.65" customHeight="1" x14ac:dyDescent="0.35">
      <c r="A901" s="1740">
        <v>70482</v>
      </c>
      <c r="B901" s="1741">
        <v>1.24</v>
      </c>
      <c r="C901" s="243" t="s">
        <v>7213</v>
      </c>
      <c r="E901" s="1705" t="s">
        <v>6965</v>
      </c>
    </row>
    <row r="902" spans="1:9" ht="15" customHeight="1" x14ac:dyDescent="0.35">
      <c r="A902" s="1705">
        <v>70482</v>
      </c>
      <c r="B902" s="1706">
        <v>1.24</v>
      </c>
      <c r="C902" s="100" t="s">
        <v>7748</v>
      </c>
      <c r="E902" s="1705" t="s">
        <v>7428</v>
      </c>
    </row>
    <row r="903" spans="1:9" ht="15" customHeight="1" x14ac:dyDescent="0.35">
      <c r="A903" s="1705">
        <v>70482</v>
      </c>
      <c r="B903" s="1706">
        <v>1.24</v>
      </c>
      <c r="C903" s="100" t="s">
        <v>7749</v>
      </c>
      <c r="E903" s="1705" t="s">
        <v>7428</v>
      </c>
      <c r="F903" s="100"/>
      <c r="I903" s="100"/>
    </row>
    <row r="904" spans="1:9" ht="15" customHeight="1" x14ac:dyDescent="0.35">
      <c r="A904" s="1705">
        <v>70482</v>
      </c>
      <c r="B904" s="1706">
        <v>1.24</v>
      </c>
      <c r="C904" s="100" t="s">
        <v>7750</v>
      </c>
      <c r="E904" s="1705" t="s">
        <v>7428</v>
      </c>
    </row>
    <row r="905" spans="1:9" ht="15" customHeight="1" x14ac:dyDescent="0.35">
      <c r="A905" s="1705">
        <v>70482</v>
      </c>
      <c r="B905" s="1706">
        <v>1.24</v>
      </c>
      <c r="C905" s="100" t="s">
        <v>7751</v>
      </c>
      <c r="E905" s="1705" t="s">
        <v>7428</v>
      </c>
    </row>
    <row r="906" spans="1:9" ht="15" customHeight="1" x14ac:dyDescent="0.35">
      <c r="A906" s="1705">
        <v>70482</v>
      </c>
      <c r="B906" s="1706">
        <v>1.24</v>
      </c>
      <c r="C906" s="100" t="s">
        <v>7752</v>
      </c>
      <c r="E906" s="1705" t="s">
        <v>7428</v>
      </c>
    </row>
    <row r="907" spans="1:9" ht="15" customHeight="1" x14ac:dyDescent="0.35">
      <c r="A907" s="1705">
        <v>70482</v>
      </c>
      <c r="B907" s="1706">
        <v>1.24</v>
      </c>
      <c r="C907" s="100" t="s">
        <v>7753</v>
      </c>
      <c r="E907" s="1705" t="s">
        <v>7428</v>
      </c>
      <c r="F907" s="100"/>
      <c r="I907" s="100"/>
    </row>
    <row r="908" spans="1:9" ht="15" customHeight="1" x14ac:dyDescent="0.35">
      <c r="A908" s="1705">
        <v>70482</v>
      </c>
      <c r="B908" s="1706">
        <v>1.24</v>
      </c>
      <c r="C908" s="100" t="s">
        <v>7754</v>
      </c>
      <c r="E908" s="1705" t="s">
        <v>7428</v>
      </c>
    </row>
    <row r="909" spans="1:9" ht="15" customHeight="1" x14ac:dyDescent="0.35">
      <c r="A909" s="1705">
        <v>70482</v>
      </c>
      <c r="B909" s="1706">
        <v>1.24</v>
      </c>
      <c r="C909" s="100" t="s">
        <v>7755</v>
      </c>
      <c r="E909" s="1705" t="s">
        <v>7428</v>
      </c>
    </row>
    <row r="910" spans="1:9" ht="15" customHeight="1" x14ac:dyDescent="0.35">
      <c r="A910" s="1705">
        <v>70482</v>
      </c>
      <c r="B910" s="1706">
        <v>1.24</v>
      </c>
      <c r="C910" s="89" t="s">
        <v>8987</v>
      </c>
      <c r="E910" s="1705" t="s">
        <v>8689</v>
      </c>
    </row>
    <row r="911" spans="1:9" ht="15" customHeight="1" x14ac:dyDescent="0.35">
      <c r="A911" s="1735">
        <v>70482</v>
      </c>
      <c r="B911" s="1736">
        <v>1.24</v>
      </c>
      <c r="C911" s="89" t="s">
        <v>5113</v>
      </c>
      <c r="E911" s="1738" t="s">
        <v>9126</v>
      </c>
      <c r="F911" s="100"/>
      <c r="I911" s="100"/>
    </row>
    <row r="912" spans="1:9" ht="15" customHeight="1" x14ac:dyDescent="0.35">
      <c r="A912" s="1705">
        <v>70482</v>
      </c>
      <c r="B912" s="1706">
        <v>1.24</v>
      </c>
      <c r="C912" s="100" t="s">
        <v>5114</v>
      </c>
      <c r="E912" s="1738" t="s">
        <v>9126</v>
      </c>
      <c r="F912" s="100"/>
      <c r="I912" s="100"/>
    </row>
    <row r="913" spans="1:5" ht="15" customHeight="1" x14ac:dyDescent="0.35">
      <c r="A913" s="1705">
        <v>70482</v>
      </c>
      <c r="B913" s="1706">
        <v>1.24</v>
      </c>
      <c r="C913" s="100" t="s">
        <v>2911</v>
      </c>
      <c r="E913" s="1705" t="s">
        <v>9583</v>
      </c>
    </row>
    <row r="914" spans="1:5" ht="15" customHeight="1" x14ac:dyDescent="0.35">
      <c r="A914" s="1705">
        <v>70482</v>
      </c>
      <c r="B914" s="1706">
        <v>1.24</v>
      </c>
      <c r="C914" s="100" t="s">
        <v>10009</v>
      </c>
      <c r="E914" s="1705" t="s">
        <v>9583</v>
      </c>
    </row>
    <row r="915" spans="1:5" ht="15" customHeight="1" x14ac:dyDescent="0.35">
      <c r="A915" s="1735">
        <v>70482</v>
      </c>
      <c r="B915" s="1736">
        <v>1.24</v>
      </c>
      <c r="C915" s="89" t="s">
        <v>10010</v>
      </c>
      <c r="E915" s="1705" t="s">
        <v>9583</v>
      </c>
    </row>
    <row r="916" spans="1:5" ht="15" customHeight="1" x14ac:dyDescent="0.35">
      <c r="A916" s="1735">
        <v>70482</v>
      </c>
      <c r="B916" s="1736">
        <v>1.24</v>
      </c>
      <c r="C916" s="89" t="s">
        <v>2912</v>
      </c>
      <c r="E916" s="1705" t="s">
        <v>9583</v>
      </c>
    </row>
    <row r="917" spans="1:5" ht="15" customHeight="1" x14ac:dyDescent="0.35">
      <c r="A917" s="1705">
        <v>70482</v>
      </c>
      <c r="B917" s="1706">
        <v>1.24</v>
      </c>
      <c r="C917" s="100" t="s">
        <v>11164</v>
      </c>
      <c r="E917" s="1705" t="s">
        <v>10273</v>
      </c>
    </row>
    <row r="918" spans="1:5" ht="15" customHeight="1" x14ac:dyDescent="0.35">
      <c r="A918" s="1705">
        <v>70482</v>
      </c>
      <c r="B918" s="1706">
        <v>1.24</v>
      </c>
      <c r="C918" s="100" t="s">
        <v>11165</v>
      </c>
      <c r="E918" s="1705" t="s">
        <v>10273</v>
      </c>
    </row>
    <row r="919" spans="1:5" ht="15" customHeight="1" x14ac:dyDescent="0.35">
      <c r="A919" s="1705">
        <v>70482</v>
      </c>
      <c r="B919" s="1706">
        <v>1.24</v>
      </c>
      <c r="C919" s="100" t="s">
        <v>11166</v>
      </c>
      <c r="E919" s="1705" t="s">
        <v>10273</v>
      </c>
    </row>
    <row r="920" spans="1:5" ht="15" customHeight="1" x14ac:dyDescent="0.35">
      <c r="A920" s="1705">
        <v>70482</v>
      </c>
      <c r="B920" s="1706">
        <v>1.24</v>
      </c>
      <c r="C920" s="100" t="s">
        <v>12318</v>
      </c>
      <c r="E920" s="100" t="s">
        <v>12088</v>
      </c>
    </row>
    <row r="921" spans="1:5" ht="15" customHeight="1" x14ac:dyDescent="0.35">
      <c r="A921" s="1705">
        <v>70482</v>
      </c>
      <c r="B921" s="1706">
        <v>1.24</v>
      </c>
      <c r="C921" s="100" t="s">
        <v>12319</v>
      </c>
      <c r="E921" s="100" t="s">
        <v>12088</v>
      </c>
    </row>
    <row r="922" spans="1:5" ht="15" customHeight="1" x14ac:dyDescent="0.35">
      <c r="A922" s="1705">
        <v>70482</v>
      </c>
      <c r="B922" s="1706">
        <v>1.24</v>
      </c>
      <c r="C922" s="100" t="s">
        <v>12320</v>
      </c>
      <c r="E922" s="100" t="s">
        <v>12088</v>
      </c>
    </row>
    <row r="923" spans="1:5" ht="15" customHeight="1" x14ac:dyDescent="0.35">
      <c r="A923" s="1705">
        <v>70482</v>
      </c>
      <c r="B923" s="1706">
        <v>1.24</v>
      </c>
      <c r="C923" s="100" t="s">
        <v>13071</v>
      </c>
      <c r="E923" s="1705" t="s">
        <v>12542</v>
      </c>
    </row>
    <row r="924" spans="1:5" ht="15" customHeight="1" x14ac:dyDescent="0.35">
      <c r="A924" s="1705">
        <v>70482</v>
      </c>
      <c r="B924" s="1706">
        <v>1.24</v>
      </c>
      <c r="C924" s="100" t="s">
        <v>13072</v>
      </c>
      <c r="E924" s="1705" t="s">
        <v>12542</v>
      </c>
    </row>
    <row r="925" spans="1:5" ht="15" customHeight="1" x14ac:dyDescent="0.35">
      <c r="A925" s="1705">
        <v>70482</v>
      </c>
      <c r="B925" s="1706">
        <v>1.24</v>
      </c>
      <c r="C925" s="100" t="s">
        <v>13073</v>
      </c>
      <c r="E925" s="1705" t="s">
        <v>12542</v>
      </c>
    </row>
    <row r="926" spans="1:5" ht="15" customHeight="1" x14ac:dyDescent="0.35">
      <c r="A926" s="1705">
        <v>70482</v>
      </c>
      <c r="B926" s="1706">
        <v>1.24</v>
      </c>
      <c r="C926" s="100" t="s">
        <v>13074</v>
      </c>
      <c r="E926" s="1705" t="s">
        <v>12542</v>
      </c>
    </row>
    <row r="927" spans="1:5" ht="15" customHeight="1" x14ac:dyDescent="0.35">
      <c r="A927" s="1705">
        <v>70482</v>
      </c>
      <c r="B927" s="1706">
        <v>1.24</v>
      </c>
      <c r="C927" s="100" t="s">
        <v>13075</v>
      </c>
      <c r="E927" s="1705" t="s">
        <v>12542</v>
      </c>
    </row>
    <row r="928" spans="1:5" ht="15" customHeight="1" x14ac:dyDescent="0.35">
      <c r="A928" s="1705">
        <v>70482</v>
      </c>
      <c r="B928" s="1706">
        <v>1.24</v>
      </c>
      <c r="C928" s="100" t="s">
        <v>4051</v>
      </c>
      <c r="E928" s="1705" t="s">
        <v>13383</v>
      </c>
    </row>
    <row r="929" spans="1:9" ht="15" customHeight="1" x14ac:dyDescent="0.35">
      <c r="A929" s="1705">
        <v>70486</v>
      </c>
      <c r="B929" s="1706">
        <v>0.83</v>
      </c>
      <c r="C929" s="89" t="s">
        <v>2862</v>
      </c>
      <c r="E929" s="1705" t="s">
        <v>19</v>
      </c>
    </row>
    <row r="930" spans="1:9" ht="15" customHeight="1" x14ac:dyDescent="0.35">
      <c r="A930" s="1705">
        <v>70486</v>
      </c>
      <c r="B930" s="1706">
        <v>0.83</v>
      </c>
      <c r="C930" s="89" t="s">
        <v>137</v>
      </c>
      <c r="E930" s="1705" t="s">
        <v>39</v>
      </c>
    </row>
    <row r="931" spans="1:9" ht="15" customHeight="1" x14ac:dyDescent="0.35">
      <c r="A931" s="1705">
        <v>70486</v>
      </c>
      <c r="B931" s="1706">
        <v>0.83</v>
      </c>
      <c r="C931" s="100" t="s">
        <v>413</v>
      </c>
      <c r="E931" s="1705" t="s">
        <v>182</v>
      </c>
    </row>
    <row r="932" spans="1:9" ht="15" customHeight="1" x14ac:dyDescent="0.35">
      <c r="A932" s="1705">
        <v>70486</v>
      </c>
      <c r="B932" s="1737">
        <v>0.83</v>
      </c>
      <c r="C932" s="100" t="s">
        <v>691</v>
      </c>
      <c r="E932" s="1705" t="s">
        <v>532</v>
      </c>
      <c r="F932" s="100"/>
      <c r="I932" s="100"/>
    </row>
    <row r="933" spans="1:9" ht="15" customHeight="1" x14ac:dyDescent="0.35">
      <c r="A933" s="1705">
        <v>70486</v>
      </c>
      <c r="B933" s="1706">
        <v>0.83</v>
      </c>
      <c r="C933" s="89" t="s">
        <v>14028</v>
      </c>
      <c r="E933" s="100" t="s">
        <v>875</v>
      </c>
      <c r="F933" s="100"/>
      <c r="I933" s="100"/>
    </row>
    <row r="934" spans="1:9" ht="15" customHeight="1" x14ac:dyDescent="0.35">
      <c r="A934" s="1705">
        <v>70486</v>
      </c>
      <c r="B934" s="1706">
        <v>0.83</v>
      </c>
      <c r="C934" s="100" t="s">
        <v>8599</v>
      </c>
      <c r="E934" s="1705" t="s">
        <v>875</v>
      </c>
    </row>
    <row r="935" spans="1:9" ht="15" customHeight="1" x14ac:dyDescent="0.35">
      <c r="A935" s="1705">
        <v>70486</v>
      </c>
      <c r="B935" s="1706">
        <v>0.83</v>
      </c>
      <c r="C935" s="100" t="s">
        <v>1085</v>
      </c>
      <c r="E935" s="1705" t="s">
        <v>879</v>
      </c>
    </row>
    <row r="936" spans="1:9" ht="15" customHeight="1" x14ac:dyDescent="0.35">
      <c r="A936" s="1705">
        <v>70486</v>
      </c>
      <c r="B936" s="1706">
        <v>0.83</v>
      </c>
      <c r="C936" s="100" t="s">
        <v>1388</v>
      </c>
      <c r="E936" s="1705" t="s">
        <v>1280</v>
      </c>
    </row>
    <row r="937" spans="1:9" ht="15" customHeight="1" x14ac:dyDescent="0.35">
      <c r="A937" s="1705">
        <v>70486</v>
      </c>
      <c r="B937" s="1706">
        <v>0.83</v>
      </c>
      <c r="C937" s="89" t="s">
        <v>14912</v>
      </c>
      <c r="E937" s="100" t="s">
        <v>1433</v>
      </c>
    </row>
    <row r="938" spans="1:9" ht="15" customHeight="1" x14ac:dyDescent="0.35">
      <c r="A938" s="1705">
        <v>70486</v>
      </c>
      <c r="B938" s="1706">
        <v>0.83</v>
      </c>
      <c r="C938" s="89" t="s">
        <v>14947</v>
      </c>
      <c r="E938" s="100" t="s">
        <v>1433</v>
      </c>
    </row>
    <row r="939" spans="1:9" ht="15" customHeight="1" x14ac:dyDescent="0.35">
      <c r="A939" s="1705">
        <v>70486</v>
      </c>
      <c r="B939" s="1706">
        <v>0.83</v>
      </c>
      <c r="C939" s="100" t="s">
        <v>2381</v>
      </c>
      <c r="E939" s="1705" t="s">
        <v>2237</v>
      </c>
    </row>
    <row r="940" spans="1:9" ht="15" customHeight="1" x14ac:dyDescent="0.35">
      <c r="A940" s="1705">
        <v>70486</v>
      </c>
      <c r="B940" s="1706">
        <v>0.83</v>
      </c>
      <c r="C940" s="100" t="s">
        <v>2382</v>
      </c>
      <c r="E940" s="1705" t="s">
        <v>2237</v>
      </c>
    </row>
    <row r="941" spans="1:9" ht="15" customHeight="1" x14ac:dyDescent="0.35">
      <c r="A941" s="1705">
        <v>70486</v>
      </c>
      <c r="B941" s="1706">
        <v>0.83</v>
      </c>
      <c r="C941" s="100" t="s">
        <v>3322</v>
      </c>
      <c r="E941" s="1705" t="s">
        <v>2994</v>
      </c>
    </row>
    <row r="942" spans="1:9" ht="15" customHeight="1" x14ac:dyDescent="0.35">
      <c r="A942" s="1705">
        <v>70486</v>
      </c>
      <c r="B942" s="1706">
        <v>0.83</v>
      </c>
      <c r="C942" s="89" t="s">
        <v>4224</v>
      </c>
      <c r="E942" s="100" t="s">
        <v>4174</v>
      </c>
    </row>
    <row r="943" spans="1:9" ht="15" customHeight="1" x14ac:dyDescent="0.35">
      <c r="A943" s="1705">
        <v>70486</v>
      </c>
      <c r="B943" s="1706">
        <v>0.83</v>
      </c>
      <c r="C943" s="89" t="s">
        <v>4421</v>
      </c>
      <c r="E943" s="1705" t="s">
        <v>4266</v>
      </c>
    </row>
    <row r="944" spans="1:9" ht="15" customHeight="1" x14ac:dyDescent="0.35">
      <c r="A944" s="1705">
        <v>70486</v>
      </c>
      <c r="B944" s="1706">
        <v>0.83</v>
      </c>
      <c r="C944" s="100" t="s">
        <v>4834</v>
      </c>
      <c r="E944" s="100" t="s">
        <v>4609</v>
      </c>
    </row>
    <row r="945" spans="1:9" ht="15" customHeight="1" x14ac:dyDescent="0.35">
      <c r="A945" s="1705">
        <v>70486</v>
      </c>
      <c r="B945" s="1706">
        <v>0.83</v>
      </c>
      <c r="C945" s="100" t="s">
        <v>4835</v>
      </c>
      <c r="E945" s="100" t="s">
        <v>4609</v>
      </c>
    </row>
    <row r="946" spans="1:9" ht="15" customHeight="1" x14ac:dyDescent="0.35">
      <c r="A946" s="1705">
        <v>70486</v>
      </c>
      <c r="B946" s="1706">
        <v>0.83</v>
      </c>
      <c r="C946" s="100" t="s">
        <v>4836</v>
      </c>
      <c r="E946" s="100" t="s">
        <v>4609</v>
      </c>
    </row>
    <row r="947" spans="1:9" ht="15" customHeight="1" x14ac:dyDescent="0.35">
      <c r="A947" s="1705">
        <v>70486</v>
      </c>
      <c r="B947" s="1706">
        <v>0.83</v>
      </c>
      <c r="C947" s="100" t="s">
        <v>5314</v>
      </c>
      <c r="E947" s="100" t="s">
        <v>5155</v>
      </c>
    </row>
    <row r="948" spans="1:9" ht="15" customHeight="1" x14ac:dyDescent="0.35">
      <c r="A948" s="1705">
        <v>70486</v>
      </c>
      <c r="B948" s="1706">
        <v>0.83</v>
      </c>
      <c r="C948" s="89" t="s">
        <v>5625</v>
      </c>
      <c r="E948" s="100" t="s">
        <v>5452</v>
      </c>
    </row>
    <row r="949" spans="1:9" ht="15" customHeight="1" x14ac:dyDescent="0.35">
      <c r="A949" s="1705">
        <v>70486</v>
      </c>
      <c r="B949" s="1706">
        <v>0.83</v>
      </c>
      <c r="C949" s="100" t="s">
        <v>5626</v>
      </c>
      <c r="E949" s="100" t="s">
        <v>5452</v>
      </c>
    </row>
    <row r="950" spans="1:9" ht="15" customHeight="1" x14ac:dyDescent="0.35">
      <c r="A950" s="1705">
        <v>70486</v>
      </c>
      <c r="B950" s="1706">
        <v>0.83</v>
      </c>
      <c r="C950" s="100" t="s">
        <v>5627</v>
      </c>
      <c r="E950" s="100" t="s">
        <v>5452</v>
      </c>
    </row>
    <row r="951" spans="1:9" ht="15" customHeight="1" x14ac:dyDescent="0.35">
      <c r="A951" s="1705">
        <v>70486</v>
      </c>
      <c r="B951" s="1706">
        <v>0.83</v>
      </c>
      <c r="C951" s="100" t="s">
        <v>5843</v>
      </c>
      <c r="E951" s="100" t="s">
        <v>5695</v>
      </c>
    </row>
    <row r="952" spans="1:9" ht="15" customHeight="1" x14ac:dyDescent="0.35">
      <c r="A952" s="1705">
        <v>70486</v>
      </c>
      <c r="B952" s="1706">
        <v>0.83</v>
      </c>
      <c r="C952" s="89" t="s">
        <v>8225</v>
      </c>
      <c r="E952" s="100" t="s">
        <v>5912</v>
      </c>
    </row>
    <row r="953" spans="1:9" ht="15" customHeight="1" x14ac:dyDescent="0.35">
      <c r="A953" s="1705">
        <v>70486</v>
      </c>
      <c r="B953" s="1706">
        <v>0.83</v>
      </c>
      <c r="C953" s="89" t="s">
        <v>8226</v>
      </c>
      <c r="E953" s="100" t="s">
        <v>5912</v>
      </c>
    </row>
    <row r="954" spans="1:9" ht="15" customHeight="1" x14ac:dyDescent="0.35">
      <c r="A954" s="1705">
        <v>70486</v>
      </c>
      <c r="B954" s="1706">
        <v>0.83</v>
      </c>
      <c r="C954" s="89" t="s">
        <v>8227</v>
      </c>
      <c r="E954" s="100" t="s">
        <v>5912</v>
      </c>
    </row>
    <row r="955" spans="1:9" ht="15" customHeight="1" x14ac:dyDescent="0.35">
      <c r="A955" s="1705">
        <v>70486</v>
      </c>
      <c r="B955" s="1706">
        <v>0.83</v>
      </c>
      <c r="C955" s="89" t="s">
        <v>8228</v>
      </c>
      <c r="E955" s="100" t="s">
        <v>5912</v>
      </c>
    </row>
    <row r="956" spans="1:9" ht="15" customHeight="1" x14ac:dyDescent="0.35">
      <c r="A956" s="1705">
        <v>70486</v>
      </c>
      <c r="B956" s="1706">
        <v>0.83</v>
      </c>
      <c r="C956" s="100" t="s">
        <v>6032</v>
      </c>
      <c r="E956" s="100" t="s">
        <v>5923</v>
      </c>
      <c r="F956" s="100"/>
      <c r="I956" s="100"/>
    </row>
    <row r="957" spans="1:9" ht="15" customHeight="1" x14ac:dyDescent="0.35">
      <c r="A957" s="1705">
        <v>70486</v>
      </c>
      <c r="B957" s="1706">
        <v>0.83</v>
      </c>
      <c r="C957" s="100" t="s">
        <v>6033</v>
      </c>
      <c r="E957" s="100" t="s">
        <v>5923</v>
      </c>
      <c r="F957" s="100"/>
      <c r="I957" s="100"/>
    </row>
    <row r="958" spans="1:9" ht="15" customHeight="1" x14ac:dyDescent="0.35">
      <c r="A958" s="1705">
        <v>70486</v>
      </c>
      <c r="B958" s="1706">
        <v>0.83</v>
      </c>
      <c r="C958" s="89" t="s">
        <v>6309</v>
      </c>
      <c r="E958" s="100" t="s">
        <v>6110</v>
      </c>
    </row>
    <row r="959" spans="1:9" ht="15" customHeight="1" x14ac:dyDescent="0.35">
      <c r="A959" s="1705">
        <v>70486</v>
      </c>
      <c r="B959" s="1706">
        <v>0.83</v>
      </c>
      <c r="C959" s="100" t="s">
        <v>6310</v>
      </c>
      <c r="E959" s="100" t="s">
        <v>6110</v>
      </c>
    </row>
    <row r="960" spans="1:9" ht="15" customHeight="1" x14ac:dyDescent="0.35">
      <c r="A960" s="1705">
        <v>70486</v>
      </c>
      <c r="B960" s="1706">
        <v>0.83</v>
      </c>
      <c r="C960" s="100" t="s">
        <v>6311</v>
      </c>
      <c r="E960" s="100" t="s">
        <v>6110</v>
      </c>
    </row>
    <row r="961" spans="1:9" ht="15" customHeight="1" x14ac:dyDescent="0.35">
      <c r="A961" s="1705">
        <v>70486</v>
      </c>
      <c r="B961" s="1706">
        <v>0.83</v>
      </c>
      <c r="C961" s="89" t="s">
        <v>6312</v>
      </c>
      <c r="E961" s="100" t="s">
        <v>6110</v>
      </c>
    </row>
    <row r="962" spans="1:9" ht="15" customHeight="1" x14ac:dyDescent="0.35">
      <c r="A962" s="1705">
        <v>70486</v>
      </c>
      <c r="B962" s="1706">
        <v>0.83</v>
      </c>
      <c r="C962" s="100" t="s">
        <v>6488</v>
      </c>
      <c r="E962" s="100" t="s">
        <v>6484</v>
      </c>
    </row>
    <row r="963" spans="1:9" ht="15" customHeight="1" x14ac:dyDescent="0.35">
      <c r="A963" s="1705">
        <v>70486</v>
      </c>
      <c r="B963" s="1706">
        <v>0.83</v>
      </c>
      <c r="C963" s="89" t="s">
        <v>6634</v>
      </c>
      <c r="E963" s="1705" t="s">
        <v>6556</v>
      </c>
    </row>
    <row r="964" spans="1:9" ht="15" customHeight="1" x14ac:dyDescent="0.35">
      <c r="A964" s="1705">
        <v>70486</v>
      </c>
      <c r="B964" s="1706">
        <v>0.83</v>
      </c>
      <c r="C964" s="89" t="s">
        <v>6635</v>
      </c>
      <c r="E964" s="1705" t="s">
        <v>6556</v>
      </c>
    </row>
    <row r="965" spans="1:9" ht="15" customHeight="1" x14ac:dyDescent="0.35">
      <c r="A965" s="1705">
        <v>70486</v>
      </c>
      <c r="B965" s="1706">
        <v>0.83</v>
      </c>
      <c r="C965" s="89" t="s">
        <v>7175</v>
      </c>
      <c r="E965" s="1705" t="s">
        <v>6965</v>
      </c>
    </row>
    <row r="966" spans="1:9" ht="15" customHeight="1" x14ac:dyDescent="0.35">
      <c r="A966" s="1705">
        <v>70486</v>
      </c>
      <c r="B966" s="1706">
        <v>0.83</v>
      </c>
      <c r="C966" s="89" t="s">
        <v>6032</v>
      </c>
      <c r="E966" s="1705" t="s">
        <v>6965</v>
      </c>
    </row>
    <row r="967" spans="1:9" ht="15" customHeight="1" x14ac:dyDescent="0.35">
      <c r="A967" s="1705">
        <v>70486</v>
      </c>
      <c r="B967" s="1706">
        <v>0.83</v>
      </c>
      <c r="C967" s="89" t="s">
        <v>7176</v>
      </c>
      <c r="E967" s="1705" t="s">
        <v>6965</v>
      </c>
    </row>
    <row r="968" spans="1:9" ht="15" customHeight="1" x14ac:dyDescent="0.35">
      <c r="A968" s="1705">
        <v>70486</v>
      </c>
      <c r="B968" s="1706">
        <v>0.83</v>
      </c>
      <c r="C968" s="89" t="s">
        <v>7177</v>
      </c>
      <c r="E968" s="1705" t="s">
        <v>6965</v>
      </c>
    </row>
    <row r="969" spans="1:9" ht="15" customHeight="1" x14ac:dyDescent="0.35">
      <c r="A969" s="1705">
        <v>70486</v>
      </c>
      <c r="B969" s="1706">
        <v>0.83</v>
      </c>
      <c r="C969" s="100" t="s">
        <v>6032</v>
      </c>
      <c r="E969" s="1705" t="s">
        <v>7428</v>
      </c>
    </row>
    <row r="970" spans="1:9" ht="15" customHeight="1" x14ac:dyDescent="0.35">
      <c r="A970" s="1705">
        <v>70486</v>
      </c>
      <c r="B970" s="1706">
        <v>0.83</v>
      </c>
      <c r="C970" s="100" t="s">
        <v>7634</v>
      </c>
      <c r="E970" s="1705" t="s">
        <v>7428</v>
      </c>
      <c r="F970" s="100"/>
      <c r="I970" s="100"/>
    </row>
    <row r="971" spans="1:9" ht="15" customHeight="1" x14ac:dyDescent="0.35">
      <c r="A971" s="1705">
        <v>70486</v>
      </c>
      <c r="B971" s="1706">
        <v>0.83</v>
      </c>
      <c r="C971" s="100" t="s">
        <v>2382</v>
      </c>
      <c r="E971" s="1705" t="s">
        <v>7428</v>
      </c>
    </row>
    <row r="972" spans="1:9" ht="15" customHeight="1" x14ac:dyDescent="0.35">
      <c r="A972" s="1705">
        <v>70486</v>
      </c>
      <c r="B972" s="1706">
        <v>0.83</v>
      </c>
      <c r="C972" s="100" t="s">
        <v>7635</v>
      </c>
      <c r="E972" s="1705" t="s">
        <v>7428</v>
      </c>
    </row>
    <row r="973" spans="1:9" ht="15" customHeight="1" x14ac:dyDescent="0.35">
      <c r="A973" s="1705">
        <v>70486</v>
      </c>
      <c r="B973" s="1706">
        <v>0.83</v>
      </c>
      <c r="C973" s="100" t="s">
        <v>7636</v>
      </c>
      <c r="E973" s="1705" t="s">
        <v>7428</v>
      </c>
    </row>
    <row r="974" spans="1:9" ht="15" customHeight="1" x14ac:dyDescent="0.35">
      <c r="A974" s="1705">
        <v>70486</v>
      </c>
      <c r="B974" s="1706">
        <v>0.83</v>
      </c>
      <c r="C974" s="89" t="s">
        <v>8935</v>
      </c>
      <c r="E974" s="1705" t="s">
        <v>8689</v>
      </c>
    </row>
    <row r="975" spans="1:9" ht="15" customHeight="1" x14ac:dyDescent="0.35">
      <c r="A975" s="1705">
        <v>70486</v>
      </c>
      <c r="B975" s="1706">
        <v>0.83</v>
      </c>
      <c r="C975" s="89" t="s">
        <v>9366</v>
      </c>
      <c r="E975" s="1738" t="s">
        <v>9126</v>
      </c>
    </row>
    <row r="976" spans="1:9" ht="15" customHeight="1" x14ac:dyDescent="0.35">
      <c r="A976" s="1705">
        <v>70486</v>
      </c>
      <c r="B976" s="1706">
        <v>0.83</v>
      </c>
      <c r="C976" s="100" t="s">
        <v>9884</v>
      </c>
      <c r="E976" s="1705" t="s">
        <v>9583</v>
      </c>
    </row>
    <row r="977" spans="1:5" ht="15" customHeight="1" x14ac:dyDescent="0.35">
      <c r="A977" s="1705">
        <v>70486</v>
      </c>
      <c r="B977" s="1706">
        <v>0.83</v>
      </c>
      <c r="C977" s="100" t="s">
        <v>2381</v>
      </c>
      <c r="E977" s="1705" t="s">
        <v>9583</v>
      </c>
    </row>
    <row r="978" spans="1:5" ht="15" customHeight="1" x14ac:dyDescent="0.35">
      <c r="A978" s="1705">
        <v>70486</v>
      </c>
      <c r="B978" s="1706">
        <v>0.83</v>
      </c>
      <c r="C978" s="100" t="s">
        <v>2382</v>
      </c>
      <c r="E978" s="1705" t="s">
        <v>9583</v>
      </c>
    </row>
    <row r="979" spans="1:5" ht="15" customHeight="1" x14ac:dyDescent="0.35">
      <c r="A979" s="1705">
        <v>70486</v>
      </c>
      <c r="B979" s="1706">
        <v>0.83</v>
      </c>
      <c r="C979" s="89" t="s">
        <v>10938</v>
      </c>
      <c r="E979" s="1705" t="s">
        <v>10273</v>
      </c>
    </row>
    <row r="980" spans="1:5" ht="15" customHeight="1" x14ac:dyDescent="0.35">
      <c r="A980" s="1705">
        <v>70486</v>
      </c>
      <c r="B980" s="1706">
        <v>0.83</v>
      </c>
      <c r="C980" s="89" t="s">
        <v>10939</v>
      </c>
      <c r="E980" s="1705" t="s">
        <v>10273</v>
      </c>
    </row>
    <row r="981" spans="1:5" ht="15" customHeight="1" x14ac:dyDescent="0.35">
      <c r="A981" s="1705">
        <v>70486</v>
      </c>
      <c r="B981" s="1706">
        <v>0.83</v>
      </c>
      <c r="C981" s="89" t="s">
        <v>10940</v>
      </c>
      <c r="E981" s="1705" t="s">
        <v>10273</v>
      </c>
    </row>
    <row r="982" spans="1:5" ht="15" customHeight="1" x14ac:dyDescent="0.35">
      <c r="A982" s="1705">
        <v>70486</v>
      </c>
      <c r="B982" s="1706">
        <v>0.83</v>
      </c>
      <c r="C982" s="89" t="s">
        <v>10941</v>
      </c>
      <c r="E982" s="1705" t="s">
        <v>10273</v>
      </c>
    </row>
    <row r="983" spans="1:5" ht="15" customHeight="1" x14ac:dyDescent="0.35">
      <c r="A983" s="1705">
        <v>70486</v>
      </c>
      <c r="B983" s="1706">
        <v>0.83</v>
      </c>
      <c r="C983" s="89" t="s">
        <v>10942</v>
      </c>
      <c r="E983" s="1705" t="s">
        <v>10273</v>
      </c>
    </row>
    <row r="984" spans="1:5" ht="15" customHeight="1" x14ac:dyDescent="0.35">
      <c r="A984" s="1705">
        <v>70486</v>
      </c>
      <c r="B984" s="1706">
        <v>0.83</v>
      </c>
      <c r="C984" s="89" t="s">
        <v>10943</v>
      </c>
      <c r="E984" s="1705" t="s">
        <v>10273</v>
      </c>
    </row>
    <row r="985" spans="1:5" ht="15" customHeight="1" x14ac:dyDescent="0.35">
      <c r="A985" s="1705">
        <v>70486</v>
      </c>
      <c r="B985" s="1706">
        <v>0.83</v>
      </c>
      <c r="C985" s="89" t="s">
        <v>10944</v>
      </c>
      <c r="E985" s="1705" t="s">
        <v>10273</v>
      </c>
    </row>
    <row r="986" spans="1:5" ht="15" customHeight="1" x14ac:dyDescent="0.35">
      <c r="A986" s="1705">
        <v>70486</v>
      </c>
      <c r="B986" s="1706">
        <v>0.83</v>
      </c>
      <c r="C986" s="1705" t="s">
        <v>10945</v>
      </c>
      <c r="E986" s="1705" t="s">
        <v>10273</v>
      </c>
    </row>
    <row r="987" spans="1:5" ht="15" customHeight="1" x14ac:dyDescent="0.35">
      <c r="A987" s="1705">
        <v>70486</v>
      </c>
      <c r="B987" s="1706">
        <v>0.83</v>
      </c>
      <c r="C987" s="89" t="s">
        <v>10946</v>
      </c>
      <c r="E987" s="1705" t="s">
        <v>10273</v>
      </c>
    </row>
    <row r="988" spans="1:5" ht="15" customHeight="1" x14ac:dyDescent="0.35">
      <c r="A988" s="1705">
        <v>70486</v>
      </c>
      <c r="B988" s="1706">
        <v>0.83</v>
      </c>
      <c r="C988" s="89" t="s">
        <v>10947</v>
      </c>
      <c r="E988" s="1705" t="s">
        <v>10273</v>
      </c>
    </row>
    <row r="989" spans="1:5" ht="15" customHeight="1" x14ac:dyDescent="0.35">
      <c r="A989" s="1705">
        <v>70486</v>
      </c>
      <c r="B989" s="1706">
        <v>0.83</v>
      </c>
      <c r="C989" s="100" t="s">
        <v>12197</v>
      </c>
      <c r="E989" s="100" t="s">
        <v>12088</v>
      </c>
    </row>
    <row r="990" spans="1:5" ht="15" customHeight="1" x14ac:dyDescent="0.35">
      <c r="A990" s="1705">
        <v>70486</v>
      </c>
      <c r="B990" s="1706">
        <v>0.83</v>
      </c>
      <c r="C990" s="100" t="s">
        <v>12198</v>
      </c>
      <c r="E990" s="100" t="s">
        <v>12088</v>
      </c>
    </row>
    <row r="991" spans="1:5" ht="15" customHeight="1" x14ac:dyDescent="0.35">
      <c r="A991" s="1705">
        <v>70486</v>
      </c>
      <c r="B991" s="1706">
        <v>0.83</v>
      </c>
      <c r="C991" s="100" t="s">
        <v>12199</v>
      </c>
      <c r="E991" s="100" t="s">
        <v>12088</v>
      </c>
    </row>
    <row r="992" spans="1:5" ht="15" customHeight="1" x14ac:dyDescent="0.35">
      <c r="A992" s="1705">
        <v>70486</v>
      </c>
      <c r="B992" s="1706">
        <v>0.83</v>
      </c>
      <c r="C992" s="100" t="s">
        <v>12200</v>
      </c>
      <c r="E992" s="100" t="s">
        <v>12088</v>
      </c>
    </row>
    <row r="993" spans="1:5" ht="15" customHeight="1" x14ac:dyDescent="0.35">
      <c r="A993" s="1705">
        <v>70486</v>
      </c>
      <c r="B993" s="1706">
        <v>0.83</v>
      </c>
      <c r="C993" s="100" t="s">
        <v>12883</v>
      </c>
      <c r="E993" s="1705" t="s">
        <v>12542</v>
      </c>
    </row>
    <row r="994" spans="1:5" ht="15" customHeight="1" x14ac:dyDescent="0.35">
      <c r="A994" s="1705">
        <v>70486</v>
      </c>
      <c r="B994" s="1706">
        <v>0.83</v>
      </c>
      <c r="C994" s="100" t="s">
        <v>12884</v>
      </c>
      <c r="E994" s="1705" t="s">
        <v>12542</v>
      </c>
    </row>
    <row r="995" spans="1:5" ht="15" customHeight="1" x14ac:dyDescent="0.35">
      <c r="A995" s="1705">
        <v>70486</v>
      </c>
      <c r="B995" s="1706">
        <v>0.83</v>
      </c>
      <c r="C995" s="89" t="s">
        <v>12885</v>
      </c>
      <c r="E995" s="1705" t="s">
        <v>12542</v>
      </c>
    </row>
    <row r="996" spans="1:5" ht="15" customHeight="1" x14ac:dyDescent="0.35">
      <c r="A996" s="1705">
        <v>70486</v>
      </c>
      <c r="B996" s="1706">
        <v>0.83</v>
      </c>
      <c r="C996" s="89" t="s">
        <v>12886</v>
      </c>
      <c r="E996" s="1705" t="s">
        <v>12542</v>
      </c>
    </row>
    <row r="997" spans="1:5" ht="15" customHeight="1" x14ac:dyDescent="0.35">
      <c r="A997" s="1705">
        <v>70486</v>
      </c>
      <c r="B997" s="1706">
        <v>0.83</v>
      </c>
      <c r="C997" s="89" t="s">
        <v>12887</v>
      </c>
      <c r="E997" s="1705" t="s">
        <v>12542</v>
      </c>
    </row>
    <row r="998" spans="1:5" ht="15" customHeight="1" x14ac:dyDescent="0.35">
      <c r="A998" s="1705">
        <v>70486</v>
      </c>
      <c r="B998" s="1706">
        <v>0.83</v>
      </c>
      <c r="C998" s="100" t="s">
        <v>3981</v>
      </c>
      <c r="E998" s="1705" t="s">
        <v>13383</v>
      </c>
    </row>
    <row r="999" spans="1:5" ht="15" customHeight="1" x14ac:dyDescent="0.35">
      <c r="A999" s="1705">
        <v>70486</v>
      </c>
      <c r="B999" s="1706">
        <v>0.83</v>
      </c>
      <c r="C999" s="100" t="s">
        <v>13498</v>
      </c>
      <c r="E999" s="1705" t="s">
        <v>13430</v>
      </c>
    </row>
    <row r="1000" spans="1:5" ht="15" customHeight="1" x14ac:dyDescent="0.35">
      <c r="A1000" s="1705">
        <v>70486</v>
      </c>
      <c r="B1000" s="1706">
        <v>0.83</v>
      </c>
      <c r="C1000" s="100" t="s">
        <v>13499</v>
      </c>
      <c r="E1000" s="1705" t="s">
        <v>13430</v>
      </c>
    </row>
    <row r="1001" spans="1:5" ht="15" customHeight="1" x14ac:dyDescent="0.35">
      <c r="A1001" s="1705">
        <v>70486</v>
      </c>
      <c r="B1001" s="1706">
        <v>0.83</v>
      </c>
      <c r="C1001" s="1705" t="s">
        <v>13500</v>
      </c>
      <c r="E1001" s="1705" t="s">
        <v>13430</v>
      </c>
    </row>
    <row r="1002" spans="1:5" ht="15" customHeight="1" x14ac:dyDescent="0.35">
      <c r="A1002" s="1705">
        <v>70486</v>
      </c>
      <c r="B1002" s="1706">
        <v>0.83</v>
      </c>
      <c r="C1002" s="89" t="s">
        <v>13756</v>
      </c>
      <c r="E1002" s="1705" t="s">
        <v>13580</v>
      </c>
    </row>
    <row r="1003" spans="1:5" ht="15" customHeight="1" x14ac:dyDescent="0.35">
      <c r="A1003" s="1705">
        <v>70486</v>
      </c>
      <c r="B1003" s="1706">
        <v>0.83</v>
      </c>
      <c r="C1003" s="89" t="s">
        <v>14127</v>
      </c>
    </row>
    <row r="1004" spans="1:5" ht="15" customHeight="1" x14ac:dyDescent="0.35">
      <c r="A1004" s="1705">
        <v>70487</v>
      </c>
      <c r="B1004" s="1706">
        <v>1.1000000000000001</v>
      </c>
      <c r="C1004" s="89" t="s">
        <v>2897</v>
      </c>
      <c r="E1004" s="1705" t="s">
        <v>19</v>
      </c>
    </row>
    <row r="1005" spans="1:5" ht="15" customHeight="1" x14ac:dyDescent="0.35">
      <c r="A1005" s="1705">
        <v>70487</v>
      </c>
      <c r="B1005" s="1706">
        <v>1.1000000000000001</v>
      </c>
      <c r="C1005" s="100" t="s">
        <v>2898</v>
      </c>
      <c r="E1005" s="1705" t="s">
        <v>19</v>
      </c>
    </row>
    <row r="1006" spans="1:5" ht="15" customHeight="1" x14ac:dyDescent="0.35">
      <c r="A1006" s="1705">
        <v>70487</v>
      </c>
      <c r="B1006" s="1706">
        <v>1.1000000000000001</v>
      </c>
      <c r="C1006" s="100" t="s">
        <v>148</v>
      </c>
      <c r="E1006" s="1705" t="s">
        <v>39</v>
      </c>
    </row>
    <row r="1007" spans="1:5" ht="15" customHeight="1" x14ac:dyDescent="0.35">
      <c r="A1007" s="1705">
        <v>70487</v>
      </c>
      <c r="B1007" s="1706">
        <v>1.1000000000000001</v>
      </c>
      <c r="C1007" s="100" t="s">
        <v>437</v>
      </c>
      <c r="E1007" s="1705" t="s">
        <v>182</v>
      </c>
    </row>
    <row r="1008" spans="1:5" ht="15" customHeight="1" x14ac:dyDescent="0.35">
      <c r="A1008" s="1705">
        <v>70487</v>
      </c>
      <c r="B1008" s="1706">
        <v>1.1000000000000001</v>
      </c>
      <c r="C1008" s="89" t="s">
        <v>14044</v>
      </c>
      <c r="E1008" s="100" t="s">
        <v>875</v>
      </c>
    </row>
    <row r="1009" spans="1:9" ht="15" customHeight="1" x14ac:dyDescent="0.35">
      <c r="A1009" s="1705">
        <v>70487</v>
      </c>
      <c r="B1009" s="1706">
        <v>1.1000000000000001</v>
      </c>
      <c r="C1009" s="100" t="s">
        <v>1722</v>
      </c>
      <c r="E1009" s="1705" t="s">
        <v>875</v>
      </c>
    </row>
    <row r="1010" spans="1:9" ht="15" customHeight="1" x14ac:dyDescent="0.35">
      <c r="A1010" s="1705">
        <v>70487</v>
      </c>
      <c r="B1010" s="1706">
        <v>1.1000000000000001</v>
      </c>
      <c r="C1010" s="100" t="s">
        <v>14045</v>
      </c>
      <c r="E1010" s="100" t="s">
        <v>875</v>
      </c>
    </row>
    <row r="1011" spans="1:9" ht="15" customHeight="1" x14ac:dyDescent="0.35">
      <c r="A1011" s="1705">
        <v>70487</v>
      </c>
      <c r="B1011" s="1706">
        <v>1.1000000000000001</v>
      </c>
      <c r="C1011" s="100" t="s">
        <v>8614</v>
      </c>
      <c r="E1011" s="1705" t="s">
        <v>875</v>
      </c>
    </row>
    <row r="1012" spans="1:9" ht="15" customHeight="1" x14ac:dyDescent="0.35">
      <c r="A1012" s="1705">
        <v>70487</v>
      </c>
      <c r="B1012" s="1706">
        <v>1.1000000000000001</v>
      </c>
      <c r="C1012" s="100" t="s">
        <v>1117</v>
      </c>
      <c r="E1012" s="1705" t="s">
        <v>879</v>
      </c>
    </row>
    <row r="1013" spans="1:9" ht="15" customHeight="1" x14ac:dyDescent="0.35">
      <c r="A1013" s="1705">
        <v>70487</v>
      </c>
      <c r="B1013" s="1706">
        <v>1.1000000000000001</v>
      </c>
      <c r="C1013" s="100" t="s">
        <v>1401</v>
      </c>
      <c r="E1013" s="1705" t="s">
        <v>1280</v>
      </c>
      <c r="F1013" s="100"/>
      <c r="I1013" s="100"/>
    </row>
    <row r="1014" spans="1:9" ht="15" customHeight="1" x14ac:dyDescent="0.35">
      <c r="A1014" s="1705">
        <v>70487</v>
      </c>
      <c r="B1014" s="1706">
        <v>1.1000000000000001</v>
      </c>
      <c r="C1014" s="100" t="s">
        <v>2408</v>
      </c>
      <c r="E1014" s="1705" t="s">
        <v>2237</v>
      </c>
    </row>
    <row r="1015" spans="1:9" ht="15" customHeight="1" x14ac:dyDescent="0.35">
      <c r="A1015" s="1705">
        <v>70487</v>
      </c>
      <c r="B1015" s="1706">
        <v>1.1000000000000001</v>
      </c>
      <c r="C1015" s="100" t="s">
        <v>2409</v>
      </c>
      <c r="E1015" s="1705" t="s">
        <v>2237</v>
      </c>
    </row>
    <row r="1016" spans="1:9" ht="15" customHeight="1" x14ac:dyDescent="0.35">
      <c r="A1016" s="1705">
        <v>70487</v>
      </c>
      <c r="B1016" s="1706">
        <v>1.1000000000000001</v>
      </c>
      <c r="C1016" s="100" t="s">
        <v>3407</v>
      </c>
      <c r="E1016" s="1705" t="s">
        <v>2994</v>
      </c>
    </row>
    <row r="1017" spans="1:9" ht="15" customHeight="1" x14ac:dyDescent="0.35">
      <c r="A1017" s="1705">
        <v>70487</v>
      </c>
      <c r="B1017" s="1706">
        <v>1.1000000000000001</v>
      </c>
      <c r="C1017" s="100" t="s">
        <v>4234</v>
      </c>
      <c r="E1017" s="100" t="s">
        <v>4174</v>
      </c>
    </row>
    <row r="1018" spans="1:9" ht="15" customHeight="1" x14ac:dyDescent="0.35">
      <c r="A1018" s="1705">
        <v>70487</v>
      </c>
      <c r="B1018" s="1706">
        <v>1.1000000000000001</v>
      </c>
      <c r="C1018" s="89" t="s">
        <v>4458</v>
      </c>
      <c r="E1018" s="1705" t="s">
        <v>4266</v>
      </c>
    </row>
    <row r="1019" spans="1:9" ht="15" customHeight="1" x14ac:dyDescent="0.35">
      <c r="A1019" s="1705">
        <v>70487</v>
      </c>
      <c r="B1019" s="1706">
        <v>1.1000000000000001</v>
      </c>
      <c r="C1019" s="100" t="s">
        <v>4857</v>
      </c>
      <c r="E1019" s="100" t="s">
        <v>4609</v>
      </c>
    </row>
    <row r="1020" spans="1:9" ht="15" customHeight="1" x14ac:dyDescent="0.35">
      <c r="A1020" s="1705">
        <v>70487</v>
      </c>
      <c r="B1020" s="1706">
        <v>1.1000000000000001</v>
      </c>
      <c r="C1020" s="100" t="s">
        <v>4858</v>
      </c>
      <c r="E1020" s="100" t="s">
        <v>4609</v>
      </c>
    </row>
    <row r="1021" spans="1:9" ht="15" customHeight="1" x14ac:dyDescent="0.35">
      <c r="A1021" s="1705">
        <v>70487</v>
      </c>
      <c r="B1021" s="1706">
        <v>1.1000000000000001</v>
      </c>
      <c r="C1021" s="100" t="s">
        <v>4859</v>
      </c>
      <c r="E1021" s="100" t="s">
        <v>4609</v>
      </c>
    </row>
    <row r="1022" spans="1:9" ht="15" customHeight="1" x14ac:dyDescent="0.35">
      <c r="A1022" s="1705">
        <v>70487</v>
      </c>
      <c r="B1022" s="1706">
        <v>1.1000000000000001</v>
      </c>
      <c r="C1022" s="89" t="s">
        <v>5324</v>
      </c>
      <c r="E1022" s="100" t="s">
        <v>5155</v>
      </c>
    </row>
    <row r="1023" spans="1:9" ht="15" customHeight="1" x14ac:dyDescent="0.35">
      <c r="A1023" s="1705">
        <v>70487</v>
      </c>
      <c r="B1023" s="1706">
        <v>1.1000000000000001</v>
      </c>
      <c r="C1023" s="100" t="s">
        <v>5637</v>
      </c>
      <c r="E1023" s="100" t="s">
        <v>5452</v>
      </c>
    </row>
    <row r="1024" spans="1:9" ht="15" customHeight="1" x14ac:dyDescent="0.35">
      <c r="A1024" s="1705">
        <v>70487</v>
      </c>
      <c r="B1024" s="1706">
        <v>1.1000000000000001</v>
      </c>
      <c r="C1024" s="100" t="s">
        <v>5638</v>
      </c>
      <c r="E1024" s="100" t="s">
        <v>5452</v>
      </c>
    </row>
    <row r="1025" spans="1:9" ht="15" customHeight="1" x14ac:dyDescent="0.35">
      <c r="A1025" s="1705">
        <v>70487</v>
      </c>
      <c r="B1025" s="1706">
        <v>1.1000000000000001</v>
      </c>
      <c r="C1025" s="100" t="s">
        <v>5864</v>
      </c>
      <c r="E1025" s="100" t="s">
        <v>5695</v>
      </c>
    </row>
    <row r="1026" spans="1:9" ht="15" customHeight="1" x14ac:dyDescent="0.35">
      <c r="A1026" s="1705">
        <v>70487</v>
      </c>
      <c r="B1026" s="1706">
        <v>1.1000000000000001</v>
      </c>
      <c r="C1026" s="89" t="s">
        <v>8252</v>
      </c>
      <c r="E1026" s="100" t="s">
        <v>5912</v>
      </c>
    </row>
    <row r="1027" spans="1:9" ht="15" customHeight="1" x14ac:dyDescent="0.35">
      <c r="A1027" s="1705">
        <v>70487</v>
      </c>
      <c r="B1027" s="1706">
        <v>1.1000000000000001</v>
      </c>
      <c r="C1027" s="100" t="s">
        <v>8253</v>
      </c>
      <c r="E1027" s="100" t="s">
        <v>5912</v>
      </c>
    </row>
    <row r="1028" spans="1:9" ht="15" customHeight="1" x14ac:dyDescent="0.35">
      <c r="A1028" s="1705">
        <v>70487</v>
      </c>
      <c r="B1028" s="1706">
        <v>1.1000000000000001</v>
      </c>
      <c r="C1028" s="100" t="s">
        <v>6050</v>
      </c>
      <c r="E1028" s="100" t="s">
        <v>5923</v>
      </c>
      <c r="F1028" s="100"/>
      <c r="I1028" s="100"/>
    </row>
    <row r="1029" spans="1:9" ht="15" customHeight="1" x14ac:dyDescent="0.35">
      <c r="A1029" s="1705">
        <v>70487</v>
      </c>
      <c r="B1029" s="1706">
        <v>1.1000000000000001</v>
      </c>
      <c r="C1029" s="100" t="s">
        <v>6051</v>
      </c>
      <c r="E1029" s="100" t="s">
        <v>5923</v>
      </c>
      <c r="F1029" s="100"/>
      <c r="I1029" s="100"/>
    </row>
    <row r="1030" spans="1:9" ht="15" customHeight="1" x14ac:dyDescent="0.35">
      <c r="A1030" s="1705">
        <v>70487</v>
      </c>
      <c r="B1030" s="1706">
        <v>1.1000000000000001</v>
      </c>
      <c r="C1030" s="100" t="s">
        <v>6350</v>
      </c>
      <c r="E1030" s="100" t="s">
        <v>6110</v>
      </c>
    </row>
    <row r="1031" spans="1:9" ht="15" customHeight="1" x14ac:dyDescent="0.35">
      <c r="A1031" s="1705">
        <v>70487</v>
      </c>
      <c r="B1031" s="1706">
        <v>1.1000000000000001</v>
      </c>
      <c r="C1031" s="100" t="s">
        <v>6351</v>
      </c>
      <c r="E1031" s="100" t="s">
        <v>6110</v>
      </c>
    </row>
    <row r="1032" spans="1:9" ht="15" customHeight="1" x14ac:dyDescent="0.35">
      <c r="A1032" s="1705">
        <v>70487</v>
      </c>
      <c r="B1032" s="1706">
        <v>1.1000000000000001</v>
      </c>
      <c r="C1032" s="100" t="s">
        <v>6051</v>
      </c>
      <c r="E1032" s="100" t="s">
        <v>6110</v>
      </c>
    </row>
    <row r="1033" spans="1:9" ht="15" customHeight="1" x14ac:dyDescent="0.35">
      <c r="A1033" s="1705">
        <v>70487</v>
      </c>
      <c r="B1033" s="1706">
        <v>1.1000000000000001</v>
      </c>
      <c r="C1033" s="100" t="s">
        <v>2408</v>
      </c>
      <c r="E1033" s="1705" t="s">
        <v>6737</v>
      </c>
    </row>
    <row r="1034" spans="1:9" ht="15" customHeight="1" x14ac:dyDescent="0.35">
      <c r="A1034" s="1705">
        <v>70487</v>
      </c>
      <c r="B1034" s="1706">
        <v>1.1000000000000001</v>
      </c>
      <c r="C1034" s="100" t="s">
        <v>7194</v>
      </c>
      <c r="E1034" s="1705" t="s">
        <v>6965</v>
      </c>
    </row>
    <row r="1035" spans="1:9" ht="15" customHeight="1" x14ac:dyDescent="0.35">
      <c r="A1035" s="1705">
        <v>70487</v>
      </c>
      <c r="B1035" s="1706">
        <v>1.1000000000000001</v>
      </c>
      <c r="C1035" s="243" t="s">
        <v>7195</v>
      </c>
      <c r="E1035" s="1705" t="s">
        <v>6965</v>
      </c>
    </row>
    <row r="1036" spans="1:9" ht="15" customHeight="1" x14ac:dyDescent="0.35">
      <c r="A1036" s="1705">
        <v>70487</v>
      </c>
      <c r="B1036" s="1706">
        <v>1.1000000000000001</v>
      </c>
      <c r="C1036" s="100" t="s">
        <v>7682</v>
      </c>
      <c r="E1036" s="1705" t="s">
        <v>7428</v>
      </c>
    </row>
    <row r="1037" spans="1:9" ht="15" customHeight="1" x14ac:dyDescent="0.35">
      <c r="A1037" s="1705">
        <v>70487</v>
      </c>
      <c r="B1037" s="1706">
        <v>1.1000000000000001</v>
      </c>
      <c r="C1037" s="100" t="s">
        <v>7683</v>
      </c>
      <c r="E1037" s="1705" t="s">
        <v>7428</v>
      </c>
      <c r="F1037" s="100"/>
      <c r="I1037" s="100"/>
    </row>
    <row r="1038" spans="1:9" ht="15" customHeight="1" x14ac:dyDescent="0.35">
      <c r="A1038" s="1705">
        <v>70487</v>
      </c>
      <c r="B1038" s="1706">
        <v>1.1000000000000001</v>
      </c>
      <c r="C1038" s="100" t="s">
        <v>2409</v>
      </c>
      <c r="E1038" s="1705" t="s">
        <v>7428</v>
      </c>
    </row>
    <row r="1039" spans="1:9" ht="15" customHeight="1" x14ac:dyDescent="0.35">
      <c r="A1039" s="1705">
        <v>70487</v>
      </c>
      <c r="B1039" s="1706">
        <v>1.1000000000000001</v>
      </c>
      <c r="C1039" s="100" t="s">
        <v>7684</v>
      </c>
      <c r="E1039" s="1705" t="s">
        <v>7428</v>
      </c>
    </row>
    <row r="1040" spans="1:9" ht="15" customHeight="1" x14ac:dyDescent="0.35">
      <c r="A1040" s="1705">
        <v>70487</v>
      </c>
      <c r="B1040" s="1706">
        <v>1.1000000000000001</v>
      </c>
      <c r="C1040" s="89" t="s">
        <v>8965</v>
      </c>
      <c r="E1040" s="1705" t="s">
        <v>8689</v>
      </c>
    </row>
    <row r="1041" spans="1:9" ht="15" customHeight="1" x14ac:dyDescent="0.35">
      <c r="A1041" s="1705">
        <v>70487</v>
      </c>
      <c r="B1041" s="1706">
        <v>1.1000000000000001</v>
      </c>
      <c r="C1041" s="89" t="s">
        <v>9406</v>
      </c>
      <c r="E1041" s="1738" t="s">
        <v>9126</v>
      </c>
      <c r="F1041" s="100"/>
      <c r="I1041" s="100"/>
    </row>
    <row r="1042" spans="1:9" ht="15" customHeight="1" x14ac:dyDescent="0.35">
      <c r="A1042" s="1705">
        <v>70487</v>
      </c>
      <c r="B1042" s="1706">
        <v>1.1000000000000001</v>
      </c>
      <c r="C1042" s="100" t="s">
        <v>9407</v>
      </c>
      <c r="E1042" s="1738" t="s">
        <v>9126</v>
      </c>
      <c r="F1042" s="100"/>
      <c r="I1042" s="100"/>
    </row>
    <row r="1043" spans="1:9" ht="15" customHeight="1" x14ac:dyDescent="0.35">
      <c r="A1043" s="1705">
        <v>70487</v>
      </c>
      <c r="B1043" s="1706">
        <v>1.1000000000000001</v>
      </c>
      <c r="C1043" s="100" t="s">
        <v>9939</v>
      </c>
      <c r="E1043" s="1705" t="s">
        <v>9583</v>
      </c>
    </row>
    <row r="1044" spans="1:9" ht="15" customHeight="1" x14ac:dyDescent="0.35">
      <c r="A1044" s="1705">
        <v>70487</v>
      </c>
      <c r="B1044" s="1706">
        <v>1.1000000000000001</v>
      </c>
      <c r="C1044" s="100" t="s">
        <v>2408</v>
      </c>
      <c r="E1044" s="1705" t="s">
        <v>9583</v>
      </c>
    </row>
    <row r="1045" spans="1:9" ht="15" customHeight="1" x14ac:dyDescent="0.35">
      <c r="A1045" s="1705">
        <v>70487</v>
      </c>
      <c r="B1045" s="1706">
        <v>1.1000000000000001</v>
      </c>
      <c r="C1045" s="100" t="s">
        <v>12239</v>
      </c>
      <c r="E1045" s="100" t="s">
        <v>12088</v>
      </c>
    </row>
    <row r="1046" spans="1:9" ht="15" customHeight="1" x14ac:dyDescent="0.35">
      <c r="A1046" s="1705">
        <v>70487</v>
      </c>
      <c r="B1046" s="1706">
        <v>1.1000000000000001</v>
      </c>
      <c r="C1046" s="100" t="s">
        <v>12240</v>
      </c>
      <c r="E1046" s="100" t="s">
        <v>12088</v>
      </c>
    </row>
    <row r="1047" spans="1:9" ht="15" customHeight="1" x14ac:dyDescent="0.35">
      <c r="A1047" s="1705">
        <v>70487</v>
      </c>
      <c r="B1047" s="1706">
        <v>1.1000000000000001</v>
      </c>
      <c r="C1047" s="100" t="s">
        <v>12241</v>
      </c>
      <c r="E1047" s="100" t="s">
        <v>12088</v>
      </c>
    </row>
    <row r="1048" spans="1:9" ht="15" customHeight="1" x14ac:dyDescent="0.35">
      <c r="A1048" s="1705">
        <v>70487</v>
      </c>
      <c r="B1048" s="1706">
        <v>1.1000000000000001</v>
      </c>
      <c r="C1048" s="100" t="s">
        <v>12976</v>
      </c>
      <c r="E1048" s="1705" t="s">
        <v>12542</v>
      </c>
    </row>
    <row r="1049" spans="1:9" ht="15" customHeight="1" x14ac:dyDescent="0.35">
      <c r="A1049" s="1705">
        <v>70487</v>
      </c>
      <c r="B1049" s="1706">
        <v>1.1000000000000001</v>
      </c>
      <c r="C1049" s="100" t="s">
        <v>12977</v>
      </c>
      <c r="E1049" s="1705" t="s">
        <v>12542</v>
      </c>
    </row>
    <row r="1050" spans="1:9" ht="15" customHeight="1" x14ac:dyDescent="0.35">
      <c r="A1050" s="1705">
        <v>70487</v>
      </c>
      <c r="B1050" s="1706">
        <v>1.1000000000000001</v>
      </c>
      <c r="C1050" s="100" t="s">
        <v>4020</v>
      </c>
      <c r="E1050" s="1705" t="s">
        <v>13383</v>
      </c>
    </row>
    <row r="1051" spans="1:9" ht="15" customHeight="1" x14ac:dyDescent="0.35">
      <c r="A1051" s="1705">
        <v>70488</v>
      </c>
      <c r="B1051" s="1706">
        <v>1.24</v>
      </c>
      <c r="C1051" s="100" t="s">
        <v>2913</v>
      </c>
      <c r="E1051" s="1705" t="s">
        <v>19</v>
      </c>
    </row>
    <row r="1052" spans="1:9" ht="15" customHeight="1" x14ac:dyDescent="0.35">
      <c r="A1052" s="1705">
        <v>70488</v>
      </c>
      <c r="B1052" s="1706">
        <v>1.24</v>
      </c>
      <c r="C1052" s="100" t="s">
        <v>2914</v>
      </c>
      <c r="E1052" s="1705" t="s">
        <v>19</v>
      </c>
    </row>
    <row r="1053" spans="1:9" ht="15" customHeight="1" x14ac:dyDescent="0.35">
      <c r="A1053" s="1705">
        <v>70488</v>
      </c>
      <c r="B1053" s="1706">
        <v>1.24</v>
      </c>
      <c r="C1053" s="100" t="s">
        <v>463</v>
      </c>
      <c r="E1053" s="1705" t="s">
        <v>182</v>
      </c>
    </row>
    <row r="1054" spans="1:9" ht="15" customHeight="1" x14ac:dyDescent="0.35">
      <c r="A1054" s="1705">
        <v>70488</v>
      </c>
      <c r="B1054" s="1737">
        <v>1.24</v>
      </c>
      <c r="C1054" s="100" t="s">
        <v>748</v>
      </c>
      <c r="E1054" s="1705" t="s">
        <v>532</v>
      </c>
    </row>
    <row r="1055" spans="1:9" ht="15" customHeight="1" x14ac:dyDescent="0.35">
      <c r="A1055" s="1705">
        <v>70488</v>
      </c>
      <c r="B1055" s="1706">
        <v>1.24</v>
      </c>
      <c r="C1055" s="100" t="s">
        <v>5655</v>
      </c>
      <c r="E1055" s="100" t="s">
        <v>875</v>
      </c>
    </row>
    <row r="1056" spans="1:9" ht="15" customHeight="1" x14ac:dyDescent="0.35">
      <c r="A1056" s="1705">
        <v>70488</v>
      </c>
      <c r="B1056" s="1706">
        <v>1.24</v>
      </c>
      <c r="C1056" s="89" t="s">
        <v>14053</v>
      </c>
      <c r="E1056" s="100" t="s">
        <v>875</v>
      </c>
    </row>
    <row r="1057" spans="1:9" ht="15" customHeight="1" x14ac:dyDescent="0.35">
      <c r="A1057" s="1705">
        <v>70488</v>
      </c>
      <c r="B1057" s="1706">
        <v>1.24</v>
      </c>
      <c r="C1057" s="100" t="s">
        <v>8626</v>
      </c>
      <c r="E1057" s="1705" t="s">
        <v>875</v>
      </c>
    </row>
    <row r="1058" spans="1:9" ht="15" customHeight="1" x14ac:dyDescent="0.35">
      <c r="A1058" s="1705">
        <v>70488</v>
      </c>
      <c r="B1058" s="1706">
        <v>1.24</v>
      </c>
      <c r="C1058" s="100" t="s">
        <v>1140</v>
      </c>
      <c r="E1058" s="1705" t="s">
        <v>879</v>
      </c>
    </row>
    <row r="1059" spans="1:9" ht="15" customHeight="1" x14ac:dyDescent="0.35">
      <c r="A1059" s="1705">
        <v>70488</v>
      </c>
      <c r="B1059" s="1706">
        <v>1.24</v>
      </c>
      <c r="C1059" s="100" t="s">
        <v>14877</v>
      </c>
      <c r="E1059" s="1705" t="s">
        <v>14876</v>
      </c>
    </row>
    <row r="1060" spans="1:9" ht="15" customHeight="1" x14ac:dyDescent="0.35">
      <c r="A1060" s="1705">
        <v>70488</v>
      </c>
      <c r="B1060" s="1706">
        <v>1.24</v>
      </c>
      <c r="C1060" s="100" t="s">
        <v>2483</v>
      </c>
      <c r="E1060" s="1705" t="s">
        <v>2237</v>
      </c>
    </row>
    <row r="1061" spans="1:9" ht="15" customHeight="1" x14ac:dyDescent="0.35">
      <c r="A1061" s="1705">
        <v>70488</v>
      </c>
      <c r="B1061" s="1706">
        <v>1.24</v>
      </c>
      <c r="C1061" s="100" t="s">
        <v>2484</v>
      </c>
      <c r="E1061" s="1705" t="s">
        <v>2237</v>
      </c>
    </row>
    <row r="1062" spans="1:9" ht="15" customHeight="1" x14ac:dyDescent="0.35">
      <c r="A1062" s="1705">
        <v>70488</v>
      </c>
      <c r="B1062" s="1706">
        <v>1.24</v>
      </c>
      <c r="C1062" s="100" t="s">
        <v>3496</v>
      </c>
      <c r="E1062" s="1705" t="s">
        <v>2994</v>
      </c>
    </row>
    <row r="1063" spans="1:9" ht="15" customHeight="1" x14ac:dyDescent="0.35">
      <c r="A1063" s="1705">
        <v>70488</v>
      </c>
      <c r="B1063" s="1706">
        <v>1.24</v>
      </c>
      <c r="C1063" s="89" t="s">
        <v>4513</v>
      </c>
      <c r="E1063" s="1705" t="s">
        <v>4266</v>
      </c>
    </row>
    <row r="1064" spans="1:9" ht="15" customHeight="1" x14ac:dyDescent="0.35">
      <c r="A1064" s="1705">
        <v>70488</v>
      </c>
      <c r="B1064" s="1706">
        <v>1.24</v>
      </c>
      <c r="C1064" s="100" t="s">
        <v>4885</v>
      </c>
      <c r="E1064" s="100" t="s">
        <v>4609</v>
      </c>
    </row>
    <row r="1065" spans="1:9" ht="15" customHeight="1" x14ac:dyDescent="0.35">
      <c r="A1065" s="1705">
        <v>70488</v>
      </c>
      <c r="B1065" s="1706">
        <v>1.24</v>
      </c>
      <c r="C1065" s="100" t="s">
        <v>4886</v>
      </c>
      <c r="E1065" s="100" t="s">
        <v>4609</v>
      </c>
    </row>
    <row r="1066" spans="1:9" ht="15" customHeight="1" x14ac:dyDescent="0.35">
      <c r="A1066" s="1705">
        <v>70488</v>
      </c>
      <c r="B1066" s="1706">
        <v>1.24</v>
      </c>
      <c r="C1066" s="100" t="s">
        <v>5655</v>
      </c>
      <c r="E1066" s="100" t="s">
        <v>5452</v>
      </c>
    </row>
    <row r="1067" spans="1:9" ht="15" customHeight="1" x14ac:dyDescent="0.35">
      <c r="A1067" s="1705">
        <v>70488</v>
      </c>
      <c r="B1067" s="1706">
        <v>1.24</v>
      </c>
      <c r="C1067" s="100" t="s">
        <v>5877</v>
      </c>
      <c r="E1067" s="100" t="s">
        <v>5695</v>
      </c>
    </row>
    <row r="1068" spans="1:9" ht="15" customHeight="1" x14ac:dyDescent="0.35">
      <c r="A1068" s="1705">
        <v>70488</v>
      </c>
      <c r="B1068" s="1706">
        <v>1.24</v>
      </c>
      <c r="C1068" s="100" t="s">
        <v>8279</v>
      </c>
      <c r="E1068" s="100" t="s">
        <v>5912</v>
      </c>
    </row>
    <row r="1069" spans="1:9" ht="15" customHeight="1" x14ac:dyDescent="0.35">
      <c r="A1069" s="1705">
        <v>70488</v>
      </c>
      <c r="B1069" s="1706">
        <v>1.24</v>
      </c>
      <c r="C1069" s="100" t="s">
        <v>8280</v>
      </c>
      <c r="E1069" s="100" t="s">
        <v>5912</v>
      </c>
    </row>
    <row r="1070" spans="1:9" ht="15" customHeight="1" x14ac:dyDescent="0.35">
      <c r="A1070" s="1705">
        <v>70488</v>
      </c>
      <c r="B1070" s="1706">
        <v>1.24</v>
      </c>
      <c r="C1070" s="100" t="s">
        <v>6072</v>
      </c>
      <c r="E1070" s="100" t="s">
        <v>5923</v>
      </c>
      <c r="F1070" s="100"/>
      <c r="I1070" s="100"/>
    </row>
    <row r="1071" spans="1:9" ht="15" customHeight="1" x14ac:dyDescent="0.35">
      <c r="A1071" s="1705">
        <v>70488</v>
      </c>
      <c r="B1071" s="1706">
        <v>1.24</v>
      </c>
      <c r="C1071" s="100" t="s">
        <v>6395</v>
      </c>
      <c r="E1071" s="100" t="s">
        <v>6110</v>
      </c>
    </row>
    <row r="1072" spans="1:9" ht="15" customHeight="1" x14ac:dyDescent="0.35">
      <c r="A1072" s="1705">
        <v>70488</v>
      </c>
      <c r="B1072" s="1706">
        <v>1.24</v>
      </c>
      <c r="C1072" s="100" t="s">
        <v>6396</v>
      </c>
      <c r="E1072" s="100" t="s">
        <v>6110</v>
      </c>
    </row>
    <row r="1073" spans="1:9" ht="15" customHeight="1" x14ac:dyDescent="0.35">
      <c r="A1073" s="1705">
        <v>70488</v>
      </c>
      <c r="B1073" s="1706">
        <v>1.24</v>
      </c>
      <c r="C1073" s="100" t="s">
        <v>6397</v>
      </c>
      <c r="E1073" s="100" t="s">
        <v>6110</v>
      </c>
    </row>
    <row r="1074" spans="1:9" ht="15" customHeight="1" x14ac:dyDescent="0.35">
      <c r="A1074" s="1705">
        <v>70488</v>
      </c>
      <c r="B1074" s="1706">
        <v>1.24</v>
      </c>
      <c r="C1074" s="100" t="s">
        <v>6498</v>
      </c>
      <c r="E1074" s="100" t="s">
        <v>6484</v>
      </c>
    </row>
    <row r="1075" spans="1:9" ht="15" customHeight="1" x14ac:dyDescent="0.35">
      <c r="A1075" s="1705">
        <v>70488</v>
      </c>
      <c r="B1075" s="1706">
        <v>1.24</v>
      </c>
      <c r="C1075" s="100" t="s">
        <v>6499</v>
      </c>
      <c r="E1075" s="100" t="s">
        <v>6484</v>
      </c>
    </row>
    <row r="1076" spans="1:9" ht="15" customHeight="1" x14ac:dyDescent="0.35">
      <c r="A1076" s="1705">
        <v>70488</v>
      </c>
      <c r="B1076" s="1706">
        <v>1.24</v>
      </c>
      <c r="C1076" s="100" t="s">
        <v>6818</v>
      </c>
      <c r="E1076" s="1705" t="s">
        <v>6737</v>
      </c>
    </row>
    <row r="1077" spans="1:9" ht="15" customHeight="1" x14ac:dyDescent="0.35">
      <c r="A1077" s="1705">
        <v>70488</v>
      </c>
      <c r="B1077" s="1706">
        <v>1.24</v>
      </c>
      <c r="C1077" s="100" t="s">
        <v>7214</v>
      </c>
      <c r="E1077" s="1705" t="s">
        <v>6965</v>
      </c>
    </row>
    <row r="1078" spans="1:9" ht="15" customHeight="1" x14ac:dyDescent="0.35">
      <c r="A1078" s="1705">
        <v>70488</v>
      </c>
      <c r="B1078" s="1706">
        <v>1.24</v>
      </c>
      <c r="C1078" s="100" t="s">
        <v>7421</v>
      </c>
      <c r="E1078" s="1705" t="s">
        <v>7410</v>
      </c>
    </row>
    <row r="1079" spans="1:9" ht="15" customHeight="1" x14ac:dyDescent="0.35">
      <c r="A1079" s="1705">
        <v>70488</v>
      </c>
      <c r="B1079" s="1706">
        <v>1.24</v>
      </c>
      <c r="C1079" s="100" t="s">
        <v>7756</v>
      </c>
      <c r="E1079" s="1705" t="s">
        <v>7428</v>
      </c>
    </row>
    <row r="1080" spans="1:9" x14ac:dyDescent="0.35">
      <c r="A1080" s="1705">
        <v>70488</v>
      </c>
      <c r="B1080" s="1706">
        <v>1.24</v>
      </c>
      <c r="C1080" s="100" t="s">
        <v>7757</v>
      </c>
      <c r="E1080" s="1705" t="s">
        <v>7428</v>
      </c>
      <c r="F1080" s="100"/>
      <c r="I1080" s="100"/>
    </row>
    <row r="1081" spans="1:9" x14ac:dyDescent="0.35">
      <c r="A1081" s="1705">
        <v>70488</v>
      </c>
      <c r="B1081" s="1706">
        <v>1.24</v>
      </c>
      <c r="C1081" s="100" t="s">
        <v>6499</v>
      </c>
      <c r="E1081" s="1705" t="s">
        <v>7428</v>
      </c>
    </row>
    <row r="1082" spans="1:9" ht="15" customHeight="1" x14ac:dyDescent="0.35">
      <c r="A1082" s="1705">
        <v>70488</v>
      </c>
      <c r="B1082" s="1706">
        <v>1.24</v>
      </c>
      <c r="C1082" s="100" t="s">
        <v>7758</v>
      </c>
      <c r="E1082" s="1705" t="s">
        <v>7428</v>
      </c>
    </row>
    <row r="1083" spans="1:9" ht="15" customHeight="1" x14ac:dyDescent="0.35">
      <c r="A1083" s="1705">
        <v>70488</v>
      </c>
      <c r="B1083" s="1706">
        <v>1.24</v>
      </c>
      <c r="C1083" s="100" t="s">
        <v>8988</v>
      </c>
      <c r="E1083" s="1705" t="s">
        <v>8689</v>
      </c>
    </row>
    <row r="1084" spans="1:9" ht="15" customHeight="1" x14ac:dyDescent="0.35">
      <c r="A1084" s="1705">
        <v>70488</v>
      </c>
      <c r="B1084" s="1706">
        <v>1.24</v>
      </c>
      <c r="C1084" s="100" t="s">
        <v>9449</v>
      </c>
      <c r="E1084" s="1738" t="s">
        <v>9126</v>
      </c>
      <c r="F1084" s="100"/>
      <c r="I1084" s="100"/>
    </row>
    <row r="1085" spans="1:9" ht="15" customHeight="1" x14ac:dyDescent="0.35">
      <c r="A1085" s="1705">
        <v>70488</v>
      </c>
      <c r="B1085" s="1706">
        <v>1.24</v>
      </c>
      <c r="C1085" s="100" t="s">
        <v>10011</v>
      </c>
      <c r="E1085" s="1705" t="s">
        <v>9583</v>
      </c>
    </row>
    <row r="1086" spans="1:9" ht="15" customHeight="1" x14ac:dyDescent="0.35">
      <c r="A1086" s="1705">
        <v>70488</v>
      </c>
      <c r="B1086" s="1706">
        <v>1.24</v>
      </c>
      <c r="C1086" s="100" t="s">
        <v>10012</v>
      </c>
      <c r="E1086" s="1705" t="s">
        <v>9583</v>
      </c>
    </row>
    <row r="1087" spans="1:9" ht="15" customHeight="1" x14ac:dyDescent="0.35">
      <c r="A1087" s="1705">
        <v>70488</v>
      </c>
      <c r="B1087" s="1706">
        <v>1.24</v>
      </c>
      <c r="C1087" s="100" t="s">
        <v>12321</v>
      </c>
      <c r="E1087" s="100" t="s">
        <v>12088</v>
      </c>
    </row>
    <row r="1088" spans="1:9" ht="15" customHeight="1" x14ac:dyDescent="0.35">
      <c r="A1088" s="1705">
        <v>70488</v>
      </c>
      <c r="B1088" s="1706">
        <v>1.24</v>
      </c>
      <c r="C1088" s="100" t="s">
        <v>12322</v>
      </c>
      <c r="E1088" s="100" t="s">
        <v>12088</v>
      </c>
    </row>
    <row r="1089" spans="1:9" ht="15" customHeight="1" x14ac:dyDescent="0.35">
      <c r="A1089" s="1705">
        <v>70488</v>
      </c>
      <c r="B1089" s="1706">
        <v>1.24</v>
      </c>
      <c r="C1089" s="100" t="s">
        <v>12323</v>
      </c>
      <c r="E1089" s="100" t="s">
        <v>12088</v>
      </c>
    </row>
    <row r="1090" spans="1:9" ht="15" customHeight="1" x14ac:dyDescent="0.35">
      <c r="A1090" s="1705">
        <v>70488</v>
      </c>
      <c r="B1090" s="1706">
        <v>1.24</v>
      </c>
      <c r="C1090" s="100" t="s">
        <v>12324</v>
      </c>
      <c r="E1090" s="100" t="s">
        <v>12088</v>
      </c>
    </row>
    <row r="1091" spans="1:9" ht="15" customHeight="1" x14ac:dyDescent="0.35">
      <c r="A1091" s="1705">
        <v>70488</v>
      </c>
      <c r="B1091" s="1706">
        <v>1.24</v>
      </c>
      <c r="C1091" s="100" t="s">
        <v>13076</v>
      </c>
      <c r="E1091" s="1705" t="s">
        <v>12542</v>
      </c>
    </row>
    <row r="1092" spans="1:9" ht="15" customHeight="1" x14ac:dyDescent="0.35">
      <c r="A1092" s="1705">
        <v>70488</v>
      </c>
      <c r="B1092" s="1706">
        <v>1.24</v>
      </c>
      <c r="C1092" s="100" t="s">
        <v>13077</v>
      </c>
      <c r="E1092" s="1705" t="s">
        <v>12542</v>
      </c>
    </row>
    <row r="1093" spans="1:9" ht="15" customHeight="1" x14ac:dyDescent="0.35">
      <c r="A1093" s="1705">
        <v>70488</v>
      </c>
      <c r="B1093" s="1706">
        <v>1.24</v>
      </c>
      <c r="C1093" s="100" t="s">
        <v>13078</v>
      </c>
      <c r="E1093" s="1705" t="s">
        <v>12542</v>
      </c>
    </row>
    <row r="1094" spans="1:9" ht="15" customHeight="1" x14ac:dyDescent="0.35">
      <c r="A1094" s="1705">
        <v>70488</v>
      </c>
      <c r="B1094" s="1706">
        <v>1.24</v>
      </c>
      <c r="C1094" s="1705" t="s">
        <v>13079</v>
      </c>
      <c r="E1094" s="1705" t="s">
        <v>12542</v>
      </c>
    </row>
    <row r="1095" spans="1:9" ht="15" customHeight="1" x14ac:dyDescent="0.35">
      <c r="A1095" s="1705">
        <v>70488</v>
      </c>
      <c r="B1095" s="1706">
        <v>1.24</v>
      </c>
      <c r="C1095" s="100" t="s">
        <v>4052</v>
      </c>
      <c r="E1095" s="1705" t="s">
        <v>13383</v>
      </c>
    </row>
    <row r="1096" spans="1:9" ht="15" customHeight="1" x14ac:dyDescent="0.35">
      <c r="A1096" s="1705">
        <v>70488</v>
      </c>
      <c r="B1096" s="1706">
        <v>1.24</v>
      </c>
      <c r="C1096" s="100" t="s">
        <v>13775</v>
      </c>
      <c r="E1096" s="1705" t="s">
        <v>13580</v>
      </c>
    </row>
    <row r="1097" spans="1:9" ht="15" customHeight="1" x14ac:dyDescent="0.35">
      <c r="A1097" s="1705">
        <v>70488</v>
      </c>
      <c r="B1097" s="1706">
        <v>1.24</v>
      </c>
      <c r="C1097" s="100" t="s">
        <v>13776</v>
      </c>
      <c r="E1097" s="1705" t="s">
        <v>13580</v>
      </c>
    </row>
    <row r="1098" spans="1:9" ht="15" customHeight="1" x14ac:dyDescent="0.35">
      <c r="A1098" s="1705">
        <v>70490</v>
      </c>
      <c r="B1098" s="1706">
        <v>1.25</v>
      </c>
      <c r="C1098" s="100" t="s">
        <v>470</v>
      </c>
      <c r="E1098" s="1705" t="s">
        <v>182</v>
      </c>
    </row>
    <row r="1099" spans="1:9" ht="15" customHeight="1" x14ac:dyDescent="0.35">
      <c r="A1099" s="1705">
        <v>70490</v>
      </c>
      <c r="B1099" s="1737">
        <v>1.25</v>
      </c>
      <c r="C1099" s="100" t="s">
        <v>752</v>
      </c>
      <c r="E1099" s="1705" t="s">
        <v>532</v>
      </c>
    </row>
    <row r="1100" spans="1:9" ht="15" customHeight="1" x14ac:dyDescent="0.35">
      <c r="A1100" s="1705">
        <v>70490</v>
      </c>
      <c r="B1100" s="1706">
        <v>1.25</v>
      </c>
      <c r="C1100" s="100" t="s">
        <v>8632</v>
      </c>
      <c r="E1100" s="1705" t="s">
        <v>875</v>
      </c>
    </row>
    <row r="1101" spans="1:9" ht="15" customHeight="1" x14ac:dyDescent="0.35">
      <c r="A1101" s="1705">
        <v>70490</v>
      </c>
      <c r="B1101" s="1706">
        <v>1.25</v>
      </c>
      <c r="C1101" s="89" t="s">
        <v>14059</v>
      </c>
      <c r="E1101" s="100" t="s">
        <v>875</v>
      </c>
    </row>
    <row r="1102" spans="1:9" ht="15" customHeight="1" x14ac:dyDescent="0.35">
      <c r="A1102" s="1705">
        <v>70490</v>
      </c>
      <c r="B1102" s="1706">
        <v>1.25</v>
      </c>
      <c r="C1102" s="100" t="s">
        <v>1146</v>
      </c>
      <c r="E1102" s="1705" t="s">
        <v>879</v>
      </c>
    </row>
    <row r="1103" spans="1:9" ht="15" customHeight="1" x14ac:dyDescent="0.35">
      <c r="A1103" s="1705">
        <v>70490</v>
      </c>
      <c r="B1103" s="1706">
        <v>1.25</v>
      </c>
      <c r="C1103" s="100" t="s">
        <v>1413</v>
      </c>
      <c r="E1103" s="1705" t="s">
        <v>1280</v>
      </c>
      <c r="F1103" s="100"/>
      <c r="I1103" s="100"/>
    </row>
    <row r="1104" spans="1:9" ht="15" customHeight="1" x14ac:dyDescent="0.35">
      <c r="A1104" s="1705">
        <v>70490</v>
      </c>
      <c r="B1104" s="1706">
        <v>1.25</v>
      </c>
      <c r="C1104" s="89" t="s">
        <v>2040</v>
      </c>
      <c r="E1104" s="1705" t="s">
        <v>1755</v>
      </c>
    </row>
    <row r="1105" spans="1:9" ht="15" customHeight="1" x14ac:dyDescent="0.35">
      <c r="A1105" s="1705">
        <v>70490</v>
      </c>
      <c r="B1105" s="1706">
        <v>1.25</v>
      </c>
      <c r="C1105" s="100" t="s">
        <v>2492</v>
      </c>
      <c r="E1105" s="1705" t="s">
        <v>2237</v>
      </c>
    </row>
    <row r="1106" spans="1:9" ht="15" customHeight="1" x14ac:dyDescent="0.35">
      <c r="A1106" s="1705">
        <v>70490</v>
      </c>
      <c r="B1106" s="1706">
        <v>1.25</v>
      </c>
      <c r="C1106" s="100" t="s">
        <v>3502</v>
      </c>
      <c r="E1106" s="1705" t="s">
        <v>2994</v>
      </c>
    </row>
    <row r="1107" spans="1:9" ht="15" customHeight="1" x14ac:dyDescent="0.35">
      <c r="A1107" s="1705">
        <v>70490</v>
      </c>
      <c r="B1107" s="1706">
        <v>1.25</v>
      </c>
      <c r="C1107" s="89" t="s">
        <v>4246</v>
      </c>
      <c r="E1107" s="100" t="s">
        <v>4174</v>
      </c>
    </row>
    <row r="1108" spans="1:9" ht="15" customHeight="1" x14ac:dyDescent="0.35">
      <c r="A1108" s="1705">
        <v>70490</v>
      </c>
      <c r="B1108" s="1706">
        <v>1.25</v>
      </c>
      <c r="C1108" s="89" t="s">
        <v>4517</v>
      </c>
      <c r="E1108" s="1705" t="s">
        <v>4266</v>
      </c>
    </row>
    <row r="1109" spans="1:9" ht="15" customHeight="1" x14ac:dyDescent="0.35">
      <c r="A1109" s="1705">
        <v>70490</v>
      </c>
      <c r="B1109" s="1706">
        <v>1.25</v>
      </c>
      <c r="C1109" s="100" t="s">
        <v>4894</v>
      </c>
      <c r="E1109" s="100" t="s">
        <v>4609</v>
      </c>
    </row>
    <row r="1110" spans="1:9" ht="15" customHeight="1" x14ac:dyDescent="0.35">
      <c r="A1110" s="1705">
        <v>70490</v>
      </c>
      <c r="B1110" s="1706">
        <v>1.25</v>
      </c>
      <c r="C1110" s="89" t="s">
        <v>5344</v>
      </c>
      <c r="E1110" s="100" t="s">
        <v>5155</v>
      </c>
    </row>
    <row r="1111" spans="1:9" ht="15" customHeight="1" x14ac:dyDescent="0.35">
      <c r="A1111" s="1705">
        <v>70490</v>
      </c>
      <c r="B1111" s="1706">
        <v>1.25</v>
      </c>
      <c r="C1111" s="89" t="s">
        <v>5657</v>
      </c>
      <c r="E1111" s="100" t="s">
        <v>5452</v>
      </c>
    </row>
    <row r="1112" spans="1:9" ht="15" customHeight="1" x14ac:dyDescent="0.35">
      <c r="A1112" s="1705">
        <v>70490</v>
      </c>
      <c r="B1112" s="1706">
        <v>1.25</v>
      </c>
      <c r="C1112" s="100" t="s">
        <v>5882</v>
      </c>
      <c r="E1112" s="100" t="s">
        <v>5695</v>
      </c>
    </row>
    <row r="1113" spans="1:9" ht="15" customHeight="1" x14ac:dyDescent="0.35">
      <c r="A1113" s="1705">
        <v>70490</v>
      </c>
      <c r="B1113" s="1706">
        <v>1.25</v>
      </c>
      <c r="C1113" s="89" t="s">
        <v>8291</v>
      </c>
      <c r="E1113" s="100" t="s">
        <v>5912</v>
      </c>
    </row>
    <row r="1114" spans="1:9" ht="15" customHeight="1" x14ac:dyDescent="0.35">
      <c r="A1114" s="1705">
        <v>70490</v>
      </c>
      <c r="B1114" s="1706">
        <v>1.25</v>
      </c>
      <c r="C1114" s="100" t="s">
        <v>6078</v>
      </c>
      <c r="E1114" s="100" t="s">
        <v>5923</v>
      </c>
      <c r="F1114" s="100"/>
      <c r="I1114" s="100"/>
    </row>
    <row r="1115" spans="1:9" ht="15" customHeight="1" x14ac:dyDescent="0.35">
      <c r="A1115" s="1705">
        <v>70490</v>
      </c>
      <c r="B1115" s="1706">
        <v>1.25</v>
      </c>
      <c r="C1115" s="89" t="s">
        <v>6406</v>
      </c>
      <c r="E1115" s="100" t="s">
        <v>6110</v>
      </c>
    </row>
    <row r="1116" spans="1:9" ht="15" customHeight="1" x14ac:dyDescent="0.35">
      <c r="A1116" s="1705">
        <v>70490</v>
      </c>
      <c r="B1116" s="1706">
        <v>1.25</v>
      </c>
      <c r="C1116" s="89" t="s">
        <v>752</v>
      </c>
      <c r="E1116" s="1705" t="s">
        <v>6556</v>
      </c>
    </row>
    <row r="1117" spans="1:9" ht="15" customHeight="1" x14ac:dyDescent="0.35">
      <c r="A1117" s="1705">
        <v>70490</v>
      </c>
      <c r="B1117" s="1706">
        <v>1.25</v>
      </c>
      <c r="C1117" s="100" t="s">
        <v>5344</v>
      </c>
      <c r="E1117" s="1705" t="s">
        <v>6737</v>
      </c>
    </row>
    <row r="1118" spans="1:9" ht="15" customHeight="1" x14ac:dyDescent="0.35">
      <c r="A1118" s="1705">
        <v>70490</v>
      </c>
      <c r="B1118" s="1706">
        <v>1.25</v>
      </c>
      <c r="C1118" s="89" t="s">
        <v>7221</v>
      </c>
      <c r="E1118" s="1705" t="s">
        <v>6965</v>
      </c>
    </row>
    <row r="1119" spans="1:9" ht="15" customHeight="1" x14ac:dyDescent="0.35">
      <c r="A1119" s="1705">
        <v>70490</v>
      </c>
      <c r="B1119" s="1706">
        <v>1.25</v>
      </c>
      <c r="C1119" s="100" t="s">
        <v>2492</v>
      </c>
      <c r="E1119" s="1705" t="s">
        <v>7428</v>
      </c>
    </row>
    <row r="1120" spans="1:9" ht="15" customHeight="1" x14ac:dyDescent="0.35">
      <c r="A1120" s="1705">
        <v>70490</v>
      </c>
      <c r="B1120" s="1706">
        <v>1.25</v>
      </c>
      <c r="C1120" s="89" t="s">
        <v>8489</v>
      </c>
      <c r="E1120" s="100" t="s">
        <v>8381</v>
      </c>
    </row>
    <row r="1121" spans="1:5" ht="15" customHeight="1" x14ac:dyDescent="0.35">
      <c r="A1121" s="1705">
        <v>70490</v>
      </c>
      <c r="B1121" s="1706">
        <v>1.25</v>
      </c>
      <c r="C1121" s="89" t="s">
        <v>8993</v>
      </c>
      <c r="E1121" s="1705" t="s">
        <v>8689</v>
      </c>
    </row>
    <row r="1122" spans="1:5" ht="15" customHeight="1" x14ac:dyDescent="0.35">
      <c r="A1122" s="1705">
        <v>70490</v>
      </c>
      <c r="B1122" s="1706">
        <v>1.25</v>
      </c>
      <c r="C1122" s="89" t="s">
        <v>2492</v>
      </c>
      <c r="E1122" s="1705" t="s">
        <v>9583</v>
      </c>
    </row>
    <row r="1123" spans="1:5" ht="15" customHeight="1" x14ac:dyDescent="0.35">
      <c r="A1123" s="1705">
        <v>70490</v>
      </c>
      <c r="B1123" s="1706">
        <v>1.25</v>
      </c>
      <c r="C1123" s="89" t="s">
        <v>5344</v>
      </c>
      <c r="E1123" s="1705" t="s">
        <v>9583</v>
      </c>
    </row>
    <row r="1124" spans="1:5" ht="15" customHeight="1" x14ac:dyDescent="0.35">
      <c r="A1124" s="1705">
        <v>70490</v>
      </c>
      <c r="B1124" s="1706">
        <v>1.25</v>
      </c>
      <c r="C1124" s="89" t="s">
        <v>8489</v>
      </c>
      <c r="E1124" s="1705" t="s">
        <v>10273</v>
      </c>
    </row>
    <row r="1125" spans="1:5" ht="15" customHeight="1" x14ac:dyDescent="0.35">
      <c r="A1125" s="1705">
        <v>70490</v>
      </c>
      <c r="B1125" s="1706">
        <v>1.25</v>
      </c>
      <c r="C1125" s="89" t="s">
        <v>11178</v>
      </c>
      <c r="E1125" s="1705" t="s">
        <v>10273</v>
      </c>
    </row>
    <row r="1126" spans="1:5" ht="15" customHeight="1" x14ac:dyDescent="0.35">
      <c r="A1126" s="1705">
        <v>70490</v>
      </c>
      <c r="B1126" s="1706">
        <v>1.25</v>
      </c>
      <c r="C1126" s="89" t="s">
        <v>11179</v>
      </c>
      <c r="E1126" s="1705" t="s">
        <v>10273</v>
      </c>
    </row>
    <row r="1127" spans="1:5" ht="15" customHeight="1" x14ac:dyDescent="0.35">
      <c r="A1127" s="1705">
        <v>70490</v>
      </c>
      <c r="B1127" s="1706">
        <v>1.25</v>
      </c>
      <c r="C1127" s="89" t="s">
        <v>11180</v>
      </c>
      <c r="E1127" s="1705" t="s">
        <v>10273</v>
      </c>
    </row>
    <row r="1128" spans="1:5" ht="15" customHeight="1" x14ac:dyDescent="0.35">
      <c r="A1128" s="1705">
        <v>70490</v>
      </c>
      <c r="B1128" s="1706">
        <v>1.25</v>
      </c>
      <c r="C1128" s="89" t="s">
        <v>11181</v>
      </c>
      <c r="E1128" s="1705" t="s">
        <v>10273</v>
      </c>
    </row>
    <row r="1129" spans="1:5" ht="15" customHeight="1" x14ac:dyDescent="0.35">
      <c r="A1129" s="1705">
        <v>70490</v>
      </c>
      <c r="B1129" s="1706">
        <v>1.25</v>
      </c>
      <c r="C1129" s="100" t="s">
        <v>12332</v>
      </c>
      <c r="E1129" s="100" t="s">
        <v>12088</v>
      </c>
    </row>
    <row r="1130" spans="1:5" ht="15" customHeight="1" x14ac:dyDescent="0.35">
      <c r="A1130" s="1705">
        <v>70490</v>
      </c>
      <c r="B1130" s="1706">
        <v>1.25</v>
      </c>
      <c r="C1130" s="100" t="s">
        <v>13093</v>
      </c>
      <c r="E1130" s="1705" t="s">
        <v>12542</v>
      </c>
    </row>
    <row r="1131" spans="1:5" ht="15" customHeight="1" x14ac:dyDescent="0.35">
      <c r="A1131" s="1705">
        <v>70490</v>
      </c>
      <c r="B1131" s="1706">
        <v>1.25</v>
      </c>
      <c r="C1131" s="100" t="s">
        <v>13094</v>
      </c>
      <c r="E1131" s="1705" t="s">
        <v>12542</v>
      </c>
    </row>
    <row r="1132" spans="1:5" ht="15" customHeight="1" x14ac:dyDescent="0.35">
      <c r="A1132" s="1705">
        <v>70490</v>
      </c>
      <c r="B1132" s="1706">
        <v>1.25</v>
      </c>
      <c r="C1132" s="100" t="s">
        <v>13094</v>
      </c>
      <c r="E1132" s="1705" t="s">
        <v>12542</v>
      </c>
    </row>
    <row r="1133" spans="1:5" ht="15" customHeight="1" x14ac:dyDescent="0.35">
      <c r="A1133" s="1705">
        <v>70490</v>
      </c>
      <c r="B1133" s="1706">
        <v>1.25</v>
      </c>
      <c r="C1133" s="100" t="s">
        <v>4061</v>
      </c>
      <c r="E1133" s="1705" t="s">
        <v>13383</v>
      </c>
    </row>
    <row r="1134" spans="1:5" ht="15" customHeight="1" x14ac:dyDescent="0.35">
      <c r="A1134" s="1705">
        <v>70491</v>
      </c>
      <c r="B1134" s="1706">
        <v>1.35</v>
      </c>
      <c r="C1134" s="100" t="s">
        <v>161</v>
      </c>
      <c r="E1134" s="1705" t="s">
        <v>39</v>
      </c>
    </row>
    <row r="1135" spans="1:5" ht="15" customHeight="1" x14ac:dyDescent="0.35">
      <c r="A1135" s="1705">
        <v>70491</v>
      </c>
      <c r="B1135" s="1706">
        <v>1.35</v>
      </c>
      <c r="C1135" s="100" t="s">
        <v>475</v>
      </c>
      <c r="E1135" s="1705" t="s">
        <v>182</v>
      </c>
    </row>
    <row r="1136" spans="1:5" ht="15" customHeight="1" x14ac:dyDescent="0.35">
      <c r="A1136" s="1705">
        <v>70491</v>
      </c>
      <c r="B1136" s="1737">
        <v>1.35</v>
      </c>
      <c r="C1136" s="100" t="s">
        <v>754</v>
      </c>
      <c r="E1136" s="1705" t="s">
        <v>532</v>
      </c>
    </row>
    <row r="1137" spans="1:9" ht="15" customHeight="1" x14ac:dyDescent="0.35">
      <c r="A1137" s="1705">
        <v>70491</v>
      </c>
      <c r="B1137" s="1706">
        <v>1.35</v>
      </c>
      <c r="C1137" s="100" t="s">
        <v>8634</v>
      </c>
      <c r="E1137" s="1705" t="s">
        <v>875</v>
      </c>
    </row>
    <row r="1138" spans="1:9" ht="15" customHeight="1" x14ac:dyDescent="0.35">
      <c r="A1138" s="1705">
        <v>70491</v>
      </c>
      <c r="B1138" s="1706">
        <v>1.35</v>
      </c>
      <c r="C1138" s="89" t="s">
        <v>14062</v>
      </c>
      <c r="E1138" s="100" t="s">
        <v>875</v>
      </c>
    </row>
    <row r="1139" spans="1:9" ht="15" customHeight="1" x14ac:dyDescent="0.35">
      <c r="A1139" s="1705">
        <v>70491</v>
      </c>
      <c r="B1139" s="1706">
        <v>1.35</v>
      </c>
      <c r="C1139" s="100" t="s">
        <v>1184</v>
      </c>
      <c r="E1139" s="1705" t="s">
        <v>879</v>
      </c>
    </row>
    <row r="1140" spans="1:9" ht="15" customHeight="1" x14ac:dyDescent="0.35">
      <c r="A1140" s="1705">
        <v>70491</v>
      </c>
      <c r="B1140" s="1706">
        <v>1.35</v>
      </c>
      <c r="C1140" s="100" t="s">
        <v>1414</v>
      </c>
      <c r="E1140" s="1705" t="s">
        <v>1280</v>
      </c>
      <c r="F1140" s="100"/>
      <c r="I1140" s="100"/>
    </row>
    <row r="1141" spans="1:9" ht="15" customHeight="1" x14ac:dyDescent="0.35">
      <c r="A1141" s="1705">
        <v>70491</v>
      </c>
      <c r="B1141" s="1706">
        <v>1.35</v>
      </c>
      <c r="C1141" s="89" t="s">
        <v>2074</v>
      </c>
      <c r="E1141" s="1705" t="s">
        <v>1755</v>
      </c>
    </row>
    <row r="1142" spans="1:9" ht="15" customHeight="1" x14ac:dyDescent="0.35">
      <c r="A1142" s="1705">
        <v>70491</v>
      </c>
      <c r="B1142" s="1706">
        <v>1.35</v>
      </c>
      <c r="C1142" s="100" t="s">
        <v>2528</v>
      </c>
      <c r="E1142" s="1705" t="s">
        <v>2237</v>
      </c>
    </row>
    <row r="1143" spans="1:9" ht="15" customHeight="1" x14ac:dyDescent="0.35">
      <c r="A1143" s="1705">
        <v>70491</v>
      </c>
      <c r="B1143" s="1706">
        <v>1.35</v>
      </c>
      <c r="C1143" s="100" t="s">
        <v>3549</v>
      </c>
      <c r="E1143" s="1705" t="s">
        <v>2994</v>
      </c>
    </row>
    <row r="1144" spans="1:9" ht="15" customHeight="1" x14ac:dyDescent="0.35">
      <c r="A1144" s="1705">
        <v>70491</v>
      </c>
      <c r="B1144" s="1706">
        <v>1.35</v>
      </c>
      <c r="C1144" s="89" t="s">
        <v>4251</v>
      </c>
      <c r="E1144" s="100" t="s">
        <v>4174</v>
      </c>
    </row>
    <row r="1145" spans="1:9" ht="15" customHeight="1" x14ac:dyDescent="0.35">
      <c r="A1145" s="1705">
        <v>70491</v>
      </c>
      <c r="B1145" s="1706">
        <v>1.35</v>
      </c>
      <c r="C1145" s="89" t="s">
        <v>4530</v>
      </c>
      <c r="E1145" s="1705" t="s">
        <v>4266</v>
      </c>
    </row>
    <row r="1146" spans="1:9" ht="15" customHeight="1" x14ac:dyDescent="0.35">
      <c r="A1146" s="1705">
        <v>70491</v>
      </c>
      <c r="B1146" s="1706">
        <v>1.35</v>
      </c>
      <c r="C1146" s="100" t="s">
        <v>4899</v>
      </c>
      <c r="E1146" s="100" t="s">
        <v>4609</v>
      </c>
    </row>
    <row r="1147" spans="1:9" ht="15" customHeight="1" x14ac:dyDescent="0.35">
      <c r="A1147" s="1705">
        <v>70491</v>
      </c>
      <c r="B1147" s="1706">
        <v>1.35</v>
      </c>
      <c r="C1147" s="89" t="s">
        <v>5125</v>
      </c>
      <c r="E1147" s="100" t="s">
        <v>4946</v>
      </c>
    </row>
    <row r="1148" spans="1:9" ht="15" customHeight="1" x14ac:dyDescent="0.35">
      <c r="A1148" s="1705">
        <v>70491</v>
      </c>
      <c r="B1148" s="1706">
        <v>1.35</v>
      </c>
      <c r="C1148" s="89" t="s">
        <v>5371</v>
      </c>
      <c r="E1148" s="100" t="s">
        <v>5155</v>
      </c>
    </row>
    <row r="1149" spans="1:9" ht="15" customHeight="1" x14ac:dyDescent="0.35">
      <c r="A1149" s="1705">
        <v>70491</v>
      </c>
      <c r="B1149" s="1706">
        <v>1.35</v>
      </c>
      <c r="C1149" s="100" t="s">
        <v>5670</v>
      </c>
      <c r="E1149" s="100" t="s">
        <v>5452</v>
      </c>
    </row>
    <row r="1150" spans="1:9" ht="15" customHeight="1" x14ac:dyDescent="0.35">
      <c r="A1150" s="1705">
        <v>70491</v>
      </c>
      <c r="B1150" s="1706">
        <v>1.35</v>
      </c>
      <c r="C1150" s="100" t="s">
        <v>5887</v>
      </c>
      <c r="E1150" s="100" t="s">
        <v>5695</v>
      </c>
    </row>
    <row r="1151" spans="1:9" ht="15" customHeight="1" x14ac:dyDescent="0.35">
      <c r="A1151" s="1705">
        <v>70491</v>
      </c>
      <c r="B1151" s="1706">
        <v>1.35</v>
      </c>
      <c r="C1151" s="89" t="s">
        <v>8300</v>
      </c>
      <c r="E1151" s="100" t="s">
        <v>5912</v>
      </c>
    </row>
    <row r="1152" spans="1:9" ht="15" customHeight="1" x14ac:dyDescent="0.35">
      <c r="A1152" s="1705">
        <v>70491</v>
      </c>
      <c r="B1152" s="1706">
        <v>1.35</v>
      </c>
      <c r="C1152" s="100" t="s">
        <v>6082</v>
      </c>
      <c r="E1152" s="100" t="s">
        <v>5923</v>
      </c>
      <c r="F1152" s="100"/>
      <c r="I1152" s="100"/>
    </row>
    <row r="1153" spans="1:9" ht="15" customHeight="1" x14ac:dyDescent="0.35">
      <c r="A1153" s="1705">
        <v>70491</v>
      </c>
      <c r="B1153" s="1706">
        <v>1.35</v>
      </c>
      <c r="C1153" s="100" t="s">
        <v>1414</v>
      </c>
      <c r="E1153" s="100" t="s">
        <v>6110</v>
      </c>
    </row>
    <row r="1154" spans="1:9" ht="15" customHeight="1" x14ac:dyDescent="0.35">
      <c r="A1154" s="1705">
        <v>70491</v>
      </c>
      <c r="B1154" s="1706">
        <v>1.35</v>
      </c>
      <c r="C1154" s="100" t="s">
        <v>6671</v>
      </c>
      <c r="E1154" s="1705" t="s">
        <v>6556</v>
      </c>
    </row>
    <row r="1155" spans="1:9" ht="15" customHeight="1" x14ac:dyDescent="0.35">
      <c r="A1155" s="1705">
        <v>70491</v>
      </c>
      <c r="B1155" s="1706">
        <v>1.35</v>
      </c>
      <c r="C1155" s="100" t="s">
        <v>6851</v>
      </c>
      <c r="E1155" s="1705" t="s">
        <v>6737</v>
      </c>
    </row>
    <row r="1156" spans="1:9" ht="15" customHeight="1" x14ac:dyDescent="0.35">
      <c r="A1156" s="1705">
        <v>70491</v>
      </c>
      <c r="B1156" s="1706">
        <v>1.35</v>
      </c>
      <c r="C1156" s="100" t="s">
        <v>6852</v>
      </c>
      <c r="E1156" s="1705" t="s">
        <v>6737</v>
      </c>
    </row>
    <row r="1157" spans="1:9" ht="15" customHeight="1" x14ac:dyDescent="0.35">
      <c r="A1157" s="1705">
        <v>70491</v>
      </c>
      <c r="B1157" s="1706">
        <v>1.35</v>
      </c>
      <c r="C1157" s="89" t="s">
        <v>7235</v>
      </c>
      <c r="E1157" s="1705" t="s">
        <v>6965</v>
      </c>
    </row>
    <row r="1158" spans="1:9" ht="15" customHeight="1" x14ac:dyDescent="0.35">
      <c r="A1158" s="1705">
        <v>70491</v>
      </c>
      <c r="B1158" s="1706">
        <v>1.35</v>
      </c>
      <c r="C1158" s="89" t="s">
        <v>7236</v>
      </c>
      <c r="E1158" s="1705" t="s">
        <v>6965</v>
      </c>
    </row>
    <row r="1159" spans="1:9" ht="15" customHeight="1" x14ac:dyDescent="0.35">
      <c r="A1159" s="1705">
        <v>70491</v>
      </c>
      <c r="B1159" s="1706">
        <v>1.35</v>
      </c>
      <c r="C1159" s="89" t="s">
        <v>1184</v>
      </c>
      <c r="E1159" s="1705" t="s">
        <v>7410</v>
      </c>
    </row>
    <row r="1160" spans="1:9" ht="15" customHeight="1" x14ac:dyDescent="0.35">
      <c r="A1160" s="1705">
        <v>70491</v>
      </c>
      <c r="B1160" s="1706">
        <v>1.35</v>
      </c>
      <c r="C1160" s="100" t="s">
        <v>7802</v>
      </c>
      <c r="E1160" s="1705" t="s">
        <v>7428</v>
      </c>
      <c r="F1160" s="100"/>
      <c r="I1160" s="100"/>
    </row>
    <row r="1161" spans="1:9" ht="15" customHeight="1" x14ac:dyDescent="0.35">
      <c r="A1161" s="1705">
        <v>70491</v>
      </c>
      <c r="B1161" s="1706">
        <v>1.35</v>
      </c>
      <c r="C1161" s="89" t="s">
        <v>4251</v>
      </c>
      <c r="E1161" s="1705" t="s">
        <v>8689</v>
      </c>
    </row>
    <row r="1162" spans="1:9" ht="15" customHeight="1" x14ac:dyDescent="0.35">
      <c r="A1162" s="1705">
        <v>70491</v>
      </c>
      <c r="B1162" s="1706">
        <v>1.35</v>
      </c>
      <c r="C1162" s="89" t="s">
        <v>9478</v>
      </c>
      <c r="E1162" s="1738" t="s">
        <v>9126</v>
      </c>
      <c r="F1162" s="100"/>
      <c r="I1162" s="100"/>
    </row>
    <row r="1163" spans="1:9" ht="15" customHeight="1" x14ac:dyDescent="0.35">
      <c r="A1163" s="1705">
        <v>70491</v>
      </c>
      <c r="B1163" s="1706">
        <v>1.35</v>
      </c>
      <c r="C1163" s="100" t="s">
        <v>2528</v>
      </c>
      <c r="E1163" s="1705" t="s">
        <v>9583</v>
      </c>
    </row>
    <row r="1164" spans="1:9" ht="15" customHeight="1" x14ac:dyDescent="0.35">
      <c r="A1164" s="1705">
        <v>70491</v>
      </c>
      <c r="B1164" s="1706">
        <v>1.35</v>
      </c>
      <c r="C1164" s="100" t="s">
        <v>6851</v>
      </c>
      <c r="E1164" s="1705" t="s">
        <v>9583</v>
      </c>
    </row>
    <row r="1165" spans="1:9" ht="15" customHeight="1" x14ac:dyDescent="0.35">
      <c r="A1165" s="1705">
        <v>70491</v>
      </c>
      <c r="B1165" s="1706">
        <v>1.35</v>
      </c>
      <c r="C1165" s="89" t="s">
        <v>11634</v>
      </c>
      <c r="E1165" s="1705" t="s">
        <v>10273</v>
      </c>
    </row>
    <row r="1166" spans="1:9" ht="15" customHeight="1" x14ac:dyDescent="0.35">
      <c r="A1166" s="1705">
        <v>70491</v>
      </c>
      <c r="B1166" s="1706">
        <v>1.35</v>
      </c>
      <c r="C1166" s="89" t="s">
        <v>11635</v>
      </c>
      <c r="E1166" s="1705" t="s">
        <v>10273</v>
      </c>
    </row>
    <row r="1167" spans="1:9" ht="15" customHeight="1" x14ac:dyDescent="0.35">
      <c r="A1167" s="1705">
        <v>70491</v>
      </c>
      <c r="B1167" s="1706">
        <v>1.35</v>
      </c>
      <c r="C1167" s="89" t="s">
        <v>11635</v>
      </c>
      <c r="E1167" s="1705" t="s">
        <v>10273</v>
      </c>
    </row>
    <row r="1168" spans="1:9" ht="15" customHeight="1" x14ac:dyDescent="0.35">
      <c r="A1168" s="1705">
        <v>70491</v>
      </c>
      <c r="B1168" s="1706">
        <v>1.35</v>
      </c>
      <c r="C1168" s="89" t="s">
        <v>11636</v>
      </c>
      <c r="E1168" s="1705" t="s">
        <v>10273</v>
      </c>
    </row>
    <row r="1169" spans="1:5" ht="15" customHeight="1" x14ac:dyDescent="0.35">
      <c r="A1169" s="1705">
        <v>70491</v>
      </c>
      <c r="B1169" s="1706">
        <v>1.35</v>
      </c>
      <c r="C1169" s="89" t="s">
        <v>11637</v>
      </c>
      <c r="E1169" s="1705" t="s">
        <v>10273</v>
      </c>
    </row>
    <row r="1170" spans="1:5" ht="15" customHeight="1" x14ac:dyDescent="0.35">
      <c r="A1170" s="1705">
        <v>70491</v>
      </c>
      <c r="B1170" s="1706">
        <v>1.35</v>
      </c>
      <c r="C1170" s="89" t="s">
        <v>11637</v>
      </c>
      <c r="E1170" s="1705" t="s">
        <v>10273</v>
      </c>
    </row>
    <row r="1171" spans="1:5" ht="15" customHeight="1" x14ac:dyDescent="0.35">
      <c r="A1171" s="1705">
        <v>70491</v>
      </c>
      <c r="B1171" s="1706">
        <v>1.35</v>
      </c>
      <c r="C1171" s="89" t="s">
        <v>11638</v>
      </c>
      <c r="E1171" s="1705" t="s">
        <v>10273</v>
      </c>
    </row>
    <row r="1172" spans="1:5" ht="15" customHeight="1" x14ac:dyDescent="0.35">
      <c r="A1172" s="1705">
        <v>70491</v>
      </c>
      <c r="B1172" s="1706">
        <v>1.35</v>
      </c>
      <c r="C1172" s="100" t="s">
        <v>12368</v>
      </c>
      <c r="E1172" s="100" t="s">
        <v>12088</v>
      </c>
    </row>
    <row r="1173" spans="1:5" ht="15" customHeight="1" x14ac:dyDescent="0.35">
      <c r="A1173" s="1705">
        <v>70491</v>
      </c>
      <c r="B1173" s="1706">
        <v>1.35</v>
      </c>
      <c r="C1173" s="100" t="s">
        <v>13178</v>
      </c>
      <c r="E1173" s="1705" t="s">
        <v>12542</v>
      </c>
    </row>
    <row r="1174" spans="1:5" ht="15" customHeight="1" x14ac:dyDescent="0.35">
      <c r="A1174" s="1705">
        <v>70491</v>
      </c>
      <c r="B1174" s="1706">
        <v>1.35</v>
      </c>
      <c r="C1174" s="1705" t="s">
        <v>13179</v>
      </c>
      <c r="E1174" s="1705" t="s">
        <v>12542</v>
      </c>
    </row>
    <row r="1175" spans="1:5" ht="15" customHeight="1" x14ac:dyDescent="0.35">
      <c r="A1175" s="1705">
        <v>70491</v>
      </c>
      <c r="B1175" s="1706">
        <v>1.35</v>
      </c>
      <c r="C1175" s="100" t="s">
        <v>13180</v>
      </c>
      <c r="E1175" s="1705" t="s">
        <v>12542</v>
      </c>
    </row>
    <row r="1176" spans="1:5" ht="15" customHeight="1" x14ac:dyDescent="0.35">
      <c r="A1176" s="1705">
        <v>70491</v>
      </c>
      <c r="B1176" s="1706">
        <v>1.35</v>
      </c>
      <c r="C1176" s="100" t="s">
        <v>13181</v>
      </c>
      <c r="E1176" s="1705" t="s">
        <v>12542</v>
      </c>
    </row>
    <row r="1177" spans="1:5" ht="15" customHeight="1" x14ac:dyDescent="0.35">
      <c r="A1177" s="1705">
        <v>70491</v>
      </c>
      <c r="B1177" s="1706">
        <v>1.35</v>
      </c>
      <c r="C1177" s="100" t="s">
        <v>4085</v>
      </c>
      <c r="E1177" s="1705" t="s">
        <v>13383</v>
      </c>
    </row>
    <row r="1178" spans="1:5" ht="15" customHeight="1" x14ac:dyDescent="0.35">
      <c r="A1178" s="1705">
        <v>70491</v>
      </c>
      <c r="B1178" s="1706">
        <v>1.35</v>
      </c>
      <c r="C1178" s="89" t="s">
        <v>13546</v>
      </c>
      <c r="E1178" s="1705" t="s">
        <v>13430</v>
      </c>
    </row>
    <row r="1179" spans="1:5" ht="15" customHeight="1" x14ac:dyDescent="0.35">
      <c r="A1179" s="1705">
        <v>70491</v>
      </c>
      <c r="B1179" s="1706">
        <v>1.35</v>
      </c>
      <c r="C1179" s="89" t="s">
        <v>13547</v>
      </c>
      <c r="E1179" s="1705" t="s">
        <v>13430</v>
      </c>
    </row>
    <row r="1180" spans="1:5" ht="15" customHeight="1" x14ac:dyDescent="0.35">
      <c r="A1180" s="1705">
        <v>70492</v>
      </c>
      <c r="B1180" s="1706">
        <v>1.58</v>
      </c>
      <c r="C1180" s="100" t="s">
        <v>481</v>
      </c>
      <c r="E1180" s="1705" t="s">
        <v>182</v>
      </c>
    </row>
    <row r="1181" spans="1:5" ht="15" customHeight="1" x14ac:dyDescent="0.35">
      <c r="A1181" s="1705">
        <v>70492</v>
      </c>
      <c r="B1181" s="1737">
        <v>1.58</v>
      </c>
      <c r="C1181" s="100" t="s">
        <v>757</v>
      </c>
      <c r="E1181" s="1705" t="s">
        <v>532</v>
      </c>
    </row>
    <row r="1182" spans="1:5" ht="15" customHeight="1" x14ac:dyDescent="0.35">
      <c r="A1182" s="1705">
        <v>70492</v>
      </c>
      <c r="B1182" s="1706">
        <v>1.58</v>
      </c>
      <c r="C1182" s="100" t="s">
        <v>14069</v>
      </c>
      <c r="E1182" s="100" t="s">
        <v>875</v>
      </c>
    </row>
    <row r="1183" spans="1:5" ht="15" customHeight="1" x14ac:dyDescent="0.35">
      <c r="A1183" s="1705">
        <v>70492</v>
      </c>
      <c r="B1183" s="1706">
        <v>1.58</v>
      </c>
      <c r="C1183" s="100" t="s">
        <v>8641</v>
      </c>
      <c r="E1183" s="1705" t="s">
        <v>875</v>
      </c>
    </row>
    <row r="1184" spans="1:5" ht="15" customHeight="1" x14ac:dyDescent="0.35">
      <c r="A1184" s="1705">
        <v>70492</v>
      </c>
      <c r="B1184" s="1706">
        <v>1.58</v>
      </c>
      <c r="C1184" s="89" t="s">
        <v>14070</v>
      </c>
      <c r="E1184" s="100" t="s">
        <v>875</v>
      </c>
    </row>
    <row r="1185" spans="1:9" ht="15" customHeight="1" x14ac:dyDescent="0.35">
      <c r="A1185" s="1705">
        <v>70492</v>
      </c>
      <c r="B1185" s="1706">
        <v>1.58</v>
      </c>
      <c r="C1185" s="100" t="s">
        <v>1201</v>
      </c>
      <c r="E1185" s="1705" t="s">
        <v>879</v>
      </c>
    </row>
    <row r="1186" spans="1:9" ht="15" customHeight="1" x14ac:dyDescent="0.35">
      <c r="A1186" s="1705">
        <v>70492</v>
      </c>
      <c r="B1186" s="1706">
        <v>1.58</v>
      </c>
      <c r="C1186" s="100" t="s">
        <v>1417</v>
      </c>
      <c r="E1186" s="1705" t="s">
        <v>1280</v>
      </c>
      <c r="F1186" s="100"/>
      <c r="I1186" s="100"/>
    </row>
    <row r="1187" spans="1:9" ht="15" customHeight="1" x14ac:dyDescent="0.35">
      <c r="A1187" s="1705">
        <v>70492</v>
      </c>
      <c r="B1187" s="1706">
        <v>1.58</v>
      </c>
      <c r="C1187" s="89" t="s">
        <v>2088</v>
      </c>
      <c r="E1187" s="1705" t="s">
        <v>1755</v>
      </c>
    </row>
    <row r="1188" spans="1:9" ht="15" customHeight="1" x14ac:dyDescent="0.35">
      <c r="A1188" s="1705">
        <v>70492</v>
      </c>
      <c r="B1188" s="1706">
        <v>1.58</v>
      </c>
      <c r="C1188" s="100" t="s">
        <v>2549</v>
      </c>
      <c r="E1188" s="1705" t="s">
        <v>2237</v>
      </c>
    </row>
    <row r="1189" spans="1:9" ht="15" customHeight="1" x14ac:dyDescent="0.35">
      <c r="A1189" s="1705">
        <v>70492</v>
      </c>
      <c r="B1189" s="1706">
        <v>1.58</v>
      </c>
      <c r="C1189" s="100" t="s">
        <v>3582</v>
      </c>
      <c r="E1189" s="1705" t="s">
        <v>2994</v>
      </c>
    </row>
    <row r="1190" spans="1:9" ht="15" customHeight="1" x14ac:dyDescent="0.35">
      <c r="A1190" s="1705">
        <v>70492</v>
      </c>
      <c r="B1190" s="1706">
        <v>1.58</v>
      </c>
      <c r="C1190" s="100" t="s">
        <v>4255</v>
      </c>
      <c r="E1190" s="100" t="s">
        <v>4174</v>
      </c>
    </row>
    <row r="1191" spans="1:9" ht="15" customHeight="1" x14ac:dyDescent="0.35">
      <c r="A1191" s="1705">
        <v>70492</v>
      </c>
      <c r="B1191" s="1706">
        <v>1.58</v>
      </c>
      <c r="C1191" s="89" t="s">
        <v>4538</v>
      </c>
      <c r="E1191" s="1705" t="s">
        <v>4266</v>
      </c>
    </row>
    <row r="1192" spans="1:9" ht="15" customHeight="1" x14ac:dyDescent="0.35">
      <c r="A1192" s="1705">
        <v>70492</v>
      </c>
      <c r="B1192" s="1706">
        <v>1.58</v>
      </c>
      <c r="C1192" s="100" t="s">
        <v>4907</v>
      </c>
      <c r="E1192" s="100" t="s">
        <v>4609</v>
      </c>
    </row>
    <row r="1193" spans="1:9" ht="15" customHeight="1" x14ac:dyDescent="0.35">
      <c r="A1193" s="1705">
        <v>70492</v>
      </c>
      <c r="B1193" s="1706">
        <v>1.58</v>
      </c>
      <c r="C1193" s="100" t="s">
        <v>5380</v>
      </c>
      <c r="E1193" s="100" t="s">
        <v>5155</v>
      </c>
    </row>
    <row r="1194" spans="1:9" ht="15" customHeight="1" x14ac:dyDescent="0.35">
      <c r="A1194" s="1705">
        <v>70492</v>
      </c>
      <c r="B1194" s="1706">
        <v>1.58</v>
      </c>
      <c r="C1194" s="100" t="s">
        <v>5678</v>
      </c>
      <c r="E1194" s="100" t="s">
        <v>5452</v>
      </c>
    </row>
    <row r="1195" spans="1:9" ht="15" customHeight="1" x14ac:dyDescent="0.35">
      <c r="A1195" s="1705">
        <v>70492</v>
      </c>
      <c r="B1195" s="1706">
        <v>1.58</v>
      </c>
      <c r="C1195" s="100" t="s">
        <v>5892</v>
      </c>
      <c r="E1195" s="100" t="s">
        <v>5695</v>
      </c>
    </row>
    <row r="1196" spans="1:9" ht="15" customHeight="1" x14ac:dyDescent="0.35">
      <c r="A1196" s="1705">
        <v>70492</v>
      </c>
      <c r="B1196" s="1706">
        <v>1.58</v>
      </c>
      <c r="C1196" s="89" t="s">
        <v>8318</v>
      </c>
      <c r="E1196" s="100" t="s">
        <v>5912</v>
      </c>
    </row>
    <row r="1197" spans="1:9" ht="15" customHeight="1" x14ac:dyDescent="0.35">
      <c r="A1197" s="1705">
        <v>70492</v>
      </c>
      <c r="B1197" s="1706">
        <v>1.58</v>
      </c>
      <c r="C1197" s="100" t="s">
        <v>6094</v>
      </c>
      <c r="E1197" s="100" t="s">
        <v>5923</v>
      </c>
      <c r="F1197" s="100"/>
      <c r="I1197" s="100"/>
    </row>
    <row r="1198" spans="1:9" ht="15" customHeight="1" x14ac:dyDescent="0.35">
      <c r="A1198" s="1705">
        <v>70492</v>
      </c>
      <c r="B1198" s="1706">
        <v>1.58</v>
      </c>
      <c r="C1198" s="100" t="s">
        <v>6432</v>
      </c>
      <c r="E1198" s="100" t="s">
        <v>6110</v>
      </c>
    </row>
    <row r="1199" spans="1:9" ht="15" customHeight="1" x14ac:dyDescent="0.35">
      <c r="A1199" s="1705">
        <v>70492</v>
      </c>
      <c r="B1199" s="1706">
        <v>1.58</v>
      </c>
      <c r="C1199" s="89" t="s">
        <v>6690</v>
      </c>
      <c r="E1199" s="1705" t="s">
        <v>6556</v>
      </c>
    </row>
    <row r="1200" spans="1:9" ht="15" customHeight="1" x14ac:dyDescent="0.35">
      <c r="A1200" s="1705">
        <v>70492</v>
      </c>
      <c r="B1200" s="1706">
        <v>1.58</v>
      </c>
      <c r="C1200" s="89" t="s">
        <v>7251</v>
      </c>
      <c r="E1200" s="1705" t="s">
        <v>6965</v>
      </c>
    </row>
    <row r="1201" spans="1:5" ht="15" customHeight="1" x14ac:dyDescent="0.35">
      <c r="A1201" s="1705">
        <v>70492</v>
      </c>
      <c r="B1201" s="1706">
        <v>1.58</v>
      </c>
      <c r="C1201" s="89" t="s">
        <v>7252</v>
      </c>
      <c r="E1201" s="1705" t="s">
        <v>6965</v>
      </c>
    </row>
    <row r="1202" spans="1:5" ht="15" customHeight="1" x14ac:dyDescent="0.35">
      <c r="A1202" s="1705">
        <v>70492</v>
      </c>
      <c r="B1202" s="1706">
        <v>1.58</v>
      </c>
      <c r="C1202" s="89" t="s">
        <v>1201</v>
      </c>
      <c r="E1202" s="1705" t="s">
        <v>7410</v>
      </c>
    </row>
    <row r="1203" spans="1:5" ht="15" customHeight="1" x14ac:dyDescent="0.35">
      <c r="A1203" s="1705">
        <v>70492</v>
      </c>
      <c r="B1203" s="1706">
        <v>1.58</v>
      </c>
      <c r="C1203" s="100" t="s">
        <v>7832</v>
      </c>
      <c r="E1203" s="1705" t="s">
        <v>7428</v>
      </c>
    </row>
    <row r="1204" spans="1:5" ht="15" customHeight="1" x14ac:dyDescent="0.35">
      <c r="A1204" s="1705">
        <v>70492</v>
      </c>
      <c r="B1204" s="1706">
        <v>1.58</v>
      </c>
      <c r="C1204" s="100" t="s">
        <v>14931</v>
      </c>
      <c r="E1204" s="100" t="s">
        <v>14930</v>
      </c>
    </row>
    <row r="1205" spans="1:5" ht="15" customHeight="1" x14ac:dyDescent="0.35">
      <c r="A1205" s="1705">
        <v>70492</v>
      </c>
      <c r="B1205" s="1706">
        <v>1.58</v>
      </c>
      <c r="C1205" s="89" t="s">
        <v>9034</v>
      </c>
      <c r="E1205" s="1705" t="s">
        <v>8689</v>
      </c>
    </row>
    <row r="1206" spans="1:5" ht="15" customHeight="1" x14ac:dyDescent="0.35">
      <c r="A1206" s="1705">
        <v>70492</v>
      </c>
      <c r="B1206" s="1706">
        <v>1.58</v>
      </c>
      <c r="C1206" s="100" t="s">
        <v>10107</v>
      </c>
      <c r="E1206" s="1705" t="s">
        <v>9583</v>
      </c>
    </row>
    <row r="1207" spans="1:5" ht="15" customHeight="1" x14ac:dyDescent="0.35">
      <c r="A1207" s="1705">
        <v>70492</v>
      </c>
      <c r="B1207" s="1706">
        <v>1.58</v>
      </c>
      <c r="C1207" s="100" t="s">
        <v>5380</v>
      </c>
      <c r="E1207" s="1705" t="s">
        <v>9583</v>
      </c>
    </row>
    <row r="1208" spans="1:5" ht="15" customHeight="1" x14ac:dyDescent="0.35">
      <c r="A1208" s="1705">
        <v>70492</v>
      </c>
      <c r="B1208" s="1706">
        <v>1.58</v>
      </c>
      <c r="C1208" s="100" t="s">
        <v>11860</v>
      </c>
      <c r="E1208" s="1705" t="s">
        <v>10273</v>
      </c>
    </row>
    <row r="1209" spans="1:5" ht="15" customHeight="1" x14ac:dyDescent="0.35">
      <c r="A1209" s="1705">
        <v>70492</v>
      </c>
      <c r="B1209" s="1706">
        <v>1.58</v>
      </c>
      <c r="C1209" s="1705" t="s">
        <v>11861</v>
      </c>
      <c r="E1209" s="1705" t="s">
        <v>10273</v>
      </c>
    </row>
    <row r="1210" spans="1:5" ht="15" customHeight="1" x14ac:dyDescent="0.35">
      <c r="A1210" s="1705">
        <v>70492</v>
      </c>
      <c r="B1210" s="1706">
        <v>1.58</v>
      </c>
      <c r="C1210" s="100" t="s">
        <v>11862</v>
      </c>
      <c r="E1210" s="1705" t="s">
        <v>10273</v>
      </c>
    </row>
    <row r="1211" spans="1:5" ht="15" customHeight="1" x14ac:dyDescent="0.35">
      <c r="A1211" s="1705">
        <v>70492</v>
      </c>
      <c r="B1211" s="1706">
        <v>1.58</v>
      </c>
      <c r="C1211" s="100" t="s">
        <v>11863</v>
      </c>
      <c r="E1211" s="1705" t="s">
        <v>10273</v>
      </c>
    </row>
    <row r="1212" spans="1:5" ht="15" customHeight="1" x14ac:dyDescent="0.35">
      <c r="A1212" s="1705">
        <v>70492</v>
      </c>
      <c r="B1212" s="1706">
        <v>1.58</v>
      </c>
      <c r="C1212" s="1705" t="s">
        <v>11864</v>
      </c>
      <c r="E1212" s="1705" t="s">
        <v>10273</v>
      </c>
    </row>
    <row r="1213" spans="1:5" ht="15" customHeight="1" x14ac:dyDescent="0.35">
      <c r="A1213" s="1705">
        <v>70492</v>
      </c>
      <c r="B1213" s="1706">
        <v>1.58</v>
      </c>
      <c r="C1213" s="100" t="s">
        <v>11865</v>
      </c>
      <c r="E1213" s="1705" t="s">
        <v>10273</v>
      </c>
    </row>
    <row r="1214" spans="1:5" ht="15" customHeight="1" x14ac:dyDescent="0.35">
      <c r="A1214" s="1705">
        <v>70492</v>
      </c>
      <c r="B1214" s="1706">
        <v>1.58</v>
      </c>
      <c r="C1214" s="89" t="s">
        <v>11866</v>
      </c>
      <c r="E1214" s="1705" t="s">
        <v>10273</v>
      </c>
    </row>
    <row r="1215" spans="1:5" ht="15" customHeight="1" x14ac:dyDescent="0.35">
      <c r="A1215" s="1705">
        <v>70492</v>
      </c>
      <c r="B1215" s="1706">
        <v>1.58</v>
      </c>
      <c r="C1215" s="100" t="s">
        <v>12411</v>
      </c>
      <c r="E1215" s="100" t="s">
        <v>12088</v>
      </c>
    </row>
    <row r="1216" spans="1:5" ht="15" customHeight="1" x14ac:dyDescent="0.35">
      <c r="A1216" s="1705">
        <v>70492</v>
      </c>
      <c r="B1216" s="1706">
        <v>1.58</v>
      </c>
      <c r="C1216" s="100" t="s">
        <v>12412</v>
      </c>
      <c r="E1216" s="100" t="s">
        <v>12088</v>
      </c>
    </row>
    <row r="1217" spans="1:9" ht="15" customHeight="1" x14ac:dyDescent="0.35">
      <c r="A1217" s="1705">
        <v>70492</v>
      </c>
      <c r="B1217" s="1706">
        <v>1.58</v>
      </c>
      <c r="C1217" s="100" t="s">
        <v>13234</v>
      </c>
      <c r="E1217" s="1705" t="s">
        <v>12542</v>
      </c>
    </row>
    <row r="1218" spans="1:9" ht="15" customHeight="1" x14ac:dyDescent="0.35">
      <c r="A1218" s="1705">
        <v>70492</v>
      </c>
      <c r="B1218" s="1706">
        <v>1.58</v>
      </c>
      <c r="C1218" s="100" t="s">
        <v>13235</v>
      </c>
      <c r="E1218" s="1705" t="s">
        <v>12542</v>
      </c>
    </row>
    <row r="1219" spans="1:9" ht="15" customHeight="1" x14ac:dyDescent="0.35">
      <c r="A1219" s="1705">
        <v>70492</v>
      </c>
      <c r="B1219" s="1706">
        <v>1.58</v>
      </c>
      <c r="C1219" s="100" t="s">
        <v>13236</v>
      </c>
      <c r="E1219" s="1705" t="s">
        <v>12542</v>
      </c>
    </row>
    <row r="1220" spans="1:9" ht="15" customHeight="1" x14ac:dyDescent="0.35">
      <c r="A1220" s="1705">
        <v>70492</v>
      </c>
      <c r="B1220" s="1706">
        <v>1.58</v>
      </c>
      <c r="C1220" s="100" t="s">
        <v>4101</v>
      </c>
      <c r="E1220" s="1705" t="s">
        <v>13383</v>
      </c>
    </row>
    <row r="1221" spans="1:9" ht="15" customHeight="1" x14ac:dyDescent="0.35">
      <c r="A1221" s="1705">
        <v>70492</v>
      </c>
      <c r="B1221" s="1706">
        <v>1.58</v>
      </c>
      <c r="C1221" s="100" t="s">
        <v>13822</v>
      </c>
      <c r="E1221" s="1705" t="s">
        <v>13580</v>
      </c>
    </row>
    <row r="1222" spans="1:9" ht="15" customHeight="1" x14ac:dyDescent="0.35">
      <c r="A1222" s="1705">
        <v>70496</v>
      </c>
      <c r="B1222" s="1706">
        <v>1.71</v>
      </c>
      <c r="C1222" s="89" t="s">
        <v>2950</v>
      </c>
      <c r="E1222" s="1705" t="s">
        <v>19</v>
      </c>
    </row>
    <row r="1223" spans="1:9" ht="15" customHeight="1" x14ac:dyDescent="0.35">
      <c r="A1223" s="1705">
        <v>70496</v>
      </c>
      <c r="B1223" s="1706">
        <v>1.71</v>
      </c>
      <c r="C1223" s="100" t="s">
        <v>1743</v>
      </c>
      <c r="E1223" s="1705" t="s">
        <v>875</v>
      </c>
    </row>
    <row r="1224" spans="1:9" ht="15" customHeight="1" x14ac:dyDescent="0.35">
      <c r="A1224" s="1705">
        <v>70496</v>
      </c>
      <c r="B1224" s="1706">
        <v>1.71</v>
      </c>
      <c r="C1224" s="100" t="s">
        <v>8643</v>
      </c>
      <c r="E1224" s="1705" t="s">
        <v>875</v>
      </c>
    </row>
    <row r="1225" spans="1:9" ht="15" customHeight="1" x14ac:dyDescent="0.35">
      <c r="A1225" s="1705">
        <v>70496</v>
      </c>
      <c r="B1225" s="1706">
        <v>1.71</v>
      </c>
      <c r="C1225" s="100" t="s">
        <v>1207</v>
      </c>
      <c r="E1225" s="1705" t="s">
        <v>879</v>
      </c>
    </row>
    <row r="1226" spans="1:9" ht="15" customHeight="1" x14ac:dyDescent="0.35">
      <c r="A1226" s="1705">
        <v>70496</v>
      </c>
      <c r="B1226" s="1706">
        <v>1.71</v>
      </c>
      <c r="C1226" s="100" t="s">
        <v>1419</v>
      </c>
      <c r="E1226" s="1705" t="s">
        <v>1280</v>
      </c>
      <c r="F1226" s="100"/>
      <c r="I1226" s="100"/>
    </row>
    <row r="1227" spans="1:9" ht="15" customHeight="1" x14ac:dyDescent="0.35">
      <c r="A1227" s="1705">
        <v>70496</v>
      </c>
      <c r="B1227" s="1706">
        <v>1.71</v>
      </c>
      <c r="C1227" s="89" t="s">
        <v>2126</v>
      </c>
      <c r="E1227" s="1705" t="s">
        <v>1755</v>
      </c>
    </row>
    <row r="1228" spans="1:9" ht="15" customHeight="1" x14ac:dyDescent="0.35">
      <c r="A1228" s="1705">
        <v>70496</v>
      </c>
      <c r="B1228" s="1706">
        <v>1.71</v>
      </c>
      <c r="C1228" s="100" t="s">
        <v>2586</v>
      </c>
      <c r="E1228" s="1705" t="s">
        <v>2237</v>
      </c>
    </row>
    <row r="1229" spans="1:9" ht="15" customHeight="1" x14ac:dyDescent="0.35">
      <c r="A1229" s="1705">
        <v>70496</v>
      </c>
      <c r="B1229" s="1706">
        <v>1.71</v>
      </c>
      <c r="C1229" s="100" t="s">
        <v>3623</v>
      </c>
      <c r="E1229" s="1705" t="s">
        <v>2994</v>
      </c>
    </row>
    <row r="1230" spans="1:9" ht="15" customHeight="1" x14ac:dyDescent="0.35">
      <c r="A1230" s="1705">
        <v>70496</v>
      </c>
      <c r="B1230" s="1706">
        <v>1.71</v>
      </c>
      <c r="C1230" s="100" t="s">
        <v>3624</v>
      </c>
      <c r="E1230" s="1705" t="s">
        <v>2994</v>
      </c>
    </row>
    <row r="1231" spans="1:9" ht="15" customHeight="1" x14ac:dyDescent="0.35">
      <c r="A1231" s="1705">
        <v>70496</v>
      </c>
      <c r="B1231" s="1706">
        <v>1.71</v>
      </c>
      <c r="C1231" s="89" t="s">
        <v>4550</v>
      </c>
      <c r="E1231" s="1705" t="s">
        <v>4266</v>
      </c>
    </row>
    <row r="1232" spans="1:9" ht="15" customHeight="1" x14ac:dyDescent="0.35">
      <c r="A1232" s="1705">
        <v>70496</v>
      </c>
      <c r="B1232" s="1706">
        <v>1.71</v>
      </c>
      <c r="C1232" s="100" t="s">
        <v>4912</v>
      </c>
      <c r="E1232" s="100" t="s">
        <v>4609</v>
      </c>
    </row>
    <row r="1233" spans="1:9" ht="15" customHeight="1" x14ac:dyDescent="0.35">
      <c r="A1233" s="1705">
        <v>70496</v>
      </c>
      <c r="B1233" s="1706">
        <v>1.71</v>
      </c>
      <c r="C1233" s="100" t="s">
        <v>4913</v>
      </c>
      <c r="E1233" s="100" t="s">
        <v>4609</v>
      </c>
      <c r="F1233" s="100"/>
      <c r="I1233" s="100"/>
    </row>
    <row r="1234" spans="1:9" ht="15" customHeight="1" x14ac:dyDescent="0.35">
      <c r="A1234" s="1705">
        <v>70496</v>
      </c>
      <c r="B1234" s="1706">
        <v>1.71</v>
      </c>
      <c r="C1234" s="100" t="s">
        <v>4914</v>
      </c>
      <c r="E1234" s="100" t="s">
        <v>4609</v>
      </c>
    </row>
    <row r="1235" spans="1:9" ht="15" customHeight="1" x14ac:dyDescent="0.35">
      <c r="A1235" s="1705">
        <v>70496</v>
      </c>
      <c r="B1235" s="1706">
        <v>1.71</v>
      </c>
      <c r="C1235" s="100" t="s">
        <v>4915</v>
      </c>
      <c r="E1235" s="100" t="s">
        <v>4609</v>
      </c>
    </row>
    <row r="1236" spans="1:9" ht="15" customHeight="1" x14ac:dyDescent="0.35">
      <c r="A1236" s="1705">
        <v>70496</v>
      </c>
      <c r="B1236" s="1706">
        <v>1.71</v>
      </c>
      <c r="C1236" s="100" t="s">
        <v>5895</v>
      </c>
      <c r="E1236" s="100" t="s">
        <v>5695</v>
      </c>
    </row>
    <row r="1237" spans="1:9" ht="15" customHeight="1" x14ac:dyDescent="0.35">
      <c r="A1237" s="1705">
        <v>70496</v>
      </c>
      <c r="B1237" s="1706">
        <v>1.71</v>
      </c>
      <c r="C1237" s="100" t="s">
        <v>5896</v>
      </c>
      <c r="E1237" s="100" t="s">
        <v>5695</v>
      </c>
    </row>
    <row r="1238" spans="1:9" ht="15" customHeight="1" x14ac:dyDescent="0.35">
      <c r="A1238" s="1705">
        <v>70496</v>
      </c>
      <c r="B1238" s="1706">
        <v>1.71</v>
      </c>
      <c r="C1238" s="89" t="s">
        <v>8322</v>
      </c>
      <c r="E1238" s="100" t="s">
        <v>5912</v>
      </c>
    </row>
    <row r="1239" spans="1:9" ht="15" customHeight="1" x14ac:dyDescent="0.35">
      <c r="A1239" s="1705">
        <v>70496</v>
      </c>
      <c r="B1239" s="1706">
        <v>1.71</v>
      </c>
      <c r="C1239" s="100" t="s">
        <v>6097</v>
      </c>
      <c r="E1239" s="100" t="s">
        <v>5923</v>
      </c>
    </row>
    <row r="1240" spans="1:9" ht="15" customHeight="1" x14ac:dyDescent="0.35">
      <c r="A1240" s="1705">
        <v>70496</v>
      </c>
      <c r="B1240" s="1706">
        <v>1.71</v>
      </c>
      <c r="C1240" s="89" t="s">
        <v>6702</v>
      </c>
      <c r="E1240" s="1705" t="s">
        <v>6556</v>
      </c>
    </row>
    <row r="1241" spans="1:9" ht="15" customHeight="1" x14ac:dyDescent="0.35">
      <c r="A1241" s="1705">
        <v>70496</v>
      </c>
      <c r="B1241" s="1706">
        <v>1.71</v>
      </c>
      <c r="C1241" s="89" t="s">
        <v>6703</v>
      </c>
      <c r="E1241" s="1705" t="s">
        <v>6556</v>
      </c>
    </row>
    <row r="1242" spans="1:9" ht="15" customHeight="1" x14ac:dyDescent="0.35">
      <c r="A1242" s="1705">
        <v>70496</v>
      </c>
      <c r="B1242" s="1706">
        <v>1.71</v>
      </c>
      <c r="C1242" s="89" t="s">
        <v>7261</v>
      </c>
      <c r="E1242" s="1705" t="s">
        <v>6965</v>
      </c>
    </row>
    <row r="1243" spans="1:9" ht="15" customHeight="1" x14ac:dyDescent="0.35">
      <c r="A1243" s="1705">
        <v>70496</v>
      </c>
      <c r="B1243" s="1706">
        <v>1.71</v>
      </c>
      <c r="C1243" s="89" t="s">
        <v>7262</v>
      </c>
      <c r="E1243" s="1705" t="s">
        <v>6965</v>
      </c>
    </row>
    <row r="1244" spans="1:9" ht="15" customHeight="1" x14ac:dyDescent="0.35">
      <c r="A1244" s="1705">
        <v>70496</v>
      </c>
      <c r="B1244" s="1706">
        <v>1.71</v>
      </c>
      <c r="C1244" s="89" t="s">
        <v>7263</v>
      </c>
      <c r="E1244" s="1705" t="s">
        <v>6965</v>
      </c>
    </row>
    <row r="1245" spans="1:9" ht="15" customHeight="1" x14ac:dyDescent="0.35">
      <c r="A1245" s="1705">
        <v>70496</v>
      </c>
      <c r="B1245" s="1706">
        <v>1.71</v>
      </c>
      <c r="C1245" s="89" t="s">
        <v>7396</v>
      </c>
      <c r="E1245" s="1705" t="s">
        <v>7410</v>
      </c>
    </row>
    <row r="1246" spans="1:9" ht="15" customHeight="1" x14ac:dyDescent="0.35">
      <c r="A1246" s="1705">
        <v>70496</v>
      </c>
      <c r="B1246" s="1706">
        <v>1.71</v>
      </c>
      <c r="C1246" s="100" t="s">
        <v>7853</v>
      </c>
      <c r="E1246" s="1705" t="s">
        <v>7428</v>
      </c>
    </row>
    <row r="1247" spans="1:9" ht="15" customHeight="1" x14ac:dyDescent="0.35">
      <c r="A1247" s="1705">
        <v>70496</v>
      </c>
      <c r="B1247" s="1706">
        <v>1.71</v>
      </c>
      <c r="C1247" s="100" t="s">
        <v>7854</v>
      </c>
      <c r="E1247" s="1705" t="s">
        <v>7428</v>
      </c>
    </row>
    <row r="1248" spans="1:9" ht="15" customHeight="1" x14ac:dyDescent="0.35">
      <c r="A1248" s="1705">
        <v>70496</v>
      </c>
      <c r="B1248" s="1706">
        <v>1.71</v>
      </c>
      <c r="C1248" s="100" t="s">
        <v>7855</v>
      </c>
      <c r="E1248" s="1705" t="s">
        <v>7428</v>
      </c>
    </row>
    <row r="1249" spans="1:5" ht="15" customHeight="1" x14ac:dyDescent="0.35">
      <c r="A1249" s="1705">
        <v>70496</v>
      </c>
      <c r="B1249" s="1706">
        <v>1.71</v>
      </c>
      <c r="C1249" s="89" t="s">
        <v>4912</v>
      </c>
      <c r="E1249" s="100" t="s">
        <v>8381</v>
      </c>
    </row>
    <row r="1250" spans="1:5" ht="15" customHeight="1" x14ac:dyDescent="0.35">
      <c r="A1250" s="1705">
        <v>70496</v>
      </c>
      <c r="B1250" s="1706">
        <v>1.71</v>
      </c>
      <c r="C1250" s="89" t="s">
        <v>4118</v>
      </c>
      <c r="E1250" s="1705" t="s">
        <v>8689</v>
      </c>
    </row>
    <row r="1251" spans="1:5" ht="15" customHeight="1" x14ac:dyDescent="0.35">
      <c r="A1251" s="1705">
        <v>70496</v>
      </c>
      <c r="B1251" s="1706">
        <v>1.71</v>
      </c>
      <c r="C1251" s="100" t="s">
        <v>4118</v>
      </c>
      <c r="E1251" s="1705" t="s">
        <v>9583</v>
      </c>
    </row>
    <row r="1252" spans="1:5" ht="15" customHeight="1" x14ac:dyDescent="0.35">
      <c r="A1252" s="1705">
        <v>70496</v>
      </c>
      <c r="B1252" s="1706">
        <v>1.71</v>
      </c>
      <c r="C1252" s="100" t="s">
        <v>6702</v>
      </c>
      <c r="E1252" s="1705" t="s">
        <v>9583</v>
      </c>
    </row>
    <row r="1253" spans="1:5" ht="15" customHeight="1" x14ac:dyDescent="0.35">
      <c r="A1253" s="1705">
        <v>70496</v>
      </c>
      <c r="B1253" s="1706">
        <v>1.71</v>
      </c>
      <c r="C1253" s="1705" t="s">
        <v>11888</v>
      </c>
      <c r="E1253" s="1705" t="s">
        <v>10273</v>
      </c>
    </row>
    <row r="1254" spans="1:5" ht="15" customHeight="1" x14ac:dyDescent="0.35">
      <c r="A1254" s="1705">
        <v>70496</v>
      </c>
      <c r="B1254" s="1706">
        <v>1.71</v>
      </c>
      <c r="C1254" s="89" t="s">
        <v>11889</v>
      </c>
      <c r="E1254" s="1705" t="s">
        <v>10273</v>
      </c>
    </row>
    <row r="1255" spans="1:5" ht="15" customHeight="1" x14ac:dyDescent="0.35">
      <c r="A1255" s="1705">
        <v>70496</v>
      </c>
      <c r="B1255" s="1706">
        <v>1.71</v>
      </c>
      <c r="C1255" s="100" t="s">
        <v>12424</v>
      </c>
      <c r="E1255" s="100" t="s">
        <v>12088</v>
      </c>
    </row>
    <row r="1256" spans="1:5" ht="15" customHeight="1" x14ac:dyDescent="0.35">
      <c r="A1256" s="1705">
        <v>70496</v>
      </c>
      <c r="B1256" s="1706">
        <v>1.71</v>
      </c>
      <c r="C1256" s="100" t="s">
        <v>13274</v>
      </c>
      <c r="E1256" s="1705" t="s">
        <v>12542</v>
      </c>
    </row>
    <row r="1257" spans="1:5" ht="15" customHeight="1" x14ac:dyDescent="0.35">
      <c r="A1257" s="1705">
        <v>70496</v>
      </c>
      <c r="B1257" s="1706">
        <v>1.71</v>
      </c>
      <c r="C1257" s="100" t="s">
        <v>13275</v>
      </c>
      <c r="E1257" s="1705" t="s">
        <v>12542</v>
      </c>
    </row>
    <row r="1258" spans="1:5" ht="15" customHeight="1" x14ac:dyDescent="0.35">
      <c r="A1258" s="1705">
        <v>70496</v>
      </c>
      <c r="B1258" s="1706">
        <v>1.71</v>
      </c>
      <c r="C1258" s="100" t="s">
        <v>13276</v>
      </c>
      <c r="E1258" s="1705" t="s">
        <v>12542</v>
      </c>
    </row>
    <row r="1259" spans="1:5" ht="15" customHeight="1" x14ac:dyDescent="0.35">
      <c r="A1259" s="1705">
        <v>70496</v>
      </c>
      <c r="B1259" s="1706">
        <v>1.71</v>
      </c>
      <c r="C1259" s="100" t="s">
        <v>4118</v>
      </c>
      <c r="E1259" s="1705" t="s">
        <v>13383</v>
      </c>
    </row>
    <row r="1260" spans="1:5" x14ac:dyDescent="0.35">
      <c r="A1260" s="1705">
        <v>70496</v>
      </c>
      <c r="B1260" s="1706">
        <v>1.71</v>
      </c>
      <c r="C1260" s="1705" t="s">
        <v>13831</v>
      </c>
      <c r="E1260" s="1705" t="s">
        <v>13580</v>
      </c>
    </row>
    <row r="1261" spans="1:5" x14ac:dyDescent="0.35">
      <c r="A1261" s="1705">
        <v>70496</v>
      </c>
      <c r="B1261" s="1706">
        <v>1.71</v>
      </c>
      <c r="C1261" s="89" t="s">
        <v>14140</v>
      </c>
    </row>
    <row r="1262" spans="1:5" x14ac:dyDescent="0.35">
      <c r="A1262" s="1705">
        <v>70496</v>
      </c>
      <c r="B1262" s="1706">
        <v>1.71</v>
      </c>
      <c r="C1262" s="89" t="s">
        <v>14141</v>
      </c>
    </row>
    <row r="1263" spans="1:5" x14ac:dyDescent="0.35">
      <c r="A1263" s="1705">
        <v>70498</v>
      </c>
      <c r="B1263" s="1706">
        <v>1.71</v>
      </c>
      <c r="C1263" s="100" t="s">
        <v>2951</v>
      </c>
      <c r="E1263" s="1705" t="s">
        <v>19</v>
      </c>
    </row>
    <row r="1264" spans="1:5" x14ac:dyDescent="0.35">
      <c r="A1264" s="1705">
        <v>70498</v>
      </c>
      <c r="B1264" s="1706">
        <v>1.71</v>
      </c>
      <c r="C1264" s="100" t="s">
        <v>1744</v>
      </c>
      <c r="E1264" s="1705" t="s">
        <v>875</v>
      </c>
    </row>
    <row r="1265" spans="1:9" x14ac:dyDescent="0.35">
      <c r="A1265" s="1705">
        <v>70498</v>
      </c>
      <c r="B1265" s="1706">
        <v>1.71</v>
      </c>
      <c r="C1265" s="100" t="s">
        <v>8644</v>
      </c>
      <c r="E1265" s="1705" t="s">
        <v>875</v>
      </c>
    </row>
    <row r="1266" spans="1:9" x14ac:dyDescent="0.35">
      <c r="A1266" s="1705">
        <v>70498</v>
      </c>
      <c r="B1266" s="1706">
        <v>1.71</v>
      </c>
      <c r="C1266" s="89" t="s">
        <v>14073</v>
      </c>
      <c r="E1266" s="100" t="s">
        <v>875</v>
      </c>
    </row>
    <row r="1267" spans="1:9" x14ac:dyDescent="0.35">
      <c r="A1267" s="1705">
        <v>70498</v>
      </c>
      <c r="B1267" s="1706">
        <v>1.71</v>
      </c>
      <c r="C1267" s="100" t="s">
        <v>1208</v>
      </c>
      <c r="E1267" s="1705" t="s">
        <v>879</v>
      </c>
    </row>
    <row r="1268" spans="1:9" x14ac:dyDescent="0.35">
      <c r="A1268" s="1705">
        <v>70498</v>
      </c>
      <c r="B1268" s="1706">
        <v>1.71</v>
      </c>
      <c r="C1268" s="100" t="s">
        <v>1420</v>
      </c>
      <c r="E1268" s="1705" t="s">
        <v>1280</v>
      </c>
      <c r="F1268" s="100"/>
      <c r="I1268" s="100"/>
    </row>
    <row r="1269" spans="1:9" x14ac:dyDescent="0.35">
      <c r="A1269" s="1705">
        <v>70498</v>
      </c>
      <c r="B1269" s="1706">
        <v>1.71</v>
      </c>
      <c r="C1269" s="89" t="s">
        <v>2127</v>
      </c>
      <c r="E1269" s="1705" t="s">
        <v>1755</v>
      </c>
    </row>
    <row r="1270" spans="1:9" x14ac:dyDescent="0.35">
      <c r="A1270" s="1705">
        <v>70498</v>
      </c>
      <c r="B1270" s="1706">
        <v>1.71</v>
      </c>
      <c r="C1270" s="100" t="s">
        <v>2587</v>
      </c>
      <c r="E1270" s="1705" t="s">
        <v>2237</v>
      </c>
    </row>
    <row r="1271" spans="1:9" x14ac:dyDescent="0.35">
      <c r="A1271" s="1705">
        <v>70498</v>
      </c>
      <c r="B1271" s="1706">
        <v>1.71</v>
      </c>
      <c r="C1271" s="100" t="s">
        <v>3625</v>
      </c>
      <c r="E1271" s="1705" t="s">
        <v>2994</v>
      </c>
    </row>
    <row r="1272" spans="1:9" x14ac:dyDescent="0.35">
      <c r="A1272" s="1705">
        <v>70498</v>
      </c>
      <c r="B1272" s="1706">
        <v>1.71</v>
      </c>
      <c r="C1272" s="100" t="s">
        <v>3626</v>
      </c>
      <c r="D1272" s="1705"/>
      <c r="E1272" s="1705" t="s">
        <v>2994</v>
      </c>
    </row>
    <row r="1273" spans="1:9" x14ac:dyDescent="0.35">
      <c r="A1273" s="1705">
        <v>70498</v>
      </c>
      <c r="B1273" s="1706">
        <v>1.71</v>
      </c>
      <c r="C1273" s="89" t="s">
        <v>4551</v>
      </c>
      <c r="E1273" s="1705" t="s">
        <v>4266</v>
      </c>
    </row>
    <row r="1274" spans="1:9" x14ac:dyDescent="0.35">
      <c r="A1274" s="1705">
        <v>70498</v>
      </c>
      <c r="B1274" s="1706">
        <v>1.71</v>
      </c>
      <c r="C1274" s="100" t="s">
        <v>4916</v>
      </c>
      <c r="E1274" s="100" t="s">
        <v>4609</v>
      </c>
    </row>
    <row r="1275" spans="1:9" x14ac:dyDescent="0.35">
      <c r="A1275" s="1705">
        <v>70498</v>
      </c>
      <c r="B1275" s="1706">
        <v>1.71</v>
      </c>
      <c r="C1275" s="100" t="s">
        <v>4917</v>
      </c>
      <c r="E1275" s="100" t="s">
        <v>4609</v>
      </c>
    </row>
    <row r="1276" spans="1:9" x14ac:dyDescent="0.35">
      <c r="A1276" s="1705">
        <v>70498</v>
      </c>
      <c r="B1276" s="1706">
        <v>1.71</v>
      </c>
      <c r="C1276" s="100" t="s">
        <v>5897</v>
      </c>
      <c r="E1276" s="100" t="s">
        <v>5695</v>
      </c>
    </row>
    <row r="1277" spans="1:9" x14ac:dyDescent="0.35">
      <c r="A1277" s="1705">
        <v>70498</v>
      </c>
      <c r="B1277" s="1706">
        <v>1.71</v>
      </c>
      <c r="C1277" s="100" t="s">
        <v>5898</v>
      </c>
      <c r="E1277" s="100" t="s">
        <v>5695</v>
      </c>
    </row>
    <row r="1278" spans="1:9" x14ac:dyDescent="0.35">
      <c r="A1278" s="1705">
        <v>70498</v>
      </c>
      <c r="B1278" s="1706">
        <v>1.71</v>
      </c>
      <c r="C1278" s="89" t="s">
        <v>8323</v>
      </c>
      <c r="E1278" s="100" t="s">
        <v>5912</v>
      </c>
    </row>
    <row r="1279" spans="1:9" x14ac:dyDescent="0.35">
      <c r="A1279" s="1705">
        <v>70498</v>
      </c>
      <c r="B1279" s="1706">
        <v>1.71</v>
      </c>
      <c r="C1279" s="100" t="s">
        <v>6098</v>
      </c>
      <c r="E1279" s="100" t="s">
        <v>5923</v>
      </c>
    </row>
    <row r="1280" spans="1:9" x14ac:dyDescent="0.35">
      <c r="A1280" s="1705">
        <v>70498</v>
      </c>
      <c r="B1280" s="1706">
        <v>1.71</v>
      </c>
      <c r="C1280" s="89" t="s">
        <v>6704</v>
      </c>
      <c r="E1280" s="1705" t="s">
        <v>6556</v>
      </c>
    </row>
    <row r="1281" spans="1:5" x14ac:dyDescent="0.35">
      <c r="A1281" s="1705">
        <v>70498</v>
      </c>
      <c r="B1281" s="1706">
        <v>1.71</v>
      </c>
      <c r="C1281" s="89" t="s">
        <v>7264</v>
      </c>
      <c r="E1281" s="1705" t="s">
        <v>6965</v>
      </c>
    </row>
    <row r="1282" spans="1:5" ht="15" customHeight="1" x14ac:dyDescent="0.35">
      <c r="A1282" s="1705">
        <v>70498</v>
      </c>
      <c r="B1282" s="1706">
        <v>1.71</v>
      </c>
      <c r="C1282" s="89" t="s">
        <v>7265</v>
      </c>
      <c r="E1282" s="1705" t="s">
        <v>6965</v>
      </c>
    </row>
    <row r="1283" spans="1:5" ht="15" customHeight="1" x14ac:dyDescent="0.35">
      <c r="A1283" s="1705">
        <v>70498</v>
      </c>
      <c r="B1283" s="1706">
        <v>1.71</v>
      </c>
      <c r="C1283" s="89" t="s">
        <v>7266</v>
      </c>
      <c r="E1283" s="1705" t="s">
        <v>6965</v>
      </c>
    </row>
    <row r="1284" spans="1:5" ht="15" customHeight="1" x14ac:dyDescent="0.35">
      <c r="A1284" s="1705">
        <v>70498</v>
      </c>
      <c r="B1284" s="1706">
        <v>1.71</v>
      </c>
      <c r="C1284" s="89" t="s">
        <v>7397</v>
      </c>
      <c r="E1284" s="1705" t="s">
        <v>7410</v>
      </c>
    </row>
    <row r="1285" spans="1:5" ht="15" customHeight="1" x14ac:dyDescent="0.35">
      <c r="A1285" s="1705">
        <v>70498</v>
      </c>
      <c r="B1285" s="1706">
        <v>1.71</v>
      </c>
      <c r="C1285" s="100" t="s">
        <v>7856</v>
      </c>
      <c r="E1285" s="1705" t="s">
        <v>7428</v>
      </c>
    </row>
    <row r="1286" spans="1:5" ht="15" customHeight="1" x14ac:dyDescent="0.35">
      <c r="A1286" s="1705">
        <v>70498</v>
      </c>
      <c r="B1286" s="1706">
        <v>1.71</v>
      </c>
      <c r="C1286" s="100" t="s">
        <v>7857</v>
      </c>
      <c r="E1286" s="1705" t="s">
        <v>7428</v>
      </c>
    </row>
    <row r="1287" spans="1:5" ht="15" customHeight="1" x14ac:dyDescent="0.35">
      <c r="A1287" s="1705">
        <v>70498</v>
      </c>
      <c r="B1287" s="1706">
        <v>1.71</v>
      </c>
      <c r="C1287" s="89" t="s">
        <v>1420</v>
      </c>
      <c r="E1287" s="1705" t="s">
        <v>8689</v>
      </c>
    </row>
    <row r="1288" spans="1:5" ht="15" customHeight="1" x14ac:dyDescent="0.35">
      <c r="A1288" s="1705">
        <v>70498</v>
      </c>
      <c r="B1288" s="1706">
        <v>1.71</v>
      </c>
      <c r="C1288" s="100" t="s">
        <v>1420</v>
      </c>
      <c r="E1288" s="1705" t="s">
        <v>9583</v>
      </c>
    </row>
    <row r="1289" spans="1:5" ht="15" customHeight="1" x14ac:dyDescent="0.35">
      <c r="A1289" s="1705">
        <v>70498</v>
      </c>
      <c r="B1289" s="1706">
        <v>1.71</v>
      </c>
      <c r="C1289" s="1705" t="s">
        <v>11890</v>
      </c>
      <c r="E1289" s="1705" t="s">
        <v>10273</v>
      </c>
    </row>
    <row r="1290" spans="1:5" ht="15" customHeight="1" x14ac:dyDescent="0.35">
      <c r="A1290" s="1705">
        <v>70498</v>
      </c>
      <c r="B1290" s="1706">
        <v>1.71</v>
      </c>
      <c r="C1290" s="89" t="s">
        <v>11891</v>
      </c>
      <c r="E1290" s="1705" t="s">
        <v>10273</v>
      </c>
    </row>
    <row r="1291" spans="1:5" ht="15" customHeight="1" x14ac:dyDescent="0.35">
      <c r="A1291" s="1705">
        <v>70498</v>
      </c>
      <c r="B1291" s="1706">
        <v>1.71</v>
      </c>
      <c r="C1291" s="89" t="s">
        <v>11892</v>
      </c>
      <c r="E1291" s="1705" t="s">
        <v>10273</v>
      </c>
    </row>
    <row r="1292" spans="1:5" ht="15" customHeight="1" x14ac:dyDescent="0.35">
      <c r="A1292" s="1705">
        <v>70498</v>
      </c>
      <c r="B1292" s="1706">
        <v>1.71</v>
      </c>
      <c r="C1292" s="100" t="s">
        <v>12425</v>
      </c>
      <c r="E1292" s="100" t="s">
        <v>12088</v>
      </c>
    </row>
    <row r="1293" spans="1:5" ht="15" customHeight="1" x14ac:dyDescent="0.35">
      <c r="A1293" s="1705">
        <v>70498</v>
      </c>
      <c r="B1293" s="1706">
        <v>1.71</v>
      </c>
      <c r="C1293" s="100" t="s">
        <v>13277</v>
      </c>
      <c r="E1293" s="1705" t="s">
        <v>12542</v>
      </c>
    </row>
    <row r="1294" spans="1:5" ht="15" customHeight="1" x14ac:dyDescent="0.35">
      <c r="A1294" s="1705">
        <v>70498</v>
      </c>
      <c r="B1294" s="1706">
        <v>1.71</v>
      </c>
      <c r="C1294" s="100" t="s">
        <v>13278</v>
      </c>
      <c r="E1294" s="1705" t="s">
        <v>12542</v>
      </c>
    </row>
    <row r="1295" spans="1:5" ht="15" customHeight="1" x14ac:dyDescent="0.35">
      <c r="A1295" s="1705">
        <v>70498</v>
      </c>
      <c r="B1295" s="1706">
        <v>1.71</v>
      </c>
      <c r="C1295" s="100" t="s">
        <v>1420</v>
      </c>
      <c r="E1295" s="1705" t="s">
        <v>13383</v>
      </c>
    </row>
    <row r="1296" spans="1:5" ht="15" customHeight="1" x14ac:dyDescent="0.35">
      <c r="A1296" s="1705">
        <v>70498</v>
      </c>
      <c r="B1296" s="1706">
        <v>1.71</v>
      </c>
      <c r="C1296" s="100" t="s">
        <v>13832</v>
      </c>
      <c r="E1296" s="1705" t="s">
        <v>13580</v>
      </c>
    </row>
    <row r="1297" spans="1:5" ht="15" customHeight="1" x14ac:dyDescent="0.35">
      <c r="A1297" s="1705">
        <v>70540</v>
      </c>
      <c r="B1297" s="1706">
        <v>1.32</v>
      </c>
      <c r="C1297" s="100" t="s">
        <v>1147</v>
      </c>
      <c r="E1297" s="1705" t="s">
        <v>879</v>
      </c>
    </row>
    <row r="1298" spans="1:5" ht="15" customHeight="1" x14ac:dyDescent="0.35">
      <c r="A1298" s="1705">
        <v>70540</v>
      </c>
      <c r="B1298" s="1706">
        <v>1.32</v>
      </c>
      <c r="C1298" s="89" t="s">
        <v>2041</v>
      </c>
      <c r="E1298" s="1705" t="s">
        <v>1755</v>
      </c>
    </row>
    <row r="1299" spans="1:5" ht="15" customHeight="1" x14ac:dyDescent="0.35">
      <c r="A1299" s="1705">
        <v>70540</v>
      </c>
      <c r="B1299" s="1706">
        <v>1.32</v>
      </c>
      <c r="C1299" s="100" t="s">
        <v>2493</v>
      </c>
      <c r="E1299" s="1705" t="s">
        <v>2237</v>
      </c>
    </row>
    <row r="1300" spans="1:5" ht="15" customHeight="1" x14ac:dyDescent="0.35">
      <c r="A1300" s="1705">
        <v>70540</v>
      </c>
      <c r="B1300" s="1706">
        <v>1.32</v>
      </c>
      <c r="C1300" s="100" t="s">
        <v>2494</v>
      </c>
      <c r="E1300" s="1705" t="s">
        <v>2237</v>
      </c>
    </row>
    <row r="1301" spans="1:5" ht="15" customHeight="1" x14ac:dyDescent="0.35">
      <c r="A1301" s="1705">
        <v>70540</v>
      </c>
      <c r="B1301" s="1706">
        <v>1.32</v>
      </c>
      <c r="C1301" s="100" t="s">
        <v>2495</v>
      </c>
      <c r="E1301" s="1705" t="s">
        <v>2237</v>
      </c>
    </row>
    <row r="1302" spans="1:5" ht="15" customHeight="1" x14ac:dyDescent="0.35">
      <c r="A1302" s="1705">
        <v>70540</v>
      </c>
      <c r="B1302" s="1706">
        <v>1.32</v>
      </c>
      <c r="C1302" s="100" t="s">
        <v>3504</v>
      </c>
      <c r="E1302" s="1705" t="s">
        <v>2994</v>
      </c>
    </row>
    <row r="1303" spans="1:5" ht="15" customHeight="1" x14ac:dyDescent="0.35">
      <c r="A1303" s="1705">
        <v>70540</v>
      </c>
      <c r="B1303" s="1706">
        <v>1.32</v>
      </c>
      <c r="C1303" s="100" t="s">
        <v>5345</v>
      </c>
      <c r="E1303" s="100" t="s">
        <v>5155</v>
      </c>
    </row>
    <row r="1304" spans="1:5" ht="15" customHeight="1" x14ac:dyDescent="0.35">
      <c r="A1304" s="1705">
        <v>70540</v>
      </c>
      <c r="B1304" s="1706">
        <v>1.32</v>
      </c>
      <c r="C1304" s="100" t="s">
        <v>2494</v>
      </c>
      <c r="E1304" s="100" t="s">
        <v>6110</v>
      </c>
    </row>
    <row r="1305" spans="1:5" ht="15" customHeight="1" x14ac:dyDescent="0.35">
      <c r="A1305" s="1705">
        <v>70540</v>
      </c>
      <c r="B1305" s="1706">
        <v>1.32</v>
      </c>
      <c r="C1305" s="100" t="s">
        <v>6407</v>
      </c>
      <c r="E1305" s="100" t="s">
        <v>6110</v>
      </c>
    </row>
    <row r="1306" spans="1:5" ht="15" customHeight="1" x14ac:dyDescent="0.35">
      <c r="A1306" s="1705">
        <v>70540</v>
      </c>
      <c r="B1306" s="1706">
        <v>1.32</v>
      </c>
      <c r="C1306" s="100" t="s">
        <v>6656</v>
      </c>
      <c r="E1306" s="1705" t="s">
        <v>6556</v>
      </c>
    </row>
    <row r="1307" spans="1:5" ht="15" customHeight="1" x14ac:dyDescent="0.35">
      <c r="A1307" s="1738">
        <v>70540</v>
      </c>
      <c r="B1307" s="1739">
        <v>1.32</v>
      </c>
      <c r="C1307" s="100" t="s">
        <v>7222</v>
      </c>
      <c r="E1307" s="1705" t="s">
        <v>6965</v>
      </c>
    </row>
    <row r="1308" spans="1:5" ht="15" customHeight="1" x14ac:dyDescent="0.35">
      <c r="A1308" s="1738">
        <v>70540</v>
      </c>
      <c r="B1308" s="1739">
        <v>1.32</v>
      </c>
      <c r="C1308" s="100" t="s">
        <v>7223</v>
      </c>
      <c r="E1308" s="1705" t="s">
        <v>6965</v>
      </c>
    </row>
    <row r="1309" spans="1:5" ht="15" customHeight="1" x14ac:dyDescent="0.35">
      <c r="A1309" s="1705">
        <v>70540</v>
      </c>
      <c r="B1309" s="1706">
        <v>1.32</v>
      </c>
      <c r="C1309" s="100" t="s">
        <v>7772</v>
      </c>
      <c r="E1309" s="1705" t="s">
        <v>7428</v>
      </c>
    </row>
    <row r="1310" spans="1:5" ht="15" customHeight="1" x14ac:dyDescent="0.35">
      <c r="A1310" s="1705">
        <v>70540</v>
      </c>
      <c r="B1310" s="1706">
        <v>1.32</v>
      </c>
      <c r="C1310" s="100" t="s">
        <v>7773</v>
      </c>
      <c r="E1310" s="1705" t="s">
        <v>7428</v>
      </c>
    </row>
    <row r="1311" spans="1:5" ht="15" customHeight="1" x14ac:dyDescent="0.35">
      <c r="A1311" s="1705">
        <v>70540</v>
      </c>
      <c r="B1311" s="1706">
        <v>1.32</v>
      </c>
      <c r="C1311" s="100" t="s">
        <v>7774</v>
      </c>
      <c r="E1311" s="1705" t="s">
        <v>7428</v>
      </c>
    </row>
    <row r="1312" spans="1:5" ht="15" customHeight="1" x14ac:dyDescent="0.35">
      <c r="A1312" s="1705">
        <v>70540</v>
      </c>
      <c r="B1312" s="1706">
        <v>1.32</v>
      </c>
      <c r="C1312" s="100" t="s">
        <v>7775</v>
      </c>
      <c r="E1312" s="1705" t="s">
        <v>7428</v>
      </c>
    </row>
    <row r="1313" spans="1:9" ht="15" customHeight="1" x14ac:dyDescent="0.35">
      <c r="A1313" s="1705">
        <v>70540</v>
      </c>
      <c r="B1313" s="1706">
        <v>1.32</v>
      </c>
      <c r="C1313" s="89" t="s">
        <v>4063</v>
      </c>
      <c r="E1313" s="1705" t="s">
        <v>8689</v>
      </c>
    </row>
    <row r="1314" spans="1:9" ht="15" customHeight="1" x14ac:dyDescent="0.35">
      <c r="A1314" s="1705">
        <v>70540</v>
      </c>
      <c r="B1314" s="1706">
        <v>1.32</v>
      </c>
      <c r="C1314" s="100" t="s">
        <v>5345</v>
      </c>
      <c r="E1314" s="1705" t="s">
        <v>9583</v>
      </c>
    </row>
    <row r="1315" spans="1:9" ht="15" customHeight="1" x14ac:dyDescent="0.35">
      <c r="A1315" s="1705">
        <v>70540</v>
      </c>
      <c r="B1315" s="1706">
        <v>1.32</v>
      </c>
      <c r="C1315" s="100" t="s">
        <v>11182</v>
      </c>
      <c r="E1315" s="1705" t="s">
        <v>10273</v>
      </c>
    </row>
    <row r="1316" spans="1:9" ht="15" customHeight="1" x14ac:dyDescent="0.35">
      <c r="A1316" s="1705">
        <v>70540</v>
      </c>
      <c r="B1316" s="1706">
        <v>1.32</v>
      </c>
      <c r="C1316" s="100" t="s">
        <v>11183</v>
      </c>
      <c r="E1316" s="1705" t="s">
        <v>10273</v>
      </c>
      <c r="F1316" s="100"/>
      <c r="I1316" s="100"/>
    </row>
    <row r="1317" spans="1:9" ht="15" customHeight="1" x14ac:dyDescent="0.35">
      <c r="A1317" s="1705">
        <v>70540</v>
      </c>
      <c r="B1317" s="1706">
        <v>1.32</v>
      </c>
      <c r="C1317" s="100" t="s">
        <v>11184</v>
      </c>
      <c r="E1317" s="1705" t="s">
        <v>10273</v>
      </c>
    </row>
    <row r="1318" spans="1:9" ht="15" customHeight="1" x14ac:dyDescent="0.35">
      <c r="A1318" s="1705">
        <v>70540</v>
      </c>
      <c r="B1318" s="1706">
        <v>1.32</v>
      </c>
      <c r="C1318" s="100" t="s">
        <v>12333</v>
      </c>
      <c r="E1318" s="100" t="s">
        <v>12088</v>
      </c>
    </row>
    <row r="1319" spans="1:9" ht="15" customHeight="1" x14ac:dyDescent="0.35">
      <c r="A1319" s="1705">
        <v>70540</v>
      </c>
      <c r="B1319" s="1706">
        <v>1.32</v>
      </c>
      <c r="C1319" s="100" t="s">
        <v>12334</v>
      </c>
      <c r="E1319" s="100" t="s">
        <v>12088</v>
      </c>
    </row>
    <row r="1320" spans="1:9" ht="15" customHeight="1" x14ac:dyDescent="0.35">
      <c r="A1320" s="1705">
        <v>70540</v>
      </c>
      <c r="B1320" s="1706">
        <v>1.32</v>
      </c>
      <c r="C1320" s="100" t="s">
        <v>12335</v>
      </c>
      <c r="E1320" s="100" t="s">
        <v>12088</v>
      </c>
    </row>
    <row r="1321" spans="1:9" ht="15" customHeight="1" x14ac:dyDescent="0.35">
      <c r="A1321" s="1705">
        <v>70540</v>
      </c>
      <c r="B1321" s="1706">
        <v>1.32</v>
      </c>
      <c r="C1321" s="100" t="s">
        <v>12336</v>
      </c>
      <c r="E1321" s="100" t="s">
        <v>12088</v>
      </c>
    </row>
    <row r="1322" spans="1:9" ht="15" customHeight="1" x14ac:dyDescent="0.35">
      <c r="A1322" s="1705">
        <v>70540</v>
      </c>
      <c r="B1322" s="1706">
        <v>1.32</v>
      </c>
      <c r="C1322" s="100" t="s">
        <v>13095</v>
      </c>
      <c r="E1322" s="1705" t="s">
        <v>12542</v>
      </c>
    </row>
    <row r="1323" spans="1:9" ht="15" customHeight="1" x14ac:dyDescent="0.35">
      <c r="A1323" s="1705">
        <v>70540</v>
      </c>
      <c r="B1323" s="1706">
        <v>1.32</v>
      </c>
      <c r="C1323" s="1705" t="s">
        <v>13096</v>
      </c>
      <c r="E1323" s="1705" t="s">
        <v>12542</v>
      </c>
    </row>
    <row r="1324" spans="1:9" ht="15" customHeight="1" x14ac:dyDescent="0.35">
      <c r="A1324" s="1705">
        <v>70540</v>
      </c>
      <c r="B1324" s="1706">
        <v>1.32</v>
      </c>
      <c r="C1324" s="100" t="s">
        <v>13097</v>
      </c>
      <c r="E1324" s="1705" t="s">
        <v>12542</v>
      </c>
    </row>
    <row r="1325" spans="1:9" ht="15" customHeight="1" x14ac:dyDescent="0.35">
      <c r="A1325" s="1705">
        <v>70540</v>
      </c>
      <c r="B1325" s="1706">
        <v>1.32</v>
      </c>
      <c r="C1325" s="100" t="s">
        <v>13098</v>
      </c>
      <c r="E1325" s="1705" t="s">
        <v>12542</v>
      </c>
    </row>
    <row r="1326" spans="1:9" ht="15" customHeight="1" x14ac:dyDescent="0.35">
      <c r="A1326" s="1705">
        <v>70540</v>
      </c>
      <c r="B1326" s="1706">
        <v>1.32</v>
      </c>
      <c r="C1326" s="100" t="s">
        <v>13099</v>
      </c>
      <c r="E1326" s="1705" t="s">
        <v>12542</v>
      </c>
    </row>
    <row r="1327" spans="1:9" ht="15" customHeight="1" x14ac:dyDescent="0.35">
      <c r="A1327" s="1705">
        <v>70540</v>
      </c>
      <c r="B1327" s="1706">
        <v>1.32</v>
      </c>
      <c r="C1327" s="100" t="s">
        <v>13100</v>
      </c>
      <c r="E1327" s="1705" t="s">
        <v>12542</v>
      </c>
    </row>
    <row r="1328" spans="1:9" ht="15" customHeight="1" x14ac:dyDescent="0.35">
      <c r="A1328" s="1705">
        <v>70540</v>
      </c>
      <c r="B1328" s="1706">
        <v>1.32</v>
      </c>
      <c r="C1328" s="100" t="s">
        <v>13101</v>
      </c>
      <c r="E1328" s="1705" t="s">
        <v>12542</v>
      </c>
    </row>
    <row r="1329" spans="1:5" ht="15" customHeight="1" x14ac:dyDescent="0.35">
      <c r="A1329" s="1705">
        <v>70540</v>
      </c>
      <c r="B1329" s="1706">
        <v>1.32</v>
      </c>
      <c r="C1329" s="100" t="s">
        <v>13102</v>
      </c>
      <c r="E1329" s="1705" t="s">
        <v>12542</v>
      </c>
    </row>
    <row r="1330" spans="1:5" ht="15" customHeight="1" x14ac:dyDescent="0.35">
      <c r="A1330" s="1705">
        <v>70540</v>
      </c>
      <c r="B1330" s="1706">
        <v>1.32</v>
      </c>
      <c r="C1330" s="100" t="s">
        <v>13103</v>
      </c>
      <c r="E1330" s="1705" t="s">
        <v>12542</v>
      </c>
    </row>
    <row r="1331" spans="1:5" ht="15" customHeight="1" x14ac:dyDescent="0.35">
      <c r="A1331" s="1705">
        <v>70540</v>
      </c>
      <c r="B1331" s="1706">
        <v>1.32</v>
      </c>
      <c r="C1331" s="100" t="s">
        <v>4063</v>
      </c>
      <c r="E1331" s="1705" t="s">
        <v>13383</v>
      </c>
    </row>
    <row r="1332" spans="1:5" ht="15" customHeight="1" x14ac:dyDescent="0.35">
      <c r="A1332" s="1705">
        <v>70540</v>
      </c>
      <c r="B1332" s="1706">
        <v>1.32</v>
      </c>
      <c r="C1332" s="100" t="s">
        <v>13445</v>
      </c>
      <c r="E1332" s="1705" t="s">
        <v>13430</v>
      </c>
    </row>
    <row r="1333" spans="1:5" ht="15" customHeight="1" x14ac:dyDescent="0.35">
      <c r="A1333" s="1705">
        <v>70540</v>
      </c>
      <c r="B1333" s="1706">
        <v>1.32</v>
      </c>
      <c r="C1333" s="100" t="s">
        <v>13779</v>
      </c>
      <c r="E1333" s="1705" t="s">
        <v>13580</v>
      </c>
    </row>
    <row r="1334" spans="1:5" ht="15" customHeight="1" x14ac:dyDescent="0.35">
      <c r="A1334" s="1705">
        <v>70540</v>
      </c>
      <c r="B1334" s="1706">
        <v>1.32</v>
      </c>
      <c r="C1334" s="100" t="s">
        <v>7772</v>
      </c>
    </row>
    <row r="1335" spans="1:5" ht="15" customHeight="1" x14ac:dyDescent="0.35">
      <c r="A1335" s="1705">
        <v>70540</v>
      </c>
      <c r="B1335" s="1706">
        <v>1.32</v>
      </c>
      <c r="C1335" s="100" t="s">
        <v>7773</v>
      </c>
    </row>
    <row r="1336" spans="1:5" ht="15" customHeight="1" x14ac:dyDescent="0.35">
      <c r="A1336" s="1705">
        <v>70540</v>
      </c>
      <c r="B1336" s="1706">
        <v>1.32</v>
      </c>
      <c r="C1336" s="100" t="s">
        <v>14130</v>
      </c>
    </row>
    <row r="1337" spans="1:5" ht="15" customHeight="1" x14ac:dyDescent="0.35">
      <c r="A1337" s="1705">
        <v>70542</v>
      </c>
      <c r="B1337" s="1706">
        <v>1.58</v>
      </c>
      <c r="C1337" s="100" t="s">
        <v>2945</v>
      </c>
      <c r="E1337" s="1705" t="s">
        <v>19</v>
      </c>
    </row>
    <row r="1338" spans="1:5" ht="15" customHeight="1" x14ac:dyDescent="0.35">
      <c r="A1338" s="1705">
        <v>70542</v>
      </c>
      <c r="B1338" s="1706">
        <v>1.58</v>
      </c>
      <c r="C1338" s="100" t="s">
        <v>2089</v>
      </c>
      <c r="E1338" s="1705" t="s">
        <v>1755</v>
      </c>
    </row>
    <row r="1339" spans="1:5" ht="15" customHeight="1" x14ac:dyDescent="0.35">
      <c r="A1339" s="1705">
        <v>70542</v>
      </c>
      <c r="B1339" s="1706">
        <v>1.58</v>
      </c>
      <c r="C1339" s="100" t="s">
        <v>2550</v>
      </c>
      <c r="E1339" s="1705" t="s">
        <v>2237</v>
      </c>
    </row>
    <row r="1340" spans="1:5" ht="15.65" customHeight="1" x14ac:dyDescent="0.35">
      <c r="A1340" s="1705">
        <v>70542</v>
      </c>
      <c r="B1340" s="1706">
        <v>1.58</v>
      </c>
      <c r="C1340" s="100" t="s">
        <v>2551</v>
      </c>
      <c r="E1340" s="1705" t="s">
        <v>2237</v>
      </c>
    </row>
    <row r="1341" spans="1:5" ht="15" customHeight="1" x14ac:dyDescent="0.35">
      <c r="A1341" s="1705">
        <v>70542</v>
      </c>
      <c r="B1341" s="1706">
        <v>1.58</v>
      </c>
      <c r="C1341" s="100" t="s">
        <v>3583</v>
      </c>
      <c r="E1341" s="1705" t="s">
        <v>2994</v>
      </c>
    </row>
    <row r="1342" spans="1:5" ht="15" customHeight="1" x14ac:dyDescent="0.35">
      <c r="A1342" s="1705">
        <v>70542</v>
      </c>
      <c r="B1342" s="1706">
        <v>1.58</v>
      </c>
      <c r="C1342" s="100" t="s">
        <v>5381</v>
      </c>
      <c r="E1342" s="100" t="s">
        <v>5155</v>
      </c>
    </row>
    <row r="1343" spans="1:5" ht="15" customHeight="1" x14ac:dyDescent="0.35">
      <c r="A1343" s="1705">
        <v>70542</v>
      </c>
      <c r="B1343" s="1706">
        <v>1.58</v>
      </c>
      <c r="C1343" s="100" t="s">
        <v>6433</v>
      </c>
      <c r="E1343" s="100" t="s">
        <v>6110</v>
      </c>
    </row>
    <row r="1344" spans="1:5" ht="15" customHeight="1" x14ac:dyDescent="0.35">
      <c r="A1344" s="1705">
        <v>70542</v>
      </c>
      <c r="B1344" s="1706">
        <v>1.58</v>
      </c>
      <c r="C1344" s="100" t="s">
        <v>6434</v>
      </c>
      <c r="E1344" s="100" t="s">
        <v>6110</v>
      </c>
    </row>
    <row r="1345" spans="1:9" ht="15" customHeight="1" x14ac:dyDescent="0.35">
      <c r="A1345" s="1705">
        <v>70542</v>
      </c>
      <c r="B1345" s="1706">
        <v>1.58</v>
      </c>
      <c r="C1345" s="100" t="s">
        <v>6691</v>
      </c>
      <c r="E1345" s="1705" t="s">
        <v>6556</v>
      </c>
    </row>
    <row r="1346" spans="1:9" ht="15" customHeight="1" x14ac:dyDescent="0.35">
      <c r="A1346" s="1705">
        <v>70542</v>
      </c>
      <c r="B1346" s="1706">
        <v>1.58</v>
      </c>
      <c r="C1346" s="100" t="s">
        <v>7833</v>
      </c>
      <c r="E1346" s="1705" t="s">
        <v>7428</v>
      </c>
    </row>
    <row r="1347" spans="1:9" ht="15" customHeight="1" x14ac:dyDescent="0.35">
      <c r="A1347" s="1705">
        <v>70542</v>
      </c>
      <c r="B1347" s="1706">
        <v>1.58</v>
      </c>
      <c r="C1347" s="100" t="s">
        <v>9035</v>
      </c>
      <c r="E1347" s="1705" t="s">
        <v>8689</v>
      </c>
    </row>
    <row r="1348" spans="1:9" ht="15" customHeight="1" x14ac:dyDescent="0.35">
      <c r="A1348" s="1705">
        <v>70542</v>
      </c>
      <c r="B1348" s="1706">
        <v>1.58</v>
      </c>
      <c r="C1348" s="100" t="s">
        <v>9483</v>
      </c>
      <c r="E1348" s="1738" t="s">
        <v>9126</v>
      </c>
      <c r="F1348" s="100"/>
      <c r="I1348" s="100"/>
    </row>
    <row r="1349" spans="1:9" ht="15" customHeight="1" x14ac:dyDescent="0.35">
      <c r="A1349" s="1705">
        <v>70542</v>
      </c>
      <c r="B1349" s="1706">
        <v>1.58</v>
      </c>
      <c r="C1349" s="100" t="s">
        <v>10108</v>
      </c>
      <c r="E1349" s="1705" t="s">
        <v>9583</v>
      </c>
    </row>
    <row r="1350" spans="1:9" ht="15" customHeight="1" x14ac:dyDescent="0.35">
      <c r="A1350" s="1705">
        <v>70542</v>
      </c>
      <c r="B1350" s="1706">
        <v>1.58</v>
      </c>
      <c r="C1350" s="100" t="s">
        <v>10108</v>
      </c>
      <c r="E1350" s="1705" t="s">
        <v>9583</v>
      </c>
    </row>
    <row r="1351" spans="1:9" ht="15" customHeight="1" x14ac:dyDescent="0.35">
      <c r="A1351" s="1705">
        <v>70542</v>
      </c>
      <c r="B1351" s="1706">
        <v>1.58</v>
      </c>
      <c r="C1351" s="100" t="s">
        <v>13237</v>
      </c>
      <c r="E1351" s="1705" t="s">
        <v>12542</v>
      </c>
    </row>
    <row r="1352" spans="1:9" ht="15" customHeight="1" x14ac:dyDescent="0.35">
      <c r="A1352" s="1705">
        <v>70542</v>
      </c>
      <c r="B1352" s="1706">
        <v>1.58</v>
      </c>
      <c r="C1352" s="100" t="s">
        <v>13238</v>
      </c>
      <c r="E1352" s="1705" t="s">
        <v>12542</v>
      </c>
    </row>
    <row r="1353" spans="1:9" ht="15" customHeight="1" x14ac:dyDescent="0.35">
      <c r="A1353" s="1705">
        <v>70542</v>
      </c>
      <c r="B1353" s="1706">
        <v>1.58</v>
      </c>
      <c r="C1353" s="100" t="s">
        <v>13239</v>
      </c>
      <c r="E1353" s="1705" t="s">
        <v>12542</v>
      </c>
    </row>
    <row r="1354" spans="1:9" ht="15" customHeight="1" x14ac:dyDescent="0.35">
      <c r="A1354" s="1705">
        <v>70542</v>
      </c>
      <c r="B1354" s="1706">
        <v>1.58</v>
      </c>
      <c r="C1354" s="100" t="s">
        <v>4102</v>
      </c>
      <c r="E1354" s="1705" t="s">
        <v>13383</v>
      </c>
    </row>
    <row r="1355" spans="1:9" ht="15" customHeight="1" x14ac:dyDescent="0.35">
      <c r="A1355" s="1705">
        <v>70542</v>
      </c>
      <c r="B1355" s="1706">
        <v>1.58</v>
      </c>
      <c r="C1355" s="100" t="s">
        <v>13823</v>
      </c>
      <c r="E1355" s="1705" t="s">
        <v>13580</v>
      </c>
    </row>
    <row r="1356" spans="1:9" ht="15" customHeight="1" x14ac:dyDescent="0.35">
      <c r="A1356" s="1705">
        <v>70542</v>
      </c>
      <c r="B1356" s="1706">
        <v>1.58</v>
      </c>
      <c r="C1356" s="100" t="s">
        <v>14138</v>
      </c>
    </row>
    <row r="1357" spans="1:9" ht="15" customHeight="1" x14ac:dyDescent="0.35">
      <c r="A1357" s="1735">
        <v>70542</v>
      </c>
      <c r="B1357" s="1736">
        <v>1.58</v>
      </c>
      <c r="C1357" s="100" t="s">
        <v>7833</v>
      </c>
    </row>
    <row r="1358" spans="1:9" ht="15" customHeight="1" x14ac:dyDescent="0.35">
      <c r="A1358" s="1705">
        <v>70542</v>
      </c>
      <c r="B1358" s="1706">
        <v>1.58</v>
      </c>
      <c r="C1358" s="100" t="s">
        <v>14139</v>
      </c>
    </row>
    <row r="1359" spans="1:9" ht="15" customHeight="1" x14ac:dyDescent="0.35">
      <c r="A1359" s="1705">
        <v>70543</v>
      </c>
      <c r="B1359" s="1706">
        <v>2.1</v>
      </c>
      <c r="C1359" s="100" t="s">
        <v>172</v>
      </c>
      <c r="E1359" s="1705" t="s">
        <v>39</v>
      </c>
    </row>
    <row r="1360" spans="1:9" ht="15" customHeight="1" x14ac:dyDescent="0.35">
      <c r="A1360" s="1705">
        <v>70543</v>
      </c>
      <c r="B1360" s="1706">
        <v>2.1</v>
      </c>
      <c r="C1360" s="100" t="s">
        <v>1221</v>
      </c>
      <c r="E1360" s="1705" t="s">
        <v>879</v>
      </c>
    </row>
    <row r="1361" spans="1:9" ht="15" customHeight="1" x14ac:dyDescent="0.35">
      <c r="A1361" s="1705">
        <v>70543</v>
      </c>
      <c r="B1361" s="1706">
        <v>2.1</v>
      </c>
      <c r="C1361" s="89" t="s">
        <v>2172</v>
      </c>
      <c r="E1361" s="1705" t="s">
        <v>1755</v>
      </c>
    </row>
    <row r="1362" spans="1:9" ht="15" customHeight="1" x14ac:dyDescent="0.35">
      <c r="A1362" s="1705">
        <v>70543</v>
      </c>
      <c r="B1362" s="1706">
        <v>2.1</v>
      </c>
      <c r="C1362" s="100" t="s">
        <v>2619</v>
      </c>
      <c r="E1362" s="1705" t="s">
        <v>2237</v>
      </c>
    </row>
    <row r="1363" spans="1:9" ht="15" customHeight="1" x14ac:dyDescent="0.35">
      <c r="A1363" s="1705">
        <v>70543</v>
      </c>
      <c r="B1363" s="1706">
        <v>2.1</v>
      </c>
      <c r="C1363" s="100" t="s">
        <v>2620</v>
      </c>
      <c r="E1363" s="1705" t="s">
        <v>2237</v>
      </c>
    </row>
    <row r="1364" spans="1:9" ht="15" customHeight="1" x14ac:dyDescent="0.35">
      <c r="A1364" s="1705">
        <v>70543</v>
      </c>
      <c r="B1364" s="1706">
        <v>2.1</v>
      </c>
      <c r="C1364" s="100" t="s">
        <v>3660</v>
      </c>
      <c r="E1364" s="1705" t="s">
        <v>2994</v>
      </c>
    </row>
    <row r="1365" spans="1:9" ht="15" customHeight="1" x14ac:dyDescent="0.35">
      <c r="A1365" s="1705">
        <v>70543</v>
      </c>
      <c r="B1365" s="1706">
        <v>2.1</v>
      </c>
      <c r="C1365" s="100" t="s">
        <v>5415</v>
      </c>
      <c r="E1365" s="100" t="s">
        <v>5155</v>
      </c>
    </row>
    <row r="1366" spans="1:9" ht="15" customHeight="1" x14ac:dyDescent="0.35">
      <c r="A1366" s="1705">
        <v>70543</v>
      </c>
      <c r="B1366" s="1706">
        <v>2.1</v>
      </c>
      <c r="C1366" s="100" t="s">
        <v>5416</v>
      </c>
      <c r="E1366" s="100" t="s">
        <v>5155</v>
      </c>
    </row>
    <row r="1367" spans="1:9" ht="15" customHeight="1" x14ac:dyDescent="0.35">
      <c r="A1367" s="1705">
        <v>70543</v>
      </c>
      <c r="B1367" s="1706">
        <v>2.1</v>
      </c>
      <c r="C1367" s="100" t="s">
        <v>6458</v>
      </c>
      <c r="E1367" s="100" t="s">
        <v>6110</v>
      </c>
    </row>
    <row r="1368" spans="1:9" ht="15" customHeight="1" x14ac:dyDescent="0.35">
      <c r="A1368" s="1705">
        <v>70543</v>
      </c>
      <c r="B1368" s="1706">
        <v>2.1</v>
      </c>
      <c r="C1368" s="100" t="s">
        <v>6459</v>
      </c>
      <c r="E1368" s="100" t="s">
        <v>6110</v>
      </c>
    </row>
    <row r="1369" spans="1:9" ht="15" customHeight="1" x14ac:dyDescent="0.35">
      <c r="A1369" s="1705">
        <v>70543</v>
      </c>
      <c r="B1369" s="1706">
        <v>2.1</v>
      </c>
      <c r="C1369" s="100" t="s">
        <v>6460</v>
      </c>
      <c r="E1369" s="100" t="s">
        <v>6110</v>
      </c>
    </row>
    <row r="1370" spans="1:9" ht="15" customHeight="1" x14ac:dyDescent="0.35">
      <c r="A1370" s="1705">
        <v>70543</v>
      </c>
      <c r="B1370" s="1706">
        <v>2.1</v>
      </c>
      <c r="C1370" s="100" t="s">
        <v>6717</v>
      </c>
      <c r="E1370" s="1705" t="s">
        <v>6556</v>
      </c>
    </row>
    <row r="1371" spans="1:9" ht="15" customHeight="1" x14ac:dyDescent="0.35">
      <c r="A1371" s="1705">
        <v>70543</v>
      </c>
      <c r="B1371" s="1706">
        <v>2.1</v>
      </c>
      <c r="C1371" s="100" t="s">
        <v>6916</v>
      </c>
      <c r="E1371" s="1705" t="s">
        <v>6737</v>
      </c>
    </row>
    <row r="1372" spans="1:9" ht="15" customHeight="1" x14ac:dyDescent="0.35">
      <c r="A1372" s="1705">
        <v>70543</v>
      </c>
      <c r="B1372" s="1706">
        <v>2.1</v>
      </c>
      <c r="C1372" s="100" t="s">
        <v>6917</v>
      </c>
      <c r="E1372" s="1705" t="s">
        <v>6737</v>
      </c>
      <c r="F1372" s="100"/>
      <c r="I1372" s="100"/>
    </row>
    <row r="1373" spans="1:9" ht="15" customHeight="1" x14ac:dyDescent="0.35">
      <c r="A1373" s="1705">
        <v>70543</v>
      </c>
      <c r="B1373" s="1706">
        <v>2.1</v>
      </c>
      <c r="C1373" s="100" t="s">
        <v>6918</v>
      </c>
      <c r="E1373" s="1705" t="s">
        <v>6737</v>
      </c>
    </row>
    <row r="1374" spans="1:9" ht="15" customHeight="1" x14ac:dyDescent="0.35">
      <c r="A1374" s="1705">
        <v>70543</v>
      </c>
      <c r="B1374" s="1706">
        <v>2.1</v>
      </c>
      <c r="C1374" s="100" t="s">
        <v>6919</v>
      </c>
      <c r="E1374" s="1705" t="s">
        <v>6737</v>
      </c>
    </row>
    <row r="1375" spans="1:9" ht="15" customHeight="1" x14ac:dyDescent="0.35">
      <c r="A1375" s="1705">
        <v>70543</v>
      </c>
      <c r="B1375" s="1706">
        <v>2.1</v>
      </c>
      <c r="C1375" s="100" t="s">
        <v>6920</v>
      </c>
      <c r="E1375" s="1705" t="s">
        <v>6737</v>
      </c>
    </row>
    <row r="1376" spans="1:9" ht="15" customHeight="1" x14ac:dyDescent="0.35">
      <c r="A1376" s="1705">
        <v>70543</v>
      </c>
      <c r="B1376" s="1706">
        <v>2.1</v>
      </c>
      <c r="C1376" s="100" t="s">
        <v>6921</v>
      </c>
      <c r="E1376" s="1705" t="s">
        <v>6737</v>
      </c>
    </row>
    <row r="1377" spans="1:9" ht="15" customHeight="1" x14ac:dyDescent="0.35">
      <c r="A1377" s="1705">
        <v>70543</v>
      </c>
      <c r="B1377" s="1706">
        <v>2.1</v>
      </c>
      <c r="C1377" s="89" t="s">
        <v>7289</v>
      </c>
      <c r="E1377" s="1705" t="s">
        <v>6965</v>
      </c>
    </row>
    <row r="1378" spans="1:9" ht="15" customHeight="1" x14ac:dyDescent="0.35">
      <c r="A1378" s="1705">
        <v>70543</v>
      </c>
      <c r="B1378" s="1706">
        <v>2.1</v>
      </c>
      <c r="C1378" s="89" t="s">
        <v>7290</v>
      </c>
      <c r="E1378" s="1705" t="s">
        <v>6965</v>
      </c>
    </row>
    <row r="1379" spans="1:9" ht="15" customHeight="1" x14ac:dyDescent="0.35">
      <c r="A1379" s="1705">
        <v>70543</v>
      </c>
      <c r="B1379" s="1706">
        <v>2.1</v>
      </c>
      <c r="C1379" s="100" t="s">
        <v>7914</v>
      </c>
      <c r="E1379" s="1705" t="s">
        <v>7428</v>
      </c>
      <c r="F1379" s="100"/>
      <c r="I1379" s="100"/>
    </row>
    <row r="1380" spans="1:9" ht="15" customHeight="1" x14ac:dyDescent="0.35">
      <c r="A1380" s="1705">
        <v>70543</v>
      </c>
      <c r="B1380" s="1706">
        <v>2.1</v>
      </c>
      <c r="C1380" s="100" t="s">
        <v>7915</v>
      </c>
      <c r="E1380" s="1705" t="s">
        <v>7428</v>
      </c>
    </row>
    <row r="1381" spans="1:9" ht="15" customHeight="1" x14ac:dyDescent="0.35">
      <c r="A1381" s="1705">
        <v>70543</v>
      </c>
      <c r="B1381" s="1706">
        <v>2.1</v>
      </c>
      <c r="C1381" s="100" t="s">
        <v>7916</v>
      </c>
      <c r="E1381" s="1705" t="s">
        <v>7428</v>
      </c>
    </row>
    <row r="1382" spans="1:9" ht="15" customHeight="1" x14ac:dyDescent="0.35">
      <c r="A1382" s="1705">
        <v>70543</v>
      </c>
      <c r="B1382" s="1706">
        <v>2.1</v>
      </c>
      <c r="C1382" s="100" t="s">
        <v>7917</v>
      </c>
      <c r="E1382" s="1705" t="s">
        <v>7428</v>
      </c>
    </row>
    <row r="1383" spans="1:9" ht="15" customHeight="1" x14ac:dyDescent="0.35">
      <c r="A1383" s="1705">
        <v>70543</v>
      </c>
      <c r="B1383" s="1706">
        <v>2.1</v>
      </c>
      <c r="C1383" s="100" t="s">
        <v>9073</v>
      </c>
      <c r="E1383" s="1705" t="s">
        <v>8689</v>
      </c>
    </row>
    <row r="1384" spans="1:9" ht="15" customHeight="1" x14ac:dyDescent="0.35">
      <c r="A1384" s="1705">
        <v>70543</v>
      </c>
      <c r="B1384" s="1706">
        <v>2.1</v>
      </c>
      <c r="C1384" s="1705" t="s">
        <v>9122</v>
      </c>
      <c r="E1384" s="100" t="s">
        <v>9100</v>
      </c>
      <c r="F1384" s="100"/>
      <c r="I1384" s="100"/>
    </row>
    <row r="1385" spans="1:9" ht="15" customHeight="1" x14ac:dyDescent="0.35">
      <c r="A1385" s="1705">
        <v>70543</v>
      </c>
      <c r="B1385" s="1706">
        <v>2.1</v>
      </c>
      <c r="C1385" s="100" t="s">
        <v>5415</v>
      </c>
      <c r="E1385" s="1705" t="s">
        <v>9583</v>
      </c>
    </row>
    <row r="1386" spans="1:9" ht="15" customHeight="1" x14ac:dyDescent="0.35">
      <c r="A1386" s="1705">
        <v>70543</v>
      </c>
      <c r="B1386" s="1706">
        <v>2.1</v>
      </c>
      <c r="C1386" s="100" t="s">
        <v>11942</v>
      </c>
      <c r="E1386" s="1705" t="s">
        <v>10273</v>
      </c>
    </row>
    <row r="1387" spans="1:9" ht="15" customHeight="1" x14ac:dyDescent="0.35">
      <c r="A1387" s="1705">
        <v>70543</v>
      </c>
      <c r="B1387" s="1706">
        <v>2.1</v>
      </c>
      <c r="C1387" s="100" t="s">
        <v>11943</v>
      </c>
      <c r="E1387" s="1705" t="s">
        <v>10273</v>
      </c>
    </row>
    <row r="1388" spans="1:9" ht="15" customHeight="1" x14ac:dyDescent="0.35">
      <c r="A1388" s="1705">
        <v>70543</v>
      </c>
      <c r="B1388" s="1706">
        <v>2.1</v>
      </c>
      <c r="C1388" s="100" t="s">
        <v>11944</v>
      </c>
      <c r="E1388" s="1705" t="s">
        <v>10273</v>
      </c>
    </row>
    <row r="1389" spans="1:9" ht="15" customHeight="1" x14ac:dyDescent="0.35">
      <c r="A1389" s="1705">
        <v>70543</v>
      </c>
      <c r="B1389" s="1706">
        <v>2.1</v>
      </c>
      <c r="C1389" s="100" t="s">
        <v>11945</v>
      </c>
      <c r="E1389" s="1705" t="s">
        <v>10273</v>
      </c>
    </row>
    <row r="1390" spans="1:9" ht="15" customHeight="1" x14ac:dyDescent="0.35">
      <c r="A1390" s="1705">
        <v>70543</v>
      </c>
      <c r="B1390" s="1706">
        <v>2.1</v>
      </c>
      <c r="C1390" s="100" t="s">
        <v>11946</v>
      </c>
      <c r="E1390" s="1705" t="s">
        <v>10273</v>
      </c>
      <c r="F1390" s="100"/>
      <c r="I1390" s="100"/>
    </row>
    <row r="1391" spans="1:9" ht="15" customHeight="1" x14ac:dyDescent="0.35">
      <c r="A1391" s="1705">
        <v>70543</v>
      </c>
      <c r="B1391" s="1706">
        <v>2.1</v>
      </c>
      <c r="C1391" s="100" t="s">
        <v>2620</v>
      </c>
      <c r="E1391" s="1705" t="s">
        <v>10273</v>
      </c>
    </row>
    <row r="1392" spans="1:9" ht="15" customHeight="1" x14ac:dyDescent="0.35">
      <c r="A1392" s="1705">
        <v>70543</v>
      </c>
      <c r="B1392" s="1706">
        <v>2.1</v>
      </c>
      <c r="C1392" s="100" t="s">
        <v>11947</v>
      </c>
      <c r="E1392" s="1705" t="s">
        <v>10273</v>
      </c>
    </row>
    <row r="1393" spans="1:9" ht="15" customHeight="1" x14ac:dyDescent="0.35">
      <c r="A1393" s="1705">
        <v>70543</v>
      </c>
      <c r="B1393" s="1706">
        <v>2.1</v>
      </c>
      <c r="C1393" s="100" t="s">
        <v>11948</v>
      </c>
      <c r="E1393" s="1705" t="s">
        <v>10273</v>
      </c>
      <c r="F1393" s="100"/>
      <c r="I1393" s="100"/>
    </row>
    <row r="1394" spans="1:9" ht="15" customHeight="1" x14ac:dyDescent="0.35">
      <c r="A1394" s="1705">
        <v>70543</v>
      </c>
      <c r="B1394" s="1706">
        <v>2.1</v>
      </c>
      <c r="C1394" s="89" t="s">
        <v>11949</v>
      </c>
      <c r="E1394" s="1705" t="s">
        <v>10273</v>
      </c>
    </row>
    <row r="1395" spans="1:9" ht="15" customHeight="1" x14ac:dyDescent="0.35">
      <c r="A1395" s="1705">
        <v>70543</v>
      </c>
      <c r="B1395" s="1706">
        <v>2.1</v>
      </c>
      <c r="C1395" s="89" t="s">
        <v>11950</v>
      </c>
      <c r="E1395" s="1705" t="s">
        <v>10273</v>
      </c>
    </row>
    <row r="1396" spans="1:9" ht="15" customHeight="1" x14ac:dyDescent="0.35">
      <c r="A1396" s="1705">
        <v>70543</v>
      </c>
      <c r="B1396" s="1706">
        <v>2.1</v>
      </c>
      <c r="C1396" s="100" t="s">
        <v>11951</v>
      </c>
      <c r="E1396" s="1705" t="s">
        <v>10273</v>
      </c>
    </row>
    <row r="1397" spans="1:9" ht="15" customHeight="1" x14ac:dyDescent="0.35">
      <c r="A1397" s="1705">
        <v>70543</v>
      </c>
      <c r="B1397" s="1706">
        <v>2.1</v>
      </c>
      <c r="C1397" s="100" t="s">
        <v>12451</v>
      </c>
      <c r="E1397" s="100" t="s">
        <v>12088</v>
      </c>
    </row>
    <row r="1398" spans="1:9" ht="15" customHeight="1" x14ac:dyDescent="0.35">
      <c r="A1398" s="1705">
        <v>70543</v>
      </c>
      <c r="B1398" s="1706">
        <v>2.1</v>
      </c>
      <c r="C1398" s="100" t="s">
        <v>12452</v>
      </c>
      <c r="E1398" s="100" t="s">
        <v>12088</v>
      </c>
    </row>
    <row r="1399" spans="1:9" ht="15" customHeight="1" x14ac:dyDescent="0.35">
      <c r="A1399" s="1705">
        <v>70543</v>
      </c>
      <c r="B1399" s="1706">
        <v>2.1</v>
      </c>
      <c r="C1399" s="100" t="s">
        <v>12453</v>
      </c>
      <c r="E1399" s="100" t="s">
        <v>12088</v>
      </c>
    </row>
    <row r="1400" spans="1:9" ht="15" customHeight="1" x14ac:dyDescent="0.35">
      <c r="A1400" s="1705">
        <v>70543</v>
      </c>
      <c r="B1400" s="1706">
        <v>2.1</v>
      </c>
      <c r="C1400" s="100" t="s">
        <v>12454</v>
      </c>
      <c r="E1400" s="100" t="s">
        <v>12088</v>
      </c>
    </row>
    <row r="1401" spans="1:9" ht="15" customHeight="1" x14ac:dyDescent="0.35">
      <c r="A1401" s="1705">
        <v>70543</v>
      </c>
      <c r="B1401" s="1706">
        <v>2.1</v>
      </c>
      <c r="C1401" s="100" t="s">
        <v>12455</v>
      </c>
      <c r="E1401" s="100" t="s">
        <v>12088</v>
      </c>
    </row>
    <row r="1402" spans="1:9" ht="15" customHeight="1" x14ac:dyDescent="0.35">
      <c r="A1402" s="1705">
        <v>70543</v>
      </c>
      <c r="B1402" s="1706">
        <v>2.1</v>
      </c>
      <c r="C1402" s="100" t="s">
        <v>13311</v>
      </c>
      <c r="E1402" s="1705" t="s">
        <v>12542</v>
      </c>
    </row>
    <row r="1403" spans="1:9" ht="15" customHeight="1" x14ac:dyDescent="0.35">
      <c r="A1403" s="1705">
        <v>70543</v>
      </c>
      <c r="B1403" s="1706">
        <v>2.1</v>
      </c>
      <c r="C1403" s="100" t="s">
        <v>13312</v>
      </c>
      <c r="E1403" s="1705" t="s">
        <v>12542</v>
      </c>
    </row>
    <row r="1404" spans="1:9" ht="15" customHeight="1" x14ac:dyDescent="0.35">
      <c r="A1404" s="1705">
        <v>70543</v>
      </c>
      <c r="B1404" s="1706">
        <v>2.1</v>
      </c>
      <c r="C1404" s="100" t="s">
        <v>13313</v>
      </c>
      <c r="E1404" s="1705" t="s">
        <v>12542</v>
      </c>
    </row>
    <row r="1405" spans="1:9" ht="15" customHeight="1" x14ac:dyDescent="0.35">
      <c r="A1405" s="1705">
        <v>70543</v>
      </c>
      <c r="B1405" s="1706">
        <v>2.1</v>
      </c>
      <c r="C1405" s="100" t="s">
        <v>13314</v>
      </c>
      <c r="E1405" s="1705" t="s">
        <v>12542</v>
      </c>
    </row>
    <row r="1406" spans="1:9" ht="15" customHeight="1" x14ac:dyDescent="0.35">
      <c r="A1406" s="1705">
        <v>70543</v>
      </c>
      <c r="B1406" s="1706">
        <v>2.1</v>
      </c>
      <c r="C1406" s="100" t="s">
        <v>13316</v>
      </c>
      <c r="E1406" s="1705" t="s">
        <v>12542</v>
      </c>
    </row>
    <row r="1407" spans="1:9" ht="15" customHeight="1" x14ac:dyDescent="0.35">
      <c r="A1407" s="1705">
        <v>70543</v>
      </c>
      <c r="B1407" s="1706">
        <v>2.1</v>
      </c>
      <c r="C1407" s="100" t="s">
        <v>13317</v>
      </c>
      <c r="E1407" s="1705" t="s">
        <v>12542</v>
      </c>
    </row>
    <row r="1408" spans="1:9" ht="15" customHeight="1" x14ac:dyDescent="0.35">
      <c r="A1408" s="1705">
        <v>70543</v>
      </c>
      <c r="B1408" s="1706">
        <v>2.1</v>
      </c>
      <c r="C1408" s="100" t="s">
        <v>13315</v>
      </c>
      <c r="E1408" s="1705" t="s">
        <v>12542</v>
      </c>
    </row>
    <row r="1409" spans="1:5" ht="15" customHeight="1" x14ac:dyDescent="0.35">
      <c r="A1409" s="1705">
        <v>70543</v>
      </c>
      <c r="B1409" s="1706">
        <v>2.1</v>
      </c>
      <c r="C1409" s="100" t="s">
        <v>13318</v>
      </c>
      <c r="E1409" s="1705" t="s">
        <v>12542</v>
      </c>
    </row>
    <row r="1410" spans="1:5" ht="15" customHeight="1" x14ac:dyDescent="0.35">
      <c r="A1410" s="1705">
        <v>70543</v>
      </c>
      <c r="B1410" s="1706">
        <v>2.1</v>
      </c>
      <c r="C1410" s="100" t="s">
        <v>13319</v>
      </c>
      <c r="E1410" s="1705" t="s">
        <v>12542</v>
      </c>
    </row>
    <row r="1411" spans="1:5" ht="15" customHeight="1" x14ac:dyDescent="0.35">
      <c r="A1411" s="1705">
        <v>70543</v>
      </c>
      <c r="B1411" s="1706">
        <v>2.1</v>
      </c>
      <c r="C1411" s="100" t="s">
        <v>4142</v>
      </c>
      <c r="E1411" s="1705" t="s">
        <v>13383</v>
      </c>
    </row>
    <row r="1412" spans="1:5" ht="15" customHeight="1" x14ac:dyDescent="0.35">
      <c r="A1412" s="1705">
        <v>70543</v>
      </c>
      <c r="B1412" s="1706">
        <v>2.1</v>
      </c>
      <c r="C1412" s="100" t="s">
        <v>13472</v>
      </c>
      <c r="E1412" s="1705" t="s">
        <v>13430</v>
      </c>
    </row>
    <row r="1413" spans="1:5" ht="15" customHeight="1" x14ac:dyDescent="0.35">
      <c r="A1413" s="1705">
        <v>70543</v>
      </c>
      <c r="B1413" s="1706">
        <v>2.1</v>
      </c>
      <c r="C1413" s="100" t="s">
        <v>13844</v>
      </c>
      <c r="E1413" s="1705" t="s">
        <v>13580</v>
      </c>
    </row>
    <row r="1414" spans="1:5" ht="15" customHeight="1" x14ac:dyDescent="0.35">
      <c r="A1414" s="1705">
        <v>70543</v>
      </c>
      <c r="B1414" s="1706">
        <v>2.1</v>
      </c>
      <c r="C1414" s="100" t="s">
        <v>14142</v>
      </c>
    </row>
    <row r="1415" spans="1:5" ht="15" customHeight="1" x14ac:dyDescent="0.35">
      <c r="A1415" s="1705">
        <v>70543</v>
      </c>
      <c r="B1415" s="1706">
        <v>2.1</v>
      </c>
      <c r="C1415" s="100" t="s">
        <v>14143</v>
      </c>
    </row>
    <row r="1416" spans="1:5" ht="15" customHeight="1" x14ac:dyDescent="0.35">
      <c r="A1416" s="1705">
        <v>70543</v>
      </c>
      <c r="B1416" s="1706">
        <v>2.1</v>
      </c>
      <c r="C1416" s="100" t="s">
        <v>14144</v>
      </c>
    </row>
    <row r="1417" spans="1:5" ht="15" customHeight="1" x14ac:dyDescent="0.35">
      <c r="A1417" s="1705">
        <v>70543</v>
      </c>
      <c r="B1417" s="1706">
        <v>2.1</v>
      </c>
      <c r="C1417" s="100" t="s">
        <v>14145</v>
      </c>
    </row>
    <row r="1418" spans="1:5" ht="15" customHeight="1" x14ac:dyDescent="0.35">
      <c r="A1418" s="1705">
        <v>70544</v>
      </c>
      <c r="B1418" s="1706">
        <v>1.17</v>
      </c>
      <c r="C1418" s="100" t="s">
        <v>155</v>
      </c>
      <c r="E1418" s="1705" t="s">
        <v>39</v>
      </c>
    </row>
    <row r="1419" spans="1:5" ht="15" customHeight="1" x14ac:dyDescent="0.35">
      <c r="A1419" s="1705">
        <v>70544</v>
      </c>
      <c r="B1419" s="1706">
        <v>1.17</v>
      </c>
      <c r="C1419" s="100" t="s">
        <v>1126</v>
      </c>
      <c r="E1419" s="1705" t="s">
        <v>879</v>
      </c>
    </row>
    <row r="1420" spans="1:5" ht="15" customHeight="1" x14ac:dyDescent="0.35">
      <c r="A1420" s="1705">
        <v>70544</v>
      </c>
      <c r="B1420" s="1706">
        <v>1.17</v>
      </c>
      <c r="C1420" s="89" t="s">
        <v>2014</v>
      </c>
      <c r="E1420" s="1705" t="s">
        <v>1755</v>
      </c>
    </row>
    <row r="1421" spans="1:5" ht="15" customHeight="1" x14ac:dyDescent="0.35">
      <c r="A1421" s="1705">
        <v>70544</v>
      </c>
      <c r="B1421" s="1706">
        <v>1.17</v>
      </c>
      <c r="C1421" s="100" t="s">
        <v>2015</v>
      </c>
      <c r="E1421" s="1705" t="s">
        <v>1755</v>
      </c>
    </row>
    <row r="1422" spans="1:5" ht="15" customHeight="1" x14ac:dyDescent="0.35">
      <c r="A1422" s="1705">
        <v>70544</v>
      </c>
      <c r="B1422" s="1706">
        <v>1.17</v>
      </c>
      <c r="C1422" s="100" t="s">
        <v>2441</v>
      </c>
      <c r="E1422" s="1705" t="s">
        <v>2237</v>
      </c>
    </row>
    <row r="1423" spans="1:5" ht="15" customHeight="1" x14ac:dyDescent="0.35">
      <c r="A1423" s="1705">
        <v>70544</v>
      </c>
      <c r="B1423" s="1706">
        <v>1.17</v>
      </c>
      <c r="C1423" s="100" t="s">
        <v>3447</v>
      </c>
      <c r="E1423" s="1705" t="s">
        <v>2994</v>
      </c>
    </row>
    <row r="1424" spans="1:5" ht="15" customHeight="1" x14ac:dyDescent="0.35">
      <c r="A1424" s="1705">
        <v>70544</v>
      </c>
      <c r="B1424" s="1706">
        <v>1.17</v>
      </c>
      <c r="C1424" s="100" t="s">
        <v>3448</v>
      </c>
      <c r="E1424" s="1705" t="s">
        <v>2994</v>
      </c>
    </row>
    <row r="1425" spans="1:5" ht="15" customHeight="1" x14ac:dyDescent="0.35">
      <c r="A1425" s="1705">
        <v>70544</v>
      </c>
      <c r="B1425" s="1706">
        <v>1.17</v>
      </c>
      <c r="C1425" s="89" t="s">
        <v>4484</v>
      </c>
      <c r="E1425" s="1705" t="s">
        <v>4266</v>
      </c>
    </row>
    <row r="1426" spans="1:5" ht="15" customHeight="1" x14ac:dyDescent="0.35">
      <c r="A1426" s="1705">
        <v>70544</v>
      </c>
      <c r="B1426" s="1706">
        <v>1.17</v>
      </c>
      <c r="C1426" s="100" t="s">
        <v>5333</v>
      </c>
      <c r="E1426" s="100" t="s">
        <v>5155</v>
      </c>
    </row>
    <row r="1427" spans="1:5" ht="15" customHeight="1" x14ac:dyDescent="0.35">
      <c r="A1427" s="1705">
        <v>70544</v>
      </c>
      <c r="B1427" s="1706">
        <v>1.17</v>
      </c>
      <c r="C1427" s="100" t="s">
        <v>5334</v>
      </c>
      <c r="E1427" s="100" t="s">
        <v>5155</v>
      </c>
    </row>
    <row r="1428" spans="1:5" ht="15" customHeight="1" x14ac:dyDescent="0.35">
      <c r="A1428" s="1705">
        <v>70544</v>
      </c>
      <c r="B1428" s="1706">
        <v>1.17</v>
      </c>
      <c r="C1428" s="100" t="s">
        <v>5335</v>
      </c>
      <c r="E1428" s="100" t="s">
        <v>5155</v>
      </c>
    </row>
    <row r="1429" spans="1:5" ht="15" customHeight="1" x14ac:dyDescent="0.35">
      <c r="A1429" s="1705">
        <v>70544</v>
      </c>
      <c r="B1429" s="1706">
        <v>1.17</v>
      </c>
      <c r="C1429" s="100" t="s">
        <v>6382</v>
      </c>
      <c r="E1429" s="100" t="s">
        <v>6110</v>
      </c>
    </row>
    <row r="1430" spans="1:5" ht="15" customHeight="1" x14ac:dyDescent="0.35">
      <c r="A1430" s="1705">
        <v>70544</v>
      </c>
      <c r="B1430" s="1706">
        <v>1.17</v>
      </c>
      <c r="C1430" s="100" t="s">
        <v>6496</v>
      </c>
      <c r="E1430" s="100" t="s">
        <v>6484</v>
      </c>
    </row>
    <row r="1431" spans="1:5" ht="15" customHeight="1" x14ac:dyDescent="0.35">
      <c r="A1431" s="1705">
        <v>70544</v>
      </c>
      <c r="B1431" s="1706">
        <v>1.17</v>
      </c>
      <c r="C1431" s="1705" t="s">
        <v>6497</v>
      </c>
      <c r="E1431" s="100" t="s">
        <v>6484</v>
      </c>
    </row>
    <row r="1432" spans="1:5" ht="15" customHeight="1" x14ac:dyDescent="0.35">
      <c r="A1432" s="1705">
        <v>70544</v>
      </c>
      <c r="B1432" s="1706">
        <v>1.17</v>
      </c>
      <c r="C1432" s="89" t="s">
        <v>2441</v>
      </c>
      <c r="E1432" s="1705" t="s">
        <v>6556</v>
      </c>
    </row>
    <row r="1433" spans="1:5" ht="15" customHeight="1" x14ac:dyDescent="0.35">
      <c r="A1433" s="1705">
        <v>70544</v>
      </c>
      <c r="B1433" s="1706">
        <v>1.17</v>
      </c>
      <c r="C1433" s="100" t="s">
        <v>5335</v>
      </c>
      <c r="E1433" s="1705" t="s">
        <v>6737</v>
      </c>
    </row>
    <row r="1434" spans="1:5" ht="15" customHeight="1" x14ac:dyDescent="0.35">
      <c r="A1434" s="1738">
        <v>70544</v>
      </c>
      <c r="B1434" s="1739">
        <v>1.17</v>
      </c>
      <c r="C1434" s="100" t="s">
        <v>7202</v>
      </c>
      <c r="E1434" s="1705" t="s">
        <v>6965</v>
      </c>
    </row>
    <row r="1435" spans="1:5" ht="15" customHeight="1" x14ac:dyDescent="0.35">
      <c r="A1435" s="1705">
        <v>70544</v>
      </c>
      <c r="B1435" s="1706">
        <v>1.17</v>
      </c>
      <c r="C1435" s="100" t="s">
        <v>2441</v>
      </c>
      <c r="E1435" s="1705" t="s">
        <v>7428</v>
      </c>
    </row>
    <row r="1436" spans="1:5" ht="15" customHeight="1" x14ac:dyDescent="0.35">
      <c r="A1436" s="1705">
        <v>70544</v>
      </c>
      <c r="B1436" s="1706">
        <v>1.17</v>
      </c>
      <c r="C1436" s="100" t="s">
        <v>7710</v>
      </c>
      <c r="E1436" s="1705" t="s">
        <v>7428</v>
      </c>
    </row>
    <row r="1437" spans="1:5" ht="15" customHeight="1" x14ac:dyDescent="0.35">
      <c r="A1437" s="1705">
        <v>70544</v>
      </c>
      <c r="B1437" s="1706">
        <v>1.17</v>
      </c>
      <c r="C1437" s="100" t="s">
        <v>2441</v>
      </c>
      <c r="E1437" s="1705" t="s">
        <v>9583</v>
      </c>
    </row>
    <row r="1438" spans="1:5" ht="15" customHeight="1" x14ac:dyDescent="0.35">
      <c r="A1438" s="1705">
        <v>70544</v>
      </c>
      <c r="B1438" s="1706">
        <v>1.17</v>
      </c>
      <c r="C1438" s="100" t="s">
        <v>5335</v>
      </c>
      <c r="E1438" s="1705" t="s">
        <v>9583</v>
      </c>
    </row>
    <row r="1439" spans="1:5" ht="15" customHeight="1" x14ac:dyDescent="0.35">
      <c r="A1439" s="1705">
        <v>70544</v>
      </c>
      <c r="B1439" s="1706">
        <v>1.17</v>
      </c>
      <c r="C1439" s="89" t="s">
        <v>11136</v>
      </c>
      <c r="E1439" s="1705" t="s">
        <v>10273</v>
      </c>
    </row>
    <row r="1440" spans="1:5" ht="15" customHeight="1" x14ac:dyDescent="0.35">
      <c r="A1440" s="1705">
        <v>70544</v>
      </c>
      <c r="B1440" s="1706">
        <v>1.17</v>
      </c>
      <c r="C1440" s="89" t="s">
        <v>11137</v>
      </c>
      <c r="E1440" s="1705" t="s">
        <v>10273</v>
      </c>
    </row>
    <row r="1441" spans="1:5" ht="15" customHeight="1" x14ac:dyDescent="0.35">
      <c r="A1441" s="1705">
        <v>70544</v>
      </c>
      <c r="B1441" s="1706">
        <v>1.17</v>
      </c>
      <c r="C1441" s="100" t="s">
        <v>11138</v>
      </c>
      <c r="E1441" s="1705" t="s">
        <v>10273</v>
      </c>
    </row>
    <row r="1442" spans="1:5" ht="15" customHeight="1" x14ac:dyDescent="0.35">
      <c r="A1442" s="1705">
        <v>70544</v>
      </c>
      <c r="B1442" s="1706">
        <v>1.17</v>
      </c>
      <c r="C1442" s="100" t="s">
        <v>11139</v>
      </c>
      <c r="E1442" s="1705" t="s">
        <v>10273</v>
      </c>
    </row>
    <row r="1443" spans="1:5" ht="15" customHeight="1" x14ac:dyDescent="0.35">
      <c r="A1443" s="1705">
        <v>70544</v>
      </c>
      <c r="B1443" s="1706">
        <v>1.17</v>
      </c>
      <c r="C1443" s="100" t="s">
        <v>12277</v>
      </c>
      <c r="E1443" s="100" t="s">
        <v>12088</v>
      </c>
    </row>
    <row r="1444" spans="1:5" ht="15" customHeight="1" x14ac:dyDescent="0.35">
      <c r="A1444" s="1705">
        <v>70544</v>
      </c>
      <c r="B1444" s="1706">
        <v>1.17</v>
      </c>
      <c r="C1444" s="100" t="s">
        <v>13025</v>
      </c>
      <c r="E1444" s="1705" t="s">
        <v>12542</v>
      </c>
    </row>
    <row r="1445" spans="1:5" x14ac:dyDescent="0.35">
      <c r="A1445" s="1705">
        <v>70544</v>
      </c>
      <c r="B1445" s="1706">
        <v>1.17</v>
      </c>
      <c r="C1445" s="100" t="s">
        <v>4032</v>
      </c>
      <c r="E1445" s="1705" t="s">
        <v>13383</v>
      </c>
    </row>
    <row r="1446" spans="1:5" ht="15" customHeight="1" x14ac:dyDescent="0.35">
      <c r="A1446" s="1705">
        <v>70544</v>
      </c>
      <c r="B1446" s="1706">
        <v>1.17</v>
      </c>
      <c r="C1446" s="89" t="s">
        <v>13505</v>
      </c>
      <c r="E1446" s="1705" t="s">
        <v>13430</v>
      </c>
    </row>
    <row r="1447" spans="1:5" ht="15" customHeight="1" x14ac:dyDescent="0.35">
      <c r="A1447" s="1705">
        <v>70544</v>
      </c>
      <c r="B1447" s="1706">
        <v>1.17</v>
      </c>
      <c r="C1447" s="100" t="s">
        <v>13769</v>
      </c>
      <c r="E1447" s="1705" t="s">
        <v>13580</v>
      </c>
    </row>
    <row r="1448" spans="1:5" ht="15" customHeight="1" x14ac:dyDescent="0.35">
      <c r="A1448" s="1705">
        <v>70545</v>
      </c>
      <c r="B1448" s="1706">
        <v>1.17</v>
      </c>
      <c r="C1448" s="100" t="s">
        <v>2016</v>
      </c>
      <c r="E1448" s="1705" t="s">
        <v>1755</v>
      </c>
    </row>
    <row r="1449" spans="1:5" ht="15" customHeight="1" x14ac:dyDescent="0.35">
      <c r="A1449" s="1705">
        <v>70545</v>
      </c>
      <c r="B1449" s="1706">
        <v>1.17</v>
      </c>
      <c r="C1449" s="100" t="s">
        <v>2442</v>
      </c>
      <c r="E1449" s="1705" t="s">
        <v>2237</v>
      </c>
    </row>
    <row r="1450" spans="1:5" ht="15" customHeight="1" x14ac:dyDescent="0.35">
      <c r="A1450" s="1705">
        <v>70545</v>
      </c>
      <c r="B1450" s="1706">
        <v>1.17</v>
      </c>
      <c r="C1450" s="100" t="s">
        <v>3449</v>
      </c>
      <c r="E1450" s="1705" t="s">
        <v>2994</v>
      </c>
    </row>
    <row r="1451" spans="1:5" ht="15" customHeight="1" x14ac:dyDescent="0.35">
      <c r="A1451" s="1705">
        <v>70545</v>
      </c>
      <c r="B1451" s="1706">
        <v>1.17</v>
      </c>
      <c r="C1451" s="100" t="s">
        <v>3450</v>
      </c>
      <c r="E1451" s="1705" t="s">
        <v>2994</v>
      </c>
    </row>
    <row r="1452" spans="1:5" ht="15" customHeight="1" x14ac:dyDescent="0.35">
      <c r="A1452" s="1705">
        <v>70545</v>
      </c>
      <c r="B1452" s="1706">
        <v>1.17</v>
      </c>
      <c r="C1452" s="100" t="s">
        <v>4485</v>
      </c>
      <c r="E1452" s="1705" t="s">
        <v>4266</v>
      </c>
    </row>
    <row r="1453" spans="1:5" ht="15" customHeight="1" x14ac:dyDescent="0.35">
      <c r="A1453" s="1705">
        <v>70545</v>
      </c>
      <c r="B1453" s="1706">
        <v>1.17</v>
      </c>
      <c r="C1453" s="100" t="s">
        <v>2442</v>
      </c>
      <c r="E1453" s="100" t="s">
        <v>5912</v>
      </c>
    </row>
    <row r="1454" spans="1:5" ht="15" customHeight="1" x14ac:dyDescent="0.35">
      <c r="A1454" s="1705">
        <v>70545</v>
      </c>
      <c r="B1454" s="1706">
        <v>1.17</v>
      </c>
      <c r="C1454" s="100" t="s">
        <v>7711</v>
      </c>
      <c r="E1454" s="1705" t="s">
        <v>7428</v>
      </c>
    </row>
    <row r="1455" spans="1:5" ht="15" customHeight="1" x14ac:dyDescent="0.35">
      <c r="A1455" s="1705">
        <v>70545</v>
      </c>
      <c r="B1455" s="1706">
        <v>1.17</v>
      </c>
      <c r="C1455" s="100" t="s">
        <v>8973</v>
      </c>
      <c r="E1455" s="1705" t="s">
        <v>8689</v>
      </c>
    </row>
    <row r="1456" spans="1:5" ht="15" customHeight="1" x14ac:dyDescent="0.35">
      <c r="A1456" s="1705">
        <v>70545</v>
      </c>
      <c r="B1456" s="1706">
        <v>1.17</v>
      </c>
      <c r="C1456" s="100" t="s">
        <v>2442</v>
      </c>
      <c r="E1456" s="1705" t="s">
        <v>9583</v>
      </c>
    </row>
    <row r="1457" spans="1:5" ht="15" customHeight="1" x14ac:dyDescent="0.35">
      <c r="A1457" s="1705">
        <v>70545</v>
      </c>
      <c r="B1457" s="1706">
        <v>1.17</v>
      </c>
      <c r="C1457" s="100" t="s">
        <v>11140</v>
      </c>
      <c r="E1457" s="1705" t="s">
        <v>10273</v>
      </c>
    </row>
    <row r="1458" spans="1:5" ht="15" customHeight="1" x14ac:dyDescent="0.35">
      <c r="A1458" s="1705">
        <v>70545</v>
      </c>
      <c r="B1458" s="1706">
        <v>1.17</v>
      </c>
      <c r="C1458" s="100" t="s">
        <v>4033</v>
      </c>
      <c r="E1458" s="1705" t="s">
        <v>13383</v>
      </c>
    </row>
    <row r="1459" spans="1:5" ht="15" customHeight="1" x14ac:dyDescent="0.35">
      <c r="A1459" s="1705">
        <v>70546</v>
      </c>
      <c r="B1459" s="1706">
        <v>1.44</v>
      </c>
      <c r="C1459" s="100" t="s">
        <v>2939</v>
      </c>
      <c r="E1459" s="1705" t="s">
        <v>19</v>
      </c>
    </row>
    <row r="1460" spans="1:5" ht="15" customHeight="1" x14ac:dyDescent="0.35">
      <c r="A1460" s="1705">
        <v>70546</v>
      </c>
      <c r="B1460" s="1706">
        <v>1.44</v>
      </c>
      <c r="C1460" s="100" t="s">
        <v>2082</v>
      </c>
      <c r="E1460" s="1705" t="s">
        <v>1755</v>
      </c>
    </row>
    <row r="1461" spans="1:5" ht="15" customHeight="1" x14ac:dyDescent="0.35">
      <c r="A1461" s="1705">
        <v>70546</v>
      </c>
      <c r="B1461" s="1706">
        <v>1.44</v>
      </c>
      <c r="C1461" s="100" t="s">
        <v>2537</v>
      </c>
      <c r="E1461" s="1705" t="s">
        <v>2237</v>
      </c>
    </row>
    <row r="1462" spans="1:5" ht="15" customHeight="1" x14ac:dyDescent="0.35">
      <c r="A1462" s="1705">
        <v>70546</v>
      </c>
      <c r="B1462" s="1706">
        <v>1.44</v>
      </c>
      <c r="C1462" s="100" t="s">
        <v>2538</v>
      </c>
      <c r="E1462" s="1705" t="s">
        <v>2237</v>
      </c>
    </row>
    <row r="1463" spans="1:5" ht="15" customHeight="1" x14ac:dyDescent="0.35">
      <c r="A1463" s="1705">
        <v>70546</v>
      </c>
      <c r="B1463" s="1706">
        <v>1.44</v>
      </c>
      <c r="C1463" s="100" t="s">
        <v>3566</v>
      </c>
      <c r="E1463" s="1705" t="s">
        <v>2994</v>
      </c>
    </row>
    <row r="1464" spans="1:5" ht="15" customHeight="1" x14ac:dyDescent="0.35">
      <c r="A1464" s="1705">
        <v>70546</v>
      </c>
      <c r="B1464" s="1706">
        <v>1.44</v>
      </c>
      <c r="C1464" s="100" t="s">
        <v>3567</v>
      </c>
      <c r="E1464" s="1705" t="s">
        <v>2994</v>
      </c>
    </row>
    <row r="1465" spans="1:5" ht="15" customHeight="1" x14ac:dyDescent="0.35">
      <c r="A1465" s="1705">
        <v>70546</v>
      </c>
      <c r="B1465" s="1706">
        <v>1.44</v>
      </c>
      <c r="C1465" s="89" t="s">
        <v>4535</v>
      </c>
      <c r="E1465" s="1705" t="s">
        <v>4266</v>
      </c>
    </row>
    <row r="1466" spans="1:5" ht="15" customHeight="1" x14ac:dyDescent="0.35">
      <c r="A1466" s="1705">
        <v>70546</v>
      </c>
      <c r="B1466" s="1706">
        <v>1.44</v>
      </c>
      <c r="C1466" s="100" t="s">
        <v>5377</v>
      </c>
      <c r="E1466" s="100" t="s">
        <v>5155</v>
      </c>
    </row>
    <row r="1467" spans="1:5" ht="15" customHeight="1" x14ac:dyDescent="0.35">
      <c r="A1467" s="1705">
        <v>70546</v>
      </c>
      <c r="B1467" s="1706">
        <v>1.44</v>
      </c>
      <c r="C1467" s="100" t="s">
        <v>6855</v>
      </c>
      <c r="E1467" s="1705" t="s">
        <v>6737</v>
      </c>
    </row>
    <row r="1468" spans="1:5" ht="15" customHeight="1" x14ac:dyDescent="0.35">
      <c r="A1468" s="1705">
        <v>70546</v>
      </c>
      <c r="B1468" s="1706">
        <v>1.44</v>
      </c>
      <c r="C1468" s="100" t="s">
        <v>7819</v>
      </c>
      <c r="E1468" s="1705" t="s">
        <v>7428</v>
      </c>
    </row>
    <row r="1469" spans="1:5" ht="15" customHeight="1" x14ac:dyDescent="0.35">
      <c r="A1469" s="1705">
        <v>70546</v>
      </c>
      <c r="B1469" s="1706">
        <v>1.44</v>
      </c>
      <c r="C1469" s="89" t="s">
        <v>9022</v>
      </c>
      <c r="E1469" s="1705" t="s">
        <v>8689</v>
      </c>
    </row>
    <row r="1470" spans="1:5" ht="15" customHeight="1" x14ac:dyDescent="0.35">
      <c r="A1470" s="1705">
        <v>70546</v>
      </c>
      <c r="B1470" s="1706">
        <v>1.44</v>
      </c>
      <c r="C1470" s="100" t="s">
        <v>10098</v>
      </c>
      <c r="E1470" s="1705" t="s">
        <v>9583</v>
      </c>
    </row>
    <row r="1471" spans="1:5" ht="15" customHeight="1" x14ac:dyDescent="0.35">
      <c r="A1471" s="1705">
        <v>70546</v>
      </c>
      <c r="B1471" s="1706">
        <v>1.44</v>
      </c>
      <c r="C1471" s="100" t="s">
        <v>12378</v>
      </c>
      <c r="E1471" s="100" t="s">
        <v>12088</v>
      </c>
    </row>
    <row r="1472" spans="1:5" ht="15" customHeight="1" x14ac:dyDescent="0.35">
      <c r="A1472" s="1705">
        <v>70546</v>
      </c>
      <c r="B1472" s="1706">
        <v>1.44</v>
      </c>
      <c r="C1472" s="100" t="s">
        <v>13205</v>
      </c>
      <c r="E1472" s="1705" t="s">
        <v>12542</v>
      </c>
    </row>
    <row r="1473" spans="1:9" ht="15" customHeight="1" x14ac:dyDescent="0.35">
      <c r="A1473" s="1705">
        <v>70546</v>
      </c>
      <c r="B1473" s="1706">
        <v>1.44</v>
      </c>
      <c r="C1473" s="100" t="s">
        <v>4094</v>
      </c>
      <c r="E1473" s="1705" t="s">
        <v>13383</v>
      </c>
    </row>
    <row r="1474" spans="1:9" ht="15" customHeight="1" x14ac:dyDescent="0.35">
      <c r="A1474" s="1705">
        <v>70546</v>
      </c>
      <c r="B1474" s="1706">
        <v>1.44</v>
      </c>
      <c r="C1474" s="100" t="s">
        <v>13813</v>
      </c>
      <c r="E1474" s="1705" t="s">
        <v>13580</v>
      </c>
    </row>
    <row r="1475" spans="1:9" ht="15" customHeight="1" x14ac:dyDescent="0.35">
      <c r="A1475" s="1705">
        <v>70546</v>
      </c>
      <c r="B1475" s="1706">
        <v>1.44</v>
      </c>
      <c r="C1475" s="100" t="s">
        <v>13814</v>
      </c>
      <c r="E1475" s="1705" t="s">
        <v>13580</v>
      </c>
    </row>
    <row r="1476" spans="1:9" ht="15" customHeight="1" x14ac:dyDescent="0.35">
      <c r="A1476" s="1705">
        <v>70547</v>
      </c>
      <c r="B1476" s="1706">
        <v>1.17</v>
      </c>
      <c r="C1476" s="100" t="s">
        <v>156</v>
      </c>
      <c r="E1476" s="1705" t="s">
        <v>39</v>
      </c>
    </row>
    <row r="1477" spans="1:9" ht="15" customHeight="1" x14ac:dyDescent="0.35">
      <c r="A1477" s="1705">
        <v>70547</v>
      </c>
      <c r="B1477" s="1706">
        <v>1.17</v>
      </c>
      <c r="C1477" s="89" t="s">
        <v>2017</v>
      </c>
      <c r="E1477" s="1705" t="s">
        <v>1755</v>
      </c>
    </row>
    <row r="1478" spans="1:9" ht="15" customHeight="1" x14ac:dyDescent="0.35">
      <c r="A1478" s="1705">
        <v>70547</v>
      </c>
      <c r="B1478" s="1706">
        <v>1.17</v>
      </c>
      <c r="C1478" s="100" t="s">
        <v>2443</v>
      </c>
      <c r="E1478" s="1705" t="s">
        <v>2237</v>
      </c>
    </row>
    <row r="1479" spans="1:9" ht="15" customHeight="1" x14ac:dyDescent="0.35">
      <c r="A1479" s="1705">
        <v>70547</v>
      </c>
      <c r="B1479" s="1706">
        <v>1.17</v>
      </c>
      <c r="C1479" s="100" t="s">
        <v>2444</v>
      </c>
      <c r="E1479" s="1705" t="s">
        <v>2237</v>
      </c>
    </row>
    <row r="1480" spans="1:9" ht="15" customHeight="1" x14ac:dyDescent="0.35">
      <c r="A1480" s="1705">
        <v>70547</v>
      </c>
      <c r="B1480" s="1706">
        <v>1.17</v>
      </c>
      <c r="C1480" s="100" t="s">
        <v>3451</v>
      </c>
      <c r="E1480" s="1705" t="s">
        <v>2994</v>
      </c>
      <c r="F1480" s="100"/>
      <c r="I1480" s="100"/>
    </row>
    <row r="1481" spans="1:9" ht="15" customHeight="1" x14ac:dyDescent="0.35">
      <c r="A1481" s="1705">
        <v>70547</v>
      </c>
      <c r="B1481" s="1706">
        <v>1.17</v>
      </c>
      <c r="C1481" s="100" t="s">
        <v>3452</v>
      </c>
      <c r="E1481" s="1705" t="s">
        <v>2994</v>
      </c>
      <c r="F1481" s="100"/>
      <c r="I1481" s="100"/>
    </row>
    <row r="1482" spans="1:9" ht="15" customHeight="1" x14ac:dyDescent="0.35">
      <c r="A1482" s="1705">
        <v>70547</v>
      </c>
      <c r="B1482" s="1706">
        <v>1.17</v>
      </c>
      <c r="C1482" s="100" t="s">
        <v>5105</v>
      </c>
      <c r="E1482" s="100" t="s">
        <v>4946</v>
      </c>
    </row>
    <row r="1483" spans="1:9" ht="15" customHeight="1" x14ac:dyDescent="0.35">
      <c r="A1483" s="1705">
        <v>70547</v>
      </c>
      <c r="B1483" s="1706">
        <v>1.17</v>
      </c>
      <c r="C1483" s="89" t="s">
        <v>6650</v>
      </c>
      <c r="E1483" s="1705" t="s">
        <v>6556</v>
      </c>
    </row>
    <row r="1484" spans="1:9" ht="15" customHeight="1" x14ac:dyDescent="0.35">
      <c r="A1484" s="1705">
        <v>70547</v>
      </c>
      <c r="B1484" s="1706">
        <v>1.17</v>
      </c>
      <c r="C1484" s="89" t="s">
        <v>5105</v>
      </c>
      <c r="E1484" s="1705" t="s">
        <v>7410</v>
      </c>
    </row>
    <row r="1485" spans="1:9" ht="15" customHeight="1" x14ac:dyDescent="0.35">
      <c r="A1485" s="1705">
        <v>70547</v>
      </c>
      <c r="B1485" s="1706">
        <v>1.17</v>
      </c>
      <c r="C1485" s="100" t="s">
        <v>7712</v>
      </c>
      <c r="E1485" s="1705" t="s">
        <v>7428</v>
      </c>
    </row>
    <row r="1486" spans="1:9" ht="15" customHeight="1" x14ac:dyDescent="0.35">
      <c r="A1486" s="1705">
        <v>70547</v>
      </c>
      <c r="B1486" s="1706">
        <v>1.17</v>
      </c>
      <c r="C1486" s="100" t="s">
        <v>7713</v>
      </c>
      <c r="E1486" s="1705" t="s">
        <v>7428</v>
      </c>
    </row>
    <row r="1487" spans="1:9" ht="15" customHeight="1" x14ac:dyDescent="0.35">
      <c r="A1487" s="1705">
        <v>70547</v>
      </c>
      <c r="B1487" s="1706">
        <v>1.17</v>
      </c>
      <c r="C1487" s="89" t="s">
        <v>6650</v>
      </c>
      <c r="E1487" s="1705" t="s">
        <v>9583</v>
      </c>
    </row>
    <row r="1488" spans="1:9" ht="15" customHeight="1" x14ac:dyDescent="0.35">
      <c r="A1488" s="1705">
        <v>70547</v>
      </c>
      <c r="B1488" s="1706">
        <v>1.17</v>
      </c>
      <c r="C1488" s="89" t="s">
        <v>11141</v>
      </c>
      <c r="E1488" s="1705" t="s">
        <v>10273</v>
      </c>
    </row>
    <row r="1489" spans="1:5" ht="15" customHeight="1" x14ac:dyDescent="0.35">
      <c r="A1489" s="1705">
        <v>70547</v>
      </c>
      <c r="B1489" s="1706">
        <v>1.17</v>
      </c>
      <c r="C1489" s="89" t="s">
        <v>11142</v>
      </c>
      <c r="E1489" s="1705" t="s">
        <v>10273</v>
      </c>
    </row>
    <row r="1490" spans="1:5" ht="15" customHeight="1" x14ac:dyDescent="0.35">
      <c r="A1490" s="1705">
        <v>70547</v>
      </c>
      <c r="B1490" s="1706">
        <v>1.17</v>
      </c>
      <c r="C1490" s="100" t="s">
        <v>12278</v>
      </c>
      <c r="E1490" s="100" t="s">
        <v>12088</v>
      </c>
    </row>
    <row r="1491" spans="1:5" ht="15" customHeight="1" x14ac:dyDescent="0.35">
      <c r="A1491" s="1705">
        <v>70547</v>
      </c>
      <c r="B1491" s="1706">
        <v>1.17</v>
      </c>
      <c r="C1491" s="100" t="s">
        <v>13026</v>
      </c>
      <c r="E1491" s="1705" t="s">
        <v>12542</v>
      </c>
    </row>
    <row r="1492" spans="1:5" ht="15" customHeight="1" x14ac:dyDescent="0.35">
      <c r="A1492" s="1705">
        <v>70547</v>
      </c>
      <c r="B1492" s="1706">
        <v>1.17</v>
      </c>
      <c r="C1492" s="100" t="s">
        <v>4034</v>
      </c>
      <c r="E1492" s="1705" t="s">
        <v>13383</v>
      </c>
    </row>
    <row r="1493" spans="1:5" ht="15" customHeight="1" x14ac:dyDescent="0.35">
      <c r="A1493" s="1705">
        <v>70547</v>
      </c>
      <c r="B1493" s="1706">
        <v>1.17</v>
      </c>
      <c r="C1493" s="89" t="s">
        <v>13506</v>
      </c>
      <c r="E1493" s="1705" t="s">
        <v>13430</v>
      </c>
    </row>
    <row r="1494" spans="1:5" ht="15" customHeight="1" x14ac:dyDescent="0.35">
      <c r="A1494" s="1705">
        <v>70547</v>
      </c>
      <c r="B1494" s="1706">
        <v>1.17</v>
      </c>
      <c r="C1494" s="89" t="s">
        <v>13507</v>
      </c>
      <c r="E1494" s="1705" t="s">
        <v>13430</v>
      </c>
    </row>
    <row r="1495" spans="1:5" ht="15" customHeight="1" x14ac:dyDescent="0.35">
      <c r="A1495" s="1705">
        <v>70547</v>
      </c>
      <c r="B1495" s="1706">
        <v>1.17</v>
      </c>
      <c r="C1495" s="100" t="s">
        <v>13770</v>
      </c>
      <c r="E1495" s="1705" t="s">
        <v>13580</v>
      </c>
    </row>
    <row r="1496" spans="1:5" ht="15" customHeight="1" x14ac:dyDescent="0.35">
      <c r="A1496" s="1705">
        <v>70548</v>
      </c>
      <c r="B1496" s="1706">
        <v>1.46</v>
      </c>
      <c r="C1496" s="100" t="s">
        <v>2085</v>
      </c>
      <c r="E1496" s="1705" t="s">
        <v>1755</v>
      </c>
    </row>
    <row r="1497" spans="1:5" ht="15" customHeight="1" x14ac:dyDescent="0.35">
      <c r="A1497" s="1705">
        <v>70548</v>
      </c>
      <c r="B1497" s="1706">
        <v>1.46</v>
      </c>
      <c r="C1497" s="100" t="s">
        <v>2546</v>
      </c>
      <c r="E1497" s="1705" t="s">
        <v>2237</v>
      </c>
    </row>
    <row r="1498" spans="1:5" ht="15" customHeight="1" x14ac:dyDescent="0.35">
      <c r="A1498" s="1705">
        <v>70548</v>
      </c>
      <c r="B1498" s="1706">
        <v>1.46</v>
      </c>
      <c r="C1498" s="100" t="s">
        <v>2547</v>
      </c>
      <c r="E1498" s="1705" t="s">
        <v>2237</v>
      </c>
    </row>
    <row r="1499" spans="1:5" ht="15" customHeight="1" x14ac:dyDescent="0.35">
      <c r="A1499" s="1705">
        <v>70548</v>
      </c>
      <c r="B1499" s="1706">
        <v>1.46</v>
      </c>
      <c r="C1499" s="100" t="s">
        <v>3577</v>
      </c>
      <c r="E1499" s="1705" t="s">
        <v>2994</v>
      </c>
    </row>
    <row r="1500" spans="1:5" ht="15" customHeight="1" x14ac:dyDescent="0.35">
      <c r="A1500" s="1705">
        <v>70548</v>
      </c>
      <c r="B1500" s="1706">
        <v>1.46</v>
      </c>
      <c r="C1500" s="100" t="s">
        <v>5132</v>
      </c>
      <c r="E1500" s="100" t="s">
        <v>4946</v>
      </c>
    </row>
    <row r="1501" spans="1:5" ht="15" customHeight="1" x14ac:dyDescent="0.35">
      <c r="A1501" s="1705">
        <v>70548</v>
      </c>
      <c r="B1501" s="1706">
        <v>1.46</v>
      </c>
      <c r="C1501" s="100" t="s">
        <v>5132</v>
      </c>
      <c r="E1501" s="1705" t="s">
        <v>7410</v>
      </c>
    </row>
    <row r="1502" spans="1:5" ht="15" customHeight="1" x14ac:dyDescent="0.35">
      <c r="A1502" s="1705">
        <v>70548</v>
      </c>
      <c r="B1502" s="1706">
        <v>1.46</v>
      </c>
      <c r="C1502" s="100" t="s">
        <v>7827</v>
      </c>
      <c r="E1502" s="1705" t="s">
        <v>7428</v>
      </c>
    </row>
    <row r="1503" spans="1:5" ht="15" customHeight="1" x14ac:dyDescent="0.35">
      <c r="A1503" s="1705">
        <v>70548</v>
      </c>
      <c r="B1503" s="1706">
        <v>1.46</v>
      </c>
      <c r="C1503" s="100" t="s">
        <v>4100</v>
      </c>
      <c r="E1503" s="1705" t="s">
        <v>8689</v>
      </c>
    </row>
    <row r="1504" spans="1:5" ht="15" customHeight="1" x14ac:dyDescent="0.35">
      <c r="A1504" s="1705">
        <v>70548</v>
      </c>
      <c r="B1504" s="1706">
        <v>1.46</v>
      </c>
      <c r="C1504" s="89" t="s">
        <v>2547</v>
      </c>
      <c r="E1504" s="1705" t="s">
        <v>9583</v>
      </c>
    </row>
    <row r="1505" spans="1:5" ht="15" customHeight="1" x14ac:dyDescent="0.35">
      <c r="A1505" s="1705">
        <v>70548</v>
      </c>
      <c r="B1505" s="1706">
        <v>1.46</v>
      </c>
      <c r="C1505" s="100" t="s">
        <v>12383</v>
      </c>
      <c r="E1505" s="100" t="s">
        <v>12088</v>
      </c>
    </row>
    <row r="1506" spans="1:5" ht="15" customHeight="1" x14ac:dyDescent="0.35">
      <c r="A1506" s="1705">
        <v>70548</v>
      </c>
      <c r="B1506" s="1706">
        <v>1.46</v>
      </c>
      <c r="C1506" s="100" t="s">
        <v>13229</v>
      </c>
      <c r="E1506" s="1705" t="s">
        <v>12542</v>
      </c>
    </row>
    <row r="1507" spans="1:5" ht="15" customHeight="1" x14ac:dyDescent="0.35">
      <c r="A1507" s="1705">
        <v>70548</v>
      </c>
      <c r="B1507" s="1706">
        <v>1.46</v>
      </c>
      <c r="C1507" s="100" t="s">
        <v>4100</v>
      </c>
      <c r="E1507" s="1705" t="s">
        <v>13383</v>
      </c>
    </row>
    <row r="1508" spans="1:5" ht="15" customHeight="1" x14ac:dyDescent="0.35">
      <c r="A1508" s="1705">
        <v>70549</v>
      </c>
      <c r="B1508" s="1706">
        <v>1.76</v>
      </c>
      <c r="C1508" s="100" t="s">
        <v>2597</v>
      </c>
      <c r="E1508" s="1705" t="s">
        <v>19</v>
      </c>
    </row>
    <row r="1509" spans="1:5" ht="15" customHeight="1" x14ac:dyDescent="0.35">
      <c r="A1509" s="1705">
        <v>70549</v>
      </c>
      <c r="B1509" s="1706">
        <v>1.76</v>
      </c>
      <c r="C1509" s="100" t="s">
        <v>1212</v>
      </c>
      <c r="E1509" s="1705" t="s">
        <v>879</v>
      </c>
    </row>
    <row r="1510" spans="1:5" ht="15" customHeight="1" x14ac:dyDescent="0.35">
      <c r="A1510" s="1705">
        <v>70549</v>
      </c>
      <c r="B1510" s="1706">
        <v>1.76</v>
      </c>
      <c r="C1510" s="100" t="s">
        <v>2597</v>
      </c>
      <c r="E1510" s="1705" t="s">
        <v>2237</v>
      </c>
    </row>
    <row r="1511" spans="1:5" ht="15" customHeight="1" x14ac:dyDescent="0.35">
      <c r="A1511" s="1705">
        <v>70549</v>
      </c>
      <c r="B1511" s="1706">
        <v>1.76</v>
      </c>
      <c r="C1511" s="100" t="s">
        <v>3632</v>
      </c>
      <c r="E1511" s="1705" t="s">
        <v>2994</v>
      </c>
    </row>
    <row r="1512" spans="1:5" ht="15" customHeight="1" x14ac:dyDescent="0.35">
      <c r="A1512" s="1705">
        <v>70549</v>
      </c>
      <c r="B1512" s="1706">
        <v>1.76</v>
      </c>
      <c r="C1512" s="100" t="s">
        <v>3633</v>
      </c>
      <c r="E1512" s="1705" t="s">
        <v>2994</v>
      </c>
    </row>
    <row r="1513" spans="1:5" ht="15" customHeight="1" x14ac:dyDescent="0.35">
      <c r="A1513" s="1705">
        <v>70549</v>
      </c>
      <c r="B1513" s="1706">
        <v>1.76</v>
      </c>
      <c r="C1513" s="89" t="s">
        <v>4553</v>
      </c>
      <c r="E1513" s="1705" t="s">
        <v>4266</v>
      </c>
    </row>
    <row r="1514" spans="1:5" ht="15" customHeight="1" x14ac:dyDescent="0.35">
      <c r="A1514" s="1705">
        <v>70549</v>
      </c>
      <c r="B1514" s="1706">
        <v>1.76</v>
      </c>
      <c r="C1514" s="100" t="s">
        <v>5140</v>
      </c>
      <c r="E1514" s="100" t="s">
        <v>4946</v>
      </c>
    </row>
    <row r="1515" spans="1:5" ht="15" customHeight="1" x14ac:dyDescent="0.35">
      <c r="A1515" s="1705">
        <v>70549</v>
      </c>
      <c r="B1515" s="1706">
        <v>1.76</v>
      </c>
      <c r="C1515" s="89" t="s">
        <v>7267</v>
      </c>
      <c r="E1515" s="1705" t="s">
        <v>6965</v>
      </c>
    </row>
    <row r="1516" spans="1:5" ht="15" customHeight="1" x14ac:dyDescent="0.35">
      <c r="A1516" s="1705">
        <v>70549</v>
      </c>
      <c r="B1516" s="1706">
        <v>1.76</v>
      </c>
      <c r="C1516" s="89" t="s">
        <v>7268</v>
      </c>
      <c r="E1516" s="1705" t="s">
        <v>6965</v>
      </c>
    </row>
    <row r="1517" spans="1:5" ht="15" customHeight="1" x14ac:dyDescent="0.35">
      <c r="A1517" s="1705">
        <v>70549</v>
      </c>
      <c r="B1517" s="1706">
        <v>1.76</v>
      </c>
      <c r="C1517" s="89" t="s">
        <v>7269</v>
      </c>
      <c r="E1517" s="1705" t="s">
        <v>6965</v>
      </c>
    </row>
    <row r="1518" spans="1:5" ht="15" customHeight="1" x14ac:dyDescent="0.35">
      <c r="A1518" s="1705">
        <v>70549</v>
      </c>
      <c r="B1518" s="1706">
        <v>1.76</v>
      </c>
      <c r="C1518" s="100" t="s">
        <v>7863</v>
      </c>
      <c r="E1518" s="1705" t="s">
        <v>7428</v>
      </c>
    </row>
    <row r="1519" spans="1:5" ht="15" customHeight="1" x14ac:dyDescent="0.35">
      <c r="A1519" s="1705">
        <v>70549</v>
      </c>
      <c r="B1519" s="1706">
        <v>1.76</v>
      </c>
      <c r="C1519" s="100" t="s">
        <v>9051</v>
      </c>
      <c r="E1519" s="1705" t="s">
        <v>8689</v>
      </c>
    </row>
    <row r="1520" spans="1:5" ht="15" customHeight="1" x14ac:dyDescent="0.35">
      <c r="A1520" s="1735">
        <v>70549</v>
      </c>
      <c r="B1520" s="1736">
        <v>1.76</v>
      </c>
      <c r="C1520" s="89" t="s">
        <v>2597</v>
      </c>
      <c r="E1520" s="1705" t="s">
        <v>9583</v>
      </c>
    </row>
    <row r="1521" spans="1:5" ht="15" customHeight="1" x14ac:dyDescent="0.35">
      <c r="A1521" s="1705">
        <v>70549</v>
      </c>
      <c r="B1521" s="1706">
        <v>1.76</v>
      </c>
      <c r="C1521" s="100" t="s">
        <v>11893</v>
      </c>
      <c r="E1521" s="1705" t="s">
        <v>10273</v>
      </c>
    </row>
    <row r="1522" spans="1:5" ht="15" customHeight="1" x14ac:dyDescent="0.35">
      <c r="A1522" s="1735">
        <v>70549</v>
      </c>
      <c r="B1522" s="1736">
        <v>1.76</v>
      </c>
      <c r="C1522" s="89" t="s">
        <v>11894</v>
      </c>
      <c r="E1522" s="1705" t="s">
        <v>10273</v>
      </c>
    </row>
    <row r="1523" spans="1:5" ht="15" customHeight="1" x14ac:dyDescent="0.35">
      <c r="A1523" s="1735">
        <v>70549</v>
      </c>
      <c r="B1523" s="1736">
        <v>1.76</v>
      </c>
      <c r="C1523" s="89" t="s">
        <v>11895</v>
      </c>
      <c r="E1523" s="1705" t="s">
        <v>10273</v>
      </c>
    </row>
    <row r="1524" spans="1:5" ht="15" customHeight="1" x14ac:dyDescent="0.35">
      <c r="A1524" s="1735">
        <v>70549</v>
      </c>
      <c r="B1524" s="1736">
        <v>1.76</v>
      </c>
      <c r="C1524" s="89" t="s">
        <v>11896</v>
      </c>
      <c r="E1524" s="1705" t="s">
        <v>10273</v>
      </c>
    </row>
    <row r="1525" spans="1:5" ht="15" customHeight="1" x14ac:dyDescent="0.35">
      <c r="A1525" s="1705">
        <v>70549</v>
      </c>
      <c r="B1525" s="1706">
        <v>1.76</v>
      </c>
      <c r="C1525" s="100" t="s">
        <v>12427</v>
      </c>
      <c r="E1525" s="100" t="s">
        <v>12088</v>
      </c>
    </row>
    <row r="1526" spans="1:5" ht="15" customHeight="1" x14ac:dyDescent="0.35">
      <c r="A1526" s="1705">
        <v>70549</v>
      </c>
      <c r="B1526" s="1706">
        <v>1.76</v>
      </c>
      <c r="C1526" s="100" t="s">
        <v>13286</v>
      </c>
      <c r="E1526" s="1705" t="s">
        <v>12542</v>
      </c>
    </row>
    <row r="1527" spans="1:5" ht="15" customHeight="1" x14ac:dyDescent="0.35">
      <c r="A1527" s="1705">
        <v>70549</v>
      </c>
      <c r="B1527" s="1706">
        <v>1.76</v>
      </c>
      <c r="C1527" s="100" t="s">
        <v>4125</v>
      </c>
      <c r="E1527" s="1705" t="s">
        <v>13383</v>
      </c>
    </row>
    <row r="1528" spans="1:5" ht="15" customHeight="1" x14ac:dyDescent="0.35">
      <c r="A1528" s="1705">
        <v>70549</v>
      </c>
      <c r="B1528" s="1706">
        <v>1.76</v>
      </c>
      <c r="C1528" s="100" t="s">
        <v>13835</v>
      </c>
      <c r="E1528" s="1705" t="s">
        <v>13580</v>
      </c>
    </row>
    <row r="1529" spans="1:5" ht="15" customHeight="1" x14ac:dyDescent="0.35">
      <c r="A1529" s="1705">
        <v>70551</v>
      </c>
      <c r="B1529" s="1706">
        <v>1.44</v>
      </c>
      <c r="C1529" s="100" t="s">
        <v>162</v>
      </c>
      <c r="E1529" s="1705" t="s">
        <v>39</v>
      </c>
    </row>
    <row r="1530" spans="1:5" ht="15" customHeight="1" x14ac:dyDescent="0.35">
      <c r="A1530" s="1705">
        <v>70551</v>
      </c>
      <c r="B1530" s="1706">
        <v>1.44</v>
      </c>
      <c r="C1530" s="100" t="s">
        <v>1195</v>
      </c>
      <c r="E1530" s="1705" t="s">
        <v>879</v>
      </c>
    </row>
    <row r="1531" spans="1:5" ht="15" customHeight="1" x14ac:dyDescent="0.35">
      <c r="A1531" s="1705">
        <v>70551</v>
      </c>
      <c r="B1531" s="1706">
        <v>1.44</v>
      </c>
      <c r="C1531" s="1705" t="s">
        <v>1567</v>
      </c>
      <c r="E1531" s="1705" t="s">
        <v>1433</v>
      </c>
    </row>
    <row r="1532" spans="1:5" ht="15" customHeight="1" x14ac:dyDescent="0.35">
      <c r="A1532" s="1705">
        <v>70551</v>
      </c>
      <c r="B1532" s="1706">
        <v>1.44</v>
      </c>
      <c r="C1532" s="100" t="s">
        <v>2539</v>
      </c>
      <c r="E1532" s="1705" t="s">
        <v>2237</v>
      </c>
    </row>
    <row r="1533" spans="1:5" ht="15" customHeight="1" x14ac:dyDescent="0.35">
      <c r="A1533" s="1705">
        <v>70551</v>
      </c>
      <c r="B1533" s="1706">
        <v>1.44</v>
      </c>
      <c r="C1533" s="100" t="s">
        <v>2540</v>
      </c>
      <c r="E1533" s="1705" t="s">
        <v>2237</v>
      </c>
    </row>
    <row r="1534" spans="1:5" ht="15" customHeight="1" x14ac:dyDescent="0.35">
      <c r="A1534" s="1705">
        <v>70551</v>
      </c>
      <c r="B1534" s="1706">
        <v>1.44</v>
      </c>
      <c r="C1534" s="100" t="s">
        <v>2541</v>
      </c>
      <c r="E1534" s="1705" t="s">
        <v>2237</v>
      </c>
    </row>
    <row r="1535" spans="1:5" ht="15" customHeight="1" x14ac:dyDescent="0.35">
      <c r="A1535" s="1705">
        <v>70551</v>
      </c>
      <c r="B1535" s="1706">
        <v>1.44</v>
      </c>
      <c r="C1535" s="100" t="s">
        <v>2542</v>
      </c>
      <c r="E1535" s="1705" t="s">
        <v>2237</v>
      </c>
    </row>
    <row r="1536" spans="1:5" ht="15" customHeight="1" x14ac:dyDescent="0.35">
      <c r="A1536" s="1705">
        <v>70551</v>
      </c>
      <c r="B1536" s="1706">
        <v>1.44</v>
      </c>
      <c r="C1536" s="100" t="s">
        <v>3568</v>
      </c>
      <c r="E1536" s="1705" t="s">
        <v>2994</v>
      </c>
    </row>
    <row r="1537" spans="1:9" ht="15" customHeight="1" x14ac:dyDescent="0.35">
      <c r="A1537" s="1705">
        <v>70551</v>
      </c>
      <c r="B1537" s="1706">
        <v>1.44</v>
      </c>
      <c r="C1537" s="100" t="s">
        <v>3569</v>
      </c>
      <c r="E1537" s="1705" t="s">
        <v>2994</v>
      </c>
    </row>
    <row r="1538" spans="1:9" ht="15" customHeight="1" x14ac:dyDescent="0.35">
      <c r="A1538" s="1705">
        <v>70551</v>
      </c>
      <c r="B1538" s="1706">
        <v>1.44</v>
      </c>
      <c r="C1538" s="100" t="s">
        <v>3570</v>
      </c>
      <c r="E1538" s="1705" t="s">
        <v>2994</v>
      </c>
    </row>
    <row r="1539" spans="1:9" ht="15" customHeight="1" x14ac:dyDescent="0.35">
      <c r="A1539" s="1705">
        <v>70551</v>
      </c>
      <c r="B1539" s="1706">
        <v>1.44</v>
      </c>
      <c r="C1539" s="100" t="s">
        <v>3571</v>
      </c>
      <c r="E1539" s="1705" t="s">
        <v>2994</v>
      </c>
    </row>
    <row r="1540" spans="1:9" ht="15" customHeight="1" x14ac:dyDescent="0.35">
      <c r="A1540" s="1705">
        <v>70551</v>
      </c>
      <c r="B1540" s="1706">
        <v>1.44</v>
      </c>
      <c r="C1540" s="100" t="s">
        <v>2540</v>
      </c>
      <c r="E1540" s="100" t="s">
        <v>5155</v>
      </c>
      <c r="F1540" s="100"/>
      <c r="I1540" s="100"/>
    </row>
    <row r="1541" spans="1:9" ht="15" customHeight="1" x14ac:dyDescent="0.35">
      <c r="A1541" s="1705">
        <v>70551</v>
      </c>
      <c r="B1541" s="1706">
        <v>1.44</v>
      </c>
      <c r="C1541" s="100" t="s">
        <v>5673</v>
      </c>
      <c r="E1541" s="100" t="s">
        <v>5452</v>
      </c>
    </row>
    <row r="1542" spans="1:9" ht="15" customHeight="1" x14ac:dyDescent="0.35">
      <c r="A1542" s="1705">
        <v>70551</v>
      </c>
      <c r="B1542" s="1706">
        <v>1.44</v>
      </c>
      <c r="C1542" s="100" t="s">
        <v>5674</v>
      </c>
      <c r="E1542" s="100" t="s">
        <v>5452</v>
      </c>
    </row>
    <row r="1543" spans="1:9" ht="15" customHeight="1" x14ac:dyDescent="0.35">
      <c r="A1543" s="1705">
        <v>70551</v>
      </c>
      <c r="B1543" s="1706">
        <v>1.44</v>
      </c>
      <c r="C1543" s="100" t="s">
        <v>8312</v>
      </c>
      <c r="E1543" s="100" t="s">
        <v>5912</v>
      </c>
    </row>
    <row r="1544" spans="1:9" ht="15" customHeight="1" x14ac:dyDescent="0.35">
      <c r="A1544" s="1705">
        <v>70551</v>
      </c>
      <c r="B1544" s="1706">
        <v>1.44</v>
      </c>
      <c r="C1544" s="100" t="s">
        <v>4095</v>
      </c>
      <c r="E1544" s="100" t="s">
        <v>6110</v>
      </c>
    </row>
    <row r="1545" spans="1:9" ht="15" customHeight="1" x14ac:dyDescent="0.35">
      <c r="A1545" s="1705">
        <v>70551</v>
      </c>
      <c r="B1545" s="1706">
        <v>1.44</v>
      </c>
      <c r="C1545" s="100" t="s">
        <v>6427</v>
      </c>
      <c r="E1545" s="100" t="s">
        <v>6110</v>
      </c>
    </row>
    <row r="1546" spans="1:9" ht="15" customHeight="1" x14ac:dyDescent="0.35">
      <c r="A1546" s="1705">
        <v>70551</v>
      </c>
      <c r="B1546" s="1706">
        <v>1.44</v>
      </c>
      <c r="C1546" s="100" t="s">
        <v>6547</v>
      </c>
      <c r="E1546" s="100" t="s">
        <v>6503</v>
      </c>
    </row>
    <row r="1547" spans="1:9" ht="15" customHeight="1" x14ac:dyDescent="0.35">
      <c r="A1547" s="1705">
        <v>70551</v>
      </c>
      <c r="B1547" s="1706">
        <v>1.44</v>
      </c>
      <c r="C1547" s="89" t="s">
        <v>6682</v>
      </c>
      <c r="E1547" s="1705" t="s">
        <v>6556</v>
      </c>
    </row>
    <row r="1548" spans="1:9" ht="15" customHeight="1" x14ac:dyDescent="0.35">
      <c r="A1548" s="1705">
        <v>70551</v>
      </c>
      <c r="B1548" s="1706">
        <v>1.44</v>
      </c>
      <c r="C1548" s="100" t="s">
        <v>6683</v>
      </c>
      <c r="E1548" s="1705" t="s">
        <v>6556</v>
      </c>
    </row>
    <row r="1549" spans="1:9" ht="15" customHeight="1" x14ac:dyDescent="0.35">
      <c r="A1549" s="1705">
        <v>70551</v>
      </c>
      <c r="B1549" s="1706">
        <v>1.44</v>
      </c>
      <c r="C1549" s="100" t="s">
        <v>6684</v>
      </c>
      <c r="E1549" s="1705" t="s">
        <v>6556</v>
      </c>
    </row>
    <row r="1550" spans="1:9" ht="15" customHeight="1" x14ac:dyDescent="0.35">
      <c r="A1550" s="1705">
        <v>70551</v>
      </c>
      <c r="B1550" s="1706">
        <v>1.44</v>
      </c>
      <c r="C1550" s="100" t="s">
        <v>6856</v>
      </c>
      <c r="E1550" s="1705" t="s">
        <v>6737</v>
      </c>
    </row>
    <row r="1551" spans="1:9" ht="15" customHeight="1" x14ac:dyDescent="0.35">
      <c r="A1551" s="1705">
        <v>70551</v>
      </c>
      <c r="B1551" s="1706">
        <v>1.44</v>
      </c>
      <c r="C1551" s="100" t="s">
        <v>2540</v>
      </c>
      <c r="E1551" s="1705" t="s">
        <v>6737</v>
      </c>
    </row>
    <row r="1552" spans="1:9" ht="15" customHeight="1" x14ac:dyDescent="0.35">
      <c r="A1552" s="1705">
        <v>70551</v>
      </c>
      <c r="B1552" s="1706">
        <v>1.44</v>
      </c>
      <c r="C1552" s="89" t="s">
        <v>7245</v>
      </c>
      <c r="E1552" s="1705" t="s">
        <v>6965</v>
      </c>
    </row>
    <row r="1553" spans="1:9" ht="15" customHeight="1" x14ac:dyDescent="0.35">
      <c r="A1553" s="1705">
        <v>70551</v>
      </c>
      <c r="B1553" s="1706">
        <v>1.44</v>
      </c>
      <c r="C1553" s="100" t="s">
        <v>6684</v>
      </c>
      <c r="E1553" s="1705" t="s">
        <v>7428</v>
      </c>
    </row>
    <row r="1554" spans="1:9" ht="15" customHeight="1" x14ac:dyDescent="0.35">
      <c r="A1554" s="1705">
        <v>70551</v>
      </c>
      <c r="B1554" s="1706">
        <v>1.44</v>
      </c>
      <c r="C1554" s="100" t="s">
        <v>7820</v>
      </c>
      <c r="E1554" s="1705" t="s">
        <v>7428</v>
      </c>
      <c r="F1554" s="100"/>
      <c r="I1554" s="100"/>
    </row>
    <row r="1555" spans="1:9" ht="15" customHeight="1" x14ac:dyDescent="0.35">
      <c r="A1555" s="1705">
        <v>70551</v>
      </c>
      <c r="B1555" s="1706">
        <v>1.44</v>
      </c>
      <c r="C1555" s="100" t="s">
        <v>7821</v>
      </c>
      <c r="E1555" s="1705" t="s">
        <v>7428</v>
      </c>
      <c r="F1555" s="100"/>
      <c r="I1555" s="100"/>
    </row>
    <row r="1556" spans="1:9" ht="15" customHeight="1" x14ac:dyDescent="0.35">
      <c r="A1556" s="1705">
        <v>70551</v>
      </c>
      <c r="B1556" s="1706">
        <v>1.44</v>
      </c>
      <c r="C1556" s="100" t="s">
        <v>7822</v>
      </c>
      <c r="E1556" s="1705" t="s">
        <v>7428</v>
      </c>
    </row>
    <row r="1557" spans="1:9" ht="15" customHeight="1" x14ac:dyDescent="0.35">
      <c r="A1557" s="1705">
        <v>70551</v>
      </c>
      <c r="B1557" s="1706">
        <v>1.44</v>
      </c>
      <c r="C1557" s="100" t="s">
        <v>9023</v>
      </c>
      <c r="E1557" s="1705" t="s">
        <v>8689</v>
      </c>
    </row>
    <row r="1558" spans="1:9" ht="15" customHeight="1" x14ac:dyDescent="0.35">
      <c r="A1558" s="1705">
        <v>70551</v>
      </c>
      <c r="B1558" s="1706">
        <v>1.44</v>
      </c>
      <c r="C1558" s="100" t="s">
        <v>9121</v>
      </c>
      <c r="E1558" s="100" t="s">
        <v>9100</v>
      </c>
      <c r="F1558" s="100"/>
      <c r="I1558" s="100"/>
    </row>
    <row r="1559" spans="1:9" ht="15" customHeight="1" x14ac:dyDescent="0.35">
      <c r="A1559" s="1705">
        <v>70551</v>
      </c>
      <c r="B1559" s="1706">
        <v>1.44</v>
      </c>
      <c r="C1559" s="89" t="s">
        <v>6682</v>
      </c>
      <c r="E1559" s="1705" t="s">
        <v>9583</v>
      </c>
    </row>
    <row r="1560" spans="1:9" ht="15" customHeight="1" x14ac:dyDescent="0.35">
      <c r="A1560" s="1705">
        <v>70551</v>
      </c>
      <c r="B1560" s="1706">
        <v>1.44</v>
      </c>
      <c r="C1560" s="100" t="s">
        <v>2540</v>
      </c>
      <c r="E1560" s="1705" t="s">
        <v>9583</v>
      </c>
    </row>
    <row r="1561" spans="1:9" ht="15" customHeight="1" x14ac:dyDescent="0.35">
      <c r="A1561" s="1705">
        <v>70551</v>
      </c>
      <c r="B1561" s="1706">
        <v>1.44</v>
      </c>
      <c r="C1561" s="1705" t="s">
        <v>11682</v>
      </c>
      <c r="E1561" s="1705" t="s">
        <v>10273</v>
      </c>
    </row>
    <row r="1562" spans="1:9" ht="15" customHeight="1" x14ac:dyDescent="0.35">
      <c r="A1562" s="1705">
        <v>70551</v>
      </c>
      <c r="B1562" s="1706">
        <v>1.44</v>
      </c>
      <c r="C1562" s="89" t="s">
        <v>11683</v>
      </c>
      <c r="E1562" s="1705" t="s">
        <v>10273</v>
      </c>
    </row>
    <row r="1563" spans="1:9" ht="15" customHeight="1" x14ac:dyDescent="0.35">
      <c r="A1563" s="1705">
        <v>70551</v>
      </c>
      <c r="B1563" s="1706">
        <v>1.44</v>
      </c>
      <c r="C1563" s="89" t="s">
        <v>11684</v>
      </c>
      <c r="E1563" s="1705" t="s">
        <v>10273</v>
      </c>
    </row>
    <row r="1564" spans="1:9" ht="15" customHeight="1" x14ac:dyDescent="0.35">
      <c r="A1564" s="1705">
        <v>70551</v>
      </c>
      <c r="B1564" s="1706">
        <v>1.44</v>
      </c>
      <c r="C1564" s="100" t="s">
        <v>11684</v>
      </c>
      <c r="E1564" s="1705" t="s">
        <v>10273</v>
      </c>
    </row>
    <row r="1565" spans="1:9" ht="15" customHeight="1" x14ac:dyDescent="0.35">
      <c r="A1565" s="1705">
        <v>70551</v>
      </c>
      <c r="B1565" s="1706">
        <v>1.44</v>
      </c>
      <c r="C1565" s="89" t="s">
        <v>11685</v>
      </c>
      <c r="E1565" s="1705" t="s">
        <v>10273</v>
      </c>
    </row>
    <row r="1566" spans="1:9" ht="15" customHeight="1" x14ac:dyDescent="0.35">
      <c r="A1566" s="1705">
        <v>70551</v>
      </c>
      <c r="B1566" s="1706">
        <v>1.44</v>
      </c>
      <c r="C1566" s="89" t="s">
        <v>11686</v>
      </c>
      <c r="E1566" s="1705" t="s">
        <v>10273</v>
      </c>
    </row>
    <row r="1567" spans="1:9" ht="15" customHeight="1" x14ac:dyDescent="0.35">
      <c r="A1567" s="1705">
        <v>70551</v>
      </c>
      <c r="B1567" s="1706">
        <v>1.44</v>
      </c>
      <c r="C1567" s="89" t="s">
        <v>2540</v>
      </c>
      <c r="E1567" s="1705" t="s">
        <v>10273</v>
      </c>
    </row>
    <row r="1568" spans="1:9" ht="15" customHeight="1" x14ac:dyDescent="0.35">
      <c r="A1568" s="1705">
        <v>70551</v>
      </c>
      <c r="B1568" s="1706">
        <v>1.44</v>
      </c>
      <c r="C1568" s="89" t="s">
        <v>11687</v>
      </c>
      <c r="E1568" s="1705" t="s">
        <v>10273</v>
      </c>
    </row>
    <row r="1569" spans="1:5" ht="15" customHeight="1" x14ac:dyDescent="0.35">
      <c r="A1569" s="1705">
        <v>70551</v>
      </c>
      <c r="B1569" s="1706">
        <v>1.44</v>
      </c>
      <c r="C1569" s="89" t="s">
        <v>11688</v>
      </c>
      <c r="E1569" s="1705" t="s">
        <v>10273</v>
      </c>
    </row>
    <row r="1570" spans="1:5" ht="15" customHeight="1" x14ac:dyDescent="0.35">
      <c r="A1570" s="1705">
        <v>70551</v>
      </c>
      <c r="B1570" s="1706">
        <v>1.44</v>
      </c>
      <c r="C1570" s="89" t="s">
        <v>11689</v>
      </c>
      <c r="E1570" s="1705" t="s">
        <v>10273</v>
      </c>
    </row>
    <row r="1571" spans="1:5" ht="15" customHeight="1" x14ac:dyDescent="0.35">
      <c r="A1571" s="1705">
        <v>70551</v>
      </c>
      <c r="B1571" s="1706">
        <v>1.44</v>
      </c>
      <c r="C1571" s="100" t="s">
        <v>12379</v>
      </c>
      <c r="E1571" s="100" t="s">
        <v>12088</v>
      </c>
    </row>
    <row r="1572" spans="1:5" ht="15" customHeight="1" x14ac:dyDescent="0.35">
      <c r="A1572" s="1705">
        <v>70551</v>
      </c>
      <c r="B1572" s="1706">
        <v>1.44</v>
      </c>
      <c r="C1572" s="100" t="s">
        <v>12380</v>
      </c>
      <c r="E1572" s="100" t="s">
        <v>12088</v>
      </c>
    </row>
    <row r="1573" spans="1:5" ht="15" customHeight="1" x14ac:dyDescent="0.35">
      <c r="A1573" s="1705">
        <v>70551</v>
      </c>
      <c r="B1573" s="1706">
        <v>1.44</v>
      </c>
      <c r="C1573" s="100" t="s">
        <v>4095</v>
      </c>
      <c r="E1573" s="100" t="s">
        <v>12088</v>
      </c>
    </row>
    <row r="1574" spans="1:5" ht="15" customHeight="1" x14ac:dyDescent="0.35">
      <c r="A1574" s="1705">
        <v>70551</v>
      </c>
      <c r="B1574" s="1706">
        <v>1.44</v>
      </c>
      <c r="C1574" s="100" t="s">
        <v>4095</v>
      </c>
      <c r="E1574" s="100" t="s">
        <v>12088</v>
      </c>
    </row>
    <row r="1575" spans="1:5" ht="15" customHeight="1" x14ac:dyDescent="0.35">
      <c r="A1575" s="1705">
        <v>70551</v>
      </c>
      <c r="B1575" s="1706">
        <v>1.44</v>
      </c>
      <c r="C1575" s="100" t="s">
        <v>12381</v>
      </c>
      <c r="E1575" s="100" t="s">
        <v>12088</v>
      </c>
    </row>
    <row r="1576" spans="1:5" ht="15.65" customHeight="1" x14ac:dyDescent="0.35">
      <c r="A1576" s="1705">
        <v>70551</v>
      </c>
      <c r="B1576" s="1706">
        <v>1.44</v>
      </c>
      <c r="C1576" s="100" t="s">
        <v>12381</v>
      </c>
      <c r="E1576" s="100" t="s">
        <v>12088</v>
      </c>
    </row>
    <row r="1577" spans="1:5" ht="15" customHeight="1" x14ac:dyDescent="0.35">
      <c r="A1577" s="1705">
        <v>70551</v>
      </c>
      <c r="B1577" s="1706">
        <v>1.44</v>
      </c>
      <c r="C1577" s="100" t="s">
        <v>12382</v>
      </c>
      <c r="E1577" s="100" t="s">
        <v>12088</v>
      </c>
    </row>
    <row r="1578" spans="1:5" ht="15" customHeight="1" x14ac:dyDescent="0.35">
      <c r="A1578" s="1705">
        <v>70551</v>
      </c>
      <c r="B1578" s="1706">
        <v>1.44</v>
      </c>
      <c r="C1578" s="1705" t="s">
        <v>13206</v>
      </c>
      <c r="E1578" s="1705" t="s">
        <v>12542</v>
      </c>
    </row>
    <row r="1579" spans="1:5" ht="15" customHeight="1" x14ac:dyDescent="0.35">
      <c r="A1579" s="1705">
        <v>70551</v>
      </c>
      <c r="B1579" s="1706">
        <v>1.44</v>
      </c>
      <c r="C1579" s="1705" t="s">
        <v>13207</v>
      </c>
      <c r="E1579" s="1705" t="s">
        <v>12542</v>
      </c>
    </row>
    <row r="1580" spans="1:5" ht="15" customHeight="1" x14ac:dyDescent="0.35">
      <c r="A1580" s="1705">
        <v>70551</v>
      </c>
      <c r="B1580" s="1706">
        <v>1.44</v>
      </c>
      <c r="C1580" s="1705" t="s">
        <v>13208</v>
      </c>
      <c r="E1580" s="1705" t="s">
        <v>12542</v>
      </c>
    </row>
    <row r="1581" spans="1:5" ht="15" customHeight="1" x14ac:dyDescent="0.35">
      <c r="A1581" s="1705">
        <v>70551</v>
      </c>
      <c r="B1581" s="1706">
        <v>1.44</v>
      </c>
      <c r="C1581" s="100" t="s">
        <v>13209</v>
      </c>
      <c r="E1581" s="1705" t="s">
        <v>12542</v>
      </c>
    </row>
    <row r="1582" spans="1:5" ht="15" customHeight="1" x14ac:dyDescent="0.35">
      <c r="A1582" s="1705">
        <v>70551</v>
      </c>
      <c r="B1582" s="1706">
        <v>1.44</v>
      </c>
      <c r="C1582" s="100" t="s">
        <v>13210</v>
      </c>
      <c r="E1582" s="1705" t="s">
        <v>12542</v>
      </c>
    </row>
    <row r="1583" spans="1:5" ht="15" customHeight="1" x14ac:dyDescent="0.35">
      <c r="A1583" s="1705">
        <v>70551</v>
      </c>
      <c r="B1583" s="1706">
        <v>1.44</v>
      </c>
      <c r="C1583" s="100" t="s">
        <v>13211</v>
      </c>
      <c r="E1583" s="1705" t="s">
        <v>12542</v>
      </c>
    </row>
    <row r="1584" spans="1:5" ht="15" customHeight="1" x14ac:dyDescent="0.35">
      <c r="A1584" s="1705">
        <v>70551</v>
      </c>
      <c r="B1584" s="1706">
        <v>1.44</v>
      </c>
      <c r="C1584" s="89" t="s">
        <v>13212</v>
      </c>
      <c r="E1584" s="1705" t="s">
        <v>12542</v>
      </c>
    </row>
    <row r="1585" spans="1:5" ht="15" customHeight="1" x14ac:dyDescent="0.35">
      <c r="A1585" s="1705">
        <v>70551</v>
      </c>
      <c r="B1585" s="1706">
        <v>1.44</v>
      </c>
      <c r="C1585" s="89" t="s">
        <v>13412</v>
      </c>
      <c r="E1585" s="1705" t="s">
        <v>13383</v>
      </c>
    </row>
    <row r="1586" spans="1:5" ht="15" customHeight="1" x14ac:dyDescent="0.35">
      <c r="A1586" s="1705">
        <v>70551</v>
      </c>
      <c r="B1586" s="1706">
        <v>1.44</v>
      </c>
      <c r="C1586" s="100" t="s">
        <v>4095</v>
      </c>
      <c r="E1586" s="1705" t="s">
        <v>13383</v>
      </c>
    </row>
    <row r="1587" spans="1:5" ht="15" customHeight="1" x14ac:dyDescent="0.35">
      <c r="A1587" s="1705">
        <v>70551</v>
      </c>
      <c r="B1587" s="1706">
        <v>1.44</v>
      </c>
      <c r="C1587" s="89" t="s">
        <v>13413</v>
      </c>
      <c r="E1587" s="1705" t="s">
        <v>13383</v>
      </c>
    </row>
    <row r="1588" spans="1:5" ht="15" customHeight="1" x14ac:dyDescent="0.35">
      <c r="A1588" s="1705">
        <v>70551</v>
      </c>
      <c r="B1588" s="1706">
        <v>1.44</v>
      </c>
      <c r="C1588" s="89" t="s">
        <v>13414</v>
      </c>
      <c r="E1588" s="1705" t="s">
        <v>13383</v>
      </c>
    </row>
    <row r="1589" spans="1:5" ht="15" customHeight="1" x14ac:dyDescent="0.35">
      <c r="A1589" s="1705">
        <v>70551</v>
      </c>
      <c r="B1589" s="1706">
        <v>1.44</v>
      </c>
      <c r="C1589" s="100" t="s">
        <v>13550</v>
      </c>
      <c r="E1589" s="1705" t="s">
        <v>13430</v>
      </c>
    </row>
    <row r="1590" spans="1:5" ht="15" customHeight="1" x14ac:dyDescent="0.35">
      <c r="A1590" s="1705">
        <v>70551</v>
      </c>
      <c r="B1590" s="1706">
        <v>1.44</v>
      </c>
      <c r="C1590" s="100" t="s">
        <v>13551</v>
      </c>
      <c r="E1590" s="1705" t="s">
        <v>13430</v>
      </c>
    </row>
    <row r="1591" spans="1:5" ht="15" customHeight="1" x14ac:dyDescent="0.35">
      <c r="A1591" s="1705">
        <v>70551</v>
      </c>
      <c r="B1591" s="1706">
        <v>1.44</v>
      </c>
      <c r="C1591" s="100" t="s">
        <v>13552</v>
      </c>
      <c r="E1591" s="1705" t="s">
        <v>13430</v>
      </c>
    </row>
    <row r="1592" spans="1:5" ht="15" customHeight="1" x14ac:dyDescent="0.35">
      <c r="A1592" s="1705">
        <v>70551</v>
      </c>
      <c r="B1592" s="1706">
        <v>1.44</v>
      </c>
      <c r="C1592" s="100" t="s">
        <v>13553</v>
      </c>
      <c r="E1592" s="1705" t="s">
        <v>13430</v>
      </c>
    </row>
    <row r="1593" spans="1:5" ht="15" customHeight="1" x14ac:dyDescent="0.35">
      <c r="A1593" s="1705">
        <v>70551</v>
      </c>
      <c r="B1593" s="1706">
        <v>1.44</v>
      </c>
      <c r="C1593" s="100" t="s">
        <v>13554</v>
      </c>
      <c r="E1593" s="1705" t="s">
        <v>13430</v>
      </c>
    </row>
    <row r="1594" spans="1:5" ht="15" customHeight="1" x14ac:dyDescent="0.35">
      <c r="A1594" s="1705">
        <v>70551</v>
      </c>
      <c r="B1594" s="1706">
        <v>1.44</v>
      </c>
      <c r="C1594" s="100" t="s">
        <v>13815</v>
      </c>
      <c r="E1594" s="1705" t="s">
        <v>13580</v>
      </c>
    </row>
    <row r="1595" spans="1:5" ht="15" customHeight="1" x14ac:dyDescent="0.35">
      <c r="A1595" s="1705">
        <v>70551</v>
      </c>
      <c r="B1595" s="1706">
        <v>1.44</v>
      </c>
      <c r="C1595" s="100" t="s">
        <v>13816</v>
      </c>
      <c r="E1595" s="1705" t="s">
        <v>13580</v>
      </c>
    </row>
    <row r="1596" spans="1:5" ht="15" customHeight="1" x14ac:dyDescent="0.35">
      <c r="A1596" s="1705">
        <v>70551</v>
      </c>
      <c r="B1596" s="1706">
        <v>1.44</v>
      </c>
      <c r="C1596" s="89" t="s">
        <v>13817</v>
      </c>
      <c r="E1596" s="1705" t="s">
        <v>13580</v>
      </c>
    </row>
    <row r="1597" spans="1:5" ht="15" customHeight="1" x14ac:dyDescent="0.35">
      <c r="A1597" s="1705">
        <v>70551</v>
      </c>
      <c r="B1597" s="1706">
        <v>1.44</v>
      </c>
      <c r="C1597" s="89" t="s">
        <v>13818</v>
      </c>
      <c r="E1597" s="1705" t="s">
        <v>13580</v>
      </c>
    </row>
    <row r="1598" spans="1:5" ht="15" customHeight="1" x14ac:dyDescent="0.35">
      <c r="A1598" s="1705">
        <v>70551</v>
      </c>
      <c r="B1598" s="1706">
        <v>1.44</v>
      </c>
      <c r="C1598" s="89" t="s">
        <v>14133</v>
      </c>
    </row>
    <row r="1599" spans="1:5" ht="15" customHeight="1" x14ac:dyDescent="0.35">
      <c r="A1599" s="1705">
        <v>70551</v>
      </c>
      <c r="B1599" s="1706">
        <v>1.44</v>
      </c>
      <c r="C1599" s="89" t="s">
        <v>14134</v>
      </c>
    </row>
    <row r="1600" spans="1:5" ht="15" customHeight="1" x14ac:dyDescent="0.35">
      <c r="A1600" s="1705">
        <v>70551</v>
      </c>
      <c r="B1600" s="1706">
        <v>1.44</v>
      </c>
      <c r="C1600" s="89" t="s">
        <v>4095</v>
      </c>
    </row>
    <row r="1601" spans="1:5" ht="15" customHeight="1" x14ac:dyDescent="0.35">
      <c r="A1601" s="1705">
        <v>70551</v>
      </c>
      <c r="B1601" s="1706">
        <v>1.44</v>
      </c>
      <c r="C1601" s="89" t="s">
        <v>14135</v>
      </c>
    </row>
    <row r="1602" spans="1:5" ht="15" customHeight="1" x14ac:dyDescent="0.35">
      <c r="A1602" s="1705">
        <v>70551</v>
      </c>
      <c r="B1602" s="1706">
        <v>1.44</v>
      </c>
      <c r="C1602" s="89" t="s">
        <v>14136</v>
      </c>
    </row>
    <row r="1603" spans="1:5" ht="15" customHeight="1" x14ac:dyDescent="0.35">
      <c r="A1603" s="1705">
        <v>70552</v>
      </c>
      <c r="B1603" s="1706">
        <v>1.74</v>
      </c>
      <c r="C1603" s="100" t="s">
        <v>2588</v>
      </c>
      <c r="E1603" s="1705" t="s">
        <v>2237</v>
      </c>
    </row>
    <row r="1604" spans="1:5" ht="15" customHeight="1" x14ac:dyDescent="0.35">
      <c r="A1604" s="1705">
        <v>70552</v>
      </c>
      <c r="B1604" s="1706">
        <v>1.74</v>
      </c>
      <c r="C1604" s="100" t="s">
        <v>2589</v>
      </c>
      <c r="E1604" s="1705" t="s">
        <v>2237</v>
      </c>
    </row>
    <row r="1605" spans="1:5" ht="15" customHeight="1" x14ac:dyDescent="0.35">
      <c r="A1605" s="1705">
        <v>70552</v>
      </c>
      <c r="B1605" s="1706">
        <v>1.74</v>
      </c>
      <c r="C1605" s="100" t="s">
        <v>2590</v>
      </c>
      <c r="E1605" s="1705" t="s">
        <v>2237</v>
      </c>
    </row>
    <row r="1606" spans="1:5" ht="15" customHeight="1" x14ac:dyDescent="0.35">
      <c r="A1606" s="1705">
        <v>70552</v>
      </c>
      <c r="B1606" s="1706">
        <v>1.74</v>
      </c>
      <c r="C1606" s="100" t="s">
        <v>2591</v>
      </c>
      <c r="E1606" s="1705" t="s">
        <v>2237</v>
      </c>
    </row>
    <row r="1607" spans="1:5" ht="15" customHeight="1" x14ac:dyDescent="0.35">
      <c r="A1607" s="1705">
        <v>70552</v>
      </c>
      <c r="B1607" s="1706">
        <v>1.74</v>
      </c>
      <c r="C1607" s="100" t="s">
        <v>3627</v>
      </c>
      <c r="E1607" s="1705" t="s">
        <v>2994</v>
      </c>
    </row>
    <row r="1608" spans="1:5" ht="15" customHeight="1" x14ac:dyDescent="0.35">
      <c r="A1608" s="1705">
        <v>70552</v>
      </c>
      <c r="B1608" s="1706">
        <v>1.74</v>
      </c>
      <c r="C1608" s="89" t="s">
        <v>4552</v>
      </c>
      <c r="E1608" s="1705" t="s">
        <v>4266</v>
      </c>
    </row>
    <row r="1609" spans="1:5" ht="15" customHeight="1" x14ac:dyDescent="0.35">
      <c r="A1609" s="1705">
        <v>70552</v>
      </c>
      <c r="B1609" s="1706">
        <v>1.74</v>
      </c>
      <c r="C1609" s="100" t="s">
        <v>5135</v>
      </c>
      <c r="E1609" s="100" t="s">
        <v>4946</v>
      </c>
    </row>
    <row r="1610" spans="1:5" ht="15" customHeight="1" x14ac:dyDescent="0.35">
      <c r="A1610" s="1705">
        <v>70552</v>
      </c>
      <c r="B1610" s="1706">
        <v>1.74</v>
      </c>
      <c r="C1610" s="100" t="s">
        <v>5136</v>
      </c>
      <c r="E1610" s="100" t="s">
        <v>4946</v>
      </c>
    </row>
    <row r="1611" spans="1:5" ht="15" customHeight="1" x14ac:dyDescent="0.35">
      <c r="A1611" s="1705">
        <v>70552</v>
      </c>
      <c r="B1611" s="1706">
        <v>1.74</v>
      </c>
      <c r="C1611" s="100" t="s">
        <v>4120</v>
      </c>
      <c r="E1611" s="100" t="s">
        <v>5155</v>
      </c>
    </row>
    <row r="1612" spans="1:5" ht="15" customHeight="1" x14ac:dyDescent="0.35">
      <c r="A1612" s="1705">
        <v>70552</v>
      </c>
      <c r="B1612" s="1706">
        <v>1.74</v>
      </c>
      <c r="C1612" s="100" t="s">
        <v>8324</v>
      </c>
      <c r="E1612" s="100" t="s">
        <v>5912</v>
      </c>
    </row>
    <row r="1613" spans="1:5" ht="15" customHeight="1" x14ac:dyDescent="0.35">
      <c r="A1613" s="1705">
        <v>70552</v>
      </c>
      <c r="B1613" s="1706">
        <v>1.74</v>
      </c>
      <c r="C1613" s="100" t="s">
        <v>6446</v>
      </c>
      <c r="E1613" s="100" t="s">
        <v>6110</v>
      </c>
    </row>
    <row r="1614" spans="1:5" ht="15" customHeight="1" x14ac:dyDescent="0.35">
      <c r="A1614" s="1705">
        <v>70552</v>
      </c>
      <c r="B1614" s="1706">
        <v>1.74</v>
      </c>
      <c r="C1614" s="100" t="s">
        <v>6447</v>
      </c>
      <c r="E1614" s="100" t="s">
        <v>6110</v>
      </c>
    </row>
    <row r="1615" spans="1:5" ht="15" customHeight="1" x14ac:dyDescent="0.35">
      <c r="A1615" s="1705">
        <v>70552</v>
      </c>
      <c r="B1615" s="1706">
        <v>1.74</v>
      </c>
      <c r="C1615" s="100" t="s">
        <v>5135</v>
      </c>
      <c r="E1615" s="1705" t="s">
        <v>6556</v>
      </c>
    </row>
    <row r="1616" spans="1:5" ht="15" customHeight="1" x14ac:dyDescent="0.35">
      <c r="A1616" s="1705">
        <v>70552</v>
      </c>
      <c r="B1616" s="1706">
        <v>1.74</v>
      </c>
      <c r="C1616" s="100" t="s">
        <v>2589</v>
      </c>
      <c r="E1616" s="1705" t="s">
        <v>6737</v>
      </c>
    </row>
    <row r="1617" spans="1:9" ht="15" customHeight="1" x14ac:dyDescent="0.35">
      <c r="A1617" s="1705">
        <v>70552</v>
      </c>
      <c r="B1617" s="1706">
        <v>1.74</v>
      </c>
      <c r="C1617" s="100" t="s">
        <v>7858</v>
      </c>
      <c r="E1617" s="1705" t="s">
        <v>7428</v>
      </c>
      <c r="F1617" s="100"/>
      <c r="I1617" s="100"/>
    </row>
    <row r="1618" spans="1:9" ht="15" customHeight="1" x14ac:dyDescent="0.35">
      <c r="A1618" s="1705">
        <v>70552</v>
      </c>
      <c r="B1618" s="1706">
        <v>1.74</v>
      </c>
      <c r="C1618" s="100" t="s">
        <v>7859</v>
      </c>
      <c r="E1618" s="1705" t="s">
        <v>7428</v>
      </c>
    </row>
    <row r="1619" spans="1:9" ht="15" customHeight="1" x14ac:dyDescent="0.35">
      <c r="A1619" s="1705">
        <v>70552</v>
      </c>
      <c r="B1619" s="1706">
        <v>1.74</v>
      </c>
      <c r="C1619" s="100" t="s">
        <v>5135</v>
      </c>
      <c r="E1619" s="1705" t="s">
        <v>9583</v>
      </c>
    </row>
    <row r="1620" spans="1:9" ht="15" customHeight="1" x14ac:dyDescent="0.35">
      <c r="A1620" s="1705">
        <v>70552</v>
      </c>
      <c r="B1620" s="1706">
        <v>1.74</v>
      </c>
      <c r="C1620" s="100" t="s">
        <v>2589</v>
      </c>
      <c r="E1620" s="1705" t="s">
        <v>9583</v>
      </c>
    </row>
    <row r="1621" spans="1:9" ht="15" customHeight="1" x14ac:dyDescent="0.35">
      <c r="A1621" s="1705">
        <v>70552</v>
      </c>
      <c r="B1621" s="1706">
        <v>1.74</v>
      </c>
      <c r="C1621" s="100" t="s">
        <v>4120</v>
      </c>
      <c r="E1621" s="100" t="s">
        <v>12088</v>
      </c>
      <c r="F1621" s="100"/>
      <c r="I1621" s="100"/>
    </row>
    <row r="1622" spans="1:9" ht="15" customHeight="1" x14ac:dyDescent="0.35">
      <c r="A1622" s="1705">
        <v>70552</v>
      </c>
      <c r="B1622" s="1706">
        <v>1.74</v>
      </c>
      <c r="C1622" s="100" t="s">
        <v>12426</v>
      </c>
      <c r="E1622" s="100" t="s">
        <v>12088</v>
      </c>
    </row>
    <row r="1623" spans="1:9" ht="15" customHeight="1" x14ac:dyDescent="0.35">
      <c r="A1623" s="1705">
        <v>70552</v>
      </c>
      <c r="B1623" s="1706">
        <v>1.74</v>
      </c>
      <c r="C1623" s="100" t="s">
        <v>13279</v>
      </c>
      <c r="E1623" s="1705" t="s">
        <v>12542</v>
      </c>
    </row>
    <row r="1624" spans="1:9" ht="15" customHeight="1" x14ac:dyDescent="0.35">
      <c r="A1624" s="1705">
        <v>70552</v>
      </c>
      <c r="B1624" s="1706">
        <v>1.74</v>
      </c>
      <c r="C1624" s="100" t="s">
        <v>13280</v>
      </c>
      <c r="E1624" s="1705" t="s">
        <v>12542</v>
      </c>
    </row>
    <row r="1625" spans="1:9" ht="15" customHeight="1" x14ac:dyDescent="0.35">
      <c r="A1625" s="1705">
        <v>70552</v>
      </c>
      <c r="B1625" s="1706">
        <v>1.74</v>
      </c>
      <c r="C1625" s="100" t="s">
        <v>13281</v>
      </c>
      <c r="E1625" s="1705" t="s">
        <v>12542</v>
      </c>
    </row>
    <row r="1626" spans="1:9" ht="15" customHeight="1" x14ac:dyDescent="0.35">
      <c r="A1626" s="1705">
        <v>70552</v>
      </c>
      <c r="B1626" s="1706">
        <v>1.74</v>
      </c>
      <c r="C1626" s="100" t="s">
        <v>4120</v>
      </c>
      <c r="E1626" s="1705" t="s">
        <v>13383</v>
      </c>
    </row>
    <row r="1627" spans="1:9" ht="15" customHeight="1" x14ac:dyDescent="0.35">
      <c r="A1627" s="1705">
        <v>70553</v>
      </c>
      <c r="B1627" s="1706">
        <v>2.23</v>
      </c>
      <c r="C1627" s="89" t="s">
        <v>175</v>
      </c>
      <c r="E1627" s="1705" t="s">
        <v>39</v>
      </c>
      <c r="F1627" s="100"/>
      <c r="I1627" s="100"/>
    </row>
    <row r="1628" spans="1:9" ht="15" customHeight="1" x14ac:dyDescent="0.35">
      <c r="A1628" s="1705">
        <v>70553</v>
      </c>
      <c r="B1628" s="1706">
        <v>2.23</v>
      </c>
      <c r="C1628" s="100" t="s">
        <v>1262</v>
      </c>
      <c r="E1628" s="1705" t="s">
        <v>879</v>
      </c>
    </row>
    <row r="1629" spans="1:9" ht="15" customHeight="1" x14ac:dyDescent="0.35">
      <c r="A1629" s="1705">
        <v>70553</v>
      </c>
      <c r="B1629" s="1706">
        <v>2.23</v>
      </c>
      <c r="C1629" s="1705" t="s">
        <v>1626</v>
      </c>
      <c r="E1629" s="1705" t="s">
        <v>1433</v>
      </c>
    </row>
    <row r="1630" spans="1:9" ht="15" customHeight="1" x14ac:dyDescent="0.35">
      <c r="A1630" s="1705">
        <v>70553</v>
      </c>
      <c r="B1630" s="1706">
        <v>2.23</v>
      </c>
      <c r="C1630" s="89" t="s">
        <v>2201</v>
      </c>
      <c r="E1630" s="1705" t="s">
        <v>1755</v>
      </c>
    </row>
    <row r="1631" spans="1:9" ht="15" customHeight="1" x14ac:dyDescent="0.35">
      <c r="A1631" s="1705">
        <v>70553</v>
      </c>
      <c r="B1631" s="1706">
        <v>2.23</v>
      </c>
      <c r="C1631" s="89" t="s">
        <v>2202</v>
      </c>
      <c r="E1631" s="1705" t="s">
        <v>1755</v>
      </c>
    </row>
    <row r="1632" spans="1:9" ht="15" customHeight="1" x14ac:dyDescent="0.35">
      <c r="A1632" s="1705">
        <v>70553</v>
      </c>
      <c r="B1632" s="1706">
        <v>2.23</v>
      </c>
      <c r="C1632" s="100" t="s">
        <v>2657</v>
      </c>
      <c r="E1632" s="1705" t="s">
        <v>2237</v>
      </c>
    </row>
    <row r="1633" spans="1:9" ht="15" customHeight="1" x14ac:dyDescent="0.35">
      <c r="A1633" s="1705">
        <v>70553</v>
      </c>
      <c r="B1633" s="1706">
        <v>2.23</v>
      </c>
      <c r="C1633" s="89" t="s">
        <v>2658</v>
      </c>
      <c r="E1633" s="1705" t="s">
        <v>2237</v>
      </c>
    </row>
    <row r="1634" spans="1:9" ht="15" customHeight="1" x14ac:dyDescent="0.35">
      <c r="A1634" s="1705">
        <v>70553</v>
      </c>
      <c r="B1634" s="1706">
        <v>2.23</v>
      </c>
      <c r="C1634" s="100" t="s">
        <v>2659</v>
      </c>
      <c r="E1634" s="1705" t="s">
        <v>2237</v>
      </c>
    </row>
    <row r="1635" spans="1:9" ht="15" customHeight="1" x14ac:dyDescent="0.35">
      <c r="A1635" s="1705">
        <v>70553</v>
      </c>
      <c r="B1635" s="1706">
        <v>2.23</v>
      </c>
      <c r="C1635" s="100" t="s">
        <v>2660</v>
      </c>
      <c r="E1635" s="1705" t="s">
        <v>2237</v>
      </c>
    </row>
    <row r="1636" spans="1:9" ht="15" customHeight="1" x14ac:dyDescent="0.35">
      <c r="A1636" s="1705">
        <v>70553</v>
      </c>
      <c r="B1636" s="1706">
        <v>2.23</v>
      </c>
      <c r="C1636" s="100" t="s">
        <v>2661</v>
      </c>
      <c r="E1636" s="1705" t="s">
        <v>2237</v>
      </c>
    </row>
    <row r="1637" spans="1:9" ht="15" customHeight="1" x14ac:dyDescent="0.35">
      <c r="A1637" s="1705">
        <v>70553</v>
      </c>
      <c r="B1637" s="1706">
        <v>2.23</v>
      </c>
      <c r="C1637" s="100" t="s">
        <v>3716</v>
      </c>
      <c r="E1637" s="1705" t="s">
        <v>2994</v>
      </c>
    </row>
    <row r="1638" spans="1:9" ht="15" customHeight="1" x14ac:dyDescent="0.35">
      <c r="A1638" s="1705">
        <v>70553</v>
      </c>
      <c r="B1638" s="1706">
        <v>2.23</v>
      </c>
      <c r="C1638" s="100" t="s">
        <v>3717</v>
      </c>
      <c r="E1638" s="1705" t="s">
        <v>2994</v>
      </c>
    </row>
    <row r="1639" spans="1:9" ht="15" customHeight="1" x14ac:dyDescent="0.35">
      <c r="A1639" s="1705">
        <v>70553</v>
      </c>
      <c r="B1639" s="1706">
        <v>2.23</v>
      </c>
      <c r="C1639" s="100" t="s">
        <v>3718</v>
      </c>
      <c r="E1639" s="1705" t="s">
        <v>2994</v>
      </c>
    </row>
    <row r="1640" spans="1:9" ht="15" customHeight="1" x14ac:dyDescent="0.35">
      <c r="A1640" s="1705">
        <v>70553</v>
      </c>
      <c r="B1640" s="1706">
        <v>2.23</v>
      </c>
      <c r="C1640" s="100" t="s">
        <v>3719</v>
      </c>
      <c r="E1640" s="1705" t="s">
        <v>2994</v>
      </c>
    </row>
    <row r="1641" spans="1:9" ht="15" customHeight="1" x14ac:dyDescent="0.35">
      <c r="A1641" s="1705">
        <v>70553</v>
      </c>
      <c r="B1641" s="1706">
        <v>2.23</v>
      </c>
      <c r="C1641" s="100" t="s">
        <v>3720</v>
      </c>
      <c r="E1641" s="1705" t="s">
        <v>2994</v>
      </c>
    </row>
    <row r="1642" spans="1:9" ht="15" customHeight="1" x14ac:dyDescent="0.35">
      <c r="A1642" s="1705">
        <v>70553</v>
      </c>
      <c r="B1642" s="1706">
        <v>2.23</v>
      </c>
      <c r="C1642" s="89" t="s">
        <v>4578</v>
      </c>
      <c r="E1642" s="1705" t="s">
        <v>4266</v>
      </c>
    </row>
    <row r="1643" spans="1:9" ht="15" customHeight="1" x14ac:dyDescent="0.35">
      <c r="A1643" s="1705">
        <v>70553</v>
      </c>
      <c r="B1643" s="1706">
        <v>2.23</v>
      </c>
      <c r="C1643" s="89" t="s">
        <v>5136</v>
      </c>
      <c r="E1643" s="100" t="s">
        <v>4946</v>
      </c>
    </row>
    <row r="1644" spans="1:9" ht="15" customHeight="1" x14ac:dyDescent="0.35">
      <c r="A1644" s="1705">
        <v>70553</v>
      </c>
      <c r="B1644" s="1706">
        <v>2.23</v>
      </c>
      <c r="C1644" s="100" t="s">
        <v>5444</v>
      </c>
      <c r="E1644" s="100" t="s">
        <v>5155</v>
      </c>
      <c r="F1644" s="100"/>
      <c r="I1644" s="100"/>
    </row>
    <row r="1645" spans="1:9" ht="15" customHeight="1" x14ac:dyDescent="0.35">
      <c r="A1645" s="1705">
        <v>70553</v>
      </c>
      <c r="B1645" s="1706">
        <v>2.23</v>
      </c>
      <c r="C1645" s="100" t="s">
        <v>5688</v>
      </c>
      <c r="E1645" s="100" t="s">
        <v>5452</v>
      </c>
    </row>
    <row r="1646" spans="1:9" ht="15" customHeight="1" x14ac:dyDescent="0.35">
      <c r="A1646" s="1705">
        <v>70553</v>
      </c>
      <c r="B1646" s="1706">
        <v>2.23</v>
      </c>
      <c r="C1646" s="100" t="s">
        <v>8346</v>
      </c>
      <c r="E1646" s="100" t="s">
        <v>5912</v>
      </c>
    </row>
    <row r="1647" spans="1:9" ht="15" customHeight="1" x14ac:dyDescent="0.35">
      <c r="A1647" s="1705">
        <v>70553</v>
      </c>
      <c r="B1647" s="1706">
        <v>2.23</v>
      </c>
      <c r="C1647" s="89" t="s">
        <v>6471</v>
      </c>
      <c r="E1647" s="100" t="s">
        <v>6110</v>
      </c>
    </row>
    <row r="1648" spans="1:9" ht="15" customHeight="1" x14ac:dyDescent="0.35">
      <c r="A1648" s="1705">
        <v>70553</v>
      </c>
      <c r="B1648" s="1706">
        <v>2.23</v>
      </c>
      <c r="C1648" s="89" t="s">
        <v>6472</v>
      </c>
      <c r="E1648" s="100" t="s">
        <v>6110</v>
      </c>
    </row>
    <row r="1649" spans="1:9" ht="15" customHeight="1" x14ac:dyDescent="0.35">
      <c r="A1649" s="1705">
        <v>70553</v>
      </c>
      <c r="B1649" s="1706">
        <v>2.23</v>
      </c>
      <c r="C1649" s="89" t="s">
        <v>6549</v>
      </c>
      <c r="E1649" s="100" t="s">
        <v>6503</v>
      </c>
    </row>
    <row r="1650" spans="1:9" ht="15" customHeight="1" x14ac:dyDescent="0.35">
      <c r="A1650" s="1705">
        <v>70553</v>
      </c>
      <c r="B1650" s="1706">
        <v>2.23</v>
      </c>
      <c r="C1650" s="89" t="s">
        <v>6550</v>
      </c>
      <c r="E1650" s="100" t="s">
        <v>6503</v>
      </c>
    </row>
    <row r="1651" spans="1:9" ht="15" customHeight="1" x14ac:dyDescent="0.35">
      <c r="A1651" s="1705">
        <v>70553</v>
      </c>
      <c r="B1651" s="1706">
        <v>2.23</v>
      </c>
      <c r="C1651" s="89" t="s">
        <v>6730</v>
      </c>
      <c r="E1651" s="1705" t="s">
        <v>6556</v>
      </c>
    </row>
    <row r="1652" spans="1:9" ht="15" customHeight="1" x14ac:dyDescent="0.35">
      <c r="A1652" s="1705">
        <v>70553</v>
      </c>
      <c r="B1652" s="1706">
        <v>2.23</v>
      </c>
      <c r="C1652" s="100" t="s">
        <v>6731</v>
      </c>
      <c r="E1652" s="1705" t="s">
        <v>6556</v>
      </c>
    </row>
    <row r="1653" spans="1:9" ht="15" customHeight="1" x14ac:dyDescent="0.35">
      <c r="A1653" s="1705">
        <v>70553</v>
      </c>
      <c r="B1653" s="1706">
        <v>2.23</v>
      </c>
      <c r="C1653" s="100" t="s">
        <v>6732</v>
      </c>
      <c r="E1653" s="1705" t="s">
        <v>6556</v>
      </c>
    </row>
    <row r="1654" spans="1:9" ht="15" customHeight="1" x14ac:dyDescent="0.35">
      <c r="A1654" s="1705">
        <v>70553</v>
      </c>
      <c r="B1654" s="1706">
        <v>2.23</v>
      </c>
      <c r="C1654" s="100" t="s">
        <v>6957</v>
      </c>
      <c r="E1654" s="1705" t="s">
        <v>6737</v>
      </c>
    </row>
    <row r="1655" spans="1:9" ht="15" customHeight="1" x14ac:dyDescent="0.35">
      <c r="A1655" s="1705">
        <v>70553</v>
      </c>
      <c r="B1655" s="1706">
        <v>2.23</v>
      </c>
      <c r="C1655" s="100" t="s">
        <v>6958</v>
      </c>
      <c r="E1655" s="1705" t="s">
        <v>6737</v>
      </c>
      <c r="F1655" s="100"/>
      <c r="I1655" s="100"/>
    </row>
    <row r="1656" spans="1:9" ht="15" customHeight="1" x14ac:dyDescent="0.35">
      <c r="A1656" s="1705">
        <v>70553</v>
      </c>
      <c r="B1656" s="1706">
        <v>2.23</v>
      </c>
      <c r="C1656" s="100" t="s">
        <v>6959</v>
      </c>
      <c r="E1656" s="1705" t="s">
        <v>6737</v>
      </c>
    </row>
    <row r="1657" spans="1:9" ht="15" customHeight="1" x14ac:dyDescent="0.35">
      <c r="A1657" s="1705">
        <v>70553</v>
      </c>
      <c r="B1657" s="1706">
        <v>2.23</v>
      </c>
      <c r="C1657" s="100" t="s">
        <v>6960</v>
      </c>
      <c r="E1657" s="1705" t="s">
        <v>6737</v>
      </c>
    </row>
    <row r="1658" spans="1:9" ht="15" customHeight="1" x14ac:dyDescent="0.35">
      <c r="A1658" s="1705">
        <v>70553</v>
      </c>
      <c r="B1658" s="1706">
        <v>2.23</v>
      </c>
      <c r="C1658" s="100" t="s">
        <v>6961</v>
      </c>
      <c r="E1658" s="1705" t="s">
        <v>6737</v>
      </c>
    </row>
    <row r="1659" spans="1:9" ht="15" customHeight="1" x14ac:dyDescent="0.35">
      <c r="A1659" s="1705">
        <v>70553</v>
      </c>
      <c r="B1659" s="1706">
        <v>2.23</v>
      </c>
      <c r="C1659" s="100" t="s">
        <v>6961</v>
      </c>
      <c r="E1659" s="1705" t="s">
        <v>6737</v>
      </c>
    </row>
    <row r="1660" spans="1:9" ht="15" customHeight="1" x14ac:dyDescent="0.35">
      <c r="A1660" s="1705">
        <v>70553</v>
      </c>
      <c r="B1660" s="1706">
        <v>2.23</v>
      </c>
      <c r="C1660" s="89" t="s">
        <v>7316</v>
      </c>
      <c r="E1660" s="1705" t="s">
        <v>6965</v>
      </c>
    </row>
    <row r="1661" spans="1:9" ht="15" customHeight="1" x14ac:dyDescent="0.35">
      <c r="A1661" s="1705">
        <v>70553</v>
      </c>
      <c r="B1661" s="1706">
        <v>2.23</v>
      </c>
      <c r="C1661" s="89" t="s">
        <v>7317</v>
      </c>
      <c r="E1661" s="1705" t="s">
        <v>6965</v>
      </c>
    </row>
    <row r="1662" spans="1:9" ht="15" customHeight="1" x14ac:dyDescent="0.35">
      <c r="A1662" s="1705">
        <v>70553</v>
      </c>
      <c r="B1662" s="1706">
        <v>2.23</v>
      </c>
      <c r="C1662" s="89" t="s">
        <v>7318</v>
      </c>
      <c r="E1662" s="1705" t="s">
        <v>6965</v>
      </c>
    </row>
    <row r="1663" spans="1:9" ht="15" customHeight="1" x14ac:dyDescent="0.35">
      <c r="A1663" s="1705">
        <v>70553</v>
      </c>
      <c r="B1663" s="1706">
        <v>2.23</v>
      </c>
      <c r="C1663" s="89" t="s">
        <v>7319</v>
      </c>
      <c r="E1663" s="1705" t="s">
        <v>6965</v>
      </c>
    </row>
    <row r="1664" spans="1:9" ht="15" customHeight="1" x14ac:dyDescent="0.35">
      <c r="A1664" s="1705">
        <v>70553</v>
      </c>
      <c r="B1664" s="1706">
        <v>2.23</v>
      </c>
      <c r="C1664" s="100" t="s">
        <v>7955</v>
      </c>
      <c r="E1664" s="1705" t="s">
        <v>7428</v>
      </c>
      <c r="F1664" s="100"/>
      <c r="I1664" s="100"/>
    </row>
    <row r="1665" spans="1:5" ht="15" customHeight="1" x14ac:dyDescent="0.35">
      <c r="A1665" s="1705">
        <v>70553</v>
      </c>
      <c r="B1665" s="1706">
        <v>2.23</v>
      </c>
      <c r="C1665" s="100" t="s">
        <v>7956</v>
      </c>
      <c r="E1665" s="1705" t="s">
        <v>7428</v>
      </c>
    </row>
    <row r="1666" spans="1:5" ht="15" customHeight="1" x14ac:dyDescent="0.35">
      <c r="A1666" s="1705">
        <v>70553</v>
      </c>
      <c r="B1666" s="1706">
        <v>2.23</v>
      </c>
      <c r="C1666" s="100" t="s">
        <v>7957</v>
      </c>
      <c r="E1666" s="1705" t="s">
        <v>7428</v>
      </c>
    </row>
    <row r="1667" spans="1:5" ht="15" customHeight="1" x14ac:dyDescent="0.35">
      <c r="A1667" s="1705">
        <v>70553</v>
      </c>
      <c r="B1667" s="1706">
        <v>2.23</v>
      </c>
      <c r="C1667" s="89" t="s">
        <v>9089</v>
      </c>
      <c r="E1667" s="1705" t="s">
        <v>8689</v>
      </c>
    </row>
    <row r="1668" spans="1:5" ht="15" customHeight="1" x14ac:dyDescent="0.35">
      <c r="A1668" s="1705">
        <v>70553</v>
      </c>
      <c r="B1668" s="1706">
        <v>2.23</v>
      </c>
      <c r="C1668" s="89" t="s">
        <v>9090</v>
      </c>
      <c r="E1668" s="1705" t="s">
        <v>8689</v>
      </c>
    </row>
    <row r="1669" spans="1:5" ht="15" customHeight="1" x14ac:dyDescent="0.35">
      <c r="A1669" s="1705">
        <v>70553</v>
      </c>
      <c r="B1669" s="1706">
        <v>2.23</v>
      </c>
      <c r="C1669" s="89" t="s">
        <v>6730</v>
      </c>
      <c r="E1669" s="1705" t="s">
        <v>9583</v>
      </c>
    </row>
    <row r="1670" spans="1:5" ht="15" customHeight="1" x14ac:dyDescent="0.35">
      <c r="A1670" s="1705">
        <v>70553</v>
      </c>
      <c r="B1670" s="1706">
        <v>2.23</v>
      </c>
      <c r="C1670" s="100" t="s">
        <v>10239</v>
      </c>
      <c r="E1670" s="1705" t="s">
        <v>9583</v>
      </c>
    </row>
    <row r="1671" spans="1:5" ht="15" customHeight="1" x14ac:dyDescent="0.35">
      <c r="A1671" s="1705">
        <v>70553</v>
      </c>
      <c r="B1671" s="1706">
        <v>2.23</v>
      </c>
      <c r="C1671" s="89" t="s">
        <v>12023</v>
      </c>
      <c r="E1671" s="1705" t="s">
        <v>10273</v>
      </c>
    </row>
    <row r="1672" spans="1:5" ht="15" customHeight="1" x14ac:dyDescent="0.35">
      <c r="A1672" s="1705">
        <v>70553</v>
      </c>
      <c r="B1672" s="1706">
        <v>2.23</v>
      </c>
      <c r="C1672" s="1705" t="s">
        <v>12024</v>
      </c>
      <c r="E1672" s="1705" t="s">
        <v>10273</v>
      </c>
    </row>
    <row r="1673" spans="1:5" ht="15" customHeight="1" x14ac:dyDescent="0.35">
      <c r="A1673" s="1705">
        <v>70553</v>
      </c>
      <c r="B1673" s="1706">
        <v>2.23</v>
      </c>
      <c r="C1673" s="1705" t="s">
        <v>12025</v>
      </c>
      <c r="E1673" s="1705" t="s">
        <v>10273</v>
      </c>
    </row>
    <row r="1674" spans="1:5" ht="15" customHeight="1" x14ac:dyDescent="0.35">
      <c r="A1674" s="1705">
        <v>70553</v>
      </c>
      <c r="B1674" s="1706">
        <v>2.23</v>
      </c>
      <c r="C1674" s="89" t="s">
        <v>12026</v>
      </c>
      <c r="E1674" s="1705" t="s">
        <v>10273</v>
      </c>
    </row>
    <row r="1675" spans="1:5" ht="15" customHeight="1" x14ac:dyDescent="0.35">
      <c r="A1675" s="1705">
        <v>70553</v>
      </c>
      <c r="B1675" s="1706">
        <v>2.23</v>
      </c>
      <c r="C1675" s="89" t="s">
        <v>12027</v>
      </c>
      <c r="E1675" s="1705" t="s">
        <v>10273</v>
      </c>
    </row>
    <row r="1676" spans="1:5" ht="15" customHeight="1" x14ac:dyDescent="0.35">
      <c r="A1676" s="1705">
        <v>70553</v>
      </c>
      <c r="B1676" s="1706">
        <v>2.23</v>
      </c>
      <c r="C1676" s="89" t="s">
        <v>12028</v>
      </c>
      <c r="E1676" s="1705" t="s">
        <v>10273</v>
      </c>
    </row>
    <row r="1677" spans="1:5" ht="15" customHeight="1" x14ac:dyDescent="0.35">
      <c r="A1677" s="1705">
        <v>70553</v>
      </c>
      <c r="B1677" s="1706">
        <v>2.23</v>
      </c>
      <c r="C1677" s="89" t="s">
        <v>12029</v>
      </c>
      <c r="E1677" s="1705" t="s">
        <v>10273</v>
      </c>
    </row>
    <row r="1678" spans="1:5" ht="15" customHeight="1" x14ac:dyDescent="0.35">
      <c r="A1678" s="1705">
        <v>70553</v>
      </c>
      <c r="B1678" s="1706">
        <v>2.23</v>
      </c>
      <c r="C1678" s="100" t="s">
        <v>12030</v>
      </c>
      <c r="E1678" s="1705" t="s">
        <v>10273</v>
      </c>
    </row>
    <row r="1679" spans="1:5" ht="15" customHeight="1" x14ac:dyDescent="0.35">
      <c r="A1679" s="1705">
        <v>70553</v>
      </c>
      <c r="B1679" s="1706">
        <v>2.23</v>
      </c>
      <c r="C1679" s="89" t="s">
        <v>12031</v>
      </c>
      <c r="E1679" s="1705" t="s">
        <v>10273</v>
      </c>
    </row>
    <row r="1680" spans="1:5" ht="15" customHeight="1" x14ac:dyDescent="0.35">
      <c r="A1680" s="1705">
        <v>70553</v>
      </c>
      <c r="B1680" s="1706">
        <v>2.23</v>
      </c>
      <c r="C1680" s="1705" t="s">
        <v>12032</v>
      </c>
      <c r="E1680" s="1705" t="s">
        <v>10273</v>
      </c>
    </row>
    <row r="1681" spans="1:5" ht="15" customHeight="1" x14ac:dyDescent="0.35">
      <c r="A1681" s="1705">
        <v>70553</v>
      </c>
      <c r="B1681" s="1706">
        <v>2.23</v>
      </c>
      <c r="C1681" s="1705" t="s">
        <v>12033</v>
      </c>
      <c r="E1681" s="1705" t="s">
        <v>10273</v>
      </c>
    </row>
    <row r="1682" spans="1:5" x14ac:dyDescent="0.35">
      <c r="A1682" s="1705">
        <v>70553</v>
      </c>
      <c r="B1682" s="1706">
        <v>2.23</v>
      </c>
      <c r="C1682" s="100" t="s">
        <v>12034</v>
      </c>
      <c r="E1682" s="1705" t="s">
        <v>10273</v>
      </c>
    </row>
    <row r="1683" spans="1:5" ht="15" customHeight="1" x14ac:dyDescent="0.35">
      <c r="A1683" s="1705">
        <v>70553</v>
      </c>
      <c r="B1683" s="1706">
        <v>2.23</v>
      </c>
      <c r="C1683" s="1705" t="s">
        <v>12035</v>
      </c>
      <c r="E1683" s="1705" t="s">
        <v>10273</v>
      </c>
    </row>
    <row r="1684" spans="1:5" ht="15" customHeight="1" x14ac:dyDescent="0.35">
      <c r="A1684" s="1705">
        <v>70553</v>
      </c>
      <c r="B1684" s="1706">
        <v>2.23</v>
      </c>
      <c r="C1684" s="89" t="s">
        <v>12036</v>
      </c>
      <c r="E1684" s="1705" t="s">
        <v>10273</v>
      </c>
    </row>
    <row r="1685" spans="1:5" ht="15" customHeight="1" x14ac:dyDescent="0.35">
      <c r="A1685" s="1705">
        <v>70553</v>
      </c>
      <c r="B1685" s="1706">
        <v>2.23</v>
      </c>
      <c r="C1685" s="89" t="s">
        <v>12037</v>
      </c>
      <c r="E1685" s="1705" t="s">
        <v>10273</v>
      </c>
    </row>
    <row r="1686" spans="1:5" ht="15" customHeight="1" x14ac:dyDescent="0.35">
      <c r="A1686" s="1705">
        <v>70553</v>
      </c>
      <c r="B1686" s="1706">
        <v>2.23</v>
      </c>
      <c r="C1686" s="89" t="s">
        <v>12038</v>
      </c>
      <c r="E1686" s="1705" t="s">
        <v>10273</v>
      </c>
    </row>
    <row r="1687" spans="1:5" ht="15" customHeight="1" x14ac:dyDescent="0.35">
      <c r="A1687" s="1705">
        <v>70553</v>
      </c>
      <c r="B1687" s="1706">
        <v>2.23</v>
      </c>
      <c r="C1687" s="1705" t="s">
        <v>12039</v>
      </c>
      <c r="E1687" s="1705" t="s">
        <v>10273</v>
      </c>
    </row>
    <row r="1688" spans="1:5" ht="15" customHeight="1" x14ac:dyDescent="0.35">
      <c r="A1688" s="1705">
        <v>70553</v>
      </c>
      <c r="B1688" s="1706">
        <v>2.23</v>
      </c>
      <c r="C1688" s="89" t="s">
        <v>12040</v>
      </c>
      <c r="E1688" s="1705" t="s">
        <v>10273</v>
      </c>
    </row>
    <row r="1689" spans="1:5" ht="15" customHeight="1" x14ac:dyDescent="0.35">
      <c r="A1689" s="1705">
        <v>70553</v>
      </c>
      <c r="B1689" s="1706">
        <v>2.23</v>
      </c>
      <c r="C1689" s="89" t="s">
        <v>12041</v>
      </c>
      <c r="E1689" s="1705" t="s">
        <v>10273</v>
      </c>
    </row>
    <row r="1690" spans="1:5" ht="15" customHeight="1" x14ac:dyDescent="0.35">
      <c r="A1690" s="1705">
        <v>70553</v>
      </c>
      <c r="B1690" s="1706">
        <v>2.23</v>
      </c>
      <c r="C1690" s="100" t="s">
        <v>12042</v>
      </c>
      <c r="E1690" s="1705" t="s">
        <v>10273</v>
      </c>
    </row>
    <row r="1691" spans="1:5" ht="15" customHeight="1" x14ac:dyDescent="0.35">
      <c r="A1691" s="1705">
        <v>70553</v>
      </c>
      <c r="B1691" s="1706">
        <v>2.23</v>
      </c>
      <c r="C1691" s="89" t="s">
        <v>10239</v>
      </c>
      <c r="E1691" s="1705" t="s">
        <v>10273</v>
      </c>
    </row>
    <row r="1692" spans="1:5" ht="15" customHeight="1" x14ac:dyDescent="0.35">
      <c r="A1692" s="1705">
        <v>70553</v>
      </c>
      <c r="B1692" s="1706">
        <v>2.23</v>
      </c>
      <c r="C1692" s="89" t="s">
        <v>12043</v>
      </c>
      <c r="E1692" s="1705" t="s">
        <v>10273</v>
      </c>
    </row>
    <row r="1693" spans="1:5" ht="15" customHeight="1" x14ac:dyDescent="0.35">
      <c r="A1693" s="1705">
        <v>70553</v>
      </c>
      <c r="B1693" s="1706">
        <v>2.23</v>
      </c>
      <c r="C1693" s="89" t="s">
        <v>12044</v>
      </c>
      <c r="E1693" s="1705" t="s">
        <v>10273</v>
      </c>
    </row>
    <row r="1694" spans="1:5" ht="15" customHeight="1" x14ac:dyDescent="0.35">
      <c r="A1694" s="1705">
        <v>70553</v>
      </c>
      <c r="B1694" s="1706">
        <v>2.23</v>
      </c>
      <c r="C1694" s="89" t="s">
        <v>12045</v>
      </c>
      <c r="E1694" s="1705" t="s">
        <v>10273</v>
      </c>
    </row>
    <row r="1695" spans="1:5" ht="15" customHeight="1" x14ac:dyDescent="0.35">
      <c r="A1695" s="1705">
        <v>70553</v>
      </c>
      <c r="B1695" s="1706">
        <v>2.23</v>
      </c>
      <c r="C1695" s="89" t="s">
        <v>12046</v>
      </c>
      <c r="E1695" s="1705" t="s">
        <v>10273</v>
      </c>
    </row>
    <row r="1696" spans="1:5" ht="15" customHeight="1" x14ac:dyDescent="0.35">
      <c r="A1696" s="1705">
        <v>70553</v>
      </c>
      <c r="B1696" s="1706">
        <v>2.23</v>
      </c>
      <c r="C1696" s="89" t="s">
        <v>12047</v>
      </c>
      <c r="E1696" s="1705" t="s">
        <v>10273</v>
      </c>
    </row>
    <row r="1697" spans="1:5" ht="15" customHeight="1" x14ac:dyDescent="0.35">
      <c r="A1697" s="1705">
        <v>70553</v>
      </c>
      <c r="B1697" s="1706">
        <v>2.23</v>
      </c>
      <c r="C1697" s="100" t="s">
        <v>12048</v>
      </c>
      <c r="E1697" s="1705" t="s">
        <v>10273</v>
      </c>
    </row>
    <row r="1698" spans="1:5" ht="15" customHeight="1" x14ac:dyDescent="0.35">
      <c r="A1698" s="1705">
        <v>70553</v>
      </c>
      <c r="B1698" s="1706">
        <v>2.23</v>
      </c>
      <c r="C1698" s="1705" t="s">
        <v>12049</v>
      </c>
      <c r="E1698" s="1705" t="s">
        <v>10273</v>
      </c>
    </row>
    <row r="1699" spans="1:5" ht="15" customHeight="1" x14ac:dyDescent="0.35">
      <c r="A1699" s="1705">
        <v>70553</v>
      </c>
      <c r="B1699" s="1706">
        <v>2.23</v>
      </c>
      <c r="C1699" s="100" t="s">
        <v>12050</v>
      </c>
      <c r="E1699" s="1705" t="s">
        <v>10273</v>
      </c>
    </row>
    <row r="1700" spans="1:5" ht="15" customHeight="1" x14ac:dyDescent="0.35">
      <c r="A1700" s="1705">
        <v>70553</v>
      </c>
      <c r="B1700" s="1706">
        <v>2.23</v>
      </c>
      <c r="C1700" s="89" t="s">
        <v>12051</v>
      </c>
      <c r="E1700" s="1705" t="s">
        <v>10273</v>
      </c>
    </row>
    <row r="1701" spans="1:5" ht="15" customHeight="1" x14ac:dyDescent="0.35">
      <c r="A1701" s="1705">
        <v>70553</v>
      </c>
      <c r="B1701" s="1706">
        <v>2.23</v>
      </c>
      <c r="C1701" s="100" t="s">
        <v>12052</v>
      </c>
      <c r="E1701" s="1705" t="s">
        <v>10273</v>
      </c>
    </row>
    <row r="1702" spans="1:5" ht="15" customHeight="1" x14ac:dyDescent="0.35">
      <c r="A1702" s="1705">
        <v>70553</v>
      </c>
      <c r="B1702" s="1706">
        <v>2.23</v>
      </c>
      <c r="C1702" s="89" t="s">
        <v>12053</v>
      </c>
      <c r="E1702" s="1705" t="s">
        <v>10273</v>
      </c>
    </row>
    <row r="1703" spans="1:5" ht="15" customHeight="1" x14ac:dyDescent="0.35">
      <c r="A1703" s="1705">
        <v>70553</v>
      </c>
      <c r="B1703" s="1706">
        <v>2.23</v>
      </c>
      <c r="C1703" s="100" t="s">
        <v>12054</v>
      </c>
      <c r="E1703" s="1705" t="s">
        <v>10273</v>
      </c>
    </row>
    <row r="1704" spans="1:5" ht="15" customHeight="1" x14ac:dyDescent="0.35">
      <c r="A1704" s="1705">
        <v>70553</v>
      </c>
      <c r="B1704" s="1706">
        <v>2.23</v>
      </c>
      <c r="C1704" s="100" t="s">
        <v>12491</v>
      </c>
      <c r="E1704" s="100" t="s">
        <v>12088</v>
      </c>
    </row>
    <row r="1705" spans="1:5" ht="15" customHeight="1" x14ac:dyDescent="0.35">
      <c r="A1705" s="1705">
        <v>70553</v>
      </c>
      <c r="B1705" s="1706">
        <v>2.23</v>
      </c>
      <c r="C1705" s="100" t="s">
        <v>4155</v>
      </c>
      <c r="E1705" s="100" t="s">
        <v>12088</v>
      </c>
    </row>
    <row r="1706" spans="1:5" ht="15" customHeight="1" x14ac:dyDescent="0.35">
      <c r="A1706" s="1705">
        <v>70553</v>
      </c>
      <c r="B1706" s="1706">
        <v>2.23</v>
      </c>
      <c r="C1706" s="100" t="s">
        <v>12492</v>
      </c>
      <c r="E1706" s="100" t="s">
        <v>12088</v>
      </c>
    </row>
    <row r="1707" spans="1:5" ht="15" customHeight="1" x14ac:dyDescent="0.35">
      <c r="A1707" s="1705">
        <v>70553</v>
      </c>
      <c r="B1707" s="1706">
        <v>2.23</v>
      </c>
      <c r="C1707" s="100" t="s">
        <v>12053</v>
      </c>
      <c r="E1707" s="100" t="s">
        <v>12088</v>
      </c>
    </row>
    <row r="1708" spans="1:5" ht="15" customHeight="1" x14ac:dyDescent="0.35">
      <c r="A1708" s="1705">
        <v>70553</v>
      </c>
      <c r="B1708" s="1706">
        <v>2.23</v>
      </c>
      <c r="C1708" s="100" t="s">
        <v>13365</v>
      </c>
      <c r="E1708" s="1705" t="s">
        <v>12542</v>
      </c>
    </row>
    <row r="1709" spans="1:5" ht="15" customHeight="1" x14ac:dyDescent="0.35">
      <c r="A1709" s="1705">
        <v>70553</v>
      </c>
      <c r="B1709" s="1706">
        <v>2.23</v>
      </c>
      <c r="C1709" s="100" t="s">
        <v>13366</v>
      </c>
      <c r="E1709" s="1705" t="s">
        <v>12542</v>
      </c>
    </row>
    <row r="1710" spans="1:5" ht="15" customHeight="1" x14ac:dyDescent="0.35">
      <c r="A1710" s="1705">
        <v>70553</v>
      </c>
      <c r="B1710" s="1706">
        <v>2.23</v>
      </c>
      <c r="C1710" s="100" t="s">
        <v>13367</v>
      </c>
      <c r="E1710" s="1705" t="s">
        <v>12542</v>
      </c>
    </row>
    <row r="1711" spans="1:5" ht="15" customHeight="1" x14ac:dyDescent="0.35">
      <c r="A1711" s="1705">
        <v>70553</v>
      </c>
      <c r="B1711" s="1706">
        <v>2.23</v>
      </c>
      <c r="C1711" s="89" t="s">
        <v>13368</v>
      </c>
      <c r="E1711" s="1705" t="s">
        <v>12542</v>
      </c>
    </row>
    <row r="1712" spans="1:5" ht="15" customHeight="1" x14ac:dyDescent="0.35">
      <c r="A1712" s="1705">
        <v>70553</v>
      </c>
      <c r="B1712" s="1706">
        <v>2.23</v>
      </c>
      <c r="C1712" s="100" t="s">
        <v>13369</v>
      </c>
      <c r="E1712" s="1705" t="s">
        <v>12542</v>
      </c>
    </row>
    <row r="1713" spans="1:5" ht="15" customHeight="1" x14ac:dyDescent="0.35">
      <c r="A1713" s="1705">
        <v>70553</v>
      </c>
      <c r="B1713" s="1706">
        <v>2.23</v>
      </c>
      <c r="C1713" s="100" t="s">
        <v>13370</v>
      </c>
      <c r="E1713" s="1705" t="s">
        <v>12542</v>
      </c>
    </row>
    <row r="1714" spans="1:5" ht="15" customHeight="1" x14ac:dyDescent="0.35">
      <c r="A1714" s="1705">
        <v>70553</v>
      </c>
      <c r="B1714" s="1706">
        <v>2.23</v>
      </c>
      <c r="C1714" s="100" t="s">
        <v>13420</v>
      </c>
      <c r="E1714" s="1705" t="s">
        <v>13383</v>
      </c>
    </row>
    <row r="1715" spans="1:5" ht="15" customHeight="1" x14ac:dyDescent="0.35">
      <c r="A1715" s="1705">
        <v>70553</v>
      </c>
      <c r="B1715" s="1706">
        <v>2.23</v>
      </c>
      <c r="C1715" s="100" t="s">
        <v>13421</v>
      </c>
      <c r="E1715" s="1705" t="s">
        <v>13383</v>
      </c>
    </row>
    <row r="1716" spans="1:5" ht="15" customHeight="1" x14ac:dyDescent="0.35">
      <c r="A1716" s="1705">
        <v>70553</v>
      </c>
      <c r="B1716" s="1706">
        <v>2.23</v>
      </c>
      <c r="C1716" s="100" t="s">
        <v>4155</v>
      </c>
      <c r="E1716" s="1705" t="s">
        <v>13383</v>
      </c>
    </row>
    <row r="1717" spans="1:5" ht="15" customHeight="1" x14ac:dyDescent="0.35">
      <c r="A1717" s="1705">
        <v>70553</v>
      </c>
      <c r="B1717" s="1706">
        <v>2.23</v>
      </c>
      <c r="C1717" s="89" t="s">
        <v>13422</v>
      </c>
      <c r="E1717" s="1705" t="s">
        <v>13383</v>
      </c>
    </row>
    <row r="1718" spans="1:5" ht="15" customHeight="1" x14ac:dyDescent="0.35">
      <c r="A1718" s="1705">
        <v>70553</v>
      </c>
      <c r="B1718" s="1706">
        <v>2.23</v>
      </c>
      <c r="C1718" s="89" t="s">
        <v>13423</v>
      </c>
      <c r="E1718" s="1705" t="s">
        <v>13383</v>
      </c>
    </row>
    <row r="1719" spans="1:5" ht="15" customHeight="1" x14ac:dyDescent="0.35">
      <c r="A1719" s="1705">
        <v>70553</v>
      </c>
      <c r="B1719" s="1706">
        <v>2.23</v>
      </c>
      <c r="C1719" s="89" t="s">
        <v>13424</v>
      </c>
      <c r="E1719" s="1705" t="s">
        <v>13383</v>
      </c>
    </row>
    <row r="1720" spans="1:5" ht="15" customHeight="1" x14ac:dyDescent="0.35">
      <c r="A1720" s="1705">
        <v>70553</v>
      </c>
      <c r="B1720" s="1706">
        <v>2.23</v>
      </c>
      <c r="C1720" s="89" t="s">
        <v>13425</v>
      </c>
      <c r="E1720" s="1705" t="s">
        <v>13383</v>
      </c>
    </row>
    <row r="1721" spans="1:5" ht="15" customHeight="1" x14ac:dyDescent="0.35">
      <c r="A1721" s="1705">
        <v>70553</v>
      </c>
      <c r="B1721" s="1706">
        <v>2.23</v>
      </c>
      <c r="C1721" s="89" t="s">
        <v>13426</v>
      </c>
      <c r="E1721" s="1705" t="s">
        <v>13383</v>
      </c>
    </row>
    <row r="1722" spans="1:5" ht="15" customHeight="1" x14ac:dyDescent="0.35">
      <c r="A1722" s="1705">
        <v>70553</v>
      </c>
      <c r="B1722" s="1706">
        <v>2.23</v>
      </c>
      <c r="C1722" s="1705" t="s">
        <v>13427</v>
      </c>
      <c r="E1722" s="1705" t="s">
        <v>13383</v>
      </c>
    </row>
    <row r="1723" spans="1:5" ht="15" customHeight="1" x14ac:dyDescent="0.35">
      <c r="A1723" s="1705">
        <v>70553</v>
      </c>
      <c r="B1723" s="1706">
        <v>2.23</v>
      </c>
      <c r="C1723" s="100" t="s">
        <v>13570</v>
      </c>
      <c r="E1723" s="1705" t="s">
        <v>13430</v>
      </c>
    </row>
    <row r="1724" spans="1:5" ht="15" customHeight="1" x14ac:dyDescent="0.35">
      <c r="A1724" s="1705">
        <v>70553</v>
      </c>
      <c r="B1724" s="1706">
        <v>2.23</v>
      </c>
      <c r="C1724" s="100" t="s">
        <v>13571</v>
      </c>
      <c r="E1724" s="1705" t="s">
        <v>13430</v>
      </c>
    </row>
    <row r="1725" spans="1:5" ht="15" customHeight="1" x14ac:dyDescent="0.35">
      <c r="A1725" s="1705">
        <v>70553</v>
      </c>
      <c r="B1725" s="1706">
        <v>2.23</v>
      </c>
      <c r="C1725" s="89" t="s">
        <v>13572</v>
      </c>
      <c r="E1725" s="1705" t="s">
        <v>13430</v>
      </c>
    </row>
    <row r="1726" spans="1:5" ht="15" customHeight="1" x14ac:dyDescent="0.35">
      <c r="A1726" s="1705">
        <v>70553</v>
      </c>
      <c r="B1726" s="1706">
        <v>2.23</v>
      </c>
      <c r="C1726" s="89" t="s">
        <v>13573</v>
      </c>
      <c r="E1726" s="1705" t="s">
        <v>13430</v>
      </c>
    </row>
    <row r="1727" spans="1:5" ht="15" customHeight="1" x14ac:dyDescent="0.35">
      <c r="A1727" s="1705">
        <v>70553</v>
      </c>
      <c r="B1727" s="1706">
        <v>2.23</v>
      </c>
      <c r="C1727" s="100" t="s">
        <v>13877</v>
      </c>
      <c r="E1727" s="1705" t="s">
        <v>13580</v>
      </c>
    </row>
    <row r="1728" spans="1:5" ht="15" customHeight="1" x14ac:dyDescent="0.35">
      <c r="A1728" s="1705">
        <v>70553</v>
      </c>
      <c r="B1728" s="1706">
        <v>2.23</v>
      </c>
      <c r="C1728" s="100" t="s">
        <v>13878</v>
      </c>
      <c r="E1728" s="1705" t="s">
        <v>13580</v>
      </c>
    </row>
    <row r="1729" spans="1:5" ht="15" customHeight="1" x14ac:dyDescent="0.35">
      <c r="A1729" s="1705">
        <v>70553</v>
      </c>
      <c r="B1729" s="1706">
        <v>2.23</v>
      </c>
      <c r="C1729" s="100" t="s">
        <v>13879</v>
      </c>
      <c r="E1729" s="1705" t="s">
        <v>13580</v>
      </c>
    </row>
    <row r="1730" spans="1:5" ht="15" customHeight="1" x14ac:dyDescent="0.35">
      <c r="A1730" s="1705">
        <v>70553</v>
      </c>
      <c r="B1730" s="1706">
        <v>2.23</v>
      </c>
      <c r="C1730" s="100" t="s">
        <v>13880</v>
      </c>
      <c r="E1730" s="1705" t="s">
        <v>13580</v>
      </c>
    </row>
    <row r="1731" spans="1:5" ht="15" customHeight="1" x14ac:dyDescent="0.35">
      <c r="A1731" s="1705">
        <v>70553</v>
      </c>
      <c r="B1731" s="1706">
        <v>2.23</v>
      </c>
      <c r="C1731" s="100" t="s">
        <v>13881</v>
      </c>
      <c r="E1731" s="1705" t="s">
        <v>13580</v>
      </c>
    </row>
    <row r="1732" spans="1:5" ht="15" customHeight="1" x14ac:dyDescent="0.35">
      <c r="A1732" s="1705">
        <v>70553</v>
      </c>
      <c r="B1732" s="1706">
        <v>2.23</v>
      </c>
      <c r="C1732" s="89" t="s">
        <v>14146</v>
      </c>
    </row>
    <row r="1733" spans="1:5" ht="15" customHeight="1" x14ac:dyDescent="0.35">
      <c r="A1733" s="1705">
        <v>71045</v>
      </c>
      <c r="B1733" s="1706">
        <v>0.18</v>
      </c>
      <c r="C1733" s="100" t="s">
        <v>2719</v>
      </c>
      <c r="E1733" s="1705" t="s">
        <v>19</v>
      </c>
    </row>
    <row r="1734" spans="1:5" ht="15" customHeight="1" x14ac:dyDescent="0.35">
      <c r="A1734" s="1705">
        <v>71045</v>
      </c>
      <c r="B1734" s="1706">
        <v>0.18</v>
      </c>
      <c r="C1734" s="100" t="s">
        <v>2720</v>
      </c>
      <c r="E1734" s="1705" t="s">
        <v>19</v>
      </c>
    </row>
    <row r="1735" spans="1:5" ht="15" customHeight="1" x14ac:dyDescent="0.35">
      <c r="A1735" s="1705">
        <v>71045</v>
      </c>
      <c r="B1735" s="1706">
        <v>0.18</v>
      </c>
      <c r="C1735" s="100" t="s">
        <v>2721</v>
      </c>
      <c r="E1735" s="1705" t="s">
        <v>19</v>
      </c>
    </row>
    <row r="1736" spans="1:5" ht="15" customHeight="1" x14ac:dyDescent="0.35">
      <c r="A1736" s="1705">
        <v>71045</v>
      </c>
      <c r="B1736" s="1706">
        <v>0.18</v>
      </c>
      <c r="C1736" s="100" t="s">
        <v>2722</v>
      </c>
      <c r="E1736" s="1705" t="s">
        <v>19</v>
      </c>
    </row>
    <row r="1737" spans="1:5" ht="15" customHeight="1" x14ac:dyDescent="0.35">
      <c r="A1737" s="1705">
        <v>71045</v>
      </c>
      <c r="B1737" s="1706">
        <v>0.18</v>
      </c>
      <c r="C1737" s="100" t="s">
        <v>2723</v>
      </c>
      <c r="E1737" s="1705" t="s">
        <v>19</v>
      </c>
    </row>
    <row r="1738" spans="1:5" ht="15" customHeight="1" x14ac:dyDescent="0.35">
      <c r="A1738" s="1705">
        <v>71045</v>
      </c>
      <c r="B1738" s="1706">
        <v>0.18</v>
      </c>
      <c r="C1738" s="100" t="s">
        <v>258</v>
      </c>
      <c r="E1738" s="1705" t="s">
        <v>182</v>
      </c>
    </row>
    <row r="1739" spans="1:5" ht="15" customHeight="1" x14ac:dyDescent="0.35">
      <c r="A1739" s="1705">
        <v>71045</v>
      </c>
      <c r="B1739" s="1737">
        <v>0.18</v>
      </c>
      <c r="C1739" s="100" t="s">
        <v>605</v>
      </c>
      <c r="E1739" s="1705" t="s">
        <v>532</v>
      </c>
    </row>
    <row r="1740" spans="1:5" ht="15" customHeight="1" x14ac:dyDescent="0.35">
      <c r="A1740" s="1705">
        <v>71045</v>
      </c>
      <c r="B1740" s="1706">
        <v>0.18</v>
      </c>
      <c r="C1740" s="100" t="s">
        <v>8528</v>
      </c>
      <c r="E1740" s="1705" t="s">
        <v>875</v>
      </c>
    </row>
    <row r="1741" spans="1:5" ht="15" customHeight="1" x14ac:dyDescent="0.35">
      <c r="A1741" s="1705">
        <v>71045</v>
      </c>
      <c r="B1741" s="1706">
        <v>0.18</v>
      </c>
      <c r="C1741" s="89" t="s">
        <v>13949</v>
      </c>
      <c r="E1741" s="100" t="s">
        <v>875</v>
      </c>
    </row>
    <row r="1742" spans="1:5" ht="15" customHeight="1" x14ac:dyDescent="0.35">
      <c r="A1742" s="1705">
        <v>71045</v>
      </c>
      <c r="B1742" s="1706">
        <v>0.18</v>
      </c>
      <c r="C1742" s="89" t="s">
        <v>13950</v>
      </c>
      <c r="E1742" s="100" t="s">
        <v>875</v>
      </c>
    </row>
    <row r="1743" spans="1:5" ht="15" customHeight="1" x14ac:dyDescent="0.35">
      <c r="A1743" s="1705">
        <v>71045</v>
      </c>
      <c r="B1743" s="1706">
        <v>0.18</v>
      </c>
      <c r="C1743" s="100" t="s">
        <v>941</v>
      </c>
      <c r="E1743" s="1705" t="s">
        <v>879</v>
      </c>
    </row>
    <row r="1744" spans="1:5" ht="15" customHeight="1" x14ac:dyDescent="0.35">
      <c r="A1744" s="1705">
        <v>71045</v>
      </c>
      <c r="B1744" s="1706">
        <v>0.18</v>
      </c>
      <c r="C1744" s="100" t="s">
        <v>942</v>
      </c>
      <c r="E1744" s="1705" t="s">
        <v>879</v>
      </c>
    </row>
    <row r="1745" spans="1:5" ht="15" customHeight="1" x14ac:dyDescent="0.35">
      <c r="A1745" s="1705">
        <v>71045</v>
      </c>
      <c r="B1745" s="1706">
        <v>0.18</v>
      </c>
      <c r="C1745" s="100" t="s">
        <v>943</v>
      </c>
      <c r="E1745" s="1705" t="s">
        <v>879</v>
      </c>
    </row>
    <row r="1746" spans="1:5" ht="15" customHeight="1" x14ac:dyDescent="0.35">
      <c r="A1746" s="1705">
        <v>71045</v>
      </c>
      <c r="B1746" s="1706">
        <v>0.18</v>
      </c>
      <c r="C1746" s="100" t="s">
        <v>944</v>
      </c>
      <c r="E1746" s="1705" t="s">
        <v>879</v>
      </c>
    </row>
    <row r="1747" spans="1:5" ht="15" customHeight="1" x14ac:dyDescent="0.35">
      <c r="A1747" s="1705">
        <v>71045</v>
      </c>
      <c r="B1747" s="1706">
        <v>0.18</v>
      </c>
      <c r="C1747" s="100" t="s">
        <v>945</v>
      </c>
      <c r="E1747" s="1705" t="s">
        <v>879</v>
      </c>
    </row>
    <row r="1748" spans="1:5" ht="15" customHeight="1" x14ac:dyDescent="0.35">
      <c r="A1748" s="1705">
        <v>71045</v>
      </c>
      <c r="B1748" s="1706">
        <v>0.18</v>
      </c>
      <c r="C1748" s="100" t="s">
        <v>946</v>
      </c>
      <c r="E1748" s="1705" t="s">
        <v>879</v>
      </c>
    </row>
    <row r="1749" spans="1:5" ht="15" customHeight="1" x14ac:dyDescent="0.35">
      <c r="A1749" s="1705">
        <v>71045</v>
      </c>
      <c r="B1749" s="1706">
        <v>0.18</v>
      </c>
      <c r="C1749" s="100" t="s">
        <v>947</v>
      </c>
      <c r="E1749" s="1705" t="s">
        <v>879</v>
      </c>
    </row>
    <row r="1750" spans="1:5" ht="15" customHeight="1" x14ac:dyDescent="0.35">
      <c r="A1750" s="1705">
        <v>71045</v>
      </c>
      <c r="B1750" s="1706">
        <v>0.18</v>
      </c>
      <c r="C1750" s="100" t="s">
        <v>948</v>
      </c>
      <c r="E1750" s="1705" t="s">
        <v>879</v>
      </c>
    </row>
    <row r="1751" spans="1:5" ht="15" customHeight="1" x14ac:dyDescent="0.35">
      <c r="A1751" s="1705">
        <v>71045</v>
      </c>
      <c r="B1751" s="1706">
        <v>0.18</v>
      </c>
      <c r="C1751" s="100" t="s">
        <v>949</v>
      </c>
      <c r="E1751" s="1705" t="s">
        <v>879</v>
      </c>
    </row>
    <row r="1752" spans="1:5" ht="15" customHeight="1" x14ac:dyDescent="0.35">
      <c r="A1752" s="1705">
        <v>71045</v>
      </c>
      <c r="B1752" s="1706">
        <v>0.18</v>
      </c>
      <c r="C1752" s="100" t="s">
        <v>1326</v>
      </c>
      <c r="E1752" s="1705" t="s">
        <v>1280</v>
      </c>
    </row>
    <row r="1753" spans="1:5" ht="15" customHeight="1" x14ac:dyDescent="0.35">
      <c r="A1753" s="1705">
        <v>71045</v>
      </c>
      <c r="B1753" s="1706">
        <v>0.18</v>
      </c>
      <c r="C1753" s="1705" t="s">
        <v>1485</v>
      </c>
      <c r="E1753" s="1705" t="s">
        <v>1433</v>
      </c>
    </row>
    <row r="1754" spans="1:5" ht="15" customHeight="1" x14ac:dyDescent="0.35">
      <c r="A1754" s="1705">
        <v>71045</v>
      </c>
      <c r="B1754" s="1706">
        <v>0.18</v>
      </c>
      <c r="C1754" s="100" t="s">
        <v>2290</v>
      </c>
      <c r="E1754" s="1705" t="s">
        <v>2237</v>
      </c>
    </row>
    <row r="1755" spans="1:5" ht="15" customHeight="1" x14ac:dyDescent="0.35">
      <c r="A1755" s="1705">
        <v>71045</v>
      </c>
      <c r="B1755" s="1706">
        <v>0.18</v>
      </c>
      <c r="C1755" s="89" t="s">
        <v>3081</v>
      </c>
      <c r="E1755" s="1705" t="s">
        <v>2994</v>
      </c>
    </row>
    <row r="1756" spans="1:5" ht="15" customHeight="1" x14ac:dyDescent="0.35">
      <c r="A1756" s="1705">
        <v>71045</v>
      </c>
      <c r="B1756" s="1706">
        <v>0.18</v>
      </c>
      <c r="C1756" s="100" t="s">
        <v>3082</v>
      </c>
      <c r="E1756" s="1705" t="s">
        <v>2994</v>
      </c>
    </row>
    <row r="1757" spans="1:5" ht="15" customHeight="1" x14ac:dyDescent="0.35">
      <c r="A1757" s="1705">
        <v>71045</v>
      </c>
      <c r="B1757" s="1706">
        <v>0.18</v>
      </c>
      <c r="C1757" s="89" t="s">
        <v>4186</v>
      </c>
      <c r="E1757" s="100" t="s">
        <v>4174</v>
      </c>
    </row>
    <row r="1758" spans="1:5" ht="15" customHeight="1" x14ac:dyDescent="0.35">
      <c r="A1758" s="1705">
        <v>71045</v>
      </c>
      <c r="B1758" s="1706">
        <v>0.18</v>
      </c>
      <c r="C1758" s="89" t="s">
        <v>4187</v>
      </c>
      <c r="E1758" s="100" t="s">
        <v>4174</v>
      </c>
    </row>
    <row r="1759" spans="1:5" ht="15" customHeight="1" x14ac:dyDescent="0.35">
      <c r="A1759" s="1705">
        <v>71045</v>
      </c>
      <c r="B1759" s="1706">
        <v>0.18</v>
      </c>
      <c r="C1759" s="89" t="s">
        <v>4187</v>
      </c>
      <c r="E1759" s="100" t="s">
        <v>4174</v>
      </c>
    </row>
    <row r="1760" spans="1:5" ht="15" customHeight="1" x14ac:dyDescent="0.35">
      <c r="A1760" s="1705">
        <v>71045</v>
      </c>
      <c r="B1760" s="1706">
        <v>0.18</v>
      </c>
      <c r="C1760" s="100" t="s">
        <v>4667</v>
      </c>
      <c r="E1760" s="100" t="s">
        <v>4609</v>
      </c>
    </row>
    <row r="1761" spans="1:5" ht="15" customHeight="1" x14ac:dyDescent="0.35">
      <c r="A1761" s="1705">
        <v>71045</v>
      </c>
      <c r="B1761" s="1706">
        <v>0.18</v>
      </c>
      <c r="C1761" s="100" t="s">
        <v>4668</v>
      </c>
      <c r="E1761" s="100" t="s">
        <v>4609</v>
      </c>
    </row>
    <row r="1762" spans="1:5" ht="15" customHeight="1" x14ac:dyDescent="0.35">
      <c r="A1762" s="1705">
        <v>71045</v>
      </c>
      <c r="B1762" s="1706">
        <v>0.18</v>
      </c>
      <c r="C1762" s="100" t="s">
        <v>4669</v>
      </c>
      <c r="E1762" s="100" t="s">
        <v>4609</v>
      </c>
    </row>
    <row r="1763" spans="1:5" ht="15" customHeight="1" x14ac:dyDescent="0.35">
      <c r="A1763" s="1705">
        <v>71045</v>
      </c>
      <c r="B1763" s="1706">
        <v>0.18</v>
      </c>
      <c r="C1763" s="89" t="s">
        <v>4993</v>
      </c>
      <c r="E1763" s="100" t="s">
        <v>4946</v>
      </c>
    </row>
    <row r="1764" spans="1:5" ht="15" customHeight="1" x14ac:dyDescent="0.35">
      <c r="A1764" s="1705">
        <v>71045</v>
      </c>
      <c r="B1764" s="1706">
        <v>0.18</v>
      </c>
      <c r="C1764" s="100" t="s">
        <v>4994</v>
      </c>
      <c r="E1764" s="100" t="s">
        <v>4946</v>
      </c>
    </row>
    <row r="1765" spans="1:5" ht="15" customHeight="1" x14ac:dyDescent="0.35">
      <c r="A1765" s="1705">
        <v>71045</v>
      </c>
      <c r="B1765" s="1706">
        <v>0.18</v>
      </c>
      <c r="C1765" s="100" t="s">
        <v>4995</v>
      </c>
      <c r="E1765" s="100" t="s">
        <v>4946</v>
      </c>
    </row>
    <row r="1766" spans="1:5" ht="15" customHeight="1" x14ac:dyDescent="0.35">
      <c r="A1766" s="1705">
        <v>71045</v>
      </c>
      <c r="B1766" s="1706">
        <v>0.18</v>
      </c>
      <c r="C1766" s="100" t="s">
        <v>4996</v>
      </c>
      <c r="E1766" s="100" t="s">
        <v>4946</v>
      </c>
    </row>
    <row r="1767" spans="1:5" ht="15" customHeight="1" x14ac:dyDescent="0.35">
      <c r="A1767" s="1705">
        <v>71045</v>
      </c>
      <c r="B1767" s="1706">
        <v>0.18</v>
      </c>
      <c r="C1767" s="89" t="s">
        <v>4667</v>
      </c>
      <c r="E1767" s="100" t="s">
        <v>5155</v>
      </c>
    </row>
    <row r="1768" spans="1:5" ht="15" customHeight="1" x14ac:dyDescent="0.35">
      <c r="A1768" s="1705">
        <v>71045</v>
      </c>
      <c r="B1768" s="1706">
        <v>0.18</v>
      </c>
      <c r="C1768" s="100" t="s">
        <v>5219</v>
      </c>
      <c r="E1768" s="100" t="s">
        <v>5155</v>
      </c>
    </row>
    <row r="1769" spans="1:5" ht="15" customHeight="1" x14ac:dyDescent="0.35">
      <c r="A1769" s="1705">
        <v>71045</v>
      </c>
      <c r="B1769" s="1706">
        <v>0.18</v>
      </c>
      <c r="C1769" s="89" t="s">
        <v>5220</v>
      </c>
      <c r="E1769" s="100" t="s">
        <v>5155</v>
      </c>
    </row>
    <row r="1770" spans="1:5" ht="15" customHeight="1" x14ac:dyDescent="0.35">
      <c r="A1770" s="1705">
        <v>71045</v>
      </c>
      <c r="B1770" s="1706">
        <v>0.18</v>
      </c>
      <c r="C1770" s="100" t="s">
        <v>5520</v>
      </c>
      <c r="E1770" s="100" t="s">
        <v>5452</v>
      </c>
    </row>
    <row r="1771" spans="1:5" ht="15" customHeight="1" x14ac:dyDescent="0.35">
      <c r="A1771" s="1705">
        <v>71045</v>
      </c>
      <c r="B1771" s="1706">
        <v>0.18</v>
      </c>
      <c r="C1771" s="100" t="s">
        <v>5521</v>
      </c>
      <c r="E1771" s="100" t="s">
        <v>5452</v>
      </c>
    </row>
    <row r="1772" spans="1:5" ht="15" customHeight="1" x14ac:dyDescent="0.35">
      <c r="A1772" s="1705">
        <v>71045</v>
      </c>
      <c r="B1772" s="1706">
        <v>0.18</v>
      </c>
      <c r="C1772" s="100" t="s">
        <v>605</v>
      </c>
      <c r="E1772" s="100" t="s">
        <v>5695</v>
      </c>
    </row>
    <row r="1773" spans="1:5" ht="15" customHeight="1" x14ac:dyDescent="0.35">
      <c r="A1773" s="1705">
        <v>71045</v>
      </c>
      <c r="B1773" s="1706">
        <v>0.18</v>
      </c>
      <c r="C1773" s="100" t="s">
        <v>5736</v>
      </c>
      <c r="E1773" s="100" t="s">
        <v>5695</v>
      </c>
    </row>
    <row r="1774" spans="1:5" ht="15" customHeight="1" x14ac:dyDescent="0.35">
      <c r="A1774" s="1705">
        <v>71045</v>
      </c>
      <c r="B1774" s="1706">
        <v>0.18</v>
      </c>
      <c r="C1774" s="100" t="s">
        <v>5737</v>
      </c>
      <c r="E1774" s="100" t="s">
        <v>5695</v>
      </c>
    </row>
    <row r="1775" spans="1:5" ht="15" customHeight="1" x14ac:dyDescent="0.35">
      <c r="A1775" s="1705">
        <v>71045</v>
      </c>
      <c r="B1775" s="1706">
        <v>0.18</v>
      </c>
      <c r="C1775" s="89" t="s">
        <v>945</v>
      </c>
      <c r="E1775" s="100" t="s">
        <v>5912</v>
      </c>
    </row>
    <row r="1776" spans="1:5" ht="15" customHeight="1" x14ac:dyDescent="0.35">
      <c r="A1776" s="1705">
        <v>71045</v>
      </c>
      <c r="B1776" s="1706">
        <v>0.18</v>
      </c>
      <c r="C1776" s="100" t="s">
        <v>8115</v>
      </c>
      <c r="E1776" s="100" t="s">
        <v>5912</v>
      </c>
    </row>
    <row r="1777" spans="1:9" ht="15" customHeight="1" x14ac:dyDescent="0.35">
      <c r="A1777" s="1705">
        <v>71045</v>
      </c>
      <c r="B1777" s="1706">
        <v>0.18</v>
      </c>
      <c r="C1777" s="89" t="s">
        <v>8116</v>
      </c>
      <c r="E1777" s="100" t="s">
        <v>5912</v>
      </c>
    </row>
    <row r="1778" spans="1:9" ht="15" customHeight="1" x14ac:dyDescent="0.35">
      <c r="A1778" s="1705">
        <v>71045</v>
      </c>
      <c r="B1778" s="1706">
        <v>0.18</v>
      </c>
      <c r="C1778" s="100" t="s">
        <v>605</v>
      </c>
      <c r="E1778" s="100" t="s">
        <v>5923</v>
      </c>
    </row>
    <row r="1779" spans="1:9" ht="15" customHeight="1" x14ac:dyDescent="0.35">
      <c r="A1779" s="1705">
        <v>71045</v>
      </c>
      <c r="B1779" s="1706">
        <v>0.18</v>
      </c>
      <c r="C1779" s="89" t="s">
        <v>6201</v>
      </c>
      <c r="E1779" s="100" t="s">
        <v>6110</v>
      </c>
    </row>
    <row r="1780" spans="1:9" ht="15" customHeight="1" x14ac:dyDescent="0.35">
      <c r="A1780" s="1705">
        <v>71045</v>
      </c>
      <c r="B1780" s="1706">
        <v>0.18</v>
      </c>
      <c r="C1780" s="100" t="s">
        <v>6202</v>
      </c>
      <c r="E1780" s="100" t="s">
        <v>6110</v>
      </c>
    </row>
    <row r="1781" spans="1:9" ht="16.5" customHeight="1" x14ac:dyDescent="0.35">
      <c r="A1781" s="1705">
        <v>71045</v>
      </c>
      <c r="B1781" s="1706">
        <v>0.18</v>
      </c>
      <c r="C1781" s="89" t="s">
        <v>605</v>
      </c>
      <c r="E1781" s="100" t="s">
        <v>6110</v>
      </c>
    </row>
    <row r="1782" spans="1:9" ht="15" customHeight="1" x14ac:dyDescent="0.35">
      <c r="A1782" s="1705">
        <v>71045</v>
      </c>
      <c r="B1782" s="1706">
        <v>0.18</v>
      </c>
      <c r="C1782" s="89" t="s">
        <v>6566</v>
      </c>
      <c r="E1782" s="1705" t="s">
        <v>6556</v>
      </c>
    </row>
    <row r="1783" spans="1:9" ht="15" customHeight="1" x14ac:dyDescent="0.35">
      <c r="A1783" s="1705">
        <v>71045</v>
      </c>
      <c r="B1783" s="1706">
        <v>0.18</v>
      </c>
      <c r="C1783" s="89" t="s">
        <v>6567</v>
      </c>
      <c r="E1783" s="1705" t="s">
        <v>6556</v>
      </c>
    </row>
    <row r="1784" spans="1:9" ht="15" customHeight="1" x14ac:dyDescent="0.35">
      <c r="A1784" s="1705">
        <v>71045</v>
      </c>
      <c r="B1784" s="1706">
        <v>0.18</v>
      </c>
      <c r="C1784" s="89" t="s">
        <v>6568</v>
      </c>
      <c r="E1784" s="1705" t="s">
        <v>6556</v>
      </c>
    </row>
    <row r="1785" spans="1:9" ht="15" customHeight="1" x14ac:dyDescent="0.35">
      <c r="A1785" s="1705">
        <v>71045</v>
      </c>
      <c r="B1785" s="1706">
        <v>0.18</v>
      </c>
      <c r="C1785" s="89" t="s">
        <v>3796</v>
      </c>
      <c r="E1785" s="1705" t="s">
        <v>6965</v>
      </c>
    </row>
    <row r="1786" spans="1:9" ht="15" customHeight="1" x14ac:dyDescent="0.35">
      <c r="A1786" s="1705">
        <v>71045</v>
      </c>
      <c r="B1786" s="1706">
        <v>0.18</v>
      </c>
      <c r="C1786" s="89" t="s">
        <v>7057</v>
      </c>
      <c r="E1786" s="1705" t="s">
        <v>6965</v>
      </c>
    </row>
    <row r="1787" spans="1:9" ht="15" customHeight="1" x14ac:dyDescent="0.35">
      <c r="A1787" s="1705">
        <v>71045</v>
      </c>
      <c r="B1787" s="1706">
        <v>0.18</v>
      </c>
      <c r="C1787" s="89" t="s">
        <v>7358</v>
      </c>
      <c r="E1787" s="1705" t="s">
        <v>7410</v>
      </c>
    </row>
    <row r="1788" spans="1:9" ht="15" customHeight="1" x14ac:dyDescent="0.35">
      <c r="A1788" s="1705">
        <v>71045</v>
      </c>
      <c r="B1788" s="1706">
        <v>0.18</v>
      </c>
      <c r="C1788" s="100" t="s">
        <v>7489</v>
      </c>
      <c r="E1788" s="1705" t="s">
        <v>7428</v>
      </c>
    </row>
    <row r="1789" spans="1:9" ht="15" customHeight="1" x14ac:dyDescent="0.35">
      <c r="A1789" s="1705">
        <v>71045</v>
      </c>
      <c r="B1789" s="1706">
        <v>0.18</v>
      </c>
      <c r="C1789" s="89" t="s">
        <v>4669</v>
      </c>
      <c r="E1789" s="100" t="s">
        <v>8381</v>
      </c>
    </row>
    <row r="1790" spans="1:9" ht="15" customHeight="1" x14ac:dyDescent="0.35">
      <c r="A1790" s="1705">
        <v>71045</v>
      </c>
      <c r="B1790" s="1706">
        <v>0.18</v>
      </c>
      <c r="C1790" s="100" t="s">
        <v>8425</v>
      </c>
      <c r="E1790" s="100" t="s">
        <v>8381</v>
      </c>
    </row>
    <row r="1791" spans="1:9" ht="15" customHeight="1" x14ac:dyDescent="0.35">
      <c r="A1791" s="1705">
        <v>71045</v>
      </c>
      <c r="B1791" s="1706">
        <v>0.18</v>
      </c>
      <c r="C1791" s="89" t="s">
        <v>8770</v>
      </c>
      <c r="E1791" s="1705" t="s">
        <v>8689</v>
      </c>
    </row>
    <row r="1792" spans="1:9" ht="15" customHeight="1" x14ac:dyDescent="0.35">
      <c r="A1792" s="1705">
        <v>71045</v>
      </c>
      <c r="B1792" s="1706">
        <v>0.18</v>
      </c>
      <c r="C1792" s="100" t="s">
        <v>9113</v>
      </c>
      <c r="E1792" s="100" t="s">
        <v>9100</v>
      </c>
      <c r="F1792" s="100"/>
      <c r="I1792" s="100"/>
    </row>
    <row r="1793" spans="1:5" ht="15" customHeight="1" x14ac:dyDescent="0.35">
      <c r="A1793" s="1705">
        <v>71045</v>
      </c>
      <c r="B1793" s="1706">
        <v>0.18</v>
      </c>
      <c r="C1793" s="89" t="s">
        <v>9213</v>
      </c>
      <c r="E1793" s="1738" t="s">
        <v>9126</v>
      </c>
    </row>
    <row r="1794" spans="1:5" ht="16.5" customHeight="1" x14ac:dyDescent="0.35">
      <c r="A1794" s="1705">
        <v>71045</v>
      </c>
      <c r="B1794" s="1706">
        <v>0.18</v>
      </c>
      <c r="C1794" s="100" t="s">
        <v>605</v>
      </c>
      <c r="E1794" s="1738" t="s">
        <v>9126</v>
      </c>
    </row>
    <row r="1795" spans="1:5" ht="15" customHeight="1" x14ac:dyDescent="0.35">
      <c r="A1795" s="1705">
        <v>71045</v>
      </c>
      <c r="B1795" s="1706">
        <v>0.18</v>
      </c>
      <c r="C1795" s="100" t="s">
        <v>9214</v>
      </c>
      <c r="E1795" s="1738" t="s">
        <v>9126</v>
      </c>
    </row>
    <row r="1796" spans="1:5" ht="15" customHeight="1" x14ac:dyDescent="0.35">
      <c r="A1796" s="1705">
        <v>71045</v>
      </c>
      <c r="B1796" s="1706">
        <v>0.18</v>
      </c>
      <c r="C1796" s="89" t="s">
        <v>5736</v>
      </c>
      <c r="E1796" s="1738" t="s">
        <v>9126</v>
      </c>
    </row>
    <row r="1797" spans="1:5" ht="15.65" customHeight="1" x14ac:dyDescent="0.35">
      <c r="A1797" s="1705">
        <v>71045</v>
      </c>
      <c r="B1797" s="1706">
        <v>0.18</v>
      </c>
      <c r="C1797" s="100" t="s">
        <v>5736</v>
      </c>
      <c r="E1797" s="1705" t="s">
        <v>9583</v>
      </c>
    </row>
    <row r="1798" spans="1:5" ht="15" customHeight="1" x14ac:dyDescent="0.35">
      <c r="A1798" s="1705">
        <v>71045</v>
      </c>
      <c r="B1798" s="1706">
        <v>0.18</v>
      </c>
      <c r="C1798" s="100" t="s">
        <v>9679</v>
      </c>
      <c r="E1798" s="1705" t="s">
        <v>9583</v>
      </c>
    </row>
    <row r="1799" spans="1:5" ht="15" customHeight="1" x14ac:dyDescent="0.35">
      <c r="A1799" s="1705">
        <v>71045</v>
      </c>
      <c r="B1799" s="1706">
        <v>0.18</v>
      </c>
      <c r="C1799" s="89" t="s">
        <v>10515</v>
      </c>
      <c r="E1799" s="1705" t="s">
        <v>10273</v>
      </c>
    </row>
    <row r="1800" spans="1:5" ht="15" customHeight="1" x14ac:dyDescent="0.35">
      <c r="A1800" s="1705">
        <v>71045</v>
      </c>
      <c r="B1800" s="1706">
        <v>0.18</v>
      </c>
      <c r="C1800" s="89" t="s">
        <v>10516</v>
      </c>
      <c r="E1800" s="1705" t="s">
        <v>10273</v>
      </c>
    </row>
    <row r="1801" spans="1:5" ht="15" customHeight="1" x14ac:dyDescent="0.35">
      <c r="A1801" s="1705">
        <v>71045</v>
      </c>
      <c r="B1801" s="1706">
        <v>0.18</v>
      </c>
      <c r="C1801" s="89" t="s">
        <v>10517</v>
      </c>
      <c r="E1801" s="1705" t="s">
        <v>10273</v>
      </c>
    </row>
    <row r="1802" spans="1:5" ht="15" customHeight="1" x14ac:dyDescent="0.35">
      <c r="A1802" s="1705">
        <v>71045</v>
      </c>
      <c r="B1802" s="1706">
        <v>0.18</v>
      </c>
      <c r="C1802" s="89" t="s">
        <v>10518</v>
      </c>
      <c r="E1802" s="1705" t="s">
        <v>10273</v>
      </c>
    </row>
    <row r="1803" spans="1:5" ht="15" customHeight="1" x14ac:dyDescent="0.35">
      <c r="A1803" s="1705">
        <v>71045</v>
      </c>
      <c r="B1803" s="1706">
        <v>0.18</v>
      </c>
      <c r="C1803" s="89" t="s">
        <v>12692</v>
      </c>
      <c r="E1803" s="1705" t="s">
        <v>12542</v>
      </c>
    </row>
    <row r="1804" spans="1:5" ht="15" customHeight="1" x14ac:dyDescent="0.35">
      <c r="A1804" s="1705">
        <v>71045</v>
      </c>
      <c r="B1804" s="1706">
        <v>0.18</v>
      </c>
      <c r="C1804" s="100" t="s">
        <v>3796</v>
      </c>
      <c r="E1804" s="1705" t="s">
        <v>13383</v>
      </c>
    </row>
    <row r="1805" spans="1:5" ht="15" customHeight="1" x14ac:dyDescent="0.35">
      <c r="A1805" s="1705">
        <v>71045</v>
      </c>
      <c r="B1805" s="1706">
        <v>0.18</v>
      </c>
      <c r="C1805" s="89" t="s">
        <v>3797</v>
      </c>
      <c r="E1805" s="1705" t="s">
        <v>13383</v>
      </c>
    </row>
    <row r="1806" spans="1:5" ht="15" customHeight="1" x14ac:dyDescent="0.35">
      <c r="A1806" s="1705">
        <v>71045</v>
      </c>
      <c r="B1806" s="1706">
        <v>0.18</v>
      </c>
      <c r="C1806" s="89" t="s">
        <v>13386</v>
      </c>
      <c r="E1806" s="1705" t="s">
        <v>13383</v>
      </c>
    </row>
    <row r="1807" spans="1:5" ht="15" customHeight="1" x14ac:dyDescent="0.35">
      <c r="A1807" s="1705">
        <v>71045</v>
      </c>
      <c r="B1807" s="1706">
        <v>0.18</v>
      </c>
      <c r="C1807" s="100" t="s">
        <v>13645</v>
      </c>
      <c r="E1807" s="1705" t="s">
        <v>13580</v>
      </c>
    </row>
    <row r="1808" spans="1:5" ht="15" customHeight="1" x14ac:dyDescent="0.35">
      <c r="A1808" s="1705">
        <v>71045</v>
      </c>
      <c r="B1808" s="1706">
        <v>0.18</v>
      </c>
      <c r="C1808" s="100" t="s">
        <v>4667</v>
      </c>
      <c r="E1808" s="1705" t="s">
        <v>13580</v>
      </c>
    </row>
    <row r="1809" spans="1:9" ht="15" customHeight="1" x14ac:dyDescent="0.35">
      <c r="A1809" s="1705">
        <v>71045</v>
      </c>
      <c r="B1809" s="1706">
        <v>0.18</v>
      </c>
      <c r="C1809" s="89" t="s">
        <v>14108</v>
      </c>
    </row>
    <row r="1810" spans="1:9" ht="15" customHeight="1" x14ac:dyDescent="0.35">
      <c r="A1810" s="1705">
        <v>71045</v>
      </c>
      <c r="B1810" s="1706">
        <v>0.18</v>
      </c>
      <c r="C1810" s="89" t="s">
        <v>14109</v>
      </c>
    </row>
    <row r="1811" spans="1:9" ht="15" customHeight="1" x14ac:dyDescent="0.35">
      <c r="A1811" s="1705">
        <v>71046</v>
      </c>
      <c r="B1811" s="1706">
        <v>0.21</v>
      </c>
      <c r="C1811" s="100" t="s">
        <v>2743</v>
      </c>
      <c r="E1811" s="1705" t="s">
        <v>19</v>
      </c>
    </row>
    <row r="1812" spans="1:9" ht="15" customHeight="1" x14ac:dyDescent="0.35">
      <c r="A1812" s="1705">
        <v>71046</v>
      </c>
      <c r="B1812" s="1706">
        <v>0.21</v>
      </c>
      <c r="C1812" s="100" t="s">
        <v>2744</v>
      </c>
      <c r="E1812" s="1705" t="s">
        <v>19</v>
      </c>
    </row>
    <row r="1813" spans="1:9" ht="15" customHeight="1" x14ac:dyDescent="0.35">
      <c r="A1813" s="1705">
        <v>71046</v>
      </c>
      <c r="B1813" s="1706">
        <v>0.21</v>
      </c>
      <c r="C1813" s="100" t="s">
        <v>99</v>
      </c>
      <c r="E1813" s="1705" t="s">
        <v>39</v>
      </c>
    </row>
    <row r="1814" spans="1:9" ht="15" customHeight="1" x14ac:dyDescent="0.35">
      <c r="A1814" s="1705">
        <v>71046</v>
      </c>
      <c r="B1814" s="1706">
        <v>0.21</v>
      </c>
      <c r="C1814" s="100" t="s">
        <v>283</v>
      </c>
      <c r="E1814" s="1705" t="s">
        <v>182</v>
      </c>
      <c r="F1814" s="100"/>
      <c r="I1814" s="100"/>
    </row>
    <row r="1815" spans="1:9" ht="15" customHeight="1" x14ac:dyDescent="0.35">
      <c r="A1815" s="1705">
        <v>71046</v>
      </c>
      <c r="B1815" s="1706">
        <v>0.21</v>
      </c>
      <c r="C1815" s="100" t="s">
        <v>284</v>
      </c>
      <c r="E1815" s="1705" t="s">
        <v>182</v>
      </c>
    </row>
    <row r="1816" spans="1:9" ht="15" customHeight="1" x14ac:dyDescent="0.35">
      <c r="A1816" s="1705">
        <v>71046</v>
      </c>
      <c r="B1816" s="1737">
        <v>0.21</v>
      </c>
      <c r="C1816" s="100" t="s">
        <v>284</v>
      </c>
      <c r="E1816" s="1705" t="s">
        <v>532</v>
      </c>
    </row>
    <row r="1817" spans="1:9" ht="15" customHeight="1" x14ac:dyDescent="0.35">
      <c r="A1817" s="1705">
        <v>71046</v>
      </c>
      <c r="B1817" s="1706">
        <v>0.21</v>
      </c>
      <c r="C1817" s="89" t="s">
        <v>13967</v>
      </c>
      <c r="E1817" s="100" t="s">
        <v>875</v>
      </c>
    </row>
    <row r="1818" spans="1:9" ht="15" customHeight="1" x14ac:dyDescent="0.35">
      <c r="A1818" s="1705">
        <v>71046</v>
      </c>
      <c r="B1818" s="1706">
        <v>0.21</v>
      </c>
      <c r="C1818" s="100" t="s">
        <v>971</v>
      </c>
      <c r="E1818" s="1705" t="s">
        <v>879</v>
      </c>
    </row>
    <row r="1819" spans="1:9" ht="15" customHeight="1" x14ac:dyDescent="0.35">
      <c r="A1819" s="1705">
        <v>71046</v>
      </c>
      <c r="B1819" s="1706">
        <v>0.21</v>
      </c>
      <c r="C1819" s="100" t="s">
        <v>972</v>
      </c>
      <c r="E1819" s="1705" t="s">
        <v>879</v>
      </c>
    </row>
    <row r="1820" spans="1:9" ht="15" customHeight="1" x14ac:dyDescent="0.35">
      <c r="A1820" s="1705">
        <v>71046</v>
      </c>
      <c r="B1820" s="1706">
        <v>0.21</v>
      </c>
      <c r="C1820" s="100" t="s">
        <v>1338</v>
      </c>
      <c r="E1820" s="1705" t="s">
        <v>1280</v>
      </c>
      <c r="F1820" s="100"/>
      <c r="I1820" s="100"/>
    </row>
    <row r="1821" spans="1:9" ht="15" customHeight="1" x14ac:dyDescent="0.35">
      <c r="A1821" s="1740">
        <v>71046</v>
      </c>
      <c r="B1821" s="1706">
        <v>0.21</v>
      </c>
      <c r="C1821" s="1742" t="s">
        <v>1502</v>
      </c>
      <c r="E1821" s="1705" t="s">
        <v>1433</v>
      </c>
    </row>
    <row r="1822" spans="1:9" ht="15" customHeight="1" x14ac:dyDescent="0.35">
      <c r="A1822" s="1705">
        <v>71046</v>
      </c>
      <c r="B1822" s="1706">
        <v>0.21</v>
      </c>
      <c r="C1822" s="89" t="s">
        <v>284</v>
      </c>
      <c r="E1822" s="1705" t="s">
        <v>1755</v>
      </c>
    </row>
    <row r="1823" spans="1:9" ht="15" customHeight="1" x14ac:dyDescent="0.35">
      <c r="A1823" s="1705">
        <v>71046</v>
      </c>
      <c r="B1823" s="1706">
        <v>0.21</v>
      </c>
      <c r="C1823" s="100" t="s">
        <v>3111</v>
      </c>
      <c r="E1823" s="1705" t="s">
        <v>2994</v>
      </c>
    </row>
    <row r="1824" spans="1:9" ht="15" customHeight="1" x14ac:dyDescent="0.35">
      <c r="A1824" s="1705">
        <v>71046</v>
      </c>
      <c r="B1824" s="1706">
        <v>0.21</v>
      </c>
      <c r="C1824" s="89" t="s">
        <v>3729</v>
      </c>
      <c r="E1824" s="1705" t="s">
        <v>2994</v>
      </c>
    </row>
    <row r="1825" spans="1:9" ht="15" customHeight="1" x14ac:dyDescent="0.35">
      <c r="A1825" s="1705">
        <v>71046</v>
      </c>
      <c r="B1825" s="1706">
        <v>0.21</v>
      </c>
      <c r="C1825" s="100" t="s">
        <v>3112</v>
      </c>
      <c r="E1825" s="1705" t="s">
        <v>2994</v>
      </c>
    </row>
    <row r="1826" spans="1:9" ht="15" customHeight="1" x14ac:dyDescent="0.35">
      <c r="A1826" s="1705">
        <v>71046</v>
      </c>
      <c r="B1826" s="1706">
        <v>0.21</v>
      </c>
      <c r="C1826" s="100" t="s">
        <v>3113</v>
      </c>
      <c r="E1826" s="1705" t="s">
        <v>2994</v>
      </c>
    </row>
    <row r="1827" spans="1:9" ht="15" customHeight="1" x14ac:dyDescent="0.35">
      <c r="A1827" s="1705">
        <v>71046</v>
      </c>
      <c r="B1827" s="1706">
        <v>0.21</v>
      </c>
      <c r="C1827" s="89" t="s">
        <v>4193</v>
      </c>
      <c r="E1827" s="100" t="s">
        <v>4174</v>
      </c>
    </row>
    <row r="1828" spans="1:9" ht="15" customHeight="1" x14ac:dyDescent="0.35">
      <c r="A1828" s="1705">
        <v>71046</v>
      </c>
      <c r="B1828" s="1706">
        <v>0.21</v>
      </c>
      <c r="C1828" s="89" t="s">
        <v>4194</v>
      </c>
      <c r="E1828" s="100" t="s">
        <v>4174</v>
      </c>
    </row>
    <row r="1829" spans="1:9" ht="15" customHeight="1" x14ac:dyDescent="0.35">
      <c r="A1829" s="1705">
        <v>71046</v>
      </c>
      <c r="B1829" s="1706">
        <v>0.21</v>
      </c>
      <c r="C1829" s="89" t="s">
        <v>4195</v>
      </c>
      <c r="E1829" s="100" t="s">
        <v>4174</v>
      </c>
    </row>
    <row r="1830" spans="1:9" ht="15" customHeight="1" x14ac:dyDescent="0.35">
      <c r="A1830" s="1705">
        <v>71046</v>
      </c>
      <c r="B1830" s="1706">
        <v>0.21</v>
      </c>
      <c r="C1830" s="89" t="s">
        <v>4196</v>
      </c>
      <c r="E1830" s="100" t="s">
        <v>4174</v>
      </c>
    </row>
    <row r="1831" spans="1:9" ht="15" customHeight="1" x14ac:dyDescent="0.35">
      <c r="A1831" s="1705">
        <v>71046</v>
      </c>
      <c r="B1831" s="1706">
        <v>0.21</v>
      </c>
      <c r="C1831" s="100" t="s">
        <v>971</v>
      </c>
      <c r="E1831" s="100" t="s">
        <v>4609</v>
      </c>
    </row>
    <row r="1832" spans="1:9" ht="15" customHeight="1" x14ac:dyDescent="0.35">
      <c r="A1832" s="1705">
        <v>71046</v>
      </c>
      <c r="B1832" s="1737">
        <v>0.21</v>
      </c>
      <c r="C1832" s="100" t="s">
        <v>5012</v>
      </c>
      <c r="E1832" s="100" t="s">
        <v>4946</v>
      </c>
    </row>
    <row r="1833" spans="1:9" ht="15" customHeight="1" x14ac:dyDescent="0.35">
      <c r="A1833" s="1705">
        <v>71046</v>
      </c>
      <c r="B1833" s="1706">
        <v>0.21</v>
      </c>
      <c r="C1833" s="100" t="s">
        <v>5013</v>
      </c>
      <c r="E1833" s="100" t="s">
        <v>4946</v>
      </c>
    </row>
    <row r="1834" spans="1:9" ht="15" customHeight="1" x14ac:dyDescent="0.35">
      <c r="A1834" s="1705">
        <v>71046</v>
      </c>
      <c r="B1834" s="1706">
        <v>0.21</v>
      </c>
      <c r="C1834" s="100" t="s">
        <v>5014</v>
      </c>
      <c r="E1834" s="100" t="s">
        <v>4946</v>
      </c>
    </row>
    <row r="1835" spans="1:9" ht="15" customHeight="1" x14ac:dyDescent="0.35">
      <c r="A1835" s="1705">
        <v>71046</v>
      </c>
      <c r="B1835" s="1737">
        <v>0.21</v>
      </c>
      <c r="C1835" s="100" t="s">
        <v>5015</v>
      </c>
      <c r="E1835" s="100" t="s">
        <v>4946</v>
      </c>
    </row>
    <row r="1836" spans="1:9" ht="15" customHeight="1" x14ac:dyDescent="0.35">
      <c r="A1836" s="1705">
        <v>71046</v>
      </c>
      <c r="B1836" s="1706">
        <v>0.21</v>
      </c>
      <c r="C1836" s="89" t="s">
        <v>5240</v>
      </c>
      <c r="E1836" s="100" t="s">
        <v>5155</v>
      </c>
    </row>
    <row r="1837" spans="1:9" ht="15" customHeight="1" x14ac:dyDescent="0.35">
      <c r="A1837" s="1705">
        <v>71046</v>
      </c>
      <c r="B1837" s="1706">
        <v>0.21</v>
      </c>
      <c r="C1837" s="100" t="s">
        <v>5539</v>
      </c>
      <c r="E1837" s="100" t="s">
        <v>5452</v>
      </c>
      <c r="F1837" s="100"/>
      <c r="I1837" s="100"/>
    </row>
    <row r="1838" spans="1:9" ht="15" customHeight="1" x14ac:dyDescent="0.35">
      <c r="A1838" s="1705">
        <v>71046</v>
      </c>
      <c r="B1838" s="1706">
        <v>0.21</v>
      </c>
      <c r="C1838" s="100" t="s">
        <v>5753</v>
      </c>
      <c r="E1838" s="100" t="s">
        <v>5695</v>
      </c>
    </row>
    <row r="1839" spans="1:9" ht="15" customHeight="1" x14ac:dyDescent="0.35">
      <c r="A1839" s="1705">
        <v>71046</v>
      </c>
      <c r="B1839" s="1706">
        <v>0.21</v>
      </c>
      <c r="C1839" s="100" t="s">
        <v>5754</v>
      </c>
      <c r="E1839" s="100" t="s">
        <v>5695</v>
      </c>
    </row>
    <row r="1840" spans="1:9" ht="15" customHeight="1" x14ac:dyDescent="0.35">
      <c r="A1840" s="1705">
        <v>71046</v>
      </c>
      <c r="B1840" s="1706">
        <v>0.21</v>
      </c>
      <c r="C1840" s="100" t="s">
        <v>5755</v>
      </c>
      <c r="E1840" s="100" t="s">
        <v>5695</v>
      </c>
    </row>
    <row r="1841" spans="1:9" ht="15" customHeight="1" x14ac:dyDescent="0.35">
      <c r="A1841" s="1705">
        <v>71046</v>
      </c>
      <c r="B1841" s="1706">
        <v>0.21</v>
      </c>
      <c r="C1841" s="89" t="s">
        <v>971</v>
      </c>
      <c r="E1841" s="100" t="s">
        <v>5912</v>
      </c>
    </row>
    <row r="1842" spans="1:9" ht="15" customHeight="1" x14ac:dyDescent="0.35">
      <c r="A1842" s="1705">
        <v>71046</v>
      </c>
      <c r="B1842" s="1706">
        <v>0.21</v>
      </c>
      <c r="C1842" s="100" t="s">
        <v>8131</v>
      </c>
      <c r="E1842" s="100" t="s">
        <v>5912</v>
      </c>
    </row>
    <row r="1843" spans="1:9" ht="15" customHeight="1" x14ac:dyDescent="0.35">
      <c r="A1843" s="1705">
        <v>71046</v>
      </c>
      <c r="B1843" s="1706">
        <v>0.21</v>
      </c>
      <c r="C1843" s="100" t="s">
        <v>5984</v>
      </c>
      <c r="E1843" s="100" t="s">
        <v>5923</v>
      </c>
    </row>
    <row r="1844" spans="1:9" ht="15" customHeight="1" x14ac:dyDescent="0.35">
      <c r="A1844" s="1705">
        <v>71046</v>
      </c>
      <c r="B1844" s="1706">
        <v>0.21</v>
      </c>
      <c r="C1844" s="100" t="s">
        <v>5985</v>
      </c>
      <c r="E1844" s="100" t="s">
        <v>5923</v>
      </c>
    </row>
    <row r="1845" spans="1:9" ht="15" customHeight="1" x14ac:dyDescent="0.35">
      <c r="A1845" s="1705">
        <v>71046</v>
      </c>
      <c r="B1845" s="1706">
        <v>0.21</v>
      </c>
      <c r="C1845" s="100" t="s">
        <v>6224</v>
      </c>
      <c r="E1845" s="100" t="s">
        <v>6110</v>
      </c>
    </row>
    <row r="1846" spans="1:9" ht="15" customHeight="1" x14ac:dyDescent="0.35">
      <c r="A1846" s="1705">
        <v>71046</v>
      </c>
      <c r="B1846" s="1706">
        <v>0.21</v>
      </c>
      <c r="C1846" s="89" t="s">
        <v>6225</v>
      </c>
      <c r="E1846" s="100" t="s">
        <v>6110</v>
      </c>
    </row>
    <row r="1847" spans="1:9" ht="15" customHeight="1" x14ac:dyDescent="0.35">
      <c r="A1847" s="1705">
        <v>71046</v>
      </c>
      <c r="B1847" s="1706">
        <v>0.21</v>
      </c>
      <c r="C1847" s="100" t="s">
        <v>6226</v>
      </c>
      <c r="E1847" s="100" t="s">
        <v>6110</v>
      </c>
    </row>
    <row r="1848" spans="1:9" ht="15" customHeight="1" x14ac:dyDescent="0.35">
      <c r="A1848" s="1705">
        <v>71046</v>
      </c>
      <c r="B1848" s="1706">
        <v>0.21</v>
      </c>
      <c r="C1848" s="100" t="s">
        <v>6227</v>
      </c>
      <c r="E1848" s="100" t="s">
        <v>6110</v>
      </c>
    </row>
    <row r="1849" spans="1:9" ht="15" customHeight="1" x14ac:dyDescent="0.35">
      <c r="A1849" s="1705">
        <v>71046</v>
      </c>
      <c r="B1849" s="1706">
        <v>0.21</v>
      </c>
      <c r="C1849" s="100" t="s">
        <v>6228</v>
      </c>
      <c r="E1849" s="100" t="s">
        <v>6110</v>
      </c>
    </row>
    <row r="1850" spans="1:9" ht="15" customHeight="1" x14ac:dyDescent="0.35">
      <c r="A1850" s="1705">
        <v>71046</v>
      </c>
      <c r="B1850" s="1706">
        <v>0.21</v>
      </c>
      <c r="C1850" s="89" t="s">
        <v>6575</v>
      </c>
      <c r="E1850" s="1705" t="s">
        <v>6556</v>
      </c>
      <c r="F1850" s="100"/>
      <c r="I1850" s="100"/>
    </row>
    <row r="1851" spans="1:9" ht="15" customHeight="1" x14ac:dyDescent="0.35">
      <c r="A1851" s="1705">
        <v>71046</v>
      </c>
      <c r="B1851" s="1706">
        <v>0.21</v>
      </c>
      <c r="C1851" s="89" t="s">
        <v>6576</v>
      </c>
      <c r="E1851" s="1705" t="s">
        <v>6556</v>
      </c>
    </row>
    <row r="1852" spans="1:9" ht="15" customHeight="1" x14ac:dyDescent="0.35">
      <c r="A1852" s="1705">
        <v>71046</v>
      </c>
      <c r="B1852" s="1706">
        <v>0.21</v>
      </c>
      <c r="C1852" s="89" t="s">
        <v>7080</v>
      </c>
      <c r="E1852" s="1705" t="s">
        <v>6965</v>
      </c>
    </row>
    <row r="1853" spans="1:9" ht="15" customHeight="1" x14ac:dyDescent="0.35">
      <c r="A1853" s="1705">
        <v>71046</v>
      </c>
      <c r="B1853" s="1706">
        <v>0.21</v>
      </c>
      <c r="C1853" s="89" t="s">
        <v>7361</v>
      </c>
      <c r="E1853" s="1705" t="s">
        <v>7410</v>
      </c>
    </row>
    <row r="1854" spans="1:9" ht="15" customHeight="1" x14ac:dyDescent="0.35">
      <c r="A1854" s="1705">
        <v>71046</v>
      </c>
      <c r="B1854" s="1706">
        <v>0.21</v>
      </c>
      <c r="C1854" s="100" t="s">
        <v>7508</v>
      </c>
      <c r="E1854" s="1705" t="s">
        <v>7428</v>
      </c>
    </row>
    <row r="1855" spans="1:9" ht="15" customHeight="1" x14ac:dyDescent="0.35">
      <c r="A1855" s="1705">
        <v>71046</v>
      </c>
      <c r="B1855" s="1706">
        <v>0.21</v>
      </c>
      <c r="C1855" s="100" t="s">
        <v>8795</v>
      </c>
      <c r="E1855" s="1705" t="s">
        <v>8689</v>
      </c>
    </row>
    <row r="1856" spans="1:9" ht="15" customHeight="1" x14ac:dyDescent="0.35">
      <c r="A1856" s="1705">
        <v>71046</v>
      </c>
      <c r="B1856" s="1706">
        <v>0.21</v>
      </c>
      <c r="C1856" s="89" t="s">
        <v>8796</v>
      </c>
      <c r="E1856" s="1705" t="s">
        <v>8689</v>
      </c>
    </row>
    <row r="1857" spans="1:9" ht="15" customHeight="1" x14ac:dyDescent="0.35">
      <c r="A1857" s="1705">
        <v>71046</v>
      </c>
      <c r="B1857" s="1706">
        <v>0.21</v>
      </c>
      <c r="C1857" s="89" t="s">
        <v>9239</v>
      </c>
      <c r="E1857" s="1738" t="s">
        <v>9126</v>
      </c>
      <c r="F1857" s="100"/>
      <c r="I1857" s="100"/>
    </row>
    <row r="1858" spans="1:9" ht="15" customHeight="1" x14ac:dyDescent="0.35">
      <c r="A1858" s="1705">
        <v>71046</v>
      </c>
      <c r="B1858" s="1706">
        <v>0.21</v>
      </c>
      <c r="C1858" s="89" t="s">
        <v>9240</v>
      </c>
      <c r="E1858" s="1738" t="s">
        <v>9126</v>
      </c>
    </row>
    <row r="1859" spans="1:9" ht="15" customHeight="1" x14ac:dyDescent="0.35">
      <c r="A1859" s="1705">
        <v>71046</v>
      </c>
      <c r="B1859" s="1706">
        <v>0.21</v>
      </c>
      <c r="C1859" s="100" t="s">
        <v>9241</v>
      </c>
      <c r="E1859" s="1738" t="s">
        <v>9126</v>
      </c>
    </row>
    <row r="1860" spans="1:9" ht="15" customHeight="1" x14ac:dyDescent="0.35">
      <c r="A1860" s="1705">
        <v>71046</v>
      </c>
      <c r="B1860" s="1706">
        <v>0.21</v>
      </c>
      <c r="C1860" s="89" t="s">
        <v>9242</v>
      </c>
      <c r="E1860" s="1738" t="s">
        <v>9126</v>
      </c>
    </row>
    <row r="1861" spans="1:9" ht="15" customHeight="1" x14ac:dyDescent="0.35">
      <c r="A1861" s="1705">
        <v>71046</v>
      </c>
      <c r="B1861" s="1706">
        <v>0.21</v>
      </c>
      <c r="C1861" s="100" t="s">
        <v>9243</v>
      </c>
      <c r="E1861" s="1738" t="s">
        <v>9126</v>
      </c>
    </row>
    <row r="1862" spans="1:9" ht="15" customHeight="1" x14ac:dyDescent="0.35">
      <c r="A1862" s="1705">
        <v>71046</v>
      </c>
      <c r="B1862" s="1706">
        <v>0.21</v>
      </c>
      <c r="C1862" s="89" t="s">
        <v>9244</v>
      </c>
      <c r="E1862" s="1738" t="s">
        <v>9126</v>
      </c>
    </row>
    <row r="1863" spans="1:9" ht="15" customHeight="1" x14ac:dyDescent="0.35">
      <c r="A1863" s="1705">
        <v>71046</v>
      </c>
      <c r="B1863" s="1706">
        <v>0.21</v>
      </c>
      <c r="C1863" s="100" t="s">
        <v>9704</v>
      </c>
      <c r="E1863" s="1705" t="s">
        <v>9583</v>
      </c>
    </row>
    <row r="1864" spans="1:9" ht="15" customHeight="1" x14ac:dyDescent="0.35">
      <c r="A1864" s="1705">
        <v>71046</v>
      </c>
      <c r="B1864" s="1706">
        <v>0.21</v>
      </c>
      <c r="C1864" s="89" t="s">
        <v>10631</v>
      </c>
      <c r="E1864" s="1705" t="s">
        <v>10273</v>
      </c>
    </row>
    <row r="1865" spans="1:9" ht="15" customHeight="1" x14ac:dyDescent="0.35">
      <c r="A1865" s="1705">
        <v>71046</v>
      </c>
      <c r="B1865" s="1706">
        <v>0.21</v>
      </c>
      <c r="C1865" s="89" t="s">
        <v>10632</v>
      </c>
      <c r="E1865" s="1705" t="s">
        <v>10273</v>
      </c>
    </row>
    <row r="1866" spans="1:9" ht="15" customHeight="1" x14ac:dyDescent="0.35">
      <c r="A1866" s="1705">
        <v>71046</v>
      </c>
      <c r="B1866" s="1706">
        <v>0.21</v>
      </c>
      <c r="C1866" s="89" t="s">
        <v>10633</v>
      </c>
      <c r="E1866" s="1705" t="s">
        <v>10273</v>
      </c>
    </row>
    <row r="1867" spans="1:9" ht="15" customHeight="1" x14ac:dyDescent="0.35">
      <c r="A1867" s="1705">
        <v>71046</v>
      </c>
      <c r="B1867" s="1706">
        <v>0.21</v>
      </c>
      <c r="C1867" s="89" t="s">
        <v>10634</v>
      </c>
      <c r="E1867" s="1705" t="s">
        <v>10273</v>
      </c>
    </row>
    <row r="1868" spans="1:9" ht="15" customHeight="1" x14ac:dyDescent="0.35">
      <c r="A1868" s="1705">
        <v>71046</v>
      </c>
      <c r="B1868" s="1706">
        <v>0.21</v>
      </c>
      <c r="C1868" s="89" t="s">
        <v>10635</v>
      </c>
      <c r="E1868" s="1705" t="s">
        <v>10273</v>
      </c>
    </row>
    <row r="1869" spans="1:9" ht="15" customHeight="1" x14ac:dyDescent="0.35">
      <c r="A1869" s="1705">
        <v>71046</v>
      </c>
      <c r="B1869" s="1706">
        <v>0.21</v>
      </c>
      <c r="C1869" s="89" t="s">
        <v>10636</v>
      </c>
      <c r="E1869" s="1705" t="s">
        <v>10273</v>
      </c>
    </row>
    <row r="1870" spans="1:9" ht="15" customHeight="1" x14ac:dyDescent="0.35">
      <c r="A1870" s="1705">
        <v>71046</v>
      </c>
      <c r="B1870" s="1706">
        <v>0.21</v>
      </c>
      <c r="C1870" s="1705" t="s">
        <v>10637</v>
      </c>
      <c r="E1870" s="1705" t="s">
        <v>10273</v>
      </c>
    </row>
    <row r="1871" spans="1:9" ht="15" customHeight="1" x14ac:dyDescent="0.35">
      <c r="A1871" s="1705">
        <v>71046</v>
      </c>
      <c r="B1871" s="1706">
        <v>0.21</v>
      </c>
      <c r="C1871" s="89" t="s">
        <v>10638</v>
      </c>
      <c r="E1871" s="1705" t="s">
        <v>10273</v>
      </c>
    </row>
    <row r="1872" spans="1:9" ht="15" customHeight="1" x14ac:dyDescent="0.35">
      <c r="A1872" s="1705">
        <v>71046</v>
      </c>
      <c r="B1872" s="1706">
        <v>0.21</v>
      </c>
      <c r="C1872" s="89" t="s">
        <v>7405</v>
      </c>
      <c r="E1872" s="100" t="s">
        <v>10273</v>
      </c>
    </row>
    <row r="1873" spans="1:5" ht="15" customHeight="1" x14ac:dyDescent="0.35">
      <c r="A1873" s="1705">
        <v>71046</v>
      </c>
      <c r="B1873" s="1706">
        <v>0.21</v>
      </c>
      <c r="C1873" s="89" t="s">
        <v>10639</v>
      </c>
      <c r="E1873" s="1705" t="s">
        <v>10273</v>
      </c>
    </row>
    <row r="1874" spans="1:5" ht="15" customHeight="1" x14ac:dyDescent="0.35">
      <c r="A1874" s="1705">
        <v>71046</v>
      </c>
      <c r="B1874" s="1706">
        <v>0.21</v>
      </c>
      <c r="C1874" s="89" t="s">
        <v>10640</v>
      </c>
      <c r="E1874" s="1705" t="s">
        <v>10273</v>
      </c>
    </row>
    <row r="1875" spans="1:5" ht="15" customHeight="1" x14ac:dyDescent="0.35">
      <c r="A1875" s="1705">
        <v>71046</v>
      </c>
      <c r="B1875" s="1706">
        <v>0.21</v>
      </c>
      <c r="C1875" s="89" t="s">
        <v>10641</v>
      </c>
      <c r="E1875" s="1705" t="s">
        <v>10273</v>
      </c>
    </row>
    <row r="1876" spans="1:5" ht="15" customHeight="1" x14ac:dyDescent="0.35">
      <c r="A1876" s="1705">
        <v>71046</v>
      </c>
      <c r="B1876" s="1706">
        <v>0.21</v>
      </c>
      <c r="C1876" s="89" t="s">
        <v>10642</v>
      </c>
      <c r="E1876" s="1705" t="s">
        <v>10273</v>
      </c>
    </row>
    <row r="1877" spans="1:5" ht="15" customHeight="1" x14ac:dyDescent="0.35">
      <c r="A1877" s="1705">
        <v>71046</v>
      </c>
      <c r="B1877" s="1706">
        <v>0.21</v>
      </c>
      <c r="C1877" s="89" t="s">
        <v>10643</v>
      </c>
      <c r="E1877" s="1705" t="s">
        <v>10273</v>
      </c>
    </row>
    <row r="1878" spans="1:5" ht="15" customHeight="1" x14ac:dyDescent="0.35">
      <c r="A1878" s="1705">
        <v>71046</v>
      </c>
      <c r="B1878" s="1706">
        <v>0.21</v>
      </c>
      <c r="C1878" s="89" t="s">
        <v>10644</v>
      </c>
      <c r="E1878" s="1705" t="s">
        <v>10273</v>
      </c>
    </row>
    <row r="1879" spans="1:5" ht="15" customHeight="1" x14ac:dyDescent="0.35">
      <c r="A1879" s="1705">
        <v>71046</v>
      </c>
      <c r="B1879" s="1706">
        <v>0.21</v>
      </c>
      <c r="C1879" s="89" t="s">
        <v>10645</v>
      </c>
      <c r="E1879" s="1705" t="s">
        <v>10273</v>
      </c>
    </row>
    <row r="1880" spans="1:5" ht="15" customHeight="1" x14ac:dyDescent="0.35">
      <c r="A1880" s="1705">
        <v>71046</v>
      </c>
      <c r="B1880" s="1706">
        <v>0.21</v>
      </c>
      <c r="C1880" s="89" t="s">
        <v>10646</v>
      </c>
      <c r="E1880" s="1705" t="s">
        <v>10273</v>
      </c>
    </row>
    <row r="1881" spans="1:5" ht="15" customHeight="1" x14ac:dyDescent="0.35">
      <c r="A1881" s="1705">
        <v>71046</v>
      </c>
      <c r="B1881" s="1706">
        <v>0.21</v>
      </c>
      <c r="C1881" s="89" t="s">
        <v>10647</v>
      </c>
      <c r="E1881" s="1705" t="s">
        <v>10273</v>
      </c>
    </row>
    <row r="1882" spans="1:5" ht="15" customHeight="1" x14ac:dyDescent="0.35">
      <c r="A1882" s="1705">
        <v>71046</v>
      </c>
      <c r="B1882" s="1706">
        <v>0.21</v>
      </c>
      <c r="C1882" s="1705" t="s">
        <v>10648</v>
      </c>
      <c r="E1882" s="1705" t="s">
        <v>10273</v>
      </c>
    </row>
    <row r="1883" spans="1:5" ht="15" customHeight="1" x14ac:dyDescent="0.35">
      <c r="A1883" s="1705">
        <v>71046</v>
      </c>
      <c r="B1883" s="1706">
        <v>0.21</v>
      </c>
      <c r="C1883" s="89" t="s">
        <v>10649</v>
      </c>
      <c r="E1883" s="1705" t="s">
        <v>10273</v>
      </c>
    </row>
    <row r="1884" spans="1:5" ht="15" customHeight="1" x14ac:dyDescent="0.35">
      <c r="A1884" s="1705">
        <v>71046</v>
      </c>
      <c r="B1884" s="1706">
        <v>0.21</v>
      </c>
      <c r="C1884" s="1705" t="s">
        <v>10650</v>
      </c>
      <c r="E1884" s="1705" t="s">
        <v>10273</v>
      </c>
    </row>
    <row r="1885" spans="1:5" ht="15" customHeight="1" x14ac:dyDescent="0.35">
      <c r="A1885" s="1705">
        <v>71046</v>
      </c>
      <c r="B1885" s="1706">
        <v>0.21</v>
      </c>
      <c r="C1885" s="89" t="s">
        <v>10651</v>
      </c>
      <c r="E1885" s="1705" t="s">
        <v>10273</v>
      </c>
    </row>
    <row r="1886" spans="1:5" ht="15" customHeight="1" x14ac:dyDescent="0.35">
      <c r="A1886" s="1705">
        <v>71046</v>
      </c>
      <c r="B1886" s="1706">
        <v>0.21</v>
      </c>
      <c r="C1886" s="89" t="s">
        <v>10652</v>
      </c>
      <c r="E1886" s="1705" t="s">
        <v>10273</v>
      </c>
    </row>
    <row r="1887" spans="1:5" ht="15" customHeight="1" x14ac:dyDescent="0.35">
      <c r="A1887" s="1705">
        <v>71046</v>
      </c>
      <c r="B1887" s="1706">
        <v>0.21</v>
      </c>
      <c r="C1887" s="1705" t="s">
        <v>10653</v>
      </c>
      <c r="E1887" s="1705" t="s">
        <v>10273</v>
      </c>
    </row>
    <row r="1888" spans="1:5" ht="15" customHeight="1" x14ac:dyDescent="0.35">
      <c r="A1888" s="1705">
        <v>71046</v>
      </c>
      <c r="B1888" s="1706">
        <v>0.21</v>
      </c>
      <c r="C1888" s="89" t="s">
        <v>10654</v>
      </c>
      <c r="E1888" s="1705" t="s">
        <v>10273</v>
      </c>
    </row>
    <row r="1889" spans="1:9" ht="15" customHeight="1" x14ac:dyDescent="0.35">
      <c r="A1889" s="1705">
        <v>71046</v>
      </c>
      <c r="B1889" s="1706">
        <v>0.21</v>
      </c>
      <c r="C1889" s="89" t="s">
        <v>12731</v>
      </c>
      <c r="E1889" s="1705" t="s">
        <v>12542</v>
      </c>
    </row>
    <row r="1890" spans="1:9" ht="15" customHeight="1" x14ac:dyDescent="0.35">
      <c r="A1890" s="1705">
        <v>71046</v>
      </c>
      <c r="B1890" s="1706">
        <v>0.21</v>
      </c>
      <c r="C1890" s="89" t="s">
        <v>12732</v>
      </c>
      <c r="E1890" s="1705" t="s">
        <v>12542</v>
      </c>
    </row>
    <row r="1891" spans="1:9" ht="15" customHeight="1" x14ac:dyDescent="0.35">
      <c r="A1891" s="1705">
        <v>71046</v>
      </c>
      <c r="B1891" s="1706">
        <v>0.21</v>
      </c>
      <c r="C1891" s="100" t="s">
        <v>9704</v>
      </c>
      <c r="E1891" s="1705" t="s">
        <v>12542</v>
      </c>
    </row>
    <row r="1892" spans="1:9" ht="15" customHeight="1" x14ac:dyDescent="0.35">
      <c r="A1892" s="1705">
        <v>71046</v>
      </c>
      <c r="B1892" s="1706">
        <v>0.21</v>
      </c>
      <c r="C1892" s="100" t="s">
        <v>12733</v>
      </c>
      <c r="E1892" s="1705" t="s">
        <v>12542</v>
      </c>
    </row>
    <row r="1893" spans="1:9" ht="15" customHeight="1" x14ac:dyDescent="0.35">
      <c r="A1893" s="1705">
        <v>71046</v>
      </c>
      <c r="B1893" s="1706">
        <v>0.21</v>
      </c>
      <c r="C1893" s="100" t="s">
        <v>3819</v>
      </c>
      <c r="E1893" s="1705" t="s">
        <v>13383</v>
      </c>
    </row>
    <row r="1894" spans="1:9" ht="15" customHeight="1" x14ac:dyDescent="0.35">
      <c r="A1894" s="1705">
        <v>71046</v>
      </c>
      <c r="B1894" s="1706">
        <v>0.21</v>
      </c>
      <c r="C1894" s="1705" t="s">
        <v>0</v>
      </c>
      <c r="E1894" s="1705" t="s">
        <v>13383</v>
      </c>
    </row>
    <row r="1895" spans="1:9" ht="15" customHeight="1" x14ac:dyDescent="0.35">
      <c r="A1895" s="1705">
        <v>71046</v>
      </c>
      <c r="B1895" s="1706">
        <v>0.21</v>
      </c>
      <c r="C1895" s="100" t="s">
        <v>7080</v>
      </c>
      <c r="E1895" s="1705" t="s">
        <v>13580</v>
      </c>
    </row>
    <row r="1896" spans="1:9" ht="15" customHeight="1" x14ac:dyDescent="0.35">
      <c r="A1896" s="1705">
        <v>71047</v>
      </c>
      <c r="B1896" s="1706">
        <v>0.26</v>
      </c>
      <c r="C1896" s="100" t="s">
        <v>306</v>
      </c>
      <c r="E1896" s="1705" t="s">
        <v>182</v>
      </c>
      <c r="F1896" s="100"/>
      <c r="I1896" s="100"/>
    </row>
    <row r="1897" spans="1:9" ht="15" customHeight="1" x14ac:dyDescent="0.35">
      <c r="A1897" s="1705">
        <v>71047</v>
      </c>
      <c r="B1897" s="1706">
        <v>0.26</v>
      </c>
      <c r="C1897" s="100" t="s">
        <v>307</v>
      </c>
      <c r="E1897" s="1705" t="s">
        <v>182</v>
      </c>
      <c r="F1897" s="100"/>
      <c r="I1897" s="100"/>
    </row>
    <row r="1898" spans="1:9" ht="15" customHeight="1" x14ac:dyDescent="0.35">
      <c r="A1898" s="1747">
        <v>71047</v>
      </c>
      <c r="B1898" s="1745">
        <v>0.26</v>
      </c>
      <c r="C1898" s="1746" t="s">
        <v>636</v>
      </c>
      <c r="E1898" s="1705" t="s">
        <v>532</v>
      </c>
    </row>
    <row r="1899" spans="1:9" ht="15" customHeight="1" x14ac:dyDescent="0.35">
      <c r="A1899" s="1705">
        <v>71047</v>
      </c>
      <c r="B1899" s="1737">
        <v>0.26</v>
      </c>
      <c r="C1899" s="100" t="s">
        <v>637</v>
      </c>
      <c r="E1899" s="1705" t="s">
        <v>532</v>
      </c>
    </row>
    <row r="1900" spans="1:9" ht="15" customHeight="1" x14ac:dyDescent="0.35">
      <c r="A1900" s="1705">
        <v>71047</v>
      </c>
      <c r="B1900" s="1706">
        <v>0.26</v>
      </c>
      <c r="C1900" s="100" t="s">
        <v>1675</v>
      </c>
      <c r="E1900" s="1705" t="s">
        <v>875</v>
      </c>
    </row>
    <row r="1901" spans="1:9" ht="15" customHeight="1" x14ac:dyDescent="0.35">
      <c r="A1901" s="1705">
        <v>71047</v>
      </c>
      <c r="B1901" s="1706">
        <v>0.26</v>
      </c>
      <c r="C1901" s="100" t="s">
        <v>995</v>
      </c>
      <c r="E1901" s="1705" t="s">
        <v>879</v>
      </c>
    </row>
    <row r="1902" spans="1:9" ht="15" customHeight="1" x14ac:dyDescent="0.35">
      <c r="A1902" s="1705">
        <v>71047</v>
      </c>
      <c r="B1902" s="1706">
        <v>0.26</v>
      </c>
      <c r="C1902" s="100" t="s">
        <v>1845</v>
      </c>
      <c r="E1902" s="1705" t="s">
        <v>1755</v>
      </c>
    </row>
    <row r="1903" spans="1:9" ht="15" customHeight="1" x14ac:dyDescent="0.35">
      <c r="A1903" s="1705">
        <v>71047</v>
      </c>
      <c r="B1903" s="1706">
        <v>0.26</v>
      </c>
      <c r="C1903" s="100" t="s">
        <v>2329</v>
      </c>
      <c r="E1903" s="1705" t="s">
        <v>2237</v>
      </c>
    </row>
    <row r="1904" spans="1:9" ht="15" customHeight="1" x14ac:dyDescent="0.35">
      <c r="A1904" s="1705">
        <v>71047</v>
      </c>
      <c r="B1904" s="1706">
        <v>0.26</v>
      </c>
      <c r="C1904" s="100" t="s">
        <v>3144</v>
      </c>
      <c r="E1904" s="1705" t="s">
        <v>2994</v>
      </c>
    </row>
    <row r="1905" spans="1:5" ht="15" customHeight="1" x14ac:dyDescent="0.35">
      <c r="A1905" s="1705">
        <v>71047</v>
      </c>
      <c r="B1905" s="1706">
        <v>0.26</v>
      </c>
      <c r="C1905" s="100" t="s">
        <v>4362</v>
      </c>
      <c r="E1905" s="1705" t="s">
        <v>4266</v>
      </c>
    </row>
    <row r="1906" spans="1:5" ht="15" customHeight="1" x14ac:dyDescent="0.35">
      <c r="A1906" s="1705">
        <v>71047</v>
      </c>
      <c r="B1906" s="1706">
        <v>0.26</v>
      </c>
      <c r="C1906" s="100" t="s">
        <v>4713</v>
      </c>
      <c r="E1906" s="100" t="s">
        <v>4609</v>
      </c>
    </row>
    <row r="1907" spans="1:5" ht="15" customHeight="1" x14ac:dyDescent="0.35">
      <c r="A1907" s="1705">
        <v>71047</v>
      </c>
      <c r="B1907" s="1706">
        <v>0.26</v>
      </c>
      <c r="C1907" s="100" t="s">
        <v>5036</v>
      </c>
      <c r="E1907" s="100" t="s">
        <v>4946</v>
      </c>
    </row>
    <row r="1908" spans="1:5" ht="15" customHeight="1" x14ac:dyDescent="0.35">
      <c r="A1908" s="1705">
        <v>71047</v>
      </c>
      <c r="B1908" s="1706">
        <v>0.26</v>
      </c>
      <c r="C1908" s="100" t="s">
        <v>5261</v>
      </c>
      <c r="E1908" s="100" t="s">
        <v>5155</v>
      </c>
    </row>
    <row r="1909" spans="1:5" ht="15" customHeight="1" x14ac:dyDescent="0.35">
      <c r="A1909" s="1705">
        <v>71047</v>
      </c>
      <c r="B1909" s="1706">
        <v>0.26</v>
      </c>
      <c r="C1909" s="100" t="s">
        <v>5776</v>
      </c>
      <c r="E1909" s="100" t="s">
        <v>5695</v>
      </c>
    </row>
    <row r="1910" spans="1:5" ht="15" customHeight="1" x14ac:dyDescent="0.35">
      <c r="A1910" s="1705">
        <v>71047</v>
      </c>
      <c r="B1910" s="1706">
        <v>0.26</v>
      </c>
      <c r="C1910" s="89" t="s">
        <v>7100</v>
      </c>
      <c r="E1910" s="1705" t="s">
        <v>6965</v>
      </c>
    </row>
    <row r="1911" spans="1:5" ht="15" customHeight="1" x14ac:dyDescent="0.35">
      <c r="A1911" s="1705">
        <v>71047</v>
      </c>
      <c r="B1911" s="1706">
        <v>0.26</v>
      </c>
      <c r="C1911" s="100" t="s">
        <v>7533</v>
      </c>
      <c r="E1911" s="1705" t="s">
        <v>7428</v>
      </c>
    </row>
    <row r="1912" spans="1:5" ht="15" customHeight="1" x14ac:dyDescent="0.35">
      <c r="A1912" s="1705">
        <v>71047</v>
      </c>
      <c r="B1912" s="1706">
        <v>0.26</v>
      </c>
      <c r="C1912" s="100" t="s">
        <v>8826</v>
      </c>
      <c r="E1912" s="1705" t="s">
        <v>8689</v>
      </c>
    </row>
    <row r="1913" spans="1:5" ht="15" customHeight="1" x14ac:dyDescent="0.35">
      <c r="A1913" s="1705">
        <v>71047</v>
      </c>
      <c r="B1913" s="1706">
        <v>0.26</v>
      </c>
      <c r="C1913" s="100" t="s">
        <v>9286</v>
      </c>
      <c r="E1913" s="1738" t="s">
        <v>9126</v>
      </c>
    </row>
    <row r="1914" spans="1:5" ht="15" customHeight="1" x14ac:dyDescent="0.35">
      <c r="A1914" s="1705">
        <v>71047</v>
      </c>
      <c r="B1914" s="1706">
        <v>0.26</v>
      </c>
      <c r="C1914" s="100" t="s">
        <v>9735</v>
      </c>
      <c r="E1914" s="1705" t="s">
        <v>9583</v>
      </c>
    </row>
    <row r="1915" spans="1:5" ht="15" customHeight="1" x14ac:dyDescent="0.35">
      <c r="A1915" s="1705">
        <v>71047</v>
      </c>
      <c r="B1915" s="1706">
        <v>0.26</v>
      </c>
      <c r="C1915" s="100" t="s">
        <v>12786</v>
      </c>
      <c r="E1915" s="1705" t="s">
        <v>12542</v>
      </c>
    </row>
    <row r="1916" spans="1:5" ht="15" customHeight="1" x14ac:dyDescent="0.35">
      <c r="A1916" s="1705">
        <v>71047</v>
      </c>
      <c r="B1916" s="1706">
        <v>0.26</v>
      </c>
      <c r="C1916" s="89" t="s">
        <v>9735</v>
      </c>
      <c r="E1916" s="1705" t="s">
        <v>12542</v>
      </c>
    </row>
    <row r="1917" spans="1:5" ht="15" customHeight="1" x14ac:dyDescent="0.35">
      <c r="A1917" s="1705">
        <v>71047</v>
      </c>
      <c r="B1917" s="1706">
        <v>0.26</v>
      </c>
      <c r="C1917" s="100" t="s">
        <v>13690</v>
      </c>
      <c r="E1917" s="1705" t="s">
        <v>13580</v>
      </c>
    </row>
    <row r="1918" spans="1:5" ht="15" customHeight="1" x14ac:dyDescent="0.35">
      <c r="A1918" s="1705">
        <v>71047</v>
      </c>
      <c r="B1918" s="1706">
        <v>0.26</v>
      </c>
      <c r="C1918" s="89" t="s">
        <v>14120</v>
      </c>
    </row>
    <row r="1919" spans="1:5" ht="15" customHeight="1" x14ac:dyDescent="0.35">
      <c r="A1919" s="1705">
        <v>71048</v>
      </c>
      <c r="B1919" s="1737">
        <v>0.3</v>
      </c>
      <c r="C1919" s="100" t="s">
        <v>647</v>
      </c>
      <c r="E1919" s="1705" t="s">
        <v>532</v>
      </c>
    </row>
    <row r="1920" spans="1:5" ht="15" customHeight="1" x14ac:dyDescent="0.35">
      <c r="A1920" s="1705">
        <v>71048</v>
      </c>
      <c r="B1920" s="1706">
        <v>0.3</v>
      </c>
      <c r="C1920" s="100" t="s">
        <v>1007</v>
      </c>
      <c r="E1920" s="1705" t="s">
        <v>879</v>
      </c>
    </row>
    <row r="1921" spans="1:5" ht="15" customHeight="1" x14ac:dyDescent="0.35">
      <c r="A1921" s="1705">
        <v>71048</v>
      </c>
      <c r="B1921" s="1706">
        <v>0.3</v>
      </c>
      <c r="C1921" s="100" t="s">
        <v>1859</v>
      </c>
      <c r="E1921" s="1705" t="s">
        <v>1755</v>
      </c>
    </row>
    <row r="1922" spans="1:5" ht="15" customHeight="1" x14ac:dyDescent="0.35">
      <c r="A1922" s="1705">
        <v>71048</v>
      </c>
      <c r="B1922" s="1706">
        <v>0.3</v>
      </c>
      <c r="C1922" s="100" t="s">
        <v>1860</v>
      </c>
      <c r="E1922" s="1705" t="s">
        <v>1755</v>
      </c>
    </row>
    <row r="1923" spans="1:5" ht="15" customHeight="1" x14ac:dyDescent="0.35">
      <c r="A1923" s="1705">
        <v>71048</v>
      </c>
      <c r="B1923" s="1706">
        <v>0.3</v>
      </c>
      <c r="C1923" s="100" t="s">
        <v>2340</v>
      </c>
      <c r="E1923" s="1705" t="s">
        <v>2237</v>
      </c>
    </row>
    <row r="1924" spans="1:5" ht="15" customHeight="1" x14ac:dyDescent="0.35">
      <c r="A1924" s="1705">
        <v>71048</v>
      </c>
      <c r="B1924" s="1706">
        <v>0.3</v>
      </c>
      <c r="C1924" s="100" t="s">
        <v>3160</v>
      </c>
      <c r="E1924" s="1705" t="s">
        <v>2994</v>
      </c>
    </row>
    <row r="1925" spans="1:5" ht="15" customHeight="1" x14ac:dyDescent="0.35">
      <c r="A1925" s="1705">
        <v>71048</v>
      </c>
      <c r="B1925" s="1706">
        <v>0.3</v>
      </c>
      <c r="C1925" s="100" t="s">
        <v>4728</v>
      </c>
      <c r="E1925" s="100" t="s">
        <v>4609</v>
      </c>
    </row>
    <row r="1926" spans="1:5" ht="15" customHeight="1" x14ac:dyDescent="0.35">
      <c r="A1926" s="1705">
        <v>71048</v>
      </c>
      <c r="B1926" s="1706">
        <v>0.3</v>
      </c>
      <c r="C1926" s="100" t="s">
        <v>4729</v>
      </c>
      <c r="E1926" s="100" t="s">
        <v>4609</v>
      </c>
    </row>
    <row r="1927" spans="1:5" ht="15" customHeight="1" x14ac:dyDescent="0.35">
      <c r="A1927" s="1705">
        <v>71048</v>
      </c>
      <c r="B1927" s="1706">
        <v>0.3</v>
      </c>
      <c r="C1927" s="100" t="s">
        <v>4730</v>
      </c>
      <c r="E1927" s="100" t="s">
        <v>4609</v>
      </c>
    </row>
    <row r="1928" spans="1:5" ht="15" customHeight="1" x14ac:dyDescent="0.35">
      <c r="A1928" s="1705">
        <v>71048</v>
      </c>
      <c r="B1928" s="1706">
        <v>0.3</v>
      </c>
      <c r="C1928" s="100" t="s">
        <v>5785</v>
      </c>
      <c r="E1928" s="100" t="s">
        <v>5695</v>
      </c>
    </row>
    <row r="1929" spans="1:5" ht="15" customHeight="1" x14ac:dyDescent="0.35">
      <c r="A1929" s="1705">
        <v>71048</v>
      </c>
      <c r="B1929" s="1706">
        <v>0.3</v>
      </c>
      <c r="C1929" s="100" t="s">
        <v>8163</v>
      </c>
      <c r="E1929" s="100" t="s">
        <v>5912</v>
      </c>
    </row>
    <row r="1930" spans="1:5" ht="15" customHeight="1" x14ac:dyDescent="0.35">
      <c r="A1930" s="1705">
        <v>71048</v>
      </c>
      <c r="B1930" s="1706">
        <v>0.3</v>
      </c>
      <c r="C1930" s="100" t="s">
        <v>1860</v>
      </c>
      <c r="E1930" s="100" t="s">
        <v>5923</v>
      </c>
    </row>
    <row r="1931" spans="1:5" ht="15" customHeight="1" x14ac:dyDescent="0.35">
      <c r="A1931" s="1705">
        <v>71048</v>
      </c>
      <c r="B1931" s="1706">
        <v>0.3</v>
      </c>
      <c r="C1931" s="100" t="s">
        <v>6256</v>
      </c>
      <c r="E1931" s="100" t="s">
        <v>6110</v>
      </c>
    </row>
    <row r="1932" spans="1:5" ht="15" customHeight="1" x14ac:dyDescent="0.35">
      <c r="A1932" s="1738">
        <v>71048</v>
      </c>
      <c r="B1932" s="1739">
        <v>0.3</v>
      </c>
      <c r="C1932" s="100" t="s">
        <v>7108</v>
      </c>
      <c r="E1932" s="1705" t="s">
        <v>6965</v>
      </c>
    </row>
    <row r="1933" spans="1:5" ht="15" customHeight="1" x14ac:dyDescent="0.35">
      <c r="A1933" s="1705">
        <v>71048</v>
      </c>
      <c r="B1933" s="1706">
        <v>0.3</v>
      </c>
      <c r="C1933" s="89" t="s">
        <v>7412</v>
      </c>
      <c r="E1933" s="1705" t="s">
        <v>7410</v>
      </c>
    </row>
    <row r="1934" spans="1:5" ht="15" customHeight="1" x14ac:dyDescent="0.35">
      <c r="A1934" s="1705">
        <v>71048</v>
      </c>
      <c r="B1934" s="1706">
        <v>0.3</v>
      </c>
      <c r="C1934" s="100" t="s">
        <v>7546</v>
      </c>
      <c r="E1934" s="1705" t="s">
        <v>7428</v>
      </c>
    </row>
    <row r="1935" spans="1:5" ht="15" customHeight="1" x14ac:dyDescent="0.35">
      <c r="A1935" s="1705">
        <v>71048</v>
      </c>
      <c r="B1935" s="1706">
        <v>0.3</v>
      </c>
      <c r="C1935" s="100" t="s">
        <v>8846</v>
      </c>
      <c r="E1935" s="1705" t="s">
        <v>8689</v>
      </c>
    </row>
    <row r="1936" spans="1:5" ht="15" customHeight="1" x14ac:dyDescent="0.35">
      <c r="A1936" s="1705">
        <v>71048</v>
      </c>
      <c r="B1936" s="1706">
        <v>0.3</v>
      </c>
      <c r="C1936" s="100" t="s">
        <v>9306</v>
      </c>
      <c r="E1936" s="1738" t="s">
        <v>9126</v>
      </c>
    </row>
    <row r="1937" spans="1:5" ht="15" customHeight="1" x14ac:dyDescent="0.35">
      <c r="A1937" s="1705">
        <v>71048</v>
      </c>
      <c r="B1937" s="1706">
        <v>0.3</v>
      </c>
      <c r="C1937" s="100" t="s">
        <v>9754</v>
      </c>
      <c r="E1937" s="1705" t="s">
        <v>9583</v>
      </c>
    </row>
    <row r="1938" spans="1:5" ht="15" customHeight="1" x14ac:dyDescent="0.35">
      <c r="A1938" s="1705">
        <v>71048</v>
      </c>
      <c r="B1938" s="1706">
        <v>0.3</v>
      </c>
      <c r="C1938" s="100" t="s">
        <v>10858</v>
      </c>
      <c r="E1938" s="1705" t="s">
        <v>10273</v>
      </c>
    </row>
    <row r="1939" spans="1:5" ht="15" customHeight="1" x14ac:dyDescent="0.35">
      <c r="A1939" s="1705">
        <v>71048</v>
      </c>
      <c r="B1939" s="1706">
        <v>0.3</v>
      </c>
      <c r="C1939" s="100" t="s">
        <v>10859</v>
      </c>
      <c r="E1939" s="1705" t="s">
        <v>10273</v>
      </c>
    </row>
    <row r="1940" spans="1:5" ht="15" customHeight="1" x14ac:dyDescent="0.35">
      <c r="A1940" s="1705">
        <v>71048</v>
      </c>
      <c r="B1940" s="1706">
        <v>0.3</v>
      </c>
      <c r="C1940" s="100" t="s">
        <v>2340</v>
      </c>
      <c r="E1940" s="1705" t="s">
        <v>10273</v>
      </c>
    </row>
    <row r="1941" spans="1:5" ht="15" customHeight="1" x14ac:dyDescent="0.35">
      <c r="A1941" s="1705">
        <v>71048</v>
      </c>
      <c r="B1941" s="1706">
        <v>0.3</v>
      </c>
      <c r="C1941" s="100" t="s">
        <v>1859</v>
      </c>
      <c r="E1941" s="1705" t="s">
        <v>12542</v>
      </c>
    </row>
    <row r="1942" spans="1:5" ht="15" customHeight="1" x14ac:dyDescent="0.35">
      <c r="A1942" s="1705">
        <v>71048</v>
      </c>
      <c r="B1942" s="1706">
        <v>0.3</v>
      </c>
      <c r="C1942" s="100" t="s">
        <v>9754</v>
      </c>
      <c r="E1942" s="1705" t="s">
        <v>12542</v>
      </c>
    </row>
    <row r="1943" spans="1:5" ht="15" customHeight="1" x14ac:dyDescent="0.35">
      <c r="A1943" s="1705">
        <v>71048</v>
      </c>
      <c r="B1943" s="1706">
        <v>0.3</v>
      </c>
      <c r="C1943" s="100" t="s">
        <v>13705</v>
      </c>
      <c r="E1943" s="1705" t="s">
        <v>13580</v>
      </c>
    </row>
    <row r="1944" spans="1:5" ht="15" customHeight="1" x14ac:dyDescent="0.35">
      <c r="A1944" s="1705">
        <v>71048</v>
      </c>
      <c r="B1944" s="1706">
        <v>0.3</v>
      </c>
      <c r="C1944" s="89" t="s">
        <v>14123</v>
      </c>
    </row>
    <row r="1945" spans="1:5" ht="15" customHeight="1" x14ac:dyDescent="0.35">
      <c r="A1945" s="1705">
        <v>71060</v>
      </c>
      <c r="B1945" s="1706" t="e">
        <v>#N/A</v>
      </c>
      <c r="C1945" s="100" t="s">
        <v>4171</v>
      </c>
      <c r="E1945" s="1705" t="s">
        <v>13383</v>
      </c>
    </row>
    <row r="1946" spans="1:5" ht="15" customHeight="1" x14ac:dyDescent="0.35">
      <c r="A1946" s="1705">
        <v>71100</v>
      </c>
      <c r="B1946" s="1706">
        <v>0.21</v>
      </c>
      <c r="C1946" s="100" t="s">
        <v>618</v>
      </c>
      <c r="E1946" s="1705" t="s">
        <v>19</v>
      </c>
    </row>
    <row r="1947" spans="1:5" ht="15" customHeight="1" x14ac:dyDescent="0.35">
      <c r="A1947" s="1705">
        <v>71100</v>
      </c>
      <c r="B1947" s="1706">
        <v>0.21</v>
      </c>
      <c r="C1947" s="100" t="s">
        <v>619</v>
      </c>
      <c r="E1947" s="1705" t="s">
        <v>19</v>
      </c>
    </row>
    <row r="1948" spans="1:5" ht="15" customHeight="1" x14ac:dyDescent="0.35">
      <c r="A1948" s="1705">
        <v>71100</v>
      </c>
      <c r="B1948" s="1706">
        <v>0.21</v>
      </c>
      <c r="C1948" s="89" t="s">
        <v>100</v>
      </c>
      <c r="E1948" s="1705" t="s">
        <v>39</v>
      </c>
    </row>
    <row r="1949" spans="1:5" ht="15" customHeight="1" x14ac:dyDescent="0.35">
      <c r="A1949" s="1705">
        <v>71100</v>
      </c>
      <c r="B1949" s="1706">
        <v>0.21</v>
      </c>
      <c r="C1949" s="89" t="s">
        <v>101</v>
      </c>
      <c r="E1949" s="1705" t="s">
        <v>39</v>
      </c>
    </row>
    <row r="1950" spans="1:5" ht="15" customHeight="1" x14ac:dyDescent="0.35">
      <c r="A1950" s="1705">
        <v>71100</v>
      </c>
      <c r="B1950" s="1706">
        <v>0.21</v>
      </c>
      <c r="C1950" s="89" t="s">
        <v>102</v>
      </c>
      <c r="E1950" s="1705" t="s">
        <v>39</v>
      </c>
    </row>
    <row r="1951" spans="1:5" ht="15" customHeight="1" x14ac:dyDescent="0.35">
      <c r="A1951" s="1705">
        <v>71100</v>
      </c>
      <c r="B1951" s="1706">
        <v>0.21</v>
      </c>
      <c r="C1951" s="100" t="s">
        <v>285</v>
      </c>
      <c r="E1951" s="1705" t="s">
        <v>182</v>
      </c>
    </row>
    <row r="1952" spans="1:5" ht="15" customHeight="1" x14ac:dyDescent="0.35">
      <c r="A1952" s="1705">
        <v>71100</v>
      </c>
      <c r="B1952" s="1706">
        <v>0.21</v>
      </c>
      <c r="C1952" s="100" t="s">
        <v>286</v>
      </c>
      <c r="E1952" s="1705" t="s">
        <v>182</v>
      </c>
    </row>
    <row r="1953" spans="1:9" ht="15" customHeight="1" x14ac:dyDescent="0.35">
      <c r="A1953" s="1747">
        <v>71100</v>
      </c>
      <c r="B1953" s="1745">
        <v>0.21</v>
      </c>
      <c r="C1953" s="1746" t="s">
        <v>618</v>
      </c>
      <c r="E1953" s="1705" t="s">
        <v>532</v>
      </c>
    </row>
    <row r="1954" spans="1:9" ht="15" customHeight="1" x14ac:dyDescent="0.35">
      <c r="A1954" s="1747">
        <v>71100</v>
      </c>
      <c r="B1954" s="1745">
        <v>0.21</v>
      </c>
      <c r="C1954" s="1746" t="s">
        <v>619</v>
      </c>
      <c r="E1954" s="1705" t="s">
        <v>532</v>
      </c>
    </row>
    <row r="1955" spans="1:9" ht="15" customHeight="1" x14ac:dyDescent="0.35">
      <c r="A1955" s="1705">
        <v>71100</v>
      </c>
      <c r="B1955" s="1706">
        <v>0.21</v>
      </c>
      <c r="C1955" s="89" t="s">
        <v>812</v>
      </c>
      <c r="E1955" s="1705" t="s">
        <v>770</v>
      </c>
    </row>
    <row r="1956" spans="1:9" ht="15" customHeight="1" x14ac:dyDescent="0.35">
      <c r="A1956" s="1705">
        <v>71100</v>
      </c>
      <c r="B1956" s="1706">
        <v>0.21</v>
      </c>
      <c r="C1956" s="89" t="s">
        <v>813</v>
      </c>
      <c r="E1956" s="1705" t="s">
        <v>770</v>
      </c>
    </row>
    <row r="1957" spans="1:9" ht="15" customHeight="1" x14ac:dyDescent="0.35">
      <c r="A1957" s="1705">
        <v>71100</v>
      </c>
      <c r="B1957" s="1706">
        <v>0.21</v>
      </c>
      <c r="C1957" s="89" t="s">
        <v>13968</v>
      </c>
      <c r="E1957" s="100" t="s">
        <v>875</v>
      </c>
    </row>
    <row r="1958" spans="1:9" ht="15" customHeight="1" x14ac:dyDescent="0.35">
      <c r="A1958" s="1705">
        <v>71100</v>
      </c>
      <c r="B1958" s="1706">
        <v>0.21</v>
      </c>
      <c r="C1958" s="89" t="s">
        <v>13969</v>
      </c>
      <c r="E1958" s="100" t="s">
        <v>875</v>
      </c>
    </row>
    <row r="1959" spans="1:9" ht="15" customHeight="1" x14ac:dyDescent="0.35">
      <c r="A1959" s="1705">
        <v>71100</v>
      </c>
      <c r="B1959" s="1706">
        <v>0.21</v>
      </c>
      <c r="C1959" s="100" t="s">
        <v>1664</v>
      </c>
      <c r="E1959" s="1705" t="s">
        <v>875</v>
      </c>
    </row>
    <row r="1960" spans="1:9" ht="15" customHeight="1" x14ac:dyDescent="0.35">
      <c r="A1960" s="1705">
        <v>71100</v>
      </c>
      <c r="B1960" s="1706">
        <v>0.21</v>
      </c>
      <c r="C1960" s="100" t="s">
        <v>973</v>
      </c>
      <c r="E1960" s="1705" t="s">
        <v>879</v>
      </c>
    </row>
    <row r="1961" spans="1:9" ht="15" customHeight="1" x14ac:dyDescent="0.35">
      <c r="A1961" s="1705">
        <v>71100</v>
      </c>
      <c r="B1961" s="1706">
        <v>0.21</v>
      </c>
      <c r="C1961" s="100" t="s">
        <v>974</v>
      </c>
      <c r="E1961" s="1705" t="s">
        <v>879</v>
      </c>
      <c r="F1961" s="100"/>
      <c r="I1961" s="100"/>
    </row>
    <row r="1962" spans="1:9" ht="15" customHeight="1" x14ac:dyDescent="0.35">
      <c r="A1962" s="1705">
        <v>71100</v>
      </c>
      <c r="B1962" s="1706">
        <v>0.21</v>
      </c>
      <c r="C1962" s="100" t="s">
        <v>975</v>
      </c>
      <c r="E1962" s="1705" t="s">
        <v>879</v>
      </c>
    </row>
    <row r="1963" spans="1:9" ht="15" customHeight="1" x14ac:dyDescent="0.35">
      <c r="A1963" s="1705">
        <v>71100</v>
      </c>
      <c r="B1963" s="1706">
        <v>0.21</v>
      </c>
      <c r="C1963" s="100" t="s">
        <v>1339</v>
      </c>
      <c r="E1963" s="1705" t="s">
        <v>1280</v>
      </c>
    </row>
    <row r="1964" spans="1:9" ht="15" customHeight="1" x14ac:dyDescent="0.35">
      <c r="A1964" s="1705">
        <v>71100</v>
      </c>
      <c r="B1964" s="1706">
        <v>0.21</v>
      </c>
      <c r="C1964" s="100" t="s">
        <v>1340</v>
      </c>
      <c r="E1964" s="1705" t="s">
        <v>1280</v>
      </c>
    </row>
    <row r="1965" spans="1:9" ht="15" customHeight="1" x14ac:dyDescent="0.35">
      <c r="A1965" s="1705">
        <v>71100</v>
      </c>
      <c r="B1965" s="1706">
        <v>0.21</v>
      </c>
      <c r="C1965" s="100" t="s">
        <v>14920</v>
      </c>
      <c r="E1965" s="1705" t="s">
        <v>1433</v>
      </c>
    </row>
    <row r="1966" spans="1:9" ht="15" customHeight="1" x14ac:dyDescent="0.35">
      <c r="A1966" s="1705">
        <v>71100</v>
      </c>
      <c r="B1966" s="1706">
        <v>0.21</v>
      </c>
      <c r="C1966" s="100" t="s">
        <v>14921</v>
      </c>
      <c r="E1966" s="1705" t="s">
        <v>1433</v>
      </c>
    </row>
    <row r="1967" spans="1:9" ht="15" customHeight="1" x14ac:dyDescent="0.35">
      <c r="A1967" s="1705">
        <v>71100</v>
      </c>
      <c r="B1967" s="1706">
        <v>0.21</v>
      </c>
      <c r="C1967" s="89" t="s">
        <v>1822</v>
      </c>
      <c r="E1967" s="1705" t="s">
        <v>1755</v>
      </c>
    </row>
    <row r="1968" spans="1:9" ht="15" customHeight="1" x14ac:dyDescent="0.35">
      <c r="A1968" s="1705">
        <v>71100</v>
      </c>
      <c r="B1968" s="1706">
        <v>0.21</v>
      </c>
      <c r="C1968" s="100" t="s">
        <v>2308</v>
      </c>
      <c r="E1968" s="1705" t="s">
        <v>2237</v>
      </c>
    </row>
    <row r="1969" spans="1:5" ht="15" customHeight="1" x14ac:dyDescent="0.35">
      <c r="A1969" s="1705">
        <v>71100</v>
      </c>
      <c r="B1969" s="1706">
        <v>0.21</v>
      </c>
      <c r="C1969" s="100" t="s">
        <v>3114</v>
      </c>
      <c r="E1969" s="1705" t="s">
        <v>2994</v>
      </c>
    </row>
    <row r="1970" spans="1:5" ht="15" customHeight="1" x14ac:dyDescent="0.35">
      <c r="A1970" s="1705">
        <v>71100</v>
      </c>
      <c r="B1970" s="1706">
        <v>0.21</v>
      </c>
      <c r="C1970" s="100" t="s">
        <v>3730</v>
      </c>
      <c r="E1970" s="1705" t="s">
        <v>2994</v>
      </c>
    </row>
    <row r="1971" spans="1:5" ht="15" customHeight="1" x14ac:dyDescent="0.35">
      <c r="A1971" s="1705">
        <v>71100</v>
      </c>
      <c r="B1971" s="1706">
        <v>0.21</v>
      </c>
      <c r="C1971" s="100" t="s">
        <v>3115</v>
      </c>
      <c r="E1971" s="1705" t="s">
        <v>2994</v>
      </c>
    </row>
    <row r="1972" spans="1:5" ht="15" customHeight="1" x14ac:dyDescent="0.35">
      <c r="A1972" s="1705">
        <v>71100</v>
      </c>
      <c r="B1972" s="1706">
        <v>0.21</v>
      </c>
      <c r="C1972" s="100" t="s">
        <v>3115</v>
      </c>
      <c r="E1972" s="1705" t="s">
        <v>2994</v>
      </c>
    </row>
    <row r="1973" spans="1:5" ht="15" customHeight="1" x14ac:dyDescent="0.35">
      <c r="A1973" s="1705">
        <v>71100</v>
      </c>
      <c r="B1973" s="1706">
        <v>0.21</v>
      </c>
      <c r="C1973" s="100" t="s">
        <v>4197</v>
      </c>
      <c r="E1973" s="100" t="s">
        <v>4174</v>
      </c>
    </row>
    <row r="1974" spans="1:5" ht="15" customHeight="1" x14ac:dyDescent="0.35">
      <c r="A1974" s="1705">
        <v>71100</v>
      </c>
      <c r="B1974" s="1706">
        <v>0.21</v>
      </c>
      <c r="C1974" s="100" t="s">
        <v>4198</v>
      </c>
      <c r="E1974" s="100" t="s">
        <v>4174</v>
      </c>
    </row>
    <row r="1975" spans="1:5" ht="15" customHeight="1" x14ac:dyDescent="0.35">
      <c r="A1975" s="1705">
        <v>71100</v>
      </c>
      <c r="B1975" s="1706">
        <v>0.21</v>
      </c>
      <c r="C1975" s="89" t="s">
        <v>4343</v>
      </c>
      <c r="E1975" s="1705" t="s">
        <v>4266</v>
      </c>
    </row>
    <row r="1976" spans="1:5" ht="15" customHeight="1" x14ac:dyDescent="0.35">
      <c r="A1976" s="1705">
        <v>71100</v>
      </c>
      <c r="B1976" s="1706">
        <v>0.21</v>
      </c>
      <c r="C1976" s="100" t="s">
        <v>4689</v>
      </c>
      <c r="E1976" s="100" t="s">
        <v>4609</v>
      </c>
    </row>
    <row r="1977" spans="1:5" ht="15" customHeight="1" x14ac:dyDescent="0.35">
      <c r="A1977" s="1705">
        <v>71100</v>
      </c>
      <c r="B1977" s="1706">
        <v>0.21</v>
      </c>
      <c r="C1977" s="100" t="s">
        <v>4690</v>
      </c>
      <c r="E1977" s="100" t="s">
        <v>4609</v>
      </c>
    </row>
    <row r="1978" spans="1:5" ht="15" customHeight="1" x14ac:dyDescent="0.35">
      <c r="A1978" s="1705">
        <v>71100</v>
      </c>
      <c r="B1978" s="1706">
        <v>0.21</v>
      </c>
      <c r="C1978" s="89" t="s">
        <v>5016</v>
      </c>
      <c r="E1978" s="100" t="s">
        <v>4946</v>
      </c>
    </row>
    <row r="1979" spans="1:5" ht="15" customHeight="1" x14ac:dyDescent="0.35">
      <c r="A1979" s="1705">
        <v>71100</v>
      </c>
      <c r="B1979" s="1706">
        <v>0.21</v>
      </c>
      <c r="C1979" s="100" t="s">
        <v>5017</v>
      </c>
      <c r="E1979" s="100" t="s">
        <v>4946</v>
      </c>
    </row>
    <row r="1980" spans="1:5" ht="15" customHeight="1" x14ac:dyDescent="0.35">
      <c r="A1980" s="1705">
        <v>71100</v>
      </c>
      <c r="B1980" s="1706">
        <v>0.21</v>
      </c>
      <c r="C1980" s="89" t="s">
        <v>5018</v>
      </c>
      <c r="E1980" s="100" t="s">
        <v>4946</v>
      </c>
    </row>
    <row r="1981" spans="1:5" ht="15" customHeight="1" x14ac:dyDescent="0.35">
      <c r="A1981" s="1705">
        <v>71100</v>
      </c>
      <c r="B1981" s="1706">
        <v>0.21</v>
      </c>
      <c r="C1981" s="100" t="s">
        <v>5019</v>
      </c>
      <c r="E1981" s="100" t="s">
        <v>4946</v>
      </c>
    </row>
    <row r="1982" spans="1:5" ht="15" customHeight="1" x14ac:dyDescent="0.35">
      <c r="A1982" s="1705">
        <v>71100</v>
      </c>
      <c r="B1982" s="1706">
        <v>0.21</v>
      </c>
      <c r="C1982" s="89" t="s">
        <v>5241</v>
      </c>
      <c r="E1982" s="100" t="s">
        <v>5155</v>
      </c>
    </row>
    <row r="1983" spans="1:5" ht="15" customHeight="1" x14ac:dyDescent="0.35">
      <c r="A1983" s="1705">
        <v>71100</v>
      </c>
      <c r="B1983" s="1706">
        <v>0.21</v>
      </c>
      <c r="C1983" s="89" t="s">
        <v>5242</v>
      </c>
      <c r="E1983" s="100" t="s">
        <v>5155</v>
      </c>
    </row>
    <row r="1984" spans="1:5" ht="15" customHeight="1" x14ac:dyDescent="0.35">
      <c r="A1984" s="1705">
        <v>71100</v>
      </c>
      <c r="B1984" s="1706">
        <v>0.21</v>
      </c>
      <c r="C1984" s="89" t="s">
        <v>5243</v>
      </c>
      <c r="E1984" s="100" t="s">
        <v>5155</v>
      </c>
    </row>
    <row r="1985" spans="1:9" ht="15" customHeight="1" x14ac:dyDescent="0.35">
      <c r="A1985" s="1705">
        <v>71100</v>
      </c>
      <c r="B1985" s="1706">
        <v>0.21</v>
      </c>
      <c r="C1985" s="89" t="s">
        <v>5244</v>
      </c>
      <c r="E1985" s="100" t="s">
        <v>5155</v>
      </c>
    </row>
    <row r="1986" spans="1:9" ht="15" customHeight="1" x14ac:dyDescent="0.35">
      <c r="A1986" s="1705">
        <v>71100</v>
      </c>
      <c r="B1986" s="1706">
        <v>0.21</v>
      </c>
      <c r="C1986" s="100" t="s">
        <v>5540</v>
      </c>
      <c r="E1986" s="100" t="s">
        <v>5452</v>
      </c>
    </row>
    <row r="1987" spans="1:9" ht="15" customHeight="1" x14ac:dyDescent="0.35">
      <c r="A1987" s="1705">
        <v>71100</v>
      </c>
      <c r="B1987" s="1706">
        <v>0.21</v>
      </c>
      <c r="C1987" s="100" t="s">
        <v>5541</v>
      </c>
      <c r="E1987" s="100" t="s">
        <v>5452</v>
      </c>
    </row>
    <row r="1988" spans="1:9" ht="15" customHeight="1" x14ac:dyDescent="0.35">
      <c r="A1988" s="1705">
        <v>71100</v>
      </c>
      <c r="B1988" s="1706">
        <v>0.21</v>
      </c>
      <c r="C1988" s="100" t="s">
        <v>5542</v>
      </c>
      <c r="E1988" s="100" t="s">
        <v>5452</v>
      </c>
    </row>
    <row r="1989" spans="1:9" ht="15" customHeight="1" x14ac:dyDescent="0.35">
      <c r="A1989" s="1705">
        <v>71100</v>
      </c>
      <c r="B1989" s="1706">
        <v>0.21</v>
      </c>
      <c r="C1989" s="89" t="s">
        <v>8132</v>
      </c>
      <c r="E1989" s="100" t="s">
        <v>5912</v>
      </c>
    </row>
    <row r="1990" spans="1:9" ht="15" customHeight="1" x14ac:dyDescent="0.35">
      <c r="A1990" s="1705">
        <v>71100</v>
      </c>
      <c r="B1990" s="1706">
        <v>0.21</v>
      </c>
      <c r="C1990" s="89" t="s">
        <v>8133</v>
      </c>
      <c r="E1990" s="100" t="s">
        <v>5912</v>
      </c>
    </row>
    <row r="1991" spans="1:9" ht="15" customHeight="1" x14ac:dyDescent="0.35">
      <c r="A1991" s="1705">
        <v>71100</v>
      </c>
      <c r="B1991" s="1706">
        <v>0.21</v>
      </c>
      <c r="C1991" s="89" t="s">
        <v>6229</v>
      </c>
      <c r="E1991" s="100" t="s">
        <v>6110</v>
      </c>
      <c r="F1991" s="100"/>
      <c r="I1991" s="100"/>
    </row>
    <row r="1992" spans="1:9" ht="15" customHeight="1" x14ac:dyDescent="0.35">
      <c r="A1992" s="1705">
        <v>71100</v>
      </c>
      <c r="B1992" s="1706">
        <v>0.21</v>
      </c>
      <c r="C1992" s="89" t="s">
        <v>6230</v>
      </c>
      <c r="E1992" s="100" t="s">
        <v>6110</v>
      </c>
      <c r="F1992" s="100"/>
      <c r="I1992" s="100"/>
    </row>
    <row r="1993" spans="1:9" ht="15" customHeight="1" x14ac:dyDescent="0.35">
      <c r="A1993" s="1705">
        <v>71100</v>
      </c>
      <c r="B1993" s="1706">
        <v>0.21</v>
      </c>
      <c r="C1993" s="89" t="s">
        <v>6231</v>
      </c>
      <c r="E1993" s="100" t="s">
        <v>6110</v>
      </c>
    </row>
    <row r="1994" spans="1:9" ht="15" customHeight="1" x14ac:dyDescent="0.35">
      <c r="A1994" s="1705">
        <v>71100</v>
      </c>
      <c r="B1994" s="1706">
        <v>0.21</v>
      </c>
      <c r="C1994" s="100" t="s">
        <v>6535</v>
      </c>
      <c r="E1994" s="100" t="s">
        <v>6503</v>
      </c>
    </row>
    <row r="1995" spans="1:9" ht="15" customHeight="1" x14ac:dyDescent="0.35">
      <c r="A1995" s="1705">
        <v>71100</v>
      </c>
      <c r="B1995" s="1706">
        <v>0.21</v>
      </c>
      <c r="C1995" s="100" t="s">
        <v>6577</v>
      </c>
      <c r="E1995" s="1705" t="s">
        <v>6556</v>
      </c>
    </row>
    <row r="1996" spans="1:9" ht="15" customHeight="1" x14ac:dyDescent="0.35">
      <c r="A1996" s="1705">
        <v>71100</v>
      </c>
      <c r="B1996" s="1706">
        <v>0.21</v>
      </c>
      <c r="C1996" s="100" t="s">
        <v>6578</v>
      </c>
      <c r="E1996" s="1705" t="s">
        <v>6556</v>
      </c>
    </row>
    <row r="1997" spans="1:9" ht="15" customHeight="1" x14ac:dyDescent="0.35">
      <c r="A1997" s="1705">
        <v>71100</v>
      </c>
      <c r="B1997" s="1706">
        <v>0.21</v>
      </c>
      <c r="C1997" s="89" t="s">
        <v>7081</v>
      </c>
      <c r="E1997" s="1705" t="s">
        <v>6965</v>
      </c>
    </row>
    <row r="1998" spans="1:9" ht="15" customHeight="1" x14ac:dyDescent="0.35">
      <c r="A1998" s="1705">
        <v>71100</v>
      </c>
      <c r="B1998" s="1706">
        <v>0.21</v>
      </c>
      <c r="C1998" s="89" t="s">
        <v>7082</v>
      </c>
      <c r="E1998" s="1705" t="s">
        <v>6965</v>
      </c>
    </row>
    <row r="1999" spans="1:9" ht="15" customHeight="1" x14ac:dyDescent="0.35">
      <c r="A1999" s="1705">
        <v>71100</v>
      </c>
      <c r="B1999" s="1706">
        <v>0.21</v>
      </c>
      <c r="C1999" s="100" t="s">
        <v>7509</v>
      </c>
      <c r="E1999" s="1705" t="s">
        <v>7428</v>
      </c>
    </row>
    <row r="2000" spans="1:9" ht="15" customHeight="1" x14ac:dyDescent="0.35">
      <c r="A2000" s="1705">
        <v>71100</v>
      </c>
      <c r="B2000" s="1706">
        <v>0.21</v>
      </c>
      <c r="C2000" s="100" t="s">
        <v>7510</v>
      </c>
      <c r="E2000" s="1705" t="s">
        <v>7428</v>
      </c>
    </row>
    <row r="2001" spans="1:5" ht="15" customHeight="1" x14ac:dyDescent="0.35">
      <c r="A2001" s="1705">
        <v>71100</v>
      </c>
      <c r="B2001" s="1706">
        <v>0.21</v>
      </c>
      <c r="C2001" s="100" t="s">
        <v>7966</v>
      </c>
      <c r="E2001" s="100" t="s">
        <v>7967</v>
      </c>
    </row>
    <row r="2002" spans="1:5" ht="15" customHeight="1" x14ac:dyDescent="0.35">
      <c r="A2002" s="1705">
        <v>71100</v>
      </c>
      <c r="B2002" s="1706">
        <v>0.21</v>
      </c>
      <c r="C2002" s="100" t="s">
        <v>8019</v>
      </c>
      <c r="E2002" s="100" t="s">
        <v>7979</v>
      </c>
    </row>
    <row r="2003" spans="1:5" ht="15" customHeight="1" x14ac:dyDescent="0.35">
      <c r="A2003" s="1705">
        <v>71100</v>
      </c>
      <c r="B2003" s="1706">
        <v>0.21</v>
      </c>
      <c r="C2003" s="100" t="s">
        <v>8438</v>
      </c>
      <c r="E2003" s="100" t="s">
        <v>8381</v>
      </c>
    </row>
    <row r="2004" spans="1:5" ht="15" customHeight="1" x14ac:dyDescent="0.35">
      <c r="A2004" s="1705">
        <v>71100</v>
      </c>
      <c r="B2004" s="1706">
        <v>0.21</v>
      </c>
      <c r="C2004" s="100" t="s">
        <v>8797</v>
      </c>
      <c r="E2004" s="1705" t="s">
        <v>8689</v>
      </c>
    </row>
    <row r="2005" spans="1:5" ht="15" customHeight="1" x14ac:dyDescent="0.35">
      <c r="A2005" s="1705">
        <v>71100</v>
      </c>
      <c r="B2005" s="1706">
        <v>0.21</v>
      </c>
      <c r="C2005" s="89" t="s">
        <v>8798</v>
      </c>
      <c r="E2005" s="1705" t="s">
        <v>8689</v>
      </c>
    </row>
    <row r="2006" spans="1:5" ht="15" customHeight="1" x14ac:dyDescent="0.35">
      <c r="A2006" s="1705">
        <v>71100</v>
      </c>
      <c r="B2006" s="1706">
        <v>0.21</v>
      </c>
      <c r="C2006" s="89" t="s">
        <v>8799</v>
      </c>
      <c r="E2006" s="1705" t="s">
        <v>8689</v>
      </c>
    </row>
    <row r="2007" spans="1:5" ht="15" customHeight="1" x14ac:dyDescent="0.35">
      <c r="A2007" s="1705">
        <v>71100</v>
      </c>
      <c r="B2007" s="1706">
        <v>0.21</v>
      </c>
      <c r="C2007" s="89" t="s">
        <v>9245</v>
      </c>
      <c r="E2007" s="1738" t="s">
        <v>9126</v>
      </c>
    </row>
    <row r="2008" spans="1:5" ht="15" customHeight="1" x14ac:dyDescent="0.35">
      <c r="A2008" s="1705">
        <v>71100</v>
      </c>
      <c r="B2008" s="1706">
        <v>0.21</v>
      </c>
      <c r="C2008" s="89" t="s">
        <v>9246</v>
      </c>
      <c r="E2008" s="1738" t="s">
        <v>9126</v>
      </c>
    </row>
    <row r="2009" spans="1:5" ht="15" customHeight="1" x14ac:dyDescent="0.35">
      <c r="A2009" s="1705">
        <v>71100</v>
      </c>
      <c r="B2009" s="1706">
        <v>0.21</v>
      </c>
      <c r="C2009" s="100" t="s">
        <v>9247</v>
      </c>
      <c r="E2009" s="1738" t="s">
        <v>9126</v>
      </c>
    </row>
    <row r="2010" spans="1:5" ht="15" customHeight="1" x14ac:dyDescent="0.35">
      <c r="A2010" s="1705">
        <v>71100</v>
      </c>
      <c r="B2010" s="1706">
        <v>0.21</v>
      </c>
      <c r="C2010" s="89" t="s">
        <v>9248</v>
      </c>
      <c r="E2010" s="1738" t="s">
        <v>9126</v>
      </c>
    </row>
    <row r="2011" spans="1:5" ht="15" customHeight="1" x14ac:dyDescent="0.35">
      <c r="A2011" s="1705">
        <v>71100</v>
      </c>
      <c r="B2011" s="1706">
        <v>0.21</v>
      </c>
      <c r="C2011" s="89" t="s">
        <v>9249</v>
      </c>
      <c r="E2011" s="1738" t="s">
        <v>9126</v>
      </c>
    </row>
    <row r="2012" spans="1:5" ht="15" customHeight="1" x14ac:dyDescent="0.35">
      <c r="A2012" s="1705">
        <v>71100</v>
      </c>
      <c r="B2012" s="1706">
        <v>0.21</v>
      </c>
      <c r="C2012" s="89" t="s">
        <v>9250</v>
      </c>
      <c r="E2012" s="1738" t="s">
        <v>9126</v>
      </c>
    </row>
    <row r="2013" spans="1:5" ht="15" customHeight="1" x14ac:dyDescent="0.35">
      <c r="A2013" s="1705">
        <v>71100</v>
      </c>
      <c r="B2013" s="1706">
        <v>0.21</v>
      </c>
      <c r="C2013" s="100" t="s">
        <v>9705</v>
      </c>
      <c r="E2013" s="1705" t="s">
        <v>9583</v>
      </c>
    </row>
    <row r="2014" spans="1:5" ht="15" customHeight="1" x14ac:dyDescent="0.35">
      <c r="A2014" s="1705">
        <v>71100</v>
      </c>
      <c r="B2014" s="1706">
        <v>0.21</v>
      </c>
      <c r="C2014" s="100" t="s">
        <v>9706</v>
      </c>
      <c r="E2014" s="1705" t="s">
        <v>9583</v>
      </c>
    </row>
    <row r="2015" spans="1:5" ht="15" customHeight="1" x14ac:dyDescent="0.35">
      <c r="A2015" s="1705">
        <v>71100</v>
      </c>
      <c r="B2015" s="1706">
        <v>0.21</v>
      </c>
      <c r="C2015" s="100" t="s">
        <v>9707</v>
      </c>
      <c r="E2015" s="1705" t="s">
        <v>9583</v>
      </c>
    </row>
    <row r="2016" spans="1:5" ht="15" customHeight="1" x14ac:dyDescent="0.35">
      <c r="A2016" s="1705">
        <v>71100</v>
      </c>
      <c r="B2016" s="1706">
        <v>0.21</v>
      </c>
      <c r="C2016" s="100" t="s">
        <v>9708</v>
      </c>
      <c r="E2016" s="1705" t="s">
        <v>9583</v>
      </c>
    </row>
    <row r="2017" spans="1:5" ht="15" customHeight="1" x14ac:dyDescent="0.35">
      <c r="A2017" s="1705">
        <v>71100</v>
      </c>
      <c r="B2017" s="1706">
        <v>0.21</v>
      </c>
      <c r="C2017" s="89" t="s">
        <v>10655</v>
      </c>
      <c r="E2017" s="1705" t="s">
        <v>10273</v>
      </c>
    </row>
    <row r="2018" spans="1:5" ht="15" customHeight="1" x14ac:dyDescent="0.35">
      <c r="A2018" s="1705">
        <v>71100</v>
      </c>
      <c r="B2018" s="1706">
        <v>0.21</v>
      </c>
      <c r="C2018" s="89" t="s">
        <v>10656</v>
      </c>
      <c r="E2018" s="1705" t="s">
        <v>10273</v>
      </c>
    </row>
    <row r="2019" spans="1:5" ht="15" customHeight="1" x14ac:dyDescent="0.35">
      <c r="A2019" s="1705">
        <v>71100</v>
      </c>
      <c r="B2019" s="1706">
        <v>0.21</v>
      </c>
      <c r="C2019" s="89" t="s">
        <v>10657</v>
      </c>
      <c r="E2019" s="1705" t="s">
        <v>10273</v>
      </c>
    </row>
    <row r="2020" spans="1:5" ht="15" customHeight="1" x14ac:dyDescent="0.35">
      <c r="A2020" s="1705">
        <v>71100</v>
      </c>
      <c r="B2020" s="1706">
        <v>0.21</v>
      </c>
      <c r="C2020" s="1705" t="s">
        <v>10658</v>
      </c>
      <c r="E2020" s="1705" t="s">
        <v>10273</v>
      </c>
    </row>
    <row r="2021" spans="1:5" ht="15" customHeight="1" x14ac:dyDescent="0.35">
      <c r="A2021" s="1705">
        <v>71100</v>
      </c>
      <c r="B2021" s="1706">
        <v>0.21</v>
      </c>
      <c r="C2021" s="100" t="s">
        <v>10659</v>
      </c>
      <c r="E2021" s="1705" t="s">
        <v>10273</v>
      </c>
    </row>
    <row r="2022" spans="1:5" ht="15" customHeight="1" x14ac:dyDescent="0.35">
      <c r="A2022" s="1705">
        <v>71100</v>
      </c>
      <c r="B2022" s="1706">
        <v>0.21</v>
      </c>
      <c r="C2022" s="100" t="s">
        <v>10660</v>
      </c>
      <c r="E2022" s="1705" t="s">
        <v>10273</v>
      </c>
    </row>
    <row r="2023" spans="1:5" ht="15" customHeight="1" x14ac:dyDescent="0.35">
      <c r="A2023" s="1705">
        <v>71100</v>
      </c>
      <c r="B2023" s="1706">
        <v>0.21</v>
      </c>
      <c r="C2023" s="100" t="s">
        <v>10661</v>
      </c>
      <c r="E2023" s="1705" t="s">
        <v>10273</v>
      </c>
    </row>
    <row r="2024" spans="1:5" ht="15" customHeight="1" x14ac:dyDescent="0.35">
      <c r="A2024" s="1705">
        <v>71100</v>
      </c>
      <c r="B2024" s="1706">
        <v>0.21</v>
      </c>
      <c r="C2024" s="100" t="s">
        <v>12734</v>
      </c>
      <c r="E2024" s="1705" t="s">
        <v>12542</v>
      </c>
    </row>
    <row r="2025" spans="1:5" ht="15" customHeight="1" x14ac:dyDescent="0.35">
      <c r="A2025" s="1705">
        <v>71100</v>
      </c>
      <c r="B2025" s="1706">
        <v>0.21</v>
      </c>
      <c r="C2025" s="100" t="s">
        <v>12735</v>
      </c>
      <c r="E2025" s="1705" t="s">
        <v>12542</v>
      </c>
    </row>
    <row r="2026" spans="1:5" ht="15" customHeight="1" x14ac:dyDescent="0.35">
      <c r="A2026" s="1705">
        <v>71100</v>
      </c>
      <c r="B2026" s="1706">
        <v>0.21</v>
      </c>
      <c r="C2026" s="100" t="s">
        <v>12736</v>
      </c>
      <c r="E2026" s="1705" t="s">
        <v>12542</v>
      </c>
    </row>
    <row r="2027" spans="1:5" ht="15" customHeight="1" x14ac:dyDescent="0.35">
      <c r="A2027" s="1705">
        <v>71100</v>
      </c>
      <c r="B2027" s="1706">
        <v>0.21</v>
      </c>
      <c r="C2027" s="100" t="s">
        <v>12737</v>
      </c>
      <c r="E2027" s="1705" t="s">
        <v>12542</v>
      </c>
    </row>
    <row r="2028" spans="1:5" ht="15" customHeight="1" x14ac:dyDescent="0.35">
      <c r="A2028" s="1705">
        <v>71100</v>
      </c>
      <c r="B2028" s="1706">
        <v>0.21</v>
      </c>
      <c r="C2028" s="100" t="s">
        <v>3820</v>
      </c>
      <c r="E2028" s="1705" t="s">
        <v>13383</v>
      </c>
    </row>
    <row r="2029" spans="1:5" ht="15" customHeight="1" x14ac:dyDescent="0.35">
      <c r="A2029" s="1705">
        <v>71100</v>
      </c>
      <c r="B2029" s="1706">
        <v>0.21</v>
      </c>
      <c r="C2029" s="100" t="s">
        <v>3821</v>
      </c>
      <c r="E2029" s="1705" t="s">
        <v>13383</v>
      </c>
    </row>
    <row r="2030" spans="1:5" ht="15" customHeight="1" x14ac:dyDescent="0.35">
      <c r="A2030" s="1705">
        <v>71101</v>
      </c>
      <c r="B2030" s="1706">
        <v>0.26</v>
      </c>
      <c r="C2030" s="100" t="s">
        <v>308</v>
      </c>
      <c r="E2030" s="1705" t="s">
        <v>182</v>
      </c>
    </row>
    <row r="2031" spans="1:5" ht="15" customHeight="1" x14ac:dyDescent="0.35">
      <c r="A2031" s="1705">
        <v>71101</v>
      </c>
      <c r="B2031" s="1706">
        <v>0.26</v>
      </c>
      <c r="C2031" s="100" t="s">
        <v>309</v>
      </c>
      <c r="E2031" s="1705" t="s">
        <v>182</v>
      </c>
    </row>
    <row r="2032" spans="1:5" ht="15" customHeight="1" x14ac:dyDescent="0.35">
      <c r="A2032" s="1705">
        <v>71101</v>
      </c>
      <c r="B2032" s="1706">
        <v>0.26</v>
      </c>
      <c r="C2032" s="89" t="s">
        <v>310</v>
      </c>
      <c r="E2032" s="1705" t="s">
        <v>182</v>
      </c>
    </row>
    <row r="2033" spans="1:9" ht="15" customHeight="1" x14ac:dyDescent="0.35">
      <c r="A2033" s="1705">
        <v>71101</v>
      </c>
      <c r="B2033" s="1706">
        <v>0.26</v>
      </c>
      <c r="C2033" s="89" t="s">
        <v>311</v>
      </c>
      <c r="E2033" s="1705" t="s">
        <v>182</v>
      </c>
    </row>
    <row r="2034" spans="1:9" ht="15" customHeight="1" x14ac:dyDescent="0.35">
      <c r="A2034" s="1705">
        <v>71101</v>
      </c>
      <c r="B2034" s="1706">
        <v>0.26</v>
      </c>
      <c r="C2034" s="89" t="s">
        <v>828</v>
      </c>
      <c r="E2034" s="1705" t="s">
        <v>770</v>
      </c>
    </row>
    <row r="2035" spans="1:9" ht="15" customHeight="1" x14ac:dyDescent="0.35">
      <c r="A2035" s="1705">
        <v>71101</v>
      </c>
      <c r="B2035" s="1706">
        <v>0.26</v>
      </c>
      <c r="C2035" s="89" t="s">
        <v>829</v>
      </c>
      <c r="E2035" s="1705" t="s">
        <v>770</v>
      </c>
    </row>
    <row r="2036" spans="1:9" ht="15" customHeight="1" x14ac:dyDescent="0.35">
      <c r="A2036" s="1705">
        <v>71101</v>
      </c>
      <c r="B2036" s="1706">
        <v>0.26</v>
      </c>
      <c r="C2036" s="100" t="s">
        <v>1676</v>
      </c>
      <c r="E2036" s="1705" t="s">
        <v>875</v>
      </c>
    </row>
    <row r="2037" spans="1:9" ht="15" customHeight="1" x14ac:dyDescent="0.35">
      <c r="A2037" s="1705">
        <v>71101</v>
      </c>
      <c r="B2037" s="1706">
        <v>0.26</v>
      </c>
      <c r="C2037" s="100" t="s">
        <v>1677</v>
      </c>
      <c r="E2037" s="1705" t="s">
        <v>875</v>
      </c>
    </row>
    <row r="2038" spans="1:9" ht="15" customHeight="1" x14ac:dyDescent="0.35">
      <c r="A2038" s="1705">
        <v>71101</v>
      </c>
      <c r="B2038" s="1706">
        <v>0.26</v>
      </c>
      <c r="C2038" s="100" t="s">
        <v>13981</v>
      </c>
      <c r="E2038" s="100" t="s">
        <v>875</v>
      </c>
    </row>
    <row r="2039" spans="1:9" ht="15" customHeight="1" x14ac:dyDescent="0.35">
      <c r="A2039" s="1705">
        <v>71101</v>
      </c>
      <c r="B2039" s="1706">
        <v>0.26</v>
      </c>
      <c r="C2039" s="100" t="s">
        <v>8549</v>
      </c>
      <c r="E2039" s="1705" t="s">
        <v>875</v>
      </c>
    </row>
    <row r="2040" spans="1:9" ht="15" customHeight="1" x14ac:dyDescent="0.35">
      <c r="A2040" s="1705">
        <v>71101</v>
      </c>
      <c r="B2040" s="1706">
        <v>0.26</v>
      </c>
      <c r="C2040" s="100" t="s">
        <v>8550</v>
      </c>
      <c r="E2040" s="1705" t="s">
        <v>875</v>
      </c>
    </row>
    <row r="2041" spans="1:9" ht="15" customHeight="1" x14ac:dyDescent="0.35">
      <c r="A2041" s="1705">
        <v>71101</v>
      </c>
      <c r="B2041" s="1706">
        <v>0.26</v>
      </c>
      <c r="C2041" s="100" t="s">
        <v>1678</v>
      </c>
      <c r="E2041" s="1705" t="s">
        <v>875</v>
      </c>
      <c r="F2041" s="100"/>
      <c r="I2041" s="100"/>
    </row>
    <row r="2042" spans="1:9" ht="15" customHeight="1" x14ac:dyDescent="0.35">
      <c r="A2042" s="1705">
        <v>71101</v>
      </c>
      <c r="B2042" s="1706">
        <v>0.26</v>
      </c>
      <c r="C2042" s="100" t="s">
        <v>874</v>
      </c>
      <c r="E2042" s="1705" t="s">
        <v>875</v>
      </c>
    </row>
    <row r="2043" spans="1:9" ht="15" customHeight="1" x14ac:dyDescent="0.35">
      <c r="A2043" s="1705">
        <v>71101</v>
      </c>
      <c r="B2043" s="1706">
        <v>0.26</v>
      </c>
      <c r="C2043" s="100" t="s">
        <v>996</v>
      </c>
      <c r="E2043" s="1705" t="s">
        <v>879</v>
      </c>
    </row>
    <row r="2044" spans="1:9" ht="15" customHeight="1" x14ac:dyDescent="0.35">
      <c r="A2044" s="1705">
        <v>71101</v>
      </c>
      <c r="B2044" s="1706">
        <v>0.26</v>
      </c>
      <c r="C2044" s="100" t="s">
        <v>996</v>
      </c>
      <c r="E2044" s="1705" t="s">
        <v>879</v>
      </c>
    </row>
    <row r="2045" spans="1:9" ht="15" customHeight="1" x14ac:dyDescent="0.35">
      <c r="A2045" s="1705">
        <v>71101</v>
      </c>
      <c r="B2045" s="1706">
        <v>0.26</v>
      </c>
      <c r="C2045" s="100" t="s">
        <v>997</v>
      </c>
      <c r="E2045" s="1705" t="s">
        <v>879</v>
      </c>
    </row>
    <row r="2046" spans="1:9" ht="15" customHeight="1" x14ac:dyDescent="0.35">
      <c r="A2046" s="1705">
        <v>71101</v>
      </c>
      <c r="B2046" s="1706">
        <v>0.26</v>
      </c>
      <c r="C2046" s="100" t="s">
        <v>1524</v>
      </c>
      <c r="E2046" s="1705" t="s">
        <v>1433</v>
      </c>
    </row>
    <row r="2047" spans="1:9" ht="15" customHeight="1" x14ac:dyDescent="0.35">
      <c r="A2047" s="1705">
        <v>71101</v>
      </c>
      <c r="B2047" s="1706">
        <v>0.26</v>
      </c>
      <c r="C2047" s="100" t="s">
        <v>1525</v>
      </c>
      <c r="E2047" s="1705" t="s">
        <v>1433</v>
      </c>
    </row>
    <row r="2048" spans="1:9" ht="15" customHeight="1" x14ac:dyDescent="0.35">
      <c r="A2048" s="1705">
        <v>71101</v>
      </c>
      <c r="B2048" s="1706">
        <v>0.26</v>
      </c>
      <c r="C2048" s="89" t="s">
        <v>1846</v>
      </c>
      <c r="E2048" s="1705" t="s">
        <v>1755</v>
      </c>
    </row>
    <row r="2049" spans="1:9" ht="15" customHeight="1" x14ac:dyDescent="0.35">
      <c r="A2049" s="1705">
        <v>71101</v>
      </c>
      <c r="B2049" s="1706">
        <v>0.26</v>
      </c>
      <c r="C2049" s="100" t="s">
        <v>2330</v>
      </c>
      <c r="E2049" s="1705" t="s">
        <v>2237</v>
      </c>
    </row>
    <row r="2050" spans="1:9" ht="15" customHeight="1" x14ac:dyDescent="0.35">
      <c r="A2050" s="1705">
        <v>71101</v>
      </c>
      <c r="B2050" s="1706">
        <v>0.26</v>
      </c>
      <c r="C2050" s="100" t="s">
        <v>3145</v>
      </c>
      <c r="E2050" s="1705" t="s">
        <v>2994</v>
      </c>
    </row>
    <row r="2051" spans="1:9" ht="15" customHeight="1" x14ac:dyDescent="0.35">
      <c r="A2051" s="1705">
        <v>71101</v>
      </c>
      <c r="B2051" s="1706">
        <v>0.26</v>
      </c>
      <c r="C2051" s="100" t="s">
        <v>3146</v>
      </c>
      <c r="E2051" s="1705" t="s">
        <v>2994</v>
      </c>
    </row>
    <row r="2052" spans="1:9" ht="15" customHeight="1" x14ac:dyDescent="0.35">
      <c r="A2052" s="1705">
        <v>71101</v>
      </c>
      <c r="B2052" s="1706">
        <v>0.26</v>
      </c>
      <c r="C2052" s="100" t="s">
        <v>3147</v>
      </c>
      <c r="E2052" s="1705" t="s">
        <v>2994</v>
      </c>
    </row>
    <row r="2053" spans="1:9" ht="15" customHeight="1" x14ac:dyDescent="0.35">
      <c r="A2053" s="1705">
        <v>71101</v>
      </c>
      <c r="B2053" s="1706">
        <v>0.26</v>
      </c>
      <c r="C2053" s="100" t="s">
        <v>4202</v>
      </c>
      <c r="E2053" s="100" t="s">
        <v>4174</v>
      </c>
    </row>
    <row r="2054" spans="1:9" ht="15" customHeight="1" x14ac:dyDescent="0.35">
      <c r="A2054" s="1705">
        <v>71101</v>
      </c>
      <c r="B2054" s="1706">
        <v>0.26</v>
      </c>
      <c r="C2054" s="100" t="s">
        <v>4203</v>
      </c>
      <c r="E2054" s="100" t="s">
        <v>4174</v>
      </c>
    </row>
    <row r="2055" spans="1:9" ht="15" customHeight="1" x14ac:dyDescent="0.35">
      <c r="A2055" s="1705">
        <v>71101</v>
      </c>
      <c r="B2055" s="1706">
        <v>0.26</v>
      </c>
      <c r="C2055" s="100" t="s">
        <v>4204</v>
      </c>
      <c r="E2055" s="100" t="s">
        <v>4174</v>
      </c>
    </row>
    <row r="2056" spans="1:9" ht="15" customHeight="1" x14ac:dyDescent="0.35">
      <c r="A2056" s="1705">
        <v>71101</v>
      </c>
      <c r="B2056" s="1706">
        <v>0.26</v>
      </c>
      <c r="C2056" s="89" t="s">
        <v>4363</v>
      </c>
      <c r="E2056" s="1705" t="s">
        <v>4266</v>
      </c>
    </row>
    <row r="2057" spans="1:9" ht="15" customHeight="1" x14ac:dyDescent="0.35">
      <c r="A2057" s="1705">
        <v>71101</v>
      </c>
      <c r="B2057" s="1706">
        <v>0.26</v>
      </c>
      <c r="C2057" s="100" t="s">
        <v>4714</v>
      </c>
      <c r="E2057" s="100" t="s">
        <v>4609</v>
      </c>
    </row>
    <row r="2058" spans="1:9" ht="15" customHeight="1" x14ac:dyDescent="0.35">
      <c r="A2058" s="1705">
        <v>71101</v>
      </c>
      <c r="B2058" s="1706">
        <v>0.26</v>
      </c>
      <c r="C2058" s="100" t="s">
        <v>4715</v>
      </c>
      <c r="E2058" s="100" t="s">
        <v>4609</v>
      </c>
      <c r="F2058" s="100"/>
      <c r="I2058" s="100"/>
    </row>
    <row r="2059" spans="1:9" ht="15" customHeight="1" x14ac:dyDescent="0.35">
      <c r="A2059" s="1705">
        <v>71101</v>
      </c>
      <c r="B2059" s="1706">
        <v>0.26</v>
      </c>
      <c r="C2059" s="100" t="s">
        <v>4716</v>
      </c>
      <c r="E2059" s="100" t="s">
        <v>4609</v>
      </c>
    </row>
    <row r="2060" spans="1:9" ht="15" customHeight="1" x14ac:dyDescent="0.35">
      <c r="A2060" s="1705">
        <v>71101</v>
      </c>
      <c r="B2060" s="1706">
        <v>0.26</v>
      </c>
      <c r="C2060" s="89" t="s">
        <v>5262</v>
      </c>
      <c r="E2060" s="100" t="s">
        <v>5155</v>
      </c>
    </row>
    <row r="2061" spans="1:9" ht="15" customHeight="1" x14ac:dyDescent="0.35">
      <c r="A2061" s="1705">
        <v>71101</v>
      </c>
      <c r="B2061" s="1706">
        <v>0.26</v>
      </c>
      <c r="C2061" s="89" t="s">
        <v>5263</v>
      </c>
      <c r="E2061" s="100" t="s">
        <v>5155</v>
      </c>
    </row>
    <row r="2062" spans="1:9" ht="15" customHeight="1" x14ac:dyDescent="0.35">
      <c r="A2062" s="1705">
        <v>71101</v>
      </c>
      <c r="B2062" s="1706">
        <v>0.26</v>
      </c>
      <c r="C2062" s="100" t="s">
        <v>5566</v>
      </c>
      <c r="E2062" s="100" t="s">
        <v>5452</v>
      </c>
    </row>
    <row r="2063" spans="1:9" ht="15" customHeight="1" x14ac:dyDescent="0.35">
      <c r="A2063" s="1705">
        <v>71101</v>
      </c>
      <c r="B2063" s="1706">
        <v>0.26</v>
      </c>
      <c r="C2063" s="100" t="s">
        <v>5567</v>
      </c>
      <c r="E2063" s="100" t="s">
        <v>5452</v>
      </c>
    </row>
    <row r="2064" spans="1:9" ht="15" customHeight="1" x14ac:dyDescent="0.35">
      <c r="A2064" s="1705">
        <v>71101</v>
      </c>
      <c r="B2064" s="1706">
        <v>0.26</v>
      </c>
      <c r="C2064" s="100" t="s">
        <v>5568</v>
      </c>
      <c r="E2064" s="100" t="s">
        <v>5452</v>
      </c>
    </row>
    <row r="2065" spans="1:9" ht="15" customHeight="1" x14ac:dyDescent="0.35">
      <c r="A2065" s="1705">
        <v>71101</v>
      </c>
      <c r="B2065" s="1706">
        <v>0.26</v>
      </c>
      <c r="C2065" s="100" t="s">
        <v>5569</v>
      </c>
      <c r="E2065" s="100" t="s">
        <v>5452</v>
      </c>
    </row>
    <row r="2066" spans="1:9" ht="15" customHeight="1" x14ac:dyDescent="0.35">
      <c r="A2066" s="1705">
        <v>71101</v>
      </c>
      <c r="B2066" s="1706">
        <v>0.26</v>
      </c>
      <c r="C2066" s="100" t="s">
        <v>5777</v>
      </c>
      <c r="E2066" s="100" t="s">
        <v>5695</v>
      </c>
    </row>
    <row r="2067" spans="1:9" ht="15" customHeight="1" x14ac:dyDescent="0.35">
      <c r="A2067" s="1705">
        <v>71101</v>
      </c>
      <c r="B2067" s="1706">
        <v>0.26</v>
      </c>
      <c r="C2067" s="100" t="s">
        <v>5778</v>
      </c>
      <c r="E2067" s="100" t="s">
        <v>5695</v>
      </c>
    </row>
    <row r="2068" spans="1:9" ht="15" customHeight="1" x14ac:dyDescent="0.35">
      <c r="A2068" s="1705">
        <v>71101</v>
      </c>
      <c r="B2068" s="1706">
        <v>0.26</v>
      </c>
      <c r="C2068" s="89" t="s">
        <v>8156</v>
      </c>
      <c r="E2068" s="100" t="s">
        <v>5912</v>
      </c>
    </row>
    <row r="2069" spans="1:9" ht="15" customHeight="1" x14ac:dyDescent="0.35">
      <c r="A2069" s="1705">
        <v>71101</v>
      </c>
      <c r="B2069" s="1706">
        <v>0.26</v>
      </c>
      <c r="C2069" s="89" t="s">
        <v>8157</v>
      </c>
      <c r="E2069" s="100" t="s">
        <v>5912</v>
      </c>
    </row>
    <row r="2070" spans="1:9" ht="15" customHeight="1" x14ac:dyDescent="0.35">
      <c r="A2070" s="1705">
        <v>71101</v>
      </c>
      <c r="B2070" s="1706">
        <v>0.26</v>
      </c>
      <c r="C2070" s="89" t="s">
        <v>6249</v>
      </c>
      <c r="E2070" s="100" t="s">
        <v>6110</v>
      </c>
    </row>
    <row r="2071" spans="1:9" ht="15" customHeight="1" x14ac:dyDescent="0.35">
      <c r="A2071" s="1705">
        <v>71101</v>
      </c>
      <c r="B2071" s="1706">
        <v>0.26</v>
      </c>
      <c r="C2071" s="100" t="s">
        <v>7534</v>
      </c>
      <c r="E2071" s="1705" t="s">
        <v>7428</v>
      </c>
    </row>
    <row r="2072" spans="1:9" ht="15" customHeight="1" x14ac:dyDescent="0.35">
      <c r="A2072" s="1705">
        <v>71101</v>
      </c>
      <c r="B2072" s="1706">
        <v>0.26</v>
      </c>
      <c r="C2072" s="100" t="s">
        <v>7535</v>
      </c>
      <c r="E2072" s="1705" t="s">
        <v>7428</v>
      </c>
    </row>
    <row r="2073" spans="1:9" ht="15" customHeight="1" x14ac:dyDescent="0.35">
      <c r="A2073" s="1705">
        <v>71101</v>
      </c>
      <c r="B2073" s="1706">
        <v>0.26</v>
      </c>
      <c r="C2073" s="100" t="s">
        <v>8827</v>
      </c>
      <c r="E2073" s="1705" t="s">
        <v>8689</v>
      </c>
    </row>
    <row r="2074" spans="1:9" ht="15" customHeight="1" x14ac:dyDescent="0.35">
      <c r="A2074" s="1705">
        <v>71101</v>
      </c>
      <c r="B2074" s="1706">
        <v>0.26</v>
      </c>
      <c r="C2074" s="89" t="s">
        <v>8828</v>
      </c>
      <c r="E2074" s="1705" t="s">
        <v>8689</v>
      </c>
      <c r="F2074" s="100"/>
      <c r="I2074" s="100"/>
    </row>
    <row r="2075" spans="1:9" ht="15" customHeight="1" x14ac:dyDescent="0.35">
      <c r="A2075" s="1705">
        <v>71101</v>
      </c>
      <c r="B2075" s="1706">
        <v>0.26</v>
      </c>
      <c r="C2075" s="89" t="s">
        <v>8829</v>
      </c>
      <c r="E2075" s="1705" t="s">
        <v>8689</v>
      </c>
    </row>
    <row r="2076" spans="1:9" ht="15" customHeight="1" x14ac:dyDescent="0.35">
      <c r="A2076" s="1705">
        <v>71101</v>
      </c>
      <c r="B2076" s="1706">
        <v>0.26</v>
      </c>
      <c r="C2076" s="100" t="s">
        <v>9287</v>
      </c>
      <c r="E2076" s="1738" t="s">
        <v>9126</v>
      </c>
    </row>
    <row r="2077" spans="1:9" ht="15" customHeight="1" x14ac:dyDescent="0.35">
      <c r="A2077" s="1705">
        <v>71101</v>
      </c>
      <c r="B2077" s="1706">
        <v>0.26</v>
      </c>
      <c r="C2077" s="100" t="s">
        <v>9288</v>
      </c>
      <c r="E2077" s="1738" t="s">
        <v>9126</v>
      </c>
    </row>
    <row r="2078" spans="1:9" ht="15" customHeight="1" x14ac:dyDescent="0.35">
      <c r="A2078" s="1705">
        <v>71101</v>
      </c>
      <c r="B2078" s="1706">
        <v>0.26</v>
      </c>
      <c r="C2078" s="100" t="s">
        <v>9289</v>
      </c>
      <c r="E2078" s="1738" t="s">
        <v>9126</v>
      </c>
    </row>
    <row r="2079" spans="1:9" ht="15" customHeight="1" x14ac:dyDescent="0.35">
      <c r="A2079" s="1705">
        <v>71101</v>
      </c>
      <c r="B2079" s="1706">
        <v>0.26</v>
      </c>
      <c r="C2079" s="89" t="s">
        <v>9290</v>
      </c>
      <c r="E2079" s="1738" t="s">
        <v>9126</v>
      </c>
    </row>
    <row r="2080" spans="1:9" ht="15" customHeight="1" x14ac:dyDescent="0.35">
      <c r="A2080" s="1705">
        <v>71101</v>
      </c>
      <c r="B2080" s="1706">
        <v>0.26</v>
      </c>
      <c r="C2080" s="89" t="s">
        <v>9291</v>
      </c>
      <c r="E2080" s="1738" t="s">
        <v>9126</v>
      </c>
    </row>
    <row r="2081" spans="1:5" ht="15" customHeight="1" x14ac:dyDescent="0.35">
      <c r="A2081" s="1705">
        <v>71101</v>
      </c>
      <c r="B2081" s="1706">
        <v>0.26</v>
      </c>
      <c r="C2081" s="100" t="s">
        <v>9736</v>
      </c>
      <c r="E2081" s="1705" t="s">
        <v>9583</v>
      </c>
    </row>
    <row r="2082" spans="1:5" ht="15" customHeight="1" x14ac:dyDescent="0.35">
      <c r="A2082" s="1705">
        <v>71101</v>
      </c>
      <c r="B2082" s="1706">
        <v>0.26</v>
      </c>
      <c r="C2082" s="100" t="s">
        <v>9737</v>
      </c>
      <c r="E2082" s="1705" t="s">
        <v>9583</v>
      </c>
    </row>
    <row r="2083" spans="1:5" ht="15" customHeight="1" x14ac:dyDescent="0.35">
      <c r="A2083" s="1705">
        <v>71101</v>
      </c>
      <c r="B2083" s="1706">
        <v>0.26</v>
      </c>
      <c r="C2083" s="100" t="s">
        <v>10806</v>
      </c>
      <c r="E2083" s="1705" t="s">
        <v>10273</v>
      </c>
    </row>
    <row r="2084" spans="1:5" ht="15" customHeight="1" x14ac:dyDescent="0.35">
      <c r="A2084" s="1705">
        <v>71101</v>
      </c>
      <c r="B2084" s="1706">
        <v>0.26</v>
      </c>
      <c r="C2084" s="100" t="s">
        <v>12150</v>
      </c>
      <c r="E2084" s="100" t="s">
        <v>12088</v>
      </c>
    </row>
    <row r="2085" spans="1:5" ht="15" customHeight="1" x14ac:dyDescent="0.35">
      <c r="A2085" s="1705">
        <v>71101</v>
      </c>
      <c r="B2085" s="1706">
        <v>0.26</v>
      </c>
      <c r="C2085" s="100" t="s">
        <v>12787</v>
      </c>
      <c r="E2085" s="1705" t="s">
        <v>12542</v>
      </c>
    </row>
    <row r="2086" spans="1:5" ht="15" customHeight="1" x14ac:dyDescent="0.35">
      <c r="A2086" s="1705">
        <v>71101</v>
      </c>
      <c r="B2086" s="1706">
        <v>0.26</v>
      </c>
      <c r="C2086" s="100" t="s">
        <v>12788</v>
      </c>
      <c r="E2086" s="1705" t="s">
        <v>12542</v>
      </c>
    </row>
    <row r="2087" spans="1:5" ht="15" customHeight="1" x14ac:dyDescent="0.35">
      <c r="A2087" s="1705">
        <v>71101</v>
      </c>
      <c r="B2087" s="1706">
        <v>0.26</v>
      </c>
      <c r="C2087" s="100" t="s">
        <v>12789</v>
      </c>
      <c r="E2087" s="1705" t="s">
        <v>12542</v>
      </c>
    </row>
    <row r="2088" spans="1:5" ht="15" customHeight="1" x14ac:dyDescent="0.35">
      <c r="A2088" s="1705">
        <v>71101</v>
      </c>
      <c r="B2088" s="1706">
        <v>0.26</v>
      </c>
      <c r="C2088" s="100" t="s">
        <v>12790</v>
      </c>
      <c r="E2088" s="1705" t="s">
        <v>12542</v>
      </c>
    </row>
    <row r="2089" spans="1:5" ht="15" customHeight="1" x14ac:dyDescent="0.35">
      <c r="A2089" s="1705">
        <v>71101</v>
      </c>
      <c r="B2089" s="1706">
        <v>0.26</v>
      </c>
      <c r="C2089" s="100" t="s">
        <v>12791</v>
      </c>
      <c r="E2089" s="1705" t="s">
        <v>12542</v>
      </c>
    </row>
    <row r="2090" spans="1:5" ht="15" customHeight="1" x14ac:dyDescent="0.35">
      <c r="A2090" s="1705">
        <v>71101</v>
      </c>
      <c r="B2090" s="1706">
        <v>0.26</v>
      </c>
      <c r="C2090" s="100" t="s">
        <v>12792</v>
      </c>
      <c r="E2090" s="1705" t="s">
        <v>12542</v>
      </c>
    </row>
    <row r="2091" spans="1:5" ht="15" customHeight="1" x14ac:dyDescent="0.35">
      <c r="A2091" s="1705">
        <v>71101</v>
      </c>
      <c r="B2091" s="1706">
        <v>0.26</v>
      </c>
      <c r="C2091" s="100" t="s">
        <v>12793</v>
      </c>
      <c r="E2091" s="1705" t="s">
        <v>12542</v>
      </c>
    </row>
    <row r="2092" spans="1:5" ht="15" customHeight="1" x14ac:dyDescent="0.35">
      <c r="A2092" s="1705">
        <v>71101</v>
      </c>
      <c r="B2092" s="1706">
        <v>0.26</v>
      </c>
      <c r="C2092" s="100" t="s">
        <v>3844</v>
      </c>
      <c r="E2092" s="1705" t="s">
        <v>13383</v>
      </c>
    </row>
    <row r="2093" spans="1:5" ht="15" customHeight="1" x14ac:dyDescent="0.35">
      <c r="A2093" s="1705">
        <v>71101</v>
      </c>
      <c r="B2093" s="1706">
        <v>0.26</v>
      </c>
      <c r="C2093" s="100" t="s">
        <v>3845</v>
      </c>
      <c r="E2093" s="1705" t="s">
        <v>13383</v>
      </c>
    </row>
    <row r="2094" spans="1:5" ht="15" customHeight="1" x14ac:dyDescent="0.35">
      <c r="A2094" s="1705">
        <v>71101</v>
      </c>
      <c r="B2094" s="1706">
        <v>0.26</v>
      </c>
      <c r="C2094" s="100" t="s">
        <v>13691</v>
      </c>
      <c r="E2094" s="1705" t="s">
        <v>13580</v>
      </c>
    </row>
    <row r="2095" spans="1:5" ht="15" customHeight="1" x14ac:dyDescent="0.35">
      <c r="A2095" s="1705">
        <v>71101</v>
      </c>
      <c r="B2095" s="1706">
        <v>0.26</v>
      </c>
      <c r="C2095" s="100" t="s">
        <v>13692</v>
      </c>
      <c r="E2095" s="1705" t="s">
        <v>13580</v>
      </c>
    </row>
    <row r="2096" spans="1:5" ht="15" customHeight="1" x14ac:dyDescent="0.35">
      <c r="A2096" s="1705">
        <v>71101</v>
      </c>
      <c r="B2096" s="1706">
        <v>0.26</v>
      </c>
      <c r="C2096" s="100" t="s">
        <v>8156</v>
      </c>
    </row>
    <row r="2097" spans="1:5" ht="15" customHeight="1" x14ac:dyDescent="0.35">
      <c r="A2097" s="1705">
        <v>71101</v>
      </c>
      <c r="B2097" s="1706">
        <v>0.26</v>
      </c>
      <c r="C2097" s="100" t="s">
        <v>8157</v>
      </c>
    </row>
    <row r="2098" spans="1:5" ht="15" customHeight="1" x14ac:dyDescent="0.35">
      <c r="A2098" s="1705">
        <v>71101</v>
      </c>
      <c r="B2098" s="1706">
        <v>0.26</v>
      </c>
      <c r="C2098" s="100" t="s">
        <v>14121</v>
      </c>
    </row>
    <row r="2099" spans="1:5" ht="15" customHeight="1" x14ac:dyDescent="0.35">
      <c r="A2099" s="1705">
        <v>71101</v>
      </c>
      <c r="B2099" s="1706">
        <v>0.26</v>
      </c>
      <c r="C2099" s="100" t="s">
        <v>14122</v>
      </c>
    </row>
    <row r="2100" spans="1:5" ht="15" customHeight="1" x14ac:dyDescent="0.35">
      <c r="A2100" s="1747">
        <v>71110</v>
      </c>
      <c r="B2100" s="1745">
        <v>0.28000000000000003</v>
      </c>
      <c r="C2100" s="1746" t="s">
        <v>643</v>
      </c>
      <c r="E2100" s="1705" t="s">
        <v>532</v>
      </c>
    </row>
    <row r="2101" spans="1:5" ht="15" customHeight="1" x14ac:dyDescent="0.35">
      <c r="A2101" s="1705">
        <v>71110</v>
      </c>
      <c r="B2101" s="1706">
        <v>0.28000000000000003</v>
      </c>
      <c r="C2101" s="100" t="s">
        <v>8555</v>
      </c>
      <c r="E2101" s="1705" t="s">
        <v>875</v>
      </c>
    </row>
    <row r="2102" spans="1:5" ht="15" customHeight="1" x14ac:dyDescent="0.35">
      <c r="A2102" s="1705">
        <v>71110</v>
      </c>
      <c r="B2102" s="1706">
        <v>0.28000000000000003</v>
      </c>
      <c r="C2102" s="100" t="s">
        <v>13985</v>
      </c>
      <c r="E2102" s="100" t="s">
        <v>875</v>
      </c>
    </row>
    <row r="2103" spans="1:5" ht="15" customHeight="1" x14ac:dyDescent="0.35">
      <c r="A2103" s="1705">
        <v>71110</v>
      </c>
      <c r="B2103" s="1706">
        <v>0.28000000000000003</v>
      </c>
      <c r="C2103" s="100" t="s">
        <v>1002</v>
      </c>
      <c r="E2103" s="1705" t="s">
        <v>879</v>
      </c>
    </row>
    <row r="2104" spans="1:5" ht="15" customHeight="1" x14ac:dyDescent="0.35">
      <c r="A2104" s="1705">
        <v>71110</v>
      </c>
      <c r="B2104" s="1706">
        <v>0.28000000000000003</v>
      </c>
      <c r="C2104" s="89" t="s">
        <v>1854</v>
      </c>
      <c r="E2104" s="1705" t="s">
        <v>1755</v>
      </c>
    </row>
    <row r="2105" spans="1:5" ht="15" customHeight="1" x14ac:dyDescent="0.35">
      <c r="A2105" s="1705">
        <v>71110</v>
      </c>
      <c r="B2105" s="1706">
        <v>0.28000000000000003</v>
      </c>
      <c r="C2105" s="100" t="s">
        <v>3155</v>
      </c>
      <c r="E2105" s="1705" t="s">
        <v>2994</v>
      </c>
    </row>
    <row r="2106" spans="1:5" ht="15" customHeight="1" x14ac:dyDescent="0.35">
      <c r="A2106" s="1705">
        <v>71110</v>
      </c>
      <c r="B2106" s="1706">
        <v>0.28000000000000003</v>
      </c>
      <c r="C2106" s="100" t="s">
        <v>4723</v>
      </c>
      <c r="E2106" s="100" t="s">
        <v>4609</v>
      </c>
    </row>
    <row r="2107" spans="1:5" ht="15" customHeight="1" x14ac:dyDescent="0.35">
      <c r="A2107" s="1705">
        <v>71110</v>
      </c>
      <c r="B2107" s="1706">
        <v>0.28000000000000003</v>
      </c>
      <c r="C2107" s="100" t="s">
        <v>5267</v>
      </c>
      <c r="E2107" s="100" t="s">
        <v>5155</v>
      </c>
    </row>
    <row r="2108" spans="1:5" ht="15" customHeight="1" x14ac:dyDescent="0.35">
      <c r="A2108" s="1705">
        <v>71110</v>
      </c>
      <c r="B2108" s="1706">
        <v>0.28000000000000003</v>
      </c>
      <c r="C2108" s="100" t="s">
        <v>4723</v>
      </c>
      <c r="E2108" s="100" t="s">
        <v>5155</v>
      </c>
    </row>
    <row r="2109" spans="1:5" ht="15" customHeight="1" x14ac:dyDescent="0.35">
      <c r="A2109" s="1705">
        <v>71110</v>
      </c>
      <c r="B2109" s="1706">
        <v>0.28000000000000003</v>
      </c>
      <c r="C2109" s="100" t="s">
        <v>5574</v>
      </c>
      <c r="E2109" s="100" t="s">
        <v>5452</v>
      </c>
    </row>
    <row r="2110" spans="1:5" ht="15" customHeight="1" x14ac:dyDescent="0.35">
      <c r="A2110" s="1705">
        <v>71110</v>
      </c>
      <c r="B2110" s="1706">
        <v>0.28000000000000003</v>
      </c>
      <c r="C2110" s="100" t="s">
        <v>5584</v>
      </c>
      <c r="E2110" s="100" t="s">
        <v>5452</v>
      </c>
    </row>
    <row r="2111" spans="1:5" ht="15" customHeight="1" x14ac:dyDescent="0.35">
      <c r="A2111" s="1705">
        <v>71110</v>
      </c>
      <c r="B2111" s="1706">
        <v>0.28000000000000003</v>
      </c>
      <c r="C2111" s="89" t="s">
        <v>6253</v>
      </c>
      <c r="E2111" s="100" t="s">
        <v>6110</v>
      </c>
    </row>
    <row r="2112" spans="1:5" ht="15" customHeight="1" x14ac:dyDescent="0.35">
      <c r="A2112" s="1705">
        <v>71110</v>
      </c>
      <c r="B2112" s="1706">
        <v>0.28000000000000003</v>
      </c>
      <c r="C2112" s="89" t="s">
        <v>6592</v>
      </c>
      <c r="E2112" s="1705" t="s">
        <v>6556</v>
      </c>
    </row>
    <row r="2113" spans="1:5" ht="15" customHeight="1" x14ac:dyDescent="0.35">
      <c r="A2113" s="1705">
        <v>71110</v>
      </c>
      <c r="B2113" s="1706">
        <v>0.28000000000000003</v>
      </c>
      <c r="C2113" s="100" t="s">
        <v>7542</v>
      </c>
      <c r="E2113" s="1705" t="s">
        <v>7428</v>
      </c>
    </row>
    <row r="2114" spans="1:5" ht="15" customHeight="1" x14ac:dyDescent="0.35">
      <c r="A2114" s="1705">
        <v>71110</v>
      </c>
      <c r="B2114" s="1706">
        <v>0.28000000000000003</v>
      </c>
      <c r="C2114" s="100" t="s">
        <v>8840</v>
      </c>
      <c r="E2114" s="1705" t="s">
        <v>8689</v>
      </c>
    </row>
    <row r="2115" spans="1:5" ht="15" customHeight="1" x14ac:dyDescent="0.35">
      <c r="A2115" s="1705">
        <v>71110</v>
      </c>
      <c r="B2115" s="1706">
        <v>0.28000000000000003</v>
      </c>
      <c r="C2115" s="100" t="s">
        <v>8841</v>
      </c>
      <c r="E2115" s="1705" t="s">
        <v>8689</v>
      </c>
    </row>
    <row r="2116" spans="1:5" ht="15" customHeight="1" x14ac:dyDescent="0.35">
      <c r="A2116" s="1705">
        <v>71110</v>
      </c>
      <c r="B2116" s="1706">
        <v>0.28000000000000003</v>
      </c>
      <c r="C2116" s="89" t="s">
        <v>9298</v>
      </c>
      <c r="E2116" s="1738" t="s">
        <v>9126</v>
      </c>
    </row>
    <row r="2117" spans="1:5" ht="15" customHeight="1" x14ac:dyDescent="0.35">
      <c r="A2117" s="1705">
        <v>71110</v>
      </c>
      <c r="B2117" s="1706">
        <v>0.28000000000000003</v>
      </c>
      <c r="C2117" s="89" t="s">
        <v>9299</v>
      </c>
      <c r="E2117" s="1738" t="s">
        <v>9126</v>
      </c>
    </row>
    <row r="2118" spans="1:5" ht="15" customHeight="1" x14ac:dyDescent="0.35">
      <c r="A2118" s="1705">
        <v>71110</v>
      </c>
      <c r="B2118" s="1706">
        <v>0.28000000000000003</v>
      </c>
      <c r="C2118" s="100" t="s">
        <v>9299</v>
      </c>
      <c r="E2118" s="1705" t="s">
        <v>9583</v>
      </c>
    </row>
    <row r="2119" spans="1:5" ht="15" customHeight="1" x14ac:dyDescent="0.35">
      <c r="A2119" s="1705">
        <v>71110</v>
      </c>
      <c r="B2119" s="1706">
        <v>0.28000000000000003</v>
      </c>
      <c r="C2119" s="100" t="s">
        <v>12805</v>
      </c>
      <c r="E2119" s="1705" t="s">
        <v>12542</v>
      </c>
    </row>
    <row r="2120" spans="1:5" ht="15" customHeight="1" x14ac:dyDescent="0.35">
      <c r="A2120" s="1705">
        <v>71110</v>
      </c>
      <c r="B2120" s="1706">
        <v>0.28000000000000003</v>
      </c>
      <c r="C2120" s="100" t="s">
        <v>12806</v>
      </c>
      <c r="E2120" s="1705" t="s">
        <v>12542</v>
      </c>
    </row>
    <row r="2121" spans="1:5" ht="15" customHeight="1" x14ac:dyDescent="0.35">
      <c r="A2121" s="1705">
        <v>71110</v>
      </c>
      <c r="B2121" s="1706">
        <v>0.28000000000000003</v>
      </c>
      <c r="C2121" s="100" t="s">
        <v>12807</v>
      </c>
      <c r="E2121" s="1705" t="s">
        <v>12542</v>
      </c>
    </row>
    <row r="2122" spans="1:5" ht="15" customHeight="1" x14ac:dyDescent="0.35">
      <c r="A2122" s="1705">
        <v>71110</v>
      </c>
      <c r="B2122" s="1706">
        <v>0.28000000000000003</v>
      </c>
      <c r="C2122" s="100" t="s">
        <v>3850</v>
      </c>
      <c r="E2122" s="1705" t="s">
        <v>13383</v>
      </c>
    </row>
    <row r="2123" spans="1:5" ht="15" customHeight="1" x14ac:dyDescent="0.35">
      <c r="A2123" s="1705">
        <v>71110</v>
      </c>
      <c r="B2123" s="1706">
        <v>0.28000000000000003</v>
      </c>
      <c r="C2123" s="89" t="s">
        <v>12807</v>
      </c>
    </row>
    <row r="2124" spans="1:5" ht="15" customHeight="1" x14ac:dyDescent="0.35">
      <c r="A2124" s="1705">
        <v>71111</v>
      </c>
      <c r="B2124" s="1706">
        <v>0.31</v>
      </c>
      <c r="C2124" s="89" t="s">
        <v>321</v>
      </c>
      <c r="E2124" s="1705" t="s">
        <v>182</v>
      </c>
    </row>
    <row r="2125" spans="1:5" ht="15" customHeight="1" x14ac:dyDescent="0.35">
      <c r="A2125" s="1705">
        <v>71111</v>
      </c>
      <c r="B2125" s="1737">
        <v>0.31</v>
      </c>
      <c r="C2125" s="100" t="s">
        <v>650</v>
      </c>
      <c r="E2125" s="1705" t="s">
        <v>532</v>
      </c>
    </row>
    <row r="2126" spans="1:5" ht="15" customHeight="1" x14ac:dyDescent="0.35">
      <c r="A2126" s="1705">
        <v>71111</v>
      </c>
      <c r="B2126" s="1706">
        <v>0.31</v>
      </c>
      <c r="C2126" s="100" t="s">
        <v>830</v>
      </c>
      <c r="E2126" s="1705" t="s">
        <v>770</v>
      </c>
    </row>
    <row r="2127" spans="1:5" ht="15" customHeight="1" x14ac:dyDescent="0.35">
      <c r="A2127" s="1705">
        <v>71111</v>
      </c>
      <c r="B2127" s="1706">
        <v>0.31</v>
      </c>
      <c r="C2127" s="100" t="s">
        <v>13988</v>
      </c>
      <c r="E2127" s="100" t="s">
        <v>875</v>
      </c>
    </row>
    <row r="2128" spans="1:5" ht="15" customHeight="1" x14ac:dyDescent="0.35">
      <c r="A2128" s="1705">
        <v>71111</v>
      </c>
      <c r="B2128" s="1706">
        <v>0.31</v>
      </c>
      <c r="C2128" s="100" t="s">
        <v>8556</v>
      </c>
      <c r="E2128" s="1705" t="s">
        <v>875</v>
      </c>
    </row>
    <row r="2129" spans="1:5" ht="15" customHeight="1" x14ac:dyDescent="0.35">
      <c r="A2129" s="1705">
        <v>71111</v>
      </c>
      <c r="B2129" s="1706">
        <v>0.31</v>
      </c>
      <c r="C2129" s="100" t="s">
        <v>1012</v>
      </c>
      <c r="E2129" s="1705" t="s">
        <v>879</v>
      </c>
    </row>
    <row r="2130" spans="1:5" ht="15" customHeight="1" x14ac:dyDescent="0.35">
      <c r="A2130" s="1705">
        <v>71111</v>
      </c>
      <c r="B2130" s="1706">
        <v>0.31</v>
      </c>
      <c r="C2130" s="100" t="s">
        <v>2342</v>
      </c>
      <c r="E2130" s="1705" t="s">
        <v>2237</v>
      </c>
    </row>
    <row r="2131" spans="1:5" ht="15" customHeight="1" x14ac:dyDescent="0.35">
      <c r="A2131" s="1705">
        <v>71111</v>
      </c>
      <c r="B2131" s="1706">
        <v>0.31</v>
      </c>
      <c r="C2131" s="100" t="s">
        <v>3169</v>
      </c>
      <c r="E2131" s="1705" t="s">
        <v>2994</v>
      </c>
    </row>
    <row r="2132" spans="1:5" ht="15" customHeight="1" x14ac:dyDescent="0.35">
      <c r="A2132" s="1705">
        <v>71111</v>
      </c>
      <c r="B2132" s="1706">
        <v>0.31</v>
      </c>
      <c r="C2132" s="100" t="s">
        <v>3170</v>
      </c>
      <c r="E2132" s="1705" t="s">
        <v>2994</v>
      </c>
    </row>
    <row r="2133" spans="1:5" ht="15" customHeight="1" x14ac:dyDescent="0.35">
      <c r="A2133" s="1705">
        <v>71111</v>
      </c>
      <c r="B2133" s="1706">
        <v>0.31</v>
      </c>
      <c r="C2133" s="100" t="s">
        <v>4368</v>
      </c>
      <c r="E2133" s="1705" t="s">
        <v>4266</v>
      </c>
    </row>
    <row r="2134" spans="1:5" ht="15" customHeight="1" x14ac:dyDescent="0.35">
      <c r="A2134" s="1705">
        <v>71111</v>
      </c>
      <c r="B2134" s="1706">
        <v>0.31</v>
      </c>
      <c r="C2134" s="100" t="s">
        <v>5270</v>
      </c>
      <c r="E2134" s="100" t="s">
        <v>5155</v>
      </c>
    </row>
    <row r="2135" spans="1:5" ht="15" customHeight="1" x14ac:dyDescent="0.35">
      <c r="A2135" s="1705">
        <v>71111</v>
      </c>
      <c r="B2135" s="1706">
        <v>0.31</v>
      </c>
      <c r="C2135" s="89" t="s">
        <v>5271</v>
      </c>
      <c r="E2135" s="100" t="s">
        <v>5155</v>
      </c>
    </row>
    <row r="2136" spans="1:5" ht="15" customHeight="1" x14ac:dyDescent="0.35">
      <c r="A2136" s="1705">
        <v>71111</v>
      </c>
      <c r="B2136" s="1706">
        <v>0.31</v>
      </c>
      <c r="C2136" s="100" t="s">
        <v>5588</v>
      </c>
      <c r="E2136" s="100" t="s">
        <v>5452</v>
      </c>
    </row>
    <row r="2137" spans="1:5" ht="15" customHeight="1" x14ac:dyDescent="0.35">
      <c r="A2137" s="1705">
        <v>71111</v>
      </c>
      <c r="B2137" s="1706">
        <v>0.31</v>
      </c>
      <c r="C2137" s="100" t="s">
        <v>5787</v>
      </c>
      <c r="E2137" s="100" t="s">
        <v>5695</v>
      </c>
    </row>
    <row r="2138" spans="1:5" ht="15" customHeight="1" x14ac:dyDescent="0.35">
      <c r="A2138" s="1705">
        <v>71111</v>
      </c>
      <c r="B2138" s="1706">
        <v>0.31</v>
      </c>
      <c r="C2138" s="100" t="s">
        <v>6258</v>
      </c>
      <c r="E2138" s="100" t="s">
        <v>6110</v>
      </c>
    </row>
    <row r="2139" spans="1:5" ht="15" customHeight="1" x14ac:dyDescent="0.35">
      <c r="A2139" s="1705">
        <v>71111</v>
      </c>
      <c r="B2139" s="1706">
        <v>0.31</v>
      </c>
      <c r="C2139" s="89" t="s">
        <v>7111</v>
      </c>
      <c r="E2139" s="1705" t="s">
        <v>6965</v>
      </c>
    </row>
    <row r="2140" spans="1:5" ht="15" customHeight="1" x14ac:dyDescent="0.35">
      <c r="A2140" s="1705">
        <v>71111</v>
      </c>
      <c r="B2140" s="1706">
        <v>0.31</v>
      </c>
      <c r="C2140" s="100" t="s">
        <v>7550</v>
      </c>
      <c r="E2140" s="1705" t="s">
        <v>7428</v>
      </c>
    </row>
    <row r="2141" spans="1:5" ht="15" customHeight="1" x14ac:dyDescent="0.35">
      <c r="A2141" s="1705">
        <v>71111</v>
      </c>
      <c r="B2141" s="1737">
        <v>0.31</v>
      </c>
      <c r="C2141" s="100" t="s">
        <v>8851</v>
      </c>
      <c r="E2141" s="1705" t="s">
        <v>8689</v>
      </c>
    </row>
    <row r="2142" spans="1:5" ht="15" customHeight="1" x14ac:dyDescent="0.35">
      <c r="A2142" s="1705">
        <v>71111</v>
      </c>
      <c r="B2142" s="1706">
        <v>0.31</v>
      </c>
      <c r="C2142" s="89" t="s">
        <v>9311</v>
      </c>
      <c r="E2142" s="1738" t="s">
        <v>9126</v>
      </c>
    </row>
    <row r="2143" spans="1:5" ht="15" customHeight="1" x14ac:dyDescent="0.35">
      <c r="A2143" s="1705">
        <v>71111</v>
      </c>
      <c r="B2143" s="1706">
        <v>0.31</v>
      </c>
      <c r="C2143" s="100" t="s">
        <v>9759</v>
      </c>
      <c r="E2143" s="1705" t="s">
        <v>9583</v>
      </c>
    </row>
    <row r="2144" spans="1:5" ht="15" customHeight="1" x14ac:dyDescent="0.35">
      <c r="A2144" s="1705">
        <v>71111</v>
      </c>
      <c r="B2144" s="1706">
        <v>0.31</v>
      </c>
      <c r="C2144" s="100" t="s">
        <v>12819</v>
      </c>
      <c r="E2144" s="1705" t="s">
        <v>12542</v>
      </c>
    </row>
    <row r="2145" spans="1:5" ht="15" customHeight="1" x14ac:dyDescent="0.35">
      <c r="A2145" s="1705">
        <v>71111</v>
      </c>
      <c r="B2145" s="1706">
        <v>0.31</v>
      </c>
      <c r="C2145" s="100" t="s">
        <v>3857</v>
      </c>
      <c r="E2145" s="1705" t="s">
        <v>13383</v>
      </c>
    </row>
    <row r="2146" spans="1:5" ht="15" customHeight="1" x14ac:dyDescent="0.35">
      <c r="A2146" s="1705">
        <v>71111</v>
      </c>
      <c r="B2146" s="1706">
        <v>0.31</v>
      </c>
      <c r="C2146" s="100" t="s">
        <v>13709</v>
      </c>
      <c r="E2146" s="1705" t="s">
        <v>13580</v>
      </c>
    </row>
    <row r="2147" spans="1:5" ht="15" customHeight="1" x14ac:dyDescent="0.35">
      <c r="A2147" s="1705">
        <v>71111</v>
      </c>
      <c r="B2147" s="1706">
        <v>0.31</v>
      </c>
      <c r="C2147" s="89" t="s">
        <v>14124</v>
      </c>
    </row>
    <row r="2148" spans="1:5" ht="15" customHeight="1" x14ac:dyDescent="0.35">
      <c r="A2148" s="1705">
        <v>71120</v>
      </c>
      <c r="B2148" s="1706">
        <v>0.2</v>
      </c>
      <c r="C2148" s="100" t="s">
        <v>280</v>
      </c>
      <c r="E2148" s="1705" t="s">
        <v>182</v>
      </c>
    </row>
    <row r="2149" spans="1:5" ht="15" customHeight="1" x14ac:dyDescent="0.35">
      <c r="A2149" s="1705">
        <v>71120</v>
      </c>
      <c r="B2149" s="1737">
        <v>0.2</v>
      </c>
      <c r="C2149" s="100" t="s">
        <v>615</v>
      </c>
      <c r="E2149" s="1705" t="s">
        <v>532</v>
      </c>
    </row>
    <row r="2150" spans="1:5" ht="15" customHeight="1" x14ac:dyDescent="0.35">
      <c r="A2150" s="1705">
        <v>71120</v>
      </c>
      <c r="B2150" s="1706">
        <v>0.2</v>
      </c>
      <c r="C2150" s="89" t="s">
        <v>615</v>
      </c>
      <c r="E2150" s="1705" t="s">
        <v>770</v>
      </c>
    </row>
    <row r="2151" spans="1:5" ht="15" customHeight="1" x14ac:dyDescent="0.35">
      <c r="A2151" s="1705">
        <v>71120</v>
      </c>
      <c r="B2151" s="1706">
        <v>0.2</v>
      </c>
      <c r="C2151" s="100" t="s">
        <v>8539</v>
      </c>
      <c r="E2151" s="1705" t="s">
        <v>875</v>
      </c>
    </row>
    <row r="2152" spans="1:5" ht="15" customHeight="1" x14ac:dyDescent="0.35">
      <c r="A2152" s="1705">
        <v>71120</v>
      </c>
      <c r="B2152" s="1706">
        <v>0.2</v>
      </c>
      <c r="C2152" s="89" t="s">
        <v>13963</v>
      </c>
      <c r="E2152" s="100" t="s">
        <v>875</v>
      </c>
    </row>
    <row r="2153" spans="1:5" ht="15" customHeight="1" x14ac:dyDescent="0.35">
      <c r="A2153" s="1705">
        <v>71120</v>
      </c>
      <c r="B2153" s="1706">
        <v>0.2</v>
      </c>
      <c r="C2153" s="100" t="s">
        <v>967</v>
      </c>
      <c r="E2153" s="1705" t="s">
        <v>879</v>
      </c>
    </row>
    <row r="2154" spans="1:5" ht="15" customHeight="1" x14ac:dyDescent="0.35">
      <c r="A2154" s="1705">
        <v>71120</v>
      </c>
      <c r="B2154" s="1706">
        <v>0.2</v>
      </c>
      <c r="C2154" s="100" t="s">
        <v>1335</v>
      </c>
      <c r="E2154" s="1705" t="s">
        <v>1280</v>
      </c>
    </row>
    <row r="2155" spans="1:5" ht="15" customHeight="1" x14ac:dyDescent="0.35">
      <c r="A2155" s="1705">
        <v>71120</v>
      </c>
      <c r="B2155" s="1706">
        <v>0.2</v>
      </c>
      <c r="C2155" s="89" t="s">
        <v>1818</v>
      </c>
      <c r="E2155" s="1705" t="s">
        <v>1755</v>
      </c>
    </row>
    <row r="2156" spans="1:5" ht="15" customHeight="1" x14ac:dyDescent="0.35">
      <c r="A2156" s="1705">
        <v>71120</v>
      </c>
      <c r="B2156" s="1706">
        <v>0.2</v>
      </c>
      <c r="C2156" s="100" t="s">
        <v>2304</v>
      </c>
      <c r="E2156" s="1705" t="s">
        <v>2237</v>
      </c>
    </row>
    <row r="2157" spans="1:5" ht="15" customHeight="1" x14ac:dyDescent="0.35">
      <c r="A2157" s="1705">
        <v>71120</v>
      </c>
      <c r="B2157" s="1706">
        <v>0.2</v>
      </c>
      <c r="C2157" s="100" t="s">
        <v>3103</v>
      </c>
      <c r="E2157" s="1705" t="s">
        <v>2994</v>
      </c>
    </row>
    <row r="2158" spans="1:5" ht="15" customHeight="1" x14ac:dyDescent="0.35">
      <c r="A2158" s="1705">
        <v>71120</v>
      </c>
      <c r="B2158" s="1706">
        <v>0.2</v>
      </c>
      <c r="C2158" s="89" t="s">
        <v>4339</v>
      </c>
      <c r="E2158" s="1705" t="s">
        <v>4266</v>
      </c>
    </row>
    <row r="2159" spans="1:5" ht="15" customHeight="1" x14ac:dyDescent="0.35">
      <c r="A2159" s="1705">
        <v>71120</v>
      </c>
      <c r="B2159" s="1706">
        <v>0.2</v>
      </c>
      <c r="C2159" s="100" t="s">
        <v>4685</v>
      </c>
      <c r="E2159" s="100" t="s">
        <v>4609</v>
      </c>
    </row>
    <row r="2160" spans="1:5" ht="15" customHeight="1" x14ac:dyDescent="0.35">
      <c r="A2160" s="1705">
        <v>71120</v>
      </c>
      <c r="B2160" s="1706">
        <v>0.2</v>
      </c>
      <c r="C2160" s="100" t="s">
        <v>5237</v>
      </c>
      <c r="E2160" s="100" t="s">
        <v>5155</v>
      </c>
    </row>
    <row r="2161" spans="1:9" ht="15" customHeight="1" x14ac:dyDescent="0.35">
      <c r="A2161" s="1705">
        <v>71120</v>
      </c>
      <c r="B2161" s="1706">
        <v>0.2</v>
      </c>
      <c r="C2161" s="100" t="s">
        <v>5536</v>
      </c>
      <c r="E2161" s="100" t="s">
        <v>5452</v>
      </c>
    </row>
    <row r="2162" spans="1:9" ht="15" customHeight="1" x14ac:dyDescent="0.35">
      <c r="A2162" s="1705">
        <v>71120</v>
      </c>
      <c r="B2162" s="1706">
        <v>0.2</v>
      </c>
      <c r="C2162" s="100" t="s">
        <v>615</v>
      </c>
      <c r="E2162" s="100" t="s">
        <v>5695</v>
      </c>
    </row>
    <row r="2163" spans="1:9" ht="15" customHeight="1" x14ac:dyDescent="0.35">
      <c r="A2163" s="1705">
        <v>71120</v>
      </c>
      <c r="B2163" s="1706">
        <v>0.2</v>
      </c>
      <c r="C2163" s="89" t="s">
        <v>8128</v>
      </c>
      <c r="E2163" s="100" t="s">
        <v>5912</v>
      </c>
    </row>
    <row r="2164" spans="1:9" ht="15" customHeight="1" x14ac:dyDescent="0.35">
      <c r="A2164" s="1705">
        <v>71120</v>
      </c>
      <c r="B2164" s="1706">
        <v>0.2</v>
      </c>
      <c r="C2164" s="100" t="s">
        <v>615</v>
      </c>
      <c r="E2164" s="100" t="s">
        <v>5923</v>
      </c>
    </row>
    <row r="2165" spans="1:9" ht="15" customHeight="1" x14ac:dyDescent="0.35">
      <c r="A2165" s="1705">
        <v>71120</v>
      </c>
      <c r="B2165" s="1706">
        <v>0.2</v>
      </c>
      <c r="C2165" s="100" t="s">
        <v>6218</v>
      </c>
      <c r="E2165" s="100" t="s">
        <v>6110</v>
      </c>
    </row>
    <row r="2166" spans="1:9" ht="15" customHeight="1" x14ac:dyDescent="0.35">
      <c r="A2166" s="1705">
        <v>71120</v>
      </c>
      <c r="B2166" s="1706">
        <v>0.2</v>
      </c>
      <c r="C2166" s="89" t="s">
        <v>6572</v>
      </c>
      <c r="E2166" s="1705" t="s">
        <v>6556</v>
      </c>
    </row>
    <row r="2167" spans="1:9" ht="15" customHeight="1" x14ac:dyDescent="0.35">
      <c r="A2167" s="1705">
        <v>71120</v>
      </c>
      <c r="B2167" s="1706">
        <v>0.2</v>
      </c>
      <c r="C2167" s="89" t="s">
        <v>7073</v>
      </c>
      <c r="E2167" s="1705" t="s">
        <v>6965</v>
      </c>
    </row>
    <row r="2168" spans="1:9" ht="15" customHeight="1" x14ac:dyDescent="0.35">
      <c r="A2168" s="1705">
        <v>71120</v>
      </c>
      <c r="B2168" s="1706">
        <v>0.2</v>
      </c>
      <c r="C2168" s="100" t="s">
        <v>7503</v>
      </c>
      <c r="E2168" s="1705" t="s">
        <v>7428</v>
      </c>
    </row>
    <row r="2169" spans="1:9" ht="15" customHeight="1" x14ac:dyDescent="0.35">
      <c r="A2169" s="1705">
        <v>71120</v>
      </c>
      <c r="B2169" s="1706">
        <v>0.2</v>
      </c>
      <c r="C2169" s="100" t="s">
        <v>8790</v>
      </c>
      <c r="E2169" s="1705" t="s">
        <v>8689</v>
      </c>
      <c r="F2169" s="100"/>
      <c r="I2169" s="100"/>
    </row>
    <row r="2170" spans="1:9" ht="15" customHeight="1" x14ac:dyDescent="0.35">
      <c r="A2170" s="1705">
        <v>71120</v>
      </c>
      <c r="B2170" s="1706">
        <v>0.2</v>
      </c>
      <c r="C2170" s="100" t="s">
        <v>8791</v>
      </c>
      <c r="E2170" s="1705" t="s">
        <v>8689</v>
      </c>
      <c r="F2170" s="100"/>
      <c r="I2170" s="100"/>
    </row>
    <row r="2171" spans="1:9" ht="15" customHeight="1" x14ac:dyDescent="0.35">
      <c r="A2171" s="1705">
        <v>71120</v>
      </c>
      <c r="B2171" s="1706">
        <v>0.2</v>
      </c>
      <c r="C2171" s="100" t="s">
        <v>9235</v>
      </c>
      <c r="E2171" s="1738" t="s">
        <v>9126</v>
      </c>
    </row>
    <row r="2172" spans="1:9" ht="15" customHeight="1" x14ac:dyDescent="0.35">
      <c r="A2172" s="1705">
        <v>71120</v>
      </c>
      <c r="B2172" s="1706">
        <v>0.2</v>
      </c>
      <c r="C2172" s="100" t="s">
        <v>615</v>
      </c>
      <c r="E2172" s="1738" t="s">
        <v>9126</v>
      </c>
    </row>
    <row r="2173" spans="1:9" ht="15" customHeight="1" x14ac:dyDescent="0.35">
      <c r="A2173" s="1705">
        <v>71120</v>
      </c>
      <c r="B2173" s="1706">
        <v>0.2</v>
      </c>
      <c r="C2173" s="100" t="s">
        <v>9702</v>
      </c>
      <c r="E2173" s="1705" t="s">
        <v>9583</v>
      </c>
    </row>
    <row r="2174" spans="1:9" ht="15" customHeight="1" x14ac:dyDescent="0.35">
      <c r="A2174" s="1705">
        <v>71120</v>
      </c>
      <c r="B2174" s="1706">
        <v>0.2</v>
      </c>
      <c r="C2174" s="89" t="s">
        <v>10611</v>
      </c>
      <c r="E2174" s="1705" t="s">
        <v>10273</v>
      </c>
    </row>
    <row r="2175" spans="1:9" ht="15" customHeight="1" x14ac:dyDescent="0.35">
      <c r="A2175" s="1705">
        <v>71120</v>
      </c>
      <c r="B2175" s="1706">
        <v>0.2</v>
      </c>
      <c r="C2175" s="89" t="s">
        <v>10612</v>
      </c>
      <c r="E2175" s="1705" t="s">
        <v>10273</v>
      </c>
    </row>
    <row r="2176" spans="1:9" ht="15" customHeight="1" x14ac:dyDescent="0.35">
      <c r="A2176" s="1705">
        <v>71120</v>
      </c>
      <c r="B2176" s="1706">
        <v>0.2</v>
      </c>
      <c r="C2176" s="100" t="s">
        <v>10612</v>
      </c>
      <c r="E2176" s="100" t="s">
        <v>12088</v>
      </c>
    </row>
    <row r="2177" spans="1:5" ht="15" customHeight="1" x14ac:dyDescent="0.35">
      <c r="A2177" s="1705">
        <v>71120</v>
      </c>
      <c r="B2177" s="1706">
        <v>0.2</v>
      </c>
      <c r="C2177" s="100" t="s">
        <v>12719</v>
      </c>
      <c r="E2177" s="1705" t="s">
        <v>12542</v>
      </c>
    </row>
    <row r="2178" spans="1:5" ht="15" customHeight="1" x14ac:dyDescent="0.35">
      <c r="A2178" s="1705">
        <v>71120</v>
      </c>
      <c r="B2178" s="1706">
        <v>0.2</v>
      </c>
      <c r="C2178" s="100" t="s">
        <v>12720</v>
      </c>
      <c r="E2178" s="1705" t="s">
        <v>12542</v>
      </c>
    </row>
    <row r="2179" spans="1:5" ht="15" customHeight="1" x14ac:dyDescent="0.35">
      <c r="A2179" s="1705">
        <v>71120</v>
      </c>
      <c r="B2179" s="1706">
        <v>0.2</v>
      </c>
      <c r="C2179" s="100" t="s">
        <v>3813</v>
      </c>
      <c r="E2179" s="1705" t="s">
        <v>13383</v>
      </c>
    </row>
    <row r="2180" spans="1:5" ht="15" customHeight="1" x14ac:dyDescent="0.35">
      <c r="A2180" s="1705">
        <v>71120</v>
      </c>
      <c r="B2180" s="1706">
        <v>0.2</v>
      </c>
      <c r="C2180" s="100" t="s">
        <v>13658</v>
      </c>
      <c r="E2180" s="1705" t="s">
        <v>13580</v>
      </c>
    </row>
    <row r="2181" spans="1:5" ht="15" customHeight="1" x14ac:dyDescent="0.35">
      <c r="A2181" s="1705">
        <v>71120</v>
      </c>
      <c r="B2181" s="1706">
        <v>0.2</v>
      </c>
      <c r="C2181" s="100" t="s">
        <v>12720</v>
      </c>
    </row>
    <row r="2182" spans="1:5" ht="15" customHeight="1" x14ac:dyDescent="0.35">
      <c r="A2182" s="1705">
        <v>71130</v>
      </c>
      <c r="B2182" s="1706">
        <v>0.21</v>
      </c>
      <c r="C2182" s="100" t="s">
        <v>2745</v>
      </c>
      <c r="E2182" s="1705" t="s">
        <v>19</v>
      </c>
    </row>
    <row r="2183" spans="1:5" ht="15" customHeight="1" x14ac:dyDescent="0.35">
      <c r="A2183" s="1705">
        <v>71130</v>
      </c>
      <c r="B2183" s="1706">
        <v>0.21</v>
      </c>
      <c r="C2183" s="100" t="s">
        <v>287</v>
      </c>
      <c r="E2183" s="1705" t="s">
        <v>182</v>
      </c>
    </row>
    <row r="2184" spans="1:5" ht="15" customHeight="1" x14ac:dyDescent="0.35">
      <c r="A2184" s="1705">
        <v>71130</v>
      </c>
      <c r="B2184" s="1706">
        <v>0.21</v>
      </c>
      <c r="C2184" s="100" t="s">
        <v>814</v>
      </c>
      <c r="E2184" s="1705" t="s">
        <v>770</v>
      </c>
    </row>
    <row r="2185" spans="1:5" ht="15" customHeight="1" x14ac:dyDescent="0.35">
      <c r="A2185" s="1705">
        <v>71130</v>
      </c>
      <c r="B2185" s="1706">
        <v>0.21</v>
      </c>
      <c r="C2185" s="100" t="s">
        <v>8543</v>
      </c>
      <c r="E2185" s="1705" t="s">
        <v>875</v>
      </c>
    </row>
    <row r="2186" spans="1:5" ht="15" customHeight="1" x14ac:dyDescent="0.35">
      <c r="A2186" s="1705">
        <v>71130</v>
      </c>
      <c r="B2186" s="1706">
        <v>0.21</v>
      </c>
      <c r="C2186" s="100" t="s">
        <v>1665</v>
      </c>
      <c r="E2186" s="1705" t="s">
        <v>875</v>
      </c>
    </row>
    <row r="2187" spans="1:5" ht="15" customHeight="1" x14ac:dyDescent="0.35">
      <c r="A2187" s="1705">
        <v>71130</v>
      </c>
      <c r="B2187" s="1706">
        <v>0.21</v>
      </c>
      <c r="C2187" s="100" t="s">
        <v>976</v>
      </c>
      <c r="E2187" s="1705" t="s">
        <v>879</v>
      </c>
    </row>
    <row r="2188" spans="1:5" ht="15" customHeight="1" x14ac:dyDescent="0.35">
      <c r="A2188" s="1705">
        <v>71130</v>
      </c>
      <c r="B2188" s="1706">
        <v>0.21</v>
      </c>
      <c r="C2188" s="100" t="s">
        <v>2309</v>
      </c>
      <c r="E2188" s="1705" t="s">
        <v>2237</v>
      </c>
    </row>
    <row r="2189" spans="1:5" ht="15" customHeight="1" x14ac:dyDescent="0.35">
      <c r="A2189" s="1705">
        <v>71130</v>
      </c>
      <c r="B2189" s="1706">
        <v>0.21</v>
      </c>
      <c r="C2189" s="100" t="s">
        <v>3116</v>
      </c>
      <c r="E2189" s="1705" t="s">
        <v>2994</v>
      </c>
    </row>
    <row r="2190" spans="1:5" ht="15" customHeight="1" x14ac:dyDescent="0.35">
      <c r="A2190" s="1705">
        <v>71130</v>
      </c>
      <c r="B2190" s="1706">
        <v>0.21</v>
      </c>
      <c r="C2190" s="100" t="s">
        <v>3117</v>
      </c>
      <c r="E2190" s="1705" t="s">
        <v>2994</v>
      </c>
    </row>
    <row r="2191" spans="1:5" ht="15" customHeight="1" x14ac:dyDescent="0.35">
      <c r="A2191" s="1705">
        <v>71130</v>
      </c>
      <c r="B2191" s="1706">
        <v>0.21</v>
      </c>
      <c r="C2191" s="100" t="s">
        <v>3118</v>
      </c>
      <c r="E2191" s="1705" t="s">
        <v>2994</v>
      </c>
    </row>
    <row r="2192" spans="1:5" ht="15" customHeight="1" x14ac:dyDescent="0.35">
      <c r="A2192" s="1705">
        <v>71130</v>
      </c>
      <c r="B2192" s="1706">
        <v>0.21</v>
      </c>
      <c r="C2192" s="100" t="s">
        <v>4344</v>
      </c>
      <c r="E2192" s="1705" t="s">
        <v>4266</v>
      </c>
    </row>
    <row r="2193" spans="1:5" ht="15" customHeight="1" x14ac:dyDescent="0.35">
      <c r="A2193" s="1705">
        <v>71130</v>
      </c>
      <c r="B2193" s="1706">
        <v>0.21</v>
      </c>
      <c r="C2193" s="100" t="s">
        <v>4691</v>
      </c>
      <c r="E2193" s="100" t="s">
        <v>4609</v>
      </c>
    </row>
    <row r="2194" spans="1:5" ht="15" customHeight="1" x14ac:dyDescent="0.35">
      <c r="A2194" s="1705">
        <v>71130</v>
      </c>
      <c r="B2194" s="1706">
        <v>0.21</v>
      </c>
      <c r="C2194" s="100" t="s">
        <v>5245</v>
      </c>
      <c r="E2194" s="100" t="s">
        <v>5155</v>
      </c>
    </row>
    <row r="2195" spans="1:5" ht="15" customHeight="1" x14ac:dyDescent="0.35">
      <c r="A2195" s="1705">
        <v>71130</v>
      </c>
      <c r="B2195" s="1706">
        <v>0.21</v>
      </c>
      <c r="C2195" s="100" t="s">
        <v>5756</v>
      </c>
      <c r="E2195" s="100" t="s">
        <v>5695</v>
      </c>
    </row>
    <row r="2196" spans="1:5" ht="15" customHeight="1" x14ac:dyDescent="0.35">
      <c r="A2196" s="1705">
        <v>71130</v>
      </c>
      <c r="B2196" s="1706">
        <v>0.21</v>
      </c>
      <c r="C2196" s="100" t="s">
        <v>8134</v>
      </c>
      <c r="E2196" s="100" t="s">
        <v>5912</v>
      </c>
    </row>
    <row r="2197" spans="1:5" ht="15" customHeight="1" x14ac:dyDescent="0.35">
      <c r="A2197" s="1705">
        <v>71130</v>
      </c>
      <c r="B2197" s="1706">
        <v>0.21</v>
      </c>
      <c r="C2197" s="100" t="s">
        <v>8135</v>
      </c>
      <c r="E2197" s="100" t="s">
        <v>5912</v>
      </c>
    </row>
    <row r="2198" spans="1:5" ht="15" customHeight="1" x14ac:dyDescent="0.35">
      <c r="A2198" s="1705">
        <v>71130</v>
      </c>
      <c r="B2198" s="1706">
        <v>0.21</v>
      </c>
      <c r="C2198" s="100" t="s">
        <v>6232</v>
      </c>
      <c r="E2198" s="100" t="s">
        <v>6110</v>
      </c>
    </row>
    <row r="2199" spans="1:5" ht="15" customHeight="1" x14ac:dyDescent="0.35">
      <c r="A2199" s="1738">
        <v>71130</v>
      </c>
      <c r="B2199" s="1739">
        <v>0.21</v>
      </c>
      <c r="C2199" s="100" t="s">
        <v>7083</v>
      </c>
      <c r="E2199" s="1705" t="s">
        <v>6965</v>
      </c>
    </row>
    <row r="2200" spans="1:5" ht="15" customHeight="1" x14ac:dyDescent="0.35">
      <c r="A2200" s="1705">
        <v>71130</v>
      </c>
      <c r="B2200" s="1706">
        <v>0.21</v>
      </c>
      <c r="C2200" s="100" t="s">
        <v>7511</v>
      </c>
      <c r="E2200" s="1705" t="s">
        <v>7428</v>
      </c>
    </row>
    <row r="2201" spans="1:5" ht="15" customHeight="1" x14ac:dyDescent="0.35">
      <c r="A2201" s="1705">
        <v>71130</v>
      </c>
      <c r="B2201" s="1706">
        <v>0.21</v>
      </c>
      <c r="C2201" s="100" t="s">
        <v>8800</v>
      </c>
      <c r="E2201" s="1705" t="s">
        <v>8689</v>
      </c>
    </row>
    <row r="2202" spans="1:5" ht="15" customHeight="1" x14ac:dyDescent="0.35">
      <c r="A2202" s="1705">
        <v>71130</v>
      </c>
      <c r="B2202" s="1706">
        <v>0.21</v>
      </c>
      <c r="C2202" s="100" t="s">
        <v>9709</v>
      </c>
      <c r="E2202" s="1705" t="s">
        <v>9583</v>
      </c>
    </row>
    <row r="2203" spans="1:5" ht="15" customHeight="1" x14ac:dyDescent="0.35">
      <c r="A2203" s="1705">
        <v>71130</v>
      </c>
      <c r="B2203" s="1706">
        <v>0.21</v>
      </c>
      <c r="C2203" s="100" t="s">
        <v>12136</v>
      </c>
      <c r="E2203" s="100" t="s">
        <v>12088</v>
      </c>
    </row>
    <row r="2204" spans="1:5" ht="15" customHeight="1" x14ac:dyDescent="0.35">
      <c r="A2204" s="1705">
        <v>71130</v>
      </c>
      <c r="B2204" s="1706">
        <v>0.21</v>
      </c>
      <c r="C2204" s="100" t="s">
        <v>12738</v>
      </c>
      <c r="E2204" s="1705" t="s">
        <v>12542</v>
      </c>
    </row>
    <row r="2205" spans="1:5" ht="15" customHeight="1" x14ac:dyDescent="0.35">
      <c r="A2205" s="1705">
        <v>71130</v>
      </c>
      <c r="B2205" s="1706">
        <v>0.21</v>
      </c>
      <c r="C2205" s="100" t="s">
        <v>12739</v>
      </c>
      <c r="E2205" s="1705" t="s">
        <v>12542</v>
      </c>
    </row>
    <row r="2206" spans="1:5" ht="15" customHeight="1" x14ac:dyDescent="0.35">
      <c r="A2206" s="1705">
        <v>71130</v>
      </c>
      <c r="B2206" s="1706">
        <v>0.21</v>
      </c>
      <c r="C2206" s="100" t="s">
        <v>3822</v>
      </c>
      <c r="E2206" s="1705" t="s">
        <v>13383</v>
      </c>
    </row>
    <row r="2207" spans="1:5" ht="15" customHeight="1" x14ac:dyDescent="0.35">
      <c r="A2207" s="1705">
        <v>71130</v>
      </c>
      <c r="B2207" s="1706">
        <v>0.21</v>
      </c>
      <c r="C2207" s="100" t="s">
        <v>13664</v>
      </c>
      <c r="E2207" s="1705" t="s">
        <v>13580</v>
      </c>
    </row>
    <row r="2208" spans="1:5" ht="15" customHeight="1" x14ac:dyDescent="0.35">
      <c r="A2208" s="1705">
        <v>71130</v>
      </c>
      <c r="B2208" s="1706">
        <v>0.21</v>
      </c>
      <c r="C2208" s="100" t="s">
        <v>14112</v>
      </c>
    </row>
    <row r="2209" spans="1:9" ht="15" customHeight="1" x14ac:dyDescent="0.35">
      <c r="A2209" s="1705">
        <v>71130</v>
      </c>
      <c r="B2209" s="1706">
        <v>0.21</v>
      </c>
      <c r="C2209" s="100" t="s">
        <v>14113</v>
      </c>
    </row>
    <row r="2210" spans="1:9" ht="15" customHeight="1" x14ac:dyDescent="0.35">
      <c r="A2210" s="1705">
        <v>71250</v>
      </c>
      <c r="B2210" s="1706">
        <v>1.05</v>
      </c>
      <c r="C2210" s="100" t="s">
        <v>2891</v>
      </c>
      <c r="E2210" s="1705" t="s">
        <v>19</v>
      </c>
    </row>
    <row r="2211" spans="1:9" ht="15" customHeight="1" x14ac:dyDescent="0.35">
      <c r="A2211" s="1705">
        <v>71250</v>
      </c>
      <c r="B2211" s="1706">
        <v>1.05</v>
      </c>
      <c r="C2211" s="100" t="s">
        <v>145</v>
      </c>
      <c r="E2211" s="1705" t="s">
        <v>39</v>
      </c>
    </row>
    <row r="2212" spans="1:9" ht="15" customHeight="1" x14ac:dyDescent="0.35">
      <c r="A2212" s="1705">
        <v>71250</v>
      </c>
      <c r="B2212" s="1706">
        <v>1.05</v>
      </c>
      <c r="C2212" s="100" t="s">
        <v>431</v>
      </c>
      <c r="E2212" s="1705" t="s">
        <v>182</v>
      </c>
    </row>
    <row r="2213" spans="1:9" ht="15" customHeight="1" x14ac:dyDescent="0.35">
      <c r="A2213" s="1705">
        <v>71250</v>
      </c>
      <c r="B2213" s="1706">
        <v>1.05</v>
      </c>
      <c r="C2213" s="100" t="s">
        <v>432</v>
      </c>
      <c r="E2213" s="1705" t="s">
        <v>182</v>
      </c>
    </row>
    <row r="2214" spans="1:9" ht="15" customHeight="1" x14ac:dyDescent="0.35">
      <c r="A2214" s="1705">
        <v>71250</v>
      </c>
      <c r="B2214" s="1737">
        <v>1.05</v>
      </c>
      <c r="C2214" s="100" t="s">
        <v>731</v>
      </c>
      <c r="E2214" s="1705" t="s">
        <v>532</v>
      </c>
    </row>
    <row r="2215" spans="1:9" ht="15" customHeight="1" x14ac:dyDescent="0.35">
      <c r="A2215" s="1705">
        <v>71250</v>
      </c>
      <c r="B2215" s="1706">
        <v>1.05</v>
      </c>
      <c r="C2215" s="100" t="s">
        <v>8611</v>
      </c>
      <c r="E2215" s="1705" t="s">
        <v>875</v>
      </c>
    </row>
    <row r="2216" spans="1:9" ht="15" customHeight="1" x14ac:dyDescent="0.35">
      <c r="A2216" s="1705">
        <v>71250</v>
      </c>
      <c r="B2216" s="1706">
        <v>1.05</v>
      </c>
      <c r="C2216" s="100" t="s">
        <v>1112</v>
      </c>
      <c r="E2216" s="1705" t="s">
        <v>879</v>
      </c>
      <c r="F2216" s="100"/>
      <c r="I2216" s="100"/>
    </row>
    <row r="2217" spans="1:9" ht="15" customHeight="1" x14ac:dyDescent="0.35">
      <c r="A2217" s="1705">
        <v>71250</v>
      </c>
      <c r="B2217" s="1706">
        <v>1.05</v>
      </c>
      <c r="C2217" s="100" t="s">
        <v>1397</v>
      </c>
      <c r="E2217" s="1705" t="s">
        <v>1280</v>
      </c>
      <c r="F2217" s="100"/>
      <c r="I2217" s="100"/>
    </row>
    <row r="2218" spans="1:9" ht="15" customHeight="1" x14ac:dyDescent="0.35">
      <c r="A2218" s="1740">
        <v>71250</v>
      </c>
      <c r="B2218" s="1706">
        <v>1.05</v>
      </c>
      <c r="C2218" s="1742" t="s">
        <v>1544</v>
      </c>
      <c r="E2218" s="1705" t="s">
        <v>1433</v>
      </c>
    </row>
    <row r="2219" spans="1:9" ht="15" customHeight="1" x14ac:dyDescent="0.35">
      <c r="A2219" s="1740">
        <v>71250</v>
      </c>
      <c r="B2219" s="1706">
        <v>1.05</v>
      </c>
      <c r="C2219" s="1742" t="s">
        <v>1545</v>
      </c>
      <c r="E2219" s="1705" t="s">
        <v>1433</v>
      </c>
    </row>
    <row r="2220" spans="1:9" ht="15" customHeight="1" x14ac:dyDescent="0.35">
      <c r="A2220" s="1705">
        <v>71250</v>
      </c>
      <c r="B2220" s="1706">
        <v>1.05</v>
      </c>
      <c r="C2220" s="100" t="s">
        <v>14916</v>
      </c>
      <c r="E2220" s="1705" t="s">
        <v>14915</v>
      </c>
    </row>
    <row r="2221" spans="1:9" ht="15" customHeight="1" x14ac:dyDescent="0.35">
      <c r="A2221" s="1705">
        <v>71250</v>
      </c>
      <c r="B2221" s="1706">
        <v>1.05</v>
      </c>
      <c r="C2221" s="100" t="s">
        <v>731</v>
      </c>
      <c r="E2221" s="1705" t="s">
        <v>2237</v>
      </c>
    </row>
    <row r="2222" spans="1:9" ht="15" customHeight="1" x14ac:dyDescent="0.35">
      <c r="A2222" s="1705">
        <v>71250</v>
      </c>
      <c r="B2222" s="1706">
        <v>1.05</v>
      </c>
      <c r="C2222" s="100" t="s">
        <v>2403</v>
      </c>
      <c r="E2222" s="1705" t="s">
        <v>2237</v>
      </c>
    </row>
    <row r="2223" spans="1:9" ht="15" customHeight="1" x14ac:dyDescent="0.35">
      <c r="A2223" s="1705">
        <v>71250</v>
      </c>
      <c r="B2223" s="1706">
        <v>1.05</v>
      </c>
      <c r="C2223" s="100" t="s">
        <v>3394</v>
      </c>
      <c r="E2223" s="1705" t="s">
        <v>2994</v>
      </c>
    </row>
    <row r="2224" spans="1:9" ht="15" customHeight="1" x14ac:dyDescent="0.35">
      <c r="A2224" s="1705">
        <v>71250</v>
      </c>
      <c r="B2224" s="1706">
        <v>1.05</v>
      </c>
      <c r="C2224" s="100" t="s">
        <v>3395</v>
      </c>
      <c r="E2224" s="1705" t="s">
        <v>2994</v>
      </c>
    </row>
    <row r="2225" spans="1:9" ht="15" customHeight="1" x14ac:dyDescent="0.35">
      <c r="A2225" s="1705">
        <v>71250</v>
      </c>
      <c r="B2225" s="1706">
        <v>1.05</v>
      </c>
      <c r="C2225" s="89" t="s">
        <v>731</v>
      </c>
      <c r="E2225" s="100" t="s">
        <v>4174</v>
      </c>
    </row>
    <row r="2226" spans="1:9" ht="15" customHeight="1" x14ac:dyDescent="0.35">
      <c r="A2226" s="1705">
        <v>71250</v>
      </c>
      <c r="B2226" s="1706">
        <v>1.05</v>
      </c>
      <c r="C2226" s="89" t="s">
        <v>4228</v>
      </c>
      <c r="E2226" s="100" t="s">
        <v>4174</v>
      </c>
    </row>
    <row r="2227" spans="1:9" ht="15" customHeight="1" x14ac:dyDescent="0.35">
      <c r="A2227" s="1705">
        <v>71250</v>
      </c>
      <c r="B2227" s="1706">
        <v>1.05</v>
      </c>
      <c r="C2227" s="89" t="s">
        <v>4229</v>
      </c>
      <c r="E2227" s="100" t="s">
        <v>4174</v>
      </c>
    </row>
    <row r="2228" spans="1:9" ht="15" customHeight="1" x14ac:dyDescent="0.35">
      <c r="A2228" s="1705">
        <v>71250</v>
      </c>
      <c r="B2228" s="1706">
        <v>1.05</v>
      </c>
      <c r="C2228" s="89" t="s">
        <v>1397</v>
      </c>
      <c r="E2228" s="1705" t="s">
        <v>4266</v>
      </c>
    </row>
    <row r="2229" spans="1:9" ht="15" customHeight="1" x14ac:dyDescent="0.35">
      <c r="A2229" s="1705">
        <v>71250</v>
      </c>
      <c r="B2229" s="1706">
        <v>1.05</v>
      </c>
      <c r="C2229" s="100" t="s">
        <v>4849</v>
      </c>
      <c r="E2229" s="100" t="s">
        <v>4609</v>
      </c>
    </row>
    <row r="2230" spans="1:9" ht="15" customHeight="1" x14ac:dyDescent="0.35">
      <c r="A2230" s="1705">
        <v>71250</v>
      </c>
      <c r="B2230" s="1706">
        <v>1.05</v>
      </c>
      <c r="C2230" s="100" t="s">
        <v>4850</v>
      </c>
      <c r="E2230" s="100" t="s">
        <v>4609</v>
      </c>
    </row>
    <row r="2231" spans="1:9" ht="15" customHeight="1" x14ac:dyDescent="0.35">
      <c r="A2231" s="1705">
        <v>71250</v>
      </c>
      <c r="B2231" s="1706">
        <v>1.05</v>
      </c>
      <c r="C2231" s="89" t="s">
        <v>5320</v>
      </c>
      <c r="E2231" s="100" t="s">
        <v>5155</v>
      </c>
    </row>
    <row r="2232" spans="1:9" ht="15" customHeight="1" x14ac:dyDescent="0.35">
      <c r="A2232" s="1705">
        <v>71250</v>
      </c>
      <c r="B2232" s="1706">
        <v>1.05</v>
      </c>
      <c r="C2232" s="89" t="s">
        <v>1112</v>
      </c>
      <c r="E2232" s="100" t="s">
        <v>5155</v>
      </c>
    </row>
    <row r="2233" spans="1:9" ht="15" customHeight="1" x14ac:dyDescent="0.35">
      <c r="A2233" s="1705">
        <v>71250</v>
      </c>
      <c r="B2233" s="1706">
        <v>1.05</v>
      </c>
      <c r="C2233" s="100" t="s">
        <v>5859</v>
      </c>
      <c r="E2233" s="100" t="s">
        <v>5695</v>
      </c>
    </row>
    <row r="2234" spans="1:9" ht="15" customHeight="1" x14ac:dyDescent="0.35">
      <c r="A2234" s="1705">
        <v>71250</v>
      </c>
      <c r="B2234" s="1706">
        <v>1.05</v>
      </c>
      <c r="C2234" s="100" t="s">
        <v>5860</v>
      </c>
      <c r="E2234" s="100" t="s">
        <v>5695</v>
      </c>
    </row>
    <row r="2235" spans="1:9" ht="15" customHeight="1" x14ac:dyDescent="0.35">
      <c r="A2235" s="1705">
        <v>71250</v>
      </c>
      <c r="B2235" s="1706">
        <v>1.05</v>
      </c>
      <c r="C2235" s="89" t="s">
        <v>8245</v>
      </c>
      <c r="E2235" s="100" t="s">
        <v>5912</v>
      </c>
      <c r="F2235" s="100"/>
      <c r="I2235" s="100"/>
    </row>
    <row r="2236" spans="1:9" ht="15" customHeight="1" x14ac:dyDescent="0.35">
      <c r="A2236" s="1705">
        <v>71250</v>
      </c>
      <c r="B2236" s="1706">
        <v>1.05</v>
      </c>
      <c r="C2236" s="100" t="s">
        <v>1397</v>
      </c>
      <c r="E2236" s="100" t="s">
        <v>5923</v>
      </c>
      <c r="F2236" s="100"/>
      <c r="I2236" s="100"/>
    </row>
    <row r="2237" spans="1:9" ht="15" customHeight="1" x14ac:dyDescent="0.35">
      <c r="A2237" s="1705">
        <v>71250</v>
      </c>
      <c r="B2237" s="1706">
        <v>1.05</v>
      </c>
      <c r="C2237" s="100" t="s">
        <v>4229</v>
      </c>
      <c r="E2237" s="100" t="s">
        <v>5923</v>
      </c>
    </row>
    <row r="2238" spans="1:9" ht="15" customHeight="1" x14ac:dyDescent="0.35">
      <c r="A2238" s="1705">
        <v>71250</v>
      </c>
      <c r="B2238" s="1706">
        <v>1.05</v>
      </c>
      <c r="C2238" s="89" t="s">
        <v>6346</v>
      </c>
      <c r="E2238" s="100" t="s">
        <v>6110</v>
      </c>
    </row>
    <row r="2239" spans="1:9" ht="15" customHeight="1" x14ac:dyDescent="0.35">
      <c r="A2239" s="1705">
        <v>71250</v>
      </c>
      <c r="B2239" s="1706">
        <v>1.05</v>
      </c>
      <c r="C2239" s="100" t="s">
        <v>731</v>
      </c>
      <c r="E2239" s="1705" t="s">
        <v>6556</v>
      </c>
    </row>
    <row r="2240" spans="1:9" ht="15" customHeight="1" x14ac:dyDescent="0.35">
      <c r="A2240" s="1705">
        <v>71250</v>
      </c>
      <c r="B2240" s="1706">
        <v>1.05</v>
      </c>
      <c r="C2240" s="100" t="s">
        <v>731</v>
      </c>
      <c r="E2240" s="1705" t="s">
        <v>6737</v>
      </c>
    </row>
    <row r="2241" spans="1:9" ht="15" customHeight="1" x14ac:dyDescent="0.35">
      <c r="A2241" s="1705">
        <v>71250</v>
      </c>
      <c r="B2241" s="1706">
        <v>1.05</v>
      </c>
      <c r="C2241" s="100" t="s">
        <v>7667</v>
      </c>
      <c r="E2241" s="1705" t="s">
        <v>7428</v>
      </c>
    </row>
    <row r="2242" spans="1:9" ht="15" customHeight="1" x14ac:dyDescent="0.35">
      <c r="A2242" s="1705">
        <v>71250</v>
      </c>
      <c r="B2242" s="1706">
        <v>1.05</v>
      </c>
      <c r="C2242" s="100" t="s">
        <v>1397</v>
      </c>
      <c r="E2242" s="1705" t="s">
        <v>7428</v>
      </c>
    </row>
    <row r="2243" spans="1:9" ht="15" customHeight="1" x14ac:dyDescent="0.35">
      <c r="A2243" s="1705">
        <v>71250</v>
      </c>
      <c r="B2243" s="1706">
        <v>1.05</v>
      </c>
      <c r="C2243" s="100" t="s">
        <v>7668</v>
      </c>
      <c r="E2243" s="1705" t="s">
        <v>7428</v>
      </c>
    </row>
    <row r="2244" spans="1:9" ht="15" customHeight="1" x14ac:dyDescent="0.35">
      <c r="A2244" s="1705">
        <v>71250</v>
      </c>
      <c r="B2244" s="1706">
        <v>1.05</v>
      </c>
      <c r="C2244" s="89" t="s">
        <v>8961</v>
      </c>
      <c r="E2244" s="1705" t="s">
        <v>8689</v>
      </c>
    </row>
    <row r="2245" spans="1:9" ht="15" customHeight="1" x14ac:dyDescent="0.35">
      <c r="A2245" s="1705">
        <v>71250</v>
      </c>
      <c r="B2245" s="1706">
        <v>1.05</v>
      </c>
      <c r="C2245" s="100" t="s">
        <v>731</v>
      </c>
      <c r="E2245" s="1705" t="s">
        <v>9583</v>
      </c>
    </row>
    <row r="2246" spans="1:9" ht="15" customHeight="1" x14ac:dyDescent="0.35">
      <c r="A2246" s="1705">
        <v>71250</v>
      </c>
      <c r="B2246" s="1706">
        <v>1.05</v>
      </c>
      <c r="C2246" s="89" t="s">
        <v>11100</v>
      </c>
      <c r="E2246" s="1705" t="s">
        <v>10273</v>
      </c>
    </row>
    <row r="2247" spans="1:9" ht="15" customHeight="1" x14ac:dyDescent="0.35">
      <c r="A2247" s="1705">
        <v>71250</v>
      </c>
      <c r="B2247" s="1706">
        <v>1.05</v>
      </c>
      <c r="C2247" s="89" t="s">
        <v>11101</v>
      </c>
      <c r="E2247" s="1705" t="s">
        <v>10273</v>
      </c>
    </row>
    <row r="2248" spans="1:9" ht="15" customHeight="1" x14ac:dyDescent="0.35">
      <c r="A2248" s="1705">
        <v>71250</v>
      </c>
      <c r="B2248" s="1706">
        <v>1.05</v>
      </c>
      <c r="C2248" s="89" t="s">
        <v>1545</v>
      </c>
      <c r="E2248" s="1705" t="s">
        <v>10273</v>
      </c>
    </row>
    <row r="2249" spans="1:9" ht="15" customHeight="1" x14ac:dyDescent="0.35">
      <c r="A2249" s="1705">
        <v>71250</v>
      </c>
      <c r="B2249" s="1706">
        <v>1.05</v>
      </c>
      <c r="C2249" s="89" t="s">
        <v>11102</v>
      </c>
      <c r="E2249" s="1705" t="s">
        <v>10273</v>
      </c>
    </row>
    <row r="2250" spans="1:9" ht="15" customHeight="1" x14ac:dyDescent="0.35">
      <c r="A2250" s="1705">
        <v>71250</v>
      </c>
      <c r="B2250" s="1706">
        <v>1.05</v>
      </c>
      <c r="C2250" s="89" t="s">
        <v>11103</v>
      </c>
      <c r="E2250" s="1705" t="s">
        <v>10273</v>
      </c>
    </row>
    <row r="2251" spans="1:9" ht="15" customHeight="1" x14ac:dyDescent="0.35">
      <c r="A2251" s="1705">
        <v>71250</v>
      </c>
      <c r="B2251" s="1706">
        <v>1.05</v>
      </c>
      <c r="C2251" s="89" t="s">
        <v>11104</v>
      </c>
      <c r="E2251" s="1705" t="s">
        <v>10273</v>
      </c>
    </row>
    <row r="2252" spans="1:9" ht="15" customHeight="1" x14ac:dyDescent="0.35">
      <c r="A2252" s="1705">
        <v>71250</v>
      </c>
      <c r="B2252" s="1706">
        <v>1.05</v>
      </c>
      <c r="C2252" s="89" t="s">
        <v>11105</v>
      </c>
      <c r="E2252" s="1705" t="s">
        <v>10273</v>
      </c>
    </row>
    <row r="2253" spans="1:9" ht="15" customHeight="1" x14ac:dyDescent="0.35">
      <c r="A2253" s="1705">
        <v>71250</v>
      </c>
      <c r="B2253" s="1706">
        <v>1.05</v>
      </c>
      <c r="C2253" s="89" t="s">
        <v>11106</v>
      </c>
      <c r="E2253" s="1705" t="s">
        <v>10273</v>
      </c>
      <c r="F2253" s="100"/>
      <c r="I2253" s="100"/>
    </row>
    <row r="2254" spans="1:9" ht="15" customHeight="1" x14ac:dyDescent="0.35">
      <c r="A2254" s="1705">
        <v>71250</v>
      </c>
      <c r="B2254" s="1706">
        <v>1.05</v>
      </c>
      <c r="C2254" s="89" t="s">
        <v>11107</v>
      </c>
      <c r="E2254" s="1705" t="s">
        <v>10273</v>
      </c>
    </row>
    <row r="2255" spans="1:9" ht="15" customHeight="1" x14ac:dyDescent="0.35">
      <c r="A2255" s="1705">
        <v>71250</v>
      </c>
      <c r="B2255" s="1706">
        <v>1.05</v>
      </c>
      <c r="C2255" s="89" t="s">
        <v>11108</v>
      </c>
      <c r="E2255" s="1705" t="s">
        <v>10273</v>
      </c>
      <c r="F2255" s="100"/>
      <c r="I2255" s="100"/>
    </row>
    <row r="2256" spans="1:9" ht="15" customHeight="1" x14ac:dyDescent="0.35">
      <c r="A2256" s="1705">
        <v>71250</v>
      </c>
      <c r="B2256" s="1706">
        <v>1.05</v>
      </c>
      <c r="C2256" s="89" t="s">
        <v>11109</v>
      </c>
      <c r="E2256" s="1705" t="s">
        <v>10273</v>
      </c>
      <c r="F2256" s="100"/>
      <c r="I2256" s="100"/>
    </row>
    <row r="2257" spans="1:5" ht="15" customHeight="1" x14ac:dyDescent="0.35">
      <c r="A2257" s="1705">
        <v>71250</v>
      </c>
      <c r="B2257" s="1706">
        <v>1.05</v>
      </c>
      <c r="C2257" s="89" t="s">
        <v>11110</v>
      </c>
      <c r="E2257" s="1705" t="s">
        <v>10273</v>
      </c>
    </row>
    <row r="2258" spans="1:5" ht="15" customHeight="1" x14ac:dyDescent="0.35">
      <c r="A2258" s="1705">
        <v>71250</v>
      </c>
      <c r="B2258" s="1706">
        <v>1.05</v>
      </c>
      <c r="C2258" s="89" t="s">
        <v>11111</v>
      </c>
      <c r="E2258" s="1705" t="s">
        <v>10273</v>
      </c>
    </row>
    <row r="2259" spans="1:5" ht="15" customHeight="1" x14ac:dyDescent="0.35">
      <c r="A2259" s="1705">
        <v>71250</v>
      </c>
      <c r="B2259" s="1706">
        <v>1.05</v>
      </c>
      <c r="C2259" s="89" t="s">
        <v>11111</v>
      </c>
      <c r="E2259" s="1705" t="s">
        <v>10273</v>
      </c>
    </row>
    <row r="2260" spans="1:5" ht="15" customHeight="1" x14ac:dyDescent="0.35">
      <c r="A2260" s="1705">
        <v>71250</v>
      </c>
      <c r="B2260" s="1706">
        <v>1.05</v>
      </c>
      <c r="C2260" s="89" t="s">
        <v>11112</v>
      </c>
      <c r="E2260" s="1705" t="s">
        <v>10273</v>
      </c>
    </row>
    <row r="2261" spans="1:5" ht="15" customHeight="1" x14ac:dyDescent="0.35">
      <c r="A2261" s="1705">
        <v>71250</v>
      </c>
      <c r="B2261" s="1706">
        <v>1.05</v>
      </c>
      <c r="C2261" s="89" t="s">
        <v>11113</v>
      </c>
      <c r="E2261" s="1705" t="s">
        <v>10273</v>
      </c>
    </row>
    <row r="2262" spans="1:5" ht="15" customHeight="1" x14ac:dyDescent="0.35">
      <c r="A2262" s="1705">
        <v>71250</v>
      </c>
      <c r="B2262" s="1706">
        <v>1.05</v>
      </c>
      <c r="C2262" s="89" t="s">
        <v>11114</v>
      </c>
      <c r="E2262" s="1705" t="s">
        <v>10273</v>
      </c>
    </row>
    <row r="2263" spans="1:5" ht="15" customHeight="1" x14ac:dyDescent="0.35">
      <c r="A2263" s="1705">
        <v>71250</v>
      </c>
      <c r="B2263" s="1706">
        <v>1.05</v>
      </c>
      <c r="C2263" s="100" t="s">
        <v>1397</v>
      </c>
      <c r="E2263" s="100" t="s">
        <v>12088</v>
      </c>
    </row>
    <row r="2264" spans="1:5" ht="15" customHeight="1" x14ac:dyDescent="0.35">
      <c r="A2264" s="1705">
        <v>71250</v>
      </c>
      <c r="B2264" s="1706">
        <v>1.05</v>
      </c>
      <c r="C2264" s="100" t="s">
        <v>12234</v>
      </c>
      <c r="E2264" s="100" t="s">
        <v>12088</v>
      </c>
    </row>
    <row r="2265" spans="1:5" ht="15" customHeight="1" x14ac:dyDescent="0.35">
      <c r="A2265" s="1705">
        <v>71250</v>
      </c>
      <c r="B2265" s="1706">
        <v>1.05</v>
      </c>
      <c r="C2265" s="89" t="s">
        <v>12952</v>
      </c>
      <c r="E2265" s="1705" t="s">
        <v>12542</v>
      </c>
    </row>
    <row r="2266" spans="1:5" ht="15" customHeight="1" x14ac:dyDescent="0.35">
      <c r="A2266" s="1705">
        <v>71250</v>
      </c>
      <c r="B2266" s="1706">
        <v>1.05</v>
      </c>
      <c r="C2266" s="1705" t="s">
        <v>12953</v>
      </c>
      <c r="E2266" s="1705" t="s">
        <v>12542</v>
      </c>
    </row>
    <row r="2267" spans="1:5" ht="15" customHeight="1" x14ac:dyDescent="0.35">
      <c r="A2267" s="1705">
        <v>71250</v>
      </c>
      <c r="B2267" s="1706">
        <v>1.05</v>
      </c>
      <c r="C2267" s="89" t="s">
        <v>12954</v>
      </c>
      <c r="E2267" s="1705" t="s">
        <v>12542</v>
      </c>
    </row>
    <row r="2268" spans="1:5" ht="15" customHeight="1" x14ac:dyDescent="0.35">
      <c r="A2268" s="1705">
        <v>71250</v>
      </c>
      <c r="B2268" s="1706">
        <v>1.05</v>
      </c>
      <c r="C2268" s="100" t="s">
        <v>12955</v>
      </c>
      <c r="E2268" s="1705" t="s">
        <v>12542</v>
      </c>
    </row>
    <row r="2269" spans="1:5" ht="15" customHeight="1" x14ac:dyDescent="0.35">
      <c r="A2269" s="1738">
        <v>71250</v>
      </c>
      <c r="B2269" s="1706">
        <v>1.05</v>
      </c>
      <c r="C2269" s="100" t="s">
        <v>12956</v>
      </c>
      <c r="E2269" s="1705" t="s">
        <v>12542</v>
      </c>
    </row>
    <row r="2270" spans="1:5" ht="15" customHeight="1" x14ac:dyDescent="0.35">
      <c r="A2270" s="1738">
        <v>71250</v>
      </c>
      <c r="B2270" s="1706">
        <v>1.05</v>
      </c>
      <c r="C2270" s="100" t="s">
        <v>12957</v>
      </c>
      <c r="E2270" s="1705" t="s">
        <v>12542</v>
      </c>
    </row>
    <row r="2271" spans="1:5" ht="15" customHeight="1" x14ac:dyDescent="0.35">
      <c r="A2271" s="1738">
        <v>71250</v>
      </c>
      <c r="B2271" s="1706">
        <v>1.05</v>
      </c>
      <c r="C2271" s="100" t="s">
        <v>12958</v>
      </c>
      <c r="E2271" s="1705" t="s">
        <v>12542</v>
      </c>
    </row>
    <row r="2272" spans="1:5" ht="15" customHeight="1" x14ac:dyDescent="0.35">
      <c r="A2272" s="1705">
        <v>71250</v>
      </c>
      <c r="B2272" s="1706">
        <v>1.05</v>
      </c>
      <c r="C2272" s="100" t="s">
        <v>4014</v>
      </c>
      <c r="E2272" s="1705" t="s">
        <v>13383</v>
      </c>
    </row>
    <row r="2273" spans="1:9" ht="15" customHeight="1" x14ac:dyDescent="0.35">
      <c r="A2273" s="1705">
        <v>71250</v>
      </c>
      <c r="B2273" s="1706">
        <v>1.05</v>
      </c>
      <c r="C2273" s="1705" t="s">
        <v>13443</v>
      </c>
      <c r="E2273" s="1705" t="s">
        <v>13430</v>
      </c>
    </row>
    <row r="2274" spans="1:9" ht="15" customHeight="1" x14ac:dyDescent="0.35">
      <c r="A2274" s="1705">
        <v>71250</v>
      </c>
      <c r="B2274" s="1706">
        <v>1.05</v>
      </c>
      <c r="C2274" s="1705" t="s">
        <v>13444</v>
      </c>
      <c r="E2274" s="1705" t="s">
        <v>13430</v>
      </c>
    </row>
    <row r="2275" spans="1:9" ht="15" customHeight="1" x14ac:dyDescent="0.35">
      <c r="A2275" s="1705">
        <v>71260</v>
      </c>
      <c r="B2275" s="1706">
        <v>1.1299999999999999</v>
      </c>
      <c r="C2275" s="89" t="s">
        <v>149</v>
      </c>
      <c r="E2275" s="1705" t="s">
        <v>39</v>
      </c>
    </row>
    <row r="2276" spans="1:9" ht="15" customHeight="1" x14ac:dyDescent="0.35">
      <c r="A2276" s="1705">
        <v>71260</v>
      </c>
      <c r="B2276" s="1706">
        <v>1.1299999999999999</v>
      </c>
      <c r="C2276" s="100" t="s">
        <v>439</v>
      </c>
      <c r="E2276" s="1705" t="s">
        <v>182</v>
      </c>
    </row>
    <row r="2277" spans="1:9" ht="15" customHeight="1" x14ac:dyDescent="0.35">
      <c r="A2277" s="1705">
        <v>71260</v>
      </c>
      <c r="B2277" s="1737">
        <v>1.1299999999999999</v>
      </c>
      <c r="C2277" s="100" t="s">
        <v>735</v>
      </c>
      <c r="E2277" s="1705" t="s">
        <v>532</v>
      </c>
    </row>
    <row r="2278" spans="1:9" ht="15" customHeight="1" x14ac:dyDescent="0.35">
      <c r="A2278" s="1705">
        <v>71260</v>
      </c>
      <c r="B2278" s="1706">
        <v>1.1299999999999999</v>
      </c>
      <c r="C2278" s="89" t="s">
        <v>14046</v>
      </c>
      <c r="E2278" s="100" t="s">
        <v>875</v>
      </c>
    </row>
    <row r="2279" spans="1:9" ht="15" customHeight="1" x14ac:dyDescent="0.35">
      <c r="A2279" s="1705">
        <v>71260</v>
      </c>
      <c r="B2279" s="1706">
        <v>1.1299999999999999</v>
      </c>
      <c r="C2279" s="100" t="s">
        <v>1118</v>
      </c>
      <c r="E2279" s="1705" t="s">
        <v>879</v>
      </c>
    </row>
    <row r="2280" spans="1:9" ht="15" customHeight="1" x14ac:dyDescent="0.35">
      <c r="A2280" s="1705">
        <v>71260</v>
      </c>
      <c r="B2280" s="1706">
        <v>1.1299999999999999</v>
      </c>
      <c r="C2280" s="100" t="s">
        <v>1402</v>
      </c>
      <c r="E2280" s="1705" t="s">
        <v>1280</v>
      </c>
      <c r="F2280" s="100"/>
      <c r="I2280" s="100"/>
    </row>
    <row r="2281" spans="1:9" ht="15" customHeight="1" x14ac:dyDescent="0.35">
      <c r="A2281" s="1740">
        <v>71260</v>
      </c>
      <c r="B2281" s="1706">
        <v>1.1299999999999999</v>
      </c>
      <c r="C2281" s="1742" t="s">
        <v>1548</v>
      </c>
      <c r="E2281" s="1705" t="s">
        <v>1433</v>
      </c>
    </row>
    <row r="2282" spans="1:9" ht="15" customHeight="1" x14ac:dyDescent="0.35">
      <c r="A2282" s="1705">
        <v>71260</v>
      </c>
      <c r="B2282" s="1706">
        <v>1.1299999999999999</v>
      </c>
      <c r="C2282" s="89" t="s">
        <v>2007</v>
      </c>
      <c r="E2282" s="1705" t="s">
        <v>1755</v>
      </c>
    </row>
    <row r="2283" spans="1:9" ht="15" customHeight="1" x14ac:dyDescent="0.35">
      <c r="A2283" s="1705">
        <v>71260</v>
      </c>
      <c r="B2283" s="1706">
        <v>1.1299999999999999</v>
      </c>
      <c r="C2283" s="89" t="s">
        <v>14917</v>
      </c>
      <c r="E2283" s="1705" t="s">
        <v>14915</v>
      </c>
    </row>
    <row r="2284" spans="1:9" ht="15" customHeight="1" x14ac:dyDescent="0.35">
      <c r="A2284" s="1705">
        <v>71260</v>
      </c>
      <c r="B2284" s="1706">
        <v>1.1299999999999999</v>
      </c>
      <c r="C2284" s="100" t="s">
        <v>1118</v>
      </c>
      <c r="E2284" s="1705" t="s">
        <v>2237</v>
      </c>
    </row>
    <row r="2285" spans="1:9" ht="15" customHeight="1" x14ac:dyDescent="0.35">
      <c r="A2285" s="1705">
        <v>71260</v>
      </c>
      <c r="B2285" s="1706">
        <v>1.1299999999999999</v>
      </c>
      <c r="C2285" s="100" t="s">
        <v>3409</v>
      </c>
      <c r="E2285" s="1705" t="s">
        <v>2994</v>
      </c>
    </row>
    <row r="2286" spans="1:9" ht="15" customHeight="1" x14ac:dyDescent="0.35">
      <c r="A2286" s="1705">
        <v>71260</v>
      </c>
      <c r="B2286" s="1706">
        <v>1.1299999999999999</v>
      </c>
      <c r="C2286" s="100" t="s">
        <v>3410</v>
      </c>
      <c r="E2286" s="1705" t="s">
        <v>2994</v>
      </c>
    </row>
    <row r="2287" spans="1:9" ht="15" customHeight="1" x14ac:dyDescent="0.35">
      <c r="A2287" s="1705">
        <v>71260</v>
      </c>
      <c r="B2287" s="1706">
        <v>1.1299999999999999</v>
      </c>
      <c r="C2287" s="89" t="s">
        <v>4235</v>
      </c>
      <c r="E2287" s="100" t="s">
        <v>4174</v>
      </c>
    </row>
    <row r="2288" spans="1:9" ht="15" customHeight="1" x14ac:dyDescent="0.35">
      <c r="A2288" s="1705">
        <v>71260</v>
      </c>
      <c r="B2288" s="1706">
        <v>1.1299999999999999</v>
      </c>
      <c r="C2288" s="89" t="s">
        <v>735</v>
      </c>
      <c r="E2288" s="100" t="s">
        <v>4174</v>
      </c>
    </row>
    <row r="2289" spans="1:9" ht="15" customHeight="1" x14ac:dyDescent="0.35">
      <c r="A2289" s="1705">
        <v>71260</v>
      </c>
      <c r="B2289" s="1706">
        <v>1.1299999999999999</v>
      </c>
      <c r="C2289" s="100" t="s">
        <v>4236</v>
      </c>
      <c r="E2289" s="100" t="s">
        <v>4174</v>
      </c>
    </row>
    <row r="2290" spans="1:9" ht="15" customHeight="1" x14ac:dyDescent="0.35">
      <c r="A2290" s="1705">
        <v>71260</v>
      </c>
      <c r="B2290" s="1706">
        <v>1.1299999999999999</v>
      </c>
      <c r="C2290" s="89" t="s">
        <v>4237</v>
      </c>
      <c r="E2290" s="100" t="s">
        <v>4174</v>
      </c>
    </row>
    <row r="2291" spans="1:9" ht="15" customHeight="1" x14ac:dyDescent="0.35">
      <c r="A2291" s="1705">
        <v>71260</v>
      </c>
      <c r="B2291" s="1706">
        <v>1.1299999999999999</v>
      </c>
      <c r="C2291" s="89" t="s">
        <v>4459</v>
      </c>
      <c r="E2291" s="1705" t="s">
        <v>4266</v>
      </c>
    </row>
    <row r="2292" spans="1:9" ht="15" customHeight="1" x14ac:dyDescent="0.35">
      <c r="A2292" s="1705">
        <v>71260</v>
      </c>
      <c r="B2292" s="1706">
        <v>1.1299999999999999</v>
      </c>
      <c r="C2292" s="100" t="s">
        <v>4860</v>
      </c>
      <c r="E2292" s="100" t="s">
        <v>4609</v>
      </c>
    </row>
    <row r="2293" spans="1:9" ht="15" customHeight="1" x14ac:dyDescent="0.35">
      <c r="A2293" s="1705">
        <v>71260</v>
      </c>
      <c r="B2293" s="1706">
        <v>1.1299999999999999</v>
      </c>
      <c r="C2293" s="100" t="s">
        <v>5325</v>
      </c>
      <c r="E2293" s="100" t="s">
        <v>5155</v>
      </c>
    </row>
    <row r="2294" spans="1:9" ht="15" customHeight="1" x14ac:dyDescent="0.35">
      <c r="A2294" s="1705">
        <v>71260</v>
      </c>
      <c r="B2294" s="1706">
        <v>1.1299999999999999</v>
      </c>
      <c r="C2294" s="100" t="s">
        <v>5639</v>
      </c>
      <c r="E2294" s="100" t="s">
        <v>5452</v>
      </c>
    </row>
    <row r="2295" spans="1:9" ht="15" customHeight="1" x14ac:dyDescent="0.35">
      <c r="A2295" s="1705">
        <v>71260</v>
      </c>
      <c r="B2295" s="1706">
        <v>1.1299999999999999</v>
      </c>
      <c r="C2295" s="100" t="s">
        <v>5640</v>
      </c>
      <c r="E2295" s="100" t="s">
        <v>5452</v>
      </c>
    </row>
    <row r="2296" spans="1:9" ht="15" customHeight="1" x14ac:dyDescent="0.35">
      <c r="A2296" s="1705">
        <v>71260</v>
      </c>
      <c r="B2296" s="1706">
        <v>1.1299999999999999</v>
      </c>
      <c r="C2296" s="100" t="s">
        <v>14933</v>
      </c>
      <c r="E2296" s="100" t="s">
        <v>5695</v>
      </c>
    </row>
    <row r="2297" spans="1:9" ht="15" customHeight="1" x14ac:dyDescent="0.35">
      <c r="A2297" s="1705">
        <v>71260</v>
      </c>
      <c r="B2297" s="1706">
        <v>1.1299999999999999</v>
      </c>
      <c r="C2297" s="100" t="s">
        <v>5865</v>
      </c>
      <c r="E2297" s="100" t="s">
        <v>5695</v>
      </c>
    </row>
    <row r="2298" spans="1:9" ht="15" customHeight="1" x14ac:dyDescent="0.35">
      <c r="A2298" s="1705">
        <v>71260</v>
      </c>
      <c r="B2298" s="1706">
        <v>1.1299999999999999</v>
      </c>
      <c r="C2298" s="89" t="s">
        <v>8255</v>
      </c>
      <c r="E2298" s="100" t="s">
        <v>5912</v>
      </c>
    </row>
    <row r="2299" spans="1:9" ht="15" customHeight="1" x14ac:dyDescent="0.35">
      <c r="A2299" s="1705">
        <v>71260</v>
      </c>
      <c r="B2299" s="1706">
        <v>1.1299999999999999</v>
      </c>
      <c r="C2299" s="100" t="s">
        <v>1402</v>
      </c>
      <c r="E2299" s="100" t="s">
        <v>5923</v>
      </c>
      <c r="F2299" s="100"/>
      <c r="I2299" s="100"/>
    </row>
    <row r="2300" spans="1:9" ht="15" customHeight="1" x14ac:dyDescent="0.35">
      <c r="A2300" s="1705">
        <v>71260</v>
      </c>
      <c r="B2300" s="1706">
        <v>1.1299999999999999</v>
      </c>
      <c r="C2300" s="100" t="s">
        <v>1548</v>
      </c>
      <c r="E2300" s="100" t="s">
        <v>5923</v>
      </c>
      <c r="F2300" s="100"/>
      <c r="I2300" s="100"/>
    </row>
    <row r="2301" spans="1:9" ht="15" customHeight="1" x14ac:dyDescent="0.35">
      <c r="A2301" s="1705">
        <v>71260</v>
      </c>
      <c r="B2301" s="1706">
        <v>1.1299999999999999</v>
      </c>
      <c r="C2301" s="89" t="s">
        <v>1548</v>
      </c>
      <c r="E2301" s="100" t="s">
        <v>6110</v>
      </c>
    </row>
    <row r="2302" spans="1:9" ht="15" customHeight="1" x14ac:dyDescent="0.35">
      <c r="A2302" s="1705">
        <v>71260</v>
      </c>
      <c r="B2302" s="1706">
        <v>1.1299999999999999</v>
      </c>
      <c r="C2302" s="100" t="s">
        <v>907</v>
      </c>
      <c r="E2302" s="1705" t="s">
        <v>6556</v>
      </c>
    </row>
    <row r="2303" spans="1:9" ht="15" customHeight="1" x14ac:dyDescent="0.35">
      <c r="A2303" s="1705">
        <v>71260</v>
      </c>
      <c r="B2303" s="1706">
        <v>1.1299999999999999</v>
      </c>
      <c r="C2303" s="100" t="s">
        <v>1118</v>
      </c>
      <c r="E2303" s="1705" t="s">
        <v>6737</v>
      </c>
    </row>
    <row r="2304" spans="1:9" ht="15" customHeight="1" x14ac:dyDescent="0.35">
      <c r="A2304" s="1705">
        <v>71260</v>
      </c>
      <c r="B2304" s="1706">
        <v>1.1299999999999999</v>
      </c>
      <c r="C2304" s="100" t="s">
        <v>6764</v>
      </c>
      <c r="E2304" s="1705" t="s">
        <v>6737</v>
      </c>
    </row>
    <row r="2305" spans="1:7" ht="15" customHeight="1" x14ac:dyDescent="0.35">
      <c r="A2305" s="1705">
        <v>71260</v>
      </c>
      <c r="B2305" s="1706">
        <v>1.1299999999999999</v>
      </c>
      <c r="C2305" s="100" t="s">
        <v>1402</v>
      </c>
      <c r="E2305" s="1705" t="s">
        <v>7428</v>
      </c>
    </row>
    <row r="2306" spans="1:7" ht="15" customHeight="1" x14ac:dyDescent="0.35">
      <c r="A2306" s="1705">
        <v>71260</v>
      </c>
      <c r="B2306" s="1706">
        <v>1.1299999999999999</v>
      </c>
      <c r="C2306" s="89" t="s">
        <v>8487</v>
      </c>
      <c r="E2306" s="100" t="s">
        <v>8381</v>
      </c>
    </row>
    <row r="2307" spans="1:7" ht="15" customHeight="1" x14ac:dyDescent="0.35">
      <c r="A2307" s="1705">
        <v>71260</v>
      </c>
      <c r="B2307" s="1706">
        <v>1.1299999999999999</v>
      </c>
      <c r="C2307" s="89" t="s">
        <v>4860</v>
      </c>
      <c r="E2307" s="100" t="s">
        <v>8381</v>
      </c>
    </row>
    <row r="2308" spans="1:7" ht="15" customHeight="1" x14ac:dyDescent="0.35">
      <c r="A2308" s="1705">
        <v>71260</v>
      </c>
      <c r="B2308" s="1706">
        <v>1.1299999999999999</v>
      </c>
      <c r="C2308" s="89" t="s">
        <v>735</v>
      </c>
      <c r="E2308" s="1705" t="s">
        <v>8689</v>
      </c>
    </row>
    <row r="2309" spans="1:7" ht="15" customHeight="1" x14ac:dyDescent="0.35">
      <c r="A2309" s="1705">
        <v>71260</v>
      </c>
      <c r="B2309" s="1706">
        <v>1.1299999999999999</v>
      </c>
      <c r="C2309" s="100" t="s">
        <v>1118</v>
      </c>
      <c r="E2309" s="1705" t="s">
        <v>9583</v>
      </c>
    </row>
    <row r="2310" spans="1:7" ht="15" customHeight="1" x14ac:dyDescent="0.35">
      <c r="A2310" s="1705">
        <v>71260</v>
      </c>
      <c r="B2310" s="1706">
        <v>1.1299999999999999</v>
      </c>
      <c r="C2310" s="100" t="s">
        <v>14086</v>
      </c>
      <c r="E2310" s="100" t="s">
        <v>9583</v>
      </c>
      <c r="G2310" s="1754"/>
    </row>
    <row r="2311" spans="1:7" ht="15" customHeight="1" x14ac:dyDescent="0.35">
      <c r="A2311" s="1705">
        <v>71260</v>
      </c>
      <c r="B2311" s="1706">
        <v>1.1299999999999999</v>
      </c>
      <c r="C2311" s="100" t="s">
        <v>11123</v>
      </c>
      <c r="E2311" s="1705" t="s">
        <v>10273</v>
      </c>
    </row>
    <row r="2312" spans="1:7" ht="15" customHeight="1" x14ac:dyDescent="0.35">
      <c r="A2312" s="1705">
        <v>71260</v>
      </c>
      <c r="B2312" s="1706">
        <v>1.1299999999999999</v>
      </c>
      <c r="C2312" s="100" t="s">
        <v>11124</v>
      </c>
      <c r="E2312" s="1705" t="s">
        <v>10273</v>
      </c>
    </row>
    <row r="2313" spans="1:7" ht="15" customHeight="1" x14ac:dyDescent="0.35">
      <c r="A2313" s="1705">
        <v>71260</v>
      </c>
      <c r="B2313" s="1706">
        <v>1.1299999999999999</v>
      </c>
      <c r="C2313" s="100" t="s">
        <v>12242</v>
      </c>
      <c r="E2313" s="100" t="s">
        <v>12088</v>
      </c>
    </row>
    <row r="2314" spans="1:7" ht="15" customHeight="1" x14ac:dyDescent="0.35">
      <c r="A2314" s="1705">
        <v>71260</v>
      </c>
      <c r="B2314" s="1706">
        <v>1.1299999999999999</v>
      </c>
      <c r="C2314" s="100" t="s">
        <v>12243</v>
      </c>
      <c r="E2314" s="100" t="s">
        <v>12088</v>
      </c>
    </row>
    <row r="2315" spans="1:7" ht="15" customHeight="1" x14ac:dyDescent="0.35">
      <c r="A2315" s="1705">
        <v>71260</v>
      </c>
      <c r="B2315" s="1706">
        <v>1.1299999999999999</v>
      </c>
      <c r="C2315" s="89" t="s">
        <v>12978</v>
      </c>
      <c r="E2315" s="1705" t="s">
        <v>12542</v>
      </c>
    </row>
    <row r="2316" spans="1:7" ht="15" customHeight="1" x14ac:dyDescent="0.35">
      <c r="A2316" s="1705">
        <v>71260</v>
      </c>
      <c r="B2316" s="1706">
        <v>1.1299999999999999</v>
      </c>
      <c r="C2316" s="100" t="s">
        <v>4022</v>
      </c>
      <c r="E2316" s="1705" t="s">
        <v>13383</v>
      </c>
    </row>
    <row r="2317" spans="1:7" ht="15" customHeight="1" x14ac:dyDescent="0.35">
      <c r="A2317" s="1705">
        <v>71260</v>
      </c>
      <c r="B2317" s="1706">
        <v>1.1299999999999999</v>
      </c>
      <c r="C2317" s="1705" t="s">
        <v>13504</v>
      </c>
      <c r="E2317" s="1705" t="s">
        <v>13430</v>
      </c>
    </row>
    <row r="2318" spans="1:7" ht="15.65" customHeight="1" x14ac:dyDescent="0.35">
      <c r="A2318" s="1705">
        <v>71270</v>
      </c>
      <c r="B2318" s="1706">
        <v>1.22</v>
      </c>
      <c r="C2318" s="100" t="s">
        <v>457</v>
      </c>
      <c r="E2318" s="1705" t="s">
        <v>182</v>
      </c>
    </row>
    <row r="2319" spans="1:7" ht="15" customHeight="1" x14ac:dyDescent="0.35">
      <c r="A2319" s="1705">
        <v>71270</v>
      </c>
      <c r="B2319" s="1737">
        <v>1.22</v>
      </c>
      <c r="C2319" s="100" t="s">
        <v>743</v>
      </c>
      <c r="E2319" s="1705" t="s">
        <v>532</v>
      </c>
    </row>
    <row r="2320" spans="1:7" ht="15" customHeight="1" x14ac:dyDescent="0.35">
      <c r="A2320" s="1705">
        <v>71270</v>
      </c>
      <c r="B2320" s="1706">
        <v>1.22</v>
      </c>
      <c r="C2320" s="100" t="s">
        <v>8623</v>
      </c>
      <c r="E2320" s="1705" t="s">
        <v>875</v>
      </c>
    </row>
    <row r="2321" spans="1:9" ht="14.5" customHeight="1" x14ac:dyDescent="0.35">
      <c r="A2321" s="1705">
        <v>71270</v>
      </c>
      <c r="B2321" s="1706">
        <v>1.22</v>
      </c>
      <c r="C2321" s="89" t="s">
        <v>14051</v>
      </c>
      <c r="E2321" s="100" t="s">
        <v>875</v>
      </c>
    </row>
    <row r="2322" spans="1:9" ht="14.5" customHeight="1" x14ac:dyDescent="0.35">
      <c r="A2322" s="1705">
        <v>71270</v>
      </c>
      <c r="B2322" s="1706">
        <v>1.22</v>
      </c>
      <c r="C2322" s="100" t="s">
        <v>1136</v>
      </c>
      <c r="E2322" s="1705" t="s">
        <v>879</v>
      </c>
      <c r="F2322" s="100"/>
      <c r="I2322" s="100"/>
    </row>
    <row r="2323" spans="1:9" ht="15" customHeight="1" x14ac:dyDescent="0.35">
      <c r="A2323" s="1705">
        <v>71270</v>
      </c>
      <c r="B2323" s="1706">
        <v>1.22</v>
      </c>
      <c r="C2323" s="100" t="s">
        <v>1409</v>
      </c>
      <c r="E2323" s="1705" t="s">
        <v>1280</v>
      </c>
      <c r="F2323" s="100"/>
      <c r="I2323" s="100"/>
    </row>
    <row r="2324" spans="1:9" ht="15" customHeight="1" x14ac:dyDescent="0.35">
      <c r="A2324" s="1740">
        <v>71270</v>
      </c>
      <c r="B2324" s="1706">
        <v>1.22</v>
      </c>
      <c r="C2324" s="1742" t="s">
        <v>1552</v>
      </c>
      <c r="E2324" s="1705" t="s">
        <v>1433</v>
      </c>
    </row>
    <row r="2325" spans="1:9" ht="15" customHeight="1" x14ac:dyDescent="0.35">
      <c r="A2325" s="1740">
        <v>71270</v>
      </c>
      <c r="B2325" s="1706">
        <v>1.22</v>
      </c>
      <c r="C2325" s="1742" t="s">
        <v>1553</v>
      </c>
      <c r="E2325" s="1705" t="s">
        <v>1433</v>
      </c>
    </row>
    <row r="2326" spans="1:9" ht="15" customHeight="1" x14ac:dyDescent="0.35">
      <c r="A2326" s="1705">
        <v>71270</v>
      </c>
      <c r="B2326" s="1706">
        <v>1.22</v>
      </c>
      <c r="C2326" s="89" t="s">
        <v>2033</v>
      </c>
      <c r="E2326" s="1705" t="s">
        <v>1755</v>
      </c>
    </row>
    <row r="2327" spans="1:9" ht="15" customHeight="1" x14ac:dyDescent="0.35">
      <c r="A2327" s="1705">
        <v>71270</v>
      </c>
      <c r="B2327" s="1706">
        <v>1.22</v>
      </c>
      <c r="C2327" s="100" t="s">
        <v>2475</v>
      </c>
      <c r="E2327" s="1705" t="s">
        <v>2237</v>
      </c>
    </row>
    <row r="2328" spans="1:9" ht="15" customHeight="1" x14ac:dyDescent="0.35">
      <c r="A2328" s="1705">
        <v>71270</v>
      </c>
      <c r="B2328" s="1706">
        <v>1.22</v>
      </c>
      <c r="C2328" s="100" t="s">
        <v>3490</v>
      </c>
      <c r="E2328" s="1705" t="s">
        <v>2994</v>
      </c>
    </row>
    <row r="2329" spans="1:9" ht="15" customHeight="1" x14ac:dyDescent="0.35">
      <c r="A2329" s="1705">
        <v>71270</v>
      </c>
      <c r="B2329" s="1706">
        <v>1.22</v>
      </c>
      <c r="C2329" s="100" t="s">
        <v>3491</v>
      </c>
      <c r="E2329" s="1705" t="s">
        <v>2994</v>
      </c>
    </row>
    <row r="2330" spans="1:9" ht="15" customHeight="1" x14ac:dyDescent="0.35">
      <c r="A2330" s="1705">
        <v>71270</v>
      </c>
      <c r="B2330" s="1706">
        <v>1.22</v>
      </c>
      <c r="C2330" s="100" t="s">
        <v>4241</v>
      </c>
      <c r="E2330" s="100" t="s">
        <v>4174</v>
      </c>
    </row>
    <row r="2331" spans="1:9" ht="15" customHeight="1" x14ac:dyDescent="0.35">
      <c r="A2331" s="1705">
        <v>71270</v>
      </c>
      <c r="B2331" s="1706">
        <v>1.22</v>
      </c>
      <c r="C2331" s="89" t="s">
        <v>4242</v>
      </c>
      <c r="E2331" s="100" t="s">
        <v>4174</v>
      </c>
    </row>
    <row r="2332" spans="1:9" ht="15" customHeight="1" x14ac:dyDescent="0.35">
      <c r="A2332" s="1705">
        <v>71270</v>
      </c>
      <c r="B2332" s="1706">
        <v>1.22</v>
      </c>
      <c r="C2332" s="89" t="s">
        <v>4243</v>
      </c>
      <c r="E2332" s="100" t="s">
        <v>4174</v>
      </c>
    </row>
    <row r="2333" spans="1:9" ht="15" customHeight="1" x14ac:dyDescent="0.35">
      <c r="A2333" s="1705">
        <v>71270</v>
      </c>
      <c r="B2333" s="1706">
        <v>1.22</v>
      </c>
      <c r="C2333" s="89" t="s">
        <v>4510</v>
      </c>
      <c r="E2333" s="1705" t="s">
        <v>4266</v>
      </c>
    </row>
    <row r="2334" spans="1:9" ht="15" customHeight="1" x14ac:dyDescent="0.35">
      <c r="A2334" s="1705">
        <v>71270</v>
      </c>
      <c r="B2334" s="1706">
        <v>1.22</v>
      </c>
      <c r="C2334" s="100" t="s">
        <v>4880</v>
      </c>
      <c r="E2334" s="100" t="s">
        <v>4609</v>
      </c>
    </row>
    <row r="2335" spans="1:9" ht="15" customHeight="1" x14ac:dyDescent="0.35">
      <c r="A2335" s="1705">
        <v>71270</v>
      </c>
      <c r="B2335" s="1706">
        <v>1.22</v>
      </c>
      <c r="C2335" s="100" t="s">
        <v>5651</v>
      </c>
      <c r="E2335" s="100" t="s">
        <v>5452</v>
      </c>
    </row>
    <row r="2336" spans="1:9" ht="15" customHeight="1" x14ac:dyDescent="0.35">
      <c r="A2336" s="1705">
        <v>71270</v>
      </c>
      <c r="B2336" s="1706">
        <v>1.22</v>
      </c>
      <c r="C2336" s="100" t="s">
        <v>5875</v>
      </c>
      <c r="E2336" s="100" t="s">
        <v>5695</v>
      </c>
    </row>
    <row r="2337" spans="1:9" ht="15" customHeight="1" x14ac:dyDescent="0.35">
      <c r="A2337" s="1705">
        <v>71270</v>
      </c>
      <c r="B2337" s="1706">
        <v>1.22</v>
      </c>
      <c r="C2337" s="89" t="s">
        <v>8274</v>
      </c>
      <c r="E2337" s="100" t="s">
        <v>5912</v>
      </c>
    </row>
    <row r="2338" spans="1:9" ht="15" customHeight="1" x14ac:dyDescent="0.35">
      <c r="A2338" s="1705">
        <v>71270</v>
      </c>
      <c r="B2338" s="1706">
        <v>1.22</v>
      </c>
      <c r="C2338" s="100" t="s">
        <v>6068</v>
      </c>
      <c r="E2338" s="100" t="s">
        <v>5923</v>
      </c>
    </row>
    <row r="2339" spans="1:9" ht="15" customHeight="1" x14ac:dyDescent="0.35">
      <c r="A2339" s="1705">
        <v>71270</v>
      </c>
      <c r="B2339" s="1706">
        <v>1.22</v>
      </c>
      <c r="C2339" s="100" t="s">
        <v>6069</v>
      </c>
      <c r="E2339" s="100" t="s">
        <v>5923</v>
      </c>
      <c r="F2339" s="100"/>
      <c r="I2339" s="100"/>
    </row>
    <row r="2340" spans="1:9" ht="15" customHeight="1" x14ac:dyDescent="0.35">
      <c r="A2340" s="1705">
        <v>71270</v>
      </c>
      <c r="B2340" s="1706">
        <v>1.22</v>
      </c>
      <c r="C2340" s="100" t="s">
        <v>6391</v>
      </c>
      <c r="E2340" s="100" t="s">
        <v>6110</v>
      </c>
      <c r="F2340" s="100"/>
      <c r="I2340" s="100"/>
    </row>
    <row r="2341" spans="1:9" ht="15" customHeight="1" x14ac:dyDescent="0.35">
      <c r="A2341" s="1705">
        <v>71270</v>
      </c>
      <c r="B2341" s="1706">
        <v>1.22</v>
      </c>
      <c r="C2341" s="100" t="s">
        <v>6541</v>
      </c>
      <c r="E2341" s="100" t="s">
        <v>6503</v>
      </c>
    </row>
    <row r="2342" spans="1:9" ht="15" customHeight="1" x14ac:dyDescent="0.35">
      <c r="A2342" s="1705">
        <v>71270</v>
      </c>
      <c r="B2342" s="1706">
        <v>1.22</v>
      </c>
      <c r="C2342" s="100" t="s">
        <v>1136</v>
      </c>
      <c r="E2342" s="1705" t="s">
        <v>6556</v>
      </c>
    </row>
    <row r="2343" spans="1:9" ht="15" customHeight="1" x14ac:dyDescent="0.35">
      <c r="A2343" s="1705">
        <v>71270</v>
      </c>
      <c r="B2343" s="1706">
        <v>1.22</v>
      </c>
      <c r="C2343" s="89" t="s">
        <v>7209</v>
      </c>
      <c r="E2343" s="1705" t="s">
        <v>6965</v>
      </c>
    </row>
    <row r="2344" spans="1:9" ht="15" customHeight="1" x14ac:dyDescent="0.35">
      <c r="A2344" s="1705">
        <v>71270</v>
      </c>
      <c r="B2344" s="1706">
        <v>1.22</v>
      </c>
      <c r="C2344" s="100" t="s">
        <v>7745</v>
      </c>
      <c r="E2344" s="1705" t="s">
        <v>7428</v>
      </c>
    </row>
    <row r="2345" spans="1:9" ht="15" customHeight="1" x14ac:dyDescent="0.35">
      <c r="A2345" s="1705">
        <v>71270</v>
      </c>
      <c r="B2345" s="1706">
        <v>1.22</v>
      </c>
      <c r="C2345" s="89" t="s">
        <v>14918</v>
      </c>
      <c r="E2345" s="1002" t="s">
        <v>7967</v>
      </c>
    </row>
    <row r="2346" spans="1:9" ht="15" customHeight="1" x14ac:dyDescent="0.35">
      <c r="A2346" s="1705">
        <v>71270</v>
      </c>
      <c r="B2346" s="1706">
        <v>1.22</v>
      </c>
      <c r="C2346" s="89" t="s">
        <v>8984</v>
      </c>
      <c r="E2346" s="1705" t="s">
        <v>8689</v>
      </c>
    </row>
    <row r="2347" spans="1:9" ht="15" customHeight="1" x14ac:dyDescent="0.35">
      <c r="A2347" s="1705">
        <v>71270</v>
      </c>
      <c r="B2347" s="1706">
        <v>1.22</v>
      </c>
      <c r="C2347" s="100" t="s">
        <v>1136</v>
      </c>
      <c r="E2347" s="1705" t="s">
        <v>9583</v>
      </c>
    </row>
    <row r="2348" spans="1:9" ht="15" customHeight="1" x14ac:dyDescent="0.35">
      <c r="A2348" s="1705">
        <v>71270</v>
      </c>
      <c r="B2348" s="1706">
        <v>1.22</v>
      </c>
      <c r="C2348" s="100" t="s">
        <v>11147</v>
      </c>
      <c r="E2348" s="1705" t="s">
        <v>10273</v>
      </c>
    </row>
    <row r="2349" spans="1:9" ht="15" customHeight="1" x14ac:dyDescent="0.35">
      <c r="A2349" s="1705">
        <v>71270</v>
      </c>
      <c r="B2349" s="1706">
        <v>1.22</v>
      </c>
      <c r="C2349" s="1705" t="s">
        <v>11148</v>
      </c>
      <c r="E2349" s="1705" t="s">
        <v>10273</v>
      </c>
    </row>
    <row r="2350" spans="1:9" ht="15" customHeight="1" x14ac:dyDescent="0.35">
      <c r="A2350" s="1705">
        <v>71270</v>
      </c>
      <c r="B2350" s="1706">
        <v>1.22</v>
      </c>
      <c r="C2350" s="100" t="s">
        <v>11149</v>
      </c>
      <c r="E2350" s="1705" t="s">
        <v>10273</v>
      </c>
    </row>
    <row r="2351" spans="1:9" ht="15" customHeight="1" x14ac:dyDescent="0.35">
      <c r="A2351" s="1705">
        <v>71270</v>
      </c>
      <c r="B2351" s="1706">
        <v>1.22</v>
      </c>
      <c r="C2351" s="100" t="s">
        <v>11150</v>
      </c>
      <c r="E2351" s="1705" t="s">
        <v>10273</v>
      </c>
    </row>
    <row r="2352" spans="1:9" ht="16.5" customHeight="1" x14ac:dyDescent="0.35">
      <c r="A2352" s="1705">
        <v>71270</v>
      </c>
      <c r="B2352" s="1706">
        <v>1.22</v>
      </c>
      <c r="C2352" s="89" t="s">
        <v>11151</v>
      </c>
      <c r="E2352" s="1705" t="s">
        <v>10273</v>
      </c>
    </row>
    <row r="2353" spans="1:9" ht="16.5" customHeight="1" x14ac:dyDescent="0.35">
      <c r="A2353" s="1705">
        <v>71270</v>
      </c>
      <c r="B2353" s="1706">
        <v>1.22</v>
      </c>
      <c r="C2353" s="89" t="s">
        <v>11152</v>
      </c>
      <c r="E2353" s="1705" t="s">
        <v>10273</v>
      </c>
    </row>
    <row r="2354" spans="1:9" ht="15" customHeight="1" x14ac:dyDescent="0.35">
      <c r="A2354" s="1705">
        <v>71270</v>
      </c>
      <c r="B2354" s="1706">
        <v>1.22</v>
      </c>
      <c r="C2354" s="100" t="s">
        <v>11153</v>
      </c>
      <c r="E2354" s="1705" t="s">
        <v>10273</v>
      </c>
    </row>
    <row r="2355" spans="1:9" ht="15" customHeight="1" x14ac:dyDescent="0.35">
      <c r="A2355" s="1705">
        <v>71270</v>
      </c>
      <c r="B2355" s="1706">
        <v>1.22</v>
      </c>
      <c r="C2355" s="89" t="s">
        <v>11154</v>
      </c>
      <c r="E2355" s="1705" t="s">
        <v>10273</v>
      </c>
    </row>
    <row r="2356" spans="1:9" ht="15" customHeight="1" x14ac:dyDescent="0.35">
      <c r="A2356" s="1705">
        <v>71270</v>
      </c>
      <c r="B2356" s="1706">
        <v>1.22</v>
      </c>
      <c r="C2356" s="100" t="s">
        <v>11155</v>
      </c>
      <c r="E2356" s="1705" t="s">
        <v>10273</v>
      </c>
    </row>
    <row r="2357" spans="1:9" ht="15" customHeight="1" x14ac:dyDescent="0.35">
      <c r="A2357" s="1705">
        <v>71270</v>
      </c>
      <c r="B2357" s="1706">
        <v>1.22</v>
      </c>
      <c r="C2357" s="100" t="s">
        <v>11147</v>
      </c>
      <c r="E2357" s="100" t="s">
        <v>12088</v>
      </c>
    </row>
    <row r="2358" spans="1:9" ht="15" customHeight="1" x14ac:dyDescent="0.35">
      <c r="A2358" s="1705">
        <v>71270</v>
      </c>
      <c r="B2358" s="1706">
        <v>1.22</v>
      </c>
      <c r="C2358" s="100" t="s">
        <v>12314</v>
      </c>
      <c r="E2358" s="100" t="s">
        <v>12088</v>
      </c>
    </row>
    <row r="2359" spans="1:9" ht="15" customHeight="1" x14ac:dyDescent="0.35">
      <c r="A2359" s="1705">
        <v>71270</v>
      </c>
      <c r="B2359" s="1706">
        <v>1.22</v>
      </c>
      <c r="C2359" s="100" t="s">
        <v>13067</v>
      </c>
      <c r="E2359" s="1705" t="s">
        <v>12542</v>
      </c>
    </row>
    <row r="2360" spans="1:9" ht="15" customHeight="1" x14ac:dyDescent="0.35">
      <c r="A2360" s="1705">
        <v>71270</v>
      </c>
      <c r="B2360" s="1706">
        <v>1.22</v>
      </c>
      <c r="C2360" s="100" t="s">
        <v>4048</v>
      </c>
      <c r="E2360" s="1705" t="s">
        <v>13383</v>
      </c>
    </row>
    <row r="2361" spans="1:9" ht="15" customHeight="1" x14ac:dyDescent="0.35">
      <c r="A2361" s="1705">
        <v>71270</v>
      </c>
      <c r="B2361" s="1706">
        <v>1.22</v>
      </c>
      <c r="C2361" s="89" t="s">
        <v>1553</v>
      </c>
      <c r="E2361" s="1705" t="s">
        <v>13580</v>
      </c>
    </row>
    <row r="2362" spans="1:9" ht="15" customHeight="1" x14ac:dyDescent="0.35">
      <c r="A2362" s="1705">
        <v>71271</v>
      </c>
      <c r="B2362" s="1706">
        <v>1.05</v>
      </c>
      <c r="C2362" s="100" t="s">
        <v>28</v>
      </c>
      <c r="E2362" s="1705" t="s">
        <v>19</v>
      </c>
    </row>
    <row r="2363" spans="1:9" ht="15" customHeight="1" x14ac:dyDescent="0.35">
      <c r="A2363" s="1705">
        <v>71271</v>
      </c>
      <c r="B2363" s="1706">
        <v>1.05</v>
      </c>
      <c r="C2363" s="100" t="s">
        <v>29</v>
      </c>
      <c r="E2363" s="1705" t="s">
        <v>19</v>
      </c>
    </row>
    <row r="2364" spans="1:9" ht="15" customHeight="1" x14ac:dyDescent="0.35">
      <c r="A2364" s="1705">
        <v>71271</v>
      </c>
      <c r="B2364" s="1706">
        <v>1.05</v>
      </c>
      <c r="C2364" s="100" t="s">
        <v>433</v>
      </c>
      <c r="E2364" s="1705" t="s">
        <v>182</v>
      </c>
    </row>
    <row r="2365" spans="1:9" ht="15" customHeight="1" x14ac:dyDescent="0.35">
      <c r="A2365" s="1705">
        <v>71271</v>
      </c>
      <c r="B2365" s="1706">
        <v>1.05</v>
      </c>
      <c r="C2365" s="89" t="s">
        <v>14042</v>
      </c>
      <c r="E2365" s="100" t="s">
        <v>875</v>
      </c>
    </row>
    <row r="2366" spans="1:9" ht="15" customHeight="1" x14ac:dyDescent="0.35">
      <c r="A2366" s="1705">
        <v>71271</v>
      </c>
      <c r="B2366" s="1706">
        <v>1.05</v>
      </c>
      <c r="C2366" s="100" t="s">
        <v>1113</v>
      </c>
      <c r="E2366" s="1705" t="s">
        <v>879</v>
      </c>
    </row>
    <row r="2367" spans="1:9" ht="15" customHeight="1" x14ac:dyDescent="0.35">
      <c r="A2367" s="1705">
        <v>71271</v>
      </c>
      <c r="B2367" s="1706">
        <v>1.05</v>
      </c>
      <c r="C2367" s="100" t="s">
        <v>1398</v>
      </c>
      <c r="E2367" s="1705" t="s">
        <v>1280</v>
      </c>
      <c r="F2367" s="100"/>
      <c r="I2367" s="100"/>
    </row>
    <row r="2368" spans="1:9" ht="15" customHeight="1" x14ac:dyDescent="0.35">
      <c r="A2368" s="1740">
        <v>71271</v>
      </c>
      <c r="B2368" s="1706">
        <v>1.05</v>
      </c>
      <c r="C2368" s="1742" t="s">
        <v>1546</v>
      </c>
      <c r="E2368" s="1705" t="s">
        <v>1433</v>
      </c>
    </row>
    <row r="2369" spans="1:9" ht="15" customHeight="1" x14ac:dyDescent="0.35">
      <c r="A2369" s="1705">
        <v>71271</v>
      </c>
      <c r="B2369" s="1706">
        <v>1.05</v>
      </c>
      <c r="C2369" s="100" t="s">
        <v>2003</v>
      </c>
      <c r="E2369" s="1705" t="s">
        <v>1755</v>
      </c>
    </row>
    <row r="2370" spans="1:9" ht="15" customHeight="1" x14ac:dyDescent="0.35">
      <c r="A2370" s="1705">
        <v>71271</v>
      </c>
      <c r="B2370" s="1706">
        <v>1.05</v>
      </c>
      <c r="C2370" s="100" t="s">
        <v>3396</v>
      </c>
      <c r="E2370" s="1705" t="s">
        <v>2994</v>
      </c>
    </row>
    <row r="2371" spans="1:9" ht="15" customHeight="1" x14ac:dyDescent="0.35">
      <c r="A2371" s="1705">
        <v>71271</v>
      </c>
      <c r="B2371" s="1706">
        <v>1.05</v>
      </c>
      <c r="C2371" s="89" t="s">
        <v>4230</v>
      </c>
      <c r="E2371" s="100" t="s">
        <v>4174</v>
      </c>
    </row>
    <row r="2372" spans="1:9" ht="15" customHeight="1" x14ac:dyDescent="0.35">
      <c r="A2372" s="1705">
        <v>71271</v>
      </c>
      <c r="B2372" s="1706">
        <v>1.05</v>
      </c>
      <c r="C2372" s="89" t="s">
        <v>4455</v>
      </c>
      <c r="E2372" s="1705" t="s">
        <v>4266</v>
      </c>
    </row>
    <row r="2373" spans="1:9" ht="15" customHeight="1" x14ac:dyDescent="0.35">
      <c r="A2373" s="1705">
        <v>71271</v>
      </c>
      <c r="B2373" s="1706">
        <v>1.05</v>
      </c>
      <c r="C2373" s="100" t="s">
        <v>4851</v>
      </c>
      <c r="E2373" s="100" t="s">
        <v>4609</v>
      </c>
    </row>
    <row r="2374" spans="1:9" ht="15" customHeight="1" x14ac:dyDescent="0.35">
      <c r="A2374" s="1705">
        <v>71271</v>
      </c>
      <c r="B2374" s="1706">
        <v>1.05</v>
      </c>
      <c r="C2374" s="89" t="s">
        <v>5083</v>
      </c>
      <c r="E2374" s="100" t="s">
        <v>4946</v>
      </c>
    </row>
    <row r="2375" spans="1:9" ht="15" customHeight="1" x14ac:dyDescent="0.35">
      <c r="A2375" s="1705">
        <v>71271</v>
      </c>
      <c r="B2375" s="1706">
        <v>1.05</v>
      </c>
      <c r="C2375" s="100" t="s">
        <v>5084</v>
      </c>
      <c r="E2375" s="100" t="s">
        <v>4946</v>
      </c>
    </row>
    <row r="2376" spans="1:9" ht="15" customHeight="1" x14ac:dyDescent="0.35">
      <c r="A2376" s="1705">
        <v>71271</v>
      </c>
      <c r="B2376" s="1706">
        <v>1.05</v>
      </c>
      <c r="C2376" s="89" t="s">
        <v>5321</v>
      </c>
      <c r="E2376" s="100" t="s">
        <v>5155</v>
      </c>
    </row>
    <row r="2377" spans="1:9" ht="15" customHeight="1" x14ac:dyDescent="0.35">
      <c r="A2377" s="1705">
        <v>71271</v>
      </c>
      <c r="B2377" s="1706">
        <v>1.05</v>
      </c>
      <c r="C2377" s="89" t="s">
        <v>5635</v>
      </c>
      <c r="E2377" s="100" t="s">
        <v>5452</v>
      </c>
    </row>
    <row r="2378" spans="1:9" ht="15" customHeight="1" x14ac:dyDescent="0.35">
      <c r="A2378" s="1705">
        <v>71271</v>
      </c>
      <c r="B2378" s="1706">
        <v>1.05</v>
      </c>
      <c r="C2378" s="100" t="s">
        <v>5861</v>
      </c>
      <c r="E2378" s="100" t="s">
        <v>5695</v>
      </c>
    </row>
    <row r="2379" spans="1:9" ht="15" customHeight="1" x14ac:dyDescent="0.35">
      <c r="A2379" s="1705">
        <v>71271</v>
      </c>
      <c r="B2379" s="1706">
        <v>1.05</v>
      </c>
      <c r="C2379" s="100" t="s">
        <v>14929</v>
      </c>
      <c r="E2379" s="100" t="s">
        <v>5695</v>
      </c>
    </row>
    <row r="2380" spans="1:9" ht="15" customHeight="1" x14ac:dyDescent="0.35">
      <c r="A2380" s="1705">
        <v>71271</v>
      </c>
      <c r="B2380" s="1706">
        <v>1.05</v>
      </c>
      <c r="C2380" s="100" t="s">
        <v>6046</v>
      </c>
      <c r="E2380" s="100" t="s">
        <v>5923</v>
      </c>
      <c r="F2380" s="100"/>
      <c r="I2380" s="100"/>
    </row>
    <row r="2381" spans="1:9" ht="15" customHeight="1" x14ac:dyDescent="0.35">
      <c r="A2381" s="1705">
        <v>71271</v>
      </c>
      <c r="B2381" s="1706">
        <v>1.05</v>
      </c>
      <c r="C2381" s="89" t="s">
        <v>6495</v>
      </c>
      <c r="E2381" s="100" t="s">
        <v>6484</v>
      </c>
    </row>
    <row r="2382" spans="1:9" ht="15" customHeight="1" x14ac:dyDescent="0.35">
      <c r="A2382" s="1705">
        <v>71271</v>
      </c>
      <c r="B2382" s="1706">
        <v>1.05</v>
      </c>
      <c r="C2382" s="100" t="s">
        <v>6046</v>
      </c>
      <c r="E2382" s="1705" t="s">
        <v>6556</v>
      </c>
    </row>
    <row r="2383" spans="1:9" ht="15" customHeight="1" x14ac:dyDescent="0.35">
      <c r="A2383" s="1705">
        <v>71271</v>
      </c>
      <c r="B2383" s="1706">
        <v>1.05</v>
      </c>
      <c r="C2383" s="89" t="s">
        <v>7192</v>
      </c>
      <c r="E2383" s="1705" t="s">
        <v>6965</v>
      </c>
    </row>
    <row r="2384" spans="1:9" ht="15" customHeight="1" x14ac:dyDescent="0.35">
      <c r="A2384" s="1705">
        <v>71271</v>
      </c>
      <c r="B2384" s="1706">
        <v>1.05</v>
      </c>
      <c r="C2384" s="100" t="s">
        <v>7419</v>
      </c>
      <c r="E2384" s="1705" t="s">
        <v>7410</v>
      </c>
    </row>
    <row r="2385" spans="1:9" ht="15" customHeight="1" x14ac:dyDescent="0.35">
      <c r="A2385" s="1705">
        <v>71271</v>
      </c>
      <c r="B2385" s="1706">
        <v>1.05</v>
      </c>
      <c r="C2385" s="100" t="s">
        <v>7669</v>
      </c>
      <c r="E2385" s="1705" t="s">
        <v>7428</v>
      </c>
    </row>
    <row r="2386" spans="1:9" ht="15" customHeight="1" x14ac:dyDescent="0.35">
      <c r="A2386" s="1705">
        <v>71271</v>
      </c>
      <c r="B2386" s="1706">
        <v>1.05</v>
      </c>
      <c r="C2386" s="89" t="s">
        <v>8486</v>
      </c>
      <c r="E2386" s="100" t="s">
        <v>8381</v>
      </c>
    </row>
    <row r="2387" spans="1:9" ht="15" customHeight="1" x14ac:dyDescent="0.35">
      <c r="A2387" s="1705">
        <v>71271</v>
      </c>
      <c r="B2387" s="1706">
        <v>1.05</v>
      </c>
      <c r="C2387" s="89" t="s">
        <v>8962</v>
      </c>
      <c r="E2387" s="1705" t="s">
        <v>8689</v>
      </c>
    </row>
    <row r="2388" spans="1:9" ht="15" customHeight="1" x14ac:dyDescent="0.35">
      <c r="A2388" s="1705">
        <v>71271</v>
      </c>
      <c r="B2388" s="1706">
        <v>1.05</v>
      </c>
      <c r="C2388" s="89" t="s">
        <v>9397</v>
      </c>
      <c r="E2388" s="1738" t="s">
        <v>9126</v>
      </c>
      <c r="F2388" s="100"/>
      <c r="I2388" s="100"/>
    </row>
    <row r="2389" spans="1:9" ht="15" customHeight="1" x14ac:dyDescent="0.35">
      <c r="A2389" s="1705">
        <v>71271</v>
      </c>
      <c r="B2389" s="1706">
        <v>1.05</v>
      </c>
      <c r="C2389" s="89" t="s">
        <v>9398</v>
      </c>
      <c r="E2389" s="1738" t="s">
        <v>9126</v>
      </c>
      <c r="F2389" s="100"/>
      <c r="I2389" s="100"/>
    </row>
    <row r="2390" spans="1:9" ht="15" customHeight="1" x14ac:dyDescent="0.35">
      <c r="A2390" s="1705">
        <v>71271</v>
      </c>
      <c r="B2390" s="1706">
        <v>1.05</v>
      </c>
      <c r="C2390" s="89" t="s">
        <v>4230</v>
      </c>
      <c r="E2390" s="1705" t="s">
        <v>9583</v>
      </c>
    </row>
    <row r="2391" spans="1:9" ht="15" customHeight="1" x14ac:dyDescent="0.35">
      <c r="A2391" s="1705">
        <v>71271</v>
      </c>
      <c r="B2391" s="1706">
        <v>1.05</v>
      </c>
      <c r="C2391" s="89" t="s">
        <v>6489</v>
      </c>
      <c r="E2391" s="100" t="s">
        <v>10273</v>
      </c>
    </row>
    <row r="2392" spans="1:9" ht="15" customHeight="1" x14ac:dyDescent="0.35">
      <c r="A2392" s="1705">
        <v>71271</v>
      </c>
      <c r="B2392" s="1706">
        <v>1.05</v>
      </c>
      <c r="C2392" s="89" t="s">
        <v>6490</v>
      </c>
      <c r="E2392" s="100" t="s">
        <v>10273</v>
      </c>
    </row>
    <row r="2393" spans="1:9" ht="15" customHeight="1" x14ac:dyDescent="0.35">
      <c r="A2393" s="1705">
        <v>71271</v>
      </c>
      <c r="B2393" s="1706">
        <v>1.05</v>
      </c>
      <c r="C2393" s="89" t="s">
        <v>6491</v>
      </c>
      <c r="E2393" s="100" t="s">
        <v>10273</v>
      </c>
    </row>
    <row r="2394" spans="1:9" ht="15" customHeight="1" x14ac:dyDescent="0.35">
      <c r="A2394" s="1705">
        <v>71271</v>
      </c>
      <c r="B2394" s="1706">
        <v>1.05</v>
      </c>
      <c r="C2394" s="89" t="s">
        <v>6492</v>
      </c>
      <c r="E2394" s="100" t="s">
        <v>10273</v>
      </c>
    </row>
    <row r="2395" spans="1:9" ht="15" customHeight="1" x14ac:dyDescent="0.35">
      <c r="A2395" s="1705">
        <v>71271</v>
      </c>
      <c r="B2395" s="1706">
        <v>1.05</v>
      </c>
      <c r="C2395" s="89" t="s">
        <v>6493</v>
      </c>
      <c r="E2395" s="100" t="s">
        <v>10273</v>
      </c>
    </row>
    <row r="2396" spans="1:9" ht="15" customHeight="1" x14ac:dyDescent="0.35">
      <c r="A2396" s="1705">
        <v>71271</v>
      </c>
      <c r="B2396" s="1706">
        <v>1.05</v>
      </c>
      <c r="C2396" s="89" t="s">
        <v>6494</v>
      </c>
      <c r="E2396" s="100" t="s">
        <v>10273</v>
      </c>
    </row>
    <row r="2397" spans="1:9" ht="15" customHeight="1" x14ac:dyDescent="0.35">
      <c r="A2397" s="1705">
        <v>71271</v>
      </c>
      <c r="B2397" s="1706">
        <v>1.05</v>
      </c>
      <c r="C2397" s="89" t="s">
        <v>12959</v>
      </c>
      <c r="E2397" s="1705" t="s">
        <v>12542</v>
      </c>
    </row>
    <row r="2398" spans="1:9" ht="15" customHeight="1" x14ac:dyDescent="0.35">
      <c r="A2398" s="1705">
        <v>71271</v>
      </c>
      <c r="B2398" s="1706">
        <v>1.05</v>
      </c>
      <c r="C2398" s="100" t="s">
        <v>12960</v>
      </c>
      <c r="E2398" s="1705" t="s">
        <v>12542</v>
      </c>
    </row>
    <row r="2399" spans="1:9" ht="15" customHeight="1" x14ac:dyDescent="0.35">
      <c r="A2399" s="1705">
        <v>71271</v>
      </c>
      <c r="B2399" s="1706">
        <v>1.05</v>
      </c>
      <c r="C2399" s="100" t="s">
        <v>12961</v>
      </c>
      <c r="E2399" s="1705" t="s">
        <v>12542</v>
      </c>
    </row>
    <row r="2400" spans="1:9" ht="15" customHeight="1" x14ac:dyDescent="0.35">
      <c r="A2400" s="1705">
        <v>71271</v>
      </c>
      <c r="B2400" s="1706">
        <v>1.05</v>
      </c>
      <c r="C2400" s="89" t="s">
        <v>13428</v>
      </c>
      <c r="E2400" s="1705" t="s">
        <v>13383</v>
      </c>
    </row>
    <row r="2401" spans="1:9" ht="15" customHeight="1" x14ac:dyDescent="0.35">
      <c r="A2401" s="1705">
        <v>71271</v>
      </c>
      <c r="B2401" s="1706">
        <v>1.05</v>
      </c>
      <c r="C2401" s="100" t="s">
        <v>4015</v>
      </c>
      <c r="E2401" s="1705" t="s">
        <v>13383</v>
      </c>
    </row>
    <row r="2402" spans="1:9" ht="15" customHeight="1" x14ac:dyDescent="0.35">
      <c r="A2402" s="1705">
        <v>71271</v>
      </c>
      <c r="B2402" s="1706">
        <v>1.05</v>
      </c>
      <c r="C2402" s="1705" t="s">
        <v>5</v>
      </c>
      <c r="E2402" s="1705" t="s">
        <v>13383</v>
      </c>
    </row>
    <row r="2403" spans="1:9" ht="15" customHeight="1" x14ac:dyDescent="0.35">
      <c r="A2403" s="1705">
        <v>71271</v>
      </c>
      <c r="B2403" s="1706">
        <v>1.05</v>
      </c>
      <c r="C2403" s="1705" t="s">
        <v>6</v>
      </c>
      <c r="E2403" s="1705" t="s">
        <v>13383</v>
      </c>
    </row>
    <row r="2404" spans="1:9" ht="15" customHeight="1" x14ac:dyDescent="0.35">
      <c r="A2404" s="1705">
        <v>71275</v>
      </c>
      <c r="B2404" s="1706">
        <v>1.77</v>
      </c>
      <c r="C2404" s="100" t="s">
        <v>2962</v>
      </c>
      <c r="E2404" s="1705" t="s">
        <v>19</v>
      </c>
    </row>
    <row r="2405" spans="1:9" ht="15" customHeight="1" x14ac:dyDescent="0.35">
      <c r="A2405" s="1705">
        <v>71275</v>
      </c>
      <c r="B2405" s="1706">
        <v>1.77</v>
      </c>
      <c r="C2405" s="89" t="s">
        <v>2963</v>
      </c>
      <c r="E2405" s="1705" t="s">
        <v>19</v>
      </c>
    </row>
    <row r="2406" spans="1:9" ht="15" customHeight="1" x14ac:dyDescent="0.35">
      <c r="A2406" s="1705">
        <v>71275</v>
      </c>
      <c r="B2406" s="1706">
        <v>1.77</v>
      </c>
      <c r="C2406" s="100" t="s">
        <v>2964</v>
      </c>
      <c r="E2406" s="1705" t="s">
        <v>19</v>
      </c>
    </row>
    <row r="2407" spans="1:9" ht="15" customHeight="1" x14ac:dyDescent="0.35">
      <c r="A2407" s="1705">
        <v>71275</v>
      </c>
      <c r="B2407" s="1706">
        <v>1.77</v>
      </c>
      <c r="C2407" s="100" t="s">
        <v>2965</v>
      </c>
      <c r="E2407" s="1705" t="s">
        <v>19</v>
      </c>
    </row>
    <row r="2408" spans="1:9" ht="15" customHeight="1" x14ac:dyDescent="0.35">
      <c r="A2408" s="1705">
        <v>71275</v>
      </c>
      <c r="B2408" s="1706">
        <v>1.77</v>
      </c>
      <c r="C2408" s="100" t="s">
        <v>168</v>
      </c>
      <c r="E2408" s="1705" t="s">
        <v>39</v>
      </c>
    </row>
    <row r="2409" spans="1:9" ht="15" customHeight="1" x14ac:dyDescent="0.35">
      <c r="A2409" s="1705">
        <v>71275</v>
      </c>
      <c r="B2409" s="1706">
        <v>1.77</v>
      </c>
      <c r="C2409" s="100" t="s">
        <v>169</v>
      </c>
      <c r="E2409" s="1705" t="s">
        <v>39</v>
      </c>
    </row>
    <row r="2410" spans="1:9" ht="15" customHeight="1" x14ac:dyDescent="0.35">
      <c r="A2410" s="1705">
        <v>71275</v>
      </c>
      <c r="B2410" s="1706">
        <v>1.77</v>
      </c>
      <c r="C2410" s="100" t="s">
        <v>485</v>
      </c>
      <c r="E2410" s="1705" t="s">
        <v>182</v>
      </c>
    </row>
    <row r="2411" spans="1:9" ht="15" customHeight="1" x14ac:dyDescent="0.35">
      <c r="A2411" s="1705">
        <v>71275</v>
      </c>
      <c r="B2411" s="1706">
        <v>1.77</v>
      </c>
      <c r="C2411" s="100" t="s">
        <v>486</v>
      </c>
      <c r="E2411" s="1705" t="s">
        <v>182</v>
      </c>
    </row>
    <row r="2412" spans="1:9" ht="15" customHeight="1" x14ac:dyDescent="0.35">
      <c r="A2412" s="1705">
        <v>71275</v>
      </c>
      <c r="B2412" s="1706">
        <v>1.77</v>
      </c>
      <c r="C2412" s="100" t="s">
        <v>487</v>
      </c>
      <c r="E2412" s="1705" t="s">
        <v>182</v>
      </c>
    </row>
    <row r="2413" spans="1:9" ht="15" customHeight="1" x14ac:dyDescent="0.35">
      <c r="A2413" s="1705">
        <v>71275</v>
      </c>
      <c r="B2413" s="1737">
        <v>1.77</v>
      </c>
      <c r="C2413" s="100" t="s">
        <v>762</v>
      </c>
      <c r="E2413" s="1705" t="s">
        <v>532</v>
      </c>
    </row>
    <row r="2414" spans="1:9" ht="15" customHeight="1" x14ac:dyDescent="0.35">
      <c r="A2414" s="1705">
        <v>71275</v>
      </c>
      <c r="B2414" s="1706">
        <v>1.77</v>
      </c>
      <c r="C2414" s="89" t="s">
        <v>4133</v>
      </c>
      <c r="E2414" s="100" t="s">
        <v>875</v>
      </c>
    </row>
    <row r="2415" spans="1:9" ht="15" customHeight="1" x14ac:dyDescent="0.35">
      <c r="A2415" s="1705">
        <v>71275</v>
      </c>
      <c r="B2415" s="1706">
        <v>1.77</v>
      </c>
      <c r="C2415" s="100" t="s">
        <v>8647</v>
      </c>
      <c r="E2415" s="1705" t="s">
        <v>875</v>
      </c>
      <c r="F2415" s="100"/>
      <c r="I2415" s="100"/>
    </row>
    <row r="2416" spans="1:9" ht="15" customHeight="1" x14ac:dyDescent="0.35">
      <c r="A2416" s="1705">
        <v>71275</v>
      </c>
      <c r="B2416" s="1706">
        <v>1.77</v>
      </c>
      <c r="C2416" s="100" t="s">
        <v>1216</v>
      </c>
      <c r="E2416" s="1705" t="s">
        <v>879</v>
      </c>
    </row>
    <row r="2417" spans="1:9" ht="15" customHeight="1" x14ac:dyDescent="0.35">
      <c r="A2417" s="1705">
        <v>71275</v>
      </c>
      <c r="B2417" s="1706">
        <v>1.77</v>
      </c>
      <c r="C2417" s="100" t="s">
        <v>1424</v>
      </c>
      <c r="E2417" s="1705" t="s">
        <v>1280</v>
      </c>
      <c r="F2417" s="100"/>
      <c r="I2417" s="100"/>
    </row>
    <row r="2418" spans="1:9" ht="15" customHeight="1" x14ac:dyDescent="0.35">
      <c r="A2418" s="1740">
        <v>71275</v>
      </c>
      <c r="B2418" s="1706">
        <v>1.77</v>
      </c>
      <c r="C2418" s="1742" t="s">
        <v>1572</v>
      </c>
      <c r="E2418" s="1705" t="s">
        <v>1433</v>
      </c>
    </row>
    <row r="2419" spans="1:9" ht="15" customHeight="1" x14ac:dyDescent="0.35">
      <c r="A2419" s="1753">
        <v>71275</v>
      </c>
      <c r="B2419" s="1706">
        <v>1.77</v>
      </c>
      <c r="C2419" s="1742" t="s">
        <v>1573</v>
      </c>
      <c r="E2419" s="1705" t="s">
        <v>1433</v>
      </c>
    </row>
    <row r="2420" spans="1:9" ht="15" customHeight="1" x14ac:dyDescent="0.35">
      <c r="A2420" s="1740">
        <v>71275</v>
      </c>
      <c r="B2420" s="1706">
        <v>1.77</v>
      </c>
      <c r="C2420" s="1742" t="s">
        <v>14919</v>
      </c>
      <c r="E2420" s="1705" t="s">
        <v>1433</v>
      </c>
    </row>
    <row r="2421" spans="1:9" ht="15" customHeight="1" x14ac:dyDescent="0.35">
      <c r="A2421" s="1753">
        <v>71275</v>
      </c>
      <c r="B2421" s="1706">
        <v>1.77</v>
      </c>
      <c r="C2421" s="1742" t="s">
        <v>1574</v>
      </c>
      <c r="E2421" s="1705" t="s">
        <v>1433</v>
      </c>
    </row>
    <row r="2422" spans="1:9" ht="15" customHeight="1" x14ac:dyDescent="0.35">
      <c r="A2422" s="1705">
        <v>71275</v>
      </c>
      <c r="B2422" s="1706">
        <v>1.77</v>
      </c>
      <c r="C2422" s="89" t="s">
        <v>1575</v>
      </c>
      <c r="E2422" s="1705" t="s">
        <v>1433</v>
      </c>
    </row>
    <row r="2423" spans="1:9" ht="15" customHeight="1" x14ac:dyDescent="0.35">
      <c r="A2423" s="1753">
        <v>71275</v>
      </c>
      <c r="B2423" s="1706">
        <v>1.77</v>
      </c>
      <c r="C2423" s="1742" t="s">
        <v>1576</v>
      </c>
      <c r="E2423" s="1705" t="s">
        <v>1433</v>
      </c>
    </row>
    <row r="2424" spans="1:9" ht="15" customHeight="1" x14ac:dyDescent="0.35">
      <c r="A2424" s="1705">
        <v>71275</v>
      </c>
      <c r="B2424" s="1706">
        <v>1.77</v>
      </c>
      <c r="C2424" s="100" t="s">
        <v>2146</v>
      </c>
      <c r="E2424" s="1705" t="s">
        <v>1755</v>
      </c>
    </row>
    <row r="2425" spans="1:9" ht="15" customHeight="1" x14ac:dyDescent="0.35">
      <c r="A2425" s="1705">
        <v>71275</v>
      </c>
      <c r="B2425" s="1706">
        <v>1.77</v>
      </c>
      <c r="C2425" s="100" t="s">
        <v>2609</v>
      </c>
      <c r="E2425" s="1705" t="s">
        <v>2237</v>
      </c>
    </row>
    <row r="2426" spans="1:9" ht="15" customHeight="1" x14ac:dyDescent="0.35">
      <c r="A2426" s="1705">
        <v>71275</v>
      </c>
      <c r="B2426" s="1706">
        <v>1.77</v>
      </c>
      <c r="C2426" s="100" t="s">
        <v>2610</v>
      </c>
      <c r="E2426" s="1705" t="s">
        <v>2237</v>
      </c>
    </row>
    <row r="2427" spans="1:9" ht="15" customHeight="1" x14ac:dyDescent="0.35">
      <c r="A2427" s="1705">
        <v>71275</v>
      </c>
      <c r="B2427" s="1706">
        <v>1.77</v>
      </c>
      <c r="C2427" s="100" t="s">
        <v>3643</v>
      </c>
      <c r="E2427" s="1705" t="s">
        <v>2994</v>
      </c>
    </row>
    <row r="2428" spans="1:9" ht="15" customHeight="1" x14ac:dyDescent="0.35">
      <c r="A2428" s="1705">
        <v>71275</v>
      </c>
      <c r="B2428" s="1706">
        <v>1.77</v>
      </c>
      <c r="C2428" s="100" t="s">
        <v>3644</v>
      </c>
      <c r="E2428" s="1705" t="s">
        <v>2994</v>
      </c>
    </row>
    <row r="2429" spans="1:9" ht="15" customHeight="1" x14ac:dyDescent="0.35">
      <c r="A2429" s="1705">
        <v>71275</v>
      </c>
      <c r="B2429" s="1706">
        <v>1.77</v>
      </c>
      <c r="C2429" s="89" t="s">
        <v>4257</v>
      </c>
      <c r="E2429" s="100" t="s">
        <v>4174</v>
      </c>
    </row>
    <row r="2430" spans="1:9" ht="15" customHeight="1" x14ac:dyDescent="0.35">
      <c r="A2430" s="1705">
        <v>71275</v>
      </c>
      <c r="B2430" s="1706">
        <v>1.77</v>
      </c>
      <c r="C2430" s="89" t="s">
        <v>4557</v>
      </c>
      <c r="E2430" s="1705" t="s">
        <v>4266</v>
      </c>
    </row>
    <row r="2431" spans="1:9" ht="15" customHeight="1" x14ac:dyDescent="0.35">
      <c r="A2431" s="1705">
        <v>71275</v>
      </c>
      <c r="B2431" s="1706">
        <v>1.77</v>
      </c>
      <c r="C2431" s="89" t="s">
        <v>4558</v>
      </c>
      <c r="E2431" s="1705" t="s">
        <v>4266</v>
      </c>
    </row>
    <row r="2432" spans="1:9" ht="15" customHeight="1" x14ac:dyDescent="0.35">
      <c r="A2432" s="1705">
        <v>71275</v>
      </c>
      <c r="B2432" s="1706">
        <v>1.77</v>
      </c>
      <c r="C2432" s="100" t="s">
        <v>4919</v>
      </c>
      <c r="E2432" s="100" t="s">
        <v>4609</v>
      </c>
    </row>
    <row r="2433" spans="1:5" ht="15" customHeight="1" x14ac:dyDescent="0.35">
      <c r="A2433" s="1705">
        <v>71275</v>
      </c>
      <c r="B2433" s="1706">
        <v>1.77</v>
      </c>
      <c r="C2433" s="100" t="s">
        <v>4920</v>
      </c>
      <c r="E2433" s="100" t="s">
        <v>4609</v>
      </c>
    </row>
    <row r="2434" spans="1:5" ht="15" customHeight="1" x14ac:dyDescent="0.35">
      <c r="A2434" s="1705">
        <v>71275</v>
      </c>
      <c r="B2434" s="1706">
        <v>1.77</v>
      </c>
      <c r="C2434" s="100" t="s">
        <v>4921</v>
      </c>
      <c r="E2434" s="100" t="s">
        <v>4609</v>
      </c>
    </row>
    <row r="2435" spans="1:5" ht="15" customHeight="1" x14ac:dyDescent="0.35">
      <c r="A2435" s="1705">
        <v>71275</v>
      </c>
      <c r="B2435" s="1706">
        <v>1.77</v>
      </c>
      <c r="C2435" s="89" t="s">
        <v>5409</v>
      </c>
      <c r="E2435" s="100" t="s">
        <v>5155</v>
      </c>
    </row>
    <row r="2436" spans="1:5" ht="15" customHeight="1" x14ac:dyDescent="0.35">
      <c r="A2436" s="1705">
        <v>71275</v>
      </c>
      <c r="B2436" s="1706">
        <v>1.77</v>
      </c>
      <c r="C2436" s="100" t="s">
        <v>5679</v>
      </c>
      <c r="E2436" s="100" t="s">
        <v>5452</v>
      </c>
    </row>
    <row r="2437" spans="1:5" ht="15" customHeight="1" x14ac:dyDescent="0.35">
      <c r="A2437" s="1705">
        <v>71275</v>
      </c>
      <c r="B2437" s="1706">
        <v>1.77</v>
      </c>
      <c r="C2437" s="100" t="s">
        <v>14913</v>
      </c>
      <c r="E2437" s="100" t="s">
        <v>5695</v>
      </c>
    </row>
    <row r="2438" spans="1:5" ht="15" customHeight="1" x14ac:dyDescent="0.35">
      <c r="A2438" s="1705">
        <v>71275</v>
      </c>
      <c r="B2438" s="1706">
        <v>1.77</v>
      </c>
      <c r="C2438" s="100" t="s">
        <v>5900</v>
      </c>
      <c r="E2438" s="100" t="s">
        <v>5695</v>
      </c>
    </row>
    <row r="2439" spans="1:5" ht="15" customHeight="1" x14ac:dyDescent="0.35">
      <c r="A2439" s="1705">
        <v>71275</v>
      </c>
      <c r="B2439" s="1706">
        <v>1.77</v>
      </c>
      <c r="C2439" s="100" t="s">
        <v>5901</v>
      </c>
      <c r="E2439" s="100" t="s">
        <v>5695</v>
      </c>
    </row>
    <row r="2440" spans="1:5" ht="15" customHeight="1" x14ac:dyDescent="0.35">
      <c r="A2440" s="1705">
        <v>71275</v>
      </c>
      <c r="B2440" s="1706">
        <v>1.77</v>
      </c>
      <c r="C2440" s="89" t="s">
        <v>8329</v>
      </c>
      <c r="E2440" s="100" t="s">
        <v>5912</v>
      </c>
    </row>
    <row r="2441" spans="1:5" ht="15" customHeight="1" x14ac:dyDescent="0.35">
      <c r="A2441" s="1705">
        <v>71275</v>
      </c>
      <c r="B2441" s="1706">
        <v>1.77</v>
      </c>
      <c r="C2441" s="89" t="s">
        <v>8330</v>
      </c>
      <c r="E2441" s="100" t="s">
        <v>5912</v>
      </c>
    </row>
    <row r="2442" spans="1:5" ht="15" customHeight="1" x14ac:dyDescent="0.35">
      <c r="A2442" s="1705">
        <v>71275</v>
      </c>
      <c r="B2442" s="1706">
        <v>1.77</v>
      </c>
      <c r="C2442" s="100" t="s">
        <v>6101</v>
      </c>
      <c r="E2442" s="100" t="s">
        <v>5923</v>
      </c>
    </row>
    <row r="2443" spans="1:5" ht="15" customHeight="1" x14ac:dyDescent="0.35">
      <c r="A2443" s="1705">
        <v>71275</v>
      </c>
      <c r="B2443" s="1706">
        <v>1.77</v>
      </c>
      <c r="C2443" s="100" t="s">
        <v>6452</v>
      </c>
      <c r="E2443" s="100" t="s">
        <v>6110</v>
      </c>
    </row>
    <row r="2444" spans="1:5" ht="15" customHeight="1" x14ac:dyDescent="0.35">
      <c r="A2444" s="1705">
        <v>71275</v>
      </c>
      <c r="B2444" s="1706">
        <v>1.77</v>
      </c>
      <c r="C2444" s="100" t="s">
        <v>5679</v>
      </c>
      <c r="E2444" s="100" t="s">
        <v>6110</v>
      </c>
    </row>
    <row r="2445" spans="1:5" ht="15" customHeight="1" x14ac:dyDescent="0.35">
      <c r="A2445" s="1705">
        <v>71275</v>
      </c>
      <c r="B2445" s="1706">
        <v>1.77</v>
      </c>
      <c r="C2445" s="100" t="s">
        <v>4133</v>
      </c>
      <c r="E2445" s="1705" t="s">
        <v>6737</v>
      </c>
    </row>
    <row r="2446" spans="1:5" ht="15" customHeight="1" x14ac:dyDescent="0.35">
      <c r="A2446" s="1705">
        <v>71275</v>
      </c>
      <c r="B2446" s="1706">
        <v>1.77</v>
      </c>
      <c r="C2446" s="89" t="s">
        <v>7278</v>
      </c>
      <c r="E2446" s="1705" t="s">
        <v>6965</v>
      </c>
    </row>
    <row r="2447" spans="1:5" ht="15" customHeight="1" x14ac:dyDescent="0.35">
      <c r="A2447" s="1705">
        <v>71275</v>
      </c>
      <c r="B2447" s="1706">
        <v>1.77</v>
      </c>
      <c r="C2447" s="100" t="s">
        <v>7279</v>
      </c>
      <c r="E2447" s="1705" t="s">
        <v>6965</v>
      </c>
    </row>
    <row r="2448" spans="1:5" ht="15" customHeight="1" x14ac:dyDescent="0.35">
      <c r="A2448" s="1705">
        <v>71275</v>
      </c>
      <c r="B2448" s="1706">
        <v>1.77</v>
      </c>
      <c r="C2448" s="89" t="s">
        <v>7404</v>
      </c>
      <c r="E2448" s="1705" t="s">
        <v>7410</v>
      </c>
    </row>
    <row r="2449" spans="1:9" ht="15" customHeight="1" x14ac:dyDescent="0.35">
      <c r="A2449" s="1705">
        <v>71275</v>
      </c>
      <c r="B2449" s="1706">
        <v>1.77</v>
      </c>
      <c r="C2449" s="100" t="s">
        <v>7886</v>
      </c>
      <c r="E2449" s="1705" t="s">
        <v>7428</v>
      </c>
    </row>
    <row r="2450" spans="1:9" ht="15" customHeight="1" x14ac:dyDescent="0.35">
      <c r="A2450" s="1705">
        <v>71275</v>
      </c>
      <c r="B2450" s="1706">
        <v>1.77</v>
      </c>
      <c r="C2450" s="100" t="s">
        <v>7887</v>
      </c>
      <c r="E2450" s="1705" t="s">
        <v>7428</v>
      </c>
    </row>
    <row r="2451" spans="1:9" ht="15" customHeight="1" x14ac:dyDescent="0.35">
      <c r="A2451" s="1705">
        <v>71275</v>
      </c>
      <c r="B2451" s="1706">
        <v>1.77</v>
      </c>
      <c r="C2451" s="89" t="s">
        <v>8675</v>
      </c>
      <c r="E2451" s="1705" t="s">
        <v>8655</v>
      </c>
    </row>
    <row r="2452" spans="1:9" ht="15" customHeight="1" x14ac:dyDescent="0.35">
      <c r="A2452" s="1705">
        <v>71275</v>
      </c>
      <c r="B2452" s="1706">
        <v>1.77</v>
      </c>
      <c r="C2452" s="89" t="s">
        <v>9063</v>
      </c>
      <c r="E2452" s="1705" t="s">
        <v>8689</v>
      </c>
    </row>
    <row r="2453" spans="1:9" ht="15" customHeight="1" x14ac:dyDescent="0.35">
      <c r="A2453" s="1705">
        <v>71275</v>
      </c>
      <c r="B2453" s="1706">
        <v>1.77</v>
      </c>
      <c r="C2453" s="100" t="s">
        <v>9511</v>
      </c>
      <c r="E2453" s="1738" t="s">
        <v>9126</v>
      </c>
      <c r="F2453" s="100"/>
      <c r="I2453" s="100"/>
    </row>
    <row r="2454" spans="1:9" ht="15" customHeight="1" x14ac:dyDescent="0.35">
      <c r="A2454" s="1705">
        <v>71275</v>
      </c>
      <c r="B2454" s="1706">
        <v>1.77</v>
      </c>
      <c r="C2454" s="100" t="s">
        <v>9512</v>
      </c>
      <c r="E2454" s="1738" t="s">
        <v>9126</v>
      </c>
      <c r="F2454" s="100"/>
      <c r="I2454" s="100"/>
    </row>
    <row r="2455" spans="1:9" ht="15" customHeight="1" x14ac:dyDescent="0.35">
      <c r="A2455" s="1705">
        <v>71275</v>
      </c>
      <c r="B2455" s="1706">
        <v>1.77</v>
      </c>
      <c r="C2455" s="89" t="s">
        <v>4133</v>
      </c>
      <c r="E2455" s="1705" t="s">
        <v>9583</v>
      </c>
    </row>
    <row r="2456" spans="1:9" ht="15" customHeight="1" x14ac:dyDescent="0.35">
      <c r="A2456" s="1705">
        <v>71275</v>
      </c>
      <c r="B2456" s="1706">
        <v>1.77</v>
      </c>
      <c r="C2456" s="89" t="s">
        <v>7886</v>
      </c>
      <c r="E2456" s="1705" t="s">
        <v>10273</v>
      </c>
    </row>
    <row r="2457" spans="1:9" ht="15" customHeight="1" x14ac:dyDescent="0.35">
      <c r="A2457" s="1705">
        <v>71275</v>
      </c>
      <c r="B2457" s="1706">
        <v>1.77</v>
      </c>
      <c r="C2457" s="89" t="s">
        <v>11897</v>
      </c>
      <c r="E2457" s="1705" t="s">
        <v>10273</v>
      </c>
    </row>
    <row r="2458" spans="1:9" ht="15" customHeight="1" x14ac:dyDescent="0.35">
      <c r="A2458" s="1705">
        <v>71275</v>
      </c>
      <c r="B2458" s="1706">
        <v>1.77</v>
      </c>
      <c r="C2458" s="89" t="s">
        <v>11898</v>
      </c>
      <c r="E2458" s="1705" t="s">
        <v>10273</v>
      </c>
    </row>
    <row r="2459" spans="1:9" ht="15" customHeight="1" x14ac:dyDescent="0.35">
      <c r="A2459" s="1705">
        <v>71275</v>
      </c>
      <c r="B2459" s="1706">
        <v>1.77</v>
      </c>
      <c r="C2459" s="1705" t="s">
        <v>11899</v>
      </c>
      <c r="E2459" s="1705" t="s">
        <v>10273</v>
      </c>
    </row>
    <row r="2460" spans="1:9" ht="15" customHeight="1" x14ac:dyDescent="0.35">
      <c r="A2460" s="1705">
        <v>71275</v>
      </c>
      <c r="B2460" s="1706">
        <v>1.77</v>
      </c>
      <c r="C2460" s="1705" t="s">
        <v>11900</v>
      </c>
      <c r="E2460" s="1705" t="s">
        <v>10273</v>
      </c>
    </row>
    <row r="2461" spans="1:9" ht="15" customHeight="1" x14ac:dyDescent="0.35">
      <c r="A2461" s="1705">
        <v>71275</v>
      </c>
      <c r="B2461" s="1706">
        <v>1.77</v>
      </c>
      <c r="C2461" s="89" t="s">
        <v>11901</v>
      </c>
      <c r="E2461" s="1705" t="s">
        <v>10273</v>
      </c>
    </row>
    <row r="2462" spans="1:9" ht="15" customHeight="1" x14ac:dyDescent="0.35">
      <c r="A2462" s="1705">
        <v>71275</v>
      </c>
      <c r="B2462" s="1706">
        <v>1.77</v>
      </c>
      <c r="C2462" s="89" t="s">
        <v>7887</v>
      </c>
      <c r="E2462" s="1705" t="s">
        <v>10273</v>
      </c>
    </row>
    <row r="2463" spans="1:9" ht="15" customHeight="1" x14ac:dyDescent="0.35">
      <c r="A2463" s="1705">
        <v>71275</v>
      </c>
      <c r="B2463" s="1706">
        <v>1.77</v>
      </c>
      <c r="C2463" s="1705" t="s">
        <v>11902</v>
      </c>
      <c r="E2463" s="1705" t="s">
        <v>10273</v>
      </c>
    </row>
    <row r="2464" spans="1:9" ht="15" customHeight="1" x14ac:dyDescent="0.35">
      <c r="A2464" s="1705">
        <v>71275</v>
      </c>
      <c r="B2464" s="1706">
        <v>1.77</v>
      </c>
      <c r="C2464" s="100" t="s">
        <v>12438</v>
      </c>
      <c r="E2464" s="100" t="s">
        <v>12088</v>
      </c>
    </row>
    <row r="2465" spans="1:9" ht="15" customHeight="1" x14ac:dyDescent="0.35">
      <c r="A2465" s="1705">
        <v>71275</v>
      </c>
      <c r="B2465" s="1706">
        <v>1.77</v>
      </c>
      <c r="C2465" s="100" t="s">
        <v>7279</v>
      </c>
      <c r="E2465" s="100" t="s">
        <v>12088</v>
      </c>
    </row>
    <row r="2466" spans="1:9" ht="15" customHeight="1" x14ac:dyDescent="0.35">
      <c r="A2466" s="1705">
        <v>71275</v>
      </c>
      <c r="B2466" s="1706">
        <v>1.77</v>
      </c>
      <c r="C2466" s="100" t="s">
        <v>13294</v>
      </c>
      <c r="E2466" s="1705" t="s">
        <v>12542</v>
      </c>
    </row>
    <row r="2467" spans="1:9" ht="15" customHeight="1" x14ac:dyDescent="0.35">
      <c r="A2467" s="1705">
        <v>71275</v>
      </c>
      <c r="B2467" s="1706">
        <v>1.77</v>
      </c>
      <c r="C2467" s="100" t="s">
        <v>13295</v>
      </c>
      <c r="E2467" s="1705" t="s">
        <v>12542</v>
      </c>
    </row>
    <row r="2468" spans="1:9" ht="15" customHeight="1" x14ac:dyDescent="0.35">
      <c r="A2468" s="1705">
        <v>71275</v>
      </c>
      <c r="B2468" s="1706">
        <v>1.77</v>
      </c>
      <c r="C2468" s="100" t="s">
        <v>13296</v>
      </c>
      <c r="E2468" s="1705" t="s">
        <v>12542</v>
      </c>
    </row>
    <row r="2469" spans="1:9" ht="15" customHeight="1" x14ac:dyDescent="0.35">
      <c r="A2469" s="1705">
        <v>71275</v>
      </c>
      <c r="B2469" s="1706">
        <v>1.77</v>
      </c>
      <c r="C2469" s="100" t="s">
        <v>13297</v>
      </c>
      <c r="E2469" s="1705" t="s">
        <v>12542</v>
      </c>
    </row>
    <row r="2470" spans="1:9" ht="15" customHeight="1" x14ac:dyDescent="0.35">
      <c r="A2470" s="1705">
        <v>71275</v>
      </c>
      <c r="B2470" s="1706">
        <v>1.77</v>
      </c>
      <c r="C2470" s="100" t="s">
        <v>4133</v>
      </c>
      <c r="E2470" s="1705" t="s">
        <v>13383</v>
      </c>
    </row>
    <row r="2471" spans="1:9" ht="15" customHeight="1" x14ac:dyDescent="0.35">
      <c r="A2471" s="1740">
        <v>71550</v>
      </c>
      <c r="B2471" s="1706">
        <v>1.42</v>
      </c>
      <c r="C2471" s="1742" t="s">
        <v>1563</v>
      </c>
      <c r="E2471" s="1705" t="s">
        <v>1433</v>
      </c>
    </row>
    <row r="2472" spans="1:9" ht="15" customHeight="1" x14ac:dyDescent="0.35">
      <c r="A2472" s="1740">
        <v>71550</v>
      </c>
      <c r="B2472" s="1706">
        <v>1.42</v>
      </c>
      <c r="C2472" s="1742" t="s">
        <v>14934</v>
      </c>
      <c r="E2472" s="1705" t="s">
        <v>1433</v>
      </c>
    </row>
    <row r="2473" spans="1:9" ht="15" customHeight="1" x14ac:dyDescent="0.35">
      <c r="A2473" s="1705">
        <v>71550</v>
      </c>
      <c r="B2473" s="1706">
        <v>1.42</v>
      </c>
      <c r="C2473" s="100" t="s">
        <v>2531</v>
      </c>
      <c r="E2473" s="1705" t="s">
        <v>2237</v>
      </c>
    </row>
    <row r="2474" spans="1:9" ht="15" customHeight="1" x14ac:dyDescent="0.35">
      <c r="A2474" s="1705">
        <v>71550</v>
      </c>
      <c r="B2474" s="1706">
        <v>1.42</v>
      </c>
      <c r="C2474" s="100" t="s">
        <v>3555</v>
      </c>
      <c r="E2474" s="1705" t="s">
        <v>2994</v>
      </c>
    </row>
    <row r="2475" spans="1:9" ht="15" customHeight="1" x14ac:dyDescent="0.35">
      <c r="A2475" s="1705">
        <v>71550</v>
      </c>
      <c r="B2475" s="1706">
        <v>1.42</v>
      </c>
      <c r="C2475" s="100" t="s">
        <v>3556</v>
      </c>
      <c r="E2475" s="1705" t="s">
        <v>2994</v>
      </c>
    </row>
    <row r="2476" spans="1:9" ht="15" customHeight="1" x14ac:dyDescent="0.35">
      <c r="A2476" s="1705">
        <v>71550</v>
      </c>
      <c r="B2476" s="1706">
        <v>1.42</v>
      </c>
      <c r="C2476" s="100" t="s">
        <v>4088</v>
      </c>
      <c r="E2476" s="100" t="s">
        <v>6110</v>
      </c>
    </row>
    <row r="2477" spans="1:9" ht="15" customHeight="1" x14ac:dyDescent="0.35">
      <c r="A2477" s="1705">
        <v>71550</v>
      </c>
      <c r="B2477" s="1706">
        <v>1.42</v>
      </c>
      <c r="C2477" s="100" t="s">
        <v>6677</v>
      </c>
      <c r="E2477" s="1705" t="s">
        <v>6556</v>
      </c>
    </row>
    <row r="2478" spans="1:9" ht="15" customHeight="1" x14ac:dyDescent="0.35">
      <c r="A2478" s="1738">
        <v>71550</v>
      </c>
      <c r="B2478" s="1739">
        <v>1.42</v>
      </c>
      <c r="C2478" s="100" t="s">
        <v>2531</v>
      </c>
      <c r="E2478" s="1705" t="s">
        <v>6965</v>
      </c>
    </row>
    <row r="2479" spans="1:9" ht="15" customHeight="1" x14ac:dyDescent="0.35">
      <c r="A2479" s="1705">
        <v>71550</v>
      </c>
      <c r="B2479" s="1706">
        <v>1.42</v>
      </c>
      <c r="C2479" s="100" t="s">
        <v>7808</v>
      </c>
      <c r="E2479" s="1705" t="s">
        <v>7428</v>
      </c>
      <c r="F2479" s="100"/>
      <c r="I2479" s="100"/>
    </row>
    <row r="2480" spans="1:9" ht="15" customHeight="1" x14ac:dyDescent="0.35">
      <c r="A2480" s="1705">
        <v>71550</v>
      </c>
      <c r="B2480" s="1706">
        <v>1.42</v>
      </c>
      <c r="C2480" s="100" t="s">
        <v>8066</v>
      </c>
      <c r="E2480" s="100" t="s">
        <v>7979</v>
      </c>
    </row>
    <row r="2481" spans="1:9" ht="15" customHeight="1" x14ac:dyDescent="0.35">
      <c r="A2481" s="1705">
        <v>71550</v>
      </c>
      <c r="B2481" s="1706">
        <v>1.42</v>
      </c>
      <c r="C2481" s="100" t="s">
        <v>2531</v>
      </c>
      <c r="E2481" s="1705" t="s">
        <v>9583</v>
      </c>
    </row>
    <row r="2482" spans="1:9" ht="15" customHeight="1" x14ac:dyDescent="0.35">
      <c r="A2482" s="1705">
        <v>71550</v>
      </c>
      <c r="B2482" s="1706">
        <v>1.42</v>
      </c>
      <c r="C2482" s="100" t="s">
        <v>11649</v>
      </c>
      <c r="E2482" s="1705" t="s">
        <v>10273</v>
      </c>
    </row>
    <row r="2483" spans="1:9" ht="15" customHeight="1" x14ac:dyDescent="0.35">
      <c r="A2483" s="1705">
        <v>71550</v>
      </c>
      <c r="B2483" s="1706">
        <v>1.42</v>
      </c>
      <c r="C2483" s="100" t="s">
        <v>11650</v>
      </c>
      <c r="E2483" s="1705" t="s">
        <v>10273</v>
      </c>
    </row>
    <row r="2484" spans="1:9" ht="15" customHeight="1" x14ac:dyDescent="0.35">
      <c r="A2484" s="1705">
        <v>71550</v>
      </c>
      <c r="B2484" s="1706">
        <v>1.42</v>
      </c>
      <c r="C2484" s="100" t="s">
        <v>11651</v>
      </c>
      <c r="E2484" s="1705" t="s">
        <v>10273</v>
      </c>
      <c r="F2484" s="100"/>
      <c r="I2484" s="100"/>
    </row>
    <row r="2485" spans="1:9" ht="15" customHeight="1" x14ac:dyDescent="0.35">
      <c r="A2485" s="1705">
        <v>71550</v>
      </c>
      <c r="B2485" s="1706">
        <v>1.42</v>
      </c>
      <c r="C2485" s="100" t="s">
        <v>4088</v>
      </c>
      <c r="E2485" s="100" t="s">
        <v>12088</v>
      </c>
    </row>
    <row r="2486" spans="1:9" ht="15" customHeight="1" x14ac:dyDescent="0.35">
      <c r="A2486" s="1705">
        <v>71550</v>
      </c>
      <c r="B2486" s="1706">
        <v>1.42</v>
      </c>
      <c r="C2486" s="1705" t="s">
        <v>13190</v>
      </c>
      <c r="E2486" s="1705" t="s">
        <v>12542</v>
      </c>
    </row>
    <row r="2487" spans="1:9" ht="15" customHeight="1" x14ac:dyDescent="0.35">
      <c r="A2487" s="1705">
        <v>71550</v>
      </c>
      <c r="B2487" s="1706">
        <v>1.42</v>
      </c>
      <c r="C2487" s="100" t="s">
        <v>13191</v>
      </c>
      <c r="E2487" s="1705" t="s">
        <v>12542</v>
      </c>
    </row>
    <row r="2488" spans="1:9" ht="15" customHeight="1" x14ac:dyDescent="0.35">
      <c r="A2488" s="1705">
        <v>71550</v>
      </c>
      <c r="B2488" s="1706">
        <v>1.42</v>
      </c>
      <c r="C2488" s="100" t="s">
        <v>4088</v>
      </c>
      <c r="E2488" s="1705" t="s">
        <v>13383</v>
      </c>
    </row>
    <row r="2489" spans="1:9" ht="15" customHeight="1" x14ac:dyDescent="0.35">
      <c r="A2489" s="1705">
        <v>71550</v>
      </c>
      <c r="B2489" s="1706">
        <v>1.42</v>
      </c>
      <c r="C2489" s="100" t="s">
        <v>13467</v>
      </c>
      <c r="E2489" s="1705" t="s">
        <v>13430</v>
      </c>
    </row>
    <row r="2490" spans="1:9" ht="15" customHeight="1" x14ac:dyDescent="0.35">
      <c r="A2490" s="1705">
        <v>71551</v>
      </c>
      <c r="B2490" s="1706">
        <v>1.69</v>
      </c>
      <c r="C2490" s="100" t="s">
        <v>2580</v>
      </c>
      <c r="E2490" s="1705" t="s">
        <v>2237</v>
      </c>
    </row>
    <row r="2491" spans="1:9" ht="15" customHeight="1" x14ac:dyDescent="0.35">
      <c r="A2491" s="1705">
        <v>71551</v>
      </c>
      <c r="B2491" s="1706">
        <v>1.69</v>
      </c>
      <c r="C2491" s="100" t="s">
        <v>3616</v>
      </c>
      <c r="E2491" s="1705" t="s">
        <v>2994</v>
      </c>
    </row>
    <row r="2492" spans="1:9" ht="15" customHeight="1" x14ac:dyDescent="0.35">
      <c r="A2492" s="1705">
        <v>71551</v>
      </c>
      <c r="B2492" s="1706">
        <v>1.69</v>
      </c>
      <c r="C2492" s="100" t="s">
        <v>6440</v>
      </c>
      <c r="E2492" s="100" t="s">
        <v>6110</v>
      </c>
    </row>
    <row r="2493" spans="1:9" ht="15" customHeight="1" x14ac:dyDescent="0.35">
      <c r="A2493" s="1705">
        <v>71551</v>
      </c>
      <c r="B2493" s="1706">
        <v>1.69</v>
      </c>
      <c r="C2493" s="100" t="s">
        <v>6700</v>
      </c>
      <c r="E2493" s="1705" t="s">
        <v>6556</v>
      </c>
    </row>
    <row r="2494" spans="1:9" ht="15" customHeight="1" x14ac:dyDescent="0.35">
      <c r="A2494" s="1738">
        <v>71551</v>
      </c>
      <c r="B2494" s="1739">
        <v>1.69</v>
      </c>
      <c r="C2494" s="100" t="s">
        <v>7256</v>
      </c>
      <c r="E2494" s="1705" t="s">
        <v>6965</v>
      </c>
    </row>
    <row r="2495" spans="1:9" ht="15" customHeight="1" x14ac:dyDescent="0.35">
      <c r="A2495" s="1738">
        <v>71551</v>
      </c>
      <c r="B2495" s="1739">
        <v>1.69</v>
      </c>
      <c r="C2495" s="100" t="s">
        <v>7257</v>
      </c>
      <c r="E2495" s="1705" t="s">
        <v>6965</v>
      </c>
    </row>
    <row r="2496" spans="1:9" ht="15" customHeight="1" x14ac:dyDescent="0.35">
      <c r="A2496" s="1705">
        <v>71551</v>
      </c>
      <c r="B2496" s="1706">
        <v>1.69</v>
      </c>
      <c r="C2496" s="100" t="s">
        <v>7844</v>
      </c>
      <c r="E2496" s="1705" t="s">
        <v>7428</v>
      </c>
      <c r="F2496" s="100"/>
      <c r="I2496" s="100"/>
    </row>
    <row r="2497" spans="1:9" ht="15" customHeight="1" x14ac:dyDescent="0.35">
      <c r="A2497" s="1705">
        <v>71551</v>
      </c>
      <c r="B2497" s="1706">
        <v>1.69</v>
      </c>
      <c r="C2497" s="100" t="s">
        <v>4112</v>
      </c>
      <c r="E2497" s="1705" t="s">
        <v>8689</v>
      </c>
    </row>
    <row r="2498" spans="1:9" ht="16.5" customHeight="1" x14ac:dyDescent="0.35">
      <c r="A2498" s="1705">
        <v>71551</v>
      </c>
      <c r="B2498" s="1706">
        <v>1.69</v>
      </c>
      <c r="C2498" s="100" t="s">
        <v>2580</v>
      </c>
      <c r="E2498" s="1705" t="s">
        <v>9583</v>
      </c>
    </row>
    <row r="2499" spans="1:9" ht="15" customHeight="1" x14ac:dyDescent="0.35">
      <c r="A2499" s="1705">
        <v>71551</v>
      </c>
      <c r="B2499" s="1706">
        <v>1.69</v>
      </c>
      <c r="C2499" s="100" t="s">
        <v>4112</v>
      </c>
      <c r="E2499" s="100" t="s">
        <v>12088</v>
      </c>
    </row>
    <row r="2500" spans="1:9" ht="15" customHeight="1" x14ac:dyDescent="0.35">
      <c r="A2500" s="1705">
        <v>71551</v>
      </c>
      <c r="B2500" s="1706">
        <v>1.69</v>
      </c>
      <c r="C2500" s="100" t="s">
        <v>13266</v>
      </c>
      <c r="E2500" s="1705" t="s">
        <v>12542</v>
      </c>
    </row>
    <row r="2501" spans="1:9" ht="15" customHeight="1" x14ac:dyDescent="0.35">
      <c r="A2501" s="1705">
        <v>71551</v>
      </c>
      <c r="B2501" s="1706">
        <v>1.69</v>
      </c>
      <c r="C2501" s="100" t="s">
        <v>4112</v>
      </c>
      <c r="E2501" s="1705" t="s">
        <v>13383</v>
      </c>
    </row>
    <row r="2502" spans="1:9" ht="15" customHeight="1" x14ac:dyDescent="0.35">
      <c r="A2502" s="1738">
        <v>71551</v>
      </c>
      <c r="B2502" s="1739">
        <v>1.69</v>
      </c>
      <c r="C2502" s="100" t="s">
        <v>13565</v>
      </c>
      <c r="E2502" s="1705" t="s">
        <v>13430</v>
      </c>
    </row>
    <row r="2503" spans="1:9" ht="15" customHeight="1" x14ac:dyDescent="0.35">
      <c r="A2503" s="1738">
        <v>71552</v>
      </c>
      <c r="B2503" s="1739">
        <v>2.2000000000000002</v>
      </c>
      <c r="C2503" s="100" t="s">
        <v>1259</v>
      </c>
      <c r="E2503" s="1705" t="s">
        <v>879</v>
      </c>
      <c r="F2503" s="100"/>
      <c r="I2503" s="100"/>
    </row>
    <row r="2504" spans="1:9" ht="15" customHeight="1" x14ac:dyDescent="0.35">
      <c r="A2504" s="1705">
        <v>71552</v>
      </c>
      <c r="B2504" s="1706">
        <v>2.2000000000000002</v>
      </c>
      <c r="C2504" s="100" t="s">
        <v>2656</v>
      </c>
      <c r="E2504" s="1705" t="s">
        <v>2237</v>
      </c>
    </row>
    <row r="2505" spans="1:9" ht="15" customHeight="1" x14ac:dyDescent="0.35">
      <c r="A2505" s="1705">
        <v>71552</v>
      </c>
      <c r="B2505" s="1706">
        <v>2.2000000000000002</v>
      </c>
      <c r="C2505" s="100" t="s">
        <v>3715</v>
      </c>
      <c r="E2505" s="1705" t="s">
        <v>2994</v>
      </c>
    </row>
    <row r="2506" spans="1:9" ht="15" customHeight="1" x14ac:dyDescent="0.35">
      <c r="A2506" s="1705">
        <v>71552</v>
      </c>
      <c r="B2506" s="1706">
        <v>2.2000000000000002</v>
      </c>
      <c r="C2506" s="100" t="s">
        <v>6469</v>
      </c>
      <c r="E2506" s="100" t="s">
        <v>6110</v>
      </c>
    </row>
    <row r="2507" spans="1:9" ht="15" customHeight="1" x14ac:dyDescent="0.35">
      <c r="A2507" s="1705">
        <v>71552</v>
      </c>
      <c r="B2507" s="1706">
        <v>2.2000000000000002</v>
      </c>
      <c r="C2507" s="100" t="s">
        <v>6729</v>
      </c>
      <c r="E2507" s="1705" t="s">
        <v>6556</v>
      </c>
    </row>
    <row r="2508" spans="1:9" ht="15" customHeight="1" x14ac:dyDescent="0.35">
      <c r="A2508" s="1705">
        <v>71552</v>
      </c>
      <c r="B2508" s="1706">
        <v>2.2000000000000002</v>
      </c>
      <c r="C2508" s="100" t="s">
        <v>6956</v>
      </c>
      <c r="E2508" s="1705" t="s">
        <v>6737</v>
      </c>
    </row>
    <row r="2509" spans="1:9" ht="15" customHeight="1" x14ac:dyDescent="0.35">
      <c r="A2509" s="1738">
        <v>71552</v>
      </c>
      <c r="B2509" s="1739">
        <v>2.2000000000000002</v>
      </c>
      <c r="C2509" s="100" t="s">
        <v>7315</v>
      </c>
      <c r="E2509" s="1705" t="s">
        <v>6965</v>
      </c>
      <c r="F2509" s="100"/>
      <c r="I2509" s="100"/>
    </row>
    <row r="2510" spans="1:9" ht="15" customHeight="1" x14ac:dyDescent="0.35">
      <c r="A2510" s="1705">
        <v>71552</v>
      </c>
      <c r="B2510" s="1706">
        <v>2.2000000000000002</v>
      </c>
      <c r="C2510" s="100" t="s">
        <v>7954</v>
      </c>
      <c r="E2510" s="1705" t="s">
        <v>7428</v>
      </c>
      <c r="F2510" s="100"/>
      <c r="I2510" s="100"/>
    </row>
    <row r="2511" spans="1:9" ht="15" customHeight="1" x14ac:dyDescent="0.35">
      <c r="A2511" s="1705">
        <v>71552</v>
      </c>
      <c r="B2511" s="1706">
        <v>2.2000000000000002</v>
      </c>
      <c r="C2511" s="100" t="s">
        <v>9088</v>
      </c>
      <c r="E2511" s="1705" t="s">
        <v>8689</v>
      </c>
    </row>
    <row r="2512" spans="1:9" ht="15" customHeight="1" x14ac:dyDescent="0.35">
      <c r="A2512" s="1705">
        <v>71552</v>
      </c>
      <c r="B2512" s="1706">
        <v>2.2000000000000002</v>
      </c>
      <c r="C2512" s="100" t="s">
        <v>10238</v>
      </c>
      <c r="E2512" s="1705" t="s">
        <v>9583</v>
      </c>
    </row>
    <row r="2513" spans="1:9" ht="15" customHeight="1" x14ac:dyDescent="0.35">
      <c r="A2513" s="1705">
        <v>71552</v>
      </c>
      <c r="B2513" s="1706">
        <v>2.2000000000000002</v>
      </c>
      <c r="C2513" s="100" t="s">
        <v>12490</v>
      </c>
      <c r="E2513" s="100" t="s">
        <v>12088</v>
      </c>
    </row>
    <row r="2514" spans="1:9" ht="15" customHeight="1" x14ac:dyDescent="0.35">
      <c r="A2514" s="1705">
        <v>71552</v>
      </c>
      <c r="B2514" s="1706">
        <v>2.2000000000000002</v>
      </c>
      <c r="C2514" s="100" t="s">
        <v>13364</v>
      </c>
      <c r="E2514" s="1705" t="s">
        <v>12542</v>
      </c>
    </row>
    <row r="2515" spans="1:9" ht="15" customHeight="1" x14ac:dyDescent="0.35">
      <c r="A2515" s="1705">
        <v>71552</v>
      </c>
      <c r="B2515" s="1706">
        <v>2.2000000000000002</v>
      </c>
      <c r="C2515" s="100" t="s">
        <v>4154</v>
      </c>
      <c r="E2515" s="1705" t="s">
        <v>13383</v>
      </c>
    </row>
    <row r="2516" spans="1:9" ht="15" customHeight="1" x14ac:dyDescent="0.35">
      <c r="A2516" s="1705">
        <v>71552</v>
      </c>
      <c r="B2516" s="1706">
        <v>2.2000000000000002</v>
      </c>
      <c r="C2516" s="100" t="s">
        <v>13876</v>
      </c>
      <c r="E2516" s="1705" t="s">
        <v>13580</v>
      </c>
    </row>
    <row r="2517" spans="1:9" ht="15" customHeight="1" x14ac:dyDescent="0.35">
      <c r="A2517" s="1705">
        <v>71555</v>
      </c>
      <c r="B2517" s="1706">
        <v>1.76</v>
      </c>
      <c r="C2517" s="100" t="s">
        <v>14950</v>
      </c>
      <c r="E2517" s="1705" t="s">
        <v>1433</v>
      </c>
    </row>
    <row r="2518" spans="1:9" ht="15" customHeight="1" x14ac:dyDescent="0.35">
      <c r="A2518" s="1705">
        <v>71555</v>
      </c>
      <c r="B2518" s="1706">
        <v>1.76</v>
      </c>
      <c r="C2518" s="100" t="s">
        <v>14951</v>
      </c>
      <c r="E2518" s="1705" t="s">
        <v>1433</v>
      </c>
    </row>
    <row r="2519" spans="1:9" ht="15" customHeight="1" x14ac:dyDescent="0.35">
      <c r="A2519" s="1705">
        <v>71555</v>
      </c>
      <c r="B2519" s="1706">
        <v>1.76</v>
      </c>
      <c r="C2519" s="100" t="s">
        <v>2131</v>
      </c>
      <c r="E2519" s="1705" t="s">
        <v>1755</v>
      </c>
    </row>
    <row r="2520" spans="1:9" ht="15" customHeight="1" x14ac:dyDescent="0.35">
      <c r="A2520" s="1705">
        <v>71555</v>
      </c>
      <c r="B2520" s="1706">
        <v>1.76</v>
      </c>
      <c r="C2520" s="100" t="s">
        <v>2132</v>
      </c>
      <c r="E2520" s="1705" t="s">
        <v>1755</v>
      </c>
    </row>
    <row r="2521" spans="1:9" ht="15" customHeight="1" x14ac:dyDescent="0.35">
      <c r="A2521" s="1705">
        <v>71555</v>
      </c>
      <c r="B2521" s="1706">
        <v>1.76</v>
      </c>
      <c r="C2521" s="100" t="s">
        <v>2133</v>
      </c>
      <c r="E2521" s="1705" t="s">
        <v>1755</v>
      </c>
    </row>
    <row r="2522" spans="1:9" ht="15" customHeight="1" x14ac:dyDescent="0.35">
      <c r="A2522" s="1705">
        <v>71555</v>
      </c>
      <c r="B2522" s="1706">
        <v>1.76</v>
      </c>
      <c r="C2522" s="100" t="s">
        <v>2598</v>
      </c>
      <c r="E2522" s="1705" t="s">
        <v>2237</v>
      </c>
    </row>
    <row r="2523" spans="1:9" ht="15" customHeight="1" x14ac:dyDescent="0.35">
      <c r="A2523" s="1705">
        <v>71555</v>
      </c>
      <c r="B2523" s="1706">
        <v>1.76</v>
      </c>
      <c r="C2523" s="100" t="s">
        <v>2599</v>
      </c>
      <c r="E2523" s="1705" t="s">
        <v>2237</v>
      </c>
    </row>
    <row r="2524" spans="1:9" ht="15" customHeight="1" x14ac:dyDescent="0.35">
      <c r="A2524" s="1705">
        <v>71555</v>
      </c>
      <c r="B2524" s="1706">
        <v>1.76</v>
      </c>
      <c r="C2524" s="100" t="s">
        <v>3634</v>
      </c>
      <c r="E2524" s="1705" t="s">
        <v>2994</v>
      </c>
    </row>
    <row r="2525" spans="1:9" ht="15" customHeight="1" x14ac:dyDescent="0.35">
      <c r="A2525" s="1705">
        <v>71555</v>
      </c>
      <c r="B2525" s="1706">
        <v>1.76</v>
      </c>
      <c r="C2525" s="100" t="s">
        <v>6895</v>
      </c>
      <c r="E2525" s="1705" t="s">
        <v>6737</v>
      </c>
      <c r="F2525" s="100"/>
      <c r="I2525" s="100"/>
    </row>
    <row r="2526" spans="1:9" ht="15" customHeight="1" x14ac:dyDescent="0.35">
      <c r="A2526" s="1705">
        <v>71555</v>
      </c>
      <c r="B2526" s="1706">
        <v>1.76</v>
      </c>
      <c r="C2526" s="100" t="s">
        <v>7270</v>
      </c>
      <c r="E2526" s="1705" t="s">
        <v>6965</v>
      </c>
    </row>
    <row r="2527" spans="1:9" ht="15" customHeight="1" x14ac:dyDescent="0.35">
      <c r="A2527" s="1705">
        <v>71555</v>
      </c>
      <c r="B2527" s="1706">
        <v>1.76</v>
      </c>
      <c r="C2527" s="100" t="s">
        <v>9052</v>
      </c>
      <c r="E2527" s="1705" t="s">
        <v>8689</v>
      </c>
    </row>
    <row r="2528" spans="1:9" ht="15" customHeight="1" x14ac:dyDescent="0.35">
      <c r="A2528" s="1705">
        <v>71555</v>
      </c>
      <c r="B2528" s="1706">
        <v>1.76</v>
      </c>
      <c r="C2528" s="100" t="s">
        <v>6895</v>
      </c>
      <c r="E2528" s="1705" t="s">
        <v>9583</v>
      </c>
    </row>
    <row r="2529" spans="1:5" ht="15" customHeight="1" x14ac:dyDescent="0.35">
      <c r="A2529" s="1705">
        <v>71555</v>
      </c>
      <c r="B2529" s="1706">
        <v>1.76</v>
      </c>
      <c r="C2529" s="100" t="s">
        <v>12428</v>
      </c>
      <c r="E2529" s="100" t="s">
        <v>12088</v>
      </c>
    </row>
    <row r="2530" spans="1:5" ht="15" customHeight="1" x14ac:dyDescent="0.35">
      <c r="A2530" s="1705">
        <v>71555</v>
      </c>
      <c r="B2530" s="1706">
        <v>1.76</v>
      </c>
      <c r="C2530" s="100" t="s">
        <v>12429</v>
      </c>
      <c r="E2530" s="100" t="s">
        <v>12088</v>
      </c>
    </row>
    <row r="2531" spans="1:5" ht="15" customHeight="1" x14ac:dyDescent="0.35">
      <c r="A2531" s="1705">
        <v>71555</v>
      </c>
      <c r="B2531" s="1706">
        <v>1.76</v>
      </c>
      <c r="C2531" s="100" t="s">
        <v>13287</v>
      </c>
      <c r="E2531" s="1705" t="s">
        <v>12542</v>
      </c>
    </row>
    <row r="2532" spans="1:5" ht="15" customHeight="1" x14ac:dyDescent="0.35">
      <c r="A2532" s="1705">
        <v>71555</v>
      </c>
      <c r="B2532" s="1706">
        <v>1.76</v>
      </c>
      <c r="C2532" s="100" t="s">
        <v>4126</v>
      </c>
      <c r="E2532" s="1705" t="s">
        <v>13383</v>
      </c>
    </row>
    <row r="2533" spans="1:5" ht="15" customHeight="1" x14ac:dyDescent="0.35">
      <c r="A2533" s="1705">
        <v>72020</v>
      </c>
      <c r="B2533" s="1706">
        <v>0.16</v>
      </c>
      <c r="C2533" s="100" t="s">
        <v>2676</v>
      </c>
      <c r="E2533" s="1705" t="s">
        <v>19</v>
      </c>
    </row>
    <row r="2534" spans="1:5" ht="15" customHeight="1" x14ac:dyDescent="0.35">
      <c r="A2534" s="1705">
        <v>72020</v>
      </c>
      <c r="B2534" s="1706">
        <v>0.16</v>
      </c>
      <c r="C2534" s="100" t="s">
        <v>2677</v>
      </c>
      <c r="E2534" s="1705" t="s">
        <v>19</v>
      </c>
    </row>
    <row r="2535" spans="1:5" ht="15" customHeight="1" x14ac:dyDescent="0.35">
      <c r="A2535" s="1705">
        <v>72020</v>
      </c>
      <c r="B2535" s="1706">
        <v>0.16</v>
      </c>
      <c r="C2535" s="100" t="s">
        <v>192</v>
      </c>
      <c r="E2535" s="1705" t="s">
        <v>182</v>
      </c>
    </row>
    <row r="2536" spans="1:5" ht="15" customHeight="1" x14ac:dyDescent="0.35">
      <c r="A2536" s="1705">
        <v>72020</v>
      </c>
      <c r="B2536" s="1706">
        <v>0.16</v>
      </c>
      <c r="C2536" s="100" t="s">
        <v>193</v>
      </c>
      <c r="E2536" s="1705" t="s">
        <v>182</v>
      </c>
    </row>
    <row r="2537" spans="1:5" ht="15" customHeight="1" x14ac:dyDescent="0.35">
      <c r="A2537" s="1705">
        <v>72020</v>
      </c>
      <c r="B2537" s="1706">
        <v>0.16</v>
      </c>
      <c r="C2537" s="100" t="s">
        <v>194</v>
      </c>
      <c r="E2537" s="1705" t="s">
        <v>182</v>
      </c>
    </row>
    <row r="2538" spans="1:5" ht="15" customHeight="1" x14ac:dyDescent="0.35">
      <c r="A2538" s="1705">
        <v>72020</v>
      </c>
      <c r="B2538" s="1737">
        <v>0.16</v>
      </c>
      <c r="C2538" s="100" t="s">
        <v>556</v>
      </c>
      <c r="E2538" s="1705" t="s">
        <v>532</v>
      </c>
    </row>
    <row r="2539" spans="1:5" ht="15" customHeight="1" x14ac:dyDescent="0.35">
      <c r="A2539" s="1705">
        <v>72020</v>
      </c>
      <c r="B2539" s="1706">
        <v>0.16</v>
      </c>
      <c r="C2539" s="100" t="s">
        <v>13586</v>
      </c>
      <c r="E2539" s="100" t="s">
        <v>875</v>
      </c>
    </row>
    <row r="2540" spans="1:5" ht="15" customHeight="1" x14ac:dyDescent="0.35">
      <c r="A2540" s="1705">
        <v>72020</v>
      </c>
      <c r="B2540" s="1706">
        <v>0.16</v>
      </c>
      <c r="C2540" s="100" t="s">
        <v>1636</v>
      </c>
      <c r="E2540" s="1705" t="s">
        <v>875</v>
      </c>
    </row>
    <row r="2541" spans="1:5" ht="15" customHeight="1" x14ac:dyDescent="0.35">
      <c r="A2541" s="1705">
        <v>72020</v>
      </c>
      <c r="B2541" s="1706">
        <v>0.16</v>
      </c>
      <c r="C2541" s="100" t="s">
        <v>13895</v>
      </c>
      <c r="E2541" s="100" t="s">
        <v>875</v>
      </c>
    </row>
    <row r="2542" spans="1:5" ht="15" customHeight="1" x14ac:dyDescent="0.35">
      <c r="A2542" s="1705">
        <v>72020</v>
      </c>
      <c r="B2542" s="1706">
        <v>0.16</v>
      </c>
      <c r="C2542" s="100" t="s">
        <v>886</v>
      </c>
      <c r="E2542" s="1705" t="s">
        <v>879</v>
      </c>
    </row>
    <row r="2543" spans="1:5" ht="15" customHeight="1" x14ac:dyDescent="0.35">
      <c r="A2543" s="1705">
        <v>72020</v>
      </c>
      <c r="B2543" s="1706">
        <v>0.16</v>
      </c>
      <c r="C2543" s="100" t="s">
        <v>887</v>
      </c>
      <c r="E2543" s="1705" t="s">
        <v>879</v>
      </c>
    </row>
    <row r="2544" spans="1:5" ht="15" customHeight="1" x14ac:dyDescent="0.35">
      <c r="A2544" s="1705">
        <v>72020</v>
      </c>
      <c r="B2544" s="1706">
        <v>0.16</v>
      </c>
      <c r="C2544" s="100" t="s">
        <v>888</v>
      </c>
      <c r="E2544" s="1705" t="s">
        <v>879</v>
      </c>
    </row>
    <row r="2545" spans="1:9" ht="15" customHeight="1" x14ac:dyDescent="0.35">
      <c r="A2545" s="1705">
        <v>72020</v>
      </c>
      <c r="B2545" s="1706">
        <v>0.16</v>
      </c>
      <c r="C2545" s="100" t="s">
        <v>889</v>
      </c>
      <c r="E2545" s="1705" t="s">
        <v>879</v>
      </c>
    </row>
    <row r="2546" spans="1:9" ht="15" customHeight="1" x14ac:dyDescent="0.35">
      <c r="A2546" s="1705">
        <v>72020</v>
      </c>
      <c r="B2546" s="1706">
        <v>0.16</v>
      </c>
      <c r="C2546" s="100" t="s">
        <v>1760</v>
      </c>
      <c r="E2546" s="1705" t="s">
        <v>1755</v>
      </c>
    </row>
    <row r="2547" spans="1:9" ht="16.5" customHeight="1" x14ac:dyDescent="0.35">
      <c r="A2547" s="1705">
        <v>72020</v>
      </c>
      <c r="B2547" s="1706">
        <v>0.16</v>
      </c>
      <c r="C2547" s="100" t="s">
        <v>2243</v>
      </c>
      <c r="E2547" s="1705" t="s">
        <v>2237</v>
      </c>
    </row>
    <row r="2548" spans="1:9" ht="15" customHeight="1" x14ac:dyDescent="0.35">
      <c r="A2548" s="1705">
        <v>72020</v>
      </c>
      <c r="B2548" s="1706">
        <v>0.16</v>
      </c>
      <c r="C2548" s="100" t="s">
        <v>3005</v>
      </c>
      <c r="E2548" s="1705" t="s">
        <v>2994</v>
      </c>
    </row>
    <row r="2549" spans="1:9" ht="15" customHeight="1" x14ac:dyDescent="0.35">
      <c r="A2549" s="1705">
        <v>72020</v>
      </c>
      <c r="B2549" s="1706">
        <v>0.16</v>
      </c>
      <c r="C2549" s="100" t="s">
        <v>3006</v>
      </c>
      <c r="E2549" s="1705" t="s">
        <v>2994</v>
      </c>
      <c r="F2549" s="100"/>
      <c r="I2549" s="100"/>
    </row>
    <row r="2550" spans="1:9" ht="15" customHeight="1" x14ac:dyDescent="0.35">
      <c r="A2550" s="1705">
        <v>72020</v>
      </c>
      <c r="B2550" s="1706">
        <v>0.16</v>
      </c>
      <c r="C2550" s="100" t="s">
        <v>4178</v>
      </c>
      <c r="E2550" s="100" t="s">
        <v>4174</v>
      </c>
    </row>
    <row r="2551" spans="1:9" ht="15" customHeight="1" x14ac:dyDescent="0.35">
      <c r="A2551" s="1705">
        <v>72020</v>
      </c>
      <c r="B2551" s="1706">
        <v>0.16</v>
      </c>
      <c r="C2551" s="100" t="s">
        <v>4179</v>
      </c>
      <c r="E2551" s="100" t="s">
        <v>4174</v>
      </c>
    </row>
    <row r="2552" spans="1:9" ht="15" customHeight="1" x14ac:dyDescent="0.35">
      <c r="A2552" s="1705">
        <v>72020</v>
      </c>
      <c r="B2552" s="1706">
        <v>0.16</v>
      </c>
      <c r="C2552" s="100" t="s">
        <v>4180</v>
      </c>
      <c r="E2552" s="100" t="s">
        <v>4174</v>
      </c>
    </row>
    <row r="2553" spans="1:9" ht="15" customHeight="1" x14ac:dyDescent="0.35">
      <c r="A2553" s="1705">
        <v>72020</v>
      </c>
      <c r="B2553" s="1706">
        <v>0.16</v>
      </c>
      <c r="C2553" s="100" t="s">
        <v>4620</v>
      </c>
      <c r="E2553" s="100" t="s">
        <v>4609</v>
      </c>
    </row>
    <row r="2554" spans="1:9" ht="15" customHeight="1" x14ac:dyDescent="0.35">
      <c r="A2554" s="1705">
        <v>72020</v>
      </c>
      <c r="B2554" s="1706">
        <v>0.16</v>
      </c>
      <c r="C2554" s="100" t="s">
        <v>4621</v>
      </c>
      <c r="E2554" s="100" t="s">
        <v>4609</v>
      </c>
    </row>
    <row r="2555" spans="1:9" ht="15" customHeight="1" x14ac:dyDescent="0.35">
      <c r="A2555" s="1705">
        <v>72020</v>
      </c>
      <c r="B2555" s="1706">
        <v>0.16</v>
      </c>
      <c r="C2555" s="100" t="s">
        <v>4622</v>
      </c>
      <c r="E2555" s="100" t="s">
        <v>4609</v>
      </c>
    </row>
    <row r="2556" spans="1:9" ht="15" customHeight="1" x14ac:dyDescent="0.35">
      <c r="A2556" s="1705">
        <v>72020</v>
      </c>
      <c r="B2556" s="1706">
        <v>0.16</v>
      </c>
      <c r="C2556" s="100" t="s">
        <v>4623</v>
      </c>
      <c r="E2556" s="100" t="s">
        <v>4609</v>
      </c>
    </row>
    <row r="2557" spans="1:9" ht="15" customHeight="1" x14ac:dyDescent="0.35">
      <c r="A2557" s="1705">
        <v>72020</v>
      </c>
      <c r="B2557" s="1706">
        <v>0.16</v>
      </c>
      <c r="C2557" s="100" t="s">
        <v>4624</v>
      </c>
      <c r="E2557" s="100" t="s">
        <v>4609</v>
      </c>
    </row>
    <row r="2558" spans="1:9" x14ac:dyDescent="0.35">
      <c r="A2558" s="1705">
        <v>72020</v>
      </c>
      <c r="B2558" s="1706">
        <v>0.16</v>
      </c>
      <c r="C2558" s="100" t="s">
        <v>4952</v>
      </c>
      <c r="E2558" s="100" t="s">
        <v>4946</v>
      </c>
    </row>
    <row r="2559" spans="1:9" x14ac:dyDescent="0.35">
      <c r="A2559" s="1705">
        <v>72020</v>
      </c>
      <c r="B2559" s="1706">
        <v>0.16</v>
      </c>
      <c r="C2559" s="100" t="s">
        <v>5182</v>
      </c>
      <c r="E2559" s="100" t="s">
        <v>5155</v>
      </c>
    </row>
    <row r="2560" spans="1:9" x14ac:dyDescent="0.35">
      <c r="A2560" s="1705">
        <v>72020</v>
      </c>
      <c r="B2560" s="1706">
        <v>0.16</v>
      </c>
      <c r="C2560" s="100" t="s">
        <v>5474</v>
      </c>
      <c r="E2560" s="100" t="s">
        <v>5452</v>
      </c>
    </row>
    <row r="2561" spans="1:5" ht="15" customHeight="1" x14ac:dyDescent="0.35">
      <c r="A2561" s="1705">
        <v>72020</v>
      </c>
      <c r="B2561" s="1706">
        <v>0.16</v>
      </c>
      <c r="C2561" s="100" t="s">
        <v>5701</v>
      </c>
      <c r="E2561" s="100" t="s">
        <v>5695</v>
      </c>
    </row>
    <row r="2562" spans="1:5" ht="15" customHeight="1" x14ac:dyDescent="0.35">
      <c r="A2562" s="1705">
        <v>72020</v>
      </c>
      <c r="B2562" s="1706">
        <v>0.16</v>
      </c>
      <c r="C2562" s="100" t="s">
        <v>8092</v>
      </c>
      <c r="E2562" s="100" t="s">
        <v>5912</v>
      </c>
    </row>
    <row r="2563" spans="1:5" ht="15" customHeight="1" x14ac:dyDescent="0.35">
      <c r="A2563" s="1705">
        <v>72020</v>
      </c>
      <c r="B2563" s="1706">
        <v>0.16</v>
      </c>
      <c r="C2563" s="100" t="s">
        <v>6123</v>
      </c>
      <c r="E2563" s="100" t="s">
        <v>6110</v>
      </c>
    </row>
    <row r="2564" spans="1:5" ht="15" customHeight="1" x14ac:dyDescent="0.35">
      <c r="A2564" s="1705">
        <v>72020</v>
      </c>
      <c r="B2564" s="1706">
        <v>0.16</v>
      </c>
      <c r="C2564" s="89" t="s">
        <v>6555</v>
      </c>
      <c r="E2564" s="1705" t="s">
        <v>6556</v>
      </c>
    </row>
    <row r="2565" spans="1:5" ht="15" customHeight="1" x14ac:dyDescent="0.35">
      <c r="A2565" s="1738">
        <v>72020</v>
      </c>
      <c r="B2565" s="1739">
        <v>0.16</v>
      </c>
      <c r="C2565" s="100" t="s">
        <v>6972</v>
      </c>
      <c r="E2565" s="1705" t="s">
        <v>6965</v>
      </c>
    </row>
    <row r="2566" spans="1:5" ht="15" customHeight="1" x14ac:dyDescent="0.35">
      <c r="A2566" s="1705">
        <v>72020</v>
      </c>
      <c r="B2566" s="1706">
        <v>0.16</v>
      </c>
      <c r="C2566" s="89" t="s">
        <v>6973</v>
      </c>
      <c r="E2566" s="1705" t="s">
        <v>6965</v>
      </c>
    </row>
    <row r="2567" spans="1:5" ht="15" customHeight="1" x14ac:dyDescent="0.35">
      <c r="A2567" s="1705">
        <v>72020</v>
      </c>
      <c r="B2567" s="1706">
        <v>0.16</v>
      </c>
      <c r="C2567" s="100" t="s">
        <v>7409</v>
      </c>
      <c r="E2567" s="1705" t="s">
        <v>7410</v>
      </c>
    </row>
    <row r="2568" spans="1:5" ht="15" customHeight="1" x14ac:dyDescent="0.35">
      <c r="A2568" s="1705">
        <v>72020</v>
      </c>
      <c r="B2568" s="1706">
        <v>0.16</v>
      </c>
      <c r="C2568" s="100" t="s">
        <v>7411</v>
      </c>
      <c r="E2568" s="1705" t="s">
        <v>7410</v>
      </c>
    </row>
    <row r="2569" spans="1:5" ht="15" customHeight="1" x14ac:dyDescent="0.35">
      <c r="A2569" s="1705">
        <v>72020</v>
      </c>
      <c r="B2569" s="1706">
        <v>0.16</v>
      </c>
      <c r="C2569" s="100" t="s">
        <v>7434</v>
      </c>
      <c r="E2569" s="1705" t="s">
        <v>7428</v>
      </c>
    </row>
    <row r="2570" spans="1:5" ht="15" customHeight="1" x14ac:dyDescent="0.35">
      <c r="A2570" s="1705">
        <v>72020</v>
      </c>
      <c r="B2570" s="1706">
        <v>0.16</v>
      </c>
      <c r="C2570" s="100" t="s">
        <v>8696</v>
      </c>
      <c r="E2570" s="1705" t="s">
        <v>8689</v>
      </c>
    </row>
    <row r="2571" spans="1:5" ht="15" customHeight="1" x14ac:dyDescent="0.35">
      <c r="A2571" s="1705">
        <v>72020</v>
      </c>
      <c r="B2571" s="1706">
        <v>0.16</v>
      </c>
      <c r="C2571" s="100" t="s">
        <v>9134</v>
      </c>
      <c r="E2571" s="1738" t="s">
        <v>9126</v>
      </c>
    </row>
    <row r="2572" spans="1:5" ht="15" customHeight="1" x14ac:dyDescent="0.35">
      <c r="A2572" s="1705">
        <v>72020</v>
      </c>
      <c r="B2572" s="1706">
        <v>0.16</v>
      </c>
      <c r="C2572" s="100" t="s">
        <v>9135</v>
      </c>
      <c r="E2572" s="1738" t="s">
        <v>9126</v>
      </c>
    </row>
    <row r="2573" spans="1:5" ht="15" customHeight="1" x14ac:dyDescent="0.35">
      <c r="A2573" s="1705">
        <v>72020</v>
      </c>
      <c r="B2573" s="1706">
        <v>0.16</v>
      </c>
      <c r="C2573" s="100" t="s">
        <v>9608</v>
      </c>
      <c r="E2573" s="1705" t="s">
        <v>9583</v>
      </c>
    </row>
    <row r="2574" spans="1:5" ht="15" customHeight="1" x14ac:dyDescent="0.35">
      <c r="A2574" s="1705">
        <v>72020</v>
      </c>
      <c r="B2574" s="1706">
        <v>0.16</v>
      </c>
      <c r="C2574" s="100" t="s">
        <v>9609</v>
      </c>
      <c r="E2574" s="1705" t="s">
        <v>9583</v>
      </c>
    </row>
    <row r="2575" spans="1:5" ht="15" customHeight="1" x14ac:dyDescent="0.35">
      <c r="A2575" s="1705">
        <v>72020</v>
      </c>
      <c r="B2575" s="1706">
        <v>0.16</v>
      </c>
      <c r="C2575" s="100" t="s">
        <v>9610</v>
      </c>
      <c r="E2575" s="1705" t="s">
        <v>9583</v>
      </c>
    </row>
    <row r="2576" spans="1:5" ht="15" customHeight="1" x14ac:dyDescent="0.35">
      <c r="A2576" s="1705">
        <v>72020</v>
      </c>
      <c r="B2576" s="1706">
        <v>0.16</v>
      </c>
      <c r="C2576" s="100" t="s">
        <v>9611</v>
      </c>
      <c r="E2576" s="1705" t="s">
        <v>9583</v>
      </c>
    </row>
    <row r="2577" spans="1:5" ht="15" customHeight="1" x14ac:dyDescent="0.35">
      <c r="A2577" s="1705">
        <v>72020</v>
      </c>
      <c r="B2577" s="1706">
        <v>0.16</v>
      </c>
      <c r="C2577" s="100" t="s">
        <v>10298</v>
      </c>
      <c r="E2577" s="1705" t="s">
        <v>10273</v>
      </c>
    </row>
    <row r="2578" spans="1:5" ht="15" customHeight="1" x14ac:dyDescent="0.35">
      <c r="A2578" s="1705">
        <v>72020</v>
      </c>
      <c r="B2578" s="1706">
        <v>0.16</v>
      </c>
      <c r="C2578" s="1705" t="s">
        <v>12558</v>
      </c>
      <c r="E2578" s="1705" t="s">
        <v>12542</v>
      </c>
    </row>
    <row r="2579" spans="1:5" ht="15" customHeight="1" x14ac:dyDescent="0.35">
      <c r="A2579" s="1705">
        <v>72020</v>
      </c>
      <c r="B2579" s="1706">
        <v>0.16</v>
      </c>
      <c r="C2579" s="1705" t="s">
        <v>12559</v>
      </c>
      <c r="E2579" s="1705" t="s">
        <v>12542</v>
      </c>
    </row>
    <row r="2580" spans="1:5" ht="15" customHeight="1" x14ac:dyDescent="0.35">
      <c r="A2580" s="1705">
        <v>72020</v>
      </c>
      <c r="B2580" s="1706">
        <v>0.16</v>
      </c>
      <c r="C2580" s="100" t="s">
        <v>3744</v>
      </c>
      <c r="E2580" s="1705" t="s">
        <v>13383</v>
      </c>
    </row>
    <row r="2581" spans="1:5" ht="15" customHeight="1" x14ac:dyDescent="0.35">
      <c r="A2581" s="1705">
        <v>72020</v>
      </c>
      <c r="B2581" s="1706">
        <v>0.16</v>
      </c>
      <c r="C2581" s="100" t="s">
        <v>13586</v>
      </c>
      <c r="E2581" s="1705" t="s">
        <v>13580</v>
      </c>
    </row>
    <row r="2582" spans="1:5" ht="15" customHeight="1" x14ac:dyDescent="0.35">
      <c r="A2582" s="1705">
        <v>72020</v>
      </c>
      <c r="B2582" s="1706">
        <v>0.16</v>
      </c>
      <c r="C2582" s="100" t="s">
        <v>13587</v>
      </c>
      <c r="E2582" s="1705" t="s">
        <v>13580</v>
      </c>
    </row>
    <row r="2583" spans="1:5" ht="15" customHeight="1" x14ac:dyDescent="0.35">
      <c r="A2583" s="1705">
        <v>72020</v>
      </c>
      <c r="B2583" s="1706">
        <v>0.16</v>
      </c>
      <c r="C2583" s="100" t="s">
        <v>13588</v>
      </c>
      <c r="E2583" s="1705" t="s">
        <v>13580</v>
      </c>
    </row>
    <row r="2584" spans="1:5" ht="15" customHeight="1" x14ac:dyDescent="0.35">
      <c r="A2584" s="1705">
        <v>72040</v>
      </c>
      <c r="B2584" s="1706">
        <v>0.21</v>
      </c>
      <c r="C2584" s="89" t="s">
        <v>2746</v>
      </c>
      <c r="E2584" s="1705" t="s">
        <v>19</v>
      </c>
    </row>
    <row r="2585" spans="1:5" ht="15" customHeight="1" x14ac:dyDescent="0.35">
      <c r="A2585" s="1705">
        <v>72040</v>
      </c>
      <c r="B2585" s="1706">
        <v>0.21</v>
      </c>
      <c r="C2585" s="100" t="s">
        <v>288</v>
      </c>
      <c r="E2585" s="1705" t="s">
        <v>182</v>
      </c>
    </row>
    <row r="2586" spans="1:5" ht="15" customHeight="1" x14ac:dyDescent="0.35">
      <c r="A2586" s="1705">
        <v>72040</v>
      </c>
      <c r="B2586" s="1706">
        <v>0.21</v>
      </c>
      <c r="C2586" s="100" t="s">
        <v>289</v>
      </c>
      <c r="E2586" s="1705" t="s">
        <v>182</v>
      </c>
    </row>
    <row r="2587" spans="1:5" ht="15" customHeight="1" x14ac:dyDescent="0.35">
      <c r="A2587" s="1705">
        <v>72040</v>
      </c>
      <c r="B2587" s="1737">
        <v>0.21</v>
      </c>
      <c r="C2587" s="100" t="s">
        <v>620</v>
      </c>
      <c r="E2587" s="1705" t="s">
        <v>532</v>
      </c>
    </row>
    <row r="2588" spans="1:5" ht="15" customHeight="1" x14ac:dyDescent="0.35">
      <c r="A2588" s="1705">
        <v>72040</v>
      </c>
      <c r="B2588" s="1706">
        <v>0.21</v>
      </c>
      <c r="C2588" s="89" t="s">
        <v>13970</v>
      </c>
      <c r="E2588" s="100" t="s">
        <v>875</v>
      </c>
    </row>
    <row r="2589" spans="1:5" ht="15" customHeight="1" x14ac:dyDescent="0.35">
      <c r="A2589" s="1705">
        <v>72040</v>
      </c>
      <c r="B2589" s="1706">
        <v>0.21</v>
      </c>
      <c r="C2589" s="100" t="s">
        <v>977</v>
      </c>
      <c r="E2589" s="1705" t="s">
        <v>879</v>
      </c>
    </row>
    <row r="2590" spans="1:5" ht="15" customHeight="1" x14ac:dyDescent="0.35">
      <c r="A2590" s="1705">
        <v>72040</v>
      </c>
      <c r="B2590" s="1706">
        <v>0.21</v>
      </c>
      <c r="C2590" s="100" t="s">
        <v>1341</v>
      </c>
      <c r="E2590" s="1705" t="s">
        <v>1280</v>
      </c>
    </row>
    <row r="2591" spans="1:5" ht="15" customHeight="1" x14ac:dyDescent="0.35">
      <c r="A2591" s="1705">
        <v>72040</v>
      </c>
      <c r="B2591" s="1706">
        <v>0.21</v>
      </c>
      <c r="C2591" s="1705" t="s">
        <v>14906</v>
      </c>
      <c r="E2591" s="1705" t="s">
        <v>1433</v>
      </c>
    </row>
    <row r="2592" spans="1:5" ht="15" customHeight="1" x14ac:dyDescent="0.35">
      <c r="A2592" s="1705">
        <v>72040</v>
      </c>
      <c r="B2592" s="1706">
        <v>0.21</v>
      </c>
      <c r="C2592" s="1705" t="s">
        <v>1503</v>
      </c>
      <c r="E2592" s="1705" t="s">
        <v>1433</v>
      </c>
    </row>
    <row r="2593" spans="1:5" ht="15" customHeight="1" x14ac:dyDescent="0.35">
      <c r="A2593" s="1705">
        <v>72040</v>
      </c>
      <c r="B2593" s="1706">
        <v>0.21</v>
      </c>
      <c r="C2593" s="1705" t="s">
        <v>1504</v>
      </c>
      <c r="E2593" s="1705" t="s">
        <v>1433</v>
      </c>
    </row>
    <row r="2594" spans="1:5" ht="15" customHeight="1" x14ac:dyDescent="0.35">
      <c r="A2594" s="1705">
        <v>72040</v>
      </c>
      <c r="B2594" s="1706">
        <v>0.21</v>
      </c>
      <c r="C2594" s="100" t="s">
        <v>2310</v>
      </c>
      <c r="E2594" s="1705" t="s">
        <v>2237</v>
      </c>
    </row>
    <row r="2595" spans="1:5" ht="15" customHeight="1" x14ac:dyDescent="0.35">
      <c r="A2595" s="1705">
        <v>72040</v>
      </c>
      <c r="B2595" s="1706">
        <v>0.21</v>
      </c>
      <c r="C2595" s="100" t="s">
        <v>3119</v>
      </c>
      <c r="E2595" s="1705" t="s">
        <v>2994</v>
      </c>
    </row>
    <row r="2596" spans="1:5" ht="15" customHeight="1" x14ac:dyDescent="0.35">
      <c r="A2596" s="1705">
        <v>72040</v>
      </c>
      <c r="B2596" s="1706">
        <v>0.21</v>
      </c>
      <c r="C2596" s="89" t="s">
        <v>4199</v>
      </c>
      <c r="E2596" s="100" t="s">
        <v>4174</v>
      </c>
    </row>
    <row r="2597" spans="1:5" ht="15" customHeight="1" x14ac:dyDescent="0.35">
      <c r="A2597" s="1705">
        <v>72040</v>
      </c>
      <c r="B2597" s="1706">
        <v>0.21</v>
      </c>
      <c r="C2597" s="89" t="s">
        <v>4345</v>
      </c>
      <c r="E2597" s="1705" t="s">
        <v>4266</v>
      </c>
    </row>
    <row r="2598" spans="1:5" ht="15" customHeight="1" x14ac:dyDescent="0.35">
      <c r="A2598" s="1705">
        <v>72040</v>
      </c>
      <c r="B2598" s="1706">
        <v>0.21</v>
      </c>
      <c r="C2598" s="100" t="s">
        <v>4692</v>
      </c>
      <c r="E2598" s="100" t="s">
        <v>4609</v>
      </c>
    </row>
    <row r="2599" spans="1:5" ht="15" customHeight="1" x14ac:dyDescent="0.35">
      <c r="A2599" s="1705">
        <v>72040</v>
      </c>
      <c r="B2599" s="1706">
        <v>0.21</v>
      </c>
      <c r="C2599" s="89" t="s">
        <v>5020</v>
      </c>
      <c r="E2599" s="100" t="s">
        <v>4946</v>
      </c>
    </row>
    <row r="2600" spans="1:5" ht="15" customHeight="1" x14ac:dyDescent="0.35">
      <c r="A2600" s="1705">
        <v>72040</v>
      </c>
      <c r="B2600" s="1706">
        <v>0.21</v>
      </c>
      <c r="C2600" s="89" t="s">
        <v>5021</v>
      </c>
      <c r="E2600" s="100" t="s">
        <v>4946</v>
      </c>
    </row>
    <row r="2601" spans="1:5" ht="15" customHeight="1" x14ac:dyDescent="0.35">
      <c r="A2601" s="1705">
        <v>72040</v>
      </c>
      <c r="B2601" s="1706">
        <v>0.21</v>
      </c>
      <c r="C2601" s="89" t="s">
        <v>5246</v>
      </c>
      <c r="E2601" s="100" t="s">
        <v>5155</v>
      </c>
    </row>
    <row r="2602" spans="1:5" ht="15" customHeight="1" x14ac:dyDescent="0.35">
      <c r="A2602" s="1705">
        <v>72040</v>
      </c>
      <c r="B2602" s="1706">
        <v>0.21</v>
      </c>
      <c r="C2602" s="100" t="s">
        <v>5543</v>
      </c>
      <c r="E2602" s="100" t="s">
        <v>5452</v>
      </c>
    </row>
    <row r="2603" spans="1:5" ht="15" customHeight="1" x14ac:dyDescent="0.35">
      <c r="A2603" s="1705">
        <v>72040</v>
      </c>
      <c r="B2603" s="1706">
        <v>0.21</v>
      </c>
      <c r="C2603" s="100" t="s">
        <v>5544</v>
      </c>
      <c r="E2603" s="100" t="s">
        <v>5452</v>
      </c>
    </row>
    <row r="2604" spans="1:5" ht="15" customHeight="1" x14ac:dyDescent="0.35">
      <c r="A2604" s="1705">
        <v>72040</v>
      </c>
      <c r="B2604" s="1706">
        <v>0.21</v>
      </c>
      <c r="C2604" s="100" t="s">
        <v>5545</v>
      </c>
      <c r="E2604" s="100" t="s">
        <v>5452</v>
      </c>
    </row>
    <row r="2605" spans="1:5" ht="15" customHeight="1" x14ac:dyDescent="0.35">
      <c r="A2605" s="1705">
        <v>72040</v>
      </c>
      <c r="B2605" s="1706">
        <v>0.21</v>
      </c>
      <c r="C2605" s="100" t="s">
        <v>5757</v>
      </c>
      <c r="E2605" s="100" t="s">
        <v>5695</v>
      </c>
    </row>
    <row r="2606" spans="1:5" ht="15" customHeight="1" x14ac:dyDescent="0.35">
      <c r="A2606" s="1705">
        <v>72040</v>
      </c>
      <c r="B2606" s="1706">
        <v>0.21</v>
      </c>
      <c r="C2606" s="100" t="s">
        <v>5758</v>
      </c>
      <c r="E2606" s="100" t="s">
        <v>5695</v>
      </c>
    </row>
    <row r="2607" spans="1:5" ht="15" customHeight="1" x14ac:dyDescent="0.35">
      <c r="A2607" s="1705">
        <v>72040</v>
      </c>
      <c r="B2607" s="1706">
        <v>0.21</v>
      </c>
      <c r="C2607" s="89" t="s">
        <v>8136</v>
      </c>
      <c r="E2607" s="100" t="s">
        <v>5912</v>
      </c>
    </row>
    <row r="2608" spans="1:5" ht="15" customHeight="1" x14ac:dyDescent="0.35">
      <c r="A2608" s="1705">
        <v>72040</v>
      </c>
      <c r="B2608" s="1706">
        <v>0.21</v>
      </c>
      <c r="C2608" s="100" t="s">
        <v>5986</v>
      </c>
      <c r="E2608" s="100" t="s">
        <v>5923</v>
      </c>
    </row>
    <row r="2609" spans="1:9" ht="15" customHeight="1" x14ac:dyDescent="0.35">
      <c r="A2609" s="1705">
        <v>72040</v>
      </c>
      <c r="B2609" s="1706">
        <v>0.21</v>
      </c>
      <c r="C2609" s="89" t="s">
        <v>6233</v>
      </c>
      <c r="E2609" s="100" t="s">
        <v>6110</v>
      </c>
    </row>
    <row r="2610" spans="1:9" ht="15" customHeight="1" x14ac:dyDescent="0.35">
      <c r="A2610" s="1705">
        <v>72040</v>
      </c>
      <c r="B2610" s="1706">
        <v>0.21</v>
      </c>
      <c r="C2610" s="89" t="s">
        <v>7084</v>
      </c>
      <c r="E2610" s="1705" t="s">
        <v>6965</v>
      </c>
    </row>
    <row r="2611" spans="1:9" ht="15" customHeight="1" x14ac:dyDescent="0.35">
      <c r="A2611" s="1705">
        <v>72040</v>
      </c>
      <c r="B2611" s="1706">
        <v>0.21</v>
      </c>
      <c r="C2611" s="89" t="s">
        <v>7362</v>
      </c>
      <c r="E2611" s="1705" t="s">
        <v>7410</v>
      </c>
    </row>
    <row r="2612" spans="1:9" ht="15" customHeight="1" x14ac:dyDescent="0.35">
      <c r="A2612" s="1705">
        <v>72040</v>
      </c>
      <c r="B2612" s="1706">
        <v>0.21</v>
      </c>
      <c r="C2612" s="100" t="s">
        <v>7512</v>
      </c>
      <c r="E2612" s="1705" t="s">
        <v>7428</v>
      </c>
    </row>
    <row r="2613" spans="1:9" ht="15" customHeight="1" x14ac:dyDescent="0.35">
      <c r="A2613" s="1705">
        <v>72040</v>
      </c>
      <c r="B2613" s="1706">
        <v>0.21</v>
      </c>
      <c r="C2613" s="89" t="s">
        <v>8020</v>
      </c>
      <c r="E2613" s="100" t="s">
        <v>7979</v>
      </c>
    </row>
    <row r="2614" spans="1:9" ht="15" customHeight="1" x14ac:dyDescent="0.35">
      <c r="A2614" s="1705">
        <v>72040</v>
      </c>
      <c r="B2614" s="1706">
        <v>0.21</v>
      </c>
      <c r="C2614" s="89" t="s">
        <v>8021</v>
      </c>
      <c r="E2614" s="100" t="s">
        <v>7979</v>
      </c>
    </row>
    <row r="2615" spans="1:9" ht="15" customHeight="1" x14ac:dyDescent="0.35">
      <c r="A2615" s="1705">
        <v>72040</v>
      </c>
      <c r="B2615" s="1706">
        <v>0.21</v>
      </c>
      <c r="C2615" s="89" t="s">
        <v>8022</v>
      </c>
      <c r="E2615" s="100" t="s">
        <v>7979</v>
      </c>
    </row>
    <row r="2616" spans="1:9" ht="15" customHeight="1" x14ac:dyDescent="0.35">
      <c r="A2616" s="1705">
        <v>72040</v>
      </c>
      <c r="B2616" s="1706">
        <v>0.21</v>
      </c>
      <c r="C2616" s="1705" t="s">
        <v>8023</v>
      </c>
      <c r="E2616" s="100" t="s">
        <v>7979</v>
      </c>
    </row>
    <row r="2617" spans="1:9" ht="15" customHeight="1" x14ac:dyDescent="0.35">
      <c r="A2617" s="1705">
        <v>72040</v>
      </c>
      <c r="B2617" s="1706">
        <v>0.21</v>
      </c>
      <c r="C2617" s="1705" t="s">
        <v>8024</v>
      </c>
      <c r="E2617" s="100" t="s">
        <v>7979</v>
      </c>
    </row>
    <row r="2618" spans="1:9" ht="15" customHeight="1" x14ac:dyDescent="0.35">
      <c r="A2618" s="1705">
        <v>72040</v>
      </c>
      <c r="B2618" s="1706">
        <v>0.21</v>
      </c>
      <c r="C2618" s="89" t="s">
        <v>8439</v>
      </c>
      <c r="E2618" s="100" t="s">
        <v>8381</v>
      </c>
    </row>
    <row r="2619" spans="1:9" ht="15" customHeight="1" x14ac:dyDescent="0.35">
      <c r="A2619" s="1705">
        <v>72040</v>
      </c>
      <c r="B2619" s="1706">
        <v>0.21</v>
      </c>
      <c r="C2619" s="89" t="s">
        <v>8440</v>
      </c>
      <c r="E2619" s="100" t="s">
        <v>8381</v>
      </c>
    </row>
    <row r="2620" spans="1:9" ht="15" customHeight="1" x14ac:dyDescent="0.35">
      <c r="A2620" s="1705">
        <v>72040</v>
      </c>
      <c r="B2620" s="1706">
        <v>0.21</v>
      </c>
      <c r="C2620" s="100" t="s">
        <v>8801</v>
      </c>
      <c r="E2620" s="1705" t="s">
        <v>8689</v>
      </c>
    </row>
    <row r="2621" spans="1:9" ht="15" customHeight="1" x14ac:dyDescent="0.35">
      <c r="A2621" s="1705">
        <v>72040</v>
      </c>
      <c r="B2621" s="1706">
        <v>0.21</v>
      </c>
      <c r="C2621" s="89" t="s">
        <v>8802</v>
      </c>
      <c r="E2621" s="1705" t="s">
        <v>8689</v>
      </c>
    </row>
    <row r="2622" spans="1:9" ht="15" customHeight="1" x14ac:dyDescent="0.35">
      <c r="A2622" s="1705">
        <v>72040</v>
      </c>
      <c r="B2622" s="1706">
        <v>0.21</v>
      </c>
      <c r="C2622" s="1705" t="s">
        <v>9114</v>
      </c>
      <c r="E2622" s="100" t="s">
        <v>9100</v>
      </c>
      <c r="F2622" s="100"/>
      <c r="I2622" s="100"/>
    </row>
    <row r="2623" spans="1:9" ht="15" customHeight="1" x14ac:dyDescent="0.35">
      <c r="A2623" s="1705">
        <v>72040</v>
      </c>
      <c r="B2623" s="1706">
        <v>0.21</v>
      </c>
      <c r="C2623" s="100" t="s">
        <v>9251</v>
      </c>
      <c r="E2623" s="1738" t="s">
        <v>9126</v>
      </c>
      <c r="F2623" s="100"/>
      <c r="I2623" s="100"/>
    </row>
    <row r="2624" spans="1:9" ht="15" customHeight="1" x14ac:dyDescent="0.35">
      <c r="A2624" s="1705">
        <v>72040</v>
      </c>
      <c r="B2624" s="1706">
        <v>0.21</v>
      </c>
      <c r="C2624" s="100" t="s">
        <v>9252</v>
      </c>
      <c r="E2624" s="1738" t="s">
        <v>9126</v>
      </c>
    </row>
    <row r="2625" spans="1:5" x14ac:dyDescent="0.35">
      <c r="A2625" s="1705">
        <v>72040</v>
      </c>
      <c r="B2625" s="1706">
        <v>0.21</v>
      </c>
      <c r="C2625" s="89" t="s">
        <v>9253</v>
      </c>
      <c r="E2625" s="1738" t="s">
        <v>9126</v>
      </c>
    </row>
    <row r="2626" spans="1:5" ht="13" customHeight="1" x14ac:dyDescent="0.35">
      <c r="A2626" s="1705">
        <v>72040</v>
      </c>
      <c r="B2626" s="1706">
        <v>0.21</v>
      </c>
      <c r="C2626" s="100" t="s">
        <v>9710</v>
      </c>
      <c r="E2626" s="1705" t="s">
        <v>9583</v>
      </c>
    </row>
    <row r="2627" spans="1:5" ht="15" customHeight="1" x14ac:dyDescent="0.35">
      <c r="A2627" s="1705">
        <v>72040</v>
      </c>
      <c r="B2627" s="1706">
        <v>0.21</v>
      </c>
      <c r="C2627" s="89" t="s">
        <v>10662</v>
      </c>
      <c r="E2627" s="1705" t="s">
        <v>10273</v>
      </c>
    </row>
    <row r="2628" spans="1:5" ht="15" customHeight="1" x14ac:dyDescent="0.35">
      <c r="A2628" s="1705">
        <v>72040</v>
      </c>
      <c r="B2628" s="1706">
        <v>0.21</v>
      </c>
      <c r="C2628" s="89" t="s">
        <v>10663</v>
      </c>
      <c r="E2628" s="1705" t="s">
        <v>10273</v>
      </c>
    </row>
    <row r="2629" spans="1:5" ht="15" customHeight="1" x14ac:dyDescent="0.35">
      <c r="A2629" s="1705">
        <v>72040</v>
      </c>
      <c r="B2629" s="1706">
        <v>0.21</v>
      </c>
      <c r="C2629" s="89" t="s">
        <v>10664</v>
      </c>
      <c r="E2629" s="1705" t="s">
        <v>10273</v>
      </c>
    </row>
    <row r="2630" spans="1:5" ht="14.5" customHeight="1" x14ac:dyDescent="0.35">
      <c r="A2630" s="1705">
        <v>72040</v>
      </c>
      <c r="B2630" s="1706">
        <v>0.21</v>
      </c>
      <c r="C2630" s="89" t="s">
        <v>10664</v>
      </c>
      <c r="E2630" s="1705" t="s">
        <v>10273</v>
      </c>
    </row>
    <row r="2631" spans="1:5" ht="14.5" customHeight="1" x14ac:dyDescent="0.35">
      <c r="A2631" s="1705">
        <v>72040</v>
      </c>
      <c r="B2631" s="1706">
        <v>0.21</v>
      </c>
      <c r="C2631" s="1705" t="s">
        <v>10665</v>
      </c>
      <c r="E2631" s="1705" t="s">
        <v>10273</v>
      </c>
    </row>
    <row r="2632" spans="1:5" ht="15" customHeight="1" x14ac:dyDescent="0.35">
      <c r="A2632" s="1705">
        <v>72040</v>
      </c>
      <c r="B2632" s="1706">
        <v>0.21</v>
      </c>
      <c r="C2632" s="89" t="s">
        <v>10666</v>
      </c>
      <c r="E2632" s="1705" t="s">
        <v>10273</v>
      </c>
    </row>
    <row r="2633" spans="1:5" ht="15" customHeight="1" x14ac:dyDescent="0.35">
      <c r="A2633" s="1705">
        <v>72040</v>
      </c>
      <c r="B2633" s="1706">
        <v>0.21</v>
      </c>
      <c r="C2633" s="89" t="s">
        <v>10667</v>
      </c>
      <c r="E2633" s="1705" t="s">
        <v>10273</v>
      </c>
    </row>
    <row r="2634" spans="1:5" ht="15" customHeight="1" x14ac:dyDescent="0.35">
      <c r="A2634" s="1705">
        <v>72040</v>
      </c>
      <c r="B2634" s="1706">
        <v>0.21</v>
      </c>
      <c r="C2634" s="89" t="s">
        <v>10668</v>
      </c>
      <c r="E2634" s="1705" t="s">
        <v>10273</v>
      </c>
    </row>
    <row r="2635" spans="1:5" ht="15" customHeight="1" x14ac:dyDescent="0.35">
      <c r="A2635" s="1705">
        <v>72040</v>
      </c>
      <c r="B2635" s="1706">
        <v>0.21</v>
      </c>
      <c r="C2635" s="89" t="s">
        <v>10669</v>
      </c>
      <c r="E2635" s="1705" t="s">
        <v>10273</v>
      </c>
    </row>
    <row r="2636" spans="1:5" ht="15" customHeight="1" x14ac:dyDescent="0.35">
      <c r="A2636" s="1705">
        <v>72040</v>
      </c>
      <c r="B2636" s="1706">
        <v>0.21</v>
      </c>
      <c r="C2636" s="1705" t="s">
        <v>10670</v>
      </c>
      <c r="E2636" s="1705" t="s">
        <v>10273</v>
      </c>
    </row>
    <row r="2637" spans="1:5" ht="15" customHeight="1" x14ac:dyDescent="0.35">
      <c r="A2637" s="1705">
        <v>72040</v>
      </c>
      <c r="B2637" s="1706">
        <v>0.21</v>
      </c>
      <c r="C2637" s="89" t="s">
        <v>10670</v>
      </c>
      <c r="E2637" s="1705" t="s">
        <v>10273</v>
      </c>
    </row>
    <row r="2638" spans="1:5" ht="15" customHeight="1" x14ac:dyDescent="0.35">
      <c r="A2638" s="1705">
        <v>72040</v>
      </c>
      <c r="B2638" s="1706">
        <v>0.21</v>
      </c>
      <c r="C2638" s="1705" t="s">
        <v>10671</v>
      </c>
      <c r="E2638" s="1705" t="s">
        <v>10273</v>
      </c>
    </row>
    <row r="2639" spans="1:5" ht="15" customHeight="1" x14ac:dyDescent="0.35">
      <c r="A2639" s="1705">
        <v>72040</v>
      </c>
      <c r="B2639" s="1706">
        <v>0.21</v>
      </c>
      <c r="C2639" s="89" t="s">
        <v>1341</v>
      </c>
      <c r="E2639" s="1705" t="s">
        <v>10273</v>
      </c>
    </row>
    <row r="2640" spans="1:5" ht="15" customHeight="1" x14ac:dyDescent="0.35">
      <c r="A2640" s="1705">
        <v>72040</v>
      </c>
      <c r="B2640" s="1706">
        <v>0.21</v>
      </c>
      <c r="C2640" s="89" t="s">
        <v>1341</v>
      </c>
      <c r="E2640" s="1705" t="s">
        <v>10273</v>
      </c>
    </row>
    <row r="2641" spans="1:5" ht="15" customHeight="1" x14ac:dyDescent="0.35">
      <c r="A2641" s="1705">
        <v>72040</v>
      </c>
      <c r="B2641" s="1706">
        <v>0.21</v>
      </c>
      <c r="C2641" s="89" t="s">
        <v>10672</v>
      </c>
      <c r="E2641" s="1705" t="s">
        <v>10273</v>
      </c>
    </row>
    <row r="2642" spans="1:5" ht="15" customHeight="1" x14ac:dyDescent="0.35">
      <c r="A2642" s="1705">
        <v>72040</v>
      </c>
      <c r="B2642" s="1706">
        <v>0.21</v>
      </c>
      <c r="C2642" s="89" t="s">
        <v>10673</v>
      </c>
      <c r="E2642" s="1705" t="s">
        <v>10273</v>
      </c>
    </row>
    <row r="2643" spans="1:5" ht="15" customHeight="1" x14ac:dyDescent="0.35">
      <c r="A2643" s="1705">
        <v>72040</v>
      </c>
      <c r="B2643" s="1706">
        <v>0.21</v>
      </c>
      <c r="C2643" s="89" t="s">
        <v>10674</v>
      </c>
      <c r="E2643" s="1705" t="s">
        <v>10273</v>
      </c>
    </row>
    <row r="2644" spans="1:5" ht="14.5" customHeight="1" x14ac:dyDescent="0.35">
      <c r="A2644" s="1705">
        <v>72040</v>
      </c>
      <c r="B2644" s="1706">
        <v>0.21</v>
      </c>
      <c r="C2644" s="89" t="s">
        <v>10675</v>
      </c>
      <c r="E2644" s="1705" t="s">
        <v>10273</v>
      </c>
    </row>
    <row r="2645" spans="1:5" ht="14.5" customHeight="1" x14ac:dyDescent="0.35">
      <c r="A2645" s="1705">
        <v>72040</v>
      </c>
      <c r="B2645" s="1706">
        <v>0.21</v>
      </c>
      <c r="C2645" s="89" t="s">
        <v>10676</v>
      </c>
      <c r="E2645" s="1705" t="s">
        <v>10273</v>
      </c>
    </row>
    <row r="2646" spans="1:5" ht="15" customHeight="1" x14ac:dyDescent="0.35">
      <c r="A2646" s="1705">
        <v>72040</v>
      </c>
      <c r="B2646" s="1706">
        <v>0.21</v>
      </c>
      <c r="C2646" s="89" t="s">
        <v>10677</v>
      </c>
      <c r="E2646" s="1705" t="s">
        <v>10273</v>
      </c>
    </row>
    <row r="2647" spans="1:5" ht="15" customHeight="1" x14ac:dyDescent="0.35">
      <c r="A2647" s="1705">
        <v>72040</v>
      </c>
      <c r="B2647" s="1706">
        <v>0.21</v>
      </c>
      <c r="C2647" s="89" t="s">
        <v>10678</v>
      </c>
      <c r="E2647" s="1705" t="s">
        <v>10273</v>
      </c>
    </row>
    <row r="2648" spans="1:5" ht="15" customHeight="1" x14ac:dyDescent="0.35">
      <c r="A2648" s="1705">
        <v>72040</v>
      </c>
      <c r="B2648" s="1706">
        <v>0.21</v>
      </c>
      <c r="C2648" s="1705" t="s">
        <v>10679</v>
      </c>
      <c r="E2648" s="1705" t="s">
        <v>10273</v>
      </c>
    </row>
    <row r="2649" spans="1:5" ht="15" customHeight="1" x14ac:dyDescent="0.35">
      <c r="A2649" s="1705">
        <v>72040</v>
      </c>
      <c r="B2649" s="1706">
        <v>0.21</v>
      </c>
      <c r="C2649" s="1705" t="s">
        <v>10680</v>
      </c>
      <c r="E2649" s="1705" t="s">
        <v>10273</v>
      </c>
    </row>
    <row r="2650" spans="1:5" ht="15" customHeight="1" x14ac:dyDescent="0.35">
      <c r="A2650" s="1705">
        <v>72040</v>
      </c>
      <c r="B2650" s="1706">
        <v>0.21</v>
      </c>
      <c r="C2650" s="89" t="s">
        <v>10681</v>
      </c>
      <c r="E2650" s="1705" t="s">
        <v>10273</v>
      </c>
    </row>
    <row r="2651" spans="1:5" ht="15" customHeight="1" x14ac:dyDescent="0.35">
      <c r="A2651" s="1705">
        <v>72040</v>
      </c>
      <c r="B2651" s="1706">
        <v>0.21</v>
      </c>
      <c r="C2651" s="89" t="s">
        <v>10682</v>
      </c>
      <c r="E2651" s="1705" t="s">
        <v>10273</v>
      </c>
    </row>
    <row r="2652" spans="1:5" ht="15" customHeight="1" x14ac:dyDescent="0.35">
      <c r="A2652" s="1705">
        <v>72040</v>
      </c>
      <c r="B2652" s="1706">
        <v>0.21</v>
      </c>
      <c r="C2652" s="89" t="s">
        <v>10683</v>
      </c>
      <c r="E2652" s="1705" t="s">
        <v>10273</v>
      </c>
    </row>
    <row r="2653" spans="1:5" ht="15" customHeight="1" x14ac:dyDescent="0.35">
      <c r="A2653" s="1705">
        <v>72040</v>
      </c>
      <c r="B2653" s="1706">
        <v>0.21</v>
      </c>
      <c r="C2653" s="89" t="s">
        <v>10684</v>
      </c>
      <c r="E2653" s="1705" t="s">
        <v>10273</v>
      </c>
    </row>
    <row r="2654" spans="1:5" ht="15" customHeight="1" x14ac:dyDescent="0.35">
      <c r="A2654" s="1705">
        <v>72040</v>
      </c>
      <c r="B2654" s="1706">
        <v>0.21</v>
      </c>
      <c r="C2654" s="89" t="s">
        <v>10685</v>
      </c>
      <c r="E2654" s="1705" t="s">
        <v>10273</v>
      </c>
    </row>
    <row r="2655" spans="1:5" ht="15" customHeight="1" x14ac:dyDescent="0.35">
      <c r="A2655" s="1705">
        <v>72040</v>
      </c>
      <c r="B2655" s="1706">
        <v>0.21</v>
      </c>
      <c r="C2655" s="89" t="s">
        <v>10686</v>
      </c>
      <c r="E2655" s="1705" t="s">
        <v>10273</v>
      </c>
    </row>
    <row r="2656" spans="1:5" ht="15.5" customHeight="1" x14ac:dyDescent="0.35">
      <c r="A2656" s="1705">
        <v>72040</v>
      </c>
      <c r="B2656" s="1706">
        <v>0.21</v>
      </c>
      <c r="C2656" s="89" t="s">
        <v>10687</v>
      </c>
      <c r="E2656" s="1705" t="s">
        <v>10273</v>
      </c>
    </row>
    <row r="2657" spans="1:5" ht="15.5" customHeight="1" x14ac:dyDescent="0.35">
      <c r="A2657" s="1705">
        <v>72040</v>
      </c>
      <c r="B2657" s="1706">
        <v>0.21</v>
      </c>
      <c r="C2657" s="100" t="s">
        <v>10688</v>
      </c>
      <c r="E2657" s="1705" t="s">
        <v>10273</v>
      </c>
    </row>
    <row r="2658" spans="1:5" ht="15.5" customHeight="1" x14ac:dyDescent="0.35">
      <c r="A2658" s="1705">
        <v>72040</v>
      </c>
      <c r="B2658" s="1706">
        <v>0.21</v>
      </c>
      <c r="C2658" s="89" t="s">
        <v>10689</v>
      </c>
      <c r="E2658" s="1705" t="s">
        <v>10273</v>
      </c>
    </row>
    <row r="2659" spans="1:5" ht="15" customHeight="1" x14ac:dyDescent="0.35">
      <c r="A2659" s="1705">
        <v>72040</v>
      </c>
      <c r="B2659" s="1706">
        <v>0.21</v>
      </c>
      <c r="C2659" s="89" t="s">
        <v>10690</v>
      </c>
      <c r="E2659" s="1705" t="s">
        <v>10273</v>
      </c>
    </row>
    <row r="2660" spans="1:5" ht="15" customHeight="1" x14ac:dyDescent="0.35">
      <c r="A2660" s="1705">
        <v>72040</v>
      </c>
      <c r="B2660" s="1706">
        <v>0.21</v>
      </c>
      <c r="C2660" s="89" t="s">
        <v>10691</v>
      </c>
      <c r="E2660" s="1705" t="s">
        <v>10273</v>
      </c>
    </row>
    <row r="2661" spans="1:5" ht="15" customHeight="1" x14ac:dyDescent="0.35">
      <c r="A2661" s="1705">
        <v>72040</v>
      </c>
      <c r="B2661" s="1706">
        <v>0.21</v>
      </c>
      <c r="C2661" s="89" t="s">
        <v>10692</v>
      </c>
      <c r="E2661" s="1705" t="s">
        <v>10273</v>
      </c>
    </row>
    <row r="2662" spans="1:5" ht="15" customHeight="1" x14ac:dyDescent="0.35">
      <c r="A2662" s="1705">
        <v>72040</v>
      </c>
      <c r="B2662" s="1706">
        <v>0.21</v>
      </c>
      <c r="C2662" s="1705" t="s">
        <v>10693</v>
      </c>
      <c r="E2662" s="1705" t="s">
        <v>10273</v>
      </c>
    </row>
    <row r="2663" spans="1:5" ht="15" customHeight="1" x14ac:dyDescent="0.35">
      <c r="A2663" s="1705">
        <v>72040</v>
      </c>
      <c r="B2663" s="1706">
        <v>0.21</v>
      </c>
      <c r="C2663" s="100" t="s">
        <v>12137</v>
      </c>
      <c r="E2663" s="100" t="s">
        <v>12088</v>
      </c>
    </row>
    <row r="2664" spans="1:5" ht="15" customHeight="1" x14ac:dyDescent="0.35">
      <c r="A2664" s="1705">
        <v>72040</v>
      </c>
      <c r="B2664" s="1706">
        <v>0.21</v>
      </c>
      <c r="C2664" s="89" t="s">
        <v>12740</v>
      </c>
      <c r="E2664" s="1705" t="s">
        <v>12542</v>
      </c>
    </row>
    <row r="2665" spans="1:5" ht="15" customHeight="1" x14ac:dyDescent="0.35">
      <c r="A2665" s="1705">
        <v>72040</v>
      </c>
      <c r="B2665" s="1706">
        <v>0.21</v>
      </c>
      <c r="C2665" s="89" t="s">
        <v>12741</v>
      </c>
      <c r="E2665" s="1705" t="s">
        <v>12542</v>
      </c>
    </row>
    <row r="2666" spans="1:5" ht="15" customHeight="1" x14ac:dyDescent="0.35">
      <c r="A2666" s="1705">
        <v>72040</v>
      </c>
      <c r="B2666" s="1706">
        <v>0.21</v>
      </c>
      <c r="C2666" s="89" t="s">
        <v>12742</v>
      </c>
      <c r="E2666" s="1705" t="s">
        <v>12542</v>
      </c>
    </row>
    <row r="2667" spans="1:5" ht="15" customHeight="1" x14ac:dyDescent="0.35">
      <c r="A2667" s="1705">
        <v>72040</v>
      </c>
      <c r="B2667" s="1706">
        <v>0.21</v>
      </c>
      <c r="C2667" s="89" t="s">
        <v>12743</v>
      </c>
      <c r="E2667" s="1705" t="s">
        <v>12542</v>
      </c>
    </row>
    <row r="2668" spans="1:5" ht="15" customHeight="1" x14ac:dyDescent="0.35">
      <c r="A2668" s="1705">
        <v>72040</v>
      </c>
      <c r="B2668" s="1706">
        <v>0.21</v>
      </c>
      <c r="C2668" s="100" t="s">
        <v>3823</v>
      </c>
      <c r="E2668" s="1705" t="s">
        <v>13383</v>
      </c>
    </row>
    <row r="2669" spans="1:5" ht="15" customHeight="1" x14ac:dyDescent="0.35">
      <c r="A2669" s="1705">
        <v>72040</v>
      </c>
      <c r="B2669" s="1706">
        <v>0.21</v>
      </c>
      <c r="C2669" s="100" t="s">
        <v>13665</v>
      </c>
      <c r="E2669" s="1705" t="s">
        <v>13580</v>
      </c>
    </row>
    <row r="2670" spans="1:5" ht="15" customHeight="1" x14ac:dyDescent="0.35">
      <c r="A2670" s="1705">
        <v>72040</v>
      </c>
      <c r="B2670" s="1706">
        <v>0.21</v>
      </c>
      <c r="C2670" s="1705" t="s">
        <v>13665</v>
      </c>
      <c r="E2670" s="1705" t="s">
        <v>13580</v>
      </c>
    </row>
    <row r="2671" spans="1:5" ht="15" customHeight="1" x14ac:dyDescent="0.35">
      <c r="A2671" s="1705">
        <v>72040</v>
      </c>
      <c r="B2671" s="1706">
        <v>0.21</v>
      </c>
      <c r="C2671" s="100" t="s">
        <v>13666</v>
      </c>
      <c r="E2671" s="1705" t="s">
        <v>13580</v>
      </c>
    </row>
    <row r="2672" spans="1:5" ht="15" customHeight="1" x14ac:dyDescent="0.35">
      <c r="A2672" s="1705">
        <v>72050</v>
      </c>
      <c r="B2672" s="1706">
        <v>0.26</v>
      </c>
      <c r="C2672" s="100" t="s">
        <v>2765</v>
      </c>
      <c r="E2672" s="1705" t="s">
        <v>19</v>
      </c>
    </row>
    <row r="2673" spans="1:9" ht="15" customHeight="1" x14ac:dyDescent="0.35">
      <c r="A2673" s="1705">
        <v>72050</v>
      </c>
      <c r="B2673" s="1706">
        <v>0.26</v>
      </c>
      <c r="C2673" s="100" t="s">
        <v>2766</v>
      </c>
      <c r="E2673" s="1705" t="s">
        <v>19</v>
      </c>
    </row>
    <row r="2674" spans="1:9" ht="15" customHeight="1" x14ac:dyDescent="0.35">
      <c r="A2674" s="1705">
        <v>72050</v>
      </c>
      <c r="B2674" s="1706">
        <v>0.26</v>
      </c>
      <c r="C2674" s="100" t="s">
        <v>2767</v>
      </c>
      <c r="E2674" s="1705" t="s">
        <v>19</v>
      </c>
    </row>
    <row r="2675" spans="1:9" ht="15" customHeight="1" x14ac:dyDescent="0.35">
      <c r="A2675" s="1705">
        <v>72050</v>
      </c>
      <c r="B2675" s="1706">
        <v>0.26</v>
      </c>
      <c r="C2675" s="100" t="s">
        <v>312</v>
      </c>
      <c r="E2675" s="1705" t="s">
        <v>182</v>
      </c>
    </row>
    <row r="2676" spans="1:9" ht="15" customHeight="1" x14ac:dyDescent="0.35">
      <c r="A2676" s="1705">
        <v>72050</v>
      </c>
      <c r="B2676" s="1706">
        <v>0.26</v>
      </c>
      <c r="C2676" s="100" t="s">
        <v>313</v>
      </c>
      <c r="E2676" s="1705" t="s">
        <v>182</v>
      </c>
    </row>
    <row r="2677" spans="1:9" ht="15" customHeight="1" x14ac:dyDescent="0.35">
      <c r="A2677" s="1705">
        <v>72050</v>
      </c>
      <c r="B2677" s="1737">
        <v>0.26</v>
      </c>
      <c r="C2677" s="100" t="s">
        <v>638</v>
      </c>
      <c r="E2677" s="1705" t="s">
        <v>532</v>
      </c>
    </row>
    <row r="2678" spans="1:9" ht="15" customHeight="1" x14ac:dyDescent="0.35">
      <c r="A2678" s="1705">
        <v>72050</v>
      </c>
      <c r="B2678" s="1706">
        <v>0.26</v>
      </c>
      <c r="C2678" s="100" t="s">
        <v>8551</v>
      </c>
      <c r="E2678" s="1705" t="s">
        <v>875</v>
      </c>
    </row>
    <row r="2679" spans="1:9" ht="15" customHeight="1" x14ac:dyDescent="0.35">
      <c r="A2679" s="1705">
        <v>72050</v>
      </c>
      <c r="B2679" s="1706">
        <v>0.26</v>
      </c>
      <c r="C2679" s="89" t="s">
        <v>13982</v>
      </c>
      <c r="E2679" s="100" t="s">
        <v>875</v>
      </c>
    </row>
    <row r="2680" spans="1:9" ht="15" customHeight="1" x14ac:dyDescent="0.35">
      <c r="A2680" s="1705">
        <v>72050</v>
      </c>
      <c r="B2680" s="1706">
        <v>0.26</v>
      </c>
      <c r="C2680" s="89" t="s">
        <v>13983</v>
      </c>
      <c r="E2680" s="100" t="s">
        <v>875</v>
      </c>
    </row>
    <row r="2681" spans="1:9" ht="15" customHeight="1" x14ac:dyDescent="0.35">
      <c r="A2681" s="1705">
        <v>72050</v>
      </c>
      <c r="B2681" s="1706">
        <v>0.26</v>
      </c>
      <c r="C2681" s="89" t="s">
        <v>13984</v>
      </c>
      <c r="E2681" s="100" t="s">
        <v>875</v>
      </c>
    </row>
    <row r="2682" spans="1:9" ht="15" customHeight="1" x14ac:dyDescent="0.35">
      <c r="A2682" s="1705">
        <v>72050</v>
      </c>
      <c r="B2682" s="1706">
        <v>0.26</v>
      </c>
      <c r="C2682" s="100" t="s">
        <v>998</v>
      </c>
      <c r="E2682" s="1705" t="s">
        <v>879</v>
      </c>
    </row>
    <row r="2683" spans="1:9" ht="15" customHeight="1" x14ac:dyDescent="0.35">
      <c r="A2683" s="1705">
        <v>72050</v>
      </c>
      <c r="B2683" s="1706">
        <v>0.26</v>
      </c>
      <c r="C2683" s="100" t="s">
        <v>1353</v>
      </c>
      <c r="E2683" s="1705" t="s">
        <v>1280</v>
      </c>
      <c r="F2683" s="100"/>
      <c r="I2683" s="100"/>
    </row>
    <row r="2684" spans="1:9" ht="15" customHeight="1" x14ac:dyDescent="0.35">
      <c r="A2684" s="1740">
        <v>72050</v>
      </c>
      <c r="B2684" s="1706">
        <v>0.26</v>
      </c>
      <c r="C2684" s="1742" t="s">
        <v>1526</v>
      </c>
      <c r="E2684" s="1705" t="s">
        <v>1433</v>
      </c>
    </row>
    <row r="2685" spans="1:9" ht="15" customHeight="1" x14ac:dyDescent="0.35">
      <c r="A2685" s="1740">
        <v>72050</v>
      </c>
      <c r="B2685" s="1706">
        <v>0.26</v>
      </c>
      <c r="C2685" s="1742" t="s">
        <v>1527</v>
      </c>
      <c r="E2685" s="1705" t="s">
        <v>1433</v>
      </c>
    </row>
    <row r="2686" spans="1:9" ht="15" customHeight="1" x14ac:dyDescent="0.35">
      <c r="A2686" s="1740">
        <v>72050</v>
      </c>
      <c r="B2686" s="1706">
        <v>0.26</v>
      </c>
      <c r="C2686" s="1742" t="s">
        <v>1528</v>
      </c>
      <c r="E2686" s="1705" t="s">
        <v>1433</v>
      </c>
    </row>
    <row r="2687" spans="1:9" x14ac:dyDescent="0.35">
      <c r="A2687" s="1705">
        <v>72050</v>
      </c>
      <c r="B2687" s="1706">
        <v>0.26</v>
      </c>
      <c r="C2687" s="89" t="s">
        <v>1847</v>
      </c>
      <c r="E2687" s="1705" t="s">
        <v>1755</v>
      </c>
    </row>
    <row r="2688" spans="1:9" ht="15" customHeight="1" x14ac:dyDescent="0.35">
      <c r="A2688" s="1705">
        <v>72050</v>
      </c>
      <c r="B2688" s="1706">
        <v>0.26</v>
      </c>
      <c r="C2688" s="100" t="s">
        <v>2331</v>
      </c>
      <c r="E2688" s="1705" t="s">
        <v>2237</v>
      </c>
    </row>
    <row r="2689" spans="1:5" ht="15" customHeight="1" x14ac:dyDescent="0.35">
      <c r="A2689" s="1705">
        <v>72050</v>
      </c>
      <c r="B2689" s="1706">
        <v>0.26</v>
      </c>
      <c r="C2689" s="100" t="s">
        <v>3148</v>
      </c>
      <c r="E2689" s="1705" t="s">
        <v>2994</v>
      </c>
    </row>
    <row r="2690" spans="1:5" ht="15" customHeight="1" x14ac:dyDescent="0.35">
      <c r="A2690" s="1705">
        <v>72050</v>
      </c>
      <c r="B2690" s="1706">
        <v>0.26</v>
      </c>
      <c r="C2690" s="89" t="s">
        <v>4205</v>
      </c>
      <c r="E2690" s="100" t="s">
        <v>4174</v>
      </c>
    </row>
    <row r="2691" spans="1:5" ht="15" customHeight="1" x14ac:dyDescent="0.35">
      <c r="A2691" s="1705">
        <v>72050</v>
      </c>
      <c r="B2691" s="1706">
        <v>0.26</v>
      </c>
      <c r="C2691" s="89" t="s">
        <v>4206</v>
      </c>
      <c r="E2691" s="100" t="s">
        <v>4174</v>
      </c>
    </row>
    <row r="2692" spans="1:5" ht="15" customHeight="1" x14ac:dyDescent="0.35">
      <c r="A2692" s="1705">
        <v>72050</v>
      </c>
      <c r="B2692" s="1706">
        <v>0.26</v>
      </c>
      <c r="C2692" s="100" t="s">
        <v>4717</v>
      </c>
      <c r="E2692" s="100" t="s">
        <v>4609</v>
      </c>
    </row>
    <row r="2693" spans="1:5" ht="15" customHeight="1" x14ac:dyDescent="0.35">
      <c r="A2693" s="1705">
        <v>72050</v>
      </c>
      <c r="B2693" s="1706">
        <v>0.26</v>
      </c>
      <c r="C2693" s="89" t="s">
        <v>5037</v>
      </c>
      <c r="E2693" s="100" t="s">
        <v>4946</v>
      </c>
    </row>
    <row r="2694" spans="1:5" ht="15" customHeight="1" x14ac:dyDescent="0.35">
      <c r="A2694" s="1705">
        <v>72050</v>
      </c>
      <c r="B2694" s="1706">
        <v>0.26</v>
      </c>
      <c r="C2694" s="89" t="s">
        <v>5038</v>
      </c>
      <c r="E2694" s="100" t="s">
        <v>4946</v>
      </c>
    </row>
    <row r="2695" spans="1:5" ht="15" customHeight="1" x14ac:dyDescent="0.35">
      <c r="A2695" s="1705">
        <v>72050</v>
      </c>
      <c r="B2695" s="1706">
        <v>0.26</v>
      </c>
      <c r="C2695" s="89" t="s">
        <v>5264</v>
      </c>
      <c r="E2695" s="100" t="s">
        <v>5155</v>
      </c>
    </row>
    <row r="2696" spans="1:5" ht="15" customHeight="1" x14ac:dyDescent="0.35">
      <c r="A2696" s="1705">
        <v>72050</v>
      </c>
      <c r="B2696" s="1706">
        <v>0.26</v>
      </c>
      <c r="C2696" s="100" t="s">
        <v>5570</v>
      </c>
      <c r="E2696" s="100" t="s">
        <v>5452</v>
      </c>
    </row>
    <row r="2697" spans="1:5" ht="15" customHeight="1" x14ac:dyDescent="0.35">
      <c r="A2697" s="1705">
        <v>72050</v>
      </c>
      <c r="B2697" s="1706">
        <v>0.26</v>
      </c>
      <c r="C2697" s="100" t="s">
        <v>5571</v>
      </c>
      <c r="E2697" s="100" t="s">
        <v>5452</v>
      </c>
    </row>
    <row r="2698" spans="1:5" ht="15" customHeight="1" x14ac:dyDescent="0.35">
      <c r="A2698" s="1705">
        <v>72050</v>
      </c>
      <c r="B2698" s="1706">
        <v>0.26</v>
      </c>
      <c r="C2698" s="100" t="s">
        <v>5779</v>
      </c>
      <c r="E2698" s="100" t="s">
        <v>5695</v>
      </c>
    </row>
    <row r="2699" spans="1:5" ht="15" customHeight="1" x14ac:dyDescent="0.35">
      <c r="A2699" s="1705">
        <v>72050</v>
      </c>
      <c r="B2699" s="1706">
        <v>0.26</v>
      </c>
      <c r="C2699" s="89" t="s">
        <v>8158</v>
      </c>
      <c r="E2699" s="100" t="s">
        <v>5912</v>
      </c>
    </row>
    <row r="2700" spans="1:5" ht="15" customHeight="1" x14ac:dyDescent="0.35">
      <c r="A2700" s="1705">
        <v>72050</v>
      </c>
      <c r="B2700" s="1706">
        <v>0.26</v>
      </c>
      <c r="C2700" s="100" t="s">
        <v>5997</v>
      </c>
      <c r="E2700" s="100" t="s">
        <v>5923</v>
      </c>
    </row>
    <row r="2701" spans="1:5" ht="15" customHeight="1" x14ac:dyDescent="0.35">
      <c r="A2701" s="1705">
        <v>72050</v>
      </c>
      <c r="B2701" s="1706">
        <v>0.26</v>
      </c>
      <c r="C2701" s="89" t="s">
        <v>6250</v>
      </c>
      <c r="E2701" s="100" t="s">
        <v>6110</v>
      </c>
    </row>
    <row r="2702" spans="1:5" ht="15" customHeight="1" x14ac:dyDescent="0.35">
      <c r="A2702" s="1705">
        <v>72050</v>
      </c>
      <c r="B2702" s="1706">
        <v>0.26</v>
      </c>
      <c r="C2702" s="89" t="s">
        <v>6588</v>
      </c>
      <c r="E2702" s="1705" t="s">
        <v>6556</v>
      </c>
    </row>
    <row r="2703" spans="1:5" ht="15" customHeight="1" x14ac:dyDescent="0.35">
      <c r="A2703" s="1738">
        <v>72050</v>
      </c>
      <c r="B2703" s="1739">
        <v>0.26</v>
      </c>
      <c r="C2703" s="100" t="s">
        <v>7101</v>
      </c>
      <c r="E2703" s="1705" t="s">
        <v>6965</v>
      </c>
    </row>
    <row r="2704" spans="1:5" ht="15" customHeight="1" x14ac:dyDescent="0.35">
      <c r="A2704" s="1740">
        <v>72050</v>
      </c>
      <c r="B2704" s="1741">
        <v>0.26</v>
      </c>
      <c r="C2704" s="243" t="s">
        <v>7102</v>
      </c>
      <c r="E2704" s="1705" t="s">
        <v>6965</v>
      </c>
    </row>
    <row r="2705" spans="1:5" ht="15" customHeight="1" x14ac:dyDescent="0.35">
      <c r="A2705" s="1705">
        <v>72050</v>
      </c>
      <c r="B2705" s="1706">
        <v>0.26</v>
      </c>
      <c r="C2705" s="89" t="s">
        <v>7368</v>
      </c>
      <c r="E2705" s="1705" t="s">
        <v>7410</v>
      </c>
    </row>
    <row r="2706" spans="1:5" ht="15" customHeight="1" x14ac:dyDescent="0.35">
      <c r="A2706" s="1705">
        <v>72050</v>
      </c>
      <c r="B2706" s="1706">
        <v>0.26</v>
      </c>
      <c r="C2706" s="100" t="s">
        <v>7536</v>
      </c>
      <c r="E2706" s="1705" t="s">
        <v>7428</v>
      </c>
    </row>
    <row r="2707" spans="1:5" ht="15" customHeight="1" x14ac:dyDescent="0.35">
      <c r="A2707" s="1705">
        <v>72050</v>
      </c>
      <c r="B2707" s="1706">
        <v>0.26</v>
      </c>
      <c r="C2707" s="89" t="s">
        <v>8830</v>
      </c>
      <c r="E2707" s="1705" t="s">
        <v>8689</v>
      </c>
    </row>
    <row r="2708" spans="1:5" ht="15" customHeight="1" x14ac:dyDescent="0.35">
      <c r="A2708" s="1705">
        <v>72050</v>
      </c>
      <c r="B2708" s="1706">
        <v>0.26</v>
      </c>
      <c r="C2708" s="89" t="s">
        <v>8831</v>
      </c>
      <c r="E2708" s="1705" t="s">
        <v>8689</v>
      </c>
    </row>
    <row r="2709" spans="1:5" ht="15" customHeight="1" x14ac:dyDescent="0.35">
      <c r="A2709" s="1705">
        <v>72050</v>
      </c>
      <c r="B2709" s="1706">
        <v>0.26</v>
      </c>
      <c r="C2709" s="100" t="s">
        <v>8832</v>
      </c>
      <c r="E2709" s="1705" t="s">
        <v>8689</v>
      </c>
    </row>
    <row r="2710" spans="1:5" ht="15" customHeight="1" x14ac:dyDescent="0.35">
      <c r="A2710" s="1705">
        <v>72050</v>
      </c>
      <c r="B2710" s="1706">
        <v>0.26</v>
      </c>
      <c r="C2710" s="89" t="s">
        <v>9292</v>
      </c>
      <c r="E2710" s="1738" t="s">
        <v>9126</v>
      </c>
    </row>
    <row r="2711" spans="1:5" ht="15" customHeight="1" x14ac:dyDescent="0.35">
      <c r="A2711" s="1705">
        <v>72050</v>
      </c>
      <c r="B2711" s="1706">
        <v>0.26</v>
      </c>
      <c r="C2711" s="89" t="s">
        <v>9293</v>
      </c>
      <c r="E2711" s="1738" t="s">
        <v>9126</v>
      </c>
    </row>
    <row r="2712" spans="1:5" ht="15" customHeight="1" x14ac:dyDescent="0.35">
      <c r="A2712" s="1705">
        <v>72050</v>
      </c>
      <c r="B2712" s="1706">
        <v>0.26</v>
      </c>
      <c r="C2712" s="100" t="s">
        <v>9738</v>
      </c>
      <c r="E2712" s="1705" t="s">
        <v>9583</v>
      </c>
    </row>
    <row r="2713" spans="1:5" ht="15" customHeight="1" x14ac:dyDescent="0.35">
      <c r="A2713" s="1705">
        <v>72050</v>
      </c>
      <c r="B2713" s="1706">
        <v>0.26</v>
      </c>
      <c r="C2713" s="89" t="s">
        <v>10807</v>
      </c>
      <c r="E2713" s="1705" t="s">
        <v>10273</v>
      </c>
    </row>
    <row r="2714" spans="1:5" ht="15" customHeight="1" x14ac:dyDescent="0.35">
      <c r="A2714" s="1705">
        <v>72050</v>
      </c>
      <c r="B2714" s="1706">
        <v>0.26</v>
      </c>
      <c r="C2714" s="89" t="s">
        <v>10808</v>
      </c>
      <c r="E2714" s="1705" t="s">
        <v>10273</v>
      </c>
    </row>
    <row r="2715" spans="1:5" ht="15" customHeight="1" x14ac:dyDescent="0.35">
      <c r="A2715" s="1705">
        <v>72050</v>
      </c>
      <c r="B2715" s="1706">
        <v>0.26</v>
      </c>
      <c r="C2715" s="89" t="s">
        <v>10809</v>
      </c>
      <c r="E2715" s="1705" t="s">
        <v>10273</v>
      </c>
    </row>
    <row r="2716" spans="1:5" ht="15" customHeight="1" x14ac:dyDescent="0.35">
      <c r="A2716" s="1705">
        <v>72050</v>
      </c>
      <c r="B2716" s="1706">
        <v>0.26</v>
      </c>
      <c r="C2716" s="89" t="s">
        <v>10810</v>
      </c>
      <c r="E2716" s="1705" t="s">
        <v>10273</v>
      </c>
    </row>
    <row r="2717" spans="1:5" ht="15" customHeight="1" x14ac:dyDescent="0.35">
      <c r="A2717" s="1705">
        <v>72050</v>
      </c>
      <c r="B2717" s="1706">
        <v>0.26</v>
      </c>
      <c r="C2717" s="89" t="s">
        <v>10811</v>
      </c>
      <c r="E2717" s="1705" t="s">
        <v>10273</v>
      </c>
    </row>
    <row r="2718" spans="1:5" ht="15" customHeight="1" x14ac:dyDescent="0.35">
      <c r="A2718" s="1705">
        <v>72050</v>
      </c>
      <c r="B2718" s="1706">
        <v>0.26</v>
      </c>
      <c r="C2718" s="89" t="s">
        <v>10812</v>
      </c>
      <c r="E2718" s="1705" t="s">
        <v>10273</v>
      </c>
    </row>
    <row r="2719" spans="1:5" ht="15" customHeight="1" x14ac:dyDescent="0.35">
      <c r="A2719" s="1705">
        <v>72050</v>
      </c>
      <c r="B2719" s="1706">
        <v>0.26</v>
      </c>
      <c r="C2719" s="89" t="s">
        <v>10813</v>
      </c>
      <c r="E2719" s="1705" t="s">
        <v>10273</v>
      </c>
    </row>
    <row r="2720" spans="1:5" ht="15" customHeight="1" x14ac:dyDescent="0.35">
      <c r="A2720" s="1705">
        <v>72050</v>
      </c>
      <c r="B2720" s="1706">
        <v>0.26</v>
      </c>
      <c r="C2720" s="89" t="s">
        <v>1353</v>
      </c>
      <c r="E2720" s="1705" t="s">
        <v>10273</v>
      </c>
    </row>
    <row r="2721" spans="1:5" ht="15" customHeight="1" x14ac:dyDescent="0.35">
      <c r="A2721" s="1705">
        <v>72050</v>
      </c>
      <c r="B2721" s="1706">
        <v>0.26</v>
      </c>
      <c r="C2721" s="89" t="s">
        <v>10814</v>
      </c>
      <c r="E2721" s="1705" t="s">
        <v>10273</v>
      </c>
    </row>
    <row r="2722" spans="1:5" ht="15" customHeight="1" x14ac:dyDescent="0.35">
      <c r="A2722" s="1705">
        <v>72050</v>
      </c>
      <c r="B2722" s="1706">
        <v>0.26</v>
      </c>
      <c r="C2722" s="89" t="s">
        <v>10815</v>
      </c>
      <c r="E2722" s="1705" t="s">
        <v>10273</v>
      </c>
    </row>
    <row r="2723" spans="1:5" ht="15" customHeight="1" x14ac:dyDescent="0.35">
      <c r="A2723" s="1705">
        <v>72050</v>
      </c>
      <c r="B2723" s="1706">
        <v>0.26</v>
      </c>
      <c r="C2723" s="89" t="s">
        <v>10816</v>
      </c>
      <c r="E2723" s="1705" t="s">
        <v>10273</v>
      </c>
    </row>
    <row r="2724" spans="1:5" ht="15" customHeight="1" x14ac:dyDescent="0.35">
      <c r="A2724" s="1705">
        <v>72050</v>
      </c>
      <c r="B2724" s="1706">
        <v>0.26</v>
      </c>
      <c r="C2724" s="89" t="s">
        <v>10817</v>
      </c>
      <c r="E2724" s="1705" t="s">
        <v>10273</v>
      </c>
    </row>
    <row r="2725" spans="1:5" ht="15" customHeight="1" x14ac:dyDescent="0.35">
      <c r="A2725" s="1705">
        <v>72050</v>
      </c>
      <c r="B2725" s="1706">
        <v>0.26</v>
      </c>
      <c r="C2725" s="89" t="s">
        <v>10818</v>
      </c>
      <c r="E2725" s="1705" t="s">
        <v>10273</v>
      </c>
    </row>
    <row r="2726" spans="1:5" ht="15" customHeight="1" x14ac:dyDescent="0.35">
      <c r="A2726" s="1705">
        <v>72050</v>
      </c>
      <c r="B2726" s="1706">
        <v>0.26</v>
      </c>
      <c r="C2726" s="1705" t="s">
        <v>10819</v>
      </c>
      <c r="E2726" s="1705" t="s">
        <v>10273</v>
      </c>
    </row>
    <row r="2727" spans="1:5" ht="15" customHeight="1" x14ac:dyDescent="0.35">
      <c r="A2727" s="1705">
        <v>72050</v>
      </c>
      <c r="B2727" s="1706">
        <v>0.26</v>
      </c>
      <c r="C2727" s="89" t="s">
        <v>10820</v>
      </c>
      <c r="E2727" s="1705" t="s">
        <v>10273</v>
      </c>
    </row>
    <row r="2728" spans="1:5" ht="15" customHeight="1" x14ac:dyDescent="0.35">
      <c r="A2728" s="1705">
        <v>72050</v>
      </c>
      <c r="B2728" s="1706">
        <v>0.26</v>
      </c>
      <c r="C2728" s="89" t="s">
        <v>10821</v>
      </c>
      <c r="E2728" s="1705" t="s">
        <v>10273</v>
      </c>
    </row>
    <row r="2729" spans="1:5" ht="15" customHeight="1" x14ac:dyDescent="0.35">
      <c r="A2729" s="1705">
        <v>72050</v>
      </c>
      <c r="B2729" s="1706">
        <v>0.26</v>
      </c>
      <c r="C2729" s="89" t="s">
        <v>10822</v>
      </c>
      <c r="E2729" s="1705" t="s">
        <v>10273</v>
      </c>
    </row>
    <row r="2730" spans="1:5" ht="15" customHeight="1" x14ac:dyDescent="0.35">
      <c r="A2730" s="1705">
        <v>72050</v>
      </c>
      <c r="B2730" s="1706">
        <v>0.26</v>
      </c>
      <c r="C2730" s="89" t="s">
        <v>10823</v>
      </c>
      <c r="E2730" s="1705" t="s">
        <v>10273</v>
      </c>
    </row>
    <row r="2731" spans="1:5" ht="15" customHeight="1" x14ac:dyDescent="0.35">
      <c r="A2731" s="1705">
        <v>72050</v>
      </c>
      <c r="B2731" s="1706">
        <v>0.26</v>
      </c>
      <c r="C2731" s="89" t="s">
        <v>10824</v>
      </c>
      <c r="E2731" s="1705" t="s">
        <v>10273</v>
      </c>
    </row>
    <row r="2732" spans="1:5" ht="15" customHeight="1" x14ac:dyDescent="0.35">
      <c r="A2732" s="1705">
        <v>72050</v>
      </c>
      <c r="B2732" s="1706">
        <v>0.26</v>
      </c>
      <c r="C2732" s="89" t="s">
        <v>10825</v>
      </c>
      <c r="E2732" s="1705" t="s">
        <v>10273</v>
      </c>
    </row>
    <row r="2733" spans="1:5" ht="15" customHeight="1" x14ac:dyDescent="0.35">
      <c r="A2733" s="1705">
        <v>72050</v>
      </c>
      <c r="B2733" s="1706">
        <v>0.26</v>
      </c>
      <c r="C2733" s="89" t="s">
        <v>10826</v>
      </c>
      <c r="E2733" s="1705" t="s">
        <v>10273</v>
      </c>
    </row>
    <row r="2734" spans="1:5" ht="15" customHeight="1" x14ac:dyDescent="0.35">
      <c r="A2734" s="1705">
        <v>72050</v>
      </c>
      <c r="B2734" s="1706">
        <v>0.26</v>
      </c>
      <c r="C2734" s="1705" t="s">
        <v>10827</v>
      </c>
      <c r="E2734" s="1705" t="s">
        <v>10273</v>
      </c>
    </row>
    <row r="2735" spans="1:5" ht="15" customHeight="1" x14ac:dyDescent="0.35">
      <c r="A2735" s="1705">
        <v>72050</v>
      </c>
      <c r="B2735" s="1706">
        <v>0.26</v>
      </c>
      <c r="C2735" s="1705" t="s">
        <v>10828</v>
      </c>
      <c r="E2735" s="1705" t="s">
        <v>10273</v>
      </c>
    </row>
    <row r="2736" spans="1:5" ht="15" customHeight="1" x14ac:dyDescent="0.35">
      <c r="A2736" s="1705">
        <v>72050</v>
      </c>
      <c r="B2736" s="1706">
        <v>0.26</v>
      </c>
      <c r="C2736" s="100" t="s">
        <v>12151</v>
      </c>
      <c r="E2736" s="100" t="s">
        <v>12088</v>
      </c>
    </row>
    <row r="2737" spans="1:5" ht="15" customHeight="1" x14ac:dyDescent="0.35">
      <c r="A2737" s="1705">
        <v>72050</v>
      </c>
      <c r="B2737" s="1706">
        <v>0.26</v>
      </c>
      <c r="C2737" s="100" t="s">
        <v>12794</v>
      </c>
      <c r="E2737" s="1705" t="s">
        <v>12542</v>
      </c>
    </row>
    <row r="2738" spans="1:5" ht="15" customHeight="1" x14ac:dyDescent="0.35">
      <c r="A2738" s="1705">
        <v>72050</v>
      </c>
      <c r="B2738" s="1706">
        <v>0.26</v>
      </c>
      <c r="C2738" s="89" t="s">
        <v>12795</v>
      </c>
      <c r="E2738" s="1705" t="s">
        <v>12542</v>
      </c>
    </row>
    <row r="2739" spans="1:5" ht="15" customHeight="1" x14ac:dyDescent="0.35">
      <c r="A2739" s="1705">
        <v>72050</v>
      </c>
      <c r="B2739" s="1706">
        <v>0.26</v>
      </c>
      <c r="C2739" s="89" t="s">
        <v>12796</v>
      </c>
      <c r="E2739" s="1705" t="s">
        <v>12542</v>
      </c>
    </row>
    <row r="2740" spans="1:5" ht="15" customHeight="1" x14ac:dyDescent="0.35">
      <c r="A2740" s="1705">
        <v>72050</v>
      </c>
      <c r="B2740" s="1706">
        <v>0.26</v>
      </c>
      <c r="C2740" s="89" t="s">
        <v>12797</v>
      </c>
      <c r="E2740" s="1705" t="s">
        <v>12542</v>
      </c>
    </row>
    <row r="2741" spans="1:5" ht="15" customHeight="1" x14ac:dyDescent="0.35">
      <c r="A2741" s="1705">
        <v>72050</v>
      </c>
      <c r="B2741" s="1706">
        <v>0.26</v>
      </c>
      <c r="C2741" s="100" t="s">
        <v>12798</v>
      </c>
      <c r="E2741" s="1705" t="s">
        <v>12542</v>
      </c>
    </row>
    <row r="2742" spans="1:5" ht="14.5" customHeight="1" x14ac:dyDescent="0.35">
      <c r="A2742" s="1705">
        <v>72050</v>
      </c>
      <c r="B2742" s="1706">
        <v>0.26</v>
      </c>
      <c r="C2742" s="100" t="s">
        <v>3846</v>
      </c>
      <c r="E2742" s="1705" t="s">
        <v>13383</v>
      </c>
    </row>
    <row r="2743" spans="1:5" ht="14.5" customHeight="1" x14ac:dyDescent="0.35">
      <c r="A2743" s="1705">
        <v>72050</v>
      </c>
      <c r="B2743" s="1706">
        <v>0.26</v>
      </c>
      <c r="C2743" s="100" t="s">
        <v>13693</v>
      </c>
      <c r="E2743" s="1705" t="s">
        <v>13580</v>
      </c>
    </row>
    <row r="2744" spans="1:5" ht="15" customHeight="1" x14ac:dyDescent="0.35">
      <c r="A2744" s="1705">
        <v>72050</v>
      </c>
      <c r="B2744" s="1706">
        <v>0.26</v>
      </c>
      <c r="C2744" s="100" t="s">
        <v>13694</v>
      </c>
      <c r="E2744" s="1705" t="s">
        <v>13580</v>
      </c>
    </row>
    <row r="2745" spans="1:5" ht="15" customHeight="1" x14ac:dyDescent="0.35">
      <c r="A2745" s="1705">
        <v>72050</v>
      </c>
      <c r="B2745" s="1706">
        <v>0.26</v>
      </c>
      <c r="C2745" s="100" t="s">
        <v>13695</v>
      </c>
      <c r="E2745" s="1705" t="s">
        <v>13580</v>
      </c>
    </row>
    <row r="2746" spans="1:5" ht="15" customHeight="1" x14ac:dyDescent="0.35">
      <c r="A2746" s="1705">
        <v>72052</v>
      </c>
      <c r="B2746" s="1706">
        <v>0.28999999999999998</v>
      </c>
      <c r="C2746" s="100" t="s">
        <v>2772</v>
      </c>
      <c r="E2746" s="1705" t="s">
        <v>19</v>
      </c>
    </row>
    <row r="2747" spans="1:5" ht="15" customHeight="1" x14ac:dyDescent="0.35">
      <c r="A2747" s="1705">
        <v>72052</v>
      </c>
      <c r="B2747" s="1706">
        <v>0.28999999999999998</v>
      </c>
      <c r="C2747" s="89" t="s">
        <v>112</v>
      </c>
      <c r="E2747" s="1705" t="s">
        <v>39</v>
      </c>
    </row>
    <row r="2748" spans="1:5" ht="15" customHeight="1" x14ac:dyDescent="0.35">
      <c r="A2748" s="1705">
        <v>72052</v>
      </c>
      <c r="B2748" s="1706">
        <v>0.28999999999999998</v>
      </c>
      <c r="C2748" s="100" t="s">
        <v>319</v>
      </c>
      <c r="E2748" s="1705" t="s">
        <v>182</v>
      </c>
    </row>
    <row r="2749" spans="1:5" ht="15" customHeight="1" x14ac:dyDescent="0.35">
      <c r="A2749" s="1705">
        <v>72052</v>
      </c>
      <c r="B2749" s="1706">
        <v>0.28999999999999998</v>
      </c>
      <c r="C2749" s="100" t="s">
        <v>645</v>
      </c>
      <c r="E2749" s="1705" t="s">
        <v>532</v>
      </c>
    </row>
    <row r="2750" spans="1:5" ht="15" customHeight="1" x14ac:dyDescent="0.35">
      <c r="A2750" s="1705">
        <v>72052</v>
      </c>
      <c r="B2750" s="1706">
        <v>0.28999999999999998</v>
      </c>
      <c r="C2750" s="100" t="s">
        <v>1005</v>
      </c>
      <c r="E2750" s="1705" t="s">
        <v>879</v>
      </c>
    </row>
    <row r="2751" spans="1:5" ht="15" customHeight="1" x14ac:dyDescent="0.35">
      <c r="A2751" s="1705">
        <v>72052</v>
      </c>
      <c r="B2751" s="1706">
        <v>0.28999999999999998</v>
      </c>
      <c r="C2751" s="1705" t="s">
        <v>1529</v>
      </c>
      <c r="E2751" s="1705" t="s">
        <v>1433</v>
      </c>
    </row>
    <row r="2752" spans="1:5" ht="15" customHeight="1" x14ac:dyDescent="0.35">
      <c r="A2752" s="1705">
        <v>72052</v>
      </c>
      <c r="B2752" s="1706">
        <v>0.28999999999999998</v>
      </c>
      <c r="C2752" s="1705" t="s">
        <v>1530</v>
      </c>
      <c r="E2752" s="1705" t="s">
        <v>1433</v>
      </c>
    </row>
    <row r="2753" spans="1:5" ht="15" customHeight="1" x14ac:dyDescent="0.35">
      <c r="A2753" s="1705">
        <v>72052</v>
      </c>
      <c r="B2753" s="1706">
        <v>0.28999999999999998</v>
      </c>
      <c r="C2753" s="1705" t="s">
        <v>1531</v>
      </c>
      <c r="E2753" s="1705" t="s">
        <v>1433</v>
      </c>
    </row>
    <row r="2754" spans="1:5" ht="15" customHeight="1" x14ac:dyDescent="0.35">
      <c r="A2754" s="1705">
        <v>72052</v>
      </c>
      <c r="B2754" s="1706">
        <v>0.28999999999999998</v>
      </c>
      <c r="C2754" s="1705" t="s">
        <v>1532</v>
      </c>
      <c r="E2754" s="1705" t="s">
        <v>1433</v>
      </c>
    </row>
    <row r="2755" spans="1:5" ht="15" customHeight="1" x14ac:dyDescent="0.35">
      <c r="A2755" s="1705">
        <v>72052</v>
      </c>
      <c r="B2755" s="1706">
        <v>0.28999999999999998</v>
      </c>
      <c r="C2755" s="89" t="s">
        <v>1856</v>
      </c>
      <c r="E2755" s="1705" t="s">
        <v>1755</v>
      </c>
    </row>
    <row r="2756" spans="1:5" ht="15" customHeight="1" x14ac:dyDescent="0.35">
      <c r="A2756" s="1705">
        <v>72052</v>
      </c>
      <c r="B2756" s="1706">
        <v>0.28999999999999998</v>
      </c>
      <c r="C2756" s="100" t="s">
        <v>2336</v>
      </c>
      <c r="E2756" s="1705" t="s">
        <v>2237</v>
      </c>
    </row>
    <row r="2757" spans="1:5" ht="15" customHeight="1" x14ac:dyDescent="0.35">
      <c r="A2757" s="1705">
        <v>72052</v>
      </c>
      <c r="B2757" s="1706">
        <v>0.28999999999999998</v>
      </c>
      <c r="C2757" s="89" t="s">
        <v>2337</v>
      </c>
      <c r="E2757" s="1705" t="s">
        <v>2237</v>
      </c>
    </row>
    <row r="2758" spans="1:5" ht="15" customHeight="1" x14ac:dyDescent="0.35">
      <c r="A2758" s="1705">
        <v>72052</v>
      </c>
      <c r="B2758" s="1706">
        <v>0.28999999999999998</v>
      </c>
      <c r="C2758" s="100" t="s">
        <v>2338</v>
      </c>
      <c r="E2758" s="1705" t="s">
        <v>2237</v>
      </c>
    </row>
    <row r="2759" spans="1:5" ht="15" customHeight="1" x14ac:dyDescent="0.35">
      <c r="A2759" s="1705">
        <v>72052</v>
      </c>
      <c r="B2759" s="1706">
        <v>0.28999999999999998</v>
      </c>
      <c r="C2759" s="100" t="s">
        <v>3157</v>
      </c>
      <c r="E2759" s="1705" t="s">
        <v>2994</v>
      </c>
    </row>
    <row r="2760" spans="1:5" ht="15" customHeight="1" x14ac:dyDescent="0.35">
      <c r="A2760" s="1705">
        <v>72052</v>
      </c>
      <c r="B2760" s="1706">
        <v>0.28999999999999998</v>
      </c>
      <c r="C2760" s="89" t="s">
        <v>4365</v>
      </c>
      <c r="E2760" s="1705" t="s">
        <v>4266</v>
      </c>
    </row>
    <row r="2761" spans="1:5" ht="15" customHeight="1" x14ac:dyDescent="0.35">
      <c r="A2761" s="1705">
        <v>72052</v>
      </c>
      <c r="B2761" s="1706">
        <v>0.28999999999999998</v>
      </c>
      <c r="C2761" s="100" t="s">
        <v>4726</v>
      </c>
      <c r="E2761" s="100" t="s">
        <v>4609</v>
      </c>
    </row>
    <row r="2762" spans="1:5" ht="15" customHeight="1" x14ac:dyDescent="0.35">
      <c r="A2762" s="1705">
        <v>72052</v>
      </c>
      <c r="B2762" s="1706">
        <v>0.28999999999999998</v>
      </c>
      <c r="C2762" s="100" t="s">
        <v>5043</v>
      </c>
      <c r="E2762" s="100" t="s">
        <v>4946</v>
      </c>
    </row>
    <row r="2763" spans="1:5" ht="15" customHeight="1" x14ac:dyDescent="0.35">
      <c r="A2763" s="1705">
        <v>72052</v>
      </c>
      <c r="B2763" s="1706">
        <v>0.28999999999999998</v>
      </c>
      <c r="C2763" s="89" t="s">
        <v>5268</v>
      </c>
      <c r="E2763" s="100" t="s">
        <v>5155</v>
      </c>
    </row>
    <row r="2764" spans="1:5" ht="15" customHeight="1" x14ac:dyDescent="0.35">
      <c r="A2764" s="1705">
        <v>72052</v>
      </c>
      <c r="B2764" s="1706">
        <v>0.28999999999999998</v>
      </c>
      <c r="C2764" s="100" t="s">
        <v>5586</v>
      </c>
      <c r="E2764" s="100" t="s">
        <v>5452</v>
      </c>
    </row>
    <row r="2765" spans="1:5" ht="15" customHeight="1" x14ac:dyDescent="0.35">
      <c r="A2765" s="1705">
        <v>72052</v>
      </c>
      <c r="B2765" s="1706">
        <v>0.28999999999999998</v>
      </c>
      <c r="C2765" s="100" t="s">
        <v>5782</v>
      </c>
      <c r="E2765" s="100" t="s">
        <v>5695</v>
      </c>
    </row>
    <row r="2766" spans="1:5" ht="15" customHeight="1" x14ac:dyDescent="0.35">
      <c r="A2766" s="1705">
        <v>72052</v>
      </c>
      <c r="B2766" s="1706">
        <v>0.28999999999999998</v>
      </c>
      <c r="C2766" s="100" t="s">
        <v>5783</v>
      </c>
      <c r="E2766" s="100" t="s">
        <v>5695</v>
      </c>
    </row>
    <row r="2767" spans="1:5" ht="15" customHeight="1" x14ac:dyDescent="0.35">
      <c r="A2767" s="1705">
        <v>72052</v>
      </c>
      <c r="B2767" s="1706">
        <v>0.28999999999999998</v>
      </c>
      <c r="C2767" s="100" t="s">
        <v>6254</v>
      </c>
      <c r="E2767" s="100" t="s">
        <v>6110</v>
      </c>
    </row>
    <row r="2768" spans="1:5" ht="15" customHeight="1" x14ac:dyDescent="0.35">
      <c r="A2768" s="1705">
        <v>72052</v>
      </c>
      <c r="B2768" s="1706">
        <v>0.28999999999999998</v>
      </c>
      <c r="C2768" s="89" t="s">
        <v>7371</v>
      </c>
      <c r="E2768" s="1705" t="s">
        <v>7410</v>
      </c>
    </row>
    <row r="2769" spans="1:5" ht="15" customHeight="1" x14ac:dyDescent="0.35">
      <c r="A2769" s="1705">
        <v>72052</v>
      </c>
      <c r="B2769" s="1706">
        <v>0.28999999999999998</v>
      </c>
      <c r="C2769" s="100" t="s">
        <v>7544</v>
      </c>
      <c r="E2769" s="1705" t="s">
        <v>7428</v>
      </c>
    </row>
    <row r="2770" spans="1:5" ht="15" customHeight="1" x14ac:dyDescent="0.35">
      <c r="A2770" s="1705">
        <v>72052</v>
      </c>
      <c r="B2770" s="1706">
        <v>0.28999999999999998</v>
      </c>
      <c r="C2770" s="89" t="s">
        <v>8040</v>
      </c>
      <c r="E2770" s="100" t="s">
        <v>7979</v>
      </c>
    </row>
    <row r="2771" spans="1:5" ht="15" customHeight="1" x14ac:dyDescent="0.35">
      <c r="A2771" s="1705">
        <v>72052</v>
      </c>
      <c r="B2771" s="1706">
        <v>0.28999999999999998</v>
      </c>
      <c r="C2771" s="89" t="s">
        <v>8041</v>
      </c>
      <c r="E2771" s="100" t="s">
        <v>7979</v>
      </c>
    </row>
    <row r="2772" spans="1:5" ht="15" customHeight="1" x14ac:dyDescent="0.35">
      <c r="A2772" s="1705">
        <v>72052</v>
      </c>
      <c r="B2772" s="1706">
        <v>0.28999999999999998</v>
      </c>
      <c r="C2772" s="1705" t="s">
        <v>8042</v>
      </c>
      <c r="E2772" s="100" t="s">
        <v>7979</v>
      </c>
    </row>
    <row r="2773" spans="1:5" ht="15" customHeight="1" x14ac:dyDescent="0.35">
      <c r="A2773" s="1705">
        <v>72052</v>
      </c>
      <c r="B2773" s="1706">
        <v>0.28999999999999998</v>
      </c>
      <c r="C2773" s="1705" t="s">
        <v>8043</v>
      </c>
      <c r="E2773" s="100" t="s">
        <v>7979</v>
      </c>
    </row>
    <row r="2774" spans="1:5" ht="15" customHeight="1" x14ac:dyDescent="0.35">
      <c r="A2774" s="1705">
        <v>72052</v>
      </c>
      <c r="B2774" s="1706">
        <v>0.28999999999999998</v>
      </c>
      <c r="C2774" s="100" t="s">
        <v>8044</v>
      </c>
      <c r="E2774" s="100" t="s">
        <v>7979</v>
      </c>
    </row>
    <row r="2775" spans="1:5" ht="15" customHeight="1" x14ac:dyDescent="0.35">
      <c r="A2775" s="1705">
        <v>72052</v>
      </c>
      <c r="B2775" s="1706">
        <v>0.28999999999999998</v>
      </c>
      <c r="C2775" s="100" t="s">
        <v>9303</v>
      </c>
      <c r="E2775" s="1738" t="s">
        <v>9126</v>
      </c>
    </row>
    <row r="2776" spans="1:5" ht="15" customHeight="1" x14ac:dyDescent="0.35">
      <c r="A2776" s="1705">
        <v>72052</v>
      </c>
      <c r="B2776" s="1706">
        <v>0.28999999999999998</v>
      </c>
      <c r="C2776" s="100" t="s">
        <v>9750</v>
      </c>
      <c r="E2776" s="1705" t="s">
        <v>9583</v>
      </c>
    </row>
    <row r="2777" spans="1:5" ht="15" customHeight="1" x14ac:dyDescent="0.35">
      <c r="A2777" s="1705">
        <v>72052</v>
      </c>
      <c r="B2777" s="1706">
        <v>0.28999999999999998</v>
      </c>
      <c r="C2777" s="1705" t="s">
        <v>10831</v>
      </c>
      <c r="E2777" s="1705" t="s">
        <v>10273</v>
      </c>
    </row>
    <row r="2778" spans="1:5" ht="15" customHeight="1" x14ac:dyDescent="0.35">
      <c r="A2778" s="1705">
        <v>72052</v>
      </c>
      <c r="B2778" s="1706">
        <v>0.28999999999999998</v>
      </c>
      <c r="C2778" s="1705" t="s">
        <v>10832</v>
      </c>
      <c r="E2778" s="1705" t="s">
        <v>10273</v>
      </c>
    </row>
    <row r="2779" spans="1:5" ht="15" customHeight="1" x14ac:dyDescent="0.35">
      <c r="A2779" s="1705">
        <v>72052</v>
      </c>
      <c r="B2779" s="1706">
        <v>0.28999999999999998</v>
      </c>
      <c r="C2779" s="1705" t="s">
        <v>10833</v>
      </c>
      <c r="E2779" s="1705" t="s">
        <v>10273</v>
      </c>
    </row>
    <row r="2780" spans="1:5" ht="15" customHeight="1" x14ac:dyDescent="0.35">
      <c r="A2780" s="1705">
        <v>72052</v>
      </c>
      <c r="B2780" s="1706">
        <v>0.28999999999999998</v>
      </c>
      <c r="C2780" s="1705" t="s">
        <v>10834</v>
      </c>
      <c r="E2780" s="1705" t="s">
        <v>10273</v>
      </c>
    </row>
    <row r="2781" spans="1:5" ht="15" customHeight="1" x14ac:dyDescent="0.35">
      <c r="A2781" s="1705">
        <v>72052</v>
      </c>
      <c r="B2781" s="1706">
        <v>0.28999999999999998</v>
      </c>
      <c r="C2781" s="89" t="s">
        <v>10835</v>
      </c>
      <c r="E2781" s="1705" t="s">
        <v>10273</v>
      </c>
    </row>
    <row r="2782" spans="1:5" ht="15" customHeight="1" x14ac:dyDescent="0.35">
      <c r="A2782" s="1705">
        <v>72052</v>
      </c>
      <c r="B2782" s="1706">
        <v>0.28999999999999998</v>
      </c>
      <c r="C2782" s="89" t="s">
        <v>10836</v>
      </c>
      <c r="E2782" s="1705" t="s">
        <v>10273</v>
      </c>
    </row>
    <row r="2783" spans="1:5" ht="15" customHeight="1" x14ac:dyDescent="0.35">
      <c r="A2783" s="1705">
        <v>72052</v>
      </c>
      <c r="B2783" s="1706">
        <v>0.28999999999999998</v>
      </c>
      <c r="C2783" s="89" t="s">
        <v>10837</v>
      </c>
      <c r="E2783" s="1705" t="s">
        <v>10273</v>
      </c>
    </row>
    <row r="2784" spans="1:5" ht="15" customHeight="1" x14ac:dyDescent="0.35">
      <c r="A2784" s="1705">
        <v>72052</v>
      </c>
      <c r="B2784" s="1706">
        <v>0.28999999999999998</v>
      </c>
      <c r="C2784" s="89" t="s">
        <v>10838</v>
      </c>
      <c r="E2784" s="1705" t="s">
        <v>10273</v>
      </c>
    </row>
    <row r="2785" spans="1:5" ht="15" customHeight="1" x14ac:dyDescent="0.35">
      <c r="A2785" s="1705">
        <v>72052</v>
      </c>
      <c r="B2785" s="1706">
        <v>0.28999999999999998</v>
      </c>
      <c r="C2785" s="89" t="s">
        <v>10839</v>
      </c>
      <c r="E2785" s="1705" t="s">
        <v>10273</v>
      </c>
    </row>
    <row r="2786" spans="1:5" ht="15" customHeight="1" x14ac:dyDescent="0.35">
      <c r="A2786" s="1705">
        <v>72052</v>
      </c>
      <c r="B2786" s="1706">
        <v>0.28999999999999998</v>
      </c>
      <c r="C2786" s="89" t="s">
        <v>10840</v>
      </c>
      <c r="E2786" s="1705" t="s">
        <v>10273</v>
      </c>
    </row>
    <row r="2787" spans="1:5" ht="15" customHeight="1" x14ac:dyDescent="0.35">
      <c r="A2787" s="1705">
        <v>72052</v>
      </c>
      <c r="B2787" s="1706">
        <v>0.28999999999999998</v>
      </c>
      <c r="C2787" s="89" t="s">
        <v>10841</v>
      </c>
      <c r="E2787" s="1705" t="s">
        <v>10273</v>
      </c>
    </row>
    <row r="2788" spans="1:5" ht="15" customHeight="1" x14ac:dyDescent="0.35">
      <c r="A2788" s="1705">
        <v>72052</v>
      </c>
      <c r="B2788" s="1706">
        <v>0.28999999999999998</v>
      </c>
      <c r="C2788" s="89" t="s">
        <v>10842</v>
      </c>
      <c r="E2788" s="1705" t="s">
        <v>10273</v>
      </c>
    </row>
    <row r="2789" spans="1:5" ht="15" customHeight="1" x14ac:dyDescent="0.35">
      <c r="A2789" s="1705">
        <v>72052</v>
      </c>
      <c r="B2789" s="1706">
        <v>0.28999999999999998</v>
      </c>
      <c r="C2789" s="89" t="s">
        <v>10843</v>
      </c>
      <c r="E2789" s="1705" t="s">
        <v>10273</v>
      </c>
    </row>
    <row r="2790" spans="1:5" ht="15" customHeight="1" x14ac:dyDescent="0.35">
      <c r="A2790" s="1705">
        <v>72052</v>
      </c>
      <c r="B2790" s="1706">
        <v>0.28999999999999998</v>
      </c>
      <c r="C2790" s="89" t="s">
        <v>10844</v>
      </c>
      <c r="E2790" s="1705" t="s">
        <v>10273</v>
      </c>
    </row>
    <row r="2791" spans="1:5" ht="15" customHeight="1" x14ac:dyDescent="0.35">
      <c r="A2791" s="1705">
        <v>72052</v>
      </c>
      <c r="B2791" s="1706">
        <v>0.28999999999999998</v>
      </c>
      <c r="C2791" s="89" t="s">
        <v>10845</v>
      </c>
      <c r="E2791" s="1705" t="s">
        <v>10273</v>
      </c>
    </row>
    <row r="2792" spans="1:5" ht="15" customHeight="1" x14ac:dyDescent="0.35">
      <c r="A2792" s="1705">
        <v>72052</v>
      </c>
      <c r="B2792" s="1706">
        <v>0.28999999999999998</v>
      </c>
      <c r="C2792" s="1705" t="s">
        <v>10846</v>
      </c>
      <c r="E2792" s="1705" t="s">
        <v>10273</v>
      </c>
    </row>
    <row r="2793" spans="1:5" ht="15" customHeight="1" x14ac:dyDescent="0.35">
      <c r="A2793" s="1705">
        <v>72052</v>
      </c>
      <c r="B2793" s="1706">
        <v>0.28999999999999998</v>
      </c>
      <c r="C2793" s="100" t="s">
        <v>12153</v>
      </c>
      <c r="E2793" s="100" t="s">
        <v>12088</v>
      </c>
    </row>
    <row r="2794" spans="1:5" ht="15" customHeight="1" x14ac:dyDescent="0.35">
      <c r="A2794" s="1705">
        <v>72052</v>
      </c>
      <c r="B2794" s="1706">
        <v>0.28999999999999998</v>
      </c>
      <c r="C2794" s="89" t="s">
        <v>12808</v>
      </c>
      <c r="E2794" s="1705" t="s">
        <v>12542</v>
      </c>
    </row>
    <row r="2795" spans="1:5" ht="15" customHeight="1" x14ac:dyDescent="0.35">
      <c r="A2795" s="1705">
        <v>72052</v>
      </c>
      <c r="B2795" s="1706">
        <v>0.28999999999999998</v>
      </c>
      <c r="C2795" s="89" t="s">
        <v>12809</v>
      </c>
      <c r="E2795" s="1705" t="s">
        <v>12542</v>
      </c>
    </row>
    <row r="2796" spans="1:5" ht="15" customHeight="1" x14ac:dyDescent="0.35">
      <c r="A2796" s="1705">
        <v>72052</v>
      </c>
      <c r="B2796" s="1706">
        <v>0.28999999999999998</v>
      </c>
      <c r="C2796" s="89" t="s">
        <v>12810</v>
      </c>
      <c r="E2796" s="1705" t="s">
        <v>12542</v>
      </c>
    </row>
    <row r="2797" spans="1:5" ht="15" customHeight="1" x14ac:dyDescent="0.35">
      <c r="A2797" s="1705">
        <v>72052</v>
      </c>
      <c r="B2797" s="1706">
        <v>0.28999999999999998</v>
      </c>
      <c r="C2797" s="100" t="s">
        <v>12811</v>
      </c>
      <c r="E2797" s="1705" t="s">
        <v>12542</v>
      </c>
    </row>
    <row r="2798" spans="1:5" ht="15" customHeight="1" x14ac:dyDescent="0.35">
      <c r="A2798" s="1705">
        <v>72052</v>
      </c>
      <c r="B2798" s="1706">
        <v>0.28999999999999998</v>
      </c>
      <c r="C2798" s="100" t="s">
        <v>12812</v>
      </c>
      <c r="E2798" s="1705" t="s">
        <v>12542</v>
      </c>
    </row>
    <row r="2799" spans="1:5" ht="15" customHeight="1" x14ac:dyDescent="0.35">
      <c r="A2799" s="1705">
        <v>72052</v>
      </c>
      <c r="B2799" s="1706">
        <v>0.28999999999999998</v>
      </c>
      <c r="C2799" s="100" t="s">
        <v>3851</v>
      </c>
      <c r="E2799" s="1705" t="s">
        <v>13383</v>
      </c>
    </row>
    <row r="2800" spans="1:5" ht="15" customHeight="1" x14ac:dyDescent="0.35">
      <c r="A2800" s="1705">
        <v>72052</v>
      </c>
      <c r="B2800" s="1706">
        <v>0.28999999999999998</v>
      </c>
      <c r="C2800" s="100" t="s">
        <v>13702</v>
      </c>
      <c r="E2800" s="1705" t="s">
        <v>13580</v>
      </c>
    </row>
    <row r="2801" spans="1:5" ht="15" customHeight="1" x14ac:dyDescent="0.35">
      <c r="A2801" s="1705">
        <v>72070</v>
      </c>
      <c r="B2801" s="1706">
        <v>0.2</v>
      </c>
      <c r="C2801" s="100" t="s">
        <v>2738</v>
      </c>
      <c r="E2801" s="1705" t="s">
        <v>19</v>
      </c>
    </row>
    <row r="2802" spans="1:5" ht="15" customHeight="1" x14ac:dyDescent="0.35">
      <c r="A2802" s="1705">
        <v>72070</v>
      </c>
      <c r="B2802" s="1706">
        <v>0.2</v>
      </c>
      <c r="C2802" s="100" t="s">
        <v>281</v>
      </c>
      <c r="E2802" s="1705" t="s">
        <v>182</v>
      </c>
    </row>
    <row r="2803" spans="1:5" ht="15" customHeight="1" x14ac:dyDescent="0.35">
      <c r="A2803" s="1705">
        <v>72070</v>
      </c>
      <c r="B2803" s="1737">
        <v>0.2</v>
      </c>
      <c r="C2803" s="100" t="s">
        <v>616</v>
      </c>
      <c r="E2803" s="1705" t="s">
        <v>532</v>
      </c>
    </row>
    <row r="2804" spans="1:5" ht="15" customHeight="1" x14ac:dyDescent="0.35">
      <c r="A2804" s="1705">
        <v>72070</v>
      </c>
      <c r="B2804" s="1706">
        <v>0.2</v>
      </c>
      <c r="C2804" s="89" t="s">
        <v>810</v>
      </c>
      <c r="E2804" s="1705" t="s">
        <v>770</v>
      </c>
    </row>
    <row r="2805" spans="1:5" ht="15" customHeight="1" x14ac:dyDescent="0.35">
      <c r="A2805" s="1705">
        <v>72070</v>
      </c>
      <c r="B2805" s="1706">
        <v>0.2</v>
      </c>
      <c r="C2805" s="89" t="s">
        <v>13964</v>
      </c>
      <c r="E2805" s="100" t="s">
        <v>875</v>
      </c>
    </row>
    <row r="2806" spans="1:5" ht="15" customHeight="1" x14ac:dyDescent="0.35">
      <c r="A2806" s="1705">
        <v>72070</v>
      </c>
      <c r="B2806" s="1706">
        <v>0.2</v>
      </c>
      <c r="C2806" s="100" t="s">
        <v>968</v>
      </c>
      <c r="E2806" s="1705" t="s">
        <v>879</v>
      </c>
    </row>
    <row r="2807" spans="1:5" ht="15" customHeight="1" x14ac:dyDescent="0.35">
      <c r="A2807" s="1705">
        <v>72070</v>
      </c>
      <c r="B2807" s="1706">
        <v>0.2</v>
      </c>
      <c r="C2807" s="100" t="s">
        <v>1336</v>
      </c>
      <c r="E2807" s="1705" t="s">
        <v>1280</v>
      </c>
    </row>
    <row r="2808" spans="1:5" ht="15" customHeight="1" x14ac:dyDescent="0.35">
      <c r="A2808" s="1705">
        <v>72070</v>
      </c>
      <c r="B2808" s="1706">
        <v>0.2</v>
      </c>
      <c r="C2808" s="1705" t="s">
        <v>1500</v>
      </c>
      <c r="E2808" s="1705" t="s">
        <v>1433</v>
      </c>
    </row>
    <row r="2809" spans="1:5" ht="15" customHeight="1" x14ac:dyDescent="0.35">
      <c r="A2809" s="1705">
        <v>72070</v>
      </c>
      <c r="B2809" s="1706">
        <v>0.2</v>
      </c>
      <c r="C2809" s="89" t="s">
        <v>1819</v>
      </c>
      <c r="E2809" s="1705" t="s">
        <v>1755</v>
      </c>
    </row>
    <row r="2810" spans="1:5" ht="15" customHeight="1" x14ac:dyDescent="0.35">
      <c r="A2810" s="1705">
        <v>72070</v>
      </c>
      <c r="B2810" s="1706">
        <v>0.2</v>
      </c>
      <c r="C2810" s="100" t="s">
        <v>2305</v>
      </c>
      <c r="E2810" s="1705" t="s">
        <v>2237</v>
      </c>
    </row>
    <row r="2811" spans="1:5" ht="15" customHeight="1" x14ac:dyDescent="0.35">
      <c r="A2811" s="1705">
        <v>72070</v>
      </c>
      <c r="B2811" s="1706">
        <v>0.2</v>
      </c>
      <c r="C2811" s="100" t="s">
        <v>3104</v>
      </c>
      <c r="E2811" s="1705" t="s">
        <v>2994</v>
      </c>
    </row>
    <row r="2812" spans="1:5" ht="15" customHeight="1" x14ac:dyDescent="0.35">
      <c r="A2812" s="1705">
        <v>72070</v>
      </c>
      <c r="B2812" s="1706">
        <v>0.2</v>
      </c>
      <c r="C2812" s="100" t="s">
        <v>4686</v>
      </c>
      <c r="E2812" s="100" t="s">
        <v>4609</v>
      </c>
    </row>
    <row r="2813" spans="1:5" ht="15" customHeight="1" x14ac:dyDescent="0.35">
      <c r="A2813" s="1705">
        <v>72070</v>
      </c>
      <c r="B2813" s="1706">
        <v>0.2</v>
      </c>
      <c r="C2813" s="100" t="s">
        <v>5007</v>
      </c>
      <c r="E2813" s="100" t="s">
        <v>4946</v>
      </c>
    </row>
    <row r="2814" spans="1:5" ht="15" customHeight="1" x14ac:dyDescent="0.35">
      <c r="A2814" s="1705">
        <v>72070</v>
      </c>
      <c r="B2814" s="1706">
        <v>0.2</v>
      </c>
      <c r="C2814" s="89" t="s">
        <v>5238</v>
      </c>
      <c r="E2814" s="100" t="s">
        <v>5155</v>
      </c>
    </row>
    <row r="2815" spans="1:5" ht="15" customHeight="1" x14ac:dyDescent="0.35">
      <c r="A2815" s="1705">
        <v>72070</v>
      </c>
      <c r="B2815" s="1706">
        <v>0.2</v>
      </c>
      <c r="C2815" s="100" t="s">
        <v>5537</v>
      </c>
      <c r="E2815" s="100" t="s">
        <v>5452</v>
      </c>
    </row>
    <row r="2816" spans="1:5" ht="15" customHeight="1" x14ac:dyDescent="0.35">
      <c r="A2816" s="1705">
        <v>72070</v>
      </c>
      <c r="B2816" s="1706">
        <v>0.2</v>
      </c>
      <c r="C2816" s="100" t="s">
        <v>5749</v>
      </c>
      <c r="E2816" s="100" t="s">
        <v>5695</v>
      </c>
    </row>
    <row r="2817" spans="1:5" ht="15" customHeight="1" x14ac:dyDescent="0.35">
      <c r="A2817" s="1705">
        <v>72070</v>
      </c>
      <c r="B2817" s="1706">
        <v>0.2</v>
      </c>
      <c r="C2817" s="89" t="s">
        <v>4686</v>
      </c>
      <c r="E2817" s="100" t="s">
        <v>5912</v>
      </c>
    </row>
    <row r="2818" spans="1:5" ht="15" customHeight="1" x14ac:dyDescent="0.35">
      <c r="A2818" s="1705">
        <v>72070</v>
      </c>
      <c r="B2818" s="1706">
        <v>0.2</v>
      </c>
      <c r="C2818" s="100" t="s">
        <v>5982</v>
      </c>
      <c r="E2818" s="100" t="s">
        <v>5923</v>
      </c>
    </row>
    <row r="2819" spans="1:5" ht="15" customHeight="1" x14ac:dyDescent="0.35">
      <c r="A2819" s="1705">
        <v>72070</v>
      </c>
      <c r="B2819" s="1706">
        <v>0.2</v>
      </c>
      <c r="C2819" s="89" t="s">
        <v>6219</v>
      </c>
      <c r="E2819" s="100" t="s">
        <v>6110</v>
      </c>
    </row>
    <row r="2820" spans="1:5" ht="15" customHeight="1" x14ac:dyDescent="0.35">
      <c r="A2820" s="1705">
        <v>72070</v>
      </c>
      <c r="B2820" s="1706">
        <v>0.2</v>
      </c>
      <c r="C2820" s="89" t="s">
        <v>7074</v>
      </c>
      <c r="E2820" s="1705" t="s">
        <v>6965</v>
      </c>
    </row>
    <row r="2821" spans="1:5" ht="15" customHeight="1" x14ac:dyDescent="0.35">
      <c r="A2821" s="1705">
        <v>72070</v>
      </c>
      <c r="B2821" s="1706">
        <v>0.2</v>
      </c>
      <c r="C2821" s="100" t="s">
        <v>7504</v>
      </c>
      <c r="E2821" s="1705" t="s">
        <v>7428</v>
      </c>
    </row>
    <row r="2822" spans="1:5" ht="15" customHeight="1" x14ac:dyDescent="0.35">
      <c r="A2822" s="1705">
        <v>72070</v>
      </c>
      <c r="B2822" s="1706">
        <v>0.2</v>
      </c>
      <c r="C2822" s="1705" t="s">
        <v>8016</v>
      </c>
      <c r="E2822" s="100" t="s">
        <v>7979</v>
      </c>
    </row>
    <row r="2823" spans="1:5" ht="15" customHeight="1" x14ac:dyDescent="0.35">
      <c r="A2823" s="1705">
        <v>72070</v>
      </c>
      <c r="B2823" s="1706">
        <v>0.2</v>
      </c>
      <c r="C2823" s="100" t="s">
        <v>8017</v>
      </c>
      <c r="E2823" s="100" t="s">
        <v>7979</v>
      </c>
    </row>
    <row r="2824" spans="1:5" ht="15" customHeight="1" x14ac:dyDescent="0.35">
      <c r="A2824" s="1705">
        <v>72070</v>
      </c>
      <c r="B2824" s="1706">
        <v>0.2</v>
      </c>
      <c r="C2824" s="100" t="s">
        <v>8017</v>
      </c>
      <c r="E2824" s="100" t="s">
        <v>7979</v>
      </c>
    </row>
    <row r="2825" spans="1:5" ht="15" customHeight="1" x14ac:dyDescent="0.35">
      <c r="A2825" s="1705">
        <v>72070</v>
      </c>
      <c r="B2825" s="1706">
        <v>0.2</v>
      </c>
      <c r="C2825" s="100" t="s">
        <v>8018</v>
      </c>
      <c r="E2825" s="100" t="s">
        <v>7979</v>
      </c>
    </row>
    <row r="2826" spans="1:5" ht="15" customHeight="1" x14ac:dyDescent="0.35">
      <c r="A2826" s="1705">
        <v>72070</v>
      </c>
      <c r="B2826" s="1706">
        <v>0.2</v>
      </c>
      <c r="C2826" s="89" t="s">
        <v>8437</v>
      </c>
      <c r="E2826" s="100" t="s">
        <v>8381</v>
      </c>
    </row>
    <row r="2827" spans="1:5" ht="15" customHeight="1" x14ac:dyDescent="0.35">
      <c r="A2827" s="1705">
        <v>72070</v>
      </c>
      <c r="B2827" s="1706">
        <v>0.2</v>
      </c>
      <c r="C2827" s="100" t="s">
        <v>8792</v>
      </c>
      <c r="E2827" s="1705" t="s">
        <v>8689</v>
      </c>
    </row>
    <row r="2828" spans="1:5" ht="15" customHeight="1" x14ac:dyDescent="0.35">
      <c r="A2828" s="1705">
        <v>72070</v>
      </c>
      <c r="B2828" s="1706">
        <v>0.2</v>
      </c>
      <c r="C2828" s="89" t="s">
        <v>8793</v>
      </c>
      <c r="E2828" s="1705" t="s">
        <v>8689</v>
      </c>
    </row>
    <row r="2829" spans="1:5" ht="15" customHeight="1" x14ac:dyDescent="0.35">
      <c r="A2829" s="1705">
        <v>72070</v>
      </c>
      <c r="B2829" s="1706">
        <v>0.2</v>
      </c>
      <c r="C2829" s="100" t="s">
        <v>2738</v>
      </c>
      <c r="E2829" s="1705" t="s">
        <v>8689</v>
      </c>
    </row>
    <row r="2830" spans="1:5" ht="15" customHeight="1" x14ac:dyDescent="0.35">
      <c r="A2830" s="1705">
        <v>72070</v>
      </c>
      <c r="B2830" s="1706">
        <v>0.2</v>
      </c>
      <c r="C2830" s="89" t="s">
        <v>9236</v>
      </c>
      <c r="E2830" s="1738" t="s">
        <v>9126</v>
      </c>
    </row>
    <row r="2831" spans="1:5" ht="15" customHeight="1" x14ac:dyDescent="0.35">
      <c r="A2831" s="1705">
        <v>72070</v>
      </c>
      <c r="B2831" s="1706">
        <v>0.2</v>
      </c>
      <c r="C2831" s="100" t="s">
        <v>9237</v>
      </c>
      <c r="E2831" s="1738" t="s">
        <v>9126</v>
      </c>
    </row>
    <row r="2832" spans="1:5" ht="15" customHeight="1" x14ac:dyDescent="0.35">
      <c r="A2832" s="1705">
        <v>72070</v>
      </c>
      <c r="B2832" s="1706">
        <v>0.2</v>
      </c>
      <c r="C2832" s="100" t="s">
        <v>281</v>
      </c>
      <c r="E2832" s="1705" t="s">
        <v>9583</v>
      </c>
    </row>
    <row r="2833" spans="1:5" ht="15" customHeight="1" x14ac:dyDescent="0.35">
      <c r="A2833" s="1705">
        <v>72070</v>
      </c>
      <c r="B2833" s="1706">
        <v>0.2</v>
      </c>
      <c r="C2833" s="100" t="s">
        <v>10613</v>
      </c>
      <c r="E2833" s="1705" t="s">
        <v>10273</v>
      </c>
    </row>
    <row r="2834" spans="1:5" ht="15" customHeight="1" x14ac:dyDescent="0.35">
      <c r="A2834" s="1705">
        <v>72070</v>
      </c>
      <c r="B2834" s="1706">
        <v>0.2</v>
      </c>
      <c r="C2834" s="100" t="s">
        <v>10614</v>
      </c>
      <c r="E2834" s="1705" t="s">
        <v>10273</v>
      </c>
    </row>
    <row r="2835" spans="1:5" ht="15" customHeight="1" x14ac:dyDescent="0.35">
      <c r="A2835" s="1705">
        <v>72070</v>
      </c>
      <c r="B2835" s="1706">
        <v>0.2</v>
      </c>
      <c r="C2835" s="100" t="s">
        <v>10615</v>
      </c>
      <c r="E2835" s="1705" t="s">
        <v>10273</v>
      </c>
    </row>
    <row r="2836" spans="1:5" ht="15" customHeight="1" x14ac:dyDescent="0.35">
      <c r="A2836" s="1705">
        <v>72070</v>
      </c>
      <c r="B2836" s="1706">
        <v>0.2</v>
      </c>
      <c r="C2836" s="100" t="s">
        <v>10616</v>
      </c>
      <c r="E2836" s="1705" t="s">
        <v>10273</v>
      </c>
    </row>
    <row r="2837" spans="1:5" ht="15" customHeight="1" x14ac:dyDescent="0.35">
      <c r="A2837" s="1705">
        <v>72070</v>
      </c>
      <c r="B2837" s="1706">
        <v>0.2</v>
      </c>
      <c r="C2837" s="89" t="s">
        <v>10617</v>
      </c>
      <c r="E2837" s="1705" t="s">
        <v>10273</v>
      </c>
    </row>
    <row r="2838" spans="1:5" ht="15" customHeight="1" x14ac:dyDescent="0.35">
      <c r="A2838" s="1705">
        <v>72070</v>
      </c>
      <c r="B2838" s="1706">
        <v>0.2</v>
      </c>
      <c r="C2838" s="100" t="s">
        <v>10618</v>
      </c>
      <c r="E2838" s="1705" t="s">
        <v>10273</v>
      </c>
    </row>
    <row r="2839" spans="1:5" ht="15" customHeight="1" x14ac:dyDescent="0.35">
      <c r="A2839" s="1705">
        <v>72070</v>
      </c>
      <c r="B2839" s="1706">
        <v>0.2</v>
      </c>
      <c r="C2839" s="100" t="s">
        <v>10619</v>
      </c>
      <c r="E2839" s="1705" t="s">
        <v>10273</v>
      </c>
    </row>
    <row r="2840" spans="1:5" ht="15" customHeight="1" x14ac:dyDescent="0.35">
      <c r="A2840" s="1705">
        <v>72070</v>
      </c>
      <c r="B2840" s="1706">
        <v>0.2</v>
      </c>
      <c r="C2840" s="100" t="s">
        <v>10620</v>
      </c>
      <c r="E2840" s="1705" t="s">
        <v>10273</v>
      </c>
    </row>
    <row r="2841" spans="1:5" ht="15" customHeight="1" x14ac:dyDescent="0.35">
      <c r="A2841" s="1705">
        <v>72070</v>
      </c>
      <c r="B2841" s="1706">
        <v>0.2</v>
      </c>
      <c r="C2841" s="100" t="s">
        <v>10621</v>
      </c>
      <c r="E2841" s="1705" t="s">
        <v>10273</v>
      </c>
    </row>
    <row r="2842" spans="1:5" ht="15" customHeight="1" x14ac:dyDescent="0.35">
      <c r="A2842" s="1705">
        <v>72070</v>
      </c>
      <c r="B2842" s="1706">
        <v>0.2</v>
      </c>
      <c r="C2842" s="100" t="s">
        <v>10622</v>
      </c>
      <c r="E2842" s="1705" t="s">
        <v>10273</v>
      </c>
    </row>
    <row r="2843" spans="1:5" ht="15" customHeight="1" x14ac:dyDescent="0.35">
      <c r="A2843" s="1705">
        <v>72070</v>
      </c>
      <c r="B2843" s="1706">
        <v>0.2</v>
      </c>
      <c r="C2843" s="100" t="s">
        <v>10623</v>
      </c>
      <c r="E2843" s="1705" t="s">
        <v>10273</v>
      </c>
    </row>
    <row r="2844" spans="1:5" ht="15" customHeight="1" x14ac:dyDescent="0.35">
      <c r="A2844" s="1705">
        <v>72070</v>
      </c>
      <c r="B2844" s="1706">
        <v>0.2</v>
      </c>
      <c r="C2844" s="1705" t="s">
        <v>10624</v>
      </c>
      <c r="E2844" s="1705" t="s">
        <v>10273</v>
      </c>
    </row>
    <row r="2845" spans="1:5" ht="15" customHeight="1" x14ac:dyDescent="0.35">
      <c r="A2845" s="1705">
        <v>72070</v>
      </c>
      <c r="B2845" s="1706">
        <v>0.2</v>
      </c>
      <c r="C2845" s="100" t="s">
        <v>10625</v>
      </c>
      <c r="E2845" s="1705" t="s">
        <v>10273</v>
      </c>
    </row>
    <row r="2846" spans="1:5" ht="15" customHeight="1" x14ac:dyDescent="0.35">
      <c r="A2846" s="1705">
        <v>72070</v>
      </c>
      <c r="B2846" s="1706">
        <v>0.2</v>
      </c>
      <c r="C2846" s="100" t="s">
        <v>10626</v>
      </c>
      <c r="E2846" s="1705" t="s">
        <v>10273</v>
      </c>
    </row>
    <row r="2847" spans="1:5" ht="15" customHeight="1" x14ac:dyDescent="0.35">
      <c r="A2847" s="1705">
        <v>72070</v>
      </c>
      <c r="B2847" s="1706">
        <v>0.2</v>
      </c>
      <c r="C2847" s="100" t="s">
        <v>10627</v>
      </c>
      <c r="E2847" s="1705" t="s">
        <v>10273</v>
      </c>
    </row>
    <row r="2848" spans="1:5" ht="15" customHeight="1" x14ac:dyDescent="0.35">
      <c r="A2848" s="1705">
        <v>72070</v>
      </c>
      <c r="B2848" s="1706">
        <v>0.2</v>
      </c>
      <c r="C2848" s="100" t="s">
        <v>3814</v>
      </c>
      <c r="E2848" s="100" t="s">
        <v>12088</v>
      </c>
    </row>
    <row r="2849" spans="1:9" ht="15" customHeight="1" x14ac:dyDescent="0.35">
      <c r="A2849" s="1705">
        <v>72070</v>
      </c>
      <c r="B2849" s="1706">
        <v>0.2</v>
      </c>
      <c r="C2849" s="100" t="s">
        <v>12721</v>
      </c>
      <c r="E2849" s="1705" t="s">
        <v>12542</v>
      </c>
    </row>
    <row r="2850" spans="1:9" ht="15" customHeight="1" x14ac:dyDescent="0.35">
      <c r="A2850" s="1705">
        <v>72070</v>
      </c>
      <c r="B2850" s="1706">
        <v>0.2</v>
      </c>
      <c r="C2850" s="100" t="s">
        <v>12722</v>
      </c>
      <c r="E2850" s="1705" t="s">
        <v>12542</v>
      </c>
    </row>
    <row r="2851" spans="1:9" ht="15" customHeight="1" x14ac:dyDescent="0.35">
      <c r="A2851" s="1705">
        <v>72070</v>
      </c>
      <c r="B2851" s="1706">
        <v>0.2</v>
      </c>
      <c r="C2851" s="100" t="s">
        <v>12723</v>
      </c>
      <c r="E2851" s="1705" t="s">
        <v>12542</v>
      </c>
    </row>
    <row r="2852" spans="1:9" ht="15" customHeight="1" x14ac:dyDescent="0.35">
      <c r="A2852" s="1705">
        <v>72070</v>
      </c>
      <c r="B2852" s="1706">
        <v>0.2</v>
      </c>
      <c r="C2852" s="100" t="s">
        <v>3814</v>
      </c>
      <c r="E2852" s="1705" t="s">
        <v>13383</v>
      </c>
    </row>
    <row r="2853" spans="1:9" ht="15" customHeight="1" x14ac:dyDescent="0.35">
      <c r="A2853" s="1705">
        <v>72070</v>
      </c>
      <c r="B2853" s="1706">
        <v>0.2</v>
      </c>
      <c r="C2853" s="100" t="s">
        <v>6219</v>
      </c>
      <c r="E2853" s="1705" t="s">
        <v>13580</v>
      </c>
    </row>
    <row r="2854" spans="1:9" ht="15" customHeight="1" x14ac:dyDescent="0.35">
      <c r="A2854" s="1705">
        <v>72070</v>
      </c>
      <c r="B2854" s="1706">
        <v>0.2</v>
      </c>
      <c r="C2854" s="100" t="s">
        <v>14110</v>
      </c>
    </row>
    <row r="2855" spans="1:9" ht="15" customHeight="1" x14ac:dyDescent="0.35">
      <c r="A2855" s="1705">
        <v>72070</v>
      </c>
      <c r="B2855" s="1706">
        <v>0.2</v>
      </c>
      <c r="C2855" s="100" t="s">
        <v>14111</v>
      </c>
    </row>
    <row r="2856" spans="1:9" ht="15" customHeight="1" x14ac:dyDescent="0.35">
      <c r="A2856" s="1705">
        <v>72072</v>
      </c>
      <c r="B2856" s="1706">
        <v>0.22</v>
      </c>
      <c r="C2856" s="89" t="s">
        <v>2755</v>
      </c>
      <c r="E2856" s="1705" t="s">
        <v>19</v>
      </c>
    </row>
    <row r="2857" spans="1:9" ht="15" customHeight="1" x14ac:dyDescent="0.35">
      <c r="A2857" s="1705">
        <v>72072</v>
      </c>
      <c r="B2857" s="1706">
        <v>0.22</v>
      </c>
      <c r="C2857" s="100" t="s">
        <v>108</v>
      </c>
      <c r="E2857" s="1705" t="s">
        <v>39</v>
      </c>
    </row>
    <row r="2858" spans="1:9" ht="15" customHeight="1" x14ac:dyDescent="0.35">
      <c r="A2858" s="1705">
        <v>72072</v>
      </c>
      <c r="B2858" s="1706">
        <v>0.22</v>
      </c>
      <c r="C2858" s="100" t="s">
        <v>298</v>
      </c>
      <c r="E2858" s="1705" t="s">
        <v>182</v>
      </c>
      <c r="F2858" s="100"/>
      <c r="I2858" s="100"/>
    </row>
    <row r="2859" spans="1:9" ht="15" customHeight="1" x14ac:dyDescent="0.35">
      <c r="A2859" s="1705">
        <v>72072</v>
      </c>
      <c r="B2859" s="1737">
        <v>0.22</v>
      </c>
      <c r="C2859" s="100" t="s">
        <v>626</v>
      </c>
      <c r="E2859" s="1705" t="s">
        <v>532</v>
      </c>
    </row>
    <row r="2860" spans="1:9" ht="15" customHeight="1" x14ac:dyDescent="0.35">
      <c r="A2860" s="1735">
        <v>72072</v>
      </c>
      <c r="B2860" s="1736">
        <v>0.22</v>
      </c>
      <c r="C2860" s="100" t="s">
        <v>821</v>
      </c>
      <c r="E2860" s="1705" t="s">
        <v>770</v>
      </c>
    </row>
    <row r="2861" spans="1:9" ht="15" customHeight="1" x14ac:dyDescent="0.35">
      <c r="A2861" s="1705">
        <v>72072</v>
      </c>
      <c r="B2861" s="1706">
        <v>0.22</v>
      </c>
      <c r="C2861" s="100" t="s">
        <v>1668</v>
      </c>
      <c r="E2861" s="1705" t="s">
        <v>875</v>
      </c>
    </row>
    <row r="2862" spans="1:9" ht="15" customHeight="1" x14ac:dyDescent="0.35">
      <c r="A2862" s="1705">
        <v>72072</v>
      </c>
      <c r="B2862" s="1706">
        <v>0.22</v>
      </c>
      <c r="C2862" s="89" t="s">
        <v>985</v>
      </c>
      <c r="E2862" s="1705" t="s">
        <v>879</v>
      </c>
    </row>
    <row r="2863" spans="1:9" ht="15" customHeight="1" x14ac:dyDescent="0.35">
      <c r="A2863" s="1740">
        <v>72072</v>
      </c>
      <c r="B2863" s="1706">
        <v>0.22</v>
      </c>
      <c r="C2863" s="1742" t="s">
        <v>1509</v>
      </c>
      <c r="E2863" s="1705" t="s">
        <v>1433</v>
      </c>
    </row>
    <row r="2864" spans="1:9" ht="15" customHeight="1" x14ac:dyDescent="0.35">
      <c r="A2864" s="1705">
        <v>72072</v>
      </c>
      <c r="B2864" s="1706">
        <v>0.22</v>
      </c>
      <c r="C2864" s="89" t="s">
        <v>1831</v>
      </c>
      <c r="E2864" s="1705" t="s">
        <v>1755</v>
      </c>
    </row>
    <row r="2865" spans="1:5" ht="15" customHeight="1" x14ac:dyDescent="0.35">
      <c r="A2865" s="1705">
        <v>72072</v>
      </c>
      <c r="B2865" s="1706">
        <v>0.22</v>
      </c>
      <c r="C2865" s="100" t="s">
        <v>2318</v>
      </c>
      <c r="E2865" s="1705" t="s">
        <v>2237</v>
      </c>
    </row>
    <row r="2866" spans="1:5" ht="15" customHeight="1" x14ac:dyDescent="0.35">
      <c r="A2866" s="1705">
        <v>72072</v>
      </c>
      <c r="B2866" s="1706">
        <v>0.22</v>
      </c>
      <c r="C2866" s="100" t="s">
        <v>3129</v>
      </c>
      <c r="E2866" s="1705" t="s">
        <v>2994</v>
      </c>
    </row>
    <row r="2867" spans="1:5" ht="15" customHeight="1" x14ac:dyDescent="0.35">
      <c r="A2867" s="1705">
        <v>72072</v>
      </c>
      <c r="B2867" s="1706">
        <v>0.22</v>
      </c>
      <c r="C2867" s="89" t="s">
        <v>4701</v>
      </c>
      <c r="E2867" s="100" t="s">
        <v>4609</v>
      </c>
    </row>
    <row r="2868" spans="1:5" ht="15" customHeight="1" x14ac:dyDescent="0.35">
      <c r="A2868" s="1705">
        <v>72072</v>
      </c>
      <c r="B2868" s="1706">
        <v>0.22</v>
      </c>
      <c r="C2868" s="89" t="s">
        <v>5029</v>
      </c>
      <c r="E2868" s="100" t="s">
        <v>4946</v>
      </c>
    </row>
    <row r="2869" spans="1:5" ht="15" customHeight="1" x14ac:dyDescent="0.35">
      <c r="A2869" s="1705">
        <v>72072</v>
      </c>
      <c r="B2869" s="1706">
        <v>0.22</v>
      </c>
      <c r="C2869" s="100" t="s">
        <v>5555</v>
      </c>
      <c r="E2869" s="100" t="s">
        <v>5452</v>
      </c>
    </row>
    <row r="2870" spans="1:5" ht="15" customHeight="1" x14ac:dyDescent="0.35">
      <c r="A2870" s="1705">
        <v>72072</v>
      </c>
      <c r="B2870" s="1706">
        <v>0.22</v>
      </c>
      <c r="C2870" s="100" t="s">
        <v>5766</v>
      </c>
      <c r="E2870" s="100" t="s">
        <v>5695</v>
      </c>
    </row>
    <row r="2871" spans="1:5" ht="15" customHeight="1" x14ac:dyDescent="0.35">
      <c r="A2871" s="1705">
        <v>72072</v>
      </c>
      <c r="B2871" s="1706">
        <v>0.22</v>
      </c>
      <c r="C2871" s="100" t="s">
        <v>5990</v>
      </c>
      <c r="E2871" s="100" t="s">
        <v>5923</v>
      </c>
    </row>
    <row r="2872" spans="1:5" ht="15" customHeight="1" x14ac:dyDescent="0.35">
      <c r="A2872" s="1705">
        <v>72072</v>
      </c>
      <c r="B2872" s="1706">
        <v>0.22</v>
      </c>
      <c r="C2872" s="89" t="s">
        <v>6240</v>
      </c>
      <c r="E2872" s="100" t="s">
        <v>6110</v>
      </c>
    </row>
    <row r="2873" spans="1:5" ht="15" customHeight="1" x14ac:dyDescent="0.35">
      <c r="A2873" s="1705">
        <v>72072</v>
      </c>
      <c r="B2873" s="1706">
        <v>0.22</v>
      </c>
      <c r="C2873" s="100" t="s">
        <v>7091</v>
      </c>
      <c r="E2873" s="1705" t="s">
        <v>6965</v>
      </c>
    </row>
    <row r="2874" spans="1:5" ht="15" customHeight="1" x14ac:dyDescent="0.35">
      <c r="A2874" s="1705">
        <v>72072</v>
      </c>
      <c r="B2874" s="1706">
        <v>0.22</v>
      </c>
      <c r="C2874" s="89" t="s">
        <v>5766</v>
      </c>
      <c r="E2874" s="1705" t="s">
        <v>7410</v>
      </c>
    </row>
    <row r="2875" spans="1:5" ht="15" customHeight="1" x14ac:dyDescent="0.35">
      <c r="A2875" s="1705">
        <v>72072</v>
      </c>
      <c r="B2875" s="1706">
        <v>0.22</v>
      </c>
      <c r="C2875" s="100" t="s">
        <v>7522</v>
      </c>
      <c r="E2875" s="1705" t="s">
        <v>7428</v>
      </c>
    </row>
    <row r="2876" spans="1:5" ht="15" customHeight="1" x14ac:dyDescent="0.35">
      <c r="A2876" s="1705">
        <v>72072</v>
      </c>
      <c r="B2876" s="1706">
        <v>0.22</v>
      </c>
      <c r="C2876" s="89" t="s">
        <v>8033</v>
      </c>
      <c r="E2876" s="100" t="s">
        <v>7979</v>
      </c>
    </row>
    <row r="2877" spans="1:5" ht="15" customHeight="1" x14ac:dyDescent="0.35">
      <c r="A2877" s="1705">
        <v>72072</v>
      </c>
      <c r="B2877" s="1706">
        <v>0.22</v>
      </c>
      <c r="C2877" s="89" t="s">
        <v>8363</v>
      </c>
      <c r="E2877" s="1705" t="s">
        <v>8364</v>
      </c>
    </row>
    <row r="2878" spans="1:5" ht="15" customHeight="1" x14ac:dyDescent="0.35">
      <c r="A2878" s="1705">
        <v>72072</v>
      </c>
      <c r="B2878" s="1706">
        <v>0.22</v>
      </c>
      <c r="C2878" s="89" t="s">
        <v>8812</v>
      </c>
      <c r="E2878" s="1705" t="s">
        <v>8689</v>
      </c>
    </row>
    <row r="2879" spans="1:5" ht="15" customHeight="1" x14ac:dyDescent="0.35">
      <c r="A2879" s="1705">
        <v>72072</v>
      </c>
      <c r="B2879" s="1706">
        <v>0.22</v>
      </c>
      <c r="C2879" s="89" t="s">
        <v>8813</v>
      </c>
      <c r="E2879" s="1705" t="s">
        <v>8689</v>
      </c>
    </row>
    <row r="2880" spans="1:5" ht="15" customHeight="1" x14ac:dyDescent="0.35">
      <c r="A2880" s="1735">
        <v>72072</v>
      </c>
      <c r="B2880" s="1736">
        <v>0.22</v>
      </c>
      <c r="C2880" s="100" t="s">
        <v>9721</v>
      </c>
      <c r="E2880" s="1705" t="s">
        <v>9583</v>
      </c>
    </row>
    <row r="2881" spans="1:5" ht="15" customHeight="1" x14ac:dyDescent="0.35">
      <c r="A2881" s="1705">
        <v>72072</v>
      </c>
      <c r="B2881" s="1706">
        <v>0.22</v>
      </c>
      <c r="C2881" s="89" t="s">
        <v>10764</v>
      </c>
      <c r="E2881" s="1705" t="s">
        <v>10273</v>
      </c>
    </row>
    <row r="2882" spans="1:5" ht="15" customHeight="1" x14ac:dyDescent="0.35">
      <c r="A2882" s="1705">
        <v>72072</v>
      </c>
      <c r="B2882" s="1706">
        <v>0.22</v>
      </c>
      <c r="C2882" s="1705" t="s">
        <v>10765</v>
      </c>
      <c r="E2882" s="1705" t="s">
        <v>10273</v>
      </c>
    </row>
    <row r="2883" spans="1:5" ht="15" customHeight="1" x14ac:dyDescent="0.35">
      <c r="A2883" s="1705">
        <v>72072</v>
      </c>
      <c r="B2883" s="1706">
        <v>0.22</v>
      </c>
      <c r="C2883" s="89" t="s">
        <v>10766</v>
      </c>
      <c r="E2883" s="1705" t="s">
        <v>10273</v>
      </c>
    </row>
    <row r="2884" spans="1:5" ht="15" customHeight="1" x14ac:dyDescent="0.35">
      <c r="A2884" s="1705">
        <v>72072</v>
      </c>
      <c r="B2884" s="1706">
        <v>0.22</v>
      </c>
      <c r="C2884" s="89" t="s">
        <v>10767</v>
      </c>
      <c r="E2884" s="1705" t="s">
        <v>10273</v>
      </c>
    </row>
    <row r="2885" spans="1:5" ht="15" customHeight="1" x14ac:dyDescent="0.35">
      <c r="A2885" s="1705">
        <v>72072</v>
      </c>
      <c r="B2885" s="1706">
        <v>0.22</v>
      </c>
      <c r="C2885" s="89" t="s">
        <v>10768</v>
      </c>
      <c r="E2885" s="1705" t="s">
        <v>10273</v>
      </c>
    </row>
    <row r="2886" spans="1:5" ht="15" customHeight="1" x14ac:dyDescent="0.35">
      <c r="A2886" s="1705">
        <v>72072</v>
      </c>
      <c r="B2886" s="1706">
        <v>0.22</v>
      </c>
      <c r="C2886" s="100" t="s">
        <v>10769</v>
      </c>
      <c r="E2886" s="1705" t="s">
        <v>10273</v>
      </c>
    </row>
    <row r="2887" spans="1:5" ht="15" customHeight="1" x14ac:dyDescent="0.35">
      <c r="A2887" s="1705">
        <v>72072</v>
      </c>
      <c r="B2887" s="1706">
        <v>0.22</v>
      </c>
      <c r="C2887" s="1705" t="s">
        <v>10770</v>
      </c>
      <c r="E2887" s="1705" t="s">
        <v>10273</v>
      </c>
    </row>
    <row r="2888" spans="1:5" ht="15" customHeight="1" x14ac:dyDescent="0.35">
      <c r="A2888" s="1705">
        <v>72072</v>
      </c>
      <c r="B2888" s="1706">
        <v>0.22</v>
      </c>
      <c r="C2888" s="100" t="s">
        <v>3832</v>
      </c>
      <c r="E2888" s="100" t="s">
        <v>12088</v>
      </c>
    </row>
    <row r="2889" spans="1:5" x14ac:dyDescent="0.35">
      <c r="A2889" s="1705">
        <v>72072</v>
      </c>
      <c r="B2889" s="1706">
        <v>0.22</v>
      </c>
      <c r="C2889" s="100" t="s">
        <v>12763</v>
      </c>
      <c r="E2889" s="1705" t="s">
        <v>12542</v>
      </c>
    </row>
    <row r="2890" spans="1:5" ht="15" customHeight="1" x14ac:dyDescent="0.35">
      <c r="A2890" s="1705">
        <v>72072</v>
      </c>
      <c r="B2890" s="1706">
        <v>0.22</v>
      </c>
      <c r="C2890" s="100" t="s">
        <v>12764</v>
      </c>
      <c r="E2890" s="1705" t="s">
        <v>12542</v>
      </c>
    </row>
    <row r="2891" spans="1:5" ht="15" customHeight="1" x14ac:dyDescent="0.35">
      <c r="A2891" s="1705">
        <v>72072</v>
      </c>
      <c r="B2891" s="1706">
        <v>0.22</v>
      </c>
      <c r="C2891" s="100" t="s">
        <v>3832</v>
      </c>
      <c r="E2891" s="1705" t="s">
        <v>13383</v>
      </c>
    </row>
    <row r="2892" spans="1:5" ht="15" customHeight="1" x14ac:dyDescent="0.35">
      <c r="A2892" s="1705">
        <v>72072</v>
      </c>
      <c r="B2892" s="1706">
        <v>0.22</v>
      </c>
      <c r="C2892" s="100" t="s">
        <v>13674</v>
      </c>
      <c r="E2892" s="1705" t="s">
        <v>13580</v>
      </c>
    </row>
    <row r="2893" spans="1:5" ht="15" customHeight="1" x14ac:dyDescent="0.35">
      <c r="A2893" s="1705">
        <v>72072</v>
      </c>
      <c r="B2893" s="1706">
        <v>0.22</v>
      </c>
      <c r="C2893" s="100" t="s">
        <v>14116</v>
      </c>
    </row>
    <row r="2894" spans="1:5" ht="15" customHeight="1" x14ac:dyDescent="0.35">
      <c r="A2894" s="1705">
        <v>72072</v>
      </c>
      <c r="B2894" s="1706">
        <v>0.22</v>
      </c>
      <c r="C2894" s="100" t="s">
        <v>14117</v>
      </c>
    </row>
    <row r="2895" spans="1:5" ht="15" customHeight="1" x14ac:dyDescent="0.35">
      <c r="A2895" s="1705">
        <v>72074</v>
      </c>
      <c r="B2895" s="1706">
        <v>0.24</v>
      </c>
      <c r="C2895" s="100" t="s">
        <v>1671</v>
      </c>
      <c r="E2895" s="1705" t="s">
        <v>875</v>
      </c>
    </row>
    <row r="2896" spans="1:5" ht="15" customHeight="1" x14ac:dyDescent="0.35">
      <c r="A2896" s="1705">
        <v>72074</v>
      </c>
      <c r="B2896" s="1706">
        <v>0.24</v>
      </c>
      <c r="C2896" s="100" t="s">
        <v>14905</v>
      </c>
      <c r="E2896" s="1705" t="s">
        <v>1433</v>
      </c>
    </row>
    <row r="2897" spans="1:5" ht="15" customHeight="1" x14ac:dyDescent="0.35">
      <c r="A2897" s="1705">
        <v>72074</v>
      </c>
      <c r="B2897" s="1706">
        <v>0.24</v>
      </c>
      <c r="C2897" s="100" t="s">
        <v>1512</v>
      </c>
      <c r="E2897" s="1705" t="s">
        <v>1433</v>
      </c>
    </row>
    <row r="2898" spans="1:5" ht="15" customHeight="1" x14ac:dyDescent="0.35">
      <c r="A2898" s="1705">
        <v>72074</v>
      </c>
      <c r="B2898" s="1706">
        <v>0.24</v>
      </c>
      <c r="C2898" s="100" t="s">
        <v>1838</v>
      </c>
      <c r="E2898" s="1705" t="s">
        <v>1755</v>
      </c>
    </row>
    <row r="2899" spans="1:5" ht="15" customHeight="1" x14ac:dyDescent="0.35">
      <c r="A2899" s="1705">
        <v>72074</v>
      </c>
      <c r="B2899" s="1706">
        <v>0.24</v>
      </c>
      <c r="C2899" s="100" t="s">
        <v>2323</v>
      </c>
      <c r="E2899" s="1705" t="s">
        <v>2237</v>
      </c>
    </row>
    <row r="2900" spans="1:5" ht="15" customHeight="1" x14ac:dyDescent="0.35">
      <c r="A2900" s="1705">
        <v>72074</v>
      </c>
      <c r="B2900" s="1706">
        <v>0.24</v>
      </c>
      <c r="C2900" s="100" t="s">
        <v>3136</v>
      </c>
      <c r="E2900" s="1705" t="s">
        <v>2994</v>
      </c>
    </row>
    <row r="2901" spans="1:5" ht="15" customHeight="1" x14ac:dyDescent="0.35">
      <c r="A2901" s="1705">
        <v>72074</v>
      </c>
      <c r="B2901" s="1706">
        <v>0.24</v>
      </c>
      <c r="C2901" s="89" t="s">
        <v>4358</v>
      </c>
      <c r="E2901" s="1705" t="s">
        <v>4266</v>
      </c>
    </row>
    <row r="2902" spans="1:5" ht="15" customHeight="1" x14ac:dyDescent="0.35">
      <c r="A2902" s="1705">
        <v>72074</v>
      </c>
      <c r="B2902" s="1706">
        <v>0.24</v>
      </c>
      <c r="C2902" s="100" t="s">
        <v>6244</v>
      </c>
      <c r="E2902" s="100" t="s">
        <v>6110</v>
      </c>
    </row>
    <row r="2903" spans="1:5" ht="15" customHeight="1" x14ac:dyDescent="0.35">
      <c r="A2903" s="1705">
        <v>72074</v>
      </c>
      <c r="B2903" s="1706">
        <v>0.24</v>
      </c>
      <c r="C2903" s="100" t="s">
        <v>9729</v>
      </c>
      <c r="E2903" s="1705" t="s">
        <v>9583</v>
      </c>
    </row>
    <row r="2904" spans="1:5" ht="15" customHeight="1" x14ac:dyDescent="0.35">
      <c r="A2904" s="1705">
        <v>72074</v>
      </c>
      <c r="B2904" s="1706">
        <v>0.24</v>
      </c>
      <c r="C2904" s="100" t="s">
        <v>10777</v>
      </c>
      <c r="E2904" s="1705" t="s">
        <v>10273</v>
      </c>
    </row>
    <row r="2905" spans="1:5" ht="15" customHeight="1" x14ac:dyDescent="0.35">
      <c r="A2905" s="1705">
        <v>72074</v>
      </c>
      <c r="B2905" s="1706">
        <v>0.24</v>
      </c>
      <c r="C2905" s="100" t="s">
        <v>12147</v>
      </c>
      <c r="E2905" s="100" t="s">
        <v>12088</v>
      </c>
    </row>
    <row r="2906" spans="1:5" ht="15" customHeight="1" x14ac:dyDescent="0.35">
      <c r="A2906" s="1705">
        <v>72074</v>
      </c>
      <c r="B2906" s="1706">
        <v>0.24</v>
      </c>
      <c r="C2906" s="1705" t="s">
        <v>12776</v>
      </c>
      <c r="E2906" s="1705" t="s">
        <v>12542</v>
      </c>
    </row>
    <row r="2907" spans="1:5" ht="15" customHeight="1" x14ac:dyDescent="0.35">
      <c r="A2907" s="1705">
        <v>72074</v>
      </c>
      <c r="B2907" s="1706">
        <v>0.24</v>
      </c>
      <c r="C2907" s="100" t="s">
        <v>12777</v>
      </c>
      <c r="E2907" s="1705" t="s">
        <v>12542</v>
      </c>
    </row>
    <row r="2908" spans="1:5" ht="15" customHeight="1" x14ac:dyDescent="0.35">
      <c r="A2908" s="1705">
        <v>72074</v>
      </c>
      <c r="B2908" s="1706">
        <v>0.24</v>
      </c>
      <c r="C2908" s="100" t="s">
        <v>3838</v>
      </c>
      <c r="E2908" s="1705" t="s">
        <v>13383</v>
      </c>
    </row>
    <row r="2909" spans="1:5" ht="15" customHeight="1" x14ac:dyDescent="0.35">
      <c r="A2909" s="1705">
        <v>72074</v>
      </c>
      <c r="B2909" s="1706">
        <v>0.24</v>
      </c>
      <c r="C2909" s="100" t="s">
        <v>13678</v>
      </c>
      <c r="E2909" s="1705" t="s">
        <v>13580</v>
      </c>
    </row>
    <row r="2910" spans="1:5" ht="15" customHeight="1" x14ac:dyDescent="0.35">
      <c r="A2910" s="1705">
        <v>72074</v>
      </c>
      <c r="B2910" s="1706">
        <v>0.24</v>
      </c>
      <c r="C2910" s="100" t="s">
        <v>13679</v>
      </c>
      <c r="E2910" s="1705" t="s">
        <v>13580</v>
      </c>
    </row>
    <row r="2911" spans="1:5" ht="15" customHeight="1" x14ac:dyDescent="0.35">
      <c r="A2911" s="1705">
        <v>72074</v>
      </c>
      <c r="B2911" s="1706">
        <v>0.24</v>
      </c>
      <c r="C2911" s="100" t="s">
        <v>14118</v>
      </c>
    </row>
    <row r="2912" spans="1:5" ht="15" customHeight="1" x14ac:dyDescent="0.35">
      <c r="A2912" s="1705">
        <v>72080</v>
      </c>
      <c r="B2912" s="1706">
        <v>0.2</v>
      </c>
      <c r="C2912" s="100" t="s">
        <v>2739</v>
      </c>
      <c r="E2912" s="1705" t="s">
        <v>19</v>
      </c>
    </row>
    <row r="2913" spans="1:5" ht="15" customHeight="1" x14ac:dyDescent="0.35">
      <c r="A2913" s="1705">
        <v>72080</v>
      </c>
      <c r="B2913" s="1706">
        <v>0.2</v>
      </c>
      <c r="C2913" s="89" t="s">
        <v>13965</v>
      </c>
      <c r="E2913" s="100" t="s">
        <v>875</v>
      </c>
    </row>
    <row r="2914" spans="1:5" ht="15" customHeight="1" x14ac:dyDescent="0.35">
      <c r="A2914" s="1705">
        <v>72080</v>
      </c>
      <c r="B2914" s="1706">
        <v>0.2</v>
      </c>
      <c r="C2914" s="89" t="s">
        <v>1820</v>
      </c>
      <c r="E2914" s="1705" t="s">
        <v>1755</v>
      </c>
    </row>
    <row r="2915" spans="1:5" ht="15" customHeight="1" x14ac:dyDescent="0.35">
      <c r="A2915" s="1705">
        <v>72080</v>
      </c>
      <c r="B2915" s="1706">
        <v>0.2</v>
      </c>
      <c r="C2915" s="100" t="s">
        <v>2306</v>
      </c>
      <c r="E2915" s="1705" t="s">
        <v>2237</v>
      </c>
    </row>
    <row r="2916" spans="1:5" ht="15" customHeight="1" x14ac:dyDescent="0.35">
      <c r="A2916" s="1705">
        <v>72080</v>
      </c>
      <c r="B2916" s="1706">
        <v>0.2</v>
      </c>
      <c r="C2916" s="100" t="s">
        <v>3105</v>
      </c>
      <c r="E2916" s="1705" t="s">
        <v>2994</v>
      </c>
    </row>
    <row r="2917" spans="1:5" ht="15" customHeight="1" x14ac:dyDescent="0.35">
      <c r="A2917" s="1705">
        <v>72080</v>
      </c>
      <c r="B2917" s="1706">
        <v>0.2</v>
      </c>
      <c r="C2917" s="100" t="s">
        <v>4340</v>
      </c>
      <c r="E2917" s="1705" t="s">
        <v>4266</v>
      </c>
    </row>
    <row r="2918" spans="1:5" ht="15" customHeight="1" x14ac:dyDescent="0.35">
      <c r="A2918" s="1705">
        <v>72080</v>
      </c>
      <c r="B2918" s="1706">
        <v>0.2</v>
      </c>
      <c r="C2918" s="100" t="s">
        <v>4687</v>
      </c>
      <c r="E2918" s="100" t="s">
        <v>4609</v>
      </c>
    </row>
    <row r="2919" spans="1:5" ht="15" customHeight="1" x14ac:dyDescent="0.35">
      <c r="A2919" s="1705">
        <v>72080</v>
      </c>
      <c r="B2919" s="1706">
        <v>0.2</v>
      </c>
      <c r="C2919" s="100" t="s">
        <v>6220</v>
      </c>
      <c r="E2919" s="100" t="s">
        <v>6110</v>
      </c>
    </row>
    <row r="2920" spans="1:5" ht="15" customHeight="1" x14ac:dyDescent="0.35">
      <c r="A2920" s="1705">
        <v>72080</v>
      </c>
      <c r="B2920" s="1706">
        <v>0.2</v>
      </c>
      <c r="C2920" s="89" t="s">
        <v>7075</v>
      </c>
      <c r="E2920" s="1705" t="s">
        <v>6965</v>
      </c>
    </row>
    <row r="2921" spans="1:5" ht="15" customHeight="1" x14ac:dyDescent="0.35">
      <c r="A2921" s="1705">
        <v>72080</v>
      </c>
      <c r="B2921" s="1706">
        <v>0.2</v>
      </c>
      <c r="C2921" s="89" t="s">
        <v>7076</v>
      </c>
      <c r="E2921" s="1705" t="s">
        <v>6965</v>
      </c>
    </row>
    <row r="2922" spans="1:5" ht="15" customHeight="1" x14ac:dyDescent="0.35">
      <c r="A2922" s="1705">
        <v>72080</v>
      </c>
      <c r="B2922" s="1706">
        <v>0.2</v>
      </c>
      <c r="C2922" s="100" t="s">
        <v>7077</v>
      </c>
      <c r="E2922" s="1705" t="s">
        <v>6965</v>
      </c>
    </row>
    <row r="2923" spans="1:5" ht="15" customHeight="1" x14ac:dyDescent="0.35">
      <c r="A2923" s="1705">
        <v>72080</v>
      </c>
      <c r="B2923" s="1706">
        <v>0.2</v>
      </c>
      <c r="C2923" s="89" t="s">
        <v>7078</v>
      </c>
      <c r="E2923" s="1705" t="s">
        <v>6965</v>
      </c>
    </row>
    <row r="2924" spans="1:5" ht="15" customHeight="1" x14ac:dyDescent="0.35">
      <c r="A2924" s="1705">
        <v>72080</v>
      </c>
      <c r="B2924" s="1706">
        <v>0.2</v>
      </c>
      <c r="C2924" s="100" t="s">
        <v>7505</v>
      </c>
      <c r="E2924" s="1705" t="s">
        <v>7428</v>
      </c>
    </row>
    <row r="2925" spans="1:5" ht="15" customHeight="1" x14ac:dyDescent="0.35">
      <c r="A2925" s="1705">
        <v>72080</v>
      </c>
      <c r="B2925" s="1706">
        <v>0.2</v>
      </c>
      <c r="C2925" s="100" t="s">
        <v>12133</v>
      </c>
      <c r="E2925" s="100" t="s">
        <v>12088</v>
      </c>
    </row>
    <row r="2926" spans="1:5" ht="15" customHeight="1" x14ac:dyDescent="0.35">
      <c r="A2926" s="1705">
        <v>72080</v>
      </c>
      <c r="B2926" s="1706">
        <v>0.2</v>
      </c>
      <c r="C2926" s="100" t="s">
        <v>12724</v>
      </c>
      <c r="E2926" s="1705" t="s">
        <v>12542</v>
      </c>
    </row>
    <row r="2927" spans="1:5" ht="15" customHeight="1" x14ac:dyDescent="0.35">
      <c r="A2927" s="1705">
        <v>72080</v>
      </c>
      <c r="B2927" s="1706">
        <v>0.2</v>
      </c>
      <c r="C2927" s="100" t="s">
        <v>3815</v>
      </c>
      <c r="E2927" s="1705" t="s">
        <v>13383</v>
      </c>
    </row>
    <row r="2928" spans="1:5" ht="15" customHeight="1" x14ac:dyDescent="0.35">
      <c r="A2928" s="1705">
        <v>72080</v>
      </c>
      <c r="B2928" s="1706">
        <v>0.2</v>
      </c>
      <c r="C2928" s="100" t="s">
        <v>13659</v>
      </c>
      <c r="E2928" s="1705" t="s">
        <v>13580</v>
      </c>
    </row>
    <row r="2929" spans="1:5" ht="15" customHeight="1" x14ac:dyDescent="0.35">
      <c r="A2929" s="1705">
        <v>72080</v>
      </c>
      <c r="B2929" s="1706">
        <v>0.2</v>
      </c>
      <c r="C2929" s="100" t="s">
        <v>12724</v>
      </c>
    </row>
    <row r="2930" spans="1:5" ht="15" customHeight="1" x14ac:dyDescent="0.35">
      <c r="A2930" s="1705">
        <v>72081</v>
      </c>
      <c r="B2930" s="1706">
        <v>0.25</v>
      </c>
      <c r="C2930" s="100" t="s">
        <v>2760</v>
      </c>
      <c r="E2930" s="1705" t="s">
        <v>19</v>
      </c>
    </row>
    <row r="2931" spans="1:5" ht="15" customHeight="1" x14ac:dyDescent="0.35">
      <c r="A2931" s="1705">
        <v>72081</v>
      </c>
      <c r="B2931" s="1737">
        <v>0.25</v>
      </c>
      <c r="C2931" s="100" t="s">
        <v>634</v>
      </c>
      <c r="E2931" s="1705" t="s">
        <v>532</v>
      </c>
    </row>
    <row r="2932" spans="1:5" ht="15" customHeight="1" x14ac:dyDescent="0.35">
      <c r="A2932" s="1705">
        <v>72081</v>
      </c>
      <c r="B2932" s="1706">
        <v>0.25</v>
      </c>
      <c r="C2932" s="100" t="s">
        <v>13979</v>
      </c>
      <c r="E2932" s="100" t="s">
        <v>875</v>
      </c>
    </row>
    <row r="2933" spans="1:5" ht="15" customHeight="1" x14ac:dyDescent="0.35">
      <c r="A2933" s="1705">
        <v>72081</v>
      </c>
      <c r="B2933" s="1706">
        <v>0.25</v>
      </c>
      <c r="C2933" s="100" t="s">
        <v>1842</v>
      </c>
      <c r="E2933" s="1705" t="s">
        <v>1755</v>
      </c>
    </row>
    <row r="2934" spans="1:5" ht="15" customHeight="1" x14ac:dyDescent="0.35">
      <c r="A2934" s="1705">
        <v>72081</v>
      </c>
      <c r="B2934" s="1706">
        <v>0.25</v>
      </c>
      <c r="C2934" s="100" t="s">
        <v>3140</v>
      </c>
      <c r="E2934" s="1705" t="s">
        <v>2994</v>
      </c>
    </row>
    <row r="2935" spans="1:5" ht="15" customHeight="1" x14ac:dyDescent="0.35">
      <c r="A2935" s="1705">
        <v>72081</v>
      </c>
      <c r="B2935" s="1706">
        <v>0.25</v>
      </c>
      <c r="C2935" s="100" t="s">
        <v>4711</v>
      </c>
      <c r="E2935" s="100" t="s">
        <v>4609</v>
      </c>
    </row>
    <row r="2936" spans="1:5" ht="15" customHeight="1" x14ac:dyDescent="0.35">
      <c r="A2936" s="1705">
        <v>72081</v>
      </c>
      <c r="B2936" s="1706">
        <v>0.25</v>
      </c>
      <c r="C2936" s="100" t="s">
        <v>5561</v>
      </c>
      <c r="E2936" s="100" t="s">
        <v>5452</v>
      </c>
    </row>
    <row r="2937" spans="1:5" ht="15" customHeight="1" x14ac:dyDescent="0.35">
      <c r="A2937" s="1705">
        <v>72081</v>
      </c>
      <c r="B2937" s="1706">
        <v>0.25</v>
      </c>
      <c r="C2937" s="100" t="s">
        <v>5773</v>
      </c>
      <c r="E2937" s="100" t="s">
        <v>5695</v>
      </c>
    </row>
    <row r="2938" spans="1:5" ht="15" customHeight="1" x14ac:dyDescent="0.35">
      <c r="A2938" s="1705">
        <v>72081</v>
      </c>
      <c r="B2938" s="1706">
        <v>0.25</v>
      </c>
      <c r="C2938" s="100" t="s">
        <v>7097</v>
      </c>
      <c r="E2938" s="1705" t="s">
        <v>6965</v>
      </c>
    </row>
    <row r="2939" spans="1:5" ht="15" customHeight="1" x14ac:dyDescent="0.35">
      <c r="A2939" s="1705">
        <v>72081</v>
      </c>
      <c r="B2939" s="1706">
        <v>0.25</v>
      </c>
      <c r="C2939" s="100" t="s">
        <v>7529</v>
      </c>
      <c r="E2939" s="1705" t="s">
        <v>7428</v>
      </c>
    </row>
    <row r="2940" spans="1:5" ht="15" customHeight="1" x14ac:dyDescent="0.35">
      <c r="A2940" s="1705">
        <v>72081</v>
      </c>
      <c r="B2940" s="1706">
        <v>0.25</v>
      </c>
      <c r="C2940" s="100" t="s">
        <v>8823</v>
      </c>
      <c r="E2940" s="1705" t="s">
        <v>8689</v>
      </c>
    </row>
    <row r="2941" spans="1:5" ht="15" customHeight="1" x14ac:dyDescent="0.35">
      <c r="A2941" s="1705">
        <v>72081</v>
      </c>
      <c r="B2941" s="1706">
        <v>0.25</v>
      </c>
      <c r="C2941" s="100" t="s">
        <v>9733</v>
      </c>
      <c r="E2941" s="1705" t="s">
        <v>9583</v>
      </c>
    </row>
    <row r="2942" spans="1:5" ht="15" customHeight="1" x14ac:dyDescent="0.35">
      <c r="A2942" s="1705">
        <v>72081</v>
      </c>
      <c r="B2942" s="1706">
        <v>0.25</v>
      </c>
      <c r="C2942" s="100" t="s">
        <v>13685</v>
      </c>
      <c r="E2942" s="1705" t="s">
        <v>13580</v>
      </c>
    </row>
    <row r="2943" spans="1:5" ht="15" customHeight="1" x14ac:dyDescent="0.35">
      <c r="A2943" s="1705">
        <v>72082</v>
      </c>
      <c r="B2943" s="1737">
        <v>0.3</v>
      </c>
      <c r="C2943" s="100" t="s">
        <v>648</v>
      </c>
      <c r="E2943" s="1705" t="s">
        <v>532</v>
      </c>
    </row>
    <row r="2944" spans="1:5" ht="15" customHeight="1" x14ac:dyDescent="0.35">
      <c r="A2944" s="1705">
        <v>72082</v>
      </c>
      <c r="B2944" s="1706">
        <v>0.3</v>
      </c>
      <c r="C2944" s="89" t="s">
        <v>1008</v>
      </c>
      <c r="E2944" s="1705" t="s">
        <v>879</v>
      </c>
    </row>
    <row r="2945" spans="1:9" ht="15" customHeight="1" x14ac:dyDescent="0.35">
      <c r="A2945" s="1705">
        <v>72082</v>
      </c>
      <c r="B2945" s="1706">
        <v>0.3</v>
      </c>
      <c r="C2945" s="100" t="s">
        <v>14952</v>
      </c>
      <c r="E2945" s="1705" t="s">
        <v>1433</v>
      </c>
    </row>
    <row r="2946" spans="1:9" ht="15" customHeight="1" x14ac:dyDescent="0.35">
      <c r="A2946" s="1705">
        <v>72082</v>
      </c>
      <c r="B2946" s="1706">
        <v>0.3</v>
      </c>
      <c r="C2946" s="100" t="s">
        <v>1356</v>
      </c>
      <c r="E2946" s="1705" t="s">
        <v>1280</v>
      </c>
    </row>
    <row r="2947" spans="1:9" ht="15" customHeight="1" x14ac:dyDescent="0.35">
      <c r="A2947" s="1705">
        <v>72082</v>
      </c>
      <c r="B2947" s="1706">
        <v>0.3</v>
      </c>
      <c r="C2947" s="89" t="s">
        <v>1861</v>
      </c>
      <c r="E2947" s="1705" t="s">
        <v>1755</v>
      </c>
    </row>
    <row r="2948" spans="1:9" ht="15" customHeight="1" x14ac:dyDescent="0.35">
      <c r="A2948" s="1705">
        <v>72082</v>
      </c>
      <c r="B2948" s="1706">
        <v>0.3</v>
      </c>
      <c r="C2948" s="100" t="s">
        <v>3161</v>
      </c>
      <c r="E2948" s="1705" t="s">
        <v>2994</v>
      </c>
      <c r="F2948" s="100"/>
      <c r="I2948" s="100"/>
    </row>
    <row r="2949" spans="1:9" ht="15" customHeight="1" x14ac:dyDescent="0.35">
      <c r="A2949" s="1705">
        <v>72082</v>
      </c>
      <c r="B2949" s="1706">
        <v>0.3</v>
      </c>
      <c r="C2949" s="100" t="s">
        <v>3162</v>
      </c>
      <c r="E2949" s="1705" t="s">
        <v>2994</v>
      </c>
      <c r="F2949" s="100"/>
      <c r="I2949" s="100"/>
    </row>
    <row r="2950" spans="1:9" ht="15" customHeight="1" x14ac:dyDescent="0.35">
      <c r="A2950" s="1705">
        <v>72082</v>
      </c>
      <c r="B2950" s="1706">
        <v>0.3</v>
      </c>
      <c r="C2950" s="89" t="s">
        <v>4367</v>
      </c>
      <c r="E2950" s="1705" t="s">
        <v>4266</v>
      </c>
    </row>
    <row r="2951" spans="1:9" ht="15" customHeight="1" x14ac:dyDescent="0.35">
      <c r="A2951" s="1705">
        <v>72082</v>
      </c>
      <c r="B2951" s="1706">
        <v>0.3</v>
      </c>
      <c r="C2951" s="100" t="s">
        <v>4731</v>
      </c>
      <c r="E2951" s="100" t="s">
        <v>4609</v>
      </c>
    </row>
    <row r="2952" spans="1:9" ht="15" customHeight="1" x14ac:dyDescent="0.35">
      <c r="A2952" s="1705">
        <v>72082</v>
      </c>
      <c r="B2952" s="1706">
        <v>0.3</v>
      </c>
      <c r="C2952" s="100" t="s">
        <v>6002</v>
      </c>
      <c r="E2952" s="100" t="s">
        <v>5923</v>
      </c>
    </row>
    <row r="2953" spans="1:9" ht="15" customHeight="1" x14ac:dyDescent="0.35">
      <c r="A2953" s="1705">
        <v>72082</v>
      </c>
      <c r="B2953" s="1706">
        <v>0.3</v>
      </c>
      <c r="C2953" s="89" t="s">
        <v>6257</v>
      </c>
      <c r="E2953" s="100" t="s">
        <v>6110</v>
      </c>
    </row>
    <row r="2954" spans="1:9" ht="15" customHeight="1" x14ac:dyDescent="0.35">
      <c r="A2954" s="1705">
        <v>72082</v>
      </c>
      <c r="B2954" s="1706">
        <v>0.3</v>
      </c>
      <c r="C2954" s="89" t="s">
        <v>6593</v>
      </c>
      <c r="E2954" s="1705" t="s">
        <v>6556</v>
      </c>
    </row>
    <row r="2955" spans="1:9" ht="15" customHeight="1" x14ac:dyDescent="0.35">
      <c r="A2955" s="1705">
        <v>72082</v>
      </c>
      <c r="B2955" s="1706">
        <v>0.3</v>
      </c>
      <c r="C2955" s="100" t="s">
        <v>7547</v>
      </c>
      <c r="E2955" s="1705" t="s">
        <v>7428</v>
      </c>
    </row>
    <row r="2956" spans="1:9" ht="15" customHeight="1" x14ac:dyDescent="0.35">
      <c r="A2956" s="1705">
        <v>72082</v>
      </c>
      <c r="B2956" s="1706">
        <v>0.3</v>
      </c>
      <c r="C2956" s="100" t="s">
        <v>8847</v>
      </c>
      <c r="E2956" s="1705" t="s">
        <v>8689</v>
      </c>
      <c r="F2956" s="100"/>
      <c r="I2956" s="100"/>
    </row>
    <row r="2957" spans="1:9" ht="15" customHeight="1" x14ac:dyDescent="0.35">
      <c r="A2957" s="1705">
        <v>72082</v>
      </c>
      <c r="B2957" s="1706">
        <v>0.3</v>
      </c>
      <c r="C2957" s="100" t="s">
        <v>8848</v>
      </c>
      <c r="E2957" s="1705" t="s">
        <v>8689</v>
      </c>
    </row>
    <row r="2958" spans="1:9" x14ac:dyDescent="0.35">
      <c r="A2958" s="1705">
        <v>72082</v>
      </c>
      <c r="B2958" s="1706">
        <v>0.3</v>
      </c>
      <c r="C2958" s="100" t="s">
        <v>8849</v>
      </c>
      <c r="E2958" s="1705" t="s">
        <v>8689</v>
      </c>
      <c r="F2958" s="100"/>
      <c r="I2958" s="100"/>
    </row>
    <row r="2959" spans="1:9" ht="15" customHeight="1" x14ac:dyDescent="0.35">
      <c r="A2959" s="1705">
        <v>72082</v>
      </c>
      <c r="B2959" s="1706">
        <v>0.3</v>
      </c>
      <c r="C2959" s="100" t="s">
        <v>9755</v>
      </c>
      <c r="E2959" s="1705" t="s">
        <v>9583</v>
      </c>
    </row>
    <row r="2960" spans="1:9" ht="15" customHeight="1" x14ac:dyDescent="0.35">
      <c r="A2960" s="1705">
        <v>72082</v>
      </c>
      <c r="B2960" s="1706">
        <v>0.3</v>
      </c>
      <c r="C2960" s="89" t="s">
        <v>10860</v>
      </c>
      <c r="E2960" s="1705" t="s">
        <v>10273</v>
      </c>
    </row>
    <row r="2961" spans="1:9" ht="15" customHeight="1" x14ac:dyDescent="0.35">
      <c r="A2961" s="1705">
        <v>72082</v>
      </c>
      <c r="B2961" s="1706">
        <v>0.3</v>
      </c>
      <c r="C2961" s="100" t="s">
        <v>12155</v>
      </c>
      <c r="E2961" s="100" t="s">
        <v>12088</v>
      </c>
    </row>
    <row r="2962" spans="1:9" ht="15" customHeight="1" x14ac:dyDescent="0.35">
      <c r="A2962" s="1705">
        <v>72082</v>
      </c>
      <c r="B2962" s="1706">
        <v>0.3</v>
      </c>
      <c r="C2962" s="100" t="s">
        <v>12818</v>
      </c>
      <c r="E2962" s="1705" t="s">
        <v>12542</v>
      </c>
    </row>
    <row r="2963" spans="1:9" ht="15" customHeight="1" x14ac:dyDescent="0.35">
      <c r="A2963" s="1705">
        <v>72082</v>
      </c>
      <c r="B2963" s="1706">
        <v>0.3</v>
      </c>
      <c r="C2963" s="100" t="s">
        <v>13706</v>
      </c>
      <c r="E2963" s="1705" t="s">
        <v>13580</v>
      </c>
    </row>
    <row r="2964" spans="1:9" ht="15" customHeight="1" x14ac:dyDescent="0.35">
      <c r="A2964" s="1705">
        <v>72083</v>
      </c>
      <c r="B2964" s="1737">
        <v>0.34</v>
      </c>
      <c r="C2964" s="100" t="s">
        <v>653</v>
      </c>
      <c r="E2964" s="1705" t="s">
        <v>532</v>
      </c>
    </row>
    <row r="2965" spans="1:9" ht="15" customHeight="1" x14ac:dyDescent="0.35">
      <c r="A2965" s="1753">
        <v>72083</v>
      </c>
      <c r="B2965" s="1706">
        <v>0.34</v>
      </c>
      <c r="C2965" s="1742" t="s">
        <v>1535</v>
      </c>
      <c r="E2965" s="1705" t="s">
        <v>1433</v>
      </c>
    </row>
    <row r="2966" spans="1:9" ht="15" customHeight="1" x14ac:dyDescent="0.35">
      <c r="A2966" s="1705">
        <v>72083</v>
      </c>
      <c r="B2966" s="1706">
        <v>0.34</v>
      </c>
      <c r="C2966" s="89" t="s">
        <v>1884</v>
      </c>
      <c r="E2966" s="1705" t="s">
        <v>1755</v>
      </c>
    </row>
    <row r="2967" spans="1:9" ht="15" customHeight="1" x14ac:dyDescent="0.35">
      <c r="A2967" s="1705">
        <v>72083</v>
      </c>
      <c r="B2967" s="1706">
        <v>0.34</v>
      </c>
      <c r="C2967" s="100" t="s">
        <v>2344</v>
      </c>
      <c r="E2967" s="1705" t="s">
        <v>2237</v>
      </c>
    </row>
    <row r="2968" spans="1:9" ht="15" customHeight="1" x14ac:dyDescent="0.35">
      <c r="A2968" s="1705">
        <v>72083</v>
      </c>
      <c r="B2968" s="1706">
        <v>0.34</v>
      </c>
      <c r="C2968" s="100" t="s">
        <v>3178</v>
      </c>
      <c r="E2968" s="1705" t="s">
        <v>2994</v>
      </c>
      <c r="F2968" s="100"/>
      <c r="I2968" s="100"/>
    </row>
    <row r="2969" spans="1:9" ht="15" customHeight="1" x14ac:dyDescent="0.35">
      <c r="A2969" s="1705">
        <v>72083</v>
      </c>
      <c r="B2969" s="1706">
        <v>0.34</v>
      </c>
      <c r="C2969" s="100" t="s">
        <v>3179</v>
      </c>
      <c r="E2969" s="1705" t="s">
        <v>2994</v>
      </c>
      <c r="F2969" s="100"/>
      <c r="I2969" s="100"/>
    </row>
    <row r="2970" spans="1:9" ht="15" customHeight="1" x14ac:dyDescent="0.35">
      <c r="A2970" s="1705">
        <v>72083</v>
      </c>
      <c r="B2970" s="1706">
        <v>0.34</v>
      </c>
      <c r="C2970" s="100" t="s">
        <v>4754</v>
      </c>
      <c r="E2970" s="100" t="s">
        <v>4609</v>
      </c>
    </row>
    <row r="2971" spans="1:9" ht="15" customHeight="1" x14ac:dyDescent="0.35">
      <c r="A2971" s="1705">
        <v>72083</v>
      </c>
      <c r="B2971" s="1706">
        <v>0.34</v>
      </c>
      <c r="C2971" s="100" t="s">
        <v>5275</v>
      </c>
      <c r="E2971" s="100" t="s">
        <v>5155</v>
      </c>
    </row>
    <row r="2972" spans="1:9" ht="15" customHeight="1" x14ac:dyDescent="0.35">
      <c r="A2972" s="1705">
        <v>72083</v>
      </c>
      <c r="B2972" s="1706">
        <v>0.34</v>
      </c>
      <c r="C2972" s="100" t="s">
        <v>5593</v>
      </c>
      <c r="E2972" s="100" t="s">
        <v>5452</v>
      </c>
    </row>
    <row r="2973" spans="1:9" ht="15" customHeight="1" x14ac:dyDescent="0.35">
      <c r="A2973" s="1705">
        <v>72083</v>
      </c>
      <c r="B2973" s="1706">
        <v>0.34</v>
      </c>
      <c r="C2973" s="89" t="s">
        <v>8174</v>
      </c>
      <c r="E2973" s="100" t="s">
        <v>5912</v>
      </c>
    </row>
    <row r="2974" spans="1:9" ht="15" customHeight="1" x14ac:dyDescent="0.35">
      <c r="A2974" s="1705">
        <v>72083</v>
      </c>
      <c r="B2974" s="1706">
        <v>0.34</v>
      </c>
      <c r="C2974" s="89" t="s">
        <v>6261</v>
      </c>
      <c r="E2974" s="100" t="s">
        <v>6110</v>
      </c>
    </row>
    <row r="2975" spans="1:9" ht="15" customHeight="1" x14ac:dyDescent="0.35">
      <c r="A2975" s="1705">
        <v>72083</v>
      </c>
      <c r="B2975" s="1706">
        <v>0.34</v>
      </c>
      <c r="C2975" s="89" t="s">
        <v>7116</v>
      </c>
      <c r="E2975" s="1705" t="s">
        <v>6965</v>
      </c>
    </row>
    <row r="2976" spans="1:9" ht="15" customHeight="1" x14ac:dyDescent="0.35">
      <c r="A2976" s="1705">
        <v>72083</v>
      </c>
      <c r="B2976" s="1706">
        <v>0.34</v>
      </c>
      <c r="C2976" s="89" t="s">
        <v>7413</v>
      </c>
      <c r="E2976" s="1705" t="s">
        <v>7410</v>
      </c>
    </row>
    <row r="2977" spans="1:5" ht="15" customHeight="1" x14ac:dyDescent="0.35">
      <c r="A2977" s="1705">
        <v>72083</v>
      </c>
      <c r="B2977" s="1706">
        <v>0.34</v>
      </c>
      <c r="C2977" s="100" t="s">
        <v>7555</v>
      </c>
      <c r="E2977" s="1705" t="s">
        <v>7428</v>
      </c>
    </row>
    <row r="2978" spans="1:5" ht="15" customHeight="1" x14ac:dyDescent="0.35">
      <c r="A2978" s="1705">
        <v>72083</v>
      </c>
      <c r="B2978" s="1706">
        <v>0.34</v>
      </c>
      <c r="C2978" s="89" t="s">
        <v>8860</v>
      </c>
      <c r="E2978" s="1705" t="s">
        <v>8689</v>
      </c>
    </row>
    <row r="2979" spans="1:5" ht="15" customHeight="1" x14ac:dyDescent="0.35">
      <c r="A2979" s="1705">
        <v>72083</v>
      </c>
      <c r="B2979" s="1706">
        <v>0.34</v>
      </c>
      <c r="C2979" s="100" t="s">
        <v>8861</v>
      </c>
      <c r="E2979" s="1705" t="s">
        <v>8689</v>
      </c>
    </row>
    <row r="2980" spans="1:5" ht="15" customHeight="1" x14ac:dyDescent="0.35">
      <c r="A2980" s="1705">
        <v>72083</v>
      </c>
      <c r="B2980" s="1706">
        <v>0.34</v>
      </c>
      <c r="C2980" s="89" t="s">
        <v>9318</v>
      </c>
      <c r="E2980" s="1738" t="s">
        <v>9126</v>
      </c>
    </row>
    <row r="2981" spans="1:5" ht="15" customHeight="1" x14ac:dyDescent="0.35">
      <c r="A2981" s="1705">
        <v>72083</v>
      </c>
      <c r="B2981" s="1706">
        <v>0.34</v>
      </c>
      <c r="C2981" s="100" t="s">
        <v>9777</v>
      </c>
      <c r="E2981" s="1705" t="s">
        <v>9583</v>
      </c>
    </row>
    <row r="2982" spans="1:5" ht="15" customHeight="1" x14ac:dyDescent="0.35">
      <c r="A2982" s="1705">
        <v>72083</v>
      </c>
      <c r="B2982" s="1706">
        <v>0.34</v>
      </c>
      <c r="C2982" s="89" t="s">
        <v>12822</v>
      </c>
      <c r="E2982" s="1705" t="s">
        <v>12542</v>
      </c>
    </row>
    <row r="2983" spans="1:5" ht="15" customHeight="1" x14ac:dyDescent="0.35">
      <c r="A2983" s="1705">
        <v>72083</v>
      </c>
      <c r="B2983" s="1706">
        <v>0.34</v>
      </c>
      <c r="C2983" s="100" t="s">
        <v>12823</v>
      </c>
      <c r="E2983" s="1705" t="s">
        <v>12542</v>
      </c>
    </row>
    <row r="2984" spans="1:5" ht="15" customHeight="1" x14ac:dyDescent="0.35">
      <c r="A2984" s="1705">
        <v>72083</v>
      </c>
      <c r="B2984" s="1706">
        <v>0.34</v>
      </c>
      <c r="C2984" s="100" t="s">
        <v>3865</v>
      </c>
      <c r="E2984" s="1705" t="s">
        <v>13383</v>
      </c>
    </row>
    <row r="2985" spans="1:5" ht="15" customHeight="1" x14ac:dyDescent="0.35">
      <c r="A2985" s="1705">
        <v>72083</v>
      </c>
      <c r="B2985" s="1706">
        <v>0.34</v>
      </c>
      <c r="C2985" s="100" t="s">
        <v>13389</v>
      </c>
      <c r="E2985" s="1705" t="s">
        <v>13383</v>
      </c>
    </row>
    <row r="2986" spans="1:5" ht="15" customHeight="1" x14ac:dyDescent="0.35">
      <c r="A2986" s="1705">
        <v>72083</v>
      </c>
      <c r="B2986" s="1706">
        <v>0.34</v>
      </c>
      <c r="C2986" s="100" t="s">
        <v>13712</v>
      </c>
      <c r="E2986" s="1705" t="s">
        <v>13580</v>
      </c>
    </row>
    <row r="2987" spans="1:5" x14ac:dyDescent="0.35">
      <c r="A2987" s="1705">
        <v>72084</v>
      </c>
      <c r="B2987" s="1706">
        <v>0.4</v>
      </c>
      <c r="C2987" s="100" t="s">
        <v>2783</v>
      </c>
      <c r="E2987" s="1705" t="s">
        <v>19</v>
      </c>
    </row>
    <row r="2988" spans="1:5" x14ac:dyDescent="0.35">
      <c r="A2988" s="1705">
        <v>72084</v>
      </c>
      <c r="B2988" s="1706">
        <v>0.4</v>
      </c>
      <c r="C2988" s="100" t="s">
        <v>336</v>
      </c>
      <c r="E2988" s="1705" t="s">
        <v>182</v>
      </c>
    </row>
    <row r="2989" spans="1:5" x14ac:dyDescent="0.35">
      <c r="A2989" s="1705">
        <v>72084</v>
      </c>
      <c r="B2989" s="1737">
        <v>0.4</v>
      </c>
      <c r="C2989" s="100" t="s">
        <v>655</v>
      </c>
      <c r="E2989" s="1705" t="s">
        <v>532</v>
      </c>
    </row>
    <row r="2990" spans="1:5" x14ac:dyDescent="0.35">
      <c r="A2990" s="1705">
        <v>72084</v>
      </c>
      <c r="B2990" s="1706">
        <v>0.4</v>
      </c>
      <c r="C2990" s="1705" t="s">
        <v>1536</v>
      </c>
      <c r="E2990" s="1705" t="s">
        <v>1433</v>
      </c>
    </row>
    <row r="2991" spans="1:5" ht="15" customHeight="1" x14ac:dyDescent="0.35">
      <c r="A2991" s="1705">
        <v>72084</v>
      </c>
      <c r="B2991" s="1706">
        <v>0.4</v>
      </c>
      <c r="C2991" s="100" t="s">
        <v>1896</v>
      </c>
      <c r="E2991" s="1705" t="s">
        <v>1755</v>
      </c>
    </row>
    <row r="2992" spans="1:5" ht="15" customHeight="1" x14ac:dyDescent="0.35">
      <c r="A2992" s="1705">
        <v>72084</v>
      </c>
      <c r="B2992" s="1706">
        <v>0.4</v>
      </c>
      <c r="C2992" s="100" t="s">
        <v>2345</v>
      </c>
      <c r="E2992" s="1705" t="s">
        <v>2237</v>
      </c>
    </row>
    <row r="2993" spans="1:9" ht="15" customHeight="1" x14ac:dyDescent="0.35">
      <c r="A2993" s="1705">
        <v>72084</v>
      </c>
      <c r="B2993" s="1706">
        <v>0.4</v>
      </c>
      <c r="C2993" s="100" t="s">
        <v>3185</v>
      </c>
      <c r="E2993" s="1705" t="s">
        <v>2994</v>
      </c>
      <c r="F2993" s="100"/>
      <c r="I2993" s="100"/>
    </row>
    <row r="2994" spans="1:9" ht="15" customHeight="1" x14ac:dyDescent="0.35">
      <c r="A2994" s="1705">
        <v>72084</v>
      </c>
      <c r="B2994" s="1706">
        <v>0.4</v>
      </c>
      <c r="C2994" s="100" t="s">
        <v>4765</v>
      </c>
      <c r="E2994" s="100" t="s">
        <v>4609</v>
      </c>
    </row>
    <row r="2995" spans="1:9" ht="15" customHeight="1" x14ac:dyDescent="0.35">
      <c r="A2995" s="1705">
        <v>72084</v>
      </c>
      <c r="B2995" s="1706">
        <v>0.4</v>
      </c>
      <c r="C2995" s="100" t="s">
        <v>7557</v>
      </c>
      <c r="E2995" s="1705" t="s">
        <v>7428</v>
      </c>
      <c r="F2995" s="100"/>
      <c r="I2995" s="100"/>
    </row>
    <row r="2996" spans="1:9" ht="15" customHeight="1" x14ac:dyDescent="0.35">
      <c r="A2996" s="1705">
        <v>72084</v>
      </c>
      <c r="B2996" s="1706">
        <v>0.4</v>
      </c>
      <c r="C2996" s="100" t="s">
        <v>8464</v>
      </c>
      <c r="E2996" s="100" t="s">
        <v>8381</v>
      </c>
    </row>
    <row r="2997" spans="1:9" ht="15" customHeight="1" x14ac:dyDescent="0.35">
      <c r="A2997" s="1705">
        <v>72084</v>
      </c>
      <c r="B2997" s="1706">
        <v>0.4</v>
      </c>
      <c r="C2997" s="100" t="s">
        <v>8864</v>
      </c>
      <c r="E2997" s="1705" t="s">
        <v>8689</v>
      </c>
    </row>
    <row r="2998" spans="1:9" ht="15" customHeight="1" x14ac:dyDescent="0.35">
      <c r="A2998" s="1705">
        <v>72084</v>
      </c>
      <c r="B2998" s="1706">
        <v>0.4</v>
      </c>
      <c r="C2998" s="89" t="s">
        <v>9324</v>
      </c>
      <c r="E2998" s="1738" t="s">
        <v>9126</v>
      </c>
    </row>
    <row r="2999" spans="1:9" ht="15" customHeight="1" x14ac:dyDescent="0.35">
      <c r="A2999" s="1705">
        <v>72084</v>
      </c>
      <c r="B2999" s="1706">
        <v>0.4</v>
      </c>
      <c r="C2999" s="100" t="s">
        <v>9789</v>
      </c>
      <c r="E2999" s="1705" t="s">
        <v>9583</v>
      </c>
    </row>
    <row r="3000" spans="1:9" ht="15" customHeight="1" x14ac:dyDescent="0.35">
      <c r="A3000" s="1705">
        <v>72084</v>
      </c>
      <c r="B3000" s="1706">
        <v>0.4</v>
      </c>
      <c r="C3000" s="100" t="s">
        <v>13713</v>
      </c>
      <c r="E3000" s="1705" t="s">
        <v>13580</v>
      </c>
    </row>
    <row r="3001" spans="1:9" ht="15" customHeight="1" x14ac:dyDescent="0.35">
      <c r="A3001" s="1705">
        <v>72100</v>
      </c>
      <c r="B3001" s="1706">
        <v>0.21</v>
      </c>
      <c r="C3001" s="89" t="s">
        <v>2747</v>
      </c>
      <c r="E3001" s="1705" t="s">
        <v>19</v>
      </c>
    </row>
    <row r="3002" spans="1:9" ht="15" customHeight="1" x14ac:dyDescent="0.35">
      <c r="A3002" s="1705">
        <v>72100</v>
      </c>
      <c r="B3002" s="1706">
        <v>0.21</v>
      </c>
      <c r="C3002" s="89" t="s">
        <v>2748</v>
      </c>
      <c r="E3002" s="1705" t="s">
        <v>19</v>
      </c>
    </row>
    <row r="3003" spans="1:9" ht="15" customHeight="1" x14ac:dyDescent="0.35">
      <c r="A3003" s="1705">
        <v>72100</v>
      </c>
      <c r="B3003" s="1706">
        <v>0.21</v>
      </c>
      <c r="C3003" s="100" t="s">
        <v>2749</v>
      </c>
      <c r="E3003" s="1705" t="s">
        <v>19</v>
      </c>
    </row>
    <row r="3004" spans="1:9" ht="15" customHeight="1" x14ac:dyDescent="0.35">
      <c r="A3004" s="1705">
        <v>72100</v>
      </c>
      <c r="B3004" s="1706">
        <v>0.21</v>
      </c>
      <c r="C3004" s="89" t="s">
        <v>103</v>
      </c>
      <c r="E3004" s="1705" t="s">
        <v>39</v>
      </c>
    </row>
    <row r="3005" spans="1:9" ht="15" customHeight="1" x14ac:dyDescent="0.35">
      <c r="A3005" s="1705">
        <v>72100</v>
      </c>
      <c r="B3005" s="1706">
        <v>0.21</v>
      </c>
      <c r="C3005" s="100" t="s">
        <v>290</v>
      </c>
      <c r="E3005" s="1705" t="s">
        <v>182</v>
      </c>
    </row>
    <row r="3006" spans="1:9" ht="15" customHeight="1" x14ac:dyDescent="0.35">
      <c r="A3006" s="1705">
        <v>72100</v>
      </c>
      <c r="B3006" s="1706">
        <v>0.21</v>
      </c>
      <c r="C3006" s="100" t="s">
        <v>291</v>
      </c>
      <c r="E3006" s="1705" t="s">
        <v>182</v>
      </c>
    </row>
    <row r="3007" spans="1:9" ht="15" customHeight="1" x14ac:dyDescent="0.35">
      <c r="A3007" s="1705">
        <v>72100</v>
      </c>
      <c r="B3007" s="1737">
        <v>0.21</v>
      </c>
      <c r="C3007" s="100" t="s">
        <v>621</v>
      </c>
      <c r="E3007" s="1705" t="s">
        <v>532</v>
      </c>
    </row>
    <row r="3008" spans="1:9" ht="15" customHeight="1" x14ac:dyDescent="0.35">
      <c r="A3008" s="1705">
        <v>72100</v>
      </c>
      <c r="B3008" s="1706">
        <v>0.21</v>
      </c>
      <c r="C3008" s="100" t="s">
        <v>815</v>
      </c>
      <c r="E3008" s="1705" t="s">
        <v>770</v>
      </c>
    </row>
    <row r="3009" spans="1:9" ht="15" customHeight="1" x14ac:dyDescent="0.35">
      <c r="A3009" s="1705">
        <v>72100</v>
      </c>
      <c r="B3009" s="1706">
        <v>0.21</v>
      </c>
      <c r="C3009" s="100" t="s">
        <v>8544</v>
      </c>
      <c r="E3009" s="1705" t="s">
        <v>875</v>
      </c>
    </row>
    <row r="3010" spans="1:9" ht="15" customHeight="1" x14ac:dyDescent="0.35">
      <c r="A3010" s="1705">
        <v>72100</v>
      </c>
      <c r="B3010" s="1706">
        <v>0.21</v>
      </c>
      <c r="C3010" s="89" t="s">
        <v>13971</v>
      </c>
      <c r="E3010" s="100" t="s">
        <v>875</v>
      </c>
    </row>
    <row r="3011" spans="1:9" ht="15" customHeight="1" x14ac:dyDescent="0.35">
      <c r="A3011" s="1705">
        <v>72100</v>
      </c>
      <c r="B3011" s="1706">
        <v>0.21</v>
      </c>
      <c r="C3011" s="89" t="s">
        <v>13972</v>
      </c>
      <c r="E3011" s="100" t="s">
        <v>875</v>
      </c>
    </row>
    <row r="3012" spans="1:9" ht="15" customHeight="1" x14ac:dyDescent="0.35">
      <c r="A3012" s="1705">
        <v>72100</v>
      </c>
      <c r="B3012" s="1706">
        <v>0.21</v>
      </c>
      <c r="C3012" s="100" t="s">
        <v>978</v>
      </c>
      <c r="E3012" s="1705" t="s">
        <v>879</v>
      </c>
    </row>
    <row r="3013" spans="1:9" ht="15" customHeight="1" x14ac:dyDescent="0.35">
      <c r="A3013" s="1705">
        <v>72100</v>
      </c>
      <c r="B3013" s="1706">
        <v>0.21</v>
      </c>
      <c r="C3013" s="100" t="s">
        <v>1342</v>
      </c>
      <c r="E3013" s="1705" t="s">
        <v>1280</v>
      </c>
      <c r="F3013" s="100"/>
      <c r="I3013" s="100"/>
    </row>
    <row r="3014" spans="1:9" ht="15" customHeight="1" x14ac:dyDescent="0.35">
      <c r="A3014" s="1705">
        <v>72100</v>
      </c>
      <c r="B3014" s="1706">
        <v>0.21</v>
      </c>
      <c r="C3014" s="1742" t="s">
        <v>1505</v>
      </c>
      <c r="E3014" s="1705" t="s">
        <v>1433</v>
      </c>
    </row>
    <row r="3015" spans="1:9" ht="15" customHeight="1" x14ac:dyDescent="0.35">
      <c r="A3015" s="1705">
        <v>72100</v>
      </c>
      <c r="B3015" s="1706">
        <v>0.21</v>
      </c>
      <c r="C3015" s="89" t="s">
        <v>1823</v>
      </c>
      <c r="E3015" s="1705" t="s">
        <v>1755</v>
      </c>
    </row>
    <row r="3016" spans="1:9" ht="15" customHeight="1" x14ac:dyDescent="0.35">
      <c r="A3016" s="1705">
        <v>72100</v>
      </c>
      <c r="B3016" s="1706">
        <v>0.21</v>
      </c>
      <c r="C3016" s="100" t="s">
        <v>2311</v>
      </c>
      <c r="E3016" s="1705" t="s">
        <v>2237</v>
      </c>
    </row>
    <row r="3017" spans="1:9" ht="15" customHeight="1" x14ac:dyDescent="0.35">
      <c r="A3017" s="1705">
        <v>72100</v>
      </c>
      <c r="B3017" s="1706">
        <v>0.21</v>
      </c>
      <c r="C3017" s="100" t="s">
        <v>3120</v>
      </c>
      <c r="E3017" s="1705" t="s">
        <v>2994</v>
      </c>
    </row>
    <row r="3018" spans="1:9" ht="15" customHeight="1" x14ac:dyDescent="0.35">
      <c r="A3018" s="1705">
        <v>72100</v>
      </c>
      <c r="B3018" s="1706">
        <v>0.21</v>
      </c>
      <c r="C3018" s="100" t="s">
        <v>4693</v>
      </c>
      <c r="E3018" s="100" t="s">
        <v>4609</v>
      </c>
    </row>
    <row r="3019" spans="1:9" ht="15" customHeight="1" x14ac:dyDescent="0.35">
      <c r="A3019" s="1705">
        <v>72100</v>
      </c>
      <c r="B3019" s="1706">
        <v>0.21</v>
      </c>
      <c r="C3019" s="89" t="s">
        <v>4694</v>
      </c>
      <c r="E3019" s="100" t="s">
        <v>4609</v>
      </c>
    </row>
    <row r="3020" spans="1:9" ht="15" customHeight="1" x14ac:dyDescent="0.35">
      <c r="A3020" s="1705">
        <v>72100</v>
      </c>
      <c r="B3020" s="1706">
        <v>0.21</v>
      </c>
      <c r="C3020" s="100" t="s">
        <v>4695</v>
      </c>
      <c r="E3020" s="100" t="s">
        <v>4609</v>
      </c>
    </row>
    <row r="3021" spans="1:9" ht="15" customHeight="1" x14ac:dyDescent="0.35">
      <c r="A3021" s="1705">
        <v>72100</v>
      </c>
      <c r="B3021" s="1706">
        <v>0.21</v>
      </c>
      <c r="C3021" s="100" t="s">
        <v>5022</v>
      </c>
      <c r="E3021" s="100" t="s">
        <v>4946</v>
      </c>
    </row>
    <row r="3022" spans="1:9" ht="15" customHeight="1" x14ac:dyDescent="0.35">
      <c r="A3022" s="1705">
        <v>72100</v>
      </c>
      <c r="B3022" s="1706">
        <v>0.21</v>
      </c>
      <c r="C3022" s="100" t="s">
        <v>5023</v>
      </c>
      <c r="E3022" s="100" t="s">
        <v>4946</v>
      </c>
    </row>
    <row r="3023" spans="1:9" ht="15" customHeight="1" x14ac:dyDescent="0.35">
      <c r="A3023" s="1705">
        <v>72100</v>
      </c>
      <c r="B3023" s="1706">
        <v>0.21</v>
      </c>
      <c r="C3023" s="89" t="s">
        <v>5247</v>
      </c>
      <c r="E3023" s="100" t="s">
        <v>5155</v>
      </c>
    </row>
    <row r="3024" spans="1:9" ht="15" customHeight="1" x14ac:dyDescent="0.35">
      <c r="A3024" s="1705">
        <v>72100</v>
      </c>
      <c r="B3024" s="1706">
        <v>0.21</v>
      </c>
      <c r="C3024" s="100" t="s">
        <v>5546</v>
      </c>
      <c r="E3024" s="100" t="s">
        <v>5452</v>
      </c>
    </row>
    <row r="3025" spans="1:5" ht="15" customHeight="1" x14ac:dyDescent="0.35">
      <c r="A3025" s="1705">
        <v>72100</v>
      </c>
      <c r="B3025" s="1706">
        <v>0.21</v>
      </c>
      <c r="C3025" s="89" t="s">
        <v>5547</v>
      </c>
      <c r="E3025" s="100" t="s">
        <v>5452</v>
      </c>
    </row>
    <row r="3026" spans="1:5" ht="15" customHeight="1" x14ac:dyDescent="0.35">
      <c r="A3026" s="1705">
        <v>72100</v>
      </c>
      <c r="B3026" s="1706">
        <v>0.21</v>
      </c>
      <c r="C3026" s="100" t="s">
        <v>5548</v>
      </c>
      <c r="E3026" s="100" t="s">
        <v>5452</v>
      </c>
    </row>
    <row r="3027" spans="1:5" ht="15" customHeight="1" x14ac:dyDescent="0.35">
      <c r="A3027" s="1705">
        <v>72100</v>
      </c>
      <c r="B3027" s="1706">
        <v>0.21</v>
      </c>
      <c r="C3027" s="100" t="s">
        <v>5759</v>
      </c>
      <c r="E3027" s="100" t="s">
        <v>5695</v>
      </c>
    </row>
    <row r="3028" spans="1:5" ht="15" customHeight="1" x14ac:dyDescent="0.35">
      <c r="A3028" s="1705">
        <v>72100</v>
      </c>
      <c r="B3028" s="1706">
        <v>0.21</v>
      </c>
      <c r="C3028" s="89" t="s">
        <v>8137</v>
      </c>
      <c r="E3028" s="100" t="s">
        <v>5912</v>
      </c>
    </row>
    <row r="3029" spans="1:5" ht="15" customHeight="1" x14ac:dyDescent="0.35">
      <c r="A3029" s="1705">
        <v>72100</v>
      </c>
      <c r="B3029" s="1706">
        <v>0.21</v>
      </c>
      <c r="C3029" s="100" t="s">
        <v>5987</v>
      </c>
      <c r="E3029" s="100" t="s">
        <v>5923</v>
      </c>
    </row>
    <row r="3030" spans="1:5" ht="15" customHeight="1" x14ac:dyDescent="0.35">
      <c r="A3030" s="1705">
        <v>72100</v>
      </c>
      <c r="B3030" s="1706">
        <v>0.21</v>
      </c>
      <c r="C3030" s="89" t="s">
        <v>6234</v>
      </c>
      <c r="E3030" s="100" t="s">
        <v>6110</v>
      </c>
    </row>
    <row r="3031" spans="1:5" ht="15" customHeight="1" x14ac:dyDescent="0.35">
      <c r="A3031" s="1705">
        <v>72100</v>
      </c>
      <c r="B3031" s="1706">
        <v>0.21</v>
      </c>
      <c r="C3031" s="89" t="s">
        <v>6579</v>
      </c>
      <c r="E3031" s="1705" t="s">
        <v>6556</v>
      </c>
    </row>
    <row r="3032" spans="1:5" ht="15" customHeight="1" x14ac:dyDescent="0.35">
      <c r="A3032" s="1705">
        <v>72100</v>
      </c>
      <c r="B3032" s="1706">
        <v>0.21</v>
      </c>
      <c r="C3032" s="89" t="s">
        <v>7085</v>
      </c>
      <c r="E3032" s="1705" t="s">
        <v>6965</v>
      </c>
    </row>
    <row r="3033" spans="1:5" ht="15" customHeight="1" x14ac:dyDescent="0.35">
      <c r="A3033" s="1705">
        <v>72100</v>
      </c>
      <c r="B3033" s="1706">
        <v>0.21</v>
      </c>
      <c r="C3033" s="89" t="s">
        <v>7363</v>
      </c>
      <c r="E3033" s="1705" t="s">
        <v>7410</v>
      </c>
    </row>
    <row r="3034" spans="1:5" ht="15" customHeight="1" x14ac:dyDescent="0.35">
      <c r="A3034" s="1705">
        <v>72100</v>
      </c>
      <c r="B3034" s="1706">
        <v>0.21</v>
      </c>
      <c r="C3034" s="89" t="s">
        <v>7363</v>
      </c>
      <c r="E3034" s="1705" t="s">
        <v>7410</v>
      </c>
    </row>
    <row r="3035" spans="1:5" ht="15" customHeight="1" x14ac:dyDescent="0.35">
      <c r="A3035" s="1705">
        <v>72100</v>
      </c>
      <c r="B3035" s="1706">
        <v>0.21</v>
      </c>
      <c r="C3035" s="89" t="s">
        <v>7513</v>
      </c>
      <c r="E3035" s="1705" t="s">
        <v>7428</v>
      </c>
    </row>
    <row r="3036" spans="1:5" ht="15" customHeight="1" x14ac:dyDescent="0.35">
      <c r="A3036" s="1705">
        <v>72100</v>
      </c>
      <c r="B3036" s="1706">
        <v>0.21</v>
      </c>
      <c r="C3036" s="100" t="s">
        <v>7514</v>
      </c>
      <c r="E3036" s="1705" t="s">
        <v>7428</v>
      </c>
    </row>
    <row r="3037" spans="1:5" ht="15" customHeight="1" x14ac:dyDescent="0.35">
      <c r="A3037" s="1705">
        <v>72100</v>
      </c>
      <c r="B3037" s="1706">
        <v>0.21</v>
      </c>
      <c r="C3037" s="89" t="s">
        <v>8025</v>
      </c>
      <c r="E3037" s="100" t="s">
        <v>7979</v>
      </c>
    </row>
    <row r="3038" spans="1:5" ht="15" customHeight="1" x14ac:dyDescent="0.35">
      <c r="A3038" s="1705">
        <v>72100</v>
      </c>
      <c r="B3038" s="1706">
        <v>0.21</v>
      </c>
      <c r="C3038" s="1705" t="s">
        <v>8026</v>
      </c>
      <c r="E3038" s="100" t="s">
        <v>7979</v>
      </c>
    </row>
    <row r="3039" spans="1:5" ht="15" customHeight="1" x14ac:dyDescent="0.35">
      <c r="A3039" s="1705">
        <v>72100</v>
      </c>
      <c r="B3039" s="1706">
        <v>0.21</v>
      </c>
      <c r="C3039" s="100" t="s">
        <v>8027</v>
      </c>
      <c r="E3039" s="100" t="s">
        <v>7979</v>
      </c>
    </row>
    <row r="3040" spans="1:5" ht="15" customHeight="1" x14ac:dyDescent="0.35">
      <c r="A3040" s="1705">
        <v>72100</v>
      </c>
      <c r="B3040" s="1706">
        <v>0.21</v>
      </c>
      <c r="C3040" s="100" t="s">
        <v>8028</v>
      </c>
      <c r="E3040" s="100" t="s">
        <v>7979</v>
      </c>
    </row>
    <row r="3041" spans="1:5" ht="15" customHeight="1" x14ac:dyDescent="0.35">
      <c r="A3041" s="1705">
        <v>72100</v>
      </c>
      <c r="B3041" s="1706">
        <v>0.21</v>
      </c>
      <c r="C3041" s="89" t="s">
        <v>8441</v>
      </c>
      <c r="E3041" s="100" t="s">
        <v>8381</v>
      </c>
    </row>
    <row r="3042" spans="1:5" ht="15" customHeight="1" x14ac:dyDescent="0.35">
      <c r="A3042" s="1705">
        <v>72100</v>
      </c>
      <c r="B3042" s="1706">
        <v>0.21</v>
      </c>
      <c r="C3042" s="89" t="s">
        <v>8442</v>
      </c>
      <c r="E3042" s="100" t="s">
        <v>8381</v>
      </c>
    </row>
    <row r="3043" spans="1:5" ht="15" customHeight="1" x14ac:dyDescent="0.35">
      <c r="A3043" s="1705">
        <v>72100</v>
      </c>
      <c r="B3043" s="1706">
        <v>0.21</v>
      </c>
      <c r="C3043" s="89" t="s">
        <v>8443</v>
      </c>
      <c r="E3043" s="100" t="s">
        <v>8381</v>
      </c>
    </row>
    <row r="3044" spans="1:5" ht="15" customHeight="1" x14ac:dyDescent="0.35">
      <c r="A3044" s="1705">
        <v>72100</v>
      </c>
      <c r="B3044" s="1706">
        <v>0.21</v>
      </c>
      <c r="C3044" s="100" t="s">
        <v>8803</v>
      </c>
      <c r="E3044" s="1705" t="s">
        <v>8689</v>
      </c>
    </row>
    <row r="3045" spans="1:5" ht="15" customHeight="1" x14ac:dyDescent="0.35">
      <c r="A3045" s="1705">
        <v>72100</v>
      </c>
      <c r="B3045" s="1706">
        <v>0.21</v>
      </c>
      <c r="C3045" s="89" t="s">
        <v>8804</v>
      </c>
      <c r="E3045" s="1705" t="s">
        <v>8689</v>
      </c>
    </row>
    <row r="3046" spans="1:5" ht="15" customHeight="1" x14ac:dyDescent="0.35">
      <c r="A3046" s="1705">
        <v>72100</v>
      </c>
      <c r="B3046" s="1706">
        <v>0.21</v>
      </c>
      <c r="C3046" s="89" t="s">
        <v>9254</v>
      </c>
      <c r="E3046" s="1738" t="s">
        <v>9126</v>
      </c>
    </row>
    <row r="3047" spans="1:5" ht="15" customHeight="1" x14ac:dyDescent="0.35">
      <c r="A3047" s="1705">
        <v>72100</v>
      </c>
      <c r="B3047" s="1706">
        <v>0.21</v>
      </c>
      <c r="C3047" s="89" t="s">
        <v>9255</v>
      </c>
      <c r="E3047" s="1738" t="s">
        <v>9126</v>
      </c>
    </row>
    <row r="3048" spans="1:5" ht="15" customHeight="1" x14ac:dyDescent="0.35">
      <c r="A3048" s="1705">
        <v>72100</v>
      </c>
      <c r="B3048" s="1706">
        <v>0.21</v>
      </c>
      <c r="C3048" s="89" t="s">
        <v>9256</v>
      </c>
      <c r="E3048" s="1738" t="s">
        <v>9126</v>
      </c>
    </row>
    <row r="3049" spans="1:5" ht="15" customHeight="1" x14ac:dyDescent="0.35">
      <c r="A3049" s="1705">
        <v>72100</v>
      </c>
      <c r="B3049" s="1706">
        <v>0.21</v>
      </c>
      <c r="C3049" s="89" t="s">
        <v>9257</v>
      </c>
      <c r="E3049" s="1738" t="s">
        <v>9126</v>
      </c>
    </row>
    <row r="3050" spans="1:5" ht="15" customHeight="1" x14ac:dyDescent="0.35">
      <c r="A3050" s="1705">
        <v>72100</v>
      </c>
      <c r="B3050" s="1706">
        <v>0.21</v>
      </c>
      <c r="C3050" s="100" t="s">
        <v>9258</v>
      </c>
      <c r="E3050" s="1738" t="s">
        <v>9126</v>
      </c>
    </row>
    <row r="3051" spans="1:5" ht="15" customHeight="1" x14ac:dyDescent="0.35">
      <c r="A3051" s="1705">
        <v>72100</v>
      </c>
      <c r="B3051" s="1706">
        <v>0.21</v>
      </c>
      <c r="C3051" s="100" t="s">
        <v>9711</v>
      </c>
      <c r="E3051" s="1705" t="s">
        <v>9583</v>
      </c>
    </row>
    <row r="3052" spans="1:5" ht="15" customHeight="1" x14ac:dyDescent="0.35">
      <c r="A3052" s="1705">
        <v>72100</v>
      </c>
      <c r="B3052" s="1706">
        <v>0.21</v>
      </c>
      <c r="C3052" s="89" t="s">
        <v>10694</v>
      </c>
      <c r="E3052" s="1705" t="s">
        <v>10273</v>
      </c>
    </row>
    <row r="3053" spans="1:5" ht="15" customHeight="1" x14ac:dyDescent="0.35">
      <c r="A3053" s="1705">
        <v>72100</v>
      </c>
      <c r="B3053" s="1706">
        <v>0.21</v>
      </c>
      <c r="C3053" s="89" t="s">
        <v>10695</v>
      </c>
      <c r="E3053" s="1705" t="s">
        <v>10273</v>
      </c>
    </row>
    <row r="3054" spans="1:5" ht="15" customHeight="1" x14ac:dyDescent="0.35">
      <c r="A3054" s="1705">
        <v>72100</v>
      </c>
      <c r="B3054" s="1706">
        <v>0.21</v>
      </c>
      <c r="C3054" s="89" t="s">
        <v>10696</v>
      </c>
      <c r="E3054" s="1705" t="s">
        <v>10273</v>
      </c>
    </row>
    <row r="3055" spans="1:5" ht="15" customHeight="1" x14ac:dyDescent="0.35">
      <c r="A3055" s="1705">
        <v>72100</v>
      </c>
      <c r="B3055" s="1706">
        <v>0.21</v>
      </c>
      <c r="C3055" s="89" t="s">
        <v>10697</v>
      </c>
      <c r="E3055" s="1705" t="s">
        <v>10273</v>
      </c>
    </row>
    <row r="3056" spans="1:5" ht="15" customHeight="1" x14ac:dyDescent="0.35">
      <c r="A3056" s="1705">
        <v>72100</v>
      </c>
      <c r="B3056" s="1706">
        <v>0.21</v>
      </c>
      <c r="C3056" s="89" t="s">
        <v>10697</v>
      </c>
      <c r="E3056" s="1705" t="s">
        <v>10273</v>
      </c>
    </row>
    <row r="3057" spans="1:5" ht="15" customHeight="1" x14ac:dyDescent="0.35">
      <c r="A3057" s="1705">
        <v>72100</v>
      </c>
      <c r="B3057" s="1706">
        <v>0.21</v>
      </c>
      <c r="C3057" s="89" t="s">
        <v>10698</v>
      </c>
      <c r="E3057" s="1705" t="s">
        <v>10273</v>
      </c>
    </row>
    <row r="3058" spans="1:5" ht="15" customHeight="1" x14ac:dyDescent="0.35">
      <c r="A3058" s="1705">
        <v>72100</v>
      </c>
      <c r="B3058" s="1706">
        <v>0.21</v>
      </c>
      <c r="C3058" s="89" t="s">
        <v>10699</v>
      </c>
      <c r="E3058" s="1705" t="s">
        <v>10273</v>
      </c>
    </row>
    <row r="3059" spans="1:5" ht="15" customHeight="1" x14ac:dyDescent="0.35">
      <c r="A3059" s="1705">
        <v>72100</v>
      </c>
      <c r="B3059" s="1706">
        <v>0.21</v>
      </c>
      <c r="C3059" s="89" t="s">
        <v>10700</v>
      </c>
      <c r="E3059" s="1705" t="s">
        <v>10273</v>
      </c>
    </row>
    <row r="3060" spans="1:5" ht="15" customHeight="1" x14ac:dyDescent="0.35">
      <c r="A3060" s="1705">
        <v>72100</v>
      </c>
      <c r="B3060" s="1706">
        <v>0.21</v>
      </c>
      <c r="C3060" s="89" t="s">
        <v>10701</v>
      </c>
      <c r="E3060" s="1705" t="s">
        <v>10273</v>
      </c>
    </row>
    <row r="3061" spans="1:5" ht="15" customHeight="1" x14ac:dyDescent="0.35">
      <c r="A3061" s="1705">
        <v>72100</v>
      </c>
      <c r="B3061" s="1706">
        <v>0.21</v>
      </c>
      <c r="C3061" s="89" t="s">
        <v>10702</v>
      </c>
      <c r="E3061" s="1705" t="s">
        <v>10273</v>
      </c>
    </row>
    <row r="3062" spans="1:5" ht="15" customHeight="1" x14ac:dyDescent="0.35">
      <c r="A3062" s="1705">
        <v>72100</v>
      </c>
      <c r="B3062" s="1706">
        <v>0.21</v>
      </c>
      <c r="C3062" s="89" t="s">
        <v>10703</v>
      </c>
      <c r="E3062" s="1705" t="s">
        <v>10273</v>
      </c>
    </row>
    <row r="3063" spans="1:5" ht="15" customHeight="1" x14ac:dyDescent="0.35">
      <c r="A3063" s="1705">
        <v>72100</v>
      </c>
      <c r="B3063" s="1706">
        <v>0.21</v>
      </c>
      <c r="C3063" s="89" t="s">
        <v>10704</v>
      </c>
      <c r="E3063" s="1705" t="s">
        <v>10273</v>
      </c>
    </row>
    <row r="3064" spans="1:5" ht="15" customHeight="1" x14ac:dyDescent="0.35">
      <c r="A3064" s="1705">
        <v>72100</v>
      </c>
      <c r="B3064" s="1706">
        <v>0.21</v>
      </c>
      <c r="C3064" s="89" t="s">
        <v>10705</v>
      </c>
      <c r="E3064" s="1705" t="s">
        <v>10273</v>
      </c>
    </row>
    <row r="3065" spans="1:5" ht="15" customHeight="1" x14ac:dyDescent="0.35">
      <c r="A3065" s="1705">
        <v>72100</v>
      </c>
      <c r="B3065" s="1706">
        <v>0.21</v>
      </c>
      <c r="C3065" s="1705" t="s">
        <v>10706</v>
      </c>
      <c r="E3065" s="1705" t="s">
        <v>10273</v>
      </c>
    </row>
    <row r="3066" spans="1:5" ht="15" customHeight="1" x14ac:dyDescent="0.35">
      <c r="A3066" s="1705">
        <v>72100</v>
      </c>
      <c r="B3066" s="1706">
        <v>0.21</v>
      </c>
      <c r="C3066" s="89" t="s">
        <v>10707</v>
      </c>
      <c r="E3066" s="1705" t="s">
        <v>10273</v>
      </c>
    </row>
    <row r="3067" spans="1:5" ht="15" customHeight="1" x14ac:dyDescent="0.35">
      <c r="A3067" s="1705">
        <v>72100</v>
      </c>
      <c r="B3067" s="1706">
        <v>0.21</v>
      </c>
      <c r="C3067" s="89" t="s">
        <v>10708</v>
      </c>
      <c r="E3067" s="1705" t="s">
        <v>10273</v>
      </c>
    </row>
    <row r="3068" spans="1:5" ht="15" customHeight="1" x14ac:dyDescent="0.35">
      <c r="A3068" s="1705">
        <v>72100</v>
      </c>
      <c r="B3068" s="1706">
        <v>0.21</v>
      </c>
      <c r="C3068" s="89" t="s">
        <v>10709</v>
      </c>
      <c r="E3068" s="1705" t="s">
        <v>10273</v>
      </c>
    </row>
    <row r="3069" spans="1:5" x14ac:dyDescent="0.35">
      <c r="A3069" s="1705">
        <v>72100</v>
      </c>
      <c r="B3069" s="1706">
        <v>0.21</v>
      </c>
      <c r="C3069" s="89" t="s">
        <v>10710</v>
      </c>
      <c r="E3069" s="1705" t="s">
        <v>10273</v>
      </c>
    </row>
    <row r="3070" spans="1:5" ht="15" customHeight="1" x14ac:dyDescent="0.35">
      <c r="A3070" s="1705">
        <v>72100</v>
      </c>
      <c r="B3070" s="1706">
        <v>0.21</v>
      </c>
      <c r="C3070" s="1705" t="s">
        <v>10711</v>
      </c>
      <c r="E3070" s="1705" t="s">
        <v>10273</v>
      </c>
    </row>
    <row r="3071" spans="1:5" ht="15" customHeight="1" x14ac:dyDescent="0.35">
      <c r="A3071" s="1705">
        <v>72100</v>
      </c>
      <c r="B3071" s="1706">
        <v>0.21</v>
      </c>
      <c r="C3071" s="89" t="s">
        <v>10712</v>
      </c>
      <c r="E3071" s="1705" t="s">
        <v>10273</v>
      </c>
    </row>
    <row r="3072" spans="1:5" ht="15" customHeight="1" x14ac:dyDescent="0.35">
      <c r="A3072" s="1705">
        <v>72100</v>
      </c>
      <c r="B3072" s="1706">
        <v>0.21</v>
      </c>
      <c r="C3072" s="89" t="s">
        <v>10713</v>
      </c>
      <c r="E3072" s="1705" t="s">
        <v>10273</v>
      </c>
    </row>
    <row r="3073" spans="1:5" ht="15" customHeight="1" x14ac:dyDescent="0.35">
      <c r="A3073" s="1705">
        <v>72100</v>
      </c>
      <c r="B3073" s="1706">
        <v>0.21</v>
      </c>
      <c r="C3073" s="89" t="s">
        <v>10714</v>
      </c>
      <c r="E3073" s="1705" t="s">
        <v>10273</v>
      </c>
    </row>
    <row r="3074" spans="1:5" ht="15" customHeight="1" x14ac:dyDescent="0.35">
      <c r="A3074" s="1705">
        <v>72100</v>
      </c>
      <c r="B3074" s="1706">
        <v>0.21</v>
      </c>
      <c r="C3074" s="89" t="s">
        <v>10715</v>
      </c>
      <c r="E3074" s="1705" t="s">
        <v>10273</v>
      </c>
    </row>
    <row r="3075" spans="1:5" ht="15" customHeight="1" x14ac:dyDescent="0.35">
      <c r="A3075" s="1705">
        <v>72100</v>
      </c>
      <c r="B3075" s="1706">
        <v>0.21</v>
      </c>
      <c r="C3075" s="89" t="s">
        <v>10716</v>
      </c>
      <c r="E3075" s="1705" t="s">
        <v>10273</v>
      </c>
    </row>
    <row r="3076" spans="1:5" ht="15" customHeight="1" x14ac:dyDescent="0.35">
      <c r="A3076" s="1705">
        <v>72100</v>
      </c>
      <c r="B3076" s="1706">
        <v>0.21</v>
      </c>
      <c r="C3076" s="89" t="s">
        <v>10717</v>
      </c>
      <c r="E3076" s="1705" t="s">
        <v>10273</v>
      </c>
    </row>
    <row r="3077" spans="1:5" ht="15" customHeight="1" x14ac:dyDescent="0.35">
      <c r="A3077" s="1705">
        <v>72100</v>
      </c>
      <c r="B3077" s="1706">
        <v>0.21</v>
      </c>
      <c r="C3077" s="89" t="s">
        <v>10718</v>
      </c>
      <c r="E3077" s="1705" t="s">
        <v>10273</v>
      </c>
    </row>
    <row r="3078" spans="1:5" ht="14.5" customHeight="1" x14ac:dyDescent="0.35">
      <c r="A3078" s="1705">
        <v>72100</v>
      </c>
      <c r="B3078" s="1706">
        <v>0.21</v>
      </c>
      <c r="C3078" s="89" t="s">
        <v>10719</v>
      </c>
      <c r="E3078" s="1705" t="s">
        <v>10273</v>
      </c>
    </row>
    <row r="3079" spans="1:5" ht="15" customHeight="1" x14ac:dyDescent="0.35">
      <c r="A3079" s="1705">
        <v>72100</v>
      </c>
      <c r="B3079" s="1706">
        <v>0.21</v>
      </c>
      <c r="C3079" s="100" t="s">
        <v>10720</v>
      </c>
      <c r="E3079" s="1705" t="s">
        <v>10273</v>
      </c>
    </row>
    <row r="3080" spans="1:5" ht="15" customHeight="1" x14ac:dyDescent="0.35">
      <c r="A3080" s="1705">
        <v>72100</v>
      </c>
      <c r="B3080" s="1706">
        <v>0.21</v>
      </c>
      <c r="C3080" s="1705" t="s">
        <v>10721</v>
      </c>
      <c r="E3080" s="1705" t="s">
        <v>10273</v>
      </c>
    </row>
    <row r="3081" spans="1:5" ht="15" customHeight="1" x14ac:dyDescent="0.35">
      <c r="A3081" s="1705">
        <v>72100</v>
      </c>
      <c r="B3081" s="1706">
        <v>0.21</v>
      </c>
      <c r="C3081" s="89" t="s">
        <v>10722</v>
      </c>
      <c r="E3081" s="1705" t="s">
        <v>10273</v>
      </c>
    </row>
    <row r="3082" spans="1:5" ht="15" customHeight="1" x14ac:dyDescent="0.35">
      <c r="A3082" s="1705">
        <v>72100</v>
      </c>
      <c r="B3082" s="1706">
        <v>0.21</v>
      </c>
      <c r="C3082" s="89" t="s">
        <v>10723</v>
      </c>
      <c r="E3082" s="1705" t="s">
        <v>10273</v>
      </c>
    </row>
    <row r="3083" spans="1:5" ht="15" customHeight="1" x14ac:dyDescent="0.35">
      <c r="A3083" s="1705">
        <v>72100</v>
      </c>
      <c r="B3083" s="1706">
        <v>0.21</v>
      </c>
      <c r="C3083" s="89" t="s">
        <v>10724</v>
      </c>
      <c r="E3083" s="1705" t="s">
        <v>10273</v>
      </c>
    </row>
    <row r="3084" spans="1:5" ht="15" customHeight="1" x14ac:dyDescent="0.35">
      <c r="A3084" s="1705">
        <v>72100</v>
      </c>
      <c r="B3084" s="1706">
        <v>0.21</v>
      </c>
      <c r="C3084" s="89" t="s">
        <v>10725</v>
      </c>
      <c r="E3084" s="1705" t="s">
        <v>10273</v>
      </c>
    </row>
    <row r="3085" spans="1:5" ht="15" customHeight="1" x14ac:dyDescent="0.35">
      <c r="A3085" s="1705">
        <v>72100</v>
      </c>
      <c r="B3085" s="1706">
        <v>0.21</v>
      </c>
      <c r="C3085" s="1705" t="s">
        <v>10726</v>
      </c>
      <c r="E3085" s="1705" t="s">
        <v>10273</v>
      </c>
    </row>
    <row r="3086" spans="1:5" ht="15" customHeight="1" x14ac:dyDescent="0.35">
      <c r="A3086" s="1705">
        <v>72100</v>
      </c>
      <c r="B3086" s="1706">
        <v>0.21</v>
      </c>
      <c r="C3086" s="89" t="s">
        <v>10727</v>
      </c>
      <c r="E3086" s="1705" t="s">
        <v>10273</v>
      </c>
    </row>
    <row r="3087" spans="1:5" ht="15" customHeight="1" x14ac:dyDescent="0.35">
      <c r="A3087" s="1705">
        <v>72100</v>
      </c>
      <c r="B3087" s="1706">
        <v>0.21</v>
      </c>
      <c r="C3087" s="1705" t="s">
        <v>10728</v>
      </c>
      <c r="E3087" s="1705" t="s">
        <v>10273</v>
      </c>
    </row>
    <row r="3088" spans="1:5" ht="15" customHeight="1" x14ac:dyDescent="0.35">
      <c r="A3088" s="1705">
        <v>72100</v>
      </c>
      <c r="B3088" s="1706">
        <v>0.21</v>
      </c>
      <c r="C3088" s="1705" t="s">
        <v>10729</v>
      </c>
      <c r="E3088" s="1705" t="s">
        <v>10273</v>
      </c>
    </row>
    <row r="3089" spans="1:5" ht="15" customHeight="1" x14ac:dyDescent="0.35">
      <c r="A3089" s="1705">
        <v>72100</v>
      </c>
      <c r="B3089" s="1706">
        <v>0.21</v>
      </c>
      <c r="C3089" s="1705" t="s">
        <v>10730</v>
      </c>
      <c r="E3089" s="1705" t="s">
        <v>10273</v>
      </c>
    </row>
    <row r="3090" spans="1:5" ht="15" customHeight="1" x14ac:dyDescent="0.35">
      <c r="A3090" s="1705">
        <v>72100</v>
      </c>
      <c r="B3090" s="1706">
        <v>0.21</v>
      </c>
      <c r="C3090" s="89" t="s">
        <v>10731</v>
      </c>
      <c r="E3090" s="1705" t="s">
        <v>10273</v>
      </c>
    </row>
    <row r="3091" spans="1:5" ht="15" customHeight="1" x14ac:dyDescent="0.35">
      <c r="A3091" s="1705">
        <v>72100</v>
      </c>
      <c r="B3091" s="1706">
        <v>0.21</v>
      </c>
      <c r="C3091" s="100" t="s">
        <v>12138</v>
      </c>
      <c r="E3091" s="100" t="s">
        <v>12088</v>
      </c>
    </row>
    <row r="3092" spans="1:5" ht="15" customHeight="1" x14ac:dyDescent="0.35">
      <c r="A3092" s="1705">
        <v>72100</v>
      </c>
      <c r="B3092" s="1706">
        <v>0.21</v>
      </c>
      <c r="C3092" s="100" t="s">
        <v>12744</v>
      </c>
      <c r="E3092" s="1705" t="s">
        <v>12542</v>
      </c>
    </row>
    <row r="3093" spans="1:5" ht="15" customHeight="1" x14ac:dyDescent="0.35">
      <c r="A3093" s="1705">
        <v>72100</v>
      </c>
      <c r="B3093" s="1706">
        <v>0.21</v>
      </c>
      <c r="C3093" s="100" t="s">
        <v>12745</v>
      </c>
      <c r="E3093" s="1705" t="s">
        <v>12542</v>
      </c>
    </row>
    <row r="3094" spans="1:5" ht="15" customHeight="1" x14ac:dyDescent="0.35">
      <c r="A3094" s="1705">
        <v>72100</v>
      </c>
      <c r="B3094" s="1706">
        <v>0.21</v>
      </c>
      <c r="C3094" s="89" t="s">
        <v>12746</v>
      </c>
      <c r="E3094" s="1705" t="s">
        <v>12542</v>
      </c>
    </row>
    <row r="3095" spans="1:5" ht="15" customHeight="1" x14ac:dyDescent="0.35">
      <c r="A3095" s="1705">
        <v>72100</v>
      </c>
      <c r="B3095" s="1706">
        <v>0.21</v>
      </c>
      <c r="C3095" s="89" t="s">
        <v>12747</v>
      </c>
      <c r="E3095" s="1705" t="s">
        <v>12542</v>
      </c>
    </row>
    <row r="3096" spans="1:5" ht="15" customHeight="1" x14ac:dyDescent="0.35">
      <c r="A3096" s="1705">
        <v>72100</v>
      </c>
      <c r="B3096" s="1706">
        <v>0.21</v>
      </c>
      <c r="C3096" s="100" t="s">
        <v>3824</v>
      </c>
      <c r="E3096" s="1705" t="s">
        <v>13383</v>
      </c>
    </row>
    <row r="3097" spans="1:5" ht="15" customHeight="1" x14ac:dyDescent="0.35">
      <c r="A3097" s="1705">
        <v>72100</v>
      </c>
      <c r="B3097" s="1706">
        <v>0.21</v>
      </c>
      <c r="C3097" s="100" t="s">
        <v>13667</v>
      </c>
      <c r="E3097" s="1705" t="s">
        <v>13580</v>
      </c>
    </row>
    <row r="3098" spans="1:5" ht="15" customHeight="1" x14ac:dyDescent="0.35">
      <c r="A3098" s="1705">
        <v>72100</v>
      </c>
      <c r="B3098" s="1706">
        <v>0.21</v>
      </c>
      <c r="C3098" s="100" t="s">
        <v>13668</v>
      </c>
      <c r="E3098" s="1705" t="s">
        <v>13580</v>
      </c>
    </row>
    <row r="3099" spans="1:5" ht="15" customHeight="1" x14ac:dyDescent="0.35">
      <c r="A3099" s="1705">
        <v>72100</v>
      </c>
      <c r="B3099" s="1706">
        <v>0.21</v>
      </c>
      <c r="C3099" s="89" t="s">
        <v>14114</v>
      </c>
    </row>
    <row r="3100" spans="1:5" ht="15" customHeight="1" x14ac:dyDescent="0.35">
      <c r="A3100" s="1705">
        <v>72110</v>
      </c>
      <c r="B3100" s="1706">
        <v>0.25</v>
      </c>
      <c r="C3100" s="100" t="s">
        <v>2761</v>
      </c>
      <c r="E3100" s="1705" t="s">
        <v>19</v>
      </c>
    </row>
    <row r="3101" spans="1:5" ht="15" customHeight="1" x14ac:dyDescent="0.35">
      <c r="A3101" s="1705">
        <v>72110</v>
      </c>
      <c r="B3101" s="1706">
        <v>0.25</v>
      </c>
      <c r="C3101" s="100" t="s">
        <v>2762</v>
      </c>
      <c r="E3101" s="1705" t="s">
        <v>19</v>
      </c>
    </row>
    <row r="3102" spans="1:5" ht="15" customHeight="1" x14ac:dyDescent="0.35">
      <c r="A3102" s="1705">
        <v>72110</v>
      </c>
      <c r="B3102" s="1706">
        <v>0.25</v>
      </c>
      <c r="C3102" s="100" t="s">
        <v>2763</v>
      </c>
      <c r="E3102" s="1705" t="s">
        <v>19</v>
      </c>
    </row>
    <row r="3103" spans="1:5" ht="15" customHeight="1" x14ac:dyDescent="0.35">
      <c r="A3103" s="1705">
        <v>72110</v>
      </c>
      <c r="B3103" s="1706">
        <v>0.25</v>
      </c>
      <c r="C3103" s="100" t="s">
        <v>110</v>
      </c>
      <c r="E3103" s="1705" t="s">
        <v>39</v>
      </c>
    </row>
    <row r="3104" spans="1:5" ht="15" customHeight="1" x14ac:dyDescent="0.35">
      <c r="A3104" s="1705">
        <v>72110</v>
      </c>
      <c r="B3104" s="1706">
        <v>0.25</v>
      </c>
      <c r="C3104" s="100" t="s">
        <v>304</v>
      </c>
      <c r="E3104" s="1705" t="s">
        <v>182</v>
      </c>
    </row>
    <row r="3105" spans="1:5" ht="15" customHeight="1" x14ac:dyDescent="0.35">
      <c r="A3105" s="1705">
        <v>72110</v>
      </c>
      <c r="B3105" s="1706">
        <v>0.25</v>
      </c>
      <c r="C3105" s="100" t="s">
        <v>521</v>
      </c>
      <c r="E3105" s="100" t="s">
        <v>520</v>
      </c>
    </row>
    <row r="3106" spans="1:5" ht="15" customHeight="1" x14ac:dyDescent="0.35">
      <c r="A3106" s="1705">
        <v>72110</v>
      </c>
      <c r="B3106" s="1737">
        <v>0.25</v>
      </c>
      <c r="C3106" s="100" t="s">
        <v>635</v>
      </c>
      <c r="E3106" s="1705" t="s">
        <v>532</v>
      </c>
    </row>
    <row r="3107" spans="1:5" ht="15" customHeight="1" x14ac:dyDescent="0.35">
      <c r="A3107" s="1705">
        <v>72110</v>
      </c>
      <c r="B3107" s="1706">
        <v>0.25</v>
      </c>
      <c r="C3107" s="100" t="s">
        <v>8548</v>
      </c>
      <c r="E3107" s="1705" t="s">
        <v>875</v>
      </c>
    </row>
    <row r="3108" spans="1:5" ht="15" customHeight="1" x14ac:dyDescent="0.35">
      <c r="A3108" s="1705">
        <v>72110</v>
      </c>
      <c r="B3108" s="1706">
        <v>0.25</v>
      </c>
      <c r="C3108" s="89" t="s">
        <v>13980</v>
      </c>
      <c r="E3108" s="100" t="s">
        <v>875</v>
      </c>
    </row>
    <row r="3109" spans="1:5" ht="15" customHeight="1" x14ac:dyDescent="0.35">
      <c r="A3109" s="1705">
        <v>72110</v>
      </c>
      <c r="B3109" s="1706">
        <v>0.25</v>
      </c>
      <c r="C3109" s="100" t="s">
        <v>994</v>
      </c>
      <c r="E3109" s="1705" t="s">
        <v>879</v>
      </c>
    </row>
    <row r="3110" spans="1:5" ht="14.5" customHeight="1" x14ac:dyDescent="0.35">
      <c r="A3110" s="1705">
        <v>72110</v>
      </c>
      <c r="B3110" s="1706">
        <v>0.25</v>
      </c>
      <c r="C3110" s="1705" t="s">
        <v>14953</v>
      </c>
      <c r="E3110" s="1705" t="s">
        <v>1433</v>
      </c>
    </row>
    <row r="3111" spans="1:5" ht="14.5" customHeight="1" x14ac:dyDescent="0.35">
      <c r="A3111" s="1705">
        <v>72110</v>
      </c>
      <c r="B3111" s="1706">
        <v>0.25</v>
      </c>
      <c r="C3111" s="1705" t="s">
        <v>1515</v>
      </c>
      <c r="E3111" s="1705" t="s">
        <v>1433</v>
      </c>
    </row>
    <row r="3112" spans="1:5" ht="14.5" customHeight="1" x14ac:dyDescent="0.35">
      <c r="A3112" s="1705">
        <v>72110</v>
      </c>
      <c r="B3112" s="1706">
        <v>0.25</v>
      </c>
      <c r="C3112" s="100" t="s">
        <v>1516</v>
      </c>
      <c r="E3112" s="1705" t="s">
        <v>1433</v>
      </c>
    </row>
    <row r="3113" spans="1:5" ht="14.5" customHeight="1" x14ac:dyDescent="0.35">
      <c r="A3113" s="1705">
        <v>72110</v>
      </c>
      <c r="B3113" s="1706">
        <v>0.25</v>
      </c>
      <c r="C3113" s="1742" t="s">
        <v>1517</v>
      </c>
      <c r="E3113" s="1705" t="s">
        <v>1433</v>
      </c>
    </row>
    <row r="3114" spans="1:5" ht="14.5" customHeight="1" x14ac:dyDescent="0.35">
      <c r="A3114" s="1705">
        <v>72110</v>
      </c>
      <c r="B3114" s="1706">
        <v>0.25</v>
      </c>
      <c r="C3114" s="89" t="s">
        <v>1843</v>
      </c>
      <c r="E3114" s="1705" t="s">
        <v>1755</v>
      </c>
    </row>
    <row r="3115" spans="1:5" ht="14.5" customHeight="1" x14ac:dyDescent="0.35">
      <c r="A3115" s="1705">
        <v>72110</v>
      </c>
      <c r="B3115" s="1706">
        <v>0.25</v>
      </c>
      <c r="C3115" s="100" t="s">
        <v>2326</v>
      </c>
      <c r="E3115" s="1705" t="s">
        <v>2237</v>
      </c>
    </row>
    <row r="3116" spans="1:5" ht="15" customHeight="1" x14ac:dyDescent="0.35">
      <c r="A3116" s="1705">
        <v>72110</v>
      </c>
      <c r="B3116" s="1706">
        <v>0.25</v>
      </c>
      <c r="C3116" s="100" t="s">
        <v>2327</v>
      </c>
      <c r="E3116" s="1705" t="s">
        <v>2237</v>
      </c>
    </row>
    <row r="3117" spans="1:5" ht="15" customHeight="1" x14ac:dyDescent="0.35">
      <c r="A3117" s="1705">
        <v>72110</v>
      </c>
      <c r="B3117" s="1706">
        <v>0.25</v>
      </c>
      <c r="C3117" s="100" t="s">
        <v>3141</v>
      </c>
      <c r="E3117" s="1705" t="s">
        <v>2994</v>
      </c>
    </row>
    <row r="3118" spans="1:5" ht="15" customHeight="1" x14ac:dyDescent="0.35">
      <c r="A3118" s="1705">
        <v>72110</v>
      </c>
      <c r="B3118" s="1706">
        <v>0.25</v>
      </c>
      <c r="C3118" s="89" t="s">
        <v>4201</v>
      </c>
      <c r="E3118" s="100" t="s">
        <v>4174</v>
      </c>
    </row>
    <row r="3119" spans="1:5" ht="15" customHeight="1" x14ac:dyDescent="0.35">
      <c r="A3119" s="1705">
        <v>72110</v>
      </c>
      <c r="B3119" s="1706">
        <v>0.25</v>
      </c>
      <c r="C3119" s="89" t="s">
        <v>4361</v>
      </c>
      <c r="E3119" s="1705" t="s">
        <v>4266</v>
      </c>
    </row>
    <row r="3120" spans="1:5" ht="15" customHeight="1" x14ac:dyDescent="0.35">
      <c r="A3120" s="1705">
        <v>72110</v>
      </c>
      <c r="B3120" s="1706">
        <v>0.25</v>
      </c>
      <c r="C3120" s="100" t="s">
        <v>4712</v>
      </c>
      <c r="E3120" s="100" t="s">
        <v>4609</v>
      </c>
    </row>
    <row r="3121" spans="1:5" ht="15" customHeight="1" x14ac:dyDescent="0.35">
      <c r="A3121" s="1705">
        <v>72110</v>
      </c>
      <c r="B3121" s="1706">
        <v>0.25</v>
      </c>
      <c r="C3121" s="100" t="s">
        <v>5035</v>
      </c>
      <c r="E3121" s="100" t="s">
        <v>4946</v>
      </c>
    </row>
    <row r="3122" spans="1:5" ht="15" customHeight="1" x14ac:dyDescent="0.35">
      <c r="A3122" s="1705">
        <v>72110</v>
      </c>
      <c r="B3122" s="1706">
        <v>0.25</v>
      </c>
      <c r="C3122" s="89" t="s">
        <v>5259</v>
      </c>
      <c r="E3122" s="100" t="s">
        <v>5155</v>
      </c>
    </row>
    <row r="3123" spans="1:5" ht="15" customHeight="1" x14ac:dyDescent="0.35">
      <c r="A3123" s="1705">
        <v>72110</v>
      </c>
      <c r="B3123" s="1706">
        <v>0.25</v>
      </c>
      <c r="C3123" s="100" t="s">
        <v>5562</v>
      </c>
      <c r="E3123" s="100" t="s">
        <v>5452</v>
      </c>
    </row>
    <row r="3124" spans="1:5" ht="15" customHeight="1" x14ac:dyDescent="0.35">
      <c r="A3124" s="1705">
        <v>72110</v>
      </c>
      <c r="B3124" s="1706">
        <v>0.25</v>
      </c>
      <c r="C3124" s="100" t="s">
        <v>5563</v>
      </c>
      <c r="E3124" s="100" t="s">
        <v>5452</v>
      </c>
    </row>
    <row r="3125" spans="1:5" ht="15" customHeight="1" x14ac:dyDescent="0.35">
      <c r="A3125" s="1705">
        <v>72110</v>
      </c>
      <c r="B3125" s="1706">
        <v>0.25</v>
      </c>
      <c r="C3125" s="100" t="s">
        <v>5564</v>
      </c>
      <c r="E3125" s="100" t="s">
        <v>5452</v>
      </c>
    </row>
    <row r="3126" spans="1:5" ht="15" customHeight="1" x14ac:dyDescent="0.35">
      <c r="A3126" s="1705">
        <v>72110</v>
      </c>
      <c r="B3126" s="1706">
        <v>0.25</v>
      </c>
      <c r="C3126" s="100" t="s">
        <v>5565</v>
      </c>
      <c r="E3126" s="100" t="s">
        <v>5452</v>
      </c>
    </row>
    <row r="3127" spans="1:5" ht="15" customHeight="1" x14ac:dyDescent="0.35">
      <c r="A3127" s="1705">
        <v>72110</v>
      </c>
      <c r="B3127" s="1706">
        <v>0.25</v>
      </c>
      <c r="C3127" s="100" t="s">
        <v>5774</v>
      </c>
      <c r="E3127" s="100" t="s">
        <v>5695</v>
      </c>
    </row>
    <row r="3128" spans="1:5" ht="15.65" customHeight="1" x14ac:dyDescent="0.35">
      <c r="A3128" s="1705">
        <v>72110</v>
      </c>
      <c r="B3128" s="1706">
        <v>0.25</v>
      </c>
      <c r="C3128" s="89" t="s">
        <v>8155</v>
      </c>
      <c r="E3128" s="100" t="s">
        <v>5912</v>
      </c>
    </row>
    <row r="3129" spans="1:5" ht="15" customHeight="1" x14ac:dyDescent="0.35">
      <c r="A3129" s="1705">
        <v>72110</v>
      </c>
      <c r="B3129" s="1706">
        <v>0.25</v>
      </c>
      <c r="C3129" s="100" t="s">
        <v>5995</v>
      </c>
      <c r="E3129" s="100" t="s">
        <v>5923</v>
      </c>
    </row>
    <row r="3130" spans="1:5" ht="15" customHeight="1" x14ac:dyDescent="0.35">
      <c r="A3130" s="1705">
        <v>72110</v>
      </c>
      <c r="B3130" s="1706">
        <v>0.25</v>
      </c>
      <c r="C3130" s="100" t="s">
        <v>5996</v>
      </c>
      <c r="E3130" s="100" t="s">
        <v>5923</v>
      </c>
    </row>
    <row r="3131" spans="1:5" ht="15" customHeight="1" x14ac:dyDescent="0.35">
      <c r="A3131" s="1705">
        <v>72110</v>
      </c>
      <c r="B3131" s="1706">
        <v>0.25</v>
      </c>
      <c r="C3131" s="89" t="s">
        <v>6247</v>
      </c>
      <c r="E3131" s="100" t="s">
        <v>6110</v>
      </c>
    </row>
    <row r="3132" spans="1:5" ht="15" customHeight="1" x14ac:dyDescent="0.35">
      <c r="A3132" s="1705">
        <v>72110</v>
      </c>
      <c r="B3132" s="1706">
        <v>0.25</v>
      </c>
      <c r="C3132" s="89" t="s">
        <v>7098</v>
      </c>
      <c r="E3132" s="1705" t="s">
        <v>6965</v>
      </c>
    </row>
    <row r="3133" spans="1:5" ht="15" customHeight="1" x14ac:dyDescent="0.35">
      <c r="A3133" s="1705">
        <v>72110</v>
      </c>
      <c r="B3133" s="1706">
        <v>0.25</v>
      </c>
      <c r="C3133" s="89" t="s">
        <v>7332</v>
      </c>
      <c r="E3133" s="1705" t="s">
        <v>7410</v>
      </c>
    </row>
    <row r="3134" spans="1:5" ht="15" customHeight="1" x14ac:dyDescent="0.35">
      <c r="A3134" s="1705">
        <v>72110</v>
      </c>
      <c r="B3134" s="1706">
        <v>0.25</v>
      </c>
      <c r="C3134" s="100" t="s">
        <v>7530</v>
      </c>
      <c r="E3134" s="1705" t="s">
        <v>7428</v>
      </c>
    </row>
    <row r="3135" spans="1:5" ht="15" customHeight="1" x14ac:dyDescent="0.35">
      <c r="A3135" s="1705">
        <v>72110</v>
      </c>
      <c r="B3135" s="1706">
        <v>0.25</v>
      </c>
      <c r="C3135" s="89" t="s">
        <v>8034</v>
      </c>
      <c r="E3135" s="100" t="s">
        <v>7979</v>
      </c>
    </row>
    <row r="3136" spans="1:5" ht="15" customHeight="1" x14ac:dyDescent="0.35">
      <c r="A3136" s="1705">
        <v>72110</v>
      </c>
      <c r="B3136" s="1706">
        <v>0.25</v>
      </c>
      <c r="C3136" s="89" t="s">
        <v>8035</v>
      </c>
      <c r="E3136" s="100" t="s">
        <v>7979</v>
      </c>
    </row>
    <row r="3137" spans="1:5" ht="15" customHeight="1" x14ac:dyDescent="0.35">
      <c r="A3137" s="1705">
        <v>72110</v>
      </c>
      <c r="B3137" s="1706">
        <v>0.25</v>
      </c>
      <c r="C3137" s="89" t="s">
        <v>8036</v>
      </c>
      <c r="E3137" s="100" t="s">
        <v>7979</v>
      </c>
    </row>
    <row r="3138" spans="1:5" ht="15" customHeight="1" x14ac:dyDescent="0.35">
      <c r="A3138" s="1705">
        <v>72110</v>
      </c>
      <c r="B3138" s="1706">
        <v>0.25</v>
      </c>
      <c r="C3138" s="1705" t="s">
        <v>8037</v>
      </c>
      <c r="E3138" s="100" t="s">
        <v>7979</v>
      </c>
    </row>
    <row r="3139" spans="1:5" ht="15" customHeight="1" x14ac:dyDescent="0.35">
      <c r="A3139" s="1705">
        <v>72110</v>
      </c>
      <c r="B3139" s="1706">
        <v>0.25</v>
      </c>
      <c r="C3139" s="89" t="s">
        <v>8038</v>
      </c>
      <c r="E3139" s="100" t="s">
        <v>7979</v>
      </c>
    </row>
    <row r="3140" spans="1:5" ht="15" customHeight="1" x14ac:dyDescent="0.35">
      <c r="A3140" s="1705">
        <v>72110</v>
      </c>
      <c r="B3140" s="1706">
        <v>0.25</v>
      </c>
      <c r="C3140" s="89" t="s">
        <v>8039</v>
      </c>
      <c r="E3140" s="100" t="s">
        <v>7979</v>
      </c>
    </row>
    <row r="3141" spans="1:5" ht="15" customHeight="1" x14ac:dyDescent="0.35">
      <c r="A3141" s="1705">
        <v>72110</v>
      </c>
      <c r="B3141" s="1706">
        <v>0.25</v>
      </c>
      <c r="C3141" s="1705" t="s">
        <v>8365</v>
      </c>
      <c r="E3141" s="1705" t="s">
        <v>8364</v>
      </c>
    </row>
    <row r="3142" spans="1:5" ht="15" customHeight="1" x14ac:dyDescent="0.35">
      <c r="A3142" s="1705">
        <v>72110</v>
      </c>
      <c r="B3142" s="1706">
        <v>0.25</v>
      </c>
      <c r="C3142" s="100" t="s">
        <v>8451</v>
      </c>
      <c r="E3142" s="100" t="s">
        <v>8381</v>
      </c>
    </row>
    <row r="3143" spans="1:5" ht="15" customHeight="1" x14ac:dyDescent="0.35">
      <c r="A3143" s="1705">
        <v>72110</v>
      </c>
      <c r="B3143" s="1706">
        <v>0.25</v>
      </c>
      <c r="C3143" s="100" t="s">
        <v>8452</v>
      </c>
      <c r="E3143" s="100" t="s">
        <v>8381</v>
      </c>
    </row>
    <row r="3144" spans="1:5" ht="15" customHeight="1" x14ac:dyDescent="0.35">
      <c r="A3144" s="1705">
        <v>72110</v>
      </c>
      <c r="B3144" s="1706">
        <v>0.25</v>
      </c>
      <c r="C3144" s="100" t="s">
        <v>8824</v>
      </c>
      <c r="E3144" s="1705" t="s">
        <v>8689</v>
      </c>
    </row>
    <row r="3145" spans="1:5" ht="15" customHeight="1" x14ac:dyDescent="0.35">
      <c r="A3145" s="1705">
        <v>72110</v>
      </c>
      <c r="B3145" s="1706">
        <v>0.25</v>
      </c>
      <c r="C3145" s="89" t="s">
        <v>8825</v>
      </c>
      <c r="E3145" s="1705" t="s">
        <v>8689</v>
      </c>
    </row>
    <row r="3146" spans="1:5" ht="15" customHeight="1" x14ac:dyDescent="0.35">
      <c r="A3146" s="1705">
        <v>72110</v>
      </c>
      <c r="B3146" s="1706">
        <v>0.25</v>
      </c>
      <c r="C3146" s="100" t="s">
        <v>9284</v>
      </c>
      <c r="E3146" s="1738" t="s">
        <v>9126</v>
      </c>
    </row>
    <row r="3147" spans="1:5" ht="15" customHeight="1" x14ac:dyDescent="0.35">
      <c r="A3147" s="1705">
        <v>72110</v>
      </c>
      <c r="B3147" s="1706">
        <v>0.25</v>
      </c>
      <c r="C3147" s="100" t="s">
        <v>9285</v>
      </c>
      <c r="E3147" s="1738" t="s">
        <v>9126</v>
      </c>
    </row>
    <row r="3148" spans="1:5" ht="15" customHeight="1" x14ac:dyDescent="0.35">
      <c r="A3148" s="1705">
        <v>72110</v>
      </c>
      <c r="B3148" s="1706">
        <v>0.25</v>
      </c>
      <c r="C3148" s="100" t="s">
        <v>9734</v>
      </c>
      <c r="E3148" s="1705" t="s">
        <v>9583</v>
      </c>
    </row>
    <row r="3149" spans="1:5" ht="15" customHeight="1" x14ac:dyDescent="0.35">
      <c r="A3149" s="1705">
        <v>72110</v>
      </c>
      <c r="B3149" s="1706">
        <v>0.25</v>
      </c>
      <c r="C3149" s="89" t="s">
        <v>10779</v>
      </c>
      <c r="E3149" s="1705" t="s">
        <v>10273</v>
      </c>
    </row>
    <row r="3150" spans="1:5" ht="15" customHeight="1" x14ac:dyDescent="0.35">
      <c r="A3150" s="1705">
        <v>72110</v>
      </c>
      <c r="B3150" s="1706">
        <v>0.25</v>
      </c>
      <c r="C3150" s="89" t="s">
        <v>10780</v>
      </c>
      <c r="E3150" s="1705" t="s">
        <v>10273</v>
      </c>
    </row>
    <row r="3151" spans="1:5" ht="15" customHeight="1" x14ac:dyDescent="0.35">
      <c r="A3151" s="1705">
        <v>72110</v>
      </c>
      <c r="B3151" s="1706">
        <v>0.25</v>
      </c>
      <c r="C3151" s="89" t="s">
        <v>10781</v>
      </c>
      <c r="E3151" s="1705" t="s">
        <v>10273</v>
      </c>
    </row>
    <row r="3152" spans="1:5" ht="15" customHeight="1" x14ac:dyDescent="0.35">
      <c r="A3152" s="1705">
        <v>72110</v>
      </c>
      <c r="B3152" s="1706">
        <v>0.25</v>
      </c>
      <c r="C3152" s="89" t="s">
        <v>10782</v>
      </c>
      <c r="E3152" s="1705" t="s">
        <v>10273</v>
      </c>
    </row>
    <row r="3153" spans="1:5" ht="15" customHeight="1" x14ac:dyDescent="0.35">
      <c r="A3153" s="1705">
        <v>72110</v>
      </c>
      <c r="B3153" s="1706">
        <v>0.25</v>
      </c>
      <c r="C3153" s="89" t="s">
        <v>10783</v>
      </c>
      <c r="E3153" s="1705" t="s">
        <v>10273</v>
      </c>
    </row>
    <row r="3154" spans="1:5" ht="15" customHeight="1" x14ac:dyDescent="0.35">
      <c r="A3154" s="1705">
        <v>72110</v>
      </c>
      <c r="B3154" s="1706">
        <v>0.25</v>
      </c>
      <c r="C3154" s="89" t="s">
        <v>10784</v>
      </c>
      <c r="E3154" s="1705" t="s">
        <v>10273</v>
      </c>
    </row>
    <row r="3155" spans="1:5" ht="15" customHeight="1" x14ac:dyDescent="0.35">
      <c r="A3155" s="1705">
        <v>72110</v>
      </c>
      <c r="B3155" s="1706">
        <v>0.25</v>
      </c>
      <c r="C3155" s="1705" t="s">
        <v>10785</v>
      </c>
      <c r="E3155" s="1705" t="s">
        <v>10273</v>
      </c>
    </row>
    <row r="3156" spans="1:5" ht="15" customHeight="1" x14ac:dyDescent="0.35">
      <c r="A3156" s="1705">
        <v>72110</v>
      </c>
      <c r="B3156" s="1706">
        <v>0.25</v>
      </c>
      <c r="C3156" s="1705" t="s">
        <v>10786</v>
      </c>
      <c r="E3156" s="1705" t="s">
        <v>10273</v>
      </c>
    </row>
    <row r="3157" spans="1:5" ht="15" customHeight="1" x14ac:dyDescent="0.35">
      <c r="A3157" s="1705">
        <v>72110</v>
      </c>
      <c r="B3157" s="1706">
        <v>0.25</v>
      </c>
      <c r="C3157" s="89" t="s">
        <v>10787</v>
      </c>
      <c r="E3157" s="1705" t="s">
        <v>10273</v>
      </c>
    </row>
    <row r="3158" spans="1:5" ht="15" customHeight="1" x14ac:dyDescent="0.35">
      <c r="A3158" s="1705">
        <v>72110</v>
      </c>
      <c r="B3158" s="1706">
        <v>0.25</v>
      </c>
      <c r="C3158" s="89" t="s">
        <v>10788</v>
      </c>
      <c r="E3158" s="1705" t="s">
        <v>10273</v>
      </c>
    </row>
    <row r="3159" spans="1:5" ht="15" customHeight="1" x14ac:dyDescent="0.35">
      <c r="A3159" s="1705">
        <v>72110</v>
      </c>
      <c r="B3159" s="1706">
        <v>0.25</v>
      </c>
      <c r="C3159" s="89" t="s">
        <v>8035</v>
      </c>
      <c r="E3159" s="1705" t="s">
        <v>10273</v>
      </c>
    </row>
    <row r="3160" spans="1:5" ht="15" customHeight="1" x14ac:dyDescent="0.35">
      <c r="A3160" s="1705">
        <v>72110</v>
      </c>
      <c r="B3160" s="1706">
        <v>0.25</v>
      </c>
      <c r="C3160" s="89" t="s">
        <v>10789</v>
      </c>
      <c r="E3160" s="1705" t="s">
        <v>10273</v>
      </c>
    </row>
    <row r="3161" spans="1:5" ht="15" customHeight="1" x14ac:dyDescent="0.35">
      <c r="A3161" s="1705">
        <v>72110</v>
      </c>
      <c r="B3161" s="1706">
        <v>0.25</v>
      </c>
      <c r="C3161" s="1705" t="s">
        <v>10790</v>
      </c>
      <c r="E3161" s="1705" t="s">
        <v>10273</v>
      </c>
    </row>
    <row r="3162" spans="1:5" ht="15" customHeight="1" x14ac:dyDescent="0.35">
      <c r="A3162" s="1705">
        <v>72110</v>
      </c>
      <c r="B3162" s="1706">
        <v>0.25</v>
      </c>
      <c r="C3162" s="1705" t="s">
        <v>10791</v>
      </c>
      <c r="E3162" s="1705" t="s">
        <v>10273</v>
      </c>
    </row>
    <row r="3163" spans="1:5" ht="15" customHeight="1" x14ac:dyDescent="0.35">
      <c r="A3163" s="1705">
        <v>72110</v>
      </c>
      <c r="B3163" s="1706">
        <v>0.25</v>
      </c>
      <c r="C3163" s="100" t="s">
        <v>10792</v>
      </c>
      <c r="E3163" s="1705" t="s">
        <v>10273</v>
      </c>
    </row>
    <row r="3164" spans="1:5" ht="15" customHeight="1" x14ac:dyDescent="0.35">
      <c r="A3164" s="1705">
        <v>72110</v>
      </c>
      <c r="B3164" s="1706">
        <v>0.25</v>
      </c>
      <c r="C3164" s="100" t="s">
        <v>10793</v>
      </c>
      <c r="E3164" s="1705" t="s">
        <v>10273</v>
      </c>
    </row>
    <row r="3165" spans="1:5" ht="15" customHeight="1" x14ac:dyDescent="0.35">
      <c r="A3165" s="1705">
        <v>72110</v>
      </c>
      <c r="B3165" s="1706">
        <v>0.25</v>
      </c>
      <c r="C3165" s="89" t="s">
        <v>10794</v>
      </c>
      <c r="E3165" s="1705" t="s">
        <v>10273</v>
      </c>
    </row>
    <row r="3166" spans="1:5" ht="15" customHeight="1" x14ac:dyDescent="0.35">
      <c r="A3166" s="1705">
        <v>72110</v>
      </c>
      <c r="B3166" s="1706">
        <v>0.25</v>
      </c>
      <c r="C3166" s="89" t="s">
        <v>10795</v>
      </c>
      <c r="E3166" s="1705" t="s">
        <v>10273</v>
      </c>
    </row>
    <row r="3167" spans="1:5" ht="15" customHeight="1" x14ac:dyDescent="0.35">
      <c r="A3167" s="1705">
        <v>72110</v>
      </c>
      <c r="B3167" s="1706">
        <v>0.25</v>
      </c>
      <c r="C3167" s="100" t="s">
        <v>10796</v>
      </c>
      <c r="E3167" s="1705" t="s">
        <v>10273</v>
      </c>
    </row>
    <row r="3168" spans="1:5" ht="15" customHeight="1" x14ac:dyDescent="0.35">
      <c r="A3168" s="1705">
        <v>72110</v>
      </c>
      <c r="B3168" s="1706">
        <v>0.25</v>
      </c>
      <c r="C3168" s="1705" t="s">
        <v>10797</v>
      </c>
      <c r="E3168" s="1705" t="s">
        <v>10273</v>
      </c>
    </row>
    <row r="3169" spans="1:5" ht="15" customHeight="1" x14ac:dyDescent="0.35">
      <c r="A3169" s="1705">
        <v>72110</v>
      </c>
      <c r="B3169" s="1706">
        <v>0.25</v>
      </c>
      <c r="C3169" s="89" t="s">
        <v>10798</v>
      </c>
      <c r="E3169" s="1705" t="s">
        <v>10273</v>
      </c>
    </row>
    <row r="3170" spans="1:5" ht="15" customHeight="1" x14ac:dyDescent="0.35">
      <c r="A3170" s="1705">
        <v>72110</v>
      </c>
      <c r="B3170" s="1706">
        <v>0.25</v>
      </c>
      <c r="C3170" s="89" t="s">
        <v>10799</v>
      </c>
      <c r="E3170" s="1705" t="s">
        <v>10273</v>
      </c>
    </row>
    <row r="3171" spans="1:5" ht="15" customHeight="1" x14ac:dyDescent="0.35">
      <c r="A3171" s="1705">
        <v>72110</v>
      </c>
      <c r="B3171" s="1706">
        <v>0.25</v>
      </c>
      <c r="C3171" s="89" t="s">
        <v>10800</v>
      </c>
      <c r="E3171" s="1705" t="s">
        <v>10273</v>
      </c>
    </row>
    <row r="3172" spans="1:5" ht="15" customHeight="1" x14ac:dyDescent="0.35">
      <c r="A3172" s="1705">
        <v>72110</v>
      </c>
      <c r="B3172" s="1706">
        <v>0.25</v>
      </c>
      <c r="C3172" s="89" t="s">
        <v>10801</v>
      </c>
      <c r="E3172" s="1705" t="s">
        <v>10273</v>
      </c>
    </row>
    <row r="3173" spans="1:5" ht="15" customHeight="1" x14ac:dyDescent="0.35">
      <c r="A3173" s="1705">
        <v>72110</v>
      </c>
      <c r="B3173" s="1706">
        <v>0.25</v>
      </c>
      <c r="C3173" s="89" t="s">
        <v>10802</v>
      </c>
      <c r="E3173" s="1705" t="s">
        <v>10273</v>
      </c>
    </row>
    <row r="3174" spans="1:5" ht="15" customHeight="1" x14ac:dyDescent="0.35">
      <c r="A3174" s="1705">
        <v>72110</v>
      </c>
      <c r="B3174" s="1706">
        <v>0.25</v>
      </c>
      <c r="C3174" s="100" t="s">
        <v>10803</v>
      </c>
      <c r="E3174" s="1705" t="s">
        <v>10273</v>
      </c>
    </row>
    <row r="3175" spans="1:5" ht="15" customHeight="1" x14ac:dyDescent="0.35">
      <c r="A3175" s="1705">
        <v>72110</v>
      </c>
      <c r="B3175" s="1706">
        <v>0.25</v>
      </c>
      <c r="C3175" s="89" t="s">
        <v>10804</v>
      </c>
      <c r="E3175" s="1705" t="s">
        <v>10273</v>
      </c>
    </row>
    <row r="3176" spans="1:5" ht="15" customHeight="1" x14ac:dyDescent="0.35">
      <c r="A3176" s="1705">
        <v>72110</v>
      </c>
      <c r="B3176" s="1706">
        <v>0.25</v>
      </c>
      <c r="C3176" s="1705" t="s">
        <v>10804</v>
      </c>
      <c r="E3176" s="1705" t="s">
        <v>10273</v>
      </c>
    </row>
    <row r="3177" spans="1:5" ht="15" customHeight="1" x14ac:dyDescent="0.35">
      <c r="A3177" s="1705">
        <v>72110</v>
      </c>
      <c r="B3177" s="1706">
        <v>0.25</v>
      </c>
      <c r="C3177" s="89" t="s">
        <v>10805</v>
      </c>
      <c r="E3177" s="1705" t="s">
        <v>10273</v>
      </c>
    </row>
    <row r="3178" spans="1:5" ht="15" customHeight="1" x14ac:dyDescent="0.35">
      <c r="A3178" s="1705">
        <v>72110</v>
      </c>
      <c r="B3178" s="1706">
        <v>0.25</v>
      </c>
      <c r="C3178" s="100" t="s">
        <v>12149</v>
      </c>
      <c r="E3178" s="100" t="s">
        <v>12088</v>
      </c>
    </row>
    <row r="3179" spans="1:5" ht="15" customHeight="1" x14ac:dyDescent="0.35">
      <c r="A3179" s="1705">
        <v>72110</v>
      </c>
      <c r="B3179" s="1706">
        <v>0.25</v>
      </c>
      <c r="C3179" s="100" t="s">
        <v>12781</v>
      </c>
      <c r="E3179" s="1705" t="s">
        <v>12542</v>
      </c>
    </row>
    <row r="3180" spans="1:5" ht="15.65" customHeight="1" x14ac:dyDescent="0.35">
      <c r="A3180" s="1705">
        <v>72110</v>
      </c>
      <c r="B3180" s="1706">
        <v>0.25</v>
      </c>
      <c r="C3180" s="89" t="s">
        <v>12782</v>
      </c>
      <c r="E3180" s="1705" t="s">
        <v>12542</v>
      </c>
    </row>
    <row r="3181" spans="1:5" ht="15" customHeight="1" x14ac:dyDescent="0.35">
      <c r="A3181" s="1705">
        <v>72110</v>
      </c>
      <c r="B3181" s="1706">
        <v>0.25</v>
      </c>
      <c r="C3181" s="1705" t="s">
        <v>12783</v>
      </c>
      <c r="E3181" s="1705" t="s">
        <v>12542</v>
      </c>
    </row>
    <row r="3182" spans="1:5" ht="15" customHeight="1" x14ac:dyDescent="0.35">
      <c r="A3182" s="1705">
        <v>72110</v>
      </c>
      <c r="B3182" s="1706">
        <v>0.25</v>
      </c>
      <c r="C3182" s="89" t="s">
        <v>12784</v>
      </c>
      <c r="E3182" s="1705" t="s">
        <v>12542</v>
      </c>
    </row>
    <row r="3183" spans="1:5" ht="15" customHeight="1" x14ac:dyDescent="0.35">
      <c r="A3183" s="1705">
        <v>72110</v>
      </c>
      <c r="B3183" s="1706">
        <v>0.25</v>
      </c>
      <c r="C3183" s="100" t="s">
        <v>3843</v>
      </c>
      <c r="E3183" s="1705" t="s">
        <v>13383</v>
      </c>
    </row>
    <row r="3184" spans="1:5" ht="15" customHeight="1" x14ac:dyDescent="0.35">
      <c r="A3184" s="1705">
        <v>72110</v>
      </c>
      <c r="B3184" s="1706">
        <v>0.25</v>
      </c>
      <c r="C3184" s="100" t="s">
        <v>13686</v>
      </c>
      <c r="E3184" s="1705" t="s">
        <v>13580</v>
      </c>
    </row>
    <row r="3185" spans="1:5" ht="15" customHeight="1" x14ac:dyDescent="0.35">
      <c r="A3185" s="1705">
        <v>72110</v>
      </c>
      <c r="B3185" s="1706">
        <v>0.25</v>
      </c>
      <c r="C3185" s="100" t="s">
        <v>13687</v>
      </c>
      <c r="E3185" s="1705" t="s">
        <v>13580</v>
      </c>
    </row>
    <row r="3186" spans="1:5" ht="15" customHeight="1" x14ac:dyDescent="0.35">
      <c r="A3186" s="1705">
        <v>72110</v>
      </c>
      <c r="B3186" s="1706">
        <v>0.25</v>
      </c>
      <c r="C3186" s="100" t="s">
        <v>14119</v>
      </c>
    </row>
    <row r="3187" spans="1:5" ht="15" customHeight="1" x14ac:dyDescent="0.35">
      <c r="A3187" s="1705">
        <v>72114</v>
      </c>
      <c r="B3187" s="1706">
        <v>0.28999999999999998</v>
      </c>
      <c r="C3187" s="100" t="s">
        <v>320</v>
      </c>
      <c r="E3187" s="1705" t="s">
        <v>182</v>
      </c>
    </row>
    <row r="3188" spans="1:5" ht="15" customHeight="1" x14ac:dyDescent="0.35">
      <c r="A3188" s="1705">
        <v>72114</v>
      </c>
      <c r="B3188" s="1737">
        <v>0.28999999999999998</v>
      </c>
      <c r="C3188" s="100" t="s">
        <v>646</v>
      </c>
      <c r="E3188" s="1705" t="s">
        <v>532</v>
      </c>
    </row>
    <row r="3189" spans="1:5" ht="15" customHeight="1" x14ac:dyDescent="0.35">
      <c r="A3189" s="1705">
        <v>72114</v>
      </c>
      <c r="B3189" s="1706">
        <v>0.28999999999999998</v>
      </c>
      <c r="C3189" s="100" t="s">
        <v>1680</v>
      </c>
      <c r="E3189" s="1705" t="s">
        <v>875</v>
      </c>
    </row>
    <row r="3190" spans="1:5" ht="15" customHeight="1" x14ac:dyDescent="0.35">
      <c r="A3190" s="1705">
        <v>72114</v>
      </c>
      <c r="B3190" s="1706">
        <v>0.28999999999999998</v>
      </c>
      <c r="C3190" s="100" t="s">
        <v>1006</v>
      </c>
      <c r="E3190" s="1705" t="s">
        <v>879</v>
      </c>
    </row>
    <row r="3191" spans="1:5" ht="15" customHeight="1" x14ac:dyDescent="0.35">
      <c r="A3191" s="1705">
        <v>72114</v>
      </c>
      <c r="B3191" s="1706">
        <v>0.28999999999999998</v>
      </c>
      <c r="C3191" s="100" t="s">
        <v>1355</v>
      </c>
      <c r="E3191" s="1705" t="s">
        <v>1280</v>
      </c>
    </row>
    <row r="3192" spans="1:5" ht="15" customHeight="1" x14ac:dyDescent="0.35">
      <c r="A3192" s="1705">
        <v>72114</v>
      </c>
      <c r="B3192" s="1706">
        <v>0.28999999999999998</v>
      </c>
      <c r="C3192" s="89" t="s">
        <v>14904</v>
      </c>
      <c r="E3192" s="1705" t="s">
        <v>1433</v>
      </c>
    </row>
    <row r="3193" spans="1:5" ht="15" customHeight="1" x14ac:dyDescent="0.35">
      <c r="A3193" s="1740">
        <v>72114</v>
      </c>
      <c r="B3193" s="1706">
        <v>0.28999999999999998</v>
      </c>
      <c r="C3193" s="1742" t="s">
        <v>1533</v>
      </c>
      <c r="E3193" s="1705" t="s">
        <v>1433</v>
      </c>
    </row>
    <row r="3194" spans="1:5" ht="15" customHeight="1" x14ac:dyDescent="0.35">
      <c r="A3194" s="1705">
        <v>72114</v>
      </c>
      <c r="B3194" s="1706">
        <v>0.28999999999999998</v>
      </c>
      <c r="C3194" s="89" t="s">
        <v>1857</v>
      </c>
      <c r="E3194" s="1705" t="s">
        <v>1755</v>
      </c>
    </row>
    <row r="3195" spans="1:5" ht="15" customHeight="1" x14ac:dyDescent="0.35">
      <c r="A3195" s="1705">
        <v>72114</v>
      </c>
      <c r="B3195" s="1706">
        <v>0.28999999999999998</v>
      </c>
      <c r="C3195" s="100" t="s">
        <v>2339</v>
      </c>
      <c r="E3195" s="1705" t="s">
        <v>2237</v>
      </c>
    </row>
    <row r="3196" spans="1:5" ht="15" customHeight="1" x14ac:dyDescent="0.35">
      <c r="A3196" s="1705">
        <v>72114</v>
      </c>
      <c r="B3196" s="1706">
        <v>0.28999999999999998</v>
      </c>
      <c r="C3196" s="100" t="s">
        <v>3158</v>
      </c>
      <c r="E3196" s="1705" t="s">
        <v>2994</v>
      </c>
    </row>
    <row r="3197" spans="1:5" ht="15.65" customHeight="1" x14ac:dyDescent="0.35">
      <c r="A3197" s="1705">
        <v>72114</v>
      </c>
      <c r="B3197" s="1706">
        <v>0.28999999999999998</v>
      </c>
      <c r="C3197" s="89" t="s">
        <v>4366</v>
      </c>
      <c r="E3197" s="1705" t="s">
        <v>4266</v>
      </c>
    </row>
    <row r="3198" spans="1:5" ht="15.65" customHeight="1" x14ac:dyDescent="0.35">
      <c r="A3198" s="1705">
        <v>72114</v>
      </c>
      <c r="B3198" s="1706">
        <v>0.28999999999999998</v>
      </c>
      <c r="C3198" s="100" t="s">
        <v>4727</v>
      </c>
      <c r="E3198" s="100" t="s">
        <v>4609</v>
      </c>
    </row>
    <row r="3199" spans="1:5" ht="15" customHeight="1" x14ac:dyDescent="0.35">
      <c r="A3199" s="1705">
        <v>72114</v>
      </c>
      <c r="B3199" s="1706">
        <v>0.28999999999999998</v>
      </c>
      <c r="C3199" s="100" t="s">
        <v>5044</v>
      </c>
      <c r="E3199" s="100" t="s">
        <v>4946</v>
      </c>
    </row>
    <row r="3200" spans="1:5" ht="15" customHeight="1" x14ac:dyDescent="0.35">
      <c r="A3200" s="1705">
        <v>72114</v>
      </c>
      <c r="B3200" s="1706">
        <v>0.28999999999999998</v>
      </c>
      <c r="C3200" s="89" t="s">
        <v>5269</v>
      </c>
      <c r="E3200" s="100" t="s">
        <v>5155</v>
      </c>
    </row>
    <row r="3201" spans="1:9" ht="15" customHeight="1" x14ac:dyDescent="0.35">
      <c r="A3201" s="1705">
        <v>72114</v>
      </c>
      <c r="B3201" s="1706">
        <v>0.28999999999999998</v>
      </c>
      <c r="C3201" s="100" t="s">
        <v>5587</v>
      </c>
      <c r="E3201" s="100" t="s">
        <v>5452</v>
      </c>
    </row>
    <row r="3202" spans="1:9" ht="15" customHeight="1" x14ac:dyDescent="0.35">
      <c r="A3202" s="1705">
        <v>72114</v>
      </c>
      <c r="B3202" s="1706">
        <v>0.28999999999999998</v>
      </c>
      <c r="C3202" s="100" t="s">
        <v>5784</v>
      </c>
      <c r="E3202" s="100" t="s">
        <v>5695</v>
      </c>
    </row>
    <row r="3203" spans="1:9" ht="15" customHeight="1" x14ac:dyDescent="0.35">
      <c r="A3203" s="1705">
        <v>72114</v>
      </c>
      <c r="B3203" s="1706">
        <v>0.28999999999999998</v>
      </c>
      <c r="C3203" s="100" t="s">
        <v>6001</v>
      </c>
      <c r="E3203" s="100" t="s">
        <v>5923</v>
      </c>
    </row>
    <row r="3204" spans="1:9" ht="15" customHeight="1" x14ac:dyDescent="0.35">
      <c r="A3204" s="1705">
        <v>72114</v>
      </c>
      <c r="B3204" s="1706">
        <v>0.28999999999999998</v>
      </c>
      <c r="C3204" s="100" t="s">
        <v>6255</v>
      </c>
      <c r="E3204" s="100" t="s">
        <v>6110</v>
      </c>
      <c r="F3204" s="100"/>
      <c r="I3204" s="100"/>
    </row>
    <row r="3205" spans="1:9" ht="15" customHeight="1" x14ac:dyDescent="0.35">
      <c r="A3205" s="1705">
        <v>72114</v>
      </c>
      <c r="B3205" s="1706">
        <v>0.28999999999999998</v>
      </c>
      <c r="C3205" s="89" t="s">
        <v>7107</v>
      </c>
      <c r="E3205" s="1705" t="s">
        <v>6965</v>
      </c>
    </row>
    <row r="3206" spans="1:9" ht="15" customHeight="1" x14ac:dyDescent="0.35">
      <c r="A3206" s="1705">
        <v>72114</v>
      </c>
      <c r="B3206" s="1706">
        <v>0.28999999999999998</v>
      </c>
      <c r="C3206" s="89" t="s">
        <v>7372</v>
      </c>
      <c r="E3206" s="1705" t="s">
        <v>7410</v>
      </c>
    </row>
    <row r="3207" spans="1:9" ht="15" customHeight="1" x14ac:dyDescent="0.35">
      <c r="A3207" s="1705">
        <v>72114</v>
      </c>
      <c r="B3207" s="1706">
        <v>0.28999999999999998</v>
      </c>
      <c r="C3207" s="100" t="s">
        <v>7545</v>
      </c>
      <c r="E3207" s="1705" t="s">
        <v>7428</v>
      </c>
    </row>
    <row r="3208" spans="1:9" ht="15" customHeight="1" x14ac:dyDescent="0.35">
      <c r="A3208" s="1705">
        <v>72114</v>
      </c>
      <c r="B3208" s="1706">
        <v>0.28999999999999998</v>
      </c>
      <c r="C3208" s="89" t="s">
        <v>8453</v>
      </c>
      <c r="E3208" s="100" t="s">
        <v>8381</v>
      </c>
    </row>
    <row r="3209" spans="1:9" ht="15" customHeight="1" x14ac:dyDescent="0.35">
      <c r="A3209" s="1705">
        <v>72114</v>
      </c>
      <c r="B3209" s="1706">
        <v>0.28999999999999998</v>
      </c>
      <c r="C3209" s="89" t="s">
        <v>8844</v>
      </c>
      <c r="E3209" s="1705" t="s">
        <v>8689</v>
      </c>
    </row>
    <row r="3210" spans="1:9" ht="15" customHeight="1" x14ac:dyDescent="0.35">
      <c r="A3210" s="1705">
        <v>72114</v>
      </c>
      <c r="B3210" s="1706">
        <v>0.28999999999999998</v>
      </c>
      <c r="C3210" s="100" t="s">
        <v>9304</v>
      </c>
      <c r="E3210" s="1738" t="s">
        <v>9126</v>
      </c>
    </row>
    <row r="3211" spans="1:9" ht="15" customHeight="1" x14ac:dyDescent="0.35">
      <c r="A3211" s="1705">
        <v>72114</v>
      </c>
      <c r="B3211" s="1706">
        <v>0.28999999999999998</v>
      </c>
      <c r="C3211" s="100" t="s">
        <v>9751</v>
      </c>
      <c r="E3211" s="1705" t="s">
        <v>9583</v>
      </c>
    </row>
    <row r="3212" spans="1:9" ht="15" customHeight="1" x14ac:dyDescent="0.35">
      <c r="A3212" s="1705">
        <v>72114</v>
      </c>
      <c r="B3212" s="1706">
        <v>0.28999999999999998</v>
      </c>
      <c r="C3212" s="100" t="s">
        <v>9752</v>
      </c>
      <c r="E3212" s="1705" t="s">
        <v>9583</v>
      </c>
    </row>
    <row r="3213" spans="1:9" ht="15" customHeight="1" x14ac:dyDescent="0.35">
      <c r="A3213" s="1705">
        <v>72114</v>
      </c>
      <c r="B3213" s="1706">
        <v>0.28999999999999998</v>
      </c>
      <c r="C3213" s="89" t="s">
        <v>10847</v>
      </c>
      <c r="E3213" s="1705" t="s">
        <v>10273</v>
      </c>
    </row>
    <row r="3214" spans="1:9" ht="15" customHeight="1" x14ac:dyDescent="0.35">
      <c r="A3214" s="1705">
        <v>72114</v>
      </c>
      <c r="B3214" s="1706">
        <v>0.28999999999999998</v>
      </c>
      <c r="C3214" s="89" t="s">
        <v>10847</v>
      </c>
      <c r="E3214" s="1705" t="s">
        <v>10273</v>
      </c>
      <c r="F3214" s="100"/>
      <c r="I3214" s="100"/>
    </row>
    <row r="3215" spans="1:9" ht="15" customHeight="1" x14ac:dyDescent="0.35">
      <c r="A3215" s="1705">
        <v>72114</v>
      </c>
      <c r="B3215" s="1706">
        <v>0.28999999999999998</v>
      </c>
      <c r="C3215" s="1705" t="s">
        <v>10848</v>
      </c>
      <c r="E3215" s="1705" t="s">
        <v>10273</v>
      </c>
    </row>
    <row r="3216" spans="1:9" ht="15" customHeight="1" x14ac:dyDescent="0.35">
      <c r="A3216" s="1705">
        <v>72114</v>
      </c>
      <c r="B3216" s="1706">
        <v>0.28999999999999998</v>
      </c>
      <c r="C3216" s="89" t="s">
        <v>10849</v>
      </c>
      <c r="E3216" s="1705" t="s">
        <v>10273</v>
      </c>
    </row>
    <row r="3217" spans="1:5" ht="15" customHeight="1" x14ac:dyDescent="0.35">
      <c r="A3217" s="1705">
        <v>72114</v>
      </c>
      <c r="B3217" s="1706">
        <v>0.28999999999999998</v>
      </c>
      <c r="C3217" s="89" t="s">
        <v>10850</v>
      </c>
      <c r="E3217" s="1705" t="s">
        <v>10273</v>
      </c>
    </row>
    <row r="3218" spans="1:5" ht="15" customHeight="1" x14ac:dyDescent="0.35">
      <c r="A3218" s="1705">
        <v>72114</v>
      </c>
      <c r="B3218" s="1706">
        <v>0.28999999999999998</v>
      </c>
      <c r="C3218" s="89" t="s">
        <v>10851</v>
      </c>
      <c r="E3218" s="1705" t="s">
        <v>10273</v>
      </c>
    </row>
    <row r="3219" spans="1:5" ht="15" customHeight="1" x14ac:dyDescent="0.35">
      <c r="A3219" s="1705">
        <v>72114</v>
      </c>
      <c r="B3219" s="1706">
        <v>0.28999999999999998</v>
      </c>
      <c r="C3219" s="89" t="s">
        <v>10852</v>
      </c>
      <c r="E3219" s="1705" t="s">
        <v>10273</v>
      </c>
    </row>
    <row r="3220" spans="1:5" ht="15" customHeight="1" x14ac:dyDescent="0.35">
      <c r="A3220" s="1705">
        <v>72114</v>
      </c>
      <c r="B3220" s="1706">
        <v>0.28999999999999998</v>
      </c>
      <c r="C3220" s="89" t="s">
        <v>10853</v>
      </c>
      <c r="E3220" s="1705" t="s">
        <v>10273</v>
      </c>
    </row>
    <row r="3221" spans="1:5" ht="15" customHeight="1" x14ac:dyDescent="0.35">
      <c r="A3221" s="1705">
        <v>72114</v>
      </c>
      <c r="B3221" s="1706">
        <v>0.28999999999999998</v>
      </c>
      <c r="C3221" s="89" t="s">
        <v>10854</v>
      </c>
      <c r="E3221" s="1705" t="s">
        <v>10273</v>
      </c>
    </row>
    <row r="3222" spans="1:5" ht="15" customHeight="1" x14ac:dyDescent="0.35">
      <c r="A3222" s="1705">
        <v>72114</v>
      </c>
      <c r="B3222" s="1706">
        <v>0.28999999999999998</v>
      </c>
      <c r="C3222" s="89" t="s">
        <v>10855</v>
      </c>
      <c r="E3222" s="1705" t="s">
        <v>10273</v>
      </c>
    </row>
    <row r="3223" spans="1:5" ht="15" customHeight="1" x14ac:dyDescent="0.35">
      <c r="A3223" s="1705">
        <v>72114</v>
      </c>
      <c r="B3223" s="1706">
        <v>0.28999999999999998</v>
      </c>
      <c r="C3223" s="89" t="s">
        <v>10856</v>
      </c>
      <c r="E3223" s="1705" t="s">
        <v>10273</v>
      </c>
    </row>
    <row r="3224" spans="1:5" ht="15" customHeight="1" x14ac:dyDescent="0.35">
      <c r="A3224" s="1705">
        <v>72114</v>
      </c>
      <c r="B3224" s="1706">
        <v>0.28999999999999998</v>
      </c>
      <c r="C3224" s="89" t="s">
        <v>10857</v>
      </c>
      <c r="E3224" s="1705" t="s">
        <v>10273</v>
      </c>
    </row>
    <row r="3225" spans="1:5" ht="15" customHeight="1" x14ac:dyDescent="0.35">
      <c r="A3225" s="1705">
        <v>72114</v>
      </c>
      <c r="B3225" s="1706">
        <v>0.28999999999999998</v>
      </c>
      <c r="C3225" s="100" t="s">
        <v>12154</v>
      </c>
      <c r="E3225" s="100" t="s">
        <v>12088</v>
      </c>
    </row>
    <row r="3226" spans="1:5" ht="15" customHeight="1" x14ac:dyDescent="0.35">
      <c r="A3226" s="1705">
        <v>72114</v>
      </c>
      <c r="B3226" s="1706">
        <v>0.28999999999999998</v>
      </c>
      <c r="C3226" s="100" t="s">
        <v>12813</v>
      </c>
      <c r="E3226" s="1705" t="s">
        <v>12542</v>
      </c>
    </row>
    <row r="3227" spans="1:5" ht="15" customHeight="1" x14ac:dyDescent="0.35">
      <c r="A3227" s="1705">
        <v>72114</v>
      </c>
      <c r="B3227" s="1706">
        <v>0.28999999999999998</v>
      </c>
      <c r="C3227" s="1705" t="s">
        <v>12814</v>
      </c>
      <c r="E3227" s="1705" t="s">
        <v>12542</v>
      </c>
    </row>
    <row r="3228" spans="1:5" ht="15" customHeight="1" x14ac:dyDescent="0.35">
      <c r="A3228" s="1705">
        <v>72114</v>
      </c>
      <c r="B3228" s="1706">
        <v>0.28999999999999998</v>
      </c>
      <c r="C3228" s="100" t="s">
        <v>12815</v>
      </c>
      <c r="E3228" s="1705" t="s">
        <v>12542</v>
      </c>
    </row>
    <row r="3229" spans="1:5" ht="15" customHeight="1" x14ac:dyDescent="0.35">
      <c r="A3229" s="1705">
        <v>72114</v>
      </c>
      <c r="B3229" s="1706">
        <v>0.28999999999999998</v>
      </c>
      <c r="C3229" s="100" t="s">
        <v>12816</v>
      </c>
      <c r="E3229" s="1705" t="s">
        <v>12542</v>
      </c>
    </row>
    <row r="3230" spans="1:5" ht="15" customHeight="1" x14ac:dyDescent="0.35">
      <c r="A3230" s="1705">
        <v>72114</v>
      </c>
      <c r="B3230" s="1706">
        <v>0.28999999999999998</v>
      </c>
      <c r="C3230" s="100" t="s">
        <v>12817</v>
      </c>
      <c r="E3230" s="1705" t="s">
        <v>12542</v>
      </c>
    </row>
    <row r="3231" spans="1:5" ht="15" customHeight="1" x14ac:dyDescent="0.35">
      <c r="A3231" s="1705">
        <v>72114</v>
      </c>
      <c r="B3231" s="1706">
        <v>0.28999999999999998</v>
      </c>
      <c r="C3231" s="100" t="s">
        <v>3852</v>
      </c>
      <c r="E3231" s="1705" t="s">
        <v>13383</v>
      </c>
    </row>
    <row r="3232" spans="1:5" ht="15" customHeight="1" x14ac:dyDescent="0.35">
      <c r="A3232" s="1705">
        <v>72114</v>
      </c>
      <c r="B3232" s="1706">
        <v>0.28999999999999998</v>
      </c>
      <c r="C3232" s="100" t="s">
        <v>13703</v>
      </c>
      <c r="E3232" s="1705" t="s">
        <v>13580</v>
      </c>
    </row>
    <row r="3233" spans="1:9" ht="15" customHeight="1" x14ac:dyDescent="0.35">
      <c r="A3233" s="1705">
        <v>72120</v>
      </c>
      <c r="B3233" s="1706">
        <v>0.21</v>
      </c>
      <c r="C3233" s="100" t="s">
        <v>2750</v>
      </c>
      <c r="E3233" s="1705" t="s">
        <v>19</v>
      </c>
      <c r="F3233" s="100"/>
      <c r="I3233" s="100"/>
    </row>
    <row r="3234" spans="1:9" ht="15" customHeight="1" x14ac:dyDescent="0.35">
      <c r="A3234" s="1705">
        <v>72120</v>
      </c>
      <c r="B3234" s="1706">
        <v>0.21</v>
      </c>
      <c r="C3234" s="100" t="s">
        <v>292</v>
      </c>
      <c r="E3234" s="1705" t="s">
        <v>182</v>
      </c>
    </row>
    <row r="3235" spans="1:9" ht="15" customHeight="1" x14ac:dyDescent="0.35">
      <c r="A3235" s="1705">
        <v>72120</v>
      </c>
      <c r="B3235" s="1706">
        <v>0.21</v>
      </c>
      <c r="C3235" s="100" t="s">
        <v>979</v>
      </c>
      <c r="E3235" s="1705" t="s">
        <v>879</v>
      </c>
    </row>
    <row r="3236" spans="1:9" ht="15" customHeight="1" x14ac:dyDescent="0.35">
      <c r="A3236" s="1705">
        <v>72120</v>
      </c>
      <c r="B3236" s="1706">
        <v>0.21</v>
      </c>
      <c r="C3236" s="100" t="s">
        <v>980</v>
      </c>
      <c r="E3236" s="1705" t="s">
        <v>879</v>
      </c>
    </row>
    <row r="3237" spans="1:9" ht="15" customHeight="1" x14ac:dyDescent="0.35">
      <c r="A3237" s="1705">
        <v>72120</v>
      </c>
      <c r="B3237" s="1706">
        <v>0.21</v>
      </c>
      <c r="C3237" s="89" t="s">
        <v>1824</v>
      </c>
      <c r="E3237" s="1705" t="s">
        <v>1755</v>
      </c>
    </row>
    <row r="3238" spans="1:9" ht="15" customHeight="1" x14ac:dyDescent="0.35">
      <c r="A3238" s="1705">
        <v>72120</v>
      </c>
      <c r="B3238" s="1706">
        <v>0.21</v>
      </c>
      <c r="C3238" s="100" t="s">
        <v>2312</v>
      </c>
      <c r="E3238" s="1705" t="s">
        <v>2237</v>
      </c>
    </row>
    <row r="3239" spans="1:9" ht="15" customHeight="1" x14ac:dyDescent="0.35">
      <c r="A3239" s="1705">
        <v>72120</v>
      </c>
      <c r="B3239" s="1706">
        <v>0.21</v>
      </c>
      <c r="C3239" s="100" t="s">
        <v>3121</v>
      </c>
      <c r="E3239" s="1705" t="s">
        <v>2994</v>
      </c>
    </row>
    <row r="3240" spans="1:9" ht="15" customHeight="1" x14ac:dyDescent="0.35">
      <c r="A3240" s="1705">
        <v>72120</v>
      </c>
      <c r="B3240" s="1706">
        <v>0.21</v>
      </c>
      <c r="C3240" s="89" t="s">
        <v>4346</v>
      </c>
      <c r="E3240" s="1705" t="s">
        <v>4266</v>
      </c>
    </row>
    <row r="3241" spans="1:9" ht="15" customHeight="1" x14ac:dyDescent="0.35">
      <c r="A3241" s="1705">
        <v>72120</v>
      </c>
      <c r="B3241" s="1706">
        <v>0.21</v>
      </c>
      <c r="C3241" s="100" t="s">
        <v>5024</v>
      </c>
      <c r="E3241" s="100" t="s">
        <v>4946</v>
      </c>
    </row>
    <row r="3242" spans="1:9" ht="15" customHeight="1" x14ac:dyDescent="0.35">
      <c r="A3242" s="1705">
        <v>72120</v>
      </c>
      <c r="B3242" s="1706">
        <v>0.21</v>
      </c>
      <c r="C3242" s="100" t="s">
        <v>5549</v>
      </c>
      <c r="E3242" s="100" t="s">
        <v>5452</v>
      </c>
    </row>
    <row r="3243" spans="1:9" ht="15" customHeight="1" x14ac:dyDescent="0.35">
      <c r="A3243" s="1705">
        <v>72120</v>
      </c>
      <c r="B3243" s="1706">
        <v>0.21</v>
      </c>
      <c r="C3243" s="100" t="s">
        <v>5550</v>
      </c>
      <c r="E3243" s="100" t="s">
        <v>5452</v>
      </c>
    </row>
    <row r="3244" spans="1:9" ht="15" customHeight="1" x14ac:dyDescent="0.35">
      <c r="A3244" s="1705">
        <v>72120</v>
      </c>
      <c r="B3244" s="1706">
        <v>0.21</v>
      </c>
      <c r="C3244" s="100" t="s">
        <v>5760</v>
      </c>
      <c r="E3244" s="100" t="s">
        <v>5695</v>
      </c>
    </row>
    <row r="3245" spans="1:9" ht="15" customHeight="1" x14ac:dyDescent="0.35">
      <c r="A3245" s="1705">
        <v>72120</v>
      </c>
      <c r="B3245" s="1706">
        <v>0.21</v>
      </c>
      <c r="C3245" s="100" t="s">
        <v>7515</v>
      </c>
      <c r="E3245" s="1705" t="s">
        <v>7428</v>
      </c>
    </row>
    <row r="3246" spans="1:9" ht="15" customHeight="1" x14ac:dyDescent="0.35">
      <c r="A3246" s="1705">
        <v>72120</v>
      </c>
      <c r="B3246" s="1706">
        <v>0.21</v>
      </c>
      <c r="C3246" s="100" t="s">
        <v>8805</v>
      </c>
      <c r="E3246" s="1705" t="s">
        <v>8689</v>
      </c>
    </row>
    <row r="3247" spans="1:9" ht="15" customHeight="1" x14ac:dyDescent="0.35">
      <c r="A3247" s="1705">
        <v>72120</v>
      </c>
      <c r="B3247" s="1706">
        <v>0.21</v>
      </c>
      <c r="C3247" s="100" t="s">
        <v>9259</v>
      </c>
      <c r="E3247" s="1738" t="s">
        <v>9126</v>
      </c>
    </row>
    <row r="3248" spans="1:9" ht="15" customHeight="1" x14ac:dyDescent="0.35">
      <c r="A3248" s="1705">
        <v>72120</v>
      </c>
      <c r="B3248" s="1706">
        <v>0.21</v>
      </c>
      <c r="C3248" s="100" t="s">
        <v>9712</v>
      </c>
      <c r="E3248" s="1705" t="s">
        <v>9583</v>
      </c>
    </row>
    <row r="3249" spans="1:9" ht="15" customHeight="1" x14ac:dyDescent="0.35">
      <c r="A3249" s="1705">
        <v>72120</v>
      </c>
      <c r="B3249" s="1706">
        <v>0.21</v>
      </c>
      <c r="C3249" s="100" t="s">
        <v>12139</v>
      </c>
      <c r="E3249" s="100" t="s">
        <v>12088</v>
      </c>
    </row>
    <row r="3250" spans="1:9" ht="15" customHeight="1" x14ac:dyDescent="0.35">
      <c r="A3250" s="1705">
        <v>72120</v>
      </c>
      <c r="B3250" s="1706">
        <v>0.21</v>
      </c>
      <c r="C3250" s="100" t="s">
        <v>12748</v>
      </c>
      <c r="E3250" s="1705" t="s">
        <v>12542</v>
      </c>
    </row>
    <row r="3251" spans="1:9" ht="15" customHeight="1" x14ac:dyDescent="0.35">
      <c r="A3251" s="1705">
        <v>72120</v>
      </c>
      <c r="B3251" s="1706">
        <v>0.21</v>
      </c>
      <c r="C3251" s="100" t="s">
        <v>3825</v>
      </c>
      <c r="E3251" s="1705" t="s">
        <v>13383</v>
      </c>
    </row>
    <row r="3252" spans="1:9" ht="15" customHeight="1" x14ac:dyDescent="0.35">
      <c r="A3252" s="1705">
        <v>72120</v>
      </c>
      <c r="B3252" s="1706">
        <v>0.21</v>
      </c>
      <c r="C3252" s="100" t="s">
        <v>13669</v>
      </c>
      <c r="E3252" s="1705" t="s">
        <v>13580</v>
      </c>
    </row>
    <row r="3253" spans="1:9" ht="15" customHeight="1" x14ac:dyDescent="0.35">
      <c r="A3253" s="1705">
        <v>72125</v>
      </c>
      <c r="B3253" s="1706">
        <v>0.98</v>
      </c>
      <c r="C3253" s="89" t="s">
        <v>702</v>
      </c>
      <c r="E3253" s="1705" t="s">
        <v>19</v>
      </c>
    </row>
    <row r="3254" spans="1:9" ht="15" customHeight="1" x14ac:dyDescent="0.35">
      <c r="A3254" s="1705">
        <v>72125</v>
      </c>
      <c r="B3254" s="1706">
        <v>0.98</v>
      </c>
      <c r="C3254" s="100" t="s">
        <v>422</v>
      </c>
      <c r="E3254" s="1705" t="s">
        <v>182</v>
      </c>
    </row>
    <row r="3255" spans="1:9" ht="15" customHeight="1" x14ac:dyDescent="0.35">
      <c r="A3255" s="1705">
        <v>72125</v>
      </c>
      <c r="B3255" s="1706">
        <v>0.98</v>
      </c>
      <c r="C3255" s="100" t="s">
        <v>422</v>
      </c>
      <c r="E3255" s="1705" t="s">
        <v>182</v>
      </c>
    </row>
    <row r="3256" spans="1:9" ht="15" customHeight="1" x14ac:dyDescent="0.35">
      <c r="A3256" s="1705">
        <v>72125</v>
      </c>
      <c r="B3256" s="1737">
        <v>0.98</v>
      </c>
      <c r="C3256" s="100" t="s">
        <v>702</v>
      </c>
      <c r="E3256" s="1705" t="s">
        <v>532</v>
      </c>
    </row>
    <row r="3257" spans="1:9" ht="15" customHeight="1" x14ac:dyDescent="0.35">
      <c r="A3257" s="1705">
        <v>72125</v>
      </c>
      <c r="B3257" s="1706">
        <v>0.98</v>
      </c>
      <c r="C3257" s="100" t="s">
        <v>8600</v>
      </c>
      <c r="E3257" s="1705" t="s">
        <v>875</v>
      </c>
    </row>
    <row r="3258" spans="1:9" ht="15" customHeight="1" x14ac:dyDescent="0.35">
      <c r="A3258" s="1705">
        <v>72125</v>
      </c>
      <c r="B3258" s="1706">
        <v>0.98</v>
      </c>
      <c r="C3258" s="89" t="s">
        <v>14030</v>
      </c>
      <c r="E3258" s="100" t="s">
        <v>875</v>
      </c>
    </row>
    <row r="3259" spans="1:9" ht="15" customHeight="1" x14ac:dyDescent="0.35">
      <c r="A3259" s="1705">
        <v>72125</v>
      </c>
      <c r="B3259" s="1706">
        <v>0.98</v>
      </c>
      <c r="C3259" s="89" t="s">
        <v>14031</v>
      </c>
      <c r="E3259" s="100" t="s">
        <v>875</v>
      </c>
    </row>
    <row r="3260" spans="1:9" ht="15" customHeight="1" x14ac:dyDescent="0.35">
      <c r="A3260" s="1705">
        <v>72125</v>
      </c>
      <c r="B3260" s="1706">
        <v>0.98</v>
      </c>
      <c r="C3260" s="100" t="s">
        <v>1097</v>
      </c>
      <c r="E3260" s="1705" t="s">
        <v>879</v>
      </c>
    </row>
    <row r="3261" spans="1:9" ht="15" customHeight="1" x14ac:dyDescent="0.35">
      <c r="A3261" s="1705">
        <v>72125</v>
      </c>
      <c r="B3261" s="1706">
        <v>0.98</v>
      </c>
      <c r="C3261" s="100" t="s">
        <v>1390</v>
      </c>
      <c r="E3261" s="1705" t="s">
        <v>1280</v>
      </c>
      <c r="F3261" s="100"/>
      <c r="I3261" s="100"/>
    </row>
    <row r="3262" spans="1:9" ht="15" customHeight="1" x14ac:dyDescent="0.35">
      <c r="A3262" s="1705">
        <v>72125</v>
      </c>
      <c r="B3262" s="1706">
        <v>0.98</v>
      </c>
      <c r="C3262" s="1705" t="s">
        <v>1541</v>
      </c>
      <c r="E3262" s="1705" t="s">
        <v>1433</v>
      </c>
    </row>
    <row r="3263" spans="1:9" ht="15" customHeight="1" x14ac:dyDescent="0.35">
      <c r="A3263" s="1705">
        <v>72125</v>
      </c>
      <c r="B3263" s="1706">
        <v>0.98</v>
      </c>
      <c r="C3263" s="100" t="s">
        <v>702</v>
      </c>
      <c r="E3263" s="1705" t="s">
        <v>2237</v>
      </c>
    </row>
    <row r="3264" spans="1:9" ht="15" customHeight="1" x14ac:dyDescent="0.35">
      <c r="A3264" s="1705">
        <v>72125</v>
      </c>
      <c r="B3264" s="1706">
        <v>0.98</v>
      </c>
      <c r="C3264" s="100" t="s">
        <v>3348</v>
      </c>
      <c r="E3264" s="1705" t="s">
        <v>2994</v>
      </c>
    </row>
    <row r="3265" spans="1:9" ht="15" customHeight="1" x14ac:dyDescent="0.35">
      <c r="A3265" s="1705">
        <v>72125</v>
      </c>
      <c r="B3265" s="1706">
        <v>0.98</v>
      </c>
      <c r="C3265" s="89" t="s">
        <v>4226</v>
      </c>
      <c r="E3265" s="100" t="s">
        <v>4174</v>
      </c>
    </row>
    <row r="3266" spans="1:9" ht="15" customHeight="1" x14ac:dyDescent="0.35">
      <c r="A3266" s="1705">
        <v>72125</v>
      </c>
      <c r="B3266" s="1706">
        <v>0.98</v>
      </c>
      <c r="C3266" s="89" t="s">
        <v>4425</v>
      </c>
      <c r="E3266" s="1705" t="s">
        <v>4266</v>
      </c>
    </row>
    <row r="3267" spans="1:9" ht="15" customHeight="1" x14ac:dyDescent="0.35">
      <c r="A3267" s="1705">
        <v>72125</v>
      </c>
      <c r="B3267" s="1706">
        <v>0.98</v>
      </c>
      <c r="C3267" s="100" t="s">
        <v>4842</v>
      </c>
      <c r="E3267" s="100" t="s">
        <v>4609</v>
      </c>
    </row>
    <row r="3268" spans="1:9" ht="15" customHeight="1" x14ac:dyDescent="0.35">
      <c r="A3268" s="1705">
        <v>72125</v>
      </c>
      <c r="B3268" s="1706">
        <v>0.98</v>
      </c>
      <c r="C3268" s="100" t="s">
        <v>5075</v>
      </c>
      <c r="E3268" s="100" t="s">
        <v>4946</v>
      </c>
    </row>
    <row r="3269" spans="1:9" ht="15" customHeight="1" x14ac:dyDescent="0.35">
      <c r="A3269" s="1705">
        <v>72125</v>
      </c>
      <c r="B3269" s="1706">
        <v>0.98</v>
      </c>
      <c r="C3269" s="89" t="s">
        <v>5318</v>
      </c>
      <c r="E3269" s="100" t="s">
        <v>5155</v>
      </c>
      <c r="F3269" s="100"/>
      <c r="I3269" s="100"/>
    </row>
    <row r="3270" spans="1:9" ht="15" customHeight="1" x14ac:dyDescent="0.35">
      <c r="A3270" s="1705">
        <v>72125</v>
      </c>
      <c r="B3270" s="1706">
        <v>0.98</v>
      </c>
      <c r="C3270" s="89" t="s">
        <v>5630</v>
      </c>
      <c r="E3270" s="100" t="s">
        <v>5452</v>
      </c>
    </row>
    <row r="3271" spans="1:9" ht="15" customHeight="1" x14ac:dyDescent="0.35">
      <c r="A3271" s="1705">
        <v>72125</v>
      </c>
      <c r="B3271" s="1706">
        <v>0.98</v>
      </c>
      <c r="C3271" s="100" t="s">
        <v>5851</v>
      </c>
      <c r="E3271" s="100" t="s">
        <v>5695</v>
      </c>
    </row>
    <row r="3272" spans="1:9" ht="15" customHeight="1" x14ac:dyDescent="0.35">
      <c r="A3272" s="1705">
        <v>72125</v>
      </c>
      <c r="B3272" s="1706">
        <v>0.98</v>
      </c>
      <c r="C3272" s="89" t="s">
        <v>8231</v>
      </c>
      <c r="E3272" s="100" t="s">
        <v>5912</v>
      </c>
    </row>
    <row r="3273" spans="1:9" ht="15" customHeight="1" x14ac:dyDescent="0.35">
      <c r="A3273" s="1705">
        <v>72125</v>
      </c>
      <c r="B3273" s="1706">
        <v>0.98</v>
      </c>
      <c r="C3273" s="100" t="s">
        <v>6037</v>
      </c>
      <c r="E3273" s="100" t="s">
        <v>5923</v>
      </c>
      <c r="F3273" s="100"/>
      <c r="I3273" s="100"/>
    </row>
    <row r="3274" spans="1:9" ht="15" customHeight="1" x14ac:dyDescent="0.35">
      <c r="A3274" s="1705">
        <v>72125</v>
      </c>
      <c r="B3274" s="1706">
        <v>0.98</v>
      </c>
      <c r="C3274" s="89" t="s">
        <v>6317</v>
      </c>
      <c r="E3274" s="100" t="s">
        <v>6110</v>
      </c>
    </row>
    <row r="3275" spans="1:9" ht="15" customHeight="1" x14ac:dyDescent="0.35">
      <c r="A3275" s="1705">
        <v>72125</v>
      </c>
      <c r="B3275" s="1706">
        <v>0.98</v>
      </c>
      <c r="C3275" s="89" t="s">
        <v>6539</v>
      </c>
      <c r="E3275" s="100" t="s">
        <v>6503</v>
      </c>
    </row>
    <row r="3276" spans="1:9" ht="15" customHeight="1" x14ac:dyDescent="0.35">
      <c r="A3276" s="1705">
        <v>72125</v>
      </c>
      <c r="B3276" s="1706">
        <v>0.98</v>
      </c>
      <c r="C3276" s="89" t="s">
        <v>6640</v>
      </c>
      <c r="E3276" s="1705" t="s">
        <v>6556</v>
      </c>
    </row>
    <row r="3277" spans="1:9" ht="15" customHeight="1" x14ac:dyDescent="0.35">
      <c r="A3277" s="1705">
        <v>72125</v>
      </c>
      <c r="B3277" s="1706">
        <v>0.98</v>
      </c>
      <c r="C3277" s="100" t="s">
        <v>702</v>
      </c>
      <c r="E3277" s="1705" t="s">
        <v>6737</v>
      </c>
    </row>
    <row r="3278" spans="1:9" ht="15" customHeight="1" x14ac:dyDescent="0.35">
      <c r="A3278" s="1738">
        <v>72125</v>
      </c>
      <c r="B3278" s="1739">
        <v>0.98</v>
      </c>
      <c r="C3278" s="100" t="s">
        <v>702</v>
      </c>
      <c r="E3278" s="1705" t="s">
        <v>6965</v>
      </c>
    </row>
    <row r="3279" spans="1:9" ht="15" customHeight="1" x14ac:dyDescent="0.35">
      <c r="A3279" s="1705">
        <v>72125</v>
      </c>
      <c r="B3279" s="1706">
        <v>0.98</v>
      </c>
      <c r="C3279" s="100" t="s">
        <v>5075</v>
      </c>
      <c r="E3279" s="1705" t="s">
        <v>7410</v>
      </c>
    </row>
    <row r="3280" spans="1:9" ht="15" customHeight="1" x14ac:dyDescent="0.35">
      <c r="A3280" s="1705">
        <v>72125</v>
      </c>
      <c r="B3280" s="1706">
        <v>0.98</v>
      </c>
      <c r="C3280" s="100" t="s">
        <v>5851</v>
      </c>
      <c r="E3280" s="1705" t="s">
        <v>7428</v>
      </c>
    </row>
    <row r="3281" spans="1:9" ht="15" customHeight="1" x14ac:dyDescent="0.35">
      <c r="A3281" s="1705">
        <v>72125</v>
      </c>
      <c r="B3281" s="1706">
        <v>0.98</v>
      </c>
      <c r="C3281" s="100" t="s">
        <v>8045</v>
      </c>
      <c r="E3281" s="100" t="s">
        <v>7979</v>
      </c>
    </row>
    <row r="3282" spans="1:9" ht="15" customHeight="1" x14ac:dyDescent="0.35">
      <c r="A3282" s="1705">
        <v>72125</v>
      </c>
      <c r="B3282" s="1706">
        <v>0.98</v>
      </c>
      <c r="C3282" s="89" t="s">
        <v>8046</v>
      </c>
      <c r="E3282" s="100" t="s">
        <v>7979</v>
      </c>
    </row>
    <row r="3283" spans="1:9" ht="15" customHeight="1" x14ac:dyDescent="0.35">
      <c r="A3283" s="1705">
        <v>72125</v>
      </c>
      <c r="B3283" s="1706">
        <v>0.98</v>
      </c>
      <c r="C3283" s="89" t="s">
        <v>8046</v>
      </c>
      <c r="E3283" s="100" t="s">
        <v>7979</v>
      </c>
    </row>
    <row r="3284" spans="1:9" ht="15" customHeight="1" x14ac:dyDescent="0.35">
      <c r="A3284" s="1705">
        <v>72125</v>
      </c>
      <c r="B3284" s="1706">
        <v>0.98</v>
      </c>
      <c r="C3284" s="1705" t="s">
        <v>8047</v>
      </c>
      <c r="E3284" s="100" t="s">
        <v>7979</v>
      </c>
    </row>
    <row r="3285" spans="1:9" ht="15" customHeight="1" x14ac:dyDescent="0.35">
      <c r="A3285" s="1705">
        <v>72125</v>
      </c>
      <c r="B3285" s="1706">
        <v>0.98</v>
      </c>
      <c r="C3285" s="1705" t="s">
        <v>8048</v>
      </c>
      <c r="E3285" s="100" t="s">
        <v>7979</v>
      </c>
    </row>
    <row r="3286" spans="1:9" ht="15" customHeight="1" x14ac:dyDescent="0.35">
      <c r="A3286" s="1705">
        <v>72125</v>
      </c>
      <c r="B3286" s="1706">
        <v>0.98</v>
      </c>
      <c r="C3286" s="100" t="s">
        <v>5075</v>
      </c>
      <c r="E3286" s="100" t="s">
        <v>7979</v>
      </c>
    </row>
    <row r="3287" spans="1:9" ht="15" customHeight="1" x14ac:dyDescent="0.35">
      <c r="A3287" s="1705">
        <v>72125</v>
      </c>
      <c r="B3287" s="1706">
        <v>0.98</v>
      </c>
      <c r="C3287" s="89" t="s">
        <v>8483</v>
      </c>
      <c r="E3287" s="100" t="s">
        <v>8381</v>
      </c>
    </row>
    <row r="3288" spans="1:9" ht="15" customHeight="1" x14ac:dyDescent="0.35">
      <c r="A3288" s="1705">
        <v>72125</v>
      </c>
      <c r="B3288" s="1706">
        <v>0.98</v>
      </c>
      <c r="C3288" s="89" t="s">
        <v>5075</v>
      </c>
      <c r="E3288" s="100" t="s">
        <v>8381</v>
      </c>
    </row>
    <row r="3289" spans="1:9" ht="15" customHeight="1" x14ac:dyDescent="0.35">
      <c r="A3289" s="1705">
        <v>72125</v>
      </c>
      <c r="B3289" s="1706">
        <v>0.98</v>
      </c>
      <c r="C3289" s="89" t="s">
        <v>8950</v>
      </c>
      <c r="E3289" s="1705" t="s">
        <v>8689</v>
      </c>
    </row>
    <row r="3290" spans="1:9" ht="15" customHeight="1" x14ac:dyDescent="0.35">
      <c r="A3290" s="1705">
        <v>72125</v>
      </c>
      <c r="B3290" s="1706">
        <v>0.98</v>
      </c>
      <c r="C3290" s="100" t="s">
        <v>9371</v>
      </c>
      <c r="E3290" s="1738" t="s">
        <v>9126</v>
      </c>
      <c r="F3290" s="100"/>
      <c r="I3290" s="100"/>
    </row>
    <row r="3291" spans="1:9" ht="15" customHeight="1" x14ac:dyDescent="0.35">
      <c r="A3291" s="1705">
        <v>72125</v>
      </c>
      <c r="B3291" s="1706">
        <v>0.98</v>
      </c>
      <c r="C3291" s="89" t="s">
        <v>8483</v>
      </c>
      <c r="E3291" s="1705" t="s">
        <v>9583</v>
      </c>
    </row>
    <row r="3292" spans="1:9" ht="15" customHeight="1" x14ac:dyDescent="0.35">
      <c r="A3292" s="1705">
        <v>72125</v>
      </c>
      <c r="B3292" s="1706">
        <v>0.98</v>
      </c>
      <c r="C3292" s="89" t="s">
        <v>10952</v>
      </c>
      <c r="E3292" s="1705" t="s">
        <v>10273</v>
      </c>
    </row>
    <row r="3293" spans="1:9" ht="15" customHeight="1" x14ac:dyDescent="0.35">
      <c r="A3293" s="1705">
        <v>72125</v>
      </c>
      <c r="B3293" s="1706">
        <v>0.98</v>
      </c>
      <c r="C3293" s="89" t="s">
        <v>10953</v>
      </c>
      <c r="E3293" s="1705" t="s">
        <v>10273</v>
      </c>
    </row>
    <row r="3294" spans="1:9" ht="15" customHeight="1" x14ac:dyDescent="0.35">
      <c r="A3294" s="1705">
        <v>72125</v>
      </c>
      <c r="B3294" s="1706">
        <v>0.98</v>
      </c>
      <c r="C3294" s="89" t="s">
        <v>6037</v>
      </c>
      <c r="E3294" s="1705" t="s">
        <v>10273</v>
      </c>
    </row>
    <row r="3295" spans="1:9" ht="15" customHeight="1" x14ac:dyDescent="0.35">
      <c r="A3295" s="1705">
        <v>72125</v>
      </c>
      <c r="B3295" s="1706">
        <v>0.98</v>
      </c>
      <c r="C3295" s="89" t="s">
        <v>10954</v>
      </c>
      <c r="E3295" s="1705" t="s">
        <v>10273</v>
      </c>
    </row>
    <row r="3296" spans="1:9" ht="15" customHeight="1" x14ac:dyDescent="0.35">
      <c r="A3296" s="1705">
        <v>72125</v>
      </c>
      <c r="B3296" s="1706">
        <v>0.98</v>
      </c>
      <c r="C3296" s="89" t="s">
        <v>10954</v>
      </c>
      <c r="E3296" s="1705" t="s">
        <v>10273</v>
      </c>
    </row>
    <row r="3297" spans="1:5" ht="15" customHeight="1" x14ac:dyDescent="0.35">
      <c r="A3297" s="1705">
        <v>72125</v>
      </c>
      <c r="B3297" s="1706">
        <v>0.98</v>
      </c>
      <c r="C3297" s="89" t="s">
        <v>10955</v>
      </c>
      <c r="E3297" s="1705" t="s">
        <v>10273</v>
      </c>
    </row>
    <row r="3298" spans="1:5" ht="15" customHeight="1" x14ac:dyDescent="0.35">
      <c r="A3298" s="1705">
        <v>72125</v>
      </c>
      <c r="B3298" s="1706">
        <v>0.98</v>
      </c>
      <c r="C3298" s="89" t="s">
        <v>10956</v>
      </c>
      <c r="E3298" s="1705" t="s">
        <v>10273</v>
      </c>
    </row>
    <row r="3299" spans="1:5" ht="15" customHeight="1" x14ac:dyDescent="0.35">
      <c r="A3299" s="1705">
        <v>72125</v>
      </c>
      <c r="B3299" s="1706">
        <v>0.98</v>
      </c>
      <c r="C3299" s="89" t="s">
        <v>10957</v>
      </c>
      <c r="E3299" s="1705" t="s">
        <v>10273</v>
      </c>
    </row>
    <row r="3300" spans="1:5" ht="15" customHeight="1" x14ac:dyDescent="0.35">
      <c r="A3300" s="1705">
        <v>72125</v>
      </c>
      <c r="B3300" s="1706">
        <v>0.98</v>
      </c>
      <c r="C3300" s="1705" t="s">
        <v>10958</v>
      </c>
      <c r="E3300" s="1705" t="s">
        <v>10273</v>
      </c>
    </row>
    <row r="3301" spans="1:5" ht="15" customHeight="1" x14ac:dyDescent="0.35">
      <c r="A3301" s="1705">
        <v>72125</v>
      </c>
      <c r="B3301" s="1706">
        <v>0.98</v>
      </c>
      <c r="C3301" s="1705" t="s">
        <v>10959</v>
      </c>
      <c r="E3301" s="1705" t="s">
        <v>10273</v>
      </c>
    </row>
    <row r="3302" spans="1:5" ht="15" customHeight="1" x14ac:dyDescent="0.35">
      <c r="A3302" s="1705">
        <v>72125</v>
      </c>
      <c r="B3302" s="1706">
        <v>0.98</v>
      </c>
      <c r="C3302" s="89" t="s">
        <v>10960</v>
      </c>
      <c r="E3302" s="1705" t="s">
        <v>10273</v>
      </c>
    </row>
    <row r="3303" spans="1:5" ht="15" customHeight="1" x14ac:dyDescent="0.35">
      <c r="A3303" s="1705">
        <v>72125</v>
      </c>
      <c r="B3303" s="1706">
        <v>0.98</v>
      </c>
      <c r="C3303" s="89" t="s">
        <v>10961</v>
      </c>
      <c r="E3303" s="1705" t="s">
        <v>10273</v>
      </c>
    </row>
    <row r="3304" spans="1:5" ht="15" customHeight="1" x14ac:dyDescent="0.35">
      <c r="A3304" s="1705">
        <v>72125</v>
      </c>
      <c r="B3304" s="1706">
        <v>0.98</v>
      </c>
      <c r="C3304" s="1705" t="s">
        <v>10962</v>
      </c>
      <c r="E3304" s="1705" t="s">
        <v>10273</v>
      </c>
    </row>
    <row r="3305" spans="1:5" ht="15" customHeight="1" x14ac:dyDescent="0.35">
      <c r="A3305" s="1705">
        <v>72125</v>
      </c>
      <c r="B3305" s="1706">
        <v>0.98</v>
      </c>
      <c r="C3305" s="1705" t="s">
        <v>10963</v>
      </c>
      <c r="E3305" s="1705" t="s">
        <v>10273</v>
      </c>
    </row>
    <row r="3306" spans="1:5" ht="15" customHeight="1" x14ac:dyDescent="0.35">
      <c r="A3306" s="1705">
        <v>72125</v>
      </c>
      <c r="B3306" s="1706">
        <v>0.98</v>
      </c>
      <c r="C3306" s="89" t="s">
        <v>10964</v>
      </c>
      <c r="E3306" s="1705" t="s">
        <v>10273</v>
      </c>
    </row>
    <row r="3307" spans="1:5" ht="15" customHeight="1" x14ac:dyDescent="0.35">
      <c r="A3307" s="1705">
        <v>72125</v>
      </c>
      <c r="B3307" s="1706">
        <v>0.98</v>
      </c>
      <c r="C3307" s="1705" t="s">
        <v>10965</v>
      </c>
      <c r="E3307" s="1705" t="s">
        <v>10273</v>
      </c>
    </row>
    <row r="3308" spans="1:5" ht="15" customHeight="1" x14ac:dyDescent="0.35">
      <c r="A3308" s="1705">
        <v>72125</v>
      </c>
      <c r="B3308" s="1706">
        <v>0.98</v>
      </c>
      <c r="C3308" s="100" t="s">
        <v>3999</v>
      </c>
      <c r="E3308" s="100" t="s">
        <v>12088</v>
      </c>
    </row>
    <row r="3309" spans="1:5" ht="15" customHeight="1" x14ac:dyDescent="0.35">
      <c r="A3309" s="1705">
        <v>72125</v>
      </c>
      <c r="B3309" s="1706">
        <v>0.98</v>
      </c>
      <c r="C3309" s="89" t="s">
        <v>12893</v>
      </c>
      <c r="E3309" s="1705" t="s">
        <v>12542</v>
      </c>
    </row>
    <row r="3310" spans="1:5" ht="15" customHeight="1" x14ac:dyDescent="0.35">
      <c r="A3310" s="1705">
        <v>72125</v>
      </c>
      <c r="B3310" s="1706">
        <v>0.98</v>
      </c>
      <c r="C3310" s="100" t="s">
        <v>12894</v>
      </c>
      <c r="E3310" s="1705" t="s">
        <v>12542</v>
      </c>
    </row>
    <row r="3311" spans="1:5" ht="15" customHeight="1" x14ac:dyDescent="0.35">
      <c r="A3311" s="1705">
        <v>72125</v>
      </c>
      <c r="B3311" s="1706">
        <v>0.98</v>
      </c>
      <c r="C3311" s="100" t="s">
        <v>3999</v>
      </c>
      <c r="E3311" s="1705" t="s">
        <v>13383</v>
      </c>
    </row>
    <row r="3312" spans="1:5" ht="15" customHeight="1" x14ac:dyDescent="0.35">
      <c r="A3312" s="1705">
        <v>72125</v>
      </c>
      <c r="B3312" s="1706">
        <v>0.98</v>
      </c>
      <c r="C3312" s="100" t="s">
        <v>4000</v>
      </c>
      <c r="E3312" s="1705" t="s">
        <v>13383</v>
      </c>
    </row>
    <row r="3313" spans="1:9" ht="15" customHeight="1" x14ac:dyDescent="0.35">
      <c r="A3313" s="1705">
        <v>72125</v>
      </c>
      <c r="B3313" s="1706">
        <v>0.98</v>
      </c>
      <c r="C3313" s="89" t="s">
        <v>13501</v>
      </c>
      <c r="E3313" s="1705" t="s">
        <v>13430</v>
      </c>
    </row>
    <row r="3314" spans="1:9" ht="15" customHeight="1" x14ac:dyDescent="0.35">
      <c r="A3314" s="1705">
        <v>72126</v>
      </c>
      <c r="B3314" s="1706">
        <v>1.19</v>
      </c>
      <c r="C3314" s="100" t="s">
        <v>2445</v>
      </c>
      <c r="E3314" s="1705" t="s">
        <v>19</v>
      </c>
    </row>
    <row r="3315" spans="1:9" ht="15" customHeight="1" x14ac:dyDescent="0.35">
      <c r="A3315" s="1705">
        <v>72126</v>
      </c>
      <c r="B3315" s="1706">
        <v>1.19</v>
      </c>
      <c r="C3315" s="100" t="s">
        <v>449</v>
      </c>
      <c r="E3315" s="1705" t="s">
        <v>182</v>
      </c>
    </row>
    <row r="3316" spans="1:9" ht="15" customHeight="1" x14ac:dyDescent="0.35">
      <c r="A3316" s="1705">
        <v>72126</v>
      </c>
      <c r="B3316" s="1706">
        <v>1.19</v>
      </c>
      <c r="C3316" s="100" t="s">
        <v>8620</v>
      </c>
      <c r="E3316" s="1705" t="s">
        <v>875</v>
      </c>
    </row>
    <row r="3317" spans="1:9" ht="15" customHeight="1" x14ac:dyDescent="0.35">
      <c r="A3317" s="1705">
        <v>72126</v>
      </c>
      <c r="B3317" s="1706">
        <v>1.19</v>
      </c>
      <c r="C3317" s="100" t="s">
        <v>1730</v>
      </c>
      <c r="E3317" s="1705" t="s">
        <v>875</v>
      </c>
    </row>
    <row r="3318" spans="1:9" ht="15" customHeight="1" x14ac:dyDescent="0.35">
      <c r="A3318" s="1705">
        <v>72126</v>
      </c>
      <c r="B3318" s="1706">
        <v>1.19</v>
      </c>
      <c r="C3318" s="100" t="s">
        <v>1128</v>
      </c>
      <c r="E3318" s="1705" t="s">
        <v>879</v>
      </c>
    </row>
    <row r="3319" spans="1:9" ht="15" customHeight="1" x14ac:dyDescent="0.35">
      <c r="A3319" s="1705">
        <v>72126</v>
      </c>
      <c r="B3319" s="1706">
        <v>1.19</v>
      </c>
      <c r="C3319" s="100" t="s">
        <v>2020</v>
      </c>
      <c r="E3319" s="1705" t="s">
        <v>1755</v>
      </c>
    </row>
    <row r="3320" spans="1:9" ht="15" customHeight="1" x14ac:dyDescent="0.35">
      <c r="A3320" s="1705">
        <v>72126</v>
      </c>
      <c r="B3320" s="1706">
        <v>1.19</v>
      </c>
      <c r="C3320" s="100" t="s">
        <v>2445</v>
      </c>
      <c r="E3320" s="1705" t="s">
        <v>2237</v>
      </c>
    </row>
    <row r="3321" spans="1:9" ht="15" customHeight="1" x14ac:dyDescent="0.35">
      <c r="A3321" s="1705">
        <v>72126</v>
      </c>
      <c r="B3321" s="1706">
        <v>1.19</v>
      </c>
      <c r="C3321" s="100" t="s">
        <v>3456</v>
      </c>
      <c r="E3321" s="1705" t="s">
        <v>2994</v>
      </c>
    </row>
    <row r="3322" spans="1:9" ht="15" customHeight="1" x14ac:dyDescent="0.35">
      <c r="A3322" s="1705">
        <v>72126</v>
      </c>
      <c r="B3322" s="1706">
        <v>1.19</v>
      </c>
      <c r="C3322" s="100" t="s">
        <v>4870</v>
      </c>
      <c r="E3322" s="100" t="s">
        <v>4609</v>
      </c>
    </row>
    <row r="3323" spans="1:9" ht="15" customHeight="1" x14ac:dyDescent="0.35">
      <c r="A3323" s="1705">
        <v>72126</v>
      </c>
      <c r="B3323" s="1706">
        <v>1.19</v>
      </c>
      <c r="C3323" s="100" t="s">
        <v>5868</v>
      </c>
      <c r="E3323" s="100" t="s">
        <v>5695</v>
      </c>
    </row>
    <row r="3324" spans="1:9" ht="15" customHeight="1" x14ac:dyDescent="0.35">
      <c r="A3324" s="1705">
        <v>72126</v>
      </c>
      <c r="B3324" s="1706">
        <v>1.19</v>
      </c>
      <c r="C3324" s="89" t="s">
        <v>8266</v>
      </c>
      <c r="E3324" s="100" t="s">
        <v>5912</v>
      </c>
    </row>
    <row r="3325" spans="1:9" ht="15" customHeight="1" x14ac:dyDescent="0.35">
      <c r="A3325" s="1705">
        <v>72126</v>
      </c>
      <c r="B3325" s="1706">
        <v>1.19</v>
      </c>
      <c r="C3325" s="100" t="s">
        <v>6060</v>
      </c>
      <c r="E3325" s="100" t="s">
        <v>5923</v>
      </c>
      <c r="F3325" s="100"/>
      <c r="I3325" s="100"/>
    </row>
    <row r="3326" spans="1:9" ht="15" customHeight="1" x14ac:dyDescent="0.35">
      <c r="A3326" s="1705">
        <v>72126</v>
      </c>
      <c r="B3326" s="1706">
        <v>1.19</v>
      </c>
      <c r="C3326" s="100" t="s">
        <v>6383</v>
      </c>
      <c r="E3326" s="100" t="s">
        <v>6110</v>
      </c>
    </row>
    <row r="3327" spans="1:9" ht="15" customHeight="1" x14ac:dyDescent="0.35">
      <c r="A3327" s="1705">
        <v>72126</v>
      </c>
      <c r="B3327" s="1706">
        <v>1.19</v>
      </c>
      <c r="C3327" s="100" t="s">
        <v>2445</v>
      </c>
      <c r="E3327" s="1705" t="s">
        <v>6737</v>
      </c>
    </row>
    <row r="3328" spans="1:9" ht="15" customHeight="1" x14ac:dyDescent="0.35">
      <c r="A3328" s="1705">
        <v>72126</v>
      </c>
      <c r="B3328" s="1706">
        <v>1.19</v>
      </c>
      <c r="C3328" s="100" t="s">
        <v>7714</v>
      </c>
      <c r="E3328" s="1705" t="s">
        <v>7428</v>
      </c>
    </row>
    <row r="3329" spans="1:9" ht="15" customHeight="1" x14ac:dyDescent="0.35">
      <c r="A3329" s="1705">
        <v>72126</v>
      </c>
      <c r="B3329" s="1706">
        <v>1.19</v>
      </c>
      <c r="C3329" s="100" t="s">
        <v>8976</v>
      </c>
      <c r="E3329" s="1705" t="s">
        <v>8689</v>
      </c>
    </row>
    <row r="3330" spans="1:9" ht="15" customHeight="1" x14ac:dyDescent="0.35">
      <c r="A3330" s="1705">
        <v>72126</v>
      </c>
      <c r="B3330" s="1706">
        <v>1.19</v>
      </c>
      <c r="C3330" s="100" t="s">
        <v>9427</v>
      </c>
      <c r="E3330" s="1738" t="s">
        <v>9126</v>
      </c>
      <c r="F3330" s="100"/>
      <c r="I3330" s="100"/>
    </row>
    <row r="3331" spans="1:9" ht="15" customHeight="1" x14ac:dyDescent="0.35">
      <c r="A3331" s="1705">
        <v>72126</v>
      </c>
      <c r="B3331" s="1706">
        <v>1.19</v>
      </c>
      <c r="C3331" s="89" t="s">
        <v>9971</v>
      </c>
      <c r="E3331" s="1705" t="s">
        <v>9583</v>
      </c>
    </row>
    <row r="3332" spans="1:9" ht="15" customHeight="1" x14ac:dyDescent="0.35">
      <c r="A3332" s="1705">
        <v>72126</v>
      </c>
      <c r="B3332" s="1706">
        <v>1.19</v>
      </c>
      <c r="C3332" s="100" t="s">
        <v>4037</v>
      </c>
      <c r="E3332" s="100" t="s">
        <v>12088</v>
      </c>
    </row>
    <row r="3333" spans="1:9" ht="15" customHeight="1" x14ac:dyDescent="0.35">
      <c r="A3333" s="1705">
        <v>72126</v>
      </c>
      <c r="B3333" s="1706">
        <v>1.19</v>
      </c>
      <c r="C3333" s="100" t="s">
        <v>13027</v>
      </c>
      <c r="E3333" s="1705" t="s">
        <v>12542</v>
      </c>
    </row>
    <row r="3334" spans="1:9" ht="15" customHeight="1" x14ac:dyDescent="0.35">
      <c r="A3334" s="1705">
        <v>72126</v>
      </c>
      <c r="B3334" s="1706">
        <v>1.19</v>
      </c>
      <c r="C3334" s="100" t="s">
        <v>13028</v>
      </c>
      <c r="E3334" s="1705" t="s">
        <v>12542</v>
      </c>
    </row>
    <row r="3335" spans="1:9" ht="15" customHeight="1" x14ac:dyDescent="0.35">
      <c r="A3335" s="1705">
        <v>72126</v>
      </c>
      <c r="B3335" s="1706">
        <v>1.19</v>
      </c>
      <c r="C3335" s="89" t="s">
        <v>13029</v>
      </c>
      <c r="E3335" s="1705" t="s">
        <v>12542</v>
      </c>
    </row>
    <row r="3336" spans="1:9" ht="15" customHeight="1" x14ac:dyDescent="0.35">
      <c r="A3336" s="1705">
        <v>72126</v>
      </c>
      <c r="B3336" s="1706">
        <v>1.19</v>
      </c>
      <c r="C3336" s="100" t="s">
        <v>4037</v>
      </c>
      <c r="E3336" s="1705" t="s">
        <v>13383</v>
      </c>
    </row>
    <row r="3337" spans="1:9" ht="15" customHeight="1" x14ac:dyDescent="0.35">
      <c r="A3337" s="1705">
        <v>72126</v>
      </c>
      <c r="B3337" s="1706">
        <v>1.19</v>
      </c>
      <c r="C3337" s="100" t="s">
        <v>4038</v>
      </c>
      <c r="E3337" s="1705" t="s">
        <v>13383</v>
      </c>
    </row>
    <row r="3338" spans="1:9" ht="15" customHeight="1" x14ac:dyDescent="0.35">
      <c r="A3338" s="1705">
        <v>72127</v>
      </c>
      <c r="B3338" s="1706">
        <v>1.24</v>
      </c>
      <c r="C3338" s="100" t="s">
        <v>2915</v>
      </c>
      <c r="E3338" s="1705" t="s">
        <v>19</v>
      </c>
    </row>
    <row r="3339" spans="1:9" ht="15" customHeight="1" x14ac:dyDescent="0.35">
      <c r="A3339" s="1705">
        <v>72127</v>
      </c>
      <c r="B3339" s="1706">
        <v>1.24</v>
      </c>
      <c r="C3339" s="100" t="s">
        <v>749</v>
      </c>
      <c r="E3339" s="1705" t="s">
        <v>532</v>
      </c>
    </row>
    <row r="3340" spans="1:9" ht="15" customHeight="1" x14ac:dyDescent="0.35">
      <c r="A3340" s="1705">
        <v>72127</v>
      </c>
      <c r="B3340" s="1706">
        <v>1.24</v>
      </c>
      <c r="C3340" s="100" t="s">
        <v>8627</v>
      </c>
      <c r="E3340" s="1705" t="s">
        <v>875</v>
      </c>
    </row>
    <row r="3341" spans="1:9" ht="15" customHeight="1" x14ac:dyDescent="0.35">
      <c r="A3341" s="1705">
        <v>72127</v>
      </c>
      <c r="B3341" s="1706">
        <v>1.24</v>
      </c>
      <c r="C3341" s="100" t="s">
        <v>1739</v>
      </c>
      <c r="E3341" s="1705" t="s">
        <v>875</v>
      </c>
    </row>
    <row r="3342" spans="1:9" ht="15" customHeight="1" x14ac:dyDescent="0.35">
      <c r="A3342" s="1705">
        <v>72127</v>
      </c>
      <c r="B3342" s="1706">
        <v>1.24</v>
      </c>
      <c r="C3342" s="100" t="s">
        <v>1141</v>
      </c>
      <c r="E3342" s="1705" t="s">
        <v>879</v>
      </c>
    </row>
    <row r="3343" spans="1:9" ht="15" customHeight="1" x14ac:dyDescent="0.35">
      <c r="A3343" s="1705">
        <v>72127</v>
      </c>
      <c r="B3343" s="1706">
        <v>1.24</v>
      </c>
      <c r="C3343" s="100" t="s">
        <v>14909</v>
      </c>
      <c r="E3343" s="100" t="s">
        <v>1433</v>
      </c>
    </row>
    <row r="3344" spans="1:9" ht="15" customHeight="1" x14ac:dyDescent="0.35">
      <c r="A3344" s="1705">
        <v>72127</v>
      </c>
      <c r="B3344" s="1706">
        <v>1.24</v>
      </c>
      <c r="C3344" s="100" t="s">
        <v>2037</v>
      </c>
      <c r="E3344" s="1705" t="s">
        <v>1755</v>
      </c>
    </row>
    <row r="3345" spans="1:9" ht="15" customHeight="1" x14ac:dyDescent="0.35">
      <c r="A3345" s="1705">
        <v>72127</v>
      </c>
      <c r="B3345" s="1706">
        <v>1.24</v>
      </c>
      <c r="C3345" s="100" t="s">
        <v>2485</v>
      </c>
      <c r="E3345" s="1705" t="s">
        <v>2237</v>
      </c>
    </row>
    <row r="3346" spans="1:9" ht="15" customHeight="1" x14ac:dyDescent="0.35">
      <c r="A3346" s="1705">
        <v>72127</v>
      </c>
      <c r="B3346" s="1706">
        <v>1.24</v>
      </c>
      <c r="C3346" s="100" t="s">
        <v>3497</v>
      </c>
      <c r="E3346" s="1705" t="s">
        <v>2994</v>
      </c>
    </row>
    <row r="3347" spans="1:9" ht="15" customHeight="1" x14ac:dyDescent="0.35">
      <c r="A3347" s="1705">
        <v>72127</v>
      </c>
      <c r="B3347" s="1706">
        <v>1.24</v>
      </c>
      <c r="C3347" s="100" t="s">
        <v>4887</v>
      </c>
      <c r="E3347" s="100" t="s">
        <v>4609</v>
      </c>
    </row>
    <row r="3348" spans="1:9" ht="15" customHeight="1" x14ac:dyDescent="0.35">
      <c r="A3348" s="1705">
        <v>72127</v>
      </c>
      <c r="B3348" s="1706">
        <v>1.24</v>
      </c>
      <c r="C3348" s="100" t="s">
        <v>5115</v>
      </c>
      <c r="E3348" s="100" t="s">
        <v>4946</v>
      </c>
    </row>
    <row r="3349" spans="1:9" ht="15" customHeight="1" x14ac:dyDescent="0.35">
      <c r="A3349" s="1705">
        <v>72127</v>
      </c>
      <c r="B3349" s="1706">
        <v>1.24</v>
      </c>
      <c r="C3349" s="89" t="s">
        <v>5115</v>
      </c>
      <c r="E3349" s="100" t="s">
        <v>4946</v>
      </c>
    </row>
    <row r="3350" spans="1:9" ht="15" customHeight="1" x14ac:dyDescent="0.35">
      <c r="A3350" s="1705">
        <v>72127</v>
      </c>
      <c r="B3350" s="1706">
        <v>1.24</v>
      </c>
      <c r="C3350" s="100" t="s">
        <v>5341</v>
      </c>
      <c r="E3350" s="100" t="s">
        <v>5155</v>
      </c>
    </row>
    <row r="3351" spans="1:9" ht="15" customHeight="1" x14ac:dyDescent="0.35">
      <c r="A3351" s="1705">
        <v>72127</v>
      </c>
      <c r="B3351" s="1706">
        <v>1.24</v>
      </c>
      <c r="C3351" s="100" t="s">
        <v>5878</v>
      </c>
      <c r="E3351" s="100" t="s">
        <v>5695</v>
      </c>
    </row>
    <row r="3352" spans="1:9" ht="15" customHeight="1" x14ac:dyDescent="0.35">
      <c r="A3352" s="1705">
        <v>72127</v>
      </c>
      <c r="B3352" s="1706">
        <v>1.24</v>
      </c>
      <c r="C3352" s="89" t="s">
        <v>8281</v>
      </c>
      <c r="E3352" s="100" t="s">
        <v>5912</v>
      </c>
    </row>
    <row r="3353" spans="1:9" ht="15" customHeight="1" x14ac:dyDescent="0.35">
      <c r="A3353" s="1705">
        <v>72127</v>
      </c>
      <c r="B3353" s="1706">
        <v>1.24</v>
      </c>
      <c r="C3353" s="100" t="s">
        <v>6073</v>
      </c>
      <c r="E3353" s="100" t="s">
        <v>5923</v>
      </c>
      <c r="F3353" s="100"/>
      <c r="I3353" s="100"/>
    </row>
    <row r="3354" spans="1:9" ht="15" customHeight="1" x14ac:dyDescent="0.35">
      <c r="A3354" s="1705">
        <v>72127</v>
      </c>
      <c r="B3354" s="1706">
        <v>1.24</v>
      </c>
      <c r="C3354" s="100" t="s">
        <v>6398</v>
      </c>
      <c r="E3354" s="100" t="s">
        <v>6110</v>
      </c>
    </row>
    <row r="3355" spans="1:9" ht="15" customHeight="1" x14ac:dyDescent="0.35">
      <c r="A3355" s="1705">
        <v>72127</v>
      </c>
      <c r="B3355" s="1706">
        <v>1.24</v>
      </c>
      <c r="C3355" s="100" t="s">
        <v>6819</v>
      </c>
      <c r="E3355" s="1705" t="s">
        <v>6737</v>
      </c>
    </row>
    <row r="3356" spans="1:9" ht="15" customHeight="1" x14ac:dyDescent="0.35">
      <c r="A3356" s="1740">
        <v>72127</v>
      </c>
      <c r="B3356" s="1741">
        <v>1.24</v>
      </c>
      <c r="C3356" s="243" t="s">
        <v>7215</v>
      </c>
      <c r="E3356" s="1705" t="s">
        <v>6965</v>
      </c>
    </row>
    <row r="3357" spans="1:9" ht="15" customHeight="1" x14ac:dyDescent="0.35">
      <c r="A3357" s="1705">
        <v>72127</v>
      </c>
      <c r="B3357" s="1706">
        <v>1.24</v>
      </c>
      <c r="C3357" s="100" t="s">
        <v>7759</v>
      </c>
      <c r="D3357" s="100" t="s">
        <v>7760</v>
      </c>
      <c r="E3357" s="1705" t="s">
        <v>7428</v>
      </c>
    </row>
    <row r="3358" spans="1:9" ht="15" customHeight="1" x14ac:dyDescent="0.35">
      <c r="A3358" s="1705">
        <v>72127</v>
      </c>
      <c r="B3358" s="1706">
        <v>1.24</v>
      </c>
      <c r="C3358" s="100" t="s">
        <v>8989</v>
      </c>
      <c r="E3358" s="1705" t="s">
        <v>8689</v>
      </c>
    </row>
    <row r="3359" spans="1:9" ht="15" customHeight="1" x14ac:dyDescent="0.35">
      <c r="A3359" s="1705">
        <v>72127</v>
      </c>
      <c r="B3359" s="1706">
        <v>1.24</v>
      </c>
      <c r="C3359" s="100" t="s">
        <v>5341</v>
      </c>
      <c r="E3359" s="1705" t="s">
        <v>9583</v>
      </c>
    </row>
    <row r="3360" spans="1:9" ht="15" customHeight="1" x14ac:dyDescent="0.35">
      <c r="A3360" s="1705">
        <v>72127</v>
      </c>
      <c r="B3360" s="1706">
        <v>1.24</v>
      </c>
      <c r="C3360" s="89" t="s">
        <v>11167</v>
      </c>
      <c r="E3360" s="1705" t="s">
        <v>10273</v>
      </c>
    </row>
    <row r="3361" spans="1:9" ht="15" customHeight="1" x14ac:dyDescent="0.35">
      <c r="A3361" s="1705">
        <v>72127</v>
      </c>
      <c r="B3361" s="1706">
        <v>1.24</v>
      </c>
      <c r="C3361" s="100" t="s">
        <v>4053</v>
      </c>
      <c r="E3361" s="100" t="s">
        <v>12088</v>
      </c>
    </row>
    <row r="3362" spans="1:9" ht="15" customHeight="1" x14ac:dyDescent="0.35">
      <c r="A3362" s="1705">
        <v>72127</v>
      </c>
      <c r="B3362" s="1706">
        <v>1.24</v>
      </c>
      <c r="C3362" s="100" t="s">
        <v>13080</v>
      </c>
      <c r="E3362" s="1705" t="s">
        <v>12542</v>
      </c>
    </row>
    <row r="3363" spans="1:9" ht="15" customHeight="1" x14ac:dyDescent="0.35">
      <c r="A3363" s="1705">
        <v>72127</v>
      </c>
      <c r="B3363" s="1706">
        <v>1.24</v>
      </c>
      <c r="C3363" s="100" t="s">
        <v>4053</v>
      </c>
      <c r="E3363" s="1705" t="s">
        <v>13383</v>
      </c>
    </row>
    <row r="3364" spans="1:9" ht="15" customHeight="1" x14ac:dyDescent="0.35">
      <c r="A3364" s="1705">
        <v>72127</v>
      </c>
      <c r="B3364" s="1706">
        <v>1.24</v>
      </c>
      <c r="C3364" s="100" t="s">
        <v>4054</v>
      </c>
      <c r="E3364" s="1705" t="s">
        <v>13383</v>
      </c>
    </row>
    <row r="3365" spans="1:9" ht="15" customHeight="1" x14ac:dyDescent="0.35">
      <c r="A3365" s="1705">
        <v>72127</v>
      </c>
      <c r="B3365" s="1706">
        <v>1.24</v>
      </c>
      <c r="C3365" s="89" t="s">
        <v>14129</v>
      </c>
    </row>
    <row r="3366" spans="1:9" ht="15" customHeight="1" x14ac:dyDescent="0.35">
      <c r="A3366" s="1705">
        <v>72128</v>
      </c>
      <c r="B3366" s="1706">
        <v>0.98</v>
      </c>
      <c r="C3366" s="100" t="s">
        <v>2877</v>
      </c>
      <c r="E3366" s="1705" t="s">
        <v>19</v>
      </c>
    </row>
    <row r="3367" spans="1:9" ht="15" customHeight="1" x14ac:dyDescent="0.35">
      <c r="A3367" s="1705">
        <v>72128</v>
      </c>
      <c r="B3367" s="1706">
        <v>0.98</v>
      </c>
      <c r="C3367" s="100" t="s">
        <v>703</v>
      </c>
      <c r="E3367" s="1705" t="s">
        <v>19</v>
      </c>
    </row>
    <row r="3368" spans="1:9" ht="15" customHeight="1" x14ac:dyDescent="0.35">
      <c r="A3368" s="1705">
        <v>72128</v>
      </c>
      <c r="B3368" s="1706">
        <v>0.98</v>
      </c>
      <c r="C3368" s="100" t="s">
        <v>141</v>
      </c>
      <c r="E3368" s="1705" t="s">
        <v>39</v>
      </c>
    </row>
    <row r="3369" spans="1:9" ht="15" customHeight="1" x14ac:dyDescent="0.35">
      <c r="A3369" s="1705">
        <v>72128</v>
      </c>
      <c r="B3369" s="1706">
        <v>0.98</v>
      </c>
      <c r="C3369" s="100" t="s">
        <v>423</v>
      </c>
      <c r="E3369" s="1705" t="s">
        <v>182</v>
      </c>
    </row>
    <row r="3370" spans="1:9" ht="15" customHeight="1" x14ac:dyDescent="0.35">
      <c r="A3370" s="1705">
        <v>72128</v>
      </c>
      <c r="B3370" s="1737">
        <v>0.98</v>
      </c>
      <c r="C3370" s="100" t="s">
        <v>703</v>
      </c>
      <c r="E3370" s="1705" t="s">
        <v>532</v>
      </c>
    </row>
    <row r="3371" spans="1:9" ht="15" customHeight="1" x14ac:dyDescent="0.35">
      <c r="A3371" s="1705">
        <v>72128</v>
      </c>
      <c r="B3371" s="1706">
        <v>0.98</v>
      </c>
      <c r="C3371" s="100" t="s">
        <v>8601</v>
      </c>
      <c r="E3371" s="1705" t="s">
        <v>875</v>
      </c>
    </row>
    <row r="3372" spans="1:9" ht="15" customHeight="1" x14ac:dyDescent="0.35">
      <c r="A3372" s="1705">
        <v>72128</v>
      </c>
      <c r="B3372" s="1706">
        <v>0.98</v>
      </c>
      <c r="C3372" s="100" t="s">
        <v>1716</v>
      </c>
      <c r="E3372" s="1705" t="s">
        <v>875</v>
      </c>
    </row>
    <row r="3373" spans="1:9" ht="15" customHeight="1" x14ac:dyDescent="0.35">
      <c r="A3373" s="1705">
        <v>72128</v>
      </c>
      <c r="B3373" s="1706">
        <v>0.98</v>
      </c>
      <c r="C3373" s="100" t="s">
        <v>8602</v>
      </c>
      <c r="E3373" s="1705" t="s">
        <v>875</v>
      </c>
    </row>
    <row r="3374" spans="1:9" ht="15" customHeight="1" x14ac:dyDescent="0.35">
      <c r="A3374" s="1705">
        <v>72128</v>
      </c>
      <c r="B3374" s="1706">
        <v>0.98</v>
      </c>
      <c r="C3374" s="89" t="s">
        <v>14032</v>
      </c>
      <c r="E3374" s="100" t="s">
        <v>875</v>
      </c>
    </row>
    <row r="3375" spans="1:9" ht="15" customHeight="1" x14ac:dyDescent="0.35">
      <c r="A3375" s="1705">
        <v>72128</v>
      </c>
      <c r="B3375" s="1706">
        <v>0.98</v>
      </c>
      <c r="C3375" s="100" t="s">
        <v>1098</v>
      </c>
      <c r="E3375" s="1705" t="s">
        <v>879</v>
      </c>
    </row>
    <row r="3376" spans="1:9" ht="15" customHeight="1" x14ac:dyDescent="0.35">
      <c r="A3376" s="1705">
        <v>72128</v>
      </c>
      <c r="B3376" s="1706">
        <v>0.98</v>
      </c>
      <c r="C3376" s="100" t="s">
        <v>1391</v>
      </c>
      <c r="E3376" s="1705" t="s">
        <v>1280</v>
      </c>
      <c r="F3376" s="100"/>
      <c r="I3376" s="100"/>
    </row>
    <row r="3377" spans="1:9" ht="15" customHeight="1" x14ac:dyDescent="0.35">
      <c r="A3377" s="1705">
        <v>72128</v>
      </c>
      <c r="B3377" s="1706">
        <v>0.98</v>
      </c>
      <c r="C3377" s="89" t="s">
        <v>1994</v>
      </c>
      <c r="E3377" s="1705" t="s">
        <v>1755</v>
      </c>
    </row>
    <row r="3378" spans="1:9" ht="15" customHeight="1" x14ac:dyDescent="0.35">
      <c r="A3378" s="1705">
        <v>72128</v>
      </c>
      <c r="B3378" s="1706">
        <v>0.98</v>
      </c>
      <c r="C3378" s="100" t="s">
        <v>703</v>
      </c>
      <c r="E3378" s="1705" t="s">
        <v>2237</v>
      </c>
    </row>
    <row r="3379" spans="1:9" ht="15" customHeight="1" x14ac:dyDescent="0.35">
      <c r="A3379" s="1705">
        <v>72128</v>
      </c>
      <c r="B3379" s="1706">
        <v>0.98</v>
      </c>
      <c r="C3379" s="100" t="s">
        <v>3349</v>
      </c>
      <c r="E3379" s="1705" t="s">
        <v>2994</v>
      </c>
    </row>
    <row r="3380" spans="1:9" ht="15" customHeight="1" x14ac:dyDescent="0.35">
      <c r="A3380" s="1705">
        <v>72128</v>
      </c>
      <c r="B3380" s="1706">
        <v>0.98</v>
      </c>
      <c r="C3380" s="100" t="s">
        <v>4843</v>
      </c>
      <c r="E3380" s="100" t="s">
        <v>4609</v>
      </c>
    </row>
    <row r="3381" spans="1:9" ht="15" customHeight="1" x14ac:dyDescent="0.35">
      <c r="A3381" s="1705">
        <v>72128</v>
      </c>
      <c r="B3381" s="1706">
        <v>0.98</v>
      </c>
      <c r="C3381" s="100" t="s">
        <v>5076</v>
      </c>
      <c r="E3381" s="100" t="s">
        <v>4946</v>
      </c>
    </row>
    <row r="3382" spans="1:9" ht="15" customHeight="1" x14ac:dyDescent="0.35">
      <c r="A3382" s="1705">
        <v>72128</v>
      </c>
      <c r="B3382" s="1706">
        <v>0.98</v>
      </c>
      <c r="C3382" s="100" t="s">
        <v>5631</v>
      </c>
      <c r="E3382" s="100" t="s">
        <v>5452</v>
      </c>
    </row>
    <row r="3383" spans="1:9" ht="15" customHeight="1" x14ac:dyDescent="0.35">
      <c r="A3383" s="1705">
        <v>72128</v>
      </c>
      <c r="B3383" s="1706">
        <v>0.98</v>
      </c>
      <c r="C3383" s="100" t="s">
        <v>5852</v>
      </c>
      <c r="E3383" s="100" t="s">
        <v>5695</v>
      </c>
    </row>
    <row r="3384" spans="1:9" ht="15" customHeight="1" x14ac:dyDescent="0.35">
      <c r="A3384" s="1705">
        <v>72128</v>
      </c>
      <c r="B3384" s="1706">
        <v>0.98</v>
      </c>
      <c r="C3384" s="89" t="s">
        <v>8232</v>
      </c>
      <c r="E3384" s="100" t="s">
        <v>5912</v>
      </c>
    </row>
    <row r="3385" spans="1:9" ht="15" customHeight="1" x14ac:dyDescent="0.35">
      <c r="A3385" s="1705">
        <v>72128</v>
      </c>
      <c r="B3385" s="1706">
        <v>0.98</v>
      </c>
      <c r="C3385" s="100" t="s">
        <v>6038</v>
      </c>
      <c r="E3385" s="100" t="s">
        <v>5923</v>
      </c>
      <c r="F3385" s="100"/>
      <c r="I3385" s="100"/>
    </row>
    <row r="3386" spans="1:9" ht="15" customHeight="1" x14ac:dyDescent="0.35">
      <c r="A3386" s="1705">
        <v>72128</v>
      </c>
      <c r="B3386" s="1706">
        <v>0.98</v>
      </c>
      <c r="C3386" s="89" t="s">
        <v>6318</v>
      </c>
      <c r="E3386" s="100" t="s">
        <v>6110</v>
      </c>
    </row>
    <row r="3387" spans="1:9" ht="15" customHeight="1" x14ac:dyDescent="0.35">
      <c r="A3387" s="1705">
        <v>72128</v>
      </c>
      <c r="B3387" s="1706">
        <v>0.98</v>
      </c>
      <c r="C3387" s="100" t="s">
        <v>703</v>
      </c>
      <c r="E3387" s="1705" t="s">
        <v>6737</v>
      </c>
    </row>
    <row r="3388" spans="1:9" ht="15" customHeight="1" x14ac:dyDescent="0.35">
      <c r="A3388" s="1705">
        <v>72128</v>
      </c>
      <c r="B3388" s="1706">
        <v>0.98</v>
      </c>
      <c r="C3388" s="89" t="s">
        <v>5076</v>
      </c>
      <c r="E3388" s="1705" t="s">
        <v>7410</v>
      </c>
    </row>
    <row r="3389" spans="1:9" ht="15" customHeight="1" x14ac:dyDescent="0.35">
      <c r="A3389" s="1705">
        <v>72128</v>
      </c>
      <c r="B3389" s="1706">
        <v>0.98</v>
      </c>
      <c r="C3389" s="100" t="s">
        <v>423</v>
      </c>
      <c r="E3389" s="1705" t="s">
        <v>7428</v>
      </c>
    </row>
    <row r="3390" spans="1:9" ht="15" customHeight="1" x14ac:dyDescent="0.35">
      <c r="A3390" s="1705">
        <v>72128</v>
      </c>
      <c r="B3390" s="1706">
        <v>0.98</v>
      </c>
      <c r="C3390" s="1705" t="s">
        <v>7969</v>
      </c>
      <c r="E3390" s="100" t="s">
        <v>7967</v>
      </c>
      <c r="F3390" s="100"/>
      <c r="I3390" s="100"/>
    </row>
    <row r="3391" spans="1:9" ht="15" customHeight="1" x14ac:dyDescent="0.35">
      <c r="A3391" s="1705">
        <v>72128</v>
      </c>
      <c r="B3391" s="1706">
        <v>0.98</v>
      </c>
      <c r="C3391" s="1705" t="s">
        <v>8049</v>
      </c>
      <c r="E3391" s="100" t="s">
        <v>7979</v>
      </c>
    </row>
    <row r="3392" spans="1:9" ht="15" customHeight="1" x14ac:dyDescent="0.35">
      <c r="A3392" s="1705">
        <v>72128</v>
      </c>
      <c r="B3392" s="1706">
        <v>0.98</v>
      </c>
      <c r="C3392" s="89" t="s">
        <v>8951</v>
      </c>
      <c r="E3392" s="1705" t="s">
        <v>8689</v>
      </c>
    </row>
    <row r="3393" spans="1:9" ht="15" customHeight="1" x14ac:dyDescent="0.35">
      <c r="A3393" s="1705">
        <v>72128</v>
      </c>
      <c r="B3393" s="1706">
        <v>0.98</v>
      </c>
      <c r="C3393" s="100" t="s">
        <v>703</v>
      </c>
      <c r="E3393" s="1738" t="s">
        <v>9126</v>
      </c>
      <c r="F3393" s="100"/>
      <c r="I3393" s="100"/>
    </row>
    <row r="3394" spans="1:9" ht="15" customHeight="1" x14ac:dyDescent="0.35">
      <c r="A3394" s="1705">
        <v>72128</v>
      </c>
      <c r="B3394" s="1706">
        <v>0.98</v>
      </c>
      <c r="C3394" s="100" t="s">
        <v>9897</v>
      </c>
      <c r="E3394" s="1705" t="s">
        <v>9583</v>
      </c>
    </row>
    <row r="3395" spans="1:9" ht="15" customHeight="1" x14ac:dyDescent="0.35">
      <c r="A3395" s="1705">
        <v>72128</v>
      </c>
      <c r="B3395" s="1706">
        <v>0.98</v>
      </c>
      <c r="C3395" s="100" t="s">
        <v>9898</v>
      </c>
      <c r="E3395" s="1705" t="s">
        <v>9583</v>
      </c>
    </row>
    <row r="3396" spans="1:9" ht="15" customHeight="1" x14ac:dyDescent="0.35">
      <c r="A3396" s="1705">
        <v>72128</v>
      </c>
      <c r="B3396" s="1706">
        <v>0.98</v>
      </c>
      <c r="C3396" s="89" t="s">
        <v>10966</v>
      </c>
      <c r="E3396" s="1705" t="s">
        <v>10273</v>
      </c>
    </row>
    <row r="3397" spans="1:9" ht="15" customHeight="1" x14ac:dyDescent="0.35">
      <c r="A3397" s="1705">
        <v>72128</v>
      </c>
      <c r="B3397" s="1706">
        <v>0.98</v>
      </c>
      <c r="C3397" s="100" t="s">
        <v>10967</v>
      </c>
      <c r="E3397" s="1705" t="s">
        <v>10273</v>
      </c>
    </row>
    <row r="3398" spans="1:9" ht="15" customHeight="1" x14ac:dyDescent="0.35">
      <c r="A3398" s="1705">
        <v>72128</v>
      </c>
      <c r="B3398" s="1706">
        <v>0.98</v>
      </c>
      <c r="C3398" s="100" t="s">
        <v>10968</v>
      </c>
      <c r="E3398" s="1705" t="s">
        <v>10273</v>
      </c>
    </row>
    <row r="3399" spans="1:9" ht="15" customHeight="1" x14ac:dyDescent="0.35">
      <c r="A3399" s="1705">
        <v>72128</v>
      </c>
      <c r="B3399" s="1706">
        <v>0.98</v>
      </c>
      <c r="C3399" s="1705" t="s">
        <v>10969</v>
      </c>
      <c r="E3399" s="1705" t="s">
        <v>10273</v>
      </c>
    </row>
    <row r="3400" spans="1:9" ht="15" customHeight="1" x14ac:dyDescent="0.35">
      <c r="A3400" s="1705">
        <v>72128</v>
      </c>
      <c r="B3400" s="1706">
        <v>0.98</v>
      </c>
      <c r="C3400" s="100" t="s">
        <v>10970</v>
      </c>
      <c r="E3400" s="1705" t="s">
        <v>10273</v>
      </c>
    </row>
    <row r="3401" spans="1:9" ht="15" customHeight="1" x14ac:dyDescent="0.35">
      <c r="A3401" s="1705">
        <v>72128</v>
      </c>
      <c r="B3401" s="1706">
        <v>0.98</v>
      </c>
      <c r="C3401" s="100" t="s">
        <v>10971</v>
      </c>
      <c r="E3401" s="1705" t="s">
        <v>10273</v>
      </c>
    </row>
    <row r="3402" spans="1:9" ht="15" customHeight="1" x14ac:dyDescent="0.35">
      <c r="A3402" s="1705">
        <v>72128</v>
      </c>
      <c r="B3402" s="1706">
        <v>0.98</v>
      </c>
      <c r="C3402" s="100" t="s">
        <v>10972</v>
      </c>
      <c r="E3402" s="1705" t="s">
        <v>10273</v>
      </c>
    </row>
    <row r="3403" spans="1:9" ht="15" customHeight="1" x14ac:dyDescent="0.35">
      <c r="A3403" s="1705">
        <v>72128</v>
      </c>
      <c r="B3403" s="1706">
        <v>0.98</v>
      </c>
      <c r="C3403" s="100" t="s">
        <v>14907</v>
      </c>
      <c r="E3403" s="1705" t="s">
        <v>10273</v>
      </c>
    </row>
    <row r="3404" spans="1:9" ht="15" customHeight="1" x14ac:dyDescent="0.35">
      <c r="A3404" s="1705">
        <v>72128</v>
      </c>
      <c r="B3404" s="1706">
        <v>0.98</v>
      </c>
      <c r="C3404" s="89" t="s">
        <v>10973</v>
      </c>
      <c r="E3404" s="1705" t="s">
        <v>10273</v>
      </c>
    </row>
    <row r="3405" spans="1:9" ht="15" customHeight="1" x14ac:dyDescent="0.35">
      <c r="A3405" s="1705">
        <v>72128</v>
      </c>
      <c r="B3405" s="1706">
        <v>0.98</v>
      </c>
      <c r="C3405" s="1705" t="s">
        <v>10974</v>
      </c>
      <c r="E3405" s="1705" t="s">
        <v>10273</v>
      </c>
    </row>
    <row r="3406" spans="1:9" ht="15" customHeight="1" x14ac:dyDescent="0.35">
      <c r="A3406" s="1705">
        <v>72128</v>
      </c>
      <c r="B3406" s="1706">
        <v>0.98</v>
      </c>
      <c r="C3406" s="1705" t="s">
        <v>10975</v>
      </c>
      <c r="E3406" s="1705" t="s">
        <v>10273</v>
      </c>
    </row>
    <row r="3407" spans="1:9" ht="15" customHeight="1" x14ac:dyDescent="0.35">
      <c r="A3407" s="1705">
        <v>72128</v>
      </c>
      <c r="B3407" s="1706">
        <v>0.98</v>
      </c>
      <c r="C3407" s="89" t="s">
        <v>10976</v>
      </c>
      <c r="E3407" s="1705" t="s">
        <v>10273</v>
      </c>
    </row>
    <row r="3408" spans="1:9" ht="15" customHeight="1" x14ac:dyDescent="0.35">
      <c r="A3408" s="1705">
        <v>72128</v>
      </c>
      <c r="B3408" s="1706">
        <v>0.98</v>
      </c>
      <c r="C3408" s="100" t="s">
        <v>10977</v>
      </c>
      <c r="E3408" s="1705" t="s">
        <v>10273</v>
      </c>
    </row>
    <row r="3409" spans="1:9" ht="15" customHeight="1" x14ac:dyDescent="0.35">
      <c r="A3409" s="1705">
        <v>72128</v>
      </c>
      <c r="B3409" s="1706">
        <v>0.98</v>
      </c>
      <c r="C3409" s="1705" t="s">
        <v>10978</v>
      </c>
      <c r="E3409" s="1705" t="s">
        <v>10273</v>
      </c>
    </row>
    <row r="3410" spans="1:9" x14ac:dyDescent="0.35">
      <c r="A3410" s="1705">
        <v>72128</v>
      </c>
      <c r="B3410" s="1706">
        <v>0.98</v>
      </c>
      <c r="C3410" s="100" t="s">
        <v>4001</v>
      </c>
      <c r="E3410" s="100" t="s">
        <v>12088</v>
      </c>
    </row>
    <row r="3411" spans="1:9" ht="15" customHeight="1" x14ac:dyDescent="0.35">
      <c r="A3411" s="1705">
        <v>72128</v>
      </c>
      <c r="B3411" s="1706">
        <v>0.98</v>
      </c>
      <c r="C3411" s="100" t="s">
        <v>12895</v>
      </c>
      <c r="E3411" s="1705" t="s">
        <v>12542</v>
      </c>
    </row>
    <row r="3412" spans="1:9" ht="15" customHeight="1" x14ac:dyDescent="0.35">
      <c r="A3412" s="1705">
        <v>72128</v>
      </c>
      <c r="B3412" s="1706">
        <v>0.98</v>
      </c>
      <c r="C3412" s="100" t="s">
        <v>12896</v>
      </c>
      <c r="E3412" s="1705" t="s">
        <v>12542</v>
      </c>
    </row>
    <row r="3413" spans="1:9" ht="15" customHeight="1" x14ac:dyDescent="0.35">
      <c r="A3413" s="1705">
        <v>72128</v>
      </c>
      <c r="B3413" s="1706">
        <v>0.98</v>
      </c>
      <c r="C3413" s="100" t="s">
        <v>4001</v>
      </c>
      <c r="E3413" s="1705" t="s">
        <v>13383</v>
      </c>
    </row>
    <row r="3414" spans="1:9" ht="15" customHeight="1" x14ac:dyDescent="0.35">
      <c r="A3414" s="1705">
        <v>72128</v>
      </c>
      <c r="B3414" s="1706">
        <v>0.98</v>
      </c>
      <c r="C3414" s="100" t="s">
        <v>4002</v>
      </c>
      <c r="E3414" s="1705" t="s">
        <v>13383</v>
      </c>
    </row>
    <row r="3415" spans="1:9" ht="15" customHeight="1" x14ac:dyDescent="0.35">
      <c r="A3415" s="1705">
        <v>72128</v>
      </c>
      <c r="B3415" s="1706">
        <v>0.98</v>
      </c>
      <c r="C3415" s="1705" t="s">
        <v>14100</v>
      </c>
      <c r="E3415" s="100" t="s">
        <v>13430</v>
      </c>
    </row>
    <row r="3416" spans="1:9" ht="15" customHeight="1" x14ac:dyDescent="0.35">
      <c r="A3416" s="1705">
        <v>72129</v>
      </c>
      <c r="B3416" s="1706">
        <v>1.19</v>
      </c>
      <c r="C3416" s="100" t="s">
        <v>2446</v>
      </c>
      <c r="E3416" s="1705" t="s">
        <v>19</v>
      </c>
    </row>
    <row r="3417" spans="1:9" ht="15" customHeight="1" x14ac:dyDescent="0.35">
      <c r="A3417" s="1705">
        <v>72129</v>
      </c>
      <c r="B3417" s="1706">
        <v>1.19</v>
      </c>
      <c r="C3417" s="100" t="s">
        <v>450</v>
      </c>
      <c r="E3417" s="1705" t="s">
        <v>182</v>
      </c>
      <c r="F3417" s="100"/>
      <c r="I3417" s="100"/>
    </row>
    <row r="3418" spans="1:9" ht="15" customHeight="1" x14ac:dyDescent="0.35">
      <c r="A3418" s="1705">
        <v>72129</v>
      </c>
      <c r="B3418" s="1706">
        <v>1.19</v>
      </c>
      <c r="C3418" s="100" t="s">
        <v>8621</v>
      </c>
      <c r="E3418" s="1705" t="s">
        <v>875</v>
      </c>
    </row>
    <row r="3419" spans="1:9" ht="15" customHeight="1" x14ac:dyDescent="0.35">
      <c r="A3419" s="1705">
        <v>72129</v>
      </c>
      <c r="B3419" s="1706">
        <v>1.19</v>
      </c>
      <c r="C3419" s="89" t="s">
        <v>14049</v>
      </c>
      <c r="E3419" s="100" t="s">
        <v>875</v>
      </c>
    </row>
    <row r="3420" spans="1:9" ht="15" customHeight="1" x14ac:dyDescent="0.35">
      <c r="A3420" s="1705">
        <v>72129</v>
      </c>
      <c r="B3420" s="1706">
        <v>1.19</v>
      </c>
      <c r="C3420" s="100" t="s">
        <v>1129</v>
      </c>
      <c r="E3420" s="1705" t="s">
        <v>879</v>
      </c>
    </row>
    <row r="3421" spans="1:9" ht="15" customHeight="1" x14ac:dyDescent="0.35">
      <c r="A3421" s="1705">
        <v>72129</v>
      </c>
      <c r="B3421" s="1706">
        <v>1.19</v>
      </c>
      <c r="C3421" s="100" t="s">
        <v>2021</v>
      </c>
      <c r="E3421" s="1705" t="s">
        <v>1755</v>
      </c>
    </row>
    <row r="3422" spans="1:9" ht="15" customHeight="1" x14ac:dyDescent="0.35">
      <c r="A3422" s="1705">
        <v>72129</v>
      </c>
      <c r="B3422" s="1706">
        <v>1.19</v>
      </c>
      <c r="C3422" s="100" t="s">
        <v>2446</v>
      </c>
      <c r="E3422" s="1705" t="s">
        <v>2237</v>
      </c>
    </row>
    <row r="3423" spans="1:9" ht="15" customHeight="1" x14ac:dyDescent="0.35">
      <c r="A3423" s="1705">
        <v>72129</v>
      </c>
      <c r="B3423" s="1706">
        <v>1.19</v>
      </c>
      <c r="C3423" s="100" t="s">
        <v>3457</v>
      </c>
      <c r="E3423" s="1705" t="s">
        <v>2994</v>
      </c>
    </row>
    <row r="3424" spans="1:9" ht="15" customHeight="1" x14ac:dyDescent="0.35">
      <c r="A3424" s="1705">
        <v>72129</v>
      </c>
      <c r="B3424" s="1706">
        <v>1.19</v>
      </c>
      <c r="C3424" s="100" t="s">
        <v>4871</v>
      </c>
      <c r="E3424" s="100" t="s">
        <v>4609</v>
      </c>
    </row>
    <row r="3425" spans="1:9" ht="15" customHeight="1" x14ac:dyDescent="0.35">
      <c r="A3425" s="1705">
        <v>72129</v>
      </c>
      <c r="B3425" s="1706">
        <v>1.19</v>
      </c>
      <c r="C3425" s="89" t="s">
        <v>5106</v>
      </c>
      <c r="E3425" s="100" t="s">
        <v>4946</v>
      </c>
    </row>
    <row r="3426" spans="1:9" ht="15" customHeight="1" x14ac:dyDescent="0.35">
      <c r="A3426" s="1705">
        <v>72129</v>
      </c>
      <c r="B3426" s="1706">
        <v>1.19</v>
      </c>
      <c r="C3426" s="100" t="s">
        <v>5869</v>
      </c>
      <c r="E3426" s="100" t="s">
        <v>5695</v>
      </c>
    </row>
    <row r="3427" spans="1:9" ht="15" customHeight="1" x14ac:dyDescent="0.35">
      <c r="A3427" s="1705">
        <v>72129</v>
      </c>
      <c r="B3427" s="1706">
        <v>1.19</v>
      </c>
      <c r="C3427" s="100" t="s">
        <v>6061</v>
      </c>
      <c r="E3427" s="100" t="s">
        <v>5923</v>
      </c>
      <c r="F3427" s="100"/>
      <c r="I3427" s="100"/>
    </row>
    <row r="3428" spans="1:9" ht="15" customHeight="1" x14ac:dyDescent="0.35">
      <c r="A3428" s="1705">
        <v>72129</v>
      </c>
      <c r="B3428" s="1706">
        <v>1.19</v>
      </c>
      <c r="C3428" s="100" t="s">
        <v>6384</v>
      </c>
      <c r="E3428" s="100" t="s">
        <v>6110</v>
      </c>
    </row>
    <row r="3429" spans="1:9" ht="15" customHeight="1" x14ac:dyDescent="0.35">
      <c r="A3429" s="1705">
        <v>72129</v>
      </c>
      <c r="B3429" s="1706">
        <v>1.19</v>
      </c>
      <c r="C3429" s="100" t="s">
        <v>6653</v>
      </c>
      <c r="E3429" s="1705" t="s">
        <v>6556</v>
      </c>
    </row>
    <row r="3430" spans="1:9" ht="15" customHeight="1" x14ac:dyDescent="0.35">
      <c r="A3430" s="1705">
        <v>72129</v>
      </c>
      <c r="B3430" s="1706">
        <v>1.19</v>
      </c>
      <c r="C3430" s="100" t="s">
        <v>2446</v>
      </c>
      <c r="E3430" s="1705" t="s">
        <v>6737</v>
      </c>
    </row>
    <row r="3431" spans="1:9" ht="15" customHeight="1" x14ac:dyDescent="0.35">
      <c r="A3431" s="1705">
        <v>72129</v>
      </c>
      <c r="B3431" s="1706">
        <v>1.19</v>
      </c>
      <c r="C3431" s="89" t="s">
        <v>7392</v>
      </c>
      <c r="E3431" s="1705" t="s">
        <v>7410</v>
      </c>
    </row>
    <row r="3432" spans="1:9" ht="15" customHeight="1" x14ac:dyDescent="0.35">
      <c r="A3432" s="1705">
        <v>72129</v>
      </c>
      <c r="B3432" s="1706">
        <v>1.19</v>
      </c>
      <c r="C3432" s="100" t="s">
        <v>7715</v>
      </c>
      <c r="E3432" s="1705" t="s">
        <v>7428</v>
      </c>
    </row>
    <row r="3433" spans="1:9" ht="15" customHeight="1" x14ac:dyDescent="0.35">
      <c r="A3433" s="1705">
        <v>72129</v>
      </c>
      <c r="B3433" s="1706">
        <v>1.19</v>
      </c>
      <c r="C3433" s="100" t="s">
        <v>8977</v>
      </c>
      <c r="E3433" s="1705" t="s">
        <v>8689</v>
      </c>
    </row>
    <row r="3434" spans="1:9" ht="15" customHeight="1" x14ac:dyDescent="0.35">
      <c r="A3434" s="1705">
        <v>72129</v>
      </c>
      <c r="B3434" s="1706">
        <v>1.19</v>
      </c>
      <c r="C3434" s="89" t="s">
        <v>8978</v>
      </c>
      <c r="E3434" s="1705" t="s">
        <v>8689</v>
      </c>
    </row>
    <row r="3435" spans="1:9" ht="15" customHeight="1" x14ac:dyDescent="0.35">
      <c r="A3435" s="1705">
        <v>72129</v>
      </c>
      <c r="B3435" s="1706">
        <v>1.19</v>
      </c>
      <c r="C3435" s="100" t="s">
        <v>9428</v>
      </c>
      <c r="E3435" s="1738" t="s">
        <v>9126</v>
      </c>
      <c r="F3435" s="100"/>
      <c r="I3435" s="100"/>
    </row>
    <row r="3436" spans="1:9" ht="15" customHeight="1" x14ac:dyDescent="0.35">
      <c r="A3436" s="1705">
        <v>72129</v>
      </c>
      <c r="B3436" s="1706">
        <v>1.19</v>
      </c>
      <c r="C3436" s="100" t="s">
        <v>9972</v>
      </c>
      <c r="E3436" s="1705" t="s">
        <v>9583</v>
      </c>
    </row>
    <row r="3437" spans="1:9" ht="15" customHeight="1" x14ac:dyDescent="0.35">
      <c r="A3437" s="1705">
        <v>72129</v>
      </c>
      <c r="B3437" s="1706">
        <v>1.19</v>
      </c>
      <c r="C3437" s="100" t="s">
        <v>9973</v>
      </c>
      <c r="E3437" s="1705" t="s">
        <v>9583</v>
      </c>
    </row>
    <row r="3438" spans="1:9" ht="15" customHeight="1" x14ac:dyDescent="0.35">
      <c r="A3438" s="1705">
        <v>72129</v>
      </c>
      <c r="B3438" s="1706">
        <v>1.19</v>
      </c>
      <c r="C3438" s="100" t="s">
        <v>4039</v>
      </c>
      <c r="E3438" s="100" t="s">
        <v>12088</v>
      </c>
    </row>
    <row r="3439" spans="1:9" ht="15" customHeight="1" x14ac:dyDescent="0.35">
      <c r="A3439" s="1705">
        <v>72129</v>
      </c>
      <c r="B3439" s="1706">
        <v>1.19</v>
      </c>
      <c r="C3439" s="100" t="s">
        <v>13030</v>
      </c>
      <c r="E3439" s="1705" t="s">
        <v>12542</v>
      </c>
    </row>
    <row r="3440" spans="1:9" ht="15" customHeight="1" x14ac:dyDescent="0.35">
      <c r="A3440" s="1705">
        <v>72129</v>
      </c>
      <c r="B3440" s="1706">
        <v>1.19</v>
      </c>
      <c r="C3440" s="100" t="s">
        <v>4039</v>
      </c>
      <c r="E3440" s="1705" t="s">
        <v>13383</v>
      </c>
    </row>
    <row r="3441" spans="1:9" ht="15" customHeight="1" x14ac:dyDescent="0.35">
      <c r="A3441" s="1705">
        <v>72129</v>
      </c>
      <c r="B3441" s="1706">
        <v>1.19</v>
      </c>
      <c r="C3441" s="100" t="s">
        <v>4040</v>
      </c>
      <c r="E3441" s="1705" t="s">
        <v>13383</v>
      </c>
    </row>
    <row r="3442" spans="1:9" ht="15" customHeight="1" x14ac:dyDescent="0.35">
      <c r="A3442" s="1705">
        <v>72130</v>
      </c>
      <c r="B3442" s="1706">
        <v>1.24</v>
      </c>
      <c r="C3442" s="100" t="s">
        <v>2916</v>
      </c>
      <c r="E3442" s="1705" t="s">
        <v>19</v>
      </c>
    </row>
    <row r="3443" spans="1:9" ht="15" customHeight="1" x14ac:dyDescent="0.35">
      <c r="A3443" s="1705">
        <v>72130</v>
      </c>
      <c r="B3443" s="1706">
        <v>1.24</v>
      </c>
      <c r="C3443" s="100" t="s">
        <v>464</v>
      </c>
      <c r="E3443" s="1705" t="s">
        <v>182</v>
      </c>
    </row>
    <row r="3444" spans="1:9" ht="15" customHeight="1" x14ac:dyDescent="0.35">
      <c r="A3444" s="1705">
        <v>72130</v>
      </c>
      <c r="B3444" s="1706">
        <v>1.24</v>
      </c>
      <c r="C3444" s="100" t="s">
        <v>8628</v>
      </c>
      <c r="E3444" s="1705" t="s">
        <v>875</v>
      </c>
    </row>
    <row r="3445" spans="1:9" ht="15" customHeight="1" x14ac:dyDescent="0.35">
      <c r="A3445" s="1705">
        <v>72130</v>
      </c>
      <c r="B3445" s="1706">
        <v>1.24</v>
      </c>
      <c r="C3445" s="89" t="s">
        <v>14054</v>
      </c>
      <c r="E3445" s="100" t="s">
        <v>875</v>
      </c>
    </row>
    <row r="3446" spans="1:9" ht="15" customHeight="1" x14ac:dyDescent="0.35">
      <c r="A3446" s="1705">
        <v>72130</v>
      </c>
      <c r="B3446" s="1706">
        <v>1.24</v>
      </c>
      <c r="C3446" s="100" t="s">
        <v>1142</v>
      </c>
      <c r="E3446" s="1705" t="s">
        <v>879</v>
      </c>
    </row>
    <row r="3447" spans="1:9" ht="15" customHeight="1" x14ac:dyDescent="0.35">
      <c r="A3447" s="1705">
        <v>72130</v>
      </c>
      <c r="B3447" s="1706">
        <v>1.24</v>
      </c>
      <c r="C3447" s="89" t="s">
        <v>2038</v>
      </c>
      <c r="E3447" s="1705" t="s">
        <v>1755</v>
      </c>
    </row>
    <row r="3448" spans="1:9" ht="15" customHeight="1" x14ac:dyDescent="0.35">
      <c r="A3448" s="1705">
        <v>72130</v>
      </c>
      <c r="B3448" s="1706">
        <v>1.24</v>
      </c>
      <c r="C3448" s="100" t="s">
        <v>2486</v>
      </c>
      <c r="E3448" s="1705" t="s">
        <v>2237</v>
      </c>
    </row>
    <row r="3449" spans="1:9" ht="15" customHeight="1" x14ac:dyDescent="0.35">
      <c r="A3449" s="1705">
        <v>72130</v>
      </c>
      <c r="B3449" s="1706">
        <v>1.24</v>
      </c>
      <c r="C3449" s="100" t="s">
        <v>3498</v>
      </c>
      <c r="E3449" s="1705" t="s">
        <v>2994</v>
      </c>
    </row>
    <row r="3450" spans="1:9" ht="15" customHeight="1" x14ac:dyDescent="0.35">
      <c r="A3450" s="1705">
        <v>72130</v>
      </c>
      <c r="B3450" s="1706">
        <v>1.24</v>
      </c>
      <c r="C3450" s="100" t="s">
        <v>4888</v>
      </c>
      <c r="E3450" s="100" t="s">
        <v>4609</v>
      </c>
    </row>
    <row r="3451" spans="1:9" ht="15" customHeight="1" x14ac:dyDescent="0.35">
      <c r="A3451" s="1705">
        <v>72130</v>
      </c>
      <c r="B3451" s="1706">
        <v>1.24</v>
      </c>
      <c r="C3451" s="89" t="s">
        <v>464</v>
      </c>
      <c r="E3451" s="100" t="s">
        <v>4946</v>
      </c>
    </row>
    <row r="3452" spans="1:9" ht="15" customHeight="1" x14ac:dyDescent="0.35">
      <c r="A3452" s="1705">
        <v>72130</v>
      </c>
      <c r="B3452" s="1706">
        <v>1.24</v>
      </c>
      <c r="C3452" s="100" t="s">
        <v>5879</v>
      </c>
      <c r="E3452" s="100" t="s">
        <v>5695</v>
      </c>
    </row>
    <row r="3453" spans="1:9" ht="15" customHeight="1" x14ac:dyDescent="0.35">
      <c r="A3453" s="1705">
        <v>72130</v>
      </c>
      <c r="B3453" s="1706">
        <v>1.24</v>
      </c>
      <c r="C3453" s="100" t="s">
        <v>8282</v>
      </c>
      <c r="E3453" s="100" t="s">
        <v>5912</v>
      </c>
    </row>
    <row r="3454" spans="1:9" ht="15" customHeight="1" x14ac:dyDescent="0.35">
      <c r="A3454" s="1705">
        <v>72130</v>
      </c>
      <c r="B3454" s="1706">
        <v>1.24</v>
      </c>
      <c r="C3454" s="100" t="s">
        <v>6074</v>
      </c>
      <c r="E3454" s="100" t="s">
        <v>5923</v>
      </c>
      <c r="F3454" s="100"/>
      <c r="I3454" s="100"/>
    </row>
    <row r="3455" spans="1:9" ht="15" customHeight="1" x14ac:dyDescent="0.35">
      <c r="A3455" s="1705">
        <v>72130</v>
      </c>
      <c r="B3455" s="1706">
        <v>1.24</v>
      </c>
      <c r="C3455" s="89" t="s">
        <v>6399</v>
      </c>
      <c r="E3455" s="100" t="s">
        <v>6110</v>
      </c>
    </row>
    <row r="3456" spans="1:9" ht="15" customHeight="1" x14ac:dyDescent="0.35">
      <c r="A3456" s="1705">
        <v>72130</v>
      </c>
      <c r="B3456" s="1706">
        <v>1.24</v>
      </c>
      <c r="C3456" s="100" t="s">
        <v>529</v>
      </c>
      <c r="E3456" s="1705" t="s">
        <v>6556</v>
      </c>
    </row>
    <row r="3457" spans="1:9" ht="15" customHeight="1" x14ac:dyDescent="0.35">
      <c r="A3457" s="1705">
        <v>72130</v>
      </c>
      <c r="B3457" s="1706">
        <v>1.24</v>
      </c>
      <c r="C3457" s="100" t="s">
        <v>6820</v>
      </c>
      <c r="E3457" s="1705" t="s">
        <v>6737</v>
      </c>
      <c r="F3457" s="100"/>
      <c r="I3457" s="100"/>
    </row>
    <row r="3458" spans="1:9" ht="15" customHeight="1" x14ac:dyDescent="0.35">
      <c r="A3458" s="1738">
        <v>72130</v>
      </c>
      <c r="B3458" s="1739">
        <v>1.24</v>
      </c>
      <c r="C3458" s="100" t="s">
        <v>7216</v>
      </c>
      <c r="E3458" s="1705" t="s">
        <v>6965</v>
      </c>
    </row>
    <row r="3459" spans="1:9" ht="15" customHeight="1" x14ac:dyDescent="0.35">
      <c r="A3459" s="1705">
        <v>72130</v>
      </c>
      <c r="B3459" s="1706">
        <v>1.24</v>
      </c>
      <c r="C3459" s="100" t="s">
        <v>7761</v>
      </c>
      <c r="E3459" s="1705" t="s">
        <v>7428</v>
      </c>
    </row>
    <row r="3460" spans="1:9" ht="15" customHeight="1" x14ac:dyDescent="0.35">
      <c r="A3460" s="1705">
        <v>72130</v>
      </c>
      <c r="B3460" s="1706">
        <v>1.24</v>
      </c>
      <c r="C3460" s="100" t="s">
        <v>8990</v>
      </c>
      <c r="E3460" s="1705" t="s">
        <v>8689</v>
      </c>
    </row>
    <row r="3461" spans="1:9" ht="15" customHeight="1" x14ac:dyDescent="0.35">
      <c r="A3461" s="1705">
        <v>72130</v>
      </c>
      <c r="B3461" s="1706">
        <v>1.24</v>
      </c>
      <c r="C3461" s="100" t="s">
        <v>10013</v>
      </c>
      <c r="E3461" s="1705" t="s">
        <v>9583</v>
      </c>
    </row>
    <row r="3462" spans="1:9" ht="15" customHeight="1" x14ac:dyDescent="0.35">
      <c r="A3462" s="1705">
        <v>72130</v>
      </c>
      <c r="B3462" s="1706">
        <v>1.24</v>
      </c>
      <c r="C3462" s="100" t="s">
        <v>10014</v>
      </c>
      <c r="E3462" s="1705" t="s">
        <v>9583</v>
      </c>
    </row>
    <row r="3463" spans="1:9" ht="15" customHeight="1" x14ac:dyDescent="0.35">
      <c r="A3463" s="1705">
        <v>72130</v>
      </c>
      <c r="B3463" s="1706">
        <v>1.24</v>
      </c>
      <c r="C3463" s="89" t="s">
        <v>11168</v>
      </c>
      <c r="E3463" s="1705" t="s">
        <v>10273</v>
      </c>
    </row>
    <row r="3464" spans="1:9" ht="15" customHeight="1" x14ac:dyDescent="0.35">
      <c r="A3464" s="1705">
        <v>72130</v>
      </c>
      <c r="B3464" s="1706">
        <v>1.24</v>
      </c>
      <c r="C3464" s="89" t="s">
        <v>11169</v>
      </c>
      <c r="E3464" s="1705" t="s">
        <v>10273</v>
      </c>
    </row>
    <row r="3465" spans="1:9" ht="15" customHeight="1" x14ac:dyDescent="0.35">
      <c r="A3465" s="1705">
        <v>72130</v>
      </c>
      <c r="B3465" s="1706">
        <v>1.24</v>
      </c>
      <c r="C3465" s="100" t="s">
        <v>12325</v>
      </c>
      <c r="E3465" s="100" t="s">
        <v>12088</v>
      </c>
    </row>
    <row r="3466" spans="1:9" ht="15" customHeight="1" x14ac:dyDescent="0.35">
      <c r="A3466" s="1705">
        <v>72130</v>
      </c>
      <c r="B3466" s="1706">
        <v>1.24</v>
      </c>
      <c r="C3466" s="100" t="s">
        <v>13081</v>
      </c>
      <c r="E3466" s="1705" t="s">
        <v>12542</v>
      </c>
    </row>
    <row r="3467" spans="1:9" ht="15" customHeight="1" x14ac:dyDescent="0.35">
      <c r="A3467" s="1705">
        <v>72130</v>
      </c>
      <c r="B3467" s="1706">
        <v>1.24</v>
      </c>
      <c r="C3467" s="100" t="s">
        <v>4055</v>
      </c>
      <c r="E3467" s="1705" t="s">
        <v>13383</v>
      </c>
    </row>
    <row r="3468" spans="1:9" ht="15" customHeight="1" x14ac:dyDescent="0.35">
      <c r="A3468" s="1705">
        <v>72130</v>
      </c>
      <c r="B3468" s="1706">
        <v>1.24</v>
      </c>
      <c r="C3468" s="100" t="s">
        <v>4056</v>
      </c>
      <c r="E3468" s="1705" t="s">
        <v>13383</v>
      </c>
    </row>
    <row r="3469" spans="1:9" ht="15" customHeight="1" x14ac:dyDescent="0.35">
      <c r="A3469" s="1705">
        <v>72131</v>
      </c>
      <c r="B3469" s="1706">
        <v>0.98</v>
      </c>
      <c r="C3469" s="89" t="s">
        <v>2390</v>
      </c>
      <c r="E3469" s="1705" t="s">
        <v>19</v>
      </c>
    </row>
    <row r="3470" spans="1:9" ht="15" customHeight="1" x14ac:dyDescent="0.35">
      <c r="A3470" s="1705">
        <v>72131</v>
      </c>
      <c r="B3470" s="1706">
        <v>0.98</v>
      </c>
      <c r="C3470" s="89" t="s">
        <v>142</v>
      </c>
      <c r="E3470" s="1705" t="s">
        <v>39</v>
      </c>
    </row>
    <row r="3471" spans="1:9" ht="15" customHeight="1" x14ac:dyDescent="0.35">
      <c r="A3471" s="1705">
        <v>72131</v>
      </c>
      <c r="B3471" s="1706">
        <v>0.98</v>
      </c>
      <c r="C3471" s="100" t="s">
        <v>424</v>
      </c>
      <c r="E3471" s="1705" t="s">
        <v>182</v>
      </c>
    </row>
    <row r="3472" spans="1:9" ht="15" customHeight="1" x14ac:dyDescent="0.35">
      <c r="A3472" s="1705">
        <v>72131</v>
      </c>
      <c r="B3472" s="1706">
        <v>0.98</v>
      </c>
      <c r="C3472" s="100" t="s">
        <v>425</v>
      </c>
      <c r="E3472" s="1705" t="s">
        <v>182</v>
      </c>
    </row>
    <row r="3473" spans="1:9" ht="15" customHeight="1" x14ac:dyDescent="0.35">
      <c r="A3473" s="1705">
        <v>72131</v>
      </c>
      <c r="B3473" s="1737">
        <v>0.98</v>
      </c>
      <c r="C3473" s="100" t="s">
        <v>704</v>
      </c>
      <c r="E3473" s="1705" t="s">
        <v>532</v>
      </c>
    </row>
    <row r="3474" spans="1:9" ht="15" customHeight="1" x14ac:dyDescent="0.35">
      <c r="A3474" s="1705">
        <v>72131</v>
      </c>
      <c r="B3474" s="1706">
        <v>0.98</v>
      </c>
      <c r="C3474" s="100" t="s">
        <v>8603</v>
      </c>
      <c r="E3474" s="1705" t="s">
        <v>875</v>
      </c>
    </row>
    <row r="3475" spans="1:9" ht="15" customHeight="1" x14ac:dyDescent="0.35">
      <c r="A3475" s="1705">
        <v>72131</v>
      </c>
      <c r="B3475" s="1706">
        <v>0.98</v>
      </c>
      <c r="C3475" s="89" t="s">
        <v>14033</v>
      </c>
      <c r="E3475" s="100" t="s">
        <v>875</v>
      </c>
    </row>
    <row r="3476" spans="1:9" ht="15" customHeight="1" x14ac:dyDescent="0.35">
      <c r="A3476" s="1705">
        <v>72131</v>
      </c>
      <c r="B3476" s="1706">
        <v>0.98</v>
      </c>
      <c r="C3476" s="89" t="s">
        <v>14034</v>
      </c>
      <c r="E3476" s="100" t="s">
        <v>875</v>
      </c>
    </row>
    <row r="3477" spans="1:9" ht="15" customHeight="1" x14ac:dyDescent="0.35">
      <c r="A3477" s="1705">
        <v>72131</v>
      </c>
      <c r="B3477" s="1706">
        <v>0.98</v>
      </c>
      <c r="C3477" s="100" t="s">
        <v>1099</v>
      </c>
      <c r="E3477" s="1705" t="s">
        <v>879</v>
      </c>
    </row>
    <row r="3478" spans="1:9" ht="15" customHeight="1" x14ac:dyDescent="0.35">
      <c r="A3478" s="1705">
        <v>72131</v>
      </c>
      <c r="B3478" s="1706">
        <v>0.98</v>
      </c>
      <c r="C3478" s="100" t="s">
        <v>1392</v>
      </c>
      <c r="E3478" s="1705" t="s">
        <v>1280</v>
      </c>
    </row>
    <row r="3479" spans="1:9" ht="15" customHeight="1" x14ac:dyDescent="0.35">
      <c r="A3479" s="1705">
        <v>72131</v>
      </c>
      <c r="B3479" s="1706">
        <v>0.98</v>
      </c>
      <c r="C3479" s="89" t="s">
        <v>14908</v>
      </c>
      <c r="E3479" s="1705" t="s">
        <v>1433</v>
      </c>
    </row>
    <row r="3480" spans="1:9" ht="15" customHeight="1" x14ac:dyDescent="0.35">
      <c r="A3480" s="1705">
        <v>72131</v>
      </c>
      <c r="B3480" s="1706">
        <v>0.98</v>
      </c>
      <c r="C3480" s="100" t="s">
        <v>2390</v>
      </c>
      <c r="E3480" s="1705" t="s">
        <v>2237</v>
      </c>
    </row>
    <row r="3481" spans="1:9" ht="15" customHeight="1" x14ac:dyDescent="0.35">
      <c r="A3481" s="1705">
        <v>72131</v>
      </c>
      <c r="B3481" s="1706">
        <v>0.98</v>
      </c>
      <c r="C3481" s="100" t="s">
        <v>3350</v>
      </c>
      <c r="E3481" s="1705" t="s">
        <v>2994</v>
      </c>
    </row>
    <row r="3482" spans="1:9" ht="15" customHeight="1" x14ac:dyDescent="0.35">
      <c r="A3482" s="1705">
        <v>72131</v>
      </c>
      <c r="B3482" s="1706">
        <v>0.98</v>
      </c>
      <c r="C3482" s="89" t="s">
        <v>4227</v>
      </c>
      <c r="E3482" s="100" t="s">
        <v>4174</v>
      </c>
    </row>
    <row r="3483" spans="1:9" ht="15" customHeight="1" x14ac:dyDescent="0.35">
      <c r="A3483" s="1705">
        <v>72131</v>
      </c>
      <c r="B3483" s="1706">
        <v>0.98</v>
      </c>
      <c r="C3483" s="89" t="s">
        <v>4426</v>
      </c>
      <c r="E3483" s="1705" t="s">
        <v>4266</v>
      </c>
      <c r="F3483" s="100"/>
      <c r="I3483" s="100"/>
    </row>
    <row r="3484" spans="1:9" ht="15" customHeight="1" x14ac:dyDescent="0.35">
      <c r="A3484" s="1705">
        <v>72131</v>
      </c>
      <c r="B3484" s="1706">
        <v>0.98</v>
      </c>
      <c r="C3484" s="100" t="s">
        <v>1392</v>
      </c>
      <c r="E3484" s="100" t="s">
        <v>4609</v>
      </c>
    </row>
    <row r="3485" spans="1:9" ht="15" customHeight="1" x14ac:dyDescent="0.35">
      <c r="A3485" s="1705">
        <v>72131</v>
      </c>
      <c r="B3485" s="1706">
        <v>0.98</v>
      </c>
      <c r="C3485" s="100" t="s">
        <v>5077</v>
      </c>
      <c r="E3485" s="100" t="s">
        <v>4946</v>
      </c>
    </row>
    <row r="3486" spans="1:9" ht="15" customHeight="1" x14ac:dyDescent="0.35">
      <c r="A3486" s="1705">
        <v>72131</v>
      </c>
      <c r="B3486" s="1706">
        <v>0.98</v>
      </c>
      <c r="C3486" s="100" t="s">
        <v>5078</v>
      </c>
      <c r="E3486" s="100" t="s">
        <v>4946</v>
      </c>
    </row>
    <row r="3487" spans="1:9" ht="15" customHeight="1" x14ac:dyDescent="0.35">
      <c r="A3487" s="1705">
        <v>72131</v>
      </c>
      <c r="B3487" s="1706">
        <v>0.98</v>
      </c>
      <c r="C3487" s="89" t="s">
        <v>5319</v>
      </c>
      <c r="E3487" s="100" t="s">
        <v>5155</v>
      </c>
    </row>
    <row r="3488" spans="1:9" ht="15" customHeight="1" x14ac:dyDescent="0.35">
      <c r="A3488" s="1705">
        <v>72131</v>
      </c>
      <c r="B3488" s="1706">
        <v>0.98</v>
      </c>
      <c r="C3488" s="100" t="s">
        <v>5632</v>
      </c>
      <c r="E3488" s="100" t="s">
        <v>5452</v>
      </c>
    </row>
    <row r="3489" spans="1:9" ht="15" customHeight="1" x14ac:dyDescent="0.35">
      <c r="A3489" s="1705">
        <v>72131</v>
      </c>
      <c r="B3489" s="1706">
        <v>0.98</v>
      </c>
      <c r="C3489" s="100" t="s">
        <v>5853</v>
      </c>
      <c r="E3489" s="100" t="s">
        <v>5695</v>
      </c>
    </row>
    <row r="3490" spans="1:9" ht="15" customHeight="1" x14ac:dyDescent="0.35">
      <c r="A3490" s="1705">
        <v>72131</v>
      </c>
      <c r="B3490" s="1706">
        <v>0.98</v>
      </c>
      <c r="C3490" s="89" t="s">
        <v>8233</v>
      </c>
      <c r="E3490" s="100" t="s">
        <v>5912</v>
      </c>
    </row>
    <row r="3491" spans="1:9" ht="15" customHeight="1" x14ac:dyDescent="0.35">
      <c r="A3491" s="1705">
        <v>72131</v>
      </c>
      <c r="B3491" s="1706">
        <v>0.98</v>
      </c>
      <c r="C3491" s="100" t="s">
        <v>6039</v>
      </c>
      <c r="E3491" s="100" t="s">
        <v>5923</v>
      </c>
    </row>
    <row r="3492" spans="1:9" ht="15" customHeight="1" x14ac:dyDescent="0.35">
      <c r="A3492" s="1705">
        <v>72131</v>
      </c>
      <c r="B3492" s="1706">
        <v>0.98</v>
      </c>
      <c r="C3492" s="89" t="s">
        <v>6319</v>
      </c>
      <c r="E3492" s="100" t="s">
        <v>6110</v>
      </c>
      <c r="F3492" s="100"/>
      <c r="I3492" s="100"/>
    </row>
    <row r="3493" spans="1:9" ht="15" customHeight="1" x14ac:dyDescent="0.35">
      <c r="A3493" s="1705">
        <v>72131</v>
      </c>
      <c r="B3493" s="1706">
        <v>0.98</v>
      </c>
      <c r="C3493" s="89" t="s">
        <v>6540</v>
      </c>
      <c r="E3493" s="100" t="s">
        <v>6503</v>
      </c>
    </row>
    <row r="3494" spans="1:9" ht="15" customHeight="1" x14ac:dyDescent="0.35">
      <c r="A3494" s="1705">
        <v>72131</v>
      </c>
      <c r="B3494" s="1706">
        <v>0.98</v>
      </c>
      <c r="C3494" s="100" t="s">
        <v>2390</v>
      </c>
      <c r="E3494" s="1705" t="s">
        <v>6737</v>
      </c>
    </row>
    <row r="3495" spans="1:9" ht="15" customHeight="1" x14ac:dyDescent="0.35">
      <c r="A3495" s="1705">
        <v>72131</v>
      </c>
      <c r="B3495" s="1706">
        <v>0.98</v>
      </c>
      <c r="C3495" s="89" t="s">
        <v>2390</v>
      </c>
      <c r="E3495" s="1705" t="s">
        <v>6965</v>
      </c>
    </row>
    <row r="3496" spans="1:9" ht="15" customHeight="1" x14ac:dyDescent="0.35">
      <c r="A3496" s="1705">
        <v>72131</v>
      </c>
      <c r="B3496" s="1706">
        <v>0.98</v>
      </c>
      <c r="C3496" s="100" t="s">
        <v>5853</v>
      </c>
      <c r="E3496" s="1705" t="s">
        <v>7428</v>
      </c>
    </row>
    <row r="3497" spans="1:9" ht="15" customHeight="1" x14ac:dyDescent="0.35">
      <c r="A3497" s="1705">
        <v>72131</v>
      </c>
      <c r="B3497" s="1706">
        <v>0.98</v>
      </c>
      <c r="C3497" s="1705" t="s">
        <v>8050</v>
      </c>
      <c r="E3497" s="100" t="s">
        <v>7979</v>
      </c>
    </row>
    <row r="3498" spans="1:9" ht="15" customHeight="1" x14ac:dyDescent="0.35">
      <c r="A3498" s="1705">
        <v>72131</v>
      </c>
      <c r="B3498" s="1706">
        <v>0.98</v>
      </c>
      <c r="C3498" s="89" t="s">
        <v>8952</v>
      </c>
      <c r="E3498" s="1705" t="s">
        <v>8689</v>
      </c>
    </row>
    <row r="3499" spans="1:9" ht="15" customHeight="1" x14ac:dyDescent="0.35">
      <c r="A3499" s="1705">
        <v>72131</v>
      </c>
      <c r="B3499" s="1706">
        <v>0.98</v>
      </c>
      <c r="C3499" s="100" t="s">
        <v>9372</v>
      </c>
      <c r="E3499" s="1738" t="s">
        <v>9126</v>
      </c>
    </row>
    <row r="3500" spans="1:9" ht="15" customHeight="1" x14ac:dyDescent="0.35">
      <c r="A3500" s="1705">
        <v>72131</v>
      </c>
      <c r="B3500" s="1706">
        <v>0.98</v>
      </c>
      <c r="C3500" s="100" t="s">
        <v>9899</v>
      </c>
      <c r="E3500" s="1705" t="s">
        <v>9583</v>
      </c>
    </row>
    <row r="3501" spans="1:9" ht="15" customHeight="1" x14ac:dyDescent="0.35">
      <c r="A3501" s="1705">
        <v>72131</v>
      </c>
      <c r="B3501" s="1706">
        <v>0.98</v>
      </c>
      <c r="C3501" s="100" t="s">
        <v>2390</v>
      </c>
      <c r="E3501" s="1705" t="s">
        <v>9583</v>
      </c>
    </row>
    <row r="3502" spans="1:9" ht="15" customHeight="1" x14ac:dyDescent="0.35">
      <c r="A3502" s="1705">
        <v>72131</v>
      </c>
      <c r="B3502" s="1706">
        <v>0.98</v>
      </c>
      <c r="C3502" s="89" t="s">
        <v>10979</v>
      </c>
      <c r="E3502" s="1705" t="s">
        <v>10273</v>
      </c>
    </row>
    <row r="3503" spans="1:9" ht="15" customHeight="1" x14ac:dyDescent="0.35">
      <c r="A3503" s="1705">
        <v>72131</v>
      </c>
      <c r="B3503" s="1706">
        <v>0.98</v>
      </c>
      <c r="C3503" s="89" t="s">
        <v>10980</v>
      </c>
      <c r="E3503" s="1705" t="s">
        <v>10273</v>
      </c>
    </row>
    <row r="3504" spans="1:9" ht="15" customHeight="1" x14ac:dyDescent="0.35">
      <c r="A3504" s="1705">
        <v>72131</v>
      </c>
      <c r="B3504" s="1706">
        <v>0.98</v>
      </c>
      <c r="C3504" s="89" t="s">
        <v>10981</v>
      </c>
      <c r="E3504" s="1705" t="s">
        <v>10273</v>
      </c>
    </row>
    <row r="3505" spans="1:9" ht="15" customHeight="1" x14ac:dyDescent="0.35">
      <c r="A3505" s="1705">
        <v>72131</v>
      </c>
      <c r="B3505" s="1706">
        <v>0.98</v>
      </c>
      <c r="C3505" s="89" t="s">
        <v>10982</v>
      </c>
      <c r="E3505" s="1705" t="s">
        <v>10273</v>
      </c>
    </row>
    <row r="3506" spans="1:9" ht="15" customHeight="1" x14ac:dyDescent="0.35">
      <c r="A3506" s="1705">
        <v>72131</v>
      </c>
      <c r="B3506" s="1706">
        <v>0.98</v>
      </c>
      <c r="C3506" s="89" t="s">
        <v>10983</v>
      </c>
      <c r="E3506" s="1705" t="s">
        <v>10273</v>
      </c>
    </row>
    <row r="3507" spans="1:9" ht="15" customHeight="1" x14ac:dyDescent="0.35">
      <c r="A3507" s="1705">
        <v>72131</v>
      </c>
      <c r="B3507" s="1706">
        <v>0.98</v>
      </c>
      <c r="C3507" s="1705" t="s">
        <v>10984</v>
      </c>
      <c r="E3507" s="1705" t="s">
        <v>10273</v>
      </c>
      <c r="F3507" s="100"/>
      <c r="I3507" s="100"/>
    </row>
    <row r="3508" spans="1:9" ht="15" customHeight="1" x14ac:dyDescent="0.35">
      <c r="A3508" s="1705">
        <v>72131</v>
      </c>
      <c r="B3508" s="1706">
        <v>0.98</v>
      </c>
      <c r="C3508" s="89" t="s">
        <v>6039</v>
      </c>
      <c r="E3508" s="1705" t="s">
        <v>10273</v>
      </c>
    </row>
    <row r="3509" spans="1:9" ht="15" customHeight="1" x14ac:dyDescent="0.35">
      <c r="A3509" s="1705">
        <v>72131</v>
      </c>
      <c r="B3509" s="1706">
        <v>0.98</v>
      </c>
      <c r="C3509" s="89" t="s">
        <v>10985</v>
      </c>
      <c r="E3509" s="1705" t="s">
        <v>10273</v>
      </c>
      <c r="F3509" s="100"/>
      <c r="I3509" s="100"/>
    </row>
    <row r="3510" spans="1:9" ht="15" customHeight="1" x14ac:dyDescent="0.35">
      <c r="A3510" s="1705">
        <v>72131</v>
      </c>
      <c r="B3510" s="1706">
        <v>0.98</v>
      </c>
      <c r="C3510" s="89" t="s">
        <v>10986</v>
      </c>
      <c r="E3510" s="1705" t="s">
        <v>10273</v>
      </c>
    </row>
    <row r="3511" spans="1:9" ht="15" customHeight="1" x14ac:dyDescent="0.35">
      <c r="A3511" s="1705">
        <v>72131</v>
      </c>
      <c r="B3511" s="1706">
        <v>0.98</v>
      </c>
      <c r="C3511" s="1705" t="s">
        <v>10987</v>
      </c>
      <c r="E3511" s="1705" t="s">
        <v>10273</v>
      </c>
    </row>
    <row r="3512" spans="1:9" ht="15" customHeight="1" x14ac:dyDescent="0.35">
      <c r="A3512" s="1705">
        <v>72131</v>
      </c>
      <c r="B3512" s="1706">
        <v>0.98</v>
      </c>
      <c r="C3512" s="1705" t="s">
        <v>10988</v>
      </c>
      <c r="E3512" s="1705" t="s">
        <v>10273</v>
      </c>
    </row>
    <row r="3513" spans="1:9" ht="15" customHeight="1" x14ac:dyDescent="0.35">
      <c r="A3513" s="1705">
        <v>72131</v>
      </c>
      <c r="B3513" s="1706">
        <v>0.98</v>
      </c>
      <c r="C3513" s="1705" t="s">
        <v>10989</v>
      </c>
      <c r="E3513" s="1705" t="s">
        <v>10273</v>
      </c>
    </row>
    <row r="3514" spans="1:9" ht="15" customHeight="1" x14ac:dyDescent="0.35">
      <c r="A3514" s="1705">
        <v>72131</v>
      </c>
      <c r="B3514" s="1706">
        <v>0.98</v>
      </c>
      <c r="C3514" s="89" t="s">
        <v>10990</v>
      </c>
      <c r="E3514" s="1705" t="s">
        <v>10273</v>
      </c>
    </row>
    <row r="3515" spans="1:9" ht="15" customHeight="1" x14ac:dyDescent="0.35">
      <c r="A3515" s="1705">
        <v>72131</v>
      </c>
      <c r="B3515" s="1706">
        <v>0.98</v>
      </c>
      <c r="C3515" s="89" t="s">
        <v>10991</v>
      </c>
      <c r="E3515" s="1705" t="s">
        <v>10273</v>
      </c>
    </row>
    <row r="3516" spans="1:9" ht="15" customHeight="1" x14ac:dyDescent="0.35">
      <c r="A3516" s="1705">
        <v>72131</v>
      </c>
      <c r="B3516" s="1706">
        <v>0.98</v>
      </c>
      <c r="C3516" s="89" t="s">
        <v>10992</v>
      </c>
      <c r="E3516" s="1705" t="s">
        <v>10273</v>
      </c>
    </row>
    <row r="3517" spans="1:9" ht="15" customHeight="1" x14ac:dyDescent="0.35">
      <c r="A3517" s="1705">
        <v>72131</v>
      </c>
      <c r="B3517" s="1706">
        <v>0.98</v>
      </c>
      <c r="C3517" s="89" t="s">
        <v>10993</v>
      </c>
      <c r="E3517" s="1705" t="s">
        <v>10273</v>
      </c>
    </row>
    <row r="3518" spans="1:9" ht="15" customHeight="1" x14ac:dyDescent="0.35">
      <c r="A3518" s="1705">
        <v>72131</v>
      </c>
      <c r="B3518" s="1706">
        <v>0.98</v>
      </c>
      <c r="C3518" s="89" t="s">
        <v>10994</v>
      </c>
      <c r="E3518" s="1705" t="s">
        <v>10273</v>
      </c>
    </row>
    <row r="3519" spans="1:9" ht="15" customHeight="1" x14ac:dyDescent="0.35">
      <c r="A3519" s="1705">
        <v>72131</v>
      </c>
      <c r="B3519" s="1706">
        <v>0.98</v>
      </c>
      <c r="C3519" s="89" t="s">
        <v>10995</v>
      </c>
      <c r="E3519" s="1705" t="s">
        <v>10273</v>
      </c>
    </row>
    <row r="3520" spans="1:9" ht="15" customHeight="1" x14ac:dyDescent="0.35">
      <c r="A3520" s="1705">
        <v>72131</v>
      </c>
      <c r="B3520" s="1706">
        <v>0.98</v>
      </c>
      <c r="C3520" s="89" t="s">
        <v>10996</v>
      </c>
      <c r="E3520" s="1705" t="s">
        <v>10273</v>
      </c>
    </row>
    <row r="3521" spans="1:5" ht="15" customHeight="1" x14ac:dyDescent="0.35">
      <c r="A3521" s="1705">
        <v>72131</v>
      </c>
      <c r="B3521" s="1706">
        <v>0.98</v>
      </c>
      <c r="C3521" s="89" t="s">
        <v>10997</v>
      </c>
      <c r="E3521" s="1705" t="s">
        <v>10273</v>
      </c>
    </row>
    <row r="3522" spans="1:5" ht="15" customHeight="1" x14ac:dyDescent="0.35">
      <c r="A3522" s="1705">
        <v>72131</v>
      </c>
      <c r="B3522" s="1706">
        <v>0.98</v>
      </c>
      <c r="C3522" s="89" t="s">
        <v>10998</v>
      </c>
      <c r="E3522" s="1705" t="s">
        <v>10273</v>
      </c>
    </row>
    <row r="3523" spans="1:5" ht="15" customHeight="1" x14ac:dyDescent="0.35">
      <c r="A3523" s="1705">
        <v>72131</v>
      </c>
      <c r="B3523" s="1706">
        <v>0.98</v>
      </c>
      <c r="C3523" s="100" t="s">
        <v>4003</v>
      </c>
      <c r="E3523" s="100" t="s">
        <v>12088</v>
      </c>
    </row>
    <row r="3524" spans="1:5" ht="15" customHeight="1" x14ac:dyDescent="0.35">
      <c r="A3524" s="1705">
        <v>72131</v>
      </c>
      <c r="B3524" s="1706">
        <v>0.98</v>
      </c>
      <c r="C3524" s="89" t="s">
        <v>5078</v>
      </c>
      <c r="E3524" s="1705" t="s">
        <v>12542</v>
      </c>
    </row>
    <row r="3525" spans="1:5" ht="15" customHeight="1" x14ac:dyDescent="0.35">
      <c r="A3525" s="1705">
        <v>72131</v>
      </c>
      <c r="B3525" s="1706">
        <v>0.98</v>
      </c>
      <c r="C3525" s="89" t="s">
        <v>12897</v>
      </c>
      <c r="E3525" s="1705" t="s">
        <v>12542</v>
      </c>
    </row>
    <row r="3526" spans="1:5" ht="15" customHeight="1" x14ac:dyDescent="0.35">
      <c r="A3526" s="1705">
        <v>72131</v>
      </c>
      <c r="B3526" s="1706">
        <v>0.98</v>
      </c>
      <c r="C3526" s="89" t="s">
        <v>12898</v>
      </c>
      <c r="E3526" s="1705" t="s">
        <v>12542</v>
      </c>
    </row>
    <row r="3527" spans="1:5" ht="15" customHeight="1" x14ac:dyDescent="0.35">
      <c r="A3527" s="1705">
        <v>72131</v>
      </c>
      <c r="B3527" s="1706">
        <v>0.98</v>
      </c>
      <c r="C3527" s="100" t="s">
        <v>4003</v>
      </c>
      <c r="E3527" s="1705" t="s">
        <v>13383</v>
      </c>
    </row>
    <row r="3528" spans="1:5" ht="15" customHeight="1" x14ac:dyDescent="0.35">
      <c r="A3528" s="1705">
        <v>72131</v>
      </c>
      <c r="B3528" s="1706">
        <v>0.98</v>
      </c>
      <c r="C3528" s="100" t="s">
        <v>4004</v>
      </c>
      <c r="E3528" s="1705" t="s">
        <v>13383</v>
      </c>
    </row>
    <row r="3529" spans="1:5" ht="15" customHeight="1" x14ac:dyDescent="0.35">
      <c r="A3529" s="1705">
        <v>72131</v>
      </c>
      <c r="B3529" s="1706">
        <v>0.98</v>
      </c>
      <c r="C3529" s="1705" t="s">
        <v>13431</v>
      </c>
      <c r="E3529" s="1705" t="s">
        <v>13430</v>
      </c>
    </row>
    <row r="3530" spans="1:5" ht="15" customHeight="1" x14ac:dyDescent="0.35">
      <c r="A3530" s="1705">
        <v>72131</v>
      </c>
      <c r="B3530" s="1706">
        <v>0.98</v>
      </c>
      <c r="C3530" s="89" t="s">
        <v>13502</v>
      </c>
      <c r="E3530" s="1705" t="s">
        <v>13430</v>
      </c>
    </row>
    <row r="3531" spans="1:5" ht="15" customHeight="1" x14ac:dyDescent="0.35">
      <c r="A3531" s="1705">
        <v>72131</v>
      </c>
      <c r="B3531" s="1706">
        <v>0.98</v>
      </c>
      <c r="C3531" s="1705" t="s">
        <v>13759</v>
      </c>
      <c r="E3531" s="1705" t="s">
        <v>13580</v>
      </c>
    </row>
    <row r="3532" spans="1:5" ht="15" customHeight="1" x14ac:dyDescent="0.35">
      <c r="A3532" s="1705">
        <v>72132</v>
      </c>
      <c r="B3532" s="1706">
        <v>1.19</v>
      </c>
      <c r="C3532" s="100" t="s">
        <v>2905</v>
      </c>
      <c r="E3532" s="1705" t="s">
        <v>19</v>
      </c>
    </row>
    <row r="3533" spans="1:5" ht="15" customHeight="1" x14ac:dyDescent="0.35">
      <c r="A3533" s="1705">
        <v>72132</v>
      </c>
      <c r="B3533" s="1706">
        <v>1.19</v>
      </c>
      <c r="C3533" s="100" t="s">
        <v>2447</v>
      </c>
      <c r="E3533" s="1705" t="s">
        <v>19</v>
      </c>
    </row>
    <row r="3534" spans="1:5" ht="15" customHeight="1" x14ac:dyDescent="0.35">
      <c r="A3534" s="1705">
        <v>72132</v>
      </c>
      <c r="B3534" s="1706">
        <v>1.19</v>
      </c>
      <c r="C3534" s="100" t="s">
        <v>157</v>
      </c>
      <c r="E3534" s="1705" t="s">
        <v>39</v>
      </c>
    </row>
    <row r="3535" spans="1:5" ht="15" customHeight="1" x14ac:dyDescent="0.35">
      <c r="A3535" s="1705">
        <v>72132</v>
      </c>
      <c r="B3535" s="1706">
        <v>1.19</v>
      </c>
      <c r="C3535" s="89" t="s">
        <v>451</v>
      </c>
      <c r="E3535" s="1705" t="s">
        <v>182</v>
      </c>
    </row>
    <row r="3536" spans="1:5" ht="15" customHeight="1" x14ac:dyDescent="0.35">
      <c r="A3536" s="1705">
        <v>72132</v>
      </c>
      <c r="B3536" s="1706">
        <v>1.19</v>
      </c>
      <c r="C3536" s="100" t="s">
        <v>451</v>
      </c>
      <c r="E3536" s="1705" t="s">
        <v>182</v>
      </c>
    </row>
    <row r="3537" spans="1:5" ht="15" customHeight="1" x14ac:dyDescent="0.35">
      <c r="A3537" s="1705">
        <v>72132</v>
      </c>
      <c r="B3537" s="1737">
        <v>1.19</v>
      </c>
      <c r="C3537" s="100" t="s">
        <v>740</v>
      </c>
      <c r="E3537" s="1705" t="s">
        <v>532</v>
      </c>
    </row>
    <row r="3538" spans="1:5" ht="15" customHeight="1" x14ac:dyDescent="0.35">
      <c r="A3538" s="1705">
        <v>72132</v>
      </c>
      <c r="B3538" s="1706">
        <v>1.19</v>
      </c>
      <c r="C3538" s="100" t="s">
        <v>8622</v>
      </c>
      <c r="E3538" s="1705" t="s">
        <v>875</v>
      </c>
    </row>
    <row r="3539" spans="1:5" ht="15" customHeight="1" x14ac:dyDescent="0.35">
      <c r="A3539" s="1705">
        <v>72132</v>
      </c>
      <c r="B3539" s="1706">
        <v>1.19</v>
      </c>
      <c r="C3539" s="89" t="s">
        <v>14050</v>
      </c>
      <c r="E3539" s="100" t="s">
        <v>875</v>
      </c>
    </row>
    <row r="3540" spans="1:5" ht="15" customHeight="1" x14ac:dyDescent="0.35">
      <c r="A3540" s="1705">
        <v>72132</v>
      </c>
      <c r="B3540" s="1706">
        <v>1.19</v>
      </c>
      <c r="C3540" s="100" t="s">
        <v>1130</v>
      </c>
      <c r="E3540" s="1705" t="s">
        <v>879</v>
      </c>
    </row>
    <row r="3541" spans="1:5" ht="15" customHeight="1" x14ac:dyDescent="0.35">
      <c r="A3541" s="1740">
        <v>72132</v>
      </c>
      <c r="B3541" s="1706">
        <v>1.19</v>
      </c>
      <c r="C3541" s="1742" t="s">
        <v>1550</v>
      </c>
      <c r="E3541" s="1705" t="s">
        <v>1433</v>
      </c>
    </row>
    <row r="3542" spans="1:5" ht="15" customHeight="1" x14ac:dyDescent="0.35">
      <c r="A3542" s="1705">
        <v>72132</v>
      </c>
      <c r="B3542" s="1706">
        <v>1.19</v>
      </c>
      <c r="C3542" s="100" t="s">
        <v>2022</v>
      </c>
      <c r="E3542" s="1705" t="s">
        <v>1755</v>
      </c>
    </row>
    <row r="3543" spans="1:5" ht="15" customHeight="1" x14ac:dyDescent="0.35">
      <c r="A3543" s="1705">
        <v>72132</v>
      </c>
      <c r="B3543" s="1706">
        <v>1.19</v>
      </c>
      <c r="C3543" s="100" t="s">
        <v>2447</v>
      </c>
      <c r="E3543" s="1705" t="s">
        <v>2237</v>
      </c>
    </row>
    <row r="3544" spans="1:5" ht="15" customHeight="1" x14ac:dyDescent="0.35">
      <c r="A3544" s="1705">
        <v>72132</v>
      </c>
      <c r="B3544" s="1706">
        <v>1.19</v>
      </c>
      <c r="C3544" s="100" t="s">
        <v>3458</v>
      </c>
      <c r="E3544" s="1705" t="s">
        <v>2994</v>
      </c>
    </row>
    <row r="3545" spans="1:5" ht="15" customHeight="1" x14ac:dyDescent="0.35">
      <c r="A3545" s="1705">
        <v>72132</v>
      </c>
      <c r="B3545" s="1706">
        <v>1.19</v>
      </c>
      <c r="C3545" s="100" t="s">
        <v>4240</v>
      </c>
      <c r="E3545" s="100" t="s">
        <v>4174</v>
      </c>
    </row>
    <row r="3546" spans="1:5" ht="15" customHeight="1" x14ac:dyDescent="0.35">
      <c r="A3546" s="1705">
        <v>72132</v>
      </c>
      <c r="B3546" s="1706">
        <v>1.19</v>
      </c>
      <c r="C3546" s="100" t="s">
        <v>4872</v>
      </c>
      <c r="E3546" s="100" t="s">
        <v>4609</v>
      </c>
    </row>
    <row r="3547" spans="1:5" ht="15" customHeight="1" x14ac:dyDescent="0.35">
      <c r="A3547" s="1705">
        <v>72132</v>
      </c>
      <c r="B3547" s="1706">
        <v>1.19</v>
      </c>
      <c r="C3547" s="100" t="s">
        <v>5107</v>
      </c>
      <c r="E3547" s="100" t="s">
        <v>4946</v>
      </c>
    </row>
    <row r="3548" spans="1:5" ht="15" customHeight="1" x14ac:dyDescent="0.35">
      <c r="A3548" s="1705">
        <v>72132</v>
      </c>
      <c r="B3548" s="1706">
        <v>1.19</v>
      </c>
      <c r="C3548" s="100" t="s">
        <v>5108</v>
      </c>
      <c r="E3548" s="100" t="s">
        <v>4946</v>
      </c>
    </row>
    <row r="3549" spans="1:5" ht="15" customHeight="1" x14ac:dyDescent="0.35">
      <c r="A3549" s="1705">
        <v>72132</v>
      </c>
      <c r="B3549" s="1706">
        <v>1.19</v>
      </c>
      <c r="C3549" s="89" t="s">
        <v>5109</v>
      </c>
      <c r="E3549" s="100" t="s">
        <v>4946</v>
      </c>
    </row>
    <row r="3550" spans="1:5" ht="15" customHeight="1" x14ac:dyDescent="0.35">
      <c r="A3550" s="1705">
        <v>72132</v>
      </c>
      <c r="B3550" s="1706">
        <v>1.19</v>
      </c>
      <c r="C3550" s="100" t="s">
        <v>5336</v>
      </c>
      <c r="E3550" s="100" t="s">
        <v>5155</v>
      </c>
    </row>
    <row r="3551" spans="1:5" ht="15" customHeight="1" x14ac:dyDescent="0.35">
      <c r="A3551" s="1705">
        <v>72132</v>
      </c>
      <c r="B3551" s="1706">
        <v>1.19</v>
      </c>
      <c r="C3551" s="100" t="s">
        <v>5870</v>
      </c>
      <c r="E3551" s="100" t="s">
        <v>5695</v>
      </c>
    </row>
    <row r="3552" spans="1:5" ht="15" customHeight="1" x14ac:dyDescent="0.35">
      <c r="A3552" s="1705">
        <v>72132</v>
      </c>
      <c r="B3552" s="1706">
        <v>1.19</v>
      </c>
      <c r="C3552" s="100" t="s">
        <v>8267</v>
      </c>
      <c r="E3552" s="100" t="s">
        <v>5912</v>
      </c>
    </row>
    <row r="3553" spans="1:9" ht="15" customHeight="1" x14ac:dyDescent="0.35">
      <c r="A3553" s="1705">
        <v>72132</v>
      </c>
      <c r="B3553" s="1706">
        <v>1.19</v>
      </c>
      <c r="C3553" s="100" t="s">
        <v>6062</v>
      </c>
      <c r="E3553" s="100" t="s">
        <v>5923</v>
      </c>
      <c r="F3553" s="100"/>
      <c r="I3553" s="100"/>
    </row>
    <row r="3554" spans="1:9" ht="15" customHeight="1" x14ac:dyDescent="0.35">
      <c r="A3554" s="1705">
        <v>72132</v>
      </c>
      <c r="B3554" s="1706">
        <v>1.19</v>
      </c>
      <c r="C3554" s="100" t="s">
        <v>6385</v>
      </c>
      <c r="E3554" s="100" t="s">
        <v>6110</v>
      </c>
    </row>
    <row r="3555" spans="1:9" ht="15" customHeight="1" x14ac:dyDescent="0.35">
      <c r="A3555" s="1705">
        <v>72132</v>
      </c>
      <c r="B3555" s="1706">
        <v>1.19</v>
      </c>
      <c r="C3555" s="89" t="s">
        <v>5108</v>
      </c>
      <c r="E3555" s="1705" t="s">
        <v>7410</v>
      </c>
    </row>
    <row r="3556" spans="1:9" ht="15" customHeight="1" x14ac:dyDescent="0.35">
      <c r="A3556" s="1705">
        <v>72132</v>
      </c>
      <c r="B3556" s="1706">
        <v>1.19</v>
      </c>
      <c r="C3556" s="100" t="s">
        <v>7716</v>
      </c>
      <c r="E3556" s="1705" t="s">
        <v>7428</v>
      </c>
    </row>
    <row r="3557" spans="1:9" ht="15" customHeight="1" x14ac:dyDescent="0.35">
      <c r="A3557" s="1705">
        <v>72132</v>
      </c>
      <c r="B3557" s="1706">
        <v>1.19</v>
      </c>
      <c r="C3557" s="89" t="s">
        <v>5109</v>
      </c>
      <c r="E3557" s="1705" t="s">
        <v>8689</v>
      </c>
      <c r="F3557" s="100"/>
      <c r="I3557" s="100"/>
    </row>
    <row r="3558" spans="1:9" ht="14.5" customHeight="1" x14ac:dyDescent="0.35">
      <c r="A3558" s="1705">
        <v>72132</v>
      </c>
      <c r="B3558" s="1706">
        <v>1.19</v>
      </c>
      <c r="C3558" s="100" t="s">
        <v>9429</v>
      </c>
      <c r="E3558" s="1738" t="s">
        <v>9126</v>
      </c>
      <c r="F3558" s="100"/>
      <c r="I3558" s="100"/>
    </row>
    <row r="3559" spans="1:9" ht="14.5" customHeight="1" x14ac:dyDescent="0.35">
      <c r="A3559" s="1705">
        <v>72132</v>
      </c>
      <c r="B3559" s="1706">
        <v>1.19</v>
      </c>
      <c r="C3559" s="89" t="s">
        <v>9974</v>
      </c>
      <c r="E3559" s="1705" t="s">
        <v>9583</v>
      </c>
    </row>
    <row r="3560" spans="1:9" ht="15" customHeight="1" x14ac:dyDescent="0.35">
      <c r="A3560" s="1735">
        <v>72132</v>
      </c>
      <c r="B3560" s="1736">
        <v>1.19</v>
      </c>
      <c r="C3560" s="100" t="s">
        <v>2447</v>
      </c>
      <c r="E3560" s="1705" t="s">
        <v>9583</v>
      </c>
    </row>
    <row r="3561" spans="1:9" ht="15" customHeight="1" x14ac:dyDescent="0.35">
      <c r="A3561" s="1705">
        <v>72132</v>
      </c>
      <c r="B3561" s="1706">
        <v>1.19</v>
      </c>
      <c r="C3561" s="89" t="s">
        <v>9975</v>
      </c>
      <c r="E3561" s="1705" t="s">
        <v>9583</v>
      </c>
    </row>
    <row r="3562" spans="1:9" ht="15" customHeight="1" x14ac:dyDescent="0.35">
      <c r="A3562" s="1705">
        <v>72132</v>
      </c>
      <c r="B3562" s="1706">
        <v>1.19</v>
      </c>
      <c r="C3562" s="100" t="s">
        <v>4041</v>
      </c>
      <c r="E3562" s="100" t="s">
        <v>12088</v>
      </c>
    </row>
    <row r="3563" spans="1:9" ht="15" customHeight="1" x14ac:dyDescent="0.35">
      <c r="A3563" s="1705">
        <v>72132</v>
      </c>
      <c r="B3563" s="1706">
        <v>1.19</v>
      </c>
      <c r="C3563" s="1705" t="s">
        <v>13031</v>
      </c>
      <c r="E3563" s="1705" t="s">
        <v>12542</v>
      </c>
    </row>
    <row r="3564" spans="1:9" ht="15" customHeight="1" x14ac:dyDescent="0.35">
      <c r="A3564" s="1705">
        <v>72132</v>
      </c>
      <c r="B3564" s="1706">
        <v>1.19</v>
      </c>
      <c r="C3564" s="100" t="s">
        <v>13032</v>
      </c>
      <c r="E3564" s="1705" t="s">
        <v>12542</v>
      </c>
    </row>
    <row r="3565" spans="1:9" ht="15" customHeight="1" x14ac:dyDescent="0.35">
      <c r="A3565" s="1705">
        <v>72132</v>
      </c>
      <c r="B3565" s="1706">
        <v>1.19</v>
      </c>
      <c r="C3565" s="100" t="s">
        <v>4041</v>
      </c>
      <c r="E3565" s="1705" t="s">
        <v>13383</v>
      </c>
    </row>
    <row r="3566" spans="1:9" ht="15" customHeight="1" x14ac:dyDescent="0.35">
      <c r="A3566" s="1705">
        <v>72132</v>
      </c>
      <c r="B3566" s="1706">
        <v>1.19</v>
      </c>
      <c r="C3566" s="100" t="s">
        <v>4042</v>
      </c>
      <c r="E3566" s="1705" t="s">
        <v>13383</v>
      </c>
    </row>
    <row r="3567" spans="1:9" ht="15" customHeight="1" x14ac:dyDescent="0.35">
      <c r="A3567" s="1705">
        <v>72133</v>
      </c>
      <c r="B3567" s="1706">
        <v>1.24</v>
      </c>
      <c r="C3567" s="100" t="s">
        <v>2917</v>
      </c>
      <c r="E3567" s="1705" t="s">
        <v>19</v>
      </c>
    </row>
    <row r="3568" spans="1:9" ht="15" customHeight="1" x14ac:dyDescent="0.35">
      <c r="A3568" s="1705">
        <v>72133</v>
      </c>
      <c r="B3568" s="1706">
        <v>1.24</v>
      </c>
      <c r="C3568" s="100" t="s">
        <v>2918</v>
      </c>
      <c r="E3568" s="1705" t="s">
        <v>19</v>
      </c>
    </row>
    <row r="3569" spans="1:9" ht="15" customHeight="1" x14ac:dyDescent="0.35">
      <c r="A3569" s="1705">
        <v>72133</v>
      </c>
      <c r="B3569" s="1706">
        <v>1.24</v>
      </c>
      <c r="C3569" s="100" t="s">
        <v>465</v>
      </c>
      <c r="E3569" s="1705" t="s">
        <v>182</v>
      </c>
    </row>
    <row r="3570" spans="1:9" ht="15" customHeight="1" x14ac:dyDescent="0.35">
      <c r="A3570" s="1705">
        <v>72133</v>
      </c>
      <c r="B3570" s="1706">
        <v>1.24</v>
      </c>
      <c r="C3570" s="100" t="s">
        <v>466</v>
      </c>
      <c r="E3570" s="1705" t="s">
        <v>182</v>
      </c>
    </row>
    <row r="3571" spans="1:9" ht="15" customHeight="1" x14ac:dyDescent="0.35">
      <c r="A3571" s="1705">
        <v>72133</v>
      </c>
      <c r="B3571" s="1706">
        <v>1.24</v>
      </c>
      <c r="C3571" s="100" t="s">
        <v>8629</v>
      </c>
      <c r="E3571" s="1705" t="s">
        <v>875</v>
      </c>
    </row>
    <row r="3572" spans="1:9" ht="15" customHeight="1" x14ac:dyDescent="0.35">
      <c r="A3572" s="1705">
        <v>72133</v>
      </c>
      <c r="B3572" s="1706">
        <v>1.24</v>
      </c>
      <c r="C3572" s="89" t="s">
        <v>14055</v>
      </c>
      <c r="E3572" s="100" t="s">
        <v>875</v>
      </c>
    </row>
    <row r="3573" spans="1:9" ht="15" customHeight="1" x14ac:dyDescent="0.35">
      <c r="A3573" s="1705">
        <v>72133</v>
      </c>
      <c r="B3573" s="1706">
        <v>1.24</v>
      </c>
      <c r="C3573" s="100" t="s">
        <v>1143</v>
      </c>
      <c r="E3573" s="1705" t="s">
        <v>879</v>
      </c>
    </row>
    <row r="3574" spans="1:9" ht="15" customHeight="1" x14ac:dyDescent="0.35">
      <c r="A3574" s="1705">
        <v>72133</v>
      </c>
      <c r="B3574" s="1706">
        <v>1.24</v>
      </c>
      <c r="C3574" s="100" t="s">
        <v>2487</v>
      </c>
      <c r="E3574" s="1705" t="s">
        <v>2237</v>
      </c>
    </row>
    <row r="3575" spans="1:9" ht="15" customHeight="1" x14ac:dyDescent="0.35">
      <c r="A3575" s="1705">
        <v>72133</v>
      </c>
      <c r="B3575" s="1706">
        <v>1.24</v>
      </c>
      <c r="C3575" s="100" t="s">
        <v>3499</v>
      </c>
      <c r="E3575" s="1705" t="s">
        <v>2994</v>
      </c>
    </row>
    <row r="3576" spans="1:9" ht="15" customHeight="1" x14ac:dyDescent="0.35">
      <c r="A3576" s="1705">
        <v>72133</v>
      </c>
      <c r="B3576" s="1706">
        <v>1.24</v>
      </c>
      <c r="C3576" s="100" t="s">
        <v>4514</v>
      </c>
      <c r="E3576" s="1705" t="s">
        <v>4266</v>
      </c>
    </row>
    <row r="3577" spans="1:9" ht="15" customHeight="1" x14ac:dyDescent="0.35">
      <c r="A3577" s="1705">
        <v>72133</v>
      </c>
      <c r="B3577" s="1706">
        <v>1.24</v>
      </c>
      <c r="C3577" s="100" t="s">
        <v>4889</v>
      </c>
      <c r="E3577" s="100" t="s">
        <v>4609</v>
      </c>
    </row>
    <row r="3578" spans="1:9" ht="15" customHeight="1" x14ac:dyDescent="0.35">
      <c r="A3578" s="1705">
        <v>72133</v>
      </c>
      <c r="B3578" s="1706">
        <v>1.24</v>
      </c>
      <c r="C3578" s="100" t="s">
        <v>5116</v>
      </c>
      <c r="E3578" s="100" t="s">
        <v>4946</v>
      </c>
    </row>
    <row r="3579" spans="1:9" ht="15" customHeight="1" x14ac:dyDescent="0.35">
      <c r="A3579" s="1705">
        <v>72133</v>
      </c>
      <c r="B3579" s="1706">
        <v>1.24</v>
      </c>
      <c r="C3579" s="100" t="s">
        <v>5117</v>
      </c>
      <c r="E3579" s="100" t="s">
        <v>4946</v>
      </c>
    </row>
    <row r="3580" spans="1:9" ht="15" customHeight="1" x14ac:dyDescent="0.35">
      <c r="A3580" s="1705">
        <v>72133</v>
      </c>
      <c r="B3580" s="1706">
        <v>1.24</v>
      </c>
      <c r="C3580" s="100" t="s">
        <v>5880</v>
      </c>
      <c r="E3580" s="100" t="s">
        <v>5695</v>
      </c>
    </row>
    <row r="3581" spans="1:9" ht="15" customHeight="1" x14ac:dyDescent="0.35">
      <c r="A3581" s="1705">
        <v>72133</v>
      </c>
      <c r="B3581" s="1706">
        <v>1.24</v>
      </c>
      <c r="C3581" s="100" t="s">
        <v>8283</v>
      </c>
      <c r="E3581" s="100" t="s">
        <v>5912</v>
      </c>
    </row>
    <row r="3582" spans="1:9" ht="15" customHeight="1" x14ac:dyDescent="0.35">
      <c r="A3582" s="1705">
        <v>72133</v>
      </c>
      <c r="B3582" s="1706">
        <v>1.24</v>
      </c>
      <c r="C3582" s="100" t="s">
        <v>6075</v>
      </c>
      <c r="E3582" s="100" t="s">
        <v>5923</v>
      </c>
      <c r="F3582" s="100"/>
      <c r="I3582" s="100"/>
    </row>
    <row r="3583" spans="1:9" ht="15" customHeight="1" x14ac:dyDescent="0.35">
      <c r="A3583" s="1705">
        <v>72133</v>
      </c>
      <c r="B3583" s="1706">
        <v>1.24</v>
      </c>
      <c r="C3583" s="100" t="s">
        <v>6400</v>
      </c>
      <c r="E3583" s="100" t="s">
        <v>6110</v>
      </c>
    </row>
    <row r="3584" spans="1:9" ht="15" customHeight="1" x14ac:dyDescent="0.35">
      <c r="A3584" s="1705">
        <v>72133</v>
      </c>
      <c r="B3584" s="1706">
        <v>1.24</v>
      </c>
      <c r="C3584" s="100" t="s">
        <v>6821</v>
      </c>
      <c r="E3584" s="1705" t="s">
        <v>6737</v>
      </c>
    </row>
    <row r="3585" spans="1:5" ht="15" customHeight="1" x14ac:dyDescent="0.35">
      <c r="A3585" s="1738">
        <v>72133</v>
      </c>
      <c r="B3585" s="1739">
        <v>1.24</v>
      </c>
      <c r="C3585" s="100" t="s">
        <v>7217</v>
      </c>
      <c r="E3585" s="1705" t="s">
        <v>6965</v>
      </c>
    </row>
    <row r="3586" spans="1:5" ht="15" customHeight="1" x14ac:dyDescent="0.35">
      <c r="A3586" s="1705">
        <v>72133</v>
      </c>
      <c r="B3586" s="1706">
        <v>1.24</v>
      </c>
      <c r="C3586" s="100" t="s">
        <v>7762</v>
      </c>
      <c r="E3586" s="1705" t="s">
        <v>7428</v>
      </c>
    </row>
    <row r="3587" spans="1:5" ht="15" customHeight="1" x14ac:dyDescent="0.35">
      <c r="A3587" s="1705">
        <v>72133</v>
      </c>
      <c r="B3587" s="1706">
        <v>1.24</v>
      </c>
      <c r="C3587" s="89" t="s">
        <v>8991</v>
      </c>
      <c r="E3587" s="1705" t="s">
        <v>8689</v>
      </c>
    </row>
    <row r="3588" spans="1:5" ht="15" customHeight="1" x14ac:dyDescent="0.35">
      <c r="A3588" s="1705">
        <v>72133</v>
      </c>
      <c r="B3588" s="1706">
        <v>1.24</v>
      </c>
      <c r="C3588" s="100" t="s">
        <v>10015</v>
      </c>
      <c r="E3588" s="1705" t="s">
        <v>9583</v>
      </c>
    </row>
    <row r="3589" spans="1:5" ht="15" customHeight="1" x14ac:dyDescent="0.35">
      <c r="A3589" s="1735">
        <v>72133</v>
      </c>
      <c r="B3589" s="1736">
        <v>1.24</v>
      </c>
      <c r="C3589" s="100" t="s">
        <v>2918</v>
      </c>
      <c r="E3589" s="1705" t="s">
        <v>9583</v>
      </c>
    </row>
    <row r="3590" spans="1:5" ht="15" customHeight="1" x14ac:dyDescent="0.35">
      <c r="A3590" s="1705">
        <v>72133</v>
      </c>
      <c r="B3590" s="1706">
        <v>1.24</v>
      </c>
      <c r="C3590" s="89" t="s">
        <v>11170</v>
      </c>
      <c r="E3590" s="1705" t="s">
        <v>10273</v>
      </c>
    </row>
    <row r="3591" spans="1:5" ht="15" customHeight="1" x14ac:dyDescent="0.35">
      <c r="A3591" s="1705">
        <v>72133</v>
      </c>
      <c r="B3591" s="1706">
        <v>1.24</v>
      </c>
      <c r="C3591" s="89" t="s">
        <v>11171</v>
      </c>
      <c r="E3591" s="1705" t="s">
        <v>10273</v>
      </c>
    </row>
    <row r="3592" spans="1:5" ht="15" customHeight="1" x14ac:dyDescent="0.35">
      <c r="A3592" s="1705">
        <v>72133</v>
      </c>
      <c r="B3592" s="1706">
        <v>1.24</v>
      </c>
      <c r="C3592" s="100" t="s">
        <v>12326</v>
      </c>
      <c r="E3592" s="100" t="s">
        <v>12088</v>
      </c>
    </row>
    <row r="3593" spans="1:5" ht="15" customHeight="1" x14ac:dyDescent="0.35">
      <c r="A3593" s="1705">
        <v>72133</v>
      </c>
      <c r="B3593" s="1706">
        <v>1.24</v>
      </c>
      <c r="C3593" s="89" t="s">
        <v>5116</v>
      </c>
      <c r="E3593" s="1705" t="s">
        <v>12542</v>
      </c>
    </row>
    <row r="3594" spans="1:5" ht="15" customHeight="1" x14ac:dyDescent="0.35">
      <c r="A3594" s="1705">
        <v>72133</v>
      </c>
      <c r="B3594" s="1706">
        <v>1.24</v>
      </c>
      <c r="C3594" s="100" t="s">
        <v>13082</v>
      </c>
      <c r="E3594" s="1705" t="s">
        <v>12542</v>
      </c>
    </row>
    <row r="3595" spans="1:5" ht="15" customHeight="1" x14ac:dyDescent="0.35">
      <c r="A3595" s="1705">
        <v>72133</v>
      </c>
      <c r="B3595" s="1706">
        <v>1.24</v>
      </c>
      <c r="C3595" s="100" t="s">
        <v>13083</v>
      </c>
      <c r="E3595" s="1705" t="s">
        <v>12542</v>
      </c>
    </row>
    <row r="3596" spans="1:5" ht="15" customHeight="1" x14ac:dyDescent="0.35">
      <c r="A3596" s="1705">
        <v>72133</v>
      </c>
      <c r="B3596" s="1706">
        <v>1.24</v>
      </c>
      <c r="C3596" s="100" t="s">
        <v>4057</v>
      </c>
      <c r="E3596" s="1705" t="s">
        <v>13383</v>
      </c>
    </row>
    <row r="3597" spans="1:5" ht="15" customHeight="1" x14ac:dyDescent="0.35">
      <c r="A3597" s="1705">
        <v>72133</v>
      </c>
      <c r="B3597" s="1706">
        <v>1.24</v>
      </c>
      <c r="C3597" s="100" t="s">
        <v>4058</v>
      </c>
      <c r="E3597" s="1705" t="s">
        <v>13383</v>
      </c>
    </row>
    <row r="3598" spans="1:5" ht="15" customHeight="1" x14ac:dyDescent="0.35">
      <c r="A3598" s="1705">
        <v>72141</v>
      </c>
      <c r="B3598" s="1706">
        <v>1.44</v>
      </c>
      <c r="C3598" s="100" t="s">
        <v>163</v>
      </c>
      <c r="E3598" s="1705" t="s">
        <v>39</v>
      </c>
    </row>
    <row r="3599" spans="1:5" ht="15" customHeight="1" x14ac:dyDescent="0.35">
      <c r="A3599" s="1705">
        <v>72141</v>
      </c>
      <c r="B3599" s="1706">
        <v>1.44</v>
      </c>
      <c r="C3599" s="100" t="s">
        <v>1196</v>
      </c>
      <c r="E3599" s="1705" t="s">
        <v>879</v>
      </c>
    </row>
    <row r="3600" spans="1:5" ht="15" customHeight="1" x14ac:dyDescent="0.35">
      <c r="A3600" s="1705">
        <v>72141</v>
      </c>
      <c r="B3600" s="1706">
        <v>1.44</v>
      </c>
      <c r="C3600" s="89" t="s">
        <v>2083</v>
      </c>
      <c r="E3600" s="1705" t="s">
        <v>1755</v>
      </c>
    </row>
    <row r="3601" spans="1:9" ht="15" customHeight="1" x14ac:dyDescent="0.35">
      <c r="A3601" s="1705">
        <v>72141</v>
      </c>
      <c r="B3601" s="1706">
        <v>1.44</v>
      </c>
      <c r="C3601" s="100" t="s">
        <v>2543</v>
      </c>
      <c r="E3601" s="1705" t="s">
        <v>2237</v>
      </c>
    </row>
    <row r="3602" spans="1:9" ht="15" customHeight="1" x14ac:dyDescent="0.35">
      <c r="A3602" s="1705">
        <v>72141</v>
      </c>
      <c r="B3602" s="1706">
        <v>1.44</v>
      </c>
      <c r="C3602" s="100" t="s">
        <v>3572</v>
      </c>
      <c r="E3602" s="1705" t="s">
        <v>2994</v>
      </c>
    </row>
    <row r="3603" spans="1:9" ht="15" customHeight="1" x14ac:dyDescent="0.35">
      <c r="A3603" s="1705">
        <v>72141</v>
      </c>
      <c r="B3603" s="1706">
        <v>1.44</v>
      </c>
      <c r="C3603" s="100" t="s">
        <v>5130</v>
      </c>
      <c r="E3603" s="100" t="s">
        <v>4946</v>
      </c>
    </row>
    <row r="3604" spans="1:9" ht="15" customHeight="1" x14ac:dyDescent="0.35">
      <c r="A3604" s="1705">
        <v>72141</v>
      </c>
      <c r="B3604" s="1706">
        <v>1.44</v>
      </c>
      <c r="C3604" s="89" t="s">
        <v>5378</v>
      </c>
      <c r="E3604" s="100" t="s">
        <v>5155</v>
      </c>
      <c r="F3604" s="100"/>
      <c r="I3604" s="100"/>
    </row>
    <row r="3605" spans="1:9" ht="15" customHeight="1" x14ac:dyDescent="0.35">
      <c r="A3605" s="1705">
        <v>72141</v>
      </c>
      <c r="B3605" s="1706">
        <v>1.44</v>
      </c>
      <c r="C3605" s="89" t="s">
        <v>5675</v>
      </c>
      <c r="E3605" s="100" t="s">
        <v>5452</v>
      </c>
    </row>
    <row r="3606" spans="1:9" ht="15" customHeight="1" x14ac:dyDescent="0.35">
      <c r="A3606" s="1705">
        <v>72141</v>
      </c>
      <c r="B3606" s="1706">
        <v>1.44</v>
      </c>
      <c r="C3606" s="100" t="s">
        <v>8313</v>
      </c>
      <c r="E3606" s="100" t="s">
        <v>5912</v>
      </c>
    </row>
    <row r="3607" spans="1:9" ht="15" customHeight="1" x14ac:dyDescent="0.35">
      <c r="A3607" s="1705">
        <v>72141</v>
      </c>
      <c r="B3607" s="1706">
        <v>1.44</v>
      </c>
      <c r="C3607" s="100" t="s">
        <v>6428</v>
      </c>
      <c r="E3607" s="100" t="s">
        <v>6110</v>
      </c>
    </row>
    <row r="3608" spans="1:9" ht="15" customHeight="1" x14ac:dyDescent="0.35">
      <c r="A3608" s="1705">
        <v>72141</v>
      </c>
      <c r="B3608" s="1706">
        <v>1.44</v>
      </c>
      <c r="C3608" s="89" t="s">
        <v>6685</v>
      </c>
      <c r="E3608" s="1705" t="s">
        <v>6556</v>
      </c>
    </row>
    <row r="3609" spans="1:9" ht="15" customHeight="1" x14ac:dyDescent="0.35">
      <c r="A3609" s="1705">
        <v>72141</v>
      </c>
      <c r="B3609" s="1706">
        <v>1.44</v>
      </c>
      <c r="C3609" s="89" t="s">
        <v>6686</v>
      </c>
      <c r="E3609" s="1705" t="s">
        <v>6556</v>
      </c>
    </row>
    <row r="3610" spans="1:9" ht="15" customHeight="1" x14ac:dyDescent="0.35">
      <c r="A3610" s="1705">
        <v>72141</v>
      </c>
      <c r="B3610" s="1706">
        <v>1.44</v>
      </c>
      <c r="C3610" s="89" t="s">
        <v>7246</v>
      </c>
      <c r="E3610" s="1705" t="s">
        <v>6965</v>
      </c>
    </row>
    <row r="3611" spans="1:9" ht="15" customHeight="1" x14ac:dyDescent="0.35">
      <c r="A3611" s="1705">
        <v>72141</v>
      </c>
      <c r="B3611" s="1706">
        <v>1.44</v>
      </c>
      <c r="C3611" s="100" t="s">
        <v>5130</v>
      </c>
      <c r="E3611" s="1705" t="s">
        <v>7410</v>
      </c>
    </row>
    <row r="3612" spans="1:9" ht="15" customHeight="1" x14ac:dyDescent="0.35">
      <c r="A3612" s="1705">
        <v>72141</v>
      </c>
      <c r="B3612" s="1706">
        <v>1.44</v>
      </c>
      <c r="C3612" s="100" t="s">
        <v>7823</v>
      </c>
      <c r="E3612" s="1705" t="s">
        <v>7428</v>
      </c>
    </row>
    <row r="3613" spans="1:9" ht="15" customHeight="1" x14ac:dyDescent="0.35">
      <c r="A3613" s="1705">
        <v>72141</v>
      </c>
      <c r="B3613" s="1706">
        <v>1.44</v>
      </c>
      <c r="C3613" s="100" t="s">
        <v>7824</v>
      </c>
      <c r="E3613" s="1705" t="s">
        <v>7428</v>
      </c>
    </row>
    <row r="3614" spans="1:9" ht="15" customHeight="1" x14ac:dyDescent="0.35">
      <c r="A3614" s="1705">
        <v>72141</v>
      </c>
      <c r="B3614" s="1706">
        <v>1.44</v>
      </c>
      <c r="C3614" s="1705" t="s">
        <v>8068</v>
      </c>
      <c r="E3614" s="100" t="s">
        <v>7979</v>
      </c>
    </row>
    <row r="3615" spans="1:9" ht="15" customHeight="1" x14ac:dyDescent="0.35">
      <c r="A3615" s="1705">
        <v>72141</v>
      </c>
      <c r="B3615" s="1706">
        <v>1.44</v>
      </c>
      <c r="C3615" s="89" t="s">
        <v>8069</v>
      </c>
      <c r="E3615" s="100" t="s">
        <v>7979</v>
      </c>
    </row>
    <row r="3616" spans="1:9" ht="15" customHeight="1" x14ac:dyDescent="0.35">
      <c r="A3616" s="1705">
        <v>72141</v>
      </c>
      <c r="B3616" s="1706">
        <v>1.44</v>
      </c>
      <c r="C3616" s="89" t="s">
        <v>8369</v>
      </c>
      <c r="E3616" s="1705" t="s">
        <v>8364</v>
      </c>
    </row>
    <row r="3617" spans="1:5" ht="15" customHeight="1" x14ac:dyDescent="0.35">
      <c r="A3617" s="1705">
        <v>72141</v>
      </c>
      <c r="B3617" s="1706">
        <v>1.44</v>
      </c>
      <c r="C3617" s="89" t="s">
        <v>8370</v>
      </c>
      <c r="E3617" s="1705" t="s">
        <v>8364</v>
      </c>
    </row>
    <row r="3618" spans="1:5" ht="15" customHeight="1" x14ac:dyDescent="0.35">
      <c r="A3618" s="1705">
        <v>72141</v>
      </c>
      <c r="B3618" s="1706">
        <v>1.44</v>
      </c>
      <c r="C3618" s="89" t="s">
        <v>8371</v>
      </c>
      <c r="E3618" s="1705" t="s">
        <v>8364</v>
      </c>
    </row>
    <row r="3619" spans="1:5" ht="15" customHeight="1" x14ac:dyDescent="0.35">
      <c r="A3619" s="1705">
        <v>72141</v>
      </c>
      <c r="B3619" s="1706">
        <v>1.44</v>
      </c>
      <c r="C3619" s="89" t="s">
        <v>8372</v>
      </c>
      <c r="E3619" s="1705" t="s">
        <v>8364</v>
      </c>
    </row>
    <row r="3620" spans="1:5" ht="15" customHeight="1" x14ac:dyDescent="0.35">
      <c r="A3620" s="1705">
        <v>72141</v>
      </c>
      <c r="B3620" s="1706">
        <v>1.44</v>
      </c>
      <c r="C3620" s="1705" t="s">
        <v>8373</v>
      </c>
      <c r="E3620" s="1705" t="s">
        <v>8364</v>
      </c>
    </row>
    <row r="3621" spans="1:5" ht="15" customHeight="1" x14ac:dyDescent="0.35">
      <c r="A3621" s="1705">
        <v>72141</v>
      </c>
      <c r="B3621" s="1706">
        <v>1.44</v>
      </c>
      <c r="C3621" s="89" t="s">
        <v>8374</v>
      </c>
      <c r="E3621" s="1705" t="s">
        <v>8364</v>
      </c>
    </row>
    <row r="3622" spans="1:5" ht="15" customHeight="1" x14ac:dyDescent="0.35">
      <c r="A3622" s="1705">
        <v>72141</v>
      </c>
      <c r="B3622" s="1706">
        <v>1.44</v>
      </c>
      <c r="C3622" s="89" t="s">
        <v>8375</v>
      </c>
      <c r="E3622" s="1705" t="s">
        <v>8364</v>
      </c>
    </row>
    <row r="3623" spans="1:5" ht="15" customHeight="1" x14ac:dyDescent="0.35">
      <c r="A3623" s="1705">
        <v>72141</v>
      </c>
      <c r="B3623" s="1706">
        <v>1.44</v>
      </c>
      <c r="C3623" s="89" t="s">
        <v>8376</v>
      </c>
      <c r="E3623" s="1705" t="s">
        <v>8364</v>
      </c>
    </row>
    <row r="3624" spans="1:5" ht="15" customHeight="1" x14ac:dyDescent="0.35">
      <c r="A3624" s="1705">
        <v>72141</v>
      </c>
      <c r="B3624" s="1706">
        <v>1.44</v>
      </c>
      <c r="C3624" s="89" t="s">
        <v>9024</v>
      </c>
      <c r="E3624" s="1705" t="s">
        <v>8689</v>
      </c>
    </row>
    <row r="3625" spans="1:5" ht="15" customHeight="1" x14ac:dyDescent="0.35">
      <c r="A3625" s="1705">
        <v>72141</v>
      </c>
      <c r="B3625" s="1706">
        <v>1.44</v>
      </c>
      <c r="C3625" s="89" t="s">
        <v>9025</v>
      </c>
      <c r="E3625" s="1705" t="s">
        <v>8689</v>
      </c>
    </row>
    <row r="3626" spans="1:5" ht="15" customHeight="1" x14ac:dyDescent="0.35">
      <c r="A3626" s="1705">
        <v>72141</v>
      </c>
      <c r="B3626" s="1706">
        <v>1.44</v>
      </c>
      <c r="C3626" s="100" t="s">
        <v>10099</v>
      </c>
      <c r="E3626" s="1705" t="s">
        <v>9583</v>
      </c>
    </row>
    <row r="3627" spans="1:5" ht="15" customHeight="1" x14ac:dyDescent="0.35">
      <c r="A3627" s="1705">
        <v>72141</v>
      </c>
      <c r="B3627" s="1706">
        <v>1.44</v>
      </c>
      <c r="C3627" s="100" t="s">
        <v>2543</v>
      </c>
      <c r="E3627" s="1705" t="s">
        <v>9583</v>
      </c>
    </row>
    <row r="3628" spans="1:5" ht="15" customHeight="1" x14ac:dyDescent="0.35">
      <c r="A3628" s="1705">
        <v>72141</v>
      </c>
      <c r="B3628" s="1706">
        <v>1.44</v>
      </c>
      <c r="C3628" s="89" t="s">
        <v>11690</v>
      </c>
      <c r="E3628" s="1705" t="s">
        <v>10273</v>
      </c>
    </row>
    <row r="3629" spans="1:5" ht="15" customHeight="1" x14ac:dyDescent="0.35">
      <c r="A3629" s="1705">
        <v>72141</v>
      </c>
      <c r="B3629" s="1706">
        <v>1.44</v>
      </c>
      <c r="C3629" s="89" t="s">
        <v>11691</v>
      </c>
      <c r="E3629" s="1705" t="s">
        <v>10273</v>
      </c>
    </row>
    <row r="3630" spans="1:5" ht="15" customHeight="1" x14ac:dyDescent="0.35">
      <c r="A3630" s="1705">
        <v>72141</v>
      </c>
      <c r="B3630" s="1706">
        <v>1.44</v>
      </c>
      <c r="C3630" s="89" t="s">
        <v>11692</v>
      </c>
      <c r="E3630" s="1705" t="s">
        <v>10273</v>
      </c>
    </row>
    <row r="3631" spans="1:5" ht="15" customHeight="1" x14ac:dyDescent="0.35">
      <c r="A3631" s="1705">
        <v>72141</v>
      </c>
      <c r="B3631" s="1706">
        <v>1.44</v>
      </c>
      <c r="C3631" s="89" t="s">
        <v>11693</v>
      </c>
      <c r="E3631" s="1705" t="s">
        <v>10273</v>
      </c>
    </row>
    <row r="3632" spans="1:5" ht="15" customHeight="1" x14ac:dyDescent="0.35">
      <c r="A3632" s="1705">
        <v>72141</v>
      </c>
      <c r="B3632" s="1706">
        <v>1.44</v>
      </c>
      <c r="C3632" s="89" t="s">
        <v>11694</v>
      </c>
      <c r="E3632" s="1705" t="s">
        <v>10273</v>
      </c>
    </row>
    <row r="3633" spans="1:9" ht="15" customHeight="1" x14ac:dyDescent="0.35">
      <c r="A3633" s="1705">
        <v>72141</v>
      </c>
      <c r="B3633" s="1706">
        <v>1.44</v>
      </c>
      <c r="C3633" s="1705" t="s">
        <v>11695</v>
      </c>
      <c r="E3633" s="1705" t="s">
        <v>10273</v>
      </c>
    </row>
    <row r="3634" spans="1:9" ht="15" customHeight="1" x14ac:dyDescent="0.35">
      <c r="A3634" s="1705">
        <v>72141</v>
      </c>
      <c r="B3634" s="1706">
        <v>1.44</v>
      </c>
      <c r="C3634" s="89" t="s">
        <v>11696</v>
      </c>
      <c r="E3634" s="1705" t="s">
        <v>10273</v>
      </c>
    </row>
    <row r="3635" spans="1:9" ht="15" customHeight="1" x14ac:dyDescent="0.35">
      <c r="A3635" s="1705">
        <v>72141</v>
      </c>
      <c r="B3635" s="1706">
        <v>1.44</v>
      </c>
      <c r="C3635" s="89" t="s">
        <v>11697</v>
      </c>
      <c r="E3635" s="1705" t="s">
        <v>10273</v>
      </c>
    </row>
    <row r="3636" spans="1:9" ht="15" customHeight="1" x14ac:dyDescent="0.35">
      <c r="A3636" s="1705">
        <v>72141</v>
      </c>
      <c r="B3636" s="1706">
        <v>1.44</v>
      </c>
      <c r="C3636" s="89" t="s">
        <v>11698</v>
      </c>
      <c r="E3636" s="1705" t="s">
        <v>10273</v>
      </c>
    </row>
    <row r="3637" spans="1:9" ht="15" customHeight="1" x14ac:dyDescent="0.35">
      <c r="A3637" s="1705">
        <v>72141</v>
      </c>
      <c r="B3637" s="1706">
        <v>1.44</v>
      </c>
      <c r="C3637" s="89" t="s">
        <v>11699</v>
      </c>
      <c r="E3637" s="1705" t="s">
        <v>10273</v>
      </c>
    </row>
    <row r="3638" spans="1:9" ht="15" customHeight="1" x14ac:dyDescent="0.35">
      <c r="A3638" s="1705">
        <v>72141</v>
      </c>
      <c r="B3638" s="1706">
        <v>1.44</v>
      </c>
      <c r="C3638" s="1705" t="s">
        <v>11700</v>
      </c>
      <c r="E3638" s="1705" t="s">
        <v>10273</v>
      </c>
    </row>
    <row r="3639" spans="1:9" ht="15" customHeight="1" x14ac:dyDescent="0.35">
      <c r="A3639" s="1705">
        <v>72141</v>
      </c>
      <c r="B3639" s="1706">
        <v>1.44</v>
      </c>
      <c r="C3639" s="89" t="s">
        <v>11701</v>
      </c>
      <c r="E3639" s="1705" t="s">
        <v>10273</v>
      </c>
    </row>
    <row r="3640" spans="1:9" ht="15" customHeight="1" x14ac:dyDescent="0.35">
      <c r="A3640" s="1705">
        <v>72141</v>
      </c>
      <c r="B3640" s="1706">
        <v>1.44</v>
      </c>
      <c r="C3640" s="89" t="s">
        <v>11702</v>
      </c>
      <c r="E3640" s="1705" t="s">
        <v>10273</v>
      </c>
    </row>
    <row r="3641" spans="1:9" ht="15" customHeight="1" x14ac:dyDescent="0.35">
      <c r="A3641" s="1705">
        <v>72141</v>
      </c>
      <c r="B3641" s="1706">
        <v>1.44</v>
      </c>
      <c r="C3641" s="1705" t="s">
        <v>11703</v>
      </c>
      <c r="E3641" s="1705" t="s">
        <v>10273</v>
      </c>
    </row>
    <row r="3642" spans="1:9" ht="15" customHeight="1" x14ac:dyDescent="0.35">
      <c r="A3642" s="1705">
        <v>72141</v>
      </c>
      <c r="B3642" s="1706">
        <v>1.44</v>
      </c>
      <c r="C3642" s="89" t="s">
        <v>11704</v>
      </c>
      <c r="E3642" s="1705" t="s">
        <v>10273</v>
      </c>
    </row>
    <row r="3643" spans="1:9" ht="15" customHeight="1" x14ac:dyDescent="0.35">
      <c r="A3643" s="1705">
        <v>72141</v>
      </c>
      <c r="B3643" s="1706">
        <v>1.44</v>
      </c>
      <c r="C3643" s="89" t="s">
        <v>11705</v>
      </c>
      <c r="D3643" s="100" t="s">
        <v>7760</v>
      </c>
      <c r="E3643" s="1705" t="s">
        <v>10273</v>
      </c>
    </row>
    <row r="3644" spans="1:9" ht="15" customHeight="1" x14ac:dyDescent="0.35">
      <c r="A3644" s="1705">
        <v>72141</v>
      </c>
      <c r="B3644" s="1706">
        <v>1.44</v>
      </c>
      <c r="C3644" s="89" t="s">
        <v>11706</v>
      </c>
      <c r="D3644" s="100" t="s">
        <v>8481</v>
      </c>
      <c r="E3644" s="1705" t="s">
        <v>10273</v>
      </c>
    </row>
    <row r="3645" spans="1:9" ht="15" customHeight="1" x14ac:dyDescent="0.35">
      <c r="A3645" s="1705">
        <v>72141</v>
      </c>
      <c r="B3645" s="1706">
        <v>1.44</v>
      </c>
      <c r="C3645" s="89" t="s">
        <v>11707</v>
      </c>
      <c r="E3645" s="1705" t="s">
        <v>10273</v>
      </c>
    </row>
    <row r="3646" spans="1:9" ht="15" customHeight="1" x14ac:dyDescent="0.35">
      <c r="A3646" s="1705">
        <v>72141</v>
      </c>
      <c r="B3646" s="1706">
        <v>1.44</v>
      </c>
      <c r="C3646" s="89" t="s">
        <v>11708</v>
      </c>
      <c r="E3646" s="1705" t="s">
        <v>10273</v>
      </c>
    </row>
    <row r="3647" spans="1:9" ht="15" customHeight="1" x14ac:dyDescent="0.35">
      <c r="A3647" s="1705">
        <v>72141</v>
      </c>
      <c r="B3647" s="1706">
        <v>1.44</v>
      </c>
      <c r="C3647" s="89" t="s">
        <v>11709</v>
      </c>
      <c r="E3647" s="1705" t="s">
        <v>10273</v>
      </c>
      <c r="F3647" s="100"/>
      <c r="I3647" s="100"/>
    </row>
    <row r="3648" spans="1:9" ht="15" customHeight="1" x14ac:dyDescent="0.35">
      <c r="A3648" s="1705">
        <v>72141</v>
      </c>
      <c r="B3648" s="1706">
        <v>1.44</v>
      </c>
      <c r="C3648" s="89" t="s">
        <v>11710</v>
      </c>
      <c r="E3648" s="1705" t="s">
        <v>10273</v>
      </c>
      <c r="F3648" s="100"/>
      <c r="I3648" s="100"/>
    </row>
    <row r="3649" spans="1:5" ht="15" customHeight="1" x14ac:dyDescent="0.35">
      <c r="A3649" s="1705">
        <v>72141</v>
      </c>
      <c r="B3649" s="1706">
        <v>1.44</v>
      </c>
      <c r="C3649" s="89" t="s">
        <v>11711</v>
      </c>
      <c r="E3649" s="1705" t="s">
        <v>10273</v>
      </c>
    </row>
    <row r="3650" spans="1:5" ht="15" customHeight="1" x14ac:dyDescent="0.35">
      <c r="A3650" s="1705">
        <v>72141</v>
      </c>
      <c r="B3650" s="1706">
        <v>1.44</v>
      </c>
      <c r="C3650" s="89" t="s">
        <v>11712</v>
      </c>
      <c r="E3650" s="1705" t="s">
        <v>10273</v>
      </c>
    </row>
    <row r="3651" spans="1:5" ht="15" customHeight="1" x14ac:dyDescent="0.35">
      <c r="A3651" s="1705">
        <v>72141</v>
      </c>
      <c r="B3651" s="1706">
        <v>1.44</v>
      </c>
      <c r="C3651" s="89" t="s">
        <v>11713</v>
      </c>
      <c r="E3651" s="1705" t="s">
        <v>10273</v>
      </c>
    </row>
    <row r="3652" spans="1:5" ht="15" customHeight="1" x14ac:dyDescent="0.35">
      <c r="A3652" s="1705">
        <v>72141</v>
      </c>
      <c r="B3652" s="1706">
        <v>1.44</v>
      </c>
      <c r="C3652" s="89" t="s">
        <v>11714</v>
      </c>
      <c r="E3652" s="1705" t="s">
        <v>10273</v>
      </c>
    </row>
    <row r="3653" spans="1:5" ht="15" customHeight="1" x14ac:dyDescent="0.35">
      <c r="A3653" s="1705">
        <v>72141</v>
      </c>
      <c r="B3653" s="1706">
        <v>1.44</v>
      </c>
      <c r="C3653" s="89" t="s">
        <v>11715</v>
      </c>
      <c r="E3653" s="1705" t="s">
        <v>10273</v>
      </c>
    </row>
    <row r="3654" spans="1:5" ht="15" customHeight="1" x14ac:dyDescent="0.35">
      <c r="A3654" s="1705">
        <v>72141</v>
      </c>
      <c r="B3654" s="1706">
        <v>1.44</v>
      </c>
      <c r="C3654" s="89" t="s">
        <v>11716</v>
      </c>
      <c r="E3654" s="1705" t="s">
        <v>10273</v>
      </c>
    </row>
    <row r="3655" spans="1:5" ht="15" customHeight="1" x14ac:dyDescent="0.35">
      <c r="A3655" s="1705">
        <v>72141</v>
      </c>
      <c r="B3655" s="1706">
        <v>1.44</v>
      </c>
      <c r="C3655" s="89" t="s">
        <v>11717</v>
      </c>
      <c r="E3655" s="1705" t="s">
        <v>10273</v>
      </c>
    </row>
    <row r="3656" spans="1:5" ht="15" customHeight="1" x14ac:dyDescent="0.35">
      <c r="A3656" s="1705">
        <v>72141</v>
      </c>
      <c r="B3656" s="1706">
        <v>1.44</v>
      </c>
      <c r="C3656" s="89" t="s">
        <v>11718</v>
      </c>
      <c r="E3656" s="1705" t="s">
        <v>10273</v>
      </c>
    </row>
    <row r="3657" spans="1:5" ht="15" customHeight="1" x14ac:dyDescent="0.35">
      <c r="A3657" s="1705">
        <v>72141</v>
      </c>
      <c r="B3657" s="1706">
        <v>1.44</v>
      </c>
      <c r="C3657" s="89" t="s">
        <v>11719</v>
      </c>
      <c r="E3657" s="1705" t="s">
        <v>10273</v>
      </c>
    </row>
    <row r="3658" spans="1:5" ht="15" customHeight="1" x14ac:dyDescent="0.35">
      <c r="A3658" s="1705">
        <v>72141</v>
      </c>
      <c r="B3658" s="1706">
        <v>1.44</v>
      </c>
      <c r="C3658" s="100" t="s">
        <v>11720</v>
      </c>
      <c r="E3658" s="1705" t="s">
        <v>10273</v>
      </c>
    </row>
    <row r="3659" spans="1:5" ht="15" customHeight="1" x14ac:dyDescent="0.35">
      <c r="A3659" s="1705">
        <v>72141</v>
      </c>
      <c r="B3659" s="1706">
        <v>1.44</v>
      </c>
      <c r="C3659" s="89" t="s">
        <v>11721</v>
      </c>
      <c r="E3659" s="1705" t="s">
        <v>10273</v>
      </c>
    </row>
    <row r="3660" spans="1:5" ht="15" customHeight="1" x14ac:dyDescent="0.35">
      <c r="A3660" s="1705">
        <v>72141</v>
      </c>
      <c r="B3660" s="1706">
        <v>1.44</v>
      </c>
      <c r="C3660" s="89" t="s">
        <v>11722</v>
      </c>
      <c r="E3660" s="1705" t="s">
        <v>10273</v>
      </c>
    </row>
    <row r="3661" spans="1:5" ht="15" customHeight="1" x14ac:dyDescent="0.35">
      <c r="A3661" s="1705">
        <v>72141</v>
      </c>
      <c r="B3661" s="1706">
        <v>1.44</v>
      </c>
      <c r="C3661" s="89" t="s">
        <v>11723</v>
      </c>
      <c r="E3661" s="1705" t="s">
        <v>10273</v>
      </c>
    </row>
    <row r="3662" spans="1:5" ht="15" customHeight="1" x14ac:dyDescent="0.35">
      <c r="A3662" s="1705">
        <v>72141</v>
      </c>
      <c r="B3662" s="1706">
        <v>1.44</v>
      </c>
      <c r="C3662" s="89" t="s">
        <v>11724</v>
      </c>
      <c r="E3662" s="1705" t="s">
        <v>10273</v>
      </c>
    </row>
    <row r="3663" spans="1:5" ht="15" customHeight="1" x14ac:dyDescent="0.35">
      <c r="A3663" s="1705">
        <v>72141</v>
      </c>
      <c r="B3663" s="1706">
        <v>1.44</v>
      </c>
      <c r="C3663" s="89" t="s">
        <v>11725</v>
      </c>
      <c r="E3663" s="1705" t="s">
        <v>10273</v>
      </c>
    </row>
    <row r="3664" spans="1:5" ht="15" customHeight="1" x14ac:dyDescent="0.35">
      <c r="A3664" s="1705">
        <v>72141</v>
      </c>
      <c r="B3664" s="1706">
        <v>1.44</v>
      </c>
      <c r="C3664" s="89" t="s">
        <v>11726</v>
      </c>
      <c r="E3664" s="1705" t="s">
        <v>10273</v>
      </c>
    </row>
    <row r="3665" spans="1:9" ht="15" customHeight="1" x14ac:dyDescent="0.35">
      <c r="A3665" s="1705">
        <v>72141</v>
      </c>
      <c r="B3665" s="1706">
        <v>1.44</v>
      </c>
      <c r="C3665" s="89" t="s">
        <v>11727</v>
      </c>
      <c r="E3665" s="1705" t="s">
        <v>10273</v>
      </c>
    </row>
    <row r="3666" spans="1:9" ht="15" customHeight="1" x14ac:dyDescent="0.35">
      <c r="A3666" s="1705">
        <v>72141</v>
      </c>
      <c r="B3666" s="1706">
        <v>1.44</v>
      </c>
      <c r="C3666" s="89" t="s">
        <v>11728</v>
      </c>
      <c r="E3666" s="1705" t="s">
        <v>10273</v>
      </c>
    </row>
    <row r="3667" spans="1:9" ht="15" customHeight="1" x14ac:dyDescent="0.35">
      <c r="A3667" s="1705">
        <v>72141</v>
      </c>
      <c r="B3667" s="1706">
        <v>1.44</v>
      </c>
      <c r="C3667" s="89" t="s">
        <v>11729</v>
      </c>
      <c r="E3667" s="1705" t="s">
        <v>10273</v>
      </c>
    </row>
    <row r="3668" spans="1:9" ht="15" customHeight="1" x14ac:dyDescent="0.35">
      <c r="A3668" s="1705">
        <v>72141</v>
      </c>
      <c r="B3668" s="1706">
        <v>1.44</v>
      </c>
      <c r="C3668" s="89" t="s">
        <v>11730</v>
      </c>
      <c r="E3668" s="1705" t="s">
        <v>10273</v>
      </c>
    </row>
    <row r="3669" spans="1:9" ht="15" customHeight="1" x14ac:dyDescent="0.35">
      <c r="A3669" s="1705">
        <v>72141</v>
      </c>
      <c r="B3669" s="1706">
        <v>1.44</v>
      </c>
      <c r="C3669" s="89" t="s">
        <v>11731</v>
      </c>
      <c r="E3669" s="1705" t="s">
        <v>10273</v>
      </c>
    </row>
    <row r="3670" spans="1:9" ht="15" customHeight="1" x14ac:dyDescent="0.35">
      <c r="A3670" s="1705">
        <v>72141</v>
      </c>
      <c r="B3670" s="1706">
        <v>1.44</v>
      </c>
      <c r="C3670" s="89" t="s">
        <v>11732</v>
      </c>
      <c r="E3670" s="1705" t="s">
        <v>10273</v>
      </c>
    </row>
    <row r="3671" spans="1:9" ht="15" customHeight="1" x14ac:dyDescent="0.35">
      <c r="A3671" s="1705">
        <v>72141</v>
      </c>
      <c r="B3671" s="1706">
        <v>1.44</v>
      </c>
      <c r="C3671" s="89" t="s">
        <v>11733</v>
      </c>
      <c r="E3671" s="1705" t="s">
        <v>10273</v>
      </c>
    </row>
    <row r="3672" spans="1:9" ht="15" customHeight="1" x14ac:dyDescent="0.35">
      <c r="A3672" s="1705">
        <v>72141</v>
      </c>
      <c r="B3672" s="1706">
        <v>1.44</v>
      </c>
      <c r="C3672" s="89" t="s">
        <v>2543</v>
      </c>
      <c r="E3672" s="1705" t="s">
        <v>10273</v>
      </c>
    </row>
    <row r="3673" spans="1:9" ht="15" customHeight="1" x14ac:dyDescent="0.35">
      <c r="A3673" s="1705">
        <v>72141</v>
      </c>
      <c r="B3673" s="1706">
        <v>1.44</v>
      </c>
      <c r="C3673" s="89" t="s">
        <v>2543</v>
      </c>
      <c r="E3673" s="1705" t="s">
        <v>10273</v>
      </c>
    </row>
    <row r="3674" spans="1:9" ht="15" customHeight="1" x14ac:dyDescent="0.35">
      <c r="A3674" s="1705">
        <v>72141</v>
      </c>
      <c r="B3674" s="1706">
        <v>1.44</v>
      </c>
      <c r="C3674" s="89" t="s">
        <v>11734</v>
      </c>
      <c r="E3674" s="1705" t="s">
        <v>10273</v>
      </c>
      <c r="F3674" s="100"/>
      <c r="I3674" s="100"/>
    </row>
    <row r="3675" spans="1:9" ht="15" customHeight="1" x14ac:dyDescent="0.35">
      <c r="A3675" s="1705">
        <v>72141</v>
      </c>
      <c r="B3675" s="1706">
        <v>1.44</v>
      </c>
      <c r="C3675" s="1705" t="s">
        <v>11735</v>
      </c>
      <c r="E3675" s="1705" t="s">
        <v>10273</v>
      </c>
    </row>
    <row r="3676" spans="1:9" ht="15" customHeight="1" x14ac:dyDescent="0.35">
      <c r="A3676" s="1705">
        <v>72141</v>
      </c>
      <c r="B3676" s="1706">
        <v>1.44</v>
      </c>
      <c r="C3676" s="89" t="s">
        <v>11736</v>
      </c>
      <c r="E3676" s="1705" t="s">
        <v>10273</v>
      </c>
    </row>
    <row r="3677" spans="1:9" ht="15" customHeight="1" x14ac:dyDescent="0.35">
      <c r="A3677" s="1705">
        <v>72141</v>
      </c>
      <c r="B3677" s="1706">
        <v>1.44</v>
      </c>
      <c r="C3677" s="89" t="s">
        <v>11737</v>
      </c>
      <c r="E3677" s="1705" t="s">
        <v>10273</v>
      </c>
    </row>
    <row r="3678" spans="1:9" ht="15" customHeight="1" x14ac:dyDescent="0.35">
      <c r="A3678" s="1705">
        <v>72141</v>
      </c>
      <c r="B3678" s="1706">
        <v>1.44</v>
      </c>
      <c r="C3678" s="89" t="s">
        <v>11738</v>
      </c>
      <c r="E3678" s="1705" t="s">
        <v>10273</v>
      </c>
    </row>
    <row r="3679" spans="1:9" ht="15" customHeight="1" x14ac:dyDescent="0.35">
      <c r="A3679" s="1705">
        <v>72141</v>
      </c>
      <c r="B3679" s="1706">
        <v>1.44</v>
      </c>
      <c r="C3679" s="89" t="s">
        <v>11739</v>
      </c>
      <c r="E3679" s="1705" t="s">
        <v>10273</v>
      </c>
    </row>
    <row r="3680" spans="1:9" ht="15" customHeight="1" x14ac:dyDescent="0.35">
      <c r="A3680" s="1705">
        <v>72141</v>
      </c>
      <c r="B3680" s="1706">
        <v>1.44</v>
      </c>
      <c r="C3680" s="89" t="s">
        <v>11740</v>
      </c>
      <c r="E3680" s="1705" t="s">
        <v>10273</v>
      </c>
    </row>
    <row r="3681" spans="1:5" ht="15" customHeight="1" x14ac:dyDescent="0.35">
      <c r="A3681" s="1705">
        <v>72141</v>
      </c>
      <c r="B3681" s="1706">
        <v>1.44</v>
      </c>
      <c r="C3681" s="89" t="s">
        <v>11741</v>
      </c>
      <c r="E3681" s="1705" t="s">
        <v>10273</v>
      </c>
    </row>
    <row r="3682" spans="1:5" ht="15" customHeight="1" x14ac:dyDescent="0.35">
      <c r="A3682" s="1705">
        <v>72141</v>
      </c>
      <c r="B3682" s="1706">
        <v>1.44</v>
      </c>
      <c r="C3682" s="89" t="s">
        <v>11742</v>
      </c>
      <c r="E3682" s="1705" t="s">
        <v>10273</v>
      </c>
    </row>
    <row r="3683" spans="1:5" ht="15" customHeight="1" x14ac:dyDescent="0.35">
      <c r="A3683" s="1705">
        <v>72141</v>
      </c>
      <c r="B3683" s="1706">
        <v>1.44</v>
      </c>
      <c r="C3683" s="89" t="s">
        <v>11743</v>
      </c>
      <c r="E3683" s="1705" t="s">
        <v>10273</v>
      </c>
    </row>
    <row r="3684" spans="1:5" ht="15" customHeight="1" x14ac:dyDescent="0.35">
      <c r="A3684" s="1705">
        <v>72141</v>
      </c>
      <c r="B3684" s="1706">
        <v>1.44</v>
      </c>
      <c r="C3684" s="89" t="s">
        <v>11744</v>
      </c>
      <c r="E3684" s="1705" t="s">
        <v>10273</v>
      </c>
    </row>
    <row r="3685" spans="1:5" ht="15" customHeight="1" x14ac:dyDescent="0.35">
      <c r="A3685" s="1705">
        <v>72141</v>
      </c>
      <c r="B3685" s="1706">
        <v>1.44</v>
      </c>
      <c r="C3685" s="89" t="s">
        <v>11745</v>
      </c>
      <c r="E3685" s="1705" t="s">
        <v>10273</v>
      </c>
    </row>
    <row r="3686" spans="1:5" ht="15" customHeight="1" x14ac:dyDescent="0.35">
      <c r="A3686" s="1705">
        <v>72141</v>
      </c>
      <c r="B3686" s="1706">
        <v>1.44</v>
      </c>
      <c r="C3686" s="89" t="s">
        <v>11745</v>
      </c>
      <c r="E3686" s="1705" t="s">
        <v>10273</v>
      </c>
    </row>
    <row r="3687" spans="1:5" ht="15" customHeight="1" x14ac:dyDescent="0.35">
      <c r="A3687" s="1705">
        <v>72141</v>
      </c>
      <c r="B3687" s="1706">
        <v>1.44</v>
      </c>
      <c r="C3687" s="89" t="s">
        <v>11746</v>
      </c>
      <c r="E3687" s="1705" t="s">
        <v>10273</v>
      </c>
    </row>
    <row r="3688" spans="1:5" ht="15" customHeight="1" x14ac:dyDescent="0.35">
      <c r="A3688" s="1705">
        <v>72141</v>
      </c>
      <c r="B3688" s="1706">
        <v>1.44</v>
      </c>
      <c r="C3688" s="89" t="s">
        <v>11747</v>
      </c>
      <c r="E3688" s="1705" t="s">
        <v>10273</v>
      </c>
    </row>
    <row r="3689" spans="1:5" ht="15" customHeight="1" x14ac:dyDescent="0.35">
      <c r="A3689" s="1705">
        <v>72141</v>
      </c>
      <c r="B3689" s="1706">
        <v>1.44</v>
      </c>
      <c r="C3689" s="89" t="s">
        <v>11748</v>
      </c>
      <c r="E3689" s="1705" t="s">
        <v>10273</v>
      </c>
    </row>
    <row r="3690" spans="1:5" ht="15" customHeight="1" x14ac:dyDescent="0.35">
      <c r="A3690" s="1705">
        <v>72141</v>
      </c>
      <c r="B3690" s="1706">
        <v>1.44</v>
      </c>
      <c r="C3690" s="1705" t="s">
        <v>11749</v>
      </c>
      <c r="E3690" s="1705" t="s">
        <v>10273</v>
      </c>
    </row>
    <row r="3691" spans="1:5" ht="15" customHeight="1" x14ac:dyDescent="0.35">
      <c r="A3691" s="1705">
        <v>72141</v>
      </c>
      <c r="B3691" s="1706">
        <v>1.44</v>
      </c>
      <c r="C3691" s="89" t="s">
        <v>11750</v>
      </c>
      <c r="E3691" s="1705" t="s">
        <v>10273</v>
      </c>
    </row>
    <row r="3692" spans="1:5" ht="15" customHeight="1" x14ac:dyDescent="0.35">
      <c r="A3692" s="1705">
        <v>72141</v>
      </c>
      <c r="B3692" s="1706">
        <v>1.44</v>
      </c>
      <c r="C3692" s="89" t="s">
        <v>11750</v>
      </c>
      <c r="E3692" s="1705" t="s">
        <v>10273</v>
      </c>
    </row>
    <row r="3693" spans="1:5" ht="15" customHeight="1" x14ac:dyDescent="0.35">
      <c r="A3693" s="1705">
        <v>72141</v>
      </c>
      <c r="B3693" s="1706">
        <v>1.44</v>
      </c>
      <c r="C3693" s="89" t="s">
        <v>11751</v>
      </c>
      <c r="E3693" s="1705" t="s">
        <v>10273</v>
      </c>
    </row>
    <row r="3694" spans="1:5" ht="15" customHeight="1" x14ac:dyDescent="0.35">
      <c r="A3694" s="1705">
        <v>72141</v>
      </c>
      <c r="B3694" s="1706">
        <v>1.44</v>
      </c>
      <c r="C3694" s="89" t="s">
        <v>11752</v>
      </c>
      <c r="E3694" s="1705" t="s">
        <v>10273</v>
      </c>
    </row>
    <row r="3695" spans="1:5" ht="15" customHeight="1" x14ac:dyDescent="0.35">
      <c r="A3695" s="1705">
        <v>72141</v>
      </c>
      <c r="B3695" s="1706">
        <v>1.44</v>
      </c>
      <c r="C3695" s="89" t="s">
        <v>11752</v>
      </c>
      <c r="E3695" s="1705" t="s">
        <v>10273</v>
      </c>
    </row>
    <row r="3696" spans="1:5" ht="15" customHeight="1" x14ac:dyDescent="0.35">
      <c r="A3696" s="1705">
        <v>72141</v>
      </c>
      <c r="B3696" s="1706">
        <v>1.44</v>
      </c>
      <c r="C3696" s="89" t="s">
        <v>11753</v>
      </c>
      <c r="E3696" s="1705" t="s">
        <v>10273</v>
      </c>
    </row>
    <row r="3697" spans="1:5" ht="15" customHeight="1" x14ac:dyDescent="0.35">
      <c r="A3697" s="1705">
        <v>72141</v>
      </c>
      <c r="B3697" s="1706">
        <v>1.44</v>
      </c>
      <c r="C3697" s="89" t="s">
        <v>11754</v>
      </c>
      <c r="E3697" s="1705" t="s">
        <v>10273</v>
      </c>
    </row>
    <row r="3698" spans="1:5" ht="15" customHeight="1" x14ac:dyDescent="0.35">
      <c r="A3698" s="1705">
        <v>72141</v>
      </c>
      <c r="B3698" s="1706">
        <v>1.44</v>
      </c>
      <c r="C3698" s="89" t="s">
        <v>11755</v>
      </c>
      <c r="E3698" s="1705" t="s">
        <v>10273</v>
      </c>
    </row>
    <row r="3699" spans="1:5" ht="15" customHeight="1" x14ac:dyDescent="0.35">
      <c r="A3699" s="1705">
        <v>72141</v>
      </c>
      <c r="B3699" s="1706">
        <v>1.44</v>
      </c>
      <c r="C3699" s="89" t="s">
        <v>11756</v>
      </c>
      <c r="E3699" s="1705" t="s">
        <v>10273</v>
      </c>
    </row>
    <row r="3700" spans="1:5" ht="15" customHeight="1" x14ac:dyDescent="0.35">
      <c r="A3700" s="1705">
        <v>72141</v>
      </c>
      <c r="B3700" s="1706">
        <v>1.44</v>
      </c>
      <c r="C3700" s="89" t="s">
        <v>11757</v>
      </c>
      <c r="E3700" s="1705" t="s">
        <v>10273</v>
      </c>
    </row>
    <row r="3701" spans="1:5" ht="15" customHeight="1" x14ac:dyDescent="0.35">
      <c r="A3701" s="1705">
        <v>72141</v>
      </c>
      <c r="B3701" s="1706">
        <v>1.44</v>
      </c>
      <c r="C3701" s="89" t="s">
        <v>11758</v>
      </c>
      <c r="E3701" s="1705" t="s">
        <v>10273</v>
      </c>
    </row>
    <row r="3702" spans="1:5" ht="15" customHeight="1" x14ac:dyDescent="0.35">
      <c r="A3702" s="1705">
        <v>72141</v>
      </c>
      <c r="B3702" s="1706">
        <v>1.44</v>
      </c>
      <c r="C3702" s="89" t="s">
        <v>11759</v>
      </c>
      <c r="E3702" s="1705" t="s">
        <v>10273</v>
      </c>
    </row>
    <row r="3703" spans="1:5" ht="15" customHeight="1" x14ac:dyDescent="0.35">
      <c r="A3703" s="1705">
        <v>72141</v>
      </c>
      <c r="B3703" s="1706">
        <v>1.44</v>
      </c>
      <c r="C3703" s="89" t="s">
        <v>11760</v>
      </c>
      <c r="E3703" s="1705" t="s">
        <v>10273</v>
      </c>
    </row>
    <row r="3704" spans="1:5" ht="15" customHeight="1" x14ac:dyDescent="0.35">
      <c r="A3704" s="1705">
        <v>72141</v>
      </c>
      <c r="B3704" s="1706">
        <v>1.44</v>
      </c>
      <c r="C3704" s="89" t="s">
        <v>11761</v>
      </c>
      <c r="E3704" s="1705" t="s">
        <v>10273</v>
      </c>
    </row>
    <row r="3705" spans="1:5" ht="15" customHeight="1" x14ac:dyDescent="0.35">
      <c r="A3705" s="1705">
        <v>72141</v>
      </c>
      <c r="B3705" s="1706">
        <v>1.44</v>
      </c>
      <c r="C3705" s="89" t="s">
        <v>11762</v>
      </c>
      <c r="E3705" s="1705" t="s">
        <v>10273</v>
      </c>
    </row>
    <row r="3706" spans="1:5" ht="15" customHeight="1" x14ac:dyDescent="0.35">
      <c r="A3706" s="1705">
        <v>72141</v>
      </c>
      <c r="B3706" s="1706">
        <v>1.44</v>
      </c>
      <c r="C3706" s="89" t="e">
        <v>#REF!</v>
      </c>
      <c r="E3706" s="1705" t="s">
        <v>10273</v>
      </c>
    </row>
    <row r="3707" spans="1:5" ht="15" customHeight="1" x14ac:dyDescent="0.35">
      <c r="A3707" s="1705">
        <v>72141</v>
      </c>
      <c r="B3707" s="1706">
        <v>1.44</v>
      </c>
      <c r="C3707" s="100" t="s">
        <v>4097</v>
      </c>
      <c r="E3707" s="100" t="s">
        <v>12088</v>
      </c>
    </row>
    <row r="3708" spans="1:5" ht="15" customHeight="1" x14ac:dyDescent="0.35">
      <c r="A3708" s="1705">
        <v>72141</v>
      </c>
      <c r="B3708" s="1706">
        <v>1.44</v>
      </c>
      <c r="C3708" s="100" t="s">
        <v>4097</v>
      </c>
      <c r="E3708" s="100" t="s">
        <v>12088</v>
      </c>
    </row>
    <row r="3709" spans="1:5" ht="15" customHeight="1" x14ac:dyDescent="0.35">
      <c r="A3709" s="1705">
        <v>72141</v>
      </c>
      <c r="B3709" s="1706">
        <v>1.44</v>
      </c>
      <c r="C3709" s="89" t="s">
        <v>13213</v>
      </c>
      <c r="E3709" s="1705" t="s">
        <v>12542</v>
      </c>
    </row>
    <row r="3710" spans="1:5" ht="15" customHeight="1" x14ac:dyDescent="0.35">
      <c r="A3710" s="1705">
        <v>72141</v>
      </c>
      <c r="B3710" s="1706">
        <v>1.44</v>
      </c>
      <c r="C3710" s="89" t="s">
        <v>13214</v>
      </c>
      <c r="E3710" s="1705" t="s">
        <v>12542</v>
      </c>
    </row>
    <row r="3711" spans="1:5" ht="15" customHeight="1" x14ac:dyDescent="0.35">
      <c r="A3711" s="1705">
        <v>72141</v>
      </c>
      <c r="B3711" s="1706">
        <v>1.44</v>
      </c>
      <c r="C3711" s="1705" t="s">
        <v>13214</v>
      </c>
      <c r="E3711" s="1705" t="s">
        <v>12542</v>
      </c>
    </row>
    <row r="3712" spans="1:5" ht="15" customHeight="1" x14ac:dyDescent="0.35">
      <c r="A3712" s="1705">
        <v>72141</v>
      </c>
      <c r="B3712" s="1706">
        <v>1.44</v>
      </c>
      <c r="C3712" s="1705" t="s">
        <v>13215</v>
      </c>
      <c r="E3712" s="1705" t="s">
        <v>12542</v>
      </c>
    </row>
    <row r="3713" spans="1:5" ht="15" customHeight="1" x14ac:dyDescent="0.35">
      <c r="A3713" s="1705">
        <v>72141</v>
      </c>
      <c r="B3713" s="1706">
        <v>1.44</v>
      </c>
      <c r="C3713" s="1705" t="s">
        <v>13216</v>
      </c>
      <c r="E3713" s="1705" t="s">
        <v>12542</v>
      </c>
    </row>
    <row r="3714" spans="1:5" ht="15" customHeight="1" x14ac:dyDescent="0.35">
      <c r="A3714" s="1705">
        <v>72141</v>
      </c>
      <c r="B3714" s="1706">
        <v>1.44</v>
      </c>
      <c r="C3714" s="89" t="s">
        <v>13217</v>
      </c>
      <c r="E3714" s="1705" t="s">
        <v>12542</v>
      </c>
    </row>
    <row r="3715" spans="1:5" ht="15" customHeight="1" x14ac:dyDescent="0.35">
      <c r="A3715" s="1705">
        <v>72141</v>
      </c>
      <c r="B3715" s="1706">
        <v>1.44</v>
      </c>
      <c r="C3715" s="89" t="s">
        <v>13218</v>
      </c>
      <c r="E3715" s="1705" t="s">
        <v>12542</v>
      </c>
    </row>
    <row r="3716" spans="1:5" ht="15" customHeight="1" x14ac:dyDescent="0.35">
      <c r="A3716" s="1705">
        <v>72141</v>
      </c>
      <c r="B3716" s="1706">
        <v>1.44</v>
      </c>
      <c r="C3716" s="100" t="s">
        <v>4096</v>
      </c>
      <c r="E3716" s="1705" t="s">
        <v>13383</v>
      </c>
    </row>
    <row r="3717" spans="1:5" ht="15" customHeight="1" x14ac:dyDescent="0.35">
      <c r="A3717" s="1705">
        <v>72141</v>
      </c>
      <c r="B3717" s="1706">
        <v>1.44</v>
      </c>
      <c r="C3717" s="100" t="s">
        <v>4097</v>
      </c>
      <c r="E3717" s="1705" t="s">
        <v>13383</v>
      </c>
    </row>
    <row r="3718" spans="1:5" ht="15" customHeight="1" x14ac:dyDescent="0.35">
      <c r="A3718" s="1705">
        <v>72141</v>
      </c>
      <c r="B3718" s="1706">
        <v>1.44</v>
      </c>
      <c r="C3718" s="89" t="s">
        <v>13555</v>
      </c>
      <c r="E3718" s="1705" t="s">
        <v>13430</v>
      </c>
    </row>
    <row r="3719" spans="1:5" ht="15" customHeight="1" x14ac:dyDescent="0.35">
      <c r="A3719" s="1705">
        <v>72141</v>
      </c>
      <c r="B3719" s="1706">
        <v>1.44</v>
      </c>
      <c r="C3719" s="89" t="s">
        <v>13556</v>
      </c>
      <c r="E3719" s="1705" t="s">
        <v>13430</v>
      </c>
    </row>
    <row r="3720" spans="1:5" ht="15" customHeight="1" x14ac:dyDescent="0.35">
      <c r="A3720" s="1705">
        <v>72141</v>
      </c>
      <c r="B3720" s="1706">
        <v>1.44</v>
      </c>
      <c r="C3720" s="89" t="s">
        <v>13469</v>
      </c>
      <c r="E3720" s="1705" t="s">
        <v>13430</v>
      </c>
    </row>
    <row r="3721" spans="1:5" ht="15" customHeight="1" x14ac:dyDescent="0.35">
      <c r="A3721" s="1705">
        <v>72141</v>
      </c>
      <c r="B3721" s="1706">
        <v>1.44</v>
      </c>
      <c r="C3721" s="89" t="s">
        <v>13557</v>
      </c>
      <c r="E3721" s="1705" t="s">
        <v>13430</v>
      </c>
    </row>
    <row r="3722" spans="1:5" ht="15" customHeight="1" x14ac:dyDescent="0.35">
      <c r="A3722" s="1705">
        <v>72141</v>
      </c>
      <c r="B3722" s="1706">
        <v>1.44</v>
      </c>
      <c r="C3722" s="100" t="s">
        <v>13819</v>
      </c>
      <c r="E3722" s="1705" t="s">
        <v>13580</v>
      </c>
    </row>
    <row r="3723" spans="1:5" ht="15" customHeight="1" x14ac:dyDescent="0.35">
      <c r="A3723" s="1705">
        <v>72141</v>
      </c>
      <c r="B3723" s="1706">
        <v>1.44</v>
      </c>
      <c r="C3723" s="100" t="s">
        <v>14137</v>
      </c>
    </row>
    <row r="3724" spans="1:5" ht="15" customHeight="1" x14ac:dyDescent="0.35">
      <c r="A3724" s="1705">
        <v>72142</v>
      </c>
      <c r="B3724" s="1706">
        <v>1.74</v>
      </c>
      <c r="C3724" s="100" t="s">
        <v>1209</v>
      </c>
      <c r="E3724" s="1705" t="s">
        <v>879</v>
      </c>
    </row>
    <row r="3725" spans="1:5" ht="15" customHeight="1" x14ac:dyDescent="0.35">
      <c r="A3725" s="1705">
        <v>72142</v>
      </c>
      <c r="B3725" s="1706">
        <v>1.74</v>
      </c>
      <c r="C3725" s="100" t="s">
        <v>2128</v>
      </c>
      <c r="E3725" s="1705" t="s">
        <v>1755</v>
      </c>
    </row>
    <row r="3726" spans="1:5" ht="15" customHeight="1" x14ac:dyDescent="0.35">
      <c r="A3726" s="1705">
        <v>72142</v>
      </c>
      <c r="B3726" s="1706">
        <v>1.74</v>
      </c>
      <c r="C3726" s="100" t="s">
        <v>2592</v>
      </c>
      <c r="E3726" s="1705" t="s">
        <v>2237</v>
      </c>
    </row>
    <row r="3727" spans="1:5" ht="15" customHeight="1" x14ac:dyDescent="0.35">
      <c r="A3727" s="1705">
        <v>72142</v>
      </c>
      <c r="B3727" s="1706">
        <v>1.74</v>
      </c>
      <c r="C3727" s="100" t="s">
        <v>3628</v>
      </c>
      <c r="E3727" s="1705" t="s">
        <v>2994</v>
      </c>
    </row>
    <row r="3728" spans="1:5" ht="15" customHeight="1" x14ac:dyDescent="0.35">
      <c r="A3728" s="1705">
        <v>72142</v>
      </c>
      <c r="B3728" s="1706">
        <v>1.74</v>
      </c>
      <c r="C3728" s="100" t="s">
        <v>5137</v>
      </c>
      <c r="E3728" s="100" t="s">
        <v>4946</v>
      </c>
    </row>
    <row r="3729" spans="1:9" ht="15" customHeight="1" x14ac:dyDescent="0.35">
      <c r="A3729" s="1705">
        <v>72142</v>
      </c>
      <c r="B3729" s="1706">
        <v>1.74</v>
      </c>
      <c r="C3729" s="100" t="s">
        <v>5404</v>
      </c>
      <c r="E3729" s="100" t="s">
        <v>5155</v>
      </c>
      <c r="F3729" s="100"/>
      <c r="I3729" s="100"/>
    </row>
    <row r="3730" spans="1:9" ht="15" customHeight="1" x14ac:dyDescent="0.35">
      <c r="A3730" s="1705">
        <v>72142</v>
      </c>
      <c r="B3730" s="1706">
        <v>1.74</v>
      </c>
      <c r="C3730" s="100" t="s">
        <v>8325</v>
      </c>
      <c r="E3730" s="100" t="s">
        <v>5912</v>
      </c>
    </row>
    <row r="3731" spans="1:9" ht="15" customHeight="1" x14ac:dyDescent="0.35">
      <c r="A3731" s="1705">
        <v>72142</v>
      </c>
      <c r="B3731" s="1706">
        <v>1.74</v>
      </c>
      <c r="C3731" s="100" t="s">
        <v>6448</v>
      </c>
      <c r="E3731" s="100" t="s">
        <v>6110</v>
      </c>
    </row>
    <row r="3732" spans="1:9" ht="15" customHeight="1" x14ac:dyDescent="0.35">
      <c r="A3732" s="1705">
        <v>72142</v>
      </c>
      <c r="B3732" s="1706">
        <v>1.74</v>
      </c>
      <c r="C3732" s="100" t="s">
        <v>6705</v>
      </c>
      <c r="E3732" s="1705" t="s">
        <v>6556</v>
      </c>
    </row>
    <row r="3733" spans="1:9" ht="15" customHeight="1" x14ac:dyDescent="0.35">
      <c r="A3733" s="1705">
        <v>72142</v>
      </c>
      <c r="B3733" s="1706">
        <v>1.74</v>
      </c>
      <c r="C3733" s="100" t="s">
        <v>7860</v>
      </c>
      <c r="E3733" s="1705" t="s">
        <v>7428</v>
      </c>
    </row>
    <row r="3734" spans="1:9" ht="15" customHeight="1" x14ac:dyDescent="0.35">
      <c r="A3734" s="1705">
        <v>72142</v>
      </c>
      <c r="B3734" s="1706">
        <v>1.74</v>
      </c>
      <c r="C3734" s="100" t="s">
        <v>4121</v>
      </c>
      <c r="E3734" s="1705" t="s">
        <v>8689</v>
      </c>
    </row>
    <row r="3735" spans="1:9" ht="15" customHeight="1" x14ac:dyDescent="0.35">
      <c r="A3735" s="1705">
        <v>72142</v>
      </c>
      <c r="B3735" s="1706">
        <v>1.74</v>
      </c>
      <c r="C3735" s="100" t="s">
        <v>9048</v>
      </c>
      <c r="E3735" s="1705" t="s">
        <v>8689</v>
      </c>
      <c r="F3735" s="100"/>
      <c r="I3735" s="100"/>
    </row>
    <row r="3736" spans="1:9" ht="15" customHeight="1" x14ac:dyDescent="0.35">
      <c r="A3736" s="1705">
        <v>72142</v>
      </c>
      <c r="B3736" s="1706">
        <v>1.74</v>
      </c>
      <c r="C3736" s="100" t="s">
        <v>10162</v>
      </c>
      <c r="E3736" s="1705" t="s">
        <v>9583</v>
      </c>
    </row>
    <row r="3737" spans="1:9" ht="15" customHeight="1" x14ac:dyDescent="0.35">
      <c r="A3737" s="1705">
        <v>72142</v>
      </c>
      <c r="B3737" s="1706">
        <v>1.74</v>
      </c>
      <c r="C3737" s="100" t="s">
        <v>5404</v>
      </c>
      <c r="E3737" s="1705" t="s">
        <v>9583</v>
      </c>
    </row>
    <row r="3738" spans="1:9" ht="15" customHeight="1" x14ac:dyDescent="0.35">
      <c r="A3738" s="1705">
        <v>72142</v>
      </c>
      <c r="B3738" s="1706">
        <v>1.74</v>
      </c>
      <c r="C3738" s="100" t="s">
        <v>4121</v>
      </c>
      <c r="E3738" s="100" t="s">
        <v>12088</v>
      </c>
    </row>
    <row r="3739" spans="1:9" ht="15" customHeight="1" x14ac:dyDescent="0.35">
      <c r="A3739" s="1705">
        <v>72142</v>
      </c>
      <c r="B3739" s="1706">
        <v>1.74</v>
      </c>
      <c r="C3739" s="100" t="s">
        <v>13282</v>
      </c>
      <c r="E3739" s="1705" t="s">
        <v>12542</v>
      </c>
    </row>
    <row r="3740" spans="1:9" ht="15" customHeight="1" x14ac:dyDescent="0.35">
      <c r="A3740" s="1705">
        <v>72142</v>
      </c>
      <c r="B3740" s="1706">
        <v>1.74</v>
      </c>
      <c r="C3740" s="100" t="s">
        <v>4121</v>
      </c>
      <c r="E3740" s="1705" t="s">
        <v>13383</v>
      </c>
    </row>
    <row r="3741" spans="1:9" ht="15" customHeight="1" x14ac:dyDescent="0.35">
      <c r="A3741" s="1705">
        <v>72142</v>
      </c>
      <c r="B3741" s="1706">
        <v>1.74</v>
      </c>
      <c r="C3741" s="100" t="s">
        <v>13566</v>
      </c>
      <c r="E3741" s="1705" t="s">
        <v>13430</v>
      </c>
    </row>
    <row r="3742" spans="1:9" ht="15" customHeight="1" x14ac:dyDescent="0.35">
      <c r="A3742" s="1705">
        <v>72146</v>
      </c>
      <c r="B3742" s="1706">
        <v>1.44</v>
      </c>
      <c r="C3742" s="89" t="s">
        <v>164</v>
      </c>
      <c r="E3742" s="1705" t="s">
        <v>39</v>
      </c>
    </row>
    <row r="3743" spans="1:9" ht="15" customHeight="1" x14ac:dyDescent="0.35">
      <c r="A3743" s="1705">
        <v>72146</v>
      </c>
      <c r="B3743" s="1706">
        <v>1.44</v>
      </c>
      <c r="C3743" s="100" t="s">
        <v>1197</v>
      </c>
      <c r="E3743" s="1705" t="s">
        <v>879</v>
      </c>
    </row>
    <row r="3744" spans="1:9" ht="15" customHeight="1" x14ac:dyDescent="0.35">
      <c r="A3744" s="1705">
        <v>72146</v>
      </c>
      <c r="B3744" s="1706">
        <v>1.44</v>
      </c>
      <c r="C3744" s="100" t="s">
        <v>2544</v>
      </c>
      <c r="E3744" s="1705" t="s">
        <v>2237</v>
      </c>
    </row>
    <row r="3745" spans="1:9" ht="15" customHeight="1" x14ac:dyDescent="0.35">
      <c r="A3745" s="1705">
        <v>72146</v>
      </c>
      <c r="B3745" s="1706">
        <v>1.44</v>
      </c>
      <c r="C3745" s="100" t="s">
        <v>3573</v>
      </c>
      <c r="E3745" s="1705" t="s">
        <v>2994</v>
      </c>
    </row>
    <row r="3746" spans="1:9" ht="15" customHeight="1" x14ac:dyDescent="0.35">
      <c r="A3746" s="1705">
        <v>72146</v>
      </c>
      <c r="B3746" s="1706">
        <v>1.44</v>
      </c>
      <c r="C3746" s="89" t="s">
        <v>4536</v>
      </c>
      <c r="E3746" s="1705" t="s">
        <v>4266</v>
      </c>
      <c r="F3746" s="100"/>
      <c r="I3746" s="100"/>
    </row>
    <row r="3747" spans="1:9" ht="15" customHeight="1" x14ac:dyDescent="0.35">
      <c r="A3747" s="1705">
        <v>72146</v>
      </c>
      <c r="B3747" s="1706">
        <v>1.44</v>
      </c>
      <c r="C3747" s="100" t="s">
        <v>5131</v>
      </c>
      <c r="E3747" s="100" t="s">
        <v>4946</v>
      </c>
    </row>
    <row r="3748" spans="1:9" ht="15" customHeight="1" x14ac:dyDescent="0.35">
      <c r="A3748" s="1705">
        <v>72146</v>
      </c>
      <c r="B3748" s="1706">
        <v>1.44</v>
      </c>
      <c r="C3748" s="100" t="s">
        <v>5379</v>
      </c>
      <c r="E3748" s="100" t="s">
        <v>5155</v>
      </c>
    </row>
    <row r="3749" spans="1:9" ht="15" customHeight="1" x14ac:dyDescent="0.35">
      <c r="A3749" s="1705">
        <v>72146</v>
      </c>
      <c r="B3749" s="1706">
        <v>1.44</v>
      </c>
      <c r="C3749" s="89" t="s">
        <v>5676</v>
      </c>
      <c r="E3749" s="100" t="s">
        <v>5452</v>
      </c>
    </row>
    <row r="3750" spans="1:9" ht="15" customHeight="1" x14ac:dyDescent="0.35">
      <c r="A3750" s="1705">
        <v>72146</v>
      </c>
      <c r="B3750" s="1706">
        <v>1.44</v>
      </c>
      <c r="C3750" s="100" t="s">
        <v>8314</v>
      </c>
      <c r="E3750" s="100" t="s">
        <v>5912</v>
      </c>
    </row>
    <row r="3751" spans="1:9" ht="15" customHeight="1" x14ac:dyDescent="0.35">
      <c r="A3751" s="1705">
        <v>72146</v>
      </c>
      <c r="B3751" s="1706">
        <v>1.44</v>
      </c>
      <c r="C3751" s="89" t="s">
        <v>6429</v>
      </c>
      <c r="E3751" s="100" t="s">
        <v>6110</v>
      </c>
    </row>
    <row r="3752" spans="1:9" ht="15" customHeight="1" x14ac:dyDescent="0.35">
      <c r="A3752" s="1705">
        <v>72146</v>
      </c>
      <c r="B3752" s="1706">
        <v>1.44</v>
      </c>
      <c r="C3752" s="89" t="s">
        <v>6687</v>
      </c>
      <c r="E3752" s="1705" t="s">
        <v>6556</v>
      </c>
    </row>
    <row r="3753" spans="1:9" ht="15" customHeight="1" x14ac:dyDescent="0.35">
      <c r="A3753" s="1705">
        <v>72146</v>
      </c>
      <c r="B3753" s="1706">
        <v>1.44</v>
      </c>
      <c r="C3753" s="89" t="s">
        <v>7247</v>
      </c>
      <c r="E3753" s="1705" t="s">
        <v>6965</v>
      </c>
    </row>
    <row r="3754" spans="1:9" ht="15" customHeight="1" x14ac:dyDescent="0.35">
      <c r="A3754" s="1705">
        <v>72146</v>
      </c>
      <c r="B3754" s="1706">
        <v>1.44</v>
      </c>
      <c r="C3754" s="89" t="s">
        <v>7248</v>
      </c>
      <c r="E3754" s="1705" t="s">
        <v>6965</v>
      </c>
    </row>
    <row r="3755" spans="1:9" ht="15" customHeight="1" x14ac:dyDescent="0.35">
      <c r="A3755" s="1705">
        <v>72146</v>
      </c>
      <c r="B3755" s="1706">
        <v>1.44</v>
      </c>
      <c r="C3755" s="100" t="s">
        <v>5131</v>
      </c>
      <c r="E3755" s="1705" t="s">
        <v>7410</v>
      </c>
    </row>
    <row r="3756" spans="1:9" ht="15" customHeight="1" x14ac:dyDescent="0.35">
      <c r="A3756" s="1705">
        <v>72146</v>
      </c>
      <c r="B3756" s="1706">
        <v>1.44</v>
      </c>
      <c r="C3756" s="100" t="s">
        <v>7825</v>
      </c>
      <c r="E3756" s="1705" t="s">
        <v>7428</v>
      </c>
    </row>
    <row r="3757" spans="1:9" ht="15" customHeight="1" x14ac:dyDescent="0.35">
      <c r="A3757" s="1705">
        <v>72146</v>
      </c>
      <c r="B3757" s="1706">
        <v>1.44</v>
      </c>
      <c r="C3757" s="89" t="s">
        <v>8377</v>
      </c>
      <c r="E3757" s="1705" t="s">
        <v>8364</v>
      </c>
    </row>
    <row r="3758" spans="1:9" ht="15" customHeight="1" x14ac:dyDescent="0.35">
      <c r="A3758" s="1705">
        <v>72146</v>
      </c>
      <c r="B3758" s="1706">
        <v>1.44</v>
      </c>
      <c r="C3758" s="89" t="s">
        <v>9026</v>
      </c>
      <c r="E3758" s="1705" t="s">
        <v>8689</v>
      </c>
    </row>
    <row r="3759" spans="1:9" ht="15" customHeight="1" x14ac:dyDescent="0.35">
      <c r="A3759" s="1705">
        <v>72146</v>
      </c>
      <c r="B3759" s="1706">
        <v>1.44</v>
      </c>
      <c r="C3759" s="89" t="s">
        <v>9027</v>
      </c>
      <c r="E3759" s="1705" t="s">
        <v>8689</v>
      </c>
    </row>
    <row r="3760" spans="1:9" ht="15" customHeight="1" x14ac:dyDescent="0.35">
      <c r="A3760" s="1705">
        <v>72146</v>
      </c>
      <c r="B3760" s="1706">
        <v>1.44</v>
      </c>
      <c r="C3760" s="89" t="s">
        <v>10100</v>
      </c>
      <c r="E3760" s="1705" t="s">
        <v>9583</v>
      </c>
    </row>
    <row r="3761" spans="1:5" ht="15" customHeight="1" x14ac:dyDescent="0.35">
      <c r="A3761" s="1705">
        <v>72146</v>
      </c>
      <c r="B3761" s="1706">
        <v>1.44</v>
      </c>
      <c r="C3761" s="100" t="s">
        <v>2544</v>
      </c>
      <c r="E3761" s="1705" t="s">
        <v>9583</v>
      </c>
    </row>
    <row r="3762" spans="1:5" ht="15" customHeight="1" x14ac:dyDescent="0.35">
      <c r="A3762" s="1705">
        <v>72146</v>
      </c>
      <c r="B3762" s="1706">
        <v>1.44</v>
      </c>
      <c r="C3762" s="1705" t="s">
        <v>11763</v>
      </c>
      <c r="E3762" s="1705" t="s">
        <v>10273</v>
      </c>
    </row>
    <row r="3763" spans="1:5" ht="15" customHeight="1" x14ac:dyDescent="0.35">
      <c r="A3763" s="1705">
        <v>72146</v>
      </c>
      <c r="B3763" s="1706">
        <v>1.44</v>
      </c>
      <c r="C3763" s="89" t="s">
        <v>11764</v>
      </c>
      <c r="E3763" s="1705" t="s">
        <v>10273</v>
      </c>
    </row>
    <row r="3764" spans="1:5" ht="15" customHeight="1" x14ac:dyDescent="0.35">
      <c r="A3764" s="1705">
        <v>72146</v>
      </c>
      <c r="B3764" s="1706">
        <v>1.44</v>
      </c>
      <c r="C3764" s="89" t="s">
        <v>11765</v>
      </c>
      <c r="E3764" s="1705" t="s">
        <v>10273</v>
      </c>
    </row>
    <row r="3765" spans="1:5" ht="15" customHeight="1" x14ac:dyDescent="0.35">
      <c r="A3765" s="1705">
        <v>72146</v>
      </c>
      <c r="B3765" s="1706">
        <v>1.44</v>
      </c>
      <c r="C3765" s="89" t="s">
        <v>11766</v>
      </c>
      <c r="E3765" s="1705" t="s">
        <v>10273</v>
      </c>
    </row>
    <row r="3766" spans="1:5" ht="15" customHeight="1" x14ac:dyDescent="0.35">
      <c r="A3766" s="1705">
        <v>72146</v>
      </c>
      <c r="B3766" s="1706">
        <v>1.44</v>
      </c>
      <c r="C3766" s="89" t="s">
        <v>11767</v>
      </c>
      <c r="E3766" s="1705" t="s">
        <v>10273</v>
      </c>
    </row>
    <row r="3767" spans="1:5" ht="15" customHeight="1" x14ac:dyDescent="0.35">
      <c r="A3767" s="1705">
        <v>72146</v>
      </c>
      <c r="B3767" s="1706">
        <v>1.44</v>
      </c>
      <c r="C3767" s="89" t="s">
        <v>11768</v>
      </c>
      <c r="E3767" s="1705" t="s">
        <v>10273</v>
      </c>
    </row>
    <row r="3768" spans="1:5" ht="15" customHeight="1" x14ac:dyDescent="0.35">
      <c r="A3768" s="1705">
        <v>72146</v>
      </c>
      <c r="B3768" s="1706">
        <v>1.44</v>
      </c>
      <c r="C3768" s="89" t="s">
        <v>11769</v>
      </c>
      <c r="E3768" s="1705" t="s">
        <v>10273</v>
      </c>
    </row>
    <row r="3769" spans="1:5" ht="15" customHeight="1" x14ac:dyDescent="0.35">
      <c r="A3769" s="1705">
        <v>72146</v>
      </c>
      <c r="B3769" s="1706">
        <v>1.44</v>
      </c>
      <c r="C3769" s="89" t="s">
        <v>11770</v>
      </c>
      <c r="E3769" s="1705" t="s">
        <v>10273</v>
      </c>
    </row>
    <row r="3770" spans="1:5" ht="15" customHeight="1" x14ac:dyDescent="0.35">
      <c r="A3770" s="1705">
        <v>72146</v>
      </c>
      <c r="B3770" s="1706">
        <v>1.44</v>
      </c>
      <c r="C3770" s="89" t="s">
        <v>11771</v>
      </c>
      <c r="E3770" s="1705" t="s">
        <v>10273</v>
      </c>
    </row>
    <row r="3771" spans="1:5" ht="15" customHeight="1" x14ac:dyDescent="0.35">
      <c r="A3771" s="1705">
        <v>72146</v>
      </c>
      <c r="B3771" s="1706">
        <v>1.44</v>
      </c>
      <c r="C3771" s="89" t="s">
        <v>11772</v>
      </c>
      <c r="E3771" s="1705" t="s">
        <v>10273</v>
      </c>
    </row>
    <row r="3772" spans="1:5" ht="15" customHeight="1" x14ac:dyDescent="0.35">
      <c r="A3772" s="1705">
        <v>72146</v>
      </c>
      <c r="B3772" s="1706">
        <v>1.44</v>
      </c>
      <c r="C3772" s="89" t="s">
        <v>11773</v>
      </c>
      <c r="E3772" s="1705" t="s">
        <v>10273</v>
      </c>
    </row>
    <row r="3773" spans="1:5" ht="15" customHeight="1" x14ac:dyDescent="0.35">
      <c r="A3773" s="1705">
        <v>72146</v>
      </c>
      <c r="B3773" s="1706">
        <v>1.44</v>
      </c>
      <c r="C3773" s="89" t="s">
        <v>11774</v>
      </c>
      <c r="E3773" s="1705" t="s">
        <v>10273</v>
      </c>
    </row>
    <row r="3774" spans="1:5" ht="15" customHeight="1" x14ac:dyDescent="0.35">
      <c r="A3774" s="1705">
        <v>72146</v>
      </c>
      <c r="B3774" s="1706">
        <v>1.44</v>
      </c>
      <c r="C3774" s="89" t="s">
        <v>11775</v>
      </c>
      <c r="E3774" s="1705" t="s">
        <v>10273</v>
      </c>
    </row>
    <row r="3775" spans="1:5" ht="15" customHeight="1" x14ac:dyDescent="0.35">
      <c r="A3775" s="1705">
        <v>72146</v>
      </c>
      <c r="B3775" s="1706">
        <v>1.44</v>
      </c>
      <c r="C3775" s="89" t="s">
        <v>11776</v>
      </c>
      <c r="E3775" s="1705" t="s">
        <v>10273</v>
      </c>
    </row>
    <row r="3776" spans="1:5" ht="15" customHeight="1" x14ac:dyDescent="0.35">
      <c r="A3776" s="1705">
        <v>72146</v>
      </c>
      <c r="B3776" s="1706">
        <v>1.44</v>
      </c>
      <c r="C3776" s="1705" t="s">
        <v>11777</v>
      </c>
      <c r="E3776" s="1705" t="s">
        <v>10273</v>
      </c>
    </row>
    <row r="3777" spans="1:5" ht="15" customHeight="1" x14ac:dyDescent="0.35">
      <c r="A3777" s="1705">
        <v>72146</v>
      </c>
      <c r="B3777" s="1706">
        <v>1.44</v>
      </c>
      <c r="C3777" s="89" t="s">
        <v>11778</v>
      </c>
      <c r="E3777" s="1705" t="s">
        <v>10273</v>
      </c>
    </row>
    <row r="3778" spans="1:5" ht="15" customHeight="1" x14ac:dyDescent="0.35">
      <c r="A3778" s="1705">
        <v>72146</v>
      </c>
      <c r="B3778" s="1706">
        <v>1.44</v>
      </c>
      <c r="C3778" s="89" t="s">
        <v>11779</v>
      </c>
      <c r="E3778" s="1705" t="s">
        <v>10273</v>
      </c>
    </row>
    <row r="3779" spans="1:5" ht="15" customHeight="1" x14ac:dyDescent="0.35">
      <c r="A3779" s="1705">
        <v>72146</v>
      </c>
      <c r="B3779" s="1706">
        <v>1.44</v>
      </c>
      <c r="C3779" s="89" t="s">
        <v>11780</v>
      </c>
      <c r="E3779" s="1705" t="s">
        <v>10273</v>
      </c>
    </row>
    <row r="3780" spans="1:5" ht="15" customHeight="1" x14ac:dyDescent="0.35">
      <c r="A3780" s="1705">
        <v>72146</v>
      </c>
      <c r="B3780" s="1706">
        <v>1.44</v>
      </c>
      <c r="C3780" s="89" t="s">
        <v>11781</v>
      </c>
      <c r="E3780" s="1705" t="s">
        <v>10273</v>
      </c>
    </row>
    <row r="3781" spans="1:5" ht="15" customHeight="1" x14ac:dyDescent="0.35">
      <c r="A3781" s="1705">
        <v>72146</v>
      </c>
      <c r="B3781" s="1706">
        <v>1.44</v>
      </c>
      <c r="C3781" s="89" t="s">
        <v>11782</v>
      </c>
      <c r="E3781" s="1705" t="s">
        <v>10273</v>
      </c>
    </row>
    <row r="3782" spans="1:5" ht="15" customHeight="1" x14ac:dyDescent="0.35">
      <c r="A3782" s="1705">
        <v>72146</v>
      </c>
      <c r="B3782" s="1706">
        <v>1.44</v>
      </c>
      <c r="C3782" s="89" t="s">
        <v>11783</v>
      </c>
      <c r="E3782" s="1705" t="s">
        <v>10273</v>
      </c>
    </row>
    <row r="3783" spans="1:5" ht="15" customHeight="1" x14ac:dyDescent="0.35">
      <c r="A3783" s="1705">
        <v>72146</v>
      </c>
      <c r="B3783" s="1706">
        <v>1.44</v>
      </c>
      <c r="C3783" s="89" t="s">
        <v>11784</v>
      </c>
      <c r="E3783" s="1705" t="s">
        <v>10273</v>
      </c>
    </row>
    <row r="3784" spans="1:5" ht="15" customHeight="1" x14ac:dyDescent="0.35">
      <c r="A3784" s="1705">
        <v>72146</v>
      </c>
      <c r="B3784" s="1706">
        <v>1.44</v>
      </c>
      <c r="C3784" s="89" t="s">
        <v>11785</v>
      </c>
      <c r="E3784" s="1705" t="s">
        <v>10273</v>
      </c>
    </row>
    <row r="3785" spans="1:5" ht="15" customHeight="1" x14ac:dyDescent="0.35">
      <c r="A3785" s="1705">
        <v>72146</v>
      </c>
      <c r="B3785" s="1706">
        <v>1.44</v>
      </c>
      <c r="C3785" s="89" t="s">
        <v>14949</v>
      </c>
      <c r="E3785" s="1705" t="s">
        <v>10273</v>
      </c>
    </row>
    <row r="3786" spans="1:5" ht="15" customHeight="1" x14ac:dyDescent="0.35">
      <c r="A3786" s="1705">
        <v>72146</v>
      </c>
      <c r="B3786" s="1706">
        <v>1.44</v>
      </c>
      <c r="C3786" s="89" t="s">
        <v>11786</v>
      </c>
      <c r="E3786" s="1705" t="s">
        <v>10273</v>
      </c>
    </row>
    <row r="3787" spans="1:5" ht="15" customHeight="1" x14ac:dyDescent="0.35">
      <c r="A3787" s="1705">
        <v>72146</v>
      </c>
      <c r="B3787" s="1706">
        <v>1.44</v>
      </c>
      <c r="C3787" s="89" t="s">
        <v>11787</v>
      </c>
      <c r="E3787" s="1705" t="s">
        <v>10273</v>
      </c>
    </row>
    <row r="3788" spans="1:5" ht="15" customHeight="1" x14ac:dyDescent="0.35">
      <c r="A3788" s="1705">
        <v>72146</v>
      </c>
      <c r="B3788" s="1706">
        <v>1.44</v>
      </c>
      <c r="C3788" s="1705" t="s">
        <v>11788</v>
      </c>
      <c r="E3788" s="1705" t="s">
        <v>10273</v>
      </c>
    </row>
    <row r="3789" spans="1:5" ht="15" customHeight="1" x14ac:dyDescent="0.35">
      <c r="A3789" s="1705">
        <v>72146</v>
      </c>
      <c r="B3789" s="1706">
        <v>1.44</v>
      </c>
      <c r="C3789" s="89" t="s">
        <v>11789</v>
      </c>
      <c r="E3789" s="1705" t="s">
        <v>10273</v>
      </c>
    </row>
    <row r="3790" spans="1:5" ht="15" customHeight="1" x14ac:dyDescent="0.35">
      <c r="A3790" s="1705">
        <v>72146</v>
      </c>
      <c r="B3790" s="1706">
        <v>1.44</v>
      </c>
      <c r="C3790" s="89" t="s">
        <v>11790</v>
      </c>
      <c r="E3790" s="1705" t="s">
        <v>10273</v>
      </c>
    </row>
    <row r="3791" spans="1:5" ht="15" customHeight="1" x14ac:dyDescent="0.35">
      <c r="A3791" s="1705">
        <v>72146</v>
      </c>
      <c r="B3791" s="1706">
        <v>1.44</v>
      </c>
      <c r="C3791" s="100" t="s">
        <v>4098</v>
      </c>
      <c r="E3791" s="100" t="s">
        <v>12088</v>
      </c>
    </row>
    <row r="3792" spans="1:5" ht="15" customHeight="1" x14ac:dyDescent="0.35">
      <c r="A3792" s="1705">
        <v>72146</v>
      </c>
      <c r="B3792" s="1706">
        <v>1.44</v>
      </c>
      <c r="C3792" s="100" t="s">
        <v>4098</v>
      </c>
      <c r="E3792" s="100" t="s">
        <v>12088</v>
      </c>
    </row>
    <row r="3793" spans="1:5" ht="15" customHeight="1" x14ac:dyDescent="0.35">
      <c r="A3793" s="1705">
        <v>72146</v>
      </c>
      <c r="B3793" s="1706">
        <v>1.44</v>
      </c>
      <c r="C3793" s="89" t="s">
        <v>13219</v>
      </c>
      <c r="E3793" s="1705" t="s">
        <v>12542</v>
      </c>
    </row>
    <row r="3794" spans="1:5" ht="15" customHeight="1" x14ac:dyDescent="0.35">
      <c r="A3794" s="1705">
        <v>72146</v>
      </c>
      <c r="B3794" s="1706">
        <v>1.44</v>
      </c>
      <c r="C3794" s="89" t="s">
        <v>13220</v>
      </c>
      <c r="E3794" s="1705" t="s">
        <v>12542</v>
      </c>
    </row>
    <row r="3795" spans="1:5" ht="15" customHeight="1" x14ac:dyDescent="0.35">
      <c r="A3795" s="1705">
        <v>72146</v>
      </c>
      <c r="B3795" s="1706">
        <v>1.44</v>
      </c>
      <c r="C3795" s="89" t="s">
        <v>13221</v>
      </c>
      <c r="E3795" s="1705" t="s">
        <v>12542</v>
      </c>
    </row>
    <row r="3796" spans="1:5" ht="15" customHeight="1" x14ac:dyDescent="0.35">
      <c r="A3796" s="1705">
        <v>72146</v>
      </c>
      <c r="B3796" s="1706">
        <v>1.44</v>
      </c>
      <c r="C3796" s="100" t="s">
        <v>4098</v>
      </c>
      <c r="E3796" s="1705" t="s">
        <v>13383</v>
      </c>
    </row>
    <row r="3797" spans="1:5" ht="15" customHeight="1" x14ac:dyDescent="0.35">
      <c r="A3797" s="1705">
        <v>72146</v>
      </c>
      <c r="B3797" s="1706">
        <v>1.44</v>
      </c>
      <c r="C3797" s="89" t="s">
        <v>13558</v>
      </c>
      <c r="E3797" s="1705" t="s">
        <v>13430</v>
      </c>
    </row>
    <row r="3798" spans="1:5" ht="15" customHeight="1" x14ac:dyDescent="0.35">
      <c r="A3798" s="1705">
        <v>72146</v>
      </c>
      <c r="B3798" s="1706">
        <v>1.44</v>
      </c>
      <c r="C3798" s="89" t="s">
        <v>13559</v>
      </c>
      <c r="E3798" s="1705" t="s">
        <v>13430</v>
      </c>
    </row>
    <row r="3799" spans="1:5" ht="15" customHeight="1" x14ac:dyDescent="0.35">
      <c r="A3799" s="1705">
        <v>72146</v>
      </c>
      <c r="B3799" s="1706">
        <v>1.44</v>
      </c>
      <c r="C3799" s="89" t="s">
        <v>13560</v>
      </c>
      <c r="E3799" s="1705" t="s">
        <v>13430</v>
      </c>
    </row>
    <row r="3800" spans="1:5" ht="15" customHeight="1" x14ac:dyDescent="0.35">
      <c r="A3800" s="1705">
        <v>72146</v>
      </c>
      <c r="B3800" s="1706">
        <v>1.44</v>
      </c>
      <c r="C3800" s="89" t="s">
        <v>13561</v>
      </c>
      <c r="E3800" s="1705" t="s">
        <v>13430</v>
      </c>
    </row>
    <row r="3801" spans="1:5" ht="15" customHeight="1" x14ac:dyDescent="0.35">
      <c r="A3801" s="1705">
        <v>72146</v>
      </c>
      <c r="B3801" s="1706">
        <v>1.44</v>
      </c>
      <c r="C3801" s="100" t="s">
        <v>13820</v>
      </c>
      <c r="E3801" s="1705" t="s">
        <v>13580</v>
      </c>
    </row>
    <row r="3802" spans="1:5" ht="15" customHeight="1" x14ac:dyDescent="0.35">
      <c r="A3802" s="1705">
        <v>72147</v>
      </c>
      <c r="B3802" s="1706">
        <v>1.74</v>
      </c>
      <c r="C3802" s="100" t="s">
        <v>1210</v>
      </c>
      <c r="E3802" s="1705" t="s">
        <v>879</v>
      </c>
    </row>
    <row r="3803" spans="1:5" ht="15" customHeight="1" x14ac:dyDescent="0.35">
      <c r="A3803" s="1705">
        <v>72147</v>
      </c>
      <c r="B3803" s="1706">
        <v>1.74</v>
      </c>
      <c r="C3803" s="100" t="s">
        <v>2129</v>
      </c>
      <c r="E3803" s="1705" t="s">
        <v>1755</v>
      </c>
    </row>
    <row r="3804" spans="1:5" ht="15" customHeight="1" x14ac:dyDescent="0.35">
      <c r="A3804" s="1705">
        <v>72147</v>
      </c>
      <c r="B3804" s="1706">
        <v>1.74</v>
      </c>
      <c r="C3804" s="100" t="s">
        <v>2593</v>
      </c>
      <c r="E3804" s="1705" t="s">
        <v>2237</v>
      </c>
    </row>
    <row r="3805" spans="1:5" ht="15" customHeight="1" x14ac:dyDescent="0.35">
      <c r="A3805" s="1705">
        <v>72147</v>
      </c>
      <c r="B3805" s="1706">
        <v>1.74</v>
      </c>
      <c r="C3805" s="100" t="s">
        <v>3629</v>
      </c>
      <c r="E3805" s="1705" t="s">
        <v>2994</v>
      </c>
    </row>
    <row r="3806" spans="1:5" ht="15" customHeight="1" x14ac:dyDescent="0.35">
      <c r="A3806" s="1705">
        <v>72147</v>
      </c>
      <c r="B3806" s="1706">
        <v>1.74</v>
      </c>
      <c r="C3806" s="100" t="s">
        <v>5138</v>
      </c>
      <c r="E3806" s="100" t="s">
        <v>4946</v>
      </c>
    </row>
    <row r="3807" spans="1:5" ht="15" customHeight="1" x14ac:dyDescent="0.35">
      <c r="A3807" s="1705">
        <v>72147</v>
      </c>
      <c r="B3807" s="1706">
        <v>1.74</v>
      </c>
      <c r="C3807" s="100" t="s">
        <v>5405</v>
      </c>
      <c r="E3807" s="100" t="s">
        <v>5155</v>
      </c>
    </row>
    <row r="3808" spans="1:5" ht="15" customHeight="1" x14ac:dyDescent="0.35">
      <c r="A3808" s="1705">
        <v>72147</v>
      </c>
      <c r="B3808" s="1706">
        <v>1.74</v>
      </c>
      <c r="C3808" s="100" t="s">
        <v>8326</v>
      </c>
      <c r="E3808" s="100" t="s">
        <v>5912</v>
      </c>
    </row>
    <row r="3809" spans="1:9" ht="15" customHeight="1" x14ac:dyDescent="0.35">
      <c r="A3809" s="1705">
        <v>72147</v>
      </c>
      <c r="B3809" s="1706">
        <v>1.74</v>
      </c>
      <c r="C3809" s="100" t="s">
        <v>6449</v>
      </c>
      <c r="E3809" s="100" t="s">
        <v>6110</v>
      </c>
    </row>
    <row r="3810" spans="1:9" ht="15" customHeight="1" x14ac:dyDescent="0.35">
      <c r="A3810" s="1705">
        <v>72147</v>
      </c>
      <c r="B3810" s="1706">
        <v>1.74</v>
      </c>
      <c r="C3810" s="100" t="s">
        <v>6706</v>
      </c>
      <c r="E3810" s="1705" t="s">
        <v>6556</v>
      </c>
    </row>
    <row r="3811" spans="1:9" ht="15" customHeight="1" x14ac:dyDescent="0.35">
      <c r="A3811" s="1705">
        <v>72147</v>
      </c>
      <c r="B3811" s="1706">
        <v>1.74</v>
      </c>
      <c r="C3811" s="100" t="s">
        <v>2593</v>
      </c>
      <c r="E3811" s="1705" t="s">
        <v>6737</v>
      </c>
    </row>
    <row r="3812" spans="1:9" ht="15" customHeight="1" x14ac:dyDescent="0.35">
      <c r="A3812" s="1705">
        <v>72147</v>
      </c>
      <c r="B3812" s="1706">
        <v>1.74</v>
      </c>
      <c r="C3812" s="100" t="s">
        <v>7861</v>
      </c>
      <c r="E3812" s="1705" t="s">
        <v>7428</v>
      </c>
    </row>
    <row r="3813" spans="1:9" ht="15" customHeight="1" x14ac:dyDescent="0.35">
      <c r="A3813" s="1705">
        <v>72147</v>
      </c>
      <c r="B3813" s="1706">
        <v>1.74</v>
      </c>
      <c r="C3813" s="100" t="s">
        <v>9049</v>
      </c>
      <c r="E3813" s="1705" t="s">
        <v>8689</v>
      </c>
    </row>
    <row r="3814" spans="1:9" ht="15" customHeight="1" x14ac:dyDescent="0.35">
      <c r="A3814" s="1705">
        <v>72147</v>
      </c>
      <c r="B3814" s="1706">
        <v>1.74</v>
      </c>
      <c r="C3814" s="89" t="s">
        <v>10163</v>
      </c>
      <c r="E3814" s="1705" t="s">
        <v>9583</v>
      </c>
    </row>
    <row r="3815" spans="1:9" ht="15" customHeight="1" x14ac:dyDescent="0.35">
      <c r="A3815" s="1705">
        <v>72147</v>
      </c>
      <c r="B3815" s="1706">
        <v>1.74</v>
      </c>
      <c r="C3815" s="100" t="s">
        <v>2593</v>
      </c>
      <c r="E3815" s="1705" t="s">
        <v>9583</v>
      </c>
    </row>
    <row r="3816" spans="1:9" ht="15" customHeight="1" x14ac:dyDescent="0.35">
      <c r="A3816" s="1705">
        <v>72147</v>
      </c>
      <c r="B3816" s="1706">
        <v>1.74</v>
      </c>
      <c r="C3816" s="100" t="s">
        <v>4122</v>
      </c>
      <c r="E3816" s="100" t="s">
        <v>12088</v>
      </c>
    </row>
    <row r="3817" spans="1:9" ht="15" customHeight="1" x14ac:dyDescent="0.35">
      <c r="A3817" s="1705">
        <v>72147</v>
      </c>
      <c r="B3817" s="1706">
        <v>1.74</v>
      </c>
      <c r="C3817" s="100" t="s">
        <v>13283</v>
      </c>
      <c r="E3817" s="1705" t="s">
        <v>12542</v>
      </c>
    </row>
    <row r="3818" spans="1:9" ht="15" customHeight="1" x14ac:dyDescent="0.35">
      <c r="A3818" s="1705">
        <v>72147</v>
      </c>
      <c r="B3818" s="1706">
        <v>1.74</v>
      </c>
      <c r="C3818" s="100" t="s">
        <v>4122</v>
      </c>
      <c r="E3818" s="1705" t="s">
        <v>13383</v>
      </c>
    </row>
    <row r="3819" spans="1:9" ht="15" customHeight="1" x14ac:dyDescent="0.35">
      <c r="A3819" s="1705">
        <v>72148</v>
      </c>
      <c r="B3819" s="1706">
        <v>1.44</v>
      </c>
      <c r="C3819" s="100" t="s">
        <v>2940</v>
      </c>
      <c r="E3819" s="1705" t="s">
        <v>19</v>
      </c>
    </row>
    <row r="3820" spans="1:9" ht="15" customHeight="1" x14ac:dyDescent="0.35">
      <c r="A3820" s="1705">
        <v>72148</v>
      </c>
      <c r="B3820" s="1706">
        <v>1.44</v>
      </c>
      <c r="C3820" s="89" t="s">
        <v>165</v>
      </c>
      <c r="E3820" s="1705" t="s">
        <v>39</v>
      </c>
    </row>
    <row r="3821" spans="1:9" ht="15" customHeight="1" x14ac:dyDescent="0.35">
      <c r="A3821" s="1705">
        <v>72148</v>
      </c>
      <c r="B3821" s="1706">
        <v>1.44</v>
      </c>
      <c r="C3821" s="89" t="s">
        <v>166</v>
      </c>
      <c r="E3821" s="1705" t="s">
        <v>39</v>
      </c>
    </row>
    <row r="3822" spans="1:9" ht="15" customHeight="1" x14ac:dyDescent="0.35">
      <c r="A3822" s="1705">
        <v>72148</v>
      </c>
      <c r="B3822" s="1706">
        <v>1.44</v>
      </c>
      <c r="C3822" s="100" t="s">
        <v>1198</v>
      </c>
      <c r="E3822" s="1705" t="s">
        <v>879</v>
      </c>
    </row>
    <row r="3823" spans="1:9" ht="15" customHeight="1" x14ac:dyDescent="0.35">
      <c r="A3823" s="1740">
        <v>72148</v>
      </c>
      <c r="B3823" s="1706">
        <v>1.44</v>
      </c>
      <c r="C3823" s="1742" t="s">
        <v>1568</v>
      </c>
      <c r="E3823" s="1705" t="s">
        <v>1433</v>
      </c>
      <c r="F3823" s="100"/>
      <c r="I3823" s="100"/>
    </row>
    <row r="3824" spans="1:9" ht="15" customHeight="1" x14ac:dyDescent="0.35">
      <c r="A3824" s="1705">
        <v>72148</v>
      </c>
      <c r="B3824" s="1706">
        <v>1.44</v>
      </c>
      <c r="C3824" s="89" t="s">
        <v>2084</v>
      </c>
      <c r="E3824" s="1705" t="s">
        <v>1755</v>
      </c>
    </row>
    <row r="3825" spans="1:5" ht="15" customHeight="1" x14ac:dyDescent="0.35">
      <c r="A3825" s="1705">
        <v>72148</v>
      </c>
      <c r="B3825" s="1706">
        <v>1.44</v>
      </c>
      <c r="C3825" s="100" t="s">
        <v>2545</v>
      </c>
      <c r="E3825" s="1705" t="s">
        <v>2237</v>
      </c>
    </row>
    <row r="3826" spans="1:5" ht="15" customHeight="1" x14ac:dyDescent="0.35">
      <c r="A3826" s="1705">
        <v>72148</v>
      </c>
      <c r="B3826" s="1706">
        <v>1.44</v>
      </c>
      <c r="C3826" s="89" t="s">
        <v>3574</v>
      </c>
      <c r="E3826" s="1705" t="s">
        <v>2994</v>
      </c>
    </row>
    <row r="3827" spans="1:5" ht="15" customHeight="1" x14ac:dyDescent="0.35">
      <c r="A3827" s="1705">
        <v>72148</v>
      </c>
      <c r="B3827" s="1706">
        <v>1.44</v>
      </c>
      <c r="C3827" s="100" t="s">
        <v>3575</v>
      </c>
      <c r="E3827" s="1705" t="s">
        <v>2994</v>
      </c>
    </row>
    <row r="3828" spans="1:5" ht="15" customHeight="1" x14ac:dyDescent="0.35">
      <c r="A3828" s="1705">
        <v>72148</v>
      </c>
      <c r="B3828" s="1706">
        <v>1.44</v>
      </c>
      <c r="C3828" s="1705" t="s">
        <v>5677</v>
      </c>
      <c r="E3828" s="100" t="s">
        <v>5452</v>
      </c>
    </row>
    <row r="3829" spans="1:5" ht="15" customHeight="1" x14ac:dyDescent="0.35">
      <c r="A3829" s="1705">
        <v>72148</v>
      </c>
      <c r="B3829" s="1706">
        <v>1.44</v>
      </c>
      <c r="C3829" s="100" t="s">
        <v>8315</v>
      </c>
      <c r="E3829" s="100" t="s">
        <v>5912</v>
      </c>
    </row>
    <row r="3830" spans="1:5" ht="15" customHeight="1" x14ac:dyDescent="0.35">
      <c r="A3830" s="1705">
        <v>72148</v>
      </c>
      <c r="B3830" s="1706">
        <v>1.44</v>
      </c>
      <c r="C3830" s="100" t="s">
        <v>6430</v>
      </c>
      <c r="E3830" s="100" t="s">
        <v>6110</v>
      </c>
    </row>
    <row r="3831" spans="1:5" ht="15" customHeight="1" x14ac:dyDescent="0.35">
      <c r="A3831" s="1705">
        <v>72148</v>
      </c>
      <c r="B3831" s="1706">
        <v>1.44</v>
      </c>
      <c r="C3831" s="89" t="s">
        <v>6857</v>
      </c>
      <c r="E3831" s="1705" t="s">
        <v>6737</v>
      </c>
    </row>
    <row r="3832" spans="1:5" ht="15" customHeight="1" x14ac:dyDescent="0.35">
      <c r="A3832" s="1705">
        <v>72148</v>
      </c>
      <c r="B3832" s="1706">
        <v>1.44</v>
      </c>
      <c r="C3832" s="89" t="s">
        <v>7249</v>
      </c>
      <c r="E3832" s="1705" t="s">
        <v>6965</v>
      </c>
    </row>
    <row r="3833" spans="1:5" ht="15.65" customHeight="1" x14ac:dyDescent="0.35">
      <c r="A3833" s="1705">
        <v>72148</v>
      </c>
      <c r="B3833" s="1706">
        <v>1.44</v>
      </c>
      <c r="C3833" s="100" t="s">
        <v>7395</v>
      </c>
      <c r="E3833" s="1705" t="s">
        <v>7410</v>
      </c>
    </row>
    <row r="3834" spans="1:5" ht="15.65" customHeight="1" x14ac:dyDescent="0.35">
      <c r="A3834" s="1705">
        <v>72148</v>
      </c>
      <c r="B3834" s="1706">
        <v>1.44</v>
      </c>
      <c r="C3834" s="100" t="s">
        <v>7826</v>
      </c>
      <c r="D3834" s="1742"/>
      <c r="E3834" s="1705" t="s">
        <v>7428</v>
      </c>
    </row>
    <row r="3835" spans="1:5" ht="15" customHeight="1" x14ac:dyDescent="0.35">
      <c r="A3835" s="1705">
        <v>72148</v>
      </c>
      <c r="B3835" s="1706">
        <v>1.44</v>
      </c>
      <c r="C3835" s="89" t="s">
        <v>8070</v>
      </c>
      <c r="E3835" s="100" t="s">
        <v>7979</v>
      </c>
    </row>
    <row r="3836" spans="1:5" ht="15" customHeight="1" x14ac:dyDescent="0.35">
      <c r="A3836" s="1705">
        <v>72148</v>
      </c>
      <c r="B3836" s="1706">
        <v>1.44</v>
      </c>
      <c r="C3836" s="89" t="s">
        <v>8378</v>
      </c>
      <c r="E3836" s="1705" t="s">
        <v>8364</v>
      </c>
    </row>
    <row r="3837" spans="1:5" ht="15" customHeight="1" x14ac:dyDescent="0.35">
      <c r="A3837" s="1705">
        <v>72148</v>
      </c>
      <c r="B3837" s="1706">
        <v>1.44</v>
      </c>
      <c r="C3837" s="89" t="s">
        <v>8379</v>
      </c>
      <c r="E3837" s="1705" t="s">
        <v>8364</v>
      </c>
    </row>
    <row r="3838" spans="1:5" ht="15" customHeight="1" x14ac:dyDescent="0.35">
      <c r="A3838" s="1705">
        <v>72148</v>
      </c>
      <c r="B3838" s="1706">
        <v>1.44</v>
      </c>
      <c r="C3838" s="89" t="s">
        <v>9028</v>
      </c>
      <c r="E3838" s="1705" t="s">
        <v>8689</v>
      </c>
    </row>
    <row r="3839" spans="1:5" ht="15" customHeight="1" x14ac:dyDescent="0.35">
      <c r="A3839" s="1705">
        <v>72148</v>
      </c>
      <c r="B3839" s="1706">
        <v>1.44</v>
      </c>
      <c r="C3839" s="89" t="s">
        <v>9029</v>
      </c>
      <c r="E3839" s="1705" t="s">
        <v>8689</v>
      </c>
    </row>
    <row r="3840" spans="1:5" ht="15" customHeight="1" x14ac:dyDescent="0.35">
      <c r="A3840" s="1705">
        <v>72148</v>
      </c>
      <c r="B3840" s="1706">
        <v>1.44</v>
      </c>
      <c r="C3840" s="89" t="s">
        <v>9030</v>
      </c>
      <c r="E3840" s="1705" t="s">
        <v>8689</v>
      </c>
    </row>
    <row r="3841" spans="1:9" ht="15" customHeight="1" x14ac:dyDescent="0.35">
      <c r="A3841" s="1705">
        <v>72148</v>
      </c>
      <c r="B3841" s="1706">
        <v>1.44</v>
      </c>
      <c r="C3841" s="100" t="s">
        <v>10101</v>
      </c>
      <c r="E3841" s="1705" t="s">
        <v>9583</v>
      </c>
    </row>
    <row r="3842" spans="1:9" ht="15.65" customHeight="1" x14ac:dyDescent="0.35">
      <c r="A3842" s="1705">
        <v>72148</v>
      </c>
      <c r="B3842" s="1706">
        <v>1.44</v>
      </c>
      <c r="C3842" s="100" t="s">
        <v>10102</v>
      </c>
      <c r="E3842" s="1705" t="s">
        <v>9583</v>
      </c>
      <c r="F3842" s="100"/>
      <c r="I3842" s="100"/>
    </row>
    <row r="3843" spans="1:9" ht="15" customHeight="1" x14ac:dyDescent="0.35">
      <c r="A3843" s="1705">
        <v>72148</v>
      </c>
      <c r="B3843" s="1706">
        <v>1.44</v>
      </c>
      <c r="C3843" s="89" t="s">
        <v>11791</v>
      </c>
      <c r="E3843" s="1705" t="s">
        <v>10273</v>
      </c>
    </row>
    <row r="3844" spans="1:9" ht="15" customHeight="1" x14ac:dyDescent="0.35">
      <c r="A3844" s="1705">
        <v>72148</v>
      </c>
      <c r="B3844" s="1706">
        <v>1.44</v>
      </c>
      <c r="C3844" s="89" t="s">
        <v>11792</v>
      </c>
      <c r="E3844" s="1705" t="s">
        <v>10273</v>
      </c>
    </row>
    <row r="3845" spans="1:9" ht="15" customHeight="1" x14ac:dyDescent="0.35">
      <c r="A3845" s="1705">
        <v>72148</v>
      </c>
      <c r="B3845" s="1706">
        <v>1.44</v>
      </c>
      <c r="C3845" s="89" t="s">
        <v>11793</v>
      </c>
      <c r="E3845" s="1705" t="s">
        <v>10273</v>
      </c>
    </row>
    <row r="3846" spans="1:9" ht="15" customHeight="1" x14ac:dyDescent="0.35">
      <c r="A3846" s="1705">
        <v>72148</v>
      </c>
      <c r="B3846" s="1706">
        <v>1.44</v>
      </c>
      <c r="C3846" s="89" t="s">
        <v>11794</v>
      </c>
      <c r="E3846" s="1705" t="s">
        <v>10273</v>
      </c>
    </row>
    <row r="3847" spans="1:9" ht="15" customHeight="1" x14ac:dyDescent="0.35">
      <c r="A3847" s="1705">
        <v>72148</v>
      </c>
      <c r="B3847" s="1706">
        <v>1.44</v>
      </c>
      <c r="C3847" s="1705" t="s">
        <v>11795</v>
      </c>
      <c r="E3847" s="1705" t="s">
        <v>10273</v>
      </c>
    </row>
    <row r="3848" spans="1:9" ht="15" customHeight="1" x14ac:dyDescent="0.35">
      <c r="A3848" s="1705">
        <v>72148</v>
      </c>
      <c r="B3848" s="1706">
        <v>1.44</v>
      </c>
      <c r="C3848" s="1705" t="s">
        <v>11796</v>
      </c>
      <c r="E3848" s="1705" t="s">
        <v>10273</v>
      </c>
    </row>
    <row r="3849" spans="1:9" ht="15" customHeight="1" x14ac:dyDescent="0.35">
      <c r="A3849" s="1705">
        <v>72148</v>
      </c>
      <c r="B3849" s="1706">
        <v>1.44</v>
      </c>
      <c r="C3849" s="89" t="s">
        <v>11797</v>
      </c>
      <c r="E3849" s="1705" t="s">
        <v>10273</v>
      </c>
    </row>
    <row r="3850" spans="1:9" ht="15" customHeight="1" x14ac:dyDescent="0.35">
      <c r="A3850" s="1705">
        <v>72148</v>
      </c>
      <c r="B3850" s="1706">
        <v>1.44</v>
      </c>
      <c r="C3850" s="89" t="s">
        <v>11798</v>
      </c>
      <c r="E3850" s="1705" t="s">
        <v>10273</v>
      </c>
    </row>
    <row r="3851" spans="1:9" ht="15" customHeight="1" x14ac:dyDescent="0.35">
      <c r="A3851" s="1705">
        <v>72148</v>
      </c>
      <c r="B3851" s="1706">
        <v>1.44</v>
      </c>
      <c r="C3851" s="89" t="s">
        <v>11799</v>
      </c>
      <c r="E3851" s="1705" t="s">
        <v>10273</v>
      </c>
    </row>
    <row r="3852" spans="1:9" ht="15" customHeight="1" x14ac:dyDescent="0.35">
      <c r="A3852" s="1705">
        <v>72148</v>
      </c>
      <c r="B3852" s="1706">
        <v>1.44</v>
      </c>
      <c r="C3852" s="89" t="s">
        <v>11800</v>
      </c>
      <c r="E3852" s="1705" t="s">
        <v>10273</v>
      </c>
    </row>
    <row r="3853" spans="1:9" ht="15" customHeight="1" x14ac:dyDescent="0.35">
      <c r="A3853" s="1705">
        <v>72148</v>
      </c>
      <c r="B3853" s="1706">
        <v>1.44</v>
      </c>
      <c r="C3853" s="1705" t="s">
        <v>11801</v>
      </c>
      <c r="E3853" s="1705" t="s">
        <v>10273</v>
      </c>
    </row>
    <row r="3854" spans="1:9" ht="15" customHeight="1" x14ac:dyDescent="0.35">
      <c r="A3854" s="1705">
        <v>72148</v>
      </c>
      <c r="B3854" s="1706">
        <v>1.44</v>
      </c>
      <c r="C3854" s="89" t="s">
        <v>11802</v>
      </c>
      <c r="E3854" s="1705" t="s">
        <v>10273</v>
      </c>
    </row>
    <row r="3855" spans="1:9" ht="15" customHeight="1" x14ac:dyDescent="0.35">
      <c r="A3855" s="1705">
        <v>72148</v>
      </c>
      <c r="B3855" s="1706">
        <v>1.44</v>
      </c>
      <c r="C3855" s="89" t="s">
        <v>11803</v>
      </c>
      <c r="E3855" s="1705" t="s">
        <v>10273</v>
      </c>
    </row>
    <row r="3856" spans="1:9" ht="15" customHeight="1" x14ac:dyDescent="0.35">
      <c r="A3856" s="1705">
        <v>72148</v>
      </c>
      <c r="B3856" s="1706">
        <v>1.44</v>
      </c>
      <c r="C3856" s="89" t="s">
        <v>11804</v>
      </c>
      <c r="E3856" s="1705" t="s">
        <v>10273</v>
      </c>
    </row>
    <row r="3857" spans="1:5" ht="15" customHeight="1" x14ac:dyDescent="0.35">
      <c r="A3857" s="1705">
        <v>72148</v>
      </c>
      <c r="B3857" s="1706">
        <v>1.44</v>
      </c>
      <c r="C3857" s="89" t="s">
        <v>11805</v>
      </c>
      <c r="E3857" s="1705" t="s">
        <v>10273</v>
      </c>
    </row>
    <row r="3858" spans="1:5" ht="15" customHeight="1" x14ac:dyDescent="0.35">
      <c r="A3858" s="1705">
        <v>72148</v>
      </c>
      <c r="B3858" s="1706">
        <v>1.44</v>
      </c>
      <c r="C3858" s="89" t="s">
        <v>11806</v>
      </c>
      <c r="E3858" s="1705" t="s">
        <v>10273</v>
      </c>
    </row>
    <row r="3859" spans="1:5" ht="15" customHeight="1" x14ac:dyDescent="0.35">
      <c r="A3859" s="1705">
        <v>72148</v>
      </c>
      <c r="B3859" s="1706">
        <v>1.44</v>
      </c>
      <c r="C3859" s="89" t="s">
        <v>11807</v>
      </c>
      <c r="E3859" s="1705" t="s">
        <v>10273</v>
      </c>
    </row>
    <row r="3860" spans="1:5" ht="15" customHeight="1" x14ac:dyDescent="0.35">
      <c r="A3860" s="1705">
        <v>72148</v>
      </c>
      <c r="B3860" s="1706">
        <v>1.44</v>
      </c>
      <c r="C3860" s="89" t="s">
        <v>11808</v>
      </c>
      <c r="E3860" s="1705" t="s">
        <v>10273</v>
      </c>
    </row>
    <row r="3861" spans="1:5" ht="15" customHeight="1" x14ac:dyDescent="0.35">
      <c r="A3861" s="1705">
        <v>72148</v>
      </c>
      <c r="B3861" s="1706">
        <v>1.44</v>
      </c>
      <c r="C3861" s="89" t="s">
        <v>11809</v>
      </c>
      <c r="E3861" s="1705" t="s">
        <v>10273</v>
      </c>
    </row>
    <row r="3862" spans="1:5" ht="15" customHeight="1" x14ac:dyDescent="0.35">
      <c r="A3862" s="1705">
        <v>72148</v>
      </c>
      <c r="B3862" s="1706">
        <v>1.44</v>
      </c>
      <c r="C3862" s="89" t="s">
        <v>11809</v>
      </c>
      <c r="E3862" s="1705" t="s">
        <v>10273</v>
      </c>
    </row>
    <row r="3863" spans="1:5" ht="15" customHeight="1" x14ac:dyDescent="0.35">
      <c r="A3863" s="1705">
        <v>72148</v>
      </c>
      <c r="B3863" s="1706">
        <v>1.44</v>
      </c>
      <c r="C3863" s="89" t="s">
        <v>11810</v>
      </c>
      <c r="E3863" s="1705" t="s">
        <v>10273</v>
      </c>
    </row>
    <row r="3864" spans="1:5" ht="15" customHeight="1" x14ac:dyDescent="0.35">
      <c r="A3864" s="1705">
        <v>72148</v>
      </c>
      <c r="B3864" s="1706">
        <v>1.44</v>
      </c>
      <c r="C3864" s="89" t="s">
        <v>11811</v>
      </c>
      <c r="D3864" s="1742"/>
      <c r="E3864" s="1705" t="s">
        <v>10273</v>
      </c>
    </row>
    <row r="3865" spans="1:5" ht="15" customHeight="1" x14ac:dyDescent="0.35">
      <c r="A3865" s="1705">
        <v>72148</v>
      </c>
      <c r="B3865" s="1706">
        <v>1.44</v>
      </c>
      <c r="C3865" s="89" t="s">
        <v>11812</v>
      </c>
      <c r="D3865" s="1742"/>
      <c r="E3865" s="1705" t="s">
        <v>10273</v>
      </c>
    </row>
    <row r="3866" spans="1:5" ht="15" customHeight="1" x14ac:dyDescent="0.35">
      <c r="A3866" s="1705">
        <v>72148</v>
      </c>
      <c r="B3866" s="1706">
        <v>1.44</v>
      </c>
      <c r="C3866" s="89" t="s">
        <v>11813</v>
      </c>
      <c r="D3866" s="1742"/>
      <c r="E3866" s="1705" t="s">
        <v>10273</v>
      </c>
    </row>
    <row r="3867" spans="1:5" ht="15" customHeight="1" x14ac:dyDescent="0.35">
      <c r="A3867" s="1705">
        <v>72148</v>
      </c>
      <c r="B3867" s="1706">
        <v>1.44</v>
      </c>
      <c r="C3867" s="89" t="s">
        <v>11814</v>
      </c>
      <c r="D3867" s="1742"/>
      <c r="E3867" s="1705" t="s">
        <v>10273</v>
      </c>
    </row>
    <row r="3868" spans="1:5" ht="15" customHeight="1" x14ac:dyDescent="0.35">
      <c r="A3868" s="1705">
        <v>72148</v>
      </c>
      <c r="B3868" s="1706">
        <v>1.44</v>
      </c>
      <c r="C3868" s="89" t="s">
        <v>11815</v>
      </c>
      <c r="E3868" s="1705" t="s">
        <v>10273</v>
      </c>
    </row>
    <row r="3869" spans="1:5" ht="15" customHeight="1" x14ac:dyDescent="0.35">
      <c r="A3869" s="1705">
        <v>72148</v>
      </c>
      <c r="B3869" s="1706">
        <v>1.44</v>
      </c>
      <c r="C3869" s="89" t="s">
        <v>11816</v>
      </c>
      <c r="E3869" s="1705" t="s">
        <v>10273</v>
      </c>
    </row>
    <row r="3870" spans="1:5" ht="15" customHeight="1" x14ac:dyDescent="0.35">
      <c r="A3870" s="1705">
        <v>72148</v>
      </c>
      <c r="B3870" s="1706">
        <v>1.44</v>
      </c>
      <c r="C3870" s="89" t="s">
        <v>11817</v>
      </c>
      <c r="D3870" s="1742"/>
      <c r="E3870" s="1705" t="s">
        <v>10273</v>
      </c>
    </row>
    <row r="3871" spans="1:5" ht="15" customHeight="1" x14ac:dyDescent="0.35">
      <c r="A3871" s="1705">
        <v>72148</v>
      </c>
      <c r="B3871" s="1706">
        <v>1.44</v>
      </c>
      <c r="C3871" s="89" t="s">
        <v>11818</v>
      </c>
      <c r="E3871" s="1705" t="s">
        <v>10273</v>
      </c>
    </row>
    <row r="3872" spans="1:5" ht="15" customHeight="1" x14ac:dyDescent="0.35">
      <c r="A3872" s="1705">
        <v>72148</v>
      </c>
      <c r="B3872" s="1706">
        <v>1.44</v>
      </c>
      <c r="C3872" s="89" t="s">
        <v>11819</v>
      </c>
      <c r="E3872" s="1705" t="s">
        <v>10273</v>
      </c>
    </row>
    <row r="3873" spans="1:5" ht="15" customHeight="1" x14ac:dyDescent="0.35">
      <c r="A3873" s="1705">
        <v>72148</v>
      </c>
      <c r="B3873" s="1706">
        <v>1.44</v>
      </c>
      <c r="C3873" s="89" t="s">
        <v>11820</v>
      </c>
      <c r="E3873" s="1705" t="s">
        <v>10273</v>
      </c>
    </row>
    <row r="3874" spans="1:5" ht="15" customHeight="1" x14ac:dyDescent="0.35">
      <c r="A3874" s="1705">
        <v>72148</v>
      </c>
      <c r="B3874" s="1706">
        <v>1.44</v>
      </c>
      <c r="C3874" s="100" t="s">
        <v>9028</v>
      </c>
      <c r="D3874" s="1742"/>
      <c r="E3874" s="1705" t="s">
        <v>10273</v>
      </c>
    </row>
    <row r="3875" spans="1:5" ht="15" customHeight="1" x14ac:dyDescent="0.35">
      <c r="A3875" s="1705">
        <v>72148</v>
      </c>
      <c r="B3875" s="1706">
        <v>1.44</v>
      </c>
      <c r="C3875" s="89" t="s">
        <v>11821</v>
      </c>
      <c r="E3875" s="1705" t="s">
        <v>10273</v>
      </c>
    </row>
    <row r="3876" spans="1:5" ht="15" customHeight="1" x14ac:dyDescent="0.35">
      <c r="A3876" s="1705">
        <v>72148</v>
      </c>
      <c r="B3876" s="1706">
        <v>1.44</v>
      </c>
      <c r="C3876" s="89" t="s">
        <v>11822</v>
      </c>
      <c r="E3876" s="1705" t="s">
        <v>10273</v>
      </c>
    </row>
    <row r="3877" spans="1:5" ht="15" customHeight="1" x14ac:dyDescent="0.35">
      <c r="A3877" s="1705">
        <v>72148</v>
      </c>
      <c r="B3877" s="1706">
        <v>1.44</v>
      </c>
      <c r="C3877" s="89" t="s">
        <v>11823</v>
      </c>
      <c r="E3877" s="1705" t="s">
        <v>10273</v>
      </c>
    </row>
    <row r="3878" spans="1:5" ht="15" customHeight="1" x14ac:dyDescent="0.35">
      <c r="A3878" s="1705">
        <v>72148</v>
      </c>
      <c r="B3878" s="1706">
        <v>1.44</v>
      </c>
      <c r="C3878" s="89" t="s">
        <v>11824</v>
      </c>
      <c r="E3878" s="1705" t="s">
        <v>10273</v>
      </c>
    </row>
    <row r="3879" spans="1:5" ht="15" customHeight="1" x14ac:dyDescent="0.35">
      <c r="A3879" s="1705">
        <v>72148</v>
      </c>
      <c r="B3879" s="1706">
        <v>1.44</v>
      </c>
      <c r="C3879" s="89" t="s">
        <v>11825</v>
      </c>
      <c r="E3879" s="1705" t="s">
        <v>10273</v>
      </c>
    </row>
    <row r="3880" spans="1:5" ht="15" customHeight="1" x14ac:dyDescent="0.35">
      <c r="A3880" s="1705">
        <v>72148</v>
      </c>
      <c r="B3880" s="1706">
        <v>1.44</v>
      </c>
      <c r="C3880" s="1705" t="s">
        <v>11826</v>
      </c>
      <c r="E3880" s="1705" t="s">
        <v>10273</v>
      </c>
    </row>
    <row r="3881" spans="1:5" ht="15" customHeight="1" x14ac:dyDescent="0.35">
      <c r="A3881" s="1705">
        <v>72148</v>
      </c>
      <c r="B3881" s="1706">
        <v>1.44</v>
      </c>
      <c r="C3881" s="89" t="s">
        <v>11827</v>
      </c>
      <c r="E3881" s="1705" t="s">
        <v>10273</v>
      </c>
    </row>
    <row r="3882" spans="1:5" ht="15" customHeight="1" x14ac:dyDescent="0.35">
      <c r="A3882" s="1705">
        <v>72148</v>
      </c>
      <c r="B3882" s="1706">
        <v>1.44</v>
      </c>
      <c r="C3882" s="89" t="s">
        <v>11827</v>
      </c>
      <c r="E3882" s="1705" t="s">
        <v>10273</v>
      </c>
    </row>
    <row r="3883" spans="1:5" ht="15" customHeight="1" x14ac:dyDescent="0.35">
      <c r="A3883" s="1705">
        <v>72148</v>
      </c>
      <c r="B3883" s="1706">
        <v>1.44</v>
      </c>
      <c r="C3883" s="89" t="s">
        <v>11828</v>
      </c>
      <c r="E3883" s="1705" t="s">
        <v>10273</v>
      </c>
    </row>
    <row r="3884" spans="1:5" ht="15" customHeight="1" x14ac:dyDescent="0.35">
      <c r="A3884" s="1705">
        <v>72148</v>
      </c>
      <c r="B3884" s="1706">
        <v>1.44</v>
      </c>
      <c r="C3884" s="89" t="s">
        <v>8315</v>
      </c>
      <c r="E3884" s="1705" t="s">
        <v>10273</v>
      </c>
    </row>
    <row r="3885" spans="1:5" ht="15" customHeight="1" x14ac:dyDescent="0.35">
      <c r="A3885" s="1705">
        <v>72148</v>
      </c>
      <c r="B3885" s="1706">
        <v>1.44</v>
      </c>
      <c r="C3885" s="89" t="s">
        <v>8315</v>
      </c>
      <c r="E3885" s="1705" t="s">
        <v>10273</v>
      </c>
    </row>
    <row r="3886" spans="1:5" ht="15" customHeight="1" x14ac:dyDescent="0.35">
      <c r="A3886" s="1705">
        <v>72148</v>
      </c>
      <c r="B3886" s="1706">
        <v>1.44</v>
      </c>
      <c r="C3886" s="89" t="s">
        <v>11829</v>
      </c>
      <c r="E3886" s="1705" t="s">
        <v>10273</v>
      </c>
    </row>
    <row r="3887" spans="1:5" ht="15" customHeight="1" x14ac:dyDescent="0.35">
      <c r="A3887" s="1705">
        <v>72148</v>
      </c>
      <c r="B3887" s="1706">
        <v>1.44</v>
      </c>
      <c r="C3887" s="89" t="s">
        <v>11830</v>
      </c>
      <c r="E3887" s="1705" t="s">
        <v>10273</v>
      </c>
    </row>
    <row r="3888" spans="1:5" ht="15" customHeight="1" x14ac:dyDescent="0.35">
      <c r="A3888" s="1705">
        <v>72148</v>
      </c>
      <c r="B3888" s="1706">
        <v>1.44</v>
      </c>
      <c r="C3888" s="89" t="s">
        <v>11831</v>
      </c>
      <c r="E3888" s="1705" t="s">
        <v>10273</v>
      </c>
    </row>
    <row r="3889" spans="1:5" ht="15" customHeight="1" x14ac:dyDescent="0.35">
      <c r="A3889" s="1705">
        <v>72148</v>
      </c>
      <c r="B3889" s="1706">
        <v>1.44</v>
      </c>
      <c r="C3889" s="89" t="s">
        <v>11832</v>
      </c>
      <c r="E3889" s="1705" t="s">
        <v>10273</v>
      </c>
    </row>
    <row r="3890" spans="1:5" ht="15" customHeight="1" x14ac:dyDescent="0.35">
      <c r="A3890" s="1705">
        <v>72148</v>
      </c>
      <c r="B3890" s="1706">
        <v>1.44</v>
      </c>
      <c r="C3890" s="89" t="s">
        <v>11833</v>
      </c>
      <c r="E3890" s="1705" t="s">
        <v>10273</v>
      </c>
    </row>
    <row r="3891" spans="1:5" ht="15" customHeight="1" x14ac:dyDescent="0.35">
      <c r="A3891" s="1705">
        <v>72148</v>
      </c>
      <c r="B3891" s="1706">
        <v>1.44</v>
      </c>
      <c r="C3891" s="89" t="s">
        <v>11834</v>
      </c>
      <c r="E3891" s="1705" t="s">
        <v>10273</v>
      </c>
    </row>
    <row r="3892" spans="1:5" ht="15" customHeight="1" x14ac:dyDescent="0.35">
      <c r="A3892" s="1705">
        <v>72148</v>
      </c>
      <c r="B3892" s="1706">
        <v>1.44</v>
      </c>
      <c r="C3892" s="89" t="s">
        <v>11834</v>
      </c>
      <c r="E3892" s="1705" t="s">
        <v>10273</v>
      </c>
    </row>
    <row r="3893" spans="1:5" ht="15" customHeight="1" x14ac:dyDescent="0.35">
      <c r="A3893" s="1705">
        <v>72148</v>
      </c>
      <c r="B3893" s="1706">
        <v>1.44</v>
      </c>
      <c r="C3893" s="89" t="s">
        <v>11835</v>
      </c>
      <c r="E3893" s="1705" t="s">
        <v>10273</v>
      </c>
    </row>
    <row r="3894" spans="1:5" ht="15" customHeight="1" x14ac:dyDescent="0.35">
      <c r="A3894" s="1705">
        <v>72148</v>
      </c>
      <c r="B3894" s="1706">
        <v>1.44</v>
      </c>
      <c r="C3894" s="89" t="s">
        <v>11836</v>
      </c>
      <c r="E3894" s="1705" t="s">
        <v>10273</v>
      </c>
    </row>
    <row r="3895" spans="1:5" ht="15" customHeight="1" x14ac:dyDescent="0.35">
      <c r="A3895" s="1705">
        <v>72148</v>
      </c>
      <c r="B3895" s="1706">
        <v>1.44</v>
      </c>
      <c r="C3895" s="89" t="s">
        <v>11837</v>
      </c>
      <c r="E3895" s="1705" t="s">
        <v>10273</v>
      </c>
    </row>
    <row r="3896" spans="1:5" ht="15" customHeight="1" x14ac:dyDescent="0.35">
      <c r="A3896" s="1705">
        <v>72148</v>
      </c>
      <c r="B3896" s="1706">
        <v>1.44</v>
      </c>
      <c r="C3896" s="89" t="s">
        <v>11838</v>
      </c>
      <c r="E3896" s="1705" t="s">
        <v>10273</v>
      </c>
    </row>
    <row r="3897" spans="1:5" ht="15" customHeight="1" x14ac:dyDescent="0.35">
      <c r="A3897" s="1705">
        <v>72148</v>
      </c>
      <c r="B3897" s="1706">
        <v>1.44</v>
      </c>
      <c r="C3897" s="89" t="s">
        <v>11839</v>
      </c>
      <c r="E3897" s="1705" t="s">
        <v>10273</v>
      </c>
    </row>
    <row r="3898" spans="1:5" ht="15" customHeight="1" x14ac:dyDescent="0.35">
      <c r="A3898" s="1705">
        <v>72148</v>
      </c>
      <c r="B3898" s="1706">
        <v>1.44</v>
      </c>
      <c r="C3898" s="89" t="s">
        <v>11840</v>
      </c>
      <c r="E3898" s="1705" t="s">
        <v>10273</v>
      </c>
    </row>
    <row r="3899" spans="1:5" ht="15" customHeight="1" x14ac:dyDescent="0.35">
      <c r="A3899" s="1705">
        <v>72148</v>
      </c>
      <c r="B3899" s="1706">
        <v>1.44</v>
      </c>
      <c r="C3899" s="89" t="s">
        <v>11841</v>
      </c>
      <c r="E3899" s="1705" t="s">
        <v>10273</v>
      </c>
    </row>
    <row r="3900" spans="1:5" ht="15" customHeight="1" x14ac:dyDescent="0.35">
      <c r="A3900" s="1705">
        <v>72148</v>
      </c>
      <c r="B3900" s="1706">
        <v>1.44</v>
      </c>
      <c r="C3900" s="89" t="s">
        <v>11842</v>
      </c>
      <c r="E3900" s="1705" t="s">
        <v>10273</v>
      </c>
    </row>
    <row r="3901" spans="1:5" ht="15" customHeight="1" x14ac:dyDescent="0.35">
      <c r="A3901" s="1705">
        <v>72148</v>
      </c>
      <c r="B3901" s="1706">
        <v>1.44</v>
      </c>
      <c r="C3901" s="89" t="s">
        <v>11843</v>
      </c>
      <c r="E3901" s="1705" t="s">
        <v>10273</v>
      </c>
    </row>
    <row r="3902" spans="1:5" ht="15" customHeight="1" x14ac:dyDescent="0.35">
      <c r="A3902" s="1705">
        <v>72148</v>
      </c>
      <c r="B3902" s="1706">
        <v>1.44</v>
      </c>
      <c r="C3902" s="89" t="s">
        <v>2545</v>
      </c>
      <c r="E3902" s="1705" t="s">
        <v>10273</v>
      </c>
    </row>
    <row r="3903" spans="1:5" ht="15" customHeight="1" x14ac:dyDescent="0.35">
      <c r="A3903" s="1705">
        <v>72148</v>
      </c>
      <c r="B3903" s="1706">
        <v>1.44</v>
      </c>
      <c r="C3903" s="89" t="s">
        <v>11844</v>
      </c>
      <c r="E3903" s="1705" t="s">
        <v>10273</v>
      </c>
    </row>
    <row r="3904" spans="1:5" ht="15" customHeight="1" x14ac:dyDescent="0.35">
      <c r="A3904" s="1705">
        <v>72148</v>
      </c>
      <c r="B3904" s="1706">
        <v>1.44</v>
      </c>
      <c r="C3904" s="89" t="s">
        <v>11845</v>
      </c>
      <c r="E3904" s="1705" t="s">
        <v>10273</v>
      </c>
    </row>
    <row r="3905" spans="1:9" ht="15" customHeight="1" x14ac:dyDescent="0.35">
      <c r="A3905" s="1705">
        <v>72148</v>
      </c>
      <c r="B3905" s="1706">
        <v>1.44</v>
      </c>
      <c r="C3905" s="89" t="s">
        <v>11846</v>
      </c>
      <c r="E3905" s="1705" t="s">
        <v>10273</v>
      </c>
    </row>
    <row r="3906" spans="1:9" ht="15" customHeight="1" x14ac:dyDescent="0.35">
      <c r="A3906" s="1705">
        <v>72148</v>
      </c>
      <c r="B3906" s="1706">
        <v>1.44</v>
      </c>
      <c r="C3906" s="1705" t="s">
        <v>11847</v>
      </c>
      <c r="E3906" s="1705" t="s">
        <v>10273</v>
      </c>
    </row>
    <row r="3907" spans="1:9" ht="15" customHeight="1" x14ac:dyDescent="0.35">
      <c r="A3907" s="1705">
        <v>72148</v>
      </c>
      <c r="B3907" s="1706">
        <v>1.44</v>
      </c>
      <c r="C3907" s="1705" t="s">
        <v>11848</v>
      </c>
      <c r="E3907" s="1705" t="s">
        <v>10273</v>
      </c>
    </row>
    <row r="3908" spans="1:9" ht="15" customHeight="1" x14ac:dyDescent="0.35">
      <c r="A3908" s="1705">
        <v>72148</v>
      </c>
      <c r="B3908" s="1706">
        <v>1.44</v>
      </c>
      <c r="C3908" s="1705" t="s">
        <v>11849</v>
      </c>
      <c r="E3908" s="1705" t="s">
        <v>10273</v>
      </c>
      <c r="F3908" s="100"/>
      <c r="I3908" s="100"/>
    </row>
    <row r="3909" spans="1:9" ht="15" customHeight="1" x14ac:dyDescent="0.35">
      <c r="A3909" s="1705">
        <v>72148</v>
      </c>
      <c r="B3909" s="1706">
        <v>1.44</v>
      </c>
      <c r="C3909" s="89" t="s">
        <v>11850</v>
      </c>
      <c r="E3909" s="1705" t="s">
        <v>10273</v>
      </c>
    </row>
    <row r="3910" spans="1:9" ht="15" customHeight="1" x14ac:dyDescent="0.35">
      <c r="A3910" s="1705">
        <v>72148</v>
      </c>
      <c r="B3910" s="1706">
        <v>1.44</v>
      </c>
      <c r="C3910" s="89" t="s">
        <v>6430</v>
      </c>
      <c r="E3910" s="1705" t="s">
        <v>10273</v>
      </c>
    </row>
    <row r="3911" spans="1:9" ht="15" customHeight="1" x14ac:dyDescent="0.35">
      <c r="A3911" s="1705">
        <v>72148</v>
      </c>
      <c r="B3911" s="1706">
        <v>1.44</v>
      </c>
      <c r="C3911" s="89" t="s">
        <v>11851</v>
      </c>
      <c r="E3911" s="1705" t="s">
        <v>10273</v>
      </c>
    </row>
    <row r="3912" spans="1:9" ht="15" customHeight="1" x14ac:dyDescent="0.35">
      <c r="A3912" s="1705">
        <v>72148</v>
      </c>
      <c r="B3912" s="1706">
        <v>1.44</v>
      </c>
      <c r="C3912" s="89" t="s">
        <v>11852</v>
      </c>
      <c r="E3912" s="1705" t="s">
        <v>10273</v>
      </c>
    </row>
    <row r="3913" spans="1:9" ht="15" customHeight="1" x14ac:dyDescent="0.35">
      <c r="A3913" s="1705">
        <v>72148</v>
      </c>
      <c r="B3913" s="1706">
        <v>1.44</v>
      </c>
      <c r="C3913" s="89" t="s">
        <v>11853</v>
      </c>
      <c r="D3913" s="1742"/>
      <c r="E3913" s="1705" t="s">
        <v>10273</v>
      </c>
    </row>
    <row r="3914" spans="1:9" ht="15" customHeight="1" x14ac:dyDescent="0.35">
      <c r="A3914" s="1705">
        <v>72148</v>
      </c>
      <c r="B3914" s="1706">
        <v>1.44</v>
      </c>
      <c r="C3914" s="89" t="s">
        <v>10102</v>
      </c>
      <c r="D3914" s="1742"/>
      <c r="E3914" s="1705" t="s">
        <v>10273</v>
      </c>
      <c r="F3914" s="100"/>
      <c r="I3914" s="100"/>
    </row>
    <row r="3915" spans="1:9" ht="15" customHeight="1" x14ac:dyDescent="0.35">
      <c r="A3915" s="1705">
        <v>72148</v>
      </c>
      <c r="B3915" s="1706">
        <v>1.44</v>
      </c>
      <c r="C3915" s="89" t="s">
        <v>11854</v>
      </c>
      <c r="E3915" s="1705" t="s">
        <v>10273</v>
      </c>
    </row>
    <row r="3916" spans="1:9" ht="15" customHeight="1" x14ac:dyDescent="0.35">
      <c r="A3916" s="1705">
        <v>72148</v>
      </c>
      <c r="B3916" s="1706">
        <v>1.44</v>
      </c>
      <c r="C3916" s="89" t="s">
        <v>11855</v>
      </c>
      <c r="E3916" s="1705" t="s">
        <v>10273</v>
      </c>
    </row>
    <row r="3917" spans="1:9" ht="15" customHeight="1" x14ac:dyDescent="0.35">
      <c r="A3917" s="1705">
        <v>72148</v>
      </c>
      <c r="B3917" s="1706">
        <v>1.44</v>
      </c>
      <c r="C3917" s="89" t="s">
        <v>11856</v>
      </c>
      <c r="E3917" s="1705" t="s">
        <v>10273</v>
      </c>
    </row>
    <row r="3918" spans="1:9" ht="15" customHeight="1" x14ac:dyDescent="0.35">
      <c r="A3918" s="1705">
        <v>72148</v>
      </c>
      <c r="B3918" s="1706">
        <v>1.44</v>
      </c>
      <c r="C3918" s="89" t="s">
        <v>11857</v>
      </c>
      <c r="E3918" s="1705" t="s">
        <v>10273</v>
      </c>
    </row>
    <row r="3919" spans="1:9" ht="15" customHeight="1" x14ac:dyDescent="0.35">
      <c r="A3919" s="1705">
        <v>72148</v>
      </c>
      <c r="B3919" s="1706">
        <v>1.44</v>
      </c>
      <c r="C3919" s="89" t="s">
        <v>11858</v>
      </c>
      <c r="E3919" s="1705" t="s">
        <v>10273</v>
      </c>
    </row>
    <row r="3920" spans="1:9" ht="15" customHeight="1" x14ac:dyDescent="0.35">
      <c r="A3920" s="1705">
        <v>72148</v>
      </c>
      <c r="B3920" s="1706">
        <v>1.44</v>
      </c>
      <c r="C3920" s="89" t="s">
        <v>11859</v>
      </c>
      <c r="E3920" s="1705" t="s">
        <v>10273</v>
      </c>
    </row>
    <row r="3921" spans="1:5" ht="15" customHeight="1" x14ac:dyDescent="0.35">
      <c r="A3921" s="1705">
        <v>72148</v>
      </c>
      <c r="B3921" s="1706">
        <v>1.44</v>
      </c>
      <c r="C3921" s="100" t="s">
        <v>4099</v>
      </c>
      <c r="E3921" s="100" t="s">
        <v>12088</v>
      </c>
    </row>
    <row r="3922" spans="1:5" ht="15" customHeight="1" x14ac:dyDescent="0.35">
      <c r="A3922" s="1705">
        <v>72148</v>
      </c>
      <c r="B3922" s="1706">
        <v>1.44</v>
      </c>
      <c r="C3922" s="100" t="s">
        <v>4099</v>
      </c>
      <c r="E3922" s="100" t="s">
        <v>12088</v>
      </c>
    </row>
    <row r="3923" spans="1:5" ht="15" customHeight="1" x14ac:dyDescent="0.35">
      <c r="A3923" s="1705">
        <v>72148</v>
      </c>
      <c r="B3923" s="1706">
        <v>1.44</v>
      </c>
      <c r="C3923" s="1705" t="s">
        <v>13222</v>
      </c>
      <c r="E3923" s="1705" t="s">
        <v>12542</v>
      </c>
    </row>
    <row r="3924" spans="1:5" ht="15" customHeight="1" x14ac:dyDescent="0.35">
      <c r="A3924" s="1705">
        <v>72148</v>
      </c>
      <c r="B3924" s="1706">
        <v>1.44</v>
      </c>
      <c r="C3924" s="89" t="s">
        <v>13223</v>
      </c>
      <c r="E3924" s="1705" t="s">
        <v>12542</v>
      </c>
    </row>
    <row r="3925" spans="1:5" ht="15" customHeight="1" x14ac:dyDescent="0.35">
      <c r="A3925" s="1705">
        <v>72148</v>
      </c>
      <c r="B3925" s="1706">
        <v>1.44</v>
      </c>
      <c r="C3925" s="1705" t="s">
        <v>13223</v>
      </c>
      <c r="E3925" s="1705" t="s">
        <v>12542</v>
      </c>
    </row>
    <row r="3926" spans="1:5" ht="15" customHeight="1" x14ac:dyDescent="0.35">
      <c r="A3926" s="1705">
        <v>72148</v>
      </c>
      <c r="B3926" s="1706">
        <v>1.44</v>
      </c>
      <c r="C3926" s="1705" t="s">
        <v>13224</v>
      </c>
      <c r="E3926" s="1705" t="s">
        <v>12542</v>
      </c>
    </row>
    <row r="3927" spans="1:5" ht="15" customHeight="1" x14ac:dyDescent="0.35">
      <c r="A3927" s="1705">
        <v>72148</v>
      </c>
      <c r="B3927" s="1706">
        <v>1.44</v>
      </c>
      <c r="C3927" s="89" t="s">
        <v>13225</v>
      </c>
      <c r="E3927" s="1705" t="s">
        <v>12542</v>
      </c>
    </row>
    <row r="3928" spans="1:5" ht="15" customHeight="1" x14ac:dyDescent="0.35">
      <c r="A3928" s="1705">
        <v>72148</v>
      </c>
      <c r="B3928" s="1706">
        <v>1.44</v>
      </c>
      <c r="C3928" s="1705" t="s">
        <v>13226</v>
      </c>
      <c r="E3928" s="1705" t="s">
        <v>12542</v>
      </c>
    </row>
    <row r="3929" spans="1:5" ht="15" customHeight="1" x14ac:dyDescent="0.35">
      <c r="A3929" s="1705">
        <v>72148</v>
      </c>
      <c r="B3929" s="1706">
        <v>1.44</v>
      </c>
      <c r="C3929" s="89" t="s">
        <v>13227</v>
      </c>
      <c r="E3929" s="1705" t="s">
        <v>12542</v>
      </c>
    </row>
    <row r="3930" spans="1:5" ht="15" customHeight="1" x14ac:dyDescent="0.35">
      <c r="A3930" s="1705">
        <v>72148</v>
      </c>
      <c r="B3930" s="1706">
        <v>1.44</v>
      </c>
      <c r="C3930" s="89" t="s">
        <v>13228</v>
      </c>
      <c r="E3930" s="1705" t="s">
        <v>12542</v>
      </c>
    </row>
    <row r="3931" spans="1:5" ht="15" customHeight="1" x14ac:dyDescent="0.35">
      <c r="A3931" s="1705">
        <v>72148</v>
      </c>
      <c r="B3931" s="1706">
        <v>1.44</v>
      </c>
      <c r="C3931" s="100" t="s">
        <v>4099</v>
      </c>
      <c r="E3931" s="1705" t="s">
        <v>13383</v>
      </c>
    </row>
    <row r="3932" spans="1:5" ht="15" customHeight="1" x14ac:dyDescent="0.35">
      <c r="A3932" s="1705">
        <v>72148</v>
      </c>
      <c r="B3932" s="1706">
        <v>1.44</v>
      </c>
      <c r="C3932" s="89" t="s">
        <v>13562</v>
      </c>
      <c r="E3932" s="1705" t="s">
        <v>13430</v>
      </c>
    </row>
    <row r="3933" spans="1:5" ht="15" customHeight="1" x14ac:dyDescent="0.35">
      <c r="A3933" s="1705">
        <v>72148</v>
      </c>
      <c r="B3933" s="1706">
        <v>1.44</v>
      </c>
      <c r="C3933" s="89" t="s">
        <v>13563</v>
      </c>
      <c r="E3933" s="1705" t="s">
        <v>13430</v>
      </c>
    </row>
    <row r="3934" spans="1:5" ht="15" customHeight="1" x14ac:dyDescent="0.35">
      <c r="A3934" s="1705">
        <v>72148</v>
      </c>
      <c r="B3934" s="1706">
        <v>1.44</v>
      </c>
      <c r="C3934" s="89" t="s">
        <v>13564</v>
      </c>
      <c r="E3934" s="1705" t="s">
        <v>13430</v>
      </c>
    </row>
    <row r="3935" spans="1:5" ht="15" customHeight="1" x14ac:dyDescent="0.35">
      <c r="A3935" s="1705">
        <v>72148</v>
      </c>
      <c r="B3935" s="1706">
        <v>1.44</v>
      </c>
      <c r="C3935" s="100" t="s">
        <v>13821</v>
      </c>
      <c r="E3935" s="1705" t="s">
        <v>13580</v>
      </c>
    </row>
    <row r="3936" spans="1:5" ht="15" customHeight="1" x14ac:dyDescent="0.35">
      <c r="A3936" s="1705">
        <v>72148</v>
      </c>
      <c r="B3936" s="1706">
        <v>1.44</v>
      </c>
      <c r="C3936" s="89" t="s">
        <v>14177</v>
      </c>
    </row>
    <row r="3937" spans="1:9" ht="15" customHeight="1" x14ac:dyDescent="0.35">
      <c r="A3937" s="1705">
        <v>72148</v>
      </c>
      <c r="B3937" s="1706">
        <v>1.44</v>
      </c>
      <c r="C3937" s="1705" t="s">
        <v>14176</v>
      </c>
    </row>
    <row r="3938" spans="1:9" ht="15" customHeight="1" x14ac:dyDescent="0.35">
      <c r="A3938" s="1705">
        <v>72149</v>
      </c>
      <c r="B3938" s="1706">
        <v>1.74</v>
      </c>
      <c r="C3938" s="100" t="s">
        <v>1211</v>
      </c>
      <c r="E3938" s="1705" t="s">
        <v>879</v>
      </c>
    </row>
    <row r="3939" spans="1:9" ht="15" customHeight="1" x14ac:dyDescent="0.35">
      <c r="A3939" s="1705">
        <v>72149</v>
      </c>
      <c r="B3939" s="1706">
        <v>1.74</v>
      </c>
      <c r="C3939" s="100" t="s">
        <v>2130</v>
      </c>
      <c r="E3939" s="1705" t="s">
        <v>1755</v>
      </c>
    </row>
    <row r="3940" spans="1:9" ht="15" customHeight="1" x14ac:dyDescent="0.35">
      <c r="A3940" s="1705">
        <v>72149</v>
      </c>
      <c r="B3940" s="1706">
        <v>1.74</v>
      </c>
      <c r="C3940" s="100" t="s">
        <v>2594</v>
      </c>
      <c r="E3940" s="1705" t="s">
        <v>2237</v>
      </c>
      <c r="F3940" s="100"/>
      <c r="I3940" s="100"/>
    </row>
    <row r="3941" spans="1:9" ht="15" customHeight="1" x14ac:dyDescent="0.35">
      <c r="A3941" s="1705">
        <v>72149</v>
      </c>
      <c r="B3941" s="1706">
        <v>1.74</v>
      </c>
      <c r="C3941" s="100" t="s">
        <v>3630</v>
      </c>
      <c r="E3941" s="1705" t="s">
        <v>2994</v>
      </c>
    </row>
    <row r="3942" spans="1:9" ht="15" customHeight="1" x14ac:dyDescent="0.35">
      <c r="A3942" s="1705">
        <v>72149</v>
      </c>
      <c r="B3942" s="1706">
        <v>1.74</v>
      </c>
      <c r="C3942" s="100" t="s">
        <v>5139</v>
      </c>
      <c r="E3942" s="100" t="s">
        <v>4946</v>
      </c>
    </row>
    <row r="3943" spans="1:9" ht="15" customHeight="1" x14ac:dyDescent="0.35">
      <c r="A3943" s="1705">
        <v>72149</v>
      </c>
      <c r="B3943" s="1706">
        <v>1.74</v>
      </c>
      <c r="C3943" s="100" t="s">
        <v>5406</v>
      </c>
      <c r="E3943" s="100" t="s">
        <v>5155</v>
      </c>
    </row>
    <row r="3944" spans="1:9" ht="15" customHeight="1" x14ac:dyDescent="0.35">
      <c r="A3944" s="1705">
        <v>72149</v>
      </c>
      <c r="B3944" s="1706">
        <v>1.74</v>
      </c>
      <c r="C3944" s="100" t="s">
        <v>8327</v>
      </c>
      <c r="E3944" s="100" t="s">
        <v>5912</v>
      </c>
    </row>
    <row r="3945" spans="1:9" ht="15" customHeight="1" x14ac:dyDescent="0.35">
      <c r="A3945" s="1705">
        <v>72149</v>
      </c>
      <c r="B3945" s="1706">
        <v>1.74</v>
      </c>
      <c r="C3945" s="100" t="s">
        <v>6450</v>
      </c>
      <c r="E3945" s="100" t="s">
        <v>6110</v>
      </c>
    </row>
    <row r="3946" spans="1:9" ht="15" customHeight="1" x14ac:dyDescent="0.35">
      <c r="A3946" s="1705">
        <v>72149</v>
      </c>
      <c r="B3946" s="1706">
        <v>1.74</v>
      </c>
      <c r="C3946" s="100" t="s">
        <v>6707</v>
      </c>
      <c r="E3946" s="1705" t="s">
        <v>6556</v>
      </c>
    </row>
    <row r="3947" spans="1:9" ht="15" customHeight="1" x14ac:dyDescent="0.35">
      <c r="A3947" s="1705">
        <v>72149</v>
      </c>
      <c r="B3947" s="1706">
        <v>1.74</v>
      </c>
      <c r="C3947" s="100" t="s">
        <v>7862</v>
      </c>
      <c r="E3947" s="1705" t="s">
        <v>7428</v>
      </c>
    </row>
    <row r="3948" spans="1:9" ht="15" customHeight="1" x14ac:dyDescent="0.35">
      <c r="A3948" s="1705">
        <v>72149</v>
      </c>
      <c r="B3948" s="1706">
        <v>1.74</v>
      </c>
      <c r="C3948" s="100" t="s">
        <v>9050</v>
      </c>
      <c r="E3948" s="1705" t="s">
        <v>8689</v>
      </c>
    </row>
    <row r="3949" spans="1:9" ht="15" customHeight="1" x14ac:dyDescent="0.35">
      <c r="A3949" s="1705">
        <v>72149</v>
      </c>
      <c r="B3949" s="1706">
        <v>1.74</v>
      </c>
      <c r="C3949" s="100" t="s">
        <v>10164</v>
      </c>
      <c r="E3949" s="1705" t="s">
        <v>9583</v>
      </c>
    </row>
    <row r="3950" spans="1:9" ht="15" customHeight="1" x14ac:dyDescent="0.35">
      <c r="A3950" s="1705">
        <v>72149</v>
      </c>
      <c r="B3950" s="1706">
        <v>1.74</v>
      </c>
      <c r="C3950" s="100" t="s">
        <v>10165</v>
      </c>
      <c r="E3950" s="1705" t="s">
        <v>9583</v>
      </c>
    </row>
    <row r="3951" spans="1:9" ht="15" customHeight="1" x14ac:dyDescent="0.35">
      <c r="A3951" s="1705">
        <v>72149</v>
      </c>
      <c r="B3951" s="1706">
        <v>1.74</v>
      </c>
      <c r="C3951" s="100" t="s">
        <v>4123</v>
      </c>
      <c r="E3951" s="100" t="s">
        <v>12088</v>
      </c>
    </row>
    <row r="3952" spans="1:9" ht="15" customHeight="1" x14ac:dyDescent="0.35">
      <c r="A3952" s="1705">
        <v>72149</v>
      </c>
      <c r="B3952" s="1706">
        <v>1.74</v>
      </c>
      <c r="C3952" s="100" t="s">
        <v>13284</v>
      </c>
      <c r="E3952" s="1705" t="s">
        <v>12542</v>
      </c>
    </row>
    <row r="3953" spans="1:9" ht="15" customHeight="1" x14ac:dyDescent="0.35">
      <c r="A3953" s="1705">
        <v>72149</v>
      </c>
      <c r="B3953" s="1706">
        <v>1.74</v>
      </c>
      <c r="C3953" s="100" t="s">
        <v>13285</v>
      </c>
      <c r="E3953" s="1705" t="s">
        <v>12542</v>
      </c>
    </row>
    <row r="3954" spans="1:9" ht="15" customHeight="1" x14ac:dyDescent="0.35">
      <c r="A3954" s="1705">
        <v>72149</v>
      </c>
      <c r="B3954" s="1706">
        <v>1.74</v>
      </c>
      <c r="C3954" s="100" t="s">
        <v>4123</v>
      </c>
      <c r="E3954" s="1705" t="s">
        <v>13383</v>
      </c>
    </row>
    <row r="3955" spans="1:9" ht="15" customHeight="1" x14ac:dyDescent="0.35">
      <c r="A3955" s="1705">
        <v>72149</v>
      </c>
      <c r="B3955" s="1706">
        <v>1.74</v>
      </c>
      <c r="C3955" s="100" t="s">
        <v>13833</v>
      </c>
      <c r="E3955" s="1705" t="s">
        <v>13580</v>
      </c>
    </row>
    <row r="3956" spans="1:9" ht="15" customHeight="1" x14ac:dyDescent="0.35">
      <c r="A3956" s="1705">
        <v>72156</v>
      </c>
      <c r="B3956" s="1706">
        <v>2.23</v>
      </c>
      <c r="C3956" s="100" t="s">
        <v>14945</v>
      </c>
      <c r="E3956" s="1705" t="s">
        <v>39</v>
      </c>
    </row>
    <row r="3957" spans="1:9" ht="15" customHeight="1" x14ac:dyDescent="0.35">
      <c r="A3957" s="1705">
        <v>72156</v>
      </c>
      <c r="B3957" s="1706">
        <v>2.23</v>
      </c>
      <c r="C3957" s="100" t="s">
        <v>1263</v>
      </c>
      <c r="E3957" s="1705" t="s">
        <v>879</v>
      </c>
    </row>
    <row r="3958" spans="1:9" ht="15" customHeight="1" x14ac:dyDescent="0.35">
      <c r="A3958" s="1705">
        <v>72156</v>
      </c>
      <c r="B3958" s="1706">
        <v>2.23</v>
      </c>
      <c r="C3958" s="89" t="s">
        <v>2203</v>
      </c>
      <c r="E3958" s="1705" t="s">
        <v>1755</v>
      </c>
    </row>
    <row r="3959" spans="1:9" ht="15" customHeight="1" x14ac:dyDescent="0.35">
      <c r="A3959" s="1705">
        <v>72156</v>
      </c>
      <c r="B3959" s="1706">
        <v>2.23</v>
      </c>
      <c r="C3959" s="100" t="s">
        <v>2662</v>
      </c>
      <c r="E3959" s="1705" t="s">
        <v>2237</v>
      </c>
    </row>
    <row r="3960" spans="1:9" ht="15" customHeight="1" x14ac:dyDescent="0.35">
      <c r="A3960" s="1705">
        <v>72156</v>
      </c>
      <c r="B3960" s="1706">
        <v>2.23</v>
      </c>
      <c r="C3960" s="100" t="s">
        <v>3721</v>
      </c>
      <c r="E3960" s="1705" t="s">
        <v>2994</v>
      </c>
    </row>
    <row r="3961" spans="1:9" ht="15" customHeight="1" x14ac:dyDescent="0.35">
      <c r="A3961" s="1705">
        <v>72156</v>
      </c>
      <c r="B3961" s="1706">
        <v>2.23</v>
      </c>
      <c r="C3961" s="100" t="s">
        <v>3722</v>
      </c>
      <c r="E3961" s="1705" t="s">
        <v>2994</v>
      </c>
      <c r="F3961" s="100"/>
      <c r="I3961" s="100"/>
    </row>
    <row r="3962" spans="1:9" ht="15" customHeight="1" x14ac:dyDescent="0.35">
      <c r="A3962" s="1705">
        <v>72156</v>
      </c>
      <c r="B3962" s="1706">
        <v>2.23</v>
      </c>
      <c r="C3962" s="100" t="s">
        <v>5445</v>
      </c>
      <c r="E3962" s="100" t="s">
        <v>5155</v>
      </c>
    </row>
    <row r="3963" spans="1:9" ht="15" customHeight="1" x14ac:dyDescent="0.35">
      <c r="A3963" s="1705">
        <v>72156</v>
      </c>
      <c r="B3963" s="1706">
        <v>2.23</v>
      </c>
      <c r="C3963" s="100" t="s">
        <v>8347</v>
      </c>
      <c r="E3963" s="100" t="s">
        <v>5912</v>
      </c>
    </row>
    <row r="3964" spans="1:9" ht="15" customHeight="1" x14ac:dyDescent="0.35">
      <c r="A3964" s="1705">
        <v>72156</v>
      </c>
      <c r="B3964" s="1706">
        <v>2.23</v>
      </c>
      <c r="C3964" s="100" t="s">
        <v>6473</v>
      </c>
      <c r="E3964" s="100" t="s">
        <v>6110</v>
      </c>
    </row>
    <row r="3965" spans="1:9" ht="15" customHeight="1" x14ac:dyDescent="0.35">
      <c r="A3965" s="1705">
        <v>72156</v>
      </c>
      <c r="B3965" s="1706">
        <v>2.23</v>
      </c>
      <c r="C3965" s="89" t="s">
        <v>6733</v>
      </c>
      <c r="E3965" s="1705" t="s">
        <v>6556</v>
      </c>
    </row>
    <row r="3966" spans="1:9" ht="15" customHeight="1" x14ac:dyDescent="0.35">
      <c r="A3966" s="1705">
        <v>72156</v>
      </c>
      <c r="B3966" s="1706">
        <v>2.23</v>
      </c>
      <c r="C3966" s="100" t="s">
        <v>6962</v>
      </c>
      <c r="E3966" s="1705" t="s">
        <v>6737</v>
      </c>
    </row>
    <row r="3967" spans="1:9" ht="15" customHeight="1" x14ac:dyDescent="0.35">
      <c r="A3967" s="1705">
        <v>72156</v>
      </c>
      <c r="B3967" s="1706">
        <v>2.23</v>
      </c>
      <c r="C3967" s="89" t="s">
        <v>7320</v>
      </c>
      <c r="E3967" s="1705" t="s">
        <v>6965</v>
      </c>
    </row>
    <row r="3968" spans="1:9" ht="15" customHeight="1" x14ac:dyDescent="0.35">
      <c r="A3968" s="1705">
        <v>72156</v>
      </c>
      <c r="B3968" s="1706">
        <v>2.23</v>
      </c>
      <c r="C3968" s="89" t="s">
        <v>7321</v>
      </c>
      <c r="E3968" s="1705" t="s">
        <v>6965</v>
      </c>
    </row>
    <row r="3969" spans="1:9" ht="15" customHeight="1" x14ac:dyDescent="0.35">
      <c r="A3969" s="1705">
        <v>72156</v>
      </c>
      <c r="B3969" s="1706">
        <v>2.23</v>
      </c>
      <c r="C3969" s="89" t="s">
        <v>7402</v>
      </c>
      <c r="E3969" s="1705" t="s">
        <v>7410</v>
      </c>
    </row>
    <row r="3970" spans="1:9" ht="15" customHeight="1" x14ac:dyDescent="0.35">
      <c r="A3970" s="1705">
        <v>72156</v>
      </c>
      <c r="B3970" s="1706">
        <v>2.23</v>
      </c>
      <c r="C3970" s="100" t="s">
        <v>7958</v>
      </c>
      <c r="E3970" s="1705" t="s">
        <v>7428</v>
      </c>
    </row>
    <row r="3971" spans="1:9" ht="15" customHeight="1" x14ac:dyDescent="0.35">
      <c r="A3971" s="1705">
        <v>72156</v>
      </c>
      <c r="B3971" s="1706">
        <v>2.23</v>
      </c>
      <c r="C3971" s="89" t="s">
        <v>9091</v>
      </c>
      <c r="E3971" s="1705" t="s">
        <v>8689</v>
      </c>
    </row>
    <row r="3972" spans="1:9" ht="15" customHeight="1" x14ac:dyDescent="0.35">
      <c r="A3972" s="1705">
        <v>72156</v>
      </c>
      <c r="B3972" s="1706">
        <v>2.23</v>
      </c>
      <c r="C3972" s="100" t="s">
        <v>10240</v>
      </c>
      <c r="E3972" s="1705" t="s">
        <v>9583</v>
      </c>
    </row>
    <row r="3973" spans="1:9" ht="15" customHeight="1" x14ac:dyDescent="0.35">
      <c r="A3973" s="1705">
        <v>72156</v>
      </c>
      <c r="B3973" s="1706">
        <v>2.23</v>
      </c>
      <c r="C3973" s="100" t="s">
        <v>5445</v>
      </c>
      <c r="E3973" s="1705" t="s">
        <v>9583</v>
      </c>
    </row>
    <row r="3974" spans="1:9" ht="15" customHeight="1" x14ac:dyDescent="0.35">
      <c r="A3974" s="1705">
        <v>72156</v>
      </c>
      <c r="B3974" s="1706">
        <v>2.23</v>
      </c>
      <c r="C3974" s="89" t="s">
        <v>12055</v>
      </c>
      <c r="E3974" s="1705" t="s">
        <v>10273</v>
      </c>
    </row>
    <row r="3975" spans="1:9" ht="15" customHeight="1" x14ac:dyDescent="0.35">
      <c r="A3975" s="1705">
        <v>72156</v>
      </c>
      <c r="B3975" s="1706">
        <v>2.23</v>
      </c>
      <c r="C3975" s="89" t="s">
        <v>12056</v>
      </c>
      <c r="E3975" s="1705" t="s">
        <v>10273</v>
      </c>
    </row>
    <row r="3976" spans="1:9" ht="15" customHeight="1" x14ac:dyDescent="0.35">
      <c r="A3976" s="1705">
        <v>72156</v>
      </c>
      <c r="B3976" s="1706">
        <v>2.23</v>
      </c>
      <c r="C3976" s="1705" t="s">
        <v>12057</v>
      </c>
      <c r="E3976" s="1705" t="s">
        <v>10273</v>
      </c>
    </row>
    <row r="3977" spans="1:9" ht="15" customHeight="1" x14ac:dyDescent="0.35">
      <c r="A3977" s="1705">
        <v>72156</v>
      </c>
      <c r="B3977" s="1706">
        <v>2.23</v>
      </c>
      <c r="C3977" s="89" t="s">
        <v>12058</v>
      </c>
      <c r="E3977" s="1705" t="s">
        <v>10273</v>
      </c>
    </row>
    <row r="3978" spans="1:9" ht="15" customHeight="1" x14ac:dyDescent="0.35">
      <c r="A3978" s="1705">
        <v>72156</v>
      </c>
      <c r="B3978" s="1706">
        <v>2.23</v>
      </c>
      <c r="C3978" s="100" t="s">
        <v>12059</v>
      </c>
      <c r="E3978" s="1705" t="s">
        <v>10273</v>
      </c>
    </row>
    <row r="3979" spans="1:9" ht="15" customHeight="1" x14ac:dyDescent="0.35">
      <c r="A3979" s="1705">
        <v>72156</v>
      </c>
      <c r="B3979" s="1706">
        <v>2.23</v>
      </c>
      <c r="C3979" s="1705" t="s">
        <v>12060</v>
      </c>
      <c r="E3979" s="1705" t="s">
        <v>10273</v>
      </c>
    </row>
    <row r="3980" spans="1:9" ht="15" customHeight="1" x14ac:dyDescent="0.35">
      <c r="A3980" s="1705">
        <v>72156</v>
      </c>
      <c r="B3980" s="1706">
        <v>2.23</v>
      </c>
      <c r="C3980" s="100" t="s">
        <v>12061</v>
      </c>
      <c r="E3980" s="1705" t="s">
        <v>10273</v>
      </c>
    </row>
    <row r="3981" spans="1:9" ht="15" customHeight="1" x14ac:dyDescent="0.35">
      <c r="A3981" s="1705">
        <v>72156</v>
      </c>
      <c r="B3981" s="1706">
        <v>2.23</v>
      </c>
      <c r="C3981" s="89" t="s">
        <v>12062</v>
      </c>
      <c r="E3981" s="1705" t="s">
        <v>10273</v>
      </c>
    </row>
    <row r="3982" spans="1:9" ht="15" customHeight="1" x14ac:dyDescent="0.35">
      <c r="A3982" s="1705">
        <v>72156</v>
      </c>
      <c r="B3982" s="1706">
        <v>2.23</v>
      </c>
      <c r="C3982" s="89" t="s">
        <v>12063</v>
      </c>
      <c r="E3982" s="1705" t="s">
        <v>10273</v>
      </c>
    </row>
    <row r="3983" spans="1:9" ht="15" customHeight="1" x14ac:dyDescent="0.35">
      <c r="A3983" s="1705">
        <v>72156</v>
      </c>
      <c r="B3983" s="1706">
        <v>2.23</v>
      </c>
      <c r="C3983" s="100" t="s">
        <v>4157</v>
      </c>
      <c r="E3983" s="100" t="s">
        <v>12088</v>
      </c>
      <c r="F3983" s="100"/>
      <c r="I3983" s="100"/>
    </row>
    <row r="3984" spans="1:9" ht="15" customHeight="1" x14ac:dyDescent="0.35">
      <c r="A3984" s="1705">
        <v>72156</v>
      </c>
      <c r="B3984" s="1706">
        <v>2.23</v>
      </c>
      <c r="C3984" s="89" t="s">
        <v>13371</v>
      </c>
      <c r="E3984" s="1705" t="s">
        <v>12542</v>
      </c>
    </row>
    <row r="3985" spans="1:9" ht="15" customHeight="1" x14ac:dyDescent="0.35">
      <c r="A3985" s="1705">
        <v>72156</v>
      </c>
      <c r="B3985" s="1706">
        <v>2.23</v>
      </c>
      <c r="C3985" s="89" t="s">
        <v>13372</v>
      </c>
      <c r="E3985" s="1705" t="s">
        <v>12542</v>
      </c>
    </row>
    <row r="3986" spans="1:9" ht="15" customHeight="1" x14ac:dyDescent="0.35">
      <c r="A3986" s="1705">
        <v>72156</v>
      </c>
      <c r="B3986" s="1706">
        <v>2.23</v>
      </c>
      <c r="C3986" s="89" t="s">
        <v>13373</v>
      </c>
      <c r="E3986" s="1705" t="s">
        <v>12542</v>
      </c>
    </row>
    <row r="3987" spans="1:9" ht="15" customHeight="1" x14ac:dyDescent="0.35">
      <c r="A3987" s="1705">
        <v>72156</v>
      </c>
      <c r="B3987" s="1706">
        <v>2.23</v>
      </c>
      <c r="C3987" s="100" t="s">
        <v>4156</v>
      </c>
      <c r="E3987" s="1705" t="s">
        <v>13383</v>
      </c>
    </row>
    <row r="3988" spans="1:9" ht="15" customHeight="1" x14ac:dyDescent="0.35">
      <c r="A3988" s="1705">
        <v>72156</v>
      </c>
      <c r="B3988" s="1706">
        <v>2.23</v>
      </c>
      <c r="C3988" s="100" t="s">
        <v>4157</v>
      </c>
      <c r="E3988" s="1705" t="s">
        <v>13383</v>
      </c>
      <c r="F3988" s="100"/>
      <c r="I3988" s="100"/>
    </row>
    <row r="3989" spans="1:9" ht="15" customHeight="1" x14ac:dyDescent="0.35">
      <c r="A3989" s="1705">
        <v>72156</v>
      </c>
      <c r="B3989" s="1706">
        <v>2.23</v>
      </c>
      <c r="C3989" s="100" t="s">
        <v>13574</v>
      </c>
      <c r="E3989" s="1705" t="s">
        <v>13430</v>
      </c>
    </row>
    <row r="3990" spans="1:9" ht="15" customHeight="1" x14ac:dyDescent="0.35">
      <c r="A3990" s="1705">
        <v>72156</v>
      </c>
      <c r="B3990" s="1706">
        <v>2.23</v>
      </c>
      <c r="C3990" s="89" t="s">
        <v>13575</v>
      </c>
      <c r="E3990" s="1705" t="s">
        <v>13430</v>
      </c>
    </row>
    <row r="3991" spans="1:9" ht="15" customHeight="1" x14ac:dyDescent="0.35">
      <c r="A3991" s="1705">
        <v>72156</v>
      </c>
      <c r="B3991" s="1706">
        <v>2.23</v>
      </c>
      <c r="C3991" s="100" t="s">
        <v>13882</v>
      </c>
      <c r="E3991" s="1705" t="s">
        <v>13580</v>
      </c>
    </row>
    <row r="3992" spans="1:9" ht="15" customHeight="1" x14ac:dyDescent="0.35">
      <c r="A3992" s="1705">
        <v>72157</v>
      </c>
      <c r="B3992" s="1706">
        <v>2.23</v>
      </c>
      <c r="C3992" s="100" t="s">
        <v>2981</v>
      </c>
      <c r="E3992" s="1705" t="s">
        <v>19</v>
      </c>
    </row>
    <row r="3993" spans="1:9" ht="15" customHeight="1" x14ac:dyDescent="0.35">
      <c r="A3993" s="1705">
        <v>72157</v>
      </c>
      <c r="B3993" s="1706">
        <v>2.23</v>
      </c>
      <c r="C3993" s="100" t="s">
        <v>14946</v>
      </c>
      <c r="E3993" s="1705" t="s">
        <v>39</v>
      </c>
    </row>
    <row r="3994" spans="1:9" ht="15" customHeight="1" x14ac:dyDescent="0.35">
      <c r="A3994" s="1705">
        <v>72157</v>
      </c>
      <c r="B3994" s="1706">
        <v>2.23</v>
      </c>
      <c r="C3994" s="100" t="s">
        <v>176</v>
      </c>
      <c r="E3994" s="1705" t="s">
        <v>39</v>
      </c>
    </row>
    <row r="3995" spans="1:9" ht="15" customHeight="1" x14ac:dyDescent="0.35">
      <c r="A3995" s="1705">
        <v>72157</v>
      </c>
      <c r="B3995" s="1706">
        <v>2.23</v>
      </c>
      <c r="C3995" s="100" t="s">
        <v>1264</v>
      </c>
      <c r="E3995" s="1705" t="s">
        <v>879</v>
      </c>
    </row>
    <row r="3996" spans="1:9" ht="15" customHeight="1" x14ac:dyDescent="0.35">
      <c r="A3996" s="1705">
        <v>72157</v>
      </c>
      <c r="B3996" s="1706">
        <v>2.23</v>
      </c>
      <c r="C3996" s="100" t="s">
        <v>1265</v>
      </c>
      <c r="E3996" s="1705" t="s">
        <v>879</v>
      </c>
    </row>
    <row r="3997" spans="1:9" ht="15" customHeight="1" x14ac:dyDescent="0.35">
      <c r="A3997" s="1740">
        <v>72157</v>
      </c>
      <c r="B3997" s="1706">
        <v>2.23</v>
      </c>
      <c r="C3997" s="1742" t="s">
        <v>1627</v>
      </c>
      <c r="E3997" s="1705" t="s">
        <v>1433</v>
      </c>
    </row>
    <row r="3998" spans="1:9" ht="15" customHeight="1" x14ac:dyDescent="0.35">
      <c r="A3998" s="1705">
        <v>72157</v>
      </c>
      <c r="B3998" s="1706">
        <v>2.23</v>
      </c>
      <c r="C3998" s="100" t="s">
        <v>2204</v>
      </c>
      <c r="E3998" s="1705" t="s">
        <v>1755</v>
      </c>
    </row>
    <row r="3999" spans="1:9" ht="15" customHeight="1" x14ac:dyDescent="0.35">
      <c r="A3999" s="1705">
        <v>72157</v>
      </c>
      <c r="B3999" s="1706">
        <v>2.23</v>
      </c>
      <c r="C3999" s="100" t="s">
        <v>2663</v>
      </c>
      <c r="E3999" s="1705" t="s">
        <v>2237</v>
      </c>
    </row>
    <row r="4000" spans="1:9" ht="15" customHeight="1" x14ac:dyDescent="0.35">
      <c r="A4000" s="1705">
        <v>72157</v>
      </c>
      <c r="B4000" s="1706">
        <v>2.23</v>
      </c>
      <c r="C4000" s="100" t="s">
        <v>3723</v>
      </c>
      <c r="E4000" s="1705" t="s">
        <v>2994</v>
      </c>
      <c r="F4000" s="100"/>
      <c r="I4000" s="100"/>
    </row>
    <row r="4001" spans="1:5" ht="15" customHeight="1" x14ac:dyDescent="0.35">
      <c r="A4001" s="1705">
        <v>72157</v>
      </c>
      <c r="B4001" s="1706">
        <v>2.23</v>
      </c>
      <c r="C4001" s="100" t="s">
        <v>5144</v>
      </c>
      <c r="E4001" s="100" t="s">
        <v>4946</v>
      </c>
    </row>
    <row r="4002" spans="1:5" ht="15" customHeight="1" x14ac:dyDescent="0.35">
      <c r="A4002" s="1705">
        <v>72157</v>
      </c>
      <c r="B4002" s="1706">
        <v>2.23</v>
      </c>
      <c r="C4002" s="100" t="s">
        <v>8348</v>
      </c>
      <c r="E4002" s="100" t="s">
        <v>5912</v>
      </c>
    </row>
    <row r="4003" spans="1:5" ht="15" customHeight="1" x14ac:dyDescent="0.35">
      <c r="A4003" s="1705">
        <v>72157</v>
      </c>
      <c r="B4003" s="1706">
        <v>2.23</v>
      </c>
      <c r="C4003" s="100" t="s">
        <v>8349</v>
      </c>
      <c r="E4003" s="100" t="s">
        <v>5912</v>
      </c>
    </row>
    <row r="4004" spans="1:5" ht="15" customHeight="1" x14ac:dyDescent="0.35">
      <c r="A4004" s="1705">
        <v>72157</v>
      </c>
      <c r="B4004" s="1706">
        <v>2.23</v>
      </c>
      <c r="C4004" s="89" t="s">
        <v>6474</v>
      </c>
      <c r="E4004" s="100" t="s">
        <v>6110</v>
      </c>
    </row>
    <row r="4005" spans="1:5" ht="15" customHeight="1" x14ac:dyDescent="0.35">
      <c r="A4005" s="1705">
        <v>72157</v>
      </c>
      <c r="B4005" s="1706">
        <v>2.23</v>
      </c>
      <c r="C4005" s="100" t="s">
        <v>6963</v>
      </c>
      <c r="E4005" s="1705" t="s">
        <v>6737</v>
      </c>
    </row>
    <row r="4006" spans="1:5" ht="15" customHeight="1" x14ac:dyDescent="0.35">
      <c r="A4006" s="1705">
        <v>72157</v>
      </c>
      <c r="B4006" s="1706">
        <v>2.23</v>
      </c>
      <c r="C4006" s="89" t="s">
        <v>7322</v>
      </c>
      <c r="E4006" s="1705" t="s">
        <v>6965</v>
      </c>
    </row>
    <row r="4007" spans="1:5" ht="15" customHeight="1" x14ac:dyDescent="0.35">
      <c r="A4007" s="1705">
        <v>72157</v>
      </c>
      <c r="B4007" s="1706">
        <v>2.23</v>
      </c>
      <c r="C4007" s="89" t="s">
        <v>7323</v>
      </c>
      <c r="E4007" s="1705" t="s">
        <v>6965</v>
      </c>
    </row>
    <row r="4008" spans="1:5" ht="15" customHeight="1" x14ac:dyDescent="0.35">
      <c r="A4008" s="1705">
        <v>72157</v>
      </c>
      <c r="B4008" s="1706">
        <v>2.23</v>
      </c>
      <c r="C4008" s="89" t="s">
        <v>7324</v>
      </c>
      <c r="E4008" s="1705" t="s">
        <v>6965</v>
      </c>
    </row>
    <row r="4009" spans="1:5" ht="15" customHeight="1" x14ac:dyDescent="0.35">
      <c r="A4009" s="1705">
        <v>72157</v>
      </c>
      <c r="B4009" s="1706">
        <v>2.23</v>
      </c>
      <c r="C4009" s="89" t="s">
        <v>5144</v>
      </c>
      <c r="E4009" s="1705" t="s">
        <v>7410</v>
      </c>
    </row>
    <row r="4010" spans="1:5" ht="15" customHeight="1" x14ac:dyDescent="0.35">
      <c r="A4010" s="1705">
        <v>72157</v>
      </c>
      <c r="B4010" s="1706">
        <v>2.23</v>
      </c>
      <c r="C4010" s="100" t="s">
        <v>7959</v>
      </c>
      <c r="E4010" s="1705" t="s">
        <v>7428</v>
      </c>
    </row>
    <row r="4011" spans="1:5" ht="15" customHeight="1" x14ac:dyDescent="0.35">
      <c r="A4011" s="1705">
        <v>72157</v>
      </c>
      <c r="B4011" s="1706">
        <v>2.23</v>
      </c>
      <c r="C4011" s="89" t="s">
        <v>9092</v>
      </c>
      <c r="E4011" s="1705" t="s">
        <v>8689</v>
      </c>
    </row>
    <row r="4012" spans="1:5" ht="15" customHeight="1" x14ac:dyDescent="0.35">
      <c r="A4012" s="1705">
        <v>72157</v>
      </c>
      <c r="B4012" s="1706">
        <v>2.23</v>
      </c>
      <c r="C4012" s="89" t="s">
        <v>9093</v>
      </c>
      <c r="E4012" s="1705" t="s">
        <v>8689</v>
      </c>
    </row>
    <row r="4013" spans="1:5" ht="15" customHeight="1" x14ac:dyDescent="0.35">
      <c r="A4013" s="1705">
        <v>72157</v>
      </c>
      <c r="B4013" s="1706">
        <v>2.23</v>
      </c>
      <c r="C4013" s="100" t="s">
        <v>10241</v>
      </c>
      <c r="E4013" s="1705" t="s">
        <v>9583</v>
      </c>
    </row>
    <row r="4014" spans="1:5" ht="15" customHeight="1" x14ac:dyDescent="0.35">
      <c r="A4014" s="1705">
        <v>72157</v>
      </c>
      <c r="B4014" s="1706">
        <v>2.23</v>
      </c>
      <c r="C4014" s="100" t="s">
        <v>10242</v>
      </c>
      <c r="E4014" s="1705" t="s">
        <v>9583</v>
      </c>
    </row>
    <row r="4015" spans="1:5" ht="15" customHeight="1" x14ac:dyDescent="0.35">
      <c r="A4015" s="1705">
        <v>72157</v>
      </c>
      <c r="B4015" s="1706">
        <v>2.23</v>
      </c>
      <c r="C4015" s="89" t="s">
        <v>12064</v>
      </c>
      <c r="E4015" s="1705" t="s">
        <v>10273</v>
      </c>
    </row>
    <row r="4016" spans="1:5" ht="15" customHeight="1" x14ac:dyDescent="0.35">
      <c r="A4016" s="1705">
        <v>72157</v>
      </c>
      <c r="B4016" s="1706">
        <v>2.23</v>
      </c>
      <c r="C4016" s="89" t="s">
        <v>12065</v>
      </c>
      <c r="E4016" s="1705" t="s">
        <v>10273</v>
      </c>
    </row>
    <row r="4017" spans="1:5" ht="15" customHeight="1" x14ac:dyDescent="0.35">
      <c r="A4017" s="1705">
        <v>72157</v>
      </c>
      <c r="B4017" s="1706">
        <v>2.23</v>
      </c>
      <c r="C4017" s="89" t="s">
        <v>12066</v>
      </c>
      <c r="E4017" s="1705" t="s">
        <v>10273</v>
      </c>
    </row>
    <row r="4018" spans="1:5" ht="15" customHeight="1" x14ac:dyDescent="0.35">
      <c r="A4018" s="1705">
        <v>72157</v>
      </c>
      <c r="B4018" s="1706">
        <v>2.23</v>
      </c>
      <c r="C4018" s="100" t="s">
        <v>2663</v>
      </c>
      <c r="E4018" s="1705" t="s">
        <v>10273</v>
      </c>
    </row>
    <row r="4019" spans="1:5" ht="15.65" customHeight="1" x14ac:dyDescent="0.35">
      <c r="A4019" s="1705">
        <v>72157</v>
      </c>
      <c r="B4019" s="1706">
        <v>2.23</v>
      </c>
      <c r="C4019" s="100" t="s">
        <v>12067</v>
      </c>
      <c r="E4019" s="1705" t="s">
        <v>10273</v>
      </c>
    </row>
    <row r="4020" spans="1:5" ht="15" customHeight="1" x14ac:dyDescent="0.35">
      <c r="A4020" s="1705">
        <v>72157</v>
      </c>
      <c r="B4020" s="1706">
        <v>2.23</v>
      </c>
      <c r="C4020" s="100" t="s">
        <v>12068</v>
      </c>
      <c r="E4020" s="1705" t="s">
        <v>10273</v>
      </c>
    </row>
    <row r="4021" spans="1:5" ht="15" customHeight="1" x14ac:dyDescent="0.35">
      <c r="A4021" s="1705">
        <v>72157</v>
      </c>
      <c r="B4021" s="1706">
        <v>2.23</v>
      </c>
      <c r="C4021" s="100" t="s">
        <v>12069</v>
      </c>
      <c r="E4021" s="1705" t="s">
        <v>10273</v>
      </c>
    </row>
    <row r="4022" spans="1:5" ht="15" customHeight="1" x14ac:dyDescent="0.35">
      <c r="A4022" s="1705">
        <v>72157</v>
      </c>
      <c r="B4022" s="1706">
        <v>2.23</v>
      </c>
      <c r="C4022" s="89" t="s">
        <v>12070</v>
      </c>
      <c r="E4022" s="1705" t="s">
        <v>10273</v>
      </c>
    </row>
    <row r="4023" spans="1:5" ht="15" customHeight="1" x14ac:dyDescent="0.35">
      <c r="A4023" s="1705">
        <v>72157</v>
      </c>
      <c r="B4023" s="1706">
        <v>2.23</v>
      </c>
      <c r="C4023" s="100" t="s">
        <v>4160</v>
      </c>
      <c r="E4023" s="100" t="s">
        <v>12088</v>
      </c>
    </row>
    <row r="4024" spans="1:5" ht="15" customHeight="1" x14ac:dyDescent="0.35">
      <c r="A4024" s="1705">
        <v>72157</v>
      </c>
      <c r="B4024" s="1706">
        <v>2.23</v>
      </c>
      <c r="C4024" s="1705" t="s">
        <v>13374</v>
      </c>
      <c r="E4024" s="1705" t="s">
        <v>12542</v>
      </c>
    </row>
    <row r="4025" spans="1:5" ht="15" customHeight="1" x14ac:dyDescent="0.35">
      <c r="A4025" s="1705">
        <v>72157</v>
      </c>
      <c r="B4025" s="1706">
        <v>2.23</v>
      </c>
      <c r="C4025" s="100" t="s">
        <v>13375</v>
      </c>
      <c r="E4025" s="1705" t="s">
        <v>12542</v>
      </c>
    </row>
    <row r="4026" spans="1:5" ht="15" customHeight="1" x14ac:dyDescent="0.35">
      <c r="A4026" s="1705">
        <v>72157</v>
      </c>
      <c r="B4026" s="1706">
        <v>2.23</v>
      </c>
      <c r="C4026" s="100" t="s">
        <v>4158</v>
      </c>
      <c r="E4026" s="1705" t="s">
        <v>13383</v>
      </c>
    </row>
    <row r="4027" spans="1:5" ht="15" customHeight="1" x14ac:dyDescent="0.35">
      <c r="A4027" s="1705">
        <v>72157</v>
      </c>
      <c r="B4027" s="1706">
        <v>2.23</v>
      </c>
      <c r="C4027" s="100" t="s">
        <v>4159</v>
      </c>
      <c r="E4027" s="1705" t="s">
        <v>13383</v>
      </c>
    </row>
    <row r="4028" spans="1:5" ht="15" customHeight="1" x14ac:dyDescent="0.35">
      <c r="A4028" s="1705">
        <v>72157</v>
      </c>
      <c r="B4028" s="1706">
        <v>2.23</v>
      </c>
      <c r="C4028" s="100" t="s">
        <v>4160</v>
      </c>
      <c r="E4028" s="1705" t="s">
        <v>13383</v>
      </c>
    </row>
    <row r="4029" spans="1:5" ht="15" customHeight="1" x14ac:dyDescent="0.35">
      <c r="A4029" s="1705">
        <v>72157</v>
      </c>
      <c r="B4029" s="1706">
        <v>2.23</v>
      </c>
      <c r="C4029" s="100" t="s">
        <v>13576</v>
      </c>
      <c r="E4029" s="1705" t="s">
        <v>13430</v>
      </c>
    </row>
    <row r="4030" spans="1:5" ht="15" customHeight="1" x14ac:dyDescent="0.35">
      <c r="A4030" s="1705">
        <v>72157</v>
      </c>
      <c r="B4030" s="1706">
        <v>2.23</v>
      </c>
      <c r="C4030" s="89" t="s">
        <v>13577</v>
      </c>
      <c r="E4030" s="1705" t="s">
        <v>13430</v>
      </c>
    </row>
    <row r="4031" spans="1:5" ht="15" customHeight="1" x14ac:dyDescent="0.35">
      <c r="A4031" s="1705">
        <v>72157</v>
      </c>
      <c r="B4031" s="1706">
        <v>2.23</v>
      </c>
      <c r="C4031" s="100" t="s">
        <v>13883</v>
      </c>
      <c r="E4031" s="1705" t="s">
        <v>13580</v>
      </c>
    </row>
    <row r="4032" spans="1:5" ht="15" customHeight="1" x14ac:dyDescent="0.35">
      <c r="A4032" s="1705">
        <v>72158</v>
      </c>
      <c r="B4032" s="1706">
        <v>2.23</v>
      </c>
      <c r="C4032" s="100" t="s">
        <v>2982</v>
      </c>
      <c r="E4032" s="1705" t="s">
        <v>19</v>
      </c>
    </row>
    <row r="4033" spans="1:5" ht="15" customHeight="1" x14ac:dyDescent="0.35">
      <c r="A4033" s="1705">
        <v>72158</v>
      </c>
      <c r="B4033" s="1706">
        <v>2.23</v>
      </c>
      <c r="C4033" s="100" t="s">
        <v>177</v>
      </c>
      <c r="E4033" s="1705" t="s">
        <v>39</v>
      </c>
    </row>
    <row r="4034" spans="1:5" ht="15" customHeight="1" x14ac:dyDescent="0.35">
      <c r="A4034" s="1705">
        <v>72158</v>
      </c>
      <c r="B4034" s="1706">
        <v>2.23</v>
      </c>
      <c r="C4034" s="100" t="s">
        <v>178</v>
      </c>
      <c r="E4034" s="1705" t="s">
        <v>39</v>
      </c>
    </row>
    <row r="4035" spans="1:5" ht="15" customHeight="1" x14ac:dyDescent="0.35">
      <c r="A4035" s="1705">
        <v>72158</v>
      </c>
      <c r="B4035" s="1706">
        <v>2.23</v>
      </c>
      <c r="C4035" s="100" t="s">
        <v>1266</v>
      </c>
      <c r="E4035" s="1705" t="s">
        <v>879</v>
      </c>
    </row>
    <row r="4036" spans="1:5" ht="15" customHeight="1" x14ac:dyDescent="0.35">
      <c r="A4036" s="1705">
        <v>72158</v>
      </c>
      <c r="B4036" s="1706">
        <v>2.23</v>
      </c>
      <c r="C4036" s="100" t="s">
        <v>1754</v>
      </c>
      <c r="E4036" s="1705" t="s">
        <v>1755</v>
      </c>
    </row>
    <row r="4037" spans="1:5" ht="15" customHeight="1" x14ac:dyDescent="0.35">
      <c r="A4037" s="1705">
        <v>72158</v>
      </c>
      <c r="B4037" s="1706">
        <v>2.23</v>
      </c>
      <c r="C4037" s="89" t="s">
        <v>2205</v>
      </c>
      <c r="E4037" s="1705" t="s">
        <v>1755</v>
      </c>
    </row>
    <row r="4038" spans="1:5" ht="15" customHeight="1" x14ac:dyDescent="0.35">
      <c r="A4038" s="1705">
        <v>72158</v>
      </c>
      <c r="B4038" s="1706">
        <v>2.23</v>
      </c>
      <c r="C4038" s="100" t="s">
        <v>2664</v>
      </c>
      <c r="E4038" s="1705" t="s">
        <v>2237</v>
      </c>
    </row>
    <row r="4039" spans="1:5" ht="15" customHeight="1" x14ac:dyDescent="0.35">
      <c r="A4039" s="1705">
        <v>72158</v>
      </c>
      <c r="B4039" s="1706">
        <v>2.23</v>
      </c>
      <c r="C4039" s="1705" t="s">
        <v>2665</v>
      </c>
      <c r="E4039" s="1705" t="s">
        <v>2237</v>
      </c>
    </row>
    <row r="4040" spans="1:5" ht="15" customHeight="1" x14ac:dyDescent="0.35">
      <c r="A4040" s="1705">
        <v>72158</v>
      </c>
      <c r="B4040" s="1706">
        <v>2.23</v>
      </c>
      <c r="C4040" s="100" t="s">
        <v>3724</v>
      </c>
      <c r="E4040" s="1705" t="s">
        <v>2994</v>
      </c>
    </row>
    <row r="4041" spans="1:5" ht="15" customHeight="1" x14ac:dyDescent="0.35">
      <c r="A4041" s="1705">
        <v>72158</v>
      </c>
      <c r="B4041" s="1706">
        <v>2.23</v>
      </c>
      <c r="C4041" s="100" t="s">
        <v>5446</v>
      </c>
      <c r="E4041" s="100" t="s">
        <v>5155</v>
      </c>
    </row>
    <row r="4042" spans="1:5" ht="15" customHeight="1" x14ac:dyDescent="0.35">
      <c r="A4042" s="1705">
        <v>72158</v>
      </c>
      <c r="B4042" s="1706">
        <v>2.23</v>
      </c>
      <c r="C4042" s="100" t="s">
        <v>8350</v>
      </c>
      <c r="E4042" s="100" t="s">
        <v>5912</v>
      </c>
    </row>
    <row r="4043" spans="1:5" ht="15" customHeight="1" x14ac:dyDescent="0.35">
      <c r="A4043" s="1705">
        <v>72158</v>
      </c>
      <c r="B4043" s="1706">
        <v>2.23</v>
      </c>
      <c r="C4043" s="100" t="s">
        <v>8351</v>
      </c>
      <c r="E4043" s="100" t="s">
        <v>5912</v>
      </c>
    </row>
    <row r="4044" spans="1:5" ht="15" customHeight="1" x14ac:dyDescent="0.35">
      <c r="A4044" s="1705">
        <v>72158</v>
      </c>
      <c r="B4044" s="1706">
        <v>2.23</v>
      </c>
      <c r="C4044" s="100" t="s">
        <v>6475</v>
      </c>
      <c r="E4044" s="100" t="s">
        <v>6110</v>
      </c>
    </row>
    <row r="4045" spans="1:5" ht="15" customHeight="1" x14ac:dyDescent="0.35">
      <c r="A4045" s="1705">
        <v>72158</v>
      </c>
      <c r="B4045" s="1706">
        <v>2.23</v>
      </c>
      <c r="C4045" s="89" t="s">
        <v>6476</v>
      </c>
      <c r="E4045" s="100" t="s">
        <v>6110</v>
      </c>
    </row>
    <row r="4046" spans="1:5" ht="15" customHeight="1" x14ac:dyDescent="0.35">
      <c r="A4046" s="1705">
        <v>72158</v>
      </c>
      <c r="B4046" s="1706">
        <v>2.23</v>
      </c>
      <c r="C4046" s="100" t="s">
        <v>1754</v>
      </c>
      <c r="E4046" s="1705" t="s">
        <v>6737</v>
      </c>
    </row>
    <row r="4047" spans="1:5" ht="15" customHeight="1" x14ac:dyDescent="0.35">
      <c r="A4047" s="1705">
        <v>72158</v>
      </c>
      <c r="B4047" s="1706">
        <v>2.23</v>
      </c>
      <c r="C4047" s="89" t="s">
        <v>7325</v>
      </c>
      <c r="E4047" s="1705" t="s">
        <v>6965</v>
      </c>
    </row>
    <row r="4048" spans="1:5" ht="15" customHeight="1" x14ac:dyDescent="0.35">
      <c r="A4048" s="1705">
        <v>72158</v>
      </c>
      <c r="B4048" s="1706">
        <v>2.23</v>
      </c>
      <c r="C4048" s="89" t="s">
        <v>7326</v>
      </c>
      <c r="E4048" s="1705" t="s">
        <v>6965</v>
      </c>
    </row>
    <row r="4049" spans="1:5" ht="15" customHeight="1" x14ac:dyDescent="0.35">
      <c r="A4049" s="1705">
        <v>72158</v>
      </c>
      <c r="B4049" s="1706">
        <v>2.23</v>
      </c>
      <c r="C4049" s="89" t="s">
        <v>7403</v>
      </c>
      <c r="E4049" s="1705" t="s">
        <v>7410</v>
      </c>
    </row>
    <row r="4050" spans="1:5" ht="15" customHeight="1" x14ac:dyDescent="0.35">
      <c r="A4050" s="1705">
        <v>72158</v>
      </c>
      <c r="B4050" s="1706">
        <v>2.23</v>
      </c>
      <c r="C4050" s="100" t="s">
        <v>7960</v>
      </c>
      <c r="E4050" s="1705" t="s">
        <v>7428</v>
      </c>
    </row>
    <row r="4051" spans="1:5" ht="15" customHeight="1" x14ac:dyDescent="0.35">
      <c r="A4051" s="1705">
        <v>72158</v>
      </c>
      <c r="B4051" s="1706">
        <v>2.23</v>
      </c>
      <c r="C4051" s="89" t="s">
        <v>9094</v>
      </c>
      <c r="E4051" s="1705" t="s">
        <v>8689</v>
      </c>
    </row>
    <row r="4052" spans="1:5" ht="15" customHeight="1" x14ac:dyDescent="0.35">
      <c r="A4052" s="1705">
        <v>72158</v>
      </c>
      <c r="B4052" s="1706">
        <v>2.23</v>
      </c>
      <c r="C4052" s="89" t="s">
        <v>9095</v>
      </c>
      <c r="E4052" s="1705" t="s">
        <v>8689</v>
      </c>
    </row>
    <row r="4053" spans="1:5" ht="15" customHeight="1" x14ac:dyDescent="0.35">
      <c r="A4053" s="1705">
        <v>72158</v>
      </c>
      <c r="B4053" s="1706">
        <v>2.23</v>
      </c>
      <c r="C4053" s="100" t="s">
        <v>10243</v>
      </c>
      <c r="E4053" s="1705" t="s">
        <v>9583</v>
      </c>
    </row>
    <row r="4054" spans="1:5" ht="15" customHeight="1" x14ac:dyDescent="0.35">
      <c r="A4054" s="1705">
        <v>72158</v>
      </c>
      <c r="B4054" s="1706">
        <v>2.23</v>
      </c>
      <c r="C4054" s="100" t="s">
        <v>10244</v>
      </c>
      <c r="E4054" s="1705" t="s">
        <v>9583</v>
      </c>
    </row>
    <row r="4055" spans="1:5" ht="15" customHeight="1" x14ac:dyDescent="0.35">
      <c r="A4055" s="1705">
        <v>72158</v>
      </c>
      <c r="B4055" s="1706">
        <v>2.23</v>
      </c>
      <c r="C4055" s="89" t="s">
        <v>12071</v>
      </c>
      <c r="E4055" s="1705" t="s">
        <v>10273</v>
      </c>
    </row>
    <row r="4056" spans="1:5" ht="15" customHeight="1" x14ac:dyDescent="0.35">
      <c r="A4056" s="1705">
        <v>72158</v>
      </c>
      <c r="B4056" s="1706">
        <v>2.23</v>
      </c>
      <c r="C4056" s="89" t="s">
        <v>12072</v>
      </c>
      <c r="E4056" s="1705" t="s">
        <v>10273</v>
      </c>
    </row>
    <row r="4057" spans="1:5" ht="15" customHeight="1" x14ac:dyDescent="0.35">
      <c r="A4057" s="1705">
        <v>72158</v>
      </c>
      <c r="B4057" s="1706">
        <v>2.23</v>
      </c>
      <c r="C4057" s="89" t="s">
        <v>12073</v>
      </c>
      <c r="E4057" s="1705" t="s">
        <v>10273</v>
      </c>
    </row>
    <row r="4058" spans="1:5" ht="15" customHeight="1" x14ac:dyDescent="0.35">
      <c r="A4058" s="1705">
        <v>72158</v>
      </c>
      <c r="B4058" s="1706">
        <v>2.23</v>
      </c>
      <c r="C4058" s="89" t="s">
        <v>12074</v>
      </c>
      <c r="E4058" s="1705" t="s">
        <v>10273</v>
      </c>
    </row>
    <row r="4059" spans="1:5" ht="15" customHeight="1" x14ac:dyDescent="0.35">
      <c r="A4059" s="1705">
        <v>72158</v>
      </c>
      <c r="B4059" s="1706">
        <v>2.23</v>
      </c>
      <c r="C4059" s="89" t="s">
        <v>12075</v>
      </c>
      <c r="E4059" s="1705" t="s">
        <v>10273</v>
      </c>
    </row>
    <row r="4060" spans="1:5" ht="15" customHeight="1" x14ac:dyDescent="0.35">
      <c r="A4060" s="1705">
        <v>72158</v>
      </c>
      <c r="B4060" s="1706">
        <v>2.23</v>
      </c>
      <c r="C4060" s="89" t="s">
        <v>12076</v>
      </c>
      <c r="E4060" s="1705" t="s">
        <v>10273</v>
      </c>
    </row>
    <row r="4061" spans="1:5" ht="15" customHeight="1" x14ac:dyDescent="0.35">
      <c r="A4061" s="1705">
        <v>72158</v>
      </c>
      <c r="B4061" s="1706">
        <v>2.23</v>
      </c>
      <c r="C4061" s="89" t="s">
        <v>12077</v>
      </c>
      <c r="E4061" s="1705" t="s">
        <v>10273</v>
      </c>
    </row>
    <row r="4062" spans="1:5" ht="15" customHeight="1" x14ac:dyDescent="0.35">
      <c r="A4062" s="1705">
        <v>72158</v>
      </c>
      <c r="B4062" s="1706">
        <v>2.23</v>
      </c>
      <c r="C4062" s="1705" t="s">
        <v>12078</v>
      </c>
      <c r="E4062" s="1705" t="s">
        <v>10273</v>
      </c>
    </row>
    <row r="4063" spans="1:5" ht="15" customHeight="1" x14ac:dyDescent="0.35">
      <c r="A4063" s="1705">
        <v>72158</v>
      </c>
      <c r="B4063" s="1706">
        <v>2.23</v>
      </c>
      <c r="C4063" s="89" t="s">
        <v>12079</v>
      </c>
      <c r="E4063" s="1705" t="s">
        <v>10273</v>
      </c>
    </row>
    <row r="4064" spans="1:5" ht="15" customHeight="1" x14ac:dyDescent="0.35">
      <c r="A4064" s="1705">
        <v>72158</v>
      </c>
      <c r="B4064" s="1706">
        <v>2.23</v>
      </c>
      <c r="C4064" s="89" t="s">
        <v>12080</v>
      </c>
      <c r="E4064" s="1705" t="s">
        <v>10273</v>
      </c>
    </row>
    <row r="4065" spans="1:5" ht="15" customHeight="1" x14ac:dyDescent="0.35">
      <c r="A4065" s="1705">
        <v>72158</v>
      </c>
      <c r="B4065" s="1706">
        <v>2.23</v>
      </c>
      <c r="C4065" s="100" t="s">
        <v>4161</v>
      </c>
      <c r="E4065" s="100" t="s">
        <v>12088</v>
      </c>
    </row>
    <row r="4066" spans="1:5" ht="15" customHeight="1" x14ac:dyDescent="0.35">
      <c r="A4066" s="1705">
        <v>72158</v>
      </c>
      <c r="B4066" s="1706">
        <v>2.23</v>
      </c>
      <c r="C4066" s="89" t="s">
        <v>13376</v>
      </c>
      <c r="E4066" s="1705" t="s">
        <v>12542</v>
      </c>
    </row>
    <row r="4067" spans="1:5" ht="15" customHeight="1" x14ac:dyDescent="0.35">
      <c r="A4067" s="1705">
        <v>72158</v>
      </c>
      <c r="B4067" s="1706">
        <v>2.23</v>
      </c>
      <c r="C4067" s="89" t="s">
        <v>13377</v>
      </c>
      <c r="E4067" s="1705" t="s">
        <v>12542</v>
      </c>
    </row>
    <row r="4068" spans="1:5" ht="15" customHeight="1" x14ac:dyDescent="0.35">
      <c r="A4068" s="1705">
        <v>72158</v>
      </c>
      <c r="B4068" s="1706">
        <v>2.23</v>
      </c>
      <c r="C4068" s="89" t="s">
        <v>13378</v>
      </c>
      <c r="E4068" s="1705" t="s">
        <v>12542</v>
      </c>
    </row>
    <row r="4069" spans="1:5" ht="15" customHeight="1" x14ac:dyDescent="0.35">
      <c r="A4069" s="1705">
        <v>72158</v>
      </c>
      <c r="B4069" s="1706">
        <v>2.23</v>
      </c>
      <c r="C4069" s="100" t="s">
        <v>4161</v>
      </c>
      <c r="E4069" s="1705" t="s">
        <v>13383</v>
      </c>
    </row>
    <row r="4070" spans="1:5" ht="15" customHeight="1" x14ac:dyDescent="0.35">
      <c r="A4070" s="1705">
        <v>72158</v>
      </c>
      <c r="B4070" s="1706">
        <v>2.23</v>
      </c>
      <c r="C4070" s="89" t="s">
        <v>13477</v>
      </c>
      <c r="E4070" s="1705" t="s">
        <v>13430</v>
      </c>
    </row>
    <row r="4071" spans="1:5" ht="15" customHeight="1" x14ac:dyDescent="0.35">
      <c r="A4071" s="1705">
        <v>72158</v>
      </c>
      <c r="B4071" s="1706">
        <v>2.23</v>
      </c>
      <c r="C4071" s="89" t="s">
        <v>13578</v>
      </c>
      <c r="E4071" s="1705" t="s">
        <v>13430</v>
      </c>
    </row>
    <row r="4072" spans="1:5" ht="15" customHeight="1" x14ac:dyDescent="0.35">
      <c r="A4072" s="1705">
        <v>72158</v>
      </c>
      <c r="B4072" s="1706">
        <v>2.23</v>
      </c>
      <c r="C4072" s="89" t="s">
        <v>13884</v>
      </c>
      <c r="E4072" s="1705" t="s">
        <v>13580</v>
      </c>
    </row>
    <row r="4073" spans="1:5" ht="15" customHeight="1" x14ac:dyDescent="0.35">
      <c r="A4073" s="1705">
        <v>72159</v>
      </c>
      <c r="B4073" s="1706">
        <v>1.76</v>
      </c>
      <c r="C4073" s="100" t="s">
        <v>2134</v>
      </c>
      <c r="E4073" s="1705" t="s">
        <v>1755</v>
      </c>
    </row>
    <row r="4074" spans="1:5" ht="15" customHeight="1" x14ac:dyDescent="0.35">
      <c r="A4074" s="1705">
        <v>72159</v>
      </c>
      <c r="B4074" s="1706">
        <v>1.76</v>
      </c>
      <c r="C4074" s="100" t="s">
        <v>2600</v>
      </c>
      <c r="E4074" s="1705" t="s">
        <v>2237</v>
      </c>
    </row>
    <row r="4075" spans="1:5" ht="15" customHeight="1" x14ac:dyDescent="0.35">
      <c r="A4075" s="1705">
        <v>72159</v>
      </c>
      <c r="B4075" s="1706">
        <v>1.76</v>
      </c>
      <c r="C4075" s="100" t="s">
        <v>3635</v>
      </c>
      <c r="E4075" s="1705" t="s">
        <v>2994</v>
      </c>
    </row>
    <row r="4076" spans="1:5" ht="15" customHeight="1" x14ac:dyDescent="0.35">
      <c r="A4076" s="1705">
        <v>72159</v>
      </c>
      <c r="B4076" s="1706">
        <v>1.76</v>
      </c>
      <c r="C4076" s="100" t="s">
        <v>7864</v>
      </c>
      <c r="E4076" s="1705" t="s">
        <v>7428</v>
      </c>
    </row>
    <row r="4077" spans="1:5" ht="15" customHeight="1" x14ac:dyDescent="0.35">
      <c r="A4077" s="1705">
        <v>72159</v>
      </c>
      <c r="B4077" s="1706">
        <v>1.76</v>
      </c>
      <c r="C4077" s="100" t="s">
        <v>10166</v>
      </c>
      <c r="E4077" s="1705" t="s">
        <v>9583</v>
      </c>
    </row>
    <row r="4078" spans="1:5" ht="15" customHeight="1" x14ac:dyDescent="0.35">
      <c r="A4078" s="1705">
        <v>72159</v>
      </c>
      <c r="B4078" s="1706">
        <v>1.76</v>
      </c>
      <c r="C4078" s="100" t="s">
        <v>12430</v>
      </c>
      <c r="E4078" s="100" t="s">
        <v>12088</v>
      </c>
    </row>
    <row r="4079" spans="1:5" ht="15" customHeight="1" x14ac:dyDescent="0.35">
      <c r="A4079" s="1705">
        <v>72159</v>
      </c>
      <c r="B4079" s="1706">
        <v>1.76</v>
      </c>
      <c r="C4079" s="100" t="s">
        <v>4127</v>
      </c>
      <c r="E4079" s="1705" t="s">
        <v>13383</v>
      </c>
    </row>
    <row r="4080" spans="1:5" ht="15" customHeight="1" x14ac:dyDescent="0.35">
      <c r="A4080" s="1705">
        <v>72170</v>
      </c>
      <c r="B4080" s="1706">
        <v>0.17</v>
      </c>
      <c r="C4080" s="100" t="s">
        <v>2701</v>
      </c>
      <c r="E4080" s="1705" t="s">
        <v>19</v>
      </c>
    </row>
    <row r="4081" spans="1:5" ht="15" customHeight="1" x14ac:dyDescent="0.35">
      <c r="A4081" s="1705">
        <v>72170</v>
      </c>
      <c r="B4081" s="1706">
        <v>0.17</v>
      </c>
      <c r="C4081" s="100" t="s">
        <v>2702</v>
      </c>
      <c r="E4081" s="1705" t="s">
        <v>19</v>
      </c>
    </row>
    <row r="4082" spans="1:5" ht="15" customHeight="1" x14ac:dyDescent="0.35">
      <c r="A4082" s="1705">
        <v>72170</v>
      </c>
      <c r="B4082" s="1706">
        <v>0.17</v>
      </c>
      <c r="C4082" s="100" t="s">
        <v>64</v>
      </c>
      <c r="E4082" s="1705" t="s">
        <v>39</v>
      </c>
    </row>
    <row r="4083" spans="1:5" ht="15" customHeight="1" x14ac:dyDescent="0.35">
      <c r="A4083" s="1705">
        <v>72170</v>
      </c>
      <c r="B4083" s="1706">
        <v>0.17</v>
      </c>
      <c r="C4083" s="89" t="s">
        <v>65</v>
      </c>
      <c r="E4083" s="1705" t="s">
        <v>39</v>
      </c>
    </row>
    <row r="4084" spans="1:5" ht="15" customHeight="1" x14ac:dyDescent="0.35">
      <c r="A4084" s="1705">
        <v>72170</v>
      </c>
      <c r="B4084" s="1706">
        <v>0.17</v>
      </c>
      <c r="C4084" s="89" t="s">
        <v>66</v>
      </c>
      <c r="E4084" s="1705" t="s">
        <v>39</v>
      </c>
    </row>
    <row r="4085" spans="1:5" ht="15" customHeight="1" x14ac:dyDescent="0.35">
      <c r="A4085" s="1705">
        <v>72170</v>
      </c>
      <c r="B4085" s="1737">
        <v>0.17</v>
      </c>
      <c r="C4085" s="100" t="s">
        <v>578</v>
      </c>
      <c r="E4085" s="1705" t="s">
        <v>532</v>
      </c>
    </row>
    <row r="4086" spans="1:5" ht="15" customHeight="1" x14ac:dyDescent="0.35">
      <c r="A4086" s="1705">
        <v>72170</v>
      </c>
      <c r="B4086" s="1706">
        <v>0.17</v>
      </c>
      <c r="C4086" s="100" t="s">
        <v>785</v>
      </c>
      <c r="E4086" s="1705" t="s">
        <v>770</v>
      </c>
    </row>
    <row r="4087" spans="1:5" ht="15.65" customHeight="1" x14ac:dyDescent="0.35">
      <c r="A4087" s="1705">
        <v>72170</v>
      </c>
      <c r="B4087" s="1706">
        <v>0.17</v>
      </c>
      <c r="C4087" s="89" t="s">
        <v>13927</v>
      </c>
      <c r="E4087" s="100" t="s">
        <v>875</v>
      </c>
    </row>
    <row r="4088" spans="1:5" ht="15" customHeight="1" x14ac:dyDescent="0.35">
      <c r="A4088" s="1705">
        <v>72170</v>
      </c>
      <c r="B4088" s="1706">
        <v>0.17</v>
      </c>
      <c r="C4088" s="100" t="s">
        <v>918</v>
      </c>
      <c r="E4088" s="1705" t="s">
        <v>879</v>
      </c>
    </row>
    <row r="4089" spans="1:5" ht="15" customHeight="1" x14ac:dyDescent="0.35">
      <c r="A4089" s="1705">
        <v>72170</v>
      </c>
      <c r="B4089" s="1706">
        <v>0.17</v>
      </c>
      <c r="C4089" s="100" t="s">
        <v>1310</v>
      </c>
      <c r="E4089" s="1705" t="s">
        <v>1280</v>
      </c>
    </row>
    <row r="4090" spans="1:5" ht="15" customHeight="1" x14ac:dyDescent="0.35">
      <c r="A4090" s="1705">
        <v>72170</v>
      </c>
      <c r="B4090" s="1706">
        <v>0.17</v>
      </c>
      <c r="C4090" s="89" t="s">
        <v>1786</v>
      </c>
      <c r="E4090" s="1705" t="s">
        <v>1755</v>
      </c>
    </row>
    <row r="4091" spans="1:5" ht="15" customHeight="1" x14ac:dyDescent="0.35">
      <c r="A4091" s="1705">
        <v>72170</v>
      </c>
      <c r="B4091" s="1706">
        <v>0.17</v>
      </c>
      <c r="C4091" s="100" t="s">
        <v>2271</v>
      </c>
      <c r="E4091" s="1705" t="s">
        <v>2237</v>
      </c>
    </row>
    <row r="4092" spans="1:5" ht="15" customHeight="1" x14ac:dyDescent="0.35">
      <c r="A4092" s="1705">
        <v>72170</v>
      </c>
      <c r="B4092" s="1706">
        <v>0.17</v>
      </c>
      <c r="C4092" s="100" t="s">
        <v>3051</v>
      </c>
      <c r="E4092" s="1705" t="s">
        <v>2994</v>
      </c>
    </row>
    <row r="4093" spans="1:5" ht="15" customHeight="1" x14ac:dyDescent="0.35">
      <c r="A4093" s="1705">
        <v>72170</v>
      </c>
      <c r="B4093" s="1706">
        <v>0.17</v>
      </c>
      <c r="C4093" s="100" t="s">
        <v>4310</v>
      </c>
      <c r="E4093" s="1705" t="s">
        <v>4266</v>
      </c>
    </row>
    <row r="4094" spans="1:5" ht="15" customHeight="1" x14ac:dyDescent="0.35">
      <c r="A4094" s="1705">
        <v>72170</v>
      </c>
      <c r="B4094" s="1706">
        <v>0.17</v>
      </c>
      <c r="C4094" s="100" t="s">
        <v>4649</v>
      </c>
      <c r="E4094" s="100" t="s">
        <v>4609</v>
      </c>
    </row>
    <row r="4095" spans="1:5" ht="15" customHeight="1" x14ac:dyDescent="0.35">
      <c r="A4095" s="1705">
        <v>72170</v>
      </c>
      <c r="B4095" s="1737">
        <v>0.17</v>
      </c>
      <c r="C4095" s="100" t="s">
        <v>4974</v>
      </c>
      <c r="E4095" s="100" t="s">
        <v>4946</v>
      </c>
    </row>
    <row r="4096" spans="1:5" ht="15" customHeight="1" x14ac:dyDescent="0.35">
      <c r="A4096" s="1705">
        <v>72170</v>
      </c>
      <c r="B4096" s="1706">
        <v>0.17</v>
      </c>
      <c r="C4096" s="89" t="s">
        <v>918</v>
      </c>
      <c r="E4096" s="100" t="s">
        <v>5155</v>
      </c>
    </row>
    <row r="4097" spans="1:9" ht="15" customHeight="1" x14ac:dyDescent="0.35">
      <c r="A4097" s="1705">
        <v>72170</v>
      </c>
      <c r="B4097" s="1706">
        <v>0.17</v>
      </c>
      <c r="C4097" s="100" t="s">
        <v>5501</v>
      </c>
      <c r="E4097" s="100" t="s">
        <v>5452</v>
      </c>
      <c r="F4097" s="100"/>
      <c r="I4097" s="100"/>
    </row>
    <row r="4098" spans="1:9" ht="15" customHeight="1" x14ac:dyDescent="0.35">
      <c r="A4098" s="1705">
        <v>72170</v>
      </c>
      <c r="B4098" s="1706">
        <v>0.17</v>
      </c>
      <c r="C4098" s="100" t="s">
        <v>5724</v>
      </c>
      <c r="E4098" s="100" t="s">
        <v>5695</v>
      </c>
    </row>
    <row r="4099" spans="1:9" ht="15" customHeight="1" x14ac:dyDescent="0.35">
      <c r="A4099" s="1705">
        <v>72170</v>
      </c>
      <c r="B4099" s="1706">
        <v>0.17</v>
      </c>
      <c r="C4099" s="89" t="s">
        <v>8102</v>
      </c>
      <c r="E4099" s="100" t="s">
        <v>5912</v>
      </c>
    </row>
    <row r="4100" spans="1:9" ht="15" customHeight="1" x14ac:dyDescent="0.35">
      <c r="A4100" s="1705">
        <v>72170</v>
      </c>
      <c r="B4100" s="1706">
        <v>0.17</v>
      </c>
      <c r="C4100" s="100" t="s">
        <v>5960</v>
      </c>
      <c r="E4100" s="100" t="s">
        <v>5923</v>
      </c>
    </row>
    <row r="4101" spans="1:9" ht="15" customHeight="1" x14ac:dyDescent="0.35">
      <c r="A4101" s="1705">
        <v>72170</v>
      </c>
      <c r="B4101" s="1706">
        <v>0.17</v>
      </c>
      <c r="C4101" s="89" t="s">
        <v>6167</v>
      </c>
      <c r="E4101" s="100" t="s">
        <v>6110</v>
      </c>
    </row>
    <row r="4102" spans="1:9" ht="15" customHeight="1" x14ac:dyDescent="0.35">
      <c r="A4102" s="1705">
        <v>72170</v>
      </c>
      <c r="B4102" s="1706">
        <v>0.17</v>
      </c>
      <c r="C4102" s="89" t="s">
        <v>7028</v>
      </c>
      <c r="E4102" s="1705" t="s">
        <v>6965</v>
      </c>
    </row>
    <row r="4103" spans="1:9" ht="15" customHeight="1" x14ac:dyDescent="0.35">
      <c r="A4103" s="1705">
        <v>72170</v>
      </c>
      <c r="B4103" s="1706">
        <v>0.17</v>
      </c>
      <c r="C4103" s="89" t="s">
        <v>7029</v>
      </c>
      <c r="E4103" s="1705" t="s">
        <v>6965</v>
      </c>
    </row>
    <row r="4104" spans="1:9" ht="15" customHeight="1" x14ac:dyDescent="0.35">
      <c r="A4104" s="1705">
        <v>72170</v>
      </c>
      <c r="B4104" s="1706">
        <v>0.17</v>
      </c>
      <c r="C4104" s="100" t="s">
        <v>5724</v>
      </c>
      <c r="E4104" s="1705" t="s">
        <v>7410</v>
      </c>
    </row>
    <row r="4105" spans="1:9" ht="15" customHeight="1" x14ac:dyDescent="0.35">
      <c r="A4105" s="1705">
        <v>72170</v>
      </c>
      <c r="B4105" s="1706">
        <v>0.17</v>
      </c>
      <c r="C4105" s="100" t="s">
        <v>7466</v>
      </c>
      <c r="E4105" s="1705" t="s">
        <v>7428</v>
      </c>
    </row>
    <row r="4106" spans="1:9" ht="15" customHeight="1" x14ac:dyDescent="0.35">
      <c r="A4106" s="1705">
        <v>72170</v>
      </c>
      <c r="B4106" s="1706">
        <v>0.17</v>
      </c>
      <c r="C4106" s="100" t="s">
        <v>4649</v>
      </c>
      <c r="E4106" s="100" t="s">
        <v>8381</v>
      </c>
    </row>
    <row r="4107" spans="1:9" ht="15" customHeight="1" x14ac:dyDescent="0.35">
      <c r="A4107" s="1705">
        <v>72170</v>
      </c>
      <c r="B4107" s="1706">
        <v>0.17</v>
      </c>
      <c r="C4107" s="100" t="s">
        <v>8743</v>
      </c>
      <c r="E4107" s="1705" t="s">
        <v>8689</v>
      </c>
    </row>
    <row r="4108" spans="1:9" ht="15" customHeight="1" x14ac:dyDescent="0.35">
      <c r="A4108" s="1705">
        <v>72170</v>
      </c>
      <c r="B4108" s="1706">
        <v>0.17</v>
      </c>
      <c r="C4108" s="89" t="s">
        <v>8744</v>
      </c>
      <c r="E4108" s="1705" t="s">
        <v>8689</v>
      </c>
    </row>
    <row r="4109" spans="1:9" ht="15" customHeight="1" x14ac:dyDescent="0.35">
      <c r="A4109" s="1705">
        <v>72170</v>
      </c>
      <c r="B4109" s="1706">
        <v>0.17</v>
      </c>
      <c r="C4109" s="89" t="s">
        <v>9177</v>
      </c>
      <c r="E4109" s="1738" t="s">
        <v>9126</v>
      </c>
    </row>
    <row r="4110" spans="1:9" ht="15" customHeight="1" x14ac:dyDescent="0.35">
      <c r="A4110" s="1705">
        <v>72170</v>
      </c>
      <c r="B4110" s="1706">
        <v>0.17</v>
      </c>
      <c r="C4110" s="89" t="s">
        <v>9178</v>
      </c>
      <c r="E4110" s="1738" t="s">
        <v>9126</v>
      </c>
    </row>
    <row r="4111" spans="1:9" ht="15" customHeight="1" x14ac:dyDescent="0.35">
      <c r="A4111" s="1735">
        <v>72170</v>
      </c>
      <c r="B4111" s="1736">
        <v>0.17</v>
      </c>
      <c r="C4111" s="89" t="s">
        <v>9654</v>
      </c>
      <c r="E4111" s="1705" t="s">
        <v>9583</v>
      </c>
    </row>
    <row r="4112" spans="1:9" ht="15" customHeight="1" x14ac:dyDescent="0.35">
      <c r="A4112" s="1705">
        <v>72170</v>
      </c>
      <c r="B4112" s="1706">
        <v>0.17</v>
      </c>
      <c r="C4112" s="100" t="s">
        <v>578</v>
      </c>
      <c r="E4112" s="1705" t="s">
        <v>9583</v>
      </c>
    </row>
    <row r="4113" spans="1:9" ht="15" customHeight="1" x14ac:dyDescent="0.35">
      <c r="A4113" s="1705">
        <v>72170</v>
      </c>
      <c r="B4113" s="1706">
        <v>0.17</v>
      </c>
      <c r="C4113" s="100" t="s">
        <v>10429</v>
      </c>
      <c r="E4113" s="1705" t="s">
        <v>10273</v>
      </c>
    </row>
    <row r="4114" spans="1:9" ht="15" customHeight="1" x14ac:dyDescent="0.35">
      <c r="A4114" s="1705">
        <v>72170</v>
      </c>
      <c r="B4114" s="1706">
        <v>0.17</v>
      </c>
      <c r="C4114" s="100" t="s">
        <v>10430</v>
      </c>
      <c r="E4114" s="1705" t="s">
        <v>10273</v>
      </c>
    </row>
    <row r="4115" spans="1:9" ht="15" customHeight="1" x14ac:dyDescent="0.35">
      <c r="A4115" s="1705">
        <v>72170</v>
      </c>
      <c r="B4115" s="1706">
        <v>0.17</v>
      </c>
      <c r="C4115" s="100" t="s">
        <v>10431</v>
      </c>
      <c r="E4115" s="1705" t="s">
        <v>10273</v>
      </c>
    </row>
    <row r="4116" spans="1:9" ht="15" customHeight="1" x14ac:dyDescent="0.35">
      <c r="A4116" s="1705">
        <v>72170</v>
      </c>
      <c r="B4116" s="1706">
        <v>0.17</v>
      </c>
      <c r="C4116" s="100" t="s">
        <v>10432</v>
      </c>
      <c r="E4116" s="1705" t="s">
        <v>10273</v>
      </c>
    </row>
    <row r="4117" spans="1:9" ht="15" customHeight="1" x14ac:dyDescent="0.35">
      <c r="A4117" s="1705">
        <v>72170</v>
      </c>
      <c r="B4117" s="1706">
        <v>0.17</v>
      </c>
      <c r="C4117" s="100" t="s">
        <v>10433</v>
      </c>
      <c r="E4117" s="1705" t="s">
        <v>10273</v>
      </c>
    </row>
    <row r="4118" spans="1:9" ht="15" customHeight="1" x14ac:dyDescent="0.35">
      <c r="A4118" s="1705">
        <v>72170</v>
      </c>
      <c r="B4118" s="1706">
        <v>0.17</v>
      </c>
      <c r="C4118" s="100" t="s">
        <v>10432</v>
      </c>
      <c r="E4118" s="100" t="s">
        <v>12088</v>
      </c>
    </row>
    <row r="4119" spans="1:9" ht="15" customHeight="1" x14ac:dyDescent="0.35">
      <c r="A4119" s="1705">
        <v>72170</v>
      </c>
      <c r="B4119" s="1706">
        <v>0.17</v>
      </c>
      <c r="C4119" s="100" t="s">
        <v>12635</v>
      </c>
      <c r="E4119" s="1705" t="s">
        <v>12542</v>
      </c>
    </row>
    <row r="4120" spans="1:9" ht="15" customHeight="1" x14ac:dyDescent="0.35">
      <c r="A4120" s="1705">
        <v>72170</v>
      </c>
      <c r="B4120" s="1706">
        <v>0.17</v>
      </c>
      <c r="C4120" s="100" t="s">
        <v>12636</v>
      </c>
      <c r="E4120" s="1705" t="s">
        <v>12542</v>
      </c>
    </row>
    <row r="4121" spans="1:9" ht="15" customHeight="1" x14ac:dyDescent="0.35">
      <c r="A4121" s="1705">
        <v>72170</v>
      </c>
      <c r="B4121" s="1706">
        <v>0.17</v>
      </c>
      <c r="C4121" s="100" t="s">
        <v>3775</v>
      </c>
      <c r="E4121" s="1705" t="s">
        <v>13383</v>
      </c>
    </row>
    <row r="4122" spans="1:9" ht="15" customHeight="1" x14ac:dyDescent="0.35">
      <c r="A4122" s="1705">
        <v>72170</v>
      </c>
      <c r="B4122" s="1706">
        <v>0.17</v>
      </c>
      <c r="C4122" s="100" t="s">
        <v>1310</v>
      </c>
      <c r="E4122" s="1705" t="s">
        <v>13580</v>
      </c>
    </row>
    <row r="4123" spans="1:9" ht="15" customHeight="1" x14ac:dyDescent="0.35">
      <c r="A4123" s="1705">
        <v>72190</v>
      </c>
      <c r="B4123" s="1706">
        <v>0.24</v>
      </c>
      <c r="C4123" s="100" t="s">
        <v>2758</v>
      </c>
      <c r="E4123" s="1705" t="s">
        <v>19</v>
      </c>
    </row>
    <row r="4124" spans="1:9" ht="15" customHeight="1" x14ac:dyDescent="0.35">
      <c r="A4124" s="1705">
        <v>72190</v>
      </c>
      <c r="B4124" s="1706">
        <v>0.24</v>
      </c>
      <c r="C4124" s="100" t="s">
        <v>302</v>
      </c>
      <c r="E4124" s="1705" t="s">
        <v>182</v>
      </c>
    </row>
    <row r="4125" spans="1:9" ht="15" customHeight="1" x14ac:dyDescent="0.35">
      <c r="A4125" s="1705">
        <v>72190</v>
      </c>
      <c r="B4125" s="1706">
        <v>0.24</v>
      </c>
      <c r="C4125" s="89" t="s">
        <v>826</v>
      </c>
      <c r="E4125" s="1705" t="s">
        <v>770</v>
      </c>
    </row>
    <row r="4126" spans="1:9" ht="15" customHeight="1" x14ac:dyDescent="0.35">
      <c r="A4126" s="1705">
        <v>72190</v>
      </c>
      <c r="B4126" s="1706">
        <v>0.24</v>
      </c>
      <c r="C4126" s="100" t="s">
        <v>1672</v>
      </c>
      <c r="E4126" s="1705" t="s">
        <v>875</v>
      </c>
    </row>
    <row r="4127" spans="1:9" ht="15" customHeight="1" x14ac:dyDescent="0.35">
      <c r="A4127" s="1705">
        <v>72190</v>
      </c>
      <c r="B4127" s="1706">
        <v>0.24</v>
      </c>
      <c r="C4127" s="100" t="s">
        <v>991</v>
      </c>
      <c r="E4127" s="1705" t="s">
        <v>879</v>
      </c>
      <c r="F4127" s="100"/>
      <c r="I4127" s="100"/>
    </row>
    <row r="4128" spans="1:9" ht="15" customHeight="1" x14ac:dyDescent="0.35">
      <c r="A4128" s="1705">
        <v>72190</v>
      </c>
      <c r="B4128" s="1706">
        <v>0.24</v>
      </c>
      <c r="C4128" s="100" t="s">
        <v>992</v>
      </c>
      <c r="E4128" s="1705" t="s">
        <v>879</v>
      </c>
    </row>
    <row r="4129" spans="1:9" ht="15" customHeight="1" x14ac:dyDescent="0.35">
      <c r="A4129" s="1705">
        <v>72190</v>
      </c>
      <c r="B4129" s="1706">
        <v>0.24</v>
      </c>
      <c r="C4129" s="89" t="s">
        <v>1513</v>
      </c>
      <c r="E4129" s="1705" t="s">
        <v>1433</v>
      </c>
    </row>
    <row r="4130" spans="1:9" ht="15" customHeight="1" x14ac:dyDescent="0.35">
      <c r="A4130" s="1705">
        <v>72190</v>
      </c>
      <c r="B4130" s="1706">
        <v>0.24</v>
      </c>
      <c r="C4130" s="100" t="s">
        <v>1839</v>
      </c>
      <c r="E4130" s="1705" t="s">
        <v>1755</v>
      </c>
    </row>
    <row r="4131" spans="1:9" ht="15" customHeight="1" x14ac:dyDescent="0.35">
      <c r="A4131" s="1705">
        <v>72190</v>
      </c>
      <c r="B4131" s="1706">
        <v>0.24</v>
      </c>
      <c r="C4131" s="100" t="s">
        <v>2324</v>
      </c>
      <c r="E4131" s="1705" t="s">
        <v>2237</v>
      </c>
    </row>
    <row r="4132" spans="1:9" ht="15" customHeight="1" x14ac:dyDescent="0.35">
      <c r="A4132" s="1705">
        <v>72190</v>
      </c>
      <c r="B4132" s="1706">
        <v>0.24</v>
      </c>
      <c r="C4132" s="100" t="s">
        <v>3137</v>
      </c>
      <c r="E4132" s="1705" t="s">
        <v>2994</v>
      </c>
    </row>
    <row r="4133" spans="1:9" ht="15" customHeight="1" x14ac:dyDescent="0.35">
      <c r="A4133" s="1705">
        <v>72190</v>
      </c>
      <c r="B4133" s="1706">
        <v>0.24</v>
      </c>
      <c r="C4133" s="89" t="s">
        <v>4359</v>
      </c>
      <c r="E4133" s="1705" t="s">
        <v>4266</v>
      </c>
    </row>
    <row r="4134" spans="1:9" ht="15" customHeight="1" x14ac:dyDescent="0.35">
      <c r="A4134" s="1705">
        <v>72190</v>
      </c>
      <c r="B4134" s="1706">
        <v>0.24</v>
      </c>
      <c r="C4134" s="100" t="s">
        <v>4708</v>
      </c>
      <c r="E4134" s="100" t="s">
        <v>4609</v>
      </c>
    </row>
    <row r="4135" spans="1:9" ht="15" customHeight="1" x14ac:dyDescent="0.35">
      <c r="A4135" s="1705">
        <v>72190</v>
      </c>
      <c r="B4135" s="1706">
        <v>0.24</v>
      </c>
      <c r="C4135" s="100" t="s">
        <v>5033</v>
      </c>
      <c r="E4135" s="100" t="s">
        <v>4946</v>
      </c>
    </row>
    <row r="4136" spans="1:9" ht="15" customHeight="1" x14ac:dyDescent="0.35">
      <c r="A4136" s="1705">
        <v>72190</v>
      </c>
      <c r="B4136" s="1706">
        <v>0.24</v>
      </c>
      <c r="C4136" s="100" t="s">
        <v>826</v>
      </c>
      <c r="E4136" s="100" t="s">
        <v>5695</v>
      </c>
    </row>
    <row r="4137" spans="1:9" ht="15" customHeight="1" x14ac:dyDescent="0.35">
      <c r="A4137" s="1705">
        <v>72190</v>
      </c>
      <c r="B4137" s="1706">
        <v>0.24</v>
      </c>
      <c r="C4137" s="100" t="s">
        <v>5993</v>
      </c>
      <c r="E4137" s="100" t="s">
        <v>5923</v>
      </c>
    </row>
    <row r="4138" spans="1:9" ht="15" customHeight="1" x14ac:dyDescent="0.35">
      <c r="A4138" s="1705">
        <v>72190</v>
      </c>
      <c r="B4138" s="1706">
        <v>0.24</v>
      </c>
      <c r="C4138" s="89" t="s">
        <v>6245</v>
      </c>
      <c r="E4138" s="100" t="s">
        <v>6110</v>
      </c>
      <c r="F4138" s="100"/>
      <c r="I4138" s="100"/>
    </row>
    <row r="4139" spans="1:9" ht="15" customHeight="1" x14ac:dyDescent="0.35">
      <c r="A4139" s="1705">
        <v>72190</v>
      </c>
      <c r="B4139" s="1706">
        <v>0.24</v>
      </c>
      <c r="C4139" s="100" t="s">
        <v>7527</v>
      </c>
      <c r="E4139" s="1705" t="s">
        <v>7428</v>
      </c>
    </row>
    <row r="4140" spans="1:9" ht="15" customHeight="1" x14ac:dyDescent="0.35">
      <c r="A4140" s="1705">
        <v>72190</v>
      </c>
      <c r="B4140" s="1706">
        <v>0.24</v>
      </c>
      <c r="C4140" s="100" t="s">
        <v>9280</v>
      </c>
      <c r="E4140" s="1738" t="s">
        <v>9126</v>
      </c>
    </row>
    <row r="4141" spans="1:9" ht="15" customHeight="1" x14ac:dyDescent="0.35">
      <c r="A4141" s="1705">
        <v>72190</v>
      </c>
      <c r="B4141" s="1706">
        <v>0.24</v>
      </c>
      <c r="C4141" s="100" t="s">
        <v>9730</v>
      </c>
      <c r="E4141" s="1705" t="s">
        <v>9583</v>
      </c>
    </row>
    <row r="4142" spans="1:9" ht="15" customHeight="1" x14ac:dyDescent="0.35">
      <c r="A4142" s="1705">
        <v>72190</v>
      </c>
      <c r="B4142" s="1706">
        <v>0.24</v>
      </c>
      <c r="C4142" s="100" t="s">
        <v>9731</v>
      </c>
      <c r="E4142" s="1705" t="s">
        <v>9583</v>
      </c>
    </row>
    <row r="4143" spans="1:9" ht="15" customHeight="1" x14ac:dyDescent="0.35">
      <c r="A4143" s="1705">
        <v>72190</v>
      </c>
      <c r="B4143" s="1706">
        <v>0.24</v>
      </c>
      <c r="C4143" s="89" t="s">
        <v>10778</v>
      </c>
      <c r="E4143" s="1705" t="s">
        <v>10273</v>
      </c>
    </row>
    <row r="4144" spans="1:9" ht="15" customHeight="1" x14ac:dyDescent="0.35">
      <c r="A4144" s="1705">
        <v>72190</v>
      </c>
      <c r="B4144" s="1706">
        <v>0.24</v>
      </c>
      <c r="C4144" s="100" t="s">
        <v>12148</v>
      </c>
      <c r="E4144" s="100" t="s">
        <v>12088</v>
      </c>
    </row>
    <row r="4145" spans="1:5" ht="15" customHeight="1" x14ac:dyDescent="0.35">
      <c r="A4145" s="1705">
        <v>72190</v>
      </c>
      <c r="B4145" s="1706">
        <v>0.24</v>
      </c>
      <c r="C4145" s="100" t="s">
        <v>9730</v>
      </c>
      <c r="E4145" s="1705" t="s">
        <v>12542</v>
      </c>
    </row>
    <row r="4146" spans="1:5" ht="15" customHeight="1" x14ac:dyDescent="0.35">
      <c r="A4146" s="1705">
        <v>72190</v>
      </c>
      <c r="B4146" s="1706">
        <v>0.24</v>
      </c>
      <c r="C4146" s="100" t="s">
        <v>3839</v>
      </c>
      <c r="E4146" s="1705" t="s">
        <v>13383</v>
      </c>
    </row>
    <row r="4147" spans="1:5" ht="15" customHeight="1" x14ac:dyDescent="0.35">
      <c r="A4147" s="1705">
        <v>72190</v>
      </c>
      <c r="B4147" s="1706">
        <v>0.24</v>
      </c>
      <c r="C4147" s="100" t="s">
        <v>13680</v>
      </c>
      <c r="E4147" s="1705" t="s">
        <v>13580</v>
      </c>
    </row>
    <row r="4148" spans="1:5" ht="15" customHeight="1" x14ac:dyDescent="0.35">
      <c r="A4148" s="1705">
        <v>72191</v>
      </c>
      <c r="B4148" s="1706">
        <v>1.76</v>
      </c>
      <c r="C4148" s="100" t="s">
        <v>1745</v>
      </c>
      <c r="E4148" s="1705" t="s">
        <v>875</v>
      </c>
    </row>
    <row r="4149" spans="1:5" ht="15" customHeight="1" x14ac:dyDescent="0.35">
      <c r="A4149" s="1705">
        <v>72191</v>
      </c>
      <c r="B4149" s="1706">
        <v>1.76</v>
      </c>
      <c r="C4149" s="100" t="s">
        <v>1213</v>
      </c>
      <c r="E4149" s="1705" t="s">
        <v>879</v>
      </c>
    </row>
    <row r="4150" spans="1:5" ht="15" customHeight="1" x14ac:dyDescent="0.35">
      <c r="A4150" s="1705">
        <v>72191</v>
      </c>
      <c r="B4150" s="1706">
        <v>1.76</v>
      </c>
      <c r="C4150" s="100" t="s">
        <v>1421</v>
      </c>
      <c r="E4150" s="1705" t="s">
        <v>1280</v>
      </c>
    </row>
    <row r="4151" spans="1:5" ht="15" customHeight="1" x14ac:dyDescent="0.35">
      <c r="A4151" s="1705">
        <v>72191</v>
      </c>
      <c r="B4151" s="1706">
        <v>1.76</v>
      </c>
      <c r="C4151" s="100" t="s">
        <v>2135</v>
      </c>
      <c r="E4151" s="1705" t="s">
        <v>1755</v>
      </c>
    </row>
    <row r="4152" spans="1:5" ht="15" customHeight="1" x14ac:dyDescent="0.35">
      <c r="A4152" s="1705">
        <v>72191</v>
      </c>
      <c r="B4152" s="1706">
        <v>1.76</v>
      </c>
      <c r="C4152" s="100" t="s">
        <v>3636</v>
      </c>
      <c r="E4152" s="1705" t="s">
        <v>2994</v>
      </c>
    </row>
    <row r="4153" spans="1:5" ht="15" customHeight="1" x14ac:dyDescent="0.35">
      <c r="A4153" s="1705">
        <v>72191</v>
      </c>
      <c r="B4153" s="1706">
        <v>1.76</v>
      </c>
      <c r="C4153" s="100" t="s">
        <v>5141</v>
      </c>
      <c r="E4153" s="100" t="s">
        <v>4946</v>
      </c>
    </row>
    <row r="4154" spans="1:5" ht="15" customHeight="1" x14ac:dyDescent="0.35">
      <c r="A4154" s="1705">
        <v>72191</v>
      </c>
      <c r="B4154" s="1706">
        <v>1.76</v>
      </c>
      <c r="C4154" s="100" t="s">
        <v>5899</v>
      </c>
      <c r="E4154" s="100" t="s">
        <v>5695</v>
      </c>
    </row>
    <row r="4155" spans="1:5" ht="15" customHeight="1" x14ac:dyDescent="0.35">
      <c r="A4155" s="1705">
        <v>72191</v>
      </c>
      <c r="B4155" s="1706">
        <v>1.76</v>
      </c>
      <c r="C4155" s="100" t="s">
        <v>6099</v>
      </c>
      <c r="E4155" s="100" t="s">
        <v>5923</v>
      </c>
    </row>
    <row r="4156" spans="1:5" ht="15" customHeight="1" x14ac:dyDescent="0.35">
      <c r="A4156" s="1705">
        <v>72191</v>
      </c>
      <c r="B4156" s="1706">
        <v>1.76</v>
      </c>
      <c r="C4156" s="100" t="s">
        <v>6708</v>
      </c>
      <c r="E4156" s="1705" t="s">
        <v>6556</v>
      </c>
    </row>
    <row r="4157" spans="1:5" ht="15" customHeight="1" x14ac:dyDescent="0.35">
      <c r="A4157" s="1738">
        <v>72191</v>
      </c>
      <c r="B4157" s="1739">
        <v>1.76</v>
      </c>
      <c r="C4157" s="100" t="s">
        <v>7271</v>
      </c>
      <c r="E4157" s="1705" t="s">
        <v>6965</v>
      </c>
    </row>
    <row r="4158" spans="1:5" ht="15" customHeight="1" x14ac:dyDescent="0.35">
      <c r="A4158" s="1705">
        <v>72191</v>
      </c>
      <c r="B4158" s="1706">
        <v>1.76</v>
      </c>
      <c r="C4158" s="100" t="s">
        <v>7865</v>
      </c>
      <c r="E4158" s="1705" t="s">
        <v>7428</v>
      </c>
    </row>
    <row r="4159" spans="1:5" ht="15" customHeight="1" x14ac:dyDescent="0.35">
      <c r="A4159" s="1705">
        <v>72191</v>
      </c>
      <c r="B4159" s="1706">
        <v>1.76</v>
      </c>
      <c r="C4159" s="100" t="s">
        <v>9053</v>
      </c>
      <c r="E4159" s="1705" t="s">
        <v>8689</v>
      </c>
    </row>
    <row r="4160" spans="1:5" ht="15" customHeight="1" x14ac:dyDescent="0.35">
      <c r="A4160" s="1705">
        <v>72191</v>
      </c>
      <c r="B4160" s="1706">
        <v>1.76</v>
      </c>
      <c r="C4160" s="100" t="s">
        <v>9506</v>
      </c>
      <c r="E4160" s="1738" t="s">
        <v>9126</v>
      </c>
    </row>
    <row r="4161" spans="1:9" ht="15" customHeight="1" x14ac:dyDescent="0.35">
      <c r="A4161" s="1705">
        <v>72191</v>
      </c>
      <c r="B4161" s="1706">
        <v>1.76</v>
      </c>
      <c r="C4161" s="100" t="s">
        <v>1421</v>
      </c>
      <c r="E4161" s="1705" t="s">
        <v>9583</v>
      </c>
    </row>
    <row r="4162" spans="1:9" ht="15" customHeight="1" x14ac:dyDescent="0.35">
      <c r="A4162" s="1705">
        <v>72191</v>
      </c>
      <c r="B4162" s="1706">
        <v>1.76</v>
      </c>
      <c r="C4162" s="100" t="s">
        <v>12431</v>
      </c>
      <c r="E4162" s="100" t="s">
        <v>12088</v>
      </c>
      <c r="F4162" s="100"/>
      <c r="I4162" s="100"/>
    </row>
    <row r="4163" spans="1:9" ht="15" customHeight="1" x14ac:dyDescent="0.35">
      <c r="A4163" s="1705">
        <v>72191</v>
      </c>
      <c r="B4163" s="1706">
        <v>1.76</v>
      </c>
      <c r="C4163" s="100" t="s">
        <v>13288</v>
      </c>
      <c r="E4163" s="1705" t="s">
        <v>12542</v>
      </c>
    </row>
    <row r="4164" spans="1:9" ht="15" customHeight="1" x14ac:dyDescent="0.35">
      <c r="A4164" s="1705">
        <v>72191</v>
      </c>
      <c r="B4164" s="1706">
        <v>1.76</v>
      </c>
      <c r="C4164" s="100" t="s">
        <v>4128</v>
      </c>
      <c r="E4164" s="1705" t="s">
        <v>13383</v>
      </c>
    </row>
    <row r="4165" spans="1:9" ht="15" customHeight="1" x14ac:dyDescent="0.35">
      <c r="A4165" s="1705">
        <v>72192</v>
      </c>
      <c r="B4165" s="1706">
        <v>1.06</v>
      </c>
      <c r="C4165" s="89" t="s">
        <v>2404</v>
      </c>
      <c r="E4165" s="1705" t="s">
        <v>19</v>
      </c>
    </row>
    <row r="4166" spans="1:9" ht="15" customHeight="1" x14ac:dyDescent="0.35">
      <c r="A4166" s="1705">
        <v>72192</v>
      </c>
      <c r="B4166" s="1706">
        <v>1.06</v>
      </c>
      <c r="C4166" s="100" t="s">
        <v>146</v>
      </c>
      <c r="E4166" s="1705" t="s">
        <v>39</v>
      </c>
    </row>
    <row r="4167" spans="1:9" ht="15" customHeight="1" x14ac:dyDescent="0.35">
      <c r="A4167" s="1705">
        <v>72192</v>
      </c>
      <c r="B4167" s="1706">
        <v>1.06</v>
      </c>
      <c r="C4167" s="100" t="s">
        <v>434</v>
      </c>
      <c r="E4167" s="1705" t="s">
        <v>182</v>
      </c>
    </row>
    <row r="4168" spans="1:9" ht="15" customHeight="1" x14ac:dyDescent="0.35">
      <c r="A4168" s="1705">
        <v>72192</v>
      </c>
      <c r="B4168" s="1737">
        <v>1.06</v>
      </c>
      <c r="C4168" s="100" t="s">
        <v>732</v>
      </c>
      <c r="E4168" s="1705" t="s">
        <v>532</v>
      </c>
    </row>
    <row r="4169" spans="1:9" ht="15" customHeight="1" x14ac:dyDescent="0.35">
      <c r="A4169" s="1705">
        <v>72192</v>
      </c>
      <c r="B4169" s="1706">
        <v>1.06</v>
      </c>
      <c r="C4169" s="100" t="s">
        <v>876</v>
      </c>
      <c r="E4169" s="1705" t="s">
        <v>875</v>
      </c>
    </row>
    <row r="4170" spans="1:9" ht="15" customHeight="1" x14ac:dyDescent="0.35">
      <c r="A4170" s="1705">
        <v>72192</v>
      </c>
      <c r="B4170" s="1706">
        <v>1.06</v>
      </c>
      <c r="C4170" s="100" t="s">
        <v>1114</v>
      </c>
      <c r="E4170" s="1705" t="s">
        <v>879</v>
      </c>
    </row>
    <row r="4171" spans="1:9" ht="15" customHeight="1" x14ac:dyDescent="0.35">
      <c r="A4171" s="1705">
        <v>72192</v>
      </c>
      <c r="B4171" s="1706">
        <v>1.06</v>
      </c>
      <c r="C4171" s="100" t="s">
        <v>1399</v>
      </c>
      <c r="E4171" s="1705" t="s">
        <v>1280</v>
      </c>
    </row>
    <row r="4172" spans="1:9" ht="15" customHeight="1" x14ac:dyDescent="0.35">
      <c r="A4172" s="1705">
        <v>72192</v>
      </c>
      <c r="B4172" s="1706">
        <v>1.06</v>
      </c>
      <c r="C4172" s="1705" t="s">
        <v>1547</v>
      </c>
      <c r="E4172" s="1705" t="s">
        <v>1433</v>
      </c>
    </row>
    <row r="4173" spans="1:9" ht="15" customHeight="1" x14ac:dyDescent="0.35">
      <c r="A4173" s="1705">
        <v>72192</v>
      </c>
      <c r="B4173" s="1706">
        <v>1.06</v>
      </c>
      <c r="C4173" s="89" t="s">
        <v>2004</v>
      </c>
      <c r="E4173" s="1705" t="s">
        <v>1755</v>
      </c>
    </row>
    <row r="4174" spans="1:9" ht="15" customHeight="1" x14ac:dyDescent="0.35">
      <c r="A4174" s="1705">
        <v>72192</v>
      </c>
      <c r="B4174" s="1706">
        <v>1.06</v>
      </c>
      <c r="C4174" s="100" t="s">
        <v>2404</v>
      </c>
      <c r="E4174" s="1705" t="s">
        <v>2237</v>
      </c>
    </row>
    <row r="4175" spans="1:9" ht="15" customHeight="1" x14ac:dyDescent="0.35">
      <c r="A4175" s="1705">
        <v>72192</v>
      </c>
      <c r="B4175" s="1706">
        <v>1.06</v>
      </c>
      <c r="C4175" s="100" t="s">
        <v>3397</v>
      </c>
      <c r="E4175" s="1705" t="s">
        <v>2994</v>
      </c>
    </row>
    <row r="4176" spans="1:9" ht="15" customHeight="1" x14ac:dyDescent="0.35">
      <c r="A4176" s="1738">
        <v>72192</v>
      </c>
      <c r="B4176" s="1739">
        <v>1.06</v>
      </c>
      <c r="C4176" s="100" t="s">
        <v>3398</v>
      </c>
      <c r="E4176" s="1705" t="s">
        <v>2994</v>
      </c>
    </row>
    <row r="4177" spans="1:9" ht="15" customHeight="1" x14ac:dyDescent="0.35">
      <c r="A4177" s="1705">
        <v>72192</v>
      </c>
      <c r="B4177" s="1706">
        <v>1.06</v>
      </c>
      <c r="C4177" s="89" t="s">
        <v>4231</v>
      </c>
      <c r="E4177" s="100" t="s">
        <v>4174</v>
      </c>
      <c r="F4177" s="100"/>
      <c r="I4177" s="100"/>
    </row>
    <row r="4178" spans="1:9" ht="15" customHeight="1" x14ac:dyDescent="0.35">
      <c r="A4178" s="1705">
        <v>72192</v>
      </c>
      <c r="B4178" s="1706">
        <v>1.06</v>
      </c>
      <c r="C4178" s="89" t="s">
        <v>2404</v>
      </c>
      <c r="E4178" s="100" t="s">
        <v>4174</v>
      </c>
    </row>
    <row r="4179" spans="1:9" ht="15" customHeight="1" x14ac:dyDescent="0.35">
      <c r="A4179" s="1705">
        <v>72192</v>
      </c>
      <c r="B4179" s="1706">
        <v>1.06</v>
      </c>
      <c r="C4179" s="100" t="s">
        <v>4852</v>
      </c>
      <c r="E4179" s="100" t="s">
        <v>4609</v>
      </c>
    </row>
    <row r="4180" spans="1:9" ht="15" customHeight="1" x14ac:dyDescent="0.35">
      <c r="A4180" s="1705">
        <v>72192</v>
      </c>
      <c r="B4180" s="1706">
        <v>1.06</v>
      </c>
      <c r="C4180" s="100" t="s">
        <v>5085</v>
      </c>
      <c r="E4180" s="100" t="s">
        <v>4946</v>
      </c>
    </row>
    <row r="4181" spans="1:9" ht="15" customHeight="1" x14ac:dyDescent="0.35">
      <c r="A4181" s="1705">
        <v>72192</v>
      </c>
      <c r="B4181" s="1706">
        <v>1.06</v>
      </c>
      <c r="C4181" s="89" t="s">
        <v>1114</v>
      </c>
      <c r="E4181" s="100" t="s">
        <v>5155</v>
      </c>
      <c r="F4181" s="100"/>
      <c r="I4181" s="100"/>
    </row>
    <row r="4182" spans="1:9" ht="15" customHeight="1" x14ac:dyDescent="0.35">
      <c r="A4182" s="1705">
        <v>72192</v>
      </c>
      <c r="B4182" s="1706">
        <v>1.06</v>
      </c>
      <c r="C4182" s="100" t="s">
        <v>4016</v>
      </c>
      <c r="E4182" s="100" t="s">
        <v>5695</v>
      </c>
    </row>
    <row r="4183" spans="1:9" ht="15" customHeight="1" x14ac:dyDescent="0.35">
      <c r="A4183" s="1705">
        <v>72192</v>
      </c>
      <c r="B4183" s="1706">
        <v>1.06</v>
      </c>
      <c r="C4183" s="89" t="s">
        <v>8246</v>
      </c>
      <c r="E4183" s="100" t="s">
        <v>5912</v>
      </c>
    </row>
    <row r="4184" spans="1:9" ht="15" customHeight="1" x14ac:dyDescent="0.35">
      <c r="A4184" s="1705">
        <v>72192</v>
      </c>
      <c r="B4184" s="1706">
        <v>1.06</v>
      </c>
      <c r="C4184" s="89" t="s">
        <v>8247</v>
      </c>
      <c r="E4184" s="100" t="s">
        <v>5912</v>
      </c>
    </row>
    <row r="4185" spans="1:9" ht="15" customHeight="1" x14ac:dyDescent="0.35">
      <c r="A4185" s="1705">
        <v>72192</v>
      </c>
      <c r="B4185" s="1706">
        <v>1.06</v>
      </c>
      <c r="C4185" s="89" t="s">
        <v>8248</v>
      </c>
      <c r="E4185" s="100" t="s">
        <v>5912</v>
      </c>
    </row>
    <row r="4186" spans="1:9" ht="15" customHeight="1" x14ac:dyDescent="0.35">
      <c r="A4186" s="1705">
        <v>72192</v>
      </c>
      <c r="B4186" s="1706">
        <v>1.06</v>
      </c>
      <c r="C4186" s="100" t="s">
        <v>6047</v>
      </c>
      <c r="E4186" s="100" t="s">
        <v>5923</v>
      </c>
    </row>
    <row r="4187" spans="1:9" ht="15" customHeight="1" x14ac:dyDescent="0.35">
      <c r="A4187" s="1705">
        <v>72192</v>
      </c>
      <c r="B4187" s="1706">
        <v>1.06</v>
      </c>
      <c r="C4187" s="89" t="s">
        <v>6347</v>
      </c>
      <c r="E4187" s="100" t="s">
        <v>6110</v>
      </c>
    </row>
    <row r="4188" spans="1:9" ht="15" customHeight="1" x14ac:dyDescent="0.35">
      <c r="A4188" s="1705">
        <v>72192</v>
      </c>
      <c r="B4188" s="1706">
        <v>1.06</v>
      </c>
      <c r="C4188" s="89" t="s">
        <v>7193</v>
      </c>
      <c r="E4188" s="1705" t="s">
        <v>6965</v>
      </c>
    </row>
    <row r="4189" spans="1:9" ht="15" customHeight="1" x14ac:dyDescent="0.35">
      <c r="A4189" s="1705">
        <v>72192</v>
      </c>
      <c r="B4189" s="1706">
        <v>1.06</v>
      </c>
      <c r="C4189" s="100" t="s">
        <v>7670</v>
      </c>
      <c r="E4189" s="1705" t="s">
        <v>7428</v>
      </c>
    </row>
    <row r="4190" spans="1:9" ht="15" customHeight="1" x14ac:dyDescent="0.35">
      <c r="A4190" s="1705">
        <v>72192</v>
      </c>
      <c r="B4190" s="1706">
        <v>1.06</v>
      </c>
      <c r="C4190" s="100" t="s">
        <v>7671</v>
      </c>
      <c r="E4190" s="1705" t="s">
        <v>7428</v>
      </c>
      <c r="F4190" s="100"/>
      <c r="I4190" s="100"/>
    </row>
    <row r="4191" spans="1:9" ht="15" customHeight="1" x14ac:dyDescent="0.35">
      <c r="A4191" s="1705">
        <v>72192</v>
      </c>
      <c r="B4191" s="1706">
        <v>1.06</v>
      </c>
      <c r="C4191" s="100" t="s">
        <v>7672</v>
      </c>
      <c r="E4191" s="1705" t="s">
        <v>7428</v>
      </c>
    </row>
    <row r="4192" spans="1:9" ht="15" customHeight="1" x14ac:dyDescent="0.35">
      <c r="A4192" s="1705">
        <v>72192</v>
      </c>
      <c r="B4192" s="1706">
        <v>1.06</v>
      </c>
      <c r="C4192" s="89" t="s">
        <v>8963</v>
      </c>
      <c r="E4192" s="1705" t="s">
        <v>8689</v>
      </c>
    </row>
    <row r="4193" spans="1:9" ht="15" customHeight="1" x14ac:dyDescent="0.35">
      <c r="A4193" s="1705">
        <v>72192</v>
      </c>
      <c r="B4193" s="1706">
        <v>1.06</v>
      </c>
      <c r="C4193" s="89" t="s">
        <v>2404</v>
      </c>
      <c r="E4193" s="1705" t="s">
        <v>9583</v>
      </c>
    </row>
    <row r="4194" spans="1:9" ht="15" customHeight="1" x14ac:dyDescent="0.35">
      <c r="A4194" s="1705">
        <v>72192</v>
      </c>
      <c r="B4194" s="1706">
        <v>1.06</v>
      </c>
      <c r="C4194" s="100" t="s">
        <v>11115</v>
      </c>
      <c r="E4194" s="1705" t="s">
        <v>10273</v>
      </c>
    </row>
    <row r="4195" spans="1:9" ht="15" customHeight="1" x14ac:dyDescent="0.35">
      <c r="A4195" s="1705">
        <v>72192</v>
      </c>
      <c r="B4195" s="1706">
        <v>1.06</v>
      </c>
      <c r="C4195" s="89" t="s">
        <v>11116</v>
      </c>
      <c r="E4195" s="1705" t="s">
        <v>10273</v>
      </c>
    </row>
    <row r="4196" spans="1:9" ht="15" customHeight="1" x14ac:dyDescent="0.35">
      <c r="A4196" s="1705">
        <v>72192</v>
      </c>
      <c r="B4196" s="1706">
        <v>1.06</v>
      </c>
      <c r="C4196" s="89" t="s">
        <v>11117</v>
      </c>
      <c r="E4196" s="1705" t="s">
        <v>10273</v>
      </c>
    </row>
    <row r="4197" spans="1:9" ht="15" customHeight="1" x14ac:dyDescent="0.35">
      <c r="A4197" s="1705">
        <v>72192</v>
      </c>
      <c r="B4197" s="1706">
        <v>1.06</v>
      </c>
      <c r="C4197" s="1705" t="s">
        <v>11118</v>
      </c>
      <c r="E4197" s="1705" t="s">
        <v>10273</v>
      </c>
      <c r="F4197" s="100"/>
      <c r="I4197" s="100"/>
    </row>
    <row r="4198" spans="1:9" ht="15" customHeight="1" x14ac:dyDescent="0.35">
      <c r="A4198" s="1705">
        <v>72192</v>
      </c>
      <c r="B4198" s="1706">
        <v>1.06</v>
      </c>
      <c r="C4198" s="89" t="s">
        <v>11119</v>
      </c>
      <c r="E4198" s="1705" t="s">
        <v>10273</v>
      </c>
    </row>
    <row r="4199" spans="1:9" ht="15" customHeight="1" x14ac:dyDescent="0.35">
      <c r="A4199" s="1705">
        <v>72192</v>
      </c>
      <c r="B4199" s="1706">
        <v>1.06</v>
      </c>
      <c r="C4199" s="89" t="s">
        <v>11120</v>
      </c>
      <c r="E4199" s="1705" t="s">
        <v>10273</v>
      </c>
    </row>
    <row r="4200" spans="1:9" ht="15" customHeight="1" x14ac:dyDescent="0.35">
      <c r="A4200" s="1705">
        <v>72192</v>
      </c>
      <c r="B4200" s="1706">
        <v>1.06</v>
      </c>
      <c r="C4200" s="89" t="s">
        <v>11121</v>
      </c>
      <c r="E4200" s="1705" t="s">
        <v>10273</v>
      </c>
    </row>
    <row r="4201" spans="1:9" ht="15" customHeight="1" x14ac:dyDescent="0.35">
      <c r="A4201" s="1738">
        <v>72192</v>
      </c>
      <c r="B4201" s="1739">
        <v>1.06</v>
      </c>
      <c r="C4201" s="100" t="s">
        <v>11122</v>
      </c>
      <c r="E4201" s="1705" t="s">
        <v>10273</v>
      </c>
    </row>
    <row r="4202" spans="1:9" ht="15" customHeight="1" x14ac:dyDescent="0.35">
      <c r="A4202" s="1705">
        <v>72192</v>
      </c>
      <c r="B4202" s="1706">
        <v>1.06</v>
      </c>
      <c r="C4202" s="100" t="s">
        <v>4016</v>
      </c>
      <c r="E4202" s="100" t="s">
        <v>12088</v>
      </c>
    </row>
    <row r="4203" spans="1:9" ht="15" customHeight="1" x14ac:dyDescent="0.35">
      <c r="A4203" s="1705">
        <v>72192</v>
      </c>
      <c r="B4203" s="1706">
        <v>1.06</v>
      </c>
      <c r="C4203" s="100" t="s">
        <v>12962</v>
      </c>
      <c r="E4203" s="1705" t="s">
        <v>12542</v>
      </c>
    </row>
    <row r="4204" spans="1:9" ht="15" customHeight="1" x14ac:dyDescent="0.35">
      <c r="A4204" s="1705">
        <v>72192</v>
      </c>
      <c r="B4204" s="1706">
        <v>1.06</v>
      </c>
      <c r="C4204" s="100" t="s">
        <v>12963</v>
      </c>
      <c r="E4204" s="1705" t="s">
        <v>12542</v>
      </c>
    </row>
    <row r="4205" spans="1:9" ht="15" customHeight="1" x14ac:dyDescent="0.35">
      <c r="A4205" s="1705">
        <v>72192</v>
      </c>
      <c r="B4205" s="1706">
        <v>1.06</v>
      </c>
      <c r="C4205" s="1705" t="s">
        <v>12964</v>
      </c>
      <c r="E4205" s="1705" t="s">
        <v>12542</v>
      </c>
    </row>
    <row r="4206" spans="1:9" ht="15" customHeight="1" x14ac:dyDescent="0.35">
      <c r="A4206" s="1738">
        <v>72192</v>
      </c>
      <c r="B4206" s="1739">
        <v>1.06</v>
      </c>
      <c r="C4206" s="100" t="s">
        <v>12965</v>
      </c>
      <c r="E4206" s="1705" t="s">
        <v>12542</v>
      </c>
    </row>
    <row r="4207" spans="1:9" ht="15" customHeight="1" x14ac:dyDescent="0.35">
      <c r="A4207" s="1738">
        <v>72192</v>
      </c>
      <c r="B4207" s="1739">
        <v>1.06</v>
      </c>
      <c r="C4207" s="100" t="s">
        <v>12966</v>
      </c>
      <c r="E4207" s="1705" t="s">
        <v>12542</v>
      </c>
    </row>
    <row r="4208" spans="1:9" ht="15" customHeight="1" x14ac:dyDescent="0.35">
      <c r="A4208" s="1738">
        <v>72192</v>
      </c>
      <c r="B4208" s="1739">
        <v>1.06</v>
      </c>
      <c r="C4208" s="100" t="s">
        <v>12967</v>
      </c>
      <c r="E4208" s="1705" t="s">
        <v>12542</v>
      </c>
    </row>
    <row r="4209" spans="1:5" ht="15" customHeight="1" x14ac:dyDescent="0.35">
      <c r="A4209" s="1705">
        <v>72192</v>
      </c>
      <c r="B4209" s="1706">
        <v>1.06</v>
      </c>
      <c r="C4209" s="100" t="s">
        <v>4016</v>
      </c>
      <c r="E4209" s="1705" t="s">
        <v>13383</v>
      </c>
    </row>
    <row r="4210" spans="1:5" ht="15" customHeight="1" x14ac:dyDescent="0.35">
      <c r="A4210" s="1705">
        <v>72192</v>
      </c>
      <c r="B4210" s="1706">
        <v>1.06</v>
      </c>
      <c r="C4210" s="89" t="s">
        <v>1399</v>
      </c>
    </row>
    <row r="4211" spans="1:5" ht="15" customHeight="1" x14ac:dyDescent="0.35">
      <c r="A4211" s="1705">
        <v>72193</v>
      </c>
      <c r="B4211" s="1706">
        <v>1.1299999999999999</v>
      </c>
      <c r="C4211" s="100" t="s">
        <v>1119</v>
      </c>
      <c r="E4211" s="1705" t="s">
        <v>19</v>
      </c>
    </row>
    <row r="4212" spans="1:5" ht="15" customHeight="1" x14ac:dyDescent="0.35">
      <c r="A4212" s="1705">
        <v>72193</v>
      </c>
      <c r="B4212" s="1706">
        <v>1.1299999999999999</v>
      </c>
      <c r="C4212" s="100" t="s">
        <v>440</v>
      </c>
      <c r="E4212" s="1705" t="s">
        <v>182</v>
      </c>
    </row>
    <row r="4213" spans="1:5" ht="15" customHeight="1" x14ac:dyDescent="0.35">
      <c r="A4213" s="1705">
        <v>72193</v>
      </c>
      <c r="B4213" s="1706">
        <v>1.1299999999999999</v>
      </c>
      <c r="C4213" s="100" t="s">
        <v>441</v>
      </c>
      <c r="E4213" s="1705" t="s">
        <v>182</v>
      </c>
    </row>
    <row r="4214" spans="1:5" ht="15" customHeight="1" x14ac:dyDescent="0.35">
      <c r="A4214" s="1705">
        <v>72193</v>
      </c>
      <c r="B4214" s="1737">
        <v>1.1299999999999999</v>
      </c>
      <c r="C4214" s="100" t="s">
        <v>736</v>
      </c>
      <c r="E4214" s="1705" t="s">
        <v>532</v>
      </c>
    </row>
    <row r="4215" spans="1:5" ht="15" customHeight="1" x14ac:dyDescent="0.35">
      <c r="A4215" s="1705">
        <v>72193</v>
      </c>
      <c r="B4215" s="1706">
        <v>1.1299999999999999</v>
      </c>
      <c r="C4215" s="100" t="s">
        <v>14867</v>
      </c>
      <c r="E4215" s="1705" t="s">
        <v>875</v>
      </c>
    </row>
    <row r="4216" spans="1:5" ht="15" customHeight="1" x14ac:dyDescent="0.35">
      <c r="A4216" s="1705">
        <v>72193</v>
      </c>
      <c r="B4216" s="1706">
        <v>1.1299999999999999</v>
      </c>
      <c r="C4216" s="100" t="s">
        <v>1723</v>
      </c>
      <c r="E4216" s="1705" t="s">
        <v>875</v>
      </c>
    </row>
    <row r="4217" spans="1:5" ht="15" customHeight="1" x14ac:dyDescent="0.35">
      <c r="A4217" s="1705">
        <v>72193</v>
      </c>
      <c r="B4217" s="1706">
        <v>1.1299999999999999</v>
      </c>
      <c r="C4217" s="100" t="s">
        <v>1119</v>
      </c>
      <c r="E4217" s="1705" t="s">
        <v>879</v>
      </c>
    </row>
    <row r="4218" spans="1:5" ht="15" customHeight="1" x14ac:dyDescent="0.35">
      <c r="A4218" s="1705">
        <v>72193</v>
      </c>
      <c r="B4218" s="1706">
        <v>1.1299999999999999</v>
      </c>
      <c r="C4218" s="100" t="s">
        <v>1403</v>
      </c>
      <c r="E4218" s="1705" t="s">
        <v>1280</v>
      </c>
    </row>
    <row r="4219" spans="1:5" ht="15" customHeight="1" x14ac:dyDescent="0.35">
      <c r="A4219" s="1705">
        <v>72193</v>
      </c>
      <c r="B4219" s="1706">
        <v>1.1299999999999999</v>
      </c>
      <c r="C4219" s="89" t="s">
        <v>2008</v>
      </c>
      <c r="E4219" s="1705" t="s">
        <v>1755</v>
      </c>
    </row>
    <row r="4220" spans="1:5" ht="15" customHeight="1" x14ac:dyDescent="0.35">
      <c r="A4220" s="1705">
        <v>72193</v>
      </c>
      <c r="B4220" s="1706">
        <v>1.1299999999999999</v>
      </c>
      <c r="C4220" s="100" t="s">
        <v>1119</v>
      </c>
      <c r="E4220" s="1705" t="s">
        <v>2237</v>
      </c>
    </row>
    <row r="4221" spans="1:5" ht="15" customHeight="1" x14ac:dyDescent="0.35">
      <c r="A4221" s="1705">
        <v>72193</v>
      </c>
      <c r="B4221" s="1706">
        <v>1.1299999999999999</v>
      </c>
      <c r="C4221" s="100" t="s">
        <v>3411</v>
      </c>
      <c r="E4221" s="1705" t="s">
        <v>2994</v>
      </c>
    </row>
    <row r="4222" spans="1:5" ht="15" customHeight="1" x14ac:dyDescent="0.35">
      <c r="A4222" s="1705">
        <v>72193</v>
      </c>
      <c r="B4222" s="1706">
        <v>1.1299999999999999</v>
      </c>
      <c r="C4222" s="89" t="s">
        <v>4238</v>
      </c>
      <c r="E4222" s="100" t="s">
        <v>4174</v>
      </c>
    </row>
    <row r="4223" spans="1:5" ht="15" customHeight="1" x14ac:dyDescent="0.35">
      <c r="A4223" s="1705">
        <v>72193</v>
      </c>
      <c r="B4223" s="1706">
        <v>1.1299999999999999</v>
      </c>
      <c r="C4223" s="100" t="s">
        <v>4861</v>
      </c>
      <c r="E4223" s="100" t="s">
        <v>4609</v>
      </c>
    </row>
    <row r="4224" spans="1:5" ht="15" customHeight="1" x14ac:dyDescent="0.35">
      <c r="A4224" s="1705">
        <v>72193</v>
      </c>
      <c r="B4224" s="1706">
        <v>1.1299999999999999</v>
      </c>
      <c r="C4224" s="100" t="s">
        <v>5089</v>
      </c>
      <c r="E4224" s="100" t="s">
        <v>4946</v>
      </c>
    </row>
    <row r="4225" spans="1:5" ht="15" customHeight="1" x14ac:dyDescent="0.35">
      <c r="A4225" s="1705">
        <v>72193</v>
      </c>
      <c r="B4225" s="1706">
        <v>1.1299999999999999</v>
      </c>
      <c r="C4225" s="100" t="s">
        <v>5326</v>
      </c>
      <c r="E4225" s="100" t="s">
        <v>5155</v>
      </c>
    </row>
    <row r="4226" spans="1:5" ht="15" customHeight="1" x14ac:dyDescent="0.35">
      <c r="A4226" s="1705">
        <v>72193</v>
      </c>
      <c r="B4226" s="1706">
        <v>1.1299999999999999</v>
      </c>
      <c r="C4226" s="100" t="s">
        <v>4023</v>
      </c>
      <c r="E4226" s="100" t="s">
        <v>5695</v>
      </c>
    </row>
    <row r="4227" spans="1:5" ht="15" customHeight="1" x14ac:dyDescent="0.35">
      <c r="A4227" s="1705">
        <v>72193</v>
      </c>
      <c r="B4227" s="1706">
        <v>1.1299999999999999</v>
      </c>
      <c r="C4227" s="100" t="s">
        <v>8256</v>
      </c>
      <c r="E4227" s="100" t="s">
        <v>5912</v>
      </c>
    </row>
    <row r="4228" spans="1:5" ht="15" customHeight="1" x14ac:dyDescent="0.35">
      <c r="A4228" s="1705">
        <v>72193</v>
      </c>
      <c r="B4228" s="1706">
        <v>1.1299999999999999</v>
      </c>
      <c r="C4228" s="89" t="s">
        <v>8257</v>
      </c>
      <c r="E4228" s="100" t="s">
        <v>5912</v>
      </c>
    </row>
    <row r="4229" spans="1:5" ht="15" customHeight="1" x14ac:dyDescent="0.35">
      <c r="A4229" s="1705">
        <v>72193</v>
      </c>
      <c r="B4229" s="1706">
        <v>1.1299999999999999</v>
      </c>
      <c r="C4229" s="100" t="s">
        <v>6052</v>
      </c>
      <c r="E4229" s="100" t="s">
        <v>5923</v>
      </c>
    </row>
    <row r="4230" spans="1:5" ht="15" customHeight="1" x14ac:dyDescent="0.35">
      <c r="A4230" s="1705">
        <v>72193</v>
      </c>
      <c r="B4230" s="1706">
        <v>1.1299999999999999</v>
      </c>
      <c r="C4230" s="100" t="s">
        <v>6352</v>
      </c>
      <c r="E4230" s="100" t="s">
        <v>6110</v>
      </c>
    </row>
    <row r="4231" spans="1:5" ht="15" customHeight="1" x14ac:dyDescent="0.35">
      <c r="A4231" s="1705">
        <v>72193</v>
      </c>
      <c r="B4231" s="1706">
        <v>1.1299999999999999</v>
      </c>
      <c r="C4231" s="100" t="s">
        <v>6052</v>
      </c>
      <c r="E4231" s="1705" t="s">
        <v>6965</v>
      </c>
    </row>
    <row r="4232" spans="1:5" ht="15" customHeight="1" x14ac:dyDescent="0.35">
      <c r="A4232" s="1705">
        <v>72193</v>
      </c>
      <c r="B4232" s="1706">
        <v>1.1299999999999999</v>
      </c>
      <c r="C4232" s="100" t="s">
        <v>7686</v>
      </c>
      <c r="E4232" s="1705" t="s">
        <v>7428</v>
      </c>
    </row>
    <row r="4233" spans="1:5" ht="15" customHeight="1" x14ac:dyDescent="0.35">
      <c r="A4233" s="1705">
        <v>72193</v>
      </c>
      <c r="B4233" s="1706">
        <v>1.1299999999999999</v>
      </c>
      <c r="C4233" s="100" t="s">
        <v>8660</v>
      </c>
      <c r="E4233" s="1705" t="s">
        <v>8655</v>
      </c>
    </row>
    <row r="4234" spans="1:5" ht="15" customHeight="1" x14ac:dyDescent="0.35">
      <c r="A4234" s="1705">
        <v>72193</v>
      </c>
      <c r="B4234" s="1706">
        <v>1.1299999999999999</v>
      </c>
      <c r="C4234" s="89" t="s">
        <v>8966</v>
      </c>
      <c r="E4234" s="1705" t="s">
        <v>8689</v>
      </c>
    </row>
    <row r="4235" spans="1:5" ht="15" customHeight="1" x14ac:dyDescent="0.35">
      <c r="A4235" s="1705">
        <v>72193</v>
      </c>
      <c r="B4235" s="1706">
        <v>1.1299999999999999</v>
      </c>
      <c r="C4235" s="100" t="s">
        <v>9408</v>
      </c>
      <c r="E4235" s="1738" t="s">
        <v>9126</v>
      </c>
    </row>
    <row r="4236" spans="1:5" ht="15" customHeight="1" x14ac:dyDescent="0.35">
      <c r="A4236" s="1705">
        <v>72193</v>
      </c>
      <c r="B4236" s="1706">
        <v>1.1299999999999999</v>
      </c>
      <c r="C4236" s="89" t="s">
        <v>1119</v>
      </c>
      <c r="E4236" s="1705" t="s">
        <v>9583</v>
      </c>
    </row>
    <row r="4237" spans="1:5" ht="15" customHeight="1" x14ac:dyDescent="0.35">
      <c r="A4237" s="1705">
        <v>72193</v>
      </c>
      <c r="B4237" s="1706">
        <v>1.1299999999999999</v>
      </c>
      <c r="C4237" s="89" t="s">
        <v>11125</v>
      </c>
      <c r="E4237" s="1705" t="s">
        <v>10273</v>
      </c>
    </row>
    <row r="4238" spans="1:5" ht="15" customHeight="1" x14ac:dyDescent="0.35">
      <c r="A4238" s="1705">
        <v>72193</v>
      </c>
      <c r="B4238" s="1706">
        <v>1.1299999999999999</v>
      </c>
      <c r="C4238" s="100" t="s">
        <v>6052</v>
      </c>
      <c r="E4238" s="100" t="s">
        <v>12088</v>
      </c>
    </row>
    <row r="4239" spans="1:5" ht="15" customHeight="1" x14ac:dyDescent="0.35">
      <c r="A4239" s="1705">
        <v>72193</v>
      </c>
      <c r="B4239" s="1706">
        <v>1.1299999999999999</v>
      </c>
      <c r="C4239" s="89" t="s">
        <v>12979</v>
      </c>
      <c r="E4239" s="1705" t="s">
        <v>12542</v>
      </c>
    </row>
    <row r="4240" spans="1:5" ht="15" customHeight="1" x14ac:dyDescent="0.35">
      <c r="A4240" s="1705">
        <v>72193</v>
      </c>
      <c r="B4240" s="1706">
        <v>1.1299999999999999</v>
      </c>
      <c r="C4240" s="100" t="s">
        <v>4023</v>
      </c>
      <c r="E4240" s="1705" t="s">
        <v>13383</v>
      </c>
    </row>
    <row r="4241" spans="1:9" ht="15" customHeight="1" x14ac:dyDescent="0.35">
      <c r="A4241" s="1705">
        <v>72194</v>
      </c>
      <c r="B4241" s="1706">
        <v>1.19</v>
      </c>
      <c r="C4241" s="100" t="s">
        <v>1131</v>
      </c>
      <c r="E4241" s="1705" t="s">
        <v>19</v>
      </c>
    </row>
    <row r="4242" spans="1:9" ht="15" customHeight="1" x14ac:dyDescent="0.35">
      <c r="A4242" s="1705">
        <v>72194</v>
      </c>
      <c r="B4242" s="1706">
        <v>1.19</v>
      </c>
      <c r="C4242" s="100" t="s">
        <v>452</v>
      </c>
      <c r="E4242" s="1705" t="s">
        <v>182</v>
      </c>
    </row>
    <row r="4243" spans="1:9" ht="15" customHeight="1" x14ac:dyDescent="0.35">
      <c r="A4243" s="1705">
        <v>72194</v>
      </c>
      <c r="B4243" s="1737">
        <v>1.19</v>
      </c>
      <c r="C4243" s="100" t="s">
        <v>741</v>
      </c>
      <c r="E4243" s="1705" t="s">
        <v>532</v>
      </c>
    </row>
    <row r="4244" spans="1:9" ht="15" customHeight="1" x14ac:dyDescent="0.35">
      <c r="A4244" s="1705">
        <v>72194</v>
      </c>
      <c r="B4244" s="1706">
        <v>1.19</v>
      </c>
      <c r="C4244" s="100" t="s">
        <v>1731</v>
      </c>
      <c r="E4244" s="1705" t="s">
        <v>875</v>
      </c>
    </row>
    <row r="4245" spans="1:9" ht="15" customHeight="1" x14ac:dyDescent="0.35">
      <c r="A4245" s="1705">
        <v>72194</v>
      </c>
      <c r="B4245" s="1706">
        <v>1.19</v>
      </c>
      <c r="C4245" s="100" t="s">
        <v>1732</v>
      </c>
      <c r="E4245" s="1705" t="s">
        <v>875</v>
      </c>
    </row>
    <row r="4246" spans="1:9" ht="15" customHeight="1" x14ac:dyDescent="0.35">
      <c r="A4246" s="1705">
        <v>72194</v>
      </c>
      <c r="B4246" s="1706">
        <v>1.19</v>
      </c>
      <c r="C4246" s="100" t="s">
        <v>1131</v>
      </c>
      <c r="E4246" s="1705" t="s">
        <v>879</v>
      </c>
    </row>
    <row r="4247" spans="1:9" ht="15" customHeight="1" x14ac:dyDescent="0.35">
      <c r="A4247" s="1705">
        <v>72194</v>
      </c>
      <c r="B4247" s="1706">
        <v>1.19</v>
      </c>
      <c r="C4247" s="100" t="s">
        <v>1406</v>
      </c>
      <c r="E4247" s="1705" t="s">
        <v>1280</v>
      </c>
    </row>
    <row r="4248" spans="1:9" ht="15" customHeight="1" x14ac:dyDescent="0.35">
      <c r="A4248" s="1740">
        <v>72194</v>
      </c>
      <c r="B4248" s="1706">
        <v>1.19</v>
      </c>
      <c r="C4248" s="1742" t="s">
        <v>1551</v>
      </c>
      <c r="E4248" s="1705" t="s">
        <v>1433</v>
      </c>
    </row>
    <row r="4249" spans="1:9" ht="15" customHeight="1" x14ac:dyDescent="0.35">
      <c r="A4249" s="1705">
        <v>72194</v>
      </c>
      <c r="B4249" s="1706">
        <v>1.19</v>
      </c>
      <c r="C4249" s="89" t="s">
        <v>2023</v>
      </c>
      <c r="E4249" s="1705" t="s">
        <v>1755</v>
      </c>
    </row>
    <row r="4250" spans="1:9" ht="15" customHeight="1" x14ac:dyDescent="0.35">
      <c r="A4250" s="1705">
        <v>72194</v>
      </c>
      <c r="B4250" s="1706">
        <v>1.19</v>
      </c>
      <c r="C4250" s="100" t="s">
        <v>2448</v>
      </c>
      <c r="E4250" s="1705" t="s">
        <v>2237</v>
      </c>
    </row>
    <row r="4251" spans="1:9" ht="15" customHeight="1" x14ac:dyDescent="0.35">
      <c r="A4251" s="1705">
        <v>72194</v>
      </c>
      <c r="B4251" s="1706">
        <v>1.19</v>
      </c>
      <c r="C4251" s="100" t="s">
        <v>3459</v>
      </c>
      <c r="E4251" s="1705" t="s">
        <v>2994</v>
      </c>
    </row>
    <row r="4252" spans="1:9" ht="15" customHeight="1" x14ac:dyDescent="0.35">
      <c r="A4252" s="1705">
        <v>72194</v>
      </c>
      <c r="B4252" s="1706">
        <v>1.19</v>
      </c>
      <c r="C4252" s="100" t="s">
        <v>4873</v>
      </c>
      <c r="E4252" s="100" t="s">
        <v>4609</v>
      </c>
    </row>
    <row r="4253" spans="1:9" ht="15" customHeight="1" x14ac:dyDescent="0.35">
      <c r="A4253" s="1705">
        <v>72194</v>
      </c>
      <c r="B4253" s="1706">
        <v>1.19</v>
      </c>
      <c r="C4253" s="100" t="s">
        <v>5110</v>
      </c>
      <c r="E4253" s="100" t="s">
        <v>4946</v>
      </c>
      <c r="F4253" s="100"/>
      <c r="I4253" s="100"/>
    </row>
    <row r="4254" spans="1:9" ht="15" customHeight="1" x14ac:dyDescent="0.35">
      <c r="A4254" s="1705">
        <v>72194</v>
      </c>
      <c r="B4254" s="1706">
        <v>1.19</v>
      </c>
      <c r="C4254" s="100" t="s">
        <v>1406</v>
      </c>
      <c r="E4254" s="100" t="s">
        <v>5695</v>
      </c>
    </row>
    <row r="4255" spans="1:9" ht="15" customHeight="1" x14ac:dyDescent="0.35">
      <c r="A4255" s="1705">
        <v>72194</v>
      </c>
      <c r="B4255" s="1706">
        <v>1.19</v>
      </c>
      <c r="C4255" s="100" t="s">
        <v>8268</v>
      </c>
      <c r="E4255" s="100" t="s">
        <v>5912</v>
      </c>
    </row>
    <row r="4256" spans="1:9" ht="15" customHeight="1" x14ac:dyDescent="0.35">
      <c r="A4256" s="1705">
        <v>72194</v>
      </c>
      <c r="B4256" s="1706">
        <v>1.19</v>
      </c>
      <c r="C4256" s="100" t="s">
        <v>8269</v>
      </c>
      <c r="E4256" s="100" t="s">
        <v>5912</v>
      </c>
    </row>
    <row r="4257" spans="1:5" ht="15" customHeight="1" x14ac:dyDescent="0.35">
      <c r="A4257" s="1705">
        <v>72194</v>
      </c>
      <c r="B4257" s="1706">
        <v>1.19</v>
      </c>
      <c r="C4257" s="100" t="s">
        <v>6063</v>
      </c>
      <c r="E4257" s="100" t="s">
        <v>5923</v>
      </c>
    </row>
    <row r="4258" spans="1:5" ht="15" customHeight="1" x14ac:dyDescent="0.35">
      <c r="A4258" s="1705">
        <v>72194</v>
      </c>
      <c r="B4258" s="1706">
        <v>1.19</v>
      </c>
      <c r="C4258" s="100" t="s">
        <v>6386</v>
      </c>
      <c r="E4258" s="100" t="s">
        <v>6110</v>
      </c>
    </row>
    <row r="4259" spans="1:5" ht="15" customHeight="1" x14ac:dyDescent="0.35">
      <c r="A4259" s="1705">
        <v>72194</v>
      </c>
      <c r="B4259" s="1706">
        <v>1.19</v>
      </c>
      <c r="C4259" s="100" t="s">
        <v>6789</v>
      </c>
      <c r="E4259" s="1705" t="s">
        <v>6737</v>
      </c>
    </row>
    <row r="4260" spans="1:5" ht="15" customHeight="1" x14ac:dyDescent="0.35">
      <c r="A4260" s="1705">
        <v>72194</v>
      </c>
      <c r="B4260" s="1706">
        <v>1.19</v>
      </c>
      <c r="C4260" s="100" t="s">
        <v>7203</v>
      </c>
      <c r="E4260" s="1705" t="s">
        <v>6965</v>
      </c>
    </row>
    <row r="4261" spans="1:5" ht="15" customHeight="1" x14ac:dyDescent="0.35">
      <c r="A4261" s="1705">
        <v>72194</v>
      </c>
      <c r="B4261" s="1706">
        <v>1.19</v>
      </c>
      <c r="C4261" s="100" t="s">
        <v>452</v>
      </c>
      <c r="E4261" s="1705" t="s">
        <v>7428</v>
      </c>
    </row>
    <row r="4262" spans="1:5" ht="15" customHeight="1" x14ac:dyDescent="0.35">
      <c r="A4262" s="1705">
        <v>72194</v>
      </c>
      <c r="B4262" s="1706">
        <v>1.19</v>
      </c>
      <c r="C4262" s="89" t="s">
        <v>8979</v>
      </c>
      <c r="E4262" s="1705" t="s">
        <v>8689</v>
      </c>
    </row>
    <row r="4263" spans="1:5" ht="15" customHeight="1" x14ac:dyDescent="0.35">
      <c r="A4263" s="1705">
        <v>72194</v>
      </c>
      <c r="B4263" s="1706">
        <v>1.19</v>
      </c>
      <c r="C4263" s="89" t="s">
        <v>1131</v>
      </c>
      <c r="E4263" s="1705" t="s">
        <v>9583</v>
      </c>
    </row>
    <row r="4264" spans="1:5" ht="15" customHeight="1" x14ac:dyDescent="0.35">
      <c r="A4264" s="1705">
        <v>72194</v>
      </c>
      <c r="B4264" s="1706">
        <v>1.19</v>
      </c>
      <c r="C4264" s="1705" t="s">
        <v>11143</v>
      </c>
      <c r="E4264" s="1705" t="s">
        <v>10273</v>
      </c>
    </row>
    <row r="4265" spans="1:5" ht="15" customHeight="1" x14ac:dyDescent="0.35">
      <c r="A4265" s="1705">
        <v>72194</v>
      </c>
      <c r="B4265" s="1706">
        <v>1.19</v>
      </c>
      <c r="C4265" s="89" t="s">
        <v>11144</v>
      </c>
      <c r="E4265" s="1705" t="s">
        <v>10273</v>
      </c>
    </row>
    <row r="4266" spans="1:5" ht="15" customHeight="1" x14ac:dyDescent="0.35">
      <c r="A4266" s="1705">
        <v>72194</v>
      </c>
      <c r="B4266" s="1706">
        <v>1.19</v>
      </c>
      <c r="C4266" s="100" t="s">
        <v>12279</v>
      </c>
      <c r="E4266" s="100" t="s">
        <v>12088</v>
      </c>
    </row>
    <row r="4267" spans="1:5" ht="15" customHeight="1" x14ac:dyDescent="0.35">
      <c r="A4267" s="1705">
        <v>72194</v>
      </c>
      <c r="B4267" s="1706">
        <v>1.19</v>
      </c>
      <c r="C4267" s="100" t="s">
        <v>13033</v>
      </c>
      <c r="E4267" s="1705" t="s">
        <v>12542</v>
      </c>
    </row>
    <row r="4268" spans="1:5" ht="15" customHeight="1" x14ac:dyDescent="0.35">
      <c r="A4268" s="1705">
        <v>72194</v>
      </c>
      <c r="B4268" s="1706">
        <v>1.19</v>
      </c>
      <c r="C4268" s="100" t="s">
        <v>13034</v>
      </c>
      <c r="E4268" s="1705" t="s">
        <v>12542</v>
      </c>
    </row>
    <row r="4269" spans="1:5" ht="15" customHeight="1" x14ac:dyDescent="0.35">
      <c r="A4269" s="1705">
        <v>72194</v>
      </c>
      <c r="B4269" s="1706">
        <v>1.19</v>
      </c>
      <c r="C4269" s="100" t="s">
        <v>4043</v>
      </c>
      <c r="E4269" s="1705" t="s">
        <v>13383</v>
      </c>
    </row>
    <row r="4270" spans="1:5" ht="15" customHeight="1" x14ac:dyDescent="0.35">
      <c r="A4270" s="1705">
        <v>72195</v>
      </c>
      <c r="B4270" s="1706">
        <v>1.42</v>
      </c>
      <c r="C4270" s="89" t="s">
        <v>2934</v>
      </c>
      <c r="E4270" s="1705" t="s">
        <v>19</v>
      </c>
    </row>
    <row r="4271" spans="1:5" ht="15" customHeight="1" x14ac:dyDescent="0.35">
      <c r="A4271" s="1705">
        <v>72195</v>
      </c>
      <c r="B4271" s="1706">
        <v>1.42</v>
      </c>
      <c r="C4271" s="100" t="s">
        <v>2935</v>
      </c>
      <c r="E4271" s="1705" t="s">
        <v>19</v>
      </c>
    </row>
    <row r="4272" spans="1:5" ht="15" customHeight="1" x14ac:dyDescent="0.35">
      <c r="A4272" s="1705">
        <v>72195</v>
      </c>
      <c r="B4272" s="1706">
        <v>1.42</v>
      </c>
      <c r="C4272" s="100" t="s">
        <v>14886</v>
      </c>
      <c r="E4272" s="100" t="s">
        <v>39</v>
      </c>
    </row>
    <row r="4273" spans="1:9" ht="15" customHeight="1" x14ac:dyDescent="0.35">
      <c r="A4273" s="1705">
        <v>72195</v>
      </c>
      <c r="B4273" s="1706">
        <v>1.42</v>
      </c>
      <c r="C4273" s="100" t="s">
        <v>1741</v>
      </c>
      <c r="E4273" s="1705" t="s">
        <v>875</v>
      </c>
    </row>
    <row r="4274" spans="1:9" ht="15" customHeight="1" x14ac:dyDescent="0.35">
      <c r="A4274" s="1705">
        <v>72195</v>
      </c>
      <c r="B4274" s="1706">
        <v>1.42</v>
      </c>
      <c r="C4274" s="100" t="s">
        <v>1191</v>
      </c>
      <c r="E4274" s="1705" t="s">
        <v>879</v>
      </c>
    </row>
    <row r="4275" spans="1:9" ht="15" customHeight="1" x14ac:dyDescent="0.35">
      <c r="A4275" s="1740">
        <v>72195</v>
      </c>
      <c r="B4275" s="1706">
        <v>1.42</v>
      </c>
      <c r="C4275" s="1742" t="s">
        <v>14954</v>
      </c>
      <c r="E4275" s="1705" t="s">
        <v>1433</v>
      </c>
    </row>
    <row r="4276" spans="1:9" ht="15" customHeight="1" x14ac:dyDescent="0.35">
      <c r="A4276" s="1740">
        <v>72195</v>
      </c>
      <c r="B4276" s="1706">
        <v>1.42</v>
      </c>
      <c r="C4276" s="1742" t="s">
        <v>1564</v>
      </c>
      <c r="E4276" s="1705" t="s">
        <v>1433</v>
      </c>
    </row>
    <row r="4277" spans="1:9" ht="15" customHeight="1" x14ac:dyDescent="0.35">
      <c r="A4277" s="1705">
        <v>72195</v>
      </c>
      <c r="B4277" s="1706">
        <v>1.42</v>
      </c>
      <c r="C4277" s="89" t="s">
        <v>14880</v>
      </c>
      <c r="E4277" s="1705" t="s">
        <v>1433</v>
      </c>
    </row>
    <row r="4278" spans="1:9" ht="15" customHeight="1" x14ac:dyDescent="0.35">
      <c r="A4278" s="1705">
        <v>72195</v>
      </c>
      <c r="B4278" s="1706">
        <v>1.42</v>
      </c>
      <c r="C4278" s="100" t="s">
        <v>14914</v>
      </c>
      <c r="E4278" s="1705" t="s">
        <v>1755</v>
      </c>
    </row>
    <row r="4279" spans="1:9" ht="15" customHeight="1" x14ac:dyDescent="0.35">
      <c r="A4279" s="1705">
        <v>72195</v>
      </c>
      <c r="B4279" s="1706">
        <v>1.42</v>
      </c>
      <c r="C4279" s="100" t="s">
        <v>2532</v>
      </c>
      <c r="E4279" s="1705" t="s">
        <v>2237</v>
      </c>
    </row>
    <row r="4280" spans="1:9" ht="15" customHeight="1" x14ac:dyDescent="0.35">
      <c r="A4280" s="1705">
        <v>72195</v>
      </c>
      <c r="B4280" s="1706">
        <v>1.42</v>
      </c>
      <c r="C4280" s="100" t="s">
        <v>3557</v>
      </c>
      <c r="E4280" s="1705" t="s">
        <v>2994</v>
      </c>
      <c r="F4280" s="100"/>
      <c r="I4280" s="100"/>
    </row>
    <row r="4281" spans="1:9" ht="15" customHeight="1" x14ac:dyDescent="0.35">
      <c r="A4281" s="1705">
        <v>72195</v>
      </c>
      <c r="B4281" s="1706">
        <v>1.42</v>
      </c>
      <c r="C4281" s="100" t="s">
        <v>3558</v>
      </c>
      <c r="E4281" s="1705" t="s">
        <v>2994</v>
      </c>
    </row>
    <row r="4282" spans="1:9" ht="15" customHeight="1" x14ac:dyDescent="0.35">
      <c r="A4282" s="1705">
        <v>72195</v>
      </c>
      <c r="B4282" s="1706">
        <v>1.42</v>
      </c>
      <c r="C4282" s="100" t="s">
        <v>3559</v>
      </c>
      <c r="E4282" s="1705" t="s">
        <v>2994</v>
      </c>
    </row>
    <row r="4283" spans="1:9" ht="15" customHeight="1" x14ac:dyDescent="0.35">
      <c r="A4283" s="1705">
        <v>72195</v>
      </c>
      <c r="B4283" s="1706">
        <v>1.42</v>
      </c>
      <c r="C4283" s="100" t="s">
        <v>2532</v>
      </c>
      <c r="E4283" s="100" t="s">
        <v>5155</v>
      </c>
    </row>
    <row r="4284" spans="1:9" ht="15" customHeight="1" x14ac:dyDescent="0.35">
      <c r="A4284" s="1705">
        <v>72195</v>
      </c>
      <c r="B4284" s="1706">
        <v>1.42</v>
      </c>
      <c r="C4284" s="100" t="s">
        <v>6423</v>
      </c>
      <c r="E4284" s="100" t="s">
        <v>6110</v>
      </c>
    </row>
    <row r="4285" spans="1:9" ht="15" customHeight="1" x14ac:dyDescent="0.35">
      <c r="A4285" s="1705">
        <v>72195</v>
      </c>
      <c r="B4285" s="1706">
        <v>1.42</v>
      </c>
      <c r="C4285" s="1705" t="s">
        <v>6546</v>
      </c>
      <c r="E4285" s="100" t="s">
        <v>6503</v>
      </c>
    </row>
    <row r="4286" spans="1:9" ht="15" customHeight="1" x14ac:dyDescent="0.35">
      <c r="A4286" s="1705">
        <v>72195</v>
      </c>
      <c r="B4286" s="1706">
        <v>1.42</v>
      </c>
      <c r="C4286" s="100" t="s">
        <v>7809</v>
      </c>
      <c r="E4286" s="1705" t="s">
        <v>7428</v>
      </c>
    </row>
    <row r="4287" spans="1:9" ht="15" customHeight="1" x14ac:dyDescent="0.35">
      <c r="A4287" s="1705">
        <v>72195</v>
      </c>
      <c r="B4287" s="1706">
        <v>1.42</v>
      </c>
      <c r="C4287" s="100" t="s">
        <v>7810</v>
      </c>
      <c r="E4287" s="1705" t="s">
        <v>7428</v>
      </c>
      <c r="F4287" s="100"/>
      <c r="I4287" s="100"/>
    </row>
    <row r="4288" spans="1:9" ht="15" customHeight="1" x14ac:dyDescent="0.35">
      <c r="A4288" s="1705">
        <v>72195</v>
      </c>
      <c r="B4288" s="1706">
        <v>1.42</v>
      </c>
      <c r="C4288" s="100" t="s">
        <v>7811</v>
      </c>
      <c r="E4288" s="1705" t="s">
        <v>7428</v>
      </c>
    </row>
    <row r="4289" spans="1:5" ht="15" customHeight="1" x14ac:dyDescent="0.35">
      <c r="A4289" s="1705">
        <v>72195</v>
      </c>
      <c r="B4289" s="1706">
        <v>1.42</v>
      </c>
      <c r="C4289" s="100" t="s">
        <v>7812</v>
      </c>
      <c r="E4289" s="1705" t="s">
        <v>7428</v>
      </c>
    </row>
    <row r="4290" spans="1:5" ht="15" customHeight="1" x14ac:dyDescent="0.35">
      <c r="A4290" s="1705">
        <v>72195</v>
      </c>
      <c r="B4290" s="1706">
        <v>1.42</v>
      </c>
      <c r="C4290" s="100" t="s">
        <v>7813</v>
      </c>
      <c r="E4290" s="1705" t="s">
        <v>7428</v>
      </c>
    </row>
    <row r="4291" spans="1:5" ht="15" customHeight="1" x14ac:dyDescent="0.35">
      <c r="A4291" s="1705">
        <v>72195</v>
      </c>
      <c r="B4291" s="1706">
        <v>1.42</v>
      </c>
      <c r="C4291" s="89" t="s">
        <v>8368</v>
      </c>
      <c r="E4291" s="1705" t="s">
        <v>8364</v>
      </c>
    </row>
    <row r="4292" spans="1:5" ht="15" customHeight="1" x14ac:dyDescent="0.35">
      <c r="A4292" s="1705">
        <v>72195</v>
      </c>
      <c r="B4292" s="1706">
        <v>1.42</v>
      </c>
      <c r="C4292" s="100" t="s">
        <v>9018</v>
      </c>
      <c r="E4292" s="1705" t="s">
        <v>8689</v>
      </c>
    </row>
    <row r="4293" spans="1:5" ht="15" customHeight="1" x14ac:dyDescent="0.35">
      <c r="A4293" s="1705">
        <v>72195</v>
      </c>
      <c r="B4293" s="1706">
        <v>1.42</v>
      </c>
      <c r="C4293" s="89" t="s">
        <v>2934</v>
      </c>
      <c r="E4293" s="1705" t="s">
        <v>9583</v>
      </c>
    </row>
    <row r="4294" spans="1:5" ht="15" customHeight="1" x14ac:dyDescent="0.35">
      <c r="A4294" s="1705">
        <v>72195</v>
      </c>
      <c r="B4294" s="1706">
        <v>1.42</v>
      </c>
      <c r="C4294" s="100" t="s">
        <v>2532</v>
      </c>
      <c r="E4294" s="1705" t="s">
        <v>9583</v>
      </c>
    </row>
    <row r="4295" spans="1:5" ht="15" customHeight="1" x14ac:dyDescent="0.35">
      <c r="A4295" s="1705">
        <v>72195</v>
      </c>
      <c r="B4295" s="1706">
        <v>1.42</v>
      </c>
      <c r="C4295" s="1705" t="s">
        <v>11652</v>
      </c>
      <c r="E4295" s="1705" t="s">
        <v>10273</v>
      </c>
    </row>
    <row r="4296" spans="1:5" ht="15" customHeight="1" x14ac:dyDescent="0.35">
      <c r="A4296" s="1705">
        <v>72195</v>
      </c>
      <c r="B4296" s="1706">
        <v>1.42</v>
      </c>
      <c r="C4296" s="1705" t="s">
        <v>11653</v>
      </c>
      <c r="E4296" s="1705" t="s">
        <v>10273</v>
      </c>
    </row>
    <row r="4297" spans="1:5" ht="15" customHeight="1" x14ac:dyDescent="0.35">
      <c r="A4297" s="1705">
        <v>72195</v>
      </c>
      <c r="B4297" s="1706">
        <v>1.42</v>
      </c>
      <c r="C4297" s="89" t="s">
        <v>11654</v>
      </c>
      <c r="E4297" s="1705" t="s">
        <v>10273</v>
      </c>
    </row>
    <row r="4298" spans="1:5" ht="15" customHeight="1" x14ac:dyDescent="0.35">
      <c r="A4298" s="1705">
        <v>72195</v>
      </c>
      <c r="B4298" s="1706">
        <v>1.42</v>
      </c>
      <c r="C4298" s="1705" t="s">
        <v>11655</v>
      </c>
      <c r="E4298" s="1705" t="s">
        <v>10273</v>
      </c>
    </row>
    <row r="4299" spans="1:5" ht="15" customHeight="1" x14ac:dyDescent="0.35">
      <c r="A4299" s="1705">
        <v>72195</v>
      </c>
      <c r="B4299" s="1706">
        <v>1.42</v>
      </c>
      <c r="C4299" s="1705" t="s">
        <v>11656</v>
      </c>
      <c r="E4299" s="1705" t="s">
        <v>10273</v>
      </c>
    </row>
    <row r="4300" spans="1:5" ht="15" customHeight="1" x14ac:dyDescent="0.35">
      <c r="A4300" s="1705">
        <v>72195</v>
      </c>
      <c r="B4300" s="1706">
        <v>1.42</v>
      </c>
      <c r="C4300" s="89" t="s">
        <v>11657</v>
      </c>
      <c r="E4300" s="1705" t="s">
        <v>10273</v>
      </c>
    </row>
    <row r="4301" spans="1:5" ht="15" customHeight="1" x14ac:dyDescent="0.35">
      <c r="A4301" s="1705">
        <v>72195</v>
      </c>
      <c r="B4301" s="1706">
        <v>1.42</v>
      </c>
      <c r="C4301" s="89" t="s">
        <v>11658</v>
      </c>
      <c r="E4301" s="1705" t="s">
        <v>10273</v>
      </c>
    </row>
    <row r="4302" spans="1:5" ht="15" customHeight="1" x14ac:dyDescent="0.35">
      <c r="A4302" s="1705">
        <v>72195</v>
      </c>
      <c r="B4302" s="1706">
        <v>1.42</v>
      </c>
      <c r="C4302" s="89" t="s">
        <v>11659</v>
      </c>
      <c r="E4302" s="1705" t="s">
        <v>10273</v>
      </c>
    </row>
    <row r="4303" spans="1:5" ht="15" customHeight="1" x14ac:dyDescent="0.35">
      <c r="A4303" s="1705">
        <v>72195</v>
      </c>
      <c r="B4303" s="1706">
        <v>1.42</v>
      </c>
      <c r="C4303" s="89" t="s">
        <v>1564</v>
      </c>
      <c r="E4303" s="1705" t="s">
        <v>10273</v>
      </c>
    </row>
    <row r="4304" spans="1:5" ht="15" customHeight="1" x14ac:dyDescent="0.35">
      <c r="A4304" s="1705">
        <v>72195</v>
      </c>
      <c r="B4304" s="1706">
        <v>1.42</v>
      </c>
      <c r="C4304" s="89" t="s">
        <v>11660</v>
      </c>
      <c r="E4304" s="1705" t="s">
        <v>10273</v>
      </c>
    </row>
    <row r="4305" spans="1:5" ht="15" customHeight="1" x14ac:dyDescent="0.35">
      <c r="A4305" s="1705">
        <v>72195</v>
      </c>
      <c r="B4305" s="1706">
        <v>1.42</v>
      </c>
      <c r="C4305" s="89" t="s">
        <v>11661</v>
      </c>
      <c r="E4305" s="1705" t="s">
        <v>10273</v>
      </c>
    </row>
    <row r="4306" spans="1:5" ht="15" customHeight="1" x14ac:dyDescent="0.35">
      <c r="A4306" s="1705">
        <v>72195</v>
      </c>
      <c r="B4306" s="1706">
        <v>1.42</v>
      </c>
      <c r="C4306" s="89" t="s">
        <v>11662</v>
      </c>
      <c r="E4306" s="1705" t="s">
        <v>10273</v>
      </c>
    </row>
    <row r="4307" spans="1:5" ht="15" customHeight="1" x14ac:dyDescent="0.35">
      <c r="A4307" s="1705">
        <v>72195</v>
      </c>
      <c r="B4307" s="1706">
        <v>1.42</v>
      </c>
      <c r="C4307" s="1705" t="s">
        <v>11663</v>
      </c>
      <c r="E4307" s="1705" t="s">
        <v>10273</v>
      </c>
    </row>
    <row r="4308" spans="1:5" ht="15" customHeight="1" x14ac:dyDescent="0.35">
      <c r="A4308" s="1705">
        <v>72195</v>
      </c>
      <c r="B4308" s="1706">
        <v>1.42</v>
      </c>
      <c r="C4308" s="89" t="s">
        <v>11664</v>
      </c>
      <c r="E4308" s="1705" t="s">
        <v>10273</v>
      </c>
    </row>
    <row r="4309" spans="1:5" ht="15" customHeight="1" x14ac:dyDescent="0.35">
      <c r="A4309" s="1705">
        <v>72195</v>
      </c>
      <c r="B4309" s="1706">
        <v>1.42</v>
      </c>
      <c r="C4309" s="1705" t="s">
        <v>11665</v>
      </c>
      <c r="E4309" s="1705" t="s">
        <v>10273</v>
      </c>
    </row>
    <row r="4310" spans="1:5" ht="15" customHeight="1" x14ac:dyDescent="0.35">
      <c r="A4310" s="1705">
        <v>72195</v>
      </c>
      <c r="B4310" s="1706">
        <v>1.42</v>
      </c>
      <c r="C4310" s="89" t="s">
        <v>11666</v>
      </c>
      <c r="E4310" s="1705" t="s">
        <v>10273</v>
      </c>
    </row>
    <row r="4311" spans="1:5" ht="15" customHeight="1" x14ac:dyDescent="0.35">
      <c r="A4311" s="1705">
        <v>72195</v>
      </c>
      <c r="B4311" s="1706">
        <v>1.42</v>
      </c>
      <c r="C4311" s="89" t="s">
        <v>11667</v>
      </c>
      <c r="E4311" s="1705" t="s">
        <v>10273</v>
      </c>
    </row>
    <row r="4312" spans="1:5" ht="15" customHeight="1" x14ac:dyDescent="0.35">
      <c r="A4312" s="1705">
        <v>72195</v>
      </c>
      <c r="B4312" s="1706">
        <v>1.42</v>
      </c>
      <c r="C4312" s="89" t="s">
        <v>11668</v>
      </c>
      <c r="E4312" s="1705" t="s">
        <v>10273</v>
      </c>
    </row>
    <row r="4313" spans="1:5" ht="15" customHeight="1" x14ac:dyDescent="0.35">
      <c r="A4313" s="1705">
        <v>72195</v>
      </c>
      <c r="B4313" s="1706">
        <v>1.42</v>
      </c>
      <c r="C4313" s="89" t="s">
        <v>11669</v>
      </c>
      <c r="E4313" s="1705" t="s">
        <v>10273</v>
      </c>
    </row>
    <row r="4314" spans="1:5" ht="15" customHeight="1" x14ac:dyDescent="0.35">
      <c r="A4314" s="1705">
        <v>72195</v>
      </c>
      <c r="B4314" s="1706">
        <v>1.42</v>
      </c>
      <c r="C4314" s="89" t="s">
        <v>11670</v>
      </c>
      <c r="E4314" s="1705" t="s">
        <v>10273</v>
      </c>
    </row>
    <row r="4315" spans="1:5" ht="15" customHeight="1" x14ac:dyDescent="0.35">
      <c r="A4315" s="1705">
        <v>72195</v>
      </c>
      <c r="B4315" s="1706">
        <v>1.42</v>
      </c>
      <c r="C4315" s="100" t="s">
        <v>4089</v>
      </c>
      <c r="E4315" s="100" t="s">
        <v>12088</v>
      </c>
    </row>
    <row r="4316" spans="1:5" ht="15" customHeight="1" x14ac:dyDescent="0.35">
      <c r="A4316" s="1705">
        <v>72195</v>
      </c>
      <c r="B4316" s="1706">
        <v>1.42</v>
      </c>
      <c r="C4316" s="100" t="s">
        <v>12372</v>
      </c>
      <c r="E4316" s="100" t="s">
        <v>12088</v>
      </c>
    </row>
    <row r="4317" spans="1:5" ht="15" customHeight="1" x14ac:dyDescent="0.35">
      <c r="A4317" s="1705">
        <v>72195</v>
      </c>
      <c r="B4317" s="1706">
        <v>1.42</v>
      </c>
      <c r="C4317" s="89" t="s">
        <v>13192</v>
      </c>
      <c r="E4317" s="1705" t="s">
        <v>12542</v>
      </c>
    </row>
    <row r="4318" spans="1:5" ht="15" customHeight="1" x14ac:dyDescent="0.35">
      <c r="A4318" s="1705">
        <v>72195</v>
      </c>
      <c r="B4318" s="1706">
        <v>1.42</v>
      </c>
      <c r="C4318" s="1705" t="s">
        <v>13193</v>
      </c>
      <c r="E4318" s="1705" t="s">
        <v>12542</v>
      </c>
    </row>
    <row r="4319" spans="1:5" ht="15" customHeight="1" x14ac:dyDescent="0.35">
      <c r="A4319" s="1705">
        <v>72195</v>
      </c>
      <c r="B4319" s="1706">
        <v>1.42</v>
      </c>
      <c r="C4319" s="100" t="s">
        <v>13194</v>
      </c>
      <c r="E4319" s="1705" t="s">
        <v>12542</v>
      </c>
    </row>
    <row r="4320" spans="1:5" ht="15" customHeight="1" x14ac:dyDescent="0.35">
      <c r="A4320" s="1705">
        <v>72195</v>
      </c>
      <c r="B4320" s="1706">
        <v>1.42</v>
      </c>
      <c r="C4320" s="89" t="s">
        <v>13195</v>
      </c>
      <c r="E4320" s="1705" t="s">
        <v>12542</v>
      </c>
    </row>
    <row r="4321" spans="1:5" ht="15" customHeight="1" x14ac:dyDescent="0.35">
      <c r="A4321" s="1705">
        <v>72195</v>
      </c>
      <c r="B4321" s="1706">
        <v>1.42</v>
      </c>
      <c r="C4321" s="89" t="s">
        <v>13196</v>
      </c>
      <c r="E4321" s="1705" t="s">
        <v>12542</v>
      </c>
    </row>
    <row r="4322" spans="1:5" ht="15" customHeight="1" x14ac:dyDescent="0.35">
      <c r="A4322" s="1705">
        <v>72195</v>
      </c>
      <c r="B4322" s="1706">
        <v>1.42</v>
      </c>
      <c r="C4322" s="89" t="s">
        <v>13197</v>
      </c>
      <c r="E4322" s="1705" t="s">
        <v>12542</v>
      </c>
    </row>
    <row r="4323" spans="1:5" ht="15" customHeight="1" x14ac:dyDescent="0.35">
      <c r="A4323" s="1705">
        <v>72195</v>
      </c>
      <c r="B4323" s="1706">
        <v>1.42</v>
      </c>
      <c r="C4323" s="100" t="s">
        <v>13198</v>
      </c>
      <c r="E4323" s="1705" t="s">
        <v>12542</v>
      </c>
    </row>
    <row r="4324" spans="1:5" ht="15" customHeight="1" x14ac:dyDescent="0.35">
      <c r="A4324" s="1705">
        <v>72195</v>
      </c>
      <c r="B4324" s="1706">
        <v>1.42</v>
      </c>
      <c r="C4324" s="100" t="s">
        <v>4089</v>
      </c>
      <c r="E4324" s="1705" t="s">
        <v>13383</v>
      </c>
    </row>
    <row r="4325" spans="1:5" ht="15" customHeight="1" x14ac:dyDescent="0.35">
      <c r="A4325" s="1705">
        <v>72195</v>
      </c>
      <c r="B4325" s="1706">
        <v>1.42</v>
      </c>
      <c r="C4325" s="1705" t="s">
        <v>13410</v>
      </c>
      <c r="E4325" s="1705" t="s">
        <v>13383</v>
      </c>
    </row>
    <row r="4326" spans="1:5" ht="15" customHeight="1" x14ac:dyDescent="0.35">
      <c r="A4326" s="1705">
        <v>72195</v>
      </c>
      <c r="B4326" s="1706">
        <v>1.42</v>
      </c>
      <c r="C4326" s="1705" t="s">
        <v>13411</v>
      </c>
      <c r="E4326" s="1705" t="s">
        <v>13383</v>
      </c>
    </row>
    <row r="4327" spans="1:5" ht="15" customHeight="1" x14ac:dyDescent="0.35">
      <c r="A4327" s="1705">
        <v>72195</v>
      </c>
      <c r="B4327" s="1706">
        <v>1.42</v>
      </c>
      <c r="C4327" s="1705" t="s">
        <v>13468</v>
      </c>
      <c r="E4327" s="1705" t="s">
        <v>13430</v>
      </c>
    </row>
    <row r="4328" spans="1:5" ht="15" customHeight="1" x14ac:dyDescent="0.35">
      <c r="A4328" s="1705">
        <v>72195</v>
      </c>
      <c r="B4328" s="1706">
        <v>1.42</v>
      </c>
      <c r="C4328" s="89" t="s">
        <v>13549</v>
      </c>
      <c r="E4328" s="1705" t="s">
        <v>13430</v>
      </c>
    </row>
    <row r="4329" spans="1:5" ht="15" customHeight="1" x14ac:dyDescent="0.35">
      <c r="A4329" s="1705">
        <v>72195</v>
      </c>
      <c r="B4329" s="1706">
        <v>1.42</v>
      </c>
      <c r="C4329" s="1705" t="s">
        <v>13807</v>
      </c>
      <c r="E4329" s="1705" t="s">
        <v>13580</v>
      </c>
    </row>
    <row r="4330" spans="1:5" ht="15" customHeight="1" x14ac:dyDescent="0.35">
      <c r="A4330" s="1705">
        <v>72195</v>
      </c>
      <c r="B4330" s="1706">
        <v>1.42</v>
      </c>
      <c r="C4330" s="100" t="s">
        <v>13808</v>
      </c>
      <c r="E4330" s="1705" t="s">
        <v>13580</v>
      </c>
    </row>
    <row r="4331" spans="1:5" ht="15" customHeight="1" x14ac:dyDescent="0.35">
      <c r="A4331" s="1705">
        <v>72195</v>
      </c>
      <c r="B4331" s="1706">
        <v>1.42</v>
      </c>
      <c r="C4331" s="1705" t="s">
        <v>13809</v>
      </c>
      <c r="E4331" s="1705" t="s">
        <v>13580</v>
      </c>
    </row>
    <row r="4332" spans="1:5" ht="15" customHeight="1" x14ac:dyDescent="0.35">
      <c r="A4332" s="1705">
        <v>72195</v>
      </c>
      <c r="B4332" s="1706">
        <v>1.42</v>
      </c>
      <c r="C4332" s="1705" t="s">
        <v>13810</v>
      </c>
      <c r="E4332" s="1705" t="s">
        <v>13580</v>
      </c>
    </row>
    <row r="4333" spans="1:5" ht="15" customHeight="1" x14ac:dyDescent="0.35">
      <c r="A4333" s="1705">
        <v>72195</v>
      </c>
      <c r="B4333" s="1706">
        <v>1.42</v>
      </c>
      <c r="C4333" s="89" t="s">
        <v>11654</v>
      </c>
      <c r="E4333" s="1705" t="s">
        <v>13580</v>
      </c>
    </row>
    <row r="4334" spans="1:5" ht="15" customHeight="1" x14ac:dyDescent="0.35">
      <c r="A4334" s="1705">
        <v>72196</v>
      </c>
      <c r="B4334" s="1706">
        <v>1.69</v>
      </c>
      <c r="C4334" s="100" t="s">
        <v>1204</v>
      </c>
      <c r="E4334" s="1705" t="s">
        <v>879</v>
      </c>
    </row>
    <row r="4335" spans="1:5" ht="15" customHeight="1" x14ac:dyDescent="0.35">
      <c r="A4335" s="1705">
        <v>72196</v>
      </c>
      <c r="B4335" s="1706">
        <v>1.69</v>
      </c>
      <c r="C4335" s="100" t="s">
        <v>2116</v>
      </c>
      <c r="E4335" s="1705" t="s">
        <v>1755</v>
      </c>
    </row>
    <row r="4336" spans="1:5" ht="15" customHeight="1" x14ac:dyDescent="0.35">
      <c r="A4336" s="1705">
        <v>72196</v>
      </c>
      <c r="B4336" s="1706">
        <v>1.69</v>
      </c>
      <c r="C4336" s="100" t="s">
        <v>2581</v>
      </c>
      <c r="E4336" s="1705" t="s">
        <v>2237</v>
      </c>
    </row>
    <row r="4337" spans="1:5" ht="15" customHeight="1" x14ac:dyDescent="0.35">
      <c r="A4337" s="1705">
        <v>72196</v>
      </c>
      <c r="B4337" s="1706">
        <v>1.69</v>
      </c>
      <c r="C4337" s="100" t="s">
        <v>3617</v>
      </c>
      <c r="E4337" s="1705" t="s">
        <v>2994</v>
      </c>
    </row>
    <row r="4338" spans="1:5" ht="15" customHeight="1" x14ac:dyDescent="0.35">
      <c r="A4338" s="1705">
        <v>72196</v>
      </c>
      <c r="B4338" s="1706">
        <v>1.69</v>
      </c>
      <c r="C4338" s="100" t="s">
        <v>5134</v>
      </c>
      <c r="E4338" s="100" t="s">
        <v>4946</v>
      </c>
    </row>
    <row r="4339" spans="1:5" ht="15" customHeight="1" x14ac:dyDescent="0.35">
      <c r="A4339" s="1705">
        <v>72196</v>
      </c>
      <c r="B4339" s="1706">
        <v>1.69</v>
      </c>
      <c r="C4339" s="100" t="s">
        <v>6441</v>
      </c>
      <c r="E4339" s="100" t="s">
        <v>6110</v>
      </c>
    </row>
    <row r="4340" spans="1:5" ht="15" customHeight="1" x14ac:dyDescent="0.35">
      <c r="A4340" s="1705">
        <v>72196</v>
      </c>
      <c r="B4340" s="1706">
        <v>1.69</v>
      </c>
      <c r="C4340" s="100" t="s">
        <v>1204</v>
      </c>
      <c r="E4340" s="1705" t="s">
        <v>6556</v>
      </c>
    </row>
    <row r="4341" spans="1:5" ht="15" customHeight="1" x14ac:dyDescent="0.35">
      <c r="A4341" s="1705">
        <v>72196</v>
      </c>
      <c r="B4341" s="1706">
        <v>1.69</v>
      </c>
      <c r="C4341" s="100" t="s">
        <v>7845</v>
      </c>
      <c r="E4341" s="1705" t="s">
        <v>7428</v>
      </c>
    </row>
    <row r="4342" spans="1:5" ht="15" customHeight="1" x14ac:dyDescent="0.35">
      <c r="A4342" s="1705">
        <v>72196</v>
      </c>
      <c r="B4342" s="1706">
        <v>1.69</v>
      </c>
      <c r="C4342" s="100" t="s">
        <v>7846</v>
      </c>
      <c r="E4342" s="1705" t="s">
        <v>7428</v>
      </c>
    </row>
    <row r="4343" spans="1:5" ht="15" customHeight="1" x14ac:dyDescent="0.35">
      <c r="A4343" s="1705">
        <v>72196</v>
      </c>
      <c r="B4343" s="1706">
        <v>1.69</v>
      </c>
      <c r="C4343" s="100" t="s">
        <v>9043</v>
      </c>
      <c r="E4343" s="1705" t="s">
        <v>8689</v>
      </c>
    </row>
    <row r="4344" spans="1:5" ht="15" customHeight="1" x14ac:dyDescent="0.35">
      <c r="A4344" s="1705">
        <v>72196</v>
      </c>
      <c r="B4344" s="1706">
        <v>1.69</v>
      </c>
      <c r="C4344" s="100" t="s">
        <v>1204</v>
      </c>
      <c r="E4344" s="1705" t="s">
        <v>9583</v>
      </c>
    </row>
    <row r="4345" spans="1:5" ht="15" customHeight="1" x14ac:dyDescent="0.35">
      <c r="A4345" s="1705">
        <v>72196</v>
      </c>
      <c r="B4345" s="1706">
        <v>1.69</v>
      </c>
      <c r="C4345" s="100" t="s">
        <v>2581</v>
      </c>
      <c r="E4345" s="1705" t="s">
        <v>9583</v>
      </c>
    </row>
    <row r="4346" spans="1:5" ht="15" customHeight="1" x14ac:dyDescent="0.35">
      <c r="A4346" s="1705">
        <v>72196</v>
      </c>
      <c r="B4346" s="1706">
        <v>1.69</v>
      </c>
      <c r="C4346" s="100" t="s">
        <v>4113</v>
      </c>
      <c r="E4346" s="100" t="s">
        <v>12088</v>
      </c>
    </row>
    <row r="4347" spans="1:5" ht="15" customHeight="1" x14ac:dyDescent="0.35">
      <c r="A4347" s="1705">
        <v>72196</v>
      </c>
      <c r="B4347" s="1706">
        <v>1.69</v>
      </c>
      <c r="C4347" s="100" t="s">
        <v>13267</v>
      </c>
      <c r="E4347" s="1705" t="s">
        <v>12542</v>
      </c>
    </row>
    <row r="4348" spans="1:5" ht="15" customHeight="1" x14ac:dyDescent="0.35">
      <c r="A4348" s="1705">
        <v>72196</v>
      </c>
      <c r="B4348" s="1706">
        <v>1.69</v>
      </c>
      <c r="C4348" s="100" t="s">
        <v>13268</v>
      </c>
      <c r="E4348" s="1705" t="s">
        <v>12542</v>
      </c>
    </row>
    <row r="4349" spans="1:5" ht="15" customHeight="1" x14ac:dyDescent="0.35">
      <c r="A4349" s="1705">
        <v>72196</v>
      </c>
      <c r="B4349" s="1706">
        <v>1.69</v>
      </c>
      <c r="C4349" s="100" t="s">
        <v>4113</v>
      </c>
      <c r="E4349" s="1705" t="s">
        <v>13383</v>
      </c>
    </row>
    <row r="4350" spans="1:5" ht="15" customHeight="1" x14ac:dyDescent="0.35">
      <c r="A4350" s="1705">
        <v>72197</v>
      </c>
      <c r="B4350" s="1706">
        <v>2.15</v>
      </c>
      <c r="C4350" s="100" t="s">
        <v>1256</v>
      </c>
      <c r="E4350" s="1705" t="s">
        <v>19</v>
      </c>
    </row>
    <row r="4351" spans="1:5" ht="15" customHeight="1" x14ac:dyDescent="0.35">
      <c r="A4351" s="1705">
        <v>72197</v>
      </c>
      <c r="B4351" s="1706">
        <v>2.15</v>
      </c>
      <c r="C4351" s="100" t="s">
        <v>1750</v>
      </c>
      <c r="E4351" s="1705" t="s">
        <v>875</v>
      </c>
    </row>
    <row r="4352" spans="1:5" ht="15" customHeight="1" x14ac:dyDescent="0.35">
      <c r="A4352" s="1705">
        <v>72197</v>
      </c>
      <c r="B4352" s="1706">
        <v>2.15</v>
      </c>
      <c r="C4352" s="100" t="s">
        <v>1256</v>
      </c>
      <c r="E4352" s="1705" t="s">
        <v>879</v>
      </c>
    </row>
    <row r="4353" spans="1:9" ht="15" customHeight="1" x14ac:dyDescent="0.35">
      <c r="A4353" s="1705">
        <v>72197</v>
      </c>
      <c r="B4353" s="1706">
        <v>2.15</v>
      </c>
      <c r="C4353" s="1705" t="s">
        <v>1592</v>
      </c>
      <c r="E4353" s="1705" t="s">
        <v>1433</v>
      </c>
    </row>
    <row r="4354" spans="1:9" ht="15" customHeight="1" x14ac:dyDescent="0.35">
      <c r="A4354" s="1740">
        <v>72197</v>
      </c>
      <c r="B4354" s="1706">
        <v>2.15</v>
      </c>
      <c r="C4354" s="1742" t="s">
        <v>14882</v>
      </c>
      <c r="E4354" s="1705" t="s">
        <v>1433</v>
      </c>
    </row>
    <row r="4355" spans="1:9" ht="15" customHeight="1" x14ac:dyDescent="0.35">
      <c r="A4355" s="1740">
        <v>72197</v>
      </c>
      <c r="B4355" s="1706">
        <v>2.15</v>
      </c>
      <c r="C4355" s="1742" t="s">
        <v>14883</v>
      </c>
      <c r="E4355" s="1705" t="s">
        <v>1433</v>
      </c>
    </row>
    <row r="4356" spans="1:9" ht="15" customHeight="1" x14ac:dyDescent="0.35">
      <c r="A4356" s="1740">
        <v>72197</v>
      </c>
      <c r="B4356" s="1706">
        <v>2.15</v>
      </c>
      <c r="C4356" s="1742" t="s">
        <v>1593</v>
      </c>
      <c r="E4356" s="1705" t="s">
        <v>1433</v>
      </c>
    </row>
    <row r="4357" spans="1:9" ht="15" customHeight="1" x14ac:dyDescent="0.35">
      <c r="A4357" s="1740">
        <v>72197</v>
      </c>
      <c r="B4357" s="1706">
        <v>2.15</v>
      </c>
      <c r="C4357" s="1742" t="s">
        <v>1594</v>
      </c>
      <c r="E4357" s="1705" t="s">
        <v>1433</v>
      </c>
    </row>
    <row r="4358" spans="1:9" ht="15" customHeight="1" x14ac:dyDescent="0.35">
      <c r="A4358" s="1705">
        <v>72197</v>
      </c>
      <c r="B4358" s="1706">
        <v>2.15</v>
      </c>
      <c r="C4358" s="1705" t="s">
        <v>1595</v>
      </c>
      <c r="E4358" s="1705" t="s">
        <v>1433</v>
      </c>
    </row>
    <row r="4359" spans="1:9" ht="15" customHeight="1" x14ac:dyDescent="0.35">
      <c r="A4359" s="1740">
        <v>72197</v>
      </c>
      <c r="B4359" s="1706">
        <v>2.15</v>
      </c>
      <c r="C4359" s="1742" t="s">
        <v>14885</v>
      </c>
      <c r="E4359" s="1705" t="s">
        <v>1433</v>
      </c>
    </row>
    <row r="4360" spans="1:9" ht="15" customHeight="1" x14ac:dyDescent="0.35">
      <c r="A4360" s="1740">
        <v>72197</v>
      </c>
      <c r="B4360" s="1706">
        <v>2.15</v>
      </c>
      <c r="C4360" s="1742" t="s">
        <v>1596</v>
      </c>
      <c r="E4360" s="1705" t="s">
        <v>1433</v>
      </c>
    </row>
    <row r="4361" spans="1:9" ht="15" customHeight="1" x14ac:dyDescent="0.35">
      <c r="A4361" s="1740">
        <v>72197</v>
      </c>
      <c r="B4361" s="1706">
        <v>2.15</v>
      </c>
      <c r="C4361" s="1742" t="s">
        <v>1597</v>
      </c>
      <c r="E4361" s="1705" t="s">
        <v>1433</v>
      </c>
    </row>
    <row r="4362" spans="1:9" ht="15" customHeight="1" x14ac:dyDescent="0.35">
      <c r="A4362" s="1740">
        <v>72197</v>
      </c>
      <c r="B4362" s="1706">
        <v>2.15</v>
      </c>
      <c r="C4362" s="1742" t="s">
        <v>14884</v>
      </c>
      <c r="E4362" s="1705" t="s">
        <v>1433</v>
      </c>
    </row>
    <row r="4363" spans="1:9" ht="15" customHeight="1" x14ac:dyDescent="0.35">
      <c r="A4363" s="1740">
        <v>72197</v>
      </c>
      <c r="B4363" s="1706">
        <v>2.15</v>
      </c>
      <c r="C4363" s="1742" t="s">
        <v>1598</v>
      </c>
      <c r="E4363" s="1705" t="s">
        <v>1433</v>
      </c>
    </row>
    <row r="4364" spans="1:9" ht="15" customHeight="1" x14ac:dyDescent="0.35">
      <c r="A4364" s="1740">
        <v>72197</v>
      </c>
      <c r="B4364" s="1706">
        <v>2.15</v>
      </c>
      <c r="C4364" s="1742" t="s">
        <v>1599</v>
      </c>
      <c r="E4364" s="1705" t="s">
        <v>1433</v>
      </c>
    </row>
    <row r="4365" spans="1:9" ht="15" customHeight="1" x14ac:dyDescent="0.35">
      <c r="A4365" s="1740">
        <v>72197</v>
      </c>
      <c r="B4365" s="1706">
        <v>2.15</v>
      </c>
      <c r="C4365" s="1742" t="s">
        <v>1599</v>
      </c>
      <c r="E4365" s="1705" t="s">
        <v>1433</v>
      </c>
    </row>
    <row r="4366" spans="1:9" ht="15" customHeight="1" x14ac:dyDescent="0.35">
      <c r="A4366" s="1740">
        <v>72197</v>
      </c>
      <c r="B4366" s="1706">
        <v>2.15</v>
      </c>
      <c r="C4366" s="1742" t="s">
        <v>1600</v>
      </c>
      <c r="E4366" s="1705" t="s">
        <v>1433</v>
      </c>
    </row>
    <row r="4367" spans="1:9" ht="15" customHeight="1" x14ac:dyDescent="0.35">
      <c r="A4367" s="1740">
        <v>72197</v>
      </c>
      <c r="B4367" s="1706">
        <v>2.15</v>
      </c>
      <c r="C4367" s="1742" t="s">
        <v>1601</v>
      </c>
      <c r="E4367" s="1705" t="s">
        <v>1433</v>
      </c>
      <c r="F4367" s="100"/>
      <c r="I4367" s="100"/>
    </row>
    <row r="4368" spans="1:9" ht="15" customHeight="1" x14ac:dyDescent="0.35">
      <c r="A4368" s="1740">
        <v>72197</v>
      </c>
      <c r="B4368" s="1706">
        <v>2.15</v>
      </c>
      <c r="C4368" s="1742" t="s">
        <v>1602</v>
      </c>
      <c r="E4368" s="1705" t="s">
        <v>1433</v>
      </c>
    </row>
    <row r="4369" spans="1:5" ht="15" customHeight="1" x14ac:dyDescent="0.35">
      <c r="A4369" s="1740">
        <v>72197</v>
      </c>
      <c r="B4369" s="1706">
        <v>2.15</v>
      </c>
      <c r="C4369" s="1742" t="s">
        <v>1603</v>
      </c>
      <c r="E4369" s="1705" t="s">
        <v>1433</v>
      </c>
    </row>
    <row r="4370" spans="1:5" ht="15" customHeight="1" x14ac:dyDescent="0.35">
      <c r="A4370" s="1740">
        <v>72197</v>
      </c>
      <c r="B4370" s="1706">
        <v>2.15</v>
      </c>
      <c r="C4370" s="1742" t="s">
        <v>1604</v>
      </c>
      <c r="E4370" s="1705" t="s">
        <v>1433</v>
      </c>
    </row>
    <row r="4371" spans="1:5" ht="15" customHeight="1" x14ac:dyDescent="0.35">
      <c r="A4371" s="1705">
        <v>72197</v>
      </c>
      <c r="B4371" s="1706">
        <v>2.15</v>
      </c>
      <c r="C4371" s="89" t="s">
        <v>2198</v>
      </c>
      <c r="E4371" s="1705" t="s">
        <v>1755</v>
      </c>
    </row>
    <row r="4372" spans="1:5" ht="15" customHeight="1" x14ac:dyDescent="0.35">
      <c r="A4372" s="1705">
        <v>72197</v>
      </c>
      <c r="B4372" s="1706">
        <v>2.15</v>
      </c>
      <c r="C4372" s="100" t="s">
        <v>2652</v>
      </c>
      <c r="E4372" s="1705" t="s">
        <v>2237</v>
      </c>
    </row>
    <row r="4373" spans="1:5" ht="15" customHeight="1" x14ac:dyDescent="0.35">
      <c r="A4373" s="1705">
        <v>72197</v>
      </c>
      <c r="B4373" s="1706">
        <v>2.15</v>
      </c>
      <c r="C4373" s="100" t="s">
        <v>3706</v>
      </c>
      <c r="E4373" s="1705" t="s">
        <v>2994</v>
      </c>
    </row>
    <row r="4374" spans="1:5" ht="15" customHeight="1" x14ac:dyDescent="0.35">
      <c r="A4374" s="1705">
        <v>72197</v>
      </c>
      <c r="B4374" s="1706">
        <v>2.15</v>
      </c>
      <c r="C4374" s="100" t="s">
        <v>3707</v>
      </c>
      <c r="E4374" s="1705" t="s">
        <v>2994</v>
      </c>
    </row>
    <row r="4375" spans="1:5" ht="15" customHeight="1" x14ac:dyDescent="0.35">
      <c r="A4375" s="1705">
        <v>72197</v>
      </c>
      <c r="B4375" s="1706">
        <v>2.15</v>
      </c>
      <c r="C4375" s="100" t="s">
        <v>3708</v>
      </c>
      <c r="E4375" s="1705" t="s">
        <v>2994</v>
      </c>
    </row>
    <row r="4376" spans="1:5" ht="15" customHeight="1" x14ac:dyDescent="0.35">
      <c r="A4376" s="1705">
        <v>72197</v>
      </c>
      <c r="B4376" s="1706">
        <v>2.15</v>
      </c>
      <c r="C4376" s="100" t="s">
        <v>3709</v>
      </c>
      <c r="E4376" s="1705" t="s">
        <v>2994</v>
      </c>
    </row>
    <row r="4377" spans="1:5" ht="15" customHeight="1" x14ac:dyDescent="0.35">
      <c r="A4377" s="1705">
        <v>72197</v>
      </c>
      <c r="B4377" s="1706">
        <v>2.15</v>
      </c>
      <c r="C4377" s="89" t="s">
        <v>4576</v>
      </c>
      <c r="E4377" s="1705" t="s">
        <v>4266</v>
      </c>
    </row>
    <row r="4378" spans="1:5" ht="15" customHeight="1" x14ac:dyDescent="0.35">
      <c r="A4378" s="1705">
        <v>72197</v>
      </c>
      <c r="B4378" s="1706">
        <v>2.15</v>
      </c>
      <c r="C4378" s="100" t="s">
        <v>5441</v>
      </c>
      <c r="E4378" s="100" t="s">
        <v>5155</v>
      </c>
    </row>
    <row r="4379" spans="1:5" ht="15" customHeight="1" x14ac:dyDescent="0.35">
      <c r="A4379" s="1705">
        <v>72197</v>
      </c>
      <c r="B4379" s="1706">
        <v>2.15</v>
      </c>
      <c r="C4379" s="100" t="s">
        <v>5686</v>
      </c>
      <c r="E4379" s="100" t="s">
        <v>5452</v>
      </c>
    </row>
    <row r="4380" spans="1:5" ht="15" customHeight="1" x14ac:dyDescent="0.35">
      <c r="A4380" s="1705">
        <v>72197</v>
      </c>
      <c r="B4380" s="1706">
        <v>2.15</v>
      </c>
      <c r="C4380" s="100" t="s">
        <v>6467</v>
      </c>
      <c r="E4380" s="100" t="s">
        <v>6110</v>
      </c>
    </row>
    <row r="4381" spans="1:5" ht="15" customHeight="1" x14ac:dyDescent="0.35">
      <c r="A4381" s="1705">
        <v>72197</v>
      </c>
      <c r="B4381" s="1706">
        <v>2.15</v>
      </c>
      <c r="C4381" s="100" t="s">
        <v>6953</v>
      </c>
      <c r="E4381" s="1705" t="s">
        <v>6737</v>
      </c>
    </row>
    <row r="4382" spans="1:5" ht="15" customHeight="1" x14ac:dyDescent="0.35">
      <c r="A4382" s="1705">
        <v>72197</v>
      </c>
      <c r="B4382" s="1706">
        <v>2.15</v>
      </c>
      <c r="C4382" s="100" t="s">
        <v>7308</v>
      </c>
      <c r="E4382" s="1705" t="s">
        <v>6965</v>
      </c>
    </row>
    <row r="4383" spans="1:5" ht="15" customHeight="1" x14ac:dyDescent="0.35">
      <c r="A4383" s="1705">
        <v>72197</v>
      </c>
      <c r="B4383" s="1706">
        <v>2.15</v>
      </c>
      <c r="C4383" s="100" t="s">
        <v>7950</v>
      </c>
      <c r="E4383" s="1705" t="s">
        <v>7428</v>
      </c>
    </row>
    <row r="4384" spans="1:5" ht="15" customHeight="1" x14ac:dyDescent="0.35">
      <c r="A4384" s="1705">
        <v>72197</v>
      </c>
      <c r="B4384" s="1706">
        <v>2.15</v>
      </c>
      <c r="C4384" s="100" t="s">
        <v>7951</v>
      </c>
      <c r="E4384" s="1705" t="s">
        <v>7428</v>
      </c>
    </row>
    <row r="4385" spans="1:5" ht="15" customHeight="1" x14ac:dyDescent="0.35">
      <c r="A4385" s="1705">
        <v>72197</v>
      </c>
      <c r="B4385" s="1706">
        <v>2.15</v>
      </c>
      <c r="C4385" s="1705" t="s">
        <v>862</v>
      </c>
      <c r="E4385" s="1705" t="s">
        <v>7967</v>
      </c>
    </row>
    <row r="4386" spans="1:5" ht="15" customHeight="1" x14ac:dyDescent="0.35">
      <c r="A4386" s="1705">
        <v>72197</v>
      </c>
      <c r="B4386" s="1706">
        <v>2.15</v>
      </c>
      <c r="C4386" s="100" t="s">
        <v>14881</v>
      </c>
      <c r="E4386" s="100" t="s">
        <v>7967</v>
      </c>
    </row>
    <row r="4387" spans="1:5" ht="15" customHeight="1" x14ac:dyDescent="0.35">
      <c r="A4387" s="1705">
        <v>72197</v>
      </c>
      <c r="B4387" s="1706">
        <v>2.15</v>
      </c>
      <c r="C4387" s="89" t="s">
        <v>9084</v>
      </c>
      <c r="E4387" s="1705" t="s">
        <v>8689</v>
      </c>
    </row>
    <row r="4388" spans="1:5" ht="15" customHeight="1" x14ac:dyDescent="0.35">
      <c r="A4388" s="1705">
        <v>72197</v>
      </c>
      <c r="B4388" s="1706">
        <v>2.15</v>
      </c>
      <c r="C4388" s="1705" t="s">
        <v>9123</v>
      </c>
      <c r="E4388" s="100" t="s">
        <v>9100</v>
      </c>
    </row>
    <row r="4389" spans="1:5" ht="15" customHeight="1" x14ac:dyDescent="0.35">
      <c r="A4389" s="1705">
        <v>72197</v>
      </c>
      <c r="B4389" s="1706">
        <v>2.15</v>
      </c>
      <c r="C4389" s="1705" t="s">
        <v>9124</v>
      </c>
      <c r="E4389" s="100" t="s">
        <v>9100</v>
      </c>
    </row>
    <row r="4390" spans="1:5" ht="15" customHeight="1" x14ac:dyDescent="0.35">
      <c r="A4390" s="1705">
        <v>72197</v>
      </c>
      <c r="B4390" s="1706">
        <v>2.15</v>
      </c>
      <c r="C4390" s="100" t="s">
        <v>1256</v>
      </c>
      <c r="E4390" s="1705" t="s">
        <v>9583</v>
      </c>
    </row>
    <row r="4391" spans="1:5" ht="15" customHeight="1" x14ac:dyDescent="0.35">
      <c r="A4391" s="1705">
        <v>72197</v>
      </c>
      <c r="B4391" s="1706">
        <v>2.15</v>
      </c>
      <c r="C4391" s="100" t="s">
        <v>5441</v>
      </c>
      <c r="E4391" s="1705" t="s">
        <v>9583</v>
      </c>
    </row>
    <row r="4392" spans="1:5" ht="15" customHeight="1" x14ac:dyDescent="0.35">
      <c r="A4392" s="1705">
        <v>72197</v>
      </c>
      <c r="B4392" s="1706">
        <v>2.15</v>
      </c>
      <c r="C4392" s="100" t="s">
        <v>12000</v>
      </c>
      <c r="E4392" s="1705" t="s">
        <v>10273</v>
      </c>
    </row>
    <row r="4393" spans="1:5" ht="15" customHeight="1" x14ac:dyDescent="0.35">
      <c r="A4393" s="1705">
        <v>72197</v>
      </c>
      <c r="B4393" s="1706">
        <v>2.15</v>
      </c>
      <c r="C4393" s="89" t="s">
        <v>12001</v>
      </c>
      <c r="E4393" s="1705" t="s">
        <v>10273</v>
      </c>
    </row>
    <row r="4394" spans="1:5" ht="15" customHeight="1" x14ac:dyDescent="0.35">
      <c r="A4394" s="1705">
        <v>72197</v>
      </c>
      <c r="B4394" s="1706">
        <v>2.15</v>
      </c>
      <c r="C4394" s="100" t="s">
        <v>12002</v>
      </c>
      <c r="E4394" s="1705" t="s">
        <v>10273</v>
      </c>
    </row>
    <row r="4395" spans="1:5" ht="15" customHeight="1" x14ac:dyDescent="0.35">
      <c r="A4395" s="1705">
        <v>72197</v>
      </c>
      <c r="B4395" s="1706">
        <v>2.15</v>
      </c>
      <c r="C4395" s="100" t="s">
        <v>1603</v>
      </c>
      <c r="E4395" s="100" t="s">
        <v>12088</v>
      </c>
    </row>
    <row r="4396" spans="1:5" ht="15" customHeight="1" x14ac:dyDescent="0.35">
      <c r="A4396" s="1705">
        <v>72197</v>
      </c>
      <c r="B4396" s="1706">
        <v>2.15</v>
      </c>
      <c r="C4396" s="100" t="s">
        <v>12485</v>
      </c>
      <c r="E4396" s="100" t="s">
        <v>12088</v>
      </c>
    </row>
    <row r="4397" spans="1:5" ht="15" customHeight="1" x14ac:dyDescent="0.35">
      <c r="A4397" s="1705">
        <v>72197</v>
      </c>
      <c r="B4397" s="1706">
        <v>2.15</v>
      </c>
      <c r="C4397" s="1705" t="s">
        <v>13354</v>
      </c>
      <c r="E4397" s="1705" t="s">
        <v>12542</v>
      </c>
    </row>
    <row r="4398" spans="1:5" ht="15" customHeight="1" x14ac:dyDescent="0.35">
      <c r="A4398" s="1705">
        <v>72197</v>
      </c>
      <c r="B4398" s="1706">
        <v>2.15</v>
      </c>
      <c r="C4398" s="100" t="s">
        <v>13355</v>
      </c>
      <c r="E4398" s="1705" t="s">
        <v>12542</v>
      </c>
    </row>
    <row r="4399" spans="1:5" ht="15" customHeight="1" x14ac:dyDescent="0.35">
      <c r="A4399" s="1705">
        <v>72197</v>
      </c>
      <c r="B4399" s="1706">
        <v>2.15</v>
      </c>
      <c r="C4399" s="89" t="s">
        <v>13356</v>
      </c>
      <c r="E4399" s="1705" t="s">
        <v>12542</v>
      </c>
    </row>
    <row r="4400" spans="1:5" ht="15" customHeight="1" x14ac:dyDescent="0.35">
      <c r="A4400" s="1705">
        <v>72197</v>
      </c>
      <c r="B4400" s="1706">
        <v>2.15</v>
      </c>
      <c r="C4400" s="100" t="s">
        <v>13357</v>
      </c>
      <c r="E4400" s="1705" t="s">
        <v>12542</v>
      </c>
    </row>
    <row r="4401" spans="1:5" ht="15" customHeight="1" x14ac:dyDescent="0.35">
      <c r="A4401" s="1705">
        <v>72197</v>
      </c>
      <c r="B4401" s="1706">
        <v>2.15</v>
      </c>
      <c r="C4401" s="100" t="s">
        <v>4152</v>
      </c>
      <c r="E4401" s="1705" t="s">
        <v>13383</v>
      </c>
    </row>
    <row r="4402" spans="1:5" ht="15" customHeight="1" x14ac:dyDescent="0.35">
      <c r="A4402" s="1705">
        <v>72197</v>
      </c>
      <c r="B4402" s="1706">
        <v>2.15</v>
      </c>
      <c r="C4402" s="100" t="s">
        <v>13869</v>
      </c>
      <c r="E4402" s="1705" t="s">
        <v>13580</v>
      </c>
    </row>
    <row r="4403" spans="1:5" ht="15" customHeight="1" x14ac:dyDescent="0.35">
      <c r="A4403" s="1705">
        <v>72197</v>
      </c>
      <c r="B4403" s="1706">
        <v>2.15</v>
      </c>
      <c r="C4403" s="100" t="s">
        <v>13870</v>
      </c>
      <c r="E4403" s="1705" t="s">
        <v>13580</v>
      </c>
    </row>
    <row r="4404" spans="1:5" ht="15" customHeight="1" x14ac:dyDescent="0.35">
      <c r="A4404" s="1705">
        <v>72198</v>
      </c>
      <c r="B4404" s="1706">
        <v>1.76</v>
      </c>
      <c r="C4404" s="100" t="s">
        <v>2952</v>
      </c>
      <c r="E4404" s="1705" t="s">
        <v>19</v>
      </c>
    </row>
    <row r="4405" spans="1:5" ht="15" customHeight="1" x14ac:dyDescent="0.35">
      <c r="A4405" s="1705">
        <v>72198</v>
      </c>
      <c r="B4405" s="1706">
        <v>1.76</v>
      </c>
      <c r="C4405" s="100" t="s">
        <v>2136</v>
      </c>
      <c r="E4405" s="1705" t="s">
        <v>1755</v>
      </c>
    </row>
    <row r="4406" spans="1:5" ht="15" customHeight="1" x14ac:dyDescent="0.35">
      <c r="A4406" s="1705">
        <v>72198</v>
      </c>
      <c r="B4406" s="1706">
        <v>1.76</v>
      </c>
      <c r="C4406" s="100" t="s">
        <v>2137</v>
      </c>
      <c r="E4406" s="1705" t="s">
        <v>1755</v>
      </c>
    </row>
    <row r="4407" spans="1:5" ht="15" customHeight="1" x14ac:dyDescent="0.35">
      <c r="A4407" s="1705">
        <v>72198</v>
      </c>
      <c r="B4407" s="1706">
        <v>1.76</v>
      </c>
      <c r="C4407" s="100" t="s">
        <v>2601</v>
      </c>
      <c r="E4407" s="1705" t="s">
        <v>2237</v>
      </c>
    </row>
    <row r="4408" spans="1:5" ht="15" customHeight="1" x14ac:dyDescent="0.35">
      <c r="A4408" s="1705">
        <v>72198</v>
      </c>
      <c r="B4408" s="1706">
        <v>1.76</v>
      </c>
      <c r="C4408" s="100" t="s">
        <v>3637</v>
      </c>
      <c r="E4408" s="1705" t="s">
        <v>2994</v>
      </c>
    </row>
    <row r="4409" spans="1:5" ht="15" customHeight="1" x14ac:dyDescent="0.35">
      <c r="A4409" s="1705">
        <v>72198</v>
      </c>
      <c r="B4409" s="1706">
        <v>1.76</v>
      </c>
      <c r="C4409" s="89" t="s">
        <v>4554</v>
      </c>
      <c r="E4409" s="1705" t="s">
        <v>4266</v>
      </c>
    </row>
    <row r="4410" spans="1:5" ht="15" customHeight="1" x14ac:dyDescent="0.35">
      <c r="A4410" s="1705">
        <v>72198</v>
      </c>
      <c r="B4410" s="1706">
        <v>1.76</v>
      </c>
      <c r="C4410" s="100" t="s">
        <v>7866</v>
      </c>
      <c r="E4410" s="1705" t="s">
        <v>7428</v>
      </c>
    </row>
    <row r="4411" spans="1:5" ht="15" customHeight="1" x14ac:dyDescent="0.35">
      <c r="A4411" s="1705">
        <v>72198</v>
      </c>
      <c r="B4411" s="1706">
        <v>1.76</v>
      </c>
      <c r="C4411" s="100" t="s">
        <v>7867</v>
      </c>
      <c r="E4411" s="1705" t="s">
        <v>7428</v>
      </c>
    </row>
    <row r="4412" spans="1:5" ht="15" customHeight="1" x14ac:dyDescent="0.35">
      <c r="A4412" s="1705">
        <v>72198</v>
      </c>
      <c r="B4412" s="1706">
        <v>1.76</v>
      </c>
      <c r="C4412" s="100" t="s">
        <v>9054</v>
      </c>
      <c r="E4412" s="1705" t="s">
        <v>8689</v>
      </c>
    </row>
    <row r="4413" spans="1:5" ht="15" customHeight="1" x14ac:dyDescent="0.35">
      <c r="A4413" s="1705">
        <v>72198</v>
      </c>
      <c r="B4413" s="1706">
        <v>1.76</v>
      </c>
      <c r="C4413" s="100" t="s">
        <v>9055</v>
      </c>
      <c r="E4413" s="1705" t="s">
        <v>8689</v>
      </c>
    </row>
    <row r="4414" spans="1:5" ht="15" customHeight="1" x14ac:dyDescent="0.35">
      <c r="A4414" s="1705">
        <v>72198</v>
      </c>
      <c r="B4414" s="1706">
        <v>1.76</v>
      </c>
      <c r="C4414" s="100" t="s">
        <v>9056</v>
      </c>
      <c r="E4414" s="1705" t="s">
        <v>8689</v>
      </c>
    </row>
    <row r="4415" spans="1:5" ht="15" customHeight="1" x14ac:dyDescent="0.35">
      <c r="A4415" s="1705">
        <v>72198</v>
      </c>
      <c r="B4415" s="1706">
        <v>1.76</v>
      </c>
      <c r="C4415" s="100" t="s">
        <v>10167</v>
      </c>
      <c r="E4415" s="1705" t="s">
        <v>9583</v>
      </c>
    </row>
    <row r="4416" spans="1:5" ht="15" customHeight="1" x14ac:dyDescent="0.35">
      <c r="A4416" s="1705">
        <v>72198</v>
      </c>
      <c r="B4416" s="1706">
        <v>1.76</v>
      </c>
      <c r="C4416" s="100" t="s">
        <v>12432</v>
      </c>
      <c r="E4416" s="100" t="s">
        <v>12088</v>
      </c>
    </row>
    <row r="4417" spans="1:9" ht="15" customHeight="1" x14ac:dyDescent="0.35">
      <c r="A4417" s="1705">
        <v>72198</v>
      </c>
      <c r="B4417" s="1706">
        <v>1.76</v>
      </c>
      <c r="C4417" s="100" t="s">
        <v>13289</v>
      </c>
      <c r="E4417" s="1705" t="s">
        <v>12542</v>
      </c>
    </row>
    <row r="4418" spans="1:9" ht="15" customHeight="1" x14ac:dyDescent="0.35">
      <c r="A4418" s="1705">
        <v>72198</v>
      </c>
      <c r="B4418" s="1706">
        <v>1.76</v>
      </c>
      <c r="C4418" s="100" t="s">
        <v>4129</v>
      </c>
      <c r="E4418" s="1705" t="s">
        <v>13383</v>
      </c>
      <c r="F4418" s="100"/>
      <c r="I4418" s="100"/>
    </row>
    <row r="4419" spans="1:9" ht="15" customHeight="1" x14ac:dyDescent="0.35">
      <c r="A4419" s="1705">
        <v>72200</v>
      </c>
      <c r="B4419" s="1706">
        <v>0.17</v>
      </c>
      <c r="C4419" s="100" t="s">
        <v>233</v>
      </c>
      <c r="E4419" s="1705" t="s">
        <v>182</v>
      </c>
    </row>
    <row r="4420" spans="1:9" ht="15" customHeight="1" x14ac:dyDescent="0.35">
      <c r="A4420" s="1748">
        <v>72200</v>
      </c>
      <c r="B4420" s="1737">
        <v>0.17</v>
      </c>
      <c r="C4420" s="100" t="s">
        <v>579</v>
      </c>
      <c r="E4420" s="1705" t="s">
        <v>532</v>
      </c>
    </row>
    <row r="4421" spans="1:9" ht="15" customHeight="1" x14ac:dyDescent="0.35">
      <c r="A4421" s="1748">
        <v>72200</v>
      </c>
      <c r="B4421" s="1737">
        <v>0.17</v>
      </c>
      <c r="C4421" s="100" t="s">
        <v>580</v>
      </c>
      <c r="E4421" s="1705" t="s">
        <v>532</v>
      </c>
    </row>
    <row r="4422" spans="1:9" ht="15" customHeight="1" x14ac:dyDescent="0.35">
      <c r="A4422" s="1705">
        <v>72200</v>
      </c>
      <c r="B4422" s="1706">
        <v>0.17</v>
      </c>
      <c r="C4422" s="100" t="s">
        <v>1647</v>
      </c>
      <c r="E4422" s="1705" t="s">
        <v>875</v>
      </c>
    </row>
    <row r="4423" spans="1:9" ht="15" customHeight="1" x14ac:dyDescent="0.35">
      <c r="A4423" s="1705">
        <v>72200</v>
      </c>
      <c r="B4423" s="1706">
        <v>0.17</v>
      </c>
      <c r="C4423" s="89" t="s">
        <v>1787</v>
      </c>
      <c r="E4423" s="1705" t="s">
        <v>1755</v>
      </c>
    </row>
    <row r="4424" spans="1:9" ht="15" customHeight="1" x14ac:dyDescent="0.35">
      <c r="A4424" s="1705">
        <v>72200</v>
      </c>
      <c r="B4424" s="1706">
        <v>0.17</v>
      </c>
      <c r="C4424" s="100" t="s">
        <v>2272</v>
      </c>
      <c r="E4424" s="1705" t="s">
        <v>2237</v>
      </c>
    </row>
    <row r="4425" spans="1:9" ht="15" customHeight="1" x14ac:dyDescent="0.35">
      <c r="A4425" s="1705">
        <v>72200</v>
      </c>
      <c r="B4425" s="1706">
        <v>0.17</v>
      </c>
      <c r="C4425" s="100" t="s">
        <v>3052</v>
      </c>
      <c r="E4425" s="1705" t="s">
        <v>2994</v>
      </c>
    </row>
    <row r="4426" spans="1:9" ht="15" customHeight="1" x14ac:dyDescent="0.35">
      <c r="A4426" s="1705">
        <v>72200</v>
      </c>
      <c r="B4426" s="1706">
        <v>0.17</v>
      </c>
      <c r="C4426" s="100" t="s">
        <v>3053</v>
      </c>
      <c r="E4426" s="1705" t="s">
        <v>2994</v>
      </c>
    </row>
    <row r="4427" spans="1:9" ht="15" customHeight="1" x14ac:dyDescent="0.35">
      <c r="A4427" s="1705">
        <v>72200</v>
      </c>
      <c r="B4427" s="1706">
        <v>0.17</v>
      </c>
      <c r="C4427" s="100" t="s">
        <v>3054</v>
      </c>
      <c r="E4427" s="1705" t="s">
        <v>2994</v>
      </c>
    </row>
    <row r="4428" spans="1:9" ht="15" customHeight="1" x14ac:dyDescent="0.35">
      <c r="A4428" s="1705">
        <v>72200</v>
      </c>
      <c r="B4428" s="1706">
        <v>0.17</v>
      </c>
      <c r="C4428" s="89" t="s">
        <v>4311</v>
      </c>
      <c r="E4428" s="1705" t="s">
        <v>4266</v>
      </c>
    </row>
    <row r="4429" spans="1:9" ht="15" customHeight="1" x14ac:dyDescent="0.35">
      <c r="A4429" s="1705">
        <v>72200</v>
      </c>
      <c r="B4429" s="1706">
        <v>0.17</v>
      </c>
      <c r="C4429" s="100" t="s">
        <v>6168</v>
      </c>
      <c r="E4429" s="100" t="s">
        <v>6110</v>
      </c>
    </row>
    <row r="4430" spans="1:9" ht="15" customHeight="1" x14ac:dyDescent="0.35">
      <c r="A4430" s="1705">
        <v>72200</v>
      </c>
      <c r="B4430" s="1706">
        <v>0.17</v>
      </c>
      <c r="C4430" s="100" t="s">
        <v>6169</v>
      </c>
      <c r="E4430" s="100" t="s">
        <v>6110</v>
      </c>
      <c r="F4430" s="100"/>
      <c r="I4430" s="100"/>
    </row>
    <row r="4431" spans="1:9" ht="15" customHeight="1" x14ac:dyDescent="0.35">
      <c r="A4431" s="1705">
        <v>72200</v>
      </c>
      <c r="B4431" s="1706">
        <v>0.17</v>
      </c>
      <c r="C4431" s="100" t="s">
        <v>7467</v>
      </c>
      <c r="E4431" s="1705" t="s">
        <v>7428</v>
      </c>
    </row>
    <row r="4432" spans="1:9" ht="15" customHeight="1" x14ac:dyDescent="0.35">
      <c r="A4432" s="1705">
        <v>72200</v>
      </c>
      <c r="B4432" s="1706">
        <v>0.17</v>
      </c>
      <c r="C4432" s="1705" t="s">
        <v>9110</v>
      </c>
      <c r="E4432" s="100" t="s">
        <v>9100</v>
      </c>
    </row>
    <row r="4433" spans="1:5" ht="15" customHeight="1" x14ac:dyDescent="0.35">
      <c r="A4433" s="1705">
        <v>72200</v>
      </c>
      <c r="B4433" s="1706">
        <v>0.17</v>
      </c>
      <c r="C4433" s="1705" t="s">
        <v>9111</v>
      </c>
      <c r="E4433" s="100" t="s">
        <v>9100</v>
      </c>
    </row>
    <row r="4434" spans="1:5" ht="15" customHeight="1" x14ac:dyDescent="0.35">
      <c r="A4434" s="1705">
        <v>72200</v>
      </c>
      <c r="B4434" s="1706">
        <v>0.17</v>
      </c>
      <c r="C4434" s="100" t="s">
        <v>9655</v>
      </c>
      <c r="E4434" s="1705" t="s">
        <v>9583</v>
      </c>
    </row>
    <row r="4435" spans="1:5" ht="15" customHeight="1" x14ac:dyDescent="0.35">
      <c r="A4435" s="1705">
        <v>72200</v>
      </c>
      <c r="B4435" s="1706">
        <v>0.17</v>
      </c>
      <c r="C4435" s="100" t="s">
        <v>9656</v>
      </c>
      <c r="E4435" s="1705" t="s">
        <v>9583</v>
      </c>
    </row>
    <row r="4436" spans="1:5" ht="15" customHeight="1" x14ac:dyDescent="0.35">
      <c r="A4436" s="1705">
        <v>72200</v>
      </c>
      <c r="B4436" s="1706">
        <v>0.17</v>
      </c>
      <c r="C4436" s="89" t="s">
        <v>10434</v>
      </c>
      <c r="E4436" s="1705" t="s">
        <v>10273</v>
      </c>
    </row>
    <row r="4437" spans="1:5" ht="15" customHeight="1" x14ac:dyDescent="0.35">
      <c r="A4437" s="1705">
        <v>72200</v>
      </c>
      <c r="B4437" s="1706">
        <v>0.17</v>
      </c>
      <c r="C4437" s="89" t="s">
        <v>10435</v>
      </c>
      <c r="E4437" s="1705" t="s">
        <v>10273</v>
      </c>
    </row>
    <row r="4438" spans="1:5" ht="15" customHeight="1" x14ac:dyDescent="0.35">
      <c r="A4438" s="1705">
        <v>72200</v>
      </c>
      <c r="B4438" s="1706">
        <v>0.17</v>
      </c>
      <c r="C4438" s="89" t="s">
        <v>10436</v>
      </c>
      <c r="E4438" s="1705" t="s">
        <v>10273</v>
      </c>
    </row>
    <row r="4439" spans="1:5" ht="15" customHeight="1" x14ac:dyDescent="0.35">
      <c r="A4439" s="1705">
        <v>72200</v>
      </c>
      <c r="B4439" s="1706">
        <v>0.17</v>
      </c>
      <c r="C4439" s="100" t="s">
        <v>12115</v>
      </c>
      <c r="E4439" s="100" t="s">
        <v>12088</v>
      </c>
    </row>
    <row r="4440" spans="1:5" ht="15.65" customHeight="1" x14ac:dyDescent="0.35">
      <c r="A4440" s="1705">
        <v>72200</v>
      </c>
      <c r="B4440" s="1706">
        <v>0.17</v>
      </c>
      <c r="C4440" s="100" t="s">
        <v>12637</v>
      </c>
      <c r="E4440" s="1705" t="s">
        <v>12542</v>
      </c>
    </row>
    <row r="4441" spans="1:5" ht="15" customHeight="1" x14ac:dyDescent="0.35">
      <c r="A4441" s="1705">
        <v>72200</v>
      </c>
      <c r="B4441" s="1706">
        <v>0.17</v>
      </c>
      <c r="C4441" s="100" t="s">
        <v>12638</v>
      </c>
      <c r="E4441" s="1705" t="s">
        <v>12542</v>
      </c>
    </row>
    <row r="4442" spans="1:5" ht="15.65" customHeight="1" x14ac:dyDescent="0.35">
      <c r="A4442" s="1705">
        <v>72200</v>
      </c>
      <c r="B4442" s="1706">
        <v>0.17</v>
      </c>
      <c r="C4442" s="100" t="s">
        <v>12639</v>
      </c>
      <c r="E4442" s="1705" t="s">
        <v>12542</v>
      </c>
    </row>
    <row r="4443" spans="1:5" ht="15" customHeight="1" x14ac:dyDescent="0.35">
      <c r="A4443" s="1705">
        <v>72200</v>
      </c>
      <c r="B4443" s="1706">
        <v>0.17</v>
      </c>
      <c r="C4443" s="100" t="s">
        <v>3776</v>
      </c>
      <c r="E4443" s="1705" t="s">
        <v>13383</v>
      </c>
    </row>
    <row r="4444" spans="1:5" ht="15" customHeight="1" x14ac:dyDescent="0.35">
      <c r="A4444" s="1705">
        <v>72200</v>
      </c>
      <c r="B4444" s="1706">
        <v>0.17</v>
      </c>
      <c r="C4444" s="100" t="s">
        <v>13622</v>
      </c>
      <c r="E4444" s="1705" t="s">
        <v>13580</v>
      </c>
    </row>
    <row r="4445" spans="1:5" ht="15" customHeight="1" x14ac:dyDescent="0.35">
      <c r="A4445" s="1747">
        <v>72202</v>
      </c>
      <c r="B4445" s="1745">
        <v>0.22</v>
      </c>
      <c r="C4445" s="1746" t="s">
        <v>627</v>
      </c>
      <c r="E4445" s="1705" t="s">
        <v>532</v>
      </c>
    </row>
    <row r="4446" spans="1:5" ht="15" customHeight="1" x14ac:dyDescent="0.35">
      <c r="A4446" s="1705">
        <v>72202</v>
      </c>
      <c r="B4446" s="1706">
        <v>0.22</v>
      </c>
      <c r="C4446" s="100" t="s">
        <v>822</v>
      </c>
      <c r="E4446" s="1705" t="s">
        <v>770</v>
      </c>
    </row>
    <row r="4447" spans="1:5" ht="15" customHeight="1" x14ac:dyDescent="0.35">
      <c r="A4447" s="1705">
        <v>72202</v>
      </c>
      <c r="B4447" s="1706">
        <v>0.22</v>
      </c>
      <c r="C4447" s="100" t="s">
        <v>1669</v>
      </c>
      <c r="E4447" s="1705" t="s">
        <v>875</v>
      </c>
    </row>
    <row r="4448" spans="1:5" ht="15" customHeight="1" x14ac:dyDescent="0.35">
      <c r="A4448" s="1705">
        <v>72202</v>
      </c>
      <c r="B4448" s="1706">
        <v>0.22</v>
      </c>
      <c r="C4448" s="100" t="s">
        <v>986</v>
      </c>
      <c r="E4448" s="1705" t="s">
        <v>879</v>
      </c>
    </row>
    <row r="4449" spans="1:5" ht="15" customHeight="1" x14ac:dyDescent="0.35">
      <c r="A4449" s="1705">
        <v>72202</v>
      </c>
      <c r="B4449" s="1706">
        <v>0.22</v>
      </c>
      <c r="C4449" s="100" t="s">
        <v>1348</v>
      </c>
      <c r="E4449" s="1705" t="s">
        <v>1280</v>
      </c>
    </row>
    <row r="4450" spans="1:5" ht="15" customHeight="1" x14ac:dyDescent="0.35">
      <c r="A4450" s="1705">
        <v>72202</v>
      </c>
      <c r="B4450" s="1706">
        <v>0.22</v>
      </c>
      <c r="C4450" s="89" t="s">
        <v>1510</v>
      </c>
      <c r="E4450" s="1705" t="s">
        <v>1433</v>
      </c>
    </row>
    <row r="4451" spans="1:5" ht="15" customHeight="1" x14ac:dyDescent="0.35">
      <c r="A4451" s="1705">
        <v>72202</v>
      </c>
      <c r="B4451" s="1706">
        <v>0.22</v>
      </c>
      <c r="C4451" s="100" t="s">
        <v>1832</v>
      </c>
      <c r="E4451" s="1705" t="s">
        <v>1755</v>
      </c>
    </row>
    <row r="4452" spans="1:5" ht="15" customHeight="1" x14ac:dyDescent="0.35">
      <c r="A4452" s="1705">
        <v>72202</v>
      </c>
      <c r="B4452" s="1706">
        <v>0.22</v>
      </c>
      <c r="C4452" s="100" t="s">
        <v>2319</v>
      </c>
      <c r="E4452" s="1705" t="s">
        <v>2237</v>
      </c>
    </row>
    <row r="4453" spans="1:5" ht="15" customHeight="1" x14ac:dyDescent="0.35">
      <c r="A4453" s="1705">
        <v>72202</v>
      </c>
      <c r="B4453" s="1706">
        <v>0.22</v>
      </c>
      <c r="C4453" s="100" t="s">
        <v>3130</v>
      </c>
      <c r="E4453" s="1705" t="s">
        <v>2994</v>
      </c>
    </row>
    <row r="4454" spans="1:5" ht="15" customHeight="1" x14ac:dyDescent="0.35">
      <c r="A4454" s="1705">
        <v>72202</v>
      </c>
      <c r="B4454" s="1706">
        <v>0.22</v>
      </c>
      <c r="C4454" s="100" t="s">
        <v>3131</v>
      </c>
      <c r="E4454" s="1705" t="s">
        <v>2994</v>
      </c>
    </row>
    <row r="4455" spans="1:5" ht="15" customHeight="1" x14ac:dyDescent="0.35">
      <c r="A4455" s="1705">
        <v>72202</v>
      </c>
      <c r="B4455" s="1706">
        <v>0.22</v>
      </c>
      <c r="C4455" s="100" t="s">
        <v>3132</v>
      </c>
      <c r="E4455" s="1705" t="s">
        <v>2994</v>
      </c>
    </row>
    <row r="4456" spans="1:5" ht="15" customHeight="1" x14ac:dyDescent="0.35">
      <c r="A4456" s="1705">
        <v>72202</v>
      </c>
      <c r="B4456" s="1706">
        <v>0.22</v>
      </c>
      <c r="C4456" s="89" t="s">
        <v>4354</v>
      </c>
      <c r="E4456" s="1705" t="s">
        <v>4266</v>
      </c>
    </row>
    <row r="4457" spans="1:5" ht="15" customHeight="1" x14ac:dyDescent="0.35">
      <c r="A4457" s="1705">
        <v>72202</v>
      </c>
      <c r="B4457" s="1706">
        <v>0.22</v>
      </c>
      <c r="C4457" s="100" t="s">
        <v>4702</v>
      </c>
      <c r="E4457" s="100" t="s">
        <v>4609</v>
      </c>
    </row>
    <row r="4458" spans="1:5" ht="15" customHeight="1" x14ac:dyDescent="0.35">
      <c r="A4458" s="1705">
        <v>72202</v>
      </c>
      <c r="B4458" s="1706">
        <v>0.22</v>
      </c>
      <c r="C4458" s="100" t="s">
        <v>5030</v>
      </c>
      <c r="E4458" s="100" t="s">
        <v>4946</v>
      </c>
    </row>
    <row r="4459" spans="1:5" ht="15" customHeight="1" x14ac:dyDescent="0.35">
      <c r="A4459" s="1705">
        <v>72202</v>
      </c>
      <c r="B4459" s="1706">
        <v>0.22</v>
      </c>
      <c r="C4459" s="100" t="s">
        <v>5253</v>
      </c>
      <c r="E4459" s="100" t="s">
        <v>5155</v>
      </c>
    </row>
    <row r="4460" spans="1:5" ht="15" customHeight="1" x14ac:dyDescent="0.35">
      <c r="A4460" s="1705">
        <v>72202</v>
      </c>
      <c r="B4460" s="1706">
        <v>0.22</v>
      </c>
      <c r="C4460" s="100" t="s">
        <v>5573</v>
      </c>
      <c r="E4460" s="100" t="s">
        <v>5452</v>
      </c>
    </row>
    <row r="4461" spans="1:5" ht="15" customHeight="1" x14ac:dyDescent="0.35">
      <c r="A4461" s="1705">
        <v>72202</v>
      </c>
      <c r="B4461" s="1706">
        <v>0.22</v>
      </c>
      <c r="C4461" s="100" t="s">
        <v>5767</v>
      </c>
      <c r="E4461" s="100" t="s">
        <v>5695</v>
      </c>
    </row>
    <row r="4462" spans="1:5" ht="15" customHeight="1" x14ac:dyDescent="0.35">
      <c r="A4462" s="1705">
        <v>72202</v>
      </c>
      <c r="B4462" s="1706">
        <v>0.22</v>
      </c>
      <c r="C4462" s="100" t="s">
        <v>8145</v>
      </c>
      <c r="E4462" s="100" t="s">
        <v>5912</v>
      </c>
    </row>
    <row r="4463" spans="1:5" ht="15" customHeight="1" x14ac:dyDescent="0.35">
      <c r="A4463" s="1705">
        <v>72202</v>
      </c>
      <c r="B4463" s="1706">
        <v>0.22</v>
      </c>
      <c r="C4463" s="100" t="s">
        <v>6536</v>
      </c>
      <c r="E4463" s="100" t="s">
        <v>6503</v>
      </c>
    </row>
    <row r="4464" spans="1:5" ht="15" customHeight="1" x14ac:dyDescent="0.35">
      <c r="A4464" s="1705">
        <v>72202</v>
      </c>
      <c r="B4464" s="1706">
        <v>0.22</v>
      </c>
      <c r="C4464" s="89" t="s">
        <v>7092</v>
      </c>
      <c r="E4464" s="1705" t="s">
        <v>6965</v>
      </c>
    </row>
    <row r="4465" spans="1:9" ht="15" customHeight="1" x14ac:dyDescent="0.35">
      <c r="A4465" s="1705">
        <v>72202</v>
      </c>
      <c r="B4465" s="1706">
        <v>0.22</v>
      </c>
      <c r="C4465" s="100" t="s">
        <v>7523</v>
      </c>
      <c r="E4465" s="1705" t="s">
        <v>7428</v>
      </c>
    </row>
    <row r="4466" spans="1:9" ht="15" customHeight="1" x14ac:dyDescent="0.35">
      <c r="A4466" s="1705">
        <v>72202</v>
      </c>
      <c r="B4466" s="1706">
        <v>0.22</v>
      </c>
      <c r="C4466" s="100" t="s">
        <v>8814</v>
      </c>
      <c r="E4466" s="1705" t="s">
        <v>8689</v>
      </c>
    </row>
    <row r="4467" spans="1:9" ht="15" customHeight="1" x14ac:dyDescent="0.35">
      <c r="A4467" s="1705">
        <v>72202</v>
      </c>
      <c r="B4467" s="1706">
        <v>0.22</v>
      </c>
      <c r="C4467" s="100" t="s">
        <v>9273</v>
      </c>
      <c r="E4467" s="1738" t="s">
        <v>9126</v>
      </c>
    </row>
    <row r="4468" spans="1:9" ht="15" customHeight="1" x14ac:dyDescent="0.35">
      <c r="A4468" s="1705">
        <v>72202</v>
      </c>
      <c r="B4468" s="1706">
        <v>0.22</v>
      </c>
      <c r="C4468" s="89" t="s">
        <v>9274</v>
      </c>
      <c r="E4468" s="1738" t="s">
        <v>9126</v>
      </c>
    </row>
    <row r="4469" spans="1:9" ht="15" customHeight="1" x14ac:dyDescent="0.35">
      <c r="A4469" s="1705">
        <v>72202</v>
      </c>
      <c r="B4469" s="1706">
        <v>0.22</v>
      </c>
      <c r="C4469" s="89" t="s">
        <v>9275</v>
      </c>
      <c r="E4469" s="1738" t="s">
        <v>9126</v>
      </c>
    </row>
    <row r="4470" spans="1:9" ht="15" customHeight="1" x14ac:dyDescent="0.35">
      <c r="A4470" s="1705">
        <v>72202</v>
      </c>
      <c r="B4470" s="1706">
        <v>0.22</v>
      </c>
      <c r="C4470" s="100" t="s">
        <v>9276</v>
      </c>
      <c r="E4470" s="1738" t="s">
        <v>9126</v>
      </c>
    </row>
    <row r="4471" spans="1:9" ht="15" customHeight="1" x14ac:dyDescent="0.35">
      <c r="A4471" s="1705">
        <v>72202</v>
      </c>
      <c r="B4471" s="1706">
        <v>0.22</v>
      </c>
      <c r="C4471" s="89" t="s">
        <v>9722</v>
      </c>
      <c r="E4471" s="1705" t="s">
        <v>9583</v>
      </c>
    </row>
    <row r="4472" spans="1:9" ht="15" customHeight="1" x14ac:dyDescent="0.35">
      <c r="A4472" s="1705">
        <v>72202</v>
      </c>
      <c r="B4472" s="1706">
        <v>0.22</v>
      </c>
      <c r="C4472" s="89" t="s">
        <v>10771</v>
      </c>
      <c r="E4472" s="1705" t="s">
        <v>10273</v>
      </c>
    </row>
    <row r="4473" spans="1:9" ht="15" customHeight="1" x14ac:dyDescent="0.35">
      <c r="A4473" s="1705">
        <v>72202</v>
      </c>
      <c r="B4473" s="1706">
        <v>0.22</v>
      </c>
      <c r="C4473" s="89" t="s">
        <v>10772</v>
      </c>
      <c r="E4473" s="1705" t="s">
        <v>10273</v>
      </c>
      <c r="F4473" s="100"/>
      <c r="I4473" s="100"/>
    </row>
    <row r="4474" spans="1:9" ht="15" customHeight="1" x14ac:dyDescent="0.35">
      <c r="A4474" s="1705">
        <v>72202</v>
      </c>
      <c r="B4474" s="1706">
        <v>0.22</v>
      </c>
      <c r="C4474" s="100" t="s">
        <v>12144</v>
      </c>
      <c r="E4474" s="100" t="s">
        <v>12088</v>
      </c>
      <c r="F4474" s="100"/>
      <c r="I4474" s="100"/>
    </row>
    <row r="4475" spans="1:9" ht="15" customHeight="1" x14ac:dyDescent="0.35">
      <c r="A4475" s="1705">
        <v>72202</v>
      </c>
      <c r="B4475" s="1706">
        <v>0.22</v>
      </c>
      <c r="C4475" s="1705" t="s">
        <v>12765</v>
      </c>
      <c r="E4475" s="1705" t="s">
        <v>12542</v>
      </c>
    </row>
    <row r="4476" spans="1:9" ht="15" customHeight="1" x14ac:dyDescent="0.35">
      <c r="A4476" s="1705">
        <v>72202</v>
      </c>
      <c r="B4476" s="1706">
        <v>0.22</v>
      </c>
      <c r="C4476" s="1705" t="s">
        <v>12766</v>
      </c>
      <c r="E4476" s="1705" t="s">
        <v>12542</v>
      </c>
    </row>
    <row r="4477" spans="1:9" ht="15" customHeight="1" x14ac:dyDescent="0.35">
      <c r="A4477" s="1705">
        <v>72202</v>
      </c>
      <c r="B4477" s="1706">
        <v>0.22</v>
      </c>
      <c r="C4477" s="1705" t="s">
        <v>12767</v>
      </c>
      <c r="E4477" s="1705" t="s">
        <v>12542</v>
      </c>
    </row>
    <row r="4478" spans="1:9" ht="15" customHeight="1" x14ac:dyDescent="0.35">
      <c r="A4478" s="1705">
        <v>72202</v>
      </c>
      <c r="B4478" s="1706">
        <v>0.22</v>
      </c>
      <c r="C4478" s="1705" t="s">
        <v>12768</v>
      </c>
      <c r="E4478" s="1705" t="s">
        <v>12542</v>
      </c>
    </row>
    <row r="4479" spans="1:9" ht="15" customHeight="1" x14ac:dyDescent="0.35">
      <c r="A4479" s="1705">
        <v>72202</v>
      </c>
      <c r="B4479" s="1706">
        <v>0.22</v>
      </c>
      <c r="C4479" s="100" t="s">
        <v>12769</v>
      </c>
      <c r="E4479" s="1705" t="s">
        <v>12542</v>
      </c>
    </row>
    <row r="4480" spans="1:9" ht="15" customHeight="1" x14ac:dyDescent="0.35">
      <c r="A4480" s="1705">
        <v>72202</v>
      </c>
      <c r="B4480" s="1706">
        <v>0.22</v>
      </c>
      <c r="C4480" s="100" t="s">
        <v>3833</v>
      </c>
      <c r="E4480" s="1705" t="s">
        <v>13383</v>
      </c>
    </row>
    <row r="4481" spans="1:9" ht="15" customHeight="1" x14ac:dyDescent="0.35">
      <c r="A4481" s="1705">
        <v>72202</v>
      </c>
      <c r="B4481" s="1706">
        <v>0.22</v>
      </c>
      <c r="C4481" s="100" t="s">
        <v>13675</v>
      </c>
      <c r="E4481" s="1705" t="s">
        <v>13580</v>
      </c>
    </row>
    <row r="4482" spans="1:9" ht="15" customHeight="1" x14ac:dyDescent="0.35">
      <c r="A4482" s="1705">
        <v>72220</v>
      </c>
      <c r="B4482" s="1706">
        <v>0.17</v>
      </c>
      <c r="C4482" s="100" t="s">
        <v>234</v>
      </c>
      <c r="E4482" s="1705" t="s">
        <v>182</v>
      </c>
    </row>
    <row r="4483" spans="1:9" ht="15" customHeight="1" x14ac:dyDescent="0.35">
      <c r="A4483" s="1705">
        <v>72220</v>
      </c>
      <c r="B4483" s="1737">
        <v>0.17</v>
      </c>
      <c r="C4483" s="100" t="s">
        <v>581</v>
      </c>
      <c r="E4483" s="1705" t="s">
        <v>532</v>
      </c>
    </row>
    <row r="4484" spans="1:9" ht="15" customHeight="1" x14ac:dyDescent="0.35">
      <c r="A4484" s="1705">
        <v>72220</v>
      </c>
      <c r="B4484" s="1737">
        <v>0.17</v>
      </c>
      <c r="C4484" s="100" t="s">
        <v>582</v>
      </c>
      <c r="E4484" s="1705" t="s">
        <v>532</v>
      </c>
    </row>
    <row r="4485" spans="1:9" ht="15" customHeight="1" x14ac:dyDescent="0.35">
      <c r="A4485" s="1705">
        <v>72220</v>
      </c>
      <c r="B4485" s="1706">
        <v>0.17</v>
      </c>
      <c r="C4485" s="100" t="s">
        <v>786</v>
      </c>
      <c r="E4485" s="1705" t="s">
        <v>770</v>
      </c>
    </row>
    <row r="4486" spans="1:9" ht="15" customHeight="1" x14ac:dyDescent="0.35">
      <c r="A4486" s="1705">
        <v>72220</v>
      </c>
      <c r="B4486" s="1706">
        <v>0.17</v>
      </c>
      <c r="C4486" s="89" t="s">
        <v>13928</v>
      </c>
      <c r="E4486" s="100" t="s">
        <v>875</v>
      </c>
      <c r="F4486" s="100"/>
      <c r="I4486" s="100"/>
    </row>
    <row r="4487" spans="1:9" ht="15" customHeight="1" x14ac:dyDescent="0.35">
      <c r="A4487" s="1705">
        <v>72220</v>
      </c>
      <c r="B4487" s="1706">
        <v>0.17</v>
      </c>
      <c r="C4487" s="100" t="s">
        <v>919</v>
      </c>
      <c r="E4487" s="1705" t="s">
        <v>879</v>
      </c>
    </row>
    <row r="4488" spans="1:9" ht="15" customHeight="1" x14ac:dyDescent="0.35">
      <c r="A4488" s="1705">
        <v>72220</v>
      </c>
      <c r="B4488" s="1706">
        <v>0.17</v>
      </c>
      <c r="C4488" s="100" t="s">
        <v>920</v>
      </c>
      <c r="E4488" s="1705" t="s">
        <v>879</v>
      </c>
    </row>
    <row r="4489" spans="1:9" ht="15" customHeight="1" x14ac:dyDescent="0.35">
      <c r="A4489" s="1705">
        <v>72220</v>
      </c>
      <c r="B4489" s="1706">
        <v>0.17</v>
      </c>
      <c r="C4489" s="100" t="s">
        <v>921</v>
      </c>
      <c r="E4489" s="1705" t="s">
        <v>879</v>
      </c>
      <c r="F4489" s="100"/>
      <c r="I4489" s="100"/>
    </row>
    <row r="4490" spans="1:9" ht="15" customHeight="1" x14ac:dyDescent="0.35">
      <c r="A4490" s="1705">
        <v>72220</v>
      </c>
      <c r="B4490" s="1706">
        <v>0.17</v>
      </c>
      <c r="C4490" s="100" t="s">
        <v>922</v>
      </c>
      <c r="E4490" s="1705" t="s">
        <v>879</v>
      </c>
    </row>
    <row r="4491" spans="1:9" ht="15" customHeight="1" x14ac:dyDescent="0.35">
      <c r="A4491" s="1705">
        <v>72220</v>
      </c>
      <c r="B4491" s="1706">
        <v>0.17</v>
      </c>
      <c r="C4491" s="100" t="s">
        <v>923</v>
      </c>
      <c r="E4491" s="1705" t="s">
        <v>879</v>
      </c>
    </row>
    <row r="4492" spans="1:9" ht="15" customHeight="1" x14ac:dyDescent="0.35">
      <c r="A4492" s="1705">
        <v>72220</v>
      </c>
      <c r="B4492" s="1706">
        <v>0.17</v>
      </c>
      <c r="C4492" s="100" t="s">
        <v>1311</v>
      </c>
      <c r="E4492" s="1705" t="s">
        <v>1280</v>
      </c>
    </row>
    <row r="4493" spans="1:9" ht="15" customHeight="1" x14ac:dyDescent="0.35">
      <c r="A4493" s="1705">
        <v>72220</v>
      </c>
      <c r="B4493" s="1737">
        <v>0.17</v>
      </c>
      <c r="C4493" s="100" t="s">
        <v>1461</v>
      </c>
      <c r="E4493" s="1705" t="s">
        <v>1433</v>
      </c>
    </row>
    <row r="4494" spans="1:9" ht="15" customHeight="1" x14ac:dyDescent="0.35">
      <c r="A4494" s="1705">
        <v>72220</v>
      </c>
      <c r="B4494" s="1737">
        <v>0.17</v>
      </c>
      <c r="C4494" s="100" t="s">
        <v>14955</v>
      </c>
      <c r="E4494" s="1705" t="s">
        <v>1433</v>
      </c>
    </row>
    <row r="4495" spans="1:9" ht="15" customHeight="1" x14ac:dyDescent="0.35">
      <c r="A4495" s="1705">
        <v>72220</v>
      </c>
      <c r="B4495" s="1706">
        <v>0.17</v>
      </c>
      <c r="C4495" s="100" t="s">
        <v>1788</v>
      </c>
      <c r="E4495" s="1705" t="s">
        <v>1755</v>
      </c>
    </row>
    <row r="4496" spans="1:9" ht="15" customHeight="1" x14ac:dyDescent="0.35">
      <c r="A4496" s="1705">
        <v>72220</v>
      </c>
      <c r="B4496" s="1706">
        <v>0.17</v>
      </c>
      <c r="C4496" s="100" t="s">
        <v>2273</v>
      </c>
      <c r="E4496" s="1705" t="s">
        <v>2237</v>
      </c>
    </row>
    <row r="4497" spans="1:9" ht="15" customHeight="1" x14ac:dyDescent="0.35">
      <c r="A4497" s="1705">
        <v>72220</v>
      </c>
      <c r="B4497" s="1706">
        <v>0.17</v>
      </c>
      <c r="C4497" s="100" t="s">
        <v>3055</v>
      </c>
      <c r="E4497" s="1705" t="s">
        <v>2994</v>
      </c>
    </row>
    <row r="4498" spans="1:9" ht="15" customHeight="1" x14ac:dyDescent="0.35">
      <c r="A4498" s="1705">
        <v>72220</v>
      </c>
      <c r="B4498" s="1737">
        <v>0.17</v>
      </c>
      <c r="C4498" s="100" t="s">
        <v>4182</v>
      </c>
      <c r="E4498" s="100" t="s">
        <v>4174</v>
      </c>
    </row>
    <row r="4499" spans="1:9" ht="15" customHeight="1" x14ac:dyDescent="0.35">
      <c r="A4499" s="1705">
        <v>72220</v>
      </c>
      <c r="B4499" s="1706">
        <v>0.17</v>
      </c>
      <c r="C4499" s="89" t="s">
        <v>4183</v>
      </c>
      <c r="E4499" s="100" t="s">
        <v>4174</v>
      </c>
    </row>
    <row r="4500" spans="1:9" ht="15" customHeight="1" x14ac:dyDescent="0.35">
      <c r="A4500" s="1705">
        <v>72220</v>
      </c>
      <c r="B4500" s="1706">
        <v>0.17</v>
      </c>
      <c r="C4500" s="89" t="s">
        <v>4312</v>
      </c>
      <c r="E4500" s="1705" t="s">
        <v>4266</v>
      </c>
    </row>
    <row r="4501" spans="1:9" ht="15" customHeight="1" x14ac:dyDescent="0.35">
      <c r="A4501" s="1705">
        <v>72220</v>
      </c>
      <c r="B4501" s="1706">
        <v>0.17</v>
      </c>
      <c r="C4501" s="89" t="s">
        <v>4650</v>
      </c>
      <c r="E4501" s="100" t="s">
        <v>4609</v>
      </c>
    </row>
    <row r="4502" spans="1:9" ht="15" customHeight="1" x14ac:dyDescent="0.35">
      <c r="A4502" s="1705">
        <v>72220</v>
      </c>
      <c r="B4502" s="1706">
        <v>0.17</v>
      </c>
      <c r="C4502" s="100" t="s">
        <v>4651</v>
      </c>
      <c r="E4502" s="100" t="s">
        <v>4609</v>
      </c>
    </row>
    <row r="4503" spans="1:9" ht="15" customHeight="1" x14ac:dyDescent="0.35">
      <c r="A4503" s="1705">
        <v>72220</v>
      </c>
      <c r="B4503" s="1706">
        <v>0.17</v>
      </c>
      <c r="C4503" s="100" t="s">
        <v>4975</v>
      </c>
      <c r="E4503" s="100" t="s">
        <v>4946</v>
      </c>
    </row>
    <row r="4504" spans="1:9" ht="15" customHeight="1" x14ac:dyDescent="0.35">
      <c r="A4504" s="1705">
        <v>72220</v>
      </c>
      <c r="B4504" s="1706">
        <v>0.17</v>
      </c>
      <c r="C4504" s="100" t="s">
        <v>5202</v>
      </c>
      <c r="E4504" s="100" t="s">
        <v>5155</v>
      </c>
    </row>
    <row r="4505" spans="1:9" ht="15" customHeight="1" x14ac:dyDescent="0.35">
      <c r="A4505" s="1705">
        <v>72220</v>
      </c>
      <c r="B4505" s="1706">
        <v>0.17</v>
      </c>
      <c r="C4505" s="89" t="s">
        <v>5203</v>
      </c>
      <c r="E4505" s="100" t="s">
        <v>5155</v>
      </c>
    </row>
    <row r="4506" spans="1:9" ht="15" customHeight="1" x14ac:dyDescent="0.35">
      <c r="A4506" s="1705">
        <v>72220</v>
      </c>
      <c r="B4506" s="1706">
        <v>0.17</v>
      </c>
      <c r="C4506" s="100" t="s">
        <v>5502</v>
      </c>
      <c r="E4506" s="100" t="s">
        <v>5452</v>
      </c>
    </row>
    <row r="4507" spans="1:9" ht="15" customHeight="1" x14ac:dyDescent="0.35">
      <c r="A4507" s="1705">
        <v>72220</v>
      </c>
      <c r="B4507" s="1706">
        <v>0.17</v>
      </c>
      <c r="C4507" s="100" t="s">
        <v>5725</v>
      </c>
      <c r="E4507" s="100" t="s">
        <v>5695</v>
      </c>
    </row>
    <row r="4508" spans="1:9" ht="15" customHeight="1" x14ac:dyDescent="0.35">
      <c r="A4508" s="1705">
        <v>72220</v>
      </c>
      <c r="B4508" s="1706">
        <v>0.17</v>
      </c>
      <c r="C4508" s="89" t="s">
        <v>8103</v>
      </c>
      <c r="E4508" s="100" t="s">
        <v>5912</v>
      </c>
      <c r="F4508" s="100"/>
      <c r="I4508" s="100"/>
    </row>
    <row r="4509" spans="1:9" ht="15" customHeight="1" x14ac:dyDescent="0.35">
      <c r="A4509" s="1705">
        <v>72220</v>
      </c>
      <c r="B4509" s="1706">
        <v>0.17</v>
      </c>
      <c r="C4509" s="89" t="s">
        <v>8104</v>
      </c>
      <c r="E4509" s="100" t="s">
        <v>5912</v>
      </c>
    </row>
    <row r="4510" spans="1:9" ht="15" customHeight="1" x14ac:dyDescent="0.35">
      <c r="A4510" s="1705">
        <v>72220</v>
      </c>
      <c r="B4510" s="1706">
        <v>0.17</v>
      </c>
      <c r="C4510" s="100" t="s">
        <v>5961</v>
      </c>
      <c r="E4510" s="100" t="s">
        <v>5923</v>
      </c>
    </row>
    <row r="4511" spans="1:9" ht="15" customHeight="1" x14ac:dyDescent="0.35">
      <c r="A4511" s="1705">
        <v>72220</v>
      </c>
      <c r="B4511" s="1706">
        <v>0.17</v>
      </c>
      <c r="C4511" s="89" t="s">
        <v>6170</v>
      </c>
      <c r="E4511" s="100" t="s">
        <v>6110</v>
      </c>
    </row>
    <row r="4512" spans="1:9" ht="15" customHeight="1" x14ac:dyDescent="0.35">
      <c r="A4512" s="1705">
        <v>72220</v>
      </c>
      <c r="B4512" s="1706">
        <v>0.17</v>
      </c>
      <c r="C4512" s="100" t="s">
        <v>6513</v>
      </c>
      <c r="E4512" s="100" t="s">
        <v>6503</v>
      </c>
    </row>
    <row r="4513" spans="1:5" ht="15" customHeight="1" x14ac:dyDescent="0.35">
      <c r="A4513" s="1705">
        <v>72220</v>
      </c>
      <c r="B4513" s="1706">
        <v>0.17</v>
      </c>
      <c r="C4513" s="89" t="s">
        <v>4975</v>
      </c>
      <c r="E4513" s="1705" t="s">
        <v>6556</v>
      </c>
    </row>
    <row r="4514" spans="1:5" ht="15" customHeight="1" x14ac:dyDescent="0.35">
      <c r="A4514" s="1705">
        <v>72220</v>
      </c>
      <c r="B4514" s="1706">
        <v>0.17</v>
      </c>
      <c r="C4514" s="89" t="s">
        <v>7030</v>
      </c>
      <c r="E4514" s="1705" t="s">
        <v>6965</v>
      </c>
    </row>
    <row r="4515" spans="1:5" ht="15" customHeight="1" x14ac:dyDescent="0.35">
      <c r="A4515" s="1705">
        <v>72220</v>
      </c>
      <c r="B4515" s="1706">
        <v>0.17</v>
      </c>
      <c r="C4515" s="100" t="s">
        <v>7031</v>
      </c>
      <c r="E4515" s="1705" t="s">
        <v>6965</v>
      </c>
    </row>
    <row r="4516" spans="1:5" ht="15" customHeight="1" x14ac:dyDescent="0.35">
      <c r="A4516" s="1705">
        <v>72220</v>
      </c>
      <c r="B4516" s="1706">
        <v>0.17</v>
      </c>
      <c r="C4516" s="100" t="s">
        <v>7032</v>
      </c>
      <c r="E4516" s="1705" t="s">
        <v>6965</v>
      </c>
    </row>
    <row r="4517" spans="1:5" ht="15" customHeight="1" x14ac:dyDescent="0.35">
      <c r="A4517" s="1705">
        <v>72220</v>
      </c>
      <c r="B4517" s="1706">
        <v>0.17</v>
      </c>
      <c r="C4517" s="100" t="s">
        <v>7468</v>
      </c>
      <c r="E4517" s="1705" t="s">
        <v>7428</v>
      </c>
    </row>
    <row r="4518" spans="1:5" ht="15" customHeight="1" x14ac:dyDescent="0.35">
      <c r="A4518" s="1705">
        <v>72220</v>
      </c>
      <c r="B4518" s="1706">
        <v>0.17</v>
      </c>
      <c r="C4518" s="100" t="s">
        <v>7997</v>
      </c>
      <c r="E4518" s="100" t="s">
        <v>7979</v>
      </c>
    </row>
    <row r="4519" spans="1:5" ht="15" customHeight="1" x14ac:dyDescent="0.35">
      <c r="A4519" s="1705">
        <v>72220</v>
      </c>
      <c r="B4519" s="1706">
        <v>0.17</v>
      </c>
      <c r="C4519" s="89" t="s">
        <v>7998</v>
      </c>
      <c r="E4519" s="100" t="s">
        <v>7979</v>
      </c>
    </row>
    <row r="4520" spans="1:5" ht="15" customHeight="1" x14ac:dyDescent="0.35">
      <c r="A4520" s="1705">
        <v>72220</v>
      </c>
      <c r="B4520" s="1706">
        <v>0.17</v>
      </c>
      <c r="C4520" s="89" t="s">
        <v>8412</v>
      </c>
      <c r="E4520" s="100" t="s">
        <v>8381</v>
      </c>
    </row>
    <row r="4521" spans="1:5" ht="15" customHeight="1" x14ac:dyDescent="0.35">
      <c r="A4521" s="1705">
        <v>72220</v>
      </c>
      <c r="B4521" s="1706">
        <v>0.17</v>
      </c>
      <c r="C4521" s="100" t="s">
        <v>8745</v>
      </c>
      <c r="E4521" s="1705" t="s">
        <v>8689</v>
      </c>
    </row>
    <row r="4522" spans="1:5" ht="15" customHeight="1" x14ac:dyDescent="0.35">
      <c r="A4522" s="1705">
        <v>72220</v>
      </c>
      <c r="B4522" s="1706">
        <v>0.17</v>
      </c>
      <c r="C4522" s="89" t="s">
        <v>9179</v>
      </c>
      <c r="E4522" s="1738" t="s">
        <v>9126</v>
      </c>
    </row>
    <row r="4523" spans="1:5" ht="15" customHeight="1" x14ac:dyDescent="0.35">
      <c r="A4523" s="1705">
        <v>72220</v>
      </c>
      <c r="B4523" s="1706">
        <v>0.17</v>
      </c>
      <c r="C4523" s="89" t="s">
        <v>9180</v>
      </c>
      <c r="E4523" s="1738" t="s">
        <v>9126</v>
      </c>
    </row>
    <row r="4524" spans="1:5" ht="15" customHeight="1" x14ac:dyDescent="0.35">
      <c r="A4524" s="1705">
        <v>72220</v>
      </c>
      <c r="B4524" s="1706">
        <v>0.17</v>
      </c>
      <c r="C4524" s="100" t="s">
        <v>9657</v>
      </c>
      <c r="E4524" s="1705" t="s">
        <v>9583</v>
      </c>
    </row>
    <row r="4525" spans="1:5" ht="15" customHeight="1" x14ac:dyDescent="0.35">
      <c r="A4525" s="1705">
        <v>72220</v>
      </c>
      <c r="B4525" s="1706">
        <v>0.17</v>
      </c>
      <c r="C4525" s="100" t="s">
        <v>9658</v>
      </c>
      <c r="E4525" s="1705" t="s">
        <v>9583</v>
      </c>
    </row>
    <row r="4526" spans="1:5" ht="15" customHeight="1" x14ac:dyDescent="0.35">
      <c r="A4526" s="1705">
        <v>72220</v>
      </c>
      <c r="B4526" s="1706">
        <v>0.17</v>
      </c>
      <c r="C4526" s="89" t="s">
        <v>10437</v>
      </c>
      <c r="E4526" s="1705" t="s">
        <v>10273</v>
      </c>
    </row>
    <row r="4527" spans="1:5" ht="15" customHeight="1" x14ac:dyDescent="0.35">
      <c r="A4527" s="1705">
        <v>72220</v>
      </c>
      <c r="B4527" s="1706">
        <v>0.17</v>
      </c>
      <c r="C4527" s="89" t="s">
        <v>10438</v>
      </c>
      <c r="E4527" s="1705" t="s">
        <v>10273</v>
      </c>
    </row>
    <row r="4528" spans="1:5" ht="15" customHeight="1" x14ac:dyDescent="0.35">
      <c r="A4528" s="1705">
        <v>72220</v>
      </c>
      <c r="B4528" s="1706">
        <v>0.17</v>
      </c>
      <c r="C4528" s="89" t="s">
        <v>10439</v>
      </c>
      <c r="E4528" s="1705" t="s">
        <v>10273</v>
      </c>
    </row>
    <row r="4529" spans="1:9" ht="15" customHeight="1" x14ac:dyDescent="0.35">
      <c r="A4529" s="1705">
        <v>72220</v>
      </c>
      <c r="B4529" s="1706">
        <v>0.17</v>
      </c>
      <c r="C4529" s="89" t="s">
        <v>10440</v>
      </c>
      <c r="E4529" s="1705" t="s">
        <v>10273</v>
      </c>
    </row>
    <row r="4530" spans="1:9" ht="15" customHeight="1" x14ac:dyDescent="0.35">
      <c r="A4530" s="1705">
        <v>72220</v>
      </c>
      <c r="B4530" s="1706">
        <v>0.17</v>
      </c>
      <c r="C4530" s="100" t="s">
        <v>12116</v>
      </c>
      <c r="E4530" s="100" t="s">
        <v>12088</v>
      </c>
    </row>
    <row r="4531" spans="1:9" ht="15" customHeight="1" x14ac:dyDescent="0.35">
      <c r="A4531" s="1705">
        <v>72220</v>
      </c>
      <c r="B4531" s="1706">
        <v>0.17</v>
      </c>
      <c r="C4531" s="100" t="s">
        <v>12640</v>
      </c>
      <c r="E4531" s="1705" t="s">
        <v>12542</v>
      </c>
    </row>
    <row r="4532" spans="1:9" ht="15" customHeight="1" x14ac:dyDescent="0.35">
      <c r="A4532" s="1705">
        <v>72220</v>
      </c>
      <c r="B4532" s="1706">
        <v>0.17</v>
      </c>
      <c r="C4532" s="100" t="s">
        <v>12641</v>
      </c>
      <c r="E4532" s="1705" t="s">
        <v>12542</v>
      </c>
    </row>
    <row r="4533" spans="1:9" ht="15" customHeight="1" x14ac:dyDescent="0.35">
      <c r="A4533" s="1705">
        <v>72220</v>
      </c>
      <c r="B4533" s="1706">
        <v>0.17</v>
      </c>
      <c r="C4533" s="100" t="s">
        <v>12642</v>
      </c>
      <c r="E4533" s="1705" t="s">
        <v>12542</v>
      </c>
    </row>
    <row r="4534" spans="1:9" ht="15" customHeight="1" x14ac:dyDescent="0.35">
      <c r="A4534" s="1705">
        <v>72220</v>
      </c>
      <c r="B4534" s="1706">
        <v>0.17</v>
      </c>
      <c r="C4534" s="100" t="s">
        <v>3777</v>
      </c>
      <c r="E4534" s="1705" t="s">
        <v>13383</v>
      </c>
    </row>
    <row r="4535" spans="1:9" ht="15" customHeight="1" x14ac:dyDescent="0.35">
      <c r="A4535" s="1705">
        <v>72220</v>
      </c>
      <c r="B4535" s="1706">
        <v>0.17</v>
      </c>
      <c r="C4535" s="100" t="s">
        <v>13623</v>
      </c>
      <c r="E4535" s="1705" t="s">
        <v>13580</v>
      </c>
    </row>
    <row r="4536" spans="1:9" ht="15" customHeight="1" x14ac:dyDescent="0.35">
      <c r="A4536" s="1705">
        <v>72240</v>
      </c>
      <c r="B4536" s="1706">
        <v>0.89</v>
      </c>
      <c r="C4536" s="100" t="s">
        <v>3337</v>
      </c>
      <c r="E4536" s="1705" t="s">
        <v>2994</v>
      </c>
    </row>
    <row r="4537" spans="1:9" ht="15" customHeight="1" x14ac:dyDescent="0.35">
      <c r="A4537" s="1705">
        <v>72240</v>
      </c>
      <c r="B4537" s="1706">
        <v>0.89</v>
      </c>
      <c r="C4537" s="100" t="s">
        <v>3338</v>
      </c>
      <c r="E4537" s="1705" t="s">
        <v>2994</v>
      </c>
    </row>
    <row r="4538" spans="1:9" ht="15" customHeight="1" x14ac:dyDescent="0.35">
      <c r="A4538" s="1705">
        <v>72240</v>
      </c>
      <c r="B4538" s="1706">
        <v>0.89</v>
      </c>
      <c r="C4538" s="100" t="s">
        <v>5846</v>
      </c>
      <c r="E4538" s="100" t="s">
        <v>5695</v>
      </c>
    </row>
    <row r="4539" spans="1:9" ht="15" customHeight="1" x14ac:dyDescent="0.35">
      <c r="A4539" s="1705">
        <v>72240</v>
      </c>
      <c r="B4539" s="1706">
        <v>0.89</v>
      </c>
      <c r="C4539" s="100" t="s">
        <v>3988</v>
      </c>
      <c r="E4539" s="1705" t="s">
        <v>13383</v>
      </c>
    </row>
    <row r="4540" spans="1:9" ht="15" customHeight="1" x14ac:dyDescent="0.35">
      <c r="A4540" s="1705">
        <v>72255</v>
      </c>
      <c r="B4540" s="1706">
        <v>0.89</v>
      </c>
      <c r="C4540" s="100" t="s">
        <v>3339</v>
      </c>
      <c r="E4540" s="1705" t="s">
        <v>2994</v>
      </c>
    </row>
    <row r="4541" spans="1:9" ht="15" customHeight="1" x14ac:dyDescent="0.35">
      <c r="A4541" s="1705">
        <v>72255</v>
      </c>
      <c r="B4541" s="1706">
        <v>0.89</v>
      </c>
      <c r="C4541" s="100" t="s">
        <v>5847</v>
      </c>
      <c r="E4541" s="100" t="s">
        <v>5695</v>
      </c>
    </row>
    <row r="4542" spans="1:9" ht="15" customHeight="1" x14ac:dyDescent="0.35">
      <c r="A4542" s="1705">
        <v>72255</v>
      </c>
      <c r="B4542" s="1706">
        <v>0.89</v>
      </c>
      <c r="C4542" s="100" t="s">
        <v>3989</v>
      </c>
      <c r="E4542" s="1705" t="s">
        <v>13383</v>
      </c>
    </row>
    <row r="4543" spans="1:9" ht="15" customHeight="1" x14ac:dyDescent="0.35">
      <c r="A4543" s="1705">
        <v>72265</v>
      </c>
      <c r="B4543" s="1706">
        <v>0.81</v>
      </c>
      <c r="C4543" s="100" t="s">
        <v>1710</v>
      </c>
      <c r="E4543" s="1705" t="s">
        <v>875</v>
      </c>
    </row>
    <row r="4544" spans="1:9" ht="15" customHeight="1" x14ac:dyDescent="0.35">
      <c r="A4544" s="1705">
        <v>72265</v>
      </c>
      <c r="B4544" s="1706">
        <v>0.81</v>
      </c>
      <c r="C4544" s="100" t="s">
        <v>3317</v>
      </c>
      <c r="E4544" s="1705" t="s">
        <v>2994</v>
      </c>
      <c r="F4544" s="100"/>
      <c r="I4544" s="100"/>
    </row>
    <row r="4545" spans="1:9" ht="15" customHeight="1" x14ac:dyDescent="0.35">
      <c r="A4545" s="1705">
        <v>72265</v>
      </c>
      <c r="B4545" s="1706">
        <v>0.81</v>
      </c>
      <c r="C4545" s="100" t="s">
        <v>3318</v>
      </c>
      <c r="E4545" s="1705" t="s">
        <v>2994</v>
      </c>
    </row>
    <row r="4546" spans="1:9" ht="15" customHeight="1" x14ac:dyDescent="0.35">
      <c r="A4546" s="1705">
        <v>72265</v>
      </c>
      <c r="B4546" s="1706">
        <v>0.81</v>
      </c>
      <c r="C4546" s="100" t="s">
        <v>5840</v>
      </c>
      <c r="E4546" s="100" t="s">
        <v>5695</v>
      </c>
    </row>
    <row r="4547" spans="1:9" ht="15" customHeight="1" x14ac:dyDescent="0.35">
      <c r="A4547" s="1705">
        <v>72265</v>
      </c>
      <c r="B4547" s="1706">
        <v>0.81</v>
      </c>
      <c r="C4547" s="100" t="s">
        <v>3975</v>
      </c>
      <c r="E4547" s="1705" t="s">
        <v>13383</v>
      </c>
    </row>
    <row r="4548" spans="1:9" ht="15" customHeight="1" x14ac:dyDescent="0.35">
      <c r="A4548" s="1705">
        <v>72270</v>
      </c>
      <c r="B4548" s="1706">
        <v>1.3</v>
      </c>
      <c r="C4548" s="100" t="s">
        <v>3503</v>
      </c>
      <c r="E4548" s="1705" t="s">
        <v>2994</v>
      </c>
    </row>
    <row r="4549" spans="1:9" ht="15" customHeight="1" x14ac:dyDescent="0.35">
      <c r="A4549" s="1705">
        <v>72270</v>
      </c>
      <c r="B4549" s="1706">
        <v>1.3</v>
      </c>
      <c r="C4549" s="100" t="s">
        <v>4062</v>
      </c>
      <c r="E4549" s="1705" t="s">
        <v>13383</v>
      </c>
    </row>
    <row r="4550" spans="1:9" ht="15" customHeight="1" x14ac:dyDescent="0.35">
      <c r="A4550" s="1705">
        <v>72285</v>
      </c>
      <c r="B4550" s="1706">
        <v>1.1299999999999999</v>
      </c>
      <c r="C4550" s="100" t="s">
        <v>7687</v>
      </c>
      <c r="E4550" s="1705" t="s">
        <v>7428</v>
      </c>
    </row>
    <row r="4551" spans="1:9" ht="15" customHeight="1" x14ac:dyDescent="0.35">
      <c r="A4551" s="1705">
        <v>72295</v>
      </c>
      <c r="B4551" s="1706">
        <v>0.81</v>
      </c>
      <c r="C4551" s="100" t="s">
        <v>7630</v>
      </c>
      <c r="E4551" s="1705" t="s">
        <v>7428</v>
      </c>
      <c r="F4551" s="100"/>
      <c r="I4551" s="100"/>
    </row>
    <row r="4552" spans="1:9" ht="15" customHeight="1" x14ac:dyDescent="0.35">
      <c r="A4552" s="1705">
        <v>72295</v>
      </c>
      <c r="B4552" s="1706">
        <v>0.81</v>
      </c>
      <c r="C4552" s="100" t="s">
        <v>3976</v>
      </c>
      <c r="E4552" s="1705" t="s">
        <v>13383</v>
      </c>
    </row>
    <row r="4553" spans="1:9" ht="15" customHeight="1" x14ac:dyDescent="0.35">
      <c r="A4553" s="1705">
        <v>73000</v>
      </c>
      <c r="B4553" s="1706">
        <v>0.16</v>
      </c>
      <c r="C4553" s="100" t="s">
        <v>41</v>
      </c>
      <c r="E4553" s="1705" t="s">
        <v>39</v>
      </c>
    </row>
    <row r="4554" spans="1:9" ht="15" customHeight="1" x14ac:dyDescent="0.35">
      <c r="A4554" s="1705">
        <v>73000</v>
      </c>
      <c r="B4554" s="1706">
        <v>0.16</v>
      </c>
      <c r="C4554" s="100" t="s">
        <v>42</v>
      </c>
      <c r="E4554" s="1705" t="s">
        <v>39</v>
      </c>
    </row>
    <row r="4555" spans="1:9" ht="15" customHeight="1" x14ac:dyDescent="0.35">
      <c r="A4555" s="1705">
        <v>73000</v>
      </c>
      <c r="B4555" s="1706">
        <v>0.16</v>
      </c>
      <c r="C4555" s="100" t="s">
        <v>195</v>
      </c>
      <c r="E4555" s="1705" t="s">
        <v>182</v>
      </c>
      <c r="F4555" s="100"/>
      <c r="I4555" s="100"/>
    </row>
    <row r="4556" spans="1:9" ht="15" customHeight="1" x14ac:dyDescent="0.35">
      <c r="A4556" s="1705">
        <v>73000</v>
      </c>
      <c r="B4556" s="1706">
        <v>0.16</v>
      </c>
      <c r="C4556" s="100" t="s">
        <v>196</v>
      </c>
      <c r="E4556" s="1705" t="s">
        <v>182</v>
      </c>
    </row>
    <row r="4557" spans="1:9" ht="15" customHeight="1" x14ac:dyDescent="0.35">
      <c r="A4557" s="1748">
        <v>73000</v>
      </c>
      <c r="B4557" s="1737">
        <v>0.16</v>
      </c>
      <c r="C4557" s="100" t="s">
        <v>557</v>
      </c>
      <c r="E4557" s="1705" t="s">
        <v>532</v>
      </c>
    </row>
    <row r="4558" spans="1:9" ht="15" customHeight="1" x14ac:dyDescent="0.35">
      <c r="A4558" s="1748">
        <v>73000</v>
      </c>
      <c r="B4558" s="1737">
        <v>0.16</v>
      </c>
      <c r="C4558" s="100" t="s">
        <v>558</v>
      </c>
      <c r="E4558" s="1705" t="s">
        <v>532</v>
      </c>
    </row>
    <row r="4559" spans="1:9" ht="15" customHeight="1" x14ac:dyDescent="0.35">
      <c r="A4559" s="1705">
        <v>73000</v>
      </c>
      <c r="B4559" s="1706">
        <v>0.16</v>
      </c>
      <c r="C4559" s="89" t="s">
        <v>13896</v>
      </c>
      <c r="E4559" s="100" t="s">
        <v>875</v>
      </c>
    </row>
    <row r="4560" spans="1:9" ht="15" customHeight="1" x14ac:dyDescent="0.35">
      <c r="A4560" s="1705">
        <v>73000</v>
      </c>
      <c r="B4560" s="1706">
        <v>0.16</v>
      </c>
      <c r="C4560" s="100" t="s">
        <v>8499</v>
      </c>
      <c r="E4560" s="1705" t="s">
        <v>875</v>
      </c>
    </row>
    <row r="4561" spans="1:5" ht="15" customHeight="1" x14ac:dyDescent="0.35">
      <c r="A4561" s="1705">
        <v>73000</v>
      </c>
      <c r="B4561" s="1706">
        <v>0.16</v>
      </c>
      <c r="C4561" s="89" t="s">
        <v>13897</v>
      </c>
      <c r="E4561" s="100" t="s">
        <v>875</v>
      </c>
    </row>
    <row r="4562" spans="1:5" ht="15" customHeight="1" x14ac:dyDescent="0.35">
      <c r="A4562" s="1705">
        <v>73000</v>
      </c>
      <c r="B4562" s="1706">
        <v>0.16</v>
      </c>
      <c r="C4562" s="100" t="s">
        <v>8500</v>
      </c>
      <c r="E4562" s="1705" t="s">
        <v>875</v>
      </c>
    </row>
    <row r="4563" spans="1:5" ht="15" customHeight="1" x14ac:dyDescent="0.35">
      <c r="A4563" s="1705">
        <v>73000</v>
      </c>
      <c r="B4563" s="1706">
        <v>0.16</v>
      </c>
      <c r="C4563" s="89" t="s">
        <v>13898</v>
      </c>
      <c r="E4563" s="100" t="s">
        <v>875</v>
      </c>
    </row>
    <row r="4564" spans="1:5" ht="15" customHeight="1" x14ac:dyDescent="0.35">
      <c r="A4564" s="1705">
        <v>73000</v>
      </c>
      <c r="B4564" s="1706">
        <v>0.16</v>
      </c>
      <c r="C4564" s="89" t="s">
        <v>13899</v>
      </c>
      <c r="E4564" s="100" t="s">
        <v>875</v>
      </c>
    </row>
    <row r="4565" spans="1:5" ht="15" customHeight="1" x14ac:dyDescent="0.35">
      <c r="A4565" s="1705">
        <v>73000</v>
      </c>
      <c r="B4565" s="1706">
        <v>0.16</v>
      </c>
      <c r="C4565" s="100" t="s">
        <v>890</v>
      </c>
      <c r="E4565" s="1705" t="s">
        <v>879</v>
      </c>
    </row>
    <row r="4566" spans="1:5" ht="15" customHeight="1" x14ac:dyDescent="0.35">
      <c r="A4566" s="1705">
        <v>73000</v>
      </c>
      <c r="B4566" s="1706">
        <v>0.16</v>
      </c>
      <c r="C4566" s="100" t="s">
        <v>891</v>
      </c>
      <c r="E4566" s="1705" t="s">
        <v>879</v>
      </c>
    </row>
    <row r="4567" spans="1:5" ht="15" customHeight="1" x14ac:dyDescent="0.35">
      <c r="A4567" s="1705">
        <v>73000</v>
      </c>
      <c r="B4567" s="1706">
        <v>0.16</v>
      </c>
      <c r="C4567" s="100" t="s">
        <v>1287</v>
      </c>
      <c r="E4567" s="1705" t="s">
        <v>1280</v>
      </c>
    </row>
    <row r="4568" spans="1:5" ht="15" customHeight="1" x14ac:dyDescent="0.35">
      <c r="A4568" s="1705">
        <v>73000</v>
      </c>
      <c r="B4568" s="1706">
        <v>0.16</v>
      </c>
      <c r="C4568" s="100" t="s">
        <v>1288</v>
      </c>
      <c r="E4568" s="1705" t="s">
        <v>1280</v>
      </c>
    </row>
    <row r="4569" spans="1:5" ht="15" customHeight="1" x14ac:dyDescent="0.35">
      <c r="A4569" s="1705">
        <v>73000</v>
      </c>
      <c r="B4569" s="1706">
        <v>0.16</v>
      </c>
      <c r="C4569" s="100" t="s">
        <v>1440</v>
      </c>
      <c r="E4569" s="1705" t="s">
        <v>1433</v>
      </c>
    </row>
    <row r="4570" spans="1:5" ht="15" customHeight="1" x14ac:dyDescent="0.35">
      <c r="A4570" s="1705">
        <v>73000</v>
      </c>
      <c r="B4570" s="1706">
        <v>0.16</v>
      </c>
      <c r="C4570" s="100" t="s">
        <v>14923</v>
      </c>
      <c r="E4570" s="1705" t="s">
        <v>1433</v>
      </c>
    </row>
    <row r="4571" spans="1:5" ht="15" customHeight="1" x14ac:dyDescent="0.35">
      <c r="A4571" s="1705">
        <v>73000</v>
      </c>
      <c r="B4571" s="1706">
        <v>0.16</v>
      </c>
      <c r="C4571" s="100" t="s">
        <v>1441</v>
      </c>
      <c r="E4571" s="1705" t="s">
        <v>1433</v>
      </c>
    </row>
    <row r="4572" spans="1:5" ht="15" customHeight="1" x14ac:dyDescent="0.35">
      <c r="A4572" s="1705">
        <v>73000</v>
      </c>
      <c r="B4572" s="1706">
        <v>0.16</v>
      </c>
      <c r="C4572" s="100" t="s">
        <v>14922</v>
      </c>
      <c r="E4572" s="1705" t="s">
        <v>1433</v>
      </c>
    </row>
    <row r="4573" spans="1:5" ht="15" customHeight="1" x14ac:dyDescent="0.35">
      <c r="A4573" s="1705">
        <v>73000</v>
      </c>
      <c r="B4573" s="1706">
        <v>0.16</v>
      </c>
      <c r="C4573" s="89" t="s">
        <v>1761</v>
      </c>
      <c r="E4573" s="1705" t="s">
        <v>1755</v>
      </c>
    </row>
    <row r="4574" spans="1:5" ht="15" customHeight="1" x14ac:dyDescent="0.35">
      <c r="A4574" s="1705">
        <v>73000</v>
      </c>
      <c r="B4574" s="1706">
        <v>0.16</v>
      </c>
      <c r="C4574" s="100" t="s">
        <v>2244</v>
      </c>
      <c r="E4574" s="1705" t="s">
        <v>2237</v>
      </c>
    </row>
    <row r="4575" spans="1:5" ht="15" customHeight="1" x14ac:dyDescent="0.35">
      <c r="A4575" s="1705">
        <v>73000</v>
      </c>
      <c r="B4575" s="1706">
        <v>0.16</v>
      </c>
      <c r="C4575" s="100" t="s">
        <v>2245</v>
      </c>
      <c r="E4575" s="1705" t="s">
        <v>2237</v>
      </c>
    </row>
    <row r="4576" spans="1:5" ht="15" customHeight="1" x14ac:dyDescent="0.35">
      <c r="A4576" s="1705">
        <v>73000</v>
      </c>
      <c r="B4576" s="1706">
        <v>0.16</v>
      </c>
      <c r="C4576" s="100" t="s">
        <v>3007</v>
      </c>
      <c r="E4576" s="1705" t="s">
        <v>2994</v>
      </c>
    </row>
    <row r="4577" spans="1:5" ht="15" customHeight="1" x14ac:dyDescent="0.35">
      <c r="A4577" s="1705">
        <v>73000</v>
      </c>
      <c r="B4577" s="1706">
        <v>0.16</v>
      </c>
      <c r="C4577" s="100" t="s">
        <v>3008</v>
      </c>
      <c r="E4577" s="1705" t="s">
        <v>2994</v>
      </c>
    </row>
    <row r="4578" spans="1:5" ht="15" customHeight="1" x14ac:dyDescent="0.35">
      <c r="A4578" s="1705">
        <v>73000</v>
      </c>
      <c r="B4578" s="1706">
        <v>0.16</v>
      </c>
      <c r="C4578" s="100" t="s">
        <v>3009</v>
      </c>
      <c r="E4578" s="1705" t="s">
        <v>2994</v>
      </c>
    </row>
    <row r="4579" spans="1:5" ht="15" customHeight="1" x14ac:dyDescent="0.35">
      <c r="A4579" s="1705">
        <v>73000</v>
      </c>
      <c r="B4579" s="1706">
        <v>0.16</v>
      </c>
      <c r="C4579" s="89" t="s">
        <v>4293</v>
      </c>
      <c r="E4579" s="1705" t="s">
        <v>4266</v>
      </c>
    </row>
    <row r="4580" spans="1:5" ht="15" customHeight="1" x14ac:dyDescent="0.35">
      <c r="A4580" s="1705">
        <v>73000</v>
      </c>
      <c r="B4580" s="1706">
        <v>0.16</v>
      </c>
      <c r="C4580" s="100" t="s">
        <v>4625</v>
      </c>
      <c r="E4580" s="100" t="s">
        <v>4609</v>
      </c>
    </row>
    <row r="4581" spans="1:5" ht="15" customHeight="1" x14ac:dyDescent="0.35">
      <c r="A4581" s="1705">
        <v>73000</v>
      </c>
      <c r="B4581" s="1706">
        <v>0.16</v>
      </c>
      <c r="C4581" s="100" t="s">
        <v>4626</v>
      </c>
      <c r="E4581" s="100" t="s">
        <v>4609</v>
      </c>
    </row>
    <row r="4582" spans="1:5" ht="15" customHeight="1" x14ac:dyDescent="0.35">
      <c r="A4582" s="1705">
        <v>73000</v>
      </c>
      <c r="B4582" s="1706">
        <v>0.16</v>
      </c>
      <c r="C4582" s="100" t="s">
        <v>5183</v>
      </c>
      <c r="E4582" s="100" t="s">
        <v>5155</v>
      </c>
    </row>
    <row r="4583" spans="1:5" ht="15" customHeight="1" x14ac:dyDescent="0.35">
      <c r="A4583" s="1705">
        <v>73000</v>
      </c>
      <c r="B4583" s="1706">
        <v>0.16</v>
      </c>
      <c r="C4583" s="89" t="s">
        <v>5184</v>
      </c>
      <c r="E4583" s="100" t="s">
        <v>5155</v>
      </c>
    </row>
    <row r="4584" spans="1:5" ht="15" customHeight="1" x14ac:dyDescent="0.35">
      <c r="A4584" s="1705">
        <v>73000</v>
      </c>
      <c r="B4584" s="1706">
        <v>0.16</v>
      </c>
      <c r="C4584" s="100" t="s">
        <v>5475</v>
      </c>
      <c r="E4584" s="100" t="s">
        <v>5452</v>
      </c>
    </row>
    <row r="4585" spans="1:5" ht="15" customHeight="1" x14ac:dyDescent="0.35">
      <c r="A4585" s="1705">
        <v>73000</v>
      </c>
      <c r="B4585" s="1706">
        <v>0.16</v>
      </c>
      <c r="C4585" s="100" t="s">
        <v>5476</v>
      </c>
      <c r="E4585" s="100" t="s">
        <v>5452</v>
      </c>
    </row>
    <row r="4586" spans="1:5" ht="15" customHeight="1" x14ac:dyDescent="0.35">
      <c r="A4586" s="1705">
        <v>73000</v>
      </c>
      <c r="B4586" s="1706">
        <v>0.16</v>
      </c>
      <c r="C4586" s="100" t="s">
        <v>5702</v>
      </c>
      <c r="E4586" s="100" t="s">
        <v>5695</v>
      </c>
    </row>
    <row r="4587" spans="1:5" ht="15" customHeight="1" x14ac:dyDescent="0.35">
      <c r="A4587" s="1705">
        <v>73000</v>
      </c>
      <c r="B4587" s="1706">
        <v>0.16</v>
      </c>
      <c r="C4587" s="100" t="s">
        <v>5703</v>
      </c>
      <c r="E4587" s="100" t="s">
        <v>5695</v>
      </c>
    </row>
    <row r="4588" spans="1:5" ht="15" customHeight="1" x14ac:dyDescent="0.35">
      <c r="A4588" s="1705">
        <v>73000</v>
      </c>
      <c r="B4588" s="1706">
        <v>0.16</v>
      </c>
      <c r="C4588" s="100" t="s">
        <v>557</v>
      </c>
      <c r="E4588" s="100" t="s">
        <v>5695</v>
      </c>
    </row>
    <row r="4589" spans="1:5" ht="15" customHeight="1" x14ac:dyDescent="0.35">
      <c r="A4589" s="1705">
        <v>73000</v>
      </c>
      <c r="B4589" s="1706">
        <v>0.16</v>
      </c>
      <c r="C4589" s="100" t="s">
        <v>558</v>
      </c>
      <c r="E4589" s="100" t="s">
        <v>5695</v>
      </c>
    </row>
    <row r="4590" spans="1:5" ht="15" customHeight="1" x14ac:dyDescent="0.35">
      <c r="A4590" s="1705">
        <v>73000</v>
      </c>
      <c r="B4590" s="1706">
        <v>0.16</v>
      </c>
      <c r="C4590" s="89" t="s">
        <v>8093</v>
      </c>
      <c r="E4590" s="100" t="s">
        <v>5912</v>
      </c>
    </row>
    <row r="4591" spans="1:5" ht="15" customHeight="1" x14ac:dyDescent="0.35">
      <c r="A4591" s="1705">
        <v>73000</v>
      </c>
      <c r="B4591" s="1706">
        <v>0.16</v>
      </c>
      <c r="C4591" s="89" t="s">
        <v>8094</v>
      </c>
      <c r="E4591" s="100" t="s">
        <v>5912</v>
      </c>
    </row>
    <row r="4592" spans="1:5" ht="15" customHeight="1" x14ac:dyDescent="0.35">
      <c r="A4592" s="1705">
        <v>73000</v>
      </c>
      <c r="B4592" s="1706">
        <v>0.16</v>
      </c>
      <c r="C4592" s="100" t="s">
        <v>557</v>
      </c>
      <c r="E4592" s="100" t="s">
        <v>5923</v>
      </c>
    </row>
    <row r="4593" spans="1:5" ht="15" customHeight="1" x14ac:dyDescent="0.35">
      <c r="A4593" s="1705">
        <v>73000</v>
      </c>
      <c r="B4593" s="1706">
        <v>0.16</v>
      </c>
      <c r="C4593" s="100" t="s">
        <v>558</v>
      </c>
      <c r="E4593" s="100" t="s">
        <v>5923</v>
      </c>
    </row>
    <row r="4594" spans="1:5" ht="15" customHeight="1" x14ac:dyDescent="0.35">
      <c r="A4594" s="1705">
        <v>73000</v>
      </c>
      <c r="B4594" s="1706">
        <v>0.16</v>
      </c>
      <c r="C4594" s="89" t="s">
        <v>6124</v>
      </c>
      <c r="E4594" s="100" t="s">
        <v>6110</v>
      </c>
    </row>
    <row r="4595" spans="1:5" ht="15" customHeight="1" x14ac:dyDescent="0.35">
      <c r="A4595" s="1705">
        <v>73000</v>
      </c>
      <c r="B4595" s="1706">
        <v>0.16</v>
      </c>
      <c r="C4595" s="89" t="s">
        <v>6125</v>
      </c>
      <c r="E4595" s="100" t="s">
        <v>6110</v>
      </c>
    </row>
    <row r="4596" spans="1:5" ht="15" customHeight="1" x14ac:dyDescent="0.35">
      <c r="A4596" s="1705">
        <v>73000</v>
      </c>
      <c r="B4596" s="1706">
        <v>0.16</v>
      </c>
      <c r="C4596" s="100" t="s">
        <v>6974</v>
      </c>
      <c r="E4596" s="1705" t="s">
        <v>6965</v>
      </c>
    </row>
    <row r="4597" spans="1:5" ht="15" customHeight="1" x14ac:dyDescent="0.35">
      <c r="A4597" s="1705">
        <v>73000</v>
      </c>
      <c r="B4597" s="1706">
        <v>0.16</v>
      </c>
      <c r="C4597" s="100" t="s">
        <v>6975</v>
      </c>
      <c r="E4597" s="1705" t="s">
        <v>6965</v>
      </c>
    </row>
    <row r="4598" spans="1:5" ht="15" customHeight="1" x14ac:dyDescent="0.35">
      <c r="A4598" s="1705">
        <v>73000</v>
      </c>
      <c r="B4598" s="1706">
        <v>0.16</v>
      </c>
      <c r="C4598" s="100" t="s">
        <v>6976</v>
      </c>
      <c r="E4598" s="1705" t="s">
        <v>6965</v>
      </c>
    </row>
    <row r="4599" spans="1:5" ht="15" customHeight="1" x14ac:dyDescent="0.35">
      <c r="A4599" s="1705">
        <v>73000</v>
      </c>
      <c r="B4599" s="1706">
        <v>0.16</v>
      </c>
      <c r="C4599" s="100" t="s">
        <v>7435</v>
      </c>
      <c r="E4599" s="1705" t="s">
        <v>7428</v>
      </c>
    </row>
    <row r="4600" spans="1:5" ht="15" customHeight="1" x14ac:dyDescent="0.35">
      <c r="A4600" s="1705">
        <v>73000</v>
      </c>
      <c r="B4600" s="1706">
        <v>0.16</v>
      </c>
      <c r="C4600" s="89" t="s">
        <v>8388</v>
      </c>
      <c r="E4600" s="100" t="s">
        <v>8381</v>
      </c>
    </row>
    <row r="4601" spans="1:5" ht="15" customHeight="1" x14ac:dyDescent="0.35">
      <c r="A4601" s="1705">
        <v>73000</v>
      </c>
      <c r="B4601" s="1706">
        <v>0.16</v>
      </c>
      <c r="C4601" s="89" t="s">
        <v>8389</v>
      </c>
      <c r="E4601" s="100" t="s">
        <v>8381</v>
      </c>
    </row>
    <row r="4602" spans="1:5" ht="15" customHeight="1" x14ac:dyDescent="0.35">
      <c r="A4602" s="1705">
        <v>73000</v>
      </c>
      <c r="B4602" s="1706">
        <v>0.16</v>
      </c>
      <c r="C4602" s="100" t="s">
        <v>8697</v>
      </c>
      <c r="E4602" s="1705" t="s">
        <v>8689</v>
      </c>
    </row>
    <row r="4603" spans="1:5" ht="15" customHeight="1" x14ac:dyDescent="0.35">
      <c r="A4603" s="1705">
        <v>73000</v>
      </c>
      <c r="B4603" s="1706">
        <v>0.16</v>
      </c>
      <c r="C4603" s="89" t="s">
        <v>8698</v>
      </c>
      <c r="E4603" s="1705" t="s">
        <v>8689</v>
      </c>
    </row>
    <row r="4604" spans="1:5" ht="15" customHeight="1" x14ac:dyDescent="0.35">
      <c r="A4604" s="1705">
        <v>73000</v>
      </c>
      <c r="B4604" s="1706">
        <v>0.16</v>
      </c>
      <c r="C4604" s="89" t="s">
        <v>8699</v>
      </c>
      <c r="E4604" s="1705" t="s">
        <v>8689</v>
      </c>
    </row>
    <row r="4605" spans="1:5" ht="15" customHeight="1" x14ac:dyDescent="0.35">
      <c r="A4605" s="1705">
        <v>73000</v>
      </c>
      <c r="B4605" s="1706">
        <v>0.16</v>
      </c>
      <c r="C4605" s="89" t="s">
        <v>9136</v>
      </c>
      <c r="E4605" s="1738" t="s">
        <v>9126</v>
      </c>
    </row>
    <row r="4606" spans="1:5" ht="15" customHeight="1" x14ac:dyDescent="0.35">
      <c r="A4606" s="1705">
        <v>73000</v>
      </c>
      <c r="B4606" s="1706">
        <v>0.16</v>
      </c>
      <c r="C4606" s="89" t="s">
        <v>9137</v>
      </c>
      <c r="E4606" s="1738" t="s">
        <v>9126</v>
      </c>
    </row>
    <row r="4607" spans="1:5" ht="15" customHeight="1" x14ac:dyDescent="0.35">
      <c r="A4607" s="1705">
        <v>73000</v>
      </c>
      <c r="B4607" s="1706">
        <v>0.16</v>
      </c>
      <c r="C4607" s="100" t="s">
        <v>557</v>
      </c>
      <c r="E4607" s="1738" t="s">
        <v>9126</v>
      </c>
    </row>
    <row r="4608" spans="1:5" ht="15" customHeight="1" x14ac:dyDescent="0.35">
      <c r="A4608" s="1705">
        <v>73000</v>
      </c>
      <c r="B4608" s="1706">
        <v>0.16</v>
      </c>
      <c r="C4608" s="100" t="s">
        <v>558</v>
      </c>
      <c r="E4608" s="1738" t="s">
        <v>9126</v>
      </c>
    </row>
    <row r="4609" spans="1:9" ht="15" customHeight="1" x14ac:dyDescent="0.35">
      <c r="A4609" s="1705">
        <v>73000</v>
      </c>
      <c r="B4609" s="1706">
        <v>0.16</v>
      </c>
      <c r="C4609" s="89" t="s">
        <v>9138</v>
      </c>
      <c r="E4609" s="1738" t="s">
        <v>9126</v>
      </c>
      <c r="F4609" s="100"/>
      <c r="I4609" s="100"/>
    </row>
    <row r="4610" spans="1:9" ht="15" customHeight="1" x14ac:dyDescent="0.35">
      <c r="A4610" s="1705">
        <v>73000</v>
      </c>
      <c r="B4610" s="1706">
        <v>0.16</v>
      </c>
      <c r="C4610" s="89" t="s">
        <v>9139</v>
      </c>
      <c r="E4610" s="1738" t="s">
        <v>9126</v>
      </c>
    </row>
    <row r="4611" spans="1:9" ht="15" customHeight="1" x14ac:dyDescent="0.35">
      <c r="A4611" s="1705">
        <v>73000</v>
      </c>
      <c r="B4611" s="1706">
        <v>0.16</v>
      </c>
      <c r="C4611" s="100" t="s">
        <v>195</v>
      </c>
      <c r="E4611" s="1705" t="s">
        <v>9583</v>
      </c>
    </row>
    <row r="4612" spans="1:9" ht="15" customHeight="1" x14ac:dyDescent="0.35">
      <c r="A4612" s="1705">
        <v>73000</v>
      </c>
      <c r="B4612" s="1706">
        <v>0.16</v>
      </c>
      <c r="C4612" s="100" t="s">
        <v>9612</v>
      </c>
      <c r="E4612" s="1705" t="s">
        <v>9583</v>
      </c>
    </row>
    <row r="4613" spans="1:9" ht="15" customHeight="1" x14ac:dyDescent="0.35">
      <c r="A4613" s="1705">
        <v>73000</v>
      </c>
      <c r="B4613" s="1706">
        <v>0.16</v>
      </c>
      <c r="C4613" s="100" t="s">
        <v>196</v>
      </c>
      <c r="E4613" s="1705" t="s">
        <v>9583</v>
      </c>
    </row>
    <row r="4614" spans="1:9" ht="15" customHeight="1" x14ac:dyDescent="0.35">
      <c r="A4614" s="1705">
        <v>73000</v>
      </c>
      <c r="B4614" s="1706">
        <v>0.16</v>
      </c>
      <c r="C4614" s="100" t="s">
        <v>9613</v>
      </c>
      <c r="E4614" s="1705" t="s">
        <v>9583</v>
      </c>
    </row>
    <row r="4615" spans="1:9" ht="15" customHeight="1" x14ac:dyDescent="0.35">
      <c r="A4615" s="1705">
        <v>73000</v>
      </c>
      <c r="B4615" s="1706">
        <v>0.16</v>
      </c>
      <c r="C4615" s="89" t="s">
        <v>10299</v>
      </c>
      <c r="E4615" s="1705" t="s">
        <v>10273</v>
      </c>
    </row>
    <row r="4616" spans="1:9" ht="15" customHeight="1" x14ac:dyDescent="0.35">
      <c r="A4616" s="1705">
        <v>73000</v>
      </c>
      <c r="B4616" s="1706">
        <v>0.16</v>
      </c>
      <c r="C4616" s="89" t="s">
        <v>10300</v>
      </c>
      <c r="E4616" s="1705" t="s">
        <v>10273</v>
      </c>
    </row>
    <row r="4617" spans="1:9" ht="15" customHeight="1" x14ac:dyDescent="0.35">
      <c r="A4617" s="1705">
        <v>73000</v>
      </c>
      <c r="B4617" s="1706">
        <v>0.16</v>
      </c>
      <c r="C4617" s="100" t="s">
        <v>3745</v>
      </c>
      <c r="E4617" s="100" t="s">
        <v>12088</v>
      </c>
    </row>
    <row r="4618" spans="1:9" ht="15" customHeight="1" x14ac:dyDescent="0.35">
      <c r="A4618" s="1705">
        <v>73000</v>
      </c>
      <c r="B4618" s="1706">
        <v>0.16</v>
      </c>
      <c r="C4618" s="100" t="s">
        <v>3746</v>
      </c>
      <c r="E4618" s="100" t="s">
        <v>12088</v>
      </c>
      <c r="F4618" s="100"/>
      <c r="I4618" s="100"/>
    </row>
    <row r="4619" spans="1:9" ht="15" customHeight="1" x14ac:dyDescent="0.35">
      <c r="A4619" s="1705">
        <v>73000</v>
      </c>
      <c r="B4619" s="1706">
        <v>0.16</v>
      </c>
      <c r="C4619" s="100" t="s">
        <v>12560</v>
      </c>
      <c r="E4619" s="1705" t="s">
        <v>12542</v>
      </c>
    </row>
    <row r="4620" spans="1:9" ht="15" customHeight="1" x14ac:dyDescent="0.35">
      <c r="A4620" s="1705">
        <v>73000</v>
      </c>
      <c r="B4620" s="1706">
        <v>0.16</v>
      </c>
      <c r="C4620" s="100" t="s">
        <v>12561</v>
      </c>
      <c r="E4620" s="1705" t="s">
        <v>12542</v>
      </c>
    </row>
    <row r="4621" spans="1:9" ht="15" customHeight="1" x14ac:dyDescent="0.35">
      <c r="A4621" s="1705">
        <v>73000</v>
      </c>
      <c r="B4621" s="1706">
        <v>0.16</v>
      </c>
      <c r="C4621" s="100" t="s">
        <v>12562</v>
      </c>
      <c r="E4621" s="1705" t="s">
        <v>12542</v>
      </c>
    </row>
    <row r="4622" spans="1:9" ht="15" customHeight="1" x14ac:dyDescent="0.35">
      <c r="A4622" s="1705">
        <v>73000</v>
      </c>
      <c r="B4622" s="1706">
        <v>0.16</v>
      </c>
      <c r="C4622" s="100" t="s">
        <v>12563</v>
      </c>
      <c r="E4622" s="1705" t="s">
        <v>12542</v>
      </c>
    </row>
    <row r="4623" spans="1:9" ht="15" customHeight="1" x14ac:dyDescent="0.35">
      <c r="A4623" s="1705">
        <v>73000</v>
      </c>
      <c r="B4623" s="1706">
        <v>0.16</v>
      </c>
      <c r="C4623" s="100" t="s">
        <v>13385</v>
      </c>
      <c r="E4623" s="1705" t="s">
        <v>13383</v>
      </c>
    </row>
    <row r="4624" spans="1:9" ht="15" customHeight="1" x14ac:dyDescent="0.35">
      <c r="A4624" s="1705">
        <v>73000</v>
      </c>
      <c r="B4624" s="1706">
        <v>0.16</v>
      </c>
      <c r="C4624" s="100" t="s">
        <v>3745</v>
      </c>
      <c r="E4624" s="1705" t="s">
        <v>13383</v>
      </c>
    </row>
    <row r="4625" spans="1:9" ht="15" customHeight="1" x14ac:dyDescent="0.35">
      <c r="A4625" s="1705">
        <v>73000</v>
      </c>
      <c r="B4625" s="1706">
        <v>0.16</v>
      </c>
      <c r="C4625" s="100" t="s">
        <v>3746</v>
      </c>
      <c r="E4625" s="1705" t="s">
        <v>13383</v>
      </c>
    </row>
    <row r="4626" spans="1:9" ht="15" customHeight="1" x14ac:dyDescent="0.35">
      <c r="A4626" s="1705">
        <v>73000</v>
      </c>
      <c r="B4626" s="1706">
        <v>0.16</v>
      </c>
      <c r="C4626" s="100" t="s">
        <v>13589</v>
      </c>
      <c r="E4626" s="1705" t="s">
        <v>13580</v>
      </c>
      <c r="F4626" s="100"/>
      <c r="I4626" s="100"/>
    </row>
    <row r="4627" spans="1:9" ht="15" customHeight="1" x14ac:dyDescent="0.35">
      <c r="A4627" s="1705">
        <v>73000</v>
      </c>
      <c r="B4627" s="1706">
        <v>0.16</v>
      </c>
      <c r="C4627" s="100" t="s">
        <v>13590</v>
      </c>
      <c r="E4627" s="1705" t="s">
        <v>13580</v>
      </c>
    </row>
    <row r="4628" spans="1:9" ht="15" customHeight="1" x14ac:dyDescent="0.35">
      <c r="A4628" s="1705">
        <v>73010</v>
      </c>
      <c r="B4628" s="1706">
        <v>0.17</v>
      </c>
      <c r="C4628" s="100" t="s">
        <v>67</v>
      </c>
      <c r="E4628" s="1705" t="s">
        <v>39</v>
      </c>
    </row>
    <row r="4629" spans="1:9" ht="15" customHeight="1" x14ac:dyDescent="0.35">
      <c r="A4629" s="1705">
        <v>73010</v>
      </c>
      <c r="B4629" s="1706">
        <v>0.17</v>
      </c>
      <c r="C4629" s="100" t="s">
        <v>235</v>
      </c>
      <c r="E4629" s="1705" t="s">
        <v>182</v>
      </c>
    </row>
    <row r="4630" spans="1:9" ht="15" customHeight="1" x14ac:dyDescent="0.35">
      <c r="A4630" s="1705">
        <v>73010</v>
      </c>
      <c r="B4630" s="1706">
        <v>0.17</v>
      </c>
      <c r="C4630" s="100" t="s">
        <v>236</v>
      </c>
      <c r="E4630" s="1705" t="s">
        <v>182</v>
      </c>
    </row>
    <row r="4631" spans="1:9" ht="15" customHeight="1" x14ac:dyDescent="0.35">
      <c r="A4631" s="1748">
        <v>73010</v>
      </c>
      <c r="B4631" s="1737">
        <v>0.17</v>
      </c>
      <c r="C4631" s="100" t="s">
        <v>583</v>
      </c>
      <c r="E4631" s="1705" t="s">
        <v>532</v>
      </c>
    </row>
    <row r="4632" spans="1:9" ht="15" customHeight="1" x14ac:dyDescent="0.35">
      <c r="A4632" s="1748">
        <v>73010</v>
      </c>
      <c r="B4632" s="1737">
        <v>0.17</v>
      </c>
      <c r="C4632" s="100" t="s">
        <v>584</v>
      </c>
      <c r="E4632" s="1705" t="s">
        <v>532</v>
      </c>
    </row>
    <row r="4633" spans="1:9" ht="15" customHeight="1" x14ac:dyDescent="0.35">
      <c r="A4633" s="1705">
        <v>73010</v>
      </c>
      <c r="B4633" s="1706">
        <v>0.17</v>
      </c>
      <c r="C4633" s="100" t="s">
        <v>1648</v>
      </c>
      <c r="E4633" s="1705" t="s">
        <v>875</v>
      </c>
    </row>
    <row r="4634" spans="1:9" ht="15" customHeight="1" x14ac:dyDescent="0.35">
      <c r="A4634" s="1705">
        <v>73010</v>
      </c>
      <c r="B4634" s="1706">
        <v>0.17</v>
      </c>
      <c r="C4634" s="89" t="s">
        <v>13929</v>
      </c>
      <c r="E4634" s="100" t="s">
        <v>875</v>
      </c>
    </row>
    <row r="4635" spans="1:9" ht="15" customHeight="1" x14ac:dyDescent="0.35">
      <c r="A4635" s="1705">
        <v>73010</v>
      </c>
      <c r="B4635" s="1706">
        <v>0.17</v>
      </c>
      <c r="C4635" s="100" t="s">
        <v>1649</v>
      </c>
      <c r="E4635" s="1705" t="s">
        <v>875</v>
      </c>
    </row>
    <row r="4636" spans="1:9" ht="15" customHeight="1" x14ac:dyDescent="0.35">
      <c r="A4636" s="1705">
        <v>73010</v>
      </c>
      <c r="B4636" s="1706">
        <v>0.17</v>
      </c>
      <c r="C4636" s="89" t="s">
        <v>13930</v>
      </c>
      <c r="E4636" s="100" t="s">
        <v>875</v>
      </c>
    </row>
    <row r="4637" spans="1:9" ht="15" customHeight="1" x14ac:dyDescent="0.35">
      <c r="A4637" s="1705">
        <v>73010</v>
      </c>
      <c r="B4637" s="1706">
        <v>0.17</v>
      </c>
      <c r="C4637" s="89" t="s">
        <v>13931</v>
      </c>
      <c r="E4637" s="100" t="s">
        <v>875</v>
      </c>
    </row>
    <row r="4638" spans="1:9" ht="15" customHeight="1" x14ac:dyDescent="0.35">
      <c r="A4638" s="1705">
        <v>73010</v>
      </c>
      <c r="B4638" s="1706">
        <v>0.17</v>
      </c>
      <c r="C4638" s="100" t="s">
        <v>924</v>
      </c>
      <c r="E4638" s="1705" t="s">
        <v>879</v>
      </c>
    </row>
    <row r="4639" spans="1:9" ht="15" customHeight="1" x14ac:dyDescent="0.35">
      <c r="A4639" s="1705">
        <v>73010</v>
      </c>
      <c r="B4639" s="1706">
        <v>0.17</v>
      </c>
      <c r="C4639" s="100" t="s">
        <v>925</v>
      </c>
      <c r="E4639" s="1705" t="s">
        <v>879</v>
      </c>
    </row>
    <row r="4640" spans="1:9" ht="15" customHeight="1" x14ac:dyDescent="0.35">
      <c r="A4640" s="1705">
        <v>73010</v>
      </c>
      <c r="B4640" s="1706">
        <v>0.17</v>
      </c>
      <c r="C4640" s="100" t="s">
        <v>1312</v>
      </c>
      <c r="E4640" s="1705" t="s">
        <v>1280</v>
      </c>
    </row>
    <row r="4641" spans="1:9" ht="15" customHeight="1" x14ac:dyDescent="0.35">
      <c r="A4641" s="1705">
        <v>73010</v>
      </c>
      <c r="B4641" s="1706">
        <v>0.17</v>
      </c>
      <c r="C4641" s="100" t="s">
        <v>1313</v>
      </c>
      <c r="E4641" s="1705" t="s">
        <v>1280</v>
      </c>
    </row>
    <row r="4642" spans="1:9" ht="15" customHeight="1" x14ac:dyDescent="0.35">
      <c r="A4642" s="1705">
        <v>73010</v>
      </c>
      <c r="B4642" s="1706">
        <v>0.17</v>
      </c>
      <c r="C4642" s="100" t="s">
        <v>2274</v>
      </c>
      <c r="E4642" s="1705" t="s">
        <v>2237</v>
      </c>
    </row>
    <row r="4643" spans="1:9" ht="15" customHeight="1" x14ac:dyDescent="0.35">
      <c r="A4643" s="1705">
        <v>73010</v>
      </c>
      <c r="B4643" s="1706">
        <v>0.17</v>
      </c>
      <c r="C4643" s="100" t="s">
        <v>3056</v>
      </c>
      <c r="E4643" s="1705" t="s">
        <v>2994</v>
      </c>
    </row>
    <row r="4644" spans="1:9" ht="15" customHeight="1" x14ac:dyDescent="0.35">
      <c r="A4644" s="1705">
        <v>73010</v>
      </c>
      <c r="B4644" s="1706">
        <v>0.17</v>
      </c>
      <c r="C4644" s="100" t="s">
        <v>3057</v>
      </c>
      <c r="E4644" s="1705" t="s">
        <v>2994</v>
      </c>
    </row>
    <row r="4645" spans="1:9" ht="15" customHeight="1" x14ac:dyDescent="0.35">
      <c r="A4645" s="1705">
        <v>73010</v>
      </c>
      <c r="B4645" s="1706">
        <v>0.17</v>
      </c>
      <c r="C4645" s="100" t="s">
        <v>3058</v>
      </c>
      <c r="E4645" s="1705" t="s">
        <v>2994</v>
      </c>
      <c r="F4645" s="100"/>
      <c r="I4645" s="100"/>
    </row>
    <row r="4646" spans="1:9" ht="15" customHeight="1" x14ac:dyDescent="0.35">
      <c r="A4646" s="1705">
        <v>73010</v>
      </c>
      <c r="B4646" s="1706">
        <v>0.17</v>
      </c>
      <c r="C4646" s="89" t="s">
        <v>4313</v>
      </c>
      <c r="E4646" s="1705" t="s">
        <v>4266</v>
      </c>
    </row>
    <row r="4647" spans="1:9" ht="15" customHeight="1" x14ac:dyDescent="0.35">
      <c r="A4647" s="1705">
        <v>73010</v>
      </c>
      <c r="B4647" s="1706">
        <v>0.17</v>
      </c>
      <c r="C4647" s="89" t="s">
        <v>4314</v>
      </c>
      <c r="E4647" s="1705" t="s">
        <v>4266</v>
      </c>
    </row>
    <row r="4648" spans="1:9" ht="15" customHeight="1" x14ac:dyDescent="0.35">
      <c r="A4648" s="1705">
        <v>73010</v>
      </c>
      <c r="B4648" s="1706">
        <v>0.17</v>
      </c>
      <c r="C4648" s="100" t="s">
        <v>4652</v>
      </c>
      <c r="E4648" s="100" t="s">
        <v>4609</v>
      </c>
    </row>
    <row r="4649" spans="1:9" ht="15" customHeight="1" x14ac:dyDescent="0.35">
      <c r="A4649" s="1705">
        <v>73010</v>
      </c>
      <c r="B4649" s="1706">
        <v>0.17</v>
      </c>
      <c r="C4649" s="100" t="s">
        <v>4653</v>
      </c>
      <c r="E4649" s="100" t="s">
        <v>4609</v>
      </c>
    </row>
    <row r="4650" spans="1:9" ht="15" customHeight="1" x14ac:dyDescent="0.35">
      <c r="A4650" s="1705">
        <v>73010</v>
      </c>
      <c r="B4650" s="1706">
        <v>0.17</v>
      </c>
      <c r="C4650" s="100" t="s">
        <v>5204</v>
      </c>
      <c r="E4650" s="100" t="s">
        <v>5155</v>
      </c>
    </row>
    <row r="4651" spans="1:9" ht="15" customHeight="1" x14ac:dyDescent="0.35">
      <c r="A4651" s="1705">
        <v>73010</v>
      </c>
      <c r="B4651" s="1706">
        <v>0.17</v>
      </c>
      <c r="C4651" s="100" t="s">
        <v>5205</v>
      </c>
      <c r="E4651" s="100" t="s">
        <v>5155</v>
      </c>
    </row>
    <row r="4652" spans="1:9" ht="15" customHeight="1" x14ac:dyDescent="0.35">
      <c r="A4652" s="1705">
        <v>73010</v>
      </c>
      <c r="B4652" s="1706">
        <v>0.17</v>
      </c>
      <c r="C4652" s="100" t="s">
        <v>5503</v>
      </c>
      <c r="E4652" s="100" t="s">
        <v>5452</v>
      </c>
    </row>
    <row r="4653" spans="1:9" ht="14.5" customHeight="1" x14ac:dyDescent="0.35">
      <c r="A4653" s="1705">
        <v>73010</v>
      </c>
      <c r="B4653" s="1706">
        <v>0.17</v>
      </c>
      <c r="C4653" s="100" t="s">
        <v>5504</v>
      </c>
      <c r="E4653" s="100" t="s">
        <v>5452</v>
      </c>
      <c r="F4653" s="100"/>
      <c r="I4653" s="100"/>
    </row>
    <row r="4654" spans="1:9" ht="14.5" customHeight="1" x14ac:dyDescent="0.35">
      <c r="A4654" s="1705">
        <v>73010</v>
      </c>
      <c r="B4654" s="1706">
        <v>0.17</v>
      </c>
      <c r="C4654" s="100" t="s">
        <v>583</v>
      </c>
      <c r="E4654" s="100" t="s">
        <v>5695</v>
      </c>
    </row>
    <row r="4655" spans="1:9" ht="14.5" customHeight="1" x14ac:dyDescent="0.35">
      <c r="A4655" s="1705">
        <v>73010</v>
      </c>
      <c r="B4655" s="1706">
        <v>0.17</v>
      </c>
      <c r="C4655" s="100" t="s">
        <v>584</v>
      </c>
      <c r="E4655" s="100" t="s">
        <v>5695</v>
      </c>
    </row>
    <row r="4656" spans="1:9" ht="14.5" customHeight="1" x14ac:dyDescent="0.35">
      <c r="A4656" s="1705">
        <v>73010</v>
      </c>
      <c r="B4656" s="1706">
        <v>0.17</v>
      </c>
      <c r="C4656" s="100" t="s">
        <v>583</v>
      </c>
      <c r="E4656" s="100" t="s">
        <v>5923</v>
      </c>
    </row>
    <row r="4657" spans="1:9" ht="15" customHeight="1" x14ac:dyDescent="0.35">
      <c r="A4657" s="1705">
        <v>73010</v>
      </c>
      <c r="B4657" s="1706">
        <v>0.17</v>
      </c>
      <c r="C4657" s="100" t="s">
        <v>583</v>
      </c>
      <c r="E4657" s="100" t="s">
        <v>5923</v>
      </c>
    </row>
    <row r="4658" spans="1:9" ht="15" customHeight="1" x14ac:dyDescent="0.35">
      <c r="A4658" s="1705">
        <v>73010</v>
      </c>
      <c r="B4658" s="1706">
        <v>0.17</v>
      </c>
      <c r="C4658" s="100" t="s">
        <v>584</v>
      </c>
      <c r="E4658" s="100" t="s">
        <v>5923</v>
      </c>
    </row>
    <row r="4659" spans="1:9" ht="15" customHeight="1" x14ac:dyDescent="0.35">
      <c r="A4659" s="1705">
        <v>73010</v>
      </c>
      <c r="B4659" s="1706">
        <v>0.17</v>
      </c>
      <c r="C4659" s="89" t="s">
        <v>6171</v>
      </c>
      <c r="E4659" s="100" t="s">
        <v>6110</v>
      </c>
    </row>
    <row r="4660" spans="1:9" ht="15" customHeight="1" x14ac:dyDescent="0.35">
      <c r="A4660" s="1705">
        <v>73010</v>
      </c>
      <c r="B4660" s="1706">
        <v>0.17</v>
      </c>
      <c r="C4660" s="89" t="s">
        <v>6172</v>
      </c>
      <c r="E4660" s="100" t="s">
        <v>6110</v>
      </c>
    </row>
    <row r="4661" spans="1:9" ht="15" customHeight="1" x14ac:dyDescent="0.35">
      <c r="A4661" s="1740">
        <v>73010</v>
      </c>
      <c r="B4661" s="1741">
        <v>0.17</v>
      </c>
      <c r="C4661" s="243" t="s">
        <v>7033</v>
      </c>
      <c r="E4661" s="1705" t="s">
        <v>6965</v>
      </c>
    </row>
    <row r="4662" spans="1:9" ht="15" customHeight="1" x14ac:dyDescent="0.35">
      <c r="A4662" s="1705">
        <v>73010</v>
      </c>
      <c r="B4662" s="1706">
        <v>0.17</v>
      </c>
      <c r="C4662" s="100" t="s">
        <v>873</v>
      </c>
      <c r="E4662" s="100" t="s">
        <v>6965</v>
      </c>
    </row>
    <row r="4663" spans="1:9" ht="15" customHeight="1" x14ac:dyDescent="0.35">
      <c r="A4663" s="1705">
        <v>73010</v>
      </c>
      <c r="B4663" s="1706">
        <v>0.17</v>
      </c>
      <c r="C4663" s="89" t="s">
        <v>7034</v>
      </c>
      <c r="E4663" s="1705" t="s">
        <v>6965</v>
      </c>
    </row>
    <row r="4664" spans="1:9" ht="15" customHeight="1" x14ac:dyDescent="0.35">
      <c r="A4664" s="1705">
        <v>73010</v>
      </c>
      <c r="B4664" s="1706">
        <v>0.17</v>
      </c>
      <c r="C4664" s="89" t="s">
        <v>7035</v>
      </c>
      <c r="E4664" s="1705" t="s">
        <v>6965</v>
      </c>
    </row>
    <row r="4665" spans="1:9" ht="15" customHeight="1" x14ac:dyDescent="0.35">
      <c r="A4665" s="1705">
        <v>73010</v>
      </c>
      <c r="B4665" s="1706">
        <v>0.17</v>
      </c>
      <c r="C4665" s="100" t="s">
        <v>7469</v>
      </c>
      <c r="E4665" s="1705" t="s">
        <v>7428</v>
      </c>
    </row>
    <row r="4666" spans="1:9" ht="15" customHeight="1" x14ac:dyDescent="0.35">
      <c r="A4666" s="1705">
        <v>73010</v>
      </c>
      <c r="B4666" s="1706">
        <v>0.17</v>
      </c>
      <c r="C4666" s="100" t="s">
        <v>7470</v>
      </c>
      <c r="E4666" s="1705" t="s">
        <v>7428</v>
      </c>
    </row>
    <row r="4667" spans="1:9" ht="15" customHeight="1" x14ac:dyDescent="0.35">
      <c r="A4667" s="1705">
        <v>73010</v>
      </c>
      <c r="B4667" s="1706">
        <v>0.17</v>
      </c>
      <c r="C4667" s="100" t="s">
        <v>7471</v>
      </c>
      <c r="E4667" s="1705" t="s">
        <v>7428</v>
      </c>
      <c r="F4667" s="100"/>
      <c r="I4667" s="100"/>
    </row>
    <row r="4668" spans="1:9" ht="15" customHeight="1" x14ac:dyDescent="0.35">
      <c r="A4668" s="1705">
        <v>73010</v>
      </c>
      <c r="B4668" s="1706">
        <v>0.17</v>
      </c>
      <c r="C4668" s="100" t="s">
        <v>8746</v>
      </c>
      <c r="E4668" s="1705" t="s">
        <v>8689</v>
      </c>
    </row>
    <row r="4669" spans="1:9" ht="15" customHeight="1" x14ac:dyDescent="0.35">
      <c r="A4669" s="1705">
        <v>73010</v>
      </c>
      <c r="B4669" s="1706">
        <v>0.17</v>
      </c>
      <c r="C4669" s="100" t="s">
        <v>8747</v>
      </c>
      <c r="E4669" s="1705" t="s">
        <v>8689</v>
      </c>
    </row>
    <row r="4670" spans="1:9" ht="15" customHeight="1" x14ac:dyDescent="0.35">
      <c r="A4670" s="1705">
        <v>73010</v>
      </c>
      <c r="B4670" s="1706">
        <v>0.17</v>
      </c>
      <c r="C4670" s="100" t="s">
        <v>8748</v>
      </c>
      <c r="E4670" s="1705" t="s">
        <v>8689</v>
      </c>
    </row>
    <row r="4671" spans="1:9" ht="15" customHeight="1" x14ac:dyDescent="0.35">
      <c r="A4671" s="1705">
        <v>73010</v>
      </c>
      <c r="B4671" s="1706">
        <v>0.17</v>
      </c>
      <c r="C4671" s="89" t="s">
        <v>8749</v>
      </c>
      <c r="E4671" s="1705" t="s">
        <v>8689</v>
      </c>
    </row>
    <row r="4672" spans="1:9" ht="15" customHeight="1" x14ac:dyDescent="0.35">
      <c r="A4672" s="1705">
        <v>73010</v>
      </c>
      <c r="B4672" s="1706">
        <v>0.17</v>
      </c>
      <c r="C4672" s="89" t="s">
        <v>8750</v>
      </c>
      <c r="E4672" s="1705" t="s">
        <v>8689</v>
      </c>
    </row>
    <row r="4673" spans="1:9" ht="15" customHeight="1" x14ac:dyDescent="0.35">
      <c r="A4673" s="1705">
        <v>73010</v>
      </c>
      <c r="B4673" s="1706">
        <v>0.17</v>
      </c>
      <c r="C4673" s="100" t="s">
        <v>9181</v>
      </c>
      <c r="E4673" s="1738" t="s">
        <v>9126</v>
      </c>
    </row>
    <row r="4674" spans="1:9" ht="15" customHeight="1" x14ac:dyDescent="0.35">
      <c r="A4674" s="1705">
        <v>73010</v>
      </c>
      <c r="B4674" s="1706">
        <v>0.17</v>
      </c>
      <c r="C4674" s="100" t="s">
        <v>9182</v>
      </c>
      <c r="E4674" s="1738" t="s">
        <v>9126</v>
      </c>
    </row>
    <row r="4675" spans="1:9" ht="15" customHeight="1" x14ac:dyDescent="0.35">
      <c r="A4675" s="1705">
        <v>73010</v>
      </c>
      <c r="B4675" s="1706">
        <v>0.17</v>
      </c>
      <c r="C4675" s="100" t="s">
        <v>583</v>
      </c>
      <c r="E4675" s="1738" t="s">
        <v>9126</v>
      </c>
    </row>
    <row r="4676" spans="1:9" ht="15" customHeight="1" x14ac:dyDescent="0.35">
      <c r="A4676" s="1705">
        <v>73010</v>
      </c>
      <c r="B4676" s="1706">
        <v>0.17</v>
      </c>
      <c r="C4676" s="100" t="s">
        <v>584</v>
      </c>
      <c r="E4676" s="1738" t="s">
        <v>9126</v>
      </c>
    </row>
    <row r="4677" spans="1:9" ht="15" customHeight="1" x14ac:dyDescent="0.35">
      <c r="A4677" s="1705">
        <v>73010</v>
      </c>
      <c r="B4677" s="1706">
        <v>0.17</v>
      </c>
      <c r="C4677" s="100" t="s">
        <v>9659</v>
      </c>
      <c r="E4677" s="1705" t="s">
        <v>9583</v>
      </c>
    </row>
    <row r="4678" spans="1:9" ht="15" customHeight="1" x14ac:dyDescent="0.35">
      <c r="A4678" s="1705">
        <v>73010</v>
      </c>
      <c r="B4678" s="1706">
        <v>0.17</v>
      </c>
      <c r="C4678" s="100" t="s">
        <v>9660</v>
      </c>
      <c r="E4678" s="1705" t="s">
        <v>9583</v>
      </c>
    </row>
    <row r="4679" spans="1:9" ht="15" customHeight="1" x14ac:dyDescent="0.35">
      <c r="A4679" s="1705">
        <v>73010</v>
      </c>
      <c r="B4679" s="1706">
        <v>0.17</v>
      </c>
      <c r="C4679" s="100" t="s">
        <v>9661</v>
      </c>
      <c r="E4679" s="1705" t="s">
        <v>9583</v>
      </c>
    </row>
    <row r="4680" spans="1:9" ht="15" customHeight="1" x14ac:dyDescent="0.35">
      <c r="A4680" s="1705">
        <v>73010</v>
      </c>
      <c r="B4680" s="1706">
        <v>0.17</v>
      </c>
      <c r="C4680" s="100" t="s">
        <v>9662</v>
      </c>
      <c r="E4680" s="1705" t="s">
        <v>9583</v>
      </c>
    </row>
    <row r="4681" spans="1:9" ht="15" customHeight="1" x14ac:dyDescent="0.35">
      <c r="A4681" s="1705">
        <v>73010</v>
      </c>
      <c r="B4681" s="1706">
        <v>0.17</v>
      </c>
      <c r="C4681" s="100" t="s">
        <v>12117</v>
      </c>
      <c r="E4681" s="100" t="s">
        <v>12088</v>
      </c>
    </row>
    <row r="4682" spans="1:9" ht="15" customHeight="1" x14ac:dyDescent="0.35">
      <c r="A4682" s="1705">
        <v>73010</v>
      </c>
      <c r="B4682" s="1706">
        <v>0.17</v>
      </c>
      <c r="C4682" s="100" t="s">
        <v>12118</v>
      </c>
      <c r="E4682" s="100" t="s">
        <v>12088</v>
      </c>
      <c r="F4682" s="100"/>
      <c r="I4682" s="100"/>
    </row>
    <row r="4683" spans="1:9" ht="15" customHeight="1" x14ac:dyDescent="0.35">
      <c r="A4683" s="1705">
        <v>73010</v>
      </c>
      <c r="B4683" s="1706">
        <v>0.17</v>
      </c>
      <c r="C4683" s="100" t="s">
        <v>12643</v>
      </c>
      <c r="E4683" s="1705" t="s">
        <v>12542</v>
      </c>
    </row>
    <row r="4684" spans="1:9" ht="15" customHeight="1" x14ac:dyDescent="0.35">
      <c r="A4684" s="1705">
        <v>73010</v>
      </c>
      <c r="B4684" s="1706">
        <v>0.17</v>
      </c>
      <c r="C4684" s="100" t="s">
        <v>12644</v>
      </c>
      <c r="E4684" s="1705" t="s">
        <v>12542</v>
      </c>
    </row>
    <row r="4685" spans="1:9" ht="15" customHeight="1" x14ac:dyDescent="0.35">
      <c r="A4685" s="1705">
        <v>73010</v>
      </c>
      <c r="B4685" s="1706">
        <v>0.17</v>
      </c>
      <c r="C4685" s="100" t="s">
        <v>12645</v>
      </c>
      <c r="E4685" s="1705" t="s">
        <v>12542</v>
      </c>
    </row>
    <row r="4686" spans="1:9" ht="15" customHeight="1" x14ac:dyDescent="0.35">
      <c r="A4686" s="1705">
        <v>73010</v>
      </c>
      <c r="B4686" s="1706">
        <v>0.17</v>
      </c>
      <c r="C4686" s="100" t="s">
        <v>12646</v>
      </c>
      <c r="E4686" s="1705" t="s">
        <v>12542</v>
      </c>
    </row>
    <row r="4687" spans="1:9" ht="15" customHeight="1" x14ac:dyDescent="0.35">
      <c r="A4687" s="1705">
        <v>73010</v>
      </c>
      <c r="B4687" s="1706">
        <v>0.17</v>
      </c>
      <c r="C4687" s="100" t="s">
        <v>12647</v>
      </c>
      <c r="E4687" s="1705" t="s">
        <v>12542</v>
      </c>
    </row>
    <row r="4688" spans="1:9" ht="15" customHeight="1" x14ac:dyDescent="0.35">
      <c r="A4688" s="1705">
        <v>73010</v>
      </c>
      <c r="B4688" s="1706">
        <v>0.17</v>
      </c>
      <c r="C4688" s="100" t="s">
        <v>3778</v>
      </c>
      <c r="E4688" s="1705" t="s">
        <v>13383</v>
      </c>
      <c r="F4688" s="100"/>
      <c r="I4688" s="100"/>
    </row>
    <row r="4689" spans="1:9" ht="15" customHeight="1" x14ac:dyDescent="0.35">
      <c r="A4689" s="1705">
        <v>73010</v>
      </c>
      <c r="B4689" s="1706">
        <v>0.17</v>
      </c>
      <c r="C4689" s="100" t="s">
        <v>3779</v>
      </c>
      <c r="E4689" s="1705" t="s">
        <v>13383</v>
      </c>
    </row>
    <row r="4690" spans="1:9" ht="15" customHeight="1" x14ac:dyDescent="0.35">
      <c r="A4690" s="1705">
        <v>73010</v>
      </c>
      <c r="B4690" s="1706">
        <v>0.17</v>
      </c>
      <c r="C4690" s="100" t="s">
        <v>13624</v>
      </c>
      <c r="E4690" s="1705" t="s">
        <v>13580</v>
      </c>
    </row>
    <row r="4691" spans="1:9" ht="15" customHeight="1" x14ac:dyDescent="0.35">
      <c r="A4691" s="1705">
        <v>73010</v>
      </c>
      <c r="B4691" s="1706">
        <v>0.17</v>
      </c>
      <c r="C4691" s="100" t="s">
        <v>13625</v>
      </c>
      <c r="E4691" s="1705" t="s">
        <v>13580</v>
      </c>
    </row>
    <row r="4692" spans="1:9" ht="15" customHeight="1" x14ac:dyDescent="0.35">
      <c r="A4692" s="1705">
        <v>73020</v>
      </c>
      <c r="B4692" s="1706">
        <v>0.15</v>
      </c>
      <c r="C4692" s="100" t="s">
        <v>190</v>
      </c>
      <c r="E4692" s="1705" t="s">
        <v>182</v>
      </c>
      <c r="F4692" s="100"/>
      <c r="I4692" s="100"/>
    </row>
    <row r="4693" spans="1:9" ht="15" customHeight="1" x14ac:dyDescent="0.35">
      <c r="A4693" s="1705">
        <v>73020</v>
      </c>
      <c r="B4693" s="1706">
        <v>0.15</v>
      </c>
      <c r="C4693" s="100" t="s">
        <v>191</v>
      </c>
      <c r="E4693" s="1705" t="s">
        <v>182</v>
      </c>
    </row>
    <row r="4694" spans="1:9" ht="15" customHeight="1" x14ac:dyDescent="0.35">
      <c r="A4694" s="1705">
        <v>73020</v>
      </c>
      <c r="B4694" s="1737">
        <v>0.15</v>
      </c>
      <c r="C4694" s="100" t="s">
        <v>553</v>
      </c>
      <c r="E4694" s="1705" t="s">
        <v>532</v>
      </c>
    </row>
    <row r="4695" spans="1:9" ht="15" customHeight="1" x14ac:dyDescent="0.35">
      <c r="A4695" s="1705">
        <v>73020</v>
      </c>
      <c r="B4695" s="1706">
        <v>0.15</v>
      </c>
      <c r="C4695" s="89" t="s">
        <v>13893</v>
      </c>
      <c r="E4695" s="100" t="s">
        <v>875</v>
      </c>
    </row>
    <row r="4696" spans="1:9" ht="15" customHeight="1" x14ac:dyDescent="0.35">
      <c r="A4696" s="1705">
        <v>73020</v>
      </c>
      <c r="B4696" s="1706">
        <v>0.15</v>
      </c>
      <c r="C4696" s="89" t="s">
        <v>13894</v>
      </c>
      <c r="E4696" s="100" t="s">
        <v>875</v>
      </c>
    </row>
    <row r="4697" spans="1:9" ht="15" customHeight="1" x14ac:dyDescent="0.35">
      <c r="A4697" s="1705">
        <v>73020</v>
      </c>
      <c r="B4697" s="1706">
        <v>0.15</v>
      </c>
      <c r="C4697" s="100" t="s">
        <v>884</v>
      </c>
      <c r="E4697" s="1705" t="s">
        <v>879</v>
      </c>
      <c r="F4697" s="100"/>
      <c r="I4697" s="100"/>
    </row>
    <row r="4698" spans="1:9" ht="15" customHeight="1" x14ac:dyDescent="0.35">
      <c r="A4698" s="1705">
        <v>73020</v>
      </c>
      <c r="B4698" s="1706">
        <v>0.15</v>
      </c>
      <c r="C4698" s="100" t="s">
        <v>885</v>
      </c>
      <c r="E4698" s="1705" t="s">
        <v>879</v>
      </c>
    </row>
    <row r="4699" spans="1:9" ht="15" customHeight="1" x14ac:dyDescent="0.35">
      <c r="A4699" s="1705">
        <v>73020</v>
      </c>
      <c r="B4699" s="1706">
        <v>0.15</v>
      </c>
      <c r="C4699" s="100" t="s">
        <v>1279</v>
      </c>
      <c r="E4699" s="1705" t="s">
        <v>1280</v>
      </c>
      <c r="F4699" s="100"/>
      <c r="I4699" s="100"/>
    </row>
    <row r="4700" spans="1:9" ht="15" customHeight="1" x14ac:dyDescent="0.35">
      <c r="A4700" s="1705">
        <v>73020</v>
      </c>
      <c r="B4700" s="1706">
        <v>0.15</v>
      </c>
      <c r="C4700" s="100" t="s">
        <v>1285</v>
      </c>
      <c r="E4700" s="1705" t="s">
        <v>1280</v>
      </c>
    </row>
    <row r="4701" spans="1:9" ht="15" customHeight="1" x14ac:dyDescent="0.35">
      <c r="A4701" s="1705">
        <v>73020</v>
      </c>
      <c r="B4701" s="1706">
        <v>0.15</v>
      </c>
      <c r="C4701" s="100" t="s">
        <v>1432</v>
      </c>
      <c r="E4701" s="1705" t="s">
        <v>1433</v>
      </c>
    </row>
    <row r="4702" spans="1:9" ht="15" customHeight="1" x14ac:dyDescent="0.35">
      <c r="A4702" s="1705">
        <v>73020</v>
      </c>
      <c r="B4702" s="1706">
        <v>0.15</v>
      </c>
      <c r="C4702" s="100" t="s">
        <v>1439</v>
      </c>
      <c r="E4702" s="1705" t="s">
        <v>1433</v>
      </c>
    </row>
    <row r="4703" spans="1:9" ht="14.5" customHeight="1" x14ac:dyDescent="0.35">
      <c r="A4703" s="1705">
        <v>73020</v>
      </c>
      <c r="B4703" s="1706">
        <v>0.15</v>
      </c>
      <c r="C4703" s="100" t="s">
        <v>2241</v>
      </c>
      <c r="E4703" s="1705" t="s">
        <v>2237</v>
      </c>
    </row>
    <row r="4704" spans="1:9" ht="15" customHeight="1" x14ac:dyDescent="0.35">
      <c r="A4704" s="1705">
        <v>73020</v>
      </c>
      <c r="B4704" s="1706">
        <v>0.15</v>
      </c>
      <c r="C4704" s="100" t="s">
        <v>2242</v>
      </c>
      <c r="E4704" s="1705" t="s">
        <v>2237</v>
      </c>
    </row>
    <row r="4705" spans="1:9" ht="14.5" customHeight="1" x14ac:dyDescent="0.35">
      <c r="A4705" s="1705">
        <v>73020</v>
      </c>
      <c r="B4705" s="1706">
        <v>0.15</v>
      </c>
      <c r="C4705" s="100" t="s">
        <v>3001</v>
      </c>
      <c r="E4705" s="1705" t="s">
        <v>2994</v>
      </c>
    </row>
    <row r="4706" spans="1:9" ht="14.5" customHeight="1" x14ac:dyDescent="0.35">
      <c r="A4706" s="1705">
        <v>73020</v>
      </c>
      <c r="B4706" s="1706">
        <v>0.15</v>
      </c>
      <c r="C4706" s="100" t="s">
        <v>3002</v>
      </c>
      <c r="E4706" s="1705" t="s">
        <v>2994</v>
      </c>
    </row>
    <row r="4707" spans="1:9" ht="14.5" customHeight="1" x14ac:dyDescent="0.35">
      <c r="A4707" s="1705">
        <v>73020</v>
      </c>
      <c r="B4707" s="1706">
        <v>0.15</v>
      </c>
      <c r="C4707" s="100" t="s">
        <v>3003</v>
      </c>
      <c r="E4707" s="1705" t="s">
        <v>2994</v>
      </c>
    </row>
    <row r="4708" spans="1:9" ht="15" customHeight="1" x14ac:dyDescent="0.35">
      <c r="A4708" s="1705">
        <v>73020</v>
      </c>
      <c r="B4708" s="1737">
        <v>0.15</v>
      </c>
      <c r="C4708" s="100" t="s">
        <v>4177</v>
      </c>
      <c r="E4708" s="100" t="s">
        <v>4174</v>
      </c>
    </row>
    <row r="4709" spans="1:9" ht="15" customHeight="1" x14ac:dyDescent="0.35">
      <c r="A4709" s="1705">
        <v>73020</v>
      </c>
      <c r="B4709" s="1706">
        <v>0.15</v>
      </c>
      <c r="C4709" s="89" t="s">
        <v>4291</v>
      </c>
      <c r="E4709" s="1705" t="s">
        <v>4266</v>
      </c>
    </row>
    <row r="4710" spans="1:9" ht="15" customHeight="1" x14ac:dyDescent="0.35">
      <c r="A4710" s="1705">
        <v>73020</v>
      </c>
      <c r="B4710" s="1706">
        <v>0.15</v>
      </c>
      <c r="C4710" s="89" t="s">
        <v>4292</v>
      </c>
      <c r="E4710" s="1705" t="s">
        <v>4266</v>
      </c>
    </row>
    <row r="4711" spans="1:9" ht="15" customHeight="1" x14ac:dyDescent="0.35">
      <c r="A4711" s="1705">
        <v>73020</v>
      </c>
      <c r="B4711" s="1706">
        <v>0.15</v>
      </c>
      <c r="C4711" s="100" t="s">
        <v>4617</v>
      </c>
      <c r="E4711" s="100" t="s">
        <v>4609</v>
      </c>
      <c r="F4711" s="100"/>
      <c r="I4711" s="100"/>
    </row>
    <row r="4712" spans="1:9" ht="15" customHeight="1" x14ac:dyDescent="0.35">
      <c r="A4712" s="1705">
        <v>73020</v>
      </c>
      <c r="B4712" s="1706">
        <v>0.15</v>
      </c>
      <c r="C4712" s="100" t="s">
        <v>4618</v>
      </c>
      <c r="E4712" s="100" t="s">
        <v>4609</v>
      </c>
    </row>
    <row r="4713" spans="1:9" ht="15" customHeight="1" x14ac:dyDescent="0.35">
      <c r="A4713" s="1705">
        <v>73020</v>
      </c>
      <c r="B4713" s="1706">
        <v>0.15</v>
      </c>
      <c r="C4713" s="100" t="s">
        <v>4619</v>
      </c>
      <c r="E4713" s="100" t="s">
        <v>4609</v>
      </c>
    </row>
    <row r="4714" spans="1:9" ht="15" customHeight="1" x14ac:dyDescent="0.35">
      <c r="A4714" s="1705">
        <v>73020</v>
      </c>
      <c r="B4714" s="1706">
        <v>0.15</v>
      </c>
      <c r="C4714" s="100" t="s">
        <v>4950</v>
      </c>
      <c r="E4714" s="100" t="s">
        <v>4946</v>
      </c>
      <c r="F4714" s="100"/>
      <c r="I4714" s="100"/>
    </row>
    <row r="4715" spans="1:9" ht="15" customHeight="1" x14ac:dyDescent="0.35">
      <c r="A4715" s="1705">
        <v>73020</v>
      </c>
      <c r="B4715" s="1706">
        <v>0.15</v>
      </c>
      <c r="C4715" s="100" t="s">
        <v>4951</v>
      </c>
      <c r="E4715" s="100" t="s">
        <v>4946</v>
      </c>
    </row>
    <row r="4716" spans="1:9" ht="15" customHeight="1" x14ac:dyDescent="0.35">
      <c r="A4716" s="1705">
        <v>73020</v>
      </c>
      <c r="B4716" s="1706">
        <v>0.15</v>
      </c>
      <c r="C4716" s="100" t="s">
        <v>5472</v>
      </c>
      <c r="E4716" s="100" t="s">
        <v>5452</v>
      </c>
    </row>
    <row r="4717" spans="1:9" ht="15" customHeight="1" x14ac:dyDescent="0.35">
      <c r="A4717" s="1705">
        <v>73020</v>
      </c>
      <c r="B4717" s="1706">
        <v>0.15</v>
      </c>
      <c r="C4717" s="100" t="s">
        <v>5473</v>
      </c>
      <c r="E4717" s="100" t="s">
        <v>5452</v>
      </c>
    </row>
    <row r="4718" spans="1:9" ht="15" customHeight="1" x14ac:dyDescent="0.35">
      <c r="A4718" s="1705">
        <v>73020</v>
      </c>
      <c r="B4718" s="1706">
        <v>0.15</v>
      </c>
      <c r="C4718" s="100" t="s">
        <v>5699</v>
      </c>
      <c r="E4718" s="100" t="s">
        <v>5695</v>
      </c>
    </row>
    <row r="4719" spans="1:9" ht="15" customHeight="1" x14ac:dyDescent="0.35">
      <c r="A4719" s="1705">
        <v>73020</v>
      </c>
      <c r="B4719" s="1706">
        <v>0.15</v>
      </c>
      <c r="C4719" s="100" t="s">
        <v>5700</v>
      </c>
      <c r="E4719" s="100" t="s">
        <v>5695</v>
      </c>
      <c r="F4719" s="100"/>
      <c r="I4719" s="100"/>
    </row>
    <row r="4720" spans="1:9" ht="15" customHeight="1" x14ac:dyDescent="0.35">
      <c r="A4720" s="1705">
        <v>73020</v>
      </c>
      <c r="B4720" s="1706">
        <v>0.15</v>
      </c>
      <c r="C4720" s="89" t="s">
        <v>4618</v>
      </c>
      <c r="E4720" s="100" t="s">
        <v>5912</v>
      </c>
    </row>
    <row r="4721" spans="1:9" ht="15" customHeight="1" x14ac:dyDescent="0.35">
      <c r="A4721" s="1705">
        <v>73020</v>
      </c>
      <c r="B4721" s="1706">
        <v>0.15</v>
      </c>
      <c r="C4721" s="89" t="s">
        <v>4619</v>
      </c>
      <c r="E4721" s="100" t="s">
        <v>5912</v>
      </c>
    </row>
    <row r="4722" spans="1:9" ht="15" customHeight="1" x14ac:dyDescent="0.35">
      <c r="A4722" s="1705">
        <v>73020</v>
      </c>
      <c r="B4722" s="1706">
        <v>0.15</v>
      </c>
      <c r="C4722" s="100" t="s">
        <v>5941</v>
      </c>
      <c r="E4722" s="100" t="s">
        <v>5923</v>
      </c>
    </row>
    <row r="4723" spans="1:9" ht="15" customHeight="1" x14ac:dyDescent="0.35">
      <c r="A4723" s="1705">
        <v>73020</v>
      </c>
      <c r="B4723" s="1706">
        <v>0.15</v>
      </c>
      <c r="C4723" s="100" t="s">
        <v>5942</v>
      </c>
      <c r="E4723" s="100" t="s">
        <v>5923</v>
      </c>
    </row>
    <row r="4724" spans="1:9" ht="15" customHeight="1" x14ac:dyDescent="0.35">
      <c r="A4724" s="1705">
        <v>73020</v>
      </c>
      <c r="B4724" s="1706">
        <v>0.15</v>
      </c>
      <c r="C4724" s="100" t="s">
        <v>6121</v>
      </c>
      <c r="E4724" s="100" t="s">
        <v>6110</v>
      </c>
    </row>
    <row r="4725" spans="1:9" ht="15" customHeight="1" x14ac:dyDescent="0.35">
      <c r="A4725" s="1705">
        <v>73020</v>
      </c>
      <c r="B4725" s="1706">
        <v>0.15</v>
      </c>
      <c r="C4725" s="100" t="s">
        <v>6122</v>
      </c>
      <c r="E4725" s="100" t="s">
        <v>6110</v>
      </c>
    </row>
    <row r="4726" spans="1:9" ht="15" customHeight="1" x14ac:dyDescent="0.35">
      <c r="A4726" s="1705">
        <v>73020</v>
      </c>
      <c r="B4726" s="1706">
        <v>0.15</v>
      </c>
      <c r="C4726" s="100" t="s">
        <v>6969</v>
      </c>
      <c r="E4726" s="1705" t="s">
        <v>6965</v>
      </c>
    </row>
    <row r="4727" spans="1:9" ht="15" customHeight="1" x14ac:dyDescent="0.35">
      <c r="A4727" s="1705">
        <v>73020</v>
      </c>
      <c r="B4727" s="1706">
        <v>0.15</v>
      </c>
      <c r="C4727" s="100" t="s">
        <v>6970</v>
      </c>
      <c r="E4727" s="1705" t="s">
        <v>6965</v>
      </c>
    </row>
    <row r="4728" spans="1:9" ht="15" customHeight="1" x14ac:dyDescent="0.35">
      <c r="A4728" s="1705">
        <v>73020</v>
      </c>
      <c r="B4728" s="1706">
        <v>0.15</v>
      </c>
      <c r="C4728" s="100" t="s">
        <v>6971</v>
      </c>
      <c r="E4728" s="1705" t="s">
        <v>6965</v>
      </c>
    </row>
    <row r="4729" spans="1:9" ht="15" customHeight="1" x14ac:dyDescent="0.35">
      <c r="A4729" s="1705">
        <v>73020</v>
      </c>
      <c r="B4729" s="1706">
        <v>0.15</v>
      </c>
      <c r="C4729" s="100" t="s">
        <v>7432</v>
      </c>
      <c r="E4729" s="1705" t="s">
        <v>7428</v>
      </c>
    </row>
    <row r="4730" spans="1:9" ht="15" customHeight="1" x14ac:dyDescent="0.35">
      <c r="A4730" s="1705">
        <v>73020</v>
      </c>
      <c r="B4730" s="1706">
        <v>0.15</v>
      </c>
      <c r="C4730" s="100" t="s">
        <v>7433</v>
      </c>
      <c r="E4730" s="1705" t="s">
        <v>7428</v>
      </c>
      <c r="F4730" s="100"/>
      <c r="I4730" s="100"/>
    </row>
    <row r="4731" spans="1:9" ht="15" customHeight="1" x14ac:dyDescent="0.35">
      <c r="A4731" s="1705">
        <v>73020</v>
      </c>
      <c r="B4731" s="1706">
        <v>0.15</v>
      </c>
      <c r="C4731" s="89" t="s">
        <v>8694</v>
      </c>
      <c r="E4731" s="1705" t="s">
        <v>8689</v>
      </c>
    </row>
    <row r="4732" spans="1:9" ht="15" customHeight="1" x14ac:dyDescent="0.35">
      <c r="A4732" s="1705">
        <v>73020</v>
      </c>
      <c r="B4732" s="1706">
        <v>0.15</v>
      </c>
      <c r="C4732" s="89" t="s">
        <v>8695</v>
      </c>
      <c r="E4732" s="1705" t="s">
        <v>8689</v>
      </c>
    </row>
    <row r="4733" spans="1:9" ht="15" customHeight="1" x14ac:dyDescent="0.35">
      <c r="A4733" s="1705">
        <v>73020</v>
      </c>
      <c r="B4733" s="1706">
        <v>0.15</v>
      </c>
      <c r="C4733" s="100" t="s">
        <v>5941</v>
      </c>
      <c r="E4733" s="1738" t="s">
        <v>9126</v>
      </c>
    </row>
    <row r="4734" spans="1:9" ht="15" customHeight="1" x14ac:dyDescent="0.35">
      <c r="A4734" s="1705">
        <v>73020</v>
      </c>
      <c r="B4734" s="1706">
        <v>0.15</v>
      </c>
      <c r="C4734" s="100" t="s">
        <v>5942</v>
      </c>
      <c r="E4734" s="1738" t="s">
        <v>9126</v>
      </c>
    </row>
    <row r="4735" spans="1:9" ht="15" customHeight="1" x14ac:dyDescent="0.35">
      <c r="A4735" s="1705">
        <v>73020</v>
      </c>
      <c r="B4735" s="1706">
        <v>0.15</v>
      </c>
      <c r="C4735" s="100" t="s">
        <v>9606</v>
      </c>
      <c r="E4735" s="1705" t="s">
        <v>9583</v>
      </c>
      <c r="F4735" s="100"/>
      <c r="I4735" s="100"/>
    </row>
    <row r="4736" spans="1:9" ht="15" customHeight="1" x14ac:dyDescent="0.35">
      <c r="A4736" s="1705">
        <v>73020</v>
      </c>
      <c r="B4736" s="1706">
        <v>0.15</v>
      </c>
      <c r="C4736" s="100" t="s">
        <v>9607</v>
      </c>
      <c r="E4736" s="1705" t="s">
        <v>9583</v>
      </c>
    </row>
    <row r="4737" spans="1:9" ht="15" customHeight="1" x14ac:dyDescent="0.35">
      <c r="A4737" s="1705">
        <v>73020</v>
      </c>
      <c r="B4737" s="1706">
        <v>0.15</v>
      </c>
      <c r="C4737" s="100" t="s">
        <v>12091</v>
      </c>
      <c r="E4737" s="100" t="s">
        <v>12088</v>
      </c>
    </row>
    <row r="4738" spans="1:9" ht="15" customHeight="1" x14ac:dyDescent="0.35">
      <c r="A4738" s="1705">
        <v>73020</v>
      </c>
      <c r="B4738" s="1706">
        <v>0.15</v>
      </c>
      <c r="C4738" s="100" t="s">
        <v>12092</v>
      </c>
      <c r="E4738" s="100" t="s">
        <v>12088</v>
      </c>
    </row>
    <row r="4739" spans="1:9" ht="15" customHeight="1" x14ac:dyDescent="0.35">
      <c r="A4739" s="1705">
        <v>73020</v>
      </c>
      <c r="B4739" s="1706">
        <v>0.15</v>
      </c>
      <c r="C4739" s="100" t="s">
        <v>12554</v>
      </c>
      <c r="E4739" s="1705" t="s">
        <v>12542</v>
      </c>
    </row>
    <row r="4740" spans="1:9" ht="15" customHeight="1" x14ac:dyDescent="0.35">
      <c r="A4740" s="1705">
        <v>73020</v>
      </c>
      <c r="B4740" s="1706">
        <v>0.15</v>
      </c>
      <c r="C4740" s="100" t="s">
        <v>12555</v>
      </c>
      <c r="E4740" s="1705" t="s">
        <v>12542</v>
      </c>
    </row>
    <row r="4741" spans="1:9" ht="15" customHeight="1" x14ac:dyDescent="0.35">
      <c r="A4741" s="1705">
        <v>73020</v>
      </c>
      <c r="B4741" s="1706">
        <v>0.15</v>
      </c>
      <c r="C4741" s="100" t="s">
        <v>12556</v>
      </c>
      <c r="E4741" s="1705" t="s">
        <v>12542</v>
      </c>
      <c r="F4741" s="100"/>
      <c r="I4741" s="100"/>
    </row>
    <row r="4742" spans="1:9" ht="15" customHeight="1" x14ac:dyDescent="0.35">
      <c r="A4742" s="1705">
        <v>73020</v>
      </c>
      <c r="B4742" s="1706">
        <v>0.15</v>
      </c>
      <c r="C4742" s="100" t="s">
        <v>12556</v>
      </c>
      <c r="E4742" s="1705" t="s">
        <v>12542</v>
      </c>
    </row>
    <row r="4743" spans="1:9" ht="15" customHeight="1" x14ac:dyDescent="0.35">
      <c r="A4743" s="1705">
        <v>73020</v>
      </c>
      <c r="B4743" s="1706">
        <v>0.15</v>
      </c>
      <c r="C4743" s="100" t="s">
        <v>12557</v>
      </c>
      <c r="E4743" s="1705" t="s">
        <v>12542</v>
      </c>
    </row>
    <row r="4744" spans="1:9" ht="15" customHeight="1" x14ac:dyDescent="0.35">
      <c r="A4744" s="1705">
        <v>73020</v>
      </c>
      <c r="B4744" s="1706">
        <v>0.15</v>
      </c>
      <c r="C4744" s="100" t="s">
        <v>3741</v>
      </c>
      <c r="E4744" s="1705" t="s">
        <v>13383</v>
      </c>
    </row>
    <row r="4745" spans="1:9" ht="15" customHeight="1" x14ac:dyDescent="0.35">
      <c r="A4745" s="1705">
        <v>73020</v>
      </c>
      <c r="B4745" s="1706">
        <v>0.15</v>
      </c>
      <c r="C4745" s="100" t="s">
        <v>3742</v>
      </c>
      <c r="E4745" s="1705" t="s">
        <v>13383</v>
      </c>
    </row>
    <row r="4746" spans="1:9" ht="15" customHeight="1" x14ac:dyDescent="0.35">
      <c r="A4746" s="1705">
        <v>73020</v>
      </c>
      <c r="B4746" s="1706">
        <v>0.15</v>
      </c>
      <c r="C4746" s="100" t="s">
        <v>13584</v>
      </c>
      <c r="E4746" s="1705" t="s">
        <v>13580</v>
      </c>
    </row>
    <row r="4747" spans="1:9" ht="15" customHeight="1" x14ac:dyDescent="0.35">
      <c r="A4747" s="1705">
        <v>73020</v>
      </c>
      <c r="B4747" s="1706">
        <v>0.15</v>
      </c>
      <c r="C4747" s="100" t="s">
        <v>13585</v>
      </c>
      <c r="E4747" s="1705" t="s">
        <v>13580</v>
      </c>
    </row>
    <row r="4748" spans="1:9" ht="15" customHeight="1" x14ac:dyDescent="0.35">
      <c r="A4748" s="1705">
        <v>73030</v>
      </c>
      <c r="B4748" s="1706">
        <v>0.18</v>
      </c>
      <c r="C4748" s="89" t="s">
        <v>2724</v>
      </c>
      <c r="E4748" s="1705" t="s">
        <v>19</v>
      </c>
    </row>
    <row r="4749" spans="1:9" ht="15" customHeight="1" x14ac:dyDescent="0.35">
      <c r="A4749" s="1705">
        <v>73030</v>
      </c>
      <c r="B4749" s="1706">
        <v>0.18</v>
      </c>
      <c r="C4749" s="89" t="s">
        <v>2725</v>
      </c>
      <c r="E4749" s="1705" t="s">
        <v>19</v>
      </c>
    </row>
    <row r="4750" spans="1:9" ht="15" customHeight="1" x14ac:dyDescent="0.35">
      <c r="A4750" s="1705">
        <v>73030</v>
      </c>
      <c r="B4750" s="1706">
        <v>0.18</v>
      </c>
      <c r="C4750" s="89" t="s">
        <v>2726</v>
      </c>
      <c r="E4750" s="1705" t="s">
        <v>19</v>
      </c>
    </row>
    <row r="4751" spans="1:9" ht="15" customHeight="1" x14ac:dyDescent="0.35">
      <c r="A4751" s="1705">
        <v>73030</v>
      </c>
      <c r="B4751" s="1706">
        <v>0.18</v>
      </c>
      <c r="C4751" s="89" t="s">
        <v>2727</v>
      </c>
      <c r="E4751" s="1705" t="s">
        <v>19</v>
      </c>
    </row>
    <row r="4752" spans="1:9" ht="15" customHeight="1" x14ac:dyDescent="0.35">
      <c r="A4752" s="1705">
        <v>73030</v>
      </c>
      <c r="B4752" s="1706">
        <v>0.18</v>
      </c>
      <c r="C4752" s="100" t="s">
        <v>89</v>
      </c>
      <c r="E4752" s="1705" t="s">
        <v>39</v>
      </c>
    </row>
    <row r="4753" spans="1:5" ht="15" customHeight="1" x14ac:dyDescent="0.35">
      <c r="A4753" s="1705">
        <v>73030</v>
      </c>
      <c r="B4753" s="1706">
        <v>0.18</v>
      </c>
      <c r="C4753" s="100" t="s">
        <v>90</v>
      </c>
      <c r="E4753" s="1705" t="s">
        <v>39</v>
      </c>
    </row>
    <row r="4754" spans="1:5" ht="15" customHeight="1" x14ac:dyDescent="0.35">
      <c r="A4754" s="1705">
        <v>73030</v>
      </c>
      <c r="B4754" s="1706">
        <v>0.18</v>
      </c>
      <c r="C4754" s="100" t="s">
        <v>91</v>
      </c>
      <c r="E4754" s="1705" t="s">
        <v>39</v>
      </c>
    </row>
    <row r="4755" spans="1:5" ht="15" customHeight="1" x14ac:dyDescent="0.35">
      <c r="A4755" s="1705">
        <v>73030</v>
      </c>
      <c r="B4755" s="1706">
        <v>0.18</v>
      </c>
      <c r="C4755" s="100" t="s">
        <v>259</v>
      </c>
      <c r="E4755" s="1705" t="s">
        <v>182</v>
      </c>
    </row>
    <row r="4756" spans="1:5" ht="15" customHeight="1" x14ac:dyDescent="0.35">
      <c r="A4756" s="1705">
        <v>73030</v>
      </c>
      <c r="B4756" s="1706">
        <v>0.18</v>
      </c>
      <c r="C4756" s="100" t="s">
        <v>260</v>
      </c>
      <c r="E4756" s="1705" t="s">
        <v>182</v>
      </c>
    </row>
    <row r="4757" spans="1:5" ht="15" customHeight="1" x14ac:dyDescent="0.35">
      <c r="A4757" s="1705">
        <v>73030</v>
      </c>
      <c r="B4757" s="1706">
        <v>0.18</v>
      </c>
      <c r="C4757" s="100" t="s">
        <v>261</v>
      </c>
      <c r="E4757" s="1705" t="s">
        <v>182</v>
      </c>
    </row>
    <row r="4758" spans="1:5" ht="15" customHeight="1" x14ac:dyDescent="0.35">
      <c r="A4758" s="1705">
        <v>73030</v>
      </c>
      <c r="B4758" s="1706">
        <v>0.18</v>
      </c>
      <c r="C4758" s="100" t="s">
        <v>262</v>
      </c>
      <c r="E4758" s="1705" t="s">
        <v>182</v>
      </c>
    </row>
    <row r="4759" spans="1:5" ht="15" customHeight="1" x14ac:dyDescent="0.35">
      <c r="A4759" s="1705">
        <v>73030</v>
      </c>
      <c r="B4759" s="1706">
        <v>0.18</v>
      </c>
      <c r="C4759" s="100" t="s">
        <v>263</v>
      </c>
      <c r="E4759" s="1705" t="s">
        <v>182</v>
      </c>
    </row>
    <row r="4760" spans="1:5" ht="15" customHeight="1" x14ac:dyDescent="0.35">
      <c r="A4760" s="1705">
        <v>73030</v>
      </c>
      <c r="B4760" s="1706">
        <v>0.18</v>
      </c>
      <c r="C4760" s="100" t="s">
        <v>264</v>
      </c>
      <c r="E4760" s="1705" t="s">
        <v>182</v>
      </c>
    </row>
    <row r="4761" spans="1:5" ht="15" customHeight="1" x14ac:dyDescent="0.35">
      <c r="A4761" s="1705">
        <v>73030</v>
      </c>
      <c r="B4761" s="1706">
        <v>0.18</v>
      </c>
      <c r="C4761" s="100" t="s">
        <v>265</v>
      </c>
      <c r="E4761" s="1705" t="s">
        <v>182</v>
      </c>
    </row>
    <row r="4762" spans="1:5" ht="15" customHeight="1" x14ac:dyDescent="0.35">
      <c r="A4762" s="1705">
        <v>73030</v>
      </c>
      <c r="B4762" s="1706">
        <v>0.18</v>
      </c>
      <c r="C4762" s="100" t="s">
        <v>266</v>
      </c>
      <c r="E4762" s="1705" t="s">
        <v>182</v>
      </c>
    </row>
    <row r="4763" spans="1:5" ht="15" customHeight="1" x14ac:dyDescent="0.35">
      <c r="A4763" s="1748">
        <v>73030</v>
      </c>
      <c r="B4763" s="1737">
        <v>0.18</v>
      </c>
      <c r="C4763" s="100" t="s">
        <v>606</v>
      </c>
      <c r="E4763" s="1705" t="s">
        <v>532</v>
      </c>
    </row>
    <row r="4764" spans="1:5" ht="15" customHeight="1" x14ac:dyDescent="0.35">
      <c r="A4764" s="1748">
        <v>73030</v>
      </c>
      <c r="B4764" s="1737">
        <v>0.18</v>
      </c>
      <c r="C4764" s="100" t="s">
        <v>607</v>
      </c>
      <c r="E4764" s="1705" t="s">
        <v>532</v>
      </c>
    </row>
    <row r="4765" spans="1:5" ht="15" customHeight="1" x14ac:dyDescent="0.35">
      <c r="A4765" s="1705">
        <v>73030</v>
      </c>
      <c r="B4765" s="1706">
        <v>0.18</v>
      </c>
      <c r="C4765" s="100" t="s">
        <v>803</v>
      </c>
      <c r="E4765" s="1705" t="s">
        <v>770</v>
      </c>
    </row>
    <row r="4766" spans="1:5" ht="15" customHeight="1" x14ac:dyDescent="0.35">
      <c r="A4766" s="1705">
        <v>73030</v>
      </c>
      <c r="B4766" s="1706">
        <v>0.18</v>
      </c>
      <c r="C4766" s="89" t="s">
        <v>804</v>
      </c>
      <c r="E4766" s="1705" t="s">
        <v>770</v>
      </c>
    </row>
    <row r="4767" spans="1:5" ht="15" customHeight="1" x14ac:dyDescent="0.35">
      <c r="A4767" s="1705">
        <v>73030</v>
      </c>
      <c r="B4767" s="1706">
        <v>0.18</v>
      </c>
      <c r="C4767" s="100" t="s">
        <v>805</v>
      </c>
      <c r="E4767" s="1705" t="s">
        <v>770</v>
      </c>
    </row>
    <row r="4768" spans="1:5" ht="15" customHeight="1" x14ac:dyDescent="0.35">
      <c r="A4768" s="1705">
        <v>73030</v>
      </c>
      <c r="B4768" s="1706">
        <v>0.18</v>
      </c>
      <c r="C4768" s="89" t="s">
        <v>806</v>
      </c>
      <c r="E4768" s="1705" t="s">
        <v>770</v>
      </c>
    </row>
    <row r="4769" spans="1:9" ht="15" customHeight="1" x14ac:dyDescent="0.35">
      <c r="A4769" s="1705">
        <v>73030</v>
      </c>
      <c r="B4769" s="1706">
        <v>0.18</v>
      </c>
      <c r="C4769" s="100" t="s">
        <v>1655</v>
      </c>
      <c r="E4769" s="1705" t="s">
        <v>875</v>
      </c>
    </row>
    <row r="4770" spans="1:9" ht="15" customHeight="1" x14ac:dyDescent="0.35">
      <c r="A4770" s="1705">
        <v>73030</v>
      </c>
      <c r="B4770" s="1706">
        <v>0.18</v>
      </c>
      <c r="C4770" s="100" t="s">
        <v>1656</v>
      </c>
      <c r="E4770" s="1705" t="s">
        <v>875</v>
      </c>
    </row>
    <row r="4771" spans="1:9" ht="15" customHeight="1" x14ac:dyDescent="0.35">
      <c r="A4771" s="1705">
        <v>73030</v>
      </c>
      <c r="B4771" s="1706">
        <v>0.18</v>
      </c>
      <c r="C4771" s="89" t="s">
        <v>13951</v>
      </c>
      <c r="E4771" s="100" t="s">
        <v>875</v>
      </c>
    </row>
    <row r="4772" spans="1:9" ht="15" customHeight="1" x14ac:dyDescent="0.35">
      <c r="A4772" s="1705">
        <v>73030</v>
      </c>
      <c r="B4772" s="1706">
        <v>0.18</v>
      </c>
      <c r="C4772" s="89" t="s">
        <v>13952</v>
      </c>
      <c r="E4772" s="100" t="s">
        <v>875</v>
      </c>
    </row>
    <row r="4773" spans="1:9" ht="15" customHeight="1" x14ac:dyDescent="0.35">
      <c r="A4773" s="1705">
        <v>73030</v>
      </c>
      <c r="B4773" s="1706">
        <v>0.18</v>
      </c>
      <c r="C4773" s="89" t="s">
        <v>13953</v>
      </c>
      <c r="E4773" s="100" t="s">
        <v>875</v>
      </c>
    </row>
    <row r="4774" spans="1:9" ht="15" customHeight="1" x14ac:dyDescent="0.35">
      <c r="A4774" s="1705">
        <v>73030</v>
      </c>
      <c r="B4774" s="1706">
        <v>0.18</v>
      </c>
      <c r="C4774" s="89" t="s">
        <v>13954</v>
      </c>
      <c r="E4774" s="100" t="s">
        <v>875</v>
      </c>
    </row>
    <row r="4775" spans="1:9" ht="15" customHeight="1" x14ac:dyDescent="0.35">
      <c r="A4775" s="1705">
        <v>73030</v>
      </c>
      <c r="B4775" s="1706">
        <v>0.18</v>
      </c>
      <c r="C4775" s="100" t="s">
        <v>950</v>
      </c>
      <c r="E4775" s="1705" t="s">
        <v>879</v>
      </c>
    </row>
    <row r="4776" spans="1:9" ht="15" customHeight="1" x14ac:dyDescent="0.35">
      <c r="A4776" s="1705">
        <v>73030</v>
      </c>
      <c r="B4776" s="1706">
        <v>0.18</v>
      </c>
      <c r="C4776" s="100" t="s">
        <v>951</v>
      </c>
      <c r="E4776" s="1705" t="s">
        <v>879</v>
      </c>
      <c r="F4776" s="100"/>
      <c r="I4776" s="100"/>
    </row>
    <row r="4777" spans="1:9" ht="15" customHeight="1" x14ac:dyDescent="0.35">
      <c r="A4777" s="1705">
        <v>73030</v>
      </c>
      <c r="B4777" s="1706">
        <v>0.18</v>
      </c>
      <c r="C4777" s="100" t="s">
        <v>952</v>
      </c>
      <c r="E4777" s="1705" t="s">
        <v>879</v>
      </c>
    </row>
    <row r="4778" spans="1:9" ht="15" customHeight="1" x14ac:dyDescent="0.35">
      <c r="A4778" s="1705">
        <v>73030</v>
      </c>
      <c r="B4778" s="1706">
        <v>0.18</v>
      </c>
      <c r="C4778" s="100" t="s">
        <v>1327</v>
      </c>
      <c r="E4778" s="1705" t="s">
        <v>1280</v>
      </c>
    </row>
    <row r="4779" spans="1:9" ht="15" customHeight="1" x14ac:dyDescent="0.35">
      <c r="A4779" s="1705">
        <v>73030</v>
      </c>
      <c r="B4779" s="1706">
        <v>0.18</v>
      </c>
      <c r="C4779" s="100" t="s">
        <v>1328</v>
      </c>
      <c r="E4779" s="1705" t="s">
        <v>1280</v>
      </c>
    </row>
    <row r="4780" spans="1:9" ht="15" customHeight="1" x14ac:dyDescent="0.35">
      <c r="A4780" s="1705">
        <v>73030</v>
      </c>
      <c r="B4780" s="1706">
        <v>0.18</v>
      </c>
      <c r="C4780" s="89" t="s">
        <v>1486</v>
      </c>
      <c r="E4780" s="1705" t="s">
        <v>1433</v>
      </c>
    </row>
    <row r="4781" spans="1:9" ht="15" customHeight="1" x14ac:dyDescent="0.35">
      <c r="A4781" s="1705">
        <v>73030</v>
      </c>
      <c r="B4781" s="1706">
        <v>0.18</v>
      </c>
      <c r="C4781" s="1705" t="s">
        <v>1486</v>
      </c>
      <c r="E4781" s="1705" t="s">
        <v>1433</v>
      </c>
    </row>
    <row r="4782" spans="1:9" ht="15" customHeight="1" x14ac:dyDescent="0.35">
      <c r="A4782" s="1705">
        <v>73030</v>
      </c>
      <c r="B4782" s="1706">
        <v>0.18</v>
      </c>
      <c r="C4782" s="100" t="s">
        <v>1487</v>
      </c>
      <c r="E4782" s="1705" t="s">
        <v>1433</v>
      </c>
    </row>
    <row r="4783" spans="1:9" ht="15" customHeight="1" x14ac:dyDescent="0.35">
      <c r="A4783" s="1705">
        <v>73030</v>
      </c>
      <c r="B4783" s="1706">
        <v>0.18</v>
      </c>
      <c r="C4783" s="1705" t="s">
        <v>1487</v>
      </c>
      <c r="E4783" s="1705" t="s">
        <v>1433</v>
      </c>
    </row>
    <row r="4784" spans="1:9" ht="15" customHeight="1" x14ac:dyDescent="0.35">
      <c r="A4784" s="1705">
        <v>73030</v>
      </c>
      <c r="B4784" s="1706">
        <v>0.18</v>
      </c>
      <c r="C4784" s="89" t="s">
        <v>1488</v>
      </c>
      <c r="E4784" s="1705" t="s">
        <v>1433</v>
      </c>
    </row>
    <row r="4785" spans="1:9" ht="15" customHeight="1" x14ac:dyDescent="0.35">
      <c r="A4785" s="1705">
        <v>73030</v>
      </c>
      <c r="B4785" s="1706">
        <v>0.18</v>
      </c>
      <c r="C4785" s="89" t="s">
        <v>1488</v>
      </c>
      <c r="E4785" s="1705" t="s">
        <v>1433</v>
      </c>
    </row>
    <row r="4786" spans="1:9" ht="15" customHeight="1" x14ac:dyDescent="0.35">
      <c r="A4786" s="1705">
        <v>73030</v>
      </c>
      <c r="B4786" s="1706">
        <v>0.18</v>
      </c>
      <c r="C4786" s="89" t="s">
        <v>1489</v>
      </c>
      <c r="E4786" s="1705" t="s">
        <v>1433</v>
      </c>
      <c r="F4786" s="100"/>
      <c r="I4786" s="100"/>
    </row>
    <row r="4787" spans="1:9" ht="15" customHeight="1" x14ac:dyDescent="0.35">
      <c r="A4787" s="1705">
        <v>73030</v>
      </c>
      <c r="B4787" s="1706">
        <v>0.18</v>
      </c>
      <c r="C4787" s="89" t="s">
        <v>1808</v>
      </c>
      <c r="E4787" s="1705" t="s">
        <v>1755</v>
      </c>
    </row>
    <row r="4788" spans="1:9" ht="15" customHeight="1" x14ac:dyDescent="0.35">
      <c r="A4788" s="1705">
        <v>73030</v>
      </c>
      <c r="B4788" s="1706">
        <v>0.18</v>
      </c>
      <c r="C4788" s="89" t="s">
        <v>1809</v>
      </c>
      <c r="E4788" s="1705" t="s">
        <v>1755</v>
      </c>
    </row>
    <row r="4789" spans="1:9" ht="15" customHeight="1" x14ac:dyDescent="0.35">
      <c r="A4789" s="1705">
        <v>73030</v>
      </c>
      <c r="B4789" s="1706">
        <v>0.18</v>
      </c>
      <c r="C4789" s="100" t="s">
        <v>2291</v>
      </c>
      <c r="E4789" s="1705" t="s">
        <v>2237</v>
      </c>
    </row>
    <row r="4790" spans="1:9" ht="15" customHeight="1" x14ac:dyDescent="0.35">
      <c r="A4790" s="1705">
        <v>73030</v>
      </c>
      <c r="B4790" s="1706">
        <v>0.18</v>
      </c>
      <c r="C4790" s="89" t="s">
        <v>2292</v>
      </c>
      <c r="E4790" s="1705" t="s">
        <v>2237</v>
      </c>
    </row>
    <row r="4791" spans="1:9" ht="15" customHeight="1" x14ac:dyDescent="0.35">
      <c r="A4791" s="1705">
        <v>73030</v>
      </c>
      <c r="B4791" s="1706">
        <v>0.18</v>
      </c>
      <c r="C4791" s="100" t="s">
        <v>3083</v>
      </c>
      <c r="E4791" s="1705" t="s">
        <v>2994</v>
      </c>
    </row>
    <row r="4792" spans="1:9" ht="15" customHeight="1" x14ac:dyDescent="0.35">
      <c r="A4792" s="1705">
        <v>73030</v>
      </c>
      <c r="B4792" s="1706">
        <v>0.18</v>
      </c>
      <c r="C4792" s="100" t="s">
        <v>3084</v>
      </c>
      <c r="E4792" s="1705" t="s">
        <v>2994</v>
      </c>
    </row>
    <row r="4793" spans="1:9" ht="15" customHeight="1" x14ac:dyDescent="0.35">
      <c r="A4793" s="1705">
        <v>73030</v>
      </c>
      <c r="B4793" s="1706">
        <v>0.18</v>
      </c>
      <c r="C4793" s="100" t="s">
        <v>3085</v>
      </c>
      <c r="E4793" s="1705" t="s">
        <v>2994</v>
      </c>
    </row>
    <row r="4794" spans="1:9" ht="15" customHeight="1" x14ac:dyDescent="0.35">
      <c r="A4794" s="1705">
        <v>73030</v>
      </c>
      <c r="B4794" s="1706">
        <v>0.18</v>
      </c>
      <c r="C4794" s="89" t="s">
        <v>4188</v>
      </c>
      <c r="E4794" s="100" t="s">
        <v>4174</v>
      </c>
      <c r="F4794" s="100"/>
      <c r="I4794" s="100"/>
    </row>
    <row r="4795" spans="1:9" ht="15" customHeight="1" x14ac:dyDescent="0.35">
      <c r="A4795" s="1705">
        <v>73030</v>
      </c>
      <c r="B4795" s="1706">
        <v>0.18</v>
      </c>
      <c r="C4795" s="89" t="s">
        <v>4189</v>
      </c>
      <c r="E4795" s="100" t="s">
        <v>4174</v>
      </c>
    </row>
    <row r="4796" spans="1:9" ht="15" customHeight="1" x14ac:dyDescent="0.35">
      <c r="A4796" s="1705">
        <v>73030</v>
      </c>
      <c r="B4796" s="1706">
        <v>0.18</v>
      </c>
      <c r="C4796" s="89" t="s">
        <v>4327</v>
      </c>
      <c r="E4796" s="1705" t="s">
        <v>4266</v>
      </c>
    </row>
    <row r="4797" spans="1:9" ht="15" customHeight="1" x14ac:dyDescent="0.35">
      <c r="A4797" s="1705">
        <v>73030</v>
      </c>
      <c r="B4797" s="1706">
        <v>0.18</v>
      </c>
      <c r="C4797" s="89" t="s">
        <v>4328</v>
      </c>
      <c r="E4797" s="1705" t="s">
        <v>4266</v>
      </c>
    </row>
    <row r="4798" spans="1:9" ht="15" customHeight="1" x14ac:dyDescent="0.35">
      <c r="A4798" s="1705">
        <v>73030</v>
      </c>
      <c r="B4798" s="1706">
        <v>0.18</v>
      </c>
      <c r="C4798" s="89" t="s">
        <v>4329</v>
      </c>
      <c r="E4798" s="1705" t="s">
        <v>4266</v>
      </c>
    </row>
    <row r="4799" spans="1:9" ht="15" customHeight="1" x14ac:dyDescent="0.35">
      <c r="A4799" s="1705">
        <v>73030</v>
      </c>
      <c r="B4799" s="1706">
        <v>0.18</v>
      </c>
      <c r="C4799" s="100" t="s">
        <v>4670</v>
      </c>
      <c r="E4799" s="100" t="s">
        <v>4609</v>
      </c>
    </row>
    <row r="4800" spans="1:9" ht="15" customHeight="1" x14ac:dyDescent="0.35">
      <c r="A4800" s="1705">
        <v>73030</v>
      </c>
      <c r="B4800" s="1706">
        <v>0.18</v>
      </c>
      <c r="C4800" s="100" t="s">
        <v>4671</v>
      </c>
      <c r="E4800" s="100" t="s">
        <v>4609</v>
      </c>
    </row>
    <row r="4801" spans="1:5" ht="15" customHeight="1" x14ac:dyDescent="0.35">
      <c r="A4801" s="1705">
        <v>73030</v>
      </c>
      <c r="B4801" s="1706">
        <v>0.18</v>
      </c>
      <c r="C4801" s="100" t="s">
        <v>4672</v>
      </c>
      <c r="E4801" s="100" t="s">
        <v>4609</v>
      </c>
    </row>
    <row r="4802" spans="1:5" ht="15" customHeight="1" x14ac:dyDescent="0.35">
      <c r="A4802" s="1705">
        <v>73030</v>
      </c>
      <c r="B4802" s="1706">
        <v>0.18</v>
      </c>
      <c r="C4802" s="100" t="s">
        <v>4673</v>
      </c>
      <c r="E4802" s="100" t="s">
        <v>4609</v>
      </c>
    </row>
    <row r="4803" spans="1:5" ht="15" customHeight="1" x14ac:dyDescent="0.35">
      <c r="A4803" s="1705">
        <v>73030</v>
      </c>
      <c r="B4803" s="1706">
        <v>0.18</v>
      </c>
      <c r="C4803" s="89" t="s">
        <v>4997</v>
      </c>
      <c r="E4803" s="100" t="s">
        <v>4946</v>
      </c>
    </row>
    <row r="4804" spans="1:5" ht="15" customHeight="1" x14ac:dyDescent="0.35">
      <c r="A4804" s="1705">
        <v>73030</v>
      </c>
      <c r="B4804" s="1706">
        <v>0.18</v>
      </c>
      <c r="C4804" s="89" t="s">
        <v>4998</v>
      </c>
      <c r="E4804" s="100" t="s">
        <v>4946</v>
      </c>
    </row>
    <row r="4805" spans="1:5" ht="15" customHeight="1" x14ac:dyDescent="0.35">
      <c r="A4805" s="1705">
        <v>73030</v>
      </c>
      <c r="B4805" s="1706">
        <v>0.18</v>
      </c>
      <c r="C4805" s="89" t="s">
        <v>5221</v>
      </c>
      <c r="E4805" s="100" t="s">
        <v>5155</v>
      </c>
    </row>
    <row r="4806" spans="1:5" ht="15" customHeight="1" x14ac:dyDescent="0.35">
      <c r="A4806" s="1705">
        <v>73030</v>
      </c>
      <c r="B4806" s="1706">
        <v>0.18</v>
      </c>
      <c r="C4806" s="89" t="s">
        <v>5222</v>
      </c>
      <c r="E4806" s="100" t="s">
        <v>5155</v>
      </c>
    </row>
    <row r="4807" spans="1:5" ht="15" customHeight="1" x14ac:dyDescent="0.35">
      <c r="A4807" s="1705">
        <v>73030</v>
      </c>
      <c r="B4807" s="1706">
        <v>0.18</v>
      </c>
      <c r="C4807" s="89" t="s">
        <v>5223</v>
      </c>
      <c r="E4807" s="100" t="s">
        <v>5155</v>
      </c>
    </row>
    <row r="4808" spans="1:5" ht="15" customHeight="1" x14ac:dyDescent="0.35">
      <c r="A4808" s="1705">
        <v>73030</v>
      </c>
      <c r="B4808" s="1706">
        <v>0.18</v>
      </c>
      <c r="C4808" s="89" t="s">
        <v>5224</v>
      </c>
      <c r="E4808" s="100" t="s">
        <v>5155</v>
      </c>
    </row>
    <row r="4809" spans="1:5" ht="15" customHeight="1" x14ac:dyDescent="0.35">
      <c r="A4809" s="1705">
        <v>73030</v>
      </c>
      <c r="B4809" s="1706">
        <v>0.18</v>
      </c>
      <c r="C4809" s="100" t="s">
        <v>5522</v>
      </c>
      <c r="E4809" s="100" t="s">
        <v>5452</v>
      </c>
    </row>
    <row r="4810" spans="1:5" ht="15" customHeight="1" x14ac:dyDescent="0.35">
      <c r="A4810" s="1705">
        <v>73030</v>
      </c>
      <c r="B4810" s="1706">
        <v>0.18</v>
      </c>
      <c r="C4810" s="100" t="s">
        <v>5523</v>
      </c>
      <c r="E4810" s="100" t="s">
        <v>5452</v>
      </c>
    </row>
    <row r="4811" spans="1:5" ht="15" customHeight="1" x14ac:dyDescent="0.35">
      <c r="A4811" s="1705">
        <v>73030</v>
      </c>
      <c r="B4811" s="1706">
        <v>0.18</v>
      </c>
      <c r="C4811" s="100" t="s">
        <v>5738</v>
      </c>
      <c r="E4811" s="100" t="s">
        <v>5695</v>
      </c>
    </row>
    <row r="4812" spans="1:5" ht="15" customHeight="1" x14ac:dyDescent="0.35">
      <c r="A4812" s="1705">
        <v>73030</v>
      </c>
      <c r="B4812" s="1706">
        <v>0.18</v>
      </c>
      <c r="C4812" s="100" t="s">
        <v>5739</v>
      </c>
      <c r="E4812" s="100" t="s">
        <v>5695</v>
      </c>
    </row>
    <row r="4813" spans="1:5" ht="15" customHeight="1" x14ac:dyDescent="0.35">
      <c r="A4813" s="1705">
        <v>73030</v>
      </c>
      <c r="B4813" s="1706">
        <v>0.18</v>
      </c>
      <c r="C4813" s="89" t="s">
        <v>8117</v>
      </c>
      <c r="E4813" s="100" t="s">
        <v>5912</v>
      </c>
    </row>
    <row r="4814" spans="1:5" ht="15" customHeight="1" x14ac:dyDescent="0.35">
      <c r="A4814" s="1705">
        <v>73030</v>
      </c>
      <c r="B4814" s="1706">
        <v>0.18</v>
      </c>
      <c r="C4814" s="89" t="s">
        <v>8118</v>
      </c>
      <c r="E4814" s="100" t="s">
        <v>5912</v>
      </c>
    </row>
    <row r="4815" spans="1:5" ht="15" customHeight="1" x14ac:dyDescent="0.35">
      <c r="A4815" s="1705">
        <v>73030</v>
      </c>
      <c r="B4815" s="1706">
        <v>0.18</v>
      </c>
      <c r="C4815" s="100" t="s">
        <v>5972</v>
      </c>
      <c r="E4815" s="100" t="s">
        <v>5923</v>
      </c>
    </row>
    <row r="4816" spans="1:5" ht="15" customHeight="1" x14ac:dyDescent="0.35">
      <c r="A4816" s="1705">
        <v>73030</v>
      </c>
      <c r="B4816" s="1706">
        <v>0.18</v>
      </c>
      <c r="C4816" s="100" t="s">
        <v>5973</v>
      </c>
      <c r="E4816" s="100" t="s">
        <v>5923</v>
      </c>
    </row>
    <row r="4817" spans="1:5" ht="15" customHeight="1" x14ac:dyDescent="0.35">
      <c r="A4817" s="1705">
        <v>73030</v>
      </c>
      <c r="B4817" s="1706">
        <v>0.18</v>
      </c>
      <c r="C4817" s="89" t="s">
        <v>6203</v>
      </c>
      <c r="E4817" s="100" t="s">
        <v>6110</v>
      </c>
    </row>
    <row r="4818" spans="1:5" ht="15" customHeight="1" x14ac:dyDescent="0.35">
      <c r="A4818" s="1705">
        <v>73030</v>
      </c>
      <c r="B4818" s="1706">
        <v>0.18</v>
      </c>
      <c r="C4818" s="89" t="s">
        <v>6204</v>
      </c>
      <c r="E4818" s="100" t="s">
        <v>6110</v>
      </c>
    </row>
    <row r="4819" spans="1:5" ht="15" customHeight="1" x14ac:dyDescent="0.35">
      <c r="A4819" s="1705">
        <v>73030</v>
      </c>
      <c r="B4819" s="1706">
        <v>0.18</v>
      </c>
      <c r="C4819" s="100" t="s">
        <v>6524</v>
      </c>
      <c r="E4819" s="100" t="s">
        <v>6503</v>
      </c>
    </row>
    <row r="4820" spans="1:5" ht="15" customHeight="1" x14ac:dyDescent="0.35">
      <c r="A4820" s="1705">
        <v>73030</v>
      </c>
      <c r="B4820" s="1706">
        <v>0.18</v>
      </c>
      <c r="C4820" s="89" t="s">
        <v>6525</v>
      </c>
      <c r="E4820" s="100" t="s">
        <v>6503</v>
      </c>
    </row>
    <row r="4821" spans="1:5" x14ac:dyDescent="0.35">
      <c r="A4821" s="1705">
        <v>73030</v>
      </c>
      <c r="B4821" s="1706">
        <v>0.18</v>
      </c>
      <c r="C4821" s="89" t="s">
        <v>6526</v>
      </c>
      <c r="E4821" s="100" t="s">
        <v>6503</v>
      </c>
    </row>
    <row r="4822" spans="1:5" ht="15" customHeight="1" x14ac:dyDescent="0.35">
      <c r="A4822" s="1705">
        <v>73030</v>
      </c>
      <c r="B4822" s="1706">
        <v>0.18</v>
      </c>
      <c r="C4822" s="89" t="s">
        <v>6527</v>
      </c>
      <c r="E4822" s="100" t="s">
        <v>6503</v>
      </c>
    </row>
    <row r="4823" spans="1:5" x14ac:dyDescent="0.35">
      <c r="A4823" s="1705">
        <v>73030</v>
      </c>
      <c r="B4823" s="1706">
        <v>0.18</v>
      </c>
      <c r="C4823" s="89" t="s">
        <v>6528</v>
      </c>
      <c r="E4823" s="100" t="s">
        <v>6503</v>
      </c>
    </row>
    <row r="4824" spans="1:5" x14ac:dyDescent="0.35">
      <c r="A4824" s="1705">
        <v>73030</v>
      </c>
      <c r="B4824" s="1706">
        <v>0.18</v>
      </c>
      <c r="C4824" s="89" t="s">
        <v>6529</v>
      </c>
      <c r="E4824" s="100" t="s">
        <v>6503</v>
      </c>
    </row>
    <row r="4825" spans="1:5" ht="15" customHeight="1" x14ac:dyDescent="0.35">
      <c r="A4825" s="1705">
        <v>73030</v>
      </c>
      <c r="B4825" s="1706">
        <v>0.18</v>
      </c>
      <c r="C4825" s="89" t="s">
        <v>6569</v>
      </c>
      <c r="E4825" s="1705" t="s">
        <v>6556</v>
      </c>
    </row>
    <row r="4826" spans="1:5" ht="15" customHeight="1" x14ac:dyDescent="0.35">
      <c r="A4826" s="1705">
        <v>73030</v>
      </c>
      <c r="B4826" s="1706">
        <v>0.18</v>
      </c>
      <c r="C4826" s="89" t="s">
        <v>6570</v>
      </c>
      <c r="E4826" s="1705" t="s">
        <v>6556</v>
      </c>
    </row>
    <row r="4827" spans="1:5" ht="15" customHeight="1" x14ac:dyDescent="0.35">
      <c r="A4827" s="1705">
        <v>73030</v>
      </c>
      <c r="B4827" s="1706">
        <v>0.18</v>
      </c>
      <c r="C4827" s="89" t="s">
        <v>6571</v>
      </c>
      <c r="E4827" s="1705" t="s">
        <v>6556</v>
      </c>
    </row>
    <row r="4828" spans="1:5" ht="15" customHeight="1" x14ac:dyDescent="0.35">
      <c r="A4828" s="1705">
        <v>73030</v>
      </c>
      <c r="B4828" s="1706">
        <v>0.18</v>
      </c>
      <c r="C4828" s="89" t="s">
        <v>7058</v>
      </c>
      <c r="E4828" s="1705" t="s">
        <v>6965</v>
      </c>
    </row>
    <row r="4829" spans="1:5" ht="15" customHeight="1" x14ac:dyDescent="0.35">
      <c r="A4829" s="1705">
        <v>73030</v>
      </c>
      <c r="B4829" s="1706">
        <v>0.18</v>
      </c>
      <c r="C4829" s="89" t="s">
        <v>7059</v>
      </c>
      <c r="E4829" s="1705" t="s">
        <v>6965</v>
      </c>
    </row>
    <row r="4830" spans="1:5" ht="15" customHeight="1" x14ac:dyDescent="0.35">
      <c r="A4830" s="1705">
        <v>73030</v>
      </c>
      <c r="B4830" s="1706">
        <v>0.18</v>
      </c>
      <c r="C4830" s="89" t="s">
        <v>7060</v>
      </c>
      <c r="E4830" s="1705" t="s">
        <v>6965</v>
      </c>
    </row>
    <row r="4831" spans="1:5" ht="15" customHeight="1" x14ac:dyDescent="0.35">
      <c r="A4831" s="1705">
        <v>73030</v>
      </c>
      <c r="B4831" s="1706">
        <v>0.18</v>
      </c>
      <c r="C4831" s="89" t="s">
        <v>7061</v>
      </c>
      <c r="E4831" s="1705" t="s">
        <v>6965</v>
      </c>
    </row>
    <row r="4832" spans="1:5" ht="15" customHeight="1" x14ac:dyDescent="0.35">
      <c r="A4832" s="1705">
        <v>73030</v>
      </c>
      <c r="B4832" s="1706">
        <v>0.18</v>
      </c>
      <c r="C4832" s="100" t="s">
        <v>7490</v>
      </c>
      <c r="E4832" s="1705" t="s">
        <v>7428</v>
      </c>
    </row>
    <row r="4833" spans="1:9" ht="15" customHeight="1" x14ac:dyDescent="0.35">
      <c r="A4833" s="1705">
        <v>73030</v>
      </c>
      <c r="B4833" s="1706">
        <v>0.18</v>
      </c>
      <c r="C4833" s="100" t="s">
        <v>7491</v>
      </c>
      <c r="E4833" s="1705" t="s">
        <v>7428</v>
      </c>
    </row>
    <row r="4834" spans="1:9" ht="15" customHeight="1" x14ac:dyDescent="0.35">
      <c r="A4834" s="1705">
        <v>73030</v>
      </c>
      <c r="B4834" s="1706">
        <v>0.18</v>
      </c>
      <c r="C4834" s="1705" t="s">
        <v>8008</v>
      </c>
      <c r="E4834" s="100" t="s">
        <v>7979</v>
      </c>
    </row>
    <row r="4835" spans="1:9" ht="15" customHeight="1" x14ac:dyDescent="0.35">
      <c r="A4835" s="1705">
        <v>73030</v>
      </c>
      <c r="B4835" s="1706">
        <v>0.18</v>
      </c>
      <c r="C4835" s="1705" t="s">
        <v>8009</v>
      </c>
      <c r="E4835" s="100" t="s">
        <v>7979</v>
      </c>
    </row>
    <row r="4836" spans="1:9" ht="15" customHeight="1" x14ac:dyDescent="0.35">
      <c r="A4836" s="1705">
        <v>73030</v>
      </c>
      <c r="B4836" s="1706">
        <v>0.18</v>
      </c>
      <c r="C4836" s="100" t="s">
        <v>8010</v>
      </c>
      <c r="E4836" s="100" t="s">
        <v>7979</v>
      </c>
    </row>
    <row r="4837" spans="1:9" ht="15" customHeight="1" x14ac:dyDescent="0.35">
      <c r="A4837" s="1705">
        <v>73030</v>
      </c>
      <c r="B4837" s="1706">
        <v>0.18</v>
      </c>
      <c r="C4837" s="1705" t="s">
        <v>8011</v>
      </c>
      <c r="E4837" s="100" t="s">
        <v>7979</v>
      </c>
    </row>
    <row r="4838" spans="1:9" ht="15" customHeight="1" x14ac:dyDescent="0.35">
      <c r="A4838" s="1705">
        <v>73030</v>
      </c>
      <c r="B4838" s="1706">
        <v>0.18</v>
      </c>
      <c r="C4838" s="1705" t="s">
        <v>8012</v>
      </c>
      <c r="E4838" s="100" t="s">
        <v>7979</v>
      </c>
    </row>
    <row r="4839" spans="1:9" ht="15" customHeight="1" x14ac:dyDescent="0.35">
      <c r="A4839" s="1705">
        <v>73030</v>
      </c>
      <c r="B4839" s="1706">
        <v>0.18</v>
      </c>
      <c r="C4839" s="100" t="s">
        <v>8426</v>
      </c>
      <c r="E4839" s="100" t="s">
        <v>8381</v>
      </c>
    </row>
    <row r="4840" spans="1:9" ht="15" customHeight="1" x14ac:dyDescent="0.35">
      <c r="A4840" s="1705">
        <v>73030</v>
      </c>
      <c r="B4840" s="1706">
        <v>0.18</v>
      </c>
      <c r="C4840" s="100" t="s">
        <v>8427</v>
      </c>
      <c r="E4840" s="100" t="s">
        <v>8381</v>
      </c>
    </row>
    <row r="4841" spans="1:9" ht="15" customHeight="1" x14ac:dyDescent="0.35">
      <c r="A4841" s="1705">
        <v>73030</v>
      </c>
      <c r="B4841" s="1706">
        <v>0.18</v>
      </c>
      <c r="C4841" s="89" t="s">
        <v>8428</v>
      </c>
      <c r="E4841" s="100" t="s">
        <v>8381</v>
      </c>
    </row>
    <row r="4842" spans="1:9" ht="15" customHeight="1" x14ac:dyDescent="0.35">
      <c r="A4842" s="1705">
        <v>73030</v>
      </c>
      <c r="B4842" s="1706">
        <v>0.18</v>
      </c>
      <c r="C4842" s="89" t="s">
        <v>8429</v>
      </c>
      <c r="E4842" s="100" t="s">
        <v>8381</v>
      </c>
    </row>
    <row r="4843" spans="1:9" ht="15" customHeight="1" x14ac:dyDescent="0.35">
      <c r="A4843" s="1705">
        <v>73030</v>
      </c>
      <c r="B4843" s="1706">
        <v>0.18</v>
      </c>
      <c r="C4843" s="89" t="s">
        <v>8430</v>
      </c>
      <c r="E4843" s="100" t="s">
        <v>8381</v>
      </c>
    </row>
    <row r="4844" spans="1:9" ht="15" customHeight="1" x14ac:dyDescent="0.35">
      <c r="A4844" s="1705">
        <v>73030</v>
      </c>
      <c r="B4844" s="1706">
        <v>0.18</v>
      </c>
      <c r="C4844" s="89" t="s">
        <v>8431</v>
      </c>
      <c r="E4844" s="100" t="s">
        <v>8381</v>
      </c>
    </row>
    <row r="4845" spans="1:9" ht="15" customHeight="1" x14ac:dyDescent="0.35">
      <c r="A4845" s="1705">
        <v>73030</v>
      </c>
      <c r="B4845" s="1706">
        <v>0.18</v>
      </c>
      <c r="C4845" s="100" t="s">
        <v>8771</v>
      </c>
      <c r="E4845" s="1705" t="s">
        <v>8689</v>
      </c>
    </row>
    <row r="4846" spans="1:9" ht="15" customHeight="1" x14ac:dyDescent="0.35">
      <c r="A4846" s="1705">
        <v>73030</v>
      </c>
      <c r="B4846" s="1706">
        <v>0.18</v>
      </c>
      <c r="C4846" s="100" t="s">
        <v>8772</v>
      </c>
      <c r="E4846" s="1705" t="s">
        <v>8689</v>
      </c>
    </row>
    <row r="4847" spans="1:9" ht="15" customHeight="1" x14ac:dyDescent="0.35">
      <c r="A4847" s="1705">
        <v>73030</v>
      </c>
      <c r="B4847" s="1706">
        <v>0.18</v>
      </c>
      <c r="C4847" s="89" t="s">
        <v>8773</v>
      </c>
      <c r="E4847" s="1705" t="s">
        <v>8689</v>
      </c>
    </row>
    <row r="4848" spans="1:9" ht="15" customHeight="1" x14ac:dyDescent="0.35">
      <c r="A4848" s="1705">
        <v>73030</v>
      </c>
      <c r="B4848" s="1706">
        <v>0.18</v>
      </c>
      <c r="C4848" s="89" t="s">
        <v>8774</v>
      </c>
      <c r="E4848" s="1705" t="s">
        <v>8689</v>
      </c>
      <c r="F4848" s="100"/>
      <c r="I4848" s="100"/>
    </row>
    <row r="4849" spans="1:9" ht="15" customHeight="1" x14ac:dyDescent="0.35">
      <c r="A4849" s="1705">
        <v>73030</v>
      </c>
      <c r="B4849" s="1706">
        <v>0.18</v>
      </c>
      <c r="C4849" s="89" t="s">
        <v>9215</v>
      </c>
      <c r="E4849" s="1738" t="s">
        <v>9126</v>
      </c>
    </row>
    <row r="4850" spans="1:9" ht="15" customHeight="1" x14ac:dyDescent="0.35">
      <c r="A4850" s="1705">
        <v>73030</v>
      </c>
      <c r="B4850" s="1706">
        <v>0.18</v>
      </c>
      <c r="C4850" s="89" t="s">
        <v>9216</v>
      </c>
      <c r="E4850" s="1738" t="s">
        <v>9126</v>
      </c>
    </row>
    <row r="4851" spans="1:9" ht="15" customHeight="1" x14ac:dyDescent="0.35">
      <c r="A4851" s="1705">
        <v>73030</v>
      </c>
      <c r="B4851" s="1706">
        <v>0.18</v>
      </c>
      <c r="C4851" s="89" t="s">
        <v>9217</v>
      </c>
      <c r="E4851" s="1738" t="s">
        <v>9126</v>
      </c>
    </row>
    <row r="4852" spans="1:9" ht="15" customHeight="1" x14ac:dyDescent="0.35">
      <c r="A4852" s="1705">
        <v>73030</v>
      </c>
      <c r="B4852" s="1706">
        <v>0.18</v>
      </c>
      <c r="C4852" s="89" t="s">
        <v>9218</v>
      </c>
      <c r="E4852" s="1738" t="s">
        <v>9126</v>
      </c>
    </row>
    <row r="4853" spans="1:9" ht="15" customHeight="1" x14ac:dyDescent="0.35">
      <c r="A4853" s="1705">
        <v>73030</v>
      </c>
      <c r="B4853" s="1706">
        <v>0.18</v>
      </c>
      <c r="C4853" s="89" t="s">
        <v>9219</v>
      </c>
      <c r="E4853" s="1738" t="s">
        <v>9126</v>
      </c>
    </row>
    <row r="4854" spans="1:9" ht="15" customHeight="1" x14ac:dyDescent="0.35">
      <c r="A4854" s="1705">
        <v>73030</v>
      </c>
      <c r="B4854" s="1706">
        <v>0.18</v>
      </c>
      <c r="C4854" s="89" t="s">
        <v>2726</v>
      </c>
      <c r="E4854" s="1738" t="s">
        <v>9126</v>
      </c>
    </row>
    <row r="4855" spans="1:9" ht="15" customHeight="1" x14ac:dyDescent="0.35">
      <c r="A4855" s="1748">
        <v>73030</v>
      </c>
      <c r="B4855" s="1737">
        <v>0.18</v>
      </c>
      <c r="C4855" s="100" t="s">
        <v>9220</v>
      </c>
      <c r="E4855" s="1738" t="s">
        <v>9126</v>
      </c>
    </row>
    <row r="4856" spans="1:9" ht="15" customHeight="1" x14ac:dyDescent="0.35">
      <c r="A4856" s="1705">
        <v>73030</v>
      </c>
      <c r="B4856" s="1706">
        <v>0.18</v>
      </c>
      <c r="C4856" s="100" t="s">
        <v>9680</v>
      </c>
      <c r="E4856" s="1705" t="s">
        <v>9583</v>
      </c>
    </row>
    <row r="4857" spans="1:9" ht="15" customHeight="1" x14ac:dyDescent="0.35">
      <c r="A4857" s="1705">
        <v>73030</v>
      </c>
      <c r="B4857" s="1706">
        <v>0.18</v>
      </c>
      <c r="C4857" s="100" t="s">
        <v>9681</v>
      </c>
      <c r="E4857" s="1705" t="s">
        <v>9583</v>
      </c>
    </row>
    <row r="4858" spans="1:9" ht="15" customHeight="1" x14ac:dyDescent="0.35">
      <c r="A4858" s="1705">
        <v>73030</v>
      </c>
      <c r="B4858" s="1706">
        <v>0.18</v>
      </c>
      <c r="C4858" s="100" t="s">
        <v>9682</v>
      </c>
      <c r="E4858" s="1705" t="s">
        <v>9583</v>
      </c>
    </row>
    <row r="4859" spans="1:9" ht="15" customHeight="1" x14ac:dyDescent="0.35">
      <c r="A4859" s="1705">
        <v>73030</v>
      </c>
      <c r="B4859" s="1706">
        <v>0.18</v>
      </c>
      <c r="C4859" s="100" t="s">
        <v>9683</v>
      </c>
      <c r="E4859" s="1705" t="s">
        <v>9583</v>
      </c>
    </row>
    <row r="4860" spans="1:9" ht="15" customHeight="1" x14ac:dyDescent="0.35">
      <c r="A4860" s="1705">
        <v>73030</v>
      </c>
      <c r="B4860" s="1706">
        <v>0.18</v>
      </c>
      <c r="C4860" s="100" t="s">
        <v>9684</v>
      </c>
      <c r="E4860" s="1705" t="s">
        <v>9583</v>
      </c>
      <c r="F4860" s="100"/>
      <c r="I4860" s="100"/>
    </row>
    <row r="4861" spans="1:9" ht="15" customHeight="1" x14ac:dyDescent="0.35">
      <c r="A4861" s="1705">
        <v>73030</v>
      </c>
      <c r="B4861" s="1706">
        <v>0.18</v>
      </c>
      <c r="C4861" s="100" t="s">
        <v>9685</v>
      </c>
      <c r="E4861" s="1705" t="s">
        <v>9583</v>
      </c>
    </row>
    <row r="4862" spans="1:9" ht="15" customHeight="1" x14ac:dyDescent="0.35">
      <c r="A4862" s="1705">
        <v>73030</v>
      </c>
      <c r="B4862" s="1706">
        <v>0.18</v>
      </c>
      <c r="C4862" s="1705" t="s">
        <v>10519</v>
      </c>
      <c r="E4862" s="1705" t="s">
        <v>10273</v>
      </c>
    </row>
    <row r="4863" spans="1:9" ht="15" customHeight="1" x14ac:dyDescent="0.35">
      <c r="A4863" s="1705">
        <v>73030</v>
      </c>
      <c r="B4863" s="1706">
        <v>0.18</v>
      </c>
      <c r="C4863" s="100" t="s">
        <v>10520</v>
      </c>
      <c r="E4863" s="1705" t="s">
        <v>10273</v>
      </c>
    </row>
    <row r="4864" spans="1:9" ht="15" customHeight="1" x14ac:dyDescent="0.35">
      <c r="A4864" s="1705">
        <v>73030</v>
      </c>
      <c r="B4864" s="1706">
        <v>0.18</v>
      </c>
      <c r="C4864" s="1705" t="s">
        <v>10521</v>
      </c>
      <c r="E4864" s="1705" t="s">
        <v>10273</v>
      </c>
    </row>
    <row r="4865" spans="1:9" ht="15" customHeight="1" x14ac:dyDescent="0.35">
      <c r="A4865" s="1705">
        <v>73030</v>
      </c>
      <c r="B4865" s="1706">
        <v>0.18</v>
      </c>
      <c r="C4865" s="1705" t="s">
        <v>10522</v>
      </c>
      <c r="E4865" s="1705" t="s">
        <v>10273</v>
      </c>
    </row>
    <row r="4866" spans="1:9" ht="15" customHeight="1" x14ac:dyDescent="0.35">
      <c r="A4866" s="1705">
        <v>73030</v>
      </c>
      <c r="B4866" s="1706">
        <v>0.18</v>
      </c>
      <c r="C4866" s="1705" t="s">
        <v>10523</v>
      </c>
      <c r="E4866" s="1705" t="s">
        <v>10273</v>
      </c>
    </row>
    <row r="4867" spans="1:9" ht="15" customHeight="1" x14ac:dyDescent="0.35">
      <c r="A4867" s="1705">
        <v>73030</v>
      </c>
      <c r="B4867" s="1706">
        <v>0.18</v>
      </c>
      <c r="C4867" s="89" t="s">
        <v>10524</v>
      </c>
      <c r="E4867" s="1705" t="s">
        <v>10273</v>
      </c>
    </row>
    <row r="4868" spans="1:9" ht="15" customHeight="1" x14ac:dyDescent="0.35">
      <c r="A4868" s="1705">
        <v>73030</v>
      </c>
      <c r="B4868" s="1706">
        <v>0.18</v>
      </c>
      <c r="C4868" s="89" t="s">
        <v>10525</v>
      </c>
      <c r="E4868" s="1705" t="s">
        <v>10273</v>
      </c>
    </row>
    <row r="4869" spans="1:9" ht="15" customHeight="1" x14ac:dyDescent="0.35">
      <c r="A4869" s="1705">
        <v>73030</v>
      </c>
      <c r="B4869" s="1706">
        <v>0.18</v>
      </c>
      <c r="C4869" s="1705" t="s">
        <v>10526</v>
      </c>
      <c r="E4869" s="1705" t="s">
        <v>10273</v>
      </c>
    </row>
    <row r="4870" spans="1:9" ht="15" customHeight="1" x14ac:dyDescent="0.35">
      <c r="A4870" s="1705">
        <v>73030</v>
      </c>
      <c r="B4870" s="1706">
        <v>0.18</v>
      </c>
      <c r="C4870" s="89" t="s">
        <v>10527</v>
      </c>
      <c r="E4870" s="1705" t="s">
        <v>10273</v>
      </c>
    </row>
    <row r="4871" spans="1:9" ht="15" customHeight="1" x14ac:dyDescent="0.35">
      <c r="A4871" s="1705">
        <v>73030</v>
      </c>
      <c r="B4871" s="1706">
        <v>0.18</v>
      </c>
      <c r="C4871" s="1705" t="s">
        <v>10528</v>
      </c>
      <c r="E4871" s="1705" t="s">
        <v>10273</v>
      </c>
      <c r="F4871" s="100"/>
      <c r="I4871" s="100"/>
    </row>
    <row r="4872" spans="1:9" ht="15" customHeight="1" x14ac:dyDescent="0.35">
      <c r="A4872" s="1705">
        <v>73030</v>
      </c>
      <c r="B4872" s="1706">
        <v>0.18</v>
      </c>
      <c r="C4872" s="89" t="s">
        <v>10529</v>
      </c>
      <c r="E4872" s="1705" t="s">
        <v>10273</v>
      </c>
    </row>
    <row r="4873" spans="1:9" ht="15" customHeight="1" x14ac:dyDescent="0.35">
      <c r="A4873" s="1705">
        <v>73030</v>
      </c>
      <c r="B4873" s="1706">
        <v>0.18</v>
      </c>
      <c r="C4873" s="89" t="s">
        <v>10530</v>
      </c>
      <c r="E4873" s="1705" t="s">
        <v>10273</v>
      </c>
    </row>
    <row r="4874" spans="1:9" ht="15" customHeight="1" x14ac:dyDescent="0.35">
      <c r="A4874" s="1705">
        <v>73030</v>
      </c>
      <c r="B4874" s="1706">
        <v>0.18</v>
      </c>
      <c r="C4874" s="100" t="s">
        <v>10531</v>
      </c>
      <c r="E4874" s="1705" t="s">
        <v>10273</v>
      </c>
    </row>
    <row r="4875" spans="1:9" ht="15" customHeight="1" x14ac:dyDescent="0.35">
      <c r="A4875" s="1705">
        <v>73030</v>
      </c>
      <c r="B4875" s="1706">
        <v>0.18</v>
      </c>
      <c r="C4875" s="89" t="s">
        <v>10532</v>
      </c>
      <c r="E4875" s="1705" t="s">
        <v>10273</v>
      </c>
      <c r="F4875" s="100"/>
      <c r="I4875" s="100"/>
    </row>
    <row r="4876" spans="1:9" ht="15" customHeight="1" x14ac:dyDescent="0.35">
      <c r="A4876" s="1705">
        <v>73030</v>
      </c>
      <c r="B4876" s="1706">
        <v>0.18</v>
      </c>
      <c r="C4876" s="89" t="s">
        <v>10533</v>
      </c>
      <c r="E4876" s="1705" t="s">
        <v>10273</v>
      </c>
    </row>
    <row r="4877" spans="1:9" ht="15" customHeight="1" x14ac:dyDescent="0.35">
      <c r="A4877" s="1705">
        <v>73030</v>
      </c>
      <c r="B4877" s="1706">
        <v>0.18</v>
      </c>
      <c r="C4877" s="89" t="s">
        <v>10534</v>
      </c>
      <c r="E4877" s="1705" t="s">
        <v>10273</v>
      </c>
    </row>
    <row r="4878" spans="1:9" x14ac:dyDescent="0.35">
      <c r="A4878" s="1705">
        <v>73030</v>
      </c>
      <c r="B4878" s="1706">
        <v>0.18</v>
      </c>
      <c r="C4878" s="89" t="s">
        <v>10535</v>
      </c>
      <c r="E4878" s="1705" t="s">
        <v>10273</v>
      </c>
    </row>
    <row r="4879" spans="1:9" ht="15" customHeight="1" x14ac:dyDescent="0.35">
      <c r="A4879" s="1705">
        <v>73030</v>
      </c>
      <c r="B4879" s="1706">
        <v>0.18</v>
      </c>
      <c r="C4879" s="1705" t="s">
        <v>10536</v>
      </c>
      <c r="E4879" s="1705" t="s">
        <v>10273</v>
      </c>
    </row>
    <row r="4880" spans="1:9" ht="15" customHeight="1" x14ac:dyDescent="0.35">
      <c r="A4880" s="1705">
        <v>73030</v>
      </c>
      <c r="B4880" s="1706">
        <v>0.18</v>
      </c>
      <c r="C4880" s="1705" t="s">
        <v>10537</v>
      </c>
      <c r="E4880" s="1705" t="s">
        <v>10273</v>
      </c>
    </row>
    <row r="4881" spans="1:5" ht="15" customHeight="1" x14ac:dyDescent="0.35">
      <c r="A4881" s="1705">
        <v>73030</v>
      </c>
      <c r="B4881" s="1706">
        <v>0.18</v>
      </c>
      <c r="C4881" s="1705" t="s">
        <v>10538</v>
      </c>
      <c r="E4881" s="1705" t="s">
        <v>10273</v>
      </c>
    </row>
    <row r="4882" spans="1:5" ht="15" customHeight="1" x14ac:dyDescent="0.35">
      <c r="A4882" s="1705">
        <v>73030</v>
      </c>
      <c r="B4882" s="1706">
        <v>0.18</v>
      </c>
      <c r="C4882" s="100" t="s">
        <v>10539</v>
      </c>
      <c r="E4882" s="1705" t="s">
        <v>10273</v>
      </c>
    </row>
    <row r="4883" spans="1:5" ht="15" customHeight="1" x14ac:dyDescent="0.35">
      <c r="A4883" s="1705">
        <v>73030</v>
      </c>
      <c r="B4883" s="1706">
        <v>0.18</v>
      </c>
      <c r="C4883" s="89" t="s">
        <v>10540</v>
      </c>
      <c r="E4883" s="1705" t="s">
        <v>10273</v>
      </c>
    </row>
    <row r="4884" spans="1:5" ht="15" customHeight="1" x14ac:dyDescent="0.35">
      <c r="A4884" s="1705">
        <v>73030</v>
      </c>
      <c r="B4884" s="1706">
        <v>0.18</v>
      </c>
      <c r="C4884" s="89" t="s">
        <v>10541</v>
      </c>
      <c r="E4884" s="1705" t="s">
        <v>10273</v>
      </c>
    </row>
    <row r="4885" spans="1:5" ht="15" customHeight="1" x14ac:dyDescent="0.35">
      <c r="A4885" s="1705">
        <v>73030</v>
      </c>
      <c r="B4885" s="1706">
        <v>0.18</v>
      </c>
      <c r="C4885" s="89" t="s">
        <v>10542</v>
      </c>
      <c r="E4885" s="1705" t="s">
        <v>10273</v>
      </c>
    </row>
    <row r="4886" spans="1:5" ht="15" customHeight="1" x14ac:dyDescent="0.35">
      <c r="A4886" s="1705">
        <v>73030</v>
      </c>
      <c r="B4886" s="1706">
        <v>0.18</v>
      </c>
      <c r="C4886" s="89" t="s">
        <v>10543</v>
      </c>
      <c r="E4886" s="1705" t="s">
        <v>10273</v>
      </c>
    </row>
    <row r="4887" spans="1:5" ht="15" customHeight="1" x14ac:dyDescent="0.35">
      <c r="A4887" s="1705">
        <v>73030</v>
      </c>
      <c r="B4887" s="1706">
        <v>0.18</v>
      </c>
      <c r="C4887" s="89" t="s">
        <v>10544</v>
      </c>
      <c r="E4887" s="1705" t="s">
        <v>10273</v>
      </c>
    </row>
    <row r="4888" spans="1:5" ht="15" customHeight="1" x14ac:dyDescent="0.35">
      <c r="A4888" s="1705">
        <v>73030</v>
      </c>
      <c r="B4888" s="1706">
        <v>0.18</v>
      </c>
      <c r="C4888" s="89" t="s">
        <v>10545</v>
      </c>
      <c r="E4888" s="1705" t="s">
        <v>10273</v>
      </c>
    </row>
    <row r="4889" spans="1:5" ht="15" customHeight="1" x14ac:dyDescent="0.35">
      <c r="A4889" s="1705">
        <v>73030</v>
      </c>
      <c r="B4889" s="1706">
        <v>0.18</v>
      </c>
      <c r="C4889" s="100" t="s">
        <v>10546</v>
      </c>
      <c r="E4889" s="1705" t="s">
        <v>10273</v>
      </c>
    </row>
    <row r="4890" spans="1:5" ht="15" customHeight="1" x14ac:dyDescent="0.35">
      <c r="A4890" s="1705">
        <v>73030</v>
      </c>
      <c r="B4890" s="1706">
        <v>0.18</v>
      </c>
      <c r="C4890" s="1705" t="s">
        <v>10547</v>
      </c>
      <c r="E4890" s="1705" t="s">
        <v>10273</v>
      </c>
    </row>
    <row r="4891" spans="1:5" ht="15" customHeight="1" x14ac:dyDescent="0.35">
      <c r="A4891" s="1705">
        <v>73030</v>
      </c>
      <c r="B4891" s="1706">
        <v>0.18</v>
      </c>
      <c r="C4891" s="100" t="s">
        <v>10548</v>
      </c>
      <c r="E4891" s="1705" t="s">
        <v>10273</v>
      </c>
    </row>
    <row r="4892" spans="1:5" ht="15" customHeight="1" x14ac:dyDescent="0.35">
      <c r="A4892" s="1705">
        <v>73030</v>
      </c>
      <c r="B4892" s="1706">
        <v>0.18</v>
      </c>
      <c r="C4892" s="100" t="s">
        <v>10549</v>
      </c>
      <c r="E4892" s="1705" t="s">
        <v>10273</v>
      </c>
    </row>
    <row r="4893" spans="1:5" ht="15" customHeight="1" x14ac:dyDescent="0.35">
      <c r="A4893" s="1705">
        <v>73030</v>
      </c>
      <c r="B4893" s="1706">
        <v>0.18</v>
      </c>
      <c r="C4893" s="1705" t="s">
        <v>10550</v>
      </c>
      <c r="E4893" s="1705" t="s">
        <v>10273</v>
      </c>
    </row>
    <row r="4894" spans="1:5" ht="15" customHeight="1" x14ac:dyDescent="0.35">
      <c r="A4894" s="1705">
        <v>73030</v>
      </c>
      <c r="B4894" s="1706">
        <v>0.18</v>
      </c>
      <c r="C4894" s="89" t="s">
        <v>10551</v>
      </c>
      <c r="E4894" s="1705" t="s">
        <v>10273</v>
      </c>
    </row>
    <row r="4895" spans="1:5" ht="15" customHeight="1" x14ac:dyDescent="0.35">
      <c r="A4895" s="1705">
        <v>73030</v>
      </c>
      <c r="B4895" s="1706">
        <v>0.18</v>
      </c>
      <c r="C4895" s="89" t="s">
        <v>10552</v>
      </c>
      <c r="E4895" s="1705" t="s">
        <v>10273</v>
      </c>
    </row>
    <row r="4896" spans="1:5" ht="15" customHeight="1" x14ac:dyDescent="0.35">
      <c r="A4896" s="1705">
        <v>73030</v>
      </c>
      <c r="B4896" s="1706">
        <v>0.18</v>
      </c>
      <c r="C4896" s="89" t="s">
        <v>10553</v>
      </c>
      <c r="E4896" s="1705" t="s">
        <v>10273</v>
      </c>
    </row>
    <row r="4897" spans="1:9" ht="15" customHeight="1" x14ac:dyDescent="0.35">
      <c r="A4897" s="1705">
        <v>73030</v>
      </c>
      <c r="B4897" s="1706">
        <v>0.18</v>
      </c>
      <c r="C4897" s="100" t="s">
        <v>10554</v>
      </c>
      <c r="E4897" s="1705" t="s">
        <v>10273</v>
      </c>
    </row>
    <row r="4898" spans="1:9" ht="15" customHeight="1" x14ac:dyDescent="0.35">
      <c r="A4898" s="1705">
        <v>73030</v>
      </c>
      <c r="B4898" s="1706">
        <v>0.18</v>
      </c>
      <c r="C4898" s="100" t="s">
        <v>10555</v>
      </c>
      <c r="E4898" s="1705" t="s">
        <v>10273</v>
      </c>
    </row>
    <row r="4899" spans="1:9" ht="15" customHeight="1" x14ac:dyDescent="0.35">
      <c r="A4899" s="1705">
        <v>73030</v>
      </c>
      <c r="B4899" s="1706">
        <v>0.18</v>
      </c>
      <c r="C4899" s="1705" t="s">
        <v>8012</v>
      </c>
      <c r="E4899" s="1705" t="s">
        <v>10273</v>
      </c>
    </row>
    <row r="4900" spans="1:9" ht="15" customHeight="1" x14ac:dyDescent="0.35">
      <c r="A4900" s="1705">
        <v>73030</v>
      </c>
      <c r="B4900" s="1706">
        <v>0.18</v>
      </c>
      <c r="C4900" s="89" t="s">
        <v>10556</v>
      </c>
      <c r="E4900" s="1705" t="s">
        <v>10273</v>
      </c>
    </row>
    <row r="4901" spans="1:9" ht="15" customHeight="1" x14ac:dyDescent="0.35">
      <c r="A4901" s="1705">
        <v>73030</v>
      </c>
      <c r="B4901" s="1706">
        <v>0.18</v>
      </c>
      <c r="C4901" s="89" t="s">
        <v>10557</v>
      </c>
      <c r="E4901" s="1705" t="s">
        <v>10273</v>
      </c>
    </row>
    <row r="4902" spans="1:9" ht="15" customHeight="1" x14ac:dyDescent="0.35">
      <c r="A4902" s="1705">
        <v>73030</v>
      </c>
      <c r="B4902" s="1706">
        <v>0.18</v>
      </c>
      <c r="C4902" s="89" t="s">
        <v>10558</v>
      </c>
      <c r="E4902" s="1705" t="s">
        <v>10273</v>
      </c>
    </row>
    <row r="4903" spans="1:9" ht="15" customHeight="1" x14ac:dyDescent="0.35">
      <c r="A4903" s="1705">
        <v>73030</v>
      </c>
      <c r="B4903" s="1706">
        <v>0.18</v>
      </c>
      <c r="C4903" s="1705" t="s">
        <v>10559</v>
      </c>
      <c r="E4903" s="1705" t="s">
        <v>10273</v>
      </c>
    </row>
    <row r="4904" spans="1:9" ht="15" customHeight="1" x14ac:dyDescent="0.35">
      <c r="A4904" s="1705">
        <v>73030</v>
      </c>
      <c r="B4904" s="1706">
        <v>0.18</v>
      </c>
      <c r="C4904" s="89" t="s">
        <v>10560</v>
      </c>
      <c r="E4904" s="1705" t="s">
        <v>10273</v>
      </c>
    </row>
    <row r="4905" spans="1:9" ht="15" customHeight="1" x14ac:dyDescent="0.35">
      <c r="A4905" s="1705">
        <v>73030</v>
      </c>
      <c r="B4905" s="1706">
        <v>0.18</v>
      </c>
      <c r="C4905" s="1705" t="s">
        <v>10561</v>
      </c>
      <c r="E4905" s="1705" t="s">
        <v>10273</v>
      </c>
    </row>
    <row r="4906" spans="1:9" ht="15" customHeight="1" x14ac:dyDescent="0.35">
      <c r="A4906" s="1705">
        <v>73030</v>
      </c>
      <c r="B4906" s="1706">
        <v>0.18</v>
      </c>
      <c r="C4906" s="89" t="s">
        <v>10562</v>
      </c>
      <c r="E4906" s="1705" t="s">
        <v>10273</v>
      </c>
    </row>
    <row r="4907" spans="1:9" ht="15" customHeight="1" x14ac:dyDescent="0.35">
      <c r="A4907" s="1705">
        <v>73030</v>
      </c>
      <c r="B4907" s="1706">
        <v>0.18</v>
      </c>
      <c r="C4907" s="1705" t="s">
        <v>10563</v>
      </c>
      <c r="E4907" s="1705" t="s">
        <v>10273</v>
      </c>
      <c r="F4907" s="100"/>
      <c r="I4907" s="100"/>
    </row>
    <row r="4908" spans="1:9" ht="15" customHeight="1" x14ac:dyDescent="0.35">
      <c r="A4908" s="1705">
        <v>73030</v>
      </c>
      <c r="B4908" s="1706">
        <v>0.18</v>
      </c>
      <c r="C4908" s="89" t="s">
        <v>10564</v>
      </c>
      <c r="E4908" s="1705" t="s">
        <v>10273</v>
      </c>
    </row>
    <row r="4909" spans="1:9" ht="15" customHeight="1" x14ac:dyDescent="0.35">
      <c r="A4909" s="1705">
        <v>73030</v>
      </c>
      <c r="B4909" s="1706">
        <v>0.18</v>
      </c>
      <c r="C4909" s="89" t="s">
        <v>10565</v>
      </c>
      <c r="E4909" s="1705" t="s">
        <v>10273</v>
      </c>
    </row>
    <row r="4910" spans="1:9" ht="15" customHeight="1" x14ac:dyDescent="0.35">
      <c r="A4910" s="1705">
        <v>73030</v>
      </c>
      <c r="B4910" s="1706">
        <v>0.18</v>
      </c>
      <c r="C4910" s="89" t="s">
        <v>10566</v>
      </c>
      <c r="E4910" s="1705" t="s">
        <v>10273</v>
      </c>
    </row>
    <row r="4911" spans="1:9" ht="15" customHeight="1" x14ac:dyDescent="0.35">
      <c r="A4911" s="1705">
        <v>73030</v>
      </c>
      <c r="B4911" s="1706">
        <v>0.18</v>
      </c>
      <c r="C4911" s="89" t="s">
        <v>10567</v>
      </c>
      <c r="E4911" s="1705" t="s">
        <v>10273</v>
      </c>
    </row>
    <row r="4912" spans="1:9" ht="15" customHeight="1" x14ac:dyDescent="0.35">
      <c r="A4912" s="1705">
        <v>73030</v>
      </c>
      <c r="B4912" s="1706">
        <v>0.18</v>
      </c>
      <c r="C4912" s="89" t="s">
        <v>10568</v>
      </c>
      <c r="E4912" s="1705" t="s">
        <v>10273</v>
      </c>
    </row>
    <row r="4913" spans="1:5" ht="15" customHeight="1" x14ac:dyDescent="0.35">
      <c r="A4913" s="1705">
        <v>73030</v>
      </c>
      <c r="B4913" s="1706">
        <v>0.18</v>
      </c>
      <c r="C4913" s="1705" t="s">
        <v>10569</v>
      </c>
      <c r="E4913" s="1705" t="s">
        <v>10273</v>
      </c>
    </row>
    <row r="4914" spans="1:5" ht="15" customHeight="1" x14ac:dyDescent="0.35">
      <c r="A4914" s="1705">
        <v>73030</v>
      </c>
      <c r="B4914" s="1706">
        <v>0.18</v>
      </c>
      <c r="C4914" s="89" t="s">
        <v>10570</v>
      </c>
      <c r="E4914" s="1705" t="s">
        <v>10273</v>
      </c>
    </row>
    <row r="4915" spans="1:5" ht="15" customHeight="1" x14ac:dyDescent="0.35">
      <c r="A4915" s="1705">
        <v>73030</v>
      </c>
      <c r="B4915" s="1706">
        <v>0.18</v>
      </c>
      <c r="C4915" s="1705" t="s">
        <v>10571</v>
      </c>
      <c r="E4915" s="1705" t="s">
        <v>10273</v>
      </c>
    </row>
    <row r="4916" spans="1:5" ht="15" customHeight="1" x14ac:dyDescent="0.35">
      <c r="A4916" s="1705">
        <v>73030</v>
      </c>
      <c r="B4916" s="1706">
        <v>0.18</v>
      </c>
      <c r="C4916" s="89" t="s">
        <v>3798</v>
      </c>
      <c r="E4916" s="1705" t="s">
        <v>10273</v>
      </c>
    </row>
    <row r="4917" spans="1:5" ht="15" customHeight="1" x14ac:dyDescent="0.35">
      <c r="A4917" s="1705">
        <v>73030</v>
      </c>
      <c r="B4917" s="1706">
        <v>0.18</v>
      </c>
      <c r="C4917" s="89" t="s">
        <v>3799</v>
      </c>
      <c r="E4917" s="1705" t="s">
        <v>10273</v>
      </c>
    </row>
    <row r="4918" spans="1:5" ht="15" customHeight="1" x14ac:dyDescent="0.35">
      <c r="A4918" s="1705">
        <v>73030</v>
      </c>
      <c r="B4918" s="1706">
        <v>0.18</v>
      </c>
      <c r="C4918" s="89" t="s">
        <v>10572</v>
      </c>
      <c r="E4918" s="1705" t="s">
        <v>10273</v>
      </c>
    </row>
    <row r="4919" spans="1:5" ht="15" customHeight="1" x14ac:dyDescent="0.35">
      <c r="A4919" s="1705">
        <v>73030</v>
      </c>
      <c r="B4919" s="1706">
        <v>0.18</v>
      </c>
      <c r="C4919" s="89" t="s">
        <v>10573</v>
      </c>
      <c r="E4919" s="1705" t="s">
        <v>10273</v>
      </c>
    </row>
    <row r="4920" spans="1:5" ht="15" customHeight="1" x14ac:dyDescent="0.35">
      <c r="A4920" s="1705">
        <v>73030</v>
      </c>
      <c r="B4920" s="1706">
        <v>0.18</v>
      </c>
      <c r="C4920" s="89" t="s">
        <v>10574</v>
      </c>
      <c r="E4920" s="1705" t="s">
        <v>10273</v>
      </c>
    </row>
    <row r="4921" spans="1:5" ht="15" customHeight="1" x14ac:dyDescent="0.35">
      <c r="A4921" s="1705">
        <v>73030</v>
      </c>
      <c r="B4921" s="1706">
        <v>0.18</v>
      </c>
      <c r="C4921" s="89" t="s">
        <v>10575</v>
      </c>
      <c r="E4921" s="1705" t="s">
        <v>10273</v>
      </c>
    </row>
    <row r="4922" spans="1:5" ht="15" customHeight="1" x14ac:dyDescent="0.35">
      <c r="A4922" s="1705">
        <v>73030</v>
      </c>
      <c r="B4922" s="1706">
        <v>0.18</v>
      </c>
      <c r="C4922" s="100" t="s">
        <v>12124</v>
      </c>
      <c r="E4922" s="100" t="s">
        <v>12088</v>
      </c>
    </row>
    <row r="4923" spans="1:5" ht="15" customHeight="1" x14ac:dyDescent="0.35">
      <c r="A4923" s="1705">
        <v>73030</v>
      </c>
      <c r="B4923" s="1706">
        <v>0.18</v>
      </c>
      <c r="C4923" s="100" t="s">
        <v>12125</v>
      </c>
      <c r="E4923" s="100" t="s">
        <v>12088</v>
      </c>
    </row>
    <row r="4924" spans="1:5" ht="15" customHeight="1" x14ac:dyDescent="0.35">
      <c r="A4924" s="1705">
        <v>73030</v>
      </c>
      <c r="B4924" s="1706">
        <v>0.18</v>
      </c>
      <c r="C4924" s="89" t="s">
        <v>12693</v>
      </c>
      <c r="E4924" s="1705" t="s">
        <v>12542</v>
      </c>
    </row>
    <row r="4925" spans="1:5" ht="15" customHeight="1" x14ac:dyDescent="0.35">
      <c r="A4925" s="1705">
        <v>73030</v>
      </c>
      <c r="B4925" s="1706">
        <v>0.18</v>
      </c>
      <c r="C4925" s="89" t="s">
        <v>12694</v>
      </c>
      <c r="E4925" s="1705" t="s">
        <v>12542</v>
      </c>
    </row>
    <row r="4926" spans="1:5" ht="15" customHeight="1" x14ac:dyDescent="0.35">
      <c r="A4926" s="1705">
        <v>73030</v>
      </c>
      <c r="B4926" s="1706">
        <v>0.18</v>
      </c>
      <c r="C4926" s="89" t="s">
        <v>12695</v>
      </c>
      <c r="E4926" s="1705" t="s">
        <v>12542</v>
      </c>
    </row>
    <row r="4927" spans="1:5" ht="15" customHeight="1" x14ac:dyDescent="0.35">
      <c r="A4927" s="1705">
        <v>73030</v>
      </c>
      <c r="B4927" s="1706">
        <v>0.18</v>
      </c>
      <c r="C4927" s="100" t="s">
        <v>12696</v>
      </c>
      <c r="E4927" s="1705" t="s">
        <v>12542</v>
      </c>
    </row>
    <row r="4928" spans="1:5" ht="15" customHeight="1" x14ac:dyDescent="0.35">
      <c r="A4928" s="1705">
        <v>73030</v>
      </c>
      <c r="B4928" s="1706">
        <v>0.18</v>
      </c>
      <c r="C4928" s="89" t="s">
        <v>12697</v>
      </c>
      <c r="E4928" s="1705" t="s">
        <v>12542</v>
      </c>
    </row>
    <row r="4929" spans="1:9" ht="15" customHeight="1" x14ac:dyDescent="0.35">
      <c r="A4929" s="1705">
        <v>73030</v>
      </c>
      <c r="B4929" s="1706">
        <v>0.18</v>
      </c>
      <c r="C4929" s="89" t="s">
        <v>12698</v>
      </c>
      <c r="E4929" s="1705" t="s">
        <v>12542</v>
      </c>
    </row>
    <row r="4930" spans="1:9" ht="14.5" customHeight="1" x14ac:dyDescent="0.35">
      <c r="A4930" s="1705">
        <v>73030</v>
      </c>
      <c r="B4930" s="1706">
        <v>0.18</v>
      </c>
      <c r="C4930" s="100" t="s">
        <v>12699</v>
      </c>
      <c r="E4930" s="1705" t="s">
        <v>12542</v>
      </c>
    </row>
    <row r="4931" spans="1:9" x14ac:dyDescent="0.35">
      <c r="A4931" s="1705">
        <v>73030</v>
      </c>
      <c r="B4931" s="1706">
        <v>0.18</v>
      </c>
      <c r="C4931" s="89" t="s">
        <v>12700</v>
      </c>
      <c r="E4931" s="1705" t="s">
        <v>12542</v>
      </c>
    </row>
    <row r="4932" spans="1:9" x14ac:dyDescent="0.35">
      <c r="A4932" s="1705">
        <v>73030</v>
      </c>
      <c r="B4932" s="1706">
        <v>0.18</v>
      </c>
      <c r="C4932" s="100" t="s">
        <v>12701</v>
      </c>
      <c r="E4932" s="1705" t="s">
        <v>12542</v>
      </c>
    </row>
    <row r="4933" spans="1:9" x14ac:dyDescent="0.35">
      <c r="A4933" s="1705">
        <v>73030</v>
      </c>
      <c r="B4933" s="1706">
        <v>0.18</v>
      </c>
      <c r="C4933" s="100" t="s">
        <v>3798</v>
      </c>
      <c r="E4933" s="1705" t="s">
        <v>13383</v>
      </c>
      <c r="F4933" s="100"/>
      <c r="I4933" s="100"/>
    </row>
    <row r="4934" spans="1:9" x14ac:dyDescent="0.35">
      <c r="A4934" s="1705">
        <v>73030</v>
      </c>
      <c r="B4934" s="1706">
        <v>0.18</v>
      </c>
      <c r="C4934" s="100" t="s">
        <v>3799</v>
      </c>
      <c r="E4934" s="1705" t="s">
        <v>13383</v>
      </c>
    </row>
    <row r="4935" spans="1:9" ht="16" customHeight="1" x14ac:dyDescent="0.35">
      <c r="A4935" s="1705">
        <v>73030</v>
      </c>
      <c r="B4935" s="1706">
        <v>0.18</v>
      </c>
      <c r="C4935" s="100" t="s">
        <v>13646</v>
      </c>
      <c r="E4935" s="1705" t="s">
        <v>13580</v>
      </c>
    </row>
    <row r="4936" spans="1:9" ht="15" customHeight="1" x14ac:dyDescent="0.35">
      <c r="A4936" s="1705">
        <v>73030</v>
      </c>
      <c r="B4936" s="1706">
        <v>0.18</v>
      </c>
      <c r="C4936" s="1705" t="s">
        <v>13647</v>
      </c>
      <c r="E4936" s="1705" t="s">
        <v>13580</v>
      </c>
    </row>
    <row r="4937" spans="1:9" ht="15" customHeight="1" x14ac:dyDescent="0.35">
      <c r="A4937" s="1705">
        <v>73030</v>
      </c>
      <c r="B4937" s="1706">
        <v>0.18</v>
      </c>
      <c r="C4937" s="100" t="s">
        <v>13647</v>
      </c>
      <c r="E4937" s="1705" t="s">
        <v>13580</v>
      </c>
    </row>
    <row r="4938" spans="1:9" ht="15" customHeight="1" x14ac:dyDescent="0.35">
      <c r="A4938" s="1705">
        <v>73040</v>
      </c>
      <c r="B4938" s="1706">
        <v>0.53</v>
      </c>
      <c r="C4938" s="100" t="s">
        <v>2797</v>
      </c>
      <c r="E4938" s="1705" t="s">
        <v>19</v>
      </c>
    </row>
    <row r="4939" spans="1:9" ht="15" customHeight="1" x14ac:dyDescent="0.35">
      <c r="A4939" s="1705">
        <v>73040</v>
      </c>
      <c r="B4939" s="1706">
        <v>0.53</v>
      </c>
      <c r="C4939" s="100" t="s">
        <v>2798</v>
      </c>
      <c r="E4939" s="1705" t="s">
        <v>19</v>
      </c>
    </row>
    <row r="4940" spans="1:9" ht="15" customHeight="1" x14ac:dyDescent="0.35">
      <c r="A4940" s="1705">
        <v>73040</v>
      </c>
      <c r="B4940" s="1706">
        <v>0.53</v>
      </c>
      <c r="C4940" s="100" t="s">
        <v>3220</v>
      </c>
      <c r="E4940" s="1705" t="s">
        <v>2994</v>
      </c>
    </row>
    <row r="4941" spans="1:9" ht="15" customHeight="1" x14ac:dyDescent="0.35">
      <c r="A4941" s="1705">
        <v>73040</v>
      </c>
      <c r="B4941" s="1706">
        <v>0.53</v>
      </c>
      <c r="C4941" s="100" t="s">
        <v>3221</v>
      </c>
      <c r="E4941" s="1705" t="s">
        <v>2994</v>
      </c>
    </row>
    <row r="4942" spans="1:9" ht="15" customHeight="1" x14ac:dyDescent="0.35">
      <c r="A4942" s="1705">
        <v>73040</v>
      </c>
      <c r="B4942" s="1706">
        <v>0.53</v>
      </c>
      <c r="C4942" s="100" t="s">
        <v>3222</v>
      </c>
      <c r="E4942" s="1705" t="s">
        <v>2994</v>
      </c>
    </row>
    <row r="4943" spans="1:9" ht="15" customHeight="1" x14ac:dyDescent="0.35">
      <c r="A4943" s="1705">
        <v>73040</v>
      </c>
      <c r="B4943" s="1706">
        <v>0.53</v>
      </c>
      <c r="C4943" s="100" t="s">
        <v>7569</v>
      </c>
      <c r="E4943" s="1705" t="s">
        <v>7428</v>
      </c>
    </row>
    <row r="4944" spans="1:9" ht="15" customHeight="1" x14ac:dyDescent="0.35">
      <c r="A4944" s="1705">
        <v>73040</v>
      </c>
      <c r="B4944" s="1706">
        <v>0.53</v>
      </c>
      <c r="C4944" s="100" t="s">
        <v>7570</v>
      </c>
      <c r="E4944" s="1705" t="s">
        <v>7428</v>
      </c>
    </row>
    <row r="4945" spans="1:9" ht="15" customHeight="1" x14ac:dyDescent="0.35">
      <c r="A4945" s="1705">
        <v>73040</v>
      </c>
      <c r="B4945" s="1706">
        <v>0.53</v>
      </c>
      <c r="C4945" s="100" t="s">
        <v>7571</v>
      </c>
      <c r="E4945" s="1705" t="s">
        <v>7428</v>
      </c>
    </row>
    <row r="4946" spans="1:9" ht="15" customHeight="1" x14ac:dyDescent="0.35">
      <c r="A4946" s="1705">
        <v>73040</v>
      </c>
      <c r="B4946" s="1706">
        <v>0.53</v>
      </c>
      <c r="C4946" s="100" t="s">
        <v>7572</v>
      </c>
      <c r="E4946" s="1705" t="s">
        <v>7428</v>
      </c>
    </row>
    <row r="4947" spans="1:9" ht="15" customHeight="1" x14ac:dyDescent="0.35">
      <c r="A4947" s="1705">
        <v>73040</v>
      </c>
      <c r="B4947" s="1706">
        <v>0.53</v>
      </c>
      <c r="C4947" s="100" t="s">
        <v>3902</v>
      </c>
      <c r="E4947" s="1705" t="s">
        <v>13383</v>
      </c>
    </row>
    <row r="4948" spans="1:9" ht="15" customHeight="1" x14ac:dyDescent="0.35">
      <c r="A4948" s="1705">
        <v>73040</v>
      </c>
      <c r="B4948" s="1706">
        <v>0.53</v>
      </c>
      <c r="C4948" s="100" t="s">
        <v>3903</v>
      </c>
      <c r="E4948" s="1705" t="s">
        <v>13383</v>
      </c>
    </row>
    <row r="4949" spans="1:9" ht="15" customHeight="1" x14ac:dyDescent="0.35">
      <c r="A4949" s="1705">
        <v>73050</v>
      </c>
      <c r="B4949" s="1706">
        <v>0.18</v>
      </c>
      <c r="C4949" s="100" t="s">
        <v>267</v>
      </c>
      <c r="E4949" s="1705" t="s">
        <v>182</v>
      </c>
    </row>
    <row r="4950" spans="1:9" ht="15" customHeight="1" x14ac:dyDescent="0.35">
      <c r="A4950" s="1705">
        <v>73050</v>
      </c>
      <c r="B4950" s="1737">
        <v>0.18</v>
      </c>
      <c r="C4950" s="100" t="s">
        <v>608</v>
      </c>
      <c r="E4950" s="1705" t="s">
        <v>532</v>
      </c>
    </row>
    <row r="4951" spans="1:9" ht="15" customHeight="1" x14ac:dyDescent="0.35">
      <c r="A4951" s="1705">
        <v>73050</v>
      </c>
      <c r="B4951" s="1706">
        <v>0.18</v>
      </c>
      <c r="C4951" s="100" t="s">
        <v>1657</v>
      </c>
      <c r="E4951" s="1705" t="s">
        <v>875</v>
      </c>
    </row>
    <row r="4952" spans="1:9" ht="15" customHeight="1" x14ac:dyDescent="0.35">
      <c r="A4952" s="1705">
        <v>73050</v>
      </c>
      <c r="B4952" s="1706">
        <v>0.18</v>
      </c>
      <c r="C4952" s="100" t="s">
        <v>953</v>
      </c>
      <c r="E4952" s="1705" t="s">
        <v>879</v>
      </c>
    </row>
    <row r="4953" spans="1:9" ht="15" customHeight="1" x14ac:dyDescent="0.35">
      <c r="A4953" s="1705">
        <v>73050</v>
      </c>
      <c r="B4953" s="1706">
        <v>0.18</v>
      </c>
      <c r="C4953" s="100" t="s">
        <v>1329</v>
      </c>
      <c r="E4953" s="1705" t="s">
        <v>1280</v>
      </c>
    </row>
    <row r="4954" spans="1:9" ht="15" customHeight="1" x14ac:dyDescent="0.35">
      <c r="A4954" s="1705">
        <v>73050</v>
      </c>
      <c r="B4954" s="1706">
        <v>0.18</v>
      </c>
      <c r="C4954" s="100" t="s">
        <v>1810</v>
      </c>
      <c r="E4954" s="1705" t="s">
        <v>1755</v>
      </c>
    </row>
    <row r="4955" spans="1:9" ht="15" customHeight="1" x14ac:dyDescent="0.35">
      <c r="A4955" s="1705">
        <v>73050</v>
      </c>
      <c r="B4955" s="1706">
        <v>0.18</v>
      </c>
      <c r="C4955" s="100" t="s">
        <v>1811</v>
      </c>
      <c r="E4955" s="1705" t="s">
        <v>1755</v>
      </c>
    </row>
    <row r="4956" spans="1:9" ht="15" customHeight="1" x14ac:dyDescent="0.35">
      <c r="A4956" s="1705">
        <v>73050</v>
      </c>
      <c r="B4956" s="1706">
        <v>0.18</v>
      </c>
      <c r="C4956" s="100" t="s">
        <v>2293</v>
      </c>
      <c r="E4956" s="1705" t="s">
        <v>2237</v>
      </c>
    </row>
    <row r="4957" spans="1:9" ht="15" customHeight="1" x14ac:dyDescent="0.35">
      <c r="A4957" s="1705">
        <v>73050</v>
      </c>
      <c r="B4957" s="1706">
        <v>0.18</v>
      </c>
      <c r="C4957" s="100" t="s">
        <v>3086</v>
      </c>
      <c r="E4957" s="1705" t="s">
        <v>2994</v>
      </c>
      <c r="F4957" s="100"/>
      <c r="I4957" s="100"/>
    </row>
    <row r="4958" spans="1:9" ht="15" customHeight="1" x14ac:dyDescent="0.35">
      <c r="A4958" s="1705">
        <v>73050</v>
      </c>
      <c r="B4958" s="1706">
        <v>0.18</v>
      </c>
      <c r="C4958" s="100" t="s">
        <v>4330</v>
      </c>
      <c r="E4958" s="1705" t="s">
        <v>4266</v>
      </c>
    </row>
    <row r="4959" spans="1:9" ht="15" customHeight="1" x14ac:dyDescent="0.35">
      <c r="A4959" s="1705">
        <v>73050</v>
      </c>
      <c r="B4959" s="1706">
        <v>0.18</v>
      </c>
      <c r="C4959" s="100" t="s">
        <v>4674</v>
      </c>
      <c r="E4959" s="100" t="s">
        <v>4609</v>
      </c>
    </row>
    <row r="4960" spans="1:9" ht="15" customHeight="1" x14ac:dyDescent="0.35">
      <c r="A4960" s="1705">
        <v>73050</v>
      </c>
      <c r="B4960" s="1706">
        <v>0.18</v>
      </c>
      <c r="C4960" s="100" t="s">
        <v>4675</v>
      </c>
      <c r="E4960" s="100" t="s">
        <v>4609</v>
      </c>
    </row>
    <row r="4961" spans="1:5" ht="15" customHeight="1" x14ac:dyDescent="0.35">
      <c r="A4961" s="1705">
        <v>73050</v>
      </c>
      <c r="B4961" s="1706">
        <v>0.18</v>
      </c>
      <c r="C4961" s="100" t="s">
        <v>4676</v>
      </c>
      <c r="E4961" s="100" t="s">
        <v>4609</v>
      </c>
    </row>
    <row r="4962" spans="1:5" ht="15" customHeight="1" x14ac:dyDescent="0.35">
      <c r="A4962" s="1705">
        <v>73050</v>
      </c>
      <c r="B4962" s="1706">
        <v>0.18</v>
      </c>
      <c r="C4962" s="100" t="s">
        <v>5225</v>
      </c>
      <c r="E4962" s="100" t="s">
        <v>5155</v>
      </c>
    </row>
    <row r="4963" spans="1:5" ht="15" customHeight="1" x14ac:dyDescent="0.35">
      <c r="A4963" s="1705">
        <v>73050</v>
      </c>
      <c r="B4963" s="1706">
        <v>0.18</v>
      </c>
      <c r="C4963" s="100" t="s">
        <v>5226</v>
      </c>
      <c r="E4963" s="100" t="s">
        <v>5155</v>
      </c>
    </row>
    <row r="4964" spans="1:5" ht="15" customHeight="1" x14ac:dyDescent="0.35">
      <c r="A4964" s="1705">
        <v>73050</v>
      </c>
      <c r="B4964" s="1706">
        <v>0.18</v>
      </c>
      <c r="C4964" s="100" t="s">
        <v>5227</v>
      </c>
      <c r="E4964" s="100" t="s">
        <v>5155</v>
      </c>
    </row>
    <row r="4965" spans="1:5" ht="15" customHeight="1" x14ac:dyDescent="0.35">
      <c r="A4965" s="1705">
        <v>73050</v>
      </c>
      <c r="B4965" s="1706">
        <v>0.18</v>
      </c>
      <c r="C4965" s="100" t="s">
        <v>5740</v>
      </c>
      <c r="E4965" s="100" t="s">
        <v>5695</v>
      </c>
    </row>
    <row r="4966" spans="1:5" ht="15" customHeight="1" x14ac:dyDescent="0.35">
      <c r="A4966" s="1705">
        <v>73050</v>
      </c>
      <c r="B4966" s="1706">
        <v>0.18</v>
      </c>
      <c r="C4966" s="100" t="s">
        <v>8119</v>
      </c>
      <c r="E4966" s="100" t="s">
        <v>5912</v>
      </c>
    </row>
    <row r="4967" spans="1:5" ht="15" customHeight="1" x14ac:dyDescent="0.35">
      <c r="A4967" s="1705">
        <v>73050</v>
      </c>
      <c r="B4967" s="1706">
        <v>0.18</v>
      </c>
      <c r="C4967" s="100" t="s">
        <v>6205</v>
      </c>
      <c r="E4967" s="100" t="s">
        <v>6110</v>
      </c>
    </row>
    <row r="4968" spans="1:5" ht="15" customHeight="1" x14ac:dyDescent="0.35">
      <c r="A4968" s="1738">
        <v>73050</v>
      </c>
      <c r="B4968" s="1739">
        <v>0.18</v>
      </c>
      <c r="C4968" s="100" t="s">
        <v>7062</v>
      </c>
      <c r="E4968" s="1705" t="s">
        <v>6965</v>
      </c>
    </row>
    <row r="4969" spans="1:5" ht="15" customHeight="1" x14ac:dyDescent="0.35">
      <c r="A4969" s="1705">
        <v>73050</v>
      </c>
      <c r="B4969" s="1706">
        <v>0.18</v>
      </c>
      <c r="C4969" s="100" t="s">
        <v>7492</v>
      </c>
      <c r="E4969" s="1705" t="s">
        <v>7428</v>
      </c>
    </row>
    <row r="4970" spans="1:5" ht="15" customHeight="1" x14ac:dyDescent="0.35">
      <c r="A4970" s="1705">
        <v>73050</v>
      </c>
      <c r="B4970" s="1706">
        <v>0.18</v>
      </c>
      <c r="C4970" s="100" t="s">
        <v>8775</v>
      </c>
      <c r="E4970" s="1705" t="s">
        <v>8689</v>
      </c>
    </row>
    <row r="4971" spans="1:5" ht="15" customHeight="1" x14ac:dyDescent="0.35">
      <c r="A4971" s="1705">
        <v>73050</v>
      </c>
      <c r="B4971" s="1706">
        <v>0.18</v>
      </c>
      <c r="C4971" s="100" t="s">
        <v>9221</v>
      </c>
      <c r="E4971" s="1738" t="s">
        <v>9126</v>
      </c>
    </row>
    <row r="4972" spans="1:5" ht="15" customHeight="1" x14ac:dyDescent="0.35">
      <c r="A4972" s="1705">
        <v>73050</v>
      </c>
      <c r="B4972" s="1706">
        <v>0.18</v>
      </c>
      <c r="C4972" s="100" t="s">
        <v>9686</v>
      </c>
      <c r="E4972" s="1705" t="s">
        <v>9583</v>
      </c>
    </row>
    <row r="4973" spans="1:5" ht="15" customHeight="1" x14ac:dyDescent="0.35">
      <c r="A4973" s="1705">
        <v>73050</v>
      </c>
      <c r="B4973" s="1706">
        <v>0.18</v>
      </c>
      <c r="C4973" s="100" t="s">
        <v>9687</v>
      </c>
      <c r="E4973" s="1705" t="s">
        <v>9583</v>
      </c>
    </row>
    <row r="4974" spans="1:5" ht="15" customHeight="1" x14ac:dyDescent="0.35">
      <c r="A4974" s="1705">
        <v>73050</v>
      </c>
      <c r="B4974" s="1706">
        <v>0.18</v>
      </c>
      <c r="C4974" s="100" t="s">
        <v>12126</v>
      </c>
      <c r="E4974" s="100" t="s">
        <v>12088</v>
      </c>
    </row>
    <row r="4975" spans="1:5" ht="15" customHeight="1" x14ac:dyDescent="0.35">
      <c r="A4975" s="1705">
        <v>73050</v>
      </c>
      <c r="B4975" s="1706">
        <v>0.18</v>
      </c>
      <c r="C4975" s="100" t="s">
        <v>12702</v>
      </c>
      <c r="E4975" s="1705" t="s">
        <v>12542</v>
      </c>
    </row>
    <row r="4976" spans="1:5" ht="15" customHeight="1" x14ac:dyDescent="0.35">
      <c r="A4976" s="1705">
        <v>73050</v>
      </c>
      <c r="B4976" s="1706">
        <v>0.18</v>
      </c>
      <c r="C4976" s="89" t="s">
        <v>608</v>
      </c>
      <c r="E4976" s="1705" t="s">
        <v>12542</v>
      </c>
    </row>
    <row r="4977" spans="1:9" ht="15" customHeight="1" x14ac:dyDescent="0.35">
      <c r="A4977" s="1705">
        <v>73050</v>
      </c>
      <c r="B4977" s="1706">
        <v>0.18</v>
      </c>
      <c r="C4977" s="100" t="s">
        <v>13648</v>
      </c>
      <c r="E4977" s="1705" t="s">
        <v>13580</v>
      </c>
    </row>
    <row r="4978" spans="1:9" ht="15" customHeight="1" x14ac:dyDescent="0.35">
      <c r="A4978" s="1705">
        <v>73050</v>
      </c>
      <c r="B4978" s="1706">
        <v>0.18</v>
      </c>
      <c r="C4978" s="100" t="s">
        <v>13649</v>
      </c>
      <c r="E4978" s="1705" t="s">
        <v>13580</v>
      </c>
    </row>
    <row r="4979" spans="1:9" ht="15" customHeight="1" x14ac:dyDescent="0.35">
      <c r="A4979" s="1705">
        <v>73060</v>
      </c>
      <c r="B4979" s="1706">
        <v>0.16</v>
      </c>
      <c r="C4979" s="100" t="s">
        <v>2678</v>
      </c>
      <c r="E4979" s="1705" t="s">
        <v>19</v>
      </c>
    </row>
    <row r="4980" spans="1:9" ht="15" customHeight="1" x14ac:dyDescent="0.35">
      <c r="A4980" s="1705">
        <v>73060</v>
      </c>
      <c r="B4980" s="1706">
        <v>0.16</v>
      </c>
      <c r="C4980" s="100" t="s">
        <v>2679</v>
      </c>
      <c r="E4980" s="1705" t="s">
        <v>19</v>
      </c>
    </row>
    <row r="4981" spans="1:9" ht="15" customHeight="1" x14ac:dyDescent="0.35">
      <c r="A4981" s="1705">
        <v>73060</v>
      </c>
      <c r="B4981" s="1706">
        <v>0.16</v>
      </c>
      <c r="C4981" s="89" t="s">
        <v>43</v>
      </c>
      <c r="E4981" s="1705" t="s">
        <v>39</v>
      </c>
    </row>
    <row r="4982" spans="1:9" ht="15" customHeight="1" x14ac:dyDescent="0.35">
      <c r="A4982" s="1705">
        <v>73060</v>
      </c>
      <c r="B4982" s="1706">
        <v>0.16</v>
      </c>
      <c r="C4982" s="89" t="s">
        <v>44</v>
      </c>
      <c r="E4982" s="1705" t="s">
        <v>39</v>
      </c>
      <c r="F4982" s="100"/>
      <c r="I4982" s="100"/>
    </row>
    <row r="4983" spans="1:9" ht="15" customHeight="1" x14ac:dyDescent="0.35">
      <c r="A4983" s="1705">
        <v>73060</v>
      </c>
      <c r="B4983" s="1706">
        <v>0.16</v>
      </c>
      <c r="C4983" s="89" t="s">
        <v>45</v>
      </c>
      <c r="E4983" s="1705" t="s">
        <v>39</v>
      </c>
    </row>
    <row r="4984" spans="1:9" ht="15" customHeight="1" x14ac:dyDescent="0.35">
      <c r="A4984" s="1705">
        <v>73060</v>
      </c>
      <c r="B4984" s="1706">
        <v>0.16</v>
      </c>
      <c r="C4984" s="100" t="s">
        <v>197</v>
      </c>
      <c r="E4984" s="1705" t="s">
        <v>182</v>
      </c>
    </row>
    <row r="4985" spans="1:9" ht="15" customHeight="1" x14ac:dyDescent="0.35">
      <c r="A4985" s="1705">
        <v>73060</v>
      </c>
      <c r="B4985" s="1706">
        <v>0.16</v>
      </c>
      <c r="C4985" s="100" t="s">
        <v>198</v>
      </c>
      <c r="E4985" s="1705" t="s">
        <v>182</v>
      </c>
    </row>
    <row r="4986" spans="1:9" ht="15" customHeight="1" x14ac:dyDescent="0.35">
      <c r="A4986" s="1705">
        <v>73060</v>
      </c>
      <c r="B4986" s="1737">
        <v>0.16</v>
      </c>
      <c r="C4986" s="100" t="s">
        <v>559</v>
      </c>
      <c r="E4986" s="1705" t="s">
        <v>532</v>
      </c>
    </row>
    <row r="4987" spans="1:9" ht="15" customHeight="1" x14ac:dyDescent="0.35">
      <c r="A4987" s="1705">
        <v>73060</v>
      </c>
      <c r="B4987" s="1737">
        <v>0.16</v>
      </c>
      <c r="C4987" s="100" t="s">
        <v>560</v>
      </c>
      <c r="E4987" s="1705" t="s">
        <v>532</v>
      </c>
    </row>
    <row r="4988" spans="1:9" ht="15" customHeight="1" x14ac:dyDescent="0.35">
      <c r="A4988" s="1705">
        <v>73060</v>
      </c>
      <c r="B4988" s="1706">
        <v>0.16</v>
      </c>
      <c r="C4988" s="89" t="s">
        <v>13900</v>
      </c>
      <c r="E4988" s="100" t="s">
        <v>875</v>
      </c>
    </row>
    <row r="4989" spans="1:9" ht="15" customHeight="1" x14ac:dyDescent="0.35">
      <c r="A4989" s="1705">
        <v>73060</v>
      </c>
      <c r="B4989" s="1706">
        <v>0.16</v>
      </c>
      <c r="C4989" s="89" t="s">
        <v>13901</v>
      </c>
      <c r="E4989" s="100" t="s">
        <v>875</v>
      </c>
    </row>
    <row r="4990" spans="1:9" ht="15" customHeight="1" x14ac:dyDescent="0.35">
      <c r="A4990" s="1705">
        <v>73060</v>
      </c>
      <c r="B4990" s="1706">
        <v>0.16</v>
      </c>
      <c r="C4990" s="100" t="s">
        <v>892</v>
      </c>
      <c r="E4990" s="1705" t="s">
        <v>879</v>
      </c>
      <c r="F4990" s="100"/>
      <c r="I4990" s="100"/>
    </row>
    <row r="4991" spans="1:9" ht="15" customHeight="1" x14ac:dyDescent="0.35">
      <c r="A4991" s="1705">
        <v>73060</v>
      </c>
      <c r="B4991" s="1706">
        <v>0.16</v>
      </c>
      <c r="C4991" s="100" t="s">
        <v>893</v>
      </c>
      <c r="E4991" s="1705" t="s">
        <v>879</v>
      </c>
    </row>
    <row r="4992" spans="1:9" ht="15" customHeight="1" x14ac:dyDescent="0.35">
      <c r="A4992" s="1705">
        <v>73060</v>
      </c>
      <c r="B4992" s="1706">
        <v>0.16</v>
      </c>
      <c r="C4992" s="100" t="s">
        <v>1289</v>
      </c>
      <c r="E4992" s="1705" t="s">
        <v>1280</v>
      </c>
    </row>
    <row r="4993" spans="1:9" ht="15" customHeight="1" x14ac:dyDescent="0.35">
      <c r="A4993" s="1705">
        <v>73060</v>
      </c>
      <c r="B4993" s="1706">
        <v>0.16</v>
      </c>
      <c r="C4993" s="100" t="s">
        <v>1290</v>
      </c>
      <c r="E4993" s="1705" t="s">
        <v>1280</v>
      </c>
    </row>
    <row r="4994" spans="1:9" ht="15" customHeight="1" x14ac:dyDescent="0.35">
      <c r="A4994" s="1705">
        <v>73060</v>
      </c>
      <c r="B4994" s="1706">
        <v>0.16</v>
      </c>
      <c r="C4994" s="89" t="s">
        <v>1442</v>
      </c>
      <c r="E4994" s="1705" t="s">
        <v>1433</v>
      </c>
    </row>
    <row r="4995" spans="1:9" ht="15" customHeight="1" x14ac:dyDescent="0.35">
      <c r="A4995" s="1705">
        <v>73060</v>
      </c>
      <c r="B4995" s="1706">
        <v>0.16</v>
      </c>
      <c r="C4995" s="100" t="s">
        <v>2246</v>
      </c>
      <c r="E4995" s="1705" t="s">
        <v>2237</v>
      </c>
    </row>
    <row r="4996" spans="1:9" ht="15" customHeight="1" x14ac:dyDescent="0.35">
      <c r="A4996" s="1705">
        <v>73060</v>
      </c>
      <c r="B4996" s="1706">
        <v>0.16</v>
      </c>
      <c r="C4996" s="100" t="s">
        <v>2247</v>
      </c>
      <c r="E4996" s="1705" t="s">
        <v>2237</v>
      </c>
    </row>
    <row r="4997" spans="1:9" ht="15" customHeight="1" x14ac:dyDescent="0.35">
      <c r="A4997" s="1705">
        <v>73060</v>
      </c>
      <c r="B4997" s="1706">
        <v>0.16</v>
      </c>
      <c r="C4997" s="100" t="s">
        <v>3010</v>
      </c>
      <c r="E4997" s="1705" t="s">
        <v>2994</v>
      </c>
    </row>
    <row r="4998" spans="1:9" ht="15" customHeight="1" x14ac:dyDescent="0.35">
      <c r="A4998" s="1705">
        <v>73060</v>
      </c>
      <c r="B4998" s="1706">
        <v>0.16</v>
      </c>
      <c r="C4998" s="100" t="s">
        <v>3011</v>
      </c>
      <c r="E4998" s="1705" t="s">
        <v>2994</v>
      </c>
    </row>
    <row r="4999" spans="1:9" ht="15" customHeight="1" x14ac:dyDescent="0.35">
      <c r="A4999" s="1705">
        <v>73060</v>
      </c>
      <c r="B4999" s="1706">
        <v>0.16</v>
      </c>
      <c r="C4999" s="100" t="s">
        <v>3012</v>
      </c>
      <c r="E4999" s="1705" t="s">
        <v>2994</v>
      </c>
    </row>
    <row r="5000" spans="1:9" ht="15" customHeight="1" x14ac:dyDescent="0.35">
      <c r="A5000" s="1705">
        <v>73060</v>
      </c>
      <c r="B5000" s="1706">
        <v>0.16</v>
      </c>
      <c r="C5000" s="89" t="s">
        <v>4294</v>
      </c>
      <c r="E5000" s="1705" t="s">
        <v>4266</v>
      </c>
    </row>
    <row r="5001" spans="1:9" ht="15" customHeight="1" x14ac:dyDescent="0.35">
      <c r="A5001" s="1705">
        <v>73060</v>
      </c>
      <c r="B5001" s="1706">
        <v>0.16</v>
      </c>
      <c r="C5001" s="89" t="s">
        <v>4295</v>
      </c>
      <c r="E5001" s="1705" t="s">
        <v>4266</v>
      </c>
    </row>
    <row r="5002" spans="1:9" ht="15" customHeight="1" x14ac:dyDescent="0.35">
      <c r="A5002" s="1705">
        <v>73060</v>
      </c>
      <c r="B5002" s="1706">
        <v>0.16</v>
      </c>
      <c r="C5002" s="1705" t="s">
        <v>4582</v>
      </c>
      <c r="E5002" s="100" t="s">
        <v>4583</v>
      </c>
    </row>
    <row r="5003" spans="1:9" ht="15" customHeight="1" x14ac:dyDescent="0.35">
      <c r="A5003" s="1705">
        <v>73060</v>
      </c>
      <c r="B5003" s="1706">
        <v>0.16</v>
      </c>
      <c r="C5003" s="100" t="s">
        <v>4627</v>
      </c>
      <c r="E5003" s="100" t="s">
        <v>4609</v>
      </c>
    </row>
    <row r="5004" spans="1:9" ht="15" customHeight="1" x14ac:dyDescent="0.35">
      <c r="A5004" s="1705">
        <v>73060</v>
      </c>
      <c r="B5004" s="1706">
        <v>0.16</v>
      </c>
      <c r="C5004" s="100" t="s">
        <v>4628</v>
      </c>
      <c r="E5004" s="100" t="s">
        <v>4609</v>
      </c>
    </row>
    <row r="5005" spans="1:9" ht="15" customHeight="1" x14ac:dyDescent="0.35">
      <c r="A5005" s="1735">
        <v>73060</v>
      </c>
      <c r="B5005" s="1736">
        <v>0.16</v>
      </c>
      <c r="C5005" s="89" t="s">
        <v>5185</v>
      </c>
      <c r="E5005" s="100" t="s">
        <v>5155</v>
      </c>
      <c r="F5005" s="100"/>
      <c r="I5005" s="100"/>
    </row>
    <row r="5006" spans="1:9" ht="15" customHeight="1" x14ac:dyDescent="0.35">
      <c r="A5006" s="1735">
        <v>73060</v>
      </c>
      <c r="B5006" s="1736">
        <v>0.16</v>
      </c>
      <c r="C5006" s="89" t="s">
        <v>5186</v>
      </c>
      <c r="E5006" s="100" t="s">
        <v>5155</v>
      </c>
    </row>
    <row r="5007" spans="1:9" ht="15" customHeight="1" x14ac:dyDescent="0.35">
      <c r="A5007" s="1705">
        <v>73060</v>
      </c>
      <c r="B5007" s="1706">
        <v>0.16</v>
      </c>
      <c r="C5007" s="100" t="s">
        <v>5477</v>
      </c>
      <c r="E5007" s="100" t="s">
        <v>5452</v>
      </c>
    </row>
    <row r="5008" spans="1:9" ht="15" customHeight="1" x14ac:dyDescent="0.35">
      <c r="A5008" s="1705">
        <v>73060</v>
      </c>
      <c r="B5008" s="1706">
        <v>0.16</v>
      </c>
      <c r="C5008" s="100" t="s">
        <v>5478</v>
      </c>
      <c r="E5008" s="100" t="s">
        <v>5452</v>
      </c>
    </row>
    <row r="5009" spans="1:5" ht="15" customHeight="1" x14ac:dyDescent="0.35">
      <c r="A5009" s="1705">
        <v>73060</v>
      </c>
      <c r="B5009" s="1706">
        <v>0.16</v>
      </c>
      <c r="C5009" s="100" t="s">
        <v>5704</v>
      </c>
      <c r="E5009" s="100" t="s">
        <v>5695</v>
      </c>
    </row>
    <row r="5010" spans="1:5" ht="15" customHeight="1" x14ac:dyDescent="0.35">
      <c r="A5010" s="1705">
        <v>73060</v>
      </c>
      <c r="B5010" s="1706">
        <v>0.16</v>
      </c>
      <c r="C5010" s="100" t="s">
        <v>5705</v>
      </c>
      <c r="E5010" s="100" t="s">
        <v>5695</v>
      </c>
    </row>
    <row r="5011" spans="1:5" ht="15" customHeight="1" x14ac:dyDescent="0.35">
      <c r="A5011" s="1705">
        <v>73060</v>
      </c>
      <c r="B5011" s="1706">
        <v>0.16</v>
      </c>
      <c r="C5011" s="89" t="s">
        <v>4627</v>
      </c>
      <c r="E5011" s="100" t="s">
        <v>5912</v>
      </c>
    </row>
    <row r="5012" spans="1:5" ht="15" customHeight="1" x14ac:dyDescent="0.35">
      <c r="A5012" s="1705">
        <v>73060</v>
      </c>
      <c r="B5012" s="1706">
        <v>0.16</v>
      </c>
      <c r="C5012" s="89" t="s">
        <v>4628</v>
      </c>
      <c r="E5012" s="100" t="s">
        <v>5912</v>
      </c>
    </row>
    <row r="5013" spans="1:5" ht="15" customHeight="1" x14ac:dyDescent="0.35">
      <c r="A5013" s="1705">
        <v>73060</v>
      </c>
      <c r="B5013" s="1706">
        <v>0.16</v>
      </c>
      <c r="C5013" s="100" t="s">
        <v>559</v>
      </c>
      <c r="E5013" s="100" t="s">
        <v>5923</v>
      </c>
    </row>
    <row r="5014" spans="1:5" ht="15" customHeight="1" x14ac:dyDescent="0.35">
      <c r="A5014" s="1705">
        <v>73060</v>
      </c>
      <c r="B5014" s="1706">
        <v>0.16</v>
      </c>
      <c r="C5014" s="100" t="s">
        <v>560</v>
      </c>
      <c r="E5014" s="100" t="s">
        <v>5923</v>
      </c>
    </row>
    <row r="5015" spans="1:5" ht="15" customHeight="1" x14ac:dyDescent="0.35">
      <c r="A5015" s="1705">
        <v>73060</v>
      </c>
      <c r="B5015" s="1706">
        <v>0.16</v>
      </c>
      <c r="C5015" s="89" t="s">
        <v>6126</v>
      </c>
      <c r="E5015" s="100" t="s">
        <v>6110</v>
      </c>
    </row>
    <row r="5016" spans="1:5" ht="15" customHeight="1" x14ac:dyDescent="0.35">
      <c r="A5016" s="1705">
        <v>73060</v>
      </c>
      <c r="B5016" s="1706">
        <v>0.16</v>
      </c>
      <c r="C5016" s="89" t="s">
        <v>6127</v>
      </c>
      <c r="E5016" s="100" t="s">
        <v>6110</v>
      </c>
    </row>
    <row r="5017" spans="1:5" ht="15" customHeight="1" x14ac:dyDescent="0.35">
      <c r="A5017" s="1705">
        <v>73060</v>
      </c>
      <c r="B5017" s="1706">
        <v>0.16</v>
      </c>
      <c r="C5017" s="89" t="s">
        <v>6977</v>
      </c>
      <c r="E5017" s="1705" t="s">
        <v>6965</v>
      </c>
    </row>
    <row r="5018" spans="1:5" ht="15" customHeight="1" x14ac:dyDescent="0.35">
      <c r="A5018" s="1705">
        <v>73060</v>
      </c>
      <c r="B5018" s="1706">
        <v>0.16</v>
      </c>
      <c r="C5018" s="100" t="s">
        <v>6978</v>
      </c>
      <c r="E5018" s="1705" t="s">
        <v>6965</v>
      </c>
    </row>
    <row r="5019" spans="1:5" ht="15" customHeight="1" x14ac:dyDescent="0.35">
      <c r="A5019" s="1705">
        <v>73060</v>
      </c>
      <c r="B5019" s="1706">
        <v>0.16</v>
      </c>
      <c r="C5019" s="100" t="s">
        <v>6979</v>
      </c>
      <c r="E5019" s="1705" t="s">
        <v>6965</v>
      </c>
    </row>
    <row r="5020" spans="1:5" ht="15" customHeight="1" x14ac:dyDescent="0.35">
      <c r="A5020" s="1705">
        <v>73060</v>
      </c>
      <c r="B5020" s="1706">
        <v>0.16</v>
      </c>
      <c r="C5020" s="100" t="s">
        <v>7436</v>
      </c>
      <c r="E5020" s="1705" t="s">
        <v>7428</v>
      </c>
    </row>
    <row r="5021" spans="1:5" ht="15" customHeight="1" x14ac:dyDescent="0.35">
      <c r="A5021" s="1705">
        <v>73060</v>
      </c>
      <c r="B5021" s="1706">
        <v>0.16</v>
      </c>
      <c r="C5021" s="100" t="s">
        <v>7437</v>
      </c>
      <c r="E5021" s="1705" t="s">
        <v>7428</v>
      </c>
    </row>
    <row r="5022" spans="1:5" ht="15" customHeight="1" x14ac:dyDescent="0.35">
      <c r="A5022" s="1705">
        <v>73060</v>
      </c>
      <c r="B5022" s="1706">
        <v>0.16</v>
      </c>
      <c r="C5022" s="89" t="s">
        <v>8390</v>
      </c>
      <c r="E5022" s="100" t="s">
        <v>8381</v>
      </c>
    </row>
    <row r="5023" spans="1:5" ht="15" customHeight="1" x14ac:dyDescent="0.35">
      <c r="A5023" s="1705">
        <v>73060</v>
      </c>
      <c r="B5023" s="1706">
        <v>0.16</v>
      </c>
      <c r="C5023" s="89" t="s">
        <v>8391</v>
      </c>
      <c r="E5023" s="100" t="s">
        <v>8381</v>
      </c>
    </row>
    <row r="5024" spans="1:5" ht="15" customHeight="1" x14ac:dyDescent="0.35">
      <c r="A5024" s="1705">
        <v>73060</v>
      </c>
      <c r="B5024" s="1706">
        <v>0.16</v>
      </c>
      <c r="C5024" s="100" t="s">
        <v>8700</v>
      </c>
      <c r="E5024" s="1705" t="s">
        <v>8689</v>
      </c>
    </row>
    <row r="5025" spans="1:9" ht="15" customHeight="1" x14ac:dyDescent="0.35">
      <c r="A5025" s="1705">
        <v>73060</v>
      </c>
      <c r="B5025" s="1706">
        <v>0.16</v>
      </c>
      <c r="C5025" s="89" t="s">
        <v>8701</v>
      </c>
      <c r="E5025" s="1705" t="s">
        <v>8689</v>
      </c>
    </row>
    <row r="5026" spans="1:9" ht="15" customHeight="1" x14ac:dyDescent="0.35">
      <c r="A5026" s="1705">
        <v>73060</v>
      </c>
      <c r="B5026" s="1706">
        <v>0.16</v>
      </c>
      <c r="C5026" s="89" t="s">
        <v>8702</v>
      </c>
      <c r="E5026" s="1705" t="s">
        <v>8689</v>
      </c>
    </row>
    <row r="5027" spans="1:9" ht="15" customHeight="1" x14ac:dyDescent="0.35">
      <c r="A5027" s="1705">
        <v>73060</v>
      </c>
      <c r="B5027" s="1706">
        <v>0.16</v>
      </c>
      <c r="C5027" s="89" t="s">
        <v>9140</v>
      </c>
      <c r="E5027" s="1738" t="s">
        <v>9126</v>
      </c>
    </row>
    <row r="5028" spans="1:9" ht="15" customHeight="1" x14ac:dyDescent="0.35">
      <c r="A5028" s="1705">
        <v>73060</v>
      </c>
      <c r="B5028" s="1706">
        <v>0.16</v>
      </c>
      <c r="C5028" s="89" t="s">
        <v>9141</v>
      </c>
      <c r="E5028" s="1738" t="s">
        <v>9126</v>
      </c>
    </row>
    <row r="5029" spans="1:9" ht="15" customHeight="1" x14ac:dyDescent="0.35">
      <c r="A5029" s="1705">
        <v>73060</v>
      </c>
      <c r="B5029" s="1706">
        <v>0.16</v>
      </c>
      <c r="C5029" s="89" t="s">
        <v>9142</v>
      </c>
      <c r="E5029" s="1738" t="s">
        <v>9126</v>
      </c>
    </row>
    <row r="5030" spans="1:9" ht="15" customHeight="1" x14ac:dyDescent="0.35">
      <c r="A5030" s="1705">
        <v>73060</v>
      </c>
      <c r="B5030" s="1706">
        <v>0.16</v>
      </c>
      <c r="C5030" s="89" t="s">
        <v>9143</v>
      </c>
      <c r="E5030" s="1738" t="s">
        <v>9126</v>
      </c>
    </row>
    <row r="5031" spans="1:9" ht="15" customHeight="1" x14ac:dyDescent="0.35">
      <c r="A5031" s="1705">
        <v>73060</v>
      </c>
      <c r="B5031" s="1706">
        <v>0.16</v>
      </c>
      <c r="C5031" s="100" t="s">
        <v>197</v>
      </c>
      <c r="E5031" s="1705" t="s">
        <v>9583</v>
      </c>
    </row>
    <row r="5032" spans="1:9" ht="15" customHeight="1" x14ac:dyDescent="0.35">
      <c r="A5032" s="1705">
        <v>73060</v>
      </c>
      <c r="B5032" s="1706">
        <v>0.16</v>
      </c>
      <c r="C5032" s="100" t="s">
        <v>198</v>
      </c>
      <c r="E5032" s="1705" t="s">
        <v>9583</v>
      </c>
    </row>
    <row r="5033" spans="1:9" ht="15" customHeight="1" x14ac:dyDescent="0.35">
      <c r="A5033" s="1735">
        <v>73060</v>
      </c>
      <c r="B5033" s="1736">
        <v>0.16</v>
      </c>
      <c r="C5033" s="100" t="s">
        <v>9614</v>
      </c>
      <c r="E5033" s="1705" t="s">
        <v>9583</v>
      </c>
    </row>
    <row r="5034" spans="1:9" ht="15" customHeight="1" x14ac:dyDescent="0.35">
      <c r="A5034" s="1735">
        <v>73060</v>
      </c>
      <c r="B5034" s="1736">
        <v>0.16</v>
      </c>
      <c r="C5034" s="100" t="s">
        <v>9615</v>
      </c>
      <c r="E5034" s="1705" t="s">
        <v>9583</v>
      </c>
    </row>
    <row r="5035" spans="1:9" ht="15" customHeight="1" x14ac:dyDescent="0.35">
      <c r="A5035" s="1705">
        <v>73060</v>
      </c>
      <c r="B5035" s="1706">
        <v>0.16</v>
      </c>
      <c r="C5035" s="89" t="s">
        <v>10301</v>
      </c>
      <c r="E5035" s="1705" t="s">
        <v>10273</v>
      </c>
    </row>
    <row r="5036" spans="1:9" ht="15" customHeight="1" x14ac:dyDescent="0.35">
      <c r="A5036" s="1705">
        <v>73060</v>
      </c>
      <c r="B5036" s="1706">
        <v>0.16</v>
      </c>
      <c r="C5036" s="89" t="s">
        <v>10302</v>
      </c>
      <c r="E5036" s="1705" t="s">
        <v>10273</v>
      </c>
    </row>
    <row r="5037" spans="1:9" ht="15" customHeight="1" x14ac:dyDescent="0.35">
      <c r="A5037" s="1705">
        <v>73060</v>
      </c>
      <c r="B5037" s="1706">
        <v>0.16</v>
      </c>
      <c r="C5037" s="89" t="s">
        <v>10303</v>
      </c>
      <c r="E5037" s="1705" t="s">
        <v>10273</v>
      </c>
    </row>
    <row r="5038" spans="1:9" ht="15" customHeight="1" x14ac:dyDescent="0.35">
      <c r="A5038" s="1705">
        <v>73060</v>
      </c>
      <c r="B5038" s="1706">
        <v>0.16</v>
      </c>
      <c r="C5038" s="89" t="s">
        <v>10304</v>
      </c>
      <c r="E5038" s="1705" t="s">
        <v>10273</v>
      </c>
    </row>
    <row r="5039" spans="1:9" ht="15" customHeight="1" x14ac:dyDescent="0.35">
      <c r="A5039" s="1705">
        <v>73060</v>
      </c>
      <c r="B5039" s="1706">
        <v>0.16</v>
      </c>
      <c r="C5039" s="89" t="s">
        <v>10305</v>
      </c>
      <c r="E5039" s="1705" t="s">
        <v>10273</v>
      </c>
    </row>
    <row r="5040" spans="1:9" ht="15" customHeight="1" x14ac:dyDescent="0.35">
      <c r="A5040" s="1705">
        <v>73060</v>
      </c>
      <c r="B5040" s="1706">
        <v>0.16</v>
      </c>
      <c r="C5040" s="89" t="s">
        <v>10306</v>
      </c>
      <c r="E5040" s="1705" t="s">
        <v>10273</v>
      </c>
      <c r="F5040" s="100"/>
      <c r="I5040" s="100"/>
    </row>
    <row r="5041" spans="1:5" ht="15" customHeight="1" x14ac:dyDescent="0.35">
      <c r="A5041" s="1705">
        <v>73060</v>
      </c>
      <c r="B5041" s="1706">
        <v>0.16</v>
      </c>
      <c r="C5041" s="100" t="s">
        <v>12093</v>
      </c>
      <c r="E5041" s="100" t="s">
        <v>12088</v>
      </c>
    </row>
    <row r="5042" spans="1:5" ht="15" customHeight="1" x14ac:dyDescent="0.35">
      <c r="A5042" s="1705">
        <v>73060</v>
      </c>
      <c r="B5042" s="1706">
        <v>0.16</v>
      </c>
      <c r="C5042" s="100" t="s">
        <v>12094</v>
      </c>
      <c r="E5042" s="100" t="s">
        <v>12088</v>
      </c>
    </row>
    <row r="5043" spans="1:5" ht="15" customHeight="1" x14ac:dyDescent="0.35">
      <c r="A5043" s="1705">
        <v>73060</v>
      </c>
      <c r="B5043" s="1706">
        <v>0.16</v>
      </c>
      <c r="C5043" s="100" t="s">
        <v>12564</v>
      </c>
      <c r="E5043" s="1705" t="s">
        <v>12542</v>
      </c>
    </row>
    <row r="5044" spans="1:5" ht="15" customHeight="1" x14ac:dyDescent="0.35">
      <c r="A5044" s="1705">
        <v>73060</v>
      </c>
      <c r="B5044" s="1706">
        <v>0.16</v>
      </c>
      <c r="C5044" s="100" t="s">
        <v>12565</v>
      </c>
      <c r="E5044" s="1705" t="s">
        <v>12542</v>
      </c>
    </row>
    <row r="5045" spans="1:5" ht="15" customHeight="1" x14ac:dyDescent="0.35">
      <c r="A5045" s="1705">
        <v>73060</v>
      </c>
      <c r="B5045" s="1706">
        <v>0.16</v>
      </c>
      <c r="C5045" s="89" t="s">
        <v>12566</v>
      </c>
      <c r="E5045" s="1705" t="s">
        <v>12542</v>
      </c>
    </row>
    <row r="5046" spans="1:5" ht="15" customHeight="1" x14ac:dyDescent="0.35">
      <c r="A5046" s="1705">
        <v>73060</v>
      </c>
      <c r="B5046" s="1706">
        <v>0.16</v>
      </c>
      <c r="C5046" s="100" t="s">
        <v>12567</v>
      </c>
      <c r="E5046" s="1705" t="s">
        <v>12542</v>
      </c>
    </row>
    <row r="5047" spans="1:5" ht="15" customHeight="1" x14ac:dyDescent="0.35">
      <c r="A5047" s="1705">
        <v>73060</v>
      </c>
      <c r="B5047" s="1706">
        <v>0.16</v>
      </c>
      <c r="C5047" s="100" t="s">
        <v>12568</v>
      </c>
      <c r="E5047" s="1705" t="s">
        <v>12542</v>
      </c>
    </row>
    <row r="5048" spans="1:5" ht="15" customHeight="1" x14ac:dyDescent="0.35">
      <c r="A5048" s="1705">
        <v>73060</v>
      </c>
      <c r="B5048" s="1706">
        <v>0.16</v>
      </c>
      <c r="C5048" s="100" t="s">
        <v>12569</v>
      </c>
      <c r="E5048" s="1705" t="s">
        <v>12542</v>
      </c>
    </row>
    <row r="5049" spans="1:5" ht="15" customHeight="1" x14ac:dyDescent="0.35">
      <c r="A5049" s="1705">
        <v>73060</v>
      </c>
      <c r="B5049" s="1706">
        <v>0.16</v>
      </c>
      <c r="C5049" s="100" t="s">
        <v>3747</v>
      </c>
      <c r="E5049" s="1705" t="s">
        <v>13383</v>
      </c>
    </row>
    <row r="5050" spans="1:5" ht="15" customHeight="1" x14ac:dyDescent="0.35">
      <c r="A5050" s="1705">
        <v>73060</v>
      </c>
      <c r="B5050" s="1706">
        <v>0.16</v>
      </c>
      <c r="C5050" s="100" t="s">
        <v>3748</v>
      </c>
      <c r="E5050" s="1705" t="s">
        <v>13383</v>
      </c>
    </row>
    <row r="5051" spans="1:5" ht="15" customHeight="1" x14ac:dyDescent="0.35">
      <c r="A5051" s="1705">
        <v>73060</v>
      </c>
      <c r="B5051" s="1706">
        <v>0.16</v>
      </c>
      <c r="C5051" s="100" t="s">
        <v>13591</v>
      </c>
      <c r="E5051" s="1705" t="s">
        <v>13580</v>
      </c>
    </row>
    <row r="5052" spans="1:5" ht="15" customHeight="1" x14ac:dyDescent="0.35">
      <c r="A5052" s="1705">
        <v>73060</v>
      </c>
      <c r="B5052" s="1706">
        <v>0.16</v>
      </c>
      <c r="C5052" s="100" t="s">
        <v>13592</v>
      </c>
      <c r="E5052" s="1705" t="s">
        <v>13580</v>
      </c>
    </row>
    <row r="5053" spans="1:5" ht="15" customHeight="1" x14ac:dyDescent="0.35">
      <c r="A5053" s="1705">
        <v>73070</v>
      </c>
      <c r="B5053" s="1706">
        <v>0.16</v>
      </c>
      <c r="C5053" s="100" t="s">
        <v>2680</v>
      </c>
      <c r="E5053" s="1705" t="s">
        <v>19</v>
      </c>
    </row>
    <row r="5054" spans="1:5" ht="15" customHeight="1" x14ac:dyDescent="0.35">
      <c r="A5054" s="1705">
        <v>73070</v>
      </c>
      <c r="B5054" s="1706">
        <v>0.16</v>
      </c>
      <c r="C5054" s="100" t="s">
        <v>2681</v>
      </c>
      <c r="E5054" s="1705" t="s">
        <v>19</v>
      </c>
    </row>
    <row r="5055" spans="1:5" ht="15" customHeight="1" x14ac:dyDescent="0.35">
      <c r="A5055" s="1705">
        <v>73070</v>
      </c>
      <c r="B5055" s="1706">
        <v>0.16</v>
      </c>
      <c r="C5055" s="100" t="s">
        <v>2682</v>
      </c>
      <c r="E5055" s="1705" t="s">
        <v>19</v>
      </c>
    </row>
    <row r="5056" spans="1:5" ht="15" customHeight="1" x14ac:dyDescent="0.35">
      <c r="A5056" s="1705">
        <v>73070</v>
      </c>
      <c r="B5056" s="1706">
        <v>0.16</v>
      </c>
      <c r="C5056" s="100" t="s">
        <v>2683</v>
      </c>
      <c r="E5056" s="1705" t="s">
        <v>19</v>
      </c>
    </row>
    <row r="5057" spans="1:9" ht="15" customHeight="1" x14ac:dyDescent="0.35">
      <c r="A5057" s="1705">
        <v>73070</v>
      </c>
      <c r="B5057" s="1706">
        <v>0.16</v>
      </c>
      <c r="C5057" s="100" t="s">
        <v>46</v>
      </c>
      <c r="E5057" s="1705" t="s">
        <v>39</v>
      </c>
    </row>
    <row r="5058" spans="1:9" ht="15" customHeight="1" x14ac:dyDescent="0.35">
      <c r="A5058" s="1705">
        <v>73070</v>
      </c>
      <c r="B5058" s="1706">
        <v>0.16</v>
      </c>
      <c r="C5058" s="100" t="s">
        <v>47</v>
      </c>
      <c r="E5058" s="1705" t="s">
        <v>39</v>
      </c>
      <c r="F5058" s="100"/>
      <c r="I5058" s="100"/>
    </row>
    <row r="5059" spans="1:9" ht="15" customHeight="1" x14ac:dyDescent="0.35">
      <c r="A5059" s="1705">
        <v>73070</v>
      </c>
      <c r="B5059" s="1706">
        <v>0.16</v>
      </c>
      <c r="C5059" s="100" t="s">
        <v>48</v>
      </c>
      <c r="E5059" s="1705" t="s">
        <v>39</v>
      </c>
    </row>
    <row r="5060" spans="1:9" ht="15" customHeight="1" x14ac:dyDescent="0.35">
      <c r="A5060" s="1705">
        <v>73070</v>
      </c>
      <c r="B5060" s="1706">
        <v>0.16</v>
      </c>
      <c r="C5060" s="100" t="s">
        <v>199</v>
      </c>
      <c r="E5060" s="1705" t="s">
        <v>182</v>
      </c>
    </row>
    <row r="5061" spans="1:9" ht="15" customHeight="1" x14ac:dyDescent="0.35">
      <c r="A5061" s="1705">
        <v>73070</v>
      </c>
      <c r="B5061" s="1706">
        <v>0.16</v>
      </c>
      <c r="C5061" s="100" t="s">
        <v>200</v>
      </c>
      <c r="E5061" s="1705" t="s">
        <v>182</v>
      </c>
    </row>
    <row r="5062" spans="1:9" ht="15" customHeight="1" x14ac:dyDescent="0.35">
      <c r="A5062" s="1705">
        <v>73070</v>
      </c>
      <c r="B5062" s="1706">
        <v>0.16</v>
      </c>
      <c r="C5062" s="100" t="s">
        <v>201</v>
      </c>
      <c r="E5062" s="1705" t="s">
        <v>182</v>
      </c>
    </row>
    <row r="5063" spans="1:9" ht="15" customHeight="1" x14ac:dyDescent="0.35">
      <c r="A5063" s="1705">
        <v>73070</v>
      </c>
      <c r="B5063" s="1737">
        <v>0.16</v>
      </c>
      <c r="C5063" s="100" t="s">
        <v>561</v>
      </c>
      <c r="E5063" s="1705" t="s">
        <v>532</v>
      </c>
    </row>
    <row r="5064" spans="1:9" ht="15" customHeight="1" x14ac:dyDescent="0.35">
      <c r="A5064" s="1705">
        <v>73070</v>
      </c>
      <c r="B5064" s="1706">
        <v>0.16</v>
      </c>
      <c r="C5064" s="89" t="s">
        <v>772</v>
      </c>
      <c r="E5064" s="1705" t="s">
        <v>770</v>
      </c>
    </row>
    <row r="5065" spans="1:9" ht="15" customHeight="1" x14ac:dyDescent="0.35">
      <c r="A5065" s="1705">
        <v>73070</v>
      </c>
      <c r="B5065" s="1706">
        <v>0.16</v>
      </c>
      <c r="C5065" s="89" t="s">
        <v>773</v>
      </c>
      <c r="E5065" s="1705" t="s">
        <v>770</v>
      </c>
    </row>
    <row r="5066" spans="1:9" ht="15" customHeight="1" x14ac:dyDescent="0.35">
      <c r="A5066" s="1705">
        <v>73070</v>
      </c>
      <c r="B5066" s="1706">
        <v>0.16</v>
      </c>
      <c r="C5066" s="89" t="s">
        <v>13902</v>
      </c>
      <c r="E5066" s="100" t="s">
        <v>875</v>
      </c>
    </row>
    <row r="5067" spans="1:9" ht="15" customHeight="1" x14ac:dyDescent="0.35">
      <c r="A5067" s="1705">
        <v>73070</v>
      </c>
      <c r="B5067" s="1706">
        <v>0.16</v>
      </c>
      <c r="C5067" s="89" t="s">
        <v>13903</v>
      </c>
      <c r="E5067" s="100" t="s">
        <v>875</v>
      </c>
    </row>
    <row r="5068" spans="1:9" ht="15" customHeight="1" x14ac:dyDescent="0.35">
      <c r="A5068" s="1705">
        <v>73070</v>
      </c>
      <c r="B5068" s="1706">
        <v>0.16</v>
      </c>
      <c r="C5068" s="89" t="s">
        <v>13904</v>
      </c>
      <c r="E5068" s="100" t="s">
        <v>875</v>
      </c>
    </row>
    <row r="5069" spans="1:9" ht="15" customHeight="1" x14ac:dyDescent="0.35">
      <c r="A5069" s="1705">
        <v>73070</v>
      </c>
      <c r="B5069" s="1706">
        <v>0.16</v>
      </c>
      <c r="C5069" s="100" t="s">
        <v>894</v>
      </c>
      <c r="E5069" s="1705" t="s">
        <v>879</v>
      </c>
    </row>
    <row r="5070" spans="1:9" ht="15" customHeight="1" x14ac:dyDescent="0.35">
      <c r="A5070" s="1705">
        <v>73070</v>
      </c>
      <c r="B5070" s="1706">
        <v>0.16</v>
      </c>
      <c r="C5070" s="100" t="s">
        <v>895</v>
      </c>
      <c r="E5070" s="1705" t="s">
        <v>879</v>
      </c>
    </row>
    <row r="5071" spans="1:9" ht="15" customHeight="1" x14ac:dyDescent="0.35">
      <c r="A5071" s="1705">
        <v>73070</v>
      </c>
      <c r="B5071" s="1706">
        <v>0.16</v>
      </c>
      <c r="C5071" s="100" t="s">
        <v>1291</v>
      </c>
      <c r="E5071" s="1705" t="s">
        <v>1280</v>
      </c>
    </row>
    <row r="5072" spans="1:9" ht="15" customHeight="1" x14ac:dyDescent="0.35">
      <c r="A5072" s="1705">
        <v>73070</v>
      </c>
      <c r="B5072" s="1706">
        <v>0.16</v>
      </c>
      <c r="C5072" s="100" t="s">
        <v>1292</v>
      </c>
      <c r="E5072" s="1705" t="s">
        <v>1280</v>
      </c>
    </row>
    <row r="5073" spans="1:5" ht="15" customHeight="1" x14ac:dyDescent="0.35">
      <c r="A5073" s="1753">
        <v>73070</v>
      </c>
      <c r="B5073" s="1706">
        <v>0.16</v>
      </c>
      <c r="C5073" s="1742" t="s">
        <v>1443</v>
      </c>
      <c r="E5073" s="1705" t="s">
        <v>1433</v>
      </c>
    </row>
    <row r="5074" spans="1:5" ht="15" customHeight="1" x14ac:dyDescent="0.35">
      <c r="A5074" s="1753">
        <v>73070</v>
      </c>
      <c r="B5074" s="1706">
        <v>0.16</v>
      </c>
      <c r="C5074" s="1742" t="s">
        <v>1444</v>
      </c>
      <c r="E5074" s="1705" t="s">
        <v>1433</v>
      </c>
    </row>
    <row r="5075" spans="1:5" ht="15" customHeight="1" x14ac:dyDescent="0.35">
      <c r="A5075" s="1753">
        <v>73070</v>
      </c>
      <c r="B5075" s="1706">
        <v>0.16</v>
      </c>
      <c r="C5075" s="1742" t="s">
        <v>1445</v>
      </c>
      <c r="E5075" s="1705" t="s">
        <v>1433</v>
      </c>
    </row>
    <row r="5076" spans="1:5" ht="15" customHeight="1" x14ac:dyDescent="0.35">
      <c r="A5076" s="1705">
        <v>73070</v>
      </c>
      <c r="B5076" s="1706">
        <v>0.16</v>
      </c>
      <c r="C5076" s="89" t="s">
        <v>1762</v>
      </c>
      <c r="E5076" s="1705" t="s">
        <v>1755</v>
      </c>
    </row>
    <row r="5077" spans="1:5" ht="15" customHeight="1" x14ac:dyDescent="0.35">
      <c r="A5077" s="1705">
        <v>73070</v>
      </c>
      <c r="B5077" s="1706">
        <v>0.16</v>
      </c>
      <c r="C5077" s="89" t="s">
        <v>1763</v>
      </c>
      <c r="E5077" s="1705" t="s">
        <v>1755</v>
      </c>
    </row>
    <row r="5078" spans="1:5" ht="15" customHeight="1" x14ac:dyDescent="0.35">
      <c r="A5078" s="1705">
        <v>73070</v>
      </c>
      <c r="B5078" s="1706">
        <v>0.16</v>
      </c>
      <c r="C5078" s="100" t="s">
        <v>2248</v>
      </c>
      <c r="E5078" s="1705" t="s">
        <v>2237</v>
      </c>
    </row>
    <row r="5079" spans="1:5" ht="15" customHeight="1" x14ac:dyDescent="0.35">
      <c r="A5079" s="1705">
        <v>73070</v>
      </c>
      <c r="B5079" s="1706">
        <v>0.16</v>
      </c>
      <c r="C5079" s="100" t="s">
        <v>2249</v>
      </c>
      <c r="E5079" s="1705" t="s">
        <v>2237</v>
      </c>
    </row>
    <row r="5080" spans="1:5" ht="15" customHeight="1" x14ac:dyDescent="0.35">
      <c r="A5080" s="1705">
        <v>73070</v>
      </c>
      <c r="B5080" s="1706">
        <v>0.16</v>
      </c>
      <c r="C5080" s="100" t="s">
        <v>3013</v>
      </c>
      <c r="E5080" s="1705" t="s">
        <v>2994</v>
      </c>
    </row>
    <row r="5081" spans="1:5" ht="15" customHeight="1" x14ac:dyDescent="0.35">
      <c r="A5081" s="1705">
        <v>73070</v>
      </c>
      <c r="B5081" s="1706">
        <v>0.16</v>
      </c>
      <c r="C5081" s="100" t="s">
        <v>3014</v>
      </c>
      <c r="E5081" s="1705" t="s">
        <v>2994</v>
      </c>
    </row>
    <row r="5082" spans="1:5" ht="15" customHeight="1" x14ac:dyDescent="0.35">
      <c r="A5082" s="1705">
        <v>73070</v>
      </c>
      <c r="B5082" s="1706">
        <v>0.16</v>
      </c>
      <c r="C5082" s="100" t="s">
        <v>3015</v>
      </c>
      <c r="E5082" s="1705" t="s">
        <v>2994</v>
      </c>
    </row>
    <row r="5083" spans="1:5" ht="15" customHeight="1" x14ac:dyDescent="0.35">
      <c r="A5083" s="1705">
        <v>73070</v>
      </c>
      <c r="B5083" s="1706">
        <v>0.16</v>
      </c>
      <c r="C5083" s="100" t="s">
        <v>4629</v>
      </c>
      <c r="E5083" s="100" t="s">
        <v>4609</v>
      </c>
    </row>
    <row r="5084" spans="1:5" ht="15" customHeight="1" x14ac:dyDescent="0.35">
      <c r="A5084" s="1705">
        <v>73070</v>
      </c>
      <c r="B5084" s="1706">
        <v>0.16</v>
      </c>
      <c r="C5084" s="100" t="s">
        <v>4630</v>
      </c>
      <c r="E5084" s="100" t="s">
        <v>4609</v>
      </c>
    </row>
    <row r="5085" spans="1:5" ht="15" customHeight="1" x14ac:dyDescent="0.35">
      <c r="A5085" s="1705">
        <v>73070</v>
      </c>
      <c r="B5085" s="1706">
        <v>0.16</v>
      </c>
      <c r="C5085" s="100" t="s">
        <v>4953</v>
      </c>
      <c r="E5085" s="100" t="s">
        <v>4946</v>
      </c>
    </row>
    <row r="5086" spans="1:5" ht="14.5" customHeight="1" x14ac:dyDescent="0.35">
      <c r="A5086" s="1705">
        <v>73070</v>
      </c>
      <c r="B5086" s="1706">
        <v>0.16</v>
      </c>
      <c r="C5086" s="100" t="s">
        <v>4954</v>
      </c>
      <c r="E5086" s="100" t="s">
        <v>4946</v>
      </c>
    </row>
    <row r="5087" spans="1:5" ht="14.5" customHeight="1" x14ac:dyDescent="0.35">
      <c r="A5087" s="1705">
        <v>73070</v>
      </c>
      <c r="B5087" s="1706">
        <v>0.16</v>
      </c>
      <c r="C5087" s="100" t="s">
        <v>4954</v>
      </c>
      <c r="E5087" s="100" t="s">
        <v>4946</v>
      </c>
    </row>
    <row r="5088" spans="1:5" ht="14.5" customHeight="1" x14ac:dyDescent="0.35">
      <c r="A5088" s="1705">
        <v>73070</v>
      </c>
      <c r="B5088" s="1706">
        <v>0.16</v>
      </c>
      <c r="C5088" s="100" t="s">
        <v>4955</v>
      </c>
      <c r="E5088" s="100" t="s">
        <v>4946</v>
      </c>
    </row>
    <row r="5089" spans="1:9" ht="15" customHeight="1" x14ac:dyDescent="0.35">
      <c r="A5089" s="1705">
        <v>73070</v>
      </c>
      <c r="B5089" s="1706">
        <v>0.16</v>
      </c>
      <c r="C5089" s="100" t="s">
        <v>4956</v>
      </c>
      <c r="E5089" s="100" t="s">
        <v>4946</v>
      </c>
    </row>
    <row r="5090" spans="1:9" ht="15" customHeight="1" x14ac:dyDescent="0.35">
      <c r="A5090" s="1705">
        <v>73070</v>
      </c>
      <c r="B5090" s="1706">
        <v>0.16</v>
      </c>
      <c r="C5090" s="100" t="s">
        <v>4956</v>
      </c>
      <c r="E5090" s="100" t="s">
        <v>4946</v>
      </c>
    </row>
    <row r="5091" spans="1:9" ht="15" customHeight="1" x14ac:dyDescent="0.35">
      <c r="A5091" s="1705">
        <v>73070</v>
      </c>
      <c r="B5091" s="1706">
        <v>0.16</v>
      </c>
      <c r="C5091" s="89" t="s">
        <v>5187</v>
      </c>
      <c r="E5091" s="100" t="s">
        <v>5155</v>
      </c>
    </row>
    <row r="5092" spans="1:9" ht="15" customHeight="1" x14ac:dyDescent="0.35">
      <c r="A5092" s="1705">
        <v>73070</v>
      </c>
      <c r="B5092" s="1706">
        <v>0.16</v>
      </c>
      <c r="C5092" s="89" t="s">
        <v>5188</v>
      </c>
      <c r="E5092" s="100" t="s">
        <v>5155</v>
      </c>
    </row>
    <row r="5093" spans="1:9" ht="15" customHeight="1" x14ac:dyDescent="0.35">
      <c r="A5093" s="1705">
        <v>73070</v>
      </c>
      <c r="B5093" s="1706">
        <v>0.16</v>
      </c>
      <c r="C5093" s="100" t="s">
        <v>5572</v>
      </c>
      <c r="E5093" s="100" t="s">
        <v>5452</v>
      </c>
    </row>
    <row r="5094" spans="1:9" ht="15" customHeight="1" x14ac:dyDescent="0.35">
      <c r="A5094" s="1705">
        <v>73070</v>
      </c>
      <c r="B5094" s="1706">
        <v>0.16</v>
      </c>
      <c r="C5094" s="100" t="s">
        <v>5479</v>
      </c>
      <c r="E5094" s="100" t="s">
        <v>5452</v>
      </c>
    </row>
    <row r="5095" spans="1:9" ht="15" customHeight="1" x14ac:dyDescent="0.35">
      <c r="A5095" s="1705">
        <v>73070</v>
      </c>
      <c r="B5095" s="1706">
        <v>0.16</v>
      </c>
      <c r="C5095" s="100" t="s">
        <v>5480</v>
      </c>
      <c r="E5095" s="100" t="s">
        <v>5452</v>
      </c>
    </row>
    <row r="5096" spans="1:9" ht="15" customHeight="1" x14ac:dyDescent="0.35">
      <c r="A5096" s="1705">
        <v>73070</v>
      </c>
      <c r="B5096" s="1706">
        <v>0.16</v>
      </c>
      <c r="C5096" s="100" t="s">
        <v>5706</v>
      </c>
      <c r="E5096" s="100" t="s">
        <v>5695</v>
      </c>
    </row>
    <row r="5097" spans="1:9" ht="15" customHeight="1" x14ac:dyDescent="0.35">
      <c r="A5097" s="1705">
        <v>73070</v>
      </c>
      <c r="B5097" s="1706">
        <v>0.16</v>
      </c>
      <c r="C5097" s="100" t="s">
        <v>5707</v>
      </c>
      <c r="E5097" s="100" t="s">
        <v>5695</v>
      </c>
    </row>
    <row r="5098" spans="1:9" ht="15" customHeight="1" x14ac:dyDescent="0.35">
      <c r="A5098" s="1705">
        <v>73070</v>
      </c>
      <c r="B5098" s="1706">
        <v>0.16</v>
      </c>
      <c r="C5098" s="89" t="s">
        <v>4629</v>
      </c>
      <c r="E5098" s="100" t="s">
        <v>5912</v>
      </c>
    </row>
    <row r="5099" spans="1:9" ht="15" customHeight="1" x14ac:dyDescent="0.35">
      <c r="A5099" s="1705">
        <v>73070</v>
      </c>
      <c r="B5099" s="1706">
        <v>0.16</v>
      </c>
      <c r="C5099" s="89" t="s">
        <v>4630</v>
      </c>
      <c r="E5099" s="100" t="s">
        <v>5912</v>
      </c>
    </row>
    <row r="5100" spans="1:9" ht="15" customHeight="1" x14ac:dyDescent="0.35">
      <c r="A5100" s="1705">
        <v>73070</v>
      </c>
      <c r="B5100" s="1706">
        <v>0.16</v>
      </c>
      <c r="C5100" s="89" t="s">
        <v>6128</v>
      </c>
      <c r="E5100" s="100" t="s">
        <v>6110</v>
      </c>
    </row>
    <row r="5101" spans="1:9" ht="15" customHeight="1" x14ac:dyDescent="0.35">
      <c r="A5101" s="1705">
        <v>73070</v>
      </c>
      <c r="B5101" s="1706">
        <v>0.16</v>
      </c>
      <c r="C5101" s="89" t="s">
        <v>6129</v>
      </c>
      <c r="E5101" s="100" t="s">
        <v>6110</v>
      </c>
    </row>
    <row r="5102" spans="1:9" ht="15" customHeight="1" x14ac:dyDescent="0.35">
      <c r="A5102" s="1705">
        <v>73070</v>
      </c>
      <c r="B5102" s="1706">
        <v>0.16</v>
      </c>
      <c r="C5102" s="100" t="s">
        <v>6980</v>
      </c>
      <c r="E5102" s="1705" t="s">
        <v>6965</v>
      </c>
    </row>
    <row r="5103" spans="1:9" ht="15" customHeight="1" x14ac:dyDescent="0.35">
      <c r="A5103" s="1705">
        <v>73070</v>
      </c>
      <c r="B5103" s="1706">
        <v>0.16</v>
      </c>
      <c r="C5103" s="100" t="s">
        <v>6981</v>
      </c>
      <c r="E5103" s="1705" t="s">
        <v>6965</v>
      </c>
      <c r="F5103" s="100"/>
      <c r="I5103" s="100"/>
    </row>
    <row r="5104" spans="1:9" ht="15" customHeight="1" x14ac:dyDescent="0.35">
      <c r="A5104" s="1705">
        <v>73070</v>
      </c>
      <c r="B5104" s="1706">
        <v>0.16</v>
      </c>
      <c r="C5104" s="100" t="s">
        <v>6982</v>
      </c>
      <c r="E5104" s="1705" t="s">
        <v>6965</v>
      </c>
    </row>
    <row r="5105" spans="1:5" ht="15" customHeight="1" x14ac:dyDescent="0.35">
      <c r="A5105" s="1705">
        <v>73070</v>
      </c>
      <c r="B5105" s="1706">
        <v>0.16</v>
      </c>
      <c r="C5105" s="100" t="s">
        <v>6983</v>
      </c>
      <c r="E5105" s="1705" t="s">
        <v>6965</v>
      </c>
    </row>
    <row r="5106" spans="1:5" ht="15" customHeight="1" x14ac:dyDescent="0.35">
      <c r="A5106" s="1705">
        <v>73070</v>
      </c>
      <c r="B5106" s="1706">
        <v>0.16</v>
      </c>
      <c r="C5106" s="100" t="s">
        <v>6984</v>
      </c>
      <c r="E5106" s="1705" t="s">
        <v>6965</v>
      </c>
    </row>
    <row r="5107" spans="1:5" ht="15" customHeight="1" x14ac:dyDescent="0.35">
      <c r="A5107" s="1705">
        <v>73070</v>
      </c>
      <c r="B5107" s="1706">
        <v>0.16</v>
      </c>
      <c r="C5107" s="100" t="s">
        <v>6985</v>
      </c>
      <c r="E5107" s="1705" t="s">
        <v>6965</v>
      </c>
    </row>
    <row r="5108" spans="1:5" ht="15" customHeight="1" x14ac:dyDescent="0.35">
      <c r="A5108" s="1705">
        <v>73070</v>
      </c>
      <c r="B5108" s="1706">
        <v>0.16</v>
      </c>
      <c r="C5108" s="100" t="s">
        <v>6986</v>
      </c>
      <c r="E5108" s="1705" t="s">
        <v>6965</v>
      </c>
    </row>
    <row r="5109" spans="1:5" ht="15" customHeight="1" x14ac:dyDescent="0.35">
      <c r="A5109" s="1705">
        <v>73070</v>
      </c>
      <c r="B5109" s="1706">
        <v>0.16</v>
      </c>
      <c r="C5109" s="89" t="s">
        <v>7335</v>
      </c>
      <c r="E5109" s="1705" t="s">
        <v>7410</v>
      </c>
    </row>
    <row r="5110" spans="1:5" ht="15" customHeight="1" x14ac:dyDescent="0.35">
      <c r="A5110" s="1705">
        <v>73070</v>
      </c>
      <c r="B5110" s="1706">
        <v>0.16</v>
      </c>
      <c r="C5110" s="89" t="s">
        <v>7336</v>
      </c>
      <c r="E5110" s="1705" t="s">
        <v>7410</v>
      </c>
    </row>
    <row r="5111" spans="1:5" ht="15" customHeight="1" x14ac:dyDescent="0.35">
      <c r="A5111" s="1705">
        <v>73070</v>
      </c>
      <c r="B5111" s="1706">
        <v>0.16</v>
      </c>
      <c r="C5111" s="100" t="s">
        <v>7438</v>
      </c>
      <c r="E5111" s="1705" t="s">
        <v>7428</v>
      </c>
    </row>
    <row r="5112" spans="1:5" ht="15" customHeight="1" x14ac:dyDescent="0.35">
      <c r="A5112" s="1705">
        <v>73070</v>
      </c>
      <c r="B5112" s="1706">
        <v>0.16</v>
      </c>
      <c r="C5112" s="100" t="s">
        <v>7439</v>
      </c>
      <c r="E5112" s="1705" t="s">
        <v>7428</v>
      </c>
    </row>
    <row r="5113" spans="1:5" ht="15" customHeight="1" x14ac:dyDescent="0.35">
      <c r="A5113" s="1705">
        <v>73070</v>
      </c>
      <c r="B5113" s="1706">
        <v>0.16</v>
      </c>
      <c r="C5113" s="100" t="s">
        <v>7978</v>
      </c>
      <c r="E5113" s="100" t="s">
        <v>7979</v>
      </c>
    </row>
    <row r="5114" spans="1:5" ht="15" customHeight="1" x14ac:dyDescent="0.35">
      <c r="A5114" s="1705">
        <v>73070</v>
      </c>
      <c r="B5114" s="1706">
        <v>0.16</v>
      </c>
      <c r="C5114" s="100" t="s">
        <v>8392</v>
      </c>
      <c r="E5114" s="100" t="s">
        <v>8381</v>
      </c>
    </row>
    <row r="5115" spans="1:5" ht="15" customHeight="1" x14ac:dyDescent="0.35">
      <c r="A5115" s="1705">
        <v>73070</v>
      </c>
      <c r="B5115" s="1706">
        <v>0.16</v>
      </c>
      <c r="C5115" s="89" t="s">
        <v>8393</v>
      </c>
      <c r="E5115" s="100" t="s">
        <v>8381</v>
      </c>
    </row>
    <row r="5116" spans="1:5" ht="15" customHeight="1" x14ac:dyDescent="0.35">
      <c r="A5116" s="1705">
        <v>73070</v>
      </c>
      <c r="B5116" s="1706">
        <v>0.16</v>
      </c>
      <c r="C5116" s="89" t="s">
        <v>8703</v>
      </c>
      <c r="E5116" s="1705" t="s">
        <v>8689</v>
      </c>
    </row>
    <row r="5117" spans="1:5" ht="15" customHeight="1" x14ac:dyDescent="0.35">
      <c r="A5117" s="1705">
        <v>73070</v>
      </c>
      <c r="B5117" s="1706">
        <v>0.16</v>
      </c>
      <c r="C5117" s="100" t="s">
        <v>8704</v>
      </c>
      <c r="E5117" s="1705" t="s">
        <v>8689</v>
      </c>
    </row>
    <row r="5118" spans="1:5" ht="15" customHeight="1" x14ac:dyDescent="0.35">
      <c r="A5118" s="1705">
        <v>73070</v>
      </c>
      <c r="B5118" s="1706">
        <v>0.16</v>
      </c>
      <c r="C5118" s="89" t="s">
        <v>8705</v>
      </c>
      <c r="E5118" s="1705" t="s">
        <v>8689</v>
      </c>
    </row>
    <row r="5119" spans="1:5" ht="15" customHeight="1" x14ac:dyDescent="0.35">
      <c r="A5119" s="1705">
        <v>73070</v>
      </c>
      <c r="B5119" s="1706">
        <v>0.16</v>
      </c>
      <c r="C5119" s="1705" t="s">
        <v>9099</v>
      </c>
      <c r="E5119" s="100" t="s">
        <v>9100</v>
      </c>
    </row>
    <row r="5120" spans="1:5" ht="15" customHeight="1" x14ac:dyDescent="0.35">
      <c r="A5120" s="1705">
        <v>73070</v>
      </c>
      <c r="B5120" s="1706">
        <v>0.16</v>
      </c>
      <c r="C5120" s="1705" t="s">
        <v>9101</v>
      </c>
      <c r="E5120" s="100" t="s">
        <v>9100</v>
      </c>
    </row>
    <row r="5121" spans="1:5" ht="15" customHeight="1" x14ac:dyDescent="0.35">
      <c r="A5121" s="1705">
        <v>73070</v>
      </c>
      <c r="B5121" s="1706">
        <v>0.16</v>
      </c>
      <c r="C5121" s="1705" t="s">
        <v>9102</v>
      </c>
      <c r="E5121" s="100" t="s">
        <v>9100</v>
      </c>
    </row>
    <row r="5122" spans="1:5" ht="15" customHeight="1" x14ac:dyDescent="0.35">
      <c r="A5122" s="1705">
        <v>73070</v>
      </c>
      <c r="B5122" s="1706">
        <v>0.16</v>
      </c>
      <c r="C5122" s="1705" t="s">
        <v>9103</v>
      </c>
      <c r="E5122" s="100" t="s">
        <v>9100</v>
      </c>
    </row>
    <row r="5123" spans="1:5" ht="15" customHeight="1" x14ac:dyDescent="0.35">
      <c r="A5123" s="1705">
        <v>73070</v>
      </c>
      <c r="B5123" s="1706">
        <v>0.16</v>
      </c>
      <c r="C5123" s="89" t="s">
        <v>9144</v>
      </c>
      <c r="E5123" s="1738" t="s">
        <v>9126</v>
      </c>
    </row>
    <row r="5124" spans="1:5" ht="15" customHeight="1" x14ac:dyDescent="0.35">
      <c r="A5124" s="1705">
        <v>73070</v>
      </c>
      <c r="B5124" s="1706">
        <v>0.16</v>
      </c>
      <c r="C5124" s="89" t="s">
        <v>9145</v>
      </c>
      <c r="E5124" s="1738" t="s">
        <v>9126</v>
      </c>
    </row>
    <row r="5125" spans="1:5" ht="15" customHeight="1" x14ac:dyDescent="0.35">
      <c r="A5125" s="1705">
        <v>73070</v>
      </c>
      <c r="B5125" s="1706">
        <v>0.16</v>
      </c>
      <c r="C5125" s="89" t="s">
        <v>9146</v>
      </c>
      <c r="E5125" s="1738" t="s">
        <v>9126</v>
      </c>
    </row>
    <row r="5126" spans="1:5" ht="15" customHeight="1" x14ac:dyDescent="0.35">
      <c r="A5126" s="1705">
        <v>73070</v>
      </c>
      <c r="B5126" s="1706">
        <v>0.16</v>
      </c>
      <c r="C5126" s="100" t="s">
        <v>9147</v>
      </c>
      <c r="E5126" s="1738" t="s">
        <v>9126</v>
      </c>
    </row>
    <row r="5127" spans="1:5" ht="15" customHeight="1" x14ac:dyDescent="0.35">
      <c r="A5127" s="1705">
        <v>73070</v>
      </c>
      <c r="B5127" s="1706">
        <v>0.16</v>
      </c>
      <c r="C5127" s="100" t="s">
        <v>9148</v>
      </c>
      <c r="E5127" s="1738" t="s">
        <v>9126</v>
      </c>
    </row>
    <row r="5128" spans="1:5" ht="15" customHeight="1" x14ac:dyDescent="0.35">
      <c r="A5128" s="1705">
        <v>73070</v>
      </c>
      <c r="B5128" s="1706">
        <v>0.16</v>
      </c>
      <c r="C5128" s="100" t="s">
        <v>9616</v>
      </c>
      <c r="E5128" s="1705" t="s">
        <v>9583</v>
      </c>
    </row>
    <row r="5129" spans="1:5" ht="15" customHeight="1" x14ac:dyDescent="0.35">
      <c r="A5129" s="1705">
        <v>73070</v>
      </c>
      <c r="B5129" s="1706">
        <v>0.16</v>
      </c>
      <c r="C5129" s="100" t="s">
        <v>9617</v>
      </c>
      <c r="E5129" s="1705" t="s">
        <v>9583</v>
      </c>
    </row>
    <row r="5130" spans="1:5" ht="15" customHeight="1" x14ac:dyDescent="0.35">
      <c r="A5130" s="1705">
        <v>73070</v>
      </c>
      <c r="B5130" s="1706">
        <v>0.16</v>
      </c>
      <c r="C5130" s="100" t="s">
        <v>10307</v>
      </c>
      <c r="E5130" s="1705" t="s">
        <v>10273</v>
      </c>
    </row>
    <row r="5131" spans="1:5" ht="15" customHeight="1" x14ac:dyDescent="0.35">
      <c r="A5131" s="1705">
        <v>73070</v>
      </c>
      <c r="B5131" s="1706">
        <v>0.16</v>
      </c>
      <c r="C5131" s="1705" t="s">
        <v>10308</v>
      </c>
      <c r="E5131" s="1705" t="s">
        <v>10273</v>
      </c>
    </row>
    <row r="5132" spans="1:5" ht="15" customHeight="1" x14ac:dyDescent="0.35">
      <c r="A5132" s="1705">
        <v>73070</v>
      </c>
      <c r="B5132" s="1706">
        <v>0.16</v>
      </c>
      <c r="C5132" s="1705" t="s">
        <v>10309</v>
      </c>
      <c r="E5132" s="1705" t="s">
        <v>10273</v>
      </c>
    </row>
    <row r="5133" spans="1:5" ht="15" customHeight="1" x14ac:dyDescent="0.35">
      <c r="A5133" s="1705">
        <v>73070</v>
      </c>
      <c r="B5133" s="1706">
        <v>0.16</v>
      </c>
      <c r="C5133" s="100" t="s">
        <v>10310</v>
      </c>
      <c r="E5133" s="1705" t="s">
        <v>10273</v>
      </c>
    </row>
    <row r="5134" spans="1:5" ht="15" customHeight="1" x14ac:dyDescent="0.35">
      <c r="A5134" s="1705">
        <v>73070</v>
      </c>
      <c r="B5134" s="1706">
        <v>0.16</v>
      </c>
      <c r="C5134" s="100" t="s">
        <v>10311</v>
      </c>
      <c r="E5134" s="1705" t="s">
        <v>10273</v>
      </c>
    </row>
    <row r="5135" spans="1:5" ht="15" customHeight="1" x14ac:dyDescent="0.35">
      <c r="A5135" s="1705">
        <v>73070</v>
      </c>
      <c r="B5135" s="1706">
        <v>0.16</v>
      </c>
      <c r="C5135" s="100" t="s">
        <v>10312</v>
      </c>
      <c r="E5135" s="1705" t="s">
        <v>10273</v>
      </c>
    </row>
    <row r="5136" spans="1:5" ht="15" customHeight="1" x14ac:dyDescent="0.35">
      <c r="A5136" s="1705">
        <v>73070</v>
      </c>
      <c r="B5136" s="1706">
        <v>0.16</v>
      </c>
      <c r="C5136" s="100" t="s">
        <v>10313</v>
      </c>
      <c r="E5136" s="1705" t="s">
        <v>10273</v>
      </c>
    </row>
    <row r="5137" spans="1:5" ht="15" customHeight="1" x14ac:dyDescent="0.35">
      <c r="A5137" s="1705">
        <v>73070</v>
      </c>
      <c r="B5137" s="1706">
        <v>0.16</v>
      </c>
      <c r="C5137" s="100" t="s">
        <v>10314</v>
      </c>
      <c r="E5137" s="1705" t="s">
        <v>10273</v>
      </c>
    </row>
    <row r="5138" spans="1:5" ht="15" customHeight="1" x14ac:dyDescent="0.35">
      <c r="A5138" s="1705">
        <v>73070</v>
      </c>
      <c r="B5138" s="1706">
        <v>0.16</v>
      </c>
      <c r="C5138" s="1705" t="s">
        <v>10315</v>
      </c>
      <c r="E5138" s="1705" t="s">
        <v>10273</v>
      </c>
    </row>
    <row r="5139" spans="1:5" ht="15" customHeight="1" x14ac:dyDescent="0.35">
      <c r="A5139" s="1705">
        <v>73070</v>
      </c>
      <c r="B5139" s="1706">
        <v>0.16</v>
      </c>
      <c r="C5139" s="1705" t="s">
        <v>10316</v>
      </c>
      <c r="E5139" s="1705" t="s">
        <v>10273</v>
      </c>
    </row>
    <row r="5140" spans="1:5" ht="15" customHeight="1" x14ac:dyDescent="0.35">
      <c r="A5140" s="1705">
        <v>73070</v>
      </c>
      <c r="B5140" s="1706">
        <v>0.16</v>
      </c>
      <c r="C5140" s="100" t="s">
        <v>10317</v>
      </c>
      <c r="E5140" s="1705" t="s">
        <v>10273</v>
      </c>
    </row>
    <row r="5141" spans="1:5" ht="15" customHeight="1" x14ac:dyDescent="0.35">
      <c r="A5141" s="1705">
        <v>73070</v>
      </c>
      <c r="B5141" s="1706">
        <v>0.16</v>
      </c>
      <c r="C5141" s="100" t="s">
        <v>10318</v>
      </c>
      <c r="E5141" s="1705" t="s">
        <v>10273</v>
      </c>
    </row>
    <row r="5142" spans="1:5" ht="15" customHeight="1" x14ac:dyDescent="0.35">
      <c r="A5142" s="1705">
        <v>73070</v>
      </c>
      <c r="B5142" s="1706">
        <v>0.16</v>
      </c>
      <c r="C5142" s="100" t="s">
        <v>10319</v>
      </c>
      <c r="E5142" s="1705" t="s">
        <v>10273</v>
      </c>
    </row>
    <row r="5143" spans="1:5" ht="15" customHeight="1" x14ac:dyDescent="0.35">
      <c r="A5143" s="1705">
        <v>73070</v>
      </c>
      <c r="B5143" s="1706">
        <v>0.16</v>
      </c>
      <c r="C5143" s="100" t="s">
        <v>10320</v>
      </c>
      <c r="E5143" s="1705" t="s">
        <v>10273</v>
      </c>
    </row>
    <row r="5144" spans="1:5" ht="15" customHeight="1" x14ac:dyDescent="0.35">
      <c r="A5144" s="1705">
        <v>73070</v>
      </c>
      <c r="B5144" s="1706">
        <v>0.16</v>
      </c>
      <c r="C5144" s="100" t="s">
        <v>10321</v>
      </c>
      <c r="E5144" s="1705" t="s">
        <v>10273</v>
      </c>
    </row>
    <row r="5145" spans="1:5" ht="15" customHeight="1" x14ac:dyDescent="0.35">
      <c r="A5145" s="1705">
        <v>73070</v>
      </c>
      <c r="B5145" s="1706">
        <v>0.16</v>
      </c>
      <c r="C5145" s="100" t="s">
        <v>10322</v>
      </c>
      <c r="E5145" s="1705" t="s">
        <v>10273</v>
      </c>
    </row>
    <row r="5146" spans="1:5" ht="15" customHeight="1" x14ac:dyDescent="0.35">
      <c r="A5146" s="1705">
        <v>73070</v>
      </c>
      <c r="B5146" s="1706">
        <v>0.16</v>
      </c>
      <c r="C5146" s="100" t="s">
        <v>3749</v>
      </c>
      <c r="E5146" s="100" t="s">
        <v>12088</v>
      </c>
    </row>
    <row r="5147" spans="1:5" ht="15" customHeight="1" x14ac:dyDescent="0.35">
      <c r="A5147" s="1705">
        <v>73070</v>
      </c>
      <c r="B5147" s="1706">
        <v>0.16</v>
      </c>
      <c r="C5147" s="100" t="s">
        <v>3734</v>
      </c>
      <c r="E5147" s="100" t="s">
        <v>12088</v>
      </c>
    </row>
    <row r="5148" spans="1:5" ht="15" customHeight="1" x14ac:dyDescent="0.35">
      <c r="A5148" s="1705">
        <v>73070</v>
      </c>
      <c r="B5148" s="1706">
        <v>0.16</v>
      </c>
      <c r="C5148" s="100" t="s">
        <v>12570</v>
      </c>
      <c r="E5148" s="1705" t="s">
        <v>12542</v>
      </c>
    </row>
    <row r="5149" spans="1:5" ht="15" customHeight="1" x14ac:dyDescent="0.35">
      <c r="A5149" s="1705">
        <v>73070</v>
      </c>
      <c r="B5149" s="1706">
        <v>0.16</v>
      </c>
      <c r="C5149" s="100" t="s">
        <v>12571</v>
      </c>
      <c r="E5149" s="1705" t="s">
        <v>12542</v>
      </c>
    </row>
    <row r="5150" spans="1:5" ht="15" customHeight="1" x14ac:dyDescent="0.35">
      <c r="A5150" s="1705">
        <v>73070</v>
      </c>
      <c r="B5150" s="1706">
        <v>0.16</v>
      </c>
      <c r="C5150" s="89" t="s">
        <v>12572</v>
      </c>
      <c r="E5150" s="1705" t="s">
        <v>12542</v>
      </c>
    </row>
    <row r="5151" spans="1:5" ht="15" customHeight="1" x14ac:dyDescent="0.35">
      <c r="A5151" s="1705">
        <v>73070</v>
      </c>
      <c r="B5151" s="1706">
        <v>0.16</v>
      </c>
      <c r="C5151" s="89" t="s">
        <v>12573</v>
      </c>
      <c r="E5151" s="1705" t="s">
        <v>12542</v>
      </c>
    </row>
    <row r="5152" spans="1:5" ht="15" customHeight="1" x14ac:dyDescent="0.35">
      <c r="A5152" s="1705">
        <v>73070</v>
      </c>
      <c r="B5152" s="1706">
        <v>0.16</v>
      </c>
      <c r="C5152" s="89" t="s">
        <v>12574</v>
      </c>
      <c r="E5152" s="1705" t="s">
        <v>12542</v>
      </c>
    </row>
    <row r="5153" spans="1:9" ht="15" customHeight="1" x14ac:dyDescent="0.35">
      <c r="A5153" s="1705">
        <v>73070</v>
      </c>
      <c r="B5153" s="1706">
        <v>0.16</v>
      </c>
      <c r="C5153" s="89" t="s">
        <v>12575</v>
      </c>
      <c r="E5153" s="1705" t="s">
        <v>12542</v>
      </c>
    </row>
    <row r="5154" spans="1:9" ht="15" customHeight="1" x14ac:dyDescent="0.35">
      <c r="A5154" s="1705">
        <v>73070</v>
      </c>
      <c r="B5154" s="1706">
        <v>0.16</v>
      </c>
      <c r="C5154" s="100" t="s">
        <v>3749</v>
      </c>
      <c r="E5154" s="1705" t="s">
        <v>13383</v>
      </c>
    </row>
    <row r="5155" spans="1:9" ht="15" customHeight="1" x14ac:dyDescent="0.35">
      <c r="A5155" s="1705">
        <v>73070</v>
      </c>
      <c r="B5155" s="1706">
        <v>0.16</v>
      </c>
      <c r="C5155" s="100" t="s">
        <v>3734</v>
      </c>
      <c r="E5155" s="1705" t="s">
        <v>13383</v>
      </c>
    </row>
    <row r="5156" spans="1:9" ht="15" customHeight="1" x14ac:dyDescent="0.35">
      <c r="A5156" s="1705">
        <v>73070</v>
      </c>
      <c r="B5156" s="1706">
        <v>0.16</v>
      </c>
      <c r="C5156" s="100" t="s">
        <v>13593</v>
      </c>
      <c r="E5156" s="1705" t="s">
        <v>13580</v>
      </c>
    </row>
    <row r="5157" spans="1:9" ht="15" customHeight="1" x14ac:dyDescent="0.35">
      <c r="A5157" s="1705">
        <v>73070</v>
      </c>
      <c r="B5157" s="1706">
        <v>0.16</v>
      </c>
      <c r="C5157" s="100" t="s">
        <v>13594</v>
      </c>
      <c r="E5157" s="1705" t="s">
        <v>13580</v>
      </c>
    </row>
    <row r="5158" spans="1:9" ht="15" customHeight="1" x14ac:dyDescent="0.35">
      <c r="A5158" s="1705">
        <v>73070</v>
      </c>
      <c r="B5158" s="1706">
        <v>0.16</v>
      </c>
      <c r="C5158" s="89" t="s">
        <v>14101</v>
      </c>
    </row>
    <row r="5159" spans="1:9" ht="15" customHeight="1" x14ac:dyDescent="0.35">
      <c r="A5159" s="1705">
        <v>73080</v>
      </c>
      <c r="B5159" s="1706">
        <v>0.17</v>
      </c>
      <c r="C5159" s="100" t="s">
        <v>2703</v>
      </c>
      <c r="E5159" s="1705" t="s">
        <v>19</v>
      </c>
    </row>
    <row r="5160" spans="1:9" ht="15" customHeight="1" x14ac:dyDescent="0.35">
      <c r="A5160" s="1705">
        <v>73080</v>
      </c>
      <c r="B5160" s="1706">
        <v>0.17</v>
      </c>
      <c r="C5160" s="100" t="s">
        <v>2704</v>
      </c>
      <c r="E5160" s="1705" t="s">
        <v>19</v>
      </c>
    </row>
    <row r="5161" spans="1:9" ht="15" customHeight="1" x14ac:dyDescent="0.35">
      <c r="A5161" s="1705">
        <v>73080</v>
      </c>
      <c r="B5161" s="1706">
        <v>0.17</v>
      </c>
      <c r="C5161" s="100" t="s">
        <v>68</v>
      </c>
      <c r="E5161" s="1705" t="s">
        <v>39</v>
      </c>
    </row>
    <row r="5162" spans="1:9" ht="15" customHeight="1" x14ac:dyDescent="0.35">
      <c r="A5162" s="1705">
        <v>73080</v>
      </c>
      <c r="B5162" s="1706">
        <v>0.17</v>
      </c>
      <c r="C5162" s="100" t="s">
        <v>69</v>
      </c>
      <c r="E5162" s="1705" t="s">
        <v>39</v>
      </c>
    </row>
    <row r="5163" spans="1:9" ht="15" customHeight="1" x14ac:dyDescent="0.35">
      <c r="A5163" s="1705">
        <v>73080</v>
      </c>
      <c r="B5163" s="1706">
        <v>0.17</v>
      </c>
      <c r="C5163" s="100" t="s">
        <v>70</v>
      </c>
      <c r="E5163" s="1705" t="s">
        <v>39</v>
      </c>
      <c r="F5163" s="100"/>
      <c r="I5163" s="100"/>
    </row>
    <row r="5164" spans="1:9" ht="15" customHeight="1" x14ac:dyDescent="0.35">
      <c r="A5164" s="1705">
        <v>73080</v>
      </c>
      <c r="B5164" s="1706">
        <v>0.17</v>
      </c>
      <c r="C5164" s="100" t="s">
        <v>71</v>
      </c>
      <c r="E5164" s="1705" t="s">
        <v>39</v>
      </c>
    </row>
    <row r="5165" spans="1:9" ht="15" customHeight="1" x14ac:dyDescent="0.35">
      <c r="A5165" s="1705">
        <v>73080</v>
      </c>
      <c r="B5165" s="1706">
        <v>0.17</v>
      </c>
      <c r="C5165" s="100" t="s">
        <v>72</v>
      </c>
      <c r="E5165" s="1705" t="s">
        <v>39</v>
      </c>
    </row>
    <row r="5166" spans="1:9" ht="15" customHeight="1" x14ac:dyDescent="0.35">
      <c r="A5166" s="1705">
        <v>73080</v>
      </c>
      <c r="B5166" s="1706">
        <v>0.17</v>
      </c>
      <c r="C5166" s="100" t="s">
        <v>237</v>
      </c>
      <c r="E5166" s="1705" t="s">
        <v>182</v>
      </c>
    </row>
    <row r="5167" spans="1:9" ht="15" customHeight="1" x14ac:dyDescent="0.35">
      <c r="A5167" s="1705">
        <v>73080</v>
      </c>
      <c r="B5167" s="1706">
        <v>0.17</v>
      </c>
      <c r="C5167" s="100" t="s">
        <v>238</v>
      </c>
      <c r="E5167" s="1705" t="s">
        <v>182</v>
      </c>
    </row>
    <row r="5168" spans="1:9" ht="15" customHeight="1" x14ac:dyDescent="0.35">
      <c r="A5168" s="1747">
        <v>73080</v>
      </c>
      <c r="B5168" s="1745">
        <v>0.17</v>
      </c>
      <c r="C5168" s="1746" t="s">
        <v>585</v>
      </c>
      <c r="E5168" s="1705" t="s">
        <v>532</v>
      </c>
      <c r="F5168" s="100"/>
      <c r="I5168" s="100"/>
    </row>
    <row r="5169" spans="1:9" ht="15" customHeight="1" x14ac:dyDescent="0.35">
      <c r="A5169" s="1747">
        <v>73080</v>
      </c>
      <c r="B5169" s="1745">
        <v>0.17</v>
      </c>
      <c r="C5169" s="1746" t="s">
        <v>586</v>
      </c>
      <c r="E5169" s="1705" t="s">
        <v>532</v>
      </c>
    </row>
    <row r="5170" spans="1:9" ht="15" customHeight="1" x14ac:dyDescent="0.35">
      <c r="A5170" s="1705">
        <v>73080</v>
      </c>
      <c r="B5170" s="1706">
        <v>0.17</v>
      </c>
      <c r="C5170" s="89" t="s">
        <v>787</v>
      </c>
      <c r="E5170" s="1705" t="s">
        <v>770</v>
      </c>
    </row>
    <row r="5171" spans="1:9" ht="15" customHeight="1" x14ac:dyDescent="0.35">
      <c r="A5171" s="1705">
        <v>73080</v>
      </c>
      <c r="B5171" s="1706">
        <v>0.17</v>
      </c>
      <c r="C5171" s="89" t="s">
        <v>788</v>
      </c>
      <c r="E5171" s="1705" t="s">
        <v>770</v>
      </c>
    </row>
    <row r="5172" spans="1:9" ht="15" customHeight="1" x14ac:dyDescent="0.35">
      <c r="A5172" s="1705">
        <v>73080</v>
      </c>
      <c r="B5172" s="1706">
        <v>0.17</v>
      </c>
      <c r="C5172" s="89" t="s">
        <v>789</v>
      </c>
      <c r="E5172" s="1705" t="s">
        <v>770</v>
      </c>
    </row>
    <row r="5173" spans="1:9" ht="15" customHeight="1" x14ac:dyDescent="0.35">
      <c r="A5173" s="1705">
        <v>73080</v>
      </c>
      <c r="B5173" s="1706">
        <v>0.17</v>
      </c>
      <c r="C5173" s="89" t="s">
        <v>790</v>
      </c>
      <c r="E5173" s="1705" t="s">
        <v>770</v>
      </c>
    </row>
    <row r="5174" spans="1:9" ht="15" customHeight="1" x14ac:dyDescent="0.35">
      <c r="A5174" s="1705">
        <v>73080</v>
      </c>
      <c r="B5174" s="1706">
        <v>0.17</v>
      </c>
      <c r="C5174" s="89" t="s">
        <v>13932</v>
      </c>
      <c r="E5174" s="100" t="s">
        <v>875</v>
      </c>
    </row>
    <row r="5175" spans="1:9" ht="15" customHeight="1" x14ac:dyDescent="0.35">
      <c r="A5175" s="1705">
        <v>73080</v>
      </c>
      <c r="B5175" s="1706">
        <v>0.17</v>
      </c>
      <c r="C5175" s="89" t="s">
        <v>13933</v>
      </c>
      <c r="E5175" s="100" t="s">
        <v>875</v>
      </c>
    </row>
    <row r="5176" spans="1:9" ht="15" customHeight="1" x14ac:dyDescent="0.35">
      <c r="A5176" s="1705">
        <v>73080</v>
      </c>
      <c r="B5176" s="1706">
        <v>0.17</v>
      </c>
      <c r="C5176" s="89" t="s">
        <v>13934</v>
      </c>
      <c r="E5176" s="100" t="s">
        <v>875</v>
      </c>
    </row>
    <row r="5177" spans="1:9" ht="15" customHeight="1" x14ac:dyDescent="0.35">
      <c r="A5177" s="1705">
        <v>73080</v>
      </c>
      <c r="B5177" s="1706">
        <v>0.17</v>
      </c>
      <c r="C5177" s="100" t="s">
        <v>926</v>
      </c>
      <c r="E5177" s="1705" t="s">
        <v>879</v>
      </c>
    </row>
    <row r="5178" spans="1:9" ht="15" customHeight="1" x14ac:dyDescent="0.35">
      <c r="A5178" s="1705">
        <v>73080</v>
      </c>
      <c r="B5178" s="1706">
        <v>0.17</v>
      </c>
      <c r="C5178" s="100" t="s">
        <v>927</v>
      </c>
      <c r="E5178" s="1705" t="s">
        <v>879</v>
      </c>
    </row>
    <row r="5179" spans="1:9" ht="15" customHeight="1" x14ac:dyDescent="0.35">
      <c r="A5179" s="1705">
        <v>73080</v>
      </c>
      <c r="B5179" s="1706">
        <v>0.17</v>
      </c>
      <c r="C5179" s="100" t="s">
        <v>1314</v>
      </c>
      <c r="E5179" s="1705" t="s">
        <v>1280</v>
      </c>
    </row>
    <row r="5180" spans="1:9" ht="15" customHeight="1" x14ac:dyDescent="0.35">
      <c r="A5180" s="1705">
        <v>73080</v>
      </c>
      <c r="B5180" s="1706">
        <v>0.17</v>
      </c>
      <c r="C5180" s="100" t="s">
        <v>1315</v>
      </c>
      <c r="E5180" s="1705" t="s">
        <v>1280</v>
      </c>
    </row>
    <row r="5181" spans="1:9" ht="15" customHeight="1" x14ac:dyDescent="0.35">
      <c r="A5181" s="1753">
        <v>73080</v>
      </c>
      <c r="B5181" s="1706">
        <v>0.17</v>
      </c>
      <c r="C5181" s="1742" t="s">
        <v>1462</v>
      </c>
      <c r="E5181" s="1705" t="s">
        <v>1433</v>
      </c>
    </row>
    <row r="5182" spans="1:9" ht="15" customHeight="1" x14ac:dyDescent="0.35">
      <c r="A5182" s="1705">
        <v>73080</v>
      </c>
      <c r="B5182" s="1706">
        <v>0.17</v>
      </c>
      <c r="C5182" s="100" t="s">
        <v>1463</v>
      </c>
      <c r="E5182" s="1705" t="s">
        <v>1433</v>
      </c>
    </row>
    <row r="5183" spans="1:9" ht="15" customHeight="1" x14ac:dyDescent="0.35">
      <c r="A5183" s="1753">
        <v>73080</v>
      </c>
      <c r="B5183" s="1706">
        <v>0.17</v>
      </c>
      <c r="C5183" s="1742" t="s">
        <v>1464</v>
      </c>
      <c r="E5183" s="1705" t="s">
        <v>1433</v>
      </c>
    </row>
    <row r="5184" spans="1:9" ht="15" customHeight="1" x14ac:dyDescent="0.35">
      <c r="A5184" s="1705">
        <v>73080</v>
      </c>
      <c r="B5184" s="1706">
        <v>0.17</v>
      </c>
      <c r="C5184" s="100" t="s">
        <v>1465</v>
      </c>
      <c r="E5184" s="1705" t="s">
        <v>1433</v>
      </c>
      <c r="F5184" s="100"/>
      <c r="I5184" s="100"/>
    </row>
    <row r="5185" spans="1:5" ht="15" customHeight="1" x14ac:dyDescent="0.35">
      <c r="A5185" s="1705">
        <v>73080</v>
      </c>
      <c r="B5185" s="1706">
        <v>0.17</v>
      </c>
      <c r="C5185" s="89" t="s">
        <v>1789</v>
      </c>
      <c r="E5185" s="1705" t="s">
        <v>1755</v>
      </c>
    </row>
    <row r="5186" spans="1:5" ht="15" customHeight="1" x14ac:dyDescent="0.35">
      <c r="A5186" s="1705">
        <v>73080</v>
      </c>
      <c r="B5186" s="1706">
        <v>0.17</v>
      </c>
      <c r="C5186" s="89" t="s">
        <v>1790</v>
      </c>
      <c r="E5186" s="1705" t="s">
        <v>1755</v>
      </c>
    </row>
    <row r="5187" spans="1:5" ht="15" customHeight="1" x14ac:dyDescent="0.35">
      <c r="A5187" s="1705">
        <v>73080</v>
      </c>
      <c r="B5187" s="1706">
        <v>0.17</v>
      </c>
      <c r="C5187" s="100" t="s">
        <v>2275</v>
      </c>
      <c r="E5187" s="1705" t="s">
        <v>2237</v>
      </c>
    </row>
    <row r="5188" spans="1:5" ht="15" customHeight="1" x14ac:dyDescent="0.35">
      <c r="A5188" s="1705">
        <v>73080</v>
      </c>
      <c r="B5188" s="1706">
        <v>0.17</v>
      </c>
      <c r="C5188" s="100" t="s">
        <v>2276</v>
      </c>
      <c r="E5188" s="1705" t="s">
        <v>2237</v>
      </c>
    </row>
    <row r="5189" spans="1:5" ht="15" customHeight="1" x14ac:dyDescent="0.35">
      <c r="A5189" s="1705">
        <v>73080</v>
      </c>
      <c r="B5189" s="1706">
        <v>0.17</v>
      </c>
      <c r="C5189" s="100" t="s">
        <v>3059</v>
      </c>
      <c r="E5189" s="1705" t="s">
        <v>2994</v>
      </c>
    </row>
    <row r="5190" spans="1:5" ht="15" customHeight="1" x14ac:dyDescent="0.35">
      <c r="A5190" s="1705">
        <v>73080</v>
      </c>
      <c r="B5190" s="1706">
        <v>0.17</v>
      </c>
      <c r="C5190" s="100" t="s">
        <v>3060</v>
      </c>
      <c r="E5190" s="1705" t="s">
        <v>2994</v>
      </c>
    </row>
    <row r="5191" spans="1:5" ht="15" customHeight="1" x14ac:dyDescent="0.35">
      <c r="A5191" s="1705">
        <v>73080</v>
      </c>
      <c r="B5191" s="1706">
        <v>0.17</v>
      </c>
      <c r="C5191" s="100" t="s">
        <v>3061</v>
      </c>
      <c r="E5191" s="1705" t="s">
        <v>2994</v>
      </c>
    </row>
    <row r="5192" spans="1:5" ht="15" customHeight="1" x14ac:dyDescent="0.35">
      <c r="A5192" s="1705">
        <v>73080</v>
      </c>
      <c r="B5192" s="1706">
        <v>0.17</v>
      </c>
      <c r="C5192" s="89" t="s">
        <v>4315</v>
      </c>
      <c r="E5192" s="1705" t="s">
        <v>4266</v>
      </c>
    </row>
    <row r="5193" spans="1:5" ht="15" customHeight="1" x14ac:dyDescent="0.35">
      <c r="A5193" s="1705">
        <v>73080</v>
      </c>
      <c r="B5193" s="1706">
        <v>0.17</v>
      </c>
      <c r="C5193" s="89" t="s">
        <v>4316</v>
      </c>
      <c r="E5193" s="1705" t="s">
        <v>4266</v>
      </c>
    </row>
    <row r="5194" spans="1:5" ht="15" customHeight="1" x14ac:dyDescent="0.35">
      <c r="A5194" s="1705">
        <v>73080</v>
      </c>
      <c r="B5194" s="1706">
        <v>0.17</v>
      </c>
      <c r="C5194" s="100" t="s">
        <v>4654</v>
      </c>
      <c r="E5194" s="100" t="s">
        <v>4609</v>
      </c>
    </row>
    <row r="5195" spans="1:5" ht="15" customHeight="1" x14ac:dyDescent="0.35">
      <c r="A5195" s="1705">
        <v>73080</v>
      </c>
      <c r="B5195" s="1706">
        <v>0.17</v>
      </c>
      <c r="C5195" s="100" t="s">
        <v>4655</v>
      </c>
      <c r="E5195" s="100" t="s">
        <v>4609</v>
      </c>
    </row>
    <row r="5196" spans="1:5" ht="15" customHeight="1" x14ac:dyDescent="0.35">
      <c r="A5196" s="1705">
        <v>73080</v>
      </c>
      <c r="B5196" s="1706">
        <v>0.17</v>
      </c>
      <c r="C5196" s="100" t="s">
        <v>4976</v>
      </c>
      <c r="E5196" s="100" t="s">
        <v>4946</v>
      </c>
    </row>
    <row r="5197" spans="1:5" ht="15" customHeight="1" x14ac:dyDescent="0.35">
      <c r="A5197" s="1705">
        <v>73080</v>
      </c>
      <c r="B5197" s="1706">
        <v>0.17</v>
      </c>
      <c r="C5197" s="100" t="s">
        <v>4977</v>
      </c>
      <c r="E5197" s="100" t="s">
        <v>4946</v>
      </c>
    </row>
    <row r="5198" spans="1:5" ht="15" customHeight="1" x14ac:dyDescent="0.35">
      <c r="A5198" s="1705">
        <v>73080</v>
      </c>
      <c r="B5198" s="1706">
        <v>0.17</v>
      </c>
      <c r="C5198" s="89" t="s">
        <v>5206</v>
      </c>
      <c r="E5198" s="100" t="s">
        <v>5155</v>
      </c>
    </row>
    <row r="5199" spans="1:5" ht="15" customHeight="1" x14ac:dyDescent="0.35">
      <c r="A5199" s="1705">
        <v>73080</v>
      </c>
      <c r="B5199" s="1706">
        <v>0.17</v>
      </c>
      <c r="C5199" s="89" t="s">
        <v>5207</v>
      </c>
      <c r="E5199" s="100" t="s">
        <v>5155</v>
      </c>
    </row>
    <row r="5200" spans="1:5" ht="15" customHeight="1" x14ac:dyDescent="0.35">
      <c r="A5200" s="1705">
        <v>73080</v>
      </c>
      <c r="B5200" s="1706">
        <v>0.17</v>
      </c>
      <c r="C5200" s="100" t="s">
        <v>5505</v>
      </c>
      <c r="E5200" s="100" t="s">
        <v>5452</v>
      </c>
    </row>
    <row r="5201" spans="1:9" ht="15" customHeight="1" x14ac:dyDescent="0.35">
      <c r="A5201" s="1705">
        <v>73080</v>
      </c>
      <c r="B5201" s="1706">
        <v>0.17</v>
      </c>
      <c r="C5201" s="100" t="s">
        <v>5506</v>
      </c>
      <c r="E5201" s="100" t="s">
        <v>5452</v>
      </c>
    </row>
    <row r="5202" spans="1:9" ht="15" customHeight="1" x14ac:dyDescent="0.35">
      <c r="A5202" s="1705">
        <v>73080</v>
      </c>
      <c r="B5202" s="1706">
        <v>0.17</v>
      </c>
      <c r="C5202" s="100" t="s">
        <v>5726</v>
      </c>
      <c r="E5202" s="100" t="s">
        <v>5695</v>
      </c>
    </row>
    <row r="5203" spans="1:9" ht="15" customHeight="1" x14ac:dyDescent="0.35">
      <c r="A5203" s="1705">
        <v>73080</v>
      </c>
      <c r="B5203" s="1706">
        <v>0.17</v>
      </c>
      <c r="C5203" s="100" t="s">
        <v>5727</v>
      </c>
      <c r="E5203" s="100" t="s">
        <v>5695</v>
      </c>
    </row>
    <row r="5204" spans="1:9" ht="15" customHeight="1" x14ac:dyDescent="0.35">
      <c r="A5204" s="1705">
        <v>73080</v>
      </c>
      <c r="B5204" s="1706">
        <v>0.17</v>
      </c>
      <c r="C5204" s="89" t="s">
        <v>8105</v>
      </c>
      <c r="E5204" s="100" t="s">
        <v>5912</v>
      </c>
    </row>
    <row r="5205" spans="1:9" ht="15" customHeight="1" x14ac:dyDescent="0.35">
      <c r="A5205" s="1705">
        <v>73080</v>
      </c>
      <c r="B5205" s="1706">
        <v>0.17</v>
      </c>
      <c r="C5205" s="89" t="s">
        <v>8106</v>
      </c>
      <c r="E5205" s="100" t="s">
        <v>5912</v>
      </c>
    </row>
    <row r="5206" spans="1:9" ht="15" customHeight="1" x14ac:dyDescent="0.35">
      <c r="A5206" s="1705">
        <v>73080</v>
      </c>
      <c r="B5206" s="1706">
        <v>0.17</v>
      </c>
      <c r="C5206" s="100" t="s">
        <v>5962</v>
      </c>
      <c r="E5206" s="100" t="s">
        <v>5923</v>
      </c>
    </row>
    <row r="5207" spans="1:9" ht="15" customHeight="1" x14ac:dyDescent="0.35">
      <c r="A5207" s="1705">
        <v>73080</v>
      </c>
      <c r="B5207" s="1706">
        <v>0.17</v>
      </c>
      <c r="C5207" s="100" t="s">
        <v>5963</v>
      </c>
      <c r="E5207" s="100" t="s">
        <v>5923</v>
      </c>
    </row>
    <row r="5208" spans="1:9" ht="15" customHeight="1" x14ac:dyDescent="0.35">
      <c r="A5208" s="1705">
        <v>73080</v>
      </c>
      <c r="B5208" s="1706">
        <v>0.17</v>
      </c>
      <c r="C5208" s="100" t="s">
        <v>5964</v>
      </c>
      <c r="E5208" s="100" t="s">
        <v>5923</v>
      </c>
    </row>
    <row r="5209" spans="1:9" ht="15" customHeight="1" x14ac:dyDescent="0.35">
      <c r="A5209" s="1705">
        <v>73080</v>
      </c>
      <c r="B5209" s="1706">
        <v>0.17</v>
      </c>
      <c r="C5209" s="100" t="s">
        <v>6173</v>
      </c>
      <c r="E5209" s="100" t="s">
        <v>6110</v>
      </c>
    </row>
    <row r="5210" spans="1:9" ht="15" customHeight="1" x14ac:dyDescent="0.35">
      <c r="A5210" s="1705">
        <v>73080</v>
      </c>
      <c r="B5210" s="1706">
        <v>0.17</v>
      </c>
      <c r="C5210" s="100" t="s">
        <v>6174</v>
      </c>
      <c r="E5210" s="100" t="s">
        <v>6110</v>
      </c>
    </row>
    <row r="5211" spans="1:9" ht="15" customHeight="1" x14ac:dyDescent="0.35">
      <c r="A5211" s="1705">
        <v>73080</v>
      </c>
      <c r="B5211" s="1706">
        <v>0.17</v>
      </c>
      <c r="C5211" s="100" t="s">
        <v>6514</v>
      </c>
      <c r="E5211" s="100" t="s">
        <v>6503</v>
      </c>
    </row>
    <row r="5212" spans="1:9" ht="15" customHeight="1" x14ac:dyDescent="0.35">
      <c r="A5212" s="1705">
        <v>73080</v>
      </c>
      <c r="B5212" s="1706">
        <v>0.17</v>
      </c>
      <c r="C5212" s="89" t="s">
        <v>7036</v>
      </c>
      <c r="E5212" s="1705" t="s">
        <v>6965</v>
      </c>
      <c r="F5212" s="100"/>
      <c r="I5212" s="100"/>
    </row>
    <row r="5213" spans="1:9" ht="15" customHeight="1" x14ac:dyDescent="0.35">
      <c r="A5213" s="1705">
        <v>73080</v>
      </c>
      <c r="B5213" s="1706">
        <v>0.17</v>
      </c>
      <c r="C5213" s="89" t="s">
        <v>7037</v>
      </c>
      <c r="E5213" s="1705" t="s">
        <v>6965</v>
      </c>
    </row>
    <row r="5214" spans="1:9" ht="14.5" customHeight="1" x14ac:dyDescent="0.35">
      <c r="A5214" s="1705">
        <v>73080</v>
      </c>
      <c r="B5214" s="1706">
        <v>0.17</v>
      </c>
      <c r="C5214" s="89" t="s">
        <v>7038</v>
      </c>
      <c r="E5214" s="1705" t="s">
        <v>6965</v>
      </c>
    </row>
    <row r="5215" spans="1:9" x14ac:dyDescent="0.35">
      <c r="A5215" s="1705">
        <v>73080</v>
      </c>
      <c r="B5215" s="1706">
        <v>0.17</v>
      </c>
      <c r="C5215" s="89" t="s">
        <v>7347</v>
      </c>
      <c r="E5215" s="1705" t="s">
        <v>7410</v>
      </c>
    </row>
    <row r="5216" spans="1:9" x14ac:dyDescent="0.35">
      <c r="A5216" s="1705">
        <v>73080</v>
      </c>
      <c r="B5216" s="1706">
        <v>0.17</v>
      </c>
      <c r="C5216" s="100" t="s">
        <v>7348</v>
      </c>
      <c r="E5216" s="1705" t="s">
        <v>7410</v>
      </c>
    </row>
    <row r="5217" spans="1:9" ht="15" customHeight="1" x14ac:dyDescent="0.35">
      <c r="A5217" s="1705">
        <v>73080</v>
      </c>
      <c r="B5217" s="1706">
        <v>0.17</v>
      </c>
      <c r="C5217" s="100" t="s">
        <v>7472</v>
      </c>
      <c r="E5217" s="1705" t="s">
        <v>7428</v>
      </c>
    </row>
    <row r="5218" spans="1:9" x14ac:dyDescent="0.35">
      <c r="A5218" s="1705">
        <v>73080</v>
      </c>
      <c r="B5218" s="1706">
        <v>0.17</v>
      </c>
      <c r="C5218" s="100" t="s">
        <v>7473</v>
      </c>
      <c r="E5218" s="1705" t="s">
        <v>7428</v>
      </c>
    </row>
    <row r="5219" spans="1:9" x14ac:dyDescent="0.35">
      <c r="A5219" s="1705">
        <v>73080</v>
      </c>
      <c r="B5219" s="1706">
        <v>0.17</v>
      </c>
      <c r="C5219" s="100" t="s">
        <v>8413</v>
      </c>
      <c r="E5219" s="100" t="s">
        <v>8381</v>
      </c>
    </row>
    <row r="5220" spans="1:9" x14ac:dyDescent="0.35">
      <c r="A5220" s="1705">
        <v>73080</v>
      </c>
      <c r="B5220" s="1706">
        <v>0.17</v>
      </c>
      <c r="C5220" s="100" t="s">
        <v>8414</v>
      </c>
      <c r="E5220" s="100" t="s">
        <v>8381</v>
      </c>
    </row>
    <row r="5221" spans="1:9" x14ac:dyDescent="0.35">
      <c r="A5221" s="1705">
        <v>73080</v>
      </c>
      <c r="B5221" s="1706">
        <v>0.17</v>
      </c>
      <c r="C5221" s="100" t="s">
        <v>8751</v>
      </c>
      <c r="E5221" s="1705" t="s">
        <v>8689</v>
      </c>
    </row>
    <row r="5222" spans="1:9" x14ac:dyDescent="0.35">
      <c r="A5222" s="1705">
        <v>73080</v>
      </c>
      <c r="B5222" s="1706">
        <v>0.17</v>
      </c>
      <c r="C5222" s="89" t="s">
        <v>8752</v>
      </c>
      <c r="E5222" s="1705" t="s">
        <v>8689</v>
      </c>
      <c r="F5222" s="100"/>
      <c r="I5222" s="100"/>
    </row>
    <row r="5223" spans="1:9" x14ac:dyDescent="0.35">
      <c r="A5223" s="1705">
        <v>73080</v>
      </c>
      <c r="B5223" s="1706">
        <v>0.17</v>
      </c>
      <c r="C5223" s="89" t="s">
        <v>8753</v>
      </c>
      <c r="E5223" s="1705" t="s">
        <v>8689</v>
      </c>
    </row>
    <row r="5224" spans="1:9" x14ac:dyDescent="0.35">
      <c r="A5224" s="1705">
        <v>73080</v>
      </c>
      <c r="B5224" s="1706">
        <v>0.17</v>
      </c>
      <c r="C5224" s="100" t="s">
        <v>6173</v>
      </c>
      <c r="E5224" s="1738" t="s">
        <v>9126</v>
      </c>
    </row>
    <row r="5225" spans="1:9" x14ac:dyDescent="0.35">
      <c r="A5225" s="1705">
        <v>73080</v>
      </c>
      <c r="B5225" s="1706">
        <v>0.17</v>
      </c>
      <c r="C5225" s="100" t="s">
        <v>6174</v>
      </c>
      <c r="E5225" s="1738" t="s">
        <v>9126</v>
      </c>
    </row>
    <row r="5226" spans="1:9" x14ac:dyDescent="0.35">
      <c r="A5226" s="1705">
        <v>73080</v>
      </c>
      <c r="B5226" s="1706">
        <v>0.17</v>
      </c>
      <c r="C5226" s="100" t="s">
        <v>9183</v>
      </c>
      <c r="E5226" s="1738" t="s">
        <v>9126</v>
      </c>
    </row>
    <row r="5227" spans="1:9" ht="15" customHeight="1" x14ac:dyDescent="0.35">
      <c r="A5227" s="1705">
        <v>73080</v>
      </c>
      <c r="B5227" s="1706">
        <v>0.17</v>
      </c>
      <c r="C5227" s="100" t="s">
        <v>9184</v>
      </c>
      <c r="E5227" s="1738" t="s">
        <v>9126</v>
      </c>
    </row>
    <row r="5228" spans="1:9" ht="15" customHeight="1" x14ac:dyDescent="0.35">
      <c r="A5228" s="1705">
        <v>73080</v>
      </c>
      <c r="B5228" s="1706">
        <v>0.17</v>
      </c>
      <c r="C5228" s="100" t="s">
        <v>9185</v>
      </c>
      <c r="E5228" s="1738" t="s">
        <v>9126</v>
      </c>
    </row>
    <row r="5229" spans="1:9" ht="15" customHeight="1" x14ac:dyDescent="0.35">
      <c r="A5229" s="1705">
        <v>73080</v>
      </c>
      <c r="B5229" s="1706">
        <v>0.17</v>
      </c>
      <c r="C5229" s="100" t="s">
        <v>5726</v>
      </c>
      <c r="E5229" s="1705" t="s">
        <v>9583</v>
      </c>
    </row>
    <row r="5230" spans="1:9" ht="15" customHeight="1" x14ac:dyDescent="0.35">
      <c r="A5230" s="1705">
        <v>73080</v>
      </c>
      <c r="B5230" s="1706">
        <v>0.17</v>
      </c>
      <c r="C5230" s="100" t="s">
        <v>5727</v>
      </c>
      <c r="E5230" s="1705" t="s">
        <v>9583</v>
      </c>
    </row>
    <row r="5231" spans="1:9" ht="15" customHeight="1" x14ac:dyDescent="0.35">
      <c r="A5231" s="1705">
        <v>73080</v>
      </c>
      <c r="B5231" s="1706">
        <v>0.17</v>
      </c>
      <c r="C5231" s="89" t="s">
        <v>10441</v>
      </c>
      <c r="E5231" s="1705" t="s">
        <v>10273</v>
      </c>
    </row>
    <row r="5232" spans="1:9" ht="15" customHeight="1" x14ac:dyDescent="0.35">
      <c r="A5232" s="1705">
        <v>73080</v>
      </c>
      <c r="B5232" s="1706">
        <v>0.17</v>
      </c>
      <c r="C5232" s="89" t="s">
        <v>10442</v>
      </c>
      <c r="E5232" s="1705" t="s">
        <v>10273</v>
      </c>
    </row>
    <row r="5233" spans="1:5" ht="15" customHeight="1" x14ac:dyDescent="0.35">
      <c r="A5233" s="1705">
        <v>73080</v>
      </c>
      <c r="B5233" s="1706">
        <v>0.17</v>
      </c>
      <c r="C5233" s="89" t="s">
        <v>10443</v>
      </c>
      <c r="E5233" s="1705" t="s">
        <v>10273</v>
      </c>
    </row>
    <row r="5234" spans="1:5" ht="15" customHeight="1" x14ac:dyDescent="0.35">
      <c r="A5234" s="1705">
        <v>73080</v>
      </c>
      <c r="B5234" s="1706">
        <v>0.17</v>
      </c>
      <c r="C5234" s="100" t="s">
        <v>10444</v>
      </c>
      <c r="E5234" s="1705" t="s">
        <v>10273</v>
      </c>
    </row>
    <row r="5235" spans="1:5" ht="15" customHeight="1" x14ac:dyDescent="0.35">
      <c r="A5235" s="1705">
        <v>73080</v>
      </c>
      <c r="B5235" s="1706">
        <v>0.17</v>
      </c>
      <c r="C5235" s="89" t="s">
        <v>10445</v>
      </c>
      <c r="E5235" s="1705" t="s">
        <v>10273</v>
      </c>
    </row>
    <row r="5236" spans="1:5" ht="15" customHeight="1" x14ac:dyDescent="0.35">
      <c r="A5236" s="1705">
        <v>73080</v>
      </c>
      <c r="B5236" s="1706">
        <v>0.17</v>
      </c>
      <c r="C5236" s="89" t="s">
        <v>10446</v>
      </c>
      <c r="E5236" s="1705" t="s">
        <v>10273</v>
      </c>
    </row>
    <row r="5237" spans="1:5" ht="15" customHeight="1" x14ac:dyDescent="0.35">
      <c r="A5237" s="1705">
        <v>73080</v>
      </c>
      <c r="B5237" s="1706">
        <v>0.17</v>
      </c>
      <c r="C5237" s="89" t="s">
        <v>10447</v>
      </c>
      <c r="E5237" s="1705" t="s">
        <v>10273</v>
      </c>
    </row>
    <row r="5238" spans="1:5" ht="15" customHeight="1" x14ac:dyDescent="0.35">
      <c r="A5238" s="1705">
        <v>73080</v>
      </c>
      <c r="B5238" s="1706">
        <v>0.17</v>
      </c>
      <c r="C5238" s="89" t="s">
        <v>10448</v>
      </c>
      <c r="E5238" s="1705" t="s">
        <v>10273</v>
      </c>
    </row>
    <row r="5239" spans="1:5" ht="15" customHeight="1" x14ac:dyDescent="0.35">
      <c r="A5239" s="1705">
        <v>73080</v>
      </c>
      <c r="B5239" s="1706">
        <v>0.17</v>
      </c>
      <c r="C5239" s="89" t="s">
        <v>10449</v>
      </c>
      <c r="E5239" s="1705" t="s">
        <v>10273</v>
      </c>
    </row>
    <row r="5240" spans="1:5" ht="15" customHeight="1" x14ac:dyDescent="0.35">
      <c r="A5240" s="1705">
        <v>73080</v>
      </c>
      <c r="B5240" s="1706">
        <v>0.17</v>
      </c>
      <c r="C5240" s="89" t="s">
        <v>10450</v>
      </c>
      <c r="E5240" s="1705" t="s">
        <v>10273</v>
      </c>
    </row>
    <row r="5241" spans="1:5" ht="15" customHeight="1" x14ac:dyDescent="0.35">
      <c r="A5241" s="1705">
        <v>73080</v>
      </c>
      <c r="B5241" s="1706">
        <v>0.17</v>
      </c>
      <c r="C5241" s="100" t="s">
        <v>3780</v>
      </c>
      <c r="E5241" s="100" t="s">
        <v>12088</v>
      </c>
    </row>
    <row r="5242" spans="1:5" ht="15" customHeight="1" x14ac:dyDescent="0.35">
      <c r="A5242" s="1705">
        <v>73080</v>
      </c>
      <c r="B5242" s="1706">
        <v>0.17</v>
      </c>
      <c r="C5242" s="100" t="s">
        <v>3781</v>
      </c>
      <c r="E5242" s="100" t="s">
        <v>12088</v>
      </c>
    </row>
    <row r="5243" spans="1:5" ht="15" customHeight="1" x14ac:dyDescent="0.35">
      <c r="A5243" s="1705">
        <v>73080</v>
      </c>
      <c r="B5243" s="1706">
        <v>0.17</v>
      </c>
      <c r="C5243" s="89" t="s">
        <v>12648</v>
      </c>
      <c r="E5243" s="1705" t="s">
        <v>12542</v>
      </c>
    </row>
    <row r="5244" spans="1:5" ht="15" customHeight="1" x14ac:dyDescent="0.35">
      <c r="A5244" s="1705">
        <v>73080</v>
      </c>
      <c r="B5244" s="1706">
        <v>0.17</v>
      </c>
      <c r="C5244" s="89" t="s">
        <v>12649</v>
      </c>
      <c r="E5244" s="1705" t="s">
        <v>12542</v>
      </c>
    </row>
    <row r="5245" spans="1:5" ht="15" customHeight="1" x14ac:dyDescent="0.35">
      <c r="A5245" s="1705">
        <v>73080</v>
      </c>
      <c r="B5245" s="1706">
        <v>0.17</v>
      </c>
      <c r="C5245" s="89" t="s">
        <v>12650</v>
      </c>
      <c r="E5245" s="1705" t="s">
        <v>12542</v>
      </c>
    </row>
    <row r="5246" spans="1:5" ht="15" customHeight="1" x14ac:dyDescent="0.35">
      <c r="A5246" s="1705">
        <v>73080</v>
      </c>
      <c r="B5246" s="1706">
        <v>0.17</v>
      </c>
      <c r="C5246" s="89" t="s">
        <v>12651</v>
      </c>
      <c r="E5246" s="1705" t="s">
        <v>12542</v>
      </c>
    </row>
    <row r="5247" spans="1:5" ht="15" customHeight="1" x14ac:dyDescent="0.35">
      <c r="A5247" s="1705">
        <v>73080</v>
      </c>
      <c r="B5247" s="1706">
        <v>0.17</v>
      </c>
      <c r="C5247" s="89" t="s">
        <v>12652</v>
      </c>
      <c r="E5247" s="1705" t="s">
        <v>12542</v>
      </c>
    </row>
    <row r="5248" spans="1:5" ht="15" customHeight="1" x14ac:dyDescent="0.35">
      <c r="A5248" s="1705">
        <v>73080</v>
      </c>
      <c r="B5248" s="1706">
        <v>0.17</v>
      </c>
      <c r="C5248" s="89" t="s">
        <v>12653</v>
      </c>
      <c r="E5248" s="1705" t="s">
        <v>12542</v>
      </c>
    </row>
    <row r="5249" spans="1:9" ht="15" customHeight="1" x14ac:dyDescent="0.35">
      <c r="A5249" s="1705">
        <v>73080</v>
      </c>
      <c r="B5249" s="1706">
        <v>0.17</v>
      </c>
      <c r="C5249" s="100" t="s">
        <v>3780</v>
      </c>
      <c r="E5249" s="1705" t="s">
        <v>13383</v>
      </c>
    </row>
    <row r="5250" spans="1:9" ht="15" customHeight="1" x14ac:dyDescent="0.35">
      <c r="A5250" s="1705">
        <v>73080</v>
      </c>
      <c r="B5250" s="1706">
        <v>0.17</v>
      </c>
      <c r="C5250" s="100" t="s">
        <v>3781</v>
      </c>
      <c r="E5250" s="1705" t="s">
        <v>13383</v>
      </c>
    </row>
    <row r="5251" spans="1:9" ht="15" customHeight="1" x14ac:dyDescent="0.35">
      <c r="A5251" s="1705">
        <v>73080</v>
      </c>
      <c r="B5251" s="1706">
        <v>0.17</v>
      </c>
      <c r="C5251" s="100" t="s">
        <v>13626</v>
      </c>
      <c r="E5251" s="1705" t="s">
        <v>13580</v>
      </c>
    </row>
    <row r="5252" spans="1:9" ht="15" customHeight="1" x14ac:dyDescent="0.35">
      <c r="A5252" s="1705">
        <v>73080</v>
      </c>
      <c r="B5252" s="1706">
        <v>0.17</v>
      </c>
      <c r="C5252" s="100" t="s">
        <v>13627</v>
      </c>
      <c r="E5252" s="1705" t="s">
        <v>13580</v>
      </c>
      <c r="F5252" s="100"/>
      <c r="I5252" s="100"/>
    </row>
    <row r="5253" spans="1:9" ht="15" customHeight="1" x14ac:dyDescent="0.35">
      <c r="A5253" s="1705">
        <v>73080</v>
      </c>
      <c r="B5253" s="1706">
        <v>0.17</v>
      </c>
      <c r="C5253" s="100" t="s">
        <v>13628</v>
      </c>
      <c r="E5253" s="1705" t="s">
        <v>13580</v>
      </c>
    </row>
    <row r="5254" spans="1:9" ht="15" customHeight="1" x14ac:dyDescent="0.35">
      <c r="A5254" s="1705">
        <v>73080</v>
      </c>
      <c r="B5254" s="1706">
        <v>0.17</v>
      </c>
      <c r="C5254" s="89" t="s">
        <v>14102</v>
      </c>
    </row>
    <row r="5255" spans="1:9" ht="15" customHeight="1" x14ac:dyDescent="0.35">
      <c r="A5255" s="1705">
        <v>73080</v>
      </c>
      <c r="B5255" s="1706">
        <v>0.17</v>
      </c>
      <c r="C5255" s="100" t="s">
        <v>14103</v>
      </c>
    </row>
    <row r="5256" spans="1:9" ht="15" customHeight="1" x14ac:dyDescent="0.35">
      <c r="A5256" s="1705">
        <v>73085</v>
      </c>
      <c r="B5256" s="1706">
        <v>0.53</v>
      </c>
      <c r="C5256" s="100" t="s">
        <v>2799</v>
      </c>
      <c r="E5256" s="1705" t="s">
        <v>19</v>
      </c>
    </row>
    <row r="5257" spans="1:9" ht="15" customHeight="1" x14ac:dyDescent="0.35">
      <c r="A5257" s="1705">
        <v>73085</v>
      </c>
      <c r="B5257" s="1706">
        <v>0.53</v>
      </c>
      <c r="C5257" s="100" t="s">
        <v>2800</v>
      </c>
      <c r="E5257" s="1705" t="s">
        <v>19</v>
      </c>
    </row>
    <row r="5258" spans="1:9" ht="15" customHeight="1" x14ac:dyDescent="0.35">
      <c r="A5258" s="1705">
        <v>73085</v>
      </c>
      <c r="B5258" s="1706">
        <v>0.53</v>
      </c>
      <c r="C5258" s="100" t="s">
        <v>3223</v>
      </c>
      <c r="E5258" s="1705" t="s">
        <v>2994</v>
      </c>
    </row>
    <row r="5259" spans="1:9" ht="15" customHeight="1" x14ac:dyDescent="0.35">
      <c r="A5259" s="1705">
        <v>73085</v>
      </c>
      <c r="B5259" s="1706">
        <v>0.53</v>
      </c>
      <c r="C5259" s="100" t="s">
        <v>3224</v>
      </c>
      <c r="E5259" s="1705" t="s">
        <v>2994</v>
      </c>
    </row>
    <row r="5260" spans="1:9" ht="14.5" customHeight="1" x14ac:dyDescent="0.35">
      <c r="A5260" s="1705">
        <v>73085</v>
      </c>
      <c r="B5260" s="1706">
        <v>0.53</v>
      </c>
      <c r="C5260" s="100" t="s">
        <v>3225</v>
      </c>
      <c r="E5260" s="1705" t="s">
        <v>2994</v>
      </c>
    </row>
    <row r="5261" spans="1:9" ht="15" customHeight="1" x14ac:dyDescent="0.35">
      <c r="A5261" s="1705">
        <v>73085</v>
      </c>
      <c r="B5261" s="1706">
        <v>0.53</v>
      </c>
      <c r="C5261" s="100" t="s">
        <v>7573</v>
      </c>
      <c r="E5261" s="1705" t="s">
        <v>7428</v>
      </c>
    </row>
    <row r="5262" spans="1:9" ht="15" customHeight="1" x14ac:dyDescent="0.35">
      <c r="A5262" s="1705">
        <v>73085</v>
      </c>
      <c r="B5262" s="1706">
        <v>0.53</v>
      </c>
      <c r="C5262" s="100" t="s">
        <v>7574</v>
      </c>
      <c r="E5262" s="1705" t="s">
        <v>7428</v>
      </c>
    </row>
    <row r="5263" spans="1:9" ht="15" customHeight="1" x14ac:dyDescent="0.35">
      <c r="A5263" s="1705">
        <v>73085</v>
      </c>
      <c r="B5263" s="1706">
        <v>0.53</v>
      </c>
      <c r="C5263" s="100" t="s">
        <v>7575</v>
      </c>
      <c r="E5263" s="1705" t="s">
        <v>7428</v>
      </c>
    </row>
    <row r="5264" spans="1:9" ht="15" customHeight="1" x14ac:dyDescent="0.35">
      <c r="A5264" s="1705">
        <v>73085</v>
      </c>
      <c r="B5264" s="1706">
        <v>0.53</v>
      </c>
      <c r="C5264" s="100" t="s">
        <v>3904</v>
      </c>
      <c r="E5264" s="1705" t="s">
        <v>13383</v>
      </c>
    </row>
    <row r="5265" spans="1:5" ht="15" customHeight="1" x14ac:dyDescent="0.35">
      <c r="A5265" s="1705">
        <v>73085</v>
      </c>
      <c r="B5265" s="1706">
        <v>0.53</v>
      </c>
      <c r="C5265" s="100" t="s">
        <v>3905</v>
      </c>
      <c r="E5265" s="1705" t="s">
        <v>13383</v>
      </c>
    </row>
    <row r="5266" spans="1:5" ht="15" customHeight="1" x14ac:dyDescent="0.35">
      <c r="A5266" s="1705">
        <v>73090</v>
      </c>
      <c r="B5266" s="1706">
        <v>0.16</v>
      </c>
      <c r="C5266" s="100" t="s">
        <v>49</v>
      </c>
      <c r="E5266" s="1705" t="s">
        <v>39</v>
      </c>
    </row>
    <row r="5267" spans="1:5" x14ac:dyDescent="0.35">
      <c r="A5267" s="1705">
        <v>73090</v>
      </c>
      <c r="B5267" s="1706">
        <v>0.16</v>
      </c>
      <c r="C5267" s="100" t="s">
        <v>50</v>
      </c>
      <c r="E5267" s="1705" t="s">
        <v>39</v>
      </c>
    </row>
    <row r="5268" spans="1:5" x14ac:dyDescent="0.35">
      <c r="A5268" s="1705">
        <v>73090</v>
      </c>
      <c r="B5268" s="1706">
        <v>0.16</v>
      </c>
      <c r="C5268" s="100" t="s">
        <v>51</v>
      </c>
      <c r="E5268" s="1705" t="s">
        <v>39</v>
      </c>
    </row>
    <row r="5269" spans="1:5" x14ac:dyDescent="0.35">
      <c r="A5269" s="1705">
        <v>73090</v>
      </c>
      <c r="B5269" s="1706">
        <v>0.16</v>
      </c>
      <c r="C5269" s="100" t="s">
        <v>202</v>
      </c>
      <c r="E5269" s="1705" t="s">
        <v>182</v>
      </c>
    </row>
    <row r="5270" spans="1:5" x14ac:dyDescent="0.35">
      <c r="A5270" s="1705">
        <v>73090</v>
      </c>
      <c r="B5270" s="1706">
        <v>0.16</v>
      </c>
      <c r="C5270" s="100" t="s">
        <v>203</v>
      </c>
      <c r="E5270" s="1705" t="s">
        <v>182</v>
      </c>
    </row>
    <row r="5271" spans="1:5" x14ac:dyDescent="0.35">
      <c r="A5271" s="1705">
        <v>73090</v>
      </c>
      <c r="B5271" s="1706">
        <v>0.16</v>
      </c>
      <c r="C5271" s="100" t="s">
        <v>204</v>
      </c>
      <c r="E5271" s="1705" t="s">
        <v>182</v>
      </c>
    </row>
    <row r="5272" spans="1:5" x14ac:dyDescent="0.35">
      <c r="A5272" s="1747">
        <v>73090</v>
      </c>
      <c r="B5272" s="1745">
        <v>0.16</v>
      </c>
      <c r="C5272" s="1746" t="s">
        <v>204</v>
      </c>
      <c r="E5272" s="1705" t="s">
        <v>532</v>
      </c>
    </row>
    <row r="5273" spans="1:5" ht="15" customHeight="1" x14ac:dyDescent="0.35">
      <c r="A5273" s="1747">
        <v>73090</v>
      </c>
      <c r="B5273" s="1745">
        <v>0.16</v>
      </c>
      <c r="C5273" s="1746" t="s">
        <v>562</v>
      </c>
      <c r="E5273" s="1705" t="s">
        <v>532</v>
      </c>
    </row>
    <row r="5274" spans="1:5" ht="15" customHeight="1" x14ac:dyDescent="0.35">
      <c r="A5274" s="1705">
        <v>73090</v>
      </c>
      <c r="B5274" s="1706">
        <v>0.16</v>
      </c>
      <c r="C5274" s="89" t="s">
        <v>13905</v>
      </c>
      <c r="E5274" s="100" t="s">
        <v>875</v>
      </c>
    </row>
    <row r="5275" spans="1:5" ht="15" customHeight="1" x14ac:dyDescent="0.35">
      <c r="A5275" s="1705">
        <v>73090</v>
      </c>
      <c r="B5275" s="1706">
        <v>0.16</v>
      </c>
      <c r="C5275" s="89" t="s">
        <v>13906</v>
      </c>
      <c r="E5275" s="100" t="s">
        <v>875</v>
      </c>
    </row>
    <row r="5276" spans="1:5" ht="15" customHeight="1" x14ac:dyDescent="0.35">
      <c r="A5276" s="1705">
        <v>73090</v>
      </c>
      <c r="B5276" s="1706">
        <v>0.16</v>
      </c>
      <c r="C5276" s="89" t="s">
        <v>13907</v>
      </c>
      <c r="E5276" s="100" t="s">
        <v>875</v>
      </c>
    </row>
    <row r="5277" spans="1:5" ht="15" customHeight="1" x14ac:dyDescent="0.35">
      <c r="A5277" s="1705">
        <v>73090</v>
      </c>
      <c r="B5277" s="1706">
        <v>0.16</v>
      </c>
      <c r="C5277" s="100" t="s">
        <v>896</v>
      </c>
      <c r="E5277" s="1705" t="s">
        <v>879</v>
      </c>
    </row>
    <row r="5278" spans="1:5" ht="15" customHeight="1" x14ac:dyDescent="0.35">
      <c r="A5278" s="1705">
        <v>73090</v>
      </c>
      <c r="B5278" s="1706">
        <v>0.16</v>
      </c>
      <c r="C5278" s="100" t="s">
        <v>897</v>
      </c>
      <c r="E5278" s="1705" t="s">
        <v>879</v>
      </c>
    </row>
    <row r="5279" spans="1:5" ht="15" customHeight="1" x14ac:dyDescent="0.35">
      <c r="A5279" s="1705">
        <v>73090</v>
      </c>
      <c r="B5279" s="1706">
        <v>0.16</v>
      </c>
      <c r="C5279" s="100" t="s">
        <v>1293</v>
      </c>
      <c r="E5279" s="1705" t="s">
        <v>1280</v>
      </c>
    </row>
    <row r="5280" spans="1:5" ht="15" customHeight="1" x14ac:dyDescent="0.35">
      <c r="A5280" s="1705">
        <v>73090</v>
      </c>
      <c r="B5280" s="1706">
        <v>0.16</v>
      </c>
      <c r="C5280" s="100" t="s">
        <v>1294</v>
      </c>
      <c r="E5280" s="1705" t="s">
        <v>1280</v>
      </c>
    </row>
    <row r="5281" spans="1:5" ht="15" customHeight="1" x14ac:dyDescent="0.35">
      <c r="A5281" s="1705">
        <v>73090</v>
      </c>
      <c r="B5281" s="1706">
        <v>0.16</v>
      </c>
      <c r="C5281" s="100" t="s">
        <v>2250</v>
      </c>
      <c r="E5281" s="1705" t="s">
        <v>2237</v>
      </c>
    </row>
    <row r="5282" spans="1:5" ht="15" customHeight="1" x14ac:dyDescent="0.35">
      <c r="A5282" s="1705">
        <v>73090</v>
      </c>
      <c r="B5282" s="1706">
        <v>0.16</v>
      </c>
      <c r="C5282" s="100" t="s">
        <v>2251</v>
      </c>
      <c r="E5282" s="1705" t="s">
        <v>2237</v>
      </c>
    </row>
    <row r="5283" spans="1:5" ht="15" customHeight="1" x14ac:dyDescent="0.35">
      <c r="A5283" s="1705">
        <v>73090</v>
      </c>
      <c r="B5283" s="1706">
        <v>0.16</v>
      </c>
      <c r="C5283" s="100" t="s">
        <v>3016</v>
      </c>
      <c r="E5283" s="1705" t="s">
        <v>2994</v>
      </c>
    </row>
    <row r="5284" spans="1:5" ht="15" customHeight="1" x14ac:dyDescent="0.35">
      <c r="A5284" s="1705">
        <v>73090</v>
      </c>
      <c r="B5284" s="1706">
        <v>0.16</v>
      </c>
      <c r="C5284" s="100" t="s">
        <v>3017</v>
      </c>
      <c r="E5284" s="1705" t="s">
        <v>2994</v>
      </c>
    </row>
    <row r="5285" spans="1:5" ht="15" customHeight="1" x14ac:dyDescent="0.35">
      <c r="A5285" s="1705">
        <v>73090</v>
      </c>
      <c r="B5285" s="1706">
        <v>0.16</v>
      </c>
      <c r="C5285" s="100" t="s">
        <v>3018</v>
      </c>
      <c r="E5285" s="1705" t="s">
        <v>2994</v>
      </c>
    </row>
    <row r="5286" spans="1:5" ht="15" customHeight="1" x14ac:dyDescent="0.35">
      <c r="A5286" s="1705">
        <v>73090</v>
      </c>
      <c r="B5286" s="1706">
        <v>0.16</v>
      </c>
      <c r="C5286" s="89" t="s">
        <v>4296</v>
      </c>
      <c r="E5286" s="1705" t="s">
        <v>4266</v>
      </c>
    </row>
    <row r="5287" spans="1:5" ht="15" customHeight="1" x14ac:dyDescent="0.35">
      <c r="A5287" s="1705">
        <v>73090</v>
      </c>
      <c r="B5287" s="1706">
        <v>0.16</v>
      </c>
      <c r="C5287" s="89" t="s">
        <v>4297</v>
      </c>
      <c r="E5287" s="1705" t="s">
        <v>4266</v>
      </c>
    </row>
    <row r="5288" spans="1:5" ht="15" customHeight="1" x14ac:dyDescent="0.35">
      <c r="A5288" s="1705">
        <v>73090</v>
      </c>
      <c r="B5288" s="1706">
        <v>0.16</v>
      </c>
      <c r="C5288" s="100" t="s">
        <v>4631</v>
      </c>
      <c r="E5288" s="100" t="s">
        <v>4609</v>
      </c>
    </row>
    <row r="5289" spans="1:5" ht="15" customHeight="1" x14ac:dyDescent="0.35">
      <c r="A5289" s="1705">
        <v>73090</v>
      </c>
      <c r="B5289" s="1706">
        <v>0.16</v>
      </c>
      <c r="C5289" s="100" t="s">
        <v>4632</v>
      </c>
      <c r="E5289" s="100" t="s">
        <v>4609</v>
      </c>
    </row>
    <row r="5290" spans="1:5" ht="15" customHeight="1" x14ac:dyDescent="0.35">
      <c r="A5290" s="1705">
        <v>73090</v>
      </c>
      <c r="B5290" s="1706">
        <v>0.16</v>
      </c>
      <c r="C5290" s="100" t="s">
        <v>4957</v>
      </c>
      <c r="E5290" s="100" t="s">
        <v>4946</v>
      </c>
    </row>
    <row r="5291" spans="1:5" ht="15" customHeight="1" x14ac:dyDescent="0.35">
      <c r="A5291" s="1705">
        <v>73090</v>
      </c>
      <c r="B5291" s="1706">
        <v>0.16</v>
      </c>
      <c r="C5291" s="100" t="s">
        <v>4958</v>
      </c>
      <c r="E5291" s="100" t="s">
        <v>4946</v>
      </c>
    </row>
    <row r="5292" spans="1:5" ht="15" customHeight="1" x14ac:dyDescent="0.35">
      <c r="A5292" s="1705">
        <v>73090</v>
      </c>
      <c r="B5292" s="1706">
        <v>0.16</v>
      </c>
      <c r="C5292" s="89" t="s">
        <v>896</v>
      </c>
      <c r="E5292" s="100" t="s">
        <v>5155</v>
      </c>
    </row>
    <row r="5293" spans="1:5" ht="15" customHeight="1" x14ac:dyDescent="0.35">
      <c r="A5293" s="1705">
        <v>73090</v>
      </c>
      <c r="B5293" s="1706">
        <v>0.16</v>
      </c>
      <c r="C5293" s="89" t="s">
        <v>897</v>
      </c>
      <c r="E5293" s="100" t="s">
        <v>5155</v>
      </c>
    </row>
    <row r="5294" spans="1:5" ht="15" customHeight="1" x14ac:dyDescent="0.35">
      <c r="A5294" s="1705">
        <v>73090</v>
      </c>
      <c r="B5294" s="1706">
        <v>0.16</v>
      </c>
      <c r="C5294" s="100" t="s">
        <v>5481</v>
      </c>
      <c r="E5294" s="100" t="s">
        <v>5452</v>
      </c>
    </row>
    <row r="5295" spans="1:5" ht="15" customHeight="1" x14ac:dyDescent="0.35">
      <c r="A5295" s="1705">
        <v>73090</v>
      </c>
      <c r="B5295" s="1706">
        <v>0.16</v>
      </c>
      <c r="C5295" s="100" t="s">
        <v>5482</v>
      </c>
      <c r="E5295" s="100" t="s">
        <v>5452</v>
      </c>
    </row>
    <row r="5296" spans="1:5" ht="15" customHeight="1" x14ac:dyDescent="0.35">
      <c r="A5296" s="1705">
        <v>73090</v>
      </c>
      <c r="B5296" s="1706">
        <v>0.16</v>
      </c>
      <c r="C5296" s="100" t="s">
        <v>204</v>
      </c>
      <c r="E5296" s="100" t="s">
        <v>5695</v>
      </c>
    </row>
    <row r="5297" spans="1:9" ht="15" customHeight="1" x14ac:dyDescent="0.35">
      <c r="A5297" s="1705">
        <v>73090</v>
      </c>
      <c r="B5297" s="1706">
        <v>0.16</v>
      </c>
      <c r="C5297" s="100" t="s">
        <v>562</v>
      </c>
      <c r="E5297" s="100" t="s">
        <v>5695</v>
      </c>
    </row>
    <row r="5298" spans="1:9" ht="15" customHeight="1" x14ac:dyDescent="0.35">
      <c r="A5298" s="1705">
        <v>73090</v>
      </c>
      <c r="B5298" s="1706">
        <v>0.16</v>
      </c>
      <c r="C5298" s="89" t="s">
        <v>4631</v>
      </c>
      <c r="E5298" s="100" t="s">
        <v>5912</v>
      </c>
    </row>
    <row r="5299" spans="1:9" ht="15" customHeight="1" x14ac:dyDescent="0.35">
      <c r="A5299" s="1705">
        <v>73090</v>
      </c>
      <c r="B5299" s="1706">
        <v>0.16</v>
      </c>
      <c r="C5299" s="89" t="s">
        <v>4632</v>
      </c>
      <c r="E5299" s="100" t="s">
        <v>5912</v>
      </c>
    </row>
    <row r="5300" spans="1:9" ht="15" customHeight="1" x14ac:dyDescent="0.35">
      <c r="A5300" s="1705">
        <v>73090</v>
      </c>
      <c r="B5300" s="1706">
        <v>0.16</v>
      </c>
      <c r="C5300" s="100" t="s">
        <v>204</v>
      </c>
      <c r="E5300" s="100" t="s">
        <v>5923</v>
      </c>
    </row>
    <row r="5301" spans="1:9" ht="15" customHeight="1" x14ac:dyDescent="0.35">
      <c r="A5301" s="1705">
        <v>73090</v>
      </c>
      <c r="B5301" s="1706">
        <v>0.16</v>
      </c>
      <c r="C5301" s="100" t="s">
        <v>562</v>
      </c>
      <c r="E5301" s="100" t="s">
        <v>5923</v>
      </c>
    </row>
    <row r="5302" spans="1:9" ht="15" customHeight="1" x14ac:dyDescent="0.35">
      <c r="A5302" s="1705">
        <v>73090</v>
      </c>
      <c r="B5302" s="1706">
        <v>0.16</v>
      </c>
      <c r="C5302" s="89" t="s">
        <v>6130</v>
      </c>
      <c r="E5302" s="100" t="s">
        <v>6110</v>
      </c>
    </row>
    <row r="5303" spans="1:9" ht="15" customHeight="1" x14ac:dyDescent="0.35">
      <c r="A5303" s="1705">
        <v>73090</v>
      </c>
      <c r="B5303" s="1706">
        <v>0.16</v>
      </c>
      <c r="C5303" s="89" t="s">
        <v>6131</v>
      </c>
      <c r="E5303" s="100" t="s">
        <v>6110</v>
      </c>
    </row>
    <row r="5304" spans="1:9" ht="15" customHeight="1" x14ac:dyDescent="0.35">
      <c r="A5304" s="1705">
        <v>73090</v>
      </c>
      <c r="B5304" s="1706">
        <v>0.16</v>
      </c>
      <c r="C5304" s="89" t="s">
        <v>6987</v>
      </c>
      <c r="E5304" s="1705" t="s">
        <v>6965</v>
      </c>
    </row>
    <row r="5305" spans="1:9" ht="15" customHeight="1" x14ac:dyDescent="0.35">
      <c r="A5305" s="1705">
        <v>73090</v>
      </c>
      <c r="B5305" s="1706">
        <v>0.16</v>
      </c>
      <c r="C5305" s="89" t="s">
        <v>6988</v>
      </c>
      <c r="E5305" s="1705" t="s">
        <v>6965</v>
      </c>
    </row>
    <row r="5306" spans="1:9" ht="15" customHeight="1" x14ac:dyDescent="0.35">
      <c r="A5306" s="1705">
        <v>73090</v>
      </c>
      <c r="B5306" s="1706">
        <v>0.16</v>
      </c>
      <c r="C5306" s="89" t="s">
        <v>6989</v>
      </c>
      <c r="E5306" s="1705" t="s">
        <v>6965</v>
      </c>
      <c r="F5306" s="100"/>
      <c r="I5306" s="100"/>
    </row>
    <row r="5307" spans="1:9" ht="15" customHeight="1" x14ac:dyDescent="0.35">
      <c r="A5307" s="1705">
        <v>73090</v>
      </c>
      <c r="B5307" s="1706">
        <v>0.16</v>
      </c>
      <c r="C5307" s="100" t="s">
        <v>7440</v>
      </c>
      <c r="E5307" s="1705" t="s">
        <v>7428</v>
      </c>
    </row>
    <row r="5308" spans="1:9" ht="15" customHeight="1" x14ac:dyDescent="0.35">
      <c r="A5308" s="1705">
        <v>73090</v>
      </c>
      <c r="B5308" s="1706">
        <v>0.16</v>
      </c>
      <c r="C5308" s="100" t="s">
        <v>7441</v>
      </c>
      <c r="E5308" s="1705" t="s">
        <v>7428</v>
      </c>
    </row>
    <row r="5309" spans="1:9" ht="15" customHeight="1" x14ac:dyDescent="0.35">
      <c r="A5309" s="1705">
        <v>73090</v>
      </c>
      <c r="B5309" s="1706">
        <v>0.16</v>
      </c>
      <c r="C5309" s="100" t="s">
        <v>7442</v>
      </c>
      <c r="E5309" s="1705" t="s">
        <v>7428</v>
      </c>
    </row>
    <row r="5310" spans="1:9" ht="15" customHeight="1" x14ac:dyDescent="0.35">
      <c r="A5310" s="1705">
        <v>73090</v>
      </c>
      <c r="B5310" s="1706">
        <v>0.16</v>
      </c>
      <c r="C5310" s="89" t="s">
        <v>7980</v>
      </c>
      <c r="E5310" s="100" t="s">
        <v>7979</v>
      </c>
    </row>
    <row r="5311" spans="1:9" ht="15" customHeight="1" x14ac:dyDescent="0.35">
      <c r="A5311" s="1705">
        <v>73090</v>
      </c>
      <c r="B5311" s="1706">
        <v>0.16</v>
      </c>
      <c r="C5311" s="1705" t="s">
        <v>7981</v>
      </c>
      <c r="E5311" s="100" t="s">
        <v>7979</v>
      </c>
    </row>
    <row r="5312" spans="1:9" ht="15" customHeight="1" x14ac:dyDescent="0.35">
      <c r="A5312" s="1705">
        <v>73090</v>
      </c>
      <c r="B5312" s="1706">
        <v>0.16</v>
      </c>
      <c r="C5312" s="89" t="s">
        <v>7982</v>
      </c>
      <c r="E5312" s="100" t="s">
        <v>7979</v>
      </c>
    </row>
    <row r="5313" spans="1:5" ht="15" customHeight="1" x14ac:dyDescent="0.35">
      <c r="A5313" s="1705">
        <v>73090</v>
      </c>
      <c r="B5313" s="1706">
        <v>0.16</v>
      </c>
      <c r="C5313" s="1705" t="s">
        <v>7983</v>
      </c>
      <c r="E5313" s="100" t="s">
        <v>7979</v>
      </c>
    </row>
    <row r="5314" spans="1:5" ht="15" customHeight="1" x14ac:dyDescent="0.35">
      <c r="A5314" s="1705">
        <v>73090</v>
      </c>
      <c r="B5314" s="1706">
        <v>0.16</v>
      </c>
      <c r="C5314" s="100" t="s">
        <v>8394</v>
      </c>
      <c r="E5314" s="100" t="s">
        <v>8381</v>
      </c>
    </row>
    <row r="5315" spans="1:5" ht="15" customHeight="1" x14ac:dyDescent="0.35">
      <c r="A5315" s="1705">
        <v>73090</v>
      </c>
      <c r="B5315" s="1706">
        <v>0.16</v>
      </c>
      <c r="C5315" s="100" t="s">
        <v>8395</v>
      </c>
      <c r="E5315" s="100" t="s">
        <v>8381</v>
      </c>
    </row>
    <row r="5316" spans="1:5" ht="15" customHeight="1" x14ac:dyDescent="0.35">
      <c r="A5316" s="1705">
        <v>73090</v>
      </c>
      <c r="B5316" s="1706">
        <v>0.16</v>
      </c>
      <c r="C5316" s="100" t="s">
        <v>8706</v>
      </c>
      <c r="E5316" s="1705" t="s">
        <v>8689</v>
      </c>
    </row>
    <row r="5317" spans="1:5" ht="15" customHeight="1" x14ac:dyDescent="0.35">
      <c r="A5317" s="1705">
        <v>73090</v>
      </c>
      <c r="B5317" s="1706">
        <v>0.16</v>
      </c>
      <c r="C5317" s="89" t="s">
        <v>8707</v>
      </c>
      <c r="E5317" s="1705" t="s">
        <v>8689</v>
      </c>
    </row>
    <row r="5318" spans="1:5" ht="15" customHeight="1" x14ac:dyDescent="0.35">
      <c r="A5318" s="1705">
        <v>73090</v>
      </c>
      <c r="B5318" s="1706">
        <v>0.16</v>
      </c>
      <c r="C5318" s="89" t="s">
        <v>8708</v>
      </c>
      <c r="E5318" s="1705" t="s">
        <v>8689</v>
      </c>
    </row>
    <row r="5319" spans="1:5" ht="15" customHeight="1" x14ac:dyDescent="0.35">
      <c r="A5319" s="1705">
        <v>73090</v>
      </c>
      <c r="B5319" s="1706">
        <v>0.16</v>
      </c>
      <c r="C5319" s="1705" t="s">
        <v>9104</v>
      </c>
      <c r="E5319" s="100" t="s">
        <v>9100</v>
      </c>
    </row>
    <row r="5320" spans="1:5" ht="15" customHeight="1" x14ac:dyDescent="0.35">
      <c r="A5320" s="1705">
        <v>73090</v>
      </c>
      <c r="B5320" s="1706">
        <v>0.16</v>
      </c>
      <c r="C5320" s="1705" t="s">
        <v>9105</v>
      </c>
      <c r="E5320" s="100" t="s">
        <v>9100</v>
      </c>
    </row>
    <row r="5321" spans="1:5" ht="15" customHeight="1" x14ac:dyDescent="0.35">
      <c r="A5321" s="1705">
        <v>73090</v>
      </c>
      <c r="B5321" s="1706">
        <v>0.16</v>
      </c>
      <c r="C5321" s="89" t="s">
        <v>9149</v>
      </c>
      <c r="E5321" s="1738" t="s">
        <v>9126</v>
      </c>
    </row>
    <row r="5322" spans="1:5" ht="15" customHeight="1" x14ac:dyDescent="0.35">
      <c r="A5322" s="1705">
        <v>73090</v>
      </c>
      <c r="B5322" s="1706">
        <v>0.16</v>
      </c>
      <c r="C5322" s="89" t="s">
        <v>9150</v>
      </c>
      <c r="E5322" s="1738" t="s">
        <v>9126</v>
      </c>
    </row>
    <row r="5323" spans="1:5" ht="15" customHeight="1" x14ac:dyDescent="0.35">
      <c r="A5323" s="1705">
        <v>73090</v>
      </c>
      <c r="B5323" s="1706">
        <v>0.16</v>
      </c>
      <c r="C5323" s="89" t="s">
        <v>204</v>
      </c>
      <c r="E5323" s="1738" t="s">
        <v>9126</v>
      </c>
    </row>
    <row r="5324" spans="1:5" ht="15" customHeight="1" x14ac:dyDescent="0.35">
      <c r="A5324" s="1705">
        <v>73090</v>
      </c>
      <c r="B5324" s="1706">
        <v>0.16</v>
      </c>
      <c r="C5324" s="89" t="s">
        <v>562</v>
      </c>
      <c r="E5324" s="1738" t="s">
        <v>9126</v>
      </c>
    </row>
    <row r="5325" spans="1:5" ht="15" customHeight="1" x14ac:dyDescent="0.35">
      <c r="A5325" s="1705">
        <v>73090</v>
      </c>
      <c r="B5325" s="1706">
        <v>0.16</v>
      </c>
      <c r="C5325" s="100" t="s">
        <v>9618</v>
      </c>
      <c r="E5325" s="1705" t="s">
        <v>9583</v>
      </c>
    </row>
    <row r="5326" spans="1:5" ht="15" customHeight="1" x14ac:dyDescent="0.35">
      <c r="A5326" s="1705">
        <v>73090</v>
      </c>
      <c r="B5326" s="1706">
        <v>0.16</v>
      </c>
      <c r="C5326" s="100" t="s">
        <v>9619</v>
      </c>
      <c r="E5326" s="1705" t="s">
        <v>9583</v>
      </c>
    </row>
    <row r="5327" spans="1:5" ht="15" customHeight="1" x14ac:dyDescent="0.35">
      <c r="A5327" s="1705">
        <v>73090</v>
      </c>
      <c r="B5327" s="1706">
        <v>0.16</v>
      </c>
      <c r="C5327" s="100" t="s">
        <v>9620</v>
      </c>
      <c r="E5327" s="1705" t="s">
        <v>9583</v>
      </c>
    </row>
    <row r="5328" spans="1:5" ht="15" customHeight="1" x14ac:dyDescent="0.35">
      <c r="A5328" s="1705">
        <v>73090</v>
      </c>
      <c r="B5328" s="1706">
        <v>0.16</v>
      </c>
      <c r="C5328" s="100" t="s">
        <v>9621</v>
      </c>
      <c r="E5328" s="1705" t="s">
        <v>9583</v>
      </c>
    </row>
    <row r="5329" spans="1:9" ht="15" customHeight="1" x14ac:dyDescent="0.35">
      <c r="A5329" s="1705">
        <v>73090</v>
      </c>
      <c r="B5329" s="1706">
        <v>0.16</v>
      </c>
      <c r="C5329" s="100" t="s">
        <v>10323</v>
      </c>
      <c r="E5329" s="1705" t="s">
        <v>10273</v>
      </c>
    </row>
    <row r="5330" spans="1:9" ht="15" customHeight="1" x14ac:dyDescent="0.35">
      <c r="A5330" s="1705">
        <v>73090</v>
      </c>
      <c r="B5330" s="1706">
        <v>0.16</v>
      </c>
      <c r="C5330" s="100" t="s">
        <v>10324</v>
      </c>
      <c r="E5330" s="1705" t="s">
        <v>10273</v>
      </c>
    </row>
    <row r="5331" spans="1:9" ht="15" customHeight="1" x14ac:dyDescent="0.35">
      <c r="A5331" s="1705">
        <v>73090</v>
      </c>
      <c r="B5331" s="1706">
        <v>0.16</v>
      </c>
      <c r="C5331" s="100" t="s">
        <v>10325</v>
      </c>
      <c r="E5331" s="1705" t="s">
        <v>10273</v>
      </c>
    </row>
    <row r="5332" spans="1:9" ht="15" customHeight="1" x14ac:dyDescent="0.35">
      <c r="A5332" s="1705">
        <v>73090</v>
      </c>
      <c r="B5332" s="1706">
        <v>0.16</v>
      </c>
      <c r="C5332" s="89" t="s">
        <v>10326</v>
      </c>
      <c r="E5332" s="1705" t="s">
        <v>10273</v>
      </c>
    </row>
    <row r="5333" spans="1:9" ht="15" customHeight="1" x14ac:dyDescent="0.35">
      <c r="A5333" s="1705">
        <v>73090</v>
      </c>
      <c r="B5333" s="1706">
        <v>0.16</v>
      </c>
      <c r="C5333" s="100" t="s">
        <v>10327</v>
      </c>
      <c r="E5333" s="1705" t="s">
        <v>10273</v>
      </c>
    </row>
    <row r="5334" spans="1:9" ht="15" customHeight="1" x14ac:dyDescent="0.35">
      <c r="A5334" s="1705">
        <v>73090</v>
      </c>
      <c r="B5334" s="1706">
        <v>0.16</v>
      </c>
      <c r="C5334" s="89" t="s">
        <v>10328</v>
      </c>
      <c r="E5334" s="1705" t="s">
        <v>10273</v>
      </c>
    </row>
    <row r="5335" spans="1:9" ht="15" customHeight="1" x14ac:dyDescent="0.35">
      <c r="A5335" s="1705">
        <v>73090</v>
      </c>
      <c r="B5335" s="1706">
        <v>0.16</v>
      </c>
      <c r="C5335" s="100" t="s">
        <v>10329</v>
      </c>
      <c r="E5335" s="1705" t="s">
        <v>10273</v>
      </c>
    </row>
    <row r="5336" spans="1:9" ht="15" customHeight="1" x14ac:dyDescent="0.35">
      <c r="A5336" s="1705">
        <v>73090</v>
      </c>
      <c r="B5336" s="1706">
        <v>0.16</v>
      </c>
      <c r="C5336" s="100" t="s">
        <v>10330</v>
      </c>
      <c r="E5336" s="1705" t="s">
        <v>10273</v>
      </c>
    </row>
    <row r="5337" spans="1:9" ht="15" customHeight="1" x14ac:dyDescent="0.35">
      <c r="A5337" s="1705">
        <v>73090</v>
      </c>
      <c r="B5337" s="1706">
        <v>0.16</v>
      </c>
      <c r="C5337" s="100" t="s">
        <v>10331</v>
      </c>
      <c r="E5337" s="1705" t="s">
        <v>10273</v>
      </c>
      <c r="F5337" s="100"/>
      <c r="I5337" s="100"/>
    </row>
    <row r="5338" spans="1:9" ht="15" customHeight="1" x14ac:dyDescent="0.35">
      <c r="A5338" s="1705">
        <v>73090</v>
      </c>
      <c r="B5338" s="1706">
        <v>0.16</v>
      </c>
      <c r="C5338" s="100" t="s">
        <v>3750</v>
      </c>
      <c r="E5338" s="100" t="s">
        <v>12088</v>
      </c>
    </row>
    <row r="5339" spans="1:9" ht="15" customHeight="1" x14ac:dyDescent="0.35">
      <c r="A5339" s="1705">
        <v>73090</v>
      </c>
      <c r="B5339" s="1706">
        <v>0.16</v>
      </c>
      <c r="C5339" s="100" t="s">
        <v>3751</v>
      </c>
      <c r="E5339" s="100" t="s">
        <v>12088</v>
      </c>
    </row>
    <row r="5340" spans="1:9" ht="15" customHeight="1" x14ac:dyDescent="0.35">
      <c r="A5340" s="1705">
        <v>73090</v>
      </c>
      <c r="B5340" s="1706">
        <v>0.16</v>
      </c>
      <c r="C5340" s="100" t="s">
        <v>12576</v>
      </c>
      <c r="E5340" s="1705" t="s">
        <v>12542</v>
      </c>
    </row>
    <row r="5341" spans="1:9" ht="15" customHeight="1" x14ac:dyDescent="0.35">
      <c r="A5341" s="1705">
        <v>73090</v>
      </c>
      <c r="B5341" s="1706">
        <v>0.16</v>
      </c>
      <c r="C5341" s="100" t="s">
        <v>12577</v>
      </c>
      <c r="E5341" s="1705" t="s">
        <v>12542</v>
      </c>
    </row>
    <row r="5342" spans="1:9" ht="15" customHeight="1" x14ac:dyDescent="0.35">
      <c r="A5342" s="1705">
        <v>73090</v>
      </c>
      <c r="B5342" s="1706">
        <v>0.16</v>
      </c>
      <c r="C5342" s="100" t="s">
        <v>12578</v>
      </c>
      <c r="E5342" s="1705" t="s">
        <v>12542</v>
      </c>
    </row>
    <row r="5343" spans="1:9" ht="15" customHeight="1" x14ac:dyDescent="0.35">
      <c r="A5343" s="1705">
        <v>73090</v>
      </c>
      <c r="B5343" s="1706">
        <v>0.16</v>
      </c>
      <c r="C5343" s="89" t="s">
        <v>12579</v>
      </c>
      <c r="E5343" s="1705" t="s">
        <v>12542</v>
      </c>
    </row>
    <row r="5344" spans="1:9" ht="15" customHeight="1" x14ac:dyDescent="0.35">
      <c r="A5344" s="1705">
        <v>73090</v>
      </c>
      <c r="B5344" s="1706">
        <v>0.16</v>
      </c>
      <c r="C5344" s="100" t="s">
        <v>12580</v>
      </c>
      <c r="E5344" s="1705" t="s">
        <v>12542</v>
      </c>
    </row>
    <row r="5345" spans="1:9" ht="15" customHeight="1" x14ac:dyDescent="0.35">
      <c r="A5345" s="1705">
        <v>73090</v>
      </c>
      <c r="B5345" s="1706">
        <v>0.16</v>
      </c>
      <c r="C5345" s="89" t="s">
        <v>12581</v>
      </c>
      <c r="E5345" s="1705" t="s">
        <v>12542</v>
      </c>
    </row>
    <row r="5346" spans="1:9" ht="15" customHeight="1" x14ac:dyDescent="0.35">
      <c r="A5346" s="1705">
        <v>73090</v>
      </c>
      <c r="B5346" s="1706">
        <v>0.16</v>
      </c>
      <c r="C5346" s="100" t="s">
        <v>3750</v>
      </c>
      <c r="E5346" s="1705" t="s">
        <v>13383</v>
      </c>
    </row>
    <row r="5347" spans="1:9" ht="15" customHeight="1" x14ac:dyDescent="0.35">
      <c r="A5347" s="1705">
        <v>73090</v>
      </c>
      <c r="B5347" s="1706">
        <v>0.16</v>
      </c>
      <c r="C5347" s="100" t="s">
        <v>3751</v>
      </c>
      <c r="E5347" s="1705" t="s">
        <v>13383</v>
      </c>
    </row>
    <row r="5348" spans="1:9" ht="15" customHeight="1" x14ac:dyDescent="0.35">
      <c r="A5348" s="1705">
        <v>73090</v>
      </c>
      <c r="B5348" s="1706">
        <v>0.16</v>
      </c>
      <c r="C5348" s="100" t="s">
        <v>3752</v>
      </c>
      <c r="E5348" s="1705" t="s">
        <v>13383</v>
      </c>
    </row>
    <row r="5349" spans="1:9" ht="15" customHeight="1" x14ac:dyDescent="0.35">
      <c r="A5349" s="1705">
        <v>73090</v>
      </c>
      <c r="B5349" s="1706">
        <v>0.16</v>
      </c>
      <c r="C5349" s="100" t="s">
        <v>13595</v>
      </c>
      <c r="E5349" s="1705" t="s">
        <v>13580</v>
      </c>
    </row>
    <row r="5350" spans="1:9" ht="15" customHeight="1" x14ac:dyDescent="0.35">
      <c r="A5350" s="1705">
        <v>73090</v>
      </c>
      <c r="B5350" s="1706">
        <v>0.16</v>
      </c>
      <c r="C5350" s="100" t="s">
        <v>13596</v>
      </c>
      <c r="E5350" s="1705" t="s">
        <v>13580</v>
      </c>
    </row>
    <row r="5351" spans="1:9" ht="15" customHeight="1" x14ac:dyDescent="0.35">
      <c r="A5351" s="1705">
        <v>73092</v>
      </c>
      <c r="B5351" s="1706">
        <v>0.16</v>
      </c>
      <c r="C5351" s="100" t="s">
        <v>2684</v>
      </c>
      <c r="E5351" s="1705" t="s">
        <v>19</v>
      </c>
      <c r="F5351" s="100"/>
      <c r="I5351" s="100"/>
    </row>
    <row r="5352" spans="1:9" ht="15" customHeight="1" x14ac:dyDescent="0.35">
      <c r="A5352" s="1705">
        <v>73092</v>
      </c>
      <c r="B5352" s="1706">
        <v>0.16</v>
      </c>
      <c r="C5352" s="100" t="s">
        <v>2685</v>
      </c>
      <c r="E5352" s="1705" t="s">
        <v>19</v>
      </c>
    </row>
    <row r="5353" spans="1:9" ht="15" customHeight="1" x14ac:dyDescent="0.35">
      <c r="A5353" s="1705">
        <v>73092</v>
      </c>
      <c r="B5353" s="1706">
        <v>0.16</v>
      </c>
      <c r="C5353" s="100" t="s">
        <v>205</v>
      </c>
      <c r="E5353" s="1705" t="s">
        <v>182</v>
      </c>
    </row>
    <row r="5354" spans="1:9" ht="15" customHeight="1" x14ac:dyDescent="0.35">
      <c r="A5354" s="1705">
        <v>73092</v>
      </c>
      <c r="B5354" s="1706">
        <v>0.16</v>
      </c>
      <c r="C5354" s="100" t="s">
        <v>206</v>
      </c>
      <c r="E5354" s="1705" t="s">
        <v>182</v>
      </c>
    </row>
    <row r="5355" spans="1:9" ht="15" customHeight="1" x14ac:dyDescent="0.35">
      <c r="A5355" s="1705">
        <v>73092</v>
      </c>
      <c r="B5355" s="1706">
        <v>0.16</v>
      </c>
      <c r="C5355" s="100" t="s">
        <v>1637</v>
      </c>
      <c r="E5355" s="1705" t="s">
        <v>875</v>
      </c>
    </row>
    <row r="5356" spans="1:9" ht="15" customHeight="1" x14ac:dyDescent="0.35">
      <c r="A5356" s="1705">
        <v>73092</v>
      </c>
      <c r="B5356" s="1706">
        <v>0.16</v>
      </c>
      <c r="C5356" s="89" t="s">
        <v>1764</v>
      </c>
      <c r="E5356" s="1705" t="s">
        <v>1755</v>
      </c>
    </row>
    <row r="5357" spans="1:9" ht="15" customHeight="1" x14ac:dyDescent="0.35">
      <c r="A5357" s="1705">
        <v>73092</v>
      </c>
      <c r="B5357" s="1706">
        <v>0.16</v>
      </c>
      <c r="C5357" s="100" t="s">
        <v>1765</v>
      </c>
      <c r="E5357" s="1705" t="s">
        <v>1755</v>
      </c>
    </row>
    <row r="5358" spans="1:9" ht="15" customHeight="1" x14ac:dyDescent="0.35">
      <c r="A5358" s="1705">
        <v>73092</v>
      </c>
      <c r="B5358" s="1706">
        <v>0.16</v>
      </c>
      <c r="C5358" s="89" t="s">
        <v>1766</v>
      </c>
      <c r="E5358" s="1705" t="s">
        <v>1755</v>
      </c>
    </row>
    <row r="5359" spans="1:9" ht="15" customHeight="1" x14ac:dyDescent="0.35">
      <c r="A5359" s="1705">
        <v>73092</v>
      </c>
      <c r="B5359" s="1706">
        <v>0.16</v>
      </c>
      <c r="C5359" s="100" t="s">
        <v>2252</v>
      </c>
      <c r="E5359" s="1705" t="s">
        <v>2237</v>
      </c>
    </row>
    <row r="5360" spans="1:9" ht="15" customHeight="1" x14ac:dyDescent="0.35">
      <c r="A5360" s="1705">
        <v>73092</v>
      </c>
      <c r="B5360" s="1706">
        <v>0.16</v>
      </c>
      <c r="C5360" s="100" t="s">
        <v>3019</v>
      </c>
      <c r="E5360" s="1705" t="s">
        <v>2994</v>
      </c>
    </row>
    <row r="5361" spans="1:9" ht="15" customHeight="1" x14ac:dyDescent="0.35">
      <c r="A5361" s="1705">
        <v>73092</v>
      </c>
      <c r="B5361" s="1706">
        <v>0.16</v>
      </c>
      <c r="C5361" s="89" t="s">
        <v>4298</v>
      </c>
      <c r="E5361" s="1705" t="s">
        <v>4266</v>
      </c>
    </row>
    <row r="5362" spans="1:9" ht="15" customHeight="1" x14ac:dyDescent="0.35">
      <c r="A5362" s="1705">
        <v>73092</v>
      </c>
      <c r="B5362" s="1706">
        <v>0.16</v>
      </c>
      <c r="C5362" s="89" t="s">
        <v>4299</v>
      </c>
      <c r="E5362" s="1705" t="s">
        <v>4266</v>
      </c>
    </row>
    <row r="5363" spans="1:9" ht="15" customHeight="1" x14ac:dyDescent="0.35">
      <c r="A5363" s="1705">
        <v>73092</v>
      </c>
      <c r="B5363" s="1706">
        <v>0.16</v>
      </c>
      <c r="C5363" s="100" t="s">
        <v>4959</v>
      </c>
      <c r="E5363" s="100" t="s">
        <v>4946</v>
      </c>
    </row>
    <row r="5364" spans="1:9" ht="15" customHeight="1" x14ac:dyDescent="0.35">
      <c r="A5364" s="1705">
        <v>73092</v>
      </c>
      <c r="B5364" s="1706">
        <v>0.16</v>
      </c>
      <c r="C5364" s="100" t="s">
        <v>4960</v>
      </c>
      <c r="E5364" s="100" t="s">
        <v>4946</v>
      </c>
    </row>
    <row r="5365" spans="1:9" ht="15" customHeight="1" x14ac:dyDescent="0.35">
      <c r="A5365" s="1705">
        <v>73092</v>
      </c>
      <c r="B5365" s="1706">
        <v>0.16</v>
      </c>
      <c r="C5365" s="89" t="s">
        <v>5189</v>
      </c>
      <c r="E5365" s="100" t="s">
        <v>5155</v>
      </c>
    </row>
    <row r="5366" spans="1:9" ht="15" customHeight="1" x14ac:dyDescent="0.35">
      <c r="A5366" s="1705">
        <v>73092</v>
      </c>
      <c r="B5366" s="1706">
        <v>0.16</v>
      </c>
      <c r="C5366" s="89" t="s">
        <v>5190</v>
      </c>
      <c r="E5366" s="100" t="s">
        <v>5155</v>
      </c>
    </row>
    <row r="5367" spans="1:9" ht="15" customHeight="1" x14ac:dyDescent="0.35">
      <c r="A5367" s="1705">
        <v>73092</v>
      </c>
      <c r="B5367" s="1706">
        <v>0.16</v>
      </c>
      <c r="C5367" s="89" t="s">
        <v>5191</v>
      </c>
      <c r="E5367" s="100" t="s">
        <v>5155</v>
      </c>
    </row>
    <row r="5368" spans="1:9" ht="15" customHeight="1" x14ac:dyDescent="0.35">
      <c r="A5368" s="1705">
        <v>73092</v>
      </c>
      <c r="B5368" s="1706">
        <v>0.16</v>
      </c>
      <c r="C5368" s="89" t="s">
        <v>5192</v>
      </c>
      <c r="E5368" s="100" t="s">
        <v>5155</v>
      </c>
    </row>
    <row r="5369" spans="1:9" ht="15" customHeight="1" x14ac:dyDescent="0.35">
      <c r="A5369" s="1705">
        <v>73092</v>
      </c>
      <c r="B5369" s="1706">
        <v>0.16</v>
      </c>
      <c r="C5369" s="100" t="s">
        <v>5483</v>
      </c>
      <c r="E5369" s="100" t="s">
        <v>5452</v>
      </c>
    </row>
    <row r="5370" spans="1:9" ht="15" customHeight="1" x14ac:dyDescent="0.35">
      <c r="A5370" s="1705">
        <v>73092</v>
      </c>
      <c r="B5370" s="1706">
        <v>0.16</v>
      </c>
      <c r="C5370" s="100" t="s">
        <v>5708</v>
      </c>
      <c r="E5370" s="100" t="s">
        <v>5695</v>
      </c>
    </row>
    <row r="5371" spans="1:9" ht="15" customHeight="1" x14ac:dyDescent="0.35">
      <c r="A5371" s="1705">
        <v>73092</v>
      </c>
      <c r="B5371" s="1706">
        <v>0.16</v>
      </c>
      <c r="C5371" s="100" t="s">
        <v>5943</v>
      </c>
      <c r="E5371" s="100" t="s">
        <v>5923</v>
      </c>
      <c r="F5371" s="100"/>
      <c r="I5371" s="100"/>
    </row>
    <row r="5372" spans="1:9" ht="15" customHeight="1" x14ac:dyDescent="0.35">
      <c r="A5372" s="1705">
        <v>73092</v>
      </c>
      <c r="B5372" s="1706">
        <v>0.16</v>
      </c>
      <c r="C5372" s="100" t="s">
        <v>5944</v>
      </c>
      <c r="E5372" s="100" t="s">
        <v>5923</v>
      </c>
    </row>
    <row r="5373" spans="1:9" ht="15" customHeight="1" x14ac:dyDescent="0.35">
      <c r="A5373" s="1705">
        <v>73092</v>
      </c>
      <c r="B5373" s="1706">
        <v>0.16</v>
      </c>
      <c r="C5373" s="100" t="s">
        <v>6132</v>
      </c>
      <c r="E5373" s="100" t="s">
        <v>6110</v>
      </c>
    </row>
    <row r="5374" spans="1:9" ht="15" customHeight="1" x14ac:dyDescent="0.35">
      <c r="A5374" s="1705">
        <v>73092</v>
      </c>
      <c r="B5374" s="1706">
        <v>0.16</v>
      </c>
      <c r="C5374" s="100" t="s">
        <v>6133</v>
      </c>
      <c r="E5374" s="100" t="s">
        <v>6110</v>
      </c>
    </row>
    <row r="5375" spans="1:9" ht="15" customHeight="1" x14ac:dyDescent="0.35">
      <c r="A5375" s="1738">
        <v>73092</v>
      </c>
      <c r="B5375" s="1739">
        <v>0.16</v>
      </c>
      <c r="C5375" s="100" t="s">
        <v>6990</v>
      </c>
      <c r="E5375" s="1705" t="s">
        <v>6965</v>
      </c>
    </row>
    <row r="5376" spans="1:9" ht="15" customHeight="1" x14ac:dyDescent="0.35">
      <c r="A5376" s="1738">
        <v>73092</v>
      </c>
      <c r="B5376" s="1739">
        <v>0.16</v>
      </c>
      <c r="C5376" s="100" t="s">
        <v>6991</v>
      </c>
      <c r="E5376" s="1705" t="s">
        <v>6965</v>
      </c>
    </row>
    <row r="5377" spans="1:5" ht="15" customHeight="1" x14ac:dyDescent="0.35">
      <c r="A5377" s="1738">
        <v>73092</v>
      </c>
      <c r="B5377" s="1739">
        <v>0.16</v>
      </c>
      <c r="C5377" s="100" t="s">
        <v>6992</v>
      </c>
      <c r="E5377" s="1705" t="s">
        <v>6965</v>
      </c>
    </row>
    <row r="5378" spans="1:5" ht="15" customHeight="1" x14ac:dyDescent="0.35">
      <c r="A5378" s="1705">
        <v>73092</v>
      </c>
      <c r="B5378" s="1706">
        <v>0.16</v>
      </c>
      <c r="C5378" s="89" t="s">
        <v>8709</v>
      </c>
      <c r="E5378" s="1705" t="s">
        <v>8689</v>
      </c>
    </row>
    <row r="5379" spans="1:5" ht="15" customHeight="1" x14ac:dyDescent="0.35">
      <c r="A5379" s="1705">
        <v>73092</v>
      </c>
      <c r="B5379" s="1706">
        <v>0.16</v>
      </c>
      <c r="C5379" s="89" t="s">
        <v>8710</v>
      </c>
      <c r="E5379" s="1705" t="s">
        <v>8689</v>
      </c>
    </row>
    <row r="5380" spans="1:5" ht="15" customHeight="1" x14ac:dyDescent="0.35">
      <c r="A5380" s="1705">
        <v>73092</v>
      </c>
      <c r="B5380" s="1706">
        <v>0.16</v>
      </c>
      <c r="C5380" s="100" t="s">
        <v>8711</v>
      </c>
      <c r="E5380" s="1705" t="s">
        <v>8689</v>
      </c>
    </row>
    <row r="5381" spans="1:5" ht="15" customHeight="1" x14ac:dyDescent="0.35">
      <c r="A5381" s="1705">
        <v>73092</v>
      </c>
      <c r="B5381" s="1706">
        <v>0.16</v>
      </c>
      <c r="C5381" s="100" t="s">
        <v>8712</v>
      </c>
      <c r="E5381" s="1705" t="s">
        <v>8689</v>
      </c>
    </row>
    <row r="5382" spans="1:5" ht="15" customHeight="1" x14ac:dyDescent="0.35">
      <c r="A5382" s="1705">
        <v>73092</v>
      </c>
      <c r="B5382" s="1706">
        <v>0.16</v>
      </c>
      <c r="C5382" s="100" t="s">
        <v>9622</v>
      </c>
      <c r="E5382" s="1705" t="s">
        <v>9583</v>
      </c>
    </row>
    <row r="5383" spans="1:5" ht="15" customHeight="1" x14ac:dyDescent="0.35">
      <c r="A5383" s="1705">
        <v>73092</v>
      </c>
      <c r="B5383" s="1706">
        <v>0.16</v>
      </c>
      <c r="C5383" s="100" t="s">
        <v>9623</v>
      </c>
      <c r="E5383" s="1705" t="s">
        <v>9583</v>
      </c>
    </row>
    <row r="5384" spans="1:5" ht="15" customHeight="1" x14ac:dyDescent="0.35">
      <c r="A5384" s="1705">
        <v>73092</v>
      </c>
      <c r="B5384" s="1706">
        <v>0.16</v>
      </c>
      <c r="C5384" s="100" t="s">
        <v>9624</v>
      </c>
      <c r="E5384" s="1705" t="s">
        <v>9583</v>
      </c>
    </row>
    <row r="5385" spans="1:5" ht="15" customHeight="1" x14ac:dyDescent="0.35">
      <c r="A5385" s="1705">
        <v>73092</v>
      </c>
      <c r="B5385" s="1706">
        <v>0.16</v>
      </c>
      <c r="C5385" s="100" t="s">
        <v>9625</v>
      </c>
      <c r="E5385" s="1705" t="s">
        <v>9583</v>
      </c>
    </row>
    <row r="5386" spans="1:5" ht="15" customHeight="1" x14ac:dyDescent="0.35">
      <c r="A5386" s="1705">
        <v>73092</v>
      </c>
      <c r="B5386" s="1706">
        <v>0.16</v>
      </c>
      <c r="C5386" s="100" t="s">
        <v>12095</v>
      </c>
      <c r="E5386" s="100" t="s">
        <v>12088</v>
      </c>
    </row>
    <row r="5387" spans="1:5" ht="15" customHeight="1" x14ac:dyDescent="0.35">
      <c r="A5387" s="1705">
        <v>73092</v>
      </c>
      <c r="B5387" s="1706">
        <v>0.16</v>
      </c>
      <c r="C5387" s="100" t="s">
        <v>12096</v>
      </c>
      <c r="E5387" s="100" t="s">
        <v>12088</v>
      </c>
    </row>
    <row r="5388" spans="1:5" ht="15" customHeight="1" x14ac:dyDescent="0.35">
      <c r="A5388" s="1705">
        <v>73092</v>
      </c>
      <c r="B5388" s="1706">
        <v>0.16</v>
      </c>
      <c r="C5388" s="100" t="s">
        <v>3753</v>
      </c>
      <c r="E5388" s="1705" t="s">
        <v>13383</v>
      </c>
    </row>
    <row r="5389" spans="1:5" ht="15" customHeight="1" x14ac:dyDescent="0.35">
      <c r="A5389" s="1705">
        <v>73092</v>
      </c>
      <c r="B5389" s="1706">
        <v>0.16</v>
      </c>
      <c r="C5389" s="100" t="s">
        <v>3754</v>
      </c>
      <c r="E5389" s="1705" t="s">
        <v>13383</v>
      </c>
    </row>
    <row r="5390" spans="1:5" ht="15" customHeight="1" x14ac:dyDescent="0.35">
      <c r="A5390" s="1705">
        <v>73092</v>
      </c>
      <c r="B5390" s="1706">
        <v>0.16</v>
      </c>
      <c r="C5390" s="100" t="s">
        <v>13597</v>
      </c>
      <c r="E5390" s="1705" t="s">
        <v>13580</v>
      </c>
    </row>
    <row r="5391" spans="1:5" ht="15" customHeight="1" x14ac:dyDescent="0.35">
      <c r="A5391" s="1705">
        <v>73092</v>
      </c>
      <c r="B5391" s="1706">
        <v>0.16</v>
      </c>
      <c r="C5391" s="100" t="s">
        <v>13598</v>
      </c>
      <c r="E5391" s="1705" t="s">
        <v>13580</v>
      </c>
    </row>
    <row r="5392" spans="1:5" ht="15" customHeight="1" x14ac:dyDescent="0.35">
      <c r="A5392" s="1705">
        <v>73100</v>
      </c>
      <c r="B5392" s="1706">
        <v>0.16</v>
      </c>
      <c r="C5392" s="100" t="s">
        <v>2686</v>
      </c>
      <c r="E5392" s="1705" t="s">
        <v>19</v>
      </c>
    </row>
    <row r="5393" spans="1:5" ht="15" customHeight="1" x14ac:dyDescent="0.35">
      <c r="A5393" s="1705">
        <v>73100</v>
      </c>
      <c r="B5393" s="1706">
        <v>0.16</v>
      </c>
      <c r="C5393" s="100" t="s">
        <v>2687</v>
      </c>
      <c r="E5393" s="1705" t="s">
        <v>19</v>
      </c>
    </row>
    <row r="5394" spans="1:5" ht="15" customHeight="1" x14ac:dyDescent="0.35">
      <c r="A5394" s="1705">
        <v>73100</v>
      </c>
      <c r="B5394" s="1706">
        <v>0.16</v>
      </c>
      <c r="C5394" s="100" t="s">
        <v>207</v>
      </c>
      <c r="E5394" s="1705" t="s">
        <v>182</v>
      </c>
    </row>
    <row r="5395" spans="1:5" ht="15" customHeight="1" x14ac:dyDescent="0.35">
      <c r="A5395" s="1705">
        <v>73100</v>
      </c>
      <c r="B5395" s="1706">
        <v>0.16</v>
      </c>
      <c r="C5395" s="100" t="s">
        <v>208</v>
      </c>
      <c r="E5395" s="1705" t="s">
        <v>182</v>
      </c>
    </row>
    <row r="5396" spans="1:5" ht="15" customHeight="1" x14ac:dyDescent="0.35">
      <c r="A5396" s="1705">
        <v>73100</v>
      </c>
      <c r="B5396" s="1737">
        <v>0.16</v>
      </c>
      <c r="C5396" s="100" t="s">
        <v>563</v>
      </c>
      <c r="E5396" s="1705" t="s">
        <v>532</v>
      </c>
    </row>
    <row r="5397" spans="1:5" ht="15" customHeight="1" x14ac:dyDescent="0.35">
      <c r="A5397" s="1705">
        <v>73100</v>
      </c>
      <c r="B5397" s="1706">
        <v>0.16</v>
      </c>
      <c r="C5397" s="89" t="s">
        <v>774</v>
      </c>
      <c r="E5397" s="1705" t="s">
        <v>770</v>
      </c>
    </row>
    <row r="5398" spans="1:5" ht="15" customHeight="1" x14ac:dyDescent="0.35">
      <c r="A5398" s="1705">
        <v>73100</v>
      </c>
      <c r="B5398" s="1706">
        <v>0.16</v>
      </c>
      <c r="C5398" s="89" t="s">
        <v>775</v>
      </c>
      <c r="E5398" s="1705" t="s">
        <v>770</v>
      </c>
    </row>
    <row r="5399" spans="1:5" ht="15" customHeight="1" x14ac:dyDescent="0.35">
      <c r="A5399" s="1705">
        <v>73100</v>
      </c>
      <c r="B5399" s="1706">
        <v>0.16</v>
      </c>
      <c r="C5399" s="100" t="s">
        <v>1638</v>
      </c>
      <c r="E5399" s="1705" t="s">
        <v>875</v>
      </c>
    </row>
    <row r="5400" spans="1:5" ht="15" customHeight="1" x14ac:dyDescent="0.35">
      <c r="A5400" s="1705">
        <v>73100</v>
      </c>
      <c r="B5400" s="1706">
        <v>0.16</v>
      </c>
      <c r="C5400" s="100" t="s">
        <v>8501</v>
      </c>
      <c r="E5400" s="1705" t="s">
        <v>875</v>
      </c>
    </row>
    <row r="5401" spans="1:5" ht="15" customHeight="1" x14ac:dyDescent="0.35">
      <c r="A5401" s="1705">
        <v>73100</v>
      </c>
      <c r="B5401" s="1706">
        <v>0.16</v>
      </c>
      <c r="C5401" s="100" t="s">
        <v>8502</v>
      </c>
      <c r="E5401" s="1705" t="s">
        <v>875</v>
      </c>
    </row>
    <row r="5402" spans="1:5" ht="15" customHeight="1" x14ac:dyDescent="0.35">
      <c r="A5402" s="1705">
        <v>73100</v>
      </c>
      <c r="B5402" s="1706">
        <v>0.16</v>
      </c>
      <c r="C5402" s="100" t="s">
        <v>1639</v>
      </c>
      <c r="E5402" s="1705" t="s">
        <v>875</v>
      </c>
    </row>
    <row r="5403" spans="1:5" ht="15" customHeight="1" x14ac:dyDescent="0.35">
      <c r="A5403" s="1705">
        <v>73100</v>
      </c>
      <c r="B5403" s="1706">
        <v>0.16</v>
      </c>
      <c r="C5403" s="89" t="s">
        <v>13908</v>
      </c>
      <c r="E5403" s="100" t="s">
        <v>875</v>
      </c>
    </row>
    <row r="5404" spans="1:5" ht="15" customHeight="1" x14ac:dyDescent="0.35">
      <c r="A5404" s="1705">
        <v>73100</v>
      </c>
      <c r="B5404" s="1706">
        <v>0.16</v>
      </c>
      <c r="C5404" s="100" t="s">
        <v>13909</v>
      </c>
      <c r="E5404" s="100" t="s">
        <v>875</v>
      </c>
    </row>
    <row r="5405" spans="1:5" ht="15" customHeight="1" x14ac:dyDescent="0.35">
      <c r="A5405" s="1705">
        <v>73100</v>
      </c>
      <c r="B5405" s="1706">
        <v>0.16</v>
      </c>
      <c r="C5405" s="100" t="s">
        <v>898</v>
      </c>
      <c r="E5405" s="1705" t="s">
        <v>879</v>
      </c>
    </row>
    <row r="5406" spans="1:5" ht="15" customHeight="1" x14ac:dyDescent="0.35">
      <c r="A5406" s="1705">
        <v>73100</v>
      </c>
      <c r="B5406" s="1706">
        <v>0.16</v>
      </c>
      <c r="C5406" s="100" t="s">
        <v>899</v>
      </c>
      <c r="E5406" s="1705" t="s">
        <v>879</v>
      </c>
    </row>
    <row r="5407" spans="1:5" ht="15" customHeight="1" x14ac:dyDescent="0.35">
      <c r="A5407" s="1705">
        <v>73100</v>
      </c>
      <c r="B5407" s="1706">
        <v>0.16</v>
      </c>
      <c r="C5407" s="100" t="s">
        <v>563</v>
      </c>
      <c r="E5407" s="1705" t="s">
        <v>1280</v>
      </c>
    </row>
    <row r="5408" spans="1:5" ht="15" customHeight="1" x14ac:dyDescent="0.35">
      <c r="A5408" s="1738">
        <v>73100</v>
      </c>
      <c r="B5408" s="1739">
        <v>0.16</v>
      </c>
      <c r="C5408" s="1705" t="s">
        <v>1295</v>
      </c>
      <c r="E5408" s="1705" t="s">
        <v>1280</v>
      </c>
    </row>
    <row r="5409" spans="1:9" ht="15" customHeight="1" x14ac:dyDescent="0.35">
      <c r="A5409" s="1738">
        <v>73100</v>
      </c>
      <c r="B5409" s="1739">
        <v>0.16</v>
      </c>
      <c r="C5409" s="1705" t="s">
        <v>1296</v>
      </c>
      <c r="E5409" s="1705" t="s">
        <v>1280</v>
      </c>
    </row>
    <row r="5410" spans="1:9" ht="15" customHeight="1" x14ac:dyDescent="0.35">
      <c r="A5410" s="1705">
        <v>73100</v>
      </c>
      <c r="B5410" s="1706">
        <v>0.16</v>
      </c>
      <c r="C5410" s="89" t="s">
        <v>1767</v>
      </c>
      <c r="E5410" s="1705" t="s">
        <v>1755</v>
      </c>
    </row>
    <row r="5411" spans="1:9" ht="15" customHeight="1" x14ac:dyDescent="0.35">
      <c r="A5411" s="1705">
        <v>73100</v>
      </c>
      <c r="B5411" s="1706">
        <v>0.16</v>
      </c>
      <c r="C5411" s="89" t="s">
        <v>1768</v>
      </c>
      <c r="E5411" s="1705" t="s">
        <v>1755</v>
      </c>
    </row>
    <row r="5412" spans="1:9" ht="15" customHeight="1" x14ac:dyDescent="0.35">
      <c r="A5412" s="1705">
        <v>73100</v>
      </c>
      <c r="B5412" s="1706">
        <v>0.16</v>
      </c>
      <c r="C5412" s="100" t="s">
        <v>2253</v>
      </c>
      <c r="E5412" s="1705" t="s">
        <v>2237</v>
      </c>
    </row>
    <row r="5413" spans="1:9" ht="15" customHeight="1" x14ac:dyDescent="0.35">
      <c r="A5413" s="1705">
        <v>73100</v>
      </c>
      <c r="B5413" s="1706">
        <v>0.16</v>
      </c>
      <c r="C5413" s="100" t="s">
        <v>2254</v>
      </c>
      <c r="E5413" s="1705" t="s">
        <v>2237</v>
      </c>
    </row>
    <row r="5414" spans="1:9" ht="15" customHeight="1" x14ac:dyDescent="0.35">
      <c r="A5414" s="1705">
        <v>73100</v>
      </c>
      <c r="B5414" s="1706">
        <v>0.16</v>
      </c>
      <c r="C5414" s="100" t="s">
        <v>3020</v>
      </c>
      <c r="E5414" s="1705" t="s">
        <v>2994</v>
      </c>
    </row>
    <row r="5415" spans="1:9" ht="15" customHeight="1" x14ac:dyDescent="0.35">
      <c r="A5415" s="1705">
        <v>73100</v>
      </c>
      <c r="B5415" s="1706">
        <v>0.16</v>
      </c>
      <c r="C5415" s="100" t="s">
        <v>3021</v>
      </c>
      <c r="E5415" s="1705" t="s">
        <v>2994</v>
      </c>
    </row>
    <row r="5416" spans="1:9" ht="15" customHeight="1" x14ac:dyDescent="0.35">
      <c r="A5416" s="1705">
        <v>73100</v>
      </c>
      <c r="B5416" s="1706">
        <v>0.16</v>
      </c>
      <c r="C5416" s="100" t="s">
        <v>3022</v>
      </c>
      <c r="E5416" s="1705" t="s">
        <v>2994</v>
      </c>
    </row>
    <row r="5417" spans="1:9" ht="15" customHeight="1" x14ac:dyDescent="0.35">
      <c r="A5417" s="1705">
        <v>73100</v>
      </c>
      <c r="B5417" s="1706">
        <v>0.16</v>
      </c>
      <c r="C5417" s="100" t="s">
        <v>4633</v>
      </c>
      <c r="E5417" s="100" t="s">
        <v>4609</v>
      </c>
    </row>
    <row r="5418" spans="1:9" ht="15" customHeight="1" x14ac:dyDescent="0.35">
      <c r="A5418" s="1705">
        <v>73100</v>
      </c>
      <c r="B5418" s="1706">
        <v>0.16</v>
      </c>
      <c r="C5418" s="100" t="s">
        <v>4634</v>
      </c>
      <c r="E5418" s="100" t="s">
        <v>4609</v>
      </c>
    </row>
    <row r="5419" spans="1:9" ht="15" customHeight="1" x14ac:dyDescent="0.35">
      <c r="A5419" s="1705">
        <v>73100</v>
      </c>
      <c r="B5419" s="1706">
        <v>0.16</v>
      </c>
      <c r="C5419" s="100" t="s">
        <v>4961</v>
      </c>
      <c r="E5419" s="100" t="s">
        <v>4946</v>
      </c>
    </row>
    <row r="5420" spans="1:9" ht="15" customHeight="1" x14ac:dyDescent="0.35">
      <c r="A5420" s="1705">
        <v>73100</v>
      </c>
      <c r="B5420" s="1706">
        <v>0.16</v>
      </c>
      <c r="C5420" s="100" t="s">
        <v>4962</v>
      </c>
      <c r="E5420" s="100" t="s">
        <v>4946</v>
      </c>
    </row>
    <row r="5421" spans="1:9" ht="15" customHeight="1" x14ac:dyDescent="0.35">
      <c r="A5421" s="1705">
        <v>73100</v>
      </c>
      <c r="B5421" s="1706">
        <v>0.16</v>
      </c>
      <c r="C5421" s="89" t="s">
        <v>898</v>
      </c>
      <c r="E5421" s="100" t="s">
        <v>5155</v>
      </c>
    </row>
    <row r="5422" spans="1:9" ht="15" customHeight="1" x14ac:dyDescent="0.35">
      <c r="A5422" s="1705">
        <v>73100</v>
      </c>
      <c r="B5422" s="1706">
        <v>0.16</v>
      </c>
      <c r="C5422" s="89" t="s">
        <v>899</v>
      </c>
      <c r="E5422" s="100" t="s">
        <v>5155</v>
      </c>
    </row>
    <row r="5423" spans="1:9" ht="15" customHeight="1" x14ac:dyDescent="0.35">
      <c r="A5423" s="1705">
        <v>73100</v>
      </c>
      <c r="B5423" s="1706">
        <v>0.16</v>
      </c>
      <c r="C5423" s="100" t="s">
        <v>5484</v>
      </c>
      <c r="E5423" s="100" t="s">
        <v>5452</v>
      </c>
      <c r="F5423" s="100"/>
      <c r="I5423" s="100"/>
    </row>
    <row r="5424" spans="1:9" ht="15" customHeight="1" x14ac:dyDescent="0.35">
      <c r="A5424" s="1705">
        <v>73100</v>
      </c>
      <c r="B5424" s="1706">
        <v>0.16</v>
      </c>
      <c r="C5424" s="100" t="s">
        <v>5485</v>
      </c>
      <c r="E5424" s="100" t="s">
        <v>5452</v>
      </c>
      <c r="F5424" s="100"/>
      <c r="I5424" s="100"/>
    </row>
    <row r="5425" spans="1:9" ht="15" customHeight="1" x14ac:dyDescent="0.35">
      <c r="A5425" s="1705">
        <v>73100</v>
      </c>
      <c r="B5425" s="1706">
        <v>0.16</v>
      </c>
      <c r="C5425" s="89" t="s">
        <v>4633</v>
      </c>
      <c r="E5425" s="100" t="s">
        <v>5912</v>
      </c>
    </row>
    <row r="5426" spans="1:9" ht="15" customHeight="1" x14ac:dyDescent="0.35">
      <c r="A5426" s="1705">
        <v>73100</v>
      </c>
      <c r="B5426" s="1706">
        <v>0.16</v>
      </c>
      <c r="C5426" s="89" t="s">
        <v>4634</v>
      </c>
      <c r="E5426" s="100" t="s">
        <v>5912</v>
      </c>
    </row>
    <row r="5427" spans="1:9" ht="15" customHeight="1" x14ac:dyDescent="0.35">
      <c r="A5427" s="1705">
        <v>73100</v>
      </c>
      <c r="B5427" s="1706">
        <v>0.16</v>
      </c>
      <c r="C5427" s="100" t="s">
        <v>5945</v>
      </c>
      <c r="E5427" s="100" t="s">
        <v>5923</v>
      </c>
    </row>
    <row r="5428" spans="1:9" ht="15" customHeight="1" x14ac:dyDescent="0.35">
      <c r="A5428" s="1705">
        <v>73100</v>
      </c>
      <c r="B5428" s="1706">
        <v>0.16</v>
      </c>
      <c r="C5428" s="100" t="s">
        <v>5946</v>
      </c>
      <c r="E5428" s="100" t="s">
        <v>5923</v>
      </c>
    </row>
    <row r="5429" spans="1:9" ht="15" customHeight="1" x14ac:dyDescent="0.35">
      <c r="A5429" s="1705">
        <v>73100</v>
      </c>
      <c r="B5429" s="1706">
        <v>0.16</v>
      </c>
      <c r="C5429" s="89" t="s">
        <v>6134</v>
      </c>
      <c r="E5429" s="100" t="s">
        <v>6110</v>
      </c>
    </row>
    <row r="5430" spans="1:9" ht="15" customHeight="1" x14ac:dyDescent="0.35">
      <c r="A5430" s="1705">
        <v>73100</v>
      </c>
      <c r="B5430" s="1706">
        <v>0.16</v>
      </c>
      <c r="C5430" s="89" t="s">
        <v>6135</v>
      </c>
      <c r="E5430" s="100" t="s">
        <v>6110</v>
      </c>
    </row>
    <row r="5431" spans="1:9" ht="15" customHeight="1" x14ac:dyDescent="0.35">
      <c r="A5431" s="1705">
        <v>73100</v>
      </c>
      <c r="B5431" s="1706">
        <v>0.16</v>
      </c>
      <c r="C5431" s="89" t="s">
        <v>6502</v>
      </c>
      <c r="E5431" s="100" t="s">
        <v>6503</v>
      </c>
    </row>
    <row r="5432" spans="1:9" ht="15" customHeight="1" x14ac:dyDescent="0.35">
      <c r="A5432" s="1705">
        <v>73100</v>
      </c>
      <c r="B5432" s="1706">
        <v>0.16</v>
      </c>
      <c r="C5432" s="89" t="s">
        <v>6504</v>
      </c>
      <c r="E5432" s="100" t="s">
        <v>6503</v>
      </c>
      <c r="F5432" s="100"/>
      <c r="I5432" s="100"/>
    </row>
    <row r="5433" spans="1:9" ht="15" customHeight="1" x14ac:dyDescent="0.35">
      <c r="A5433" s="1738">
        <v>73100</v>
      </c>
      <c r="B5433" s="1739">
        <v>0.16</v>
      </c>
      <c r="C5433" s="100" t="s">
        <v>6993</v>
      </c>
      <c r="E5433" s="1705" t="s">
        <v>6965</v>
      </c>
    </row>
    <row r="5434" spans="1:9" ht="15" customHeight="1" x14ac:dyDescent="0.35">
      <c r="A5434" s="1738">
        <v>73100</v>
      </c>
      <c r="B5434" s="1739">
        <v>0.16</v>
      </c>
      <c r="C5434" s="100" t="s">
        <v>6994</v>
      </c>
      <c r="E5434" s="1705" t="s">
        <v>6965</v>
      </c>
    </row>
    <row r="5435" spans="1:9" ht="15" customHeight="1" x14ac:dyDescent="0.35">
      <c r="A5435" s="1738">
        <v>73100</v>
      </c>
      <c r="B5435" s="1739">
        <v>0.16</v>
      </c>
      <c r="C5435" s="100" t="s">
        <v>6995</v>
      </c>
      <c r="E5435" s="1705" t="s">
        <v>6965</v>
      </c>
    </row>
    <row r="5436" spans="1:9" ht="15" customHeight="1" x14ac:dyDescent="0.35">
      <c r="A5436" s="1705">
        <v>73100</v>
      </c>
      <c r="B5436" s="1706">
        <v>0.16</v>
      </c>
      <c r="C5436" s="89" t="s">
        <v>7337</v>
      </c>
      <c r="E5436" s="1705" t="s">
        <v>7410</v>
      </c>
    </row>
    <row r="5437" spans="1:9" ht="15" customHeight="1" x14ac:dyDescent="0.35">
      <c r="A5437" s="1705">
        <v>73100</v>
      </c>
      <c r="B5437" s="1706">
        <v>0.16</v>
      </c>
      <c r="C5437" s="89" t="s">
        <v>7338</v>
      </c>
      <c r="E5437" s="1705" t="s">
        <v>7410</v>
      </c>
    </row>
    <row r="5438" spans="1:9" ht="15" customHeight="1" x14ac:dyDescent="0.35">
      <c r="A5438" s="1705">
        <v>73100</v>
      </c>
      <c r="B5438" s="1706">
        <v>0.16</v>
      </c>
      <c r="C5438" s="100" t="s">
        <v>7443</v>
      </c>
      <c r="E5438" s="1705" t="s">
        <v>7428</v>
      </c>
    </row>
    <row r="5439" spans="1:9" ht="15" customHeight="1" x14ac:dyDescent="0.35">
      <c r="A5439" s="1705">
        <v>73100</v>
      </c>
      <c r="B5439" s="1706">
        <v>0.16</v>
      </c>
      <c r="C5439" s="100" t="s">
        <v>7444</v>
      </c>
      <c r="E5439" s="1705" t="s">
        <v>7428</v>
      </c>
    </row>
    <row r="5440" spans="1:9" ht="15" customHeight="1" x14ac:dyDescent="0.35">
      <c r="A5440" s="1705">
        <v>73100</v>
      </c>
      <c r="B5440" s="1706">
        <v>0.16</v>
      </c>
      <c r="C5440" s="100" t="s">
        <v>7984</v>
      </c>
      <c r="E5440" s="100" t="s">
        <v>7979</v>
      </c>
    </row>
    <row r="5441" spans="1:5" ht="15" customHeight="1" x14ac:dyDescent="0.35">
      <c r="A5441" s="1705">
        <v>73100</v>
      </c>
      <c r="B5441" s="1706">
        <v>0.16</v>
      </c>
      <c r="C5441" s="1705" t="s">
        <v>7985</v>
      </c>
      <c r="E5441" s="100" t="s">
        <v>7979</v>
      </c>
    </row>
    <row r="5442" spans="1:5" ht="15" customHeight="1" x14ac:dyDescent="0.35">
      <c r="A5442" s="1705">
        <v>73100</v>
      </c>
      <c r="B5442" s="1706">
        <v>0.16</v>
      </c>
      <c r="C5442" s="89" t="s">
        <v>8713</v>
      </c>
      <c r="E5442" s="1705" t="s">
        <v>8689</v>
      </c>
    </row>
    <row r="5443" spans="1:5" ht="15" customHeight="1" x14ac:dyDescent="0.35">
      <c r="A5443" s="1705">
        <v>73100</v>
      </c>
      <c r="B5443" s="1706">
        <v>0.16</v>
      </c>
      <c r="C5443" s="89" t="s">
        <v>8714</v>
      </c>
      <c r="E5443" s="1705" t="s">
        <v>8689</v>
      </c>
    </row>
    <row r="5444" spans="1:5" ht="15" customHeight="1" x14ac:dyDescent="0.35">
      <c r="A5444" s="1705">
        <v>73100</v>
      </c>
      <c r="B5444" s="1706">
        <v>0.16</v>
      </c>
      <c r="C5444" s="100" t="s">
        <v>563</v>
      </c>
      <c r="E5444" s="1705" t="s">
        <v>8689</v>
      </c>
    </row>
    <row r="5445" spans="1:5" ht="15" customHeight="1" x14ac:dyDescent="0.35">
      <c r="A5445" s="1705">
        <v>73100</v>
      </c>
      <c r="B5445" s="1706">
        <v>0.16</v>
      </c>
      <c r="C5445" s="89" t="s">
        <v>8715</v>
      </c>
      <c r="E5445" s="1705" t="s">
        <v>8689</v>
      </c>
    </row>
    <row r="5446" spans="1:5" ht="15" customHeight="1" x14ac:dyDescent="0.35">
      <c r="A5446" s="1705">
        <v>73100</v>
      </c>
      <c r="B5446" s="1706">
        <v>0.16</v>
      </c>
      <c r="C5446" s="89" t="s">
        <v>8716</v>
      </c>
      <c r="E5446" s="1705" t="s">
        <v>8689</v>
      </c>
    </row>
    <row r="5447" spans="1:5" ht="15" customHeight="1" x14ac:dyDescent="0.35">
      <c r="A5447" s="1705">
        <v>73100</v>
      </c>
      <c r="B5447" s="1706">
        <v>0.16</v>
      </c>
      <c r="C5447" s="1705" t="s">
        <v>9106</v>
      </c>
      <c r="E5447" s="100" t="s">
        <v>9100</v>
      </c>
    </row>
    <row r="5448" spans="1:5" ht="15" customHeight="1" x14ac:dyDescent="0.35">
      <c r="A5448" s="1705">
        <v>73100</v>
      </c>
      <c r="B5448" s="1706">
        <v>0.16</v>
      </c>
      <c r="C5448" s="1705" t="s">
        <v>9107</v>
      </c>
      <c r="E5448" s="100" t="s">
        <v>9100</v>
      </c>
    </row>
    <row r="5449" spans="1:5" ht="15" customHeight="1" x14ac:dyDescent="0.35">
      <c r="A5449" s="1705">
        <v>73100</v>
      </c>
      <c r="B5449" s="1706">
        <v>0.16</v>
      </c>
      <c r="C5449" s="100" t="s">
        <v>9626</v>
      </c>
      <c r="E5449" s="1705" t="s">
        <v>9583</v>
      </c>
    </row>
    <row r="5450" spans="1:5" ht="15" customHeight="1" x14ac:dyDescent="0.35">
      <c r="A5450" s="1705">
        <v>73100</v>
      </c>
      <c r="B5450" s="1706">
        <v>0.16</v>
      </c>
      <c r="C5450" s="100" t="s">
        <v>9626</v>
      </c>
      <c r="E5450" s="1705" t="s">
        <v>9583</v>
      </c>
    </row>
    <row r="5451" spans="1:5" ht="15" customHeight="1" x14ac:dyDescent="0.35">
      <c r="A5451" s="1705">
        <v>73100</v>
      </c>
      <c r="B5451" s="1706">
        <v>0.16</v>
      </c>
      <c r="C5451" s="100" t="s">
        <v>9627</v>
      </c>
      <c r="E5451" s="1705" t="s">
        <v>9583</v>
      </c>
    </row>
    <row r="5452" spans="1:5" ht="15" customHeight="1" x14ac:dyDescent="0.35">
      <c r="A5452" s="1705">
        <v>73100</v>
      </c>
      <c r="B5452" s="1706">
        <v>0.16</v>
      </c>
      <c r="C5452" s="100" t="s">
        <v>9627</v>
      </c>
      <c r="E5452" s="1705" t="s">
        <v>9583</v>
      </c>
    </row>
    <row r="5453" spans="1:5" ht="15" customHeight="1" x14ac:dyDescent="0.35">
      <c r="A5453" s="1705">
        <v>73100</v>
      </c>
      <c r="B5453" s="1706">
        <v>0.16</v>
      </c>
      <c r="C5453" s="100" t="s">
        <v>10332</v>
      </c>
      <c r="E5453" s="1705" t="s">
        <v>10273</v>
      </c>
    </row>
    <row r="5454" spans="1:5" ht="15" customHeight="1" x14ac:dyDescent="0.35">
      <c r="A5454" s="1705">
        <v>73100</v>
      </c>
      <c r="B5454" s="1706">
        <v>0.16</v>
      </c>
      <c r="C5454" s="1705" t="s">
        <v>10333</v>
      </c>
      <c r="E5454" s="1705" t="s">
        <v>10273</v>
      </c>
    </row>
    <row r="5455" spans="1:5" ht="15" customHeight="1" x14ac:dyDescent="0.35">
      <c r="A5455" s="1705">
        <v>73100</v>
      </c>
      <c r="B5455" s="1706">
        <v>0.16</v>
      </c>
      <c r="C5455" s="89" t="s">
        <v>10334</v>
      </c>
      <c r="E5455" s="1705" t="s">
        <v>10273</v>
      </c>
    </row>
    <row r="5456" spans="1:5" ht="15" customHeight="1" x14ac:dyDescent="0.35">
      <c r="A5456" s="1705">
        <v>73100</v>
      </c>
      <c r="B5456" s="1706">
        <v>0.16</v>
      </c>
      <c r="C5456" s="100" t="s">
        <v>10335</v>
      </c>
      <c r="E5456" s="1705" t="s">
        <v>10273</v>
      </c>
    </row>
    <row r="5457" spans="1:5" ht="15" customHeight="1" x14ac:dyDescent="0.35">
      <c r="A5457" s="1705">
        <v>73100</v>
      </c>
      <c r="B5457" s="1706">
        <v>0.16</v>
      </c>
      <c r="C5457" s="89" t="s">
        <v>10336</v>
      </c>
      <c r="E5457" s="1705" t="s">
        <v>10273</v>
      </c>
    </row>
    <row r="5458" spans="1:5" ht="15" customHeight="1" x14ac:dyDescent="0.35">
      <c r="A5458" s="1705">
        <v>73100</v>
      </c>
      <c r="B5458" s="1706">
        <v>0.16</v>
      </c>
      <c r="C5458" s="100" t="s">
        <v>10337</v>
      </c>
      <c r="E5458" s="1705" t="s">
        <v>10273</v>
      </c>
    </row>
    <row r="5459" spans="1:5" ht="15" customHeight="1" x14ac:dyDescent="0.35">
      <c r="A5459" s="1705">
        <v>73100</v>
      </c>
      <c r="B5459" s="1706">
        <v>0.16</v>
      </c>
      <c r="C5459" s="100" t="s">
        <v>10338</v>
      </c>
      <c r="E5459" s="1705" t="s">
        <v>10273</v>
      </c>
    </row>
    <row r="5460" spans="1:5" ht="15" customHeight="1" x14ac:dyDescent="0.35">
      <c r="A5460" s="1705">
        <v>73100</v>
      </c>
      <c r="B5460" s="1706">
        <v>0.16</v>
      </c>
      <c r="C5460" s="100" t="s">
        <v>10339</v>
      </c>
      <c r="E5460" s="1705" t="s">
        <v>10273</v>
      </c>
    </row>
    <row r="5461" spans="1:5" ht="15" customHeight="1" x14ac:dyDescent="0.35">
      <c r="A5461" s="1705">
        <v>73100</v>
      </c>
      <c r="B5461" s="1706">
        <v>0.16</v>
      </c>
      <c r="C5461" s="89" t="s">
        <v>10340</v>
      </c>
      <c r="E5461" s="1705" t="s">
        <v>10273</v>
      </c>
    </row>
    <row r="5462" spans="1:5" ht="15" customHeight="1" x14ac:dyDescent="0.35">
      <c r="A5462" s="1705">
        <v>73100</v>
      </c>
      <c r="B5462" s="1706">
        <v>0.16</v>
      </c>
      <c r="C5462" s="89" t="s">
        <v>10341</v>
      </c>
      <c r="E5462" s="1705" t="s">
        <v>10273</v>
      </c>
    </row>
    <row r="5463" spans="1:5" ht="15" customHeight="1" x14ac:dyDescent="0.35">
      <c r="A5463" s="1705">
        <v>73100</v>
      </c>
      <c r="B5463" s="1706">
        <v>0.16</v>
      </c>
      <c r="C5463" s="1705" t="s">
        <v>10342</v>
      </c>
      <c r="E5463" s="1705" t="s">
        <v>10273</v>
      </c>
    </row>
    <row r="5464" spans="1:5" ht="15" customHeight="1" x14ac:dyDescent="0.35">
      <c r="A5464" s="1705">
        <v>73100</v>
      </c>
      <c r="B5464" s="1706">
        <v>0.16</v>
      </c>
      <c r="C5464" s="89" t="s">
        <v>10343</v>
      </c>
      <c r="E5464" s="1705" t="s">
        <v>10273</v>
      </c>
    </row>
    <row r="5465" spans="1:5" ht="15" customHeight="1" x14ac:dyDescent="0.35">
      <c r="A5465" s="1705">
        <v>73100</v>
      </c>
      <c r="B5465" s="1706">
        <v>0.16</v>
      </c>
      <c r="C5465" s="89" t="s">
        <v>10344</v>
      </c>
      <c r="E5465" s="1705" t="s">
        <v>10273</v>
      </c>
    </row>
    <row r="5466" spans="1:5" ht="15" customHeight="1" x14ac:dyDescent="0.35">
      <c r="A5466" s="1705">
        <v>73100</v>
      </c>
      <c r="B5466" s="1706">
        <v>0.16</v>
      </c>
      <c r="C5466" s="100" t="s">
        <v>10345</v>
      </c>
      <c r="E5466" s="1705" t="s">
        <v>10273</v>
      </c>
    </row>
    <row r="5467" spans="1:5" ht="15" customHeight="1" x14ac:dyDescent="0.35">
      <c r="A5467" s="1705">
        <v>73100</v>
      </c>
      <c r="B5467" s="1706">
        <v>0.16</v>
      </c>
      <c r="C5467" s="89" t="s">
        <v>10346</v>
      </c>
      <c r="E5467" s="1705" t="s">
        <v>10273</v>
      </c>
    </row>
    <row r="5468" spans="1:5" ht="15" customHeight="1" x14ac:dyDescent="0.35">
      <c r="A5468" s="1705">
        <v>73100</v>
      </c>
      <c r="B5468" s="1706">
        <v>0.16</v>
      </c>
      <c r="C5468" s="100" t="s">
        <v>12097</v>
      </c>
      <c r="E5468" s="100" t="s">
        <v>12088</v>
      </c>
    </row>
    <row r="5469" spans="1:5" ht="15" customHeight="1" x14ac:dyDescent="0.35">
      <c r="A5469" s="1705">
        <v>73100</v>
      </c>
      <c r="B5469" s="1706">
        <v>0.16</v>
      </c>
      <c r="C5469" s="100" t="s">
        <v>12098</v>
      </c>
      <c r="E5469" s="100" t="s">
        <v>12088</v>
      </c>
    </row>
    <row r="5470" spans="1:5" ht="15" customHeight="1" x14ac:dyDescent="0.35">
      <c r="A5470" s="1705">
        <v>73100</v>
      </c>
      <c r="B5470" s="1706">
        <v>0.16</v>
      </c>
      <c r="C5470" s="89" t="s">
        <v>12582</v>
      </c>
      <c r="E5470" s="1705" t="s">
        <v>12542</v>
      </c>
    </row>
    <row r="5471" spans="1:5" ht="15" customHeight="1" x14ac:dyDescent="0.35">
      <c r="A5471" s="1705">
        <v>73100</v>
      </c>
      <c r="B5471" s="1706">
        <v>0.16</v>
      </c>
      <c r="C5471" s="89" t="s">
        <v>12583</v>
      </c>
      <c r="E5471" s="1705" t="s">
        <v>12542</v>
      </c>
    </row>
    <row r="5472" spans="1:5" ht="15" customHeight="1" x14ac:dyDescent="0.35">
      <c r="A5472" s="1705">
        <v>73100</v>
      </c>
      <c r="B5472" s="1706">
        <v>0.16</v>
      </c>
      <c r="C5472" s="89" t="s">
        <v>12584</v>
      </c>
      <c r="E5472" s="1705" t="s">
        <v>12542</v>
      </c>
    </row>
    <row r="5473" spans="1:9" ht="15" customHeight="1" x14ac:dyDescent="0.35">
      <c r="A5473" s="1705">
        <v>73100</v>
      </c>
      <c r="B5473" s="1706">
        <v>0.16</v>
      </c>
      <c r="C5473" s="89" t="s">
        <v>12585</v>
      </c>
      <c r="E5473" s="1705" t="s">
        <v>12542</v>
      </c>
    </row>
    <row r="5474" spans="1:9" ht="15" customHeight="1" x14ac:dyDescent="0.35">
      <c r="A5474" s="1705">
        <v>73100</v>
      </c>
      <c r="B5474" s="1706">
        <v>0.16</v>
      </c>
      <c r="C5474" s="89" t="s">
        <v>12586</v>
      </c>
      <c r="E5474" s="1705" t="s">
        <v>12542</v>
      </c>
    </row>
    <row r="5475" spans="1:9" ht="15" customHeight="1" x14ac:dyDescent="0.35">
      <c r="A5475" s="1705">
        <v>73100</v>
      </c>
      <c r="B5475" s="1706">
        <v>0.16</v>
      </c>
      <c r="C5475" s="89" t="s">
        <v>12587</v>
      </c>
      <c r="E5475" s="1705" t="s">
        <v>12542</v>
      </c>
    </row>
    <row r="5476" spans="1:9" ht="15" customHeight="1" x14ac:dyDescent="0.35">
      <c r="A5476" s="1705">
        <v>73100</v>
      </c>
      <c r="B5476" s="1706">
        <v>0.16</v>
      </c>
      <c r="C5476" s="89" t="s">
        <v>12588</v>
      </c>
      <c r="E5476" s="1705" t="s">
        <v>12542</v>
      </c>
    </row>
    <row r="5477" spans="1:9" ht="15" customHeight="1" x14ac:dyDescent="0.35">
      <c r="A5477" s="1705">
        <v>73100</v>
      </c>
      <c r="B5477" s="1706">
        <v>0.16</v>
      </c>
      <c r="C5477" s="89" t="s">
        <v>12589</v>
      </c>
      <c r="E5477" s="1705" t="s">
        <v>12542</v>
      </c>
    </row>
    <row r="5478" spans="1:9" ht="15" customHeight="1" x14ac:dyDescent="0.35">
      <c r="A5478" s="1705">
        <v>73100</v>
      </c>
      <c r="B5478" s="1706">
        <v>0.16</v>
      </c>
      <c r="C5478" s="100" t="s">
        <v>3755</v>
      </c>
      <c r="E5478" s="1705" t="s">
        <v>13383</v>
      </c>
    </row>
    <row r="5479" spans="1:9" ht="15" customHeight="1" x14ac:dyDescent="0.35">
      <c r="A5479" s="1705">
        <v>73100</v>
      </c>
      <c r="B5479" s="1706">
        <v>0.16</v>
      </c>
      <c r="C5479" s="100" t="s">
        <v>3756</v>
      </c>
      <c r="E5479" s="1705" t="s">
        <v>13383</v>
      </c>
      <c r="F5479" s="100"/>
      <c r="I5479" s="100"/>
    </row>
    <row r="5480" spans="1:9" ht="15" customHeight="1" x14ac:dyDescent="0.35">
      <c r="A5480" s="1705">
        <v>73100</v>
      </c>
      <c r="B5480" s="1706">
        <v>0.16</v>
      </c>
      <c r="C5480" s="100" t="s">
        <v>13599</v>
      </c>
      <c r="E5480" s="1705" t="s">
        <v>13580</v>
      </c>
    </row>
    <row r="5481" spans="1:9" ht="15" customHeight="1" x14ac:dyDescent="0.35">
      <c r="A5481" s="1705">
        <v>73100</v>
      </c>
      <c r="B5481" s="1706">
        <v>0.16</v>
      </c>
      <c r="C5481" s="100" t="s">
        <v>13600</v>
      </c>
      <c r="E5481" s="1705" t="s">
        <v>13580</v>
      </c>
    </row>
    <row r="5482" spans="1:9" ht="15" customHeight="1" x14ac:dyDescent="0.35">
      <c r="A5482" s="1705">
        <v>73100</v>
      </c>
      <c r="B5482" s="1706">
        <v>0.16</v>
      </c>
      <c r="C5482" s="100" t="s">
        <v>13601</v>
      </c>
      <c r="E5482" s="1705" t="s">
        <v>13580</v>
      </c>
    </row>
    <row r="5483" spans="1:9" ht="15" customHeight="1" x14ac:dyDescent="0.35">
      <c r="A5483" s="1705">
        <v>73100</v>
      </c>
      <c r="B5483" s="1706">
        <v>0.16</v>
      </c>
      <c r="C5483" s="100" t="s">
        <v>13602</v>
      </c>
      <c r="E5483" s="1705" t="s">
        <v>13580</v>
      </c>
    </row>
    <row r="5484" spans="1:9" ht="15" customHeight="1" x14ac:dyDescent="0.35">
      <c r="A5484" s="1705">
        <v>73110</v>
      </c>
      <c r="B5484" s="1706">
        <v>0.17</v>
      </c>
      <c r="C5484" s="89" t="s">
        <v>2705</v>
      </c>
      <c r="E5484" s="1705" t="s">
        <v>19</v>
      </c>
    </row>
    <row r="5485" spans="1:9" ht="15" customHeight="1" x14ac:dyDescent="0.35">
      <c r="A5485" s="1705">
        <v>73110</v>
      </c>
      <c r="B5485" s="1706">
        <v>0.17</v>
      </c>
      <c r="C5485" s="100" t="s">
        <v>2706</v>
      </c>
      <c r="E5485" s="1705" t="s">
        <v>19</v>
      </c>
    </row>
    <row r="5486" spans="1:9" ht="15" customHeight="1" x14ac:dyDescent="0.35">
      <c r="A5486" s="1705">
        <v>73110</v>
      </c>
      <c r="B5486" s="1706">
        <v>0.17</v>
      </c>
      <c r="C5486" s="100" t="s">
        <v>2707</v>
      </c>
      <c r="E5486" s="1705" t="s">
        <v>19</v>
      </c>
    </row>
    <row r="5487" spans="1:9" ht="15" customHeight="1" x14ac:dyDescent="0.35">
      <c r="A5487" s="1705">
        <v>73110</v>
      </c>
      <c r="B5487" s="1706">
        <v>0.17</v>
      </c>
      <c r="C5487" s="100" t="s">
        <v>73</v>
      </c>
      <c r="E5487" s="1705" t="s">
        <v>39</v>
      </c>
    </row>
    <row r="5488" spans="1:9" ht="15" customHeight="1" x14ac:dyDescent="0.35">
      <c r="A5488" s="1705">
        <v>73110</v>
      </c>
      <c r="B5488" s="1706">
        <v>0.17</v>
      </c>
      <c r="C5488" s="100" t="s">
        <v>74</v>
      </c>
      <c r="E5488" s="1705" t="s">
        <v>39</v>
      </c>
      <c r="F5488" s="100"/>
      <c r="I5488" s="100"/>
    </row>
    <row r="5489" spans="1:9" ht="15" customHeight="1" x14ac:dyDescent="0.35">
      <c r="A5489" s="1705">
        <v>73110</v>
      </c>
      <c r="B5489" s="1706">
        <v>0.17</v>
      </c>
      <c r="C5489" s="100" t="s">
        <v>75</v>
      </c>
      <c r="E5489" s="1705" t="s">
        <v>39</v>
      </c>
    </row>
    <row r="5490" spans="1:9" ht="15" customHeight="1" x14ac:dyDescent="0.35">
      <c r="A5490" s="1705">
        <v>73110</v>
      </c>
      <c r="B5490" s="1706">
        <v>0.17</v>
      </c>
      <c r="C5490" s="100" t="s">
        <v>239</v>
      </c>
      <c r="E5490" s="1705" t="s">
        <v>182</v>
      </c>
    </row>
    <row r="5491" spans="1:9" ht="15" customHeight="1" x14ac:dyDescent="0.35">
      <c r="A5491" s="1705">
        <v>73110</v>
      </c>
      <c r="B5491" s="1706">
        <v>0.17</v>
      </c>
      <c r="C5491" s="100" t="s">
        <v>240</v>
      </c>
      <c r="E5491" s="1705" t="s">
        <v>182</v>
      </c>
    </row>
    <row r="5492" spans="1:9" ht="15" customHeight="1" x14ac:dyDescent="0.35">
      <c r="A5492" s="1705">
        <v>73110</v>
      </c>
      <c r="B5492" s="1706">
        <v>0.17</v>
      </c>
      <c r="C5492" s="100" t="s">
        <v>241</v>
      </c>
      <c r="E5492" s="1705" t="s">
        <v>182</v>
      </c>
    </row>
    <row r="5493" spans="1:9" ht="15" customHeight="1" x14ac:dyDescent="0.35">
      <c r="A5493" s="1705">
        <v>73110</v>
      </c>
      <c r="B5493" s="1706">
        <v>0.17</v>
      </c>
      <c r="C5493" s="100" t="s">
        <v>242</v>
      </c>
      <c r="E5493" s="1705" t="s">
        <v>182</v>
      </c>
    </row>
    <row r="5494" spans="1:9" ht="15" customHeight="1" x14ac:dyDescent="0.35">
      <c r="A5494" s="1747">
        <v>73110</v>
      </c>
      <c r="B5494" s="1745">
        <v>0.17</v>
      </c>
      <c r="C5494" s="1746" t="s">
        <v>587</v>
      </c>
      <c r="E5494" s="1705" t="s">
        <v>532</v>
      </c>
    </row>
    <row r="5495" spans="1:9" ht="15" customHeight="1" x14ac:dyDescent="0.35">
      <c r="A5495" s="1747">
        <v>73110</v>
      </c>
      <c r="B5495" s="1745">
        <v>0.17</v>
      </c>
      <c r="C5495" s="1746" t="s">
        <v>588</v>
      </c>
      <c r="E5495" s="1705" t="s">
        <v>532</v>
      </c>
    </row>
    <row r="5496" spans="1:9" ht="15" customHeight="1" x14ac:dyDescent="0.35">
      <c r="A5496" s="1705">
        <v>73110</v>
      </c>
      <c r="B5496" s="1706">
        <v>0.17</v>
      </c>
      <c r="C5496" s="89" t="s">
        <v>791</v>
      </c>
      <c r="E5496" s="1705" t="s">
        <v>770</v>
      </c>
    </row>
    <row r="5497" spans="1:9" ht="15" customHeight="1" x14ac:dyDescent="0.35">
      <c r="A5497" s="1705">
        <v>73110</v>
      </c>
      <c r="B5497" s="1706">
        <v>0.17</v>
      </c>
      <c r="C5497" s="89" t="s">
        <v>792</v>
      </c>
      <c r="E5497" s="1705" t="s">
        <v>770</v>
      </c>
    </row>
    <row r="5498" spans="1:9" ht="15" customHeight="1" x14ac:dyDescent="0.35">
      <c r="A5498" s="1705">
        <v>73110</v>
      </c>
      <c r="B5498" s="1706">
        <v>0.17</v>
      </c>
      <c r="C5498" s="89" t="s">
        <v>793</v>
      </c>
      <c r="E5498" s="1705" t="s">
        <v>770</v>
      </c>
    </row>
    <row r="5499" spans="1:9" ht="15" customHeight="1" x14ac:dyDescent="0.35">
      <c r="A5499" s="1705">
        <v>73110</v>
      </c>
      <c r="B5499" s="1706">
        <v>0.17</v>
      </c>
      <c r="C5499" s="89" t="s">
        <v>794</v>
      </c>
      <c r="E5499" s="1705" t="s">
        <v>770</v>
      </c>
    </row>
    <row r="5500" spans="1:9" ht="15" customHeight="1" x14ac:dyDescent="0.35">
      <c r="A5500" s="1705">
        <v>73110</v>
      </c>
      <c r="B5500" s="1706">
        <v>0.17</v>
      </c>
      <c r="C5500" s="89" t="s">
        <v>13935</v>
      </c>
      <c r="E5500" s="100" t="s">
        <v>875</v>
      </c>
    </row>
    <row r="5501" spans="1:9" ht="15" customHeight="1" x14ac:dyDescent="0.35">
      <c r="A5501" s="1705">
        <v>73110</v>
      </c>
      <c r="B5501" s="1706">
        <v>0.17</v>
      </c>
      <c r="C5501" s="89" t="s">
        <v>13936</v>
      </c>
      <c r="E5501" s="100" t="s">
        <v>875</v>
      </c>
    </row>
    <row r="5502" spans="1:9" ht="15" customHeight="1" x14ac:dyDescent="0.35">
      <c r="A5502" s="1705">
        <v>73110</v>
      </c>
      <c r="B5502" s="1706">
        <v>0.17</v>
      </c>
      <c r="C5502" s="100" t="s">
        <v>8517</v>
      </c>
      <c r="E5502" s="1705" t="s">
        <v>875</v>
      </c>
      <c r="F5502" s="100"/>
      <c r="I5502" s="100"/>
    </row>
    <row r="5503" spans="1:9" ht="15" customHeight="1" x14ac:dyDescent="0.35">
      <c r="A5503" s="1705">
        <v>73110</v>
      </c>
      <c r="B5503" s="1706">
        <v>0.17</v>
      </c>
      <c r="C5503" s="100" t="s">
        <v>8518</v>
      </c>
      <c r="E5503" s="1705" t="s">
        <v>875</v>
      </c>
    </row>
    <row r="5504" spans="1:9" ht="15" customHeight="1" x14ac:dyDescent="0.35">
      <c r="A5504" s="1705">
        <v>73110</v>
      </c>
      <c r="B5504" s="1706">
        <v>0.17</v>
      </c>
      <c r="C5504" s="89" t="s">
        <v>13937</v>
      </c>
      <c r="E5504" s="100" t="s">
        <v>875</v>
      </c>
    </row>
    <row r="5505" spans="1:9" ht="15" customHeight="1" x14ac:dyDescent="0.35">
      <c r="A5505" s="1705">
        <v>73110</v>
      </c>
      <c r="B5505" s="1706">
        <v>0.17</v>
      </c>
      <c r="C5505" s="89" t="s">
        <v>13938</v>
      </c>
      <c r="E5505" s="100" t="s">
        <v>875</v>
      </c>
    </row>
    <row r="5506" spans="1:9" ht="15" customHeight="1" x14ac:dyDescent="0.35">
      <c r="A5506" s="1705">
        <v>73110</v>
      </c>
      <c r="B5506" s="1706">
        <v>0.17</v>
      </c>
      <c r="C5506" s="89" t="s">
        <v>13939</v>
      </c>
      <c r="E5506" s="100" t="s">
        <v>875</v>
      </c>
    </row>
    <row r="5507" spans="1:9" ht="15" customHeight="1" x14ac:dyDescent="0.35">
      <c r="A5507" s="1705">
        <v>73110</v>
      </c>
      <c r="B5507" s="1706">
        <v>0.17</v>
      </c>
      <c r="C5507" s="100" t="s">
        <v>928</v>
      </c>
      <c r="E5507" s="1705" t="s">
        <v>879</v>
      </c>
    </row>
    <row r="5508" spans="1:9" ht="15" customHeight="1" x14ac:dyDescent="0.35">
      <c r="A5508" s="1705">
        <v>73110</v>
      </c>
      <c r="B5508" s="1706">
        <v>0.17</v>
      </c>
      <c r="C5508" s="100" t="s">
        <v>929</v>
      </c>
      <c r="E5508" s="1705" t="s">
        <v>879</v>
      </c>
    </row>
    <row r="5509" spans="1:9" ht="15" customHeight="1" x14ac:dyDescent="0.35">
      <c r="A5509" s="1705">
        <v>73110</v>
      </c>
      <c r="B5509" s="1706">
        <v>0.17</v>
      </c>
      <c r="C5509" s="100" t="s">
        <v>1316</v>
      </c>
      <c r="E5509" s="1705" t="s">
        <v>1280</v>
      </c>
    </row>
    <row r="5510" spans="1:9" ht="15" customHeight="1" x14ac:dyDescent="0.35">
      <c r="A5510" s="1705">
        <v>73110</v>
      </c>
      <c r="B5510" s="1706">
        <v>0.17</v>
      </c>
      <c r="C5510" s="100" t="s">
        <v>1317</v>
      </c>
      <c r="E5510" s="1705" t="s">
        <v>1280</v>
      </c>
    </row>
    <row r="5511" spans="1:9" ht="15" customHeight="1" x14ac:dyDescent="0.35">
      <c r="A5511" s="1705">
        <v>73110</v>
      </c>
      <c r="B5511" s="1706">
        <v>0.17</v>
      </c>
      <c r="C5511" s="1705" t="s">
        <v>1466</v>
      </c>
      <c r="E5511" s="1705" t="s">
        <v>1433</v>
      </c>
    </row>
    <row r="5512" spans="1:9" ht="15" customHeight="1" x14ac:dyDescent="0.35">
      <c r="A5512" s="1753">
        <v>73110</v>
      </c>
      <c r="B5512" s="1706">
        <v>0.17</v>
      </c>
      <c r="C5512" s="1742" t="s">
        <v>1467</v>
      </c>
      <c r="E5512" s="1705" t="s">
        <v>1433</v>
      </c>
    </row>
    <row r="5513" spans="1:9" ht="15" customHeight="1" x14ac:dyDescent="0.35">
      <c r="A5513" s="1705">
        <v>73110</v>
      </c>
      <c r="B5513" s="1706">
        <v>0.17</v>
      </c>
      <c r="C5513" s="89" t="s">
        <v>1791</v>
      </c>
      <c r="E5513" s="1705" t="s">
        <v>1755</v>
      </c>
      <c r="F5513" s="100"/>
      <c r="I5513" s="100"/>
    </row>
    <row r="5514" spans="1:9" ht="15" customHeight="1" x14ac:dyDescent="0.35">
      <c r="A5514" s="1705">
        <v>73110</v>
      </c>
      <c r="B5514" s="1706">
        <v>0.17</v>
      </c>
      <c r="C5514" s="89" t="s">
        <v>1792</v>
      </c>
      <c r="E5514" s="1705" t="s">
        <v>1755</v>
      </c>
    </row>
    <row r="5515" spans="1:9" ht="15" customHeight="1" x14ac:dyDescent="0.35">
      <c r="A5515" s="1705">
        <v>73110</v>
      </c>
      <c r="B5515" s="1706">
        <v>0.17</v>
      </c>
      <c r="C5515" s="100" t="s">
        <v>2277</v>
      </c>
      <c r="E5515" s="1705" t="s">
        <v>2237</v>
      </c>
    </row>
    <row r="5516" spans="1:9" ht="15" customHeight="1" x14ac:dyDescent="0.35">
      <c r="A5516" s="1705">
        <v>73110</v>
      </c>
      <c r="B5516" s="1706">
        <v>0.17</v>
      </c>
      <c r="C5516" s="100" t="s">
        <v>2278</v>
      </c>
      <c r="E5516" s="1705" t="s">
        <v>2237</v>
      </c>
    </row>
    <row r="5517" spans="1:9" ht="15" customHeight="1" x14ac:dyDescent="0.35">
      <c r="A5517" s="1705">
        <v>73110</v>
      </c>
      <c r="B5517" s="1706">
        <v>0.17</v>
      </c>
      <c r="C5517" s="100" t="s">
        <v>3062</v>
      </c>
      <c r="E5517" s="1705" t="s">
        <v>2994</v>
      </c>
    </row>
    <row r="5518" spans="1:9" ht="15" customHeight="1" x14ac:dyDescent="0.35">
      <c r="A5518" s="1705">
        <v>73110</v>
      </c>
      <c r="B5518" s="1706">
        <v>0.17</v>
      </c>
      <c r="C5518" s="100" t="s">
        <v>3063</v>
      </c>
      <c r="E5518" s="1705" t="s">
        <v>2994</v>
      </c>
    </row>
    <row r="5519" spans="1:9" ht="15" customHeight="1" x14ac:dyDescent="0.35">
      <c r="A5519" s="1705">
        <v>73110</v>
      </c>
      <c r="B5519" s="1706">
        <v>0.17</v>
      </c>
      <c r="C5519" s="100" t="s">
        <v>3064</v>
      </c>
      <c r="E5519" s="1705" t="s">
        <v>2994</v>
      </c>
    </row>
    <row r="5520" spans="1:9" ht="15" customHeight="1" x14ac:dyDescent="0.35">
      <c r="A5520" s="1705">
        <v>73110</v>
      </c>
      <c r="B5520" s="1706">
        <v>0.17</v>
      </c>
      <c r="C5520" s="89" t="s">
        <v>4317</v>
      </c>
      <c r="E5520" s="1705" t="s">
        <v>4266</v>
      </c>
    </row>
    <row r="5521" spans="1:9" ht="15" customHeight="1" x14ac:dyDescent="0.35">
      <c r="A5521" s="1705">
        <v>73110</v>
      </c>
      <c r="B5521" s="1706">
        <v>0.17</v>
      </c>
      <c r="C5521" s="89" t="s">
        <v>4318</v>
      </c>
      <c r="E5521" s="1705" t="s">
        <v>4266</v>
      </c>
      <c r="F5521" s="100"/>
      <c r="I5521" s="100"/>
    </row>
    <row r="5522" spans="1:9" ht="15" customHeight="1" x14ac:dyDescent="0.35">
      <c r="A5522" s="1705">
        <v>73110</v>
      </c>
      <c r="B5522" s="1706">
        <v>0.17</v>
      </c>
      <c r="C5522" s="100" t="s">
        <v>4656</v>
      </c>
      <c r="E5522" s="100" t="s">
        <v>4609</v>
      </c>
    </row>
    <row r="5523" spans="1:9" ht="15" customHeight="1" x14ac:dyDescent="0.35">
      <c r="A5523" s="1705">
        <v>73110</v>
      </c>
      <c r="B5523" s="1706">
        <v>0.17</v>
      </c>
      <c r="C5523" s="100" t="s">
        <v>4657</v>
      </c>
      <c r="E5523" s="100" t="s">
        <v>4609</v>
      </c>
    </row>
    <row r="5524" spans="1:9" ht="15" customHeight="1" x14ac:dyDescent="0.35">
      <c r="A5524" s="1705">
        <v>73110</v>
      </c>
      <c r="B5524" s="1706">
        <v>0.17</v>
      </c>
      <c r="C5524" s="89" t="s">
        <v>4978</v>
      </c>
      <c r="E5524" s="100" t="s">
        <v>4946</v>
      </c>
    </row>
    <row r="5525" spans="1:9" ht="15" customHeight="1" x14ac:dyDescent="0.35">
      <c r="A5525" s="1705">
        <v>73110</v>
      </c>
      <c r="B5525" s="1706">
        <v>0.17</v>
      </c>
      <c r="C5525" s="89" t="s">
        <v>4979</v>
      </c>
      <c r="E5525" s="100" t="s">
        <v>4946</v>
      </c>
      <c r="F5525" s="100"/>
      <c r="I5525" s="100"/>
    </row>
    <row r="5526" spans="1:9" ht="15" customHeight="1" x14ac:dyDescent="0.35">
      <c r="A5526" s="1705">
        <v>73110</v>
      </c>
      <c r="B5526" s="1706">
        <v>0.17</v>
      </c>
      <c r="C5526" s="89" t="s">
        <v>5208</v>
      </c>
      <c r="E5526" s="100" t="s">
        <v>5155</v>
      </c>
    </row>
    <row r="5527" spans="1:9" ht="15" customHeight="1" x14ac:dyDescent="0.35">
      <c r="A5527" s="1705">
        <v>73110</v>
      </c>
      <c r="B5527" s="1706">
        <v>0.17</v>
      </c>
      <c r="C5527" s="89" t="s">
        <v>5209</v>
      </c>
      <c r="E5527" s="100" t="s">
        <v>5155</v>
      </c>
    </row>
    <row r="5528" spans="1:9" ht="15" customHeight="1" x14ac:dyDescent="0.35">
      <c r="A5528" s="1705">
        <v>73110</v>
      </c>
      <c r="B5528" s="1706">
        <v>0.17</v>
      </c>
      <c r="C5528" s="100" t="s">
        <v>5507</v>
      </c>
      <c r="E5528" s="100" t="s">
        <v>5452</v>
      </c>
    </row>
    <row r="5529" spans="1:9" ht="15" customHeight="1" x14ac:dyDescent="0.35">
      <c r="A5529" s="1705">
        <v>73110</v>
      </c>
      <c r="B5529" s="1706">
        <v>0.17</v>
      </c>
      <c r="C5529" s="100" t="s">
        <v>5508</v>
      </c>
      <c r="E5529" s="100" t="s">
        <v>5452</v>
      </c>
    </row>
    <row r="5530" spans="1:9" ht="15" customHeight="1" x14ac:dyDescent="0.35">
      <c r="A5530" s="1705">
        <v>73110</v>
      </c>
      <c r="B5530" s="1706">
        <v>0.17</v>
      </c>
      <c r="C5530" s="100" t="s">
        <v>5728</v>
      </c>
      <c r="E5530" s="100" t="s">
        <v>5695</v>
      </c>
    </row>
    <row r="5531" spans="1:9" ht="15" customHeight="1" x14ac:dyDescent="0.35">
      <c r="A5531" s="1705">
        <v>73110</v>
      </c>
      <c r="B5531" s="1706">
        <v>0.17</v>
      </c>
      <c r="C5531" s="100" t="s">
        <v>5729</v>
      </c>
      <c r="E5531" s="100" t="s">
        <v>5695</v>
      </c>
      <c r="F5531" s="100"/>
      <c r="I5531" s="100"/>
    </row>
    <row r="5532" spans="1:9" ht="15" customHeight="1" x14ac:dyDescent="0.35">
      <c r="A5532" s="1705">
        <v>73110</v>
      </c>
      <c r="B5532" s="1706">
        <v>0.17</v>
      </c>
      <c r="C5532" s="89" t="s">
        <v>8107</v>
      </c>
      <c r="E5532" s="100" t="s">
        <v>5912</v>
      </c>
    </row>
    <row r="5533" spans="1:9" ht="15" customHeight="1" x14ac:dyDescent="0.35">
      <c r="A5533" s="1705">
        <v>73110</v>
      </c>
      <c r="B5533" s="1706">
        <v>0.17</v>
      </c>
      <c r="C5533" s="89" t="s">
        <v>8108</v>
      </c>
      <c r="E5533" s="100" t="s">
        <v>5912</v>
      </c>
    </row>
    <row r="5534" spans="1:9" ht="15" customHeight="1" x14ac:dyDescent="0.35">
      <c r="A5534" s="1705">
        <v>73110</v>
      </c>
      <c r="B5534" s="1706">
        <v>0.17</v>
      </c>
      <c r="C5534" s="100" t="s">
        <v>2705</v>
      </c>
      <c r="E5534" s="100" t="s">
        <v>5923</v>
      </c>
    </row>
    <row r="5535" spans="1:9" ht="15" customHeight="1" x14ac:dyDescent="0.35">
      <c r="A5535" s="1705">
        <v>73110</v>
      </c>
      <c r="B5535" s="1706">
        <v>0.17</v>
      </c>
      <c r="C5535" s="100" t="s">
        <v>5965</v>
      </c>
      <c r="E5535" s="100" t="s">
        <v>5923</v>
      </c>
    </row>
    <row r="5536" spans="1:9" ht="15" customHeight="1" x14ac:dyDescent="0.35">
      <c r="A5536" s="1705">
        <v>73110</v>
      </c>
      <c r="B5536" s="1706">
        <v>0.17</v>
      </c>
      <c r="C5536" s="89" t="s">
        <v>6175</v>
      </c>
      <c r="E5536" s="100" t="s">
        <v>6110</v>
      </c>
    </row>
    <row r="5537" spans="1:9" ht="15" customHeight="1" x14ac:dyDescent="0.35">
      <c r="A5537" s="1705">
        <v>73110</v>
      </c>
      <c r="B5537" s="1706">
        <v>0.17</v>
      </c>
      <c r="C5537" s="89" t="s">
        <v>6176</v>
      </c>
      <c r="E5537" s="100" t="s">
        <v>6110</v>
      </c>
      <c r="F5537" s="100"/>
      <c r="I5537" s="100"/>
    </row>
    <row r="5538" spans="1:9" ht="15" customHeight="1" x14ac:dyDescent="0.35">
      <c r="A5538" s="1705">
        <v>73110</v>
      </c>
      <c r="B5538" s="1706">
        <v>0.17</v>
      </c>
      <c r="C5538" s="100" t="s">
        <v>6515</v>
      </c>
      <c r="E5538" s="100" t="s">
        <v>6503</v>
      </c>
    </row>
    <row r="5539" spans="1:9" ht="15" customHeight="1" x14ac:dyDescent="0.35">
      <c r="A5539" s="1705">
        <v>73110</v>
      </c>
      <c r="B5539" s="1706">
        <v>0.17</v>
      </c>
      <c r="C5539" s="100" t="s">
        <v>6516</v>
      </c>
      <c r="E5539" s="100" t="s">
        <v>6503</v>
      </c>
    </row>
    <row r="5540" spans="1:9" ht="15" customHeight="1" x14ac:dyDescent="0.35">
      <c r="A5540" s="1705">
        <v>73110</v>
      </c>
      <c r="B5540" s="1706">
        <v>0.17</v>
      </c>
      <c r="C5540" s="89" t="s">
        <v>7039</v>
      </c>
      <c r="E5540" s="1705" t="s">
        <v>6965</v>
      </c>
    </row>
    <row r="5541" spans="1:9" ht="15" customHeight="1" x14ac:dyDescent="0.35">
      <c r="A5541" s="1705">
        <v>73110</v>
      </c>
      <c r="B5541" s="1706">
        <v>0.17</v>
      </c>
      <c r="C5541" s="89" t="s">
        <v>7040</v>
      </c>
      <c r="E5541" s="1705" t="s">
        <v>6965</v>
      </c>
    </row>
    <row r="5542" spans="1:9" ht="15" customHeight="1" x14ac:dyDescent="0.35">
      <c r="A5542" s="1705">
        <v>73110</v>
      </c>
      <c r="B5542" s="1706">
        <v>0.17</v>
      </c>
      <c r="C5542" s="89" t="s">
        <v>7041</v>
      </c>
      <c r="E5542" s="1705" t="s">
        <v>6965</v>
      </c>
    </row>
    <row r="5543" spans="1:9" ht="15" customHeight="1" x14ac:dyDescent="0.35">
      <c r="A5543" s="1705">
        <v>73110</v>
      </c>
      <c r="B5543" s="1706">
        <v>0.17</v>
      </c>
      <c r="C5543" s="89" t="s">
        <v>5965</v>
      </c>
      <c r="E5543" s="1705" t="s">
        <v>6965</v>
      </c>
    </row>
    <row r="5544" spans="1:9" ht="15" customHeight="1" x14ac:dyDescent="0.35">
      <c r="A5544" s="1705">
        <v>73110</v>
      </c>
      <c r="B5544" s="1706">
        <v>0.17</v>
      </c>
      <c r="C5544" s="89" t="s">
        <v>7349</v>
      </c>
      <c r="E5544" s="1705" t="s">
        <v>7410</v>
      </c>
    </row>
    <row r="5545" spans="1:9" ht="15" customHeight="1" x14ac:dyDescent="0.35">
      <c r="A5545" s="1705">
        <v>73110</v>
      </c>
      <c r="B5545" s="1706">
        <v>0.17</v>
      </c>
      <c r="C5545" s="89" t="s">
        <v>7350</v>
      </c>
      <c r="E5545" s="1705" t="s">
        <v>7410</v>
      </c>
    </row>
    <row r="5546" spans="1:9" ht="15" customHeight="1" x14ac:dyDescent="0.35">
      <c r="A5546" s="1705">
        <v>73110</v>
      </c>
      <c r="B5546" s="1706">
        <v>0.17</v>
      </c>
      <c r="C5546" s="100" t="s">
        <v>7474</v>
      </c>
      <c r="E5546" s="1705" t="s">
        <v>7428</v>
      </c>
    </row>
    <row r="5547" spans="1:9" ht="15" customHeight="1" x14ac:dyDescent="0.35">
      <c r="A5547" s="1705">
        <v>73110</v>
      </c>
      <c r="B5547" s="1706">
        <v>0.17</v>
      </c>
      <c r="C5547" s="100" t="s">
        <v>7475</v>
      </c>
      <c r="E5547" s="1705" t="s">
        <v>7428</v>
      </c>
    </row>
    <row r="5548" spans="1:9" ht="15" customHeight="1" x14ac:dyDescent="0.35">
      <c r="A5548" s="1705">
        <v>73110</v>
      </c>
      <c r="B5548" s="1706">
        <v>0.17</v>
      </c>
      <c r="C5548" s="89" t="s">
        <v>7999</v>
      </c>
      <c r="E5548" s="100" t="s">
        <v>7979</v>
      </c>
    </row>
    <row r="5549" spans="1:9" ht="15" customHeight="1" x14ac:dyDescent="0.35">
      <c r="A5549" s="1705">
        <v>73110</v>
      </c>
      <c r="B5549" s="1706">
        <v>0.17</v>
      </c>
      <c r="C5549" s="89" t="s">
        <v>8000</v>
      </c>
      <c r="E5549" s="100" t="s">
        <v>7979</v>
      </c>
    </row>
    <row r="5550" spans="1:9" ht="15" customHeight="1" x14ac:dyDescent="0.35">
      <c r="A5550" s="1705">
        <v>73110</v>
      </c>
      <c r="B5550" s="1706">
        <v>0.17</v>
      </c>
      <c r="C5550" s="89" t="s">
        <v>8415</v>
      </c>
      <c r="E5550" s="100" t="s">
        <v>8381</v>
      </c>
    </row>
    <row r="5551" spans="1:9" ht="15" customHeight="1" x14ac:dyDescent="0.35">
      <c r="A5551" s="1705">
        <v>73110</v>
      </c>
      <c r="B5551" s="1706">
        <v>0.17</v>
      </c>
      <c r="C5551" s="89" t="s">
        <v>8416</v>
      </c>
      <c r="E5551" s="100" t="s">
        <v>8381</v>
      </c>
    </row>
    <row r="5552" spans="1:9" ht="15" customHeight="1" x14ac:dyDescent="0.35">
      <c r="A5552" s="1705">
        <v>73110</v>
      </c>
      <c r="B5552" s="1706">
        <v>0.17</v>
      </c>
      <c r="C5552" s="89" t="s">
        <v>4657</v>
      </c>
      <c r="E5552" s="100" t="s">
        <v>8381</v>
      </c>
    </row>
    <row r="5553" spans="1:9" ht="15" customHeight="1" x14ac:dyDescent="0.35">
      <c r="A5553" s="1705">
        <v>73110</v>
      </c>
      <c r="B5553" s="1706">
        <v>0.17</v>
      </c>
      <c r="C5553" s="100" t="s">
        <v>8754</v>
      </c>
      <c r="E5553" s="1705" t="s">
        <v>8689</v>
      </c>
    </row>
    <row r="5554" spans="1:9" ht="15" customHeight="1" x14ac:dyDescent="0.35">
      <c r="A5554" s="1705">
        <v>73110</v>
      </c>
      <c r="B5554" s="1706">
        <v>0.17</v>
      </c>
      <c r="C5554" s="89" t="s">
        <v>8755</v>
      </c>
      <c r="E5554" s="1705" t="s">
        <v>8689</v>
      </c>
      <c r="F5554" s="100"/>
      <c r="I5554" s="100"/>
    </row>
    <row r="5555" spans="1:9" ht="15" customHeight="1" x14ac:dyDescent="0.35">
      <c r="A5555" s="1705">
        <v>73110</v>
      </c>
      <c r="B5555" s="1706">
        <v>0.17</v>
      </c>
      <c r="C5555" s="89" t="s">
        <v>8756</v>
      </c>
      <c r="E5555" s="1705" t="s">
        <v>8689</v>
      </c>
      <c r="F5555" s="100"/>
      <c r="I5555" s="100"/>
    </row>
    <row r="5556" spans="1:9" ht="15" customHeight="1" x14ac:dyDescent="0.35">
      <c r="A5556" s="1705">
        <v>73110</v>
      </c>
      <c r="B5556" s="1706">
        <v>0.17</v>
      </c>
      <c r="C5556" s="89" t="s">
        <v>9186</v>
      </c>
      <c r="E5556" s="1738" t="s">
        <v>9126</v>
      </c>
    </row>
    <row r="5557" spans="1:9" ht="15" customHeight="1" x14ac:dyDescent="0.35">
      <c r="A5557" s="1705">
        <v>73110</v>
      </c>
      <c r="B5557" s="1706">
        <v>0.17</v>
      </c>
      <c r="C5557" s="89" t="s">
        <v>9187</v>
      </c>
      <c r="E5557" s="1738" t="s">
        <v>9126</v>
      </c>
    </row>
    <row r="5558" spans="1:9" ht="15" customHeight="1" x14ac:dyDescent="0.35">
      <c r="A5558" s="1705">
        <v>73110</v>
      </c>
      <c r="B5558" s="1706">
        <v>0.17</v>
      </c>
      <c r="C5558" s="89" t="s">
        <v>9188</v>
      </c>
      <c r="E5558" s="1738" t="s">
        <v>9126</v>
      </c>
    </row>
    <row r="5559" spans="1:9" ht="15" customHeight="1" x14ac:dyDescent="0.35">
      <c r="A5559" s="1705">
        <v>73110</v>
      </c>
      <c r="B5559" s="1706">
        <v>0.17</v>
      </c>
      <c r="C5559" s="89" t="s">
        <v>9189</v>
      </c>
      <c r="E5559" s="1738" t="s">
        <v>9126</v>
      </c>
    </row>
    <row r="5560" spans="1:9" ht="15" customHeight="1" x14ac:dyDescent="0.35">
      <c r="A5560" s="1705">
        <v>73110</v>
      </c>
      <c r="B5560" s="1706">
        <v>0.17</v>
      </c>
      <c r="C5560" s="89" t="s">
        <v>9190</v>
      </c>
      <c r="E5560" s="1738" t="s">
        <v>9126</v>
      </c>
    </row>
    <row r="5561" spans="1:9" ht="15" customHeight="1" x14ac:dyDescent="0.35">
      <c r="A5561" s="1705">
        <v>73110</v>
      </c>
      <c r="B5561" s="1706">
        <v>0.17</v>
      </c>
      <c r="C5561" s="89" t="s">
        <v>9191</v>
      </c>
      <c r="E5561" s="1738" t="s">
        <v>9126</v>
      </c>
    </row>
    <row r="5562" spans="1:9" ht="15" customHeight="1" x14ac:dyDescent="0.35">
      <c r="A5562" s="1705">
        <v>73110</v>
      </c>
      <c r="B5562" s="1706">
        <v>0.17</v>
      </c>
      <c r="C5562" s="100" t="s">
        <v>9663</v>
      </c>
      <c r="E5562" s="1705" t="s">
        <v>9583</v>
      </c>
    </row>
    <row r="5563" spans="1:9" ht="15" customHeight="1" x14ac:dyDescent="0.35">
      <c r="A5563" s="1705">
        <v>73110</v>
      </c>
      <c r="B5563" s="1706">
        <v>0.17</v>
      </c>
      <c r="C5563" s="100" t="s">
        <v>9664</v>
      </c>
      <c r="E5563" s="1705" t="s">
        <v>9583</v>
      </c>
    </row>
    <row r="5564" spans="1:9" ht="15" customHeight="1" x14ac:dyDescent="0.35">
      <c r="A5564" s="1705">
        <v>73110</v>
      </c>
      <c r="B5564" s="1706">
        <v>0.17</v>
      </c>
      <c r="C5564" s="100" t="s">
        <v>241</v>
      </c>
      <c r="E5564" s="1705" t="s">
        <v>9583</v>
      </c>
    </row>
    <row r="5565" spans="1:9" ht="15" customHeight="1" x14ac:dyDescent="0.35">
      <c r="A5565" s="1705">
        <v>73110</v>
      </c>
      <c r="B5565" s="1706">
        <v>0.17</v>
      </c>
      <c r="C5565" s="100" t="s">
        <v>242</v>
      </c>
      <c r="E5565" s="1705" t="s">
        <v>9583</v>
      </c>
    </row>
    <row r="5566" spans="1:9" ht="15" customHeight="1" x14ac:dyDescent="0.35">
      <c r="A5566" s="1705">
        <v>73110</v>
      </c>
      <c r="B5566" s="1706">
        <v>0.17</v>
      </c>
      <c r="C5566" s="89" t="s">
        <v>10451</v>
      </c>
      <c r="E5566" s="1705" t="s">
        <v>10273</v>
      </c>
    </row>
    <row r="5567" spans="1:9" ht="15" customHeight="1" x14ac:dyDescent="0.35">
      <c r="A5567" s="1705">
        <v>73110</v>
      </c>
      <c r="B5567" s="1706">
        <v>0.17</v>
      </c>
      <c r="C5567" s="89" t="s">
        <v>10452</v>
      </c>
      <c r="E5567" s="1705" t="s">
        <v>10273</v>
      </c>
    </row>
    <row r="5568" spans="1:9" ht="15" customHeight="1" x14ac:dyDescent="0.35">
      <c r="A5568" s="1705">
        <v>73110</v>
      </c>
      <c r="B5568" s="1706">
        <v>0.17</v>
      </c>
      <c r="C5568" s="89" t="s">
        <v>10453</v>
      </c>
      <c r="E5568" s="1705" t="s">
        <v>10273</v>
      </c>
    </row>
    <row r="5569" spans="1:9" ht="15" customHeight="1" x14ac:dyDescent="0.35">
      <c r="A5569" s="1705">
        <v>73110</v>
      </c>
      <c r="B5569" s="1706">
        <v>0.17</v>
      </c>
      <c r="C5569" s="89" t="s">
        <v>10454</v>
      </c>
      <c r="E5569" s="1705" t="s">
        <v>10273</v>
      </c>
    </row>
    <row r="5570" spans="1:9" ht="15" customHeight="1" x14ac:dyDescent="0.35">
      <c r="A5570" s="1705">
        <v>73110</v>
      </c>
      <c r="B5570" s="1706">
        <v>0.17</v>
      </c>
      <c r="C5570" s="100" t="s">
        <v>10455</v>
      </c>
      <c r="E5570" s="1705" t="s">
        <v>10273</v>
      </c>
    </row>
    <row r="5571" spans="1:9" ht="15" customHeight="1" x14ac:dyDescent="0.35">
      <c r="A5571" s="1705">
        <v>73110</v>
      </c>
      <c r="B5571" s="1706">
        <v>0.17</v>
      </c>
      <c r="C5571" s="89" t="s">
        <v>10456</v>
      </c>
      <c r="E5571" s="1705" t="s">
        <v>10273</v>
      </c>
    </row>
    <row r="5572" spans="1:9" ht="15" customHeight="1" x14ac:dyDescent="0.35">
      <c r="A5572" s="1705">
        <v>73110</v>
      </c>
      <c r="B5572" s="1706">
        <v>0.17</v>
      </c>
      <c r="C5572" s="89" t="s">
        <v>10457</v>
      </c>
      <c r="E5572" s="1705" t="s">
        <v>10273</v>
      </c>
    </row>
    <row r="5573" spans="1:9" ht="15" customHeight="1" x14ac:dyDescent="0.35">
      <c r="A5573" s="1705">
        <v>73110</v>
      </c>
      <c r="B5573" s="1706">
        <v>0.17</v>
      </c>
      <c r="C5573" s="89" t="s">
        <v>10458</v>
      </c>
      <c r="E5573" s="1705" t="s">
        <v>10273</v>
      </c>
    </row>
    <row r="5574" spans="1:9" ht="15" customHeight="1" x14ac:dyDescent="0.35">
      <c r="A5574" s="1705">
        <v>73110</v>
      </c>
      <c r="B5574" s="1706">
        <v>0.17</v>
      </c>
      <c r="C5574" s="89" t="s">
        <v>10459</v>
      </c>
      <c r="E5574" s="1705" t="s">
        <v>10273</v>
      </c>
    </row>
    <row r="5575" spans="1:9" ht="15" customHeight="1" x14ac:dyDescent="0.35">
      <c r="A5575" s="1705">
        <v>73110</v>
      </c>
      <c r="B5575" s="1706">
        <v>0.17</v>
      </c>
      <c r="C5575" s="89" t="s">
        <v>10460</v>
      </c>
      <c r="E5575" s="1705" t="s">
        <v>10273</v>
      </c>
    </row>
    <row r="5576" spans="1:9" ht="15" customHeight="1" x14ac:dyDescent="0.35">
      <c r="A5576" s="1705">
        <v>73110</v>
      </c>
      <c r="B5576" s="1706">
        <v>0.17</v>
      </c>
      <c r="C5576" s="89" t="s">
        <v>10461</v>
      </c>
      <c r="E5576" s="1705" t="s">
        <v>10273</v>
      </c>
    </row>
    <row r="5577" spans="1:9" ht="15" customHeight="1" x14ac:dyDescent="0.35">
      <c r="A5577" s="1705">
        <v>73110</v>
      </c>
      <c r="B5577" s="1706">
        <v>0.17</v>
      </c>
      <c r="C5577" s="89" t="s">
        <v>10462</v>
      </c>
      <c r="E5577" s="1705" t="s">
        <v>10273</v>
      </c>
    </row>
    <row r="5578" spans="1:9" ht="15" customHeight="1" x14ac:dyDescent="0.35">
      <c r="A5578" s="1705">
        <v>73110</v>
      </c>
      <c r="B5578" s="1706">
        <v>0.17</v>
      </c>
      <c r="C5578" s="89" t="s">
        <v>10463</v>
      </c>
      <c r="E5578" s="1705" t="s">
        <v>10273</v>
      </c>
      <c r="F5578" s="100"/>
      <c r="I5578" s="100"/>
    </row>
    <row r="5579" spans="1:9" ht="15" customHeight="1" x14ac:dyDescent="0.35">
      <c r="A5579" s="1705">
        <v>73110</v>
      </c>
      <c r="B5579" s="1706">
        <v>0.17</v>
      </c>
      <c r="C5579" s="89" t="s">
        <v>10464</v>
      </c>
      <c r="E5579" s="1705" t="s">
        <v>10273</v>
      </c>
    </row>
    <row r="5580" spans="1:9" ht="15" customHeight="1" x14ac:dyDescent="0.35">
      <c r="A5580" s="1705">
        <v>73110</v>
      </c>
      <c r="B5580" s="1706">
        <v>0.17</v>
      </c>
      <c r="C5580" s="89" t="s">
        <v>10464</v>
      </c>
      <c r="E5580" s="1705" t="s">
        <v>10273</v>
      </c>
    </row>
    <row r="5581" spans="1:9" ht="15" customHeight="1" x14ac:dyDescent="0.35">
      <c r="A5581" s="1705">
        <v>73110</v>
      </c>
      <c r="B5581" s="1706">
        <v>0.17</v>
      </c>
      <c r="C5581" s="89" t="s">
        <v>10465</v>
      </c>
      <c r="E5581" s="1705" t="s">
        <v>10273</v>
      </c>
    </row>
    <row r="5582" spans="1:9" ht="15" customHeight="1" x14ac:dyDescent="0.35">
      <c r="A5582" s="1705">
        <v>73110</v>
      </c>
      <c r="B5582" s="1706">
        <v>0.17</v>
      </c>
      <c r="C5582" s="89" t="s">
        <v>10466</v>
      </c>
      <c r="E5582" s="1705" t="s">
        <v>10273</v>
      </c>
    </row>
    <row r="5583" spans="1:9" ht="15" customHeight="1" x14ac:dyDescent="0.35">
      <c r="A5583" s="1705">
        <v>73110</v>
      </c>
      <c r="B5583" s="1706">
        <v>0.17</v>
      </c>
      <c r="C5583" s="100" t="s">
        <v>12119</v>
      </c>
      <c r="E5583" s="100" t="s">
        <v>12088</v>
      </c>
      <c r="F5583" s="100"/>
      <c r="I5583" s="100"/>
    </row>
    <row r="5584" spans="1:9" ht="15" customHeight="1" x14ac:dyDescent="0.35">
      <c r="A5584" s="1705">
        <v>73110</v>
      </c>
      <c r="B5584" s="1706">
        <v>0.17</v>
      </c>
      <c r="C5584" s="100" t="s">
        <v>12120</v>
      </c>
      <c r="E5584" s="100" t="s">
        <v>12088</v>
      </c>
    </row>
    <row r="5585" spans="1:9" ht="15" customHeight="1" x14ac:dyDescent="0.35">
      <c r="A5585" s="1705">
        <v>73110</v>
      </c>
      <c r="B5585" s="1706">
        <v>0.17</v>
      </c>
      <c r="C5585" s="89" t="s">
        <v>12654</v>
      </c>
      <c r="E5585" s="1705" t="s">
        <v>12542</v>
      </c>
    </row>
    <row r="5586" spans="1:9" ht="15" customHeight="1" x14ac:dyDescent="0.35">
      <c r="A5586" s="1705">
        <v>73110</v>
      </c>
      <c r="B5586" s="1706">
        <v>0.17</v>
      </c>
      <c r="C5586" s="89" t="s">
        <v>12655</v>
      </c>
      <c r="E5586" s="1705" t="s">
        <v>12542</v>
      </c>
    </row>
    <row r="5587" spans="1:9" ht="15" customHeight="1" x14ac:dyDescent="0.35">
      <c r="A5587" s="1705">
        <v>73110</v>
      </c>
      <c r="B5587" s="1706">
        <v>0.17</v>
      </c>
      <c r="C5587" s="89" t="s">
        <v>12656</v>
      </c>
      <c r="E5587" s="1705" t="s">
        <v>12542</v>
      </c>
    </row>
    <row r="5588" spans="1:9" ht="15" customHeight="1" x14ac:dyDescent="0.35">
      <c r="A5588" s="1705">
        <v>73110</v>
      </c>
      <c r="B5588" s="1706">
        <v>0.17</v>
      </c>
      <c r="C5588" s="89" t="s">
        <v>12657</v>
      </c>
      <c r="E5588" s="1705" t="s">
        <v>12542</v>
      </c>
    </row>
    <row r="5589" spans="1:9" ht="15" customHeight="1" x14ac:dyDescent="0.35">
      <c r="A5589" s="1705">
        <v>73110</v>
      </c>
      <c r="B5589" s="1706">
        <v>0.17</v>
      </c>
      <c r="C5589" s="89" t="s">
        <v>12658</v>
      </c>
      <c r="E5589" s="1705" t="s">
        <v>12542</v>
      </c>
    </row>
    <row r="5590" spans="1:9" ht="15" customHeight="1" x14ac:dyDescent="0.35">
      <c r="A5590" s="1705">
        <v>73110</v>
      </c>
      <c r="B5590" s="1706">
        <v>0.17</v>
      </c>
      <c r="C5590" s="89" t="s">
        <v>12659</v>
      </c>
      <c r="E5590" s="1705" t="s">
        <v>12542</v>
      </c>
    </row>
    <row r="5591" spans="1:9" ht="15" customHeight="1" x14ac:dyDescent="0.35">
      <c r="A5591" s="1705">
        <v>73110</v>
      </c>
      <c r="B5591" s="1706">
        <v>0.17</v>
      </c>
      <c r="C5591" s="89" t="s">
        <v>12660</v>
      </c>
      <c r="E5591" s="1705" t="s">
        <v>12542</v>
      </c>
    </row>
    <row r="5592" spans="1:9" ht="15" customHeight="1" x14ac:dyDescent="0.35">
      <c r="A5592" s="1705">
        <v>73110</v>
      </c>
      <c r="B5592" s="1706">
        <v>0.17</v>
      </c>
      <c r="C5592" s="100" t="s">
        <v>3782</v>
      </c>
      <c r="E5592" s="1705" t="s">
        <v>13383</v>
      </c>
    </row>
    <row r="5593" spans="1:9" ht="15" customHeight="1" x14ac:dyDescent="0.35">
      <c r="A5593" s="1705">
        <v>73110</v>
      </c>
      <c r="B5593" s="1706">
        <v>0.17</v>
      </c>
      <c r="C5593" s="100" t="s">
        <v>3783</v>
      </c>
      <c r="E5593" s="1705" t="s">
        <v>13383</v>
      </c>
    </row>
    <row r="5594" spans="1:9" ht="14.5" customHeight="1" x14ac:dyDescent="0.35">
      <c r="A5594" s="1705">
        <v>73110</v>
      </c>
      <c r="B5594" s="1706">
        <v>0.17</v>
      </c>
      <c r="C5594" s="100" t="s">
        <v>3784</v>
      </c>
      <c r="E5594" s="1705" t="s">
        <v>13383</v>
      </c>
    </row>
    <row r="5595" spans="1:9" ht="14.5" customHeight="1" x14ac:dyDescent="0.35">
      <c r="A5595" s="1705">
        <v>73110</v>
      </c>
      <c r="B5595" s="1706">
        <v>0.17</v>
      </c>
      <c r="C5595" s="100" t="s">
        <v>13629</v>
      </c>
      <c r="E5595" s="1705" t="s">
        <v>13580</v>
      </c>
    </row>
    <row r="5596" spans="1:9" ht="15" customHeight="1" x14ac:dyDescent="0.35">
      <c r="A5596" s="1705">
        <v>73110</v>
      </c>
      <c r="B5596" s="1706">
        <v>0.17</v>
      </c>
      <c r="C5596" s="100" t="s">
        <v>13630</v>
      </c>
      <c r="E5596" s="1705" t="s">
        <v>13580</v>
      </c>
    </row>
    <row r="5597" spans="1:9" ht="15" customHeight="1" x14ac:dyDescent="0.35">
      <c r="A5597" s="1705">
        <v>73110</v>
      </c>
      <c r="B5597" s="1706">
        <v>0.17</v>
      </c>
      <c r="C5597" s="89" t="s">
        <v>14104</v>
      </c>
      <c r="F5597" s="100"/>
      <c r="I5597" s="100"/>
    </row>
    <row r="5598" spans="1:9" ht="15" customHeight="1" x14ac:dyDescent="0.35">
      <c r="A5598" s="1705">
        <v>73110</v>
      </c>
      <c r="B5598" s="1706">
        <v>0.17</v>
      </c>
      <c r="C5598" s="89" t="s">
        <v>14105</v>
      </c>
    </row>
    <row r="5599" spans="1:9" ht="15" customHeight="1" x14ac:dyDescent="0.35">
      <c r="A5599" s="1705">
        <v>73110</v>
      </c>
      <c r="B5599" s="1706">
        <v>0.17</v>
      </c>
      <c r="C5599" s="1705" t="s">
        <v>6516</v>
      </c>
    </row>
    <row r="5600" spans="1:9" ht="15" customHeight="1" x14ac:dyDescent="0.35">
      <c r="A5600" s="1705">
        <v>73115</v>
      </c>
      <c r="B5600" s="1706">
        <v>0.53</v>
      </c>
      <c r="C5600" s="100" t="s">
        <v>2801</v>
      </c>
      <c r="E5600" s="1705" t="s">
        <v>19</v>
      </c>
    </row>
    <row r="5601" spans="1:5" ht="15" customHeight="1" x14ac:dyDescent="0.35">
      <c r="A5601" s="1705">
        <v>73115</v>
      </c>
      <c r="B5601" s="1706">
        <v>0.53</v>
      </c>
      <c r="C5601" s="100" t="s">
        <v>2802</v>
      </c>
      <c r="E5601" s="1705" t="s">
        <v>19</v>
      </c>
    </row>
    <row r="5602" spans="1:5" ht="15" customHeight="1" x14ac:dyDescent="0.35">
      <c r="A5602" s="1705">
        <v>73115</v>
      </c>
      <c r="B5602" s="1706">
        <v>0.53</v>
      </c>
      <c r="C5602" s="100" t="s">
        <v>3226</v>
      </c>
      <c r="E5602" s="1705" t="s">
        <v>2994</v>
      </c>
    </row>
    <row r="5603" spans="1:5" ht="15" customHeight="1" x14ac:dyDescent="0.35">
      <c r="A5603" s="1705">
        <v>73115</v>
      </c>
      <c r="B5603" s="1706">
        <v>0.53</v>
      </c>
      <c r="C5603" s="100" t="s">
        <v>3227</v>
      </c>
      <c r="E5603" s="1705" t="s">
        <v>2994</v>
      </c>
    </row>
    <row r="5604" spans="1:5" ht="15" customHeight="1" x14ac:dyDescent="0.35">
      <c r="A5604" s="1705">
        <v>73115</v>
      </c>
      <c r="B5604" s="1706">
        <v>0.53</v>
      </c>
      <c r="C5604" s="100" t="s">
        <v>3228</v>
      </c>
      <c r="E5604" s="1705" t="s">
        <v>2994</v>
      </c>
    </row>
    <row r="5605" spans="1:5" ht="15" customHeight="1" x14ac:dyDescent="0.35">
      <c r="A5605" s="1705">
        <v>73115</v>
      </c>
      <c r="B5605" s="1706">
        <v>0.53</v>
      </c>
      <c r="C5605" s="100" t="s">
        <v>7576</v>
      </c>
      <c r="E5605" s="1705" t="s">
        <v>7428</v>
      </c>
    </row>
    <row r="5606" spans="1:5" ht="15" customHeight="1" x14ac:dyDescent="0.35">
      <c r="A5606" s="1705">
        <v>73115</v>
      </c>
      <c r="B5606" s="1706">
        <v>0.53</v>
      </c>
      <c r="C5606" s="100" t="s">
        <v>7577</v>
      </c>
      <c r="E5606" s="1705" t="s">
        <v>7428</v>
      </c>
    </row>
    <row r="5607" spans="1:5" ht="15" customHeight="1" x14ac:dyDescent="0.35">
      <c r="A5607" s="1705">
        <v>73115</v>
      </c>
      <c r="B5607" s="1706">
        <v>0.53</v>
      </c>
      <c r="C5607" s="100" t="s">
        <v>3906</v>
      </c>
      <c r="E5607" s="1705" t="s">
        <v>13383</v>
      </c>
    </row>
    <row r="5608" spans="1:5" ht="15" customHeight="1" x14ac:dyDescent="0.35">
      <c r="A5608" s="1705">
        <v>73115</v>
      </c>
      <c r="B5608" s="1706">
        <v>0.53</v>
      </c>
      <c r="C5608" s="100" t="s">
        <v>3907</v>
      </c>
      <c r="E5608" s="1705" t="s">
        <v>13383</v>
      </c>
    </row>
    <row r="5609" spans="1:5" ht="15" customHeight="1" x14ac:dyDescent="0.35">
      <c r="A5609" s="1705">
        <v>73120</v>
      </c>
      <c r="B5609" s="1706">
        <v>0.16</v>
      </c>
      <c r="C5609" s="100" t="s">
        <v>209</v>
      </c>
      <c r="E5609" s="1705" t="s">
        <v>182</v>
      </c>
    </row>
    <row r="5610" spans="1:5" ht="15" customHeight="1" x14ac:dyDescent="0.35">
      <c r="A5610" s="1705">
        <v>73120</v>
      </c>
      <c r="B5610" s="1706">
        <v>0.16</v>
      </c>
      <c r="C5610" s="100" t="s">
        <v>210</v>
      </c>
      <c r="E5610" s="1705" t="s">
        <v>182</v>
      </c>
    </row>
    <row r="5611" spans="1:5" ht="15" customHeight="1" x14ac:dyDescent="0.35">
      <c r="A5611" s="1705">
        <v>73120</v>
      </c>
      <c r="B5611" s="1737">
        <v>0.16</v>
      </c>
      <c r="C5611" s="100" t="s">
        <v>564</v>
      </c>
      <c r="E5611" s="1705" t="s">
        <v>532</v>
      </c>
    </row>
    <row r="5612" spans="1:5" ht="15" customHeight="1" x14ac:dyDescent="0.35">
      <c r="A5612" s="1705">
        <v>73120</v>
      </c>
      <c r="B5612" s="1706">
        <v>0.16</v>
      </c>
      <c r="C5612" s="89" t="s">
        <v>776</v>
      </c>
      <c r="E5612" s="1705" t="s">
        <v>770</v>
      </c>
    </row>
    <row r="5613" spans="1:5" ht="15" customHeight="1" x14ac:dyDescent="0.35">
      <c r="A5613" s="1705">
        <v>73120</v>
      </c>
      <c r="B5613" s="1706">
        <v>0.16</v>
      </c>
      <c r="C5613" s="89" t="s">
        <v>777</v>
      </c>
      <c r="E5613" s="1705" t="s">
        <v>770</v>
      </c>
    </row>
    <row r="5614" spans="1:5" ht="15" customHeight="1" x14ac:dyDescent="0.35">
      <c r="A5614" s="1705">
        <v>73120</v>
      </c>
      <c r="B5614" s="1706">
        <v>0.16</v>
      </c>
      <c r="C5614" s="100" t="s">
        <v>8503</v>
      </c>
      <c r="E5614" s="1705" t="s">
        <v>875</v>
      </c>
    </row>
    <row r="5615" spans="1:5" ht="15" customHeight="1" x14ac:dyDescent="0.35">
      <c r="A5615" s="1705">
        <v>73120</v>
      </c>
      <c r="B5615" s="1706">
        <v>0.16</v>
      </c>
      <c r="C5615" s="100" t="s">
        <v>8504</v>
      </c>
      <c r="E5615" s="1705" t="s">
        <v>875</v>
      </c>
    </row>
    <row r="5616" spans="1:5" ht="15" customHeight="1" x14ac:dyDescent="0.35">
      <c r="A5616" s="1705">
        <v>73120</v>
      </c>
      <c r="B5616" s="1706">
        <v>0.16</v>
      </c>
      <c r="C5616" s="89" t="s">
        <v>13910</v>
      </c>
      <c r="E5616" s="100" t="s">
        <v>875</v>
      </c>
    </row>
    <row r="5617" spans="1:5" ht="15" customHeight="1" x14ac:dyDescent="0.35">
      <c r="A5617" s="1705">
        <v>73120</v>
      </c>
      <c r="B5617" s="1706">
        <v>0.16</v>
      </c>
      <c r="C5617" s="89" t="s">
        <v>13911</v>
      </c>
      <c r="E5617" s="100" t="s">
        <v>875</v>
      </c>
    </row>
    <row r="5618" spans="1:5" ht="15" customHeight="1" x14ac:dyDescent="0.35">
      <c r="A5618" s="1705">
        <v>73120</v>
      </c>
      <c r="B5618" s="1706">
        <v>0.16</v>
      </c>
      <c r="C5618" s="89" t="s">
        <v>13912</v>
      </c>
      <c r="E5618" s="100" t="s">
        <v>875</v>
      </c>
    </row>
    <row r="5619" spans="1:5" ht="15" customHeight="1" x14ac:dyDescent="0.35">
      <c r="A5619" s="1705">
        <v>73120</v>
      </c>
      <c r="B5619" s="1706">
        <v>0.16</v>
      </c>
      <c r="C5619" s="100" t="s">
        <v>900</v>
      </c>
      <c r="E5619" s="1705" t="s">
        <v>879</v>
      </c>
    </row>
    <row r="5620" spans="1:5" ht="15" customHeight="1" x14ac:dyDescent="0.35">
      <c r="A5620" s="1705">
        <v>73120</v>
      </c>
      <c r="B5620" s="1706">
        <v>0.16</v>
      </c>
      <c r="C5620" s="100" t="s">
        <v>901</v>
      </c>
      <c r="E5620" s="1705" t="s">
        <v>879</v>
      </c>
    </row>
    <row r="5621" spans="1:5" ht="15" customHeight="1" x14ac:dyDescent="0.35">
      <c r="A5621" s="1705">
        <v>73120</v>
      </c>
      <c r="B5621" s="1706">
        <v>0.16</v>
      </c>
      <c r="C5621" s="100" t="s">
        <v>1297</v>
      </c>
      <c r="E5621" s="1705" t="s">
        <v>1280</v>
      </c>
    </row>
    <row r="5622" spans="1:5" ht="15" customHeight="1" x14ac:dyDescent="0.35">
      <c r="A5622" s="1705">
        <v>73120</v>
      </c>
      <c r="B5622" s="1706">
        <v>0.16</v>
      </c>
      <c r="C5622" s="100" t="s">
        <v>1298</v>
      </c>
      <c r="E5622" s="1705" t="s">
        <v>1280</v>
      </c>
    </row>
    <row r="5623" spans="1:5" ht="15" customHeight="1" x14ac:dyDescent="0.35">
      <c r="A5623" s="1705">
        <v>73120</v>
      </c>
      <c r="B5623" s="1706">
        <v>0.16</v>
      </c>
      <c r="C5623" s="89" t="s">
        <v>1769</v>
      </c>
      <c r="E5623" s="1705" t="s">
        <v>1755</v>
      </c>
    </row>
    <row r="5624" spans="1:5" ht="15" customHeight="1" x14ac:dyDescent="0.35">
      <c r="A5624" s="1705">
        <v>73120</v>
      </c>
      <c r="B5624" s="1706">
        <v>0.16</v>
      </c>
      <c r="C5624" s="89" t="s">
        <v>1770</v>
      </c>
      <c r="E5624" s="1705" t="s">
        <v>1755</v>
      </c>
    </row>
    <row r="5625" spans="1:5" ht="15" customHeight="1" x14ac:dyDescent="0.35">
      <c r="A5625" s="1705">
        <v>73120</v>
      </c>
      <c r="B5625" s="1706">
        <v>0.16</v>
      </c>
      <c r="C5625" s="100" t="s">
        <v>2255</v>
      </c>
      <c r="E5625" s="1705" t="s">
        <v>2237</v>
      </c>
    </row>
    <row r="5626" spans="1:5" ht="15" customHeight="1" x14ac:dyDescent="0.35">
      <c r="A5626" s="1705">
        <v>73120</v>
      </c>
      <c r="B5626" s="1706">
        <v>0.16</v>
      </c>
      <c r="C5626" s="100" t="s">
        <v>2256</v>
      </c>
      <c r="E5626" s="1705" t="s">
        <v>2237</v>
      </c>
    </row>
    <row r="5627" spans="1:5" ht="15" customHeight="1" x14ac:dyDescent="0.35">
      <c r="A5627" s="1705">
        <v>73120</v>
      </c>
      <c r="B5627" s="1706">
        <v>0.16</v>
      </c>
      <c r="C5627" s="100" t="s">
        <v>3023</v>
      </c>
      <c r="E5627" s="1705" t="s">
        <v>2994</v>
      </c>
    </row>
    <row r="5628" spans="1:5" ht="15" customHeight="1" x14ac:dyDescent="0.35">
      <c r="A5628" s="1705">
        <v>73120</v>
      </c>
      <c r="B5628" s="1706">
        <v>0.16</v>
      </c>
      <c r="C5628" s="100" t="s">
        <v>3024</v>
      </c>
      <c r="E5628" s="1705" t="s">
        <v>2994</v>
      </c>
    </row>
    <row r="5629" spans="1:5" ht="15" customHeight="1" x14ac:dyDescent="0.35">
      <c r="A5629" s="1705">
        <v>73120</v>
      </c>
      <c r="B5629" s="1706">
        <v>0.16</v>
      </c>
      <c r="C5629" s="100" t="s">
        <v>3025</v>
      </c>
      <c r="E5629" s="1705" t="s">
        <v>2994</v>
      </c>
    </row>
    <row r="5630" spans="1:5" ht="15" customHeight="1" x14ac:dyDescent="0.35">
      <c r="A5630" s="1705">
        <v>73120</v>
      </c>
      <c r="B5630" s="1706">
        <v>0.16</v>
      </c>
      <c r="C5630" s="100" t="s">
        <v>4635</v>
      </c>
      <c r="E5630" s="100" t="s">
        <v>4609</v>
      </c>
    </row>
    <row r="5631" spans="1:5" ht="15" customHeight="1" x14ac:dyDescent="0.35">
      <c r="A5631" s="1705">
        <v>73120</v>
      </c>
      <c r="B5631" s="1706">
        <v>0.16</v>
      </c>
      <c r="C5631" s="100" t="s">
        <v>4636</v>
      </c>
      <c r="E5631" s="100" t="s">
        <v>4609</v>
      </c>
    </row>
    <row r="5632" spans="1:5" ht="15" customHeight="1" x14ac:dyDescent="0.35">
      <c r="A5632" s="1705">
        <v>73120</v>
      </c>
      <c r="B5632" s="1706">
        <v>0.16</v>
      </c>
      <c r="C5632" s="100" t="s">
        <v>4963</v>
      </c>
      <c r="E5632" s="100" t="s">
        <v>4946</v>
      </c>
    </row>
    <row r="5633" spans="1:5" ht="15" customHeight="1" x14ac:dyDescent="0.35">
      <c r="A5633" s="1705">
        <v>73120</v>
      </c>
      <c r="B5633" s="1706">
        <v>0.16</v>
      </c>
      <c r="C5633" s="100" t="s">
        <v>4964</v>
      </c>
      <c r="E5633" s="100" t="s">
        <v>4946</v>
      </c>
    </row>
    <row r="5634" spans="1:5" ht="15" customHeight="1" x14ac:dyDescent="0.35">
      <c r="A5634" s="1705">
        <v>73120</v>
      </c>
      <c r="B5634" s="1706">
        <v>0.16</v>
      </c>
      <c r="C5634" s="89" t="s">
        <v>900</v>
      </c>
      <c r="E5634" s="100" t="s">
        <v>5155</v>
      </c>
    </row>
    <row r="5635" spans="1:5" ht="15" customHeight="1" x14ac:dyDescent="0.35">
      <c r="A5635" s="1705">
        <v>73120</v>
      </c>
      <c r="B5635" s="1706">
        <v>0.16</v>
      </c>
      <c r="C5635" s="89" t="s">
        <v>901</v>
      </c>
      <c r="E5635" s="100" t="s">
        <v>5155</v>
      </c>
    </row>
    <row r="5636" spans="1:5" ht="15" customHeight="1" x14ac:dyDescent="0.35">
      <c r="A5636" s="1705">
        <v>73120</v>
      </c>
      <c r="B5636" s="1706">
        <v>0.16</v>
      </c>
      <c r="C5636" s="100" t="s">
        <v>5486</v>
      </c>
      <c r="E5636" s="100" t="s">
        <v>5452</v>
      </c>
    </row>
    <row r="5637" spans="1:5" ht="15" customHeight="1" x14ac:dyDescent="0.35">
      <c r="A5637" s="1705">
        <v>73120</v>
      </c>
      <c r="B5637" s="1706">
        <v>0.16</v>
      </c>
      <c r="C5637" s="100" t="s">
        <v>5487</v>
      </c>
      <c r="E5637" s="100" t="s">
        <v>5452</v>
      </c>
    </row>
    <row r="5638" spans="1:5" ht="15" customHeight="1" x14ac:dyDescent="0.35">
      <c r="A5638" s="1705">
        <v>73120</v>
      </c>
      <c r="B5638" s="1706">
        <v>0.16</v>
      </c>
      <c r="C5638" s="89" t="s">
        <v>4635</v>
      </c>
      <c r="E5638" s="100" t="s">
        <v>5912</v>
      </c>
    </row>
    <row r="5639" spans="1:5" ht="15" customHeight="1" x14ac:dyDescent="0.35">
      <c r="A5639" s="1705">
        <v>73120</v>
      </c>
      <c r="B5639" s="1706">
        <v>0.16</v>
      </c>
      <c r="C5639" s="89" t="s">
        <v>4636</v>
      </c>
      <c r="E5639" s="100" t="s">
        <v>5912</v>
      </c>
    </row>
    <row r="5640" spans="1:5" ht="15" customHeight="1" x14ac:dyDescent="0.35">
      <c r="A5640" s="1705">
        <v>73120</v>
      </c>
      <c r="B5640" s="1706">
        <v>0.16</v>
      </c>
      <c r="C5640" s="100" t="s">
        <v>5947</v>
      </c>
      <c r="E5640" s="100" t="s">
        <v>5923</v>
      </c>
    </row>
    <row r="5641" spans="1:5" ht="15" customHeight="1" x14ac:dyDescent="0.35">
      <c r="A5641" s="1705">
        <v>73120</v>
      </c>
      <c r="B5641" s="1706">
        <v>0.16</v>
      </c>
      <c r="C5641" s="100" t="s">
        <v>5948</v>
      </c>
      <c r="E5641" s="100" t="s">
        <v>5923</v>
      </c>
    </row>
    <row r="5642" spans="1:5" ht="15" customHeight="1" x14ac:dyDescent="0.35">
      <c r="A5642" s="1705">
        <v>73120</v>
      </c>
      <c r="B5642" s="1706">
        <v>0.16</v>
      </c>
      <c r="C5642" s="100" t="s">
        <v>6505</v>
      </c>
      <c r="E5642" s="100" t="s">
        <v>6503</v>
      </c>
    </row>
    <row r="5643" spans="1:5" ht="15" customHeight="1" x14ac:dyDescent="0.35">
      <c r="A5643" s="1705">
        <v>73120</v>
      </c>
      <c r="B5643" s="1706">
        <v>0.16</v>
      </c>
      <c r="C5643" s="100" t="s">
        <v>6506</v>
      </c>
      <c r="E5643" s="100" t="s">
        <v>6503</v>
      </c>
    </row>
    <row r="5644" spans="1:5" ht="15" customHeight="1" x14ac:dyDescent="0.35">
      <c r="A5644" s="1705">
        <v>73120</v>
      </c>
      <c r="B5644" s="1706">
        <v>0.16</v>
      </c>
      <c r="C5644" s="89" t="s">
        <v>6557</v>
      </c>
      <c r="E5644" s="1705" t="s">
        <v>6556</v>
      </c>
    </row>
    <row r="5645" spans="1:5" ht="15" customHeight="1" x14ac:dyDescent="0.35">
      <c r="A5645" s="1705">
        <v>73120</v>
      </c>
      <c r="B5645" s="1706">
        <v>0.16</v>
      </c>
      <c r="C5645" s="89" t="s">
        <v>6558</v>
      </c>
      <c r="E5645" s="1705" t="s">
        <v>6556</v>
      </c>
    </row>
    <row r="5646" spans="1:5" ht="15" customHeight="1" x14ac:dyDescent="0.35">
      <c r="A5646" s="1705">
        <v>73120</v>
      </c>
      <c r="B5646" s="1706">
        <v>0.16</v>
      </c>
      <c r="C5646" s="89" t="s">
        <v>6996</v>
      </c>
      <c r="E5646" s="1705" t="s">
        <v>6965</v>
      </c>
    </row>
    <row r="5647" spans="1:5" ht="15" customHeight="1" x14ac:dyDescent="0.35">
      <c r="A5647" s="1705">
        <v>73120</v>
      </c>
      <c r="B5647" s="1706">
        <v>0.16</v>
      </c>
      <c r="C5647" s="89" t="s">
        <v>6997</v>
      </c>
      <c r="E5647" s="1705" t="s">
        <v>6965</v>
      </c>
    </row>
    <row r="5648" spans="1:5" ht="15" customHeight="1" x14ac:dyDescent="0.35">
      <c r="A5648" s="1705">
        <v>73120</v>
      </c>
      <c r="B5648" s="1706">
        <v>0.16</v>
      </c>
      <c r="C5648" s="89" t="s">
        <v>6998</v>
      </c>
      <c r="E5648" s="1705" t="s">
        <v>6965</v>
      </c>
    </row>
    <row r="5649" spans="1:9" ht="15" customHeight="1" x14ac:dyDescent="0.35">
      <c r="A5649" s="1705">
        <v>73120</v>
      </c>
      <c r="B5649" s="1706">
        <v>0.16</v>
      </c>
      <c r="C5649" s="89" t="s">
        <v>7339</v>
      </c>
      <c r="E5649" s="1705" t="s">
        <v>7410</v>
      </c>
    </row>
    <row r="5650" spans="1:9" ht="15" customHeight="1" x14ac:dyDescent="0.35">
      <c r="A5650" s="1705">
        <v>73120</v>
      </c>
      <c r="B5650" s="1706">
        <v>0.16</v>
      </c>
      <c r="C5650" s="89" t="s">
        <v>7340</v>
      </c>
      <c r="E5650" s="1705" t="s">
        <v>7410</v>
      </c>
    </row>
    <row r="5651" spans="1:9" ht="15" customHeight="1" x14ac:dyDescent="0.35">
      <c r="A5651" s="1705">
        <v>73120</v>
      </c>
      <c r="B5651" s="1706">
        <v>0.16</v>
      </c>
      <c r="C5651" s="100" t="s">
        <v>7445</v>
      </c>
      <c r="E5651" s="1705" t="s">
        <v>7428</v>
      </c>
    </row>
    <row r="5652" spans="1:9" ht="15" customHeight="1" x14ac:dyDescent="0.35">
      <c r="A5652" s="1705">
        <v>73120</v>
      </c>
      <c r="B5652" s="1706">
        <v>0.16</v>
      </c>
      <c r="C5652" s="100" t="s">
        <v>7446</v>
      </c>
      <c r="E5652" s="1705" t="s">
        <v>7428</v>
      </c>
    </row>
    <row r="5653" spans="1:9" ht="15" customHeight="1" x14ac:dyDescent="0.35">
      <c r="A5653" s="1705">
        <v>73120</v>
      </c>
      <c r="B5653" s="1706">
        <v>0.16</v>
      </c>
      <c r="C5653" s="89" t="s">
        <v>8396</v>
      </c>
      <c r="E5653" s="100" t="s">
        <v>8381</v>
      </c>
      <c r="F5653" s="100"/>
      <c r="I5653" s="100"/>
    </row>
    <row r="5654" spans="1:9" ht="15" customHeight="1" x14ac:dyDescent="0.35">
      <c r="A5654" s="1705">
        <v>73120</v>
      </c>
      <c r="B5654" s="1706">
        <v>0.16</v>
      </c>
      <c r="C5654" s="89" t="s">
        <v>8397</v>
      </c>
      <c r="E5654" s="100" t="s">
        <v>8381</v>
      </c>
    </row>
    <row r="5655" spans="1:9" ht="15" customHeight="1" x14ac:dyDescent="0.35">
      <c r="A5655" s="1705">
        <v>73120</v>
      </c>
      <c r="B5655" s="1706">
        <v>0.16</v>
      </c>
      <c r="C5655" s="89" t="s">
        <v>8717</v>
      </c>
      <c r="E5655" s="1705" t="s">
        <v>8689</v>
      </c>
    </row>
    <row r="5656" spans="1:9" ht="15" customHeight="1" x14ac:dyDescent="0.35">
      <c r="A5656" s="1705">
        <v>73120</v>
      </c>
      <c r="B5656" s="1706">
        <v>0.16</v>
      </c>
      <c r="C5656" s="89" t="s">
        <v>210</v>
      </c>
      <c r="E5656" s="1705" t="s">
        <v>8689</v>
      </c>
    </row>
    <row r="5657" spans="1:9" ht="15" customHeight="1" x14ac:dyDescent="0.35">
      <c r="A5657" s="1705">
        <v>73120</v>
      </c>
      <c r="B5657" s="1706">
        <v>0.16</v>
      </c>
      <c r="C5657" s="1705" t="s">
        <v>9108</v>
      </c>
      <c r="E5657" s="100" t="s">
        <v>9100</v>
      </c>
    </row>
    <row r="5658" spans="1:9" ht="15" customHeight="1" x14ac:dyDescent="0.35">
      <c r="A5658" s="1705">
        <v>73120</v>
      </c>
      <c r="B5658" s="1706">
        <v>0.16</v>
      </c>
      <c r="C5658" s="1705" t="s">
        <v>9109</v>
      </c>
      <c r="E5658" s="100" t="s">
        <v>9100</v>
      </c>
    </row>
    <row r="5659" spans="1:9" ht="15" customHeight="1" x14ac:dyDescent="0.35">
      <c r="A5659" s="1705">
        <v>73120</v>
      </c>
      <c r="B5659" s="1706">
        <v>0.16</v>
      </c>
      <c r="C5659" s="89" t="s">
        <v>9151</v>
      </c>
      <c r="E5659" s="1738" t="s">
        <v>9126</v>
      </c>
    </row>
    <row r="5660" spans="1:9" ht="15" customHeight="1" x14ac:dyDescent="0.35">
      <c r="A5660" s="1705">
        <v>73120</v>
      </c>
      <c r="B5660" s="1706">
        <v>0.16</v>
      </c>
      <c r="C5660" s="89" t="s">
        <v>9152</v>
      </c>
      <c r="E5660" s="1738" t="s">
        <v>9126</v>
      </c>
    </row>
    <row r="5661" spans="1:9" ht="15" customHeight="1" x14ac:dyDescent="0.35">
      <c r="A5661" s="1705">
        <v>73120</v>
      </c>
      <c r="B5661" s="1706">
        <v>0.16</v>
      </c>
      <c r="C5661" s="89" t="s">
        <v>9153</v>
      </c>
      <c r="E5661" s="1738" t="s">
        <v>9126</v>
      </c>
    </row>
    <row r="5662" spans="1:9" ht="15" customHeight="1" x14ac:dyDescent="0.35">
      <c r="A5662" s="1705">
        <v>73120</v>
      </c>
      <c r="B5662" s="1706">
        <v>0.16</v>
      </c>
      <c r="C5662" s="89" t="s">
        <v>9154</v>
      </c>
      <c r="E5662" s="1738" t="s">
        <v>9126</v>
      </c>
    </row>
    <row r="5663" spans="1:9" ht="15" customHeight="1" x14ac:dyDescent="0.35">
      <c r="A5663" s="1705">
        <v>73120</v>
      </c>
      <c r="B5663" s="1706">
        <v>0.16</v>
      </c>
      <c r="C5663" s="100" t="s">
        <v>5947</v>
      </c>
      <c r="E5663" s="1738" t="s">
        <v>9126</v>
      </c>
    </row>
    <row r="5664" spans="1:9" ht="15" customHeight="1" x14ac:dyDescent="0.35">
      <c r="A5664" s="1705">
        <v>73120</v>
      </c>
      <c r="B5664" s="1706">
        <v>0.16</v>
      </c>
      <c r="C5664" s="100" t="s">
        <v>5948</v>
      </c>
      <c r="E5664" s="1738" t="s">
        <v>9126</v>
      </c>
    </row>
    <row r="5665" spans="1:9" ht="15" customHeight="1" x14ac:dyDescent="0.35">
      <c r="A5665" s="1705">
        <v>73120</v>
      </c>
      <c r="B5665" s="1706">
        <v>0.16</v>
      </c>
      <c r="C5665" s="100" t="s">
        <v>5948</v>
      </c>
      <c r="E5665" s="1738" t="s">
        <v>9126</v>
      </c>
    </row>
    <row r="5666" spans="1:9" ht="15" customHeight="1" x14ac:dyDescent="0.35">
      <c r="A5666" s="1705">
        <v>73120</v>
      </c>
      <c r="B5666" s="1706">
        <v>0.16</v>
      </c>
      <c r="C5666" s="100" t="s">
        <v>9628</v>
      </c>
      <c r="E5666" s="1705" t="s">
        <v>9583</v>
      </c>
    </row>
    <row r="5667" spans="1:9" ht="15" customHeight="1" x14ac:dyDescent="0.35">
      <c r="A5667" s="1705">
        <v>73120</v>
      </c>
      <c r="B5667" s="1706">
        <v>0.16</v>
      </c>
      <c r="C5667" s="100" t="s">
        <v>9629</v>
      </c>
      <c r="E5667" s="1705" t="s">
        <v>9583</v>
      </c>
      <c r="F5667" s="100"/>
      <c r="I5667" s="100"/>
    </row>
    <row r="5668" spans="1:9" ht="15" customHeight="1" x14ac:dyDescent="0.35">
      <c r="A5668" s="1705">
        <v>73120</v>
      </c>
      <c r="B5668" s="1706">
        <v>0.16</v>
      </c>
      <c r="C5668" s="89" t="s">
        <v>6506</v>
      </c>
      <c r="E5668" s="1705" t="s">
        <v>10273</v>
      </c>
    </row>
    <row r="5669" spans="1:9" ht="15" customHeight="1" x14ac:dyDescent="0.35">
      <c r="A5669" s="1705">
        <v>73120</v>
      </c>
      <c r="B5669" s="1706">
        <v>0.16</v>
      </c>
      <c r="C5669" s="89" t="s">
        <v>10347</v>
      </c>
      <c r="E5669" s="1705" t="s">
        <v>10273</v>
      </c>
    </row>
    <row r="5670" spans="1:9" ht="15" customHeight="1" x14ac:dyDescent="0.35">
      <c r="A5670" s="1705">
        <v>73120</v>
      </c>
      <c r="B5670" s="1706">
        <v>0.16</v>
      </c>
      <c r="C5670" s="89" t="s">
        <v>10348</v>
      </c>
      <c r="E5670" s="1705" t="s">
        <v>10273</v>
      </c>
    </row>
    <row r="5671" spans="1:9" ht="15" customHeight="1" x14ac:dyDescent="0.35">
      <c r="A5671" s="1705">
        <v>73120</v>
      </c>
      <c r="B5671" s="1706">
        <v>0.16</v>
      </c>
      <c r="C5671" s="89" t="s">
        <v>10349</v>
      </c>
      <c r="E5671" s="1705" t="s">
        <v>10273</v>
      </c>
    </row>
    <row r="5672" spans="1:9" ht="15" customHeight="1" x14ac:dyDescent="0.35">
      <c r="A5672" s="1705">
        <v>73120</v>
      </c>
      <c r="B5672" s="1706">
        <v>0.16</v>
      </c>
      <c r="C5672" s="89" t="s">
        <v>10350</v>
      </c>
      <c r="E5672" s="1705" t="s">
        <v>10273</v>
      </c>
    </row>
    <row r="5673" spans="1:9" ht="15" customHeight="1" x14ac:dyDescent="0.35">
      <c r="A5673" s="1705">
        <v>73120</v>
      </c>
      <c r="B5673" s="1706">
        <v>0.16</v>
      </c>
      <c r="C5673" s="89" t="s">
        <v>10351</v>
      </c>
      <c r="E5673" s="1705" t="s">
        <v>10273</v>
      </c>
    </row>
    <row r="5674" spans="1:9" ht="15" customHeight="1" x14ac:dyDescent="0.35">
      <c r="A5674" s="1705">
        <v>73120</v>
      </c>
      <c r="B5674" s="1706">
        <v>0.16</v>
      </c>
      <c r="C5674" s="89" t="s">
        <v>10352</v>
      </c>
      <c r="E5674" s="1705" t="s">
        <v>10273</v>
      </c>
    </row>
    <row r="5675" spans="1:9" ht="15" customHeight="1" x14ac:dyDescent="0.35">
      <c r="A5675" s="1705">
        <v>73120</v>
      </c>
      <c r="B5675" s="1706">
        <v>0.16</v>
      </c>
      <c r="C5675" s="89" t="s">
        <v>10353</v>
      </c>
      <c r="E5675" s="1705" t="s">
        <v>10273</v>
      </c>
    </row>
    <row r="5676" spans="1:9" ht="15" customHeight="1" x14ac:dyDescent="0.35">
      <c r="A5676" s="1705">
        <v>73120</v>
      </c>
      <c r="B5676" s="1706">
        <v>0.16</v>
      </c>
      <c r="C5676" s="89" t="s">
        <v>10354</v>
      </c>
      <c r="E5676" s="1705" t="s">
        <v>10273</v>
      </c>
    </row>
    <row r="5677" spans="1:9" x14ac:dyDescent="0.35">
      <c r="A5677" s="1705">
        <v>73120</v>
      </c>
      <c r="B5677" s="1706">
        <v>0.16</v>
      </c>
      <c r="C5677" s="89" t="s">
        <v>10355</v>
      </c>
      <c r="E5677" s="1705" t="s">
        <v>10273</v>
      </c>
    </row>
    <row r="5678" spans="1:9" x14ac:dyDescent="0.35">
      <c r="A5678" s="1705">
        <v>73120</v>
      </c>
      <c r="B5678" s="1706">
        <v>0.16</v>
      </c>
      <c r="C5678" s="89" t="s">
        <v>10356</v>
      </c>
      <c r="E5678" s="1705" t="s">
        <v>10273</v>
      </c>
    </row>
    <row r="5679" spans="1:9" x14ac:dyDescent="0.35">
      <c r="A5679" s="1705">
        <v>73120</v>
      </c>
      <c r="B5679" s="1706">
        <v>0.16</v>
      </c>
      <c r="C5679" s="100" t="s">
        <v>10357</v>
      </c>
      <c r="E5679" s="1705" t="s">
        <v>10273</v>
      </c>
    </row>
    <row r="5680" spans="1:9" x14ac:dyDescent="0.35">
      <c r="A5680" s="1705">
        <v>73120</v>
      </c>
      <c r="B5680" s="1706">
        <v>0.16</v>
      </c>
      <c r="C5680" s="89" t="s">
        <v>10358</v>
      </c>
      <c r="E5680" s="1705" t="s">
        <v>10273</v>
      </c>
    </row>
    <row r="5681" spans="1:9" x14ac:dyDescent="0.35">
      <c r="A5681" s="1705">
        <v>73120</v>
      </c>
      <c r="B5681" s="1706">
        <v>0.16</v>
      </c>
      <c r="C5681" s="100" t="s">
        <v>3757</v>
      </c>
      <c r="E5681" s="100" t="s">
        <v>12088</v>
      </c>
    </row>
    <row r="5682" spans="1:9" x14ac:dyDescent="0.35">
      <c r="A5682" s="1705">
        <v>73120</v>
      </c>
      <c r="B5682" s="1706">
        <v>0.16</v>
      </c>
      <c r="C5682" s="100" t="s">
        <v>3758</v>
      </c>
      <c r="E5682" s="100" t="s">
        <v>12088</v>
      </c>
    </row>
    <row r="5683" spans="1:9" x14ac:dyDescent="0.35">
      <c r="A5683" s="1705">
        <v>73120</v>
      </c>
      <c r="B5683" s="1706">
        <v>0.16</v>
      </c>
      <c r="C5683" s="89" t="s">
        <v>12590</v>
      </c>
      <c r="E5683" s="1705" t="s">
        <v>12542</v>
      </c>
    </row>
    <row r="5684" spans="1:9" x14ac:dyDescent="0.35">
      <c r="A5684" s="1705">
        <v>73120</v>
      </c>
      <c r="B5684" s="1706">
        <v>0.16</v>
      </c>
      <c r="C5684" s="89" t="s">
        <v>12591</v>
      </c>
      <c r="E5684" s="1705" t="s">
        <v>12542</v>
      </c>
    </row>
    <row r="5685" spans="1:9" x14ac:dyDescent="0.35">
      <c r="A5685" s="1705">
        <v>73120</v>
      </c>
      <c r="B5685" s="1706">
        <v>0.16</v>
      </c>
      <c r="C5685" s="89" t="s">
        <v>12592</v>
      </c>
      <c r="E5685" s="1705" t="s">
        <v>12542</v>
      </c>
      <c r="F5685" s="100"/>
      <c r="I5685" s="100"/>
    </row>
    <row r="5686" spans="1:9" x14ac:dyDescent="0.35">
      <c r="A5686" s="1705">
        <v>73120</v>
      </c>
      <c r="B5686" s="1706">
        <v>0.16</v>
      </c>
      <c r="C5686" s="89" t="s">
        <v>12593</v>
      </c>
      <c r="E5686" s="1705" t="s">
        <v>12542</v>
      </c>
    </row>
    <row r="5687" spans="1:9" x14ac:dyDescent="0.35">
      <c r="A5687" s="1705">
        <v>73120</v>
      </c>
      <c r="B5687" s="1706">
        <v>0.16</v>
      </c>
      <c r="C5687" s="100" t="s">
        <v>3757</v>
      </c>
      <c r="E5687" s="1705" t="s">
        <v>13383</v>
      </c>
    </row>
    <row r="5688" spans="1:9" ht="15" customHeight="1" x14ac:dyDescent="0.35">
      <c r="A5688" s="1705">
        <v>73120</v>
      </c>
      <c r="B5688" s="1706">
        <v>0.16</v>
      </c>
      <c r="C5688" s="100" t="s">
        <v>3758</v>
      </c>
      <c r="E5688" s="1705" t="s">
        <v>13383</v>
      </c>
    </row>
    <row r="5689" spans="1:9" ht="15" customHeight="1" x14ac:dyDescent="0.35">
      <c r="A5689" s="1705">
        <v>73120</v>
      </c>
      <c r="B5689" s="1706">
        <v>0.16</v>
      </c>
      <c r="C5689" s="100" t="s">
        <v>13603</v>
      </c>
      <c r="E5689" s="1705" t="s">
        <v>13580</v>
      </c>
    </row>
    <row r="5690" spans="1:9" ht="15" customHeight="1" x14ac:dyDescent="0.35">
      <c r="A5690" s="1705">
        <v>73120</v>
      </c>
      <c r="B5690" s="1706">
        <v>0.16</v>
      </c>
      <c r="C5690" s="100" t="s">
        <v>13604</v>
      </c>
      <c r="E5690" s="1705" t="s">
        <v>13580</v>
      </c>
    </row>
    <row r="5691" spans="1:9" ht="15" customHeight="1" x14ac:dyDescent="0.35">
      <c r="A5691" s="1705">
        <v>73130</v>
      </c>
      <c r="B5691" s="1706">
        <v>0.17</v>
      </c>
      <c r="C5691" s="100" t="s">
        <v>2708</v>
      </c>
      <c r="E5691" s="1705" t="s">
        <v>19</v>
      </c>
    </row>
    <row r="5692" spans="1:9" ht="15" customHeight="1" x14ac:dyDescent="0.35">
      <c r="A5692" s="1705">
        <v>73130</v>
      </c>
      <c r="B5692" s="1706">
        <v>0.17</v>
      </c>
      <c r="C5692" s="100" t="s">
        <v>2709</v>
      </c>
      <c r="E5692" s="1705" t="s">
        <v>19</v>
      </c>
    </row>
    <row r="5693" spans="1:9" ht="15" customHeight="1" x14ac:dyDescent="0.35">
      <c r="A5693" s="1705">
        <v>73130</v>
      </c>
      <c r="B5693" s="1706">
        <v>0.17</v>
      </c>
      <c r="C5693" s="100" t="s">
        <v>2710</v>
      </c>
      <c r="E5693" s="1705" t="s">
        <v>19</v>
      </c>
    </row>
    <row r="5694" spans="1:9" ht="15" customHeight="1" x14ac:dyDescent="0.35">
      <c r="A5694" s="1705">
        <v>73130</v>
      </c>
      <c r="B5694" s="1706">
        <v>0.17</v>
      </c>
      <c r="C5694" s="100" t="s">
        <v>2711</v>
      </c>
      <c r="E5694" s="1705" t="s">
        <v>19</v>
      </c>
    </row>
    <row r="5695" spans="1:9" ht="15" customHeight="1" x14ac:dyDescent="0.35">
      <c r="A5695" s="1705">
        <v>73130</v>
      </c>
      <c r="B5695" s="1706">
        <v>0.17</v>
      </c>
      <c r="C5695" s="89" t="s">
        <v>76</v>
      </c>
      <c r="E5695" s="1705" t="s">
        <v>39</v>
      </c>
    </row>
    <row r="5696" spans="1:9" ht="15" customHeight="1" x14ac:dyDescent="0.35">
      <c r="A5696" s="1705">
        <v>73130</v>
      </c>
      <c r="B5696" s="1706">
        <v>0.17</v>
      </c>
      <c r="C5696" s="89" t="s">
        <v>77</v>
      </c>
      <c r="E5696" s="1705" t="s">
        <v>39</v>
      </c>
    </row>
    <row r="5697" spans="1:9" ht="15" customHeight="1" x14ac:dyDescent="0.35">
      <c r="A5697" s="1705">
        <v>73130</v>
      </c>
      <c r="B5697" s="1706">
        <v>0.17</v>
      </c>
      <c r="C5697" s="89" t="s">
        <v>78</v>
      </c>
      <c r="E5697" s="1705" t="s">
        <v>39</v>
      </c>
    </row>
    <row r="5698" spans="1:9" ht="15" customHeight="1" x14ac:dyDescent="0.35">
      <c r="A5698" s="1705">
        <v>73130</v>
      </c>
      <c r="B5698" s="1706">
        <v>0.17</v>
      </c>
      <c r="C5698" s="100" t="s">
        <v>243</v>
      </c>
      <c r="E5698" s="1705" t="s">
        <v>182</v>
      </c>
    </row>
    <row r="5699" spans="1:9" ht="15" customHeight="1" x14ac:dyDescent="0.35">
      <c r="A5699" s="1705">
        <v>73130</v>
      </c>
      <c r="B5699" s="1706">
        <v>0.17</v>
      </c>
      <c r="C5699" s="100" t="s">
        <v>244</v>
      </c>
      <c r="E5699" s="1705" t="s">
        <v>182</v>
      </c>
    </row>
    <row r="5700" spans="1:9" ht="15" customHeight="1" x14ac:dyDescent="0.35">
      <c r="A5700" s="1705">
        <v>73130</v>
      </c>
      <c r="B5700" s="1706">
        <v>0.17</v>
      </c>
      <c r="C5700" s="100" t="s">
        <v>245</v>
      </c>
      <c r="E5700" s="1705" t="s">
        <v>182</v>
      </c>
    </row>
    <row r="5701" spans="1:9" ht="15" customHeight="1" x14ac:dyDescent="0.35">
      <c r="A5701" s="1705">
        <v>73130</v>
      </c>
      <c r="B5701" s="1706">
        <v>0.17</v>
      </c>
      <c r="C5701" s="100" t="s">
        <v>246</v>
      </c>
      <c r="E5701" s="1705" t="s">
        <v>182</v>
      </c>
    </row>
    <row r="5702" spans="1:9" ht="15" customHeight="1" x14ac:dyDescent="0.35">
      <c r="A5702" s="1747">
        <v>73130</v>
      </c>
      <c r="B5702" s="1745">
        <v>0.17</v>
      </c>
      <c r="C5702" s="1746" t="s">
        <v>589</v>
      </c>
      <c r="E5702" s="1705" t="s">
        <v>532</v>
      </c>
      <c r="F5702" s="100"/>
      <c r="I5702" s="100"/>
    </row>
    <row r="5703" spans="1:9" ht="15" customHeight="1" x14ac:dyDescent="0.35">
      <c r="A5703" s="1747">
        <v>73130</v>
      </c>
      <c r="B5703" s="1745">
        <v>0.17</v>
      </c>
      <c r="C5703" s="1746" t="s">
        <v>590</v>
      </c>
      <c r="E5703" s="1705" t="s">
        <v>532</v>
      </c>
    </row>
    <row r="5704" spans="1:9" ht="15" customHeight="1" x14ac:dyDescent="0.35">
      <c r="A5704" s="1705">
        <v>73130</v>
      </c>
      <c r="B5704" s="1706">
        <v>0.17</v>
      </c>
      <c r="C5704" s="89" t="s">
        <v>795</v>
      </c>
      <c r="E5704" s="1705" t="s">
        <v>770</v>
      </c>
      <c r="F5704" s="100"/>
      <c r="I5704" s="100"/>
    </row>
    <row r="5705" spans="1:9" ht="15" customHeight="1" x14ac:dyDescent="0.35">
      <c r="A5705" s="1705">
        <v>73130</v>
      </c>
      <c r="B5705" s="1706">
        <v>0.17</v>
      </c>
      <c r="C5705" s="89" t="s">
        <v>796</v>
      </c>
      <c r="E5705" s="1705" t="s">
        <v>770</v>
      </c>
      <c r="F5705" s="100"/>
      <c r="I5705" s="100"/>
    </row>
    <row r="5706" spans="1:9" ht="15" customHeight="1" x14ac:dyDescent="0.35">
      <c r="A5706" s="1705">
        <v>73130</v>
      </c>
      <c r="B5706" s="1706">
        <v>0.17</v>
      </c>
      <c r="C5706" s="100" t="s">
        <v>8519</v>
      </c>
      <c r="E5706" s="1705" t="s">
        <v>875</v>
      </c>
    </row>
    <row r="5707" spans="1:9" ht="15" customHeight="1" x14ac:dyDescent="0.35">
      <c r="A5707" s="1705">
        <v>73130</v>
      </c>
      <c r="B5707" s="1706">
        <v>0.17</v>
      </c>
      <c r="C5707" s="100" t="s">
        <v>8520</v>
      </c>
      <c r="E5707" s="1705" t="s">
        <v>875</v>
      </c>
    </row>
    <row r="5708" spans="1:9" ht="15" customHeight="1" x14ac:dyDescent="0.35">
      <c r="A5708" s="1705">
        <v>73130</v>
      </c>
      <c r="B5708" s="1706">
        <v>0.17</v>
      </c>
      <c r="C5708" s="89" t="s">
        <v>13940</v>
      </c>
      <c r="E5708" s="100" t="s">
        <v>875</v>
      </c>
    </row>
    <row r="5709" spans="1:9" ht="15" customHeight="1" x14ac:dyDescent="0.35">
      <c r="A5709" s="1705">
        <v>73130</v>
      </c>
      <c r="B5709" s="1706">
        <v>0.17</v>
      </c>
      <c r="C5709" s="89" t="s">
        <v>13941</v>
      </c>
      <c r="E5709" s="100" t="s">
        <v>875</v>
      </c>
    </row>
    <row r="5710" spans="1:9" ht="15" customHeight="1" x14ac:dyDescent="0.35">
      <c r="A5710" s="1705">
        <v>73130</v>
      </c>
      <c r="B5710" s="1706">
        <v>0.17</v>
      </c>
      <c r="C5710" s="89" t="s">
        <v>13942</v>
      </c>
      <c r="E5710" s="100" t="s">
        <v>875</v>
      </c>
    </row>
    <row r="5711" spans="1:9" ht="15" customHeight="1" x14ac:dyDescent="0.35">
      <c r="A5711" s="1705">
        <v>73130</v>
      </c>
      <c r="B5711" s="1706">
        <v>0.17</v>
      </c>
      <c r="C5711" s="89" t="s">
        <v>13943</v>
      </c>
      <c r="E5711" s="100" t="s">
        <v>875</v>
      </c>
    </row>
    <row r="5712" spans="1:9" ht="15" customHeight="1" x14ac:dyDescent="0.35">
      <c r="A5712" s="1705">
        <v>73130</v>
      </c>
      <c r="B5712" s="1706">
        <v>0.17</v>
      </c>
      <c r="C5712" s="89" t="s">
        <v>13944</v>
      </c>
      <c r="E5712" s="100" t="s">
        <v>875</v>
      </c>
    </row>
    <row r="5713" spans="1:9" ht="15" customHeight="1" x14ac:dyDescent="0.35">
      <c r="A5713" s="1705">
        <v>73130</v>
      </c>
      <c r="B5713" s="1706">
        <v>0.17</v>
      </c>
      <c r="C5713" s="100" t="s">
        <v>930</v>
      </c>
      <c r="E5713" s="1705" t="s">
        <v>879</v>
      </c>
      <c r="F5713" s="100"/>
      <c r="I5713" s="100"/>
    </row>
    <row r="5714" spans="1:9" ht="15" customHeight="1" x14ac:dyDescent="0.35">
      <c r="A5714" s="1705">
        <v>73130</v>
      </c>
      <c r="B5714" s="1706">
        <v>0.17</v>
      </c>
      <c r="C5714" s="100" t="s">
        <v>931</v>
      </c>
      <c r="E5714" s="1705" t="s">
        <v>879</v>
      </c>
    </row>
    <row r="5715" spans="1:9" ht="15" customHeight="1" x14ac:dyDescent="0.35">
      <c r="A5715" s="1705">
        <v>73130</v>
      </c>
      <c r="B5715" s="1706">
        <v>0.17</v>
      </c>
      <c r="C5715" s="100" t="s">
        <v>1318</v>
      </c>
      <c r="E5715" s="1705" t="s">
        <v>1280</v>
      </c>
    </row>
    <row r="5716" spans="1:9" ht="15" customHeight="1" x14ac:dyDescent="0.35">
      <c r="A5716" s="1705">
        <v>73130</v>
      </c>
      <c r="B5716" s="1706">
        <v>0.17</v>
      </c>
      <c r="C5716" s="100" t="s">
        <v>1319</v>
      </c>
      <c r="E5716" s="1705" t="s">
        <v>1280</v>
      </c>
    </row>
    <row r="5717" spans="1:9" ht="15" customHeight="1" x14ac:dyDescent="0.35">
      <c r="A5717" s="1740">
        <v>73130</v>
      </c>
      <c r="B5717" s="1706">
        <v>0.17</v>
      </c>
      <c r="C5717" s="1742" t="s">
        <v>1468</v>
      </c>
      <c r="E5717" s="1705" t="s">
        <v>1433</v>
      </c>
    </row>
    <row r="5718" spans="1:9" ht="15" customHeight="1" x14ac:dyDescent="0.35">
      <c r="A5718" s="1753">
        <v>73130</v>
      </c>
      <c r="B5718" s="1706">
        <v>0.17</v>
      </c>
      <c r="C5718" s="1742" t="s">
        <v>1469</v>
      </c>
      <c r="E5718" s="1705" t="s">
        <v>1433</v>
      </c>
    </row>
    <row r="5719" spans="1:9" ht="15" customHeight="1" x14ac:dyDescent="0.35">
      <c r="A5719" s="1705">
        <v>73130</v>
      </c>
      <c r="B5719" s="1706">
        <v>0.17</v>
      </c>
      <c r="C5719" s="89" t="s">
        <v>1470</v>
      </c>
      <c r="E5719" s="1705" t="s">
        <v>1433</v>
      </c>
    </row>
    <row r="5720" spans="1:9" ht="15" customHeight="1" x14ac:dyDescent="0.35">
      <c r="A5720" s="1740">
        <v>73130</v>
      </c>
      <c r="B5720" s="1706">
        <v>0.17</v>
      </c>
      <c r="C5720" s="1742" t="s">
        <v>1471</v>
      </c>
      <c r="E5720" s="1705" t="s">
        <v>1433</v>
      </c>
    </row>
    <row r="5721" spans="1:9" ht="15" customHeight="1" x14ac:dyDescent="0.35">
      <c r="A5721" s="1753">
        <v>73130</v>
      </c>
      <c r="B5721" s="1706">
        <v>0.17</v>
      </c>
      <c r="C5721" s="1742" t="s">
        <v>1472</v>
      </c>
      <c r="E5721" s="1705" t="s">
        <v>1433</v>
      </c>
    </row>
    <row r="5722" spans="1:9" ht="15" customHeight="1" x14ac:dyDescent="0.35">
      <c r="A5722" s="1705">
        <v>73130</v>
      </c>
      <c r="B5722" s="1706">
        <v>0.17</v>
      </c>
      <c r="C5722" s="100" t="s">
        <v>1473</v>
      </c>
      <c r="E5722" s="1705" t="s">
        <v>1433</v>
      </c>
    </row>
    <row r="5723" spans="1:9" ht="15" customHeight="1" x14ac:dyDescent="0.35">
      <c r="A5723" s="1740">
        <v>73130</v>
      </c>
      <c r="B5723" s="1706">
        <v>0.17</v>
      </c>
      <c r="C5723" s="1742" t="s">
        <v>14926</v>
      </c>
      <c r="E5723" s="1705" t="s">
        <v>1433</v>
      </c>
    </row>
    <row r="5724" spans="1:9" ht="15" customHeight="1" x14ac:dyDescent="0.35">
      <c r="A5724" s="1740">
        <v>73130</v>
      </c>
      <c r="B5724" s="1706">
        <v>0.17</v>
      </c>
      <c r="C5724" s="1742" t="s">
        <v>14924</v>
      </c>
      <c r="E5724" s="1705" t="s">
        <v>1433</v>
      </c>
    </row>
    <row r="5725" spans="1:9" ht="15" customHeight="1" x14ac:dyDescent="0.35">
      <c r="A5725" s="1753">
        <v>73130</v>
      </c>
      <c r="B5725" s="1706">
        <v>0.17</v>
      </c>
      <c r="C5725" s="1742" t="s">
        <v>14925</v>
      </c>
      <c r="E5725" s="1705" t="s">
        <v>1433</v>
      </c>
    </row>
    <row r="5726" spans="1:9" ht="15" customHeight="1" x14ac:dyDescent="0.35">
      <c r="A5726" s="1753">
        <v>73130</v>
      </c>
      <c r="B5726" s="1706">
        <v>0.17</v>
      </c>
      <c r="C5726" s="1742" t="s">
        <v>14927</v>
      </c>
      <c r="E5726" s="1705" t="s">
        <v>1433</v>
      </c>
    </row>
    <row r="5727" spans="1:9" ht="15" customHeight="1" x14ac:dyDescent="0.35">
      <c r="A5727" s="1705">
        <v>73130</v>
      </c>
      <c r="B5727" s="1706">
        <v>0.17</v>
      </c>
      <c r="C5727" s="100" t="s">
        <v>1474</v>
      </c>
      <c r="E5727" s="1705" t="s">
        <v>1433</v>
      </c>
    </row>
    <row r="5728" spans="1:9" ht="15" customHeight="1" x14ac:dyDescent="0.35">
      <c r="A5728" s="1705">
        <v>73130</v>
      </c>
      <c r="B5728" s="1706">
        <v>0.17</v>
      </c>
      <c r="C5728" s="89" t="s">
        <v>1793</v>
      </c>
      <c r="E5728" s="1705" t="s">
        <v>1755</v>
      </c>
    </row>
    <row r="5729" spans="1:5" ht="15" customHeight="1" x14ac:dyDescent="0.35">
      <c r="A5729" s="1705">
        <v>73130</v>
      </c>
      <c r="B5729" s="1706">
        <v>0.17</v>
      </c>
      <c r="C5729" s="89" t="s">
        <v>1794</v>
      </c>
      <c r="E5729" s="1705" t="s">
        <v>1755</v>
      </c>
    </row>
    <row r="5730" spans="1:5" ht="15" customHeight="1" x14ac:dyDescent="0.35">
      <c r="A5730" s="1705">
        <v>73130</v>
      </c>
      <c r="B5730" s="1706">
        <v>0.17</v>
      </c>
      <c r="C5730" s="100" t="s">
        <v>2279</v>
      </c>
      <c r="E5730" s="1705" t="s">
        <v>2237</v>
      </c>
    </row>
    <row r="5731" spans="1:5" ht="15" customHeight="1" x14ac:dyDescent="0.35">
      <c r="A5731" s="1705">
        <v>73130</v>
      </c>
      <c r="B5731" s="1706">
        <v>0.17</v>
      </c>
      <c r="C5731" s="100" t="s">
        <v>2280</v>
      </c>
      <c r="E5731" s="1705" t="s">
        <v>2237</v>
      </c>
    </row>
    <row r="5732" spans="1:5" ht="15" customHeight="1" x14ac:dyDescent="0.35">
      <c r="A5732" s="1705">
        <v>73130</v>
      </c>
      <c r="B5732" s="1706">
        <v>0.17</v>
      </c>
      <c r="C5732" s="100" t="s">
        <v>3065</v>
      </c>
      <c r="E5732" s="1705" t="s">
        <v>2994</v>
      </c>
    </row>
    <row r="5733" spans="1:5" ht="15" customHeight="1" x14ac:dyDescent="0.35">
      <c r="A5733" s="1705">
        <v>73130</v>
      </c>
      <c r="B5733" s="1706">
        <v>0.17</v>
      </c>
      <c r="C5733" s="100" t="s">
        <v>3066</v>
      </c>
      <c r="E5733" s="1705" t="s">
        <v>2994</v>
      </c>
    </row>
    <row r="5734" spans="1:5" ht="15" customHeight="1" x14ac:dyDescent="0.35">
      <c r="A5734" s="1705">
        <v>73130</v>
      </c>
      <c r="B5734" s="1706">
        <v>0.17</v>
      </c>
      <c r="C5734" s="100" t="s">
        <v>3067</v>
      </c>
      <c r="E5734" s="1705" t="s">
        <v>2994</v>
      </c>
    </row>
    <row r="5735" spans="1:5" ht="15" customHeight="1" x14ac:dyDescent="0.35">
      <c r="A5735" s="1705">
        <v>73130</v>
      </c>
      <c r="B5735" s="1706">
        <v>0.17</v>
      </c>
      <c r="C5735" s="89" t="s">
        <v>4319</v>
      </c>
      <c r="E5735" s="1705" t="s">
        <v>4266</v>
      </c>
    </row>
    <row r="5736" spans="1:5" ht="15" customHeight="1" x14ac:dyDescent="0.35">
      <c r="A5736" s="1705">
        <v>73130</v>
      </c>
      <c r="B5736" s="1706">
        <v>0.17</v>
      </c>
      <c r="C5736" s="89" t="s">
        <v>4320</v>
      </c>
      <c r="E5736" s="1705" t="s">
        <v>4266</v>
      </c>
    </row>
    <row r="5737" spans="1:5" ht="15" customHeight="1" x14ac:dyDescent="0.35">
      <c r="A5737" s="1705">
        <v>73130</v>
      </c>
      <c r="B5737" s="1706">
        <v>0.17</v>
      </c>
      <c r="C5737" s="100" t="s">
        <v>4658</v>
      </c>
      <c r="E5737" s="100" t="s">
        <v>4609</v>
      </c>
    </row>
    <row r="5738" spans="1:5" ht="15" customHeight="1" x14ac:dyDescent="0.35">
      <c r="A5738" s="1705">
        <v>73130</v>
      </c>
      <c r="B5738" s="1706">
        <v>0.17</v>
      </c>
      <c r="C5738" s="100" t="s">
        <v>4659</v>
      </c>
      <c r="E5738" s="100" t="s">
        <v>4609</v>
      </c>
    </row>
    <row r="5739" spans="1:5" ht="15" customHeight="1" x14ac:dyDescent="0.35">
      <c r="A5739" s="1705">
        <v>73130</v>
      </c>
      <c r="B5739" s="1706">
        <v>0.17</v>
      </c>
      <c r="C5739" s="89" t="s">
        <v>4980</v>
      </c>
      <c r="E5739" s="100" t="s">
        <v>4946</v>
      </c>
    </row>
    <row r="5740" spans="1:5" ht="15" customHeight="1" x14ac:dyDescent="0.35">
      <c r="A5740" s="1705">
        <v>73130</v>
      </c>
      <c r="B5740" s="1706">
        <v>0.17</v>
      </c>
      <c r="C5740" s="89" t="s">
        <v>4981</v>
      </c>
      <c r="E5740" s="100" t="s">
        <v>4946</v>
      </c>
    </row>
    <row r="5741" spans="1:5" ht="15" customHeight="1" x14ac:dyDescent="0.35">
      <c r="A5741" s="1705">
        <v>73130</v>
      </c>
      <c r="B5741" s="1706">
        <v>0.17</v>
      </c>
      <c r="C5741" s="89" t="s">
        <v>5210</v>
      </c>
      <c r="E5741" s="100" t="s">
        <v>5155</v>
      </c>
    </row>
    <row r="5742" spans="1:5" ht="15" customHeight="1" x14ac:dyDescent="0.35">
      <c r="A5742" s="1705">
        <v>73130</v>
      </c>
      <c r="B5742" s="1706">
        <v>0.17</v>
      </c>
      <c r="C5742" s="89" t="s">
        <v>5211</v>
      </c>
      <c r="E5742" s="100" t="s">
        <v>5155</v>
      </c>
    </row>
    <row r="5743" spans="1:5" ht="15" customHeight="1" x14ac:dyDescent="0.35">
      <c r="A5743" s="1705">
        <v>73130</v>
      </c>
      <c r="B5743" s="1706">
        <v>0.17</v>
      </c>
      <c r="C5743" s="100" t="s">
        <v>5509</v>
      </c>
      <c r="E5743" s="100" t="s">
        <v>5452</v>
      </c>
    </row>
    <row r="5744" spans="1:5" ht="15" customHeight="1" x14ac:dyDescent="0.35">
      <c r="A5744" s="1705">
        <v>73130</v>
      </c>
      <c r="B5744" s="1706">
        <v>0.17</v>
      </c>
      <c r="C5744" s="100" t="s">
        <v>5510</v>
      </c>
      <c r="E5744" s="100" t="s">
        <v>5452</v>
      </c>
    </row>
    <row r="5745" spans="1:5" ht="15" customHeight="1" x14ac:dyDescent="0.35">
      <c r="A5745" s="1705">
        <v>73130</v>
      </c>
      <c r="B5745" s="1706">
        <v>0.17</v>
      </c>
      <c r="C5745" s="100" t="s">
        <v>5730</v>
      </c>
      <c r="E5745" s="100" t="s">
        <v>5695</v>
      </c>
    </row>
    <row r="5746" spans="1:5" ht="15" customHeight="1" x14ac:dyDescent="0.35">
      <c r="A5746" s="1705">
        <v>73130</v>
      </c>
      <c r="B5746" s="1706">
        <v>0.17</v>
      </c>
      <c r="C5746" s="100" t="s">
        <v>5731</v>
      </c>
      <c r="E5746" s="100" t="s">
        <v>5695</v>
      </c>
    </row>
    <row r="5747" spans="1:5" ht="15" customHeight="1" x14ac:dyDescent="0.35">
      <c r="A5747" s="1705">
        <v>73130</v>
      </c>
      <c r="B5747" s="1706">
        <v>0.17</v>
      </c>
      <c r="C5747" s="89" t="s">
        <v>8109</v>
      </c>
      <c r="E5747" s="100" t="s">
        <v>5912</v>
      </c>
    </row>
    <row r="5748" spans="1:5" ht="15" customHeight="1" x14ac:dyDescent="0.35">
      <c r="A5748" s="1705">
        <v>73130</v>
      </c>
      <c r="B5748" s="1706">
        <v>0.17</v>
      </c>
      <c r="C5748" s="89" t="s">
        <v>8110</v>
      </c>
      <c r="E5748" s="100" t="s">
        <v>5912</v>
      </c>
    </row>
    <row r="5749" spans="1:5" ht="15" customHeight="1" x14ac:dyDescent="0.35">
      <c r="A5749" s="1705">
        <v>73130</v>
      </c>
      <c r="B5749" s="1706">
        <v>0.17</v>
      </c>
      <c r="C5749" s="100" t="s">
        <v>5966</v>
      </c>
      <c r="E5749" s="100" t="s">
        <v>5923</v>
      </c>
    </row>
    <row r="5750" spans="1:5" ht="15" customHeight="1" x14ac:dyDescent="0.35">
      <c r="A5750" s="1705">
        <v>73130</v>
      </c>
      <c r="B5750" s="1706">
        <v>0.17</v>
      </c>
      <c r="C5750" s="100" t="s">
        <v>5967</v>
      </c>
      <c r="E5750" s="100" t="s">
        <v>5923</v>
      </c>
    </row>
    <row r="5751" spans="1:5" ht="15" customHeight="1" x14ac:dyDescent="0.35">
      <c r="A5751" s="1705">
        <v>73130</v>
      </c>
      <c r="B5751" s="1706">
        <v>0.17</v>
      </c>
      <c r="C5751" s="89" t="s">
        <v>6177</v>
      </c>
      <c r="E5751" s="100" t="s">
        <v>6110</v>
      </c>
    </row>
    <row r="5752" spans="1:5" ht="15" customHeight="1" x14ac:dyDescent="0.35">
      <c r="A5752" s="1705">
        <v>73130</v>
      </c>
      <c r="B5752" s="1706">
        <v>0.17</v>
      </c>
      <c r="C5752" s="89" t="s">
        <v>6178</v>
      </c>
      <c r="E5752" s="100" t="s">
        <v>6110</v>
      </c>
    </row>
    <row r="5753" spans="1:5" ht="15" customHeight="1" x14ac:dyDescent="0.35">
      <c r="A5753" s="1705">
        <v>73130</v>
      </c>
      <c r="B5753" s="1706">
        <v>0.17</v>
      </c>
      <c r="C5753" s="100" t="s">
        <v>6563</v>
      </c>
      <c r="E5753" s="1705" t="s">
        <v>6556</v>
      </c>
    </row>
    <row r="5754" spans="1:5" ht="15" customHeight="1" x14ac:dyDescent="0.35">
      <c r="A5754" s="1705">
        <v>73130</v>
      </c>
      <c r="B5754" s="1706">
        <v>0.17</v>
      </c>
      <c r="C5754" s="89" t="s">
        <v>7042</v>
      </c>
      <c r="E5754" s="1705" t="s">
        <v>6965</v>
      </c>
    </row>
    <row r="5755" spans="1:5" ht="15" customHeight="1" x14ac:dyDescent="0.35">
      <c r="A5755" s="1705">
        <v>73130</v>
      </c>
      <c r="B5755" s="1706">
        <v>0.17</v>
      </c>
      <c r="C5755" s="100" t="s">
        <v>7043</v>
      </c>
      <c r="E5755" s="1705" t="s">
        <v>6965</v>
      </c>
    </row>
    <row r="5756" spans="1:5" ht="15" customHeight="1" x14ac:dyDescent="0.35">
      <c r="A5756" s="1705">
        <v>73130</v>
      </c>
      <c r="B5756" s="1706">
        <v>0.17</v>
      </c>
      <c r="C5756" s="100" t="s">
        <v>7044</v>
      </c>
      <c r="E5756" s="1705" t="s">
        <v>6965</v>
      </c>
    </row>
    <row r="5757" spans="1:5" ht="15" customHeight="1" x14ac:dyDescent="0.35">
      <c r="A5757" s="1705">
        <v>73130</v>
      </c>
      <c r="B5757" s="1706">
        <v>0.17</v>
      </c>
      <c r="C5757" s="100" t="s">
        <v>5967</v>
      </c>
      <c r="E5757" s="1705" t="s">
        <v>6965</v>
      </c>
    </row>
    <row r="5758" spans="1:5" ht="15" customHeight="1" x14ac:dyDescent="0.35">
      <c r="A5758" s="1705">
        <v>73130</v>
      </c>
      <c r="B5758" s="1706">
        <v>0.17</v>
      </c>
      <c r="C5758" s="89" t="s">
        <v>7351</v>
      </c>
      <c r="E5758" s="1705" t="s">
        <v>7410</v>
      </c>
    </row>
    <row r="5759" spans="1:5" ht="15" customHeight="1" x14ac:dyDescent="0.35">
      <c r="A5759" s="1705">
        <v>73130</v>
      </c>
      <c r="B5759" s="1706">
        <v>0.17</v>
      </c>
      <c r="C5759" s="89" t="s">
        <v>7352</v>
      </c>
      <c r="E5759" s="1705" t="s">
        <v>7410</v>
      </c>
    </row>
    <row r="5760" spans="1:5" ht="15" customHeight="1" x14ac:dyDescent="0.35">
      <c r="A5760" s="1705">
        <v>73130</v>
      </c>
      <c r="B5760" s="1706">
        <v>0.17</v>
      </c>
      <c r="C5760" s="100" t="s">
        <v>7476</v>
      </c>
      <c r="E5760" s="1705" t="s">
        <v>7428</v>
      </c>
    </row>
    <row r="5761" spans="1:9" ht="15" customHeight="1" x14ac:dyDescent="0.35">
      <c r="A5761" s="1705">
        <v>73130</v>
      </c>
      <c r="B5761" s="1706">
        <v>0.17</v>
      </c>
      <c r="C5761" s="100" t="s">
        <v>7477</v>
      </c>
      <c r="E5761" s="1705" t="s">
        <v>7428</v>
      </c>
    </row>
    <row r="5762" spans="1:9" ht="15" customHeight="1" x14ac:dyDescent="0.35">
      <c r="A5762" s="1705">
        <v>73130</v>
      </c>
      <c r="B5762" s="1706">
        <v>0.17</v>
      </c>
      <c r="C5762" s="89" t="s">
        <v>8001</v>
      </c>
      <c r="E5762" s="100" t="s">
        <v>7979</v>
      </c>
    </row>
    <row r="5763" spans="1:9" ht="15.65" customHeight="1" x14ac:dyDescent="0.35">
      <c r="A5763" s="1705">
        <v>73130</v>
      </c>
      <c r="B5763" s="1706">
        <v>0.17</v>
      </c>
      <c r="C5763" s="89" t="s">
        <v>8002</v>
      </c>
      <c r="E5763" s="100" t="s">
        <v>7979</v>
      </c>
    </row>
    <row r="5764" spans="1:9" ht="15" customHeight="1" x14ac:dyDescent="0.35">
      <c r="A5764" s="1705">
        <v>73130</v>
      </c>
      <c r="B5764" s="1706">
        <v>0.17</v>
      </c>
      <c r="C5764" s="89" t="s">
        <v>8417</v>
      </c>
      <c r="E5764" s="100" t="s">
        <v>8381</v>
      </c>
    </row>
    <row r="5765" spans="1:9" ht="15" customHeight="1" x14ac:dyDescent="0.35">
      <c r="A5765" s="1705">
        <v>73130</v>
      </c>
      <c r="B5765" s="1706">
        <v>0.17</v>
      </c>
      <c r="C5765" s="89" t="s">
        <v>8418</v>
      </c>
      <c r="E5765" s="100" t="s">
        <v>8381</v>
      </c>
    </row>
    <row r="5766" spans="1:9" ht="15" customHeight="1" x14ac:dyDescent="0.35">
      <c r="A5766" s="1705">
        <v>73130</v>
      </c>
      <c r="B5766" s="1706">
        <v>0.17</v>
      </c>
      <c r="C5766" s="100" t="s">
        <v>8757</v>
      </c>
      <c r="E5766" s="1705" t="s">
        <v>8689</v>
      </c>
      <c r="F5766" s="100"/>
      <c r="I5766" s="100"/>
    </row>
    <row r="5767" spans="1:9" ht="15" customHeight="1" x14ac:dyDescent="0.35">
      <c r="A5767" s="1705">
        <v>73130</v>
      </c>
      <c r="B5767" s="1706">
        <v>0.17</v>
      </c>
      <c r="C5767" s="89" t="s">
        <v>8758</v>
      </c>
      <c r="E5767" s="1705" t="s">
        <v>8689</v>
      </c>
    </row>
    <row r="5768" spans="1:9" ht="15" customHeight="1" x14ac:dyDescent="0.35">
      <c r="A5768" s="1705">
        <v>73130</v>
      </c>
      <c r="B5768" s="1706">
        <v>0.17</v>
      </c>
      <c r="C5768" s="89" t="s">
        <v>8759</v>
      </c>
      <c r="E5768" s="1705" t="s">
        <v>8689</v>
      </c>
    </row>
    <row r="5769" spans="1:9" ht="15" customHeight="1" x14ac:dyDescent="0.35">
      <c r="A5769" s="1705">
        <v>73130</v>
      </c>
      <c r="B5769" s="1706">
        <v>0.17</v>
      </c>
      <c r="C5769" s="1705" t="s">
        <v>9112</v>
      </c>
      <c r="E5769" s="100" t="s">
        <v>9100</v>
      </c>
    </row>
    <row r="5770" spans="1:9" ht="15" customHeight="1" x14ac:dyDescent="0.35">
      <c r="A5770" s="1705">
        <v>73130</v>
      </c>
      <c r="B5770" s="1706">
        <v>0.17</v>
      </c>
      <c r="C5770" s="89" t="s">
        <v>9192</v>
      </c>
      <c r="E5770" s="1738" t="s">
        <v>9126</v>
      </c>
    </row>
    <row r="5771" spans="1:9" ht="15" customHeight="1" x14ac:dyDescent="0.35">
      <c r="A5771" s="1705">
        <v>73130</v>
      </c>
      <c r="B5771" s="1706">
        <v>0.17</v>
      </c>
      <c r="C5771" s="89" t="s">
        <v>9193</v>
      </c>
      <c r="E5771" s="1738" t="s">
        <v>9126</v>
      </c>
    </row>
    <row r="5772" spans="1:9" ht="15" customHeight="1" x14ac:dyDescent="0.35">
      <c r="A5772" s="1705">
        <v>73130</v>
      </c>
      <c r="B5772" s="1706">
        <v>0.17</v>
      </c>
      <c r="C5772" s="89" t="s">
        <v>9194</v>
      </c>
      <c r="E5772" s="1738" t="s">
        <v>9126</v>
      </c>
    </row>
    <row r="5773" spans="1:9" ht="15" customHeight="1" x14ac:dyDescent="0.35">
      <c r="A5773" s="1705">
        <v>73130</v>
      </c>
      <c r="B5773" s="1706">
        <v>0.17</v>
      </c>
      <c r="C5773" s="89" t="s">
        <v>9195</v>
      </c>
      <c r="E5773" s="1738" t="s">
        <v>9126</v>
      </c>
    </row>
    <row r="5774" spans="1:9" ht="15" customHeight="1" x14ac:dyDescent="0.35">
      <c r="A5774" s="1705">
        <v>73130</v>
      </c>
      <c r="B5774" s="1706">
        <v>0.17</v>
      </c>
      <c r="C5774" s="89" t="s">
        <v>9196</v>
      </c>
      <c r="E5774" s="1738" t="s">
        <v>9126</v>
      </c>
    </row>
    <row r="5775" spans="1:9" ht="15" customHeight="1" x14ac:dyDescent="0.35">
      <c r="A5775" s="1705">
        <v>73130</v>
      </c>
      <c r="B5775" s="1706">
        <v>0.17</v>
      </c>
      <c r="C5775" s="100" t="s">
        <v>9197</v>
      </c>
      <c r="E5775" s="1738" t="s">
        <v>9126</v>
      </c>
    </row>
    <row r="5776" spans="1:9" ht="15" customHeight="1" x14ac:dyDescent="0.35">
      <c r="A5776" s="1705">
        <v>73130</v>
      </c>
      <c r="B5776" s="1706">
        <v>0.17</v>
      </c>
      <c r="C5776" s="100" t="s">
        <v>9198</v>
      </c>
      <c r="E5776" s="1738" t="s">
        <v>9126</v>
      </c>
    </row>
    <row r="5777" spans="1:9" ht="15" customHeight="1" x14ac:dyDescent="0.35">
      <c r="A5777" s="1705">
        <v>73130</v>
      </c>
      <c r="B5777" s="1706">
        <v>0.17</v>
      </c>
      <c r="C5777" s="100" t="s">
        <v>9665</v>
      </c>
      <c r="E5777" s="1705" t="s">
        <v>9583</v>
      </c>
    </row>
    <row r="5778" spans="1:9" ht="15" customHeight="1" x14ac:dyDescent="0.35">
      <c r="A5778" s="1705">
        <v>73130</v>
      </c>
      <c r="B5778" s="1706">
        <v>0.17</v>
      </c>
      <c r="C5778" s="100" t="s">
        <v>9666</v>
      </c>
      <c r="E5778" s="1705" t="s">
        <v>9583</v>
      </c>
    </row>
    <row r="5779" spans="1:9" ht="15" customHeight="1" x14ac:dyDescent="0.35">
      <c r="A5779" s="1705">
        <v>73130</v>
      </c>
      <c r="B5779" s="1706">
        <v>0.17</v>
      </c>
      <c r="C5779" s="100" t="s">
        <v>9666</v>
      </c>
      <c r="E5779" s="1705" t="s">
        <v>9583</v>
      </c>
    </row>
    <row r="5780" spans="1:9" ht="15" customHeight="1" x14ac:dyDescent="0.35">
      <c r="A5780" s="1705">
        <v>73130</v>
      </c>
      <c r="B5780" s="1706">
        <v>0.17</v>
      </c>
      <c r="C5780" s="89" t="s">
        <v>10467</v>
      </c>
      <c r="E5780" s="1705" t="s">
        <v>10273</v>
      </c>
    </row>
    <row r="5781" spans="1:9" ht="15" customHeight="1" x14ac:dyDescent="0.35">
      <c r="A5781" s="1705">
        <v>73130</v>
      </c>
      <c r="B5781" s="1706">
        <v>0.17</v>
      </c>
      <c r="C5781" s="100" t="s">
        <v>10468</v>
      </c>
      <c r="E5781" s="1705" t="s">
        <v>10273</v>
      </c>
    </row>
    <row r="5782" spans="1:9" ht="15" customHeight="1" x14ac:dyDescent="0.35">
      <c r="A5782" s="1705">
        <v>73130</v>
      </c>
      <c r="B5782" s="1706">
        <v>0.17</v>
      </c>
      <c r="C5782" s="89" t="s">
        <v>2992</v>
      </c>
      <c r="E5782" s="1705" t="s">
        <v>10273</v>
      </c>
    </row>
    <row r="5783" spans="1:9" ht="15" customHeight="1" x14ac:dyDescent="0.35">
      <c r="A5783" s="1705">
        <v>73130</v>
      </c>
      <c r="B5783" s="1706">
        <v>0.17</v>
      </c>
      <c r="C5783" s="1705" t="s">
        <v>10469</v>
      </c>
      <c r="E5783" s="1705" t="s">
        <v>10273</v>
      </c>
    </row>
    <row r="5784" spans="1:9" ht="15" customHeight="1" x14ac:dyDescent="0.35">
      <c r="A5784" s="1705">
        <v>73130</v>
      </c>
      <c r="B5784" s="1706">
        <v>0.17</v>
      </c>
      <c r="C5784" s="1705" t="s">
        <v>10470</v>
      </c>
      <c r="E5784" s="1705" t="s">
        <v>10273</v>
      </c>
    </row>
    <row r="5785" spans="1:9" ht="15" customHeight="1" x14ac:dyDescent="0.35">
      <c r="A5785" s="1705">
        <v>73130</v>
      </c>
      <c r="B5785" s="1706">
        <v>0.17</v>
      </c>
      <c r="C5785" s="1705" t="s">
        <v>10471</v>
      </c>
      <c r="E5785" s="1705" t="s">
        <v>10273</v>
      </c>
    </row>
    <row r="5786" spans="1:9" ht="15" customHeight="1" x14ac:dyDescent="0.35">
      <c r="A5786" s="1705">
        <v>73130</v>
      </c>
      <c r="B5786" s="1706">
        <v>0.17</v>
      </c>
      <c r="C5786" s="1705" t="s">
        <v>10472</v>
      </c>
      <c r="E5786" s="1705" t="s">
        <v>10273</v>
      </c>
    </row>
    <row r="5787" spans="1:9" ht="15" customHeight="1" x14ac:dyDescent="0.35">
      <c r="A5787" s="1705">
        <v>73130</v>
      </c>
      <c r="B5787" s="1706">
        <v>0.17</v>
      </c>
      <c r="C5787" s="89" t="s">
        <v>10473</v>
      </c>
      <c r="E5787" s="1705" t="s">
        <v>10273</v>
      </c>
    </row>
    <row r="5788" spans="1:9" ht="15" customHeight="1" x14ac:dyDescent="0.35">
      <c r="A5788" s="1705">
        <v>73130</v>
      </c>
      <c r="B5788" s="1706">
        <v>0.17</v>
      </c>
      <c r="C5788" s="89" t="s">
        <v>10474</v>
      </c>
      <c r="E5788" s="1705" t="s">
        <v>10273</v>
      </c>
    </row>
    <row r="5789" spans="1:9" ht="15" customHeight="1" x14ac:dyDescent="0.35">
      <c r="A5789" s="1705">
        <v>73130</v>
      </c>
      <c r="B5789" s="1706">
        <v>0.17</v>
      </c>
      <c r="C5789" s="89" t="s">
        <v>10475</v>
      </c>
      <c r="E5789" s="1705" t="s">
        <v>10273</v>
      </c>
      <c r="F5789" s="100"/>
      <c r="I5789" s="100"/>
    </row>
    <row r="5790" spans="1:9" ht="15" customHeight="1" x14ac:dyDescent="0.35">
      <c r="A5790" s="1705">
        <v>73130</v>
      </c>
      <c r="B5790" s="1706">
        <v>0.17</v>
      </c>
      <c r="C5790" s="89" t="s">
        <v>10476</v>
      </c>
      <c r="E5790" s="1705" t="s">
        <v>10273</v>
      </c>
    </row>
    <row r="5791" spans="1:9" ht="15" customHeight="1" x14ac:dyDescent="0.35">
      <c r="A5791" s="1705">
        <v>73130</v>
      </c>
      <c r="B5791" s="1706">
        <v>0.17</v>
      </c>
      <c r="C5791" s="89" t="s">
        <v>10477</v>
      </c>
      <c r="E5791" s="1705" t="s">
        <v>10273</v>
      </c>
    </row>
    <row r="5792" spans="1:9" ht="15" customHeight="1" x14ac:dyDescent="0.35">
      <c r="A5792" s="1705">
        <v>73130</v>
      </c>
      <c r="B5792" s="1706">
        <v>0.17</v>
      </c>
      <c r="C5792" s="89" t="s">
        <v>10478</v>
      </c>
      <c r="E5792" s="1705" t="s">
        <v>10273</v>
      </c>
    </row>
    <row r="5793" spans="1:5" ht="15" customHeight="1" x14ac:dyDescent="0.35">
      <c r="A5793" s="1705">
        <v>73130</v>
      </c>
      <c r="B5793" s="1706">
        <v>0.17</v>
      </c>
      <c r="C5793" s="89" t="s">
        <v>10479</v>
      </c>
      <c r="E5793" s="1705" t="s">
        <v>10273</v>
      </c>
    </row>
    <row r="5794" spans="1:5" ht="15" customHeight="1" x14ac:dyDescent="0.35">
      <c r="A5794" s="1705">
        <v>73130</v>
      </c>
      <c r="B5794" s="1706">
        <v>0.17</v>
      </c>
      <c r="C5794" s="89" t="s">
        <v>10480</v>
      </c>
      <c r="E5794" s="1705" t="s">
        <v>10273</v>
      </c>
    </row>
    <row r="5795" spans="1:5" ht="15" customHeight="1" x14ac:dyDescent="0.35">
      <c r="A5795" s="1705">
        <v>73130</v>
      </c>
      <c r="B5795" s="1706">
        <v>0.17</v>
      </c>
      <c r="C5795" s="89" t="s">
        <v>10481</v>
      </c>
      <c r="E5795" s="1705" t="s">
        <v>10273</v>
      </c>
    </row>
    <row r="5796" spans="1:5" ht="15" customHeight="1" x14ac:dyDescent="0.35">
      <c r="A5796" s="1705">
        <v>73130</v>
      </c>
      <c r="B5796" s="1706">
        <v>0.17</v>
      </c>
      <c r="C5796" s="89" t="s">
        <v>10482</v>
      </c>
      <c r="E5796" s="1705" t="s">
        <v>10273</v>
      </c>
    </row>
    <row r="5797" spans="1:5" ht="15" customHeight="1" x14ac:dyDescent="0.35">
      <c r="A5797" s="1705">
        <v>73130</v>
      </c>
      <c r="B5797" s="1706">
        <v>0.17</v>
      </c>
      <c r="C5797" s="89" t="s">
        <v>10483</v>
      </c>
      <c r="E5797" s="1705" t="s">
        <v>10273</v>
      </c>
    </row>
    <row r="5798" spans="1:5" ht="15" customHeight="1" x14ac:dyDescent="0.35">
      <c r="A5798" s="1705">
        <v>73130</v>
      </c>
      <c r="B5798" s="1706">
        <v>0.17</v>
      </c>
      <c r="C5798" s="100" t="s">
        <v>3785</v>
      </c>
      <c r="E5798" s="100" t="s">
        <v>12088</v>
      </c>
    </row>
    <row r="5799" spans="1:5" ht="15" customHeight="1" x14ac:dyDescent="0.35">
      <c r="A5799" s="1705">
        <v>73130</v>
      </c>
      <c r="B5799" s="1706">
        <v>0.17</v>
      </c>
      <c r="C5799" s="100" t="s">
        <v>3786</v>
      </c>
      <c r="E5799" s="100" t="s">
        <v>12088</v>
      </c>
    </row>
    <row r="5800" spans="1:5" ht="15" customHeight="1" x14ac:dyDescent="0.35">
      <c r="A5800" s="1705">
        <v>73130</v>
      </c>
      <c r="B5800" s="1706">
        <v>0.17</v>
      </c>
      <c r="C5800" s="100" t="s">
        <v>12661</v>
      </c>
      <c r="E5800" s="1705" t="s">
        <v>12542</v>
      </c>
    </row>
    <row r="5801" spans="1:5" ht="15" customHeight="1" x14ac:dyDescent="0.35">
      <c r="A5801" s="1705">
        <v>73130</v>
      </c>
      <c r="B5801" s="1706">
        <v>0.17</v>
      </c>
      <c r="C5801" s="89" t="s">
        <v>12662</v>
      </c>
      <c r="E5801" s="1705" t="s">
        <v>12542</v>
      </c>
    </row>
    <row r="5802" spans="1:5" ht="15" customHeight="1" x14ac:dyDescent="0.35">
      <c r="A5802" s="1705">
        <v>73130</v>
      </c>
      <c r="B5802" s="1706">
        <v>0.17</v>
      </c>
      <c r="C5802" s="89" t="s">
        <v>12663</v>
      </c>
      <c r="E5802" s="1705" t="s">
        <v>12542</v>
      </c>
    </row>
    <row r="5803" spans="1:5" ht="15" customHeight="1" x14ac:dyDescent="0.35">
      <c r="A5803" s="1705">
        <v>73130</v>
      </c>
      <c r="B5803" s="1706">
        <v>0.17</v>
      </c>
      <c r="C5803" s="89" t="s">
        <v>12664</v>
      </c>
      <c r="E5803" s="1705" t="s">
        <v>12542</v>
      </c>
    </row>
    <row r="5804" spans="1:5" ht="15" customHeight="1" x14ac:dyDescent="0.35">
      <c r="A5804" s="1705">
        <v>73130</v>
      </c>
      <c r="B5804" s="1706">
        <v>0.17</v>
      </c>
      <c r="C5804" s="100" t="s">
        <v>12665</v>
      </c>
      <c r="E5804" s="1705" t="s">
        <v>12542</v>
      </c>
    </row>
    <row r="5805" spans="1:5" ht="15" customHeight="1" x14ac:dyDescent="0.35">
      <c r="A5805" s="1705">
        <v>73130</v>
      </c>
      <c r="B5805" s="1706">
        <v>0.17</v>
      </c>
      <c r="C5805" s="89" t="s">
        <v>12666</v>
      </c>
      <c r="E5805" s="1705" t="s">
        <v>12542</v>
      </c>
    </row>
    <row r="5806" spans="1:5" ht="15" customHeight="1" x14ac:dyDescent="0.35">
      <c r="A5806" s="1705">
        <v>73130</v>
      </c>
      <c r="B5806" s="1706">
        <v>0.17</v>
      </c>
      <c r="C5806" s="89" t="s">
        <v>12667</v>
      </c>
      <c r="E5806" s="1705" t="s">
        <v>12542</v>
      </c>
    </row>
    <row r="5807" spans="1:5" ht="15" customHeight="1" x14ac:dyDescent="0.35">
      <c r="A5807" s="1705">
        <v>73130</v>
      </c>
      <c r="B5807" s="1706">
        <v>0.17</v>
      </c>
      <c r="C5807" s="100" t="s">
        <v>12668</v>
      </c>
      <c r="E5807" s="1705" t="s">
        <v>12542</v>
      </c>
    </row>
    <row r="5808" spans="1:5" ht="15" customHeight="1" x14ac:dyDescent="0.35">
      <c r="A5808" s="1705">
        <v>73130</v>
      </c>
      <c r="B5808" s="1706">
        <v>0.17</v>
      </c>
      <c r="C5808" s="89" t="s">
        <v>12669</v>
      </c>
      <c r="E5808" s="1705" t="s">
        <v>12542</v>
      </c>
    </row>
    <row r="5809" spans="1:9" ht="15" customHeight="1" x14ac:dyDescent="0.35">
      <c r="A5809" s="1705">
        <v>73130</v>
      </c>
      <c r="B5809" s="1706">
        <v>0.17</v>
      </c>
      <c r="C5809" s="100" t="s">
        <v>3785</v>
      </c>
      <c r="E5809" s="1705" t="s">
        <v>13383</v>
      </c>
    </row>
    <row r="5810" spans="1:9" ht="15" customHeight="1" x14ac:dyDescent="0.35">
      <c r="A5810" s="1705">
        <v>73130</v>
      </c>
      <c r="B5810" s="1706">
        <v>0.17</v>
      </c>
      <c r="C5810" s="100" t="s">
        <v>3786</v>
      </c>
      <c r="E5810" s="1705" t="s">
        <v>13383</v>
      </c>
    </row>
    <row r="5811" spans="1:9" ht="15" customHeight="1" x14ac:dyDescent="0.35">
      <c r="A5811" s="1705">
        <v>73130</v>
      </c>
      <c r="B5811" s="1706">
        <v>0.17</v>
      </c>
      <c r="C5811" s="100" t="s">
        <v>13631</v>
      </c>
      <c r="E5811" s="1705" t="s">
        <v>13580</v>
      </c>
    </row>
    <row r="5812" spans="1:9" ht="15" customHeight="1" x14ac:dyDescent="0.35">
      <c r="A5812" s="1705">
        <v>73130</v>
      </c>
      <c r="B5812" s="1706">
        <v>0.17</v>
      </c>
      <c r="C5812" s="100" t="s">
        <v>13632</v>
      </c>
      <c r="E5812" s="1705" t="s">
        <v>13580</v>
      </c>
      <c r="F5812" s="100"/>
      <c r="I5812" s="100"/>
    </row>
    <row r="5813" spans="1:9" ht="15" customHeight="1" x14ac:dyDescent="0.35">
      <c r="A5813" s="1705">
        <v>73130</v>
      </c>
      <c r="B5813" s="1706">
        <v>0.17</v>
      </c>
      <c r="C5813" s="89" t="s">
        <v>14106</v>
      </c>
    </row>
    <row r="5814" spans="1:9" ht="15" customHeight="1" x14ac:dyDescent="0.35">
      <c r="A5814" s="1705">
        <v>73130</v>
      </c>
      <c r="B5814" s="1706">
        <v>0.17</v>
      </c>
      <c r="C5814" s="89" t="s">
        <v>14107</v>
      </c>
    </row>
    <row r="5815" spans="1:9" ht="15" customHeight="1" x14ac:dyDescent="0.35">
      <c r="A5815" s="1705">
        <v>73130</v>
      </c>
      <c r="B5815" s="1706">
        <v>0.17</v>
      </c>
      <c r="C5815" s="100" t="s">
        <v>14150</v>
      </c>
    </row>
    <row r="5816" spans="1:9" ht="15" customHeight="1" x14ac:dyDescent="0.35">
      <c r="A5816" s="1705">
        <v>73140</v>
      </c>
      <c r="B5816" s="1706">
        <v>0.13</v>
      </c>
      <c r="C5816" s="100" t="s">
        <v>2669</v>
      </c>
      <c r="E5816" s="1705" t="s">
        <v>19</v>
      </c>
    </row>
    <row r="5817" spans="1:9" ht="15" customHeight="1" x14ac:dyDescent="0.35">
      <c r="A5817" s="1705">
        <v>73140</v>
      </c>
      <c r="B5817" s="1706">
        <v>0.13</v>
      </c>
      <c r="C5817" s="100" t="s">
        <v>2670</v>
      </c>
      <c r="E5817" s="1705" t="s">
        <v>19</v>
      </c>
    </row>
    <row r="5818" spans="1:9" ht="15" customHeight="1" x14ac:dyDescent="0.35">
      <c r="A5818" s="1705">
        <v>73140</v>
      </c>
      <c r="B5818" s="1706">
        <v>0.13</v>
      </c>
      <c r="C5818" s="89" t="s">
        <v>2671</v>
      </c>
      <c r="E5818" s="1705" t="s">
        <v>19</v>
      </c>
    </row>
    <row r="5819" spans="1:9" ht="15" customHeight="1" x14ac:dyDescent="0.35">
      <c r="A5819" s="1705">
        <v>73140</v>
      </c>
      <c r="B5819" s="1706">
        <v>0.13</v>
      </c>
      <c r="C5819" s="89" t="s">
        <v>2672</v>
      </c>
      <c r="E5819" s="1705" t="s">
        <v>19</v>
      </c>
    </row>
    <row r="5820" spans="1:9" ht="15" customHeight="1" x14ac:dyDescent="0.35">
      <c r="A5820" s="1705">
        <v>73140</v>
      </c>
      <c r="B5820" s="1706">
        <v>0.13</v>
      </c>
      <c r="C5820" s="89" t="s">
        <v>2673</v>
      </c>
      <c r="E5820" s="1705" t="s">
        <v>19</v>
      </c>
    </row>
    <row r="5821" spans="1:9" ht="15" customHeight="1" x14ac:dyDescent="0.35">
      <c r="A5821" s="1705">
        <v>73140</v>
      </c>
      <c r="B5821" s="1706">
        <v>0.13</v>
      </c>
      <c r="C5821" s="100" t="s">
        <v>181</v>
      </c>
      <c r="E5821" s="1705" t="s">
        <v>182</v>
      </c>
    </row>
    <row r="5822" spans="1:9" ht="15" customHeight="1" x14ac:dyDescent="0.35">
      <c r="A5822" s="1705">
        <v>73140</v>
      </c>
      <c r="B5822" s="1706">
        <v>0.13</v>
      </c>
      <c r="C5822" s="89" t="s">
        <v>183</v>
      </c>
      <c r="E5822" s="1705" t="s">
        <v>182</v>
      </c>
    </row>
    <row r="5823" spans="1:9" ht="15" customHeight="1" x14ac:dyDescent="0.35">
      <c r="A5823" s="1705">
        <v>73140</v>
      </c>
      <c r="B5823" s="1706">
        <v>0.13</v>
      </c>
      <c r="C5823" s="100" t="s">
        <v>184</v>
      </c>
      <c r="E5823" s="1705" t="s">
        <v>182</v>
      </c>
    </row>
    <row r="5824" spans="1:9" ht="15" customHeight="1" x14ac:dyDescent="0.35">
      <c r="A5824" s="1705">
        <v>73140</v>
      </c>
      <c r="B5824" s="1706">
        <v>0.13</v>
      </c>
      <c r="C5824" s="100" t="s">
        <v>185</v>
      </c>
      <c r="E5824" s="1705" t="s">
        <v>182</v>
      </c>
    </row>
    <row r="5825" spans="1:9" ht="15" customHeight="1" x14ac:dyDescent="0.35">
      <c r="A5825" s="1705">
        <v>73140</v>
      </c>
      <c r="B5825" s="1706">
        <v>0.13</v>
      </c>
      <c r="C5825" s="100" t="s">
        <v>186</v>
      </c>
      <c r="E5825" s="1705" t="s">
        <v>182</v>
      </c>
    </row>
    <row r="5826" spans="1:9" ht="15" customHeight="1" x14ac:dyDescent="0.35">
      <c r="A5826" s="1747">
        <v>73140</v>
      </c>
      <c r="B5826" s="1737">
        <v>0.13</v>
      </c>
      <c r="C5826" s="1746" t="s">
        <v>533</v>
      </c>
      <c r="E5826" s="1705" t="s">
        <v>532</v>
      </c>
    </row>
    <row r="5827" spans="1:9" ht="15" customHeight="1" x14ac:dyDescent="0.35">
      <c r="A5827" s="1747">
        <v>73140</v>
      </c>
      <c r="B5827" s="1737">
        <v>0.13</v>
      </c>
      <c r="C5827" s="1746" t="s">
        <v>534</v>
      </c>
      <c r="E5827" s="1705" t="s">
        <v>532</v>
      </c>
    </row>
    <row r="5828" spans="1:9" ht="15" customHeight="1" x14ac:dyDescent="0.35">
      <c r="A5828" s="1747">
        <v>73140</v>
      </c>
      <c r="B5828" s="1737">
        <v>0.13</v>
      </c>
      <c r="C5828" s="1746" t="s">
        <v>535</v>
      </c>
      <c r="E5828" s="1705" t="s">
        <v>532</v>
      </c>
    </row>
    <row r="5829" spans="1:9" ht="15" customHeight="1" x14ac:dyDescent="0.35">
      <c r="A5829" s="1747">
        <v>73140</v>
      </c>
      <c r="B5829" s="1737">
        <v>0.13</v>
      </c>
      <c r="C5829" s="1746" t="s">
        <v>536</v>
      </c>
      <c r="E5829" s="1705" t="s">
        <v>532</v>
      </c>
    </row>
    <row r="5830" spans="1:9" ht="15" customHeight="1" x14ac:dyDescent="0.35">
      <c r="A5830" s="1747">
        <v>73140</v>
      </c>
      <c r="B5830" s="1737">
        <v>0.13</v>
      </c>
      <c r="C5830" s="1746" t="s">
        <v>537</v>
      </c>
      <c r="E5830" s="1705" t="s">
        <v>532</v>
      </c>
    </row>
    <row r="5831" spans="1:9" ht="15" customHeight="1" x14ac:dyDescent="0.35">
      <c r="A5831" s="1747">
        <v>73140</v>
      </c>
      <c r="B5831" s="1737">
        <v>0.13</v>
      </c>
      <c r="C5831" s="1746" t="s">
        <v>538</v>
      </c>
      <c r="E5831" s="1705" t="s">
        <v>532</v>
      </c>
    </row>
    <row r="5832" spans="1:9" ht="15" customHeight="1" x14ac:dyDescent="0.35">
      <c r="A5832" s="1747">
        <v>73140</v>
      </c>
      <c r="B5832" s="1737">
        <v>0.13</v>
      </c>
      <c r="C5832" s="1746" t="s">
        <v>539</v>
      </c>
      <c r="E5832" s="1705" t="s">
        <v>532</v>
      </c>
    </row>
    <row r="5833" spans="1:9" ht="15" customHeight="1" x14ac:dyDescent="0.35">
      <c r="A5833" s="1747">
        <v>73140</v>
      </c>
      <c r="B5833" s="1737">
        <v>0.13</v>
      </c>
      <c r="C5833" s="1746" t="s">
        <v>540</v>
      </c>
      <c r="E5833" s="1705" t="s">
        <v>532</v>
      </c>
    </row>
    <row r="5834" spans="1:9" ht="15" customHeight="1" x14ac:dyDescent="0.35">
      <c r="A5834" s="1747">
        <v>73140</v>
      </c>
      <c r="B5834" s="1737">
        <v>0.13</v>
      </c>
      <c r="C5834" s="1746" t="s">
        <v>541</v>
      </c>
      <c r="E5834" s="1705" t="s">
        <v>532</v>
      </c>
    </row>
    <row r="5835" spans="1:9" ht="15" customHeight="1" x14ac:dyDescent="0.35">
      <c r="A5835" s="1747">
        <v>73140</v>
      </c>
      <c r="B5835" s="1737">
        <v>0.13</v>
      </c>
      <c r="C5835" s="1746" t="s">
        <v>542</v>
      </c>
      <c r="E5835" s="1705" t="s">
        <v>532</v>
      </c>
    </row>
    <row r="5836" spans="1:9" ht="15" customHeight="1" x14ac:dyDescent="0.35">
      <c r="A5836" s="1705">
        <v>73140</v>
      </c>
      <c r="B5836" s="1706">
        <v>0.13</v>
      </c>
      <c r="C5836" s="89" t="s">
        <v>769</v>
      </c>
      <c r="E5836" s="1705" t="s">
        <v>770</v>
      </c>
    </row>
    <row r="5837" spans="1:9" ht="15" customHeight="1" x14ac:dyDescent="0.35">
      <c r="A5837" s="1705">
        <v>73140</v>
      </c>
      <c r="B5837" s="1706">
        <v>0.13</v>
      </c>
      <c r="C5837" s="89" t="s">
        <v>771</v>
      </c>
      <c r="E5837" s="1705" t="s">
        <v>770</v>
      </c>
      <c r="F5837" s="100"/>
      <c r="I5837" s="100"/>
    </row>
    <row r="5838" spans="1:9" ht="15" customHeight="1" x14ac:dyDescent="0.35">
      <c r="A5838" s="1705">
        <v>73140</v>
      </c>
      <c r="B5838" s="1706">
        <v>0.13</v>
      </c>
      <c r="C5838" s="100" t="s">
        <v>8495</v>
      </c>
      <c r="E5838" s="1705" t="s">
        <v>875</v>
      </c>
      <c r="F5838" s="100"/>
      <c r="I5838" s="100"/>
    </row>
    <row r="5839" spans="1:9" ht="15" customHeight="1" x14ac:dyDescent="0.35">
      <c r="A5839" s="1705">
        <v>73140</v>
      </c>
      <c r="B5839" s="1706">
        <v>0.13</v>
      </c>
      <c r="C5839" s="100" t="s">
        <v>8496</v>
      </c>
      <c r="E5839" s="1705" t="s">
        <v>875</v>
      </c>
    </row>
    <row r="5840" spans="1:9" ht="15" customHeight="1" x14ac:dyDescent="0.35">
      <c r="A5840" s="1705">
        <v>73140</v>
      </c>
      <c r="B5840" s="1706">
        <v>0.13</v>
      </c>
      <c r="C5840" s="89" t="s">
        <v>13888</v>
      </c>
      <c r="E5840" s="100" t="s">
        <v>875</v>
      </c>
      <c r="F5840" s="100"/>
      <c r="I5840" s="100"/>
    </row>
    <row r="5841" spans="1:5" ht="15" customHeight="1" x14ac:dyDescent="0.35">
      <c r="A5841" s="1705">
        <v>73140</v>
      </c>
      <c r="B5841" s="1706">
        <v>0.13</v>
      </c>
      <c r="C5841" s="89" t="s">
        <v>13889</v>
      </c>
      <c r="E5841" s="100" t="s">
        <v>875</v>
      </c>
    </row>
    <row r="5842" spans="1:5" ht="15" customHeight="1" x14ac:dyDescent="0.35">
      <c r="A5842" s="1705">
        <v>73140</v>
      </c>
      <c r="B5842" s="1706">
        <v>0.13</v>
      </c>
      <c r="C5842" s="89" t="s">
        <v>13890</v>
      </c>
      <c r="E5842" s="100" t="s">
        <v>875</v>
      </c>
    </row>
    <row r="5843" spans="1:5" ht="15" customHeight="1" x14ac:dyDescent="0.35">
      <c r="A5843" s="1705">
        <v>73140</v>
      </c>
      <c r="B5843" s="1706">
        <v>0.13</v>
      </c>
      <c r="C5843" s="100" t="s">
        <v>881</v>
      </c>
      <c r="E5843" s="1705" t="s">
        <v>879</v>
      </c>
    </row>
    <row r="5844" spans="1:5" ht="15" customHeight="1" x14ac:dyDescent="0.35">
      <c r="A5844" s="1705">
        <v>73140</v>
      </c>
      <c r="B5844" s="1706">
        <v>0.13</v>
      </c>
      <c r="C5844" s="100" t="s">
        <v>880</v>
      </c>
      <c r="E5844" s="1705" t="s">
        <v>879</v>
      </c>
    </row>
    <row r="5845" spans="1:5" ht="15" customHeight="1" x14ac:dyDescent="0.35">
      <c r="A5845" s="1705">
        <v>73140</v>
      </c>
      <c r="B5845" s="1706">
        <v>0.13</v>
      </c>
      <c r="C5845" s="100" t="s">
        <v>1281</v>
      </c>
      <c r="E5845" s="1705" t="s">
        <v>1280</v>
      </c>
    </row>
    <row r="5846" spans="1:5" ht="15" customHeight="1" x14ac:dyDescent="0.35">
      <c r="A5846" s="1705">
        <v>73140</v>
      </c>
      <c r="B5846" s="1706">
        <v>0.13</v>
      </c>
      <c r="C5846" s="100" t="s">
        <v>1282</v>
      </c>
      <c r="E5846" s="1705" t="s">
        <v>1280</v>
      </c>
    </row>
    <row r="5847" spans="1:5" ht="15" customHeight="1" x14ac:dyDescent="0.35">
      <c r="A5847" s="1705">
        <v>73140</v>
      </c>
      <c r="B5847" s="1706">
        <v>0.13</v>
      </c>
      <c r="C5847" s="89" t="s">
        <v>1434</v>
      </c>
      <c r="E5847" s="1705" t="s">
        <v>1433</v>
      </c>
    </row>
    <row r="5848" spans="1:5" ht="15" customHeight="1" x14ac:dyDescent="0.35">
      <c r="A5848" s="1705">
        <v>73140</v>
      </c>
      <c r="B5848" s="1706">
        <v>0.13</v>
      </c>
      <c r="C5848" s="89" t="s">
        <v>1435</v>
      </c>
      <c r="E5848" s="1705" t="s">
        <v>1433</v>
      </c>
    </row>
    <row r="5849" spans="1:5" ht="15" customHeight="1" x14ac:dyDescent="0.35">
      <c r="A5849" s="1705">
        <v>73140</v>
      </c>
      <c r="B5849" s="1706">
        <v>0.13</v>
      </c>
      <c r="C5849" s="89" t="s">
        <v>1436</v>
      </c>
      <c r="E5849" s="1705" t="s">
        <v>1433</v>
      </c>
    </row>
    <row r="5850" spans="1:5" ht="15" customHeight="1" x14ac:dyDescent="0.35">
      <c r="A5850" s="1705">
        <v>73140</v>
      </c>
      <c r="B5850" s="1706">
        <v>0.13</v>
      </c>
      <c r="C5850" s="89" t="s">
        <v>1437</v>
      </c>
      <c r="E5850" s="1705" t="s">
        <v>1433</v>
      </c>
    </row>
    <row r="5851" spans="1:5" ht="15" customHeight="1" x14ac:dyDescent="0.35">
      <c r="A5851" s="1705">
        <v>73140</v>
      </c>
      <c r="B5851" s="1706">
        <v>0.13</v>
      </c>
      <c r="C5851" s="89" t="s">
        <v>1756</v>
      </c>
      <c r="E5851" s="1705" t="s">
        <v>1755</v>
      </c>
    </row>
    <row r="5852" spans="1:5" ht="15" customHeight="1" x14ac:dyDescent="0.35">
      <c r="A5852" s="1705">
        <v>73140</v>
      </c>
      <c r="B5852" s="1706">
        <v>0.13</v>
      </c>
      <c r="C5852" s="89" t="s">
        <v>1757</v>
      </c>
      <c r="E5852" s="1705" t="s">
        <v>1755</v>
      </c>
    </row>
    <row r="5853" spans="1:5" ht="15" customHeight="1" x14ac:dyDescent="0.35">
      <c r="A5853" s="1705">
        <v>73140</v>
      </c>
      <c r="B5853" s="1706">
        <v>0.13</v>
      </c>
      <c r="C5853" s="100" t="s">
        <v>2236</v>
      </c>
      <c r="E5853" s="1705" t="s">
        <v>2237</v>
      </c>
    </row>
    <row r="5854" spans="1:5" ht="15" customHeight="1" x14ac:dyDescent="0.35">
      <c r="A5854" s="1705">
        <v>73140</v>
      </c>
      <c r="B5854" s="1706">
        <v>0.13</v>
      </c>
      <c r="C5854" s="100" t="s">
        <v>2238</v>
      </c>
      <c r="E5854" s="1705" t="s">
        <v>2237</v>
      </c>
    </row>
    <row r="5855" spans="1:5" ht="15" customHeight="1" x14ac:dyDescent="0.35">
      <c r="A5855" s="1705">
        <v>73140</v>
      </c>
      <c r="B5855" s="1706">
        <v>0.13</v>
      </c>
      <c r="C5855" s="100" t="s">
        <v>2995</v>
      </c>
      <c r="E5855" s="1705" t="s">
        <v>2994</v>
      </c>
    </row>
    <row r="5856" spans="1:5" ht="15" customHeight="1" x14ac:dyDescent="0.35">
      <c r="A5856" s="1705">
        <v>73140</v>
      </c>
      <c r="B5856" s="1706">
        <v>0.13</v>
      </c>
      <c r="C5856" s="100" t="s">
        <v>2996</v>
      </c>
      <c r="E5856" s="1705" t="s">
        <v>2994</v>
      </c>
    </row>
    <row r="5857" spans="1:9" ht="15" customHeight="1" x14ac:dyDescent="0.35">
      <c r="A5857" s="1705">
        <v>73140</v>
      </c>
      <c r="B5857" s="1706">
        <v>0.13</v>
      </c>
      <c r="C5857" s="100" t="s">
        <v>2997</v>
      </c>
      <c r="E5857" s="1705" t="s">
        <v>2994</v>
      </c>
      <c r="F5857" s="100"/>
      <c r="I5857" s="100"/>
    </row>
    <row r="5858" spans="1:9" ht="15" customHeight="1" x14ac:dyDescent="0.35">
      <c r="A5858" s="1705">
        <v>73140</v>
      </c>
      <c r="B5858" s="1706">
        <v>0.13</v>
      </c>
      <c r="C5858" s="89" t="s">
        <v>4175</v>
      </c>
      <c r="E5858" s="100" t="s">
        <v>4174</v>
      </c>
    </row>
    <row r="5859" spans="1:9" ht="15" customHeight="1" x14ac:dyDescent="0.35">
      <c r="A5859" s="1705">
        <v>73140</v>
      </c>
      <c r="B5859" s="1706">
        <v>0.13</v>
      </c>
      <c r="C5859" s="89" t="s">
        <v>4265</v>
      </c>
      <c r="E5859" s="1705" t="s">
        <v>4266</v>
      </c>
    </row>
    <row r="5860" spans="1:9" ht="15" customHeight="1" x14ac:dyDescent="0.35">
      <c r="A5860" s="1705">
        <v>73140</v>
      </c>
      <c r="B5860" s="1706">
        <v>0.13</v>
      </c>
      <c r="C5860" s="89" t="s">
        <v>4267</v>
      </c>
      <c r="E5860" s="1705" t="s">
        <v>4266</v>
      </c>
    </row>
    <row r="5861" spans="1:9" ht="15" customHeight="1" x14ac:dyDescent="0.35">
      <c r="A5861" s="1705">
        <v>73140</v>
      </c>
      <c r="B5861" s="1706">
        <v>0.13</v>
      </c>
      <c r="C5861" s="89" t="s">
        <v>4268</v>
      </c>
      <c r="E5861" s="1705" t="s">
        <v>4266</v>
      </c>
    </row>
    <row r="5862" spans="1:9" ht="15" customHeight="1" x14ac:dyDescent="0.35">
      <c r="A5862" s="1705">
        <v>73140</v>
      </c>
      <c r="B5862" s="1706">
        <v>0.13</v>
      </c>
      <c r="C5862" s="89" t="s">
        <v>4269</v>
      </c>
      <c r="E5862" s="1705" t="s">
        <v>4266</v>
      </c>
    </row>
    <row r="5863" spans="1:9" ht="15" customHeight="1" x14ac:dyDescent="0.35">
      <c r="A5863" s="1705">
        <v>73140</v>
      </c>
      <c r="B5863" s="1706">
        <v>0.13</v>
      </c>
      <c r="C5863" s="89" t="s">
        <v>4270</v>
      </c>
      <c r="E5863" s="1705" t="s">
        <v>4266</v>
      </c>
    </row>
    <row r="5864" spans="1:9" ht="15" customHeight="1" x14ac:dyDescent="0.35">
      <c r="A5864" s="1705">
        <v>73140</v>
      </c>
      <c r="B5864" s="1706">
        <v>0.13</v>
      </c>
      <c r="C5864" s="89" t="s">
        <v>4271</v>
      </c>
      <c r="E5864" s="1705" t="s">
        <v>4266</v>
      </c>
    </row>
    <row r="5865" spans="1:9" ht="15" customHeight="1" x14ac:dyDescent="0.35">
      <c r="A5865" s="1705">
        <v>73140</v>
      </c>
      <c r="B5865" s="1706">
        <v>0.13</v>
      </c>
      <c r="C5865" s="100" t="s">
        <v>4272</v>
      </c>
      <c r="E5865" s="1705" t="s">
        <v>4266</v>
      </c>
    </row>
    <row r="5866" spans="1:9" ht="15" customHeight="1" x14ac:dyDescent="0.35">
      <c r="A5866" s="1705">
        <v>73140</v>
      </c>
      <c r="B5866" s="1706">
        <v>0.13</v>
      </c>
      <c r="C5866" s="89" t="s">
        <v>4273</v>
      </c>
      <c r="E5866" s="1705" t="s">
        <v>4266</v>
      </c>
    </row>
    <row r="5867" spans="1:9" ht="15" customHeight="1" x14ac:dyDescent="0.35">
      <c r="A5867" s="1705">
        <v>73140</v>
      </c>
      <c r="B5867" s="1706">
        <v>0.13</v>
      </c>
      <c r="C5867" s="1705" t="s">
        <v>4274</v>
      </c>
      <c r="E5867" s="1705" t="s">
        <v>4266</v>
      </c>
    </row>
    <row r="5868" spans="1:9" ht="15" customHeight="1" x14ac:dyDescent="0.35">
      <c r="A5868" s="1705">
        <v>73140</v>
      </c>
      <c r="B5868" s="1706">
        <v>0.13</v>
      </c>
      <c r="C5868" s="100" t="s">
        <v>4275</v>
      </c>
      <c r="E5868" s="1705" t="s">
        <v>4266</v>
      </c>
    </row>
    <row r="5869" spans="1:9" ht="15" customHeight="1" x14ac:dyDescent="0.35">
      <c r="A5869" s="1705">
        <v>73140</v>
      </c>
      <c r="B5869" s="1706">
        <v>0.13</v>
      </c>
      <c r="C5869" s="89" t="s">
        <v>4276</v>
      </c>
      <c r="E5869" s="1705" t="s">
        <v>4266</v>
      </c>
    </row>
    <row r="5870" spans="1:9" ht="15" customHeight="1" x14ac:dyDescent="0.35">
      <c r="A5870" s="1705">
        <v>73140</v>
      </c>
      <c r="B5870" s="1706">
        <v>0.13</v>
      </c>
      <c r="C5870" s="100" t="s">
        <v>4277</v>
      </c>
      <c r="E5870" s="1705" t="s">
        <v>4266</v>
      </c>
    </row>
    <row r="5871" spans="1:9" ht="15" customHeight="1" x14ac:dyDescent="0.35">
      <c r="A5871" s="1705">
        <v>73140</v>
      </c>
      <c r="B5871" s="1706">
        <v>0.13</v>
      </c>
      <c r="C5871" s="100" t="s">
        <v>4278</v>
      </c>
      <c r="E5871" s="1705" t="s">
        <v>4266</v>
      </c>
    </row>
    <row r="5872" spans="1:9" ht="15" customHeight="1" x14ac:dyDescent="0.35">
      <c r="A5872" s="1705">
        <v>73140</v>
      </c>
      <c r="B5872" s="1706">
        <v>0.13</v>
      </c>
      <c r="C5872" s="100" t="s">
        <v>4613</v>
      </c>
      <c r="E5872" s="100" t="s">
        <v>4609</v>
      </c>
    </row>
    <row r="5873" spans="1:9" ht="15" customHeight="1" x14ac:dyDescent="0.35">
      <c r="A5873" s="1705">
        <v>73140</v>
      </c>
      <c r="B5873" s="1706">
        <v>0.13</v>
      </c>
      <c r="C5873" s="100" t="s">
        <v>4614</v>
      </c>
      <c r="E5873" s="100" t="s">
        <v>4609</v>
      </c>
    </row>
    <row r="5874" spans="1:9" ht="15" customHeight="1" x14ac:dyDescent="0.35">
      <c r="A5874" s="1705">
        <v>73140</v>
      </c>
      <c r="B5874" s="1706">
        <v>0.13</v>
      </c>
      <c r="C5874" s="89" t="s">
        <v>4945</v>
      </c>
      <c r="E5874" s="100" t="s">
        <v>4946</v>
      </c>
    </row>
    <row r="5875" spans="1:9" ht="15" customHeight="1" x14ac:dyDescent="0.35">
      <c r="A5875" s="1705">
        <v>73140</v>
      </c>
      <c r="B5875" s="1706">
        <v>0.13</v>
      </c>
      <c r="C5875" s="89" t="s">
        <v>4947</v>
      </c>
      <c r="E5875" s="100" t="s">
        <v>4946</v>
      </c>
    </row>
    <row r="5876" spans="1:9" ht="15" customHeight="1" x14ac:dyDescent="0.35">
      <c r="A5876" s="1705">
        <v>73140</v>
      </c>
      <c r="B5876" s="1706">
        <v>0.13</v>
      </c>
      <c r="C5876" s="89" t="s">
        <v>5158</v>
      </c>
      <c r="E5876" s="100" t="s">
        <v>5155</v>
      </c>
    </row>
    <row r="5877" spans="1:9" ht="15" customHeight="1" x14ac:dyDescent="0.35">
      <c r="A5877" s="1705">
        <v>73140</v>
      </c>
      <c r="B5877" s="1706">
        <v>0.13</v>
      </c>
      <c r="C5877" s="89" t="s">
        <v>5159</v>
      </c>
      <c r="E5877" s="100" t="s">
        <v>5155</v>
      </c>
    </row>
    <row r="5878" spans="1:9" ht="15" customHeight="1" x14ac:dyDescent="0.35">
      <c r="A5878" s="1705">
        <v>73140</v>
      </c>
      <c r="B5878" s="1706">
        <v>0.13</v>
      </c>
      <c r="C5878" s="89" t="s">
        <v>5160</v>
      </c>
      <c r="E5878" s="100" t="s">
        <v>5155</v>
      </c>
    </row>
    <row r="5879" spans="1:9" ht="15" customHeight="1" x14ac:dyDescent="0.35">
      <c r="A5879" s="1705">
        <v>73140</v>
      </c>
      <c r="B5879" s="1706">
        <v>0.13</v>
      </c>
      <c r="C5879" s="89" t="s">
        <v>5161</v>
      </c>
      <c r="E5879" s="100" t="s">
        <v>5155</v>
      </c>
    </row>
    <row r="5880" spans="1:9" ht="15" customHeight="1" x14ac:dyDescent="0.35">
      <c r="A5880" s="1705">
        <v>73140</v>
      </c>
      <c r="B5880" s="1706">
        <v>0.13</v>
      </c>
      <c r="C5880" s="89" t="s">
        <v>5162</v>
      </c>
      <c r="E5880" s="100" t="s">
        <v>5155</v>
      </c>
    </row>
    <row r="5881" spans="1:9" ht="15" customHeight="1" x14ac:dyDescent="0.35">
      <c r="A5881" s="1705">
        <v>73140</v>
      </c>
      <c r="B5881" s="1706">
        <v>0.13</v>
      </c>
      <c r="C5881" s="89" t="s">
        <v>5163</v>
      </c>
      <c r="E5881" s="100" t="s">
        <v>5155</v>
      </c>
    </row>
    <row r="5882" spans="1:9" ht="15" customHeight="1" x14ac:dyDescent="0.35">
      <c r="A5882" s="1705">
        <v>73140</v>
      </c>
      <c r="B5882" s="1706">
        <v>0.13</v>
      </c>
      <c r="C5882" s="89" t="s">
        <v>5164</v>
      </c>
      <c r="E5882" s="100" t="s">
        <v>5155</v>
      </c>
    </row>
    <row r="5883" spans="1:9" ht="15" customHeight="1" x14ac:dyDescent="0.35">
      <c r="A5883" s="1705">
        <v>73140</v>
      </c>
      <c r="B5883" s="1706">
        <v>0.13</v>
      </c>
      <c r="C5883" s="89" t="s">
        <v>5165</v>
      </c>
      <c r="E5883" s="100" t="s">
        <v>5155</v>
      </c>
    </row>
    <row r="5884" spans="1:9" ht="15" customHeight="1" x14ac:dyDescent="0.35">
      <c r="A5884" s="1705">
        <v>73140</v>
      </c>
      <c r="B5884" s="1706">
        <v>0.13</v>
      </c>
      <c r="C5884" s="89" t="s">
        <v>5166</v>
      </c>
      <c r="E5884" s="100" t="s">
        <v>5155</v>
      </c>
    </row>
    <row r="5885" spans="1:9" ht="15" customHeight="1" x14ac:dyDescent="0.35">
      <c r="A5885" s="1705">
        <v>73140</v>
      </c>
      <c r="B5885" s="1706">
        <v>0.13</v>
      </c>
      <c r="C5885" s="89" t="s">
        <v>5167</v>
      </c>
      <c r="E5885" s="100" t="s">
        <v>5155</v>
      </c>
    </row>
    <row r="5886" spans="1:9" ht="15" customHeight="1" x14ac:dyDescent="0.35">
      <c r="A5886" s="1705">
        <v>73140</v>
      </c>
      <c r="B5886" s="1706">
        <v>0.13</v>
      </c>
      <c r="C5886" s="89" t="s">
        <v>5168</v>
      </c>
      <c r="E5886" s="100" t="s">
        <v>5155</v>
      </c>
    </row>
    <row r="5887" spans="1:9" ht="15" customHeight="1" x14ac:dyDescent="0.35">
      <c r="A5887" s="1705">
        <v>73140</v>
      </c>
      <c r="B5887" s="1706">
        <v>0.13</v>
      </c>
      <c r="C5887" s="89" t="s">
        <v>5169</v>
      </c>
      <c r="E5887" s="100" t="s">
        <v>5155</v>
      </c>
    </row>
    <row r="5888" spans="1:9" ht="15" customHeight="1" x14ac:dyDescent="0.35">
      <c r="A5888" s="1705">
        <v>73140</v>
      </c>
      <c r="B5888" s="1706">
        <v>0.13</v>
      </c>
      <c r="C5888" s="100" t="s">
        <v>5451</v>
      </c>
      <c r="E5888" s="100" t="s">
        <v>5452</v>
      </c>
      <c r="F5888" s="100"/>
      <c r="I5888" s="100"/>
    </row>
    <row r="5889" spans="1:5" ht="15" customHeight="1" x14ac:dyDescent="0.35">
      <c r="A5889" s="1705">
        <v>73140</v>
      </c>
      <c r="B5889" s="1706">
        <v>0.13</v>
      </c>
      <c r="C5889" s="100" t="s">
        <v>5453</v>
      </c>
      <c r="E5889" s="100" t="s">
        <v>5452</v>
      </c>
    </row>
    <row r="5890" spans="1:5" ht="15" customHeight="1" x14ac:dyDescent="0.35">
      <c r="A5890" s="1705">
        <v>73140</v>
      </c>
      <c r="B5890" s="1706">
        <v>0.13</v>
      </c>
      <c r="C5890" s="100" t="s">
        <v>5454</v>
      </c>
      <c r="E5890" s="100" t="s">
        <v>5452</v>
      </c>
    </row>
    <row r="5891" spans="1:5" ht="15" customHeight="1" x14ac:dyDescent="0.35">
      <c r="A5891" s="1705">
        <v>73140</v>
      </c>
      <c r="B5891" s="1706">
        <v>0.13</v>
      </c>
      <c r="C5891" s="100" t="s">
        <v>5455</v>
      </c>
      <c r="E5891" s="100" t="s">
        <v>5452</v>
      </c>
    </row>
    <row r="5892" spans="1:5" ht="15" customHeight="1" x14ac:dyDescent="0.35">
      <c r="A5892" s="1705">
        <v>73140</v>
      </c>
      <c r="B5892" s="1706">
        <v>0.13</v>
      </c>
      <c r="C5892" s="100" t="s">
        <v>5456</v>
      </c>
      <c r="E5892" s="100" t="s">
        <v>5452</v>
      </c>
    </row>
    <row r="5893" spans="1:5" ht="15" customHeight="1" x14ac:dyDescent="0.35">
      <c r="A5893" s="1705">
        <v>73140</v>
      </c>
      <c r="B5893" s="1706">
        <v>0.13</v>
      </c>
      <c r="C5893" s="100" t="s">
        <v>5457</v>
      </c>
      <c r="E5893" s="100" t="s">
        <v>5452</v>
      </c>
    </row>
    <row r="5894" spans="1:5" ht="15" customHeight="1" x14ac:dyDescent="0.35">
      <c r="A5894" s="1705">
        <v>73140</v>
      </c>
      <c r="B5894" s="1706">
        <v>0.13</v>
      </c>
      <c r="C5894" s="100" t="s">
        <v>5458</v>
      </c>
      <c r="E5894" s="100" t="s">
        <v>5452</v>
      </c>
    </row>
    <row r="5895" spans="1:5" ht="15" customHeight="1" x14ac:dyDescent="0.35">
      <c r="A5895" s="1705">
        <v>73140</v>
      </c>
      <c r="B5895" s="1706">
        <v>0.13</v>
      </c>
      <c r="C5895" s="100" t="s">
        <v>5459</v>
      </c>
      <c r="E5895" s="100" t="s">
        <v>5452</v>
      </c>
    </row>
    <row r="5896" spans="1:5" ht="15" customHeight="1" x14ac:dyDescent="0.35">
      <c r="A5896" s="1705">
        <v>73140</v>
      </c>
      <c r="B5896" s="1706">
        <v>0.13</v>
      </c>
      <c r="C5896" s="100" t="s">
        <v>5460</v>
      </c>
      <c r="E5896" s="100" t="s">
        <v>5452</v>
      </c>
    </row>
    <row r="5897" spans="1:5" ht="15" customHeight="1" x14ac:dyDescent="0.35">
      <c r="A5897" s="1705">
        <v>73140</v>
      </c>
      <c r="B5897" s="1706">
        <v>0.13</v>
      </c>
      <c r="C5897" s="100" t="s">
        <v>5461</v>
      </c>
      <c r="E5897" s="100" t="s">
        <v>5452</v>
      </c>
    </row>
    <row r="5898" spans="1:5" ht="15" customHeight="1" x14ac:dyDescent="0.35">
      <c r="A5898" s="1705">
        <v>73140</v>
      </c>
      <c r="B5898" s="1706">
        <v>0.13</v>
      </c>
      <c r="C5898" s="100" t="s">
        <v>5694</v>
      </c>
      <c r="E5898" s="100" t="s">
        <v>5695</v>
      </c>
    </row>
    <row r="5899" spans="1:5" ht="15" customHeight="1" x14ac:dyDescent="0.35">
      <c r="A5899" s="1705">
        <v>73140</v>
      </c>
      <c r="B5899" s="1706">
        <v>0.13</v>
      </c>
      <c r="C5899" s="100" t="s">
        <v>5696</v>
      </c>
      <c r="E5899" s="100" t="s">
        <v>5695</v>
      </c>
    </row>
    <row r="5900" spans="1:5" ht="15" customHeight="1" x14ac:dyDescent="0.35">
      <c r="A5900" s="1705">
        <v>73140</v>
      </c>
      <c r="B5900" s="1706">
        <v>0.13</v>
      </c>
      <c r="C5900" s="89" t="s">
        <v>8074</v>
      </c>
      <c r="E5900" s="100" t="s">
        <v>5912</v>
      </c>
    </row>
    <row r="5901" spans="1:5" ht="15" customHeight="1" x14ac:dyDescent="0.35">
      <c r="A5901" s="1705">
        <v>73140</v>
      </c>
      <c r="B5901" s="1706">
        <v>0.13</v>
      </c>
      <c r="C5901" s="89" t="s">
        <v>8075</v>
      </c>
      <c r="E5901" s="100" t="s">
        <v>5912</v>
      </c>
    </row>
    <row r="5902" spans="1:5" ht="15" customHeight="1" x14ac:dyDescent="0.35">
      <c r="A5902" s="1705">
        <v>73140</v>
      </c>
      <c r="B5902" s="1706">
        <v>0.13</v>
      </c>
      <c r="C5902" s="89" t="s">
        <v>8076</v>
      </c>
      <c r="E5902" s="100" t="s">
        <v>5912</v>
      </c>
    </row>
    <row r="5903" spans="1:5" ht="15" customHeight="1" x14ac:dyDescent="0.35">
      <c r="A5903" s="1705">
        <v>73140</v>
      </c>
      <c r="B5903" s="1706">
        <v>0.13</v>
      </c>
      <c r="C5903" s="89" t="s">
        <v>8077</v>
      </c>
      <c r="E5903" s="100" t="s">
        <v>5912</v>
      </c>
    </row>
    <row r="5904" spans="1:5" ht="15" customHeight="1" x14ac:dyDescent="0.35">
      <c r="A5904" s="1705">
        <v>73140</v>
      </c>
      <c r="B5904" s="1706">
        <v>0.13</v>
      </c>
      <c r="C5904" s="89" t="s">
        <v>8078</v>
      </c>
      <c r="E5904" s="100" t="s">
        <v>5912</v>
      </c>
    </row>
    <row r="5905" spans="1:9" ht="15" customHeight="1" x14ac:dyDescent="0.35">
      <c r="A5905" s="1705">
        <v>73140</v>
      </c>
      <c r="B5905" s="1706">
        <v>0.13</v>
      </c>
      <c r="C5905" s="89" t="s">
        <v>8079</v>
      </c>
      <c r="E5905" s="100" t="s">
        <v>5912</v>
      </c>
    </row>
    <row r="5906" spans="1:9" ht="15" customHeight="1" x14ac:dyDescent="0.35">
      <c r="A5906" s="1705">
        <v>73140</v>
      </c>
      <c r="B5906" s="1706">
        <v>0.13</v>
      </c>
      <c r="C5906" s="89" t="s">
        <v>8080</v>
      </c>
      <c r="E5906" s="100" t="s">
        <v>5912</v>
      </c>
    </row>
    <row r="5907" spans="1:9" ht="15" customHeight="1" x14ac:dyDescent="0.35">
      <c r="A5907" s="1705">
        <v>73140</v>
      </c>
      <c r="B5907" s="1706">
        <v>0.13</v>
      </c>
      <c r="C5907" s="89" t="s">
        <v>8081</v>
      </c>
      <c r="E5907" s="100" t="s">
        <v>5912</v>
      </c>
      <c r="F5907" s="100"/>
      <c r="I5907" s="100"/>
    </row>
    <row r="5908" spans="1:9" ht="15" customHeight="1" x14ac:dyDescent="0.35">
      <c r="A5908" s="1705">
        <v>73140</v>
      </c>
      <c r="B5908" s="1706">
        <v>0.13</v>
      </c>
      <c r="C5908" s="89" t="s">
        <v>8082</v>
      </c>
      <c r="E5908" s="100" t="s">
        <v>5912</v>
      </c>
    </row>
    <row r="5909" spans="1:9" ht="15" customHeight="1" x14ac:dyDescent="0.35">
      <c r="A5909" s="1705">
        <v>73140</v>
      </c>
      <c r="B5909" s="1706">
        <v>0.13</v>
      </c>
      <c r="C5909" s="89" t="s">
        <v>8083</v>
      </c>
      <c r="E5909" s="100" t="s">
        <v>5912</v>
      </c>
      <c r="F5909" s="100"/>
      <c r="I5909" s="100"/>
    </row>
    <row r="5910" spans="1:9" ht="15" customHeight="1" x14ac:dyDescent="0.35">
      <c r="A5910" s="1705">
        <v>73140</v>
      </c>
      <c r="B5910" s="1706">
        <v>0.13</v>
      </c>
      <c r="C5910" s="100" t="s">
        <v>5922</v>
      </c>
      <c r="E5910" s="100" t="s">
        <v>5923</v>
      </c>
    </row>
    <row r="5911" spans="1:9" ht="15" customHeight="1" x14ac:dyDescent="0.35">
      <c r="A5911" s="1705">
        <v>73140</v>
      </c>
      <c r="B5911" s="1706">
        <v>0.13</v>
      </c>
      <c r="C5911" s="100" t="s">
        <v>5924</v>
      </c>
      <c r="E5911" s="100" t="s">
        <v>5923</v>
      </c>
    </row>
    <row r="5912" spans="1:9" ht="15" customHeight="1" x14ac:dyDescent="0.35">
      <c r="A5912" s="1705">
        <v>73140</v>
      </c>
      <c r="B5912" s="1706">
        <v>0.13</v>
      </c>
      <c r="C5912" s="100" t="s">
        <v>5925</v>
      </c>
      <c r="E5912" s="100" t="s">
        <v>5923</v>
      </c>
    </row>
    <row r="5913" spans="1:9" ht="15" customHeight="1" x14ac:dyDescent="0.35">
      <c r="A5913" s="1705">
        <v>73140</v>
      </c>
      <c r="B5913" s="1706">
        <v>0.13</v>
      </c>
      <c r="C5913" s="100" t="s">
        <v>5926</v>
      </c>
      <c r="E5913" s="100" t="s">
        <v>5923</v>
      </c>
    </row>
    <row r="5914" spans="1:9" ht="15" customHeight="1" x14ac:dyDescent="0.35">
      <c r="A5914" s="1705">
        <v>73140</v>
      </c>
      <c r="B5914" s="1706">
        <v>0.13</v>
      </c>
      <c r="C5914" s="100" t="s">
        <v>2669</v>
      </c>
      <c r="E5914" s="100" t="s">
        <v>5923</v>
      </c>
    </row>
    <row r="5915" spans="1:9" ht="15" customHeight="1" x14ac:dyDescent="0.35">
      <c r="A5915" s="1705">
        <v>73140</v>
      </c>
      <c r="B5915" s="1706">
        <v>0.13</v>
      </c>
      <c r="C5915" s="100" t="s">
        <v>5927</v>
      </c>
      <c r="E5915" s="100" t="s">
        <v>5923</v>
      </c>
    </row>
    <row r="5916" spans="1:9" ht="15" customHeight="1" x14ac:dyDescent="0.35">
      <c r="A5916" s="1705">
        <v>73140</v>
      </c>
      <c r="B5916" s="1706">
        <v>0.13</v>
      </c>
      <c r="C5916" s="100" t="s">
        <v>5928</v>
      </c>
      <c r="E5916" s="100" t="s">
        <v>5923</v>
      </c>
    </row>
    <row r="5917" spans="1:9" ht="15" customHeight="1" x14ac:dyDescent="0.35">
      <c r="A5917" s="1705">
        <v>73140</v>
      </c>
      <c r="B5917" s="1706">
        <v>0.13</v>
      </c>
      <c r="C5917" s="100" t="s">
        <v>5929</v>
      </c>
      <c r="E5917" s="100" t="s">
        <v>5923</v>
      </c>
    </row>
    <row r="5918" spans="1:9" ht="15" customHeight="1" x14ac:dyDescent="0.35">
      <c r="A5918" s="1705">
        <v>73140</v>
      </c>
      <c r="B5918" s="1706">
        <v>0.13</v>
      </c>
      <c r="C5918" s="100" t="s">
        <v>5930</v>
      </c>
      <c r="E5918" s="100" t="s">
        <v>5923</v>
      </c>
    </row>
    <row r="5919" spans="1:9" ht="15" customHeight="1" x14ac:dyDescent="0.35">
      <c r="A5919" s="1705">
        <v>73140</v>
      </c>
      <c r="B5919" s="1706">
        <v>0.13</v>
      </c>
      <c r="C5919" s="100" t="s">
        <v>2670</v>
      </c>
      <c r="E5919" s="100" t="s">
        <v>5923</v>
      </c>
    </row>
    <row r="5920" spans="1:9" ht="15" customHeight="1" x14ac:dyDescent="0.35">
      <c r="A5920" s="1705">
        <v>73140</v>
      </c>
      <c r="B5920" s="1706">
        <v>0.13</v>
      </c>
      <c r="C5920" s="89" t="s">
        <v>6109</v>
      </c>
      <c r="E5920" s="100" t="s">
        <v>6110</v>
      </c>
    </row>
    <row r="5921" spans="1:9" ht="15" customHeight="1" x14ac:dyDescent="0.35">
      <c r="A5921" s="1705">
        <v>73140</v>
      </c>
      <c r="B5921" s="1706">
        <v>0.13</v>
      </c>
      <c r="C5921" s="89" t="s">
        <v>6111</v>
      </c>
      <c r="E5921" s="100" t="s">
        <v>6110</v>
      </c>
      <c r="F5921" s="100"/>
      <c r="I5921" s="100"/>
    </row>
    <row r="5922" spans="1:9" ht="15" customHeight="1" x14ac:dyDescent="0.35">
      <c r="A5922" s="1705">
        <v>73140</v>
      </c>
      <c r="B5922" s="1706">
        <v>0.13</v>
      </c>
      <c r="C5922" s="100" t="s">
        <v>6112</v>
      </c>
      <c r="E5922" s="100" t="s">
        <v>6110</v>
      </c>
      <c r="F5922" s="100"/>
      <c r="I5922" s="100"/>
    </row>
    <row r="5923" spans="1:9" ht="15" customHeight="1" x14ac:dyDescent="0.35">
      <c r="A5923" s="1705">
        <v>73140</v>
      </c>
      <c r="B5923" s="1706">
        <v>0.13</v>
      </c>
      <c r="C5923" s="89" t="s">
        <v>6113</v>
      </c>
      <c r="E5923" s="100" t="s">
        <v>6110</v>
      </c>
    </row>
    <row r="5924" spans="1:9" ht="15" customHeight="1" x14ac:dyDescent="0.35">
      <c r="A5924" s="1705">
        <v>73140</v>
      </c>
      <c r="B5924" s="1706">
        <v>0.13</v>
      </c>
      <c r="C5924" s="89" t="s">
        <v>6114</v>
      </c>
      <c r="E5924" s="100" t="s">
        <v>6110</v>
      </c>
    </row>
    <row r="5925" spans="1:9" ht="15" customHeight="1" x14ac:dyDescent="0.35">
      <c r="A5925" s="1705">
        <v>73140</v>
      </c>
      <c r="B5925" s="1706">
        <v>0.13</v>
      </c>
      <c r="C5925" s="89" t="s">
        <v>6115</v>
      </c>
      <c r="E5925" s="100" t="s">
        <v>6110</v>
      </c>
    </row>
    <row r="5926" spans="1:9" ht="15" customHeight="1" x14ac:dyDescent="0.35">
      <c r="A5926" s="1705">
        <v>73140</v>
      </c>
      <c r="B5926" s="1706">
        <v>0.13</v>
      </c>
      <c r="C5926" s="89" t="s">
        <v>6116</v>
      </c>
      <c r="E5926" s="100" t="s">
        <v>6110</v>
      </c>
    </row>
    <row r="5927" spans="1:9" ht="15" customHeight="1" x14ac:dyDescent="0.35">
      <c r="A5927" s="1705">
        <v>73140</v>
      </c>
      <c r="B5927" s="1706">
        <v>0.13</v>
      </c>
      <c r="C5927" s="100" t="s">
        <v>6117</v>
      </c>
      <c r="E5927" s="100" t="s">
        <v>6110</v>
      </c>
    </row>
    <row r="5928" spans="1:9" ht="15" customHeight="1" x14ac:dyDescent="0.35">
      <c r="A5928" s="1705">
        <v>73140</v>
      </c>
      <c r="B5928" s="1706">
        <v>0.13</v>
      </c>
      <c r="C5928" s="89" t="s">
        <v>6118</v>
      </c>
      <c r="E5928" s="100" t="s">
        <v>6110</v>
      </c>
    </row>
    <row r="5929" spans="1:9" ht="15" customHeight="1" x14ac:dyDescent="0.35">
      <c r="A5929" s="1705">
        <v>73140</v>
      </c>
      <c r="B5929" s="1706">
        <v>0.13</v>
      </c>
      <c r="C5929" s="100" t="s">
        <v>6119</v>
      </c>
      <c r="E5929" s="100" t="s">
        <v>6110</v>
      </c>
    </row>
    <row r="5930" spans="1:9" ht="15" customHeight="1" x14ac:dyDescent="0.35">
      <c r="A5930" s="1705">
        <v>73140</v>
      </c>
      <c r="B5930" s="1706">
        <v>0.13</v>
      </c>
      <c r="C5930" s="89" t="s">
        <v>6964</v>
      </c>
      <c r="E5930" s="1705" t="s">
        <v>6965</v>
      </c>
    </row>
    <row r="5931" spans="1:9" ht="15" customHeight="1" x14ac:dyDescent="0.35">
      <c r="A5931" s="1705">
        <v>73140</v>
      </c>
      <c r="B5931" s="1706">
        <v>0.13</v>
      </c>
      <c r="C5931" s="89" t="s">
        <v>7333</v>
      </c>
      <c r="E5931" s="1705" t="s">
        <v>7410</v>
      </c>
    </row>
    <row r="5932" spans="1:9" ht="15" customHeight="1" x14ac:dyDescent="0.35">
      <c r="A5932" s="1705">
        <v>73140</v>
      </c>
      <c r="B5932" s="1706">
        <v>0.13</v>
      </c>
      <c r="C5932" s="89" t="s">
        <v>7334</v>
      </c>
      <c r="E5932" s="1705" t="s">
        <v>7410</v>
      </c>
    </row>
    <row r="5933" spans="1:9" ht="15" customHeight="1" x14ac:dyDescent="0.35">
      <c r="A5933" s="1705">
        <v>73140</v>
      </c>
      <c r="B5933" s="1706">
        <v>0.13</v>
      </c>
      <c r="C5933" s="100" t="s">
        <v>7429</v>
      </c>
      <c r="E5933" s="1705" t="s">
        <v>7428</v>
      </c>
    </row>
    <row r="5934" spans="1:9" ht="15" customHeight="1" x14ac:dyDescent="0.35">
      <c r="A5934" s="1705">
        <v>73140</v>
      </c>
      <c r="B5934" s="1706">
        <v>0.13</v>
      </c>
      <c r="C5934" s="100" t="s">
        <v>7430</v>
      </c>
      <c r="E5934" s="1705" t="s">
        <v>7428</v>
      </c>
    </row>
    <row r="5935" spans="1:9" ht="15" customHeight="1" x14ac:dyDescent="0.35">
      <c r="A5935" s="1705">
        <v>73140</v>
      </c>
      <c r="B5935" s="1706">
        <v>0.13</v>
      </c>
      <c r="C5935" s="100" t="s">
        <v>8380</v>
      </c>
      <c r="E5935" s="100" t="s">
        <v>8381</v>
      </c>
    </row>
    <row r="5936" spans="1:9" ht="15" customHeight="1" x14ac:dyDescent="0.35">
      <c r="A5936" s="1705">
        <v>73140</v>
      </c>
      <c r="B5936" s="1706">
        <v>0.13</v>
      </c>
      <c r="C5936" s="100" t="s">
        <v>8382</v>
      </c>
      <c r="E5936" s="100" t="s">
        <v>8381</v>
      </c>
    </row>
    <row r="5937" spans="1:9" ht="15" customHeight="1" x14ac:dyDescent="0.35">
      <c r="A5937" s="1705">
        <v>73140</v>
      </c>
      <c r="B5937" s="1706">
        <v>0.13</v>
      </c>
      <c r="C5937" s="89" t="s">
        <v>8383</v>
      </c>
      <c r="E5937" s="100" t="s">
        <v>8381</v>
      </c>
    </row>
    <row r="5938" spans="1:9" ht="15" customHeight="1" x14ac:dyDescent="0.35">
      <c r="A5938" s="1705">
        <v>73140</v>
      </c>
      <c r="B5938" s="1706">
        <v>0.13</v>
      </c>
      <c r="C5938" s="100" t="s">
        <v>8384</v>
      </c>
      <c r="E5938" s="100" t="s">
        <v>8381</v>
      </c>
    </row>
    <row r="5939" spans="1:9" ht="15" customHeight="1" x14ac:dyDescent="0.35">
      <c r="A5939" s="1705">
        <v>73140</v>
      </c>
      <c r="B5939" s="1706">
        <v>0.13</v>
      </c>
      <c r="C5939" s="100" t="s">
        <v>8385</v>
      </c>
      <c r="E5939" s="100" t="s">
        <v>8381</v>
      </c>
    </row>
    <row r="5940" spans="1:9" ht="15" customHeight="1" x14ac:dyDescent="0.35">
      <c r="A5940" s="1705">
        <v>73140</v>
      </c>
      <c r="B5940" s="1706">
        <v>0.13</v>
      </c>
      <c r="C5940" s="100" t="s">
        <v>8688</v>
      </c>
      <c r="E5940" s="1705" t="s">
        <v>8689</v>
      </c>
    </row>
    <row r="5941" spans="1:9" ht="15" customHeight="1" x14ac:dyDescent="0.35">
      <c r="A5941" s="1705">
        <v>73140</v>
      </c>
      <c r="B5941" s="1706">
        <v>0.13</v>
      </c>
      <c r="C5941" s="89" t="s">
        <v>8690</v>
      </c>
      <c r="E5941" s="1705" t="s">
        <v>8689</v>
      </c>
      <c r="F5941" s="100"/>
      <c r="I5941" s="100"/>
    </row>
    <row r="5942" spans="1:9" ht="15" customHeight="1" x14ac:dyDescent="0.35">
      <c r="A5942" s="1705">
        <v>73140</v>
      </c>
      <c r="B5942" s="1706">
        <v>0.13</v>
      </c>
      <c r="C5942" s="89" t="s">
        <v>8691</v>
      </c>
      <c r="E5942" s="1705" t="s">
        <v>8689</v>
      </c>
    </row>
    <row r="5943" spans="1:9" ht="15" customHeight="1" x14ac:dyDescent="0.35">
      <c r="A5943" s="1705">
        <v>73140</v>
      </c>
      <c r="B5943" s="1706">
        <v>0.13</v>
      </c>
      <c r="C5943" s="89" t="s">
        <v>9125</v>
      </c>
      <c r="E5943" s="1738" t="s">
        <v>9126</v>
      </c>
    </row>
    <row r="5944" spans="1:9" ht="15" customHeight="1" x14ac:dyDescent="0.35">
      <c r="A5944" s="1705">
        <v>73140</v>
      </c>
      <c r="B5944" s="1706">
        <v>0.13</v>
      </c>
      <c r="C5944" s="89" t="s">
        <v>9127</v>
      </c>
      <c r="E5944" s="1738" t="s">
        <v>9126</v>
      </c>
    </row>
    <row r="5945" spans="1:9" ht="15" customHeight="1" x14ac:dyDescent="0.35">
      <c r="A5945" s="1705">
        <v>73140</v>
      </c>
      <c r="B5945" s="1706">
        <v>0.13</v>
      </c>
      <c r="C5945" s="89" t="s">
        <v>9128</v>
      </c>
      <c r="E5945" s="1738" t="s">
        <v>9126</v>
      </c>
    </row>
    <row r="5946" spans="1:9" ht="15" customHeight="1" x14ac:dyDescent="0.35">
      <c r="A5946" s="1705">
        <v>73140</v>
      </c>
      <c r="B5946" s="1706">
        <v>0.13</v>
      </c>
      <c r="C5946" s="100" t="s">
        <v>9129</v>
      </c>
      <c r="E5946" s="1738" t="s">
        <v>9126</v>
      </c>
    </row>
    <row r="5947" spans="1:9" ht="15" customHeight="1" x14ac:dyDescent="0.35">
      <c r="A5947" s="1705">
        <v>73140</v>
      </c>
      <c r="B5947" s="1706">
        <v>0.13</v>
      </c>
      <c r="C5947" s="89" t="s">
        <v>9130</v>
      </c>
      <c r="E5947" s="1738" t="s">
        <v>9126</v>
      </c>
    </row>
    <row r="5948" spans="1:9" ht="15" customHeight="1" x14ac:dyDescent="0.35">
      <c r="A5948" s="1705">
        <v>73140</v>
      </c>
      <c r="B5948" s="1706">
        <v>0.13</v>
      </c>
      <c r="C5948" s="89" t="s">
        <v>9131</v>
      </c>
      <c r="E5948" s="1738" t="s">
        <v>9126</v>
      </c>
    </row>
    <row r="5949" spans="1:9" ht="15" customHeight="1" x14ac:dyDescent="0.35">
      <c r="A5949" s="1705">
        <v>73140</v>
      </c>
      <c r="B5949" s="1706">
        <v>0.13</v>
      </c>
      <c r="C5949" s="100" t="s">
        <v>9582</v>
      </c>
      <c r="E5949" s="1705" t="s">
        <v>9583</v>
      </c>
    </row>
    <row r="5950" spans="1:9" ht="15" customHeight="1" x14ac:dyDescent="0.35">
      <c r="A5950" s="1705">
        <v>73140</v>
      </c>
      <c r="B5950" s="1706">
        <v>0.13</v>
      </c>
      <c r="C5950" s="89" t="s">
        <v>9584</v>
      </c>
      <c r="E5950" s="1705" t="s">
        <v>9583</v>
      </c>
    </row>
    <row r="5951" spans="1:9" ht="15" customHeight="1" x14ac:dyDescent="0.35">
      <c r="A5951" s="1705">
        <v>73140</v>
      </c>
      <c r="B5951" s="1706">
        <v>0.13</v>
      </c>
      <c r="C5951" s="100" t="s">
        <v>9585</v>
      </c>
      <c r="E5951" s="1705" t="s">
        <v>9583</v>
      </c>
    </row>
    <row r="5952" spans="1:9" ht="15" customHeight="1" x14ac:dyDescent="0.35">
      <c r="A5952" s="1705">
        <v>73140</v>
      </c>
      <c r="B5952" s="1706">
        <v>0.13</v>
      </c>
      <c r="C5952" s="100" t="s">
        <v>9586</v>
      </c>
      <c r="E5952" s="1705" t="s">
        <v>9583</v>
      </c>
    </row>
    <row r="5953" spans="1:9" ht="15" customHeight="1" x14ac:dyDescent="0.35">
      <c r="A5953" s="1705">
        <v>73140</v>
      </c>
      <c r="B5953" s="1706">
        <v>0.13</v>
      </c>
      <c r="C5953" s="100" t="s">
        <v>9587</v>
      </c>
      <c r="E5953" s="1705" t="s">
        <v>9583</v>
      </c>
    </row>
    <row r="5954" spans="1:9" ht="15" customHeight="1" x14ac:dyDescent="0.35">
      <c r="A5954" s="1705">
        <v>73140</v>
      </c>
      <c r="B5954" s="1706">
        <v>0.13</v>
      </c>
      <c r="C5954" s="100" t="s">
        <v>9588</v>
      </c>
      <c r="E5954" s="1705" t="s">
        <v>9583</v>
      </c>
    </row>
    <row r="5955" spans="1:9" ht="15" customHeight="1" x14ac:dyDescent="0.35">
      <c r="A5955" s="1705">
        <v>73140</v>
      </c>
      <c r="B5955" s="1706">
        <v>0.13</v>
      </c>
      <c r="C5955" s="100" t="s">
        <v>184</v>
      </c>
      <c r="E5955" s="1705" t="s">
        <v>9583</v>
      </c>
    </row>
    <row r="5956" spans="1:9" ht="15" customHeight="1" x14ac:dyDescent="0.35">
      <c r="A5956" s="1705">
        <v>73140</v>
      </c>
      <c r="B5956" s="1706">
        <v>0.13</v>
      </c>
      <c r="C5956" s="89" t="s">
        <v>9589</v>
      </c>
      <c r="E5956" s="1705" t="s">
        <v>9583</v>
      </c>
    </row>
    <row r="5957" spans="1:9" ht="15" customHeight="1" x14ac:dyDescent="0.35">
      <c r="A5957" s="1705">
        <v>73140</v>
      </c>
      <c r="B5957" s="1706">
        <v>0.13</v>
      </c>
      <c r="C5957" s="100" t="s">
        <v>9590</v>
      </c>
      <c r="E5957" s="1705" t="s">
        <v>9583</v>
      </c>
    </row>
    <row r="5958" spans="1:9" ht="15" customHeight="1" x14ac:dyDescent="0.35">
      <c r="A5958" s="1705">
        <v>73140</v>
      </c>
      <c r="B5958" s="1706">
        <v>0.13</v>
      </c>
      <c r="C5958" s="100" t="s">
        <v>9591</v>
      </c>
      <c r="E5958" s="1705" t="s">
        <v>9583</v>
      </c>
    </row>
    <row r="5959" spans="1:9" ht="15" customHeight="1" x14ac:dyDescent="0.35">
      <c r="A5959" s="1705">
        <v>73140</v>
      </c>
      <c r="B5959" s="1706">
        <v>0.13</v>
      </c>
      <c r="C5959" s="100" t="s">
        <v>9592</v>
      </c>
      <c r="E5959" s="1705" t="s">
        <v>9583</v>
      </c>
    </row>
    <row r="5960" spans="1:9" ht="15" customHeight="1" x14ac:dyDescent="0.35">
      <c r="A5960" s="1705">
        <v>73140</v>
      </c>
      <c r="B5960" s="1706">
        <v>0.13</v>
      </c>
      <c r="C5960" s="100" t="s">
        <v>9593</v>
      </c>
      <c r="E5960" s="1705" t="s">
        <v>9583</v>
      </c>
    </row>
    <row r="5961" spans="1:9" ht="15" customHeight="1" x14ac:dyDescent="0.35">
      <c r="A5961" s="1705">
        <v>73140</v>
      </c>
      <c r="B5961" s="1706">
        <v>0.13</v>
      </c>
      <c r="C5961" s="100" t="s">
        <v>186</v>
      </c>
      <c r="E5961" s="1705" t="s">
        <v>9583</v>
      </c>
    </row>
    <row r="5962" spans="1:9" ht="15" customHeight="1" x14ac:dyDescent="0.35">
      <c r="A5962" s="1705">
        <v>73140</v>
      </c>
      <c r="B5962" s="1706">
        <v>0.13</v>
      </c>
      <c r="C5962" s="89" t="s">
        <v>10275</v>
      </c>
      <c r="E5962" s="1705" t="s">
        <v>10273</v>
      </c>
    </row>
    <row r="5963" spans="1:9" ht="15" customHeight="1" x14ac:dyDescent="0.35">
      <c r="A5963" s="1705">
        <v>73140</v>
      </c>
      <c r="B5963" s="1706">
        <v>0.13</v>
      </c>
      <c r="C5963" s="89" t="s">
        <v>10276</v>
      </c>
      <c r="E5963" s="1705" t="s">
        <v>10273</v>
      </c>
    </row>
    <row r="5964" spans="1:9" ht="15" customHeight="1" x14ac:dyDescent="0.35">
      <c r="A5964" s="1705">
        <v>73140</v>
      </c>
      <c r="B5964" s="1706">
        <v>0.13</v>
      </c>
      <c r="C5964" s="89" t="s">
        <v>10277</v>
      </c>
      <c r="E5964" s="1705" t="s">
        <v>10273</v>
      </c>
    </row>
    <row r="5965" spans="1:9" ht="15" customHeight="1" x14ac:dyDescent="0.35">
      <c r="A5965" s="1705">
        <v>73140</v>
      </c>
      <c r="B5965" s="1706">
        <v>0.13</v>
      </c>
      <c r="C5965" s="89" t="s">
        <v>10278</v>
      </c>
      <c r="E5965" s="1705" t="s">
        <v>10273</v>
      </c>
    </row>
    <row r="5966" spans="1:9" ht="15" customHeight="1" x14ac:dyDescent="0.35">
      <c r="A5966" s="1705">
        <v>73140</v>
      </c>
      <c r="B5966" s="1706">
        <v>0.13</v>
      </c>
      <c r="C5966" s="89" t="s">
        <v>10279</v>
      </c>
      <c r="E5966" s="1705" t="s">
        <v>10273</v>
      </c>
      <c r="F5966" s="100"/>
      <c r="I5966" s="100"/>
    </row>
    <row r="5967" spans="1:9" ht="15" customHeight="1" x14ac:dyDescent="0.35">
      <c r="A5967" s="1705">
        <v>73140</v>
      </c>
      <c r="B5967" s="1706">
        <v>0.13</v>
      </c>
      <c r="C5967" s="89" t="s">
        <v>10280</v>
      </c>
      <c r="E5967" s="1705" t="s">
        <v>10273</v>
      </c>
    </row>
    <row r="5968" spans="1:9" ht="15" customHeight="1" x14ac:dyDescent="0.35">
      <c r="A5968" s="1705">
        <v>73140</v>
      </c>
      <c r="B5968" s="1706">
        <v>0.13</v>
      </c>
      <c r="C5968" s="1705" t="s">
        <v>10281</v>
      </c>
      <c r="E5968" s="1705" t="s">
        <v>10273</v>
      </c>
    </row>
    <row r="5969" spans="1:9" ht="15" customHeight="1" x14ac:dyDescent="0.35">
      <c r="A5969" s="1705">
        <v>73140</v>
      </c>
      <c r="B5969" s="1706">
        <v>0.13</v>
      </c>
      <c r="C5969" s="89" t="s">
        <v>10282</v>
      </c>
      <c r="E5969" s="1705" t="s">
        <v>10273</v>
      </c>
    </row>
    <row r="5970" spans="1:9" ht="15" customHeight="1" x14ac:dyDescent="0.35">
      <c r="A5970" s="1705">
        <v>73140</v>
      </c>
      <c r="B5970" s="1706">
        <v>0.13</v>
      </c>
      <c r="C5970" s="89" t="s">
        <v>10283</v>
      </c>
      <c r="E5970" s="1705" t="s">
        <v>10273</v>
      </c>
    </row>
    <row r="5971" spans="1:9" ht="15" customHeight="1" x14ac:dyDescent="0.35">
      <c r="A5971" s="1705">
        <v>73140</v>
      </c>
      <c r="B5971" s="1706">
        <v>0.13</v>
      </c>
      <c r="C5971" s="89" t="s">
        <v>10284</v>
      </c>
      <c r="E5971" s="1705" t="s">
        <v>10273</v>
      </c>
    </row>
    <row r="5972" spans="1:9" ht="15" customHeight="1" x14ac:dyDescent="0.35">
      <c r="A5972" s="1705">
        <v>73140</v>
      </c>
      <c r="B5972" s="1706">
        <v>0.13</v>
      </c>
      <c r="C5972" s="89" t="s">
        <v>10285</v>
      </c>
      <c r="E5972" s="1705" t="s">
        <v>10273</v>
      </c>
    </row>
    <row r="5973" spans="1:9" ht="15" customHeight="1" x14ac:dyDescent="0.35">
      <c r="A5973" s="1705">
        <v>73140</v>
      </c>
      <c r="B5973" s="1706">
        <v>0.13</v>
      </c>
      <c r="C5973" s="89" t="s">
        <v>10286</v>
      </c>
      <c r="E5973" s="1705" t="s">
        <v>10273</v>
      </c>
      <c r="F5973" s="100"/>
      <c r="I5973" s="100"/>
    </row>
    <row r="5974" spans="1:9" ht="15" customHeight="1" x14ac:dyDescent="0.35">
      <c r="A5974" s="1705">
        <v>73140</v>
      </c>
      <c r="B5974" s="1706">
        <v>0.13</v>
      </c>
      <c r="C5974" s="89" t="s">
        <v>10287</v>
      </c>
      <c r="E5974" s="1705" t="s">
        <v>10273</v>
      </c>
    </row>
    <row r="5975" spans="1:9" ht="15" customHeight="1" x14ac:dyDescent="0.35">
      <c r="A5975" s="1705">
        <v>73140</v>
      </c>
      <c r="B5975" s="1706">
        <v>0.13</v>
      </c>
      <c r="C5975" s="89" t="s">
        <v>10288</v>
      </c>
      <c r="E5975" s="1705" t="s">
        <v>10273</v>
      </c>
    </row>
    <row r="5976" spans="1:9" ht="15" customHeight="1" x14ac:dyDescent="0.35">
      <c r="A5976" s="1705">
        <v>73140</v>
      </c>
      <c r="B5976" s="1706">
        <v>0.13</v>
      </c>
      <c r="C5976" s="89" t="s">
        <v>10289</v>
      </c>
      <c r="E5976" s="1705" t="s">
        <v>10273</v>
      </c>
    </row>
    <row r="5977" spans="1:9" ht="15" customHeight="1" x14ac:dyDescent="0.35">
      <c r="A5977" s="1705">
        <v>73140</v>
      </c>
      <c r="B5977" s="1706">
        <v>0.13</v>
      </c>
      <c r="C5977" s="100" t="s">
        <v>12087</v>
      </c>
      <c r="E5977" s="100" t="s">
        <v>12088</v>
      </c>
    </row>
    <row r="5978" spans="1:9" ht="15" customHeight="1" x14ac:dyDescent="0.35">
      <c r="A5978" s="1705">
        <v>73140</v>
      </c>
      <c r="B5978" s="1706">
        <v>0.13</v>
      </c>
      <c r="C5978" s="100" t="s">
        <v>12089</v>
      </c>
      <c r="E5978" s="100" t="s">
        <v>12088</v>
      </c>
    </row>
    <row r="5979" spans="1:9" ht="15" customHeight="1" x14ac:dyDescent="0.35">
      <c r="A5979" s="1705">
        <v>73140</v>
      </c>
      <c r="B5979" s="1706">
        <v>0.13</v>
      </c>
      <c r="C5979" s="100" t="s">
        <v>12541</v>
      </c>
      <c r="E5979" s="1705" t="s">
        <v>12542</v>
      </c>
    </row>
    <row r="5980" spans="1:9" ht="15" customHeight="1" x14ac:dyDescent="0.35">
      <c r="A5980" s="1705">
        <v>73140</v>
      </c>
      <c r="B5980" s="1706">
        <v>0.13</v>
      </c>
      <c r="C5980" s="100" t="s">
        <v>12543</v>
      </c>
      <c r="E5980" s="1705" t="s">
        <v>12542</v>
      </c>
    </row>
    <row r="5981" spans="1:9" ht="15" customHeight="1" x14ac:dyDescent="0.35">
      <c r="A5981" s="1705">
        <v>73140</v>
      </c>
      <c r="B5981" s="1706">
        <v>0.13</v>
      </c>
      <c r="C5981" s="100" t="s">
        <v>12544</v>
      </c>
      <c r="E5981" s="1705" t="s">
        <v>12542</v>
      </c>
    </row>
    <row r="5982" spans="1:9" ht="15" customHeight="1" x14ac:dyDescent="0.35">
      <c r="A5982" s="1705">
        <v>73140</v>
      </c>
      <c r="B5982" s="1706">
        <v>0.13</v>
      </c>
      <c r="C5982" s="100" t="s">
        <v>12545</v>
      </c>
      <c r="E5982" s="1705" t="s">
        <v>12542</v>
      </c>
    </row>
    <row r="5983" spans="1:9" ht="15" customHeight="1" x14ac:dyDescent="0.35">
      <c r="A5983" s="1705">
        <v>73140</v>
      </c>
      <c r="B5983" s="1706">
        <v>0.13</v>
      </c>
      <c r="C5983" s="100" t="s">
        <v>12546</v>
      </c>
      <c r="E5983" s="1705" t="s">
        <v>12542</v>
      </c>
    </row>
    <row r="5984" spans="1:9" ht="15" customHeight="1" x14ac:dyDescent="0.35">
      <c r="A5984" s="1705">
        <v>73140</v>
      </c>
      <c r="B5984" s="1706">
        <v>0.13</v>
      </c>
      <c r="C5984" s="100" t="s">
        <v>12547</v>
      </c>
      <c r="E5984" s="1705" t="s">
        <v>12542</v>
      </c>
    </row>
    <row r="5985" spans="1:9" ht="15" customHeight="1" x14ac:dyDescent="0.35">
      <c r="A5985" s="1705">
        <v>73140</v>
      </c>
      <c r="B5985" s="1706">
        <v>0.13</v>
      </c>
      <c r="C5985" s="100" t="s">
        <v>3737</v>
      </c>
      <c r="E5985" s="1705" t="s">
        <v>13383</v>
      </c>
      <c r="F5985" s="100"/>
      <c r="I5985" s="100"/>
    </row>
    <row r="5986" spans="1:9" ht="15" customHeight="1" x14ac:dyDescent="0.35">
      <c r="A5986" s="1705">
        <v>73140</v>
      </c>
      <c r="B5986" s="1706">
        <v>0.13</v>
      </c>
      <c r="C5986" s="100" t="s">
        <v>3738</v>
      </c>
      <c r="E5986" s="1705" t="s">
        <v>13383</v>
      </c>
    </row>
    <row r="5987" spans="1:9" ht="15" customHeight="1" x14ac:dyDescent="0.35">
      <c r="A5987" s="1705">
        <v>73140</v>
      </c>
      <c r="B5987" s="1706">
        <v>0.13</v>
      </c>
      <c r="C5987" s="89" t="s">
        <v>13382</v>
      </c>
      <c r="E5987" s="1705" t="s">
        <v>13383</v>
      </c>
    </row>
    <row r="5988" spans="1:9" ht="15" customHeight="1" x14ac:dyDescent="0.35">
      <c r="A5988" s="1705">
        <v>73140</v>
      </c>
      <c r="B5988" s="1706">
        <v>0.13</v>
      </c>
      <c r="C5988" s="100" t="s">
        <v>13579</v>
      </c>
      <c r="E5988" s="1705" t="s">
        <v>13580</v>
      </c>
    </row>
    <row r="5989" spans="1:9" ht="15" customHeight="1" x14ac:dyDescent="0.35">
      <c r="A5989" s="1705">
        <v>73140</v>
      </c>
      <c r="B5989" s="1706">
        <v>0.13</v>
      </c>
      <c r="C5989" s="100" t="s">
        <v>13581</v>
      </c>
      <c r="E5989" s="1705" t="s">
        <v>13580</v>
      </c>
    </row>
    <row r="5990" spans="1:9" ht="15" customHeight="1" x14ac:dyDescent="0.35">
      <c r="A5990" s="1705">
        <v>73200</v>
      </c>
      <c r="B5990" s="1706">
        <v>0.98</v>
      </c>
      <c r="C5990" s="100" t="s">
        <v>2878</v>
      </c>
      <c r="E5990" s="1705" t="s">
        <v>19</v>
      </c>
    </row>
    <row r="5991" spans="1:9" ht="15" customHeight="1" x14ac:dyDescent="0.35">
      <c r="A5991" s="1705">
        <v>73200</v>
      </c>
      <c r="B5991" s="1706">
        <v>0.98</v>
      </c>
      <c r="C5991" s="100" t="s">
        <v>143</v>
      </c>
      <c r="E5991" s="1705" t="s">
        <v>39</v>
      </c>
    </row>
    <row r="5992" spans="1:9" ht="15" customHeight="1" x14ac:dyDescent="0.35">
      <c r="A5992" s="1705">
        <v>73200</v>
      </c>
      <c r="B5992" s="1706">
        <v>0.98</v>
      </c>
      <c r="C5992" s="100" t="s">
        <v>426</v>
      </c>
      <c r="E5992" s="1705" t="s">
        <v>182</v>
      </c>
    </row>
    <row r="5993" spans="1:9" ht="15" customHeight="1" x14ac:dyDescent="0.35">
      <c r="A5993" s="1705">
        <v>73200</v>
      </c>
      <c r="B5993" s="1706">
        <v>0.98</v>
      </c>
      <c r="C5993" s="100" t="s">
        <v>427</v>
      </c>
      <c r="E5993" s="1705" t="s">
        <v>182</v>
      </c>
    </row>
    <row r="5994" spans="1:9" ht="15" customHeight="1" x14ac:dyDescent="0.35">
      <c r="A5994" s="1747">
        <v>73200</v>
      </c>
      <c r="B5994" s="1737">
        <v>0.98</v>
      </c>
      <c r="C5994" s="1746" t="s">
        <v>705</v>
      </c>
      <c r="E5994" s="1705" t="s">
        <v>532</v>
      </c>
    </row>
    <row r="5995" spans="1:9" ht="15" customHeight="1" x14ac:dyDescent="0.35">
      <c r="A5995" s="1747">
        <v>73200</v>
      </c>
      <c r="B5995" s="1737">
        <v>0.98</v>
      </c>
      <c r="C5995" s="1746" t="s">
        <v>706</v>
      </c>
      <c r="E5995" s="1705" t="s">
        <v>532</v>
      </c>
    </row>
    <row r="5996" spans="1:9" ht="15" customHeight="1" x14ac:dyDescent="0.35">
      <c r="A5996" s="1747">
        <v>73200</v>
      </c>
      <c r="B5996" s="1737">
        <v>0.98</v>
      </c>
      <c r="C5996" s="1746" t="s">
        <v>707</v>
      </c>
      <c r="E5996" s="1705" t="s">
        <v>532</v>
      </c>
    </row>
    <row r="5997" spans="1:9" ht="15" customHeight="1" x14ac:dyDescent="0.35">
      <c r="A5997" s="1747">
        <v>73200</v>
      </c>
      <c r="B5997" s="1737">
        <v>0.98</v>
      </c>
      <c r="C5997" s="1746" t="s">
        <v>708</v>
      </c>
      <c r="E5997" s="1705" t="s">
        <v>532</v>
      </c>
    </row>
    <row r="5998" spans="1:9" ht="15" customHeight="1" x14ac:dyDescent="0.35">
      <c r="A5998" s="1747">
        <v>73200</v>
      </c>
      <c r="B5998" s="1737">
        <v>0.98</v>
      </c>
      <c r="C5998" s="1746" t="s">
        <v>709</v>
      </c>
      <c r="E5998" s="1705" t="s">
        <v>532</v>
      </c>
      <c r="F5998" s="100"/>
      <c r="I5998" s="100"/>
    </row>
    <row r="5999" spans="1:9" ht="15" customHeight="1" x14ac:dyDescent="0.35">
      <c r="A5999" s="1747">
        <v>73200</v>
      </c>
      <c r="B5999" s="1737">
        <v>0.98</v>
      </c>
      <c r="C5999" s="1746" t="s">
        <v>710</v>
      </c>
      <c r="E5999" s="1705" t="s">
        <v>532</v>
      </c>
    </row>
    <row r="6000" spans="1:9" ht="15" customHeight="1" x14ac:dyDescent="0.35">
      <c r="A6000" s="1747">
        <v>73200</v>
      </c>
      <c r="B6000" s="1737">
        <v>0.98</v>
      </c>
      <c r="C6000" s="1746" t="s">
        <v>711</v>
      </c>
      <c r="E6000" s="1705" t="s">
        <v>532</v>
      </c>
    </row>
    <row r="6001" spans="1:5" ht="15" customHeight="1" x14ac:dyDescent="0.35">
      <c r="A6001" s="1747">
        <v>73200</v>
      </c>
      <c r="B6001" s="1737">
        <v>0.98</v>
      </c>
      <c r="C6001" s="1746" t="s">
        <v>712</v>
      </c>
      <c r="E6001" s="1705" t="s">
        <v>532</v>
      </c>
    </row>
    <row r="6002" spans="1:5" ht="15" customHeight="1" x14ac:dyDescent="0.35">
      <c r="A6002" s="1747">
        <v>73200</v>
      </c>
      <c r="B6002" s="1737">
        <v>0.98</v>
      </c>
      <c r="C6002" s="1746" t="s">
        <v>713</v>
      </c>
      <c r="E6002" s="1705" t="s">
        <v>532</v>
      </c>
    </row>
    <row r="6003" spans="1:5" ht="15" customHeight="1" x14ac:dyDescent="0.35">
      <c r="A6003" s="1747">
        <v>73200</v>
      </c>
      <c r="B6003" s="1737">
        <v>0.98</v>
      </c>
      <c r="C6003" s="1746" t="s">
        <v>714</v>
      </c>
      <c r="E6003" s="1705" t="s">
        <v>532</v>
      </c>
    </row>
    <row r="6004" spans="1:5" ht="15" customHeight="1" x14ac:dyDescent="0.35">
      <c r="A6004" s="1747">
        <v>73200</v>
      </c>
      <c r="B6004" s="1737">
        <v>0.98</v>
      </c>
      <c r="C6004" s="1746" t="s">
        <v>715</v>
      </c>
      <c r="E6004" s="1705" t="s">
        <v>532</v>
      </c>
    </row>
    <row r="6005" spans="1:5" ht="15" customHeight="1" x14ac:dyDescent="0.35">
      <c r="A6005" s="1747">
        <v>73200</v>
      </c>
      <c r="B6005" s="1737">
        <v>0.98</v>
      </c>
      <c r="C6005" s="1746" t="s">
        <v>716</v>
      </c>
      <c r="E6005" s="1705" t="s">
        <v>532</v>
      </c>
    </row>
    <row r="6006" spans="1:5" ht="15" customHeight="1" x14ac:dyDescent="0.35">
      <c r="A6006" s="1705">
        <v>73200</v>
      </c>
      <c r="B6006" s="1706">
        <v>0.98</v>
      </c>
      <c r="C6006" s="89" t="s">
        <v>856</v>
      </c>
      <c r="E6006" s="1705" t="s">
        <v>770</v>
      </c>
    </row>
    <row r="6007" spans="1:5" ht="15" customHeight="1" x14ac:dyDescent="0.35">
      <c r="A6007" s="1705">
        <v>73200</v>
      </c>
      <c r="B6007" s="1706">
        <v>0.98</v>
      </c>
      <c r="C6007" s="89" t="s">
        <v>857</v>
      </c>
      <c r="E6007" s="1705" t="s">
        <v>770</v>
      </c>
    </row>
    <row r="6008" spans="1:5" ht="15" customHeight="1" x14ac:dyDescent="0.35">
      <c r="A6008" s="1705">
        <v>73200</v>
      </c>
      <c r="B6008" s="1706">
        <v>0.98</v>
      </c>
      <c r="C6008" s="89" t="s">
        <v>858</v>
      </c>
      <c r="E6008" s="1705" t="s">
        <v>770</v>
      </c>
    </row>
    <row r="6009" spans="1:5" ht="15" customHeight="1" x14ac:dyDescent="0.35">
      <c r="A6009" s="1738">
        <v>73200</v>
      </c>
      <c r="B6009" s="1706">
        <v>0.98</v>
      </c>
      <c r="C6009" s="100" t="s">
        <v>859</v>
      </c>
      <c r="E6009" s="1705" t="s">
        <v>770</v>
      </c>
    </row>
    <row r="6010" spans="1:5" ht="15" customHeight="1" x14ac:dyDescent="0.35">
      <c r="A6010" s="1705">
        <v>73200</v>
      </c>
      <c r="B6010" s="1706">
        <v>0.98</v>
      </c>
      <c r="C6010" s="89" t="s">
        <v>14035</v>
      </c>
      <c r="E6010" s="100" t="s">
        <v>875</v>
      </c>
    </row>
    <row r="6011" spans="1:5" ht="15" customHeight="1" x14ac:dyDescent="0.35">
      <c r="A6011" s="1705">
        <v>73200</v>
      </c>
      <c r="B6011" s="1706">
        <v>0.98</v>
      </c>
      <c r="C6011" s="89" t="s">
        <v>14036</v>
      </c>
      <c r="E6011" s="100" t="s">
        <v>875</v>
      </c>
    </row>
    <row r="6012" spans="1:5" ht="15" customHeight="1" x14ac:dyDescent="0.35">
      <c r="A6012" s="1705">
        <v>73200</v>
      </c>
      <c r="B6012" s="1706">
        <v>0.98</v>
      </c>
      <c r="C6012" s="100" t="s">
        <v>8604</v>
      </c>
      <c r="E6012" s="1705" t="s">
        <v>875</v>
      </c>
    </row>
    <row r="6013" spans="1:5" ht="15" customHeight="1" x14ac:dyDescent="0.35">
      <c r="A6013" s="1705">
        <v>73200</v>
      </c>
      <c r="B6013" s="1706">
        <v>0.98</v>
      </c>
      <c r="C6013" s="89" t="s">
        <v>14037</v>
      </c>
      <c r="E6013" s="100" t="s">
        <v>875</v>
      </c>
    </row>
    <row r="6014" spans="1:5" ht="15" customHeight="1" x14ac:dyDescent="0.35">
      <c r="A6014" s="1705">
        <v>73200</v>
      </c>
      <c r="B6014" s="1706">
        <v>0.98</v>
      </c>
      <c r="C6014" s="100" t="s">
        <v>8605</v>
      </c>
      <c r="E6014" s="1705" t="s">
        <v>875</v>
      </c>
    </row>
    <row r="6015" spans="1:5" ht="15" customHeight="1" x14ac:dyDescent="0.35">
      <c r="A6015" s="1705">
        <v>73200</v>
      </c>
      <c r="B6015" s="1706">
        <v>0.98</v>
      </c>
      <c r="C6015" s="89" t="s">
        <v>14038</v>
      </c>
      <c r="E6015" s="100" t="s">
        <v>875</v>
      </c>
    </row>
    <row r="6016" spans="1:5" ht="15" customHeight="1" x14ac:dyDescent="0.35">
      <c r="A6016" s="1705">
        <v>73200</v>
      </c>
      <c r="B6016" s="1706">
        <v>0.98</v>
      </c>
      <c r="C6016" s="100" t="s">
        <v>1100</v>
      </c>
      <c r="E6016" s="1705" t="s">
        <v>879</v>
      </c>
    </row>
    <row r="6017" spans="1:9" ht="15" customHeight="1" x14ac:dyDescent="0.35">
      <c r="A6017" s="1705">
        <v>73200</v>
      </c>
      <c r="B6017" s="1706">
        <v>0.98</v>
      </c>
      <c r="C6017" s="100" t="s">
        <v>1101</v>
      </c>
      <c r="E6017" s="1705" t="s">
        <v>879</v>
      </c>
    </row>
    <row r="6018" spans="1:9" ht="15" customHeight="1" x14ac:dyDescent="0.35">
      <c r="A6018" s="1705">
        <v>73200</v>
      </c>
      <c r="B6018" s="1706">
        <v>0.98</v>
      </c>
      <c r="C6018" s="100" t="s">
        <v>1102</v>
      </c>
      <c r="E6018" s="1705" t="s">
        <v>879</v>
      </c>
    </row>
    <row r="6019" spans="1:9" ht="15" customHeight="1" x14ac:dyDescent="0.35">
      <c r="A6019" s="1705">
        <v>73200</v>
      </c>
      <c r="B6019" s="1706">
        <v>0.98</v>
      </c>
      <c r="C6019" s="100" t="s">
        <v>1393</v>
      </c>
      <c r="E6019" s="1705" t="s">
        <v>1280</v>
      </c>
      <c r="F6019" s="100"/>
      <c r="I6019" s="100"/>
    </row>
    <row r="6020" spans="1:9" ht="15" customHeight="1" x14ac:dyDescent="0.35">
      <c r="A6020" s="1705">
        <v>73200</v>
      </c>
      <c r="B6020" s="1706">
        <v>0.98</v>
      </c>
      <c r="C6020" s="100" t="s">
        <v>1394</v>
      </c>
      <c r="E6020" s="1705" t="s">
        <v>1280</v>
      </c>
    </row>
    <row r="6021" spans="1:9" ht="15" customHeight="1" x14ac:dyDescent="0.35">
      <c r="A6021" s="1705">
        <v>73200</v>
      </c>
      <c r="B6021" s="1706">
        <v>0.98</v>
      </c>
      <c r="C6021" s="100" t="s">
        <v>1542</v>
      </c>
      <c r="E6021" s="1705" t="s">
        <v>1433</v>
      </c>
    </row>
    <row r="6022" spans="1:9" ht="15" customHeight="1" x14ac:dyDescent="0.35">
      <c r="A6022" s="1705">
        <v>73200</v>
      </c>
      <c r="B6022" s="1706">
        <v>0.98</v>
      </c>
      <c r="C6022" s="100" t="s">
        <v>1543</v>
      </c>
      <c r="E6022" s="1705" t="s">
        <v>1433</v>
      </c>
    </row>
    <row r="6023" spans="1:9" ht="15" customHeight="1" x14ac:dyDescent="0.35">
      <c r="A6023" s="1705">
        <v>73200</v>
      </c>
      <c r="B6023" s="1706">
        <v>0.98</v>
      </c>
      <c r="C6023" s="89" t="s">
        <v>1995</v>
      </c>
      <c r="E6023" s="1705" t="s">
        <v>1755</v>
      </c>
    </row>
    <row r="6024" spans="1:9" ht="15" customHeight="1" x14ac:dyDescent="0.35">
      <c r="A6024" s="1705">
        <v>73200</v>
      </c>
      <c r="B6024" s="1706">
        <v>0.98</v>
      </c>
      <c r="C6024" s="89" t="s">
        <v>1996</v>
      </c>
      <c r="E6024" s="1705" t="s">
        <v>1755</v>
      </c>
    </row>
    <row r="6025" spans="1:9" ht="15" customHeight="1" x14ac:dyDescent="0.35">
      <c r="A6025" s="1705">
        <v>73200</v>
      </c>
      <c r="B6025" s="1706">
        <v>0.98</v>
      </c>
      <c r="C6025" s="100" t="s">
        <v>2391</v>
      </c>
      <c r="E6025" s="1705" t="s">
        <v>2237</v>
      </c>
    </row>
    <row r="6026" spans="1:9" ht="15" customHeight="1" x14ac:dyDescent="0.35">
      <c r="A6026" s="1705">
        <v>73200</v>
      </c>
      <c r="B6026" s="1706">
        <v>0.98</v>
      </c>
      <c r="C6026" s="100" t="s">
        <v>2392</v>
      </c>
      <c r="E6026" s="1705" t="s">
        <v>2237</v>
      </c>
      <c r="F6026" s="100"/>
      <c r="I6026" s="100"/>
    </row>
    <row r="6027" spans="1:9" ht="15" customHeight="1" x14ac:dyDescent="0.35">
      <c r="A6027" s="1705">
        <v>73200</v>
      </c>
      <c r="B6027" s="1706">
        <v>0.98</v>
      </c>
      <c r="C6027" s="1705" t="s">
        <v>2393</v>
      </c>
      <c r="E6027" s="1705" t="s">
        <v>2237</v>
      </c>
    </row>
    <row r="6028" spans="1:9" ht="15" customHeight="1" x14ac:dyDescent="0.35">
      <c r="A6028" s="1705">
        <v>73200</v>
      </c>
      <c r="B6028" s="1706">
        <v>0.98</v>
      </c>
      <c r="C6028" s="1705" t="s">
        <v>2394</v>
      </c>
      <c r="E6028" s="1705" t="s">
        <v>2237</v>
      </c>
    </row>
    <row r="6029" spans="1:9" ht="15" customHeight="1" x14ac:dyDescent="0.35">
      <c r="A6029" s="1705">
        <v>73200</v>
      </c>
      <c r="B6029" s="1706">
        <v>0.98</v>
      </c>
      <c r="C6029" s="100" t="s">
        <v>705</v>
      </c>
      <c r="E6029" s="1705" t="s">
        <v>2237</v>
      </c>
    </row>
    <row r="6030" spans="1:9" ht="15" customHeight="1" x14ac:dyDescent="0.35">
      <c r="A6030" s="1705">
        <v>73200</v>
      </c>
      <c r="B6030" s="1706">
        <v>0.98</v>
      </c>
      <c r="C6030" s="100" t="s">
        <v>706</v>
      </c>
      <c r="E6030" s="1705" t="s">
        <v>2237</v>
      </c>
    </row>
    <row r="6031" spans="1:9" ht="15" customHeight="1" x14ac:dyDescent="0.35">
      <c r="A6031" s="1705">
        <v>73200</v>
      </c>
      <c r="B6031" s="1706">
        <v>0.98</v>
      </c>
      <c r="C6031" s="100" t="s">
        <v>2395</v>
      </c>
      <c r="E6031" s="1705" t="s">
        <v>2237</v>
      </c>
    </row>
    <row r="6032" spans="1:9" ht="15" customHeight="1" x14ac:dyDescent="0.35">
      <c r="A6032" s="1705">
        <v>73200</v>
      </c>
      <c r="B6032" s="1706">
        <v>0.98</v>
      </c>
      <c r="C6032" s="100" t="s">
        <v>2396</v>
      </c>
      <c r="E6032" s="1705" t="s">
        <v>2237</v>
      </c>
      <c r="F6032" s="100"/>
      <c r="I6032" s="100"/>
    </row>
    <row r="6033" spans="1:9" ht="15" customHeight="1" x14ac:dyDescent="0.35">
      <c r="A6033" s="1705">
        <v>73200</v>
      </c>
      <c r="B6033" s="1706">
        <v>0.98</v>
      </c>
      <c r="C6033" s="100" t="s">
        <v>709</v>
      </c>
      <c r="E6033" s="1705" t="s">
        <v>2237</v>
      </c>
    </row>
    <row r="6034" spans="1:9" ht="15" customHeight="1" x14ac:dyDescent="0.35">
      <c r="A6034" s="1705">
        <v>73200</v>
      </c>
      <c r="B6034" s="1706">
        <v>0.98</v>
      </c>
      <c r="C6034" s="100" t="s">
        <v>710</v>
      </c>
      <c r="E6034" s="1705" t="s">
        <v>2237</v>
      </c>
    </row>
    <row r="6035" spans="1:9" ht="15" customHeight="1" x14ac:dyDescent="0.35">
      <c r="A6035" s="1705">
        <v>73200</v>
      </c>
      <c r="B6035" s="1706">
        <v>0.98</v>
      </c>
      <c r="C6035" s="100" t="s">
        <v>711</v>
      </c>
      <c r="E6035" s="1705" t="s">
        <v>2237</v>
      </c>
    </row>
    <row r="6036" spans="1:9" ht="15" customHeight="1" x14ac:dyDescent="0.35">
      <c r="A6036" s="1705">
        <v>73200</v>
      </c>
      <c r="B6036" s="1706">
        <v>0.98</v>
      </c>
      <c r="C6036" s="100" t="s">
        <v>712</v>
      </c>
      <c r="E6036" s="1705" t="s">
        <v>2237</v>
      </c>
    </row>
    <row r="6037" spans="1:9" ht="15" customHeight="1" x14ac:dyDescent="0.35">
      <c r="A6037" s="1705">
        <v>73200</v>
      </c>
      <c r="B6037" s="1706">
        <v>0.98</v>
      </c>
      <c r="C6037" s="100" t="s">
        <v>713</v>
      </c>
      <c r="E6037" s="1705" t="s">
        <v>2237</v>
      </c>
    </row>
    <row r="6038" spans="1:9" ht="15" customHeight="1" x14ac:dyDescent="0.35">
      <c r="A6038" s="1705">
        <v>73200</v>
      </c>
      <c r="B6038" s="1706">
        <v>0.98</v>
      </c>
      <c r="C6038" s="100" t="s">
        <v>714</v>
      </c>
      <c r="E6038" s="1705" t="s">
        <v>2237</v>
      </c>
    </row>
    <row r="6039" spans="1:9" ht="15" customHeight="1" x14ac:dyDescent="0.35">
      <c r="A6039" s="1705">
        <v>73200</v>
      </c>
      <c r="B6039" s="1706">
        <v>0.98</v>
      </c>
      <c r="C6039" s="100" t="s">
        <v>2397</v>
      </c>
      <c r="E6039" s="1705" t="s">
        <v>2237</v>
      </c>
    </row>
    <row r="6040" spans="1:9" ht="15" customHeight="1" x14ac:dyDescent="0.35">
      <c r="A6040" s="1705">
        <v>73200</v>
      </c>
      <c r="B6040" s="1706">
        <v>0.98</v>
      </c>
      <c r="C6040" s="100" t="s">
        <v>2398</v>
      </c>
      <c r="E6040" s="1705" t="s">
        <v>2237</v>
      </c>
    </row>
    <row r="6041" spans="1:9" ht="15" customHeight="1" x14ac:dyDescent="0.35">
      <c r="A6041" s="1705">
        <v>73200</v>
      </c>
      <c r="B6041" s="1706">
        <v>0.98</v>
      </c>
      <c r="C6041" s="100" t="s">
        <v>715</v>
      </c>
      <c r="E6041" s="1705" t="s">
        <v>2237</v>
      </c>
    </row>
    <row r="6042" spans="1:9" ht="15" customHeight="1" x14ac:dyDescent="0.35">
      <c r="A6042" s="1705">
        <v>73200</v>
      </c>
      <c r="B6042" s="1706">
        <v>0.98</v>
      </c>
      <c r="C6042" s="100" t="s">
        <v>716</v>
      </c>
      <c r="E6042" s="1705" t="s">
        <v>2237</v>
      </c>
      <c r="F6042" s="100"/>
      <c r="I6042" s="100"/>
    </row>
    <row r="6043" spans="1:9" ht="15" customHeight="1" x14ac:dyDescent="0.35">
      <c r="A6043" s="1705">
        <v>73200</v>
      </c>
      <c r="B6043" s="1706">
        <v>0.98</v>
      </c>
      <c r="C6043" s="100" t="s">
        <v>3351</v>
      </c>
      <c r="E6043" s="1705" t="s">
        <v>2994</v>
      </c>
      <c r="F6043" s="100"/>
      <c r="I6043" s="100"/>
    </row>
    <row r="6044" spans="1:9" ht="15" customHeight="1" x14ac:dyDescent="0.35">
      <c r="A6044" s="1705">
        <v>73200</v>
      </c>
      <c r="B6044" s="1706">
        <v>0.98</v>
      </c>
      <c r="C6044" s="100" t="s">
        <v>3352</v>
      </c>
      <c r="E6044" s="1705" t="s">
        <v>2994</v>
      </c>
      <c r="F6044" s="100"/>
      <c r="I6044" s="100"/>
    </row>
    <row r="6045" spans="1:9" ht="15" customHeight="1" x14ac:dyDescent="0.35">
      <c r="A6045" s="1705">
        <v>73200</v>
      </c>
      <c r="B6045" s="1706">
        <v>0.98</v>
      </c>
      <c r="C6045" s="100" t="s">
        <v>3353</v>
      </c>
      <c r="E6045" s="1705" t="s">
        <v>2994</v>
      </c>
    </row>
    <row r="6046" spans="1:9" ht="15" customHeight="1" x14ac:dyDescent="0.35">
      <c r="A6046" s="1705">
        <v>73200</v>
      </c>
      <c r="B6046" s="1706">
        <v>0.98</v>
      </c>
      <c r="C6046" s="100" t="s">
        <v>3354</v>
      </c>
      <c r="E6046" s="1705" t="s">
        <v>2994</v>
      </c>
    </row>
    <row r="6047" spans="1:9" ht="15" customHeight="1" x14ac:dyDescent="0.35">
      <c r="A6047" s="1705">
        <v>73200</v>
      </c>
      <c r="B6047" s="1706">
        <v>0.98</v>
      </c>
      <c r="C6047" s="100" t="s">
        <v>3355</v>
      </c>
      <c r="E6047" s="1705" t="s">
        <v>2994</v>
      </c>
    </row>
    <row r="6048" spans="1:9" ht="14.5" customHeight="1" x14ac:dyDescent="0.35">
      <c r="A6048" s="1705">
        <v>73200</v>
      </c>
      <c r="B6048" s="1706">
        <v>0.98</v>
      </c>
      <c r="C6048" s="100" t="s">
        <v>3356</v>
      </c>
      <c r="E6048" s="1705" t="s">
        <v>2994</v>
      </c>
    </row>
    <row r="6049" spans="1:9" ht="14.5" customHeight="1" x14ac:dyDescent="0.35">
      <c r="A6049" s="1705">
        <v>73200</v>
      </c>
      <c r="B6049" s="1706">
        <v>0.98</v>
      </c>
      <c r="C6049" s="100" t="s">
        <v>3357</v>
      </c>
      <c r="E6049" s="1705" t="s">
        <v>2994</v>
      </c>
    </row>
    <row r="6050" spans="1:9" ht="14.5" customHeight="1" x14ac:dyDescent="0.35">
      <c r="A6050" s="1705">
        <v>73200</v>
      </c>
      <c r="B6050" s="1706">
        <v>0.98</v>
      </c>
      <c r="C6050" s="100" t="s">
        <v>3358</v>
      </c>
      <c r="E6050" s="1705" t="s">
        <v>2994</v>
      </c>
    </row>
    <row r="6051" spans="1:9" ht="15" customHeight="1" x14ac:dyDescent="0.35">
      <c r="A6051" s="1705">
        <v>73200</v>
      </c>
      <c r="B6051" s="1706">
        <v>0.98</v>
      </c>
      <c r="C6051" s="100" t="s">
        <v>3359</v>
      </c>
      <c r="E6051" s="1705" t="s">
        <v>2994</v>
      </c>
    </row>
    <row r="6052" spans="1:9" ht="15" customHeight="1" x14ac:dyDescent="0.35">
      <c r="A6052" s="1705">
        <v>73200</v>
      </c>
      <c r="B6052" s="1706">
        <v>0.98</v>
      </c>
      <c r="C6052" s="100" t="s">
        <v>3360</v>
      </c>
      <c r="E6052" s="1705" t="s">
        <v>2994</v>
      </c>
    </row>
    <row r="6053" spans="1:9" ht="15" customHeight="1" x14ac:dyDescent="0.35">
      <c r="A6053" s="1705">
        <v>73200</v>
      </c>
      <c r="B6053" s="1706">
        <v>0.98</v>
      </c>
      <c r="C6053" s="100" t="s">
        <v>3361</v>
      </c>
      <c r="E6053" s="1705" t="s">
        <v>2994</v>
      </c>
      <c r="F6053" s="100"/>
      <c r="I6053" s="100"/>
    </row>
    <row r="6054" spans="1:9" ht="15" customHeight="1" x14ac:dyDescent="0.35">
      <c r="A6054" s="1705">
        <v>73200</v>
      </c>
      <c r="B6054" s="1706">
        <v>0.98</v>
      </c>
      <c r="C6054" s="100" t="s">
        <v>3362</v>
      </c>
      <c r="E6054" s="1705" t="s">
        <v>2994</v>
      </c>
    </row>
    <row r="6055" spans="1:9" ht="15" customHeight="1" x14ac:dyDescent="0.35">
      <c r="A6055" s="1705">
        <v>73200</v>
      </c>
      <c r="B6055" s="1706">
        <v>0.98</v>
      </c>
      <c r="C6055" s="100" t="s">
        <v>3363</v>
      </c>
      <c r="E6055" s="1705" t="s">
        <v>2994</v>
      </c>
      <c r="F6055" s="100"/>
      <c r="I6055" s="100"/>
    </row>
    <row r="6056" spans="1:9" ht="15" customHeight="1" x14ac:dyDescent="0.35">
      <c r="A6056" s="1705">
        <v>73200</v>
      </c>
      <c r="B6056" s="1706">
        <v>0.98</v>
      </c>
      <c r="C6056" s="100" t="s">
        <v>3364</v>
      </c>
      <c r="E6056" s="1705" t="s">
        <v>2994</v>
      </c>
    </row>
    <row r="6057" spans="1:9" ht="15" customHeight="1" x14ac:dyDescent="0.35">
      <c r="A6057" s="1705">
        <v>73200</v>
      </c>
      <c r="B6057" s="1706">
        <v>0.98</v>
      </c>
      <c r="C6057" s="100" t="s">
        <v>3365</v>
      </c>
      <c r="E6057" s="1705" t="s">
        <v>2994</v>
      </c>
    </row>
    <row r="6058" spans="1:9" ht="15" customHeight="1" x14ac:dyDescent="0.35">
      <c r="A6058" s="1705">
        <v>73200</v>
      </c>
      <c r="B6058" s="1706">
        <v>0.98</v>
      </c>
      <c r="C6058" s="100" t="s">
        <v>3366</v>
      </c>
      <c r="E6058" s="1705" t="s">
        <v>2994</v>
      </c>
    </row>
    <row r="6059" spans="1:9" ht="15" customHeight="1" x14ac:dyDescent="0.35">
      <c r="A6059" s="1705">
        <v>73200</v>
      </c>
      <c r="B6059" s="1706">
        <v>0.98</v>
      </c>
      <c r="C6059" s="100" t="s">
        <v>3367</v>
      </c>
      <c r="E6059" s="1705" t="s">
        <v>2994</v>
      </c>
    </row>
    <row r="6060" spans="1:9" ht="15" customHeight="1" x14ac:dyDescent="0.35">
      <c r="A6060" s="1705">
        <v>73200</v>
      </c>
      <c r="B6060" s="1706">
        <v>0.98</v>
      </c>
      <c r="C6060" s="89" t="s">
        <v>4427</v>
      </c>
      <c r="E6060" s="1705" t="s">
        <v>4266</v>
      </c>
    </row>
    <row r="6061" spans="1:9" ht="15" customHeight="1" x14ac:dyDescent="0.35">
      <c r="A6061" s="1705">
        <v>73200</v>
      </c>
      <c r="B6061" s="1706">
        <v>0.98</v>
      </c>
      <c r="C6061" s="89" t="s">
        <v>4428</v>
      </c>
      <c r="E6061" s="1705" t="s">
        <v>4266</v>
      </c>
    </row>
    <row r="6062" spans="1:9" ht="15" customHeight="1" x14ac:dyDescent="0.35">
      <c r="A6062" s="1705">
        <v>73200</v>
      </c>
      <c r="B6062" s="1706">
        <v>0.98</v>
      </c>
      <c r="C6062" s="89" t="s">
        <v>4429</v>
      </c>
      <c r="E6062" s="1705" t="s">
        <v>4266</v>
      </c>
    </row>
    <row r="6063" spans="1:9" ht="15" customHeight="1" x14ac:dyDescent="0.35">
      <c r="A6063" s="1705">
        <v>73200</v>
      </c>
      <c r="B6063" s="1706">
        <v>0.98</v>
      </c>
      <c r="C6063" s="89" t="s">
        <v>4430</v>
      </c>
      <c r="E6063" s="1705" t="s">
        <v>4266</v>
      </c>
    </row>
    <row r="6064" spans="1:9" ht="15" customHeight="1" x14ac:dyDescent="0.35">
      <c r="A6064" s="1705">
        <v>73200</v>
      </c>
      <c r="B6064" s="1706">
        <v>0.98</v>
      </c>
      <c r="C6064" s="89" t="s">
        <v>4431</v>
      </c>
      <c r="E6064" s="1705" t="s">
        <v>4266</v>
      </c>
    </row>
    <row r="6065" spans="1:9" ht="15" customHeight="1" x14ac:dyDescent="0.35">
      <c r="A6065" s="1705">
        <v>73200</v>
      </c>
      <c r="B6065" s="1706">
        <v>0.98</v>
      </c>
      <c r="C6065" s="89" t="s">
        <v>4432</v>
      </c>
      <c r="E6065" s="1705" t="s">
        <v>4266</v>
      </c>
      <c r="F6065" s="100"/>
      <c r="I6065" s="100"/>
    </row>
    <row r="6066" spans="1:9" ht="15" customHeight="1" x14ac:dyDescent="0.35">
      <c r="A6066" s="1705">
        <v>73200</v>
      </c>
      <c r="B6066" s="1706">
        <v>0.98</v>
      </c>
      <c r="C6066" s="100" t="s">
        <v>4433</v>
      </c>
      <c r="E6066" s="1705" t="s">
        <v>4266</v>
      </c>
    </row>
    <row r="6067" spans="1:9" ht="15" customHeight="1" x14ac:dyDescent="0.35">
      <c r="A6067" s="1705">
        <v>73200</v>
      </c>
      <c r="B6067" s="1706">
        <v>0.98</v>
      </c>
      <c r="C6067" s="100" t="s">
        <v>4434</v>
      </c>
      <c r="E6067" s="1705" t="s">
        <v>4266</v>
      </c>
    </row>
    <row r="6068" spans="1:9" ht="15" customHeight="1" x14ac:dyDescent="0.35">
      <c r="A6068" s="1705">
        <v>73200</v>
      </c>
      <c r="B6068" s="1706">
        <v>0.98</v>
      </c>
      <c r="C6068" s="89" t="s">
        <v>4435</v>
      </c>
      <c r="E6068" s="1705" t="s">
        <v>4266</v>
      </c>
      <c r="F6068" s="100"/>
      <c r="I6068" s="100"/>
    </row>
    <row r="6069" spans="1:9" ht="15" customHeight="1" x14ac:dyDescent="0.35">
      <c r="A6069" s="1705">
        <v>73200</v>
      </c>
      <c r="B6069" s="1706">
        <v>0.98</v>
      </c>
      <c r="C6069" s="89" t="s">
        <v>4436</v>
      </c>
      <c r="E6069" s="1705" t="s">
        <v>4266</v>
      </c>
    </row>
    <row r="6070" spans="1:9" ht="15" customHeight="1" x14ac:dyDescent="0.35">
      <c r="A6070" s="1705">
        <v>73200</v>
      </c>
      <c r="B6070" s="1706">
        <v>0.98</v>
      </c>
      <c r="C6070" s="100" t="s">
        <v>4437</v>
      </c>
      <c r="E6070" s="1705" t="s">
        <v>4266</v>
      </c>
    </row>
    <row r="6071" spans="1:9" ht="15" customHeight="1" x14ac:dyDescent="0.35">
      <c r="A6071" s="1705">
        <v>73200</v>
      </c>
      <c r="B6071" s="1706">
        <v>0.98</v>
      </c>
      <c r="C6071" s="100" t="s">
        <v>4438</v>
      </c>
      <c r="E6071" s="1705" t="s">
        <v>4266</v>
      </c>
    </row>
    <row r="6072" spans="1:9" ht="15" customHeight="1" x14ac:dyDescent="0.35">
      <c r="A6072" s="1705">
        <v>73200</v>
      </c>
      <c r="B6072" s="1706">
        <v>0.98</v>
      </c>
      <c r="C6072" s="100" t="s">
        <v>4844</v>
      </c>
      <c r="E6072" s="100" t="s">
        <v>4609</v>
      </c>
    </row>
    <row r="6073" spans="1:9" ht="15" customHeight="1" x14ac:dyDescent="0.35">
      <c r="A6073" s="1705">
        <v>73200</v>
      </c>
      <c r="B6073" s="1706">
        <v>0.98</v>
      </c>
      <c r="C6073" s="100" t="s">
        <v>4845</v>
      </c>
      <c r="E6073" s="100" t="s">
        <v>4609</v>
      </c>
    </row>
    <row r="6074" spans="1:9" ht="15" customHeight="1" x14ac:dyDescent="0.35">
      <c r="A6074" s="1705">
        <v>73200</v>
      </c>
      <c r="B6074" s="1706">
        <v>0.98</v>
      </c>
      <c r="C6074" s="100" t="s">
        <v>4846</v>
      </c>
      <c r="E6074" s="100" t="s">
        <v>4609</v>
      </c>
    </row>
    <row r="6075" spans="1:9" ht="15" customHeight="1" x14ac:dyDescent="0.35">
      <c r="A6075" s="1705">
        <v>73200</v>
      </c>
      <c r="B6075" s="1706">
        <v>0.98</v>
      </c>
      <c r="C6075" s="100" t="s">
        <v>5079</v>
      </c>
      <c r="E6075" s="100" t="s">
        <v>4946</v>
      </c>
    </row>
    <row r="6076" spans="1:9" ht="15" customHeight="1" x14ac:dyDescent="0.35">
      <c r="A6076" s="1705">
        <v>73200</v>
      </c>
      <c r="B6076" s="1706">
        <v>0.98</v>
      </c>
      <c r="C6076" s="100" t="s">
        <v>5080</v>
      </c>
      <c r="E6076" s="100" t="s">
        <v>4946</v>
      </c>
    </row>
    <row r="6077" spans="1:9" ht="15" customHeight="1" x14ac:dyDescent="0.35">
      <c r="A6077" s="1705">
        <v>73200</v>
      </c>
      <c r="B6077" s="1706">
        <v>0.98</v>
      </c>
      <c r="C6077" s="100" t="s">
        <v>5081</v>
      </c>
      <c r="E6077" s="100" t="s">
        <v>4946</v>
      </c>
    </row>
    <row r="6078" spans="1:9" ht="15" customHeight="1" x14ac:dyDescent="0.35">
      <c r="A6078" s="1705">
        <v>73200</v>
      </c>
      <c r="B6078" s="1706">
        <v>0.98</v>
      </c>
      <c r="C6078" s="100" t="s">
        <v>5082</v>
      </c>
      <c r="E6078" s="100" t="s">
        <v>4946</v>
      </c>
    </row>
    <row r="6079" spans="1:9" ht="15" customHeight="1" x14ac:dyDescent="0.35">
      <c r="A6079" s="1705">
        <v>73200</v>
      </c>
      <c r="B6079" s="1706">
        <v>0.98</v>
      </c>
      <c r="C6079" s="100" t="s">
        <v>1101</v>
      </c>
      <c r="E6079" s="100" t="s">
        <v>5155</v>
      </c>
    </row>
    <row r="6080" spans="1:9" ht="15" customHeight="1" x14ac:dyDescent="0.35">
      <c r="A6080" s="1705">
        <v>73200</v>
      </c>
      <c r="B6080" s="1706">
        <v>0.98</v>
      </c>
      <c r="C6080" s="100" t="s">
        <v>1102</v>
      </c>
      <c r="E6080" s="100" t="s">
        <v>5155</v>
      </c>
      <c r="F6080" s="100"/>
      <c r="I6080" s="100"/>
    </row>
    <row r="6081" spans="1:9" ht="15" customHeight="1" x14ac:dyDescent="0.35">
      <c r="A6081" s="1705">
        <v>73200</v>
      </c>
      <c r="B6081" s="1706">
        <v>0.98</v>
      </c>
      <c r="C6081" s="89" t="s">
        <v>5633</v>
      </c>
      <c r="E6081" s="100" t="s">
        <v>5452</v>
      </c>
    </row>
    <row r="6082" spans="1:9" ht="15" customHeight="1" x14ac:dyDescent="0.35">
      <c r="A6082" s="1705">
        <v>73200</v>
      </c>
      <c r="B6082" s="1706">
        <v>0.98</v>
      </c>
      <c r="C6082" s="89" t="s">
        <v>5634</v>
      </c>
      <c r="E6082" s="100" t="s">
        <v>5452</v>
      </c>
    </row>
    <row r="6083" spans="1:9" ht="15" customHeight="1" x14ac:dyDescent="0.35">
      <c r="A6083" s="1705">
        <v>73200</v>
      </c>
      <c r="B6083" s="1706">
        <v>0.98</v>
      </c>
      <c r="C6083" s="100" t="s">
        <v>5854</v>
      </c>
      <c r="E6083" s="100" t="s">
        <v>5695</v>
      </c>
    </row>
    <row r="6084" spans="1:9" ht="15" customHeight="1" x14ac:dyDescent="0.35">
      <c r="A6084" s="1705">
        <v>73200</v>
      </c>
      <c r="B6084" s="1706">
        <v>0.98</v>
      </c>
      <c r="C6084" s="100" t="s">
        <v>5855</v>
      </c>
      <c r="E6084" s="100" t="s">
        <v>5695</v>
      </c>
    </row>
    <row r="6085" spans="1:9" ht="15" customHeight="1" x14ac:dyDescent="0.35">
      <c r="A6085" s="1705">
        <v>73200</v>
      </c>
      <c r="B6085" s="1706">
        <v>0.98</v>
      </c>
      <c r="C6085" s="89" t="s">
        <v>8234</v>
      </c>
      <c r="E6085" s="100" t="s">
        <v>5912</v>
      </c>
    </row>
    <row r="6086" spans="1:9" ht="15" customHeight="1" x14ac:dyDescent="0.35">
      <c r="A6086" s="1705">
        <v>73200</v>
      </c>
      <c r="B6086" s="1706">
        <v>0.98</v>
      </c>
      <c r="C6086" s="89" t="s">
        <v>8235</v>
      </c>
      <c r="E6086" s="100" t="s">
        <v>5912</v>
      </c>
    </row>
    <row r="6087" spans="1:9" ht="15" customHeight="1" x14ac:dyDescent="0.35">
      <c r="A6087" s="1705">
        <v>73200</v>
      </c>
      <c r="B6087" s="1706">
        <v>0.98</v>
      </c>
      <c r="C6087" s="100" t="s">
        <v>6040</v>
      </c>
      <c r="E6087" s="100" t="s">
        <v>5923</v>
      </c>
    </row>
    <row r="6088" spans="1:9" ht="15" customHeight="1" x14ac:dyDescent="0.35">
      <c r="A6088" s="1705">
        <v>73200</v>
      </c>
      <c r="B6088" s="1706">
        <v>0.98</v>
      </c>
      <c r="C6088" s="100" t="s">
        <v>6041</v>
      </c>
      <c r="E6088" s="100" t="s">
        <v>5923</v>
      </c>
      <c r="F6088" s="100"/>
      <c r="I6088" s="100"/>
    </row>
    <row r="6089" spans="1:9" ht="15" customHeight="1" x14ac:dyDescent="0.35">
      <c r="A6089" s="1705">
        <v>73200</v>
      </c>
      <c r="B6089" s="1706">
        <v>0.98</v>
      </c>
      <c r="C6089" s="89" t="s">
        <v>6320</v>
      </c>
      <c r="E6089" s="100" t="s">
        <v>6110</v>
      </c>
      <c r="F6089" s="100"/>
      <c r="I6089" s="100"/>
    </row>
    <row r="6090" spans="1:9" ht="15" customHeight="1" x14ac:dyDescent="0.35">
      <c r="A6090" s="1705">
        <v>73200</v>
      </c>
      <c r="B6090" s="1706">
        <v>0.98</v>
      </c>
      <c r="C6090" s="100" t="s">
        <v>6321</v>
      </c>
      <c r="E6090" s="100" t="s">
        <v>6110</v>
      </c>
    </row>
    <row r="6091" spans="1:9" ht="15" customHeight="1" x14ac:dyDescent="0.35">
      <c r="A6091" s="1705">
        <v>73200</v>
      </c>
      <c r="B6091" s="1706">
        <v>0.98</v>
      </c>
      <c r="C6091" s="100" t="s">
        <v>6322</v>
      </c>
      <c r="E6091" s="100" t="s">
        <v>6110</v>
      </c>
    </row>
    <row r="6092" spans="1:9" ht="15" customHeight="1" x14ac:dyDescent="0.35">
      <c r="A6092" s="1705">
        <v>73200</v>
      </c>
      <c r="B6092" s="1706">
        <v>0.98</v>
      </c>
      <c r="C6092" s="100" t="s">
        <v>6323</v>
      </c>
      <c r="E6092" s="100" t="s">
        <v>6110</v>
      </c>
    </row>
    <row r="6093" spans="1:9" ht="15" customHeight="1" x14ac:dyDescent="0.35">
      <c r="A6093" s="1705">
        <v>73200</v>
      </c>
      <c r="B6093" s="1706">
        <v>0.98</v>
      </c>
      <c r="C6093" s="100" t="s">
        <v>6324</v>
      </c>
      <c r="E6093" s="100" t="s">
        <v>6110</v>
      </c>
    </row>
    <row r="6094" spans="1:9" ht="15" customHeight="1" x14ac:dyDescent="0.35">
      <c r="A6094" s="1705">
        <v>73200</v>
      </c>
      <c r="B6094" s="1706">
        <v>0.98</v>
      </c>
      <c r="C6094" s="100" t="s">
        <v>6325</v>
      </c>
      <c r="E6094" s="100" t="s">
        <v>6110</v>
      </c>
      <c r="F6094" s="100"/>
      <c r="I6094" s="100"/>
    </row>
    <row r="6095" spans="1:9" ht="15" customHeight="1" x14ac:dyDescent="0.35">
      <c r="A6095" s="1705">
        <v>73200</v>
      </c>
      <c r="B6095" s="1706">
        <v>0.98</v>
      </c>
      <c r="C6095" s="100" t="s">
        <v>6326</v>
      </c>
      <c r="E6095" s="100" t="s">
        <v>6110</v>
      </c>
    </row>
    <row r="6096" spans="1:9" ht="15" customHeight="1" x14ac:dyDescent="0.35">
      <c r="A6096" s="1705">
        <v>73200</v>
      </c>
      <c r="B6096" s="1706">
        <v>0.98</v>
      </c>
      <c r="C6096" s="100" t="s">
        <v>6327</v>
      </c>
      <c r="E6096" s="100" t="s">
        <v>6110</v>
      </c>
    </row>
    <row r="6097" spans="1:9" ht="15" customHeight="1" x14ac:dyDescent="0.35">
      <c r="A6097" s="1705">
        <v>73200</v>
      </c>
      <c r="B6097" s="1706">
        <v>0.98</v>
      </c>
      <c r="C6097" s="100" t="s">
        <v>6328</v>
      </c>
      <c r="E6097" s="100" t="s">
        <v>6110</v>
      </c>
    </row>
    <row r="6098" spans="1:9" ht="15" customHeight="1" x14ac:dyDescent="0.35">
      <c r="A6098" s="1705">
        <v>73200</v>
      </c>
      <c r="B6098" s="1706">
        <v>0.98</v>
      </c>
      <c r="C6098" s="100" t="s">
        <v>6329</v>
      </c>
      <c r="E6098" s="100" t="s">
        <v>6110</v>
      </c>
    </row>
    <row r="6099" spans="1:9" ht="15" customHeight="1" x14ac:dyDescent="0.35">
      <c r="A6099" s="1705">
        <v>73200</v>
      </c>
      <c r="B6099" s="1706">
        <v>0.98</v>
      </c>
      <c r="C6099" s="89" t="s">
        <v>6330</v>
      </c>
      <c r="E6099" s="100" t="s">
        <v>6110</v>
      </c>
    </row>
    <row r="6100" spans="1:9" ht="15" customHeight="1" x14ac:dyDescent="0.35">
      <c r="A6100" s="1705">
        <v>73200</v>
      </c>
      <c r="B6100" s="1706">
        <v>0.98</v>
      </c>
      <c r="C6100" s="100" t="s">
        <v>6331</v>
      </c>
      <c r="E6100" s="100" t="s">
        <v>6110</v>
      </c>
    </row>
    <row r="6101" spans="1:9" ht="15" customHeight="1" x14ac:dyDescent="0.35">
      <c r="A6101" s="1705">
        <v>73200</v>
      </c>
      <c r="B6101" s="1706">
        <v>0.98</v>
      </c>
      <c r="C6101" s="89" t="s">
        <v>6332</v>
      </c>
      <c r="E6101" s="100" t="s">
        <v>6110</v>
      </c>
      <c r="F6101" s="100"/>
      <c r="I6101" s="100"/>
    </row>
    <row r="6102" spans="1:9" ht="15" customHeight="1" x14ac:dyDescent="0.35">
      <c r="A6102" s="1705">
        <v>73200</v>
      </c>
      <c r="B6102" s="1706">
        <v>0.98</v>
      </c>
      <c r="C6102" s="89" t="s">
        <v>6641</v>
      </c>
      <c r="E6102" s="1705" t="s">
        <v>6556</v>
      </c>
    </row>
    <row r="6103" spans="1:9" ht="15" customHeight="1" x14ac:dyDescent="0.35">
      <c r="A6103" s="1705">
        <v>73200</v>
      </c>
      <c r="B6103" s="1706">
        <v>0.98</v>
      </c>
      <c r="C6103" s="89" t="s">
        <v>6642</v>
      </c>
      <c r="E6103" s="1705" t="s">
        <v>6556</v>
      </c>
    </row>
    <row r="6104" spans="1:9" ht="15" customHeight="1" x14ac:dyDescent="0.35">
      <c r="A6104" s="1705">
        <v>73200</v>
      </c>
      <c r="B6104" s="1706">
        <v>0.98</v>
      </c>
      <c r="C6104" s="100" t="s">
        <v>6739</v>
      </c>
      <c r="E6104" s="1705" t="s">
        <v>6737</v>
      </c>
    </row>
    <row r="6105" spans="1:9" ht="15" customHeight="1" x14ac:dyDescent="0.35">
      <c r="A6105" s="1705">
        <v>73200</v>
      </c>
      <c r="B6105" s="1706">
        <v>0.98</v>
      </c>
      <c r="C6105" s="100" t="s">
        <v>6740</v>
      </c>
      <c r="E6105" s="1705" t="s">
        <v>6737</v>
      </c>
    </row>
    <row r="6106" spans="1:9" ht="15" customHeight="1" x14ac:dyDescent="0.35">
      <c r="A6106" s="1705">
        <v>73200</v>
      </c>
      <c r="B6106" s="1706">
        <v>0.98</v>
      </c>
      <c r="C6106" s="100" t="s">
        <v>6741</v>
      </c>
      <c r="E6106" s="1705" t="s">
        <v>6737</v>
      </c>
    </row>
    <row r="6107" spans="1:9" ht="15" customHeight="1" x14ac:dyDescent="0.35">
      <c r="A6107" s="1705">
        <v>73200</v>
      </c>
      <c r="B6107" s="1706">
        <v>0.98</v>
      </c>
      <c r="C6107" s="100" t="s">
        <v>6742</v>
      </c>
      <c r="E6107" s="1705" t="s">
        <v>6737</v>
      </c>
    </row>
    <row r="6108" spans="1:9" ht="15" customHeight="1" x14ac:dyDescent="0.35">
      <c r="A6108" s="1705">
        <v>73200</v>
      </c>
      <c r="B6108" s="1706">
        <v>0.98</v>
      </c>
      <c r="C6108" s="100" t="s">
        <v>6743</v>
      </c>
      <c r="E6108" s="1705" t="s">
        <v>6737</v>
      </c>
    </row>
    <row r="6109" spans="1:9" ht="15" customHeight="1" x14ac:dyDescent="0.35">
      <c r="A6109" s="1705">
        <v>73200</v>
      </c>
      <c r="B6109" s="1706">
        <v>0.98</v>
      </c>
      <c r="C6109" s="100" t="s">
        <v>6744</v>
      </c>
      <c r="E6109" s="1705" t="s">
        <v>6737</v>
      </c>
    </row>
    <row r="6110" spans="1:9" ht="15" customHeight="1" x14ac:dyDescent="0.35">
      <c r="A6110" s="1705">
        <v>73200</v>
      </c>
      <c r="B6110" s="1706">
        <v>0.98</v>
      </c>
      <c r="C6110" s="100" t="s">
        <v>6745</v>
      </c>
      <c r="E6110" s="1705" t="s">
        <v>6737</v>
      </c>
    </row>
    <row r="6111" spans="1:9" ht="15" customHeight="1" x14ac:dyDescent="0.35">
      <c r="A6111" s="1705">
        <v>73200</v>
      </c>
      <c r="B6111" s="1706">
        <v>0.98</v>
      </c>
      <c r="C6111" s="100" t="s">
        <v>6746</v>
      </c>
      <c r="E6111" s="1705" t="s">
        <v>6737</v>
      </c>
    </row>
    <row r="6112" spans="1:9" ht="15" customHeight="1" x14ac:dyDescent="0.35">
      <c r="A6112" s="1705">
        <v>73200</v>
      </c>
      <c r="B6112" s="1706">
        <v>0.98</v>
      </c>
      <c r="C6112" s="100" t="s">
        <v>6747</v>
      </c>
      <c r="E6112" s="1705" t="s">
        <v>6737</v>
      </c>
    </row>
    <row r="6113" spans="1:9" ht="15" customHeight="1" x14ac:dyDescent="0.35">
      <c r="A6113" s="1705">
        <v>73200</v>
      </c>
      <c r="B6113" s="1706">
        <v>0.98</v>
      </c>
      <c r="C6113" s="100" t="s">
        <v>6748</v>
      </c>
      <c r="E6113" s="1705" t="s">
        <v>6737</v>
      </c>
    </row>
    <row r="6114" spans="1:9" ht="15" customHeight="1" x14ac:dyDescent="0.35">
      <c r="A6114" s="1705">
        <v>73200</v>
      </c>
      <c r="B6114" s="1706">
        <v>0.98</v>
      </c>
      <c r="C6114" s="100" t="s">
        <v>6749</v>
      </c>
      <c r="E6114" s="1705" t="s">
        <v>6737</v>
      </c>
    </row>
    <row r="6115" spans="1:9" ht="15" customHeight="1" x14ac:dyDescent="0.35">
      <c r="A6115" s="1705">
        <v>73200</v>
      </c>
      <c r="B6115" s="1706">
        <v>0.98</v>
      </c>
      <c r="C6115" s="100" t="s">
        <v>6750</v>
      </c>
      <c r="E6115" s="1705" t="s">
        <v>6737</v>
      </c>
    </row>
    <row r="6116" spans="1:9" ht="15" customHeight="1" x14ac:dyDescent="0.35">
      <c r="A6116" s="1705">
        <v>73200</v>
      </c>
      <c r="B6116" s="1706">
        <v>0.98</v>
      </c>
      <c r="C6116" s="89" t="s">
        <v>7185</v>
      </c>
      <c r="E6116" s="1705" t="s">
        <v>6965</v>
      </c>
    </row>
    <row r="6117" spans="1:9" ht="15" customHeight="1" x14ac:dyDescent="0.35">
      <c r="A6117" s="1738">
        <v>73200</v>
      </c>
      <c r="B6117" s="1739">
        <v>0.98</v>
      </c>
      <c r="C6117" s="100" t="s">
        <v>7186</v>
      </c>
      <c r="E6117" s="1705" t="s">
        <v>6965</v>
      </c>
    </row>
    <row r="6118" spans="1:9" ht="15" customHeight="1" x14ac:dyDescent="0.35">
      <c r="A6118" s="1705">
        <v>73200</v>
      </c>
      <c r="B6118" s="1706">
        <v>0.98</v>
      </c>
      <c r="C6118" s="100" t="s">
        <v>7385</v>
      </c>
      <c r="E6118" s="1705" t="s">
        <v>7410</v>
      </c>
    </row>
    <row r="6119" spans="1:9" ht="15" customHeight="1" x14ac:dyDescent="0.35">
      <c r="A6119" s="1705">
        <v>73200</v>
      </c>
      <c r="B6119" s="1706">
        <v>0.98</v>
      </c>
      <c r="C6119" s="100" t="s">
        <v>7645</v>
      </c>
      <c r="E6119" s="1705" t="s">
        <v>7428</v>
      </c>
    </row>
    <row r="6120" spans="1:9" ht="15" customHeight="1" x14ac:dyDescent="0.35">
      <c r="A6120" s="1705">
        <v>73200</v>
      </c>
      <c r="B6120" s="1706">
        <v>0.98</v>
      </c>
      <c r="C6120" s="100" t="s">
        <v>6739</v>
      </c>
      <c r="E6120" s="1705" t="s">
        <v>7428</v>
      </c>
    </row>
    <row r="6121" spans="1:9" ht="15" customHeight="1" x14ac:dyDescent="0.35">
      <c r="A6121" s="1705">
        <v>73200</v>
      </c>
      <c r="B6121" s="1706">
        <v>0.98</v>
      </c>
      <c r="C6121" s="100" t="s">
        <v>7646</v>
      </c>
      <c r="E6121" s="1705" t="s">
        <v>7428</v>
      </c>
    </row>
    <row r="6122" spans="1:9" ht="15" customHeight="1" x14ac:dyDescent="0.35">
      <c r="A6122" s="1705">
        <v>73200</v>
      </c>
      <c r="B6122" s="1706">
        <v>0.98</v>
      </c>
      <c r="C6122" s="100" t="s">
        <v>6740</v>
      </c>
      <c r="E6122" s="1705" t="s">
        <v>7428</v>
      </c>
    </row>
    <row r="6123" spans="1:9" ht="15" customHeight="1" x14ac:dyDescent="0.35">
      <c r="A6123" s="1705">
        <v>73200</v>
      </c>
      <c r="B6123" s="1706">
        <v>0.98</v>
      </c>
      <c r="C6123" s="100" t="s">
        <v>6741</v>
      </c>
      <c r="E6123" s="1705" t="s">
        <v>7428</v>
      </c>
    </row>
    <row r="6124" spans="1:9" ht="15" customHeight="1" x14ac:dyDescent="0.35">
      <c r="A6124" s="1705">
        <v>73200</v>
      </c>
      <c r="B6124" s="1706">
        <v>0.98</v>
      </c>
      <c r="C6124" s="100" t="s">
        <v>7647</v>
      </c>
      <c r="E6124" s="1705" t="s">
        <v>7428</v>
      </c>
    </row>
    <row r="6125" spans="1:9" ht="15" customHeight="1" x14ac:dyDescent="0.35">
      <c r="A6125" s="1705">
        <v>73200</v>
      </c>
      <c r="B6125" s="1706">
        <v>0.98</v>
      </c>
      <c r="C6125" s="100" t="s">
        <v>6744</v>
      </c>
      <c r="E6125" s="1705" t="s">
        <v>7428</v>
      </c>
      <c r="F6125" s="100"/>
      <c r="I6125" s="100"/>
    </row>
    <row r="6126" spans="1:9" ht="15" customHeight="1" x14ac:dyDescent="0.35">
      <c r="A6126" s="1705">
        <v>73200</v>
      </c>
      <c r="B6126" s="1706">
        <v>0.98</v>
      </c>
      <c r="C6126" s="100" t="s">
        <v>7648</v>
      </c>
      <c r="E6126" s="1705" t="s">
        <v>7428</v>
      </c>
      <c r="F6126" s="100"/>
      <c r="I6126" s="100"/>
    </row>
    <row r="6127" spans="1:9" ht="15" customHeight="1" x14ac:dyDescent="0.35">
      <c r="A6127" s="1705">
        <v>73200</v>
      </c>
      <c r="B6127" s="1706">
        <v>0.98</v>
      </c>
      <c r="C6127" s="100" t="s">
        <v>6745</v>
      </c>
      <c r="E6127" s="1705" t="s">
        <v>7428</v>
      </c>
    </row>
    <row r="6128" spans="1:9" ht="15" customHeight="1" x14ac:dyDescent="0.35">
      <c r="A6128" s="1705">
        <v>73200</v>
      </c>
      <c r="B6128" s="1706">
        <v>0.98</v>
      </c>
      <c r="C6128" s="100" t="s">
        <v>7649</v>
      </c>
      <c r="E6128" s="1705" t="s">
        <v>7428</v>
      </c>
      <c r="F6128" s="100"/>
      <c r="I6128" s="100"/>
    </row>
    <row r="6129" spans="1:9" ht="15" customHeight="1" x14ac:dyDescent="0.35">
      <c r="A6129" s="1705">
        <v>73200</v>
      </c>
      <c r="B6129" s="1706">
        <v>0.98</v>
      </c>
      <c r="C6129" s="100" t="s">
        <v>6746</v>
      </c>
      <c r="E6129" s="1705" t="s">
        <v>7428</v>
      </c>
      <c r="F6129" s="100"/>
      <c r="I6129" s="100"/>
    </row>
    <row r="6130" spans="1:9" ht="15" customHeight="1" x14ac:dyDescent="0.35">
      <c r="A6130" s="1705">
        <v>73200</v>
      </c>
      <c r="B6130" s="1706">
        <v>0.98</v>
      </c>
      <c r="C6130" s="100" t="s">
        <v>6747</v>
      </c>
      <c r="E6130" s="1705" t="s">
        <v>7428</v>
      </c>
    </row>
    <row r="6131" spans="1:9" ht="15" customHeight="1" x14ac:dyDescent="0.35">
      <c r="A6131" s="1705">
        <v>73200</v>
      </c>
      <c r="B6131" s="1706">
        <v>0.98</v>
      </c>
      <c r="C6131" s="100" t="s">
        <v>7650</v>
      </c>
      <c r="E6131" s="1705" t="s">
        <v>7428</v>
      </c>
    </row>
    <row r="6132" spans="1:9" ht="15" customHeight="1" x14ac:dyDescent="0.35">
      <c r="A6132" s="1705">
        <v>73200</v>
      </c>
      <c r="B6132" s="1706">
        <v>0.98</v>
      </c>
      <c r="C6132" s="100" t="s">
        <v>6750</v>
      </c>
      <c r="E6132" s="1705" t="s">
        <v>7428</v>
      </c>
    </row>
    <row r="6133" spans="1:9" ht="15" customHeight="1" x14ac:dyDescent="0.35">
      <c r="A6133" s="1705">
        <v>73200</v>
      </c>
      <c r="B6133" s="1706">
        <v>0.98</v>
      </c>
      <c r="C6133" s="89" t="s">
        <v>8051</v>
      </c>
      <c r="E6133" s="100" t="s">
        <v>7979</v>
      </c>
      <c r="F6133" s="100"/>
      <c r="I6133" s="100"/>
    </row>
    <row r="6134" spans="1:9" ht="16" customHeight="1" x14ac:dyDescent="0.35">
      <c r="A6134" s="1705">
        <v>73200</v>
      </c>
      <c r="B6134" s="1706">
        <v>0.98</v>
      </c>
      <c r="C6134" s="89" t="s">
        <v>8953</v>
      </c>
      <c r="E6134" s="1705" t="s">
        <v>8689</v>
      </c>
    </row>
    <row r="6135" spans="1:9" ht="15" customHeight="1" x14ac:dyDescent="0.35">
      <c r="A6135" s="1705">
        <v>73200</v>
      </c>
      <c r="B6135" s="1706">
        <v>0.98</v>
      </c>
      <c r="C6135" s="89" t="s">
        <v>8954</v>
      </c>
      <c r="E6135" s="1705" t="s">
        <v>8689</v>
      </c>
    </row>
    <row r="6136" spans="1:9" ht="15" customHeight="1" x14ac:dyDescent="0.35">
      <c r="A6136" s="1705">
        <v>73200</v>
      </c>
      <c r="B6136" s="1706">
        <v>0.98</v>
      </c>
      <c r="C6136" s="100" t="s">
        <v>9373</v>
      </c>
      <c r="E6136" s="1738" t="s">
        <v>9126</v>
      </c>
    </row>
    <row r="6137" spans="1:9" ht="15" customHeight="1" x14ac:dyDescent="0.35">
      <c r="A6137" s="1705">
        <v>73200</v>
      </c>
      <c r="B6137" s="1706">
        <v>0.98</v>
      </c>
      <c r="C6137" s="100" t="s">
        <v>9374</v>
      </c>
      <c r="E6137" s="1738" t="s">
        <v>9126</v>
      </c>
    </row>
    <row r="6138" spans="1:9" ht="15" customHeight="1" x14ac:dyDescent="0.35">
      <c r="A6138" s="1705">
        <v>73200</v>
      </c>
      <c r="B6138" s="1706">
        <v>0.98</v>
      </c>
      <c r="C6138" s="100" t="s">
        <v>9375</v>
      </c>
      <c r="E6138" s="1738" t="s">
        <v>9126</v>
      </c>
    </row>
    <row r="6139" spans="1:9" ht="15" customHeight="1" x14ac:dyDescent="0.35">
      <c r="A6139" s="1705">
        <v>73200</v>
      </c>
      <c r="B6139" s="1706">
        <v>0.98</v>
      </c>
      <c r="C6139" s="100" t="s">
        <v>9376</v>
      </c>
      <c r="E6139" s="1738" t="s">
        <v>9126</v>
      </c>
    </row>
    <row r="6140" spans="1:9" ht="15" customHeight="1" x14ac:dyDescent="0.35">
      <c r="A6140" s="1705">
        <v>73200</v>
      </c>
      <c r="B6140" s="1706">
        <v>0.98</v>
      </c>
      <c r="C6140" s="100" t="s">
        <v>9377</v>
      </c>
      <c r="E6140" s="1738" t="s">
        <v>9126</v>
      </c>
    </row>
    <row r="6141" spans="1:9" ht="15" customHeight="1" x14ac:dyDescent="0.35">
      <c r="A6141" s="1705">
        <v>73200</v>
      </c>
      <c r="B6141" s="1706">
        <v>0.98</v>
      </c>
      <c r="C6141" s="100" t="s">
        <v>9378</v>
      </c>
      <c r="E6141" s="1738" t="s">
        <v>9126</v>
      </c>
    </row>
    <row r="6142" spans="1:9" ht="15" customHeight="1" x14ac:dyDescent="0.35">
      <c r="A6142" s="1705">
        <v>73200</v>
      </c>
      <c r="B6142" s="1706">
        <v>0.98</v>
      </c>
      <c r="C6142" s="100" t="s">
        <v>9379</v>
      </c>
      <c r="E6142" s="1738" t="s">
        <v>9126</v>
      </c>
    </row>
    <row r="6143" spans="1:9" ht="15" customHeight="1" x14ac:dyDescent="0.35">
      <c r="A6143" s="1705">
        <v>73200</v>
      </c>
      <c r="B6143" s="1706">
        <v>0.98</v>
      </c>
      <c r="C6143" s="100" t="s">
        <v>9380</v>
      </c>
      <c r="E6143" s="1738" t="s">
        <v>9126</v>
      </c>
    </row>
    <row r="6144" spans="1:9" ht="15" customHeight="1" x14ac:dyDescent="0.35">
      <c r="A6144" s="1705">
        <v>73200</v>
      </c>
      <c r="B6144" s="1706">
        <v>0.98</v>
      </c>
      <c r="C6144" s="100" t="s">
        <v>9381</v>
      </c>
      <c r="E6144" s="1738" t="s">
        <v>9126</v>
      </c>
    </row>
    <row r="6145" spans="1:9" ht="15" customHeight="1" x14ac:dyDescent="0.35">
      <c r="A6145" s="1705">
        <v>73200</v>
      </c>
      <c r="B6145" s="1706">
        <v>0.98</v>
      </c>
      <c r="C6145" s="100" t="s">
        <v>9900</v>
      </c>
      <c r="E6145" s="1705" t="s">
        <v>9583</v>
      </c>
    </row>
    <row r="6146" spans="1:9" ht="15" customHeight="1" x14ac:dyDescent="0.35">
      <c r="A6146" s="1705">
        <v>73200</v>
      </c>
      <c r="B6146" s="1706">
        <v>0.98</v>
      </c>
      <c r="C6146" s="100" t="s">
        <v>9901</v>
      </c>
      <c r="E6146" s="1705" t="s">
        <v>9583</v>
      </c>
    </row>
    <row r="6147" spans="1:9" ht="15" customHeight="1" x14ac:dyDescent="0.35">
      <c r="A6147" s="1705">
        <v>73200</v>
      </c>
      <c r="B6147" s="1706">
        <v>0.98</v>
      </c>
      <c r="C6147" s="100" t="s">
        <v>9902</v>
      </c>
      <c r="E6147" s="1705" t="s">
        <v>9583</v>
      </c>
      <c r="F6147" s="100"/>
      <c r="I6147" s="100"/>
    </row>
    <row r="6148" spans="1:9" ht="15" customHeight="1" x14ac:dyDescent="0.35">
      <c r="A6148" s="1705">
        <v>73200</v>
      </c>
      <c r="B6148" s="1706">
        <v>0.98</v>
      </c>
      <c r="C6148" s="100" t="s">
        <v>9902</v>
      </c>
      <c r="E6148" s="1705" t="s">
        <v>9583</v>
      </c>
    </row>
    <row r="6149" spans="1:9" ht="15" customHeight="1" x14ac:dyDescent="0.35">
      <c r="A6149" s="1705">
        <v>73200</v>
      </c>
      <c r="B6149" s="1706">
        <v>0.98</v>
      </c>
      <c r="C6149" s="100" t="s">
        <v>9903</v>
      </c>
      <c r="E6149" s="1705" t="s">
        <v>9583</v>
      </c>
    </row>
    <row r="6150" spans="1:9" ht="15" customHeight="1" x14ac:dyDescent="0.35">
      <c r="A6150" s="1705">
        <v>73200</v>
      </c>
      <c r="B6150" s="1706">
        <v>0.98</v>
      </c>
      <c r="C6150" s="100" t="s">
        <v>9904</v>
      </c>
      <c r="E6150" s="1705" t="s">
        <v>9583</v>
      </c>
    </row>
    <row r="6151" spans="1:9" ht="15" customHeight="1" x14ac:dyDescent="0.35">
      <c r="A6151" s="1705">
        <v>73200</v>
      </c>
      <c r="B6151" s="1706">
        <v>0.98</v>
      </c>
      <c r="C6151" s="100" t="s">
        <v>9905</v>
      </c>
      <c r="E6151" s="1705" t="s">
        <v>9583</v>
      </c>
    </row>
    <row r="6152" spans="1:9" ht="15" customHeight="1" x14ac:dyDescent="0.35">
      <c r="A6152" s="1705">
        <v>73200</v>
      </c>
      <c r="B6152" s="1706">
        <v>0.98</v>
      </c>
      <c r="C6152" s="100" t="s">
        <v>9906</v>
      </c>
      <c r="E6152" s="1705" t="s">
        <v>9583</v>
      </c>
    </row>
    <row r="6153" spans="1:9" ht="15" customHeight="1" x14ac:dyDescent="0.35">
      <c r="A6153" s="1705">
        <v>73200</v>
      </c>
      <c r="B6153" s="1706">
        <v>0.98</v>
      </c>
      <c r="C6153" s="100" t="s">
        <v>9907</v>
      </c>
      <c r="E6153" s="1705" t="s">
        <v>9583</v>
      </c>
    </row>
    <row r="6154" spans="1:9" ht="15" customHeight="1" x14ac:dyDescent="0.35">
      <c r="A6154" s="1705">
        <v>73200</v>
      </c>
      <c r="B6154" s="1706">
        <v>0.98</v>
      </c>
      <c r="C6154" s="100" t="s">
        <v>9908</v>
      </c>
      <c r="E6154" s="1705" t="s">
        <v>9583</v>
      </c>
    </row>
    <row r="6155" spans="1:9" ht="15" customHeight="1" x14ac:dyDescent="0.35">
      <c r="A6155" s="1705">
        <v>73200</v>
      </c>
      <c r="B6155" s="1706">
        <v>0.98</v>
      </c>
      <c r="C6155" s="100" t="s">
        <v>9909</v>
      </c>
      <c r="E6155" s="1705" t="s">
        <v>9583</v>
      </c>
    </row>
    <row r="6156" spans="1:9" ht="15" customHeight="1" x14ac:dyDescent="0.35">
      <c r="A6156" s="1705">
        <v>73200</v>
      </c>
      <c r="B6156" s="1706">
        <v>0.98</v>
      </c>
      <c r="C6156" s="100" t="s">
        <v>9910</v>
      </c>
      <c r="E6156" s="1705" t="s">
        <v>9583</v>
      </c>
      <c r="F6156" s="100"/>
      <c r="I6156" s="100"/>
    </row>
    <row r="6157" spans="1:9" ht="15" customHeight="1" x14ac:dyDescent="0.35">
      <c r="A6157" s="1705">
        <v>73200</v>
      </c>
      <c r="B6157" s="1706">
        <v>0.98</v>
      </c>
      <c r="C6157" s="100" t="s">
        <v>9911</v>
      </c>
      <c r="E6157" s="1705" t="s">
        <v>9583</v>
      </c>
    </row>
    <row r="6158" spans="1:9" ht="15" customHeight="1" x14ac:dyDescent="0.35">
      <c r="A6158" s="1705">
        <v>73200</v>
      </c>
      <c r="B6158" s="1706">
        <v>0.98</v>
      </c>
      <c r="C6158" s="100" t="s">
        <v>9912</v>
      </c>
      <c r="E6158" s="1705" t="s">
        <v>9583</v>
      </c>
    </row>
    <row r="6159" spans="1:9" ht="15" customHeight="1" x14ac:dyDescent="0.35">
      <c r="A6159" s="1705">
        <v>73200</v>
      </c>
      <c r="B6159" s="1706">
        <v>0.98</v>
      </c>
      <c r="C6159" s="100" t="s">
        <v>9913</v>
      </c>
      <c r="E6159" s="1705" t="s">
        <v>9583</v>
      </c>
    </row>
    <row r="6160" spans="1:9" ht="15" customHeight="1" x14ac:dyDescent="0.35">
      <c r="A6160" s="1705">
        <v>73200</v>
      </c>
      <c r="B6160" s="1706">
        <v>0.98</v>
      </c>
      <c r="C6160" s="100" t="s">
        <v>9914</v>
      </c>
      <c r="E6160" s="1705" t="s">
        <v>9583</v>
      </c>
    </row>
    <row r="6161" spans="1:5" ht="15" customHeight="1" x14ac:dyDescent="0.35">
      <c r="A6161" s="1705">
        <v>73200</v>
      </c>
      <c r="B6161" s="1706">
        <v>0.98</v>
      </c>
      <c r="C6161" s="89" t="s">
        <v>10999</v>
      </c>
      <c r="E6161" s="1705" t="s">
        <v>10273</v>
      </c>
    </row>
    <row r="6162" spans="1:5" ht="15" customHeight="1" x14ac:dyDescent="0.35">
      <c r="A6162" s="1738">
        <v>73200</v>
      </c>
      <c r="B6162" s="1706">
        <v>0.98</v>
      </c>
      <c r="C6162" s="1705" t="s">
        <v>11000</v>
      </c>
      <c r="E6162" s="1705" t="s">
        <v>10273</v>
      </c>
    </row>
    <row r="6163" spans="1:5" ht="15" customHeight="1" x14ac:dyDescent="0.35">
      <c r="A6163" s="1738">
        <v>73200</v>
      </c>
      <c r="B6163" s="1706">
        <v>0.98</v>
      </c>
      <c r="C6163" s="1705" t="s">
        <v>11001</v>
      </c>
      <c r="E6163" s="1705" t="s">
        <v>10273</v>
      </c>
    </row>
    <row r="6164" spans="1:5" ht="15" customHeight="1" x14ac:dyDescent="0.35">
      <c r="A6164" s="1705">
        <v>73200</v>
      </c>
      <c r="B6164" s="1706">
        <v>0.98</v>
      </c>
      <c r="C6164" s="100" t="s">
        <v>11002</v>
      </c>
      <c r="E6164" s="1705" t="s">
        <v>10273</v>
      </c>
    </row>
    <row r="6165" spans="1:5" ht="15" customHeight="1" x14ac:dyDescent="0.35">
      <c r="A6165" s="1705">
        <v>73200</v>
      </c>
      <c r="B6165" s="1706">
        <v>0.98</v>
      </c>
      <c r="C6165" s="100" t="s">
        <v>11003</v>
      </c>
      <c r="E6165" s="1705" t="s">
        <v>10273</v>
      </c>
    </row>
    <row r="6166" spans="1:5" ht="15" customHeight="1" x14ac:dyDescent="0.35">
      <c r="A6166" s="1705">
        <v>73200</v>
      </c>
      <c r="B6166" s="1706">
        <v>0.98</v>
      </c>
      <c r="C6166" s="1705" t="s">
        <v>11004</v>
      </c>
      <c r="E6166" s="1705" t="s">
        <v>10273</v>
      </c>
    </row>
    <row r="6167" spans="1:5" ht="15" customHeight="1" x14ac:dyDescent="0.35">
      <c r="A6167" s="1705">
        <v>73200</v>
      </c>
      <c r="B6167" s="1706">
        <v>0.98</v>
      </c>
      <c r="C6167" s="1705" t="s">
        <v>11005</v>
      </c>
      <c r="E6167" s="1705" t="s">
        <v>10273</v>
      </c>
    </row>
    <row r="6168" spans="1:5" ht="15" customHeight="1" x14ac:dyDescent="0.35">
      <c r="A6168" s="1705">
        <v>73200</v>
      </c>
      <c r="B6168" s="1706">
        <v>0.98</v>
      </c>
      <c r="C6168" s="100" t="s">
        <v>11006</v>
      </c>
      <c r="E6168" s="1705" t="s">
        <v>10273</v>
      </c>
    </row>
    <row r="6169" spans="1:5" ht="15" customHeight="1" x14ac:dyDescent="0.35">
      <c r="A6169" s="1738">
        <v>73200</v>
      </c>
      <c r="B6169" s="1706">
        <v>0.98</v>
      </c>
      <c r="C6169" s="100" t="s">
        <v>11007</v>
      </c>
      <c r="E6169" s="1705" t="s">
        <v>10273</v>
      </c>
    </row>
    <row r="6170" spans="1:5" ht="15" customHeight="1" x14ac:dyDescent="0.35">
      <c r="A6170" s="1705">
        <v>73200</v>
      </c>
      <c r="B6170" s="1706">
        <v>0.98</v>
      </c>
      <c r="C6170" s="89" t="s">
        <v>11008</v>
      </c>
      <c r="E6170" s="1705" t="s">
        <v>10273</v>
      </c>
    </row>
    <row r="6171" spans="1:5" ht="15" customHeight="1" x14ac:dyDescent="0.35">
      <c r="A6171" s="1705">
        <v>73200</v>
      </c>
      <c r="B6171" s="1706">
        <v>0.98</v>
      </c>
      <c r="C6171" s="100" t="s">
        <v>11009</v>
      </c>
      <c r="E6171" s="1705" t="s">
        <v>10273</v>
      </c>
    </row>
    <row r="6172" spans="1:5" ht="15" customHeight="1" x14ac:dyDescent="0.35">
      <c r="A6172" s="1705">
        <v>73200</v>
      </c>
      <c r="B6172" s="1706">
        <v>0.98</v>
      </c>
      <c r="C6172" s="100" t="s">
        <v>11010</v>
      </c>
      <c r="E6172" s="1705" t="s">
        <v>10273</v>
      </c>
    </row>
    <row r="6173" spans="1:5" ht="15" customHeight="1" x14ac:dyDescent="0.35">
      <c r="A6173" s="1705">
        <v>73200</v>
      </c>
      <c r="B6173" s="1706">
        <v>0.98</v>
      </c>
      <c r="C6173" s="89" t="s">
        <v>11011</v>
      </c>
      <c r="E6173" s="1705" t="s">
        <v>10273</v>
      </c>
    </row>
    <row r="6174" spans="1:5" ht="15" customHeight="1" x14ac:dyDescent="0.35">
      <c r="A6174" s="1705">
        <v>73200</v>
      </c>
      <c r="B6174" s="1706">
        <v>0.98</v>
      </c>
      <c r="C6174" s="89" t="s">
        <v>11012</v>
      </c>
      <c r="E6174" s="1705" t="s">
        <v>10273</v>
      </c>
    </row>
    <row r="6175" spans="1:5" ht="15" customHeight="1" x14ac:dyDescent="0.35">
      <c r="A6175" s="1705">
        <v>73200</v>
      </c>
      <c r="B6175" s="1706">
        <v>0.98</v>
      </c>
      <c r="C6175" s="89" t="s">
        <v>11013</v>
      </c>
      <c r="E6175" s="1705" t="s">
        <v>10273</v>
      </c>
    </row>
    <row r="6176" spans="1:5" ht="15" customHeight="1" x14ac:dyDescent="0.35">
      <c r="A6176" s="1705">
        <v>73200</v>
      </c>
      <c r="B6176" s="1706">
        <v>0.98</v>
      </c>
      <c r="C6176" s="100" t="s">
        <v>11014</v>
      </c>
      <c r="E6176" s="1705" t="s">
        <v>10273</v>
      </c>
    </row>
    <row r="6177" spans="1:9" ht="15" customHeight="1" x14ac:dyDescent="0.35">
      <c r="A6177" s="1705">
        <v>73200</v>
      </c>
      <c r="B6177" s="1706">
        <v>0.98</v>
      </c>
      <c r="C6177" s="100" t="s">
        <v>7647</v>
      </c>
      <c r="E6177" s="1705" t="s">
        <v>10273</v>
      </c>
    </row>
    <row r="6178" spans="1:9" ht="15" customHeight="1" x14ac:dyDescent="0.35">
      <c r="A6178" s="1705">
        <v>73200</v>
      </c>
      <c r="B6178" s="1706">
        <v>0.98</v>
      </c>
      <c r="C6178" s="89" t="s">
        <v>11015</v>
      </c>
      <c r="E6178" s="1705" t="s">
        <v>10273</v>
      </c>
    </row>
    <row r="6179" spans="1:9" ht="15" customHeight="1" x14ac:dyDescent="0.35">
      <c r="A6179" s="1738">
        <v>73200</v>
      </c>
      <c r="B6179" s="1706">
        <v>0.98</v>
      </c>
      <c r="C6179" s="100" t="s">
        <v>11016</v>
      </c>
      <c r="E6179" s="1705" t="s">
        <v>10273</v>
      </c>
    </row>
    <row r="6180" spans="1:9" ht="15" customHeight="1" x14ac:dyDescent="0.35">
      <c r="A6180" s="1705">
        <v>73200</v>
      </c>
      <c r="B6180" s="1706">
        <v>0.98</v>
      </c>
      <c r="C6180" s="100" t="s">
        <v>11017</v>
      </c>
      <c r="E6180" s="1705" t="s">
        <v>10273</v>
      </c>
    </row>
    <row r="6181" spans="1:9" ht="15" customHeight="1" x14ac:dyDescent="0.35">
      <c r="A6181" s="1705">
        <v>73200</v>
      </c>
      <c r="B6181" s="1706">
        <v>0.98</v>
      </c>
      <c r="C6181" s="89" t="s">
        <v>11018</v>
      </c>
      <c r="E6181" s="1705" t="s">
        <v>10273</v>
      </c>
    </row>
    <row r="6182" spans="1:9" ht="15" customHeight="1" x14ac:dyDescent="0.35">
      <c r="A6182" s="1705">
        <v>73200</v>
      </c>
      <c r="B6182" s="1706">
        <v>0.98</v>
      </c>
      <c r="C6182" s="100" t="s">
        <v>11019</v>
      </c>
      <c r="E6182" s="1705" t="s">
        <v>10273</v>
      </c>
    </row>
    <row r="6183" spans="1:9" ht="15" customHeight="1" x14ac:dyDescent="0.35">
      <c r="A6183" s="1705">
        <v>73200</v>
      </c>
      <c r="B6183" s="1706">
        <v>0.98</v>
      </c>
      <c r="C6183" s="89" t="s">
        <v>11020</v>
      </c>
      <c r="E6183" s="1705" t="s">
        <v>10273</v>
      </c>
    </row>
    <row r="6184" spans="1:9" ht="15" customHeight="1" x14ac:dyDescent="0.35">
      <c r="A6184" s="1705">
        <v>73200</v>
      </c>
      <c r="B6184" s="1706">
        <v>0.98</v>
      </c>
      <c r="C6184" s="89" t="s">
        <v>11021</v>
      </c>
      <c r="E6184" s="1705" t="s">
        <v>10273</v>
      </c>
    </row>
    <row r="6185" spans="1:9" ht="15" customHeight="1" x14ac:dyDescent="0.35">
      <c r="A6185" s="1705">
        <v>73200</v>
      </c>
      <c r="B6185" s="1706">
        <v>0.98</v>
      </c>
      <c r="C6185" s="89" t="s">
        <v>11022</v>
      </c>
      <c r="E6185" s="1705" t="s">
        <v>10273</v>
      </c>
    </row>
    <row r="6186" spans="1:9" ht="15" customHeight="1" x14ac:dyDescent="0.35">
      <c r="A6186" s="1705">
        <v>73200</v>
      </c>
      <c r="B6186" s="1706">
        <v>0.98</v>
      </c>
      <c r="C6186" s="89" t="s">
        <v>11023</v>
      </c>
      <c r="E6186" s="1705" t="s">
        <v>10273</v>
      </c>
    </row>
    <row r="6187" spans="1:9" ht="15" customHeight="1" x14ac:dyDescent="0.35">
      <c r="A6187" s="1705">
        <v>73200</v>
      </c>
      <c r="B6187" s="1706">
        <v>0.98</v>
      </c>
      <c r="C6187" s="89" t="s">
        <v>11024</v>
      </c>
      <c r="E6187" s="1705" t="s">
        <v>10273</v>
      </c>
      <c r="F6187" s="100"/>
      <c r="I6187" s="100"/>
    </row>
    <row r="6188" spans="1:9" ht="15" customHeight="1" x14ac:dyDescent="0.35">
      <c r="A6188" s="1705">
        <v>73200</v>
      </c>
      <c r="B6188" s="1706">
        <v>0.98</v>
      </c>
      <c r="C6188" s="89" t="s">
        <v>11025</v>
      </c>
      <c r="E6188" s="1705" t="s">
        <v>10273</v>
      </c>
      <c r="F6188" s="100"/>
      <c r="I6188" s="100"/>
    </row>
    <row r="6189" spans="1:9" ht="15" customHeight="1" x14ac:dyDescent="0.35">
      <c r="A6189" s="1705">
        <v>73200</v>
      </c>
      <c r="B6189" s="1706">
        <v>0.98</v>
      </c>
      <c r="C6189" s="100" t="s">
        <v>7650</v>
      </c>
      <c r="E6189" s="1705" t="s">
        <v>10273</v>
      </c>
    </row>
    <row r="6190" spans="1:9" ht="15" customHeight="1" x14ac:dyDescent="0.35">
      <c r="A6190" s="1738">
        <v>73200</v>
      </c>
      <c r="B6190" s="1706">
        <v>0.98</v>
      </c>
      <c r="C6190" s="100" t="s">
        <v>11026</v>
      </c>
      <c r="E6190" s="1705" t="s">
        <v>10273</v>
      </c>
      <c r="F6190" s="100"/>
      <c r="I6190" s="100"/>
    </row>
    <row r="6191" spans="1:9" ht="15" customHeight="1" x14ac:dyDescent="0.35">
      <c r="A6191" s="1705">
        <v>73200</v>
      </c>
      <c r="B6191" s="1706">
        <v>0.98</v>
      </c>
      <c r="C6191" s="100" t="s">
        <v>11027</v>
      </c>
      <c r="E6191" s="1705" t="s">
        <v>10273</v>
      </c>
    </row>
    <row r="6192" spans="1:9" ht="15" customHeight="1" x14ac:dyDescent="0.35">
      <c r="A6192" s="1705">
        <v>73200</v>
      </c>
      <c r="B6192" s="1706">
        <v>0.98</v>
      </c>
      <c r="C6192" s="100" t="s">
        <v>11028</v>
      </c>
      <c r="E6192" s="1705" t="s">
        <v>10273</v>
      </c>
    </row>
    <row r="6193" spans="1:9" ht="15" customHeight="1" x14ac:dyDescent="0.35">
      <c r="A6193" s="1705">
        <v>73200</v>
      </c>
      <c r="B6193" s="1706">
        <v>0.98</v>
      </c>
      <c r="C6193" s="100" t="s">
        <v>11029</v>
      </c>
      <c r="E6193" s="1705" t="s">
        <v>10273</v>
      </c>
    </row>
    <row r="6194" spans="1:9" ht="15" customHeight="1" x14ac:dyDescent="0.35">
      <c r="A6194" s="1705">
        <v>73200</v>
      </c>
      <c r="B6194" s="1706">
        <v>0.98</v>
      </c>
      <c r="C6194" s="100" t="s">
        <v>11030</v>
      </c>
      <c r="E6194" s="1705" t="s">
        <v>10273</v>
      </c>
    </row>
    <row r="6195" spans="1:9" ht="15" customHeight="1" x14ac:dyDescent="0.35">
      <c r="A6195" s="1705">
        <v>73200</v>
      </c>
      <c r="B6195" s="1706">
        <v>0.98</v>
      </c>
      <c r="C6195" s="89" t="s">
        <v>4006</v>
      </c>
      <c r="E6195" s="1705" t="s">
        <v>10273</v>
      </c>
    </row>
    <row r="6196" spans="1:9" ht="15" customHeight="1" x14ac:dyDescent="0.35">
      <c r="A6196" s="1705">
        <v>73200</v>
      </c>
      <c r="B6196" s="1706">
        <v>0.98</v>
      </c>
      <c r="C6196" s="89" t="s">
        <v>11031</v>
      </c>
      <c r="E6196" s="1705" t="s">
        <v>10273</v>
      </c>
    </row>
    <row r="6197" spans="1:9" ht="15" customHeight="1" x14ac:dyDescent="0.35">
      <c r="A6197" s="1705">
        <v>73200</v>
      </c>
      <c r="B6197" s="1706">
        <v>0.98</v>
      </c>
      <c r="C6197" s="89" t="s">
        <v>11032</v>
      </c>
      <c r="E6197" s="1705" t="s">
        <v>10273</v>
      </c>
    </row>
    <row r="6198" spans="1:9" ht="15" customHeight="1" x14ac:dyDescent="0.35">
      <c r="A6198" s="1705">
        <v>73200</v>
      </c>
      <c r="B6198" s="1706">
        <v>0.98</v>
      </c>
      <c r="C6198" s="89" t="s">
        <v>11033</v>
      </c>
      <c r="E6198" s="1705" t="s">
        <v>10273</v>
      </c>
    </row>
    <row r="6199" spans="1:9" ht="15" customHeight="1" x14ac:dyDescent="0.35">
      <c r="A6199" s="1705">
        <v>73200</v>
      </c>
      <c r="B6199" s="1706">
        <v>0.98</v>
      </c>
      <c r="C6199" s="89" t="s">
        <v>11034</v>
      </c>
      <c r="E6199" s="1705" t="s">
        <v>10273</v>
      </c>
    </row>
    <row r="6200" spans="1:9" ht="15" customHeight="1" x14ac:dyDescent="0.35">
      <c r="A6200" s="1705">
        <v>73200</v>
      </c>
      <c r="B6200" s="1706">
        <v>0.98</v>
      </c>
      <c r="C6200" s="89" t="s">
        <v>11035</v>
      </c>
      <c r="E6200" s="1705" t="s">
        <v>10273</v>
      </c>
    </row>
    <row r="6201" spans="1:9" ht="15" customHeight="1" x14ac:dyDescent="0.35">
      <c r="A6201" s="1738">
        <v>73200</v>
      </c>
      <c r="B6201" s="1706">
        <v>0.98</v>
      </c>
      <c r="C6201" s="100" t="s">
        <v>11036</v>
      </c>
      <c r="E6201" s="1705" t="s">
        <v>10273</v>
      </c>
    </row>
    <row r="6202" spans="1:9" ht="15" customHeight="1" x14ac:dyDescent="0.35">
      <c r="A6202" s="1705">
        <v>73200</v>
      </c>
      <c r="B6202" s="1706">
        <v>0.98</v>
      </c>
      <c r="C6202" s="1705" t="s">
        <v>11037</v>
      </c>
      <c r="E6202" s="1705" t="s">
        <v>10273</v>
      </c>
    </row>
    <row r="6203" spans="1:9" ht="15" customHeight="1" x14ac:dyDescent="0.35">
      <c r="A6203" s="1705">
        <v>73200</v>
      </c>
      <c r="B6203" s="1706">
        <v>0.98</v>
      </c>
      <c r="C6203" s="100" t="s">
        <v>11037</v>
      </c>
      <c r="E6203" s="1705" t="s">
        <v>10273</v>
      </c>
    </row>
    <row r="6204" spans="1:9" ht="15" customHeight="1" x14ac:dyDescent="0.35">
      <c r="A6204" s="1705">
        <v>73200</v>
      </c>
      <c r="B6204" s="1706">
        <v>0.98</v>
      </c>
      <c r="C6204" s="89" t="s">
        <v>11038</v>
      </c>
      <c r="E6204" s="1705" t="s">
        <v>10273</v>
      </c>
    </row>
    <row r="6205" spans="1:9" ht="15" customHeight="1" x14ac:dyDescent="0.35">
      <c r="A6205" s="1705">
        <v>73200</v>
      </c>
      <c r="B6205" s="1706">
        <v>0.98</v>
      </c>
      <c r="C6205" s="89" t="s">
        <v>11039</v>
      </c>
      <c r="E6205" s="1705" t="s">
        <v>10273</v>
      </c>
    </row>
    <row r="6206" spans="1:9" ht="15" customHeight="1" x14ac:dyDescent="0.35">
      <c r="A6206" s="1705">
        <v>73200</v>
      </c>
      <c r="B6206" s="1706">
        <v>0.98</v>
      </c>
      <c r="C6206" s="89" t="s">
        <v>11039</v>
      </c>
      <c r="E6206" s="1705" t="s">
        <v>10273</v>
      </c>
      <c r="F6206" s="100"/>
      <c r="I6206" s="100"/>
    </row>
    <row r="6207" spans="1:9" ht="15" customHeight="1" x14ac:dyDescent="0.35">
      <c r="A6207" s="1705">
        <v>73200</v>
      </c>
      <c r="B6207" s="1706">
        <v>0.98</v>
      </c>
      <c r="C6207" s="89" t="s">
        <v>11039</v>
      </c>
      <c r="E6207" s="1705" t="s">
        <v>10273</v>
      </c>
      <c r="F6207" s="100"/>
      <c r="I6207" s="100"/>
    </row>
    <row r="6208" spans="1:9" ht="15" customHeight="1" x14ac:dyDescent="0.35">
      <c r="A6208" s="1738">
        <v>73200</v>
      </c>
      <c r="B6208" s="1706">
        <v>0.98</v>
      </c>
      <c r="C6208" s="1705" t="s">
        <v>11040</v>
      </c>
      <c r="E6208" s="1705" t="s">
        <v>10273</v>
      </c>
    </row>
    <row r="6209" spans="1:9" ht="15" customHeight="1" x14ac:dyDescent="0.35">
      <c r="A6209" s="1705">
        <v>73200</v>
      </c>
      <c r="B6209" s="1706">
        <v>0.98</v>
      </c>
      <c r="C6209" s="100" t="s">
        <v>12204</v>
      </c>
      <c r="E6209" s="100" t="s">
        <v>12088</v>
      </c>
    </row>
    <row r="6210" spans="1:9" ht="15" customHeight="1" x14ac:dyDescent="0.35">
      <c r="A6210" s="1705">
        <v>73200</v>
      </c>
      <c r="B6210" s="1706">
        <v>0.98</v>
      </c>
      <c r="C6210" s="100" t="s">
        <v>12205</v>
      </c>
      <c r="E6210" s="100" t="s">
        <v>12088</v>
      </c>
    </row>
    <row r="6211" spans="1:9" ht="15" customHeight="1" x14ac:dyDescent="0.35">
      <c r="A6211" s="1705">
        <v>73200</v>
      </c>
      <c r="B6211" s="1706">
        <v>0.98</v>
      </c>
      <c r="C6211" s="100" t="s">
        <v>12206</v>
      </c>
      <c r="E6211" s="100" t="s">
        <v>12088</v>
      </c>
    </row>
    <row r="6212" spans="1:9" ht="15" customHeight="1" x14ac:dyDescent="0.35">
      <c r="A6212" s="1705">
        <v>73200</v>
      </c>
      <c r="B6212" s="1706">
        <v>0.98</v>
      </c>
      <c r="C6212" s="100" t="s">
        <v>12207</v>
      </c>
      <c r="E6212" s="100" t="s">
        <v>12088</v>
      </c>
    </row>
    <row r="6213" spans="1:9" ht="15" customHeight="1" x14ac:dyDescent="0.35">
      <c r="A6213" s="1705">
        <v>73200</v>
      </c>
      <c r="B6213" s="1706">
        <v>0.98</v>
      </c>
      <c r="C6213" s="100" t="s">
        <v>12208</v>
      </c>
      <c r="E6213" s="100" t="s">
        <v>12088</v>
      </c>
    </row>
    <row r="6214" spans="1:9" ht="15" customHeight="1" x14ac:dyDescent="0.35">
      <c r="A6214" s="1705">
        <v>73200</v>
      </c>
      <c r="B6214" s="1706">
        <v>0.98</v>
      </c>
      <c r="C6214" s="100" t="s">
        <v>12209</v>
      </c>
      <c r="E6214" s="100" t="s">
        <v>12088</v>
      </c>
    </row>
    <row r="6215" spans="1:9" ht="15" customHeight="1" x14ac:dyDescent="0.35">
      <c r="A6215" s="1705">
        <v>73200</v>
      </c>
      <c r="B6215" s="1706">
        <v>0.98</v>
      </c>
      <c r="C6215" s="100" t="s">
        <v>12210</v>
      </c>
      <c r="E6215" s="100" t="s">
        <v>12088</v>
      </c>
    </row>
    <row r="6216" spans="1:9" ht="15" customHeight="1" x14ac:dyDescent="0.35">
      <c r="A6216" s="1705">
        <v>73200</v>
      </c>
      <c r="B6216" s="1706">
        <v>0.98</v>
      </c>
      <c r="C6216" s="100" t="s">
        <v>12211</v>
      </c>
      <c r="E6216" s="100" t="s">
        <v>12088</v>
      </c>
    </row>
    <row r="6217" spans="1:9" ht="15" customHeight="1" x14ac:dyDescent="0.35">
      <c r="A6217" s="1705">
        <v>73200</v>
      </c>
      <c r="B6217" s="1706">
        <v>0.98</v>
      </c>
      <c r="C6217" s="100" t="s">
        <v>12212</v>
      </c>
      <c r="E6217" s="100" t="s">
        <v>12088</v>
      </c>
    </row>
    <row r="6218" spans="1:9" ht="15" customHeight="1" x14ac:dyDescent="0.35">
      <c r="A6218" s="1705">
        <v>73200</v>
      </c>
      <c r="B6218" s="1706">
        <v>0.98</v>
      </c>
      <c r="C6218" s="100" t="s">
        <v>12213</v>
      </c>
      <c r="E6218" s="100" t="s">
        <v>12088</v>
      </c>
    </row>
    <row r="6219" spans="1:9" ht="15" customHeight="1" x14ac:dyDescent="0.35">
      <c r="A6219" s="1705">
        <v>73200</v>
      </c>
      <c r="B6219" s="1706">
        <v>0.98</v>
      </c>
      <c r="C6219" s="100" t="s">
        <v>12214</v>
      </c>
      <c r="E6219" s="100" t="s">
        <v>12088</v>
      </c>
      <c r="F6219" s="100"/>
      <c r="I6219" s="100"/>
    </row>
    <row r="6220" spans="1:9" ht="15" customHeight="1" x14ac:dyDescent="0.35">
      <c r="A6220" s="1705">
        <v>73200</v>
      </c>
      <c r="B6220" s="1706">
        <v>0.98</v>
      </c>
      <c r="C6220" s="100" t="s">
        <v>12215</v>
      </c>
      <c r="E6220" s="100" t="s">
        <v>12088</v>
      </c>
    </row>
    <row r="6221" spans="1:9" ht="15" customHeight="1" x14ac:dyDescent="0.35">
      <c r="A6221" s="1705">
        <v>73200</v>
      </c>
      <c r="B6221" s="1706">
        <v>0.98</v>
      </c>
      <c r="C6221" s="100" t="s">
        <v>12216</v>
      </c>
      <c r="E6221" s="100" t="s">
        <v>12088</v>
      </c>
    </row>
    <row r="6222" spans="1:9" ht="15" customHeight="1" x14ac:dyDescent="0.35">
      <c r="A6222" s="1705">
        <v>73200</v>
      </c>
      <c r="B6222" s="1706">
        <v>0.98</v>
      </c>
      <c r="C6222" s="100" t="s">
        <v>12217</v>
      </c>
      <c r="E6222" s="100" t="s">
        <v>12088</v>
      </c>
    </row>
    <row r="6223" spans="1:9" ht="15" customHeight="1" x14ac:dyDescent="0.35">
      <c r="A6223" s="1705">
        <v>73200</v>
      </c>
      <c r="B6223" s="1706">
        <v>0.98</v>
      </c>
      <c r="C6223" s="100" t="s">
        <v>12218</v>
      </c>
      <c r="E6223" s="100" t="s">
        <v>12088</v>
      </c>
    </row>
    <row r="6224" spans="1:9" ht="15" customHeight="1" x14ac:dyDescent="0.35">
      <c r="A6224" s="1738">
        <v>73200</v>
      </c>
      <c r="B6224" s="1739">
        <v>0.98</v>
      </c>
      <c r="C6224" s="100" t="s">
        <v>12899</v>
      </c>
      <c r="E6224" s="1705" t="s">
        <v>12542</v>
      </c>
    </row>
    <row r="6225" spans="1:5" ht="15" customHeight="1" x14ac:dyDescent="0.35">
      <c r="A6225" s="1705">
        <v>73200</v>
      </c>
      <c r="B6225" s="1706">
        <v>0.98</v>
      </c>
      <c r="C6225" s="1705" t="s">
        <v>12900</v>
      </c>
      <c r="E6225" s="1705" t="s">
        <v>12542</v>
      </c>
    </row>
    <row r="6226" spans="1:5" ht="15" customHeight="1" x14ac:dyDescent="0.35">
      <c r="A6226" s="1705">
        <v>73200</v>
      </c>
      <c r="B6226" s="1706">
        <v>0.98</v>
      </c>
      <c r="C6226" s="1705" t="s">
        <v>12901</v>
      </c>
      <c r="E6226" s="1705" t="s">
        <v>12542</v>
      </c>
    </row>
    <row r="6227" spans="1:5" ht="15" customHeight="1" x14ac:dyDescent="0.35">
      <c r="A6227" s="1705">
        <v>73200</v>
      </c>
      <c r="B6227" s="1706">
        <v>0.98</v>
      </c>
      <c r="C6227" s="1705" t="s">
        <v>12902</v>
      </c>
      <c r="E6227" s="1705" t="s">
        <v>12542</v>
      </c>
    </row>
    <row r="6228" spans="1:5" ht="15" customHeight="1" x14ac:dyDescent="0.35">
      <c r="A6228" s="1705">
        <v>73200</v>
      </c>
      <c r="B6228" s="1706">
        <v>0.98</v>
      </c>
      <c r="C6228" s="1705" t="s">
        <v>12903</v>
      </c>
      <c r="E6228" s="1705" t="s">
        <v>12542</v>
      </c>
    </row>
    <row r="6229" spans="1:5" ht="15" customHeight="1" x14ac:dyDescent="0.35">
      <c r="A6229" s="1738">
        <v>73200</v>
      </c>
      <c r="B6229" s="1706">
        <v>0.98</v>
      </c>
      <c r="C6229" s="100" t="s">
        <v>12904</v>
      </c>
      <c r="E6229" s="1705" t="s">
        <v>12542</v>
      </c>
    </row>
    <row r="6230" spans="1:5" ht="15" customHeight="1" x14ac:dyDescent="0.35">
      <c r="A6230" s="1705">
        <v>73200</v>
      </c>
      <c r="B6230" s="1706">
        <v>0.98</v>
      </c>
      <c r="C6230" s="89" t="s">
        <v>12905</v>
      </c>
      <c r="E6230" s="1705" t="s">
        <v>12542</v>
      </c>
    </row>
    <row r="6231" spans="1:5" ht="15" customHeight="1" x14ac:dyDescent="0.35">
      <c r="A6231" s="1705">
        <v>73200</v>
      </c>
      <c r="B6231" s="1706">
        <v>0.98</v>
      </c>
      <c r="C6231" s="89" t="s">
        <v>12906</v>
      </c>
      <c r="E6231" s="1705" t="s">
        <v>12542</v>
      </c>
    </row>
    <row r="6232" spans="1:5" ht="15" customHeight="1" x14ac:dyDescent="0.35">
      <c r="A6232" s="1738">
        <v>73200</v>
      </c>
      <c r="B6232" s="1706">
        <v>0.98</v>
      </c>
      <c r="C6232" s="100" t="s">
        <v>12907</v>
      </c>
      <c r="E6232" s="1705" t="s">
        <v>12542</v>
      </c>
    </row>
    <row r="6233" spans="1:5" ht="15" customHeight="1" x14ac:dyDescent="0.35">
      <c r="A6233" s="1738">
        <v>73200</v>
      </c>
      <c r="B6233" s="1706">
        <v>0.98</v>
      </c>
      <c r="C6233" s="100" t="s">
        <v>12908</v>
      </c>
      <c r="E6233" s="1705" t="s">
        <v>12542</v>
      </c>
    </row>
    <row r="6234" spans="1:5" ht="15" customHeight="1" x14ac:dyDescent="0.35">
      <c r="A6234" s="1738">
        <v>73200</v>
      </c>
      <c r="B6234" s="1706">
        <v>0.98</v>
      </c>
      <c r="C6234" s="100" t="s">
        <v>12909</v>
      </c>
      <c r="E6234" s="1705" t="s">
        <v>12542</v>
      </c>
    </row>
    <row r="6235" spans="1:5" ht="15" customHeight="1" x14ac:dyDescent="0.35">
      <c r="A6235" s="1738">
        <v>73200</v>
      </c>
      <c r="B6235" s="1706">
        <v>0.98</v>
      </c>
      <c r="C6235" s="100" t="s">
        <v>12910</v>
      </c>
      <c r="E6235" s="1705" t="s">
        <v>12542</v>
      </c>
    </row>
    <row r="6236" spans="1:5" ht="15" customHeight="1" x14ac:dyDescent="0.35">
      <c r="A6236" s="1705">
        <v>73200</v>
      </c>
      <c r="B6236" s="1706">
        <v>0.98</v>
      </c>
      <c r="C6236" s="100" t="s">
        <v>12911</v>
      </c>
      <c r="E6236" s="1705" t="s">
        <v>12542</v>
      </c>
    </row>
    <row r="6237" spans="1:5" ht="15" customHeight="1" x14ac:dyDescent="0.35">
      <c r="A6237" s="1738">
        <v>73200</v>
      </c>
      <c r="B6237" s="1706">
        <v>0.98</v>
      </c>
      <c r="C6237" s="100" t="s">
        <v>12912</v>
      </c>
      <c r="E6237" s="1705" t="s">
        <v>12542</v>
      </c>
    </row>
    <row r="6238" spans="1:5" ht="15" customHeight="1" x14ac:dyDescent="0.35">
      <c r="A6238" s="1738">
        <v>73200</v>
      </c>
      <c r="B6238" s="1706">
        <v>0.98</v>
      </c>
      <c r="C6238" s="100" t="s">
        <v>12913</v>
      </c>
      <c r="E6238" s="1705" t="s">
        <v>12542</v>
      </c>
    </row>
    <row r="6239" spans="1:5" ht="15" customHeight="1" x14ac:dyDescent="0.35">
      <c r="A6239" s="1738">
        <v>73200</v>
      </c>
      <c r="B6239" s="1706">
        <v>0.98</v>
      </c>
      <c r="C6239" s="100" t="s">
        <v>12914</v>
      </c>
      <c r="E6239" s="1705" t="s">
        <v>12542</v>
      </c>
    </row>
    <row r="6240" spans="1:5" ht="15" customHeight="1" x14ac:dyDescent="0.35">
      <c r="A6240" s="1738">
        <v>73200</v>
      </c>
      <c r="B6240" s="1706">
        <v>0.98</v>
      </c>
      <c r="C6240" s="100" t="s">
        <v>12915</v>
      </c>
      <c r="E6240" s="1705" t="s">
        <v>12542</v>
      </c>
    </row>
    <row r="6241" spans="1:9" ht="15" customHeight="1" x14ac:dyDescent="0.35">
      <c r="A6241" s="1705">
        <v>73200</v>
      </c>
      <c r="B6241" s="1706">
        <v>0.98</v>
      </c>
      <c r="C6241" s="100" t="s">
        <v>11022</v>
      </c>
      <c r="E6241" s="1705" t="s">
        <v>12542</v>
      </c>
    </row>
    <row r="6242" spans="1:9" ht="15" customHeight="1" x14ac:dyDescent="0.35">
      <c r="A6242" s="1738">
        <v>73200</v>
      </c>
      <c r="B6242" s="1706">
        <v>0.98</v>
      </c>
      <c r="C6242" s="100" t="s">
        <v>12916</v>
      </c>
      <c r="E6242" s="1705" t="s">
        <v>12542</v>
      </c>
    </row>
    <row r="6243" spans="1:9" ht="15" customHeight="1" x14ac:dyDescent="0.35">
      <c r="A6243" s="1705">
        <v>73200</v>
      </c>
      <c r="B6243" s="1706">
        <v>0.98</v>
      </c>
      <c r="C6243" s="100" t="s">
        <v>12917</v>
      </c>
      <c r="E6243" s="1705" t="s">
        <v>12542</v>
      </c>
    </row>
    <row r="6244" spans="1:9" ht="15" customHeight="1" x14ac:dyDescent="0.35">
      <c r="A6244" s="1738">
        <v>73200</v>
      </c>
      <c r="B6244" s="1739">
        <v>0.98</v>
      </c>
      <c r="C6244" s="100" t="s">
        <v>12918</v>
      </c>
      <c r="E6244" s="1705" t="s">
        <v>12542</v>
      </c>
    </row>
    <row r="6245" spans="1:9" ht="15" customHeight="1" x14ac:dyDescent="0.35">
      <c r="A6245" s="1705">
        <v>73200</v>
      </c>
      <c r="B6245" s="1706">
        <v>0.98</v>
      </c>
      <c r="C6245" s="89" t="s">
        <v>12919</v>
      </c>
      <c r="E6245" s="1705" t="s">
        <v>12542</v>
      </c>
    </row>
    <row r="6246" spans="1:9" ht="15" customHeight="1" x14ac:dyDescent="0.35">
      <c r="A6246" s="1705">
        <v>73200</v>
      </c>
      <c r="B6246" s="1706">
        <v>0.98</v>
      </c>
      <c r="C6246" s="1705" t="s">
        <v>12920</v>
      </c>
      <c r="E6246" s="1705" t="s">
        <v>12542</v>
      </c>
    </row>
    <row r="6247" spans="1:9" ht="15" customHeight="1" x14ac:dyDescent="0.35">
      <c r="A6247" s="1705">
        <v>73200</v>
      </c>
      <c r="B6247" s="1706">
        <v>0.98</v>
      </c>
      <c r="C6247" s="89" t="s">
        <v>12921</v>
      </c>
      <c r="E6247" s="1705" t="s">
        <v>12542</v>
      </c>
    </row>
    <row r="6248" spans="1:9" ht="15" customHeight="1" x14ac:dyDescent="0.35">
      <c r="A6248" s="1738">
        <v>73200</v>
      </c>
      <c r="B6248" s="1706">
        <v>0.98</v>
      </c>
      <c r="C6248" s="100" t="s">
        <v>12922</v>
      </c>
      <c r="E6248" s="1705" t="s">
        <v>12542</v>
      </c>
    </row>
    <row r="6249" spans="1:9" ht="15" customHeight="1" x14ac:dyDescent="0.35">
      <c r="A6249" s="1705">
        <v>73200</v>
      </c>
      <c r="B6249" s="1706">
        <v>0.98</v>
      </c>
      <c r="C6249" s="1705" t="s">
        <v>12923</v>
      </c>
      <c r="E6249" s="1705" t="s">
        <v>12542</v>
      </c>
    </row>
    <row r="6250" spans="1:9" ht="15" customHeight="1" x14ac:dyDescent="0.35">
      <c r="A6250" s="1705">
        <v>73200</v>
      </c>
      <c r="B6250" s="1706">
        <v>0.98</v>
      </c>
      <c r="C6250" s="100" t="s">
        <v>4005</v>
      </c>
      <c r="E6250" s="1705" t="s">
        <v>13383</v>
      </c>
    </row>
    <row r="6251" spans="1:9" ht="15" customHeight="1" x14ac:dyDescent="0.35">
      <c r="A6251" s="1705">
        <v>73200</v>
      </c>
      <c r="B6251" s="1706">
        <v>0.98</v>
      </c>
      <c r="C6251" s="100" t="s">
        <v>4006</v>
      </c>
      <c r="E6251" s="1705" t="s">
        <v>13383</v>
      </c>
    </row>
    <row r="6252" spans="1:9" ht="15" customHeight="1" x14ac:dyDescent="0.35">
      <c r="A6252" s="1705">
        <v>73200</v>
      </c>
      <c r="B6252" s="1706">
        <v>0.98</v>
      </c>
      <c r="C6252" s="100" t="s">
        <v>13432</v>
      </c>
      <c r="E6252" s="1705" t="s">
        <v>13430</v>
      </c>
    </row>
    <row r="6253" spans="1:9" ht="15" customHeight="1" x14ac:dyDescent="0.35">
      <c r="A6253" s="1705">
        <v>73200</v>
      </c>
      <c r="B6253" s="1706">
        <v>0.98</v>
      </c>
      <c r="C6253" s="100" t="s">
        <v>13433</v>
      </c>
      <c r="E6253" s="1705" t="s">
        <v>13430</v>
      </c>
    </row>
    <row r="6254" spans="1:9" ht="15" customHeight="1" x14ac:dyDescent="0.35">
      <c r="A6254" s="1705">
        <v>73200</v>
      </c>
      <c r="B6254" s="1706">
        <v>0.98</v>
      </c>
      <c r="C6254" s="1705" t="s">
        <v>13434</v>
      </c>
      <c r="E6254" s="1705" t="s">
        <v>13430</v>
      </c>
      <c r="F6254" s="100"/>
      <c r="I6254" s="100"/>
    </row>
    <row r="6255" spans="1:9" ht="15" customHeight="1" x14ac:dyDescent="0.35">
      <c r="A6255" s="1705">
        <v>73200</v>
      </c>
      <c r="B6255" s="1706">
        <v>0.98</v>
      </c>
      <c r="C6255" s="100" t="s">
        <v>13435</v>
      </c>
      <c r="E6255" s="1705" t="s">
        <v>13430</v>
      </c>
      <c r="F6255" s="100"/>
      <c r="I6255" s="100"/>
    </row>
    <row r="6256" spans="1:9" ht="15" customHeight="1" x14ac:dyDescent="0.35">
      <c r="A6256" s="1705">
        <v>73200</v>
      </c>
      <c r="B6256" s="1706">
        <v>0.98</v>
      </c>
      <c r="C6256" s="1705" t="s">
        <v>13436</v>
      </c>
      <c r="E6256" s="1705" t="s">
        <v>13430</v>
      </c>
    </row>
    <row r="6257" spans="1:9" ht="15" customHeight="1" x14ac:dyDescent="0.35">
      <c r="A6257" s="1705">
        <v>73200</v>
      </c>
      <c r="B6257" s="1706">
        <v>0.98</v>
      </c>
      <c r="C6257" s="1705" t="s">
        <v>13437</v>
      </c>
      <c r="E6257" s="1705" t="s">
        <v>13430</v>
      </c>
    </row>
    <row r="6258" spans="1:9" ht="15" customHeight="1" x14ac:dyDescent="0.35">
      <c r="A6258" s="1705">
        <v>73200</v>
      </c>
      <c r="B6258" s="1706">
        <v>0.98</v>
      </c>
      <c r="C6258" s="100" t="s">
        <v>13438</v>
      </c>
      <c r="E6258" s="1705" t="s">
        <v>13430</v>
      </c>
    </row>
    <row r="6259" spans="1:9" ht="15" customHeight="1" x14ac:dyDescent="0.35">
      <c r="A6259" s="1705">
        <v>73200</v>
      </c>
      <c r="B6259" s="1706">
        <v>0.98</v>
      </c>
      <c r="C6259" s="89" t="s">
        <v>13760</v>
      </c>
      <c r="E6259" s="1705" t="s">
        <v>13580</v>
      </c>
      <c r="F6259" s="100"/>
      <c r="I6259" s="100"/>
    </row>
    <row r="6260" spans="1:9" ht="15" customHeight="1" x14ac:dyDescent="0.35">
      <c r="A6260" s="1705">
        <v>73200</v>
      </c>
      <c r="B6260" s="1706">
        <v>0.98</v>
      </c>
      <c r="C6260" s="100" t="s">
        <v>13761</v>
      </c>
      <c r="E6260" s="1705" t="s">
        <v>13580</v>
      </c>
    </row>
    <row r="6261" spans="1:9" ht="15" customHeight="1" x14ac:dyDescent="0.35">
      <c r="A6261" s="1705">
        <v>73200</v>
      </c>
      <c r="B6261" s="1706">
        <v>0.98</v>
      </c>
      <c r="C6261" s="100" t="s">
        <v>13762</v>
      </c>
      <c r="E6261" s="1705" t="s">
        <v>13580</v>
      </c>
    </row>
    <row r="6262" spans="1:9" ht="15" customHeight="1" x14ac:dyDescent="0.35">
      <c r="A6262" s="1705">
        <v>73201</v>
      </c>
      <c r="B6262" s="1706">
        <v>1.1299999999999999</v>
      </c>
      <c r="C6262" s="100" t="s">
        <v>2899</v>
      </c>
      <c r="E6262" s="1705" t="s">
        <v>19</v>
      </c>
    </row>
    <row r="6263" spans="1:9" ht="15" customHeight="1" x14ac:dyDescent="0.35">
      <c r="A6263" s="1705">
        <v>73201</v>
      </c>
      <c r="B6263" s="1706">
        <v>1.1299999999999999</v>
      </c>
      <c r="C6263" s="100" t="s">
        <v>2900</v>
      </c>
      <c r="E6263" s="1705" t="s">
        <v>19</v>
      </c>
    </row>
    <row r="6264" spans="1:9" ht="15" customHeight="1" x14ac:dyDescent="0.35">
      <c r="A6264" s="1705">
        <v>73201</v>
      </c>
      <c r="B6264" s="1706">
        <v>1.1299999999999999</v>
      </c>
      <c r="C6264" s="89" t="s">
        <v>150</v>
      </c>
      <c r="E6264" s="1705" t="s">
        <v>39</v>
      </c>
    </row>
    <row r="6265" spans="1:9" ht="15" customHeight="1" x14ac:dyDescent="0.35">
      <c r="A6265" s="1705">
        <v>73201</v>
      </c>
      <c r="B6265" s="1706">
        <v>1.1299999999999999</v>
      </c>
      <c r="C6265" s="100" t="s">
        <v>442</v>
      </c>
      <c r="E6265" s="1705" t="s">
        <v>182</v>
      </c>
    </row>
    <row r="6266" spans="1:9" ht="15" customHeight="1" x14ac:dyDescent="0.35">
      <c r="A6266" s="1705">
        <v>73201</v>
      </c>
      <c r="B6266" s="1706">
        <v>1.1299999999999999</v>
      </c>
      <c r="C6266" s="100" t="s">
        <v>443</v>
      </c>
      <c r="E6266" s="1705" t="s">
        <v>182</v>
      </c>
    </row>
    <row r="6267" spans="1:9" ht="15" customHeight="1" x14ac:dyDescent="0.35">
      <c r="A6267" s="1705">
        <v>73201</v>
      </c>
      <c r="B6267" s="1706">
        <v>1.1299999999999999</v>
      </c>
      <c r="C6267" s="100" t="s">
        <v>737</v>
      </c>
      <c r="E6267" s="1705" t="s">
        <v>532</v>
      </c>
    </row>
    <row r="6268" spans="1:9" ht="15" customHeight="1" x14ac:dyDescent="0.35">
      <c r="A6268" s="1705">
        <v>73201</v>
      </c>
      <c r="B6268" s="1706">
        <v>1.1299999999999999</v>
      </c>
      <c r="C6268" s="100" t="s">
        <v>1724</v>
      </c>
      <c r="E6268" s="1705" t="s">
        <v>875</v>
      </c>
    </row>
    <row r="6269" spans="1:9" ht="15" customHeight="1" x14ac:dyDescent="0.35">
      <c r="A6269" s="1705">
        <v>73201</v>
      </c>
      <c r="B6269" s="1706">
        <v>1.1299999999999999</v>
      </c>
      <c r="C6269" s="100" t="s">
        <v>8615</v>
      </c>
      <c r="E6269" s="1705" t="s">
        <v>875</v>
      </c>
    </row>
    <row r="6270" spans="1:9" ht="15" customHeight="1" x14ac:dyDescent="0.35">
      <c r="A6270" s="1705">
        <v>73201</v>
      </c>
      <c r="B6270" s="1706">
        <v>1.1299999999999999</v>
      </c>
      <c r="C6270" s="100" t="s">
        <v>8616</v>
      </c>
      <c r="E6270" s="1705" t="s">
        <v>875</v>
      </c>
    </row>
    <row r="6271" spans="1:9" ht="15" customHeight="1" x14ac:dyDescent="0.35">
      <c r="A6271" s="1705">
        <v>73201</v>
      </c>
      <c r="B6271" s="1706">
        <v>1.1299999999999999</v>
      </c>
      <c r="C6271" s="100" t="s">
        <v>1725</v>
      </c>
      <c r="E6271" s="1705" t="s">
        <v>875</v>
      </c>
    </row>
    <row r="6272" spans="1:9" ht="15" customHeight="1" x14ac:dyDescent="0.35">
      <c r="A6272" s="1705">
        <v>73201</v>
      </c>
      <c r="B6272" s="1706">
        <v>1.1299999999999999</v>
      </c>
      <c r="C6272" s="100" t="s">
        <v>1726</v>
      </c>
      <c r="E6272" s="1705" t="s">
        <v>875</v>
      </c>
    </row>
    <row r="6273" spans="1:5" ht="15" customHeight="1" x14ac:dyDescent="0.35">
      <c r="A6273" s="1705">
        <v>73201</v>
      </c>
      <c r="B6273" s="1706">
        <v>1.1299999999999999</v>
      </c>
      <c r="C6273" s="100" t="s">
        <v>1120</v>
      </c>
      <c r="E6273" s="1705" t="s">
        <v>879</v>
      </c>
    </row>
    <row r="6274" spans="1:5" ht="15" customHeight="1" x14ac:dyDescent="0.35">
      <c r="A6274" s="1705">
        <v>73201</v>
      </c>
      <c r="B6274" s="1706">
        <v>1.1299999999999999</v>
      </c>
      <c r="C6274" s="100" t="s">
        <v>1121</v>
      </c>
      <c r="E6274" s="1705" t="s">
        <v>879</v>
      </c>
    </row>
    <row r="6275" spans="1:5" ht="15" customHeight="1" x14ac:dyDescent="0.35">
      <c r="A6275" s="1705">
        <v>73201</v>
      </c>
      <c r="B6275" s="1706">
        <v>1.1299999999999999</v>
      </c>
      <c r="C6275" s="100" t="s">
        <v>1404</v>
      </c>
      <c r="E6275" s="1705" t="s">
        <v>1280</v>
      </c>
    </row>
    <row r="6276" spans="1:5" ht="15" customHeight="1" x14ac:dyDescent="0.35">
      <c r="A6276" s="1705">
        <v>73201</v>
      </c>
      <c r="B6276" s="1706">
        <v>1.1299999999999999</v>
      </c>
      <c r="C6276" s="100" t="s">
        <v>1405</v>
      </c>
      <c r="E6276" s="1705" t="s">
        <v>1280</v>
      </c>
    </row>
    <row r="6277" spans="1:5" ht="15" customHeight="1" x14ac:dyDescent="0.35">
      <c r="A6277" s="1705">
        <v>73201</v>
      </c>
      <c r="B6277" s="1706">
        <v>1.1299999999999999</v>
      </c>
      <c r="C6277" s="89" t="s">
        <v>2009</v>
      </c>
      <c r="E6277" s="1705" t="s">
        <v>1755</v>
      </c>
    </row>
    <row r="6278" spans="1:5" ht="15" customHeight="1" x14ac:dyDescent="0.35">
      <c r="A6278" s="1705">
        <v>73201</v>
      </c>
      <c r="B6278" s="1706">
        <v>1.1299999999999999</v>
      </c>
      <c r="C6278" s="89" t="s">
        <v>2010</v>
      </c>
      <c r="E6278" s="1705" t="s">
        <v>1755</v>
      </c>
    </row>
    <row r="6279" spans="1:5" ht="15" customHeight="1" x14ac:dyDescent="0.35">
      <c r="A6279" s="1705">
        <v>73201</v>
      </c>
      <c r="B6279" s="1706">
        <v>1.1299999999999999</v>
      </c>
      <c r="C6279" s="100" t="s">
        <v>2410</v>
      </c>
      <c r="E6279" s="1705" t="s">
        <v>2237</v>
      </c>
    </row>
    <row r="6280" spans="1:5" ht="15" customHeight="1" x14ac:dyDescent="0.35">
      <c r="A6280" s="1705">
        <v>73201</v>
      </c>
      <c r="B6280" s="1706">
        <v>1.1299999999999999</v>
      </c>
      <c r="C6280" s="100" t="s">
        <v>2411</v>
      </c>
      <c r="E6280" s="1705" t="s">
        <v>2237</v>
      </c>
    </row>
    <row r="6281" spans="1:5" ht="15" customHeight="1" x14ac:dyDescent="0.35">
      <c r="A6281" s="1705">
        <v>73201</v>
      </c>
      <c r="B6281" s="1706">
        <v>1.1299999999999999</v>
      </c>
      <c r="C6281" s="100" t="s">
        <v>2412</v>
      </c>
      <c r="E6281" s="1705" t="s">
        <v>2237</v>
      </c>
    </row>
    <row r="6282" spans="1:5" ht="15" customHeight="1" x14ac:dyDescent="0.35">
      <c r="A6282" s="1705">
        <v>73201</v>
      </c>
      <c r="B6282" s="1706">
        <v>1.1299999999999999</v>
      </c>
      <c r="C6282" s="100" t="s">
        <v>2413</v>
      </c>
      <c r="E6282" s="1705" t="s">
        <v>2237</v>
      </c>
    </row>
    <row r="6283" spans="1:5" ht="15" customHeight="1" x14ac:dyDescent="0.35">
      <c r="A6283" s="1705">
        <v>73201</v>
      </c>
      <c r="B6283" s="1706">
        <v>1.1299999999999999</v>
      </c>
      <c r="C6283" s="1705" t="s">
        <v>2414</v>
      </c>
      <c r="E6283" s="1705" t="s">
        <v>2237</v>
      </c>
    </row>
    <row r="6284" spans="1:5" ht="15" customHeight="1" x14ac:dyDescent="0.35">
      <c r="A6284" s="1705">
        <v>73201</v>
      </c>
      <c r="B6284" s="1706">
        <v>1.1299999999999999</v>
      </c>
      <c r="C6284" s="1705" t="s">
        <v>2414</v>
      </c>
      <c r="E6284" s="1705" t="s">
        <v>2237</v>
      </c>
    </row>
    <row r="6285" spans="1:5" ht="15" customHeight="1" x14ac:dyDescent="0.35">
      <c r="A6285" s="1705">
        <v>73201</v>
      </c>
      <c r="B6285" s="1706">
        <v>1.1299999999999999</v>
      </c>
      <c r="C6285" s="100" t="s">
        <v>2415</v>
      </c>
      <c r="E6285" s="1705" t="s">
        <v>2237</v>
      </c>
    </row>
    <row r="6286" spans="1:5" ht="15" customHeight="1" x14ac:dyDescent="0.35">
      <c r="A6286" s="1705">
        <v>73201</v>
      </c>
      <c r="B6286" s="1706">
        <v>1.1299999999999999</v>
      </c>
      <c r="C6286" s="100" t="s">
        <v>2416</v>
      </c>
      <c r="E6286" s="1705" t="s">
        <v>2237</v>
      </c>
    </row>
    <row r="6287" spans="1:5" ht="15" customHeight="1" x14ac:dyDescent="0.35">
      <c r="A6287" s="1705">
        <v>73201</v>
      </c>
      <c r="B6287" s="1706">
        <v>1.1299999999999999</v>
      </c>
      <c r="C6287" s="100" t="s">
        <v>2417</v>
      </c>
      <c r="E6287" s="1705" t="s">
        <v>2237</v>
      </c>
    </row>
    <row r="6288" spans="1:5" ht="15" customHeight="1" x14ac:dyDescent="0.35">
      <c r="A6288" s="1705">
        <v>73201</v>
      </c>
      <c r="B6288" s="1706">
        <v>1.1299999999999999</v>
      </c>
      <c r="C6288" s="100" t="s">
        <v>2418</v>
      </c>
      <c r="E6288" s="1705" t="s">
        <v>2237</v>
      </c>
    </row>
    <row r="6289" spans="1:9" ht="15" customHeight="1" x14ac:dyDescent="0.35">
      <c r="A6289" s="1705">
        <v>73201</v>
      </c>
      <c r="B6289" s="1706">
        <v>1.1299999999999999</v>
      </c>
      <c r="C6289" s="100" t="s">
        <v>2419</v>
      </c>
      <c r="E6289" s="1705" t="s">
        <v>2237</v>
      </c>
    </row>
    <row r="6290" spans="1:9" ht="15" customHeight="1" x14ac:dyDescent="0.35">
      <c r="A6290" s="1705">
        <v>73201</v>
      </c>
      <c r="B6290" s="1706">
        <v>1.1299999999999999</v>
      </c>
      <c r="C6290" s="100" t="s">
        <v>2420</v>
      </c>
      <c r="E6290" s="1705" t="s">
        <v>2237</v>
      </c>
    </row>
    <row r="6291" spans="1:9" ht="15" customHeight="1" x14ac:dyDescent="0.35">
      <c r="A6291" s="1705">
        <v>73201</v>
      </c>
      <c r="B6291" s="1706">
        <v>1.1299999999999999</v>
      </c>
      <c r="C6291" s="100" t="s">
        <v>2421</v>
      </c>
      <c r="E6291" s="1705" t="s">
        <v>2237</v>
      </c>
    </row>
    <row r="6292" spans="1:9" ht="15" customHeight="1" x14ac:dyDescent="0.35">
      <c r="A6292" s="1705">
        <v>73201</v>
      </c>
      <c r="B6292" s="1706">
        <v>1.1299999999999999</v>
      </c>
      <c r="C6292" s="100" t="s">
        <v>2422</v>
      </c>
      <c r="E6292" s="1705" t="s">
        <v>2237</v>
      </c>
    </row>
    <row r="6293" spans="1:9" ht="15" customHeight="1" x14ac:dyDescent="0.35">
      <c r="A6293" s="1705">
        <v>73201</v>
      </c>
      <c r="B6293" s="1706">
        <v>1.1299999999999999</v>
      </c>
      <c r="C6293" s="100" t="s">
        <v>2423</v>
      </c>
      <c r="E6293" s="1705" t="s">
        <v>2237</v>
      </c>
    </row>
    <row r="6294" spans="1:9" ht="15" customHeight="1" x14ac:dyDescent="0.35">
      <c r="A6294" s="1705">
        <v>73201</v>
      </c>
      <c r="B6294" s="1706">
        <v>1.1299999999999999</v>
      </c>
      <c r="C6294" s="100" t="s">
        <v>2424</v>
      </c>
      <c r="E6294" s="1705" t="s">
        <v>2237</v>
      </c>
    </row>
    <row r="6295" spans="1:9" ht="15" customHeight="1" x14ac:dyDescent="0.35">
      <c r="A6295" s="1705">
        <v>73201</v>
      </c>
      <c r="B6295" s="1706">
        <v>1.1299999999999999</v>
      </c>
      <c r="C6295" s="100" t="s">
        <v>3412</v>
      </c>
      <c r="E6295" s="1705" t="s">
        <v>2994</v>
      </c>
      <c r="F6295" s="100"/>
      <c r="I6295" s="100"/>
    </row>
    <row r="6296" spans="1:9" ht="15" customHeight="1" x14ac:dyDescent="0.35">
      <c r="A6296" s="1705">
        <v>73201</v>
      </c>
      <c r="B6296" s="1706">
        <v>1.1299999999999999</v>
      </c>
      <c r="C6296" s="100" t="s">
        <v>3413</v>
      </c>
      <c r="E6296" s="1705" t="s">
        <v>2994</v>
      </c>
    </row>
    <row r="6297" spans="1:9" ht="15" customHeight="1" x14ac:dyDescent="0.35">
      <c r="A6297" s="1705">
        <v>73201</v>
      </c>
      <c r="B6297" s="1706">
        <v>1.1299999999999999</v>
      </c>
      <c r="C6297" s="100" t="s">
        <v>3414</v>
      </c>
      <c r="E6297" s="1705" t="s">
        <v>2994</v>
      </c>
      <c r="F6297" s="100"/>
      <c r="I6297" s="100"/>
    </row>
    <row r="6298" spans="1:9" ht="15" customHeight="1" x14ac:dyDescent="0.35">
      <c r="A6298" s="1705">
        <v>73201</v>
      </c>
      <c r="B6298" s="1706">
        <v>1.1299999999999999</v>
      </c>
      <c r="C6298" s="100" t="s">
        <v>3415</v>
      </c>
      <c r="E6298" s="1705" t="s">
        <v>2994</v>
      </c>
      <c r="F6298" s="100"/>
      <c r="I6298" s="100"/>
    </row>
    <row r="6299" spans="1:9" ht="15" customHeight="1" x14ac:dyDescent="0.35">
      <c r="A6299" s="1705">
        <v>73201</v>
      </c>
      <c r="B6299" s="1706">
        <v>1.1299999999999999</v>
      </c>
      <c r="C6299" s="100" t="s">
        <v>3416</v>
      </c>
      <c r="E6299" s="1705" t="s">
        <v>2994</v>
      </c>
      <c r="F6299" s="100"/>
      <c r="I6299" s="100"/>
    </row>
    <row r="6300" spans="1:9" ht="15" customHeight="1" x14ac:dyDescent="0.35">
      <c r="A6300" s="1705">
        <v>73201</v>
      </c>
      <c r="B6300" s="1706">
        <v>1.1299999999999999</v>
      </c>
      <c r="C6300" s="100" t="s">
        <v>3417</v>
      </c>
      <c r="E6300" s="1705" t="s">
        <v>2994</v>
      </c>
      <c r="F6300" s="100"/>
      <c r="I6300" s="100"/>
    </row>
    <row r="6301" spans="1:9" ht="15" customHeight="1" x14ac:dyDescent="0.35">
      <c r="A6301" s="1705">
        <v>73201</v>
      </c>
      <c r="B6301" s="1706">
        <v>1.1299999999999999</v>
      </c>
      <c r="C6301" s="100" t="s">
        <v>3418</v>
      </c>
      <c r="E6301" s="1705" t="s">
        <v>2994</v>
      </c>
    </row>
    <row r="6302" spans="1:9" ht="15" customHeight="1" x14ac:dyDescent="0.35">
      <c r="A6302" s="1705">
        <v>73201</v>
      </c>
      <c r="B6302" s="1706">
        <v>1.1299999999999999</v>
      </c>
      <c r="C6302" s="100" t="s">
        <v>3419</v>
      </c>
      <c r="E6302" s="1705" t="s">
        <v>2994</v>
      </c>
      <c r="F6302" s="100"/>
      <c r="I6302" s="100"/>
    </row>
    <row r="6303" spans="1:9" ht="15" customHeight="1" x14ac:dyDescent="0.35">
      <c r="A6303" s="1705">
        <v>73201</v>
      </c>
      <c r="B6303" s="1706">
        <v>1.1299999999999999</v>
      </c>
      <c r="C6303" s="100" t="s">
        <v>3420</v>
      </c>
      <c r="E6303" s="1705" t="s">
        <v>2994</v>
      </c>
    </row>
    <row r="6304" spans="1:9" ht="15" customHeight="1" x14ac:dyDescent="0.35">
      <c r="A6304" s="1705">
        <v>73201</v>
      </c>
      <c r="B6304" s="1706">
        <v>1.1299999999999999</v>
      </c>
      <c r="C6304" s="100" t="s">
        <v>3421</v>
      </c>
      <c r="E6304" s="1705" t="s">
        <v>2994</v>
      </c>
    </row>
    <row r="6305" spans="1:9" ht="15" customHeight="1" x14ac:dyDescent="0.35">
      <c r="A6305" s="1705">
        <v>73201</v>
      </c>
      <c r="B6305" s="1706">
        <v>1.1299999999999999</v>
      </c>
      <c r="C6305" s="100" t="s">
        <v>3422</v>
      </c>
      <c r="E6305" s="1705" t="s">
        <v>2994</v>
      </c>
    </row>
    <row r="6306" spans="1:9" ht="15" customHeight="1" x14ac:dyDescent="0.35">
      <c r="A6306" s="1705">
        <v>73201</v>
      </c>
      <c r="B6306" s="1706">
        <v>1.1299999999999999</v>
      </c>
      <c r="C6306" s="100" t="s">
        <v>3423</v>
      </c>
      <c r="E6306" s="1705" t="s">
        <v>2994</v>
      </c>
    </row>
    <row r="6307" spans="1:9" ht="15" customHeight="1" x14ac:dyDescent="0.35">
      <c r="A6307" s="1705">
        <v>73201</v>
      </c>
      <c r="B6307" s="1706">
        <v>1.1299999999999999</v>
      </c>
      <c r="C6307" s="100" t="s">
        <v>3424</v>
      </c>
      <c r="E6307" s="1705" t="s">
        <v>2994</v>
      </c>
    </row>
    <row r="6308" spans="1:9" ht="15" customHeight="1" x14ac:dyDescent="0.35">
      <c r="A6308" s="1705">
        <v>73201</v>
      </c>
      <c r="B6308" s="1706">
        <v>1.1299999999999999</v>
      </c>
      <c r="C6308" s="100" t="s">
        <v>3425</v>
      </c>
      <c r="E6308" s="1705" t="s">
        <v>2994</v>
      </c>
    </row>
    <row r="6309" spans="1:9" ht="15" customHeight="1" x14ac:dyDescent="0.35">
      <c r="A6309" s="1705">
        <v>73201</v>
      </c>
      <c r="B6309" s="1706">
        <v>1.1299999999999999</v>
      </c>
      <c r="C6309" s="100" t="s">
        <v>3426</v>
      </c>
      <c r="E6309" s="1705" t="s">
        <v>2994</v>
      </c>
    </row>
    <row r="6310" spans="1:9" ht="15" customHeight="1" x14ac:dyDescent="0.35">
      <c r="A6310" s="1705">
        <v>73201</v>
      </c>
      <c r="B6310" s="1706">
        <v>1.1299999999999999</v>
      </c>
      <c r="C6310" s="100" t="s">
        <v>4460</v>
      </c>
      <c r="E6310" s="1705" t="s">
        <v>4266</v>
      </c>
    </row>
    <row r="6311" spans="1:9" ht="15" customHeight="1" x14ac:dyDescent="0.35">
      <c r="A6311" s="1705">
        <v>73201</v>
      </c>
      <c r="B6311" s="1706">
        <v>1.1299999999999999</v>
      </c>
      <c r="C6311" s="100" t="s">
        <v>4461</v>
      </c>
      <c r="E6311" s="1705" t="s">
        <v>4266</v>
      </c>
    </row>
    <row r="6312" spans="1:9" ht="15" customHeight="1" x14ac:dyDescent="0.35">
      <c r="A6312" s="1705">
        <v>73201</v>
      </c>
      <c r="B6312" s="1706">
        <v>1.1299999999999999</v>
      </c>
      <c r="C6312" s="100" t="s">
        <v>4462</v>
      </c>
      <c r="E6312" s="1705" t="s">
        <v>4266</v>
      </c>
    </row>
    <row r="6313" spans="1:9" ht="15" customHeight="1" x14ac:dyDescent="0.35">
      <c r="A6313" s="1705">
        <v>73201</v>
      </c>
      <c r="B6313" s="1706">
        <v>1.1299999999999999</v>
      </c>
      <c r="C6313" s="100" t="s">
        <v>4463</v>
      </c>
      <c r="E6313" s="1705" t="s">
        <v>4266</v>
      </c>
    </row>
    <row r="6314" spans="1:9" ht="15" customHeight="1" x14ac:dyDescent="0.35">
      <c r="A6314" s="1705">
        <v>73201</v>
      </c>
      <c r="B6314" s="1706">
        <v>1.1299999999999999</v>
      </c>
      <c r="C6314" s="100" t="s">
        <v>4464</v>
      </c>
      <c r="E6314" s="1705" t="s">
        <v>4266</v>
      </c>
    </row>
    <row r="6315" spans="1:9" ht="15" customHeight="1" x14ac:dyDescent="0.35">
      <c r="A6315" s="1705">
        <v>73201</v>
      </c>
      <c r="B6315" s="1706">
        <v>1.1299999999999999</v>
      </c>
      <c r="C6315" s="100" t="s">
        <v>4465</v>
      </c>
      <c r="E6315" s="1705" t="s">
        <v>4266</v>
      </c>
    </row>
    <row r="6316" spans="1:9" ht="15" customHeight="1" x14ac:dyDescent="0.35">
      <c r="A6316" s="1705">
        <v>73201</v>
      </c>
      <c r="B6316" s="1706">
        <v>1.1299999999999999</v>
      </c>
      <c r="C6316" s="100" t="s">
        <v>4466</v>
      </c>
      <c r="E6316" s="1705" t="s">
        <v>4266</v>
      </c>
    </row>
    <row r="6317" spans="1:9" ht="15" customHeight="1" x14ac:dyDescent="0.35">
      <c r="A6317" s="1705">
        <v>73201</v>
      </c>
      <c r="B6317" s="1706">
        <v>1.1299999999999999</v>
      </c>
      <c r="C6317" s="100" t="s">
        <v>4467</v>
      </c>
      <c r="E6317" s="1705" t="s">
        <v>4266</v>
      </c>
    </row>
    <row r="6318" spans="1:9" ht="15" customHeight="1" x14ac:dyDescent="0.35">
      <c r="A6318" s="1705">
        <v>73201</v>
      </c>
      <c r="B6318" s="1706">
        <v>1.1299999999999999</v>
      </c>
      <c r="C6318" s="100" t="s">
        <v>4468</v>
      </c>
      <c r="E6318" s="1705" t="s">
        <v>4266</v>
      </c>
    </row>
    <row r="6319" spans="1:9" ht="15" customHeight="1" x14ac:dyDescent="0.35">
      <c r="A6319" s="1705">
        <v>73201</v>
      </c>
      <c r="B6319" s="1706">
        <v>1.1299999999999999</v>
      </c>
      <c r="C6319" s="100" t="s">
        <v>4469</v>
      </c>
      <c r="E6319" s="1705" t="s">
        <v>4266</v>
      </c>
    </row>
    <row r="6320" spans="1:9" ht="15" customHeight="1" x14ac:dyDescent="0.35">
      <c r="A6320" s="1705">
        <v>73201</v>
      </c>
      <c r="B6320" s="1706">
        <v>1.1299999999999999</v>
      </c>
      <c r="C6320" s="100" t="s">
        <v>4470</v>
      </c>
      <c r="E6320" s="1705" t="s">
        <v>4266</v>
      </c>
      <c r="F6320" s="100"/>
      <c r="I6320" s="100"/>
    </row>
    <row r="6321" spans="1:5" ht="15" customHeight="1" x14ac:dyDescent="0.35">
      <c r="A6321" s="1705">
        <v>73201</v>
      </c>
      <c r="B6321" s="1706">
        <v>1.1299999999999999</v>
      </c>
      <c r="C6321" s="100" t="s">
        <v>4471</v>
      </c>
      <c r="E6321" s="1705" t="s">
        <v>4266</v>
      </c>
    </row>
    <row r="6322" spans="1:5" ht="15" customHeight="1" x14ac:dyDescent="0.35">
      <c r="A6322" s="1705">
        <v>73201</v>
      </c>
      <c r="B6322" s="1706">
        <v>1.1299999999999999</v>
      </c>
      <c r="C6322" s="100" t="s">
        <v>4862</v>
      </c>
      <c r="E6322" s="100" t="s">
        <v>4609</v>
      </c>
    </row>
    <row r="6323" spans="1:5" ht="15" customHeight="1" x14ac:dyDescent="0.35">
      <c r="A6323" s="1705">
        <v>73201</v>
      </c>
      <c r="B6323" s="1706">
        <v>1.1299999999999999</v>
      </c>
      <c r="C6323" s="100" t="s">
        <v>4863</v>
      </c>
      <c r="E6323" s="100" t="s">
        <v>4609</v>
      </c>
    </row>
    <row r="6324" spans="1:5" ht="15" customHeight="1" x14ac:dyDescent="0.35">
      <c r="A6324" s="1705">
        <v>73201</v>
      </c>
      <c r="B6324" s="1706">
        <v>1.1299999999999999</v>
      </c>
      <c r="C6324" s="100" t="s">
        <v>5090</v>
      </c>
      <c r="E6324" s="100" t="s">
        <v>4946</v>
      </c>
    </row>
    <row r="6325" spans="1:5" ht="15" customHeight="1" x14ac:dyDescent="0.35">
      <c r="A6325" s="1705">
        <v>73201</v>
      </c>
      <c r="B6325" s="1706">
        <v>1.1299999999999999</v>
      </c>
      <c r="C6325" s="100" t="s">
        <v>5091</v>
      </c>
      <c r="E6325" s="100" t="s">
        <v>4946</v>
      </c>
    </row>
    <row r="6326" spans="1:5" ht="15" customHeight="1" x14ac:dyDescent="0.35">
      <c r="A6326" s="1705">
        <v>73201</v>
      </c>
      <c r="B6326" s="1706">
        <v>1.1299999999999999</v>
      </c>
      <c r="C6326" s="100" t="s">
        <v>5092</v>
      </c>
      <c r="E6326" s="100" t="s">
        <v>4946</v>
      </c>
    </row>
    <row r="6327" spans="1:5" ht="15" customHeight="1" x14ac:dyDescent="0.35">
      <c r="A6327" s="1705">
        <v>73201</v>
      </c>
      <c r="B6327" s="1706">
        <v>1.1299999999999999</v>
      </c>
      <c r="C6327" s="100" t="s">
        <v>5093</v>
      </c>
      <c r="E6327" s="100" t="s">
        <v>4946</v>
      </c>
    </row>
    <row r="6328" spans="1:5" ht="15" customHeight="1" x14ac:dyDescent="0.35">
      <c r="A6328" s="1705">
        <v>73201</v>
      </c>
      <c r="B6328" s="1706">
        <v>1.1299999999999999</v>
      </c>
      <c r="C6328" s="100" t="s">
        <v>5094</v>
      </c>
      <c r="E6328" s="100" t="s">
        <v>4946</v>
      </c>
    </row>
    <row r="6329" spans="1:5" ht="15" customHeight="1" x14ac:dyDescent="0.35">
      <c r="A6329" s="1705">
        <v>73201</v>
      </c>
      <c r="B6329" s="1706">
        <v>1.1299999999999999</v>
      </c>
      <c r="C6329" s="100" t="s">
        <v>5095</v>
      </c>
      <c r="E6329" s="100" t="s">
        <v>4946</v>
      </c>
    </row>
    <row r="6330" spans="1:5" ht="15" customHeight="1" x14ac:dyDescent="0.35">
      <c r="A6330" s="1705">
        <v>73201</v>
      </c>
      <c r="B6330" s="1706">
        <v>1.1299999999999999</v>
      </c>
      <c r="C6330" s="100" t="s">
        <v>5096</v>
      </c>
      <c r="E6330" s="100" t="s">
        <v>4946</v>
      </c>
    </row>
    <row r="6331" spans="1:5" ht="15" customHeight="1" x14ac:dyDescent="0.35">
      <c r="A6331" s="1705">
        <v>73201</v>
      </c>
      <c r="B6331" s="1706">
        <v>1.1299999999999999</v>
      </c>
      <c r="C6331" s="100" t="s">
        <v>5097</v>
      </c>
      <c r="E6331" s="100" t="s">
        <v>4946</v>
      </c>
    </row>
    <row r="6332" spans="1:5" ht="15" customHeight="1" x14ac:dyDescent="0.35">
      <c r="A6332" s="1705">
        <v>73201</v>
      </c>
      <c r="B6332" s="1706">
        <v>1.1299999999999999</v>
      </c>
      <c r="C6332" s="100" t="s">
        <v>5098</v>
      </c>
      <c r="E6332" s="100" t="s">
        <v>4946</v>
      </c>
    </row>
    <row r="6333" spans="1:5" ht="15" customHeight="1" x14ac:dyDescent="0.35">
      <c r="A6333" s="1705">
        <v>73201</v>
      </c>
      <c r="B6333" s="1706">
        <v>1.1299999999999999</v>
      </c>
      <c r="C6333" s="100" t="s">
        <v>5099</v>
      </c>
      <c r="E6333" s="100" t="s">
        <v>4946</v>
      </c>
    </row>
    <row r="6334" spans="1:5" ht="15" customHeight="1" x14ac:dyDescent="0.35">
      <c r="A6334" s="1705">
        <v>73201</v>
      </c>
      <c r="B6334" s="1706">
        <v>1.1299999999999999</v>
      </c>
      <c r="C6334" s="100" t="s">
        <v>5100</v>
      </c>
      <c r="E6334" s="100" t="s">
        <v>4946</v>
      </c>
    </row>
    <row r="6335" spans="1:5" ht="15" customHeight="1" x14ac:dyDescent="0.35">
      <c r="A6335" s="1705">
        <v>73201</v>
      </c>
      <c r="B6335" s="1706">
        <v>1.1299999999999999</v>
      </c>
      <c r="C6335" s="100" t="s">
        <v>5327</v>
      </c>
      <c r="E6335" s="100" t="s">
        <v>5155</v>
      </c>
    </row>
    <row r="6336" spans="1:5" ht="15" customHeight="1" x14ac:dyDescent="0.35">
      <c r="A6336" s="1705">
        <v>73201</v>
      </c>
      <c r="B6336" s="1706">
        <v>1.1299999999999999</v>
      </c>
      <c r="C6336" s="100" t="s">
        <v>5328</v>
      </c>
      <c r="E6336" s="100" t="s">
        <v>5155</v>
      </c>
    </row>
    <row r="6337" spans="1:5" ht="15" customHeight="1" x14ac:dyDescent="0.35">
      <c r="A6337" s="1705">
        <v>73201</v>
      </c>
      <c r="B6337" s="1706">
        <v>1.1299999999999999</v>
      </c>
      <c r="C6337" s="100" t="s">
        <v>5641</v>
      </c>
      <c r="E6337" s="100" t="s">
        <v>5452</v>
      </c>
    </row>
    <row r="6338" spans="1:5" ht="15" customHeight="1" x14ac:dyDescent="0.35">
      <c r="A6338" s="1705">
        <v>73201</v>
      </c>
      <c r="B6338" s="1706">
        <v>1.1299999999999999</v>
      </c>
      <c r="C6338" s="100" t="s">
        <v>5642</v>
      </c>
      <c r="E6338" s="100" t="s">
        <v>5452</v>
      </c>
    </row>
    <row r="6339" spans="1:5" ht="15" customHeight="1" x14ac:dyDescent="0.35">
      <c r="A6339" s="1705">
        <v>73201</v>
      </c>
      <c r="B6339" s="1706">
        <v>1.1299999999999999</v>
      </c>
      <c r="C6339" s="100" t="s">
        <v>5866</v>
      </c>
      <c r="E6339" s="100" t="s">
        <v>5695</v>
      </c>
    </row>
    <row r="6340" spans="1:5" ht="15" customHeight="1" x14ac:dyDescent="0.35">
      <c r="A6340" s="1705">
        <v>73201</v>
      </c>
      <c r="B6340" s="1706">
        <v>1.1299999999999999</v>
      </c>
      <c r="C6340" s="100" t="s">
        <v>5867</v>
      </c>
      <c r="E6340" s="100" t="s">
        <v>5695</v>
      </c>
    </row>
    <row r="6341" spans="1:5" ht="15" customHeight="1" x14ac:dyDescent="0.35">
      <c r="A6341" s="1705">
        <v>73201</v>
      </c>
      <c r="B6341" s="1706">
        <v>1.1299999999999999</v>
      </c>
      <c r="C6341" s="100" t="s">
        <v>8258</v>
      </c>
      <c r="E6341" s="100" t="s">
        <v>5912</v>
      </c>
    </row>
    <row r="6342" spans="1:5" ht="15" customHeight="1" x14ac:dyDescent="0.35">
      <c r="A6342" s="1705">
        <v>73201</v>
      </c>
      <c r="B6342" s="1706">
        <v>1.1299999999999999</v>
      </c>
      <c r="C6342" s="100" t="s">
        <v>8259</v>
      </c>
      <c r="E6342" s="100" t="s">
        <v>5912</v>
      </c>
    </row>
    <row r="6343" spans="1:5" ht="15" customHeight="1" x14ac:dyDescent="0.35">
      <c r="A6343" s="1705">
        <v>73201</v>
      </c>
      <c r="B6343" s="1706">
        <v>1.1299999999999999</v>
      </c>
      <c r="C6343" s="100" t="s">
        <v>6053</v>
      </c>
      <c r="E6343" s="100" t="s">
        <v>5923</v>
      </c>
    </row>
    <row r="6344" spans="1:5" ht="15" customHeight="1" x14ac:dyDescent="0.35">
      <c r="A6344" s="1705">
        <v>73201</v>
      </c>
      <c r="B6344" s="1706">
        <v>1.1299999999999999</v>
      </c>
      <c r="C6344" s="100" t="s">
        <v>6054</v>
      </c>
      <c r="E6344" s="100" t="s">
        <v>5923</v>
      </c>
    </row>
    <row r="6345" spans="1:5" ht="15" customHeight="1" x14ac:dyDescent="0.35">
      <c r="A6345" s="1705">
        <v>73201</v>
      </c>
      <c r="B6345" s="1706">
        <v>1.1299999999999999</v>
      </c>
      <c r="C6345" s="100" t="s">
        <v>6353</v>
      </c>
      <c r="E6345" s="100" t="s">
        <v>6110</v>
      </c>
    </row>
    <row r="6346" spans="1:5" ht="15" customHeight="1" x14ac:dyDescent="0.35">
      <c r="A6346" s="1705">
        <v>73201</v>
      </c>
      <c r="B6346" s="1706">
        <v>1.1299999999999999</v>
      </c>
      <c r="C6346" s="100" t="s">
        <v>6354</v>
      </c>
      <c r="E6346" s="100" t="s">
        <v>6110</v>
      </c>
    </row>
    <row r="6347" spans="1:5" ht="15" customHeight="1" x14ac:dyDescent="0.35">
      <c r="A6347" s="1705">
        <v>73201</v>
      </c>
      <c r="B6347" s="1706">
        <v>1.1299999999999999</v>
      </c>
      <c r="C6347" s="100" t="s">
        <v>6355</v>
      </c>
      <c r="E6347" s="100" t="s">
        <v>6110</v>
      </c>
    </row>
    <row r="6348" spans="1:5" ht="15" customHeight="1" x14ac:dyDescent="0.35">
      <c r="A6348" s="1705">
        <v>73201</v>
      </c>
      <c r="B6348" s="1706">
        <v>1.1299999999999999</v>
      </c>
      <c r="C6348" s="100" t="s">
        <v>6356</v>
      </c>
      <c r="E6348" s="100" t="s">
        <v>6110</v>
      </c>
    </row>
    <row r="6349" spans="1:5" ht="15" customHeight="1" x14ac:dyDescent="0.35">
      <c r="A6349" s="1705">
        <v>73201</v>
      </c>
      <c r="B6349" s="1706">
        <v>1.1299999999999999</v>
      </c>
      <c r="C6349" s="100" t="s">
        <v>6357</v>
      </c>
      <c r="E6349" s="100" t="s">
        <v>6110</v>
      </c>
    </row>
    <row r="6350" spans="1:5" ht="15" customHeight="1" x14ac:dyDescent="0.35">
      <c r="A6350" s="1705">
        <v>73201</v>
      </c>
      <c r="B6350" s="1706">
        <v>1.1299999999999999</v>
      </c>
      <c r="C6350" s="100" t="s">
        <v>6358</v>
      </c>
      <c r="E6350" s="100" t="s">
        <v>6110</v>
      </c>
    </row>
    <row r="6351" spans="1:5" ht="15" customHeight="1" x14ac:dyDescent="0.35">
      <c r="A6351" s="1705">
        <v>73201</v>
      </c>
      <c r="B6351" s="1706">
        <v>1.1299999999999999</v>
      </c>
      <c r="C6351" s="100" t="s">
        <v>6359</v>
      </c>
      <c r="E6351" s="100" t="s">
        <v>6110</v>
      </c>
    </row>
    <row r="6352" spans="1:5" ht="15" customHeight="1" x14ac:dyDescent="0.35">
      <c r="A6352" s="1705">
        <v>73201</v>
      </c>
      <c r="B6352" s="1706">
        <v>1.1299999999999999</v>
      </c>
      <c r="C6352" s="100" t="s">
        <v>6360</v>
      </c>
      <c r="E6352" s="100" t="s">
        <v>6110</v>
      </c>
    </row>
    <row r="6353" spans="1:5" ht="15" customHeight="1" x14ac:dyDescent="0.35">
      <c r="A6353" s="1705">
        <v>73201</v>
      </c>
      <c r="B6353" s="1706">
        <v>1.1299999999999999</v>
      </c>
      <c r="C6353" s="100" t="s">
        <v>6361</v>
      </c>
      <c r="E6353" s="100" t="s">
        <v>6110</v>
      </c>
    </row>
    <row r="6354" spans="1:5" ht="15" customHeight="1" x14ac:dyDescent="0.35">
      <c r="A6354" s="1705">
        <v>73201</v>
      </c>
      <c r="B6354" s="1706">
        <v>1.1299999999999999</v>
      </c>
      <c r="C6354" s="100" t="s">
        <v>6362</v>
      </c>
      <c r="E6354" s="100" t="s">
        <v>6110</v>
      </c>
    </row>
    <row r="6355" spans="1:5" ht="15" customHeight="1" x14ac:dyDescent="0.35">
      <c r="A6355" s="1705">
        <v>73201</v>
      </c>
      <c r="B6355" s="1706">
        <v>1.1299999999999999</v>
      </c>
      <c r="C6355" s="100" t="s">
        <v>6363</v>
      </c>
      <c r="E6355" s="100" t="s">
        <v>6110</v>
      </c>
    </row>
    <row r="6356" spans="1:5" ht="15" customHeight="1" x14ac:dyDescent="0.35">
      <c r="A6356" s="1705">
        <v>73201</v>
      </c>
      <c r="B6356" s="1706">
        <v>1.1299999999999999</v>
      </c>
      <c r="C6356" s="100" t="s">
        <v>6364</v>
      </c>
      <c r="E6356" s="100" t="s">
        <v>6110</v>
      </c>
    </row>
    <row r="6357" spans="1:5" ht="15" customHeight="1" x14ac:dyDescent="0.35">
      <c r="A6357" s="1705">
        <v>73201</v>
      </c>
      <c r="B6357" s="1706">
        <v>1.1299999999999999</v>
      </c>
      <c r="C6357" s="100" t="s">
        <v>6365</v>
      </c>
      <c r="E6357" s="100" t="s">
        <v>6110</v>
      </c>
    </row>
    <row r="6358" spans="1:5" ht="15" customHeight="1" x14ac:dyDescent="0.35">
      <c r="A6358" s="1705">
        <v>73201</v>
      </c>
      <c r="B6358" s="1706">
        <v>1.1299999999999999</v>
      </c>
      <c r="C6358" s="100" t="s">
        <v>6500</v>
      </c>
      <c r="E6358" s="100" t="s">
        <v>6484</v>
      </c>
    </row>
    <row r="6359" spans="1:5" ht="15" customHeight="1" x14ac:dyDescent="0.35">
      <c r="A6359" s="1705">
        <v>73201</v>
      </c>
      <c r="B6359" s="1706">
        <v>1.1299999999999999</v>
      </c>
      <c r="C6359" s="100" t="s">
        <v>6648</v>
      </c>
      <c r="E6359" s="1705" t="s">
        <v>6556</v>
      </c>
    </row>
    <row r="6360" spans="1:5" ht="15" customHeight="1" x14ac:dyDescent="0.35">
      <c r="A6360" s="1705">
        <v>73201</v>
      </c>
      <c r="B6360" s="1706">
        <v>1.1299999999999999</v>
      </c>
      <c r="C6360" s="100" t="s">
        <v>6765</v>
      </c>
      <c r="E6360" s="1705" t="s">
        <v>6737</v>
      </c>
    </row>
    <row r="6361" spans="1:5" ht="15" customHeight="1" x14ac:dyDescent="0.35">
      <c r="A6361" s="1705">
        <v>73201</v>
      </c>
      <c r="B6361" s="1706">
        <v>1.1299999999999999</v>
      </c>
      <c r="C6361" s="100" t="s">
        <v>6766</v>
      </c>
      <c r="E6361" s="1705" t="s">
        <v>6737</v>
      </c>
    </row>
    <row r="6362" spans="1:5" ht="15" customHeight="1" x14ac:dyDescent="0.35">
      <c r="A6362" s="1705">
        <v>73201</v>
      </c>
      <c r="B6362" s="1706">
        <v>1.1299999999999999</v>
      </c>
      <c r="C6362" s="100" t="s">
        <v>6767</v>
      </c>
      <c r="E6362" s="1705" t="s">
        <v>6737</v>
      </c>
    </row>
    <row r="6363" spans="1:5" ht="15" customHeight="1" x14ac:dyDescent="0.35">
      <c r="A6363" s="1705">
        <v>73201</v>
      </c>
      <c r="B6363" s="1706">
        <v>1.1299999999999999</v>
      </c>
      <c r="C6363" s="100" t="s">
        <v>6768</v>
      </c>
      <c r="E6363" s="1705" t="s">
        <v>6737</v>
      </c>
    </row>
    <row r="6364" spans="1:5" ht="15" customHeight="1" x14ac:dyDescent="0.35">
      <c r="A6364" s="1705">
        <v>73201</v>
      </c>
      <c r="B6364" s="1706">
        <v>1.1299999999999999</v>
      </c>
      <c r="C6364" s="100" t="s">
        <v>6769</v>
      </c>
      <c r="E6364" s="1705" t="s">
        <v>6737</v>
      </c>
    </row>
    <row r="6365" spans="1:5" ht="15" customHeight="1" x14ac:dyDescent="0.35">
      <c r="A6365" s="1705">
        <v>73201</v>
      </c>
      <c r="B6365" s="1706">
        <v>1.1299999999999999</v>
      </c>
      <c r="C6365" s="100" t="s">
        <v>6770</v>
      </c>
      <c r="E6365" s="1705" t="s">
        <v>6737</v>
      </c>
    </row>
    <row r="6366" spans="1:5" ht="15" customHeight="1" x14ac:dyDescent="0.35">
      <c r="A6366" s="1705">
        <v>73201</v>
      </c>
      <c r="B6366" s="1706">
        <v>1.1299999999999999</v>
      </c>
      <c r="C6366" s="100" t="s">
        <v>6771</v>
      </c>
      <c r="E6366" s="1705" t="s">
        <v>6737</v>
      </c>
    </row>
    <row r="6367" spans="1:5" ht="15" customHeight="1" x14ac:dyDescent="0.35">
      <c r="A6367" s="1705">
        <v>73201</v>
      </c>
      <c r="B6367" s="1706">
        <v>1.1299999999999999</v>
      </c>
      <c r="C6367" s="100" t="s">
        <v>6772</v>
      </c>
      <c r="E6367" s="1705" t="s">
        <v>6737</v>
      </c>
    </row>
    <row r="6368" spans="1:5" ht="15" customHeight="1" x14ac:dyDescent="0.35">
      <c r="A6368" s="1705">
        <v>73201</v>
      </c>
      <c r="B6368" s="1706">
        <v>1.1299999999999999</v>
      </c>
      <c r="C6368" s="100" t="s">
        <v>6773</v>
      </c>
      <c r="E6368" s="1705" t="s">
        <v>6737</v>
      </c>
    </row>
    <row r="6369" spans="1:5" ht="15" customHeight="1" x14ac:dyDescent="0.35">
      <c r="A6369" s="1705">
        <v>73201</v>
      </c>
      <c r="B6369" s="1706">
        <v>1.1299999999999999</v>
      </c>
      <c r="C6369" s="100" t="s">
        <v>6774</v>
      </c>
      <c r="E6369" s="1705" t="s">
        <v>6737</v>
      </c>
    </row>
    <row r="6370" spans="1:5" ht="15" customHeight="1" x14ac:dyDescent="0.35">
      <c r="A6370" s="1705">
        <v>73201</v>
      </c>
      <c r="B6370" s="1706">
        <v>1.1299999999999999</v>
      </c>
      <c r="C6370" s="100" t="s">
        <v>6775</v>
      </c>
      <c r="E6370" s="1705" t="s">
        <v>6737</v>
      </c>
    </row>
    <row r="6371" spans="1:5" ht="15" customHeight="1" x14ac:dyDescent="0.35">
      <c r="A6371" s="1705">
        <v>73201</v>
      </c>
      <c r="B6371" s="1706">
        <v>1.1299999999999999</v>
      </c>
      <c r="C6371" s="100" t="s">
        <v>6776</v>
      </c>
      <c r="E6371" s="1705" t="s">
        <v>6737</v>
      </c>
    </row>
    <row r="6372" spans="1:5" ht="15" customHeight="1" x14ac:dyDescent="0.35">
      <c r="A6372" s="1705">
        <v>73201</v>
      </c>
      <c r="B6372" s="1706">
        <v>1.1299999999999999</v>
      </c>
      <c r="C6372" s="89" t="s">
        <v>7196</v>
      </c>
      <c r="E6372" s="1705" t="s">
        <v>6965</v>
      </c>
    </row>
    <row r="6373" spans="1:5" ht="15" customHeight="1" x14ac:dyDescent="0.35">
      <c r="A6373" s="1705">
        <v>73201</v>
      </c>
      <c r="B6373" s="1706">
        <v>1.1299999999999999</v>
      </c>
      <c r="C6373" s="89" t="s">
        <v>7197</v>
      </c>
      <c r="E6373" s="1705" t="s">
        <v>6965</v>
      </c>
    </row>
    <row r="6374" spans="1:5" ht="15" customHeight="1" x14ac:dyDescent="0.35">
      <c r="A6374" s="1705">
        <v>73201</v>
      </c>
      <c r="B6374" s="1706">
        <v>1.1299999999999999</v>
      </c>
      <c r="C6374" s="89" t="s">
        <v>10266</v>
      </c>
      <c r="E6374" s="100" t="s">
        <v>7410</v>
      </c>
    </row>
    <row r="6375" spans="1:5" ht="15" customHeight="1" x14ac:dyDescent="0.35">
      <c r="A6375" s="1705">
        <v>73201</v>
      </c>
      <c r="B6375" s="1706">
        <v>1.1299999999999999</v>
      </c>
      <c r="C6375" s="89" t="s">
        <v>10267</v>
      </c>
      <c r="E6375" s="100" t="s">
        <v>7410</v>
      </c>
    </row>
    <row r="6376" spans="1:5" ht="15" customHeight="1" x14ac:dyDescent="0.35">
      <c r="A6376" s="1705">
        <v>73201</v>
      </c>
      <c r="B6376" s="1706">
        <v>1.1299999999999999</v>
      </c>
      <c r="C6376" s="89" t="s">
        <v>5094</v>
      </c>
      <c r="E6376" s="100" t="s">
        <v>7410</v>
      </c>
    </row>
    <row r="6377" spans="1:5" ht="15" customHeight="1" x14ac:dyDescent="0.35">
      <c r="A6377" s="1705">
        <v>73201</v>
      </c>
      <c r="B6377" s="1706">
        <v>1.1299999999999999</v>
      </c>
      <c r="C6377" s="89" t="s">
        <v>10268</v>
      </c>
      <c r="E6377" s="100" t="s">
        <v>7410</v>
      </c>
    </row>
    <row r="6378" spans="1:5" ht="15" customHeight="1" x14ac:dyDescent="0.35">
      <c r="A6378" s="1705">
        <v>73201</v>
      </c>
      <c r="B6378" s="1706">
        <v>1.1299999999999999</v>
      </c>
      <c r="C6378" s="89" t="s">
        <v>5100</v>
      </c>
      <c r="E6378" s="100" t="s">
        <v>7410</v>
      </c>
    </row>
    <row r="6379" spans="1:5" ht="15" customHeight="1" x14ac:dyDescent="0.35">
      <c r="A6379" s="1705">
        <v>73201</v>
      </c>
      <c r="B6379" s="1706">
        <v>1.1299999999999999</v>
      </c>
      <c r="C6379" s="100" t="s">
        <v>7688</v>
      </c>
      <c r="E6379" s="1705" t="s">
        <v>7428</v>
      </c>
    </row>
    <row r="6380" spans="1:5" ht="15" customHeight="1" x14ac:dyDescent="0.35">
      <c r="A6380" s="1705">
        <v>73201</v>
      </c>
      <c r="B6380" s="1706">
        <v>1.1299999999999999</v>
      </c>
      <c r="C6380" s="100" t="s">
        <v>6765</v>
      </c>
      <c r="E6380" s="1705" t="s">
        <v>7428</v>
      </c>
    </row>
    <row r="6381" spans="1:5" ht="15" customHeight="1" x14ac:dyDescent="0.35">
      <c r="A6381" s="1705">
        <v>73201</v>
      </c>
      <c r="B6381" s="1706">
        <v>1.1299999999999999</v>
      </c>
      <c r="C6381" s="100" t="s">
        <v>7689</v>
      </c>
      <c r="E6381" s="1705" t="s">
        <v>7428</v>
      </c>
    </row>
    <row r="6382" spans="1:5" ht="15" customHeight="1" x14ac:dyDescent="0.35">
      <c r="A6382" s="1705">
        <v>73201</v>
      </c>
      <c r="B6382" s="1706">
        <v>1.1299999999999999</v>
      </c>
      <c r="C6382" s="100" t="s">
        <v>6766</v>
      </c>
      <c r="E6382" s="1705" t="s">
        <v>7428</v>
      </c>
    </row>
    <row r="6383" spans="1:5" ht="15" customHeight="1" x14ac:dyDescent="0.35">
      <c r="A6383" s="1705">
        <v>73201</v>
      </c>
      <c r="B6383" s="1706">
        <v>1.1299999999999999</v>
      </c>
      <c r="C6383" s="100" t="s">
        <v>6767</v>
      </c>
      <c r="E6383" s="1705" t="s">
        <v>7428</v>
      </c>
    </row>
    <row r="6384" spans="1:5" ht="15" customHeight="1" x14ac:dyDescent="0.35">
      <c r="A6384" s="1705">
        <v>73201</v>
      </c>
      <c r="B6384" s="1706">
        <v>1.1299999999999999</v>
      </c>
      <c r="C6384" s="100" t="s">
        <v>7690</v>
      </c>
      <c r="E6384" s="1705" t="s">
        <v>7428</v>
      </c>
    </row>
    <row r="6385" spans="1:5" ht="15" customHeight="1" x14ac:dyDescent="0.35">
      <c r="A6385" s="1705">
        <v>73201</v>
      </c>
      <c r="B6385" s="1706">
        <v>1.1299999999999999</v>
      </c>
      <c r="C6385" s="100" t="s">
        <v>6770</v>
      </c>
      <c r="E6385" s="1705" t="s">
        <v>7428</v>
      </c>
    </row>
    <row r="6386" spans="1:5" ht="15" customHeight="1" x14ac:dyDescent="0.35">
      <c r="A6386" s="1705">
        <v>73201</v>
      </c>
      <c r="B6386" s="1706">
        <v>1.1299999999999999</v>
      </c>
      <c r="C6386" s="100" t="s">
        <v>7691</v>
      </c>
      <c r="E6386" s="1705" t="s">
        <v>7428</v>
      </c>
    </row>
    <row r="6387" spans="1:5" ht="15" customHeight="1" x14ac:dyDescent="0.35">
      <c r="A6387" s="1705">
        <v>73201</v>
      </c>
      <c r="B6387" s="1706">
        <v>1.1299999999999999</v>
      </c>
      <c r="C6387" s="100" t="s">
        <v>6771</v>
      </c>
      <c r="E6387" s="1705" t="s">
        <v>7428</v>
      </c>
    </row>
    <row r="6388" spans="1:5" ht="15" customHeight="1" x14ac:dyDescent="0.35">
      <c r="A6388" s="1705">
        <v>73201</v>
      </c>
      <c r="B6388" s="1706">
        <v>1.1299999999999999</v>
      </c>
      <c r="C6388" s="100" t="s">
        <v>7692</v>
      </c>
      <c r="E6388" s="1705" t="s">
        <v>7428</v>
      </c>
    </row>
    <row r="6389" spans="1:5" ht="15" customHeight="1" x14ac:dyDescent="0.35">
      <c r="A6389" s="1705">
        <v>73201</v>
      </c>
      <c r="B6389" s="1706">
        <v>1.1299999999999999</v>
      </c>
      <c r="C6389" s="100" t="s">
        <v>6772</v>
      </c>
      <c r="E6389" s="1705" t="s">
        <v>7428</v>
      </c>
    </row>
    <row r="6390" spans="1:5" ht="15" customHeight="1" x14ac:dyDescent="0.35">
      <c r="A6390" s="1705">
        <v>73201</v>
      </c>
      <c r="B6390" s="1706">
        <v>1.1299999999999999</v>
      </c>
      <c r="C6390" s="100" t="s">
        <v>6773</v>
      </c>
      <c r="E6390" s="1705" t="s">
        <v>7428</v>
      </c>
    </row>
    <row r="6391" spans="1:5" ht="15" customHeight="1" x14ac:dyDescent="0.35">
      <c r="A6391" s="1705">
        <v>73201</v>
      </c>
      <c r="B6391" s="1706">
        <v>1.1299999999999999</v>
      </c>
      <c r="C6391" s="100" t="s">
        <v>7693</v>
      </c>
      <c r="E6391" s="1705" t="s">
        <v>7428</v>
      </c>
    </row>
    <row r="6392" spans="1:5" ht="15" customHeight="1" x14ac:dyDescent="0.35">
      <c r="A6392" s="1705">
        <v>73201</v>
      </c>
      <c r="B6392" s="1706">
        <v>1.1299999999999999</v>
      </c>
      <c r="C6392" s="100" t="s">
        <v>6776</v>
      </c>
      <c r="E6392" s="1705" t="s">
        <v>7428</v>
      </c>
    </row>
    <row r="6393" spans="1:5" ht="15" customHeight="1" x14ac:dyDescent="0.35">
      <c r="A6393" s="1705">
        <v>73201</v>
      </c>
      <c r="B6393" s="1706">
        <v>1.1299999999999999</v>
      </c>
      <c r="C6393" s="89" t="s">
        <v>7690</v>
      </c>
      <c r="E6393" s="100" t="s">
        <v>8381</v>
      </c>
    </row>
    <row r="6394" spans="1:5" ht="15" customHeight="1" x14ac:dyDescent="0.35">
      <c r="A6394" s="1705">
        <v>73201</v>
      </c>
      <c r="B6394" s="1706">
        <v>1.1299999999999999</v>
      </c>
      <c r="C6394" s="89" t="s">
        <v>8488</v>
      </c>
      <c r="E6394" s="100" t="s">
        <v>8381</v>
      </c>
    </row>
    <row r="6395" spans="1:5" ht="15" customHeight="1" x14ac:dyDescent="0.35">
      <c r="A6395" s="1705">
        <v>73201</v>
      </c>
      <c r="B6395" s="1706">
        <v>1.1299999999999999</v>
      </c>
      <c r="C6395" s="89" t="s">
        <v>8967</v>
      </c>
      <c r="E6395" s="1705" t="s">
        <v>8689</v>
      </c>
    </row>
    <row r="6396" spans="1:5" ht="15" customHeight="1" x14ac:dyDescent="0.35">
      <c r="A6396" s="1705">
        <v>73201</v>
      </c>
      <c r="B6396" s="1706">
        <v>1.1299999999999999</v>
      </c>
      <c r="C6396" s="89" t="s">
        <v>8968</v>
      </c>
      <c r="E6396" s="1705" t="s">
        <v>8689</v>
      </c>
    </row>
    <row r="6397" spans="1:5" ht="15" customHeight="1" x14ac:dyDescent="0.35">
      <c r="A6397" s="1705">
        <v>73201</v>
      </c>
      <c r="B6397" s="1706">
        <v>1.1299999999999999</v>
      </c>
      <c r="C6397" s="100" t="s">
        <v>9409</v>
      </c>
      <c r="E6397" s="1738" t="s">
        <v>9126</v>
      </c>
    </row>
    <row r="6398" spans="1:5" ht="15" customHeight="1" x14ac:dyDescent="0.35">
      <c r="A6398" s="1705">
        <v>73201</v>
      </c>
      <c r="B6398" s="1706">
        <v>1.1299999999999999</v>
      </c>
      <c r="C6398" s="100" t="s">
        <v>9410</v>
      </c>
      <c r="E6398" s="1738" t="s">
        <v>9126</v>
      </c>
    </row>
    <row r="6399" spans="1:5" ht="15" customHeight="1" x14ac:dyDescent="0.35">
      <c r="A6399" s="1705">
        <v>73201</v>
      </c>
      <c r="B6399" s="1706">
        <v>1.1299999999999999</v>
      </c>
      <c r="C6399" s="100" t="s">
        <v>9411</v>
      </c>
      <c r="E6399" s="1738" t="s">
        <v>9126</v>
      </c>
    </row>
    <row r="6400" spans="1:5" ht="15" customHeight="1" x14ac:dyDescent="0.35">
      <c r="A6400" s="1705">
        <v>73201</v>
      </c>
      <c r="B6400" s="1706">
        <v>1.1299999999999999</v>
      </c>
      <c r="C6400" s="100" t="s">
        <v>9412</v>
      </c>
      <c r="E6400" s="1738" t="s">
        <v>9126</v>
      </c>
    </row>
    <row r="6401" spans="1:5" ht="15" customHeight="1" x14ac:dyDescent="0.35">
      <c r="A6401" s="1705">
        <v>73201</v>
      </c>
      <c r="B6401" s="1706">
        <v>1.1299999999999999</v>
      </c>
      <c r="C6401" s="100" t="s">
        <v>9413</v>
      </c>
      <c r="E6401" s="1738" t="s">
        <v>9126</v>
      </c>
    </row>
    <row r="6402" spans="1:5" ht="15" customHeight="1" x14ac:dyDescent="0.35">
      <c r="A6402" s="1705">
        <v>73201</v>
      </c>
      <c r="B6402" s="1706">
        <v>1.1299999999999999</v>
      </c>
      <c r="C6402" s="100" t="s">
        <v>9414</v>
      </c>
      <c r="E6402" s="1738" t="s">
        <v>9126</v>
      </c>
    </row>
    <row r="6403" spans="1:5" ht="15" customHeight="1" x14ac:dyDescent="0.35">
      <c r="A6403" s="1705">
        <v>73201</v>
      </c>
      <c r="B6403" s="1706">
        <v>1.1299999999999999</v>
      </c>
      <c r="C6403" s="100" t="s">
        <v>9415</v>
      </c>
      <c r="E6403" s="1738" t="s">
        <v>9126</v>
      </c>
    </row>
    <row r="6404" spans="1:5" ht="15" customHeight="1" x14ac:dyDescent="0.35">
      <c r="A6404" s="1705">
        <v>73201</v>
      </c>
      <c r="B6404" s="1706">
        <v>1.1299999999999999</v>
      </c>
      <c r="C6404" s="100" t="s">
        <v>9416</v>
      </c>
      <c r="E6404" s="1738" t="s">
        <v>9126</v>
      </c>
    </row>
    <row r="6405" spans="1:5" ht="15" customHeight="1" x14ac:dyDescent="0.35">
      <c r="A6405" s="1705">
        <v>73201</v>
      </c>
      <c r="B6405" s="1706">
        <v>1.1299999999999999</v>
      </c>
      <c r="C6405" s="100" t="s">
        <v>9940</v>
      </c>
      <c r="E6405" s="1705" t="s">
        <v>9583</v>
      </c>
    </row>
    <row r="6406" spans="1:5" ht="15" customHeight="1" x14ac:dyDescent="0.35">
      <c r="A6406" s="1705">
        <v>73201</v>
      </c>
      <c r="B6406" s="1706">
        <v>1.1299999999999999</v>
      </c>
      <c r="C6406" s="100" t="s">
        <v>9941</v>
      </c>
      <c r="E6406" s="1705" t="s">
        <v>9583</v>
      </c>
    </row>
    <row r="6407" spans="1:5" ht="15" customHeight="1" x14ac:dyDescent="0.35">
      <c r="A6407" s="1705">
        <v>73201</v>
      </c>
      <c r="B6407" s="1706">
        <v>1.1299999999999999</v>
      </c>
      <c r="C6407" s="100" t="s">
        <v>9942</v>
      </c>
      <c r="E6407" s="1705" t="s">
        <v>9583</v>
      </c>
    </row>
    <row r="6408" spans="1:5" ht="15" customHeight="1" x14ac:dyDescent="0.35">
      <c r="A6408" s="1705">
        <v>73201</v>
      </c>
      <c r="B6408" s="1706">
        <v>1.1299999999999999</v>
      </c>
      <c r="C6408" s="100" t="s">
        <v>9942</v>
      </c>
      <c r="E6408" s="1705" t="s">
        <v>9583</v>
      </c>
    </row>
    <row r="6409" spans="1:5" ht="15" customHeight="1" x14ac:dyDescent="0.35">
      <c r="A6409" s="1705">
        <v>73201</v>
      </c>
      <c r="B6409" s="1706">
        <v>1.1299999999999999</v>
      </c>
      <c r="C6409" s="100" t="s">
        <v>9943</v>
      </c>
      <c r="E6409" s="1705" t="s">
        <v>9583</v>
      </c>
    </row>
    <row r="6410" spans="1:5" ht="15" customHeight="1" x14ac:dyDescent="0.35">
      <c r="A6410" s="1705">
        <v>73201</v>
      </c>
      <c r="B6410" s="1706">
        <v>1.1299999999999999</v>
      </c>
      <c r="C6410" s="100" t="s">
        <v>9944</v>
      </c>
      <c r="E6410" s="1705" t="s">
        <v>9583</v>
      </c>
    </row>
    <row r="6411" spans="1:5" ht="15" customHeight="1" x14ac:dyDescent="0.35">
      <c r="A6411" s="1705">
        <v>73201</v>
      </c>
      <c r="B6411" s="1706">
        <v>1.1299999999999999</v>
      </c>
      <c r="C6411" s="100" t="s">
        <v>9945</v>
      </c>
      <c r="E6411" s="1705" t="s">
        <v>9583</v>
      </c>
    </row>
    <row r="6412" spans="1:5" ht="15" customHeight="1" x14ac:dyDescent="0.35">
      <c r="A6412" s="1705">
        <v>73201</v>
      </c>
      <c r="B6412" s="1706">
        <v>1.1299999999999999</v>
      </c>
      <c r="C6412" s="100" t="s">
        <v>9946</v>
      </c>
      <c r="E6412" s="1705" t="s">
        <v>9583</v>
      </c>
    </row>
    <row r="6413" spans="1:5" ht="15" customHeight="1" x14ac:dyDescent="0.35">
      <c r="A6413" s="1705">
        <v>73201</v>
      </c>
      <c r="B6413" s="1706">
        <v>1.1299999999999999</v>
      </c>
      <c r="C6413" s="100" t="s">
        <v>9947</v>
      </c>
      <c r="E6413" s="1705" t="s">
        <v>9583</v>
      </c>
    </row>
    <row r="6414" spans="1:5" ht="15" customHeight="1" x14ac:dyDescent="0.35">
      <c r="A6414" s="1705">
        <v>73201</v>
      </c>
      <c r="B6414" s="1706">
        <v>1.1299999999999999</v>
      </c>
      <c r="C6414" s="100" t="s">
        <v>9948</v>
      </c>
      <c r="E6414" s="1705" t="s">
        <v>9583</v>
      </c>
    </row>
    <row r="6415" spans="1:5" ht="15" customHeight="1" x14ac:dyDescent="0.35">
      <c r="A6415" s="1705">
        <v>73201</v>
      </c>
      <c r="B6415" s="1706">
        <v>1.1299999999999999</v>
      </c>
      <c r="C6415" s="100" t="s">
        <v>9949</v>
      </c>
      <c r="E6415" s="1705" t="s">
        <v>9583</v>
      </c>
    </row>
    <row r="6416" spans="1:5" ht="15" customHeight="1" x14ac:dyDescent="0.35">
      <c r="A6416" s="1705">
        <v>73201</v>
      </c>
      <c r="B6416" s="1706">
        <v>1.1299999999999999</v>
      </c>
      <c r="C6416" s="100" t="s">
        <v>9950</v>
      </c>
      <c r="E6416" s="1705" t="s">
        <v>9583</v>
      </c>
    </row>
    <row r="6417" spans="1:5" ht="15" customHeight="1" x14ac:dyDescent="0.35">
      <c r="A6417" s="1705">
        <v>73201</v>
      </c>
      <c r="B6417" s="1706">
        <v>1.1299999999999999</v>
      </c>
      <c r="C6417" s="100" t="s">
        <v>9951</v>
      </c>
      <c r="E6417" s="1705" t="s">
        <v>9583</v>
      </c>
    </row>
    <row r="6418" spans="1:5" ht="15" customHeight="1" x14ac:dyDescent="0.35">
      <c r="A6418" s="1705">
        <v>73201</v>
      </c>
      <c r="B6418" s="1706">
        <v>1.1299999999999999</v>
      </c>
      <c r="C6418" s="100" t="s">
        <v>9952</v>
      </c>
      <c r="E6418" s="1705" t="s">
        <v>9583</v>
      </c>
    </row>
    <row r="6419" spans="1:5" ht="15" customHeight="1" x14ac:dyDescent="0.35">
      <c r="A6419" s="1705">
        <v>73201</v>
      </c>
      <c r="B6419" s="1706">
        <v>1.1299999999999999</v>
      </c>
      <c r="C6419" s="100" t="s">
        <v>9953</v>
      </c>
      <c r="E6419" s="1705" t="s">
        <v>9583</v>
      </c>
    </row>
    <row r="6420" spans="1:5" ht="15" customHeight="1" x14ac:dyDescent="0.35">
      <c r="A6420" s="1705">
        <v>73201</v>
      </c>
      <c r="B6420" s="1706">
        <v>1.1299999999999999</v>
      </c>
      <c r="C6420" s="100" t="s">
        <v>9954</v>
      </c>
      <c r="E6420" s="1705" t="s">
        <v>9583</v>
      </c>
    </row>
    <row r="6421" spans="1:5" ht="15" customHeight="1" x14ac:dyDescent="0.35">
      <c r="A6421" s="1705">
        <v>73201</v>
      </c>
      <c r="B6421" s="1706">
        <v>1.1299999999999999</v>
      </c>
      <c r="C6421" s="100" t="s">
        <v>12244</v>
      </c>
      <c r="E6421" s="100" t="s">
        <v>12088</v>
      </c>
    </row>
    <row r="6422" spans="1:5" ht="15" customHeight="1" x14ac:dyDescent="0.35">
      <c r="A6422" s="1705">
        <v>73201</v>
      </c>
      <c r="B6422" s="1706">
        <v>1.1299999999999999</v>
      </c>
      <c r="C6422" s="100" t="s">
        <v>12245</v>
      </c>
      <c r="E6422" s="100" t="s">
        <v>12088</v>
      </c>
    </row>
    <row r="6423" spans="1:5" ht="15" customHeight="1" x14ac:dyDescent="0.35">
      <c r="A6423" s="1705">
        <v>73201</v>
      </c>
      <c r="B6423" s="1706">
        <v>1.1299999999999999</v>
      </c>
      <c r="C6423" s="100" t="s">
        <v>12246</v>
      </c>
      <c r="E6423" s="100" t="s">
        <v>12088</v>
      </c>
    </row>
    <row r="6424" spans="1:5" ht="15" customHeight="1" x14ac:dyDescent="0.35">
      <c r="A6424" s="1705">
        <v>73201</v>
      </c>
      <c r="B6424" s="1706">
        <v>1.1299999999999999</v>
      </c>
      <c r="C6424" s="100" t="s">
        <v>12246</v>
      </c>
      <c r="E6424" s="100" t="s">
        <v>12088</v>
      </c>
    </row>
    <row r="6425" spans="1:5" ht="15" customHeight="1" x14ac:dyDescent="0.35">
      <c r="A6425" s="1705">
        <v>73201</v>
      </c>
      <c r="B6425" s="1706">
        <v>1.1299999999999999</v>
      </c>
      <c r="C6425" s="100" t="s">
        <v>12247</v>
      </c>
      <c r="E6425" s="100" t="s">
        <v>12088</v>
      </c>
    </row>
    <row r="6426" spans="1:5" ht="15" customHeight="1" x14ac:dyDescent="0.35">
      <c r="A6426" s="1705">
        <v>73201</v>
      </c>
      <c r="B6426" s="1706">
        <v>1.1299999999999999</v>
      </c>
      <c r="C6426" s="100" t="s">
        <v>12247</v>
      </c>
      <c r="E6426" s="100" t="s">
        <v>12088</v>
      </c>
    </row>
    <row r="6427" spans="1:5" ht="15" customHeight="1" x14ac:dyDescent="0.35">
      <c r="A6427" s="1705">
        <v>73201</v>
      </c>
      <c r="B6427" s="1706">
        <v>1.1299999999999999</v>
      </c>
      <c r="C6427" s="100" t="s">
        <v>12248</v>
      </c>
      <c r="E6427" s="100" t="s">
        <v>12088</v>
      </c>
    </row>
    <row r="6428" spans="1:5" ht="15" customHeight="1" x14ac:dyDescent="0.35">
      <c r="A6428" s="1705">
        <v>73201</v>
      </c>
      <c r="B6428" s="1706">
        <v>1.1299999999999999</v>
      </c>
      <c r="C6428" s="100" t="s">
        <v>12249</v>
      </c>
      <c r="E6428" s="100" t="s">
        <v>12088</v>
      </c>
    </row>
    <row r="6429" spans="1:5" ht="15" customHeight="1" x14ac:dyDescent="0.35">
      <c r="A6429" s="1705">
        <v>73201</v>
      </c>
      <c r="B6429" s="1706">
        <v>1.1299999999999999</v>
      </c>
      <c r="C6429" s="100" t="s">
        <v>12250</v>
      </c>
      <c r="E6429" s="100" t="s">
        <v>12088</v>
      </c>
    </row>
    <row r="6430" spans="1:5" ht="15" customHeight="1" x14ac:dyDescent="0.35">
      <c r="A6430" s="1705">
        <v>73201</v>
      </c>
      <c r="B6430" s="1706">
        <v>1.1299999999999999</v>
      </c>
      <c r="C6430" s="100" t="s">
        <v>12251</v>
      </c>
      <c r="E6430" s="100" t="s">
        <v>12088</v>
      </c>
    </row>
    <row r="6431" spans="1:5" ht="15" customHeight="1" x14ac:dyDescent="0.35">
      <c r="A6431" s="1705">
        <v>73201</v>
      </c>
      <c r="B6431" s="1706">
        <v>1.1299999999999999</v>
      </c>
      <c r="C6431" s="100" t="s">
        <v>12252</v>
      </c>
      <c r="E6431" s="100" t="s">
        <v>12088</v>
      </c>
    </row>
    <row r="6432" spans="1:5" ht="15" customHeight="1" x14ac:dyDescent="0.35">
      <c r="A6432" s="1705">
        <v>73201</v>
      </c>
      <c r="B6432" s="1706">
        <v>1.1299999999999999</v>
      </c>
      <c r="C6432" s="100" t="s">
        <v>12253</v>
      </c>
      <c r="E6432" s="100" t="s">
        <v>12088</v>
      </c>
    </row>
    <row r="6433" spans="1:5" ht="15" customHeight="1" x14ac:dyDescent="0.35">
      <c r="A6433" s="1705">
        <v>73201</v>
      </c>
      <c r="B6433" s="1706">
        <v>1.1299999999999999</v>
      </c>
      <c r="C6433" s="100" t="s">
        <v>12254</v>
      </c>
      <c r="E6433" s="100" t="s">
        <v>12088</v>
      </c>
    </row>
    <row r="6434" spans="1:5" ht="15" customHeight="1" x14ac:dyDescent="0.35">
      <c r="A6434" s="1705">
        <v>73201</v>
      </c>
      <c r="B6434" s="1706">
        <v>1.1299999999999999</v>
      </c>
      <c r="C6434" s="100" t="s">
        <v>12255</v>
      </c>
      <c r="E6434" s="100" t="s">
        <v>12088</v>
      </c>
    </row>
    <row r="6435" spans="1:5" ht="15" customHeight="1" x14ac:dyDescent="0.35">
      <c r="A6435" s="1705">
        <v>73201</v>
      </c>
      <c r="B6435" s="1706">
        <v>1.1299999999999999</v>
      </c>
      <c r="C6435" s="100" t="s">
        <v>12256</v>
      </c>
      <c r="E6435" s="100" t="s">
        <v>12088</v>
      </c>
    </row>
    <row r="6436" spans="1:5" ht="15" customHeight="1" x14ac:dyDescent="0.35">
      <c r="A6436" s="1705">
        <v>73201</v>
      </c>
      <c r="B6436" s="1706">
        <v>1.1299999999999999</v>
      </c>
      <c r="C6436" s="100" t="s">
        <v>12257</v>
      </c>
      <c r="E6436" s="100" t="s">
        <v>12088</v>
      </c>
    </row>
    <row r="6437" spans="1:5" ht="15" customHeight="1" x14ac:dyDescent="0.35">
      <c r="A6437" s="1705">
        <v>73201</v>
      </c>
      <c r="B6437" s="1706">
        <v>1.1299999999999999</v>
      </c>
      <c r="C6437" s="100" t="s">
        <v>12258</v>
      </c>
      <c r="E6437" s="100" t="s">
        <v>12088</v>
      </c>
    </row>
    <row r="6438" spans="1:5" ht="15" customHeight="1" x14ac:dyDescent="0.35">
      <c r="A6438" s="1705">
        <v>73201</v>
      </c>
      <c r="B6438" s="1706">
        <v>1.1299999999999999</v>
      </c>
      <c r="C6438" s="100" t="s">
        <v>12259</v>
      </c>
      <c r="E6438" s="100" t="s">
        <v>12088</v>
      </c>
    </row>
    <row r="6439" spans="1:5" ht="15" customHeight="1" x14ac:dyDescent="0.35">
      <c r="A6439" s="1705">
        <v>73201</v>
      </c>
      <c r="B6439" s="1706">
        <v>1.1299999999999999</v>
      </c>
      <c r="C6439" s="100" t="s">
        <v>12980</v>
      </c>
      <c r="E6439" s="1705" t="s">
        <v>12542</v>
      </c>
    </row>
    <row r="6440" spans="1:5" ht="15" customHeight="1" x14ac:dyDescent="0.35">
      <c r="A6440" s="1705">
        <v>73201</v>
      </c>
      <c r="B6440" s="1706">
        <v>1.1299999999999999</v>
      </c>
      <c r="C6440" s="100" t="s">
        <v>12981</v>
      </c>
      <c r="E6440" s="1705" t="s">
        <v>12542</v>
      </c>
    </row>
    <row r="6441" spans="1:5" ht="15" customHeight="1" x14ac:dyDescent="0.35">
      <c r="A6441" s="1705">
        <v>73201</v>
      </c>
      <c r="B6441" s="1706">
        <v>1.1299999999999999</v>
      </c>
      <c r="C6441" s="100" t="s">
        <v>12982</v>
      </c>
      <c r="E6441" s="1705" t="s">
        <v>12542</v>
      </c>
    </row>
    <row r="6442" spans="1:5" ht="15" customHeight="1" x14ac:dyDescent="0.35">
      <c r="A6442" s="1705">
        <v>73201</v>
      </c>
      <c r="B6442" s="1706">
        <v>1.1299999999999999</v>
      </c>
      <c r="C6442" s="100" t="s">
        <v>12983</v>
      </c>
      <c r="E6442" s="1705" t="s">
        <v>12542</v>
      </c>
    </row>
    <row r="6443" spans="1:5" ht="15" customHeight="1" x14ac:dyDescent="0.35">
      <c r="A6443" s="1705">
        <v>73201</v>
      </c>
      <c r="B6443" s="1706">
        <v>1.1299999999999999</v>
      </c>
      <c r="C6443" s="100" t="s">
        <v>12984</v>
      </c>
      <c r="E6443" s="1705" t="s">
        <v>12542</v>
      </c>
    </row>
    <row r="6444" spans="1:5" ht="15" customHeight="1" x14ac:dyDescent="0.35">
      <c r="A6444" s="1705">
        <v>73201</v>
      </c>
      <c r="B6444" s="1706">
        <v>1.1299999999999999</v>
      </c>
      <c r="C6444" s="100" t="s">
        <v>12985</v>
      </c>
      <c r="E6444" s="1705" t="s">
        <v>12542</v>
      </c>
    </row>
    <row r="6445" spans="1:5" ht="15" customHeight="1" x14ac:dyDescent="0.35">
      <c r="A6445" s="1705">
        <v>73201</v>
      </c>
      <c r="B6445" s="1706">
        <v>1.1299999999999999</v>
      </c>
      <c r="C6445" s="100" t="s">
        <v>12986</v>
      </c>
      <c r="E6445" s="1705" t="s">
        <v>12542</v>
      </c>
    </row>
    <row r="6446" spans="1:5" ht="15" customHeight="1" x14ac:dyDescent="0.35">
      <c r="A6446" s="1705">
        <v>73201</v>
      </c>
      <c r="B6446" s="1706">
        <v>1.1299999999999999</v>
      </c>
      <c r="C6446" s="100" t="s">
        <v>12987</v>
      </c>
      <c r="E6446" s="1705" t="s">
        <v>12542</v>
      </c>
    </row>
    <row r="6447" spans="1:5" ht="15" customHeight="1" x14ac:dyDescent="0.35">
      <c r="A6447" s="1705">
        <v>73201</v>
      </c>
      <c r="B6447" s="1706">
        <v>1.1299999999999999</v>
      </c>
      <c r="C6447" s="100" t="s">
        <v>12988</v>
      </c>
      <c r="E6447" s="1705" t="s">
        <v>12542</v>
      </c>
    </row>
    <row r="6448" spans="1:5" ht="15" customHeight="1" x14ac:dyDescent="0.35">
      <c r="A6448" s="1705">
        <v>73201</v>
      </c>
      <c r="B6448" s="1706">
        <v>1.1299999999999999</v>
      </c>
      <c r="C6448" s="100" t="s">
        <v>12989</v>
      </c>
      <c r="E6448" s="1705" t="s">
        <v>12542</v>
      </c>
    </row>
    <row r="6449" spans="1:5" ht="15" customHeight="1" x14ac:dyDescent="0.35">
      <c r="A6449" s="1705">
        <v>73201</v>
      </c>
      <c r="B6449" s="1706">
        <v>1.1299999999999999</v>
      </c>
      <c r="C6449" s="100" t="s">
        <v>12990</v>
      </c>
      <c r="E6449" s="1705" t="s">
        <v>12542</v>
      </c>
    </row>
    <row r="6450" spans="1:5" ht="15" customHeight="1" x14ac:dyDescent="0.35">
      <c r="A6450" s="1705">
        <v>73201</v>
      </c>
      <c r="B6450" s="1706">
        <v>1.1299999999999999</v>
      </c>
      <c r="C6450" s="100" t="s">
        <v>12991</v>
      </c>
      <c r="E6450" s="1705" t="s">
        <v>12542</v>
      </c>
    </row>
    <row r="6451" spans="1:5" ht="15" customHeight="1" x14ac:dyDescent="0.35">
      <c r="A6451" s="1705">
        <v>73201</v>
      </c>
      <c r="B6451" s="1706">
        <v>1.1299999999999999</v>
      </c>
      <c r="C6451" s="100" t="s">
        <v>12992</v>
      </c>
      <c r="E6451" s="1705" t="s">
        <v>12542</v>
      </c>
    </row>
    <row r="6452" spans="1:5" ht="15" customHeight="1" x14ac:dyDescent="0.35">
      <c r="A6452" s="1705">
        <v>73201</v>
      </c>
      <c r="B6452" s="1706">
        <v>1.1299999999999999</v>
      </c>
      <c r="C6452" s="100" t="s">
        <v>12993</v>
      </c>
      <c r="E6452" s="1705" t="s">
        <v>12542</v>
      </c>
    </row>
    <row r="6453" spans="1:5" ht="15" customHeight="1" x14ac:dyDescent="0.35">
      <c r="A6453" s="1705">
        <v>73201</v>
      </c>
      <c r="B6453" s="1706">
        <v>1.1299999999999999</v>
      </c>
      <c r="C6453" s="100" t="s">
        <v>12994</v>
      </c>
      <c r="E6453" s="1705" t="s">
        <v>12542</v>
      </c>
    </row>
    <row r="6454" spans="1:5" ht="15" customHeight="1" x14ac:dyDescent="0.35">
      <c r="A6454" s="1705">
        <v>73201</v>
      </c>
      <c r="B6454" s="1706">
        <v>1.1299999999999999</v>
      </c>
      <c r="C6454" s="100" t="s">
        <v>12995</v>
      </c>
      <c r="E6454" s="1705" t="s">
        <v>12542</v>
      </c>
    </row>
    <row r="6455" spans="1:5" ht="15" customHeight="1" x14ac:dyDescent="0.35">
      <c r="A6455" s="1705">
        <v>73201</v>
      </c>
      <c r="B6455" s="1706">
        <v>1.1299999999999999</v>
      </c>
      <c r="C6455" s="100" t="s">
        <v>12996</v>
      </c>
      <c r="E6455" s="1705" t="s">
        <v>12542</v>
      </c>
    </row>
    <row r="6456" spans="1:5" ht="15" customHeight="1" x14ac:dyDescent="0.35">
      <c r="A6456" s="1705">
        <v>73201</v>
      </c>
      <c r="B6456" s="1706">
        <v>1.1299999999999999</v>
      </c>
      <c r="C6456" s="100" t="s">
        <v>12997</v>
      </c>
      <c r="E6456" s="1705" t="s">
        <v>12542</v>
      </c>
    </row>
    <row r="6457" spans="1:5" ht="15" customHeight="1" x14ac:dyDescent="0.35">
      <c r="A6457" s="1705">
        <v>73201</v>
      </c>
      <c r="B6457" s="1706">
        <v>1.1299999999999999</v>
      </c>
      <c r="C6457" s="100" t="s">
        <v>12998</v>
      </c>
      <c r="E6457" s="1705" t="s">
        <v>12542</v>
      </c>
    </row>
    <row r="6458" spans="1:5" ht="15" customHeight="1" x14ac:dyDescent="0.35">
      <c r="A6458" s="1705">
        <v>73201</v>
      </c>
      <c r="B6458" s="1706">
        <v>1.1299999999999999</v>
      </c>
      <c r="C6458" s="100" t="s">
        <v>12999</v>
      </c>
      <c r="E6458" s="1705" t="s">
        <v>12542</v>
      </c>
    </row>
    <row r="6459" spans="1:5" ht="15" customHeight="1" x14ac:dyDescent="0.35">
      <c r="A6459" s="1705">
        <v>73201</v>
      </c>
      <c r="B6459" s="1706">
        <v>1.1299999999999999</v>
      </c>
      <c r="C6459" s="100" t="s">
        <v>4024</v>
      </c>
      <c r="E6459" s="1705" t="s">
        <v>13383</v>
      </c>
    </row>
    <row r="6460" spans="1:5" ht="15" customHeight="1" x14ac:dyDescent="0.35">
      <c r="A6460" s="1705">
        <v>73201</v>
      </c>
      <c r="B6460" s="1706">
        <v>1.1299999999999999</v>
      </c>
      <c r="C6460" s="100" t="s">
        <v>4025</v>
      </c>
      <c r="E6460" s="1705" t="s">
        <v>13383</v>
      </c>
    </row>
    <row r="6461" spans="1:5" ht="15" customHeight="1" x14ac:dyDescent="0.35">
      <c r="A6461" s="1705">
        <v>73202</v>
      </c>
      <c r="B6461" s="1706">
        <v>1.19</v>
      </c>
      <c r="C6461" s="100" t="s">
        <v>2906</v>
      </c>
      <c r="E6461" s="1705" t="s">
        <v>19</v>
      </c>
    </row>
    <row r="6462" spans="1:5" ht="15" customHeight="1" x14ac:dyDescent="0.35">
      <c r="A6462" s="1705">
        <v>73202</v>
      </c>
      <c r="B6462" s="1706">
        <v>1.19</v>
      </c>
      <c r="C6462" s="100" t="s">
        <v>2907</v>
      </c>
      <c r="E6462" s="1705" t="s">
        <v>19</v>
      </c>
    </row>
    <row r="6463" spans="1:5" ht="15" customHeight="1" x14ac:dyDescent="0.35">
      <c r="A6463" s="1705">
        <v>73202</v>
      </c>
      <c r="B6463" s="1706">
        <v>1.19</v>
      </c>
      <c r="C6463" s="100" t="s">
        <v>453</v>
      </c>
      <c r="E6463" s="1705" t="s">
        <v>182</v>
      </c>
    </row>
    <row r="6464" spans="1:5" ht="15" customHeight="1" x14ac:dyDescent="0.35">
      <c r="A6464" s="1705">
        <v>73202</v>
      </c>
      <c r="B6464" s="1706">
        <v>1.19</v>
      </c>
      <c r="C6464" s="100" t="s">
        <v>454</v>
      </c>
      <c r="E6464" s="1705" t="s">
        <v>182</v>
      </c>
    </row>
    <row r="6465" spans="1:5" ht="15" customHeight="1" x14ac:dyDescent="0.35">
      <c r="A6465" s="1705">
        <v>73202</v>
      </c>
      <c r="B6465" s="1706">
        <v>1.19</v>
      </c>
      <c r="C6465" s="100" t="s">
        <v>1733</v>
      </c>
      <c r="E6465" s="1705" t="s">
        <v>875</v>
      </c>
    </row>
    <row r="6466" spans="1:5" ht="15" customHeight="1" x14ac:dyDescent="0.35">
      <c r="A6466" s="1705">
        <v>73202</v>
      </c>
      <c r="B6466" s="1706">
        <v>1.19</v>
      </c>
      <c r="C6466" s="100" t="s">
        <v>1734</v>
      </c>
      <c r="E6466" s="1705" t="s">
        <v>875</v>
      </c>
    </row>
    <row r="6467" spans="1:5" ht="15" customHeight="1" x14ac:dyDescent="0.35">
      <c r="A6467" s="1705">
        <v>73202</v>
      </c>
      <c r="B6467" s="1706">
        <v>1.19</v>
      </c>
      <c r="C6467" s="100" t="s">
        <v>1132</v>
      </c>
      <c r="E6467" s="1705" t="s">
        <v>879</v>
      </c>
    </row>
    <row r="6468" spans="1:5" ht="15" customHeight="1" x14ac:dyDescent="0.35">
      <c r="A6468" s="1705">
        <v>73202</v>
      </c>
      <c r="B6468" s="1706">
        <v>1.19</v>
      </c>
      <c r="C6468" s="100" t="s">
        <v>1133</v>
      </c>
      <c r="E6468" s="1705" t="s">
        <v>879</v>
      </c>
    </row>
    <row r="6469" spans="1:5" ht="15" customHeight="1" x14ac:dyDescent="0.35">
      <c r="A6469" s="1705">
        <v>73202</v>
      </c>
      <c r="B6469" s="1706">
        <v>1.19</v>
      </c>
      <c r="C6469" s="100" t="s">
        <v>1407</v>
      </c>
      <c r="E6469" s="1705" t="s">
        <v>1280</v>
      </c>
    </row>
    <row r="6470" spans="1:5" ht="15" customHeight="1" x14ac:dyDescent="0.35">
      <c r="A6470" s="1705">
        <v>73202</v>
      </c>
      <c r="B6470" s="1706">
        <v>1.19</v>
      </c>
      <c r="C6470" s="100" t="s">
        <v>1408</v>
      </c>
      <c r="E6470" s="1705" t="s">
        <v>1280</v>
      </c>
    </row>
    <row r="6471" spans="1:5" ht="15" customHeight="1" x14ac:dyDescent="0.35">
      <c r="A6471" s="1705">
        <v>73202</v>
      </c>
      <c r="B6471" s="1706">
        <v>1.19</v>
      </c>
      <c r="C6471" s="100" t="s">
        <v>2024</v>
      </c>
      <c r="E6471" s="1705" t="s">
        <v>1755</v>
      </c>
    </row>
    <row r="6472" spans="1:5" ht="15" customHeight="1" x14ac:dyDescent="0.35">
      <c r="A6472" s="1705">
        <v>73202</v>
      </c>
      <c r="B6472" s="1706">
        <v>1.19</v>
      </c>
      <c r="C6472" s="100" t="s">
        <v>2025</v>
      </c>
      <c r="E6472" s="1705" t="s">
        <v>1755</v>
      </c>
    </row>
    <row r="6473" spans="1:5" ht="15" customHeight="1" x14ac:dyDescent="0.35">
      <c r="A6473" s="1705">
        <v>73202</v>
      </c>
      <c r="B6473" s="1706">
        <v>1.19</v>
      </c>
      <c r="C6473" s="100" t="s">
        <v>2026</v>
      </c>
      <c r="E6473" s="1705" t="s">
        <v>1755</v>
      </c>
    </row>
    <row r="6474" spans="1:5" ht="15" customHeight="1" x14ac:dyDescent="0.35">
      <c r="A6474" s="1705">
        <v>73202</v>
      </c>
      <c r="B6474" s="1706">
        <v>1.19</v>
      </c>
      <c r="C6474" s="100" t="s">
        <v>2027</v>
      </c>
      <c r="E6474" s="1705" t="s">
        <v>1755</v>
      </c>
    </row>
    <row r="6475" spans="1:5" ht="15" customHeight="1" x14ac:dyDescent="0.35">
      <c r="A6475" s="1705">
        <v>73202</v>
      </c>
      <c r="B6475" s="1706">
        <v>1.19</v>
      </c>
      <c r="C6475" s="100" t="s">
        <v>2449</v>
      </c>
      <c r="E6475" s="1705" t="s">
        <v>2237</v>
      </c>
    </row>
    <row r="6476" spans="1:5" ht="15" customHeight="1" x14ac:dyDescent="0.35">
      <c r="A6476" s="1705">
        <v>73202</v>
      </c>
      <c r="B6476" s="1706">
        <v>1.19</v>
      </c>
      <c r="C6476" s="100" t="s">
        <v>2450</v>
      </c>
      <c r="E6476" s="1705" t="s">
        <v>2237</v>
      </c>
    </row>
    <row r="6477" spans="1:5" ht="15" customHeight="1" x14ac:dyDescent="0.35">
      <c r="A6477" s="1705">
        <v>73202</v>
      </c>
      <c r="B6477" s="1706">
        <v>1.19</v>
      </c>
      <c r="C6477" s="100" t="s">
        <v>2451</v>
      </c>
      <c r="E6477" s="1705" t="s">
        <v>2237</v>
      </c>
    </row>
    <row r="6478" spans="1:5" ht="15" customHeight="1" x14ac:dyDescent="0.35">
      <c r="A6478" s="1705">
        <v>73202</v>
      </c>
      <c r="B6478" s="1706">
        <v>1.19</v>
      </c>
      <c r="C6478" s="100" t="s">
        <v>2452</v>
      </c>
      <c r="E6478" s="1705" t="s">
        <v>2237</v>
      </c>
    </row>
    <row r="6479" spans="1:5" ht="15" customHeight="1" x14ac:dyDescent="0.35">
      <c r="A6479" s="1705">
        <v>73202</v>
      </c>
      <c r="B6479" s="1706">
        <v>1.19</v>
      </c>
      <c r="C6479" s="100" t="s">
        <v>2453</v>
      </c>
      <c r="E6479" s="1705" t="s">
        <v>2237</v>
      </c>
    </row>
    <row r="6480" spans="1:5" ht="15" customHeight="1" x14ac:dyDescent="0.35">
      <c r="A6480" s="1705">
        <v>73202</v>
      </c>
      <c r="B6480" s="1706">
        <v>1.19</v>
      </c>
      <c r="C6480" s="100" t="s">
        <v>2454</v>
      </c>
      <c r="E6480" s="1705" t="s">
        <v>2237</v>
      </c>
    </row>
    <row r="6481" spans="1:9" ht="15" customHeight="1" x14ac:dyDescent="0.35">
      <c r="A6481" s="1705">
        <v>73202</v>
      </c>
      <c r="B6481" s="1706">
        <v>1.19</v>
      </c>
      <c r="C6481" s="100" t="s">
        <v>2455</v>
      </c>
      <c r="E6481" s="1705" t="s">
        <v>2237</v>
      </c>
    </row>
    <row r="6482" spans="1:9" ht="15" customHeight="1" x14ac:dyDescent="0.35">
      <c r="A6482" s="1705">
        <v>73202</v>
      </c>
      <c r="B6482" s="1706">
        <v>1.19</v>
      </c>
      <c r="C6482" s="100" t="s">
        <v>2456</v>
      </c>
      <c r="E6482" s="1705" t="s">
        <v>2237</v>
      </c>
    </row>
    <row r="6483" spans="1:9" ht="15" customHeight="1" x14ac:dyDescent="0.35">
      <c r="A6483" s="1705">
        <v>73202</v>
      </c>
      <c r="B6483" s="1706">
        <v>1.19</v>
      </c>
      <c r="C6483" s="100" t="s">
        <v>2457</v>
      </c>
      <c r="E6483" s="1705" t="s">
        <v>2237</v>
      </c>
    </row>
    <row r="6484" spans="1:9" ht="15" customHeight="1" x14ac:dyDescent="0.35">
      <c r="A6484" s="1705">
        <v>73202</v>
      </c>
      <c r="B6484" s="1706">
        <v>1.19</v>
      </c>
      <c r="C6484" s="100" t="s">
        <v>2458</v>
      </c>
      <c r="E6484" s="1705" t="s">
        <v>2237</v>
      </c>
    </row>
    <row r="6485" spans="1:9" ht="15" customHeight="1" x14ac:dyDescent="0.35">
      <c r="A6485" s="1705">
        <v>73202</v>
      </c>
      <c r="B6485" s="1706">
        <v>1.19</v>
      </c>
      <c r="C6485" s="100" t="s">
        <v>2459</v>
      </c>
      <c r="E6485" s="1705" t="s">
        <v>2237</v>
      </c>
    </row>
    <row r="6486" spans="1:9" ht="15" customHeight="1" x14ac:dyDescent="0.35">
      <c r="A6486" s="1705">
        <v>73202</v>
      </c>
      <c r="B6486" s="1706">
        <v>1.19</v>
      </c>
      <c r="C6486" s="100" t="s">
        <v>2460</v>
      </c>
      <c r="E6486" s="1705" t="s">
        <v>2237</v>
      </c>
    </row>
    <row r="6487" spans="1:9" ht="15" customHeight="1" x14ac:dyDescent="0.35">
      <c r="A6487" s="1705">
        <v>73202</v>
      </c>
      <c r="B6487" s="1706">
        <v>1.19</v>
      </c>
      <c r="C6487" s="100" t="s">
        <v>2461</v>
      </c>
      <c r="E6487" s="1705" t="s">
        <v>2237</v>
      </c>
    </row>
    <row r="6488" spans="1:9" ht="15" customHeight="1" x14ac:dyDescent="0.35">
      <c r="A6488" s="1705">
        <v>73202</v>
      </c>
      <c r="B6488" s="1706">
        <v>1.19</v>
      </c>
      <c r="C6488" s="100" t="s">
        <v>2462</v>
      </c>
      <c r="E6488" s="1705" t="s">
        <v>2237</v>
      </c>
    </row>
    <row r="6489" spans="1:9" ht="15" customHeight="1" x14ac:dyDescent="0.35">
      <c r="A6489" s="1705">
        <v>73202</v>
      </c>
      <c r="B6489" s="1706">
        <v>1.19</v>
      </c>
      <c r="C6489" s="100" t="s">
        <v>3460</v>
      </c>
      <c r="E6489" s="1705" t="s">
        <v>2994</v>
      </c>
    </row>
    <row r="6490" spans="1:9" ht="15" customHeight="1" x14ac:dyDescent="0.35">
      <c r="A6490" s="1705">
        <v>73202</v>
      </c>
      <c r="B6490" s="1706">
        <v>1.19</v>
      </c>
      <c r="C6490" s="100" t="s">
        <v>3461</v>
      </c>
      <c r="E6490" s="1705" t="s">
        <v>2994</v>
      </c>
    </row>
    <row r="6491" spans="1:9" ht="15" customHeight="1" x14ac:dyDescent="0.35">
      <c r="A6491" s="1705">
        <v>73202</v>
      </c>
      <c r="B6491" s="1706">
        <v>1.19</v>
      </c>
      <c r="C6491" s="100" t="s">
        <v>3462</v>
      </c>
      <c r="E6491" s="1705" t="s">
        <v>2994</v>
      </c>
    </row>
    <row r="6492" spans="1:9" ht="15" customHeight="1" x14ac:dyDescent="0.35">
      <c r="A6492" s="1705">
        <v>73202</v>
      </c>
      <c r="B6492" s="1706">
        <v>1.19</v>
      </c>
      <c r="C6492" s="100" t="s">
        <v>3463</v>
      </c>
      <c r="E6492" s="1705" t="s">
        <v>2994</v>
      </c>
    </row>
    <row r="6493" spans="1:9" ht="15" customHeight="1" x14ac:dyDescent="0.35">
      <c r="A6493" s="1705">
        <v>73202</v>
      </c>
      <c r="B6493" s="1706">
        <v>1.19</v>
      </c>
      <c r="C6493" s="100" t="s">
        <v>3464</v>
      </c>
      <c r="E6493" s="1705" t="s">
        <v>2994</v>
      </c>
    </row>
    <row r="6494" spans="1:9" ht="15" customHeight="1" x14ac:dyDescent="0.35">
      <c r="A6494" s="1705">
        <v>73202</v>
      </c>
      <c r="B6494" s="1706">
        <v>1.19</v>
      </c>
      <c r="C6494" s="100" t="s">
        <v>3465</v>
      </c>
      <c r="E6494" s="1705" t="s">
        <v>2994</v>
      </c>
    </row>
    <row r="6495" spans="1:9" ht="15" customHeight="1" x14ac:dyDescent="0.35">
      <c r="A6495" s="1705">
        <v>73202</v>
      </c>
      <c r="B6495" s="1706">
        <v>1.19</v>
      </c>
      <c r="C6495" s="100" t="s">
        <v>3466</v>
      </c>
      <c r="E6495" s="1705" t="s">
        <v>2994</v>
      </c>
    </row>
    <row r="6496" spans="1:9" ht="15" customHeight="1" x14ac:dyDescent="0.35">
      <c r="A6496" s="1705">
        <v>73202</v>
      </c>
      <c r="B6496" s="1706">
        <v>1.19</v>
      </c>
      <c r="C6496" s="100" t="s">
        <v>3467</v>
      </c>
      <c r="E6496" s="1705" t="s">
        <v>2994</v>
      </c>
      <c r="F6496" s="100"/>
      <c r="I6496" s="100"/>
    </row>
    <row r="6497" spans="1:5" ht="15" customHeight="1" x14ac:dyDescent="0.35">
      <c r="A6497" s="1705">
        <v>73202</v>
      </c>
      <c r="B6497" s="1706">
        <v>1.19</v>
      </c>
      <c r="C6497" s="100" t="s">
        <v>3468</v>
      </c>
      <c r="E6497" s="1705" t="s">
        <v>2994</v>
      </c>
    </row>
    <row r="6498" spans="1:5" ht="15" customHeight="1" x14ac:dyDescent="0.35">
      <c r="A6498" s="1705">
        <v>73202</v>
      </c>
      <c r="B6498" s="1706">
        <v>1.19</v>
      </c>
      <c r="C6498" s="100" t="s">
        <v>3469</v>
      </c>
      <c r="E6498" s="1705" t="s">
        <v>2994</v>
      </c>
    </row>
    <row r="6499" spans="1:5" ht="15" customHeight="1" x14ac:dyDescent="0.35">
      <c r="A6499" s="1705">
        <v>73202</v>
      </c>
      <c r="B6499" s="1706">
        <v>1.19</v>
      </c>
      <c r="C6499" s="100" t="s">
        <v>3470</v>
      </c>
      <c r="E6499" s="1705" t="s">
        <v>2994</v>
      </c>
    </row>
    <row r="6500" spans="1:5" ht="15" customHeight="1" x14ac:dyDescent="0.35">
      <c r="A6500" s="1705">
        <v>73202</v>
      </c>
      <c r="B6500" s="1706">
        <v>1.19</v>
      </c>
      <c r="C6500" s="100" t="s">
        <v>3471</v>
      </c>
      <c r="E6500" s="1705" t="s">
        <v>2994</v>
      </c>
    </row>
    <row r="6501" spans="1:5" ht="15" customHeight="1" x14ac:dyDescent="0.35">
      <c r="A6501" s="1705">
        <v>73202</v>
      </c>
      <c r="B6501" s="1706">
        <v>1.19</v>
      </c>
      <c r="C6501" s="100" t="s">
        <v>3472</v>
      </c>
      <c r="E6501" s="1705" t="s">
        <v>2994</v>
      </c>
    </row>
    <row r="6502" spans="1:5" ht="15" customHeight="1" x14ac:dyDescent="0.35">
      <c r="A6502" s="1705">
        <v>73202</v>
      </c>
      <c r="B6502" s="1706">
        <v>1.19</v>
      </c>
      <c r="C6502" s="100" t="s">
        <v>3473</v>
      </c>
      <c r="E6502" s="1705" t="s">
        <v>2994</v>
      </c>
    </row>
    <row r="6503" spans="1:5" ht="15" customHeight="1" x14ac:dyDescent="0.35">
      <c r="A6503" s="1705">
        <v>73202</v>
      </c>
      <c r="B6503" s="1706">
        <v>1.19</v>
      </c>
      <c r="C6503" s="100" t="s">
        <v>3474</v>
      </c>
      <c r="E6503" s="1705" t="s">
        <v>2994</v>
      </c>
    </row>
    <row r="6504" spans="1:5" ht="15" customHeight="1" x14ac:dyDescent="0.35">
      <c r="A6504" s="1705">
        <v>73202</v>
      </c>
      <c r="B6504" s="1706">
        <v>1.19</v>
      </c>
      <c r="C6504" s="100" t="s">
        <v>4486</v>
      </c>
      <c r="E6504" s="1705" t="s">
        <v>4266</v>
      </c>
    </row>
    <row r="6505" spans="1:5" ht="15" customHeight="1" x14ac:dyDescent="0.35">
      <c r="A6505" s="1705">
        <v>73202</v>
      </c>
      <c r="B6505" s="1706">
        <v>1.19</v>
      </c>
      <c r="C6505" s="100" t="s">
        <v>4487</v>
      </c>
      <c r="E6505" s="1705" t="s">
        <v>4266</v>
      </c>
    </row>
    <row r="6506" spans="1:5" ht="15" customHeight="1" x14ac:dyDescent="0.35">
      <c r="A6506" s="1705">
        <v>73202</v>
      </c>
      <c r="B6506" s="1706">
        <v>1.19</v>
      </c>
      <c r="C6506" s="100" t="s">
        <v>4488</v>
      </c>
      <c r="E6506" s="1705" t="s">
        <v>4266</v>
      </c>
    </row>
    <row r="6507" spans="1:5" ht="15" customHeight="1" x14ac:dyDescent="0.35">
      <c r="A6507" s="1705">
        <v>73202</v>
      </c>
      <c r="B6507" s="1706">
        <v>1.19</v>
      </c>
      <c r="C6507" s="100" t="s">
        <v>4489</v>
      </c>
      <c r="E6507" s="1705" t="s">
        <v>4266</v>
      </c>
    </row>
    <row r="6508" spans="1:5" ht="15" customHeight="1" x14ac:dyDescent="0.35">
      <c r="A6508" s="1705">
        <v>73202</v>
      </c>
      <c r="B6508" s="1706">
        <v>1.19</v>
      </c>
      <c r="C6508" s="100" t="s">
        <v>4490</v>
      </c>
      <c r="E6508" s="1705" t="s">
        <v>4266</v>
      </c>
    </row>
    <row r="6509" spans="1:5" ht="15" customHeight="1" x14ac:dyDescent="0.35">
      <c r="A6509" s="1705">
        <v>73202</v>
      </c>
      <c r="B6509" s="1706">
        <v>1.19</v>
      </c>
      <c r="C6509" s="100" t="s">
        <v>4491</v>
      </c>
      <c r="E6509" s="1705" t="s">
        <v>4266</v>
      </c>
    </row>
    <row r="6510" spans="1:5" ht="15" customHeight="1" x14ac:dyDescent="0.35">
      <c r="A6510" s="1705">
        <v>73202</v>
      </c>
      <c r="B6510" s="1706">
        <v>1.19</v>
      </c>
      <c r="C6510" s="89" t="s">
        <v>4492</v>
      </c>
      <c r="E6510" s="1705" t="s">
        <v>4266</v>
      </c>
    </row>
    <row r="6511" spans="1:5" ht="15" customHeight="1" x14ac:dyDescent="0.35">
      <c r="A6511" s="1705">
        <v>73202</v>
      </c>
      <c r="B6511" s="1706">
        <v>1.19</v>
      </c>
      <c r="C6511" s="89" t="s">
        <v>4493</v>
      </c>
      <c r="E6511" s="1705" t="s">
        <v>4266</v>
      </c>
    </row>
    <row r="6512" spans="1:5" ht="15" customHeight="1" x14ac:dyDescent="0.35">
      <c r="A6512" s="1705">
        <v>73202</v>
      </c>
      <c r="B6512" s="1706">
        <v>1.19</v>
      </c>
      <c r="C6512" s="100" t="s">
        <v>4494</v>
      </c>
      <c r="E6512" s="1705" t="s">
        <v>4266</v>
      </c>
    </row>
    <row r="6513" spans="1:5" ht="15" customHeight="1" x14ac:dyDescent="0.35">
      <c r="A6513" s="1705">
        <v>73202</v>
      </c>
      <c r="B6513" s="1706">
        <v>1.19</v>
      </c>
      <c r="C6513" s="100" t="s">
        <v>4495</v>
      </c>
      <c r="E6513" s="1705" t="s">
        <v>4266</v>
      </c>
    </row>
    <row r="6514" spans="1:5" ht="15" customHeight="1" x14ac:dyDescent="0.35">
      <c r="A6514" s="1705">
        <v>73202</v>
      </c>
      <c r="B6514" s="1706">
        <v>1.19</v>
      </c>
      <c r="C6514" s="100" t="s">
        <v>4496</v>
      </c>
      <c r="E6514" s="1705" t="s">
        <v>4266</v>
      </c>
    </row>
    <row r="6515" spans="1:5" ht="15" customHeight="1" x14ac:dyDescent="0.35">
      <c r="A6515" s="1705">
        <v>73202</v>
      </c>
      <c r="B6515" s="1706">
        <v>1.19</v>
      </c>
      <c r="C6515" s="100" t="s">
        <v>4497</v>
      </c>
      <c r="E6515" s="1705" t="s">
        <v>4266</v>
      </c>
    </row>
    <row r="6516" spans="1:5" ht="15" customHeight="1" x14ac:dyDescent="0.35">
      <c r="A6516" s="1705">
        <v>73202</v>
      </c>
      <c r="B6516" s="1706">
        <v>1.19</v>
      </c>
      <c r="C6516" s="100" t="s">
        <v>4874</v>
      </c>
      <c r="E6516" s="100" t="s">
        <v>4609</v>
      </c>
    </row>
    <row r="6517" spans="1:5" ht="15" customHeight="1" x14ac:dyDescent="0.35">
      <c r="A6517" s="1705">
        <v>73202</v>
      </c>
      <c r="B6517" s="1706">
        <v>1.19</v>
      </c>
      <c r="C6517" s="100" t="s">
        <v>4875</v>
      </c>
      <c r="E6517" s="100" t="s">
        <v>4609</v>
      </c>
    </row>
    <row r="6518" spans="1:5" ht="15" customHeight="1" x14ac:dyDescent="0.35">
      <c r="A6518" s="1705">
        <v>73202</v>
      </c>
      <c r="B6518" s="1706">
        <v>1.19</v>
      </c>
      <c r="C6518" s="100" t="s">
        <v>4876</v>
      </c>
      <c r="E6518" s="100" t="s">
        <v>4609</v>
      </c>
    </row>
    <row r="6519" spans="1:5" ht="15" customHeight="1" x14ac:dyDescent="0.35">
      <c r="A6519" s="1705">
        <v>73202</v>
      </c>
      <c r="B6519" s="1706">
        <v>1.19</v>
      </c>
      <c r="C6519" s="100" t="s">
        <v>5111</v>
      </c>
      <c r="E6519" s="100" t="s">
        <v>4946</v>
      </c>
    </row>
    <row r="6520" spans="1:5" ht="15" customHeight="1" x14ac:dyDescent="0.35">
      <c r="A6520" s="1705">
        <v>73202</v>
      </c>
      <c r="B6520" s="1706">
        <v>1.19</v>
      </c>
      <c r="C6520" s="100" t="s">
        <v>5337</v>
      </c>
      <c r="E6520" s="100" t="s">
        <v>5155</v>
      </c>
    </row>
    <row r="6521" spans="1:5" ht="15" customHeight="1" x14ac:dyDescent="0.35">
      <c r="A6521" s="1705">
        <v>73202</v>
      </c>
      <c r="B6521" s="1706">
        <v>1.19</v>
      </c>
      <c r="C6521" s="100" t="s">
        <v>5338</v>
      </c>
      <c r="E6521" s="100" t="s">
        <v>5155</v>
      </c>
    </row>
    <row r="6522" spans="1:5" ht="15" customHeight="1" x14ac:dyDescent="0.35">
      <c r="A6522" s="1705">
        <v>73202</v>
      </c>
      <c r="B6522" s="1706">
        <v>1.19</v>
      </c>
      <c r="C6522" s="100" t="s">
        <v>5647</v>
      </c>
      <c r="E6522" s="100" t="s">
        <v>5452</v>
      </c>
    </row>
    <row r="6523" spans="1:5" ht="15" customHeight="1" x14ac:dyDescent="0.35">
      <c r="A6523" s="1705">
        <v>73202</v>
      </c>
      <c r="B6523" s="1706">
        <v>1.19</v>
      </c>
      <c r="C6523" s="100" t="s">
        <v>5648</v>
      </c>
      <c r="E6523" s="100" t="s">
        <v>5452</v>
      </c>
    </row>
    <row r="6524" spans="1:5" ht="15" customHeight="1" x14ac:dyDescent="0.35">
      <c r="A6524" s="1705">
        <v>73202</v>
      </c>
      <c r="B6524" s="1706">
        <v>1.19</v>
      </c>
      <c r="C6524" s="100" t="s">
        <v>5871</v>
      </c>
      <c r="E6524" s="100" t="s">
        <v>5695</v>
      </c>
    </row>
    <row r="6525" spans="1:5" ht="15" customHeight="1" x14ac:dyDescent="0.35">
      <c r="A6525" s="1705">
        <v>73202</v>
      </c>
      <c r="B6525" s="1706">
        <v>1.19</v>
      </c>
      <c r="C6525" s="100" t="s">
        <v>5872</v>
      </c>
      <c r="E6525" s="100" t="s">
        <v>5695</v>
      </c>
    </row>
    <row r="6526" spans="1:5" ht="15" customHeight="1" x14ac:dyDescent="0.35">
      <c r="A6526" s="1705">
        <v>73202</v>
      </c>
      <c r="B6526" s="1706">
        <v>1.19</v>
      </c>
      <c r="C6526" s="100" t="s">
        <v>8270</v>
      </c>
      <c r="E6526" s="100" t="s">
        <v>5912</v>
      </c>
    </row>
    <row r="6527" spans="1:5" ht="15" customHeight="1" x14ac:dyDescent="0.35">
      <c r="A6527" s="1705">
        <v>73202</v>
      </c>
      <c r="B6527" s="1706">
        <v>1.19</v>
      </c>
      <c r="C6527" s="100" t="s">
        <v>8271</v>
      </c>
      <c r="E6527" s="100" t="s">
        <v>5912</v>
      </c>
    </row>
    <row r="6528" spans="1:5" ht="15" customHeight="1" x14ac:dyDescent="0.35">
      <c r="A6528" s="1705">
        <v>73202</v>
      </c>
      <c r="B6528" s="1706">
        <v>1.19</v>
      </c>
      <c r="C6528" s="100" t="s">
        <v>6064</v>
      </c>
      <c r="E6528" s="100" t="s">
        <v>5923</v>
      </c>
    </row>
    <row r="6529" spans="1:9" ht="15" customHeight="1" x14ac:dyDescent="0.35">
      <c r="A6529" s="1705">
        <v>73202</v>
      </c>
      <c r="B6529" s="1706">
        <v>1.19</v>
      </c>
      <c r="C6529" s="100" t="s">
        <v>6065</v>
      </c>
      <c r="E6529" s="100" t="s">
        <v>5923</v>
      </c>
    </row>
    <row r="6530" spans="1:9" ht="15" customHeight="1" x14ac:dyDescent="0.35">
      <c r="A6530" s="1705">
        <v>73202</v>
      </c>
      <c r="B6530" s="1706">
        <v>1.19</v>
      </c>
      <c r="C6530" s="100" t="s">
        <v>6387</v>
      </c>
      <c r="E6530" s="100" t="s">
        <v>6110</v>
      </c>
    </row>
    <row r="6531" spans="1:9" ht="15" customHeight="1" x14ac:dyDescent="0.35">
      <c r="A6531" s="1705">
        <v>73202</v>
      </c>
      <c r="B6531" s="1706">
        <v>1.19</v>
      </c>
      <c r="C6531" s="100" t="s">
        <v>6790</v>
      </c>
      <c r="E6531" s="1705" t="s">
        <v>6737</v>
      </c>
    </row>
    <row r="6532" spans="1:9" ht="15" customHeight="1" x14ac:dyDescent="0.35">
      <c r="A6532" s="1705">
        <v>73202</v>
      </c>
      <c r="B6532" s="1706">
        <v>1.19</v>
      </c>
      <c r="C6532" s="100" t="s">
        <v>6791</v>
      </c>
      <c r="E6532" s="1705" t="s">
        <v>6737</v>
      </c>
    </row>
    <row r="6533" spans="1:9" ht="15" customHeight="1" x14ac:dyDescent="0.35">
      <c r="A6533" s="1705">
        <v>73202</v>
      </c>
      <c r="B6533" s="1706">
        <v>1.19</v>
      </c>
      <c r="C6533" s="100" t="s">
        <v>6792</v>
      </c>
      <c r="E6533" s="1705" t="s">
        <v>6737</v>
      </c>
    </row>
    <row r="6534" spans="1:9" ht="15" customHeight="1" x14ac:dyDescent="0.35">
      <c r="A6534" s="1705">
        <v>73202</v>
      </c>
      <c r="B6534" s="1706">
        <v>1.19</v>
      </c>
      <c r="C6534" s="100" t="s">
        <v>6793</v>
      </c>
      <c r="E6534" s="1705" t="s">
        <v>6737</v>
      </c>
    </row>
    <row r="6535" spans="1:9" ht="15" customHeight="1" x14ac:dyDescent="0.35">
      <c r="A6535" s="1705">
        <v>73202</v>
      </c>
      <c r="B6535" s="1706">
        <v>1.19</v>
      </c>
      <c r="C6535" s="100" t="s">
        <v>6794</v>
      </c>
      <c r="E6535" s="1705" t="s">
        <v>6737</v>
      </c>
    </row>
    <row r="6536" spans="1:9" ht="15.65" customHeight="1" x14ac:dyDescent="0.35">
      <c r="A6536" s="1705">
        <v>73202</v>
      </c>
      <c r="B6536" s="1706">
        <v>1.19</v>
      </c>
      <c r="C6536" s="100" t="s">
        <v>6795</v>
      </c>
      <c r="E6536" s="1705" t="s">
        <v>6737</v>
      </c>
    </row>
    <row r="6537" spans="1:9" ht="15" customHeight="1" x14ac:dyDescent="0.35">
      <c r="A6537" s="1705">
        <v>73202</v>
      </c>
      <c r="B6537" s="1706">
        <v>1.19</v>
      </c>
      <c r="C6537" s="100" t="s">
        <v>6796</v>
      </c>
      <c r="E6537" s="1705" t="s">
        <v>6737</v>
      </c>
      <c r="F6537" s="100"/>
      <c r="I6537" s="100"/>
    </row>
    <row r="6538" spans="1:9" ht="15" customHeight="1" x14ac:dyDescent="0.35">
      <c r="A6538" s="1705">
        <v>73202</v>
      </c>
      <c r="B6538" s="1706">
        <v>1.19</v>
      </c>
      <c r="C6538" s="100" t="s">
        <v>6797</v>
      </c>
      <c r="E6538" s="1705" t="s">
        <v>6737</v>
      </c>
      <c r="F6538" s="100"/>
      <c r="I6538" s="100"/>
    </row>
    <row r="6539" spans="1:9" ht="15" customHeight="1" x14ac:dyDescent="0.35">
      <c r="A6539" s="1705">
        <v>73202</v>
      </c>
      <c r="B6539" s="1706">
        <v>1.19</v>
      </c>
      <c r="C6539" s="100" t="s">
        <v>6798</v>
      </c>
      <c r="E6539" s="1705" t="s">
        <v>6737</v>
      </c>
    </row>
    <row r="6540" spans="1:9" ht="15" customHeight="1" x14ac:dyDescent="0.35">
      <c r="A6540" s="1705">
        <v>73202</v>
      </c>
      <c r="B6540" s="1706">
        <v>1.19</v>
      </c>
      <c r="C6540" s="100" t="s">
        <v>6799</v>
      </c>
      <c r="E6540" s="1705" t="s">
        <v>6737</v>
      </c>
    </row>
    <row r="6541" spans="1:9" ht="15" customHeight="1" x14ac:dyDescent="0.35">
      <c r="A6541" s="1705">
        <v>73202</v>
      </c>
      <c r="B6541" s="1706">
        <v>1.19</v>
      </c>
      <c r="C6541" s="100" t="s">
        <v>6800</v>
      </c>
      <c r="E6541" s="1705" t="s">
        <v>6737</v>
      </c>
    </row>
    <row r="6542" spans="1:9" ht="15" customHeight="1" x14ac:dyDescent="0.35">
      <c r="A6542" s="1705">
        <v>73202</v>
      </c>
      <c r="B6542" s="1706">
        <v>1.19</v>
      </c>
      <c r="C6542" s="100" t="s">
        <v>6801</v>
      </c>
      <c r="E6542" s="1705" t="s">
        <v>6737</v>
      </c>
    </row>
    <row r="6543" spans="1:9" ht="15" customHeight="1" x14ac:dyDescent="0.35">
      <c r="A6543" s="1705">
        <v>73202</v>
      </c>
      <c r="B6543" s="1706">
        <v>1.19</v>
      </c>
      <c r="C6543" s="100" t="s">
        <v>7204</v>
      </c>
      <c r="E6543" s="1705" t="s">
        <v>6965</v>
      </c>
    </row>
    <row r="6544" spans="1:9" ht="15" customHeight="1" x14ac:dyDescent="0.35">
      <c r="A6544" s="1705">
        <v>73202</v>
      </c>
      <c r="B6544" s="1706">
        <v>1.19</v>
      </c>
      <c r="C6544" s="100" t="s">
        <v>7205</v>
      </c>
      <c r="E6544" s="1705" t="s">
        <v>6965</v>
      </c>
    </row>
    <row r="6545" spans="1:9" ht="15" customHeight="1" x14ac:dyDescent="0.35">
      <c r="A6545" s="1705">
        <v>73202</v>
      </c>
      <c r="B6545" s="1706">
        <v>1.19</v>
      </c>
      <c r="C6545" s="100" t="s">
        <v>10269</v>
      </c>
      <c r="E6545" s="100" t="s">
        <v>7410</v>
      </c>
    </row>
    <row r="6546" spans="1:9" ht="15" customHeight="1" x14ac:dyDescent="0.35">
      <c r="A6546" s="1705">
        <v>73202</v>
      </c>
      <c r="B6546" s="1706">
        <v>1.19</v>
      </c>
      <c r="C6546" s="100" t="s">
        <v>7717</v>
      </c>
      <c r="E6546" s="1705" t="s">
        <v>7428</v>
      </c>
    </row>
    <row r="6547" spans="1:9" ht="15" customHeight="1" x14ac:dyDescent="0.35">
      <c r="A6547" s="1705">
        <v>73202</v>
      </c>
      <c r="B6547" s="1706">
        <v>1.19</v>
      </c>
      <c r="C6547" s="100" t="s">
        <v>7718</v>
      </c>
      <c r="E6547" s="1705" t="s">
        <v>7428</v>
      </c>
    </row>
    <row r="6548" spans="1:9" ht="15" customHeight="1" x14ac:dyDescent="0.35">
      <c r="A6548" s="1705">
        <v>73202</v>
      </c>
      <c r="B6548" s="1706">
        <v>1.19</v>
      </c>
      <c r="C6548" s="100" t="s">
        <v>7719</v>
      </c>
      <c r="E6548" s="1705" t="s">
        <v>7428</v>
      </c>
    </row>
    <row r="6549" spans="1:9" ht="15" customHeight="1" x14ac:dyDescent="0.35">
      <c r="A6549" s="1705">
        <v>73202</v>
      </c>
      <c r="B6549" s="1706">
        <v>1.19</v>
      </c>
      <c r="C6549" s="100" t="s">
        <v>7720</v>
      </c>
      <c r="E6549" s="1705" t="s">
        <v>7428</v>
      </c>
    </row>
    <row r="6550" spans="1:9" ht="15" customHeight="1" x14ac:dyDescent="0.35">
      <c r="A6550" s="1705">
        <v>73202</v>
      </c>
      <c r="B6550" s="1706">
        <v>1.19</v>
      </c>
      <c r="C6550" s="100" t="s">
        <v>7721</v>
      </c>
      <c r="E6550" s="1705" t="s">
        <v>7428</v>
      </c>
    </row>
    <row r="6551" spans="1:9" ht="15" customHeight="1" x14ac:dyDescent="0.35">
      <c r="A6551" s="1705">
        <v>73202</v>
      </c>
      <c r="B6551" s="1706">
        <v>1.19</v>
      </c>
      <c r="C6551" s="100" t="s">
        <v>7722</v>
      </c>
      <c r="E6551" s="1705" t="s">
        <v>7428</v>
      </c>
    </row>
    <row r="6552" spans="1:9" ht="15" customHeight="1" x14ac:dyDescent="0.35">
      <c r="A6552" s="1705">
        <v>73202</v>
      </c>
      <c r="B6552" s="1706">
        <v>1.19</v>
      </c>
      <c r="C6552" s="100" t="s">
        <v>7723</v>
      </c>
      <c r="E6552" s="1705" t="s">
        <v>7428</v>
      </c>
      <c r="F6552" s="100"/>
      <c r="I6552" s="100"/>
    </row>
    <row r="6553" spans="1:9" ht="15" customHeight="1" x14ac:dyDescent="0.35">
      <c r="A6553" s="1705">
        <v>73202</v>
      </c>
      <c r="B6553" s="1706">
        <v>1.19</v>
      </c>
      <c r="C6553" s="100" t="s">
        <v>7724</v>
      </c>
      <c r="E6553" s="1705" t="s">
        <v>7428</v>
      </c>
    </row>
    <row r="6554" spans="1:9" ht="15" customHeight="1" x14ac:dyDescent="0.35">
      <c r="A6554" s="1705">
        <v>73202</v>
      </c>
      <c r="B6554" s="1706">
        <v>1.19</v>
      </c>
      <c r="C6554" s="100" t="s">
        <v>7725</v>
      </c>
      <c r="E6554" s="1705" t="s">
        <v>7428</v>
      </c>
    </row>
    <row r="6555" spans="1:9" ht="15" customHeight="1" x14ac:dyDescent="0.35">
      <c r="A6555" s="1705">
        <v>73202</v>
      </c>
      <c r="B6555" s="1706">
        <v>1.19</v>
      </c>
      <c r="C6555" s="100" t="s">
        <v>7726</v>
      </c>
      <c r="E6555" s="1705" t="s">
        <v>7428</v>
      </c>
      <c r="F6555" s="100"/>
      <c r="I6555" s="100"/>
    </row>
    <row r="6556" spans="1:9" ht="15" customHeight="1" x14ac:dyDescent="0.35">
      <c r="A6556" s="1705">
        <v>73202</v>
      </c>
      <c r="B6556" s="1706">
        <v>1.19</v>
      </c>
      <c r="C6556" s="100" t="s">
        <v>7727</v>
      </c>
      <c r="E6556" s="1705" t="s">
        <v>7428</v>
      </c>
    </row>
    <row r="6557" spans="1:9" ht="15" customHeight="1" x14ac:dyDescent="0.35">
      <c r="A6557" s="1705">
        <v>73202</v>
      </c>
      <c r="B6557" s="1706">
        <v>1.19</v>
      </c>
      <c r="C6557" s="100" t="s">
        <v>7728</v>
      </c>
      <c r="E6557" s="1705" t="s">
        <v>7428</v>
      </c>
      <c r="F6557" s="100"/>
      <c r="I6557" s="100"/>
    </row>
    <row r="6558" spans="1:9" ht="15" customHeight="1" x14ac:dyDescent="0.35">
      <c r="A6558" s="1705">
        <v>73202</v>
      </c>
      <c r="B6558" s="1706">
        <v>1.19</v>
      </c>
      <c r="C6558" s="100" t="s">
        <v>7729</v>
      </c>
      <c r="E6558" s="1705" t="s">
        <v>7428</v>
      </c>
    </row>
    <row r="6559" spans="1:9" ht="15" customHeight="1" x14ac:dyDescent="0.35">
      <c r="A6559" s="1705">
        <v>73202</v>
      </c>
      <c r="B6559" s="1706">
        <v>1.19</v>
      </c>
      <c r="C6559" s="100" t="s">
        <v>7730</v>
      </c>
      <c r="E6559" s="1705" t="s">
        <v>7428</v>
      </c>
    </row>
    <row r="6560" spans="1:9" ht="15" customHeight="1" x14ac:dyDescent="0.35">
      <c r="A6560" s="1705">
        <v>73202</v>
      </c>
      <c r="B6560" s="1706">
        <v>1.19</v>
      </c>
      <c r="C6560" s="89" t="s">
        <v>8980</v>
      </c>
      <c r="E6560" s="1705" t="s">
        <v>8689</v>
      </c>
    </row>
    <row r="6561" spans="1:5" ht="15" customHeight="1" x14ac:dyDescent="0.35">
      <c r="A6561" s="1705">
        <v>73202</v>
      </c>
      <c r="B6561" s="1706">
        <v>1.19</v>
      </c>
      <c r="C6561" s="89" t="s">
        <v>8981</v>
      </c>
      <c r="E6561" s="1705" t="s">
        <v>8689</v>
      </c>
    </row>
    <row r="6562" spans="1:5" ht="15" customHeight="1" x14ac:dyDescent="0.35">
      <c r="A6562" s="1705">
        <v>73202</v>
      </c>
      <c r="B6562" s="1706">
        <v>1.19</v>
      </c>
      <c r="C6562" s="100" t="s">
        <v>9430</v>
      </c>
      <c r="E6562" s="1738" t="s">
        <v>9126</v>
      </c>
    </row>
    <row r="6563" spans="1:5" ht="15" customHeight="1" x14ac:dyDescent="0.35">
      <c r="A6563" s="1705">
        <v>73202</v>
      </c>
      <c r="B6563" s="1706">
        <v>1.19</v>
      </c>
      <c r="C6563" s="100" t="s">
        <v>9431</v>
      </c>
      <c r="E6563" s="1738" t="s">
        <v>9126</v>
      </c>
    </row>
    <row r="6564" spans="1:5" ht="15" customHeight="1" x14ac:dyDescent="0.35">
      <c r="A6564" s="1705">
        <v>73202</v>
      </c>
      <c r="B6564" s="1706">
        <v>1.19</v>
      </c>
      <c r="C6564" s="100" t="s">
        <v>9432</v>
      </c>
      <c r="E6564" s="1738" t="s">
        <v>9126</v>
      </c>
    </row>
    <row r="6565" spans="1:5" ht="15" customHeight="1" x14ac:dyDescent="0.35">
      <c r="A6565" s="1705">
        <v>73202</v>
      </c>
      <c r="B6565" s="1706">
        <v>1.19</v>
      </c>
      <c r="C6565" s="100" t="s">
        <v>9433</v>
      </c>
      <c r="E6565" s="1738" t="s">
        <v>9126</v>
      </c>
    </row>
    <row r="6566" spans="1:5" ht="15" customHeight="1" x14ac:dyDescent="0.35">
      <c r="A6566" s="1705">
        <v>73202</v>
      </c>
      <c r="B6566" s="1706">
        <v>1.19</v>
      </c>
      <c r="C6566" s="100" t="s">
        <v>9434</v>
      </c>
      <c r="E6566" s="1738" t="s">
        <v>9126</v>
      </c>
    </row>
    <row r="6567" spans="1:5" ht="15" customHeight="1" x14ac:dyDescent="0.35">
      <c r="A6567" s="1705">
        <v>73202</v>
      </c>
      <c r="B6567" s="1706">
        <v>1.19</v>
      </c>
      <c r="C6567" s="100" t="s">
        <v>9435</v>
      </c>
      <c r="E6567" s="1738" t="s">
        <v>9126</v>
      </c>
    </row>
    <row r="6568" spans="1:5" ht="15" customHeight="1" x14ac:dyDescent="0.35">
      <c r="A6568" s="1705">
        <v>73202</v>
      </c>
      <c r="B6568" s="1706">
        <v>1.19</v>
      </c>
      <c r="C6568" s="100" t="s">
        <v>9436</v>
      </c>
      <c r="E6568" s="1738" t="s">
        <v>9126</v>
      </c>
    </row>
    <row r="6569" spans="1:5" ht="15" customHeight="1" x14ac:dyDescent="0.35">
      <c r="A6569" s="1705">
        <v>73202</v>
      </c>
      <c r="B6569" s="1706">
        <v>1.19</v>
      </c>
      <c r="C6569" s="100" t="s">
        <v>9437</v>
      </c>
      <c r="E6569" s="1738" t="s">
        <v>9126</v>
      </c>
    </row>
    <row r="6570" spans="1:5" ht="15" customHeight="1" x14ac:dyDescent="0.35">
      <c r="A6570" s="1705">
        <v>73202</v>
      </c>
      <c r="B6570" s="1706">
        <v>1.19</v>
      </c>
      <c r="C6570" s="100" t="s">
        <v>9976</v>
      </c>
      <c r="E6570" s="1705" t="s">
        <v>9583</v>
      </c>
    </row>
    <row r="6571" spans="1:5" ht="15" customHeight="1" x14ac:dyDescent="0.35">
      <c r="A6571" s="1705">
        <v>73202</v>
      </c>
      <c r="B6571" s="1706">
        <v>1.19</v>
      </c>
      <c r="C6571" s="100" t="s">
        <v>9977</v>
      </c>
      <c r="E6571" s="1705" t="s">
        <v>9583</v>
      </c>
    </row>
    <row r="6572" spans="1:5" ht="15" customHeight="1" x14ac:dyDescent="0.35">
      <c r="A6572" s="1705">
        <v>73202</v>
      </c>
      <c r="B6572" s="1706">
        <v>1.19</v>
      </c>
      <c r="C6572" s="100" t="s">
        <v>9978</v>
      </c>
      <c r="E6572" s="1705" t="s">
        <v>9583</v>
      </c>
    </row>
    <row r="6573" spans="1:5" ht="15" customHeight="1" x14ac:dyDescent="0.35">
      <c r="A6573" s="1705">
        <v>73202</v>
      </c>
      <c r="B6573" s="1706">
        <v>1.19</v>
      </c>
      <c r="C6573" s="100" t="s">
        <v>9978</v>
      </c>
      <c r="E6573" s="1705" t="s">
        <v>9583</v>
      </c>
    </row>
    <row r="6574" spans="1:5" ht="15" customHeight="1" x14ac:dyDescent="0.35">
      <c r="A6574" s="1705">
        <v>73202</v>
      </c>
      <c r="B6574" s="1706">
        <v>1.19</v>
      </c>
      <c r="C6574" s="100" t="s">
        <v>9979</v>
      </c>
      <c r="E6574" s="1705" t="s">
        <v>9583</v>
      </c>
    </row>
    <row r="6575" spans="1:5" ht="15" customHeight="1" x14ac:dyDescent="0.35">
      <c r="A6575" s="1705">
        <v>73202</v>
      </c>
      <c r="B6575" s="1706">
        <v>1.19</v>
      </c>
      <c r="C6575" s="100" t="s">
        <v>9980</v>
      </c>
      <c r="E6575" s="1705" t="s">
        <v>9583</v>
      </c>
    </row>
    <row r="6576" spans="1:5" ht="15" customHeight="1" x14ac:dyDescent="0.35">
      <c r="A6576" s="1705">
        <v>73202</v>
      </c>
      <c r="B6576" s="1706">
        <v>1.19</v>
      </c>
      <c r="C6576" s="100" t="s">
        <v>9981</v>
      </c>
      <c r="E6576" s="1705" t="s">
        <v>9583</v>
      </c>
    </row>
    <row r="6577" spans="1:5" ht="15" customHeight="1" x14ac:dyDescent="0.35">
      <c r="A6577" s="1705">
        <v>73202</v>
      </c>
      <c r="B6577" s="1706">
        <v>1.19</v>
      </c>
      <c r="C6577" s="100" t="s">
        <v>9982</v>
      </c>
      <c r="E6577" s="1705" t="s">
        <v>9583</v>
      </c>
    </row>
    <row r="6578" spans="1:5" ht="15" customHeight="1" x14ac:dyDescent="0.35">
      <c r="A6578" s="1705">
        <v>73202</v>
      </c>
      <c r="B6578" s="1706">
        <v>1.19</v>
      </c>
      <c r="C6578" s="100" t="s">
        <v>9983</v>
      </c>
      <c r="E6578" s="1705" t="s">
        <v>9583</v>
      </c>
    </row>
    <row r="6579" spans="1:5" ht="15" customHeight="1" x14ac:dyDescent="0.35">
      <c r="A6579" s="1705">
        <v>73202</v>
      </c>
      <c r="B6579" s="1706">
        <v>1.19</v>
      </c>
      <c r="C6579" s="100" t="s">
        <v>9984</v>
      </c>
      <c r="E6579" s="1705" t="s">
        <v>9583</v>
      </c>
    </row>
    <row r="6580" spans="1:5" ht="15" customHeight="1" x14ac:dyDescent="0.35">
      <c r="A6580" s="1705">
        <v>73202</v>
      </c>
      <c r="B6580" s="1706">
        <v>1.19</v>
      </c>
      <c r="C6580" s="100" t="s">
        <v>9985</v>
      </c>
      <c r="E6580" s="1705" t="s">
        <v>9583</v>
      </c>
    </row>
    <row r="6581" spans="1:5" ht="15" customHeight="1" x14ac:dyDescent="0.35">
      <c r="A6581" s="1705">
        <v>73202</v>
      </c>
      <c r="B6581" s="1706">
        <v>1.19</v>
      </c>
      <c r="C6581" s="100" t="s">
        <v>9986</v>
      </c>
      <c r="E6581" s="1705" t="s">
        <v>9583</v>
      </c>
    </row>
    <row r="6582" spans="1:5" ht="15" customHeight="1" x14ac:dyDescent="0.35">
      <c r="A6582" s="1705">
        <v>73202</v>
      </c>
      <c r="B6582" s="1706">
        <v>1.19</v>
      </c>
      <c r="C6582" s="100" t="s">
        <v>9987</v>
      </c>
      <c r="E6582" s="1705" t="s">
        <v>9583</v>
      </c>
    </row>
    <row r="6583" spans="1:5" ht="15" customHeight="1" x14ac:dyDescent="0.35">
      <c r="A6583" s="1705">
        <v>73202</v>
      </c>
      <c r="B6583" s="1706">
        <v>1.19</v>
      </c>
      <c r="C6583" s="100" t="s">
        <v>9988</v>
      </c>
      <c r="E6583" s="1705" t="s">
        <v>9583</v>
      </c>
    </row>
    <row r="6584" spans="1:5" ht="15" customHeight="1" x14ac:dyDescent="0.35">
      <c r="A6584" s="1705">
        <v>73202</v>
      </c>
      <c r="B6584" s="1706">
        <v>1.19</v>
      </c>
      <c r="C6584" s="100" t="s">
        <v>9989</v>
      </c>
      <c r="E6584" s="1705" t="s">
        <v>9583</v>
      </c>
    </row>
    <row r="6585" spans="1:5" ht="15" customHeight="1" x14ac:dyDescent="0.35">
      <c r="A6585" s="1705">
        <v>73202</v>
      </c>
      <c r="B6585" s="1706">
        <v>1.19</v>
      </c>
      <c r="C6585" s="100" t="s">
        <v>9990</v>
      </c>
      <c r="E6585" s="1705" t="s">
        <v>9583</v>
      </c>
    </row>
    <row r="6586" spans="1:5" ht="15" customHeight="1" x14ac:dyDescent="0.35">
      <c r="A6586" s="1705">
        <v>73202</v>
      </c>
      <c r="B6586" s="1706">
        <v>1.19</v>
      </c>
      <c r="C6586" s="100" t="s">
        <v>12280</v>
      </c>
      <c r="E6586" s="100" t="s">
        <v>12088</v>
      </c>
    </row>
    <row r="6587" spans="1:5" ht="15" customHeight="1" x14ac:dyDescent="0.35">
      <c r="A6587" s="1705">
        <v>73202</v>
      </c>
      <c r="B6587" s="1706">
        <v>1.19</v>
      </c>
      <c r="C6587" s="100" t="s">
        <v>12281</v>
      </c>
      <c r="E6587" s="100" t="s">
        <v>12088</v>
      </c>
    </row>
    <row r="6588" spans="1:5" ht="15" customHeight="1" x14ac:dyDescent="0.35">
      <c r="A6588" s="1705">
        <v>73202</v>
      </c>
      <c r="B6588" s="1706">
        <v>1.19</v>
      </c>
      <c r="C6588" s="100" t="s">
        <v>12282</v>
      </c>
      <c r="E6588" s="100" t="s">
        <v>12088</v>
      </c>
    </row>
    <row r="6589" spans="1:5" ht="15" customHeight="1" x14ac:dyDescent="0.35">
      <c r="A6589" s="1705">
        <v>73202</v>
      </c>
      <c r="B6589" s="1706">
        <v>1.19</v>
      </c>
      <c r="C6589" s="100" t="s">
        <v>12283</v>
      </c>
      <c r="E6589" s="100" t="s">
        <v>12088</v>
      </c>
    </row>
    <row r="6590" spans="1:5" ht="14.5" customHeight="1" x14ac:dyDescent="0.35">
      <c r="A6590" s="1705">
        <v>73202</v>
      </c>
      <c r="B6590" s="1706">
        <v>1.19</v>
      </c>
      <c r="C6590" s="100" t="s">
        <v>12284</v>
      </c>
      <c r="E6590" s="100" t="s">
        <v>12088</v>
      </c>
    </row>
    <row r="6591" spans="1:5" ht="15.65" customHeight="1" x14ac:dyDescent="0.35">
      <c r="A6591" s="1705">
        <v>73202</v>
      </c>
      <c r="B6591" s="1706">
        <v>1.19</v>
      </c>
      <c r="C6591" s="100" t="s">
        <v>12285</v>
      </c>
      <c r="E6591" s="100" t="s">
        <v>12088</v>
      </c>
    </row>
    <row r="6592" spans="1:5" ht="14.5" customHeight="1" x14ac:dyDescent="0.35">
      <c r="A6592" s="1705">
        <v>73202</v>
      </c>
      <c r="B6592" s="1706">
        <v>1.19</v>
      </c>
      <c r="C6592" s="100" t="s">
        <v>12286</v>
      </c>
      <c r="E6592" s="100" t="s">
        <v>12088</v>
      </c>
    </row>
    <row r="6593" spans="1:9" ht="15" customHeight="1" x14ac:dyDescent="0.35">
      <c r="A6593" s="1705">
        <v>73202</v>
      </c>
      <c r="B6593" s="1706">
        <v>1.19</v>
      </c>
      <c r="C6593" s="100" t="s">
        <v>12287</v>
      </c>
      <c r="E6593" s="100" t="s">
        <v>12088</v>
      </c>
    </row>
    <row r="6594" spans="1:9" ht="15" customHeight="1" x14ac:dyDescent="0.35">
      <c r="A6594" s="1705">
        <v>73202</v>
      </c>
      <c r="B6594" s="1706">
        <v>1.19</v>
      </c>
      <c r="C6594" s="100" t="s">
        <v>12288</v>
      </c>
      <c r="E6594" s="100" t="s">
        <v>12088</v>
      </c>
    </row>
    <row r="6595" spans="1:9" ht="15" customHeight="1" x14ac:dyDescent="0.35">
      <c r="A6595" s="1705">
        <v>73202</v>
      </c>
      <c r="B6595" s="1706">
        <v>1.19</v>
      </c>
      <c r="C6595" s="100" t="s">
        <v>12289</v>
      </c>
      <c r="E6595" s="100" t="s">
        <v>12088</v>
      </c>
    </row>
    <row r="6596" spans="1:9" ht="15" customHeight="1" x14ac:dyDescent="0.35">
      <c r="A6596" s="1705">
        <v>73202</v>
      </c>
      <c r="B6596" s="1706">
        <v>1.19</v>
      </c>
      <c r="C6596" s="100" t="s">
        <v>12290</v>
      </c>
      <c r="E6596" s="100" t="s">
        <v>12088</v>
      </c>
    </row>
    <row r="6597" spans="1:9" ht="15" customHeight="1" x14ac:dyDescent="0.35">
      <c r="A6597" s="1705">
        <v>73202</v>
      </c>
      <c r="B6597" s="1706">
        <v>1.19</v>
      </c>
      <c r="C6597" s="100" t="s">
        <v>12291</v>
      </c>
      <c r="E6597" s="100" t="s">
        <v>12088</v>
      </c>
    </row>
    <row r="6598" spans="1:9" ht="15" customHeight="1" x14ac:dyDescent="0.35">
      <c r="A6598" s="1705">
        <v>73202</v>
      </c>
      <c r="B6598" s="1706">
        <v>1.19</v>
      </c>
      <c r="C6598" s="100" t="s">
        <v>12292</v>
      </c>
      <c r="E6598" s="100" t="s">
        <v>12088</v>
      </c>
    </row>
    <row r="6599" spans="1:9" ht="15" customHeight="1" x14ac:dyDescent="0.35">
      <c r="A6599" s="1705">
        <v>73202</v>
      </c>
      <c r="B6599" s="1706">
        <v>1.19</v>
      </c>
      <c r="C6599" s="100" t="s">
        <v>12293</v>
      </c>
      <c r="E6599" s="100" t="s">
        <v>12088</v>
      </c>
    </row>
    <row r="6600" spans="1:9" ht="15" customHeight="1" x14ac:dyDescent="0.35">
      <c r="A6600" s="1705">
        <v>73202</v>
      </c>
      <c r="B6600" s="1706">
        <v>1.19</v>
      </c>
      <c r="C6600" s="100" t="s">
        <v>12294</v>
      </c>
      <c r="E6600" s="100" t="s">
        <v>12088</v>
      </c>
    </row>
    <row r="6601" spans="1:9" ht="15" customHeight="1" x14ac:dyDescent="0.35">
      <c r="A6601" s="1705">
        <v>73202</v>
      </c>
      <c r="B6601" s="1706">
        <v>1.19</v>
      </c>
      <c r="C6601" s="100" t="s">
        <v>12295</v>
      </c>
      <c r="E6601" s="100" t="s">
        <v>12088</v>
      </c>
    </row>
    <row r="6602" spans="1:9" ht="15" customHeight="1" x14ac:dyDescent="0.35">
      <c r="A6602" s="1705">
        <v>73202</v>
      </c>
      <c r="B6602" s="1706">
        <v>1.19</v>
      </c>
      <c r="C6602" s="100" t="s">
        <v>12296</v>
      </c>
      <c r="E6602" s="100" t="s">
        <v>12088</v>
      </c>
    </row>
    <row r="6603" spans="1:9" ht="15" customHeight="1" x14ac:dyDescent="0.35">
      <c r="A6603" s="1705">
        <v>73202</v>
      </c>
      <c r="B6603" s="1706">
        <v>1.19</v>
      </c>
      <c r="C6603" s="100" t="s">
        <v>12297</v>
      </c>
      <c r="E6603" s="100" t="s">
        <v>12088</v>
      </c>
    </row>
    <row r="6604" spans="1:9" ht="15" customHeight="1" x14ac:dyDescent="0.35">
      <c r="A6604" s="1705">
        <v>73202</v>
      </c>
      <c r="B6604" s="1706">
        <v>1.19</v>
      </c>
      <c r="C6604" s="100" t="s">
        <v>13035</v>
      </c>
      <c r="E6604" s="1705" t="s">
        <v>12542</v>
      </c>
    </row>
    <row r="6605" spans="1:9" ht="15" customHeight="1" x14ac:dyDescent="0.35">
      <c r="A6605" s="1705">
        <v>73202</v>
      </c>
      <c r="B6605" s="1706">
        <v>1.19</v>
      </c>
      <c r="C6605" s="100" t="s">
        <v>13036</v>
      </c>
      <c r="E6605" s="1705" t="s">
        <v>12542</v>
      </c>
    </row>
    <row r="6606" spans="1:9" ht="15" customHeight="1" x14ac:dyDescent="0.35">
      <c r="A6606" s="1705">
        <v>73202</v>
      </c>
      <c r="B6606" s="1706">
        <v>1.19</v>
      </c>
      <c r="C6606" s="100" t="s">
        <v>13037</v>
      </c>
      <c r="E6606" s="1705" t="s">
        <v>12542</v>
      </c>
      <c r="F6606" s="100"/>
      <c r="I6606" s="100"/>
    </row>
    <row r="6607" spans="1:9" ht="15" customHeight="1" x14ac:dyDescent="0.35">
      <c r="A6607" s="1705">
        <v>73202</v>
      </c>
      <c r="B6607" s="1706">
        <v>1.19</v>
      </c>
      <c r="C6607" s="100" t="s">
        <v>13038</v>
      </c>
      <c r="E6607" s="1705" t="s">
        <v>12542</v>
      </c>
    </row>
    <row r="6608" spans="1:9" ht="15" customHeight="1" x14ac:dyDescent="0.35">
      <c r="A6608" s="1705">
        <v>73202</v>
      </c>
      <c r="B6608" s="1706">
        <v>1.19</v>
      </c>
      <c r="C6608" s="100" t="s">
        <v>13039</v>
      </c>
      <c r="E6608" s="1705" t="s">
        <v>12542</v>
      </c>
    </row>
    <row r="6609" spans="1:9" ht="15" customHeight="1" x14ac:dyDescent="0.35">
      <c r="A6609" s="1705">
        <v>73202</v>
      </c>
      <c r="B6609" s="1706">
        <v>1.19</v>
      </c>
      <c r="C6609" s="100" t="s">
        <v>13040</v>
      </c>
      <c r="E6609" s="1705" t="s">
        <v>12542</v>
      </c>
    </row>
    <row r="6610" spans="1:9" ht="15" customHeight="1" x14ac:dyDescent="0.35">
      <c r="A6610" s="1705">
        <v>73202</v>
      </c>
      <c r="B6610" s="1706">
        <v>1.19</v>
      </c>
      <c r="C6610" s="100" t="s">
        <v>13041</v>
      </c>
      <c r="E6610" s="1705" t="s">
        <v>12542</v>
      </c>
    </row>
    <row r="6611" spans="1:9" ht="15" customHeight="1" x14ac:dyDescent="0.35">
      <c r="A6611" s="1705">
        <v>73202</v>
      </c>
      <c r="B6611" s="1706">
        <v>1.19</v>
      </c>
      <c r="C6611" s="100" t="s">
        <v>13042</v>
      </c>
      <c r="E6611" s="1705" t="s">
        <v>12542</v>
      </c>
      <c r="F6611" s="100"/>
      <c r="I6611" s="100"/>
    </row>
    <row r="6612" spans="1:9" ht="15" customHeight="1" x14ac:dyDescent="0.35">
      <c r="A6612" s="1705">
        <v>73202</v>
      </c>
      <c r="B6612" s="1706">
        <v>1.19</v>
      </c>
      <c r="C6612" s="100" t="s">
        <v>13043</v>
      </c>
      <c r="E6612" s="1705" t="s">
        <v>12542</v>
      </c>
    </row>
    <row r="6613" spans="1:9" ht="15" customHeight="1" x14ac:dyDescent="0.35">
      <c r="A6613" s="1705">
        <v>73202</v>
      </c>
      <c r="B6613" s="1706">
        <v>1.19</v>
      </c>
      <c r="C6613" s="100" t="s">
        <v>13044</v>
      </c>
      <c r="E6613" s="1705" t="s">
        <v>12542</v>
      </c>
    </row>
    <row r="6614" spans="1:9" ht="15" customHeight="1" x14ac:dyDescent="0.35">
      <c r="A6614" s="1705">
        <v>73202</v>
      </c>
      <c r="B6614" s="1706">
        <v>1.19</v>
      </c>
      <c r="C6614" s="100" t="s">
        <v>13045</v>
      </c>
      <c r="E6614" s="1705" t="s">
        <v>12542</v>
      </c>
    </row>
    <row r="6615" spans="1:9" ht="15" customHeight="1" x14ac:dyDescent="0.35">
      <c r="A6615" s="1705">
        <v>73202</v>
      </c>
      <c r="B6615" s="1706">
        <v>1.19</v>
      </c>
      <c r="C6615" s="100" t="s">
        <v>13046</v>
      </c>
      <c r="E6615" s="1705" t="s">
        <v>12542</v>
      </c>
    </row>
    <row r="6616" spans="1:9" ht="15" customHeight="1" x14ac:dyDescent="0.35">
      <c r="A6616" s="1705">
        <v>73202</v>
      </c>
      <c r="B6616" s="1706">
        <v>1.19</v>
      </c>
      <c r="C6616" s="100" t="s">
        <v>13047</v>
      </c>
      <c r="E6616" s="1705" t="s">
        <v>12542</v>
      </c>
    </row>
    <row r="6617" spans="1:9" ht="15" customHeight="1" x14ac:dyDescent="0.35">
      <c r="A6617" s="1705">
        <v>73202</v>
      </c>
      <c r="B6617" s="1706">
        <v>1.19</v>
      </c>
      <c r="C6617" s="100" t="s">
        <v>13048</v>
      </c>
      <c r="E6617" s="1705" t="s">
        <v>12542</v>
      </c>
    </row>
    <row r="6618" spans="1:9" ht="15" customHeight="1" x14ac:dyDescent="0.35">
      <c r="A6618" s="1705">
        <v>73202</v>
      </c>
      <c r="B6618" s="1706">
        <v>1.19</v>
      </c>
      <c r="C6618" s="100" t="s">
        <v>13049</v>
      </c>
      <c r="E6618" s="1705" t="s">
        <v>12542</v>
      </c>
    </row>
    <row r="6619" spans="1:9" ht="15" customHeight="1" x14ac:dyDescent="0.35">
      <c r="A6619" s="1705">
        <v>73202</v>
      </c>
      <c r="B6619" s="1706">
        <v>1.19</v>
      </c>
      <c r="C6619" s="100" t="s">
        <v>4044</v>
      </c>
      <c r="E6619" s="1705" t="s">
        <v>13383</v>
      </c>
    </row>
    <row r="6620" spans="1:9" ht="15" customHeight="1" x14ac:dyDescent="0.35">
      <c r="A6620" s="1705">
        <v>73202</v>
      </c>
      <c r="B6620" s="1706">
        <v>1.19</v>
      </c>
      <c r="C6620" s="100" t="s">
        <v>4045</v>
      </c>
      <c r="E6620" s="1705" t="s">
        <v>13383</v>
      </c>
    </row>
    <row r="6621" spans="1:9" ht="15" customHeight="1" x14ac:dyDescent="0.35">
      <c r="A6621" s="1705">
        <v>73206</v>
      </c>
      <c r="B6621" s="1706">
        <v>1.76</v>
      </c>
      <c r="C6621" s="100" t="s">
        <v>2953</v>
      </c>
      <c r="E6621" s="1705" t="s">
        <v>19</v>
      </c>
    </row>
    <row r="6622" spans="1:9" ht="15" customHeight="1" x14ac:dyDescent="0.35">
      <c r="A6622" s="1705">
        <v>73206</v>
      </c>
      <c r="B6622" s="1706">
        <v>1.76</v>
      </c>
      <c r="C6622" s="100" t="s">
        <v>2954</v>
      </c>
      <c r="E6622" s="1705" t="s">
        <v>19</v>
      </c>
    </row>
    <row r="6623" spans="1:9" ht="15" customHeight="1" x14ac:dyDescent="0.35">
      <c r="A6623" s="1705">
        <v>73206</v>
      </c>
      <c r="B6623" s="1706">
        <v>1.76</v>
      </c>
      <c r="C6623" s="100" t="s">
        <v>2955</v>
      </c>
      <c r="E6623" s="1705" t="s">
        <v>19</v>
      </c>
    </row>
    <row r="6624" spans="1:9" ht="15" customHeight="1" x14ac:dyDescent="0.35">
      <c r="A6624" s="1705">
        <v>73206</v>
      </c>
      <c r="B6624" s="1706">
        <v>1.76</v>
      </c>
      <c r="C6624" s="100" t="s">
        <v>2956</v>
      </c>
      <c r="E6624" s="1705" t="s">
        <v>19</v>
      </c>
    </row>
    <row r="6625" spans="1:9" ht="15" customHeight="1" x14ac:dyDescent="0.35">
      <c r="A6625" s="1705">
        <v>73206</v>
      </c>
      <c r="B6625" s="1706">
        <v>1.76</v>
      </c>
      <c r="C6625" s="100" t="s">
        <v>2957</v>
      </c>
      <c r="E6625" s="1705" t="s">
        <v>19</v>
      </c>
    </row>
    <row r="6626" spans="1:9" ht="15" customHeight="1" x14ac:dyDescent="0.35">
      <c r="A6626" s="1705">
        <v>73206</v>
      </c>
      <c r="B6626" s="1706">
        <v>1.76</v>
      </c>
      <c r="C6626" s="100" t="s">
        <v>2958</v>
      </c>
      <c r="E6626" s="1705" t="s">
        <v>19</v>
      </c>
    </row>
    <row r="6627" spans="1:9" ht="15" customHeight="1" x14ac:dyDescent="0.35">
      <c r="A6627" s="1705">
        <v>73206</v>
      </c>
      <c r="B6627" s="1706">
        <v>1.76</v>
      </c>
      <c r="C6627" s="100" t="s">
        <v>2959</v>
      </c>
      <c r="E6627" s="1705" t="s">
        <v>19</v>
      </c>
    </row>
    <row r="6628" spans="1:9" ht="15" customHeight="1" x14ac:dyDescent="0.35">
      <c r="A6628" s="1705">
        <v>73206</v>
      </c>
      <c r="B6628" s="1706">
        <v>1.76</v>
      </c>
      <c r="C6628" s="100" t="s">
        <v>8645</v>
      </c>
      <c r="E6628" s="1705" t="s">
        <v>875</v>
      </c>
    </row>
    <row r="6629" spans="1:9" ht="15" customHeight="1" x14ac:dyDescent="0.35">
      <c r="A6629" s="1705">
        <v>73206</v>
      </c>
      <c r="B6629" s="1706">
        <v>1.76</v>
      </c>
      <c r="C6629" s="100" t="s">
        <v>8646</v>
      </c>
      <c r="E6629" s="1705" t="s">
        <v>875</v>
      </c>
    </row>
    <row r="6630" spans="1:9" ht="15" customHeight="1" x14ac:dyDescent="0.35">
      <c r="A6630" s="1705">
        <v>73206</v>
      </c>
      <c r="B6630" s="1706">
        <v>1.76</v>
      </c>
      <c r="C6630" s="100" t="s">
        <v>1746</v>
      </c>
      <c r="E6630" s="1705" t="s">
        <v>875</v>
      </c>
    </row>
    <row r="6631" spans="1:9" ht="15" customHeight="1" x14ac:dyDescent="0.35">
      <c r="A6631" s="1705">
        <v>73206</v>
      </c>
      <c r="B6631" s="1706">
        <v>1.76</v>
      </c>
      <c r="C6631" s="100" t="s">
        <v>1214</v>
      </c>
      <c r="E6631" s="1705" t="s">
        <v>879</v>
      </c>
    </row>
    <row r="6632" spans="1:9" ht="15" customHeight="1" x14ac:dyDescent="0.35">
      <c r="A6632" s="1705">
        <v>73206</v>
      </c>
      <c r="B6632" s="1706">
        <v>1.76</v>
      </c>
      <c r="C6632" s="100" t="s">
        <v>1422</v>
      </c>
      <c r="E6632" s="1705" t="s">
        <v>1280</v>
      </c>
    </row>
    <row r="6633" spans="1:9" ht="15" customHeight="1" x14ac:dyDescent="0.35">
      <c r="A6633" s="1705">
        <v>73206</v>
      </c>
      <c r="B6633" s="1706">
        <v>1.76</v>
      </c>
      <c r="C6633" s="100" t="s">
        <v>1423</v>
      </c>
      <c r="E6633" s="1705" t="s">
        <v>1280</v>
      </c>
      <c r="F6633" s="100"/>
      <c r="I6633" s="100"/>
    </row>
    <row r="6634" spans="1:9" ht="15" customHeight="1" x14ac:dyDescent="0.35">
      <c r="A6634" s="1705">
        <v>73206</v>
      </c>
      <c r="B6634" s="1706">
        <v>1.76</v>
      </c>
      <c r="C6634" s="89" t="s">
        <v>2138</v>
      </c>
      <c r="E6634" s="1705" t="s">
        <v>1755</v>
      </c>
    </row>
    <row r="6635" spans="1:9" ht="15" customHeight="1" x14ac:dyDescent="0.35">
      <c r="A6635" s="1705">
        <v>73206</v>
      </c>
      <c r="B6635" s="1706">
        <v>1.76</v>
      </c>
      <c r="C6635" s="89" t="s">
        <v>2139</v>
      </c>
      <c r="E6635" s="1705" t="s">
        <v>1755</v>
      </c>
    </row>
    <row r="6636" spans="1:9" ht="15" customHeight="1" x14ac:dyDescent="0.35">
      <c r="A6636" s="1705">
        <v>73206</v>
      </c>
      <c r="B6636" s="1706">
        <v>1.76</v>
      </c>
      <c r="C6636" s="100" t="s">
        <v>2602</v>
      </c>
      <c r="E6636" s="1705" t="s">
        <v>2237</v>
      </c>
    </row>
    <row r="6637" spans="1:9" ht="15" customHeight="1" x14ac:dyDescent="0.35">
      <c r="A6637" s="1705">
        <v>73206</v>
      </c>
      <c r="B6637" s="1706">
        <v>1.76</v>
      </c>
      <c r="C6637" s="100" t="s">
        <v>2603</v>
      </c>
      <c r="E6637" s="1705" t="s">
        <v>2237</v>
      </c>
    </row>
    <row r="6638" spans="1:9" ht="15" customHeight="1" x14ac:dyDescent="0.35">
      <c r="A6638" s="1705">
        <v>73206</v>
      </c>
      <c r="B6638" s="1706">
        <v>1.76</v>
      </c>
      <c r="C6638" s="100" t="s">
        <v>3638</v>
      </c>
      <c r="E6638" s="1705" t="s">
        <v>2994</v>
      </c>
    </row>
    <row r="6639" spans="1:9" ht="15" customHeight="1" x14ac:dyDescent="0.35">
      <c r="A6639" s="1705">
        <v>73206</v>
      </c>
      <c r="B6639" s="1706">
        <v>1.76</v>
      </c>
      <c r="C6639" s="100" t="s">
        <v>3639</v>
      </c>
      <c r="E6639" s="1705" t="s">
        <v>2994</v>
      </c>
    </row>
    <row r="6640" spans="1:9" ht="15" customHeight="1" x14ac:dyDescent="0.35">
      <c r="A6640" s="1705">
        <v>73206</v>
      </c>
      <c r="B6640" s="1706">
        <v>1.76</v>
      </c>
      <c r="C6640" s="100" t="s">
        <v>3640</v>
      </c>
      <c r="E6640" s="1705" t="s">
        <v>2994</v>
      </c>
    </row>
    <row r="6641" spans="1:9" ht="15" customHeight="1" x14ac:dyDescent="0.35">
      <c r="A6641" s="1705">
        <v>73206</v>
      </c>
      <c r="B6641" s="1706">
        <v>1.76</v>
      </c>
      <c r="C6641" s="89" t="s">
        <v>4555</v>
      </c>
      <c r="E6641" s="1705" t="s">
        <v>4266</v>
      </c>
    </row>
    <row r="6642" spans="1:9" ht="15" customHeight="1" x14ac:dyDescent="0.35">
      <c r="A6642" s="1705">
        <v>73206</v>
      </c>
      <c r="B6642" s="1706">
        <v>1.76</v>
      </c>
      <c r="C6642" s="89" t="s">
        <v>4556</v>
      </c>
      <c r="E6642" s="1705" t="s">
        <v>4266</v>
      </c>
    </row>
    <row r="6643" spans="1:9" ht="15" customHeight="1" x14ac:dyDescent="0.35">
      <c r="A6643" s="1738">
        <v>73206</v>
      </c>
      <c r="B6643" s="1739">
        <v>1.76</v>
      </c>
      <c r="C6643" s="100" t="s">
        <v>4918</v>
      </c>
      <c r="E6643" s="100" t="s">
        <v>4609</v>
      </c>
    </row>
    <row r="6644" spans="1:9" ht="15" customHeight="1" x14ac:dyDescent="0.35">
      <c r="A6644" s="1705">
        <v>73206</v>
      </c>
      <c r="B6644" s="1706">
        <v>1.76</v>
      </c>
      <c r="C6644" s="100" t="s">
        <v>5407</v>
      </c>
      <c r="E6644" s="100" t="s">
        <v>5155</v>
      </c>
    </row>
    <row r="6645" spans="1:9" ht="15" customHeight="1" x14ac:dyDescent="0.35">
      <c r="A6645" s="1705">
        <v>73206</v>
      </c>
      <c r="B6645" s="1706">
        <v>1.76</v>
      </c>
      <c r="C6645" s="100" t="s">
        <v>8328</v>
      </c>
      <c r="E6645" s="100" t="s">
        <v>5912</v>
      </c>
    </row>
    <row r="6646" spans="1:9" ht="15" customHeight="1" x14ac:dyDescent="0.35">
      <c r="A6646" s="1705">
        <v>73206</v>
      </c>
      <c r="B6646" s="1706">
        <v>1.76</v>
      </c>
      <c r="C6646" s="100" t="s">
        <v>14928</v>
      </c>
      <c r="E6646" s="100" t="s">
        <v>5912</v>
      </c>
    </row>
    <row r="6647" spans="1:9" ht="15" customHeight="1" x14ac:dyDescent="0.35">
      <c r="A6647" s="1705">
        <v>73206</v>
      </c>
      <c r="B6647" s="1706">
        <v>1.76</v>
      </c>
      <c r="C6647" s="100" t="s">
        <v>6100</v>
      </c>
      <c r="E6647" s="100" t="s">
        <v>5923</v>
      </c>
    </row>
    <row r="6648" spans="1:9" ht="15" customHeight="1" x14ac:dyDescent="0.35">
      <c r="A6648" s="1738">
        <v>73206</v>
      </c>
      <c r="B6648" s="1739">
        <v>1.76</v>
      </c>
      <c r="C6648" s="100" t="s">
        <v>6501</v>
      </c>
      <c r="E6648" s="100" t="s">
        <v>6484</v>
      </c>
    </row>
    <row r="6649" spans="1:9" ht="15" customHeight="1" x14ac:dyDescent="0.35">
      <c r="A6649" s="1738">
        <v>73206</v>
      </c>
      <c r="B6649" s="1739">
        <v>1.76</v>
      </c>
      <c r="C6649" s="100" t="s">
        <v>6896</v>
      </c>
      <c r="E6649" s="1705" t="s">
        <v>6737</v>
      </c>
    </row>
    <row r="6650" spans="1:9" ht="15" customHeight="1" x14ac:dyDescent="0.35">
      <c r="A6650" s="1738">
        <v>73206</v>
      </c>
      <c r="B6650" s="1739">
        <v>1.76</v>
      </c>
      <c r="C6650" s="100" t="s">
        <v>6897</v>
      </c>
      <c r="E6650" s="1705" t="s">
        <v>6737</v>
      </c>
      <c r="F6650" s="100"/>
      <c r="I6650" s="100"/>
    </row>
    <row r="6651" spans="1:9" ht="15" customHeight="1" x14ac:dyDescent="0.35">
      <c r="A6651" s="1738">
        <v>73206</v>
      </c>
      <c r="B6651" s="1739">
        <v>1.76</v>
      </c>
      <c r="C6651" s="100" t="s">
        <v>7272</v>
      </c>
      <c r="E6651" s="1705" t="s">
        <v>6965</v>
      </c>
    </row>
    <row r="6652" spans="1:9" ht="15" customHeight="1" x14ac:dyDescent="0.35">
      <c r="A6652" s="1738">
        <v>73206</v>
      </c>
      <c r="B6652" s="1739">
        <v>1.76</v>
      </c>
      <c r="C6652" s="100" t="s">
        <v>7273</v>
      </c>
      <c r="E6652" s="1705" t="s">
        <v>6965</v>
      </c>
    </row>
    <row r="6653" spans="1:9" ht="15" customHeight="1" x14ac:dyDescent="0.35">
      <c r="A6653" s="1738">
        <v>73206</v>
      </c>
      <c r="B6653" s="1739">
        <v>1.76</v>
      </c>
      <c r="C6653" s="100" t="s">
        <v>7274</v>
      </c>
      <c r="E6653" s="1705" t="s">
        <v>6965</v>
      </c>
    </row>
    <row r="6654" spans="1:9" ht="15" customHeight="1" x14ac:dyDescent="0.35">
      <c r="A6654" s="1705">
        <v>73206</v>
      </c>
      <c r="B6654" s="1706">
        <v>1.76</v>
      </c>
      <c r="C6654" s="100" t="s">
        <v>7868</v>
      </c>
      <c r="E6654" s="1705" t="s">
        <v>7428</v>
      </c>
    </row>
    <row r="6655" spans="1:9" ht="15" customHeight="1" x14ac:dyDescent="0.35">
      <c r="A6655" s="1705">
        <v>73206</v>
      </c>
      <c r="B6655" s="1706">
        <v>1.76</v>
      </c>
      <c r="C6655" s="100" t="s">
        <v>7869</v>
      </c>
      <c r="E6655" s="1705" t="s">
        <v>7428</v>
      </c>
    </row>
    <row r="6656" spans="1:9" ht="15" customHeight="1" x14ac:dyDescent="0.35">
      <c r="A6656" s="1705">
        <v>73206</v>
      </c>
      <c r="B6656" s="1706">
        <v>1.76</v>
      </c>
      <c r="C6656" s="100" t="s">
        <v>7870</v>
      </c>
      <c r="E6656" s="1705" t="s">
        <v>7428</v>
      </c>
    </row>
    <row r="6657" spans="1:9" ht="15" customHeight="1" x14ac:dyDescent="0.35">
      <c r="A6657" s="1705">
        <v>73206</v>
      </c>
      <c r="B6657" s="1706">
        <v>1.76</v>
      </c>
      <c r="C6657" s="100" t="s">
        <v>7871</v>
      </c>
      <c r="E6657" s="1705" t="s">
        <v>7428</v>
      </c>
    </row>
    <row r="6658" spans="1:9" ht="15" customHeight="1" x14ac:dyDescent="0.35">
      <c r="A6658" s="1705">
        <v>73206</v>
      </c>
      <c r="B6658" s="1706">
        <v>1.76</v>
      </c>
      <c r="C6658" s="100" t="s">
        <v>7872</v>
      </c>
      <c r="E6658" s="1705" t="s">
        <v>7428</v>
      </c>
    </row>
    <row r="6659" spans="1:9" ht="15" customHeight="1" x14ac:dyDescent="0.35">
      <c r="A6659" s="1705">
        <v>73206</v>
      </c>
      <c r="B6659" s="1706">
        <v>1.76</v>
      </c>
      <c r="C6659" s="100" t="s">
        <v>7873</v>
      </c>
      <c r="E6659" s="1705" t="s">
        <v>7428</v>
      </c>
    </row>
    <row r="6660" spans="1:9" ht="15" customHeight="1" x14ac:dyDescent="0.35">
      <c r="A6660" s="1705">
        <v>73206</v>
      </c>
      <c r="B6660" s="1706">
        <v>1.76</v>
      </c>
      <c r="C6660" s="100" t="s">
        <v>7874</v>
      </c>
      <c r="E6660" s="1705" t="s">
        <v>7428</v>
      </c>
    </row>
    <row r="6661" spans="1:9" ht="15" customHeight="1" x14ac:dyDescent="0.35">
      <c r="A6661" s="1705">
        <v>73206</v>
      </c>
      <c r="B6661" s="1706">
        <v>1.76</v>
      </c>
      <c r="C6661" s="100" t="s">
        <v>7875</v>
      </c>
      <c r="E6661" s="1705" t="s">
        <v>7428</v>
      </c>
    </row>
    <row r="6662" spans="1:9" ht="15" customHeight="1" x14ac:dyDescent="0.35">
      <c r="A6662" s="1705">
        <v>73206</v>
      </c>
      <c r="B6662" s="1706">
        <v>1.76</v>
      </c>
      <c r="C6662" s="100" t="s">
        <v>7876</v>
      </c>
      <c r="E6662" s="1705" t="s">
        <v>7428</v>
      </c>
    </row>
    <row r="6663" spans="1:9" ht="15" customHeight="1" x14ac:dyDescent="0.35">
      <c r="A6663" s="1705">
        <v>73206</v>
      </c>
      <c r="B6663" s="1706">
        <v>1.76</v>
      </c>
      <c r="C6663" s="100" t="s">
        <v>7877</v>
      </c>
      <c r="E6663" s="1705" t="s">
        <v>7428</v>
      </c>
    </row>
    <row r="6664" spans="1:9" ht="15" customHeight="1" x14ac:dyDescent="0.35">
      <c r="A6664" s="1705">
        <v>73206</v>
      </c>
      <c r="B6664" s="1706">
        <v>1.76</v>
      </c>
      <c r="C6664" s="100" t="s">
        <v>7878</v>
      </c>
      <c r="E6664" s="1705" t="s">
        <v>7428</v>
      </c>
      <c r="F6664" s="100"/>
      <c r="I6664" s="100"/>
    </row>
    <row r="6665" spans="1:9" ht="15" customHeight="1" x14ac:dyDescent="0.35">
      <c r="A6665" s="1705">
        <v>73206</v>
      </c>
      <c r="B6665" s="1706">
        <v>1.76</v>
      </c>
      <c r="C6665" s="100" t="s">
        <v>7879</v>
      </c>
      <c r="E6665" s="1705" t="s">
        <v>7428</v>
      </c>
    </row>
    <row r="6666" spans="1:9" ht="15" customHeight="1" x14ac:dyDescent="0.35">
      <c r="A6666" s="1705">
        <v>73206</v>
      </c>
      <c r="B6666" s="1706">
        <v>1.76</v>
      </c>
      <c r="C6666" s="100" t="s">
        <v>7880</v>
      </c>
      <c r="E6666" s="1705" t="s">
        <v>7428</v>
      </c>
    </row>
    <row r="6667" spans="1:9" ht="15" customHeight="1" x14ac:dyDescent="0.35">
      <c r="A6667" s="1705">
        <v>73206</v>
      </c>
      <c r="B6667" s="1706">
        <v>1.76</v>
      </c>
      <c r="C6667" s="100" t="s">
        <v>7881</v>
      </c>
      <c r="E6667" s="1705" t="s">
        <v>7428</v>
      </c>
    </row>
    <row r="6668" spans="1:9" ht="15" customHeight="1" x14ac:dyDescent="0.35">
      <c r="A6668" s="1705">
        <v>73206</v>
      </c>
      <c r="B6668" s="1706">
        <v>1.76</v>
      </c>
      <c r="C6668" s="100" t="s">
        <v>7882</v>
      </c>
      <c r="E6668" s="1705" t="s">
        <v>7428</v>
      </c>
    </row>
    <row r="6669" spans="1:9" ht="15" customHeight="1" x14ac:dyDescent="0.35">
      <c r="A6669" s="1705">
        <v>73206</v>
      </c>
      <c r="B6669" s="1706">
        <v>1.76</v>
      </c>
      <c r="C6669" s="100" t="s">
        <v>7883</v>
      </c>
      <c r="E6669" s="1705" t="s">
        <v>7428</v>
      </c>
    </row>
    <row r="6670" spans="1:9" ht="15" customHeight="1" x14ac:dyDescent="0.35">
      <c r="A6670" s="1705">
        <v>73206</v>
      </c>
      <c r="B6670" s="1706">
        <v>1.76</v>
      </c>
      <c r="C6670" s="100" t="s">
        <v>9057</v>
      </c>
      <c r="E6670" s="1705" t="s">
        <v>8689</v>
      </c>
    </row>
    <row r="6671" spans="1:9" ht="15" customHeight="1" x14ac:dyDescent="0.35">
      <c r="A6671" s="1705">
        <v>73206</v>
      </c>
      <c r="B6671" s="1706">
        <v>1.76</v>
      </c>
      <c r="C6671" s="100" t="s">
        <v>9058</v>
      </c>
      <c r="E6671" s="1705" t="s">
        <v>8689</v>
      </c>
    </row>
    <row r="6672" spans="1:9" ht="15" customHeight="1" x14ac:dyDescent="0.35">
      <c r="A6672" s="1705">
        <v>73206</v>
      </c>
      <c r="B6672" s="1706">
        <v>1.76</v>
      </c>
      <c r="C6672" s="100" t="s">
        <v>9059</v>
      </c>
      <c r="E6672" s="1705" t="s">
        <v>8689</v>
      </c>
    </row>
    <row r="6673" spans="1:9" ht="15" customHeight="1" x14ac:dyDescent="0.35">
      <c r="A6673" s="1705">
        <v>73206</v>
      </c>
      <c r="B6673" s="1706">
        <v>1.76</v>
      </c>
      <c r="C6673" s="100" t="s">
        <v>9507</v>
      </c>
      <c r="E6673" s="1738" t="s">
        <v>9126</v>
      </c>
    </row>
    <row r="6674" spans="1:9" ht="15" customHeight="1" x14ac:dyDescent="0.35">
      <c r="A6674" s="1705">
        <v>73206</v>
      </c>
      <c r="B6674" s="1706">
        <v>1.76</v>
      </c>
      <c r="C6674" s="100" t="s">
        <v>9508</v>
      </c>
      <c r="E6674" s="1738" t="s">
        <v>9126</v>
      </c>
    </row>
    <row r="6675" spans="1:9" ht="15" customHeight="1" x14ac:dyDescent="0.35">
      <c r="A6675" s="1705">
        <v>73206</v>
      </c>
      <c r="B6675" s="1706">
        <v>1.76</v>
      </c>
      <c r="C6675" s="100" t="s">
        <v>9509</v>
      </c>
      <c r="E6675" s="1738" t="s">
        <v>9126</v>
      </c>
    </row>
    <row r="6676" spans="1:9" ht="15" customHeight="1" x14ac:dyDescent="0.35">
      <c r="A6676" s="1705">
        <v>73206</v>
      </c>
      <c r="B6676" s="1706">
        <v>1.76</v>
      </c>
      <c r="C6676" s="100" t="s">
        <v>9510</v>
      </c>
      <c r="E6676" s="1738" t="s">
        <v>9126</v>
      </c>
    </row>
    <row r="6677" spans="1:9" ht="15" customHeight="1" x14ac:dyDescent="0.35">
      <c r="A6677" s="1738">
        <v>73206</v>
      </c>
      <c r="B6677" s="1739">
        <v>1.76</v>
      </c>
      <c r="C6677" s="100" t="s">
        <v>10168</v>
      </c>
      <c r="E6677" s="1705" t="s">
        <v>9583</v>
      </c>
    </row>
    <row r="6678" spans="1:9" ht="15" customHeight="1" x14ac:dyDescent="0.35">
      <c r="A6678" s="1738">
        <v>73206</v>
      </c>
      <c r="B6678" s="1739">
        <v>1.76</v>
      </c>
      <c r="C6678" s="100" t="s">
        <v>10169</v>
      </c>
      <c r="E6678" s="1705" t="s">
        <v>9583</v>
      </c>
    </row>
    <row r="6679" spans="1:9" ht="15" customHeight="1" x14ac:dyDescent="0.35">
      <c r="A6679" s="1705">
        <v>73206</v>
      </c>
      <c r="B6679" s="1706">
        <v>1.76</v>
      </c>
      <c r="C6679" s="100" t="s">
        <v>10170</v>
      </c>
      <c r="E6679" s="1705" t="s">
        <v>9583</v>
      </c>
    </row>
    <row r="6680" spans="1:9" ht="15" customHeight="1" x14ac:dyDescent="0.35">
      <c r="A6680" s="1705">
        <v>73206</v>
      </c>
      <c r="B6680" s="1706">
        <v>1.76</v>
      </c>
      <c r="C6680" s="100" t="s">
        <v>10171</v>
      </c>
      <c r="E6680" s="1705" t="s">
        <v>9583</v>
      </c>
    </row>
    <row r="6681" spans="1:9" ht="15" customHeight="1" x14ac:dyDescent="0.35">
      <c r="A6681" s="1705">
        <v>73206</v>
      </c>
      <c r="B6681" s="1706">
        <v>1.76</v>
      </c>
      <c r="C6681" s="100" t="s">
        <v>12433</v>
      </c>
      <c r="E6681" s="100" t="s">
        <v>12088</v>
      </c>
    </row>
    <row r="6682" spans="1:9" ht="15" customHeight="1" x14ac:dyDescent="0.35">
      <c r="A6682" s="1705">
        <v>73206</v>
      </c>
      <c r="B6682" s="1706">
        <v>1.76</v>
      </c>
      <c r="C6682" s="100" t="s">
        <v>12434</v>
      </c>
      <c r="E6682" s="100" t="s">
        <v>12088</v>
      </c>
    </row>
    <row r="6683" spans="1:9" ht="15" customHeight="1" x14ac:dyDescent="0.35">
      <c r="A6683" s="1705">
        <v>73206</v>
      </c>
      <c r="B6683" s="1706">
        <v>1.76</v>
      </c>
      <c r="C6683" s="100" t="s">
        <v>13290</v>
      </c>
      <c r="E6683" s="1705" t="s">
        <v>12542</v>
      </c>
    </row>
    <row r="6684" spans="1:9" ht="15" customHeight="1" x14ac:dyDescent="0.35">
      <c r="A6684" s="1705">
        <v>73206</v>
      </c>
      <c r="B6684" s="1706">
        <v>1.76</v>
      </c>
      <c r="C6684" s="100" t="s">
        <v>13291</v>
      </c>
      <c r="E6684" s="1705" t="s">
        <v>12542</v>
      </c>
    </row>
    <row r="6685" spans="1:9" ht="15" customHeight="1" x14ac:dyDescent="0.35">
      <c r="A6685" s="1705">
        <v>73206</v>
      </c>
      <c r="B6685" s="1706">
        <v>1.76</v>
      </c>
      <c r="C6685" s="100" t="s">
        <v>13292</v>
      </c>
      <c r="E6685" s="1705" t="s">
        <v>12542</v>
      </c>
      <c r="F6685" s="100"/>
      <c r="I6685" s="100"/>
    </row>
    <row r="6686" spans="1:9" ht="15" customHeight="1" x14ac:dyDescent="0.35">
      <c r="A6686" s="1705">
        <v>73206</v>
      </c>
      <c r="B6686" s="1706">
        <v>1.76</v>
      </c>
      <c r="C6686" s="100" t="s">
        <v>4130</v>
      </c>
      <c r="E6686" s="1705" t="s">
        <v>13383</v>
      </c>
      <c r="F6686" s="100"/>
      <c r="I6686" s="100"/>
    </row>
    <row r="6687" spans="1:9" ht="15" customHeight="1" x14ac:dyDescent="0.35">
      <c r="A6687" s="1705">
        <v>73206</v>
      </c>
      <c r="B6687" s="1706">
        <v>1.76</v>
      </c>
      <c r="C6687" s="100" t="s">
        <v>4131</v>
      </c>
      <c r="E6687" s="1705" t="s">
        <v>13383</v>
      </c>
    </row>
    <row r="6688" spans="1:9" ht="15" customHeight="1" x14ac:dyDescent="0.35">
      <c r="A6688" s="1705">
        <v>73218</v>
      </c>
      <c r="B6688" s="1706">
        <v>1.32</v>
      </c>
      <c r="C6688" s="100" t="s">
        <v>1148</v>
      </c>
      <c r="E6688" s="1705" t="s">
        <v>879</v>
      </c>
    </row>
    <row r="6689" spans="1:9" ht="15" customHeight="1" x14ac:dyDescent="0.35">
      <c r="A6689" s="1705">
        <v>73218</v>
      </c>
      <c r="B6689" s="1706">
        <v>1.32</v>
      </c>
      <c r="C6689" s="100" t="s">
        <v>1149</v>
      </c>
      <c r="E6689" s="1705" t="s">
        <v>879</v>
      </c>
    </row>
    <row r="6690" spans="1:9" ht="15" customHeight="1" x14ac:dyDescent="0.35">
      <c r="A6690" s="1705">
        <v>73218</v>
      </c>
      <c r="B6690" s="1706">
        <v>1.32</v>
      </c>
      <c r="C6690" s="100" t="s">
        <v>1150</v>
      </c>
      <c r="E6690" s="1705" t="s">
        <v>879</v>
      </c>
      <c r="F6690" s="100"/>
      <c r="I6690" s="100"/>
    </row>
    <row r="6691" spans="1:9" ht="15" customHeight="1" x14ac:dyDescent="0.35">
      <c r="A6691" s="1705">
        <v>73218</v>
      </c>
      <c r="B6691" s="1706">
        <v>1.32</v>
      </c>
      <c r="C6691" s="100" t="s">
        <v>1151</v>
      </c>
      <c r="E6691" s="1705" t="s">
        <v>879</v>
      </c>
    </row>
    <row r="6692" spans="1:9" ht="15" customHeight="1" x14ac:dyDescent="0.35">
      <c r="A6692" s="1705">
        <v>73218</v>
      </c>
      <c r="B6692" s="1706">
        <v>1.32</v>
      </c>
      <c r="C6692" s="100" t="s">
        <v>1152</v>
      </c>
      <c r="E6692" s="1705" t="s">
        <v>879</v>
      </c>
    </row>
    <row r="6693" spans="1:9" ht="15" customHeight="1" x14ac:dyDescent="0.35">
      <c r="A6693" s="1705">
        <v>73218</v>
      </c>
      <c r="B6693" s="1706">
        <v>1.32</v>
      </c>
      <c r="C6693" s="100" t="s">
        <v>1153</v>
      </c>
      <c r="E6693" s="1705" t="s">
        <v>879</v>
      </c>
    </row>
    <row r="6694" spans="1:9" ht="15" customHeight="1" x14ac:dyDescent="0.35">
      <c r="A6694" s="1705">
        <v>73218</v>
      </c>
      <c r="B6694" s="1706">
        <v>1.32</v>
      </c>
      <c r="C6694" s="100" t="s">
        <v>2042</v>
      </c>
      <c r="E6694" s="1705" t="s">
        <v>1755</v>
      </c>
    </row>
    <row r="6695" spans="1:9" ht="15" customHeight="1" x14ac:dyDescent="0.35">
      <c r="A6695" s="1705">
        <v>73218</v>
      </c>
      <c r="B6695" s="1706">
        <v>1.32</v>
      </c>
      <c r="C6695" s="100" t="s">
        <v>2043</v>
      </c>
      <c r="E6695" s="1705" t="s">
        <v>1755</v>
      </c>
    </row>
    <row r="6696" spans="1:9" ht="15" customHeight="1" x14ac:dyDescent="0.35">
      <c r="A6696" s="1705">
        <v>73218</v>
      </c>
      <c r="B6696" s="1706">
        <v>1.32</v>
      </c>
      <c r="C6696" s="89" t="s">
        <v>2044</v>
      </c>
      <c r="E6696" s="1705" t="s">
        <v>1755</v>
      </c>
    </row>
    <row r="6697" spans="1:9" ht="15" customHeight="1" x14ac:dyDescent="0.35">
      <c r="A6697" s="1705">
        <v>73218</v>
      </c>
      <c r="B6697" s="1706">
        <v>1.32</v>
      </c>
      <c r="C6697" s="89" t="s">
        <v>2045</v>
      </c>
      <c r="E6697" s="1705" t="s">
        <v>1755</v>
      </c>
    </row>
    <row r="6698" spans="1:9" ht="15" customHeight="1" x14ac:dyDescent="0.35">
      <c r="A6698" s="1705">
        <v>73218</v>
      </c>
      <c r="B6698" s="1706">
        <v>1.32</v>
      </c>
      <c r="C6698" s="100" t="s">
        <v>2046</v>
      </c>
      <c r="E6698" s="1705" t="s">
        <v>1755</v>
      </c>
    </row>
    <row r="6699" spans="1:9" ht="15" customHeight="1" x14ac:dyDescent="0.35">
      <c r="A6699" s="1705">
        <v>73218</v>
      </c>
      <c r="B6699" s="1706">
        <v>1.32</v>
      </c>
      <c r="C6699" s="100" t="s">
        <v>2047</v>
      </c>
      <c r="E6699" s="1705" t="s">
        <v>1755</v>
      </c>
    </row>
    <row r="6700" spans="1:9" ht="15" customHeight="1" x14ac:dyDescent="0.35">
      <c r="A6700" s="1705">
        <v>73218</v>
      </c>
      <c r="B6700" s="1706">
        <v>1.32</v>
      </c>
      <c r="C6700" s="100" t="s">
        <v>2496</v>
      </c>
      <c r="E6700" s="1705" t="s">
        <v>2237</v>
      </c>
    </row>
    <row r="6701" spans="1:9" ht="15" customHeight="1" x14ac:dyDescent="0.35">
      <c r="A6701" s="1705">
        <v>73218</v>
      </c>
      <c r="B6701" s="1706">
        <v>1.32</v>
      </c>
      <c r="C6701" s="100" t="s">
        <v>2497</v>
      </c>
      <c r="E6701" s="1705" t="s">
        <v>2237</v>
      </c>
    </row>
    <row r="6702" spans="1:9" ht="15" customHeight="1" x14ac:dyDescent="0.35">
      <c r="A6702" s="1705">
        <v>73218</v>
      </c>
      <c r="B6702" s="1706">
        <v>1.32</v>
      </c>
      <c r="C6702" s="100" t="s">
        <v>2498</v>
      </c>
      <c r="E6702" s="1705" t="s">
        <v>2237</v>
      </c>
    </row>
    <row r="6703" spans="1:9" ht="15" customHeight="1" x14ac:dyDescent="0.35">
      <c r="A6703" s="1705">
        <v>73218</v>
      </c>
      <c r="B6703" s="1706">
        <v>1.32</v>
      </c>
      <c r="C6703" s="100" t="s">
        <v>2499</v>
      </c>
      <c r="E6703" s="1705" t="s">
        <v>2237</v>
      </c>
    </row>
    <row r="6704" spans="1:9" ht="15" customHeight="1" x14ac:dyDescent="0.35">
      <c r="A6704" s="1705">
        <v>73218</v>
      </c>
      <c r="B6704" s="1706">
        <v>1.32</v>
      </c>
      <c r="C6704" s="100" t="s">
        <v>2500</v>
      </c>
      <c r="E6704" s="1705" t="s">
        <v>2237</v>
      </c>
    </row>
    <row r="6705" spans="1:9" ht="15" customHeight="1" x14ac:dyDescent="0.35">
      <c r="A6705" s="1705">
        <v>73218</v>
      </c>
      <c r="B6705" s="1706">
        <v>1.32</v>
      </c>
      <c r="C6705" s="100" t="s">
        <v>2501</v>
      </c>
      <c r="E6705" s="1705" t="s">
        <v>2237</v>
      </c>
    </row>
    <row r="6706" spans="1:9" ht="15" customHeight="1" x14ac:dyDescent="0.35">
      <c r="A6706" s="1705">
        <v>73218</v>
      </c>
      <c r="B6706" s="1706">
        <v>1.32</v>
      </c>
      <c r="C6706" s="100" t="s">
        <v>2502</v>
      </c>
      <c r="E6706" s="1705" t="s">
        <v>2237</v>
      </c>
      <c r="F6706" s="100"/>
      <c r="I6706" s="100"/>
    </row>
    <row r="6707" spans="1:9" ht="15" customHeight="1" x14ac:dyDescent="0.35">
      <c r="A6707" s="1705">
        <v>73218</v>
      </c>
      <c r="B6707" s="1706">
        <v>1.32</v>
      </c>
      <c r="C6707" s="100" t="s">
        <v>2503</v>
      </c>
      <c r="E6707" s="1705" t="s">
        <v>2237</v>
      </c>
    </row>
    <row r="6708" spans="1:9" ht="15" customHeight="1" x14ac:dyDescent="0.35">
      <c r="A6708" s="1705">
        <v>73218</v>
      </c>
      <c r="B6708" s="1706">
        <v>1.32</v>
      </c>
      <c r="C6708" s="100" t="s">
        <v>2504</v>
      </c>
      <c r="E6708" s="1705" t="s">
        <v>2237</v>
      </c>
    </row>
    <row r="6709" spans="1:9" ht="15" customHeight="1" x14ac:dyDescent="0.35">
      <c r="A6709" s="1705">
        <v>73218</v>
      </c>
      <c r="B6709" s="1706">
        <v>1.32</v>
      </c>
      <c r="C6709" s="100" t="s">
        <v>2505</v>
      </c>
      <c r="E6709" s="1705" t="s">
        <v>2237</v>
      </c>
    </row>
    <row r="6710" spans="1:9" ht="15" customHeight="1" x14ac:dyDescent="0.35">
      <c r="A6710" s="1705">
        <v>73218</v>
      </c>
      <c r="B6710" s="1706">
        <v>1.32</v>
      </c>
      <c r="C6710" s="100" t="s">
        <v>2506</v>
      </c>
      <c r="E6710" s="1705" t="s">
        <v>2237</v>
      </c>
    </row>
    <row r="6711" spans="1:9" ht="15" customHeight="1" x14ac:dyDescent="0.35">
      <c r="A6711" s="1705">
        <v>73218</v>
      </c>
      <c r="B6711" s="1706">
        <v>1.32</v>
      </c>
      <c r="C6711" s="100" t="s">
        <v>2507</v>
      </c>
      <c r="E6711" s="1705" t="s">
        <v>2237</v>
      </c>
    </row>
    <row r="6712" spans="1:9" ht="15" customHeight="1" x14ac:dyDescent="0.35">
      <c r="A6712" s="1705">
        <v>73218</v>
      </c>
      <c r="B6712" s="1706">
        <v>1.32</v>
      </c>
      <c r="C6712" s="100" t="s">
        <v>2508</v>
      </c>
      <c r="E6712" s="1705" t="s">
        <v>2237</v>
      </c>
    </row>
    <row r="6713" spans="1:9" ht="15" customHeight="1" x14ac:dyDescent="0.35">
      <c r="A6713" s="1705">
        <v>73218</v>
      </c>
      <c r="B6713" s="1706">
        <v>1.32</v>
      </c>
      <c r="C6713" s="100" t="s">
        <v>3505</v>
      </c>
      <c r="E6713" s="1705" t="s">
        <v>2994</v>
      </c>
    </row>
    <row r="6714" spans="1:9" ht="15" customHeight="1" x14ac:dyDescent="0.35">
      <c r="A6714" s="1705">
        <v>73218</v>
      </c>
      <c r="B6714" s="1706">
        <v>1.32</v>
      </c>
      <c r="C6714" s="100" t="s">
        <v>3506</v>
      </c>
      <c r="E6714" s="1705" t="s">
        <v>2994</v>
      </c>
    </row>
    <row r="6715" spans="1:9" ht="15" customHeight="1" x14ac:dyDescent="0.35">
      <c r="A6715" s="1705">
        <v>73218</v>
      </c>
      <c r="B6715" s="1706">
        <v>1.32</v>
      </c>
      <c r="C6715" s="100" t="s">
        <v>3507</v>
      </c>
      <c r="E6715" s="1705" t="s">
        <v>2994</v>
      </c>
    </row>
    <row r="6716" spans="1:9" ht="15" customHeight="1" x14ac:dyDescent="0.35">
      <c r="A6716" s="1705">
        <v>73218</v>
      </c>
      <c r="B6716" s="1706">
        <v>1.32</v>
      </c>
      <c r="C6716" s="100" t="s">
        <v>3508</v>
      </c>
      <c r="E6716" s="1705" t="s">
        <v>2994</v>
      </c>
    </row>
    <row r="6717" spans="1:9" ht="15" customHeight="1" x14ac:dyDescent="0.35">
      <c r="A6717" s="1705">
        <v>73218</v>
      </c>
      <c r="B6717" s="1706">
        <v>1.32</v>
      </c>
      <c r="C6717" s="100" t="s">
        <v>3509</v>
      </c>
      <c r="E6717" s="1705" t="s">
        <v>2994</v>
      </c>
    </row>
    <row r="6718" spans="1:9" ht="15" customHeight="1" x14ac:dyDescent="0.35">
      <c r="A6718" s="1705">
        <v>73218</v>
      </c>
      <c r="B6718" s="1706">
        <v>1.32</v>
      </c>
      <c r="C6718" s="100" t="s">
        <v>3510</v>
      </c>
      <c r="E6718" s="1705" t="s">
        <v>2994</v>
      </c>
    </row>
    <row r="6719" spans="1:9" ht="15" customHeight="1" x14ac:dyDescent="0.35">
      <c r="A6719" s="1705">
        <v>73218</v>
      </c>
      <c r="B6719" s="1706">
        <v>1.32</v>
      </c>
      <c r="C6719" s="100" t="s">
        <v>3511</v>
      </c>
      <c r="E6719" s="1705" t="s">
        <v>2994</v>
      </c>
    </row>
    <row r="6720" spans="1:9" ht="15" customHeight="1" x14ac:dyDescent="0.35">
      <c r="A6720" s="1705">
        <v>73218</v>
      </c>
      <c r="B6720" s="1706">
        <v>1.32</v>
      </c>
      <c r="C6720" s="100" t="s">
        <v>3512</v>
      </c>
      <c r="E6720" s="1705" t="s">
        <v>2994</v>
      </c>
    </row>
    <row r="6721" spans="1:5" ht="15" customHeight="1" x14ac:dyDescent="0.35">
      <c r="A6721" s="1705">
        <v>73218</v>
      </c>
      <c r="B6721" s="1706">
        <v>1.32</v>
      </c>
      <c r="C6721" s="100" t="s">
        <v>3513</v>
      </c>
      <c r="E6721" s="1705" t="s">
        <v>2994</v>
      </c>
    </row>
    <row r="6722" spans="1:5" ht="15" customHeight="1" x14ac:dyDescent="0.35">
      <c r="A6722" s="1705">
        <v>73218</v>
      </c>
      <c r="B6722" s="1706">
        <v>1.32</v>
      </c>
      <c r="C6722" s="89" t="s">
        <v>4518</v>
      </c>
      <c r="E6722" s="1705" t="s">
        <v>4266</v>
      </c>
    </row>
    <row r="6723" spans="1:5" ht="15" customHeight="1" x14ac:dyDescent="0.35">
      <c r="A6723" s="1705">
        <v>73218</v>
      </c>
      <c r="B6723" s="1706">
        <v>1.32</v>
      </c>
      <c r="C6723" s="89" t="s">
        <v>4519</v>
      </c>
      <c r="E6723" s="1705" t="s">
        <v>4266</v>
      </c>
    </row>
    <row r="6724" spans="1:5" ht="15" customHeight="1" x14ac:dyDescent="0.35">
      <c r="A6724" s="1705">
        <v>73218</v>
      </c>
      <c r="B6724" s="1706">
        <v>1.32</v>
      </c>
      <c r="C6724" s="100" t="s">
        <v>5346</v>
      </c>
      <c r="E6724" s="100" t="s">
        <v>5155</v>
      </c>
    </row>
    <row r="6725" spans="1:5" ht="15" customHeight="1" x14ac:dyDescent="0.35">
      <c r="A6725" s="1705">
        <v>73218</v>
      </c>
      <c r="B6725" s="1706">
        <v>1.32</v>
      </c>
      <c r="C6725" s="100" t="s">
        <v>5347</v>
      </c>
      <c r="E6725" s="100" t="s">
        <v>5155</v>
      </c>
    </row>
    <row r="6726" spans="1:5" ht="15" customHeight="1" x14ac:dyDescent="0.35">
      <c r="A6726" s="1705">
        <v>73218</v>
      </c>
      <c r="B6726" s="1736">
        <v>1.32</v>
      </c>
      <c r="C6726" s="100" t="s">
        <v>5348</v>
      </c>
      <c r="E6726" s="100" t="s">
        <v>5155</v>
      </c>
    </row>
    <row r="6727" spans="1:5" ht="15" customHeight="1" x14ac:dyDescent="0.35">
      <c r="A6727" s="1705">
        <v>73218</v>
      </c>
      <c r="B6727" s="1736">
        <v>1.32</v>
      </c>
      <c r="C6727" s="100" t="s">
        <v>5349</v>
      </c>
      <c r="E6727" s="100" t="s">
        <v>5155</v>
      </c>
    </row>
    <row r="6728" spans="1:5" ht="15" customHeight="1" x14ac:dyDescent="0.35">
      <c r="A6728" s="1705">
        <v>73218</v>
      </c>
      <c r="B6728" s="1736">
        <v>1.32</v>
      </c>
      <c r="C6728" s="100" t="s">
        <v>5350</v>
      </c>
      <c r="E6728" s="100" t="s">
        <v>5155</v>
      </c>
    </row>
    <row r="6729" spans="1:5" ht="15" customHeight="1" x14ac:dyDescent="0.35">
      <c r="A6729" s="1705">
        <v>73218</v>
      </c>
      <c r="B6729" s="1736">
        <v>1.32</v>
      </c>
      <c r="C6729" s="100" t="s">
        <v>5351</v>
      </c>
      <c r="E6729" s="100" t="s">
        <v>5155</v>
      </c>
    </row>
    <row r="6730" spans="1:5" ht="15" customHeight="1" x14ac:dyDescent="0.35">
      <c r="A6730" s="1705">
        <v>73218</v>
      </c>
      <c r="B6730" s="1736">
        <v>1.32</v>
      </c>
      <c r="C6730" s="100" t="s">
        <v>5658</v>
      </c>
      <c r="E6730" s="100" t="s">
        <v>5452</v>
      </c>
    </row>
    <row r="6731" spans="1:5" ht="15" customHeight="1" x14ac:dyDescent="0.35">
      <c r="A6731" s="1705">
        <v>73218</v>
      </c>
      <c r="B6731" s="1706">
        <v>1.32</v>
      </c>
      <c r="C6731" s="100" t="s">
        <v>5659</v>
      </c>
      <c r="E6731" s="100" t="s">
        <v>5452</v>
      </c>
    </row>
    <row r="6732" spans="1:5" ht="15" customHeight="1" x14ac:dyDescent="0.35">
      <c r="A6732" s="1705">
        <v>73218</v>
      </c>
      <c r="B6732" s="1706">
        <v>1.32</v>
      </c>
      <c r="C6732" s="89" t="s">
        <v>5913</v>
      </c>
      <c r="E6732" s="1705" t="s">
        <v>5912</v>
      </c>
    </row>
    <row r="6733" spans="1:5" ht="15" customHeight="1" x14ac:dyDescent="0.35">
      <c r="A6733" s="1705">
        <v>73218</v>
      </c>
      <c r="B6733" s="1706">
        <v>1.32</v>
      </c>
      <c r="C6733" s="100" t="s">
        <v>6408</v>
      </c>
      <c r="E6733" s="100" t="s">
        <v>6110</v>
      </c>
    </row>
    <row r="6734" spans="1:5" ht="15" customHeight="1" x14ac:dyDescent="0.35">
      <c r="A6734" s="1705">
        <v>73218</v>
      </c>
      <c r="B6734" s="1706">
        <v>1.32</v>
      </c>
      <c r="C6734" s="89" t="s">
        <v>6542</v>
      </c>
      <c r="E6734" s="100" t="s">
        <v>6503</v>
      </c>
    </row>
    <row r="6735" spans="1:5" ht="15" customHeight="1" x14ac:dyDescent="0.35">
      <c r="A6735" s="1705">
        <v>73218</v>
      </c>
      <c r="B6735" s="1706">
        <v>1.32</v>
      </c>
      <c r="C6735" s="100" t="s">
        <v>6657</v>
      </c>
      <c r="E6735" s="1705" t="s">
        <v>6556</v>
      </c>
    </row>
    <row r="6736" spans="1:5" ht="15" customHeight="1" x14ac:dyDescent="0.35">
      <c r="A6736" s="1705">
        <v>73218</v>
      </c>
      <c r="B6736" s="1706">
        <v>1.32</v>
      </c>
      <c r="C6736" s="100" t="s">
        <v>6658</v>
      </c>
      <c r="E6736" s="1705" t="s">
        <v>6556</v>
      </c>
    </row>
    <row r="6737" spans="1:9" ht="15" customHeight="1" x14ac:dyDescent="0.35">
      <c r="A6737" s="1705">
        <v>73218</v>
      </c>
      <c r="B6737" s="1706">
        <v>1.32</v>
      </c>
      <c r="C6737" s="100" t="s">
        <v>6823</v>
      </c>
      <c r="E6737" s="1705" t="s">
        <v>6737</v>
      </c>
    </row>
    <row r="6738" spans="1:9" ht="15" customHeight="1" x14ac:dyDescent="0.35">
      <c r="A6738" s="1705">
        <v>73218</v>
      </c>
      <c r="B6738" s="1706">
        <v>1.32</v>
      </c>
      <c r="C6738" s="100" t="s">
        <v>6824</v>
      </c>
      <c r="E6738" s="1705" t="s">
        <v>6737</v>
      </c>
    </row>
    <row r="6739" spans="1:9" ht="15" customHeight="1" x14ac:dyDescent="0.35">
      <c r="A6739" s="1705">
        <v>73218</v>
      </c>
      <c r="B6739" s="1706">
        <v>1.32</v>
      </c>
      <c r="C6739" s="100" t="s">
        <v>6825</v>
      </c>
      <c r="E6739" s="1705" t="s">
        <v>6737</v>
      </c>
    </row>
    <row r="6740" spans="1:9" ht="15" customHeight="1" x14ac:dyDescent="0.35">
      <c r="A6740" s="1705">
        <v>73218</v>
      </c>
      <c r="B6740" s="1706">
        <v>1.32</v>
      </c>
      <c r="C6740" s="100" t="s">
        <v>6826</v>
      </c>
      <c r="E6740" s="1705" t="s">
        <v>6737</v>
      </c>
    </row>
    <row r="6741" spans="1:9" ht="15" customHeight="1" x14ac:dyDescent="0.35">
      <c r="A6741" s="1705">
        <v>73218</v>
      </c>
      <c r="B6741" s="1706">
        <v>1.32</v>
      </c>
      <c r="C6741" s="100" t="s">
        <v>6827</v>
      </c>
      <c r="E6741" s="1705" t="s">
        <v>6737</v>
      </c>
    </row>
    <row r="6742" spans="1:9" ht="15" customHeight="1" x14ac:dyDescent="0.35">
      <c r="A6742" s="1705">
        <v>73218</v>
      </c>
      <c r="B6742" s="1706">
        <v>1.32</v>
      </c>
      <c r="C6742" s="100" t="s">
        <v>6828</v>
      </c>
      <c r="E6742" s="1705" t="s">
        <v>6737</v>
      </c>
    </row>
    <row r="6743" spans="1:9" ht="15" customHeight="1" x14ac:dyDescent="0.35">
      <c r="A6743" s="1705">
        <v>73218</v>
      </c>
      <c r="B6743" s="1706">
        <v>1.32</v>
      </c>
      <c r="C6743" s="89" t="s">
        <v>7224</v>
      </c>
      <c r="E6743" s="1705" t="s">
        <v>6965</v>
      </c>
    </row>
    <row r="6744" spans="1:9" ht="15" customHeight="1" x14ac:dyDescent="0.35">
      <c r="A6744" s="1705">
        <v>73218</v>
      </c>
      <c r="B6744" s="1706">
        <v>1.32</v>
      </c>
      <c r="C6744" s="100" t="s">
        <v>7776</v>
      </c>
      <c r="E6744" s="1705" t="s">
        <v>7428</v>
      </c>
    </row>
    <row r="6745" spans="1:9" ht="15" customHeight="1" x14ac:dyDescent="0.35">
      <c r="A6745" s="1705">
        <v>73218</v>
      </c>
      <c r="B6745" s="1706">
        <v>1.32</v>
      </c>
      <c r="C6745" s="100" t="s">
        <v>7777</v>
      </c>
      <c r="E6745" s="1705" t="s">
        <v>7428</v>
      </c>
      <c r="F6745" s="100"/>
      <c r="I6745" s="100"/>
    </row>
    <row r="6746" spans="1:9" ht="15" customHeight="1" x14ac:dyDescent="0.35">
      <c r="A6746" s="1705">
        <v>73218</v>
      </c>
      <c r="B6746" s="1706">
        <v>1.32</v>
      </c>
      <c r="C6746" s="100" t="s">
        <v>6823</v>
      </c>
      <c r="E6746" s="1705" t="s">
        <v>7428</v>
      </c>
    </row>
    <row r="6747" spans="1:9" ht="15" customHeight="1" x14ac:dyDescent="0.35">
      <c r="A6747" s="1705">
        <v>73218</v>
      </c>
      <c r="B6747" s="1706">
        <v>1.32</v>
      </c>
      <c r="C6747" s="100" t="s">
        <v>6824</v>
      </c>
      <c r="E6747" s="1705" t="s">
        <v>7428</v>
      </c>
    </row>
    <row r="6748" spans="1:9" ht="15" customHeight="1" x14ac:dyDescent="0.35">
      <c r="A6748" s="1705">
        <v>73218</v>
      </c>
      <c r="B6748" s="1706">
        <v>1.32</v>
      </c>
      <c r="C6748" s="100" t="s">
        <v>7778</v>
      </c>
      <c r="E6748" s="1705" t="s">
        <v>7428</v>
      </c>
    </row>
    <row r="6749" spans="1:9" ht="15" customHeight="1" x14ac:dyDescent="0.35">
      <c r="A6749" s="1705">
        <v>73218</v>
      </c>
      <c r="B6749" s="1706">
        <v>1.32</v>
      </c>
      <c r="C6749" s="100" t="s">
        <v>7779</v>
      </c>
      <c r="E6749" s="1705" t="s">
        <v>7428</v>
      </c>
    </row>
    <row r="6750" spans="1:9" ht="15" customHeight="1" x14ac:dyDescent="0.35">
      <c r="A6750" s="1705">
        <v>73218</v>
      </c>
      <c r="B6750" s="1706">
        <v>1.32</v>
      </c>
      <c r="C6750" s="100" t="s">
        <v>7780</v>
      </c>
      <c r="E6750" s="1705" t="s">
        <v>7428</v>
      </c>
    </row>
    <row r="6751" spans="1:9" ht="15" customHeight="1" x14ac:dyDescent="0.35">
      <c r="A6751" s="1705">
        <v>73218</v>
      </c>
      <c r="B6751" s="1706">
        <v>1.32</v>
      </c>
      <c r="C6751" s="100" t="s">
        <v>6826</v>
      </c>
      <c r="E6751" s="1705" t="s">
        <v>7428</v>
      </c>
    </row>
    <row r="6752" spans="1:9" ht="15" customHeight="1" x14ac:dyDescent="0.35">
      <c r="A6752" s="1705">
        <v>73218</v>
      </c>
      <c r="B6752" s="1706">
        <v>1.32</v>
      </c>
      <c r="C6752" s="100" t="s">
        <v>6827</v>
      </c>
      <c r="E6752" s="1705" t="s">
        <v>7428</v>
      </c>
    </row>
    <row r="6753" spans="1:5" ht="15" customHeight="1" x14ac:dyDescent="0.35">
      <c r="A6753" s="1705">
        <v>73218</v>
      </c>
      <c r="B6753" s="1706">
        <v>1.32</v>
      </c>
      <c r="C6753" s="100" t="s">
        <v>7781</v>
      </c>
      <c r="E6753" s="1705" t="s">
        <v>7428</v>
      </c>
    </row>
    <row r="6754" spans="1:5" ht="15" customHeight="1" x14ac:dyDescent="0.35">
      <c r="A6754" s="1705">
        <v>73218</v>
      </c>
      <c r="B6754" s="1706">
        <v>1.32</v>
      </c>
      <c r="C6754" s="100" t="s">
        <v>7782</v>
      </c>
      <c r="E6754" s="1705" t="s">
        <v>7428</v>
      </c>
    </row>
    <row r="6755" spans="1:5" ht="15" customHeight="1" x14ac:dyDescent="0.35">
      <c r="A6755" s="1705">
        <v>73218</v>
      </c>
      <c r="B6755" s="1706">
        <v>1.32</v>
      </c>
      <c r="C6755" s="100" t="s">
        <v>7783</v>
      </c>
      <c r="E6755" s="1705" t="s">
        <v>7428</v>
      </c>
    </row>
    <row r="6756" spans="1:5" ht="15" customHeight="1" x14ac:dyDescent="0.35">
      <c r="A6756" s="1705">
        <v>73218</v>
      </c>
      <c r="B6756" s="1706">
        <v>1.32</v>
      </c>
      <c r="C6756" s="89" t="s">
        <v>8056</v>
      </c>
      <c r="E6756" s="100" t="s">
        <v>7979</v>
      </c>
    </row>
    <row r="6757" spans="1:5" ht="15" customHeight="1" x14ac:dyDescent="0.35">
      <c r="A6757" s="1705">
        <v>73218</v>
      </c>
      <c r="B6757" s="1706">
        <v>1.32</v>
      </c>
      <c r="C6757" s="1705" t="s">
        <v>8057</v>
      </c>
      <c r="E6757" s="100" t="s">
        <v>7979</v>
      </c>
    </row>
    <row r="6758" spans="1:5" ht="15" customHeight="1" x14ac:dyDescent="0.35">
      <c r="A6758" s="1705">
        <v>73218</v>
      </c>
      <c r="B6758" s="1706">
        <v>1.32</v>
      </c>
      <c r="C6758" s="89" t="s">
        <v>8058</v>
      </c>
      <c r="E6758" s="100" t="s">
        <v>7979</v>
      </c>
    </row>
    <row r="6759" spans="1:5" ht="15" customHeight="1" x14ac:dyDescent="0.35">
      <c r="A6759" s="1705">
        <v>73218</v>
      </c>
      <c r="B6759" s="1706">
        <v>1.32</v>
      </c>
      <c r="C6759" s="89" t="s">
        <v>8994</v>
      </c>
      <c r="E6759" s="1705" t="s">
        <v>8689</v>
      </c>
    </row>
    <row r="6760" spans="1:5" ht="15" customHeight="1" x14ac:dyDescent="0.35">
      <c r="A6760" s="1705">
        <v>73218</v>
      </c>
      <c r="B6760" s="1706">
        <v>1.32</v>
      </c>
      <c r="C6760" s="89" t="s">
        <v>8995</v>
      </c>
      <c r="E6760" s="1705" t="s">
        <v>8689</v>
      </c>
    </row>
    <row r="6761" spans="1:5" ht="15" customHeight="1" x14ac:dyDescent="0.35">
      <c r="A6761" s="1705">
        <v>73218</v>
      </c>
      <c r="B6761" s="1706">
        <v>1.32</v>
      </c>
      <c r="C6761" s="89" t="s">
        <v>8996</v>
      </c>
      <c r="E6761" s="1705" t="s">
        <v>8689</v>
      </c>
    </row>
    <row r="6762" spans="1:5" ht="15" customHeight="1" x14ac:dyDescent="0.35">
      <c r="A6762" s="1705">
        <v>73218</v>
      </c>
      <c r="B6762" s="1706">
        <v>1.32</v>
      </c>
      <c r="C6762" s="100" t="s">
        <v>9450</v>
      </c>
      <c r="E6762" s="1738" t="s">
        <v>9126</v>
      </c>
    </row>
    <row r="6763" spans="1:5" ht="15" customHeight="1" x14ac:dyDescent="0.35">
      <c r="A6763" s="1705">
        <v>73218</v>
      </c>
      <c r="B6763" s="1706">
        <v>1.32</v>
      </c>
      <c r="C6763" s="100" t="s">
        <v>9451</v>
      </c>
      <c r="E6763" s="1738" t="s">
        <v>9126</v>
      </c>
    </row>
    <row r="6764" spans="1:5" ht="15" customHeight="1" x14ac:dyDescent="0.35">
      <c r="A6764" s="1705">
        <v>73218</v>
      </c>
      <c r="B6764" s="1706">
        <v>1.32</v>
      </c>
      <c r="C6764" s="100" t="s">
        <v>9452</v>
      </c>
      <c r="E6764" s="1738" t="s">
        <v>9126</v>
      </c>
    </row>
    <row r="6765" spans="1:5" ht="15" customHeight="1" x14ac:dyDescent="0.35">
      <c r="A6765" s="1705">
        <v>73218</v>
      </c>
      <c r="B6765" s="1706">
        <v>1.32</v>
      </c>
      <c r="C6765" s="100" t="s">
        <v>9453</v>
      </c>
      <c r="E6765" s="1738" t="s">
        <v>9126</v>
      </c>
    </row>
    <row r="6766" spans="1:5" ht="15" customHeight="1" x14ac:dyDescent="0.35">
      <c r="A6766" s="1705">
        <v>73218</v>
      </c>
      <c r="B6766" s="1706">
        <v>1.32</v>
      </c>
      <c r="C6766" s="100" t="s">
        <v>10019</v>
      </c>
      <c r="E6766" s="1705" t="s">
        <v>9583</v>
      </c>
    </row>
    <row r="6767" spans="1:5" ht="15" customHeight="1" x14ac:dyDescent="0.35">
      <c r="A6767" s="1705">
        <v>73218</v>
      </c>
      <c r="B6767" s="1706">
        <v>1.32</v>
      </c>
      <c r="C6767" s="100" t="s">
        <v>10020</v>
      </c>
      <c r="E6767" s="1705" t="s">
        <v>9583</v>
      </c>
    </row>
    <row r="6768" spans="1:5" ht="15" customHeight="1" x14ac:dyDescent="0.35">
      <c r="A6768" s="1705">
        <v>73218</v>
      </c>
      <c r="B6768" s="1706">
        <v>1.32</v>
      </c>
      <c r="C6768" s="100" t="s">
        <v>10021</v>
      </c>
      <c r="E6768" s="1705" t="s">
        <v>9583</v>
      </c>
    </row>
    <row r="6769" spans="1:9" ht="15" customHeight="1" x14ac:dyDescent="0.35">
      <c r="A6769" s="1705">
        <v>73218</v>
      </c>
      <c r="B6769" s="1706">
        <v>1.32</v>
      </c>
      <c r="C6769" s="100" t="s">
        <v>10022</v>
      </c>
      <c r="E6769" s="1705" t="s">
        <v>9583</v>
      </c>
    </row>
    <row r="6770" spans="1:9" ht="15" customHeight="1" x14ac:dyDescent="0.35">
      <c r="A6770" s="1705">
        <v>73218</v>
      </c>
      <c r="B6770" s="1706">
        <v>1.32</v>
      </c>
      <c r="C6770" s="100" t="s">
        <v>10023</v>
      </c>
      <c r="E6770" s="1705" t="s">
        <v>9583</v>
      </c>
    </row>
    <row r="6771" spans="1:9" ht="15" customHeight="1" x14ac:dyDescent="0.35">
      <c r="A6771" s="1705">
        <v>73218</v>
      </c>
      <c r="B6771" s="1706">
        <v>1.32</v>
      </c>
      <c r="C6771" s="100" t="s">
        <v>10024</v>
      </c>
      <c r="E6771" s="1705" t="s">
        <v>9583</v>
      </c>
    </row>
    <row r="6772" spans="1:9" ht="15" customHeight="1" x14ac:dyDescent="0.35">
      <c r="A6772" s="1705">
        <v>73218</v>
      </c>
      <c r="B6772" s="1706">
        <v>1.32</v>
      </c>
      <c r="C6772" s="100" t="s">
        <v>10025</v>
      </c>
      <c r="E6772" s="1705" t="s">
        <v>9583</v>
      </c>
    </row>
    <row r="6773" spans="1:9" ht="15" customHeight="1" x14ac:dyDescent="0.35">
      <c r="A6773" s="1705">
        <v>73218</v>
      </c>
      <c r="B6773" s="1706">
        <v>1.32</v>
      </c>
      <c r="C6773" s="100" t="s">
        <v>10026</v>
      </c>
      <c r="E6773" s="1705" t="s">
        <v>9583</v>
      </c>
    </row>
    <row r="6774" spans="1:9" ht="15" customHeight="1" x14ac:dyDescent="0.35">
      <c r="A6774" s="1705">
        <v>73218</v>
      </c>
      <c r="B6774" s="1706">
        <v>1.32</v>
      </c>
      <c r="C6774" s="100" t="s">
        <v>10027</v>
      </c>
      <c r="E6774" s="1705" t="s">
        <v>9583</v>
      </c>
    </row>
    <row r="6775" spans="1:9" ht="15" customHeight="1" x14ac:dyDescent="0.35">
      <c r="A6775" s="1705">
        <v>73218</v>
      </c>
      <c r="B6775" s="1706">
        <v>1.32</v>
      </c>
      <c r="C6775" s="100" t="s">
        <v>10028</v>
      </c>
      <c r="E6775" s="1705" t="s">
        <v>9583</v>
      </c>
    </row>
    <row r="6776" spans="1:9" ht="15" customHeight="1" x14ac:dyDescent="0.35">
      <c r="A6776" s="1705">
        <v>73218</v>
      </c>
      <c r="B6776" s="1706">
        <v>1.32</v>
      </c>
      <c r="C6776" s="100" t="s">
        <v>10029</v>
      </c>
      <c r="E6776" s="1705" t="s">
        <v>9583</v>
      </c>
    </row>
    <row r="6777" spans="1:9" ht="15" customHeight="1" x14ac:dyDescent="0.35">
      <c r="A6777" s="1705">
        <v>73218</v>
      </c>
      <c r="B6777" s="1706">
        <v>1.32</v>
      </c>
      <c r="C6777" s="100" t="s">
        <v>10030</v>
      </c>
      <c r="E6777" s="1705" t="s">
        <v>9583</v>
      </c>
    </row>
    <row r="6778" spans="1:9" ht="15" customHeight="1" x14ac:dyDescent="0.35">
      <c r="A6778" s="1705">
        <v>73218</v>
      </c>
      <c r="B6778" s="1706">
        <v>1.32</v>
      </c>
      <c r="C6778" s="100" t="s">
        <v>10031</v>
      </c>
      <c r="E6778" s="1705" t="s">
        <v>9583</v>
      </c>
    </row>
    <row r="6779" spans="1:9" ht="15" customHeight="1" x14ac:dyDescent="0.35">
      <c r="A6779" s="1705">
        <v>73218</v>
      </c>
      <c r="B6779" s="1706">
        <v>1.32</v>
      </c>
      <c r="C6779" s="100" t="s">
        <v>10032</v>
      </c>
      <c r="E6779" s="1705" t="s">
        <v>9583</v>
      </c>
    </row>
    <row r="6780" spans="1:9" ht="15" customHeight="1" x14ac:dyDescent="0.35">
      <c r="A6780" s="1705">
        <v>73218</v>
      </c>
      <c r="B6780" s="1706">
        <v>1.32</v>
      </c>
      <c r="C6780" s="100" t="s">
        <v>10033</v>
      </c>
      <c r="E6780" s="1705" t="s">
        <v>9583</v>
      </c>
    </row>
    <row r="6781" spans="1:9" ht="15" customHeight="1" x14ac:dyDescent="0.35">
      <c r="A6781" s="1705">
        <v>73218</v>
      </c>
      <c r="B6781" s="1706">
        <v>1.32</v>
      </c>
      <c r="C6781" s="100" t="s">
        <v>10034</v>
      </c>
      <c r="E6781" s="1705" t="s">
        <v>9583</v>
      </c>
    </row>
    <row r="6782" spans="1:9" ht="15" customHeight="1" x14ac:dyDescent="0.35">
      <c r="A6782" s="1705">
        <v>73218</v>
      </c>
      <c r="B6782" s="1706">
        <v>1.32</v>
      </c>
      <c r="C6782" s="89" t="s">
        <v>11185</v>
      </c>
      <c r="E6782" s="1705" t="s">
        <v>10273</v>
      </c>
      <c r="F6782" s="100"/>
      <c r="I6782" s="100"/>
    </row>
    <row r="6783" spans="1:9" ht="15" customHeight="1" x14ac:dyDescent="0.35">
      <c r="A6783" s="1705">
        <v>73218</v>
      </c>
      <c r="B6783" s="1706">
        <v>1.32</v>
      </c>
      <c r="C6783" s="89" t="s">
        <v>11186</v>
      </c>
      <c r="E6783" s="1705" t="s">
        <v>10273</v>
      </c>
    </row>
    <row r="6784" spans="1:9" ht="15" customHeight="1" x14ac:dyDescent="0.35">
      <c r="A6784" s="1705">
        <v>73218</v>
      </c>
      <c r="B6784" s="1706">
        <v>1.32</v>
      </c>
      <c r="C6784" s="89" t="s">
        <v>11187</v>
      </c>
      <c r="E6784" s="1705" t="s">
        <v>10273</v>
      </c>
    </row>
    <row r="6785" spans="1:5" ht="15" customHeight="1" x14ac:dyDescent="0.35">
      <c r="A6785" s="1705">
        <v>73218</v>
      </c>
      <c r="B6785" s="1706">
        <v>1.32</v>
      </c>
      <c r="C6785" s="89" t="s">
        <v>11188</v>
      </c>
      <c r="E6785" s="1705" t="s">
        <v>10273</v>
      </c>
    </row>
    <row r="6786" spans="1:5" ht="15" customHeight="1" x14ac:dyDescent="0.35">
      <c r="A6786" s="1705">
        <v>73218</v>
      </c>
      <c r="B6786" s="1706">
        <v>1.32</v>
      </c>
      <c r="C6786" s="89" t="s">
        <v>11189</v>
      </c>
      <c r="E6786" s="1705" t="s">
        <v>10273</v>
      </c>
    </row>
    <row r="6787" spans="1:5" ht="15" customHeight="1" x14ac:dyDescent="0.35">
      <c r="A6787" s="1705">
        <v>73218</v>
      </c>
      <c r="B6787" s="1706">
        <v>1.32</v>
      </c>
      <c r="C6787" s="89" t="s">
        <v>11190</v>
      </c>
      <c r="E6787" s="1705" t="s">
        <v>10273</v>
      </c>
    </row>
    <row r="6788" spans="1:5" ht="15" customHeight="1" x14ac:dyDescent="0.35">
      <c r="A6788" s="1705">
        <v>73218</v>
      </c>
      <c r="B6788" s="1706">
        <v>1.32</v>
      </c>
      <c r="C6788" s="89" t="s">
        <v>11191</v>
      </c>
      <c r="E6788" s="1705" t="s">
        <v>10273</v>
      </c>
    </row>
    <row r="6789" spans="1:5" ht="15" customHeight="1" x14ac:dyDescent="0.35">
      <c r="A6789" s="1705">
        <v>73218</v>
      </c>
      <c r="B6789" s="1706">
        <v>1.32</v>
      </c>
      <c r="C6789" s="89" t="s">
        <v>11192</v>
      </c>
      <c r="E6789" s="1705" t="s">
        <v>10273</v>
      </c>
    </row>
    <row r="6790" spans="1:5" ht="15" customHeight="1" x14ac:dyDescent="0.35">
      <c r="A6790" s="1705">
        <v>73218</v>
      </c>
      <c r="B6790" s="1706">
        <v>1.32</v>
      </c>
      <c r="C6790" s="89" t="s">
        <v>11193</v>
      </c>
      <c r="E6790" s="1705" t="s">
        <v>10273</v>
      </c>
    </row>
    <row r="6791" spans="1:5" ht="15" customHeight="1" x14ac:dyDescent="0.35">
      <c r="A6791" s="1705">
        <v>73218</v>
      </c>
      <c r="B6791" s="1706">
        <v>1.32</v>
      </c>
      <c r="C6791" s="89" t="s">
        <v>11194</v>
      </c>
      <c r="E6791" s="1705" t="s">
        <v>10273</v>
      </c>
    </row>
    <row r="6792" spans="1:5" ht="15" customHeight="1" x14ac:dyDescent="0.35">
      <c r="A6792" s="1705">
        <v>73218</v>
      </c>
      <c r="B6792" s="1706">
        <v>1.32</v>
      </c>
      <c r="C6792" s="89" t="s">
        <v>11195</v>
      </c>
      <c r="E6792" s="1705" t="s">
        <v>10273</v>
      </c>
    </row>
    <row r="6793" spans="1:5" ht="15" customHeight="1" x14ac:dyDescent="0.35">
      <c r="A6793" s="1705">
        <v>73218</v>
      </c>
      <c r="B6793" s="1706">
        <v>1.32</v>
      </c>
      <c r="C6793" s="89" t="s">
        <v>11196</v>
      </c>
      <c r="E6793" s="1705" t="s">
        <v>10273</v>
      </c>
    </row>
    <row r="6794" spans="1:5" ht="15" customHeight="1" x14ac:dyDescent="0.35">
      <c r="A6794" s="1705">
        <v>73218</v>
      </c>
      <c r="B6794" s="1706">
        <v>1.32</v>
      </c>
      <c r="C6794" s="89" t="s">
        <v>11197</v>
      </c>
      <c r="E6794" s="1705" t="s">
        <v>10273</v>
      </c>
    </row>
    <row r="6795" spans="1:5" ht="15" customHeight="1" x14ac:dyDescent="0.35">
      <c r="A6795" s="1705">
        <v>73218</v>
      </c>
      <c r="B6795" s="1706">
        <v>1.32</v>
      </c>
      <c r="C6795" s="89" t="s">
        <v>11198</v>
      </c>
      <c r="E6795" s="1705" t="s">
        <v>10273</v>
      </c>
    </row>
    <row r="6796" spans="1:5" ht="15" customHeight="1" x14ac:dyDescent="0.35">
      <c r="A6796" s="1705">
        <v>73218</v>
      </c>
      <c r="B6796" s="1706">
        <v>1.32</v>
      </c>
      <c r="C6796" s="89" t="s">
        <v>11199</v>
      </c>
      <c r="E6796" s="1705" t="s">
        <v>10273</v>
      </c>
    </row>
    <row r="6797" spans="1:5" ht="15" customHeight="1" x14ac:dyDescent="0.35">
      <c r="A6797" s="1705">
        <v>73218</v>
      </c>
      <c r="B6797" s="1706">
        <v>1.32</v>
      </c>
      <c r="C6797" s="89" t="s">
        <v>11200</v>
      </c>
      <c r="E6797" s="1705" t="s">
        <v>10273</v>
      </c>
    </row>
    <row r="6798" spans="1:5" ht="15" customHeight="1" x14ac:dyDescent="0.35">
      <c r="A6798" s="1705">
        <v>73218</v>
      </c>
      <c r="B6798" s="1706">
        <v>1.32</v>
      </c>
      <c r="C6798" s="89" t="s">
        <v>11201</v>
      </c>
      <c r="E6798" s="1705" t="s">
        <v>10273</v>
      </c>
    </row>
    <row r="6799" spans="1:5" ht="15" customHeight="1" x14ac:dyDescent="0.35">
      <c r="A6799" s="1705">
        <v>73218</v>
      </c>
      <c r="B6799" s="1706">
        <v>1.32</v>
      </c>
      <c r="C6799" s="89" t="s">
        <v>11202</v>
      </c>
      <c r="E6799" s="1705" t="s">
        <v>10273</v>
      </c>
    </row>
    <row r="6800" spans="1:5" ht="15" customHeight="1" x14ac:dyDescent="0.35">
      <c r="A6800" s="1705">
        <v>73218</v>
      </c>
      <c r="B6800" s="1706">
        <v>1.32</v>
      </c>
      <c r="C6800" s="89" t="s">
        <v>11203</v>
      </c>
      <c r="E6800" s="1705" t="s">
        <v>10273</v>
      </c>
    </row>
    <row r="6801" spans="1:5" ht="15" customHeight="1" x14ac:dyDescent="0.35">
      <c r="A6801" s="1705">
        <v>73218</v>
      </c>
      <c r="B6801" s="1706">
        <v>1.32</v>
      </c>
      <c r="C6801" s="89" t="s">
        <v>11204</v>
      </c>
      <c r="E6801" s="1705" t="s">
        <v>10273</v>
      </c>
    </row>
    <row r="6802" spans="1:5" ht="15" customHeight="1" x14ac:dyDescent="0.35">
      <c r="A6802" s="1705">
        <v>73218</v>
      </c>
      <c r="B6802" s="1706">
        <v>1.32</v>
      </c>
      <c r="C6802" s="89" t="s">
        <v>11205</v>
      </c>
      <c r="E6802" s="1705" t="s">
        <v>10273</v>
      </c>
    </row>
    <row r="6803" spans="1:5" ht="15" customHeight="1" x14ac:dyDescent="0.35">
      <c r="A6803" s="1705">
        <v>73218</v>
      </c>
      <c r="B6803" s="1706">
        <v>1.32</v>
      </c>
      <c r="C6803" s="1705" t="s">
        <v>11206</v>
      </c>
      <c r="E6803" s="1705" t="s">
        <v>10273</v>
      </c>
    </row>
    <row r="6804" spans="1:5" ht="15" customHeight="1" x14ac:dyDescent="0.35">
      <c r="A6804" s="1705">
        <v>73218</v>
      </c>
      <c r="B6804" s="1706">
        <v>1.32</v>
      </c>
      <c r="C6804" s="1705" t="s">
        <v>11207</v>
      </c>
      <c r="E6804" s="1705" t="s">
        <v>10273</v>
      </c>
    </row>
    <row r="6805" spans="1:5" ht="15" customHeight="1" x14ac:dyDescent="0.35">
      <c r="A6805" s="1705">
        <v>73218</v>
      </c>
      <c r="B6805" s="1706">
        <v>1.32</v>
      </c>
      <c r="C6805" s="89" t="s">
        <v>11208</v>
      </c>
      <c r="E6805" s="1705" t="s">
        <v>10273</v>
      </c>
    </row>
    <row r="6806" spans="1:5" ht="15" customHeight="1" x14ac:dyDescent="0.35">
      <c r="A6806" s="1705">
        <v>73218</v>
      </c>
      <c r="B6806" s="1706">
        <v>1.32</v>
      </c>
      <c r="C6806" s="89" t="s">
        <v>11209</v>
      </c>
      <c r="E6806" s="1705" t="s">
        <v>10273</v>
      </c>
    </row>
    <row r="6807" spans="1:5" ht="15" customHeight="1" x14ac:dyDescent="0.35">
      <c r="A6807" s="1705">
        <v>73218</v>
      </c>
      <c r="B6807" s="1706">
        <v>1.32</v>
      </c>
      <c r="C6807" s="89" t="s">
        <v>11210</v>
      </c>
      <c r="E6807" s="1705" t="s">
        <v>10273</v>
      </c>
    </row>
    <row r="6808" spans="1:5" ht="15" customHeight="1" x14ac:dyDescent="0.35">
      <c r="A6808" s="1705">
        <v>73218</v>
      </c>
      <c r="B6808" s="1706">
        <v>1.32</v>
      </c>
      <c r="C6808" s="100" t="s">
        <v>11211</v>
      </c>
      <c r="E6808" s="1705" t="s">
        <v>10273</v>
      </c>
    </row>
    <row r="6809" spans="1:5" ht="15" customHeight="1" x14ac:dyDescent="0.35">
      <c r="A6809" s="1705">
        <v>73218</v>
      </c>
      <c r="B6809" s="1706">
        <v>1.32</v>
      </c>
      <c r="C6809" s="89" t="s">
        <v>11212</v>
      </c>
      <c r="E6809" s="1705" t="s">
        <v>10273</v>
      </c>
    </row>
    <row r="6810" spans="1:5" ht="15" customHeight="1" x14ac:dyDescent="0.35">
      <c r="A6810" s="1705">
        <v>73218</v>
      </c>
      <c r="B6810" s="1706">
        <v>1.32</v>
      </c>
      <c r="C6810" s="89" t="s">
        <v>11213</v>
      </c>
      <c r="E6810" s="1705" t="s">
        <v>10273</v>
      </c>
    </row>
    <row r="6811" spans="1:5" ht="15" customHeight="1" x14ac:dyDescent="0.35">
      <c r="A6811" s="1705">
        <v>73218</v>
      </c>
      <c r="B6811" s="1706">
        <v>1.32</v>
      </c>
      <c r="C6811" s="89" t="s">
        <v>11214</v>
      </c>
      <c r="E6811" s="1705" t="s">
        <v>10273</v>
      </c>
    </row>
    <row r="6812" spans="1:5" ht="15" customHeight="1" x14ac:dyDescent="0.35">
      <c r="A6812" s="1705">
        <v>73218</v>
      </c>
      <c r="B6812" s="1706">
        <v>1.32</v>
      </c>
      <c r="C6812" s="89" t="s">
        <v>11215</v>
      </c>
      <c r="E6812" s="1705" t="s">
        <v>10273</v>
      </c>
    </row>
    <row r="6813" spans="1:5" ht="15" customHeight="1" x14ac:dyDescent="0.35">
      <c r="A6813" s="1705">
        <v>73218</v>
      </c>
      <c r="B6813" s="1706">
        <v>1.32</v>
      </c>
      <c r="C6813" s="89" t="s">
        <v>11216</v>
      </c>
      <c r="E6813" s="1705" t="s">
        <v>10273</v>
      </c>
    </row>
    <row r="6814" spans="1:5" ht="15" customHeight="1" x14ac:dyDescent="0.35">
      <c r="A6814" s="1705">
        <v>73218</v>
      </c>
      <c r="B6814" s="1706">
        <v>1.32</v>
      </c>
      <c r="C6814" s="89" t="s">
        <v>11217</v>
      </c>
      <c r="E6814" s="1705" t="s">
        <v>10273</v>
      </c>
    </row>
    <row r="6815" spans="1:5" ht="15" customHeight="1" x14ac:dyDescent="0.35">
      <c r="A6815" s="1705">
        <v>73218</v>
      </c>
      <c r="B6815" s="1706">
        <v>1.32</v>
      </c>
      <c r="C6815" s="89" t="s">
        <v>11218</v>
      </c>
      <c r="E6815" s="1705" t="s">
        <v>10273</v>
      </c>
    </row>
    <row r="6816" spans="1:5" ht="15" customHeight="1" x14ac:dyDescent="0.35">
      <c r="A6816" s="1705">
        <v>73218</v>
      </c>
      <c r="B6816" s="1706">
        <v>1.32</v>
      </c>
      <c r="C6816" s="89" t="s">
        <v>11219</v>
      </c>
      <c r="E6816" s="1705" t="s">
        <v>10273</v>
      </c>
    </row>
    <row r="6817" spans="1:5" ht="15" customHeight="1" x14ac:dyDescent="0.35">
      <c r="A6817" s="1705">
        <v>73218</v>
      </c>
      <c r="B6817" s="1706">
        <v>1.32</v>
      </c>
      <c r="C6817" s="89" t="s">
        <v>11220</v>
      </c>
      <c r="E6817" s="1705" t="s">
        <v>10273</v>
      </c>
    </row>
    <row r="6818" spans="1:5" ht="15" customHeight="1" x14ac:dyDescent="0.35">
      <c r="A6818" s="1705">
        <v>73218</v>
      </c>
      <c r="B6818" s="1706">
        <v>1.32</v>
      </c>
      <c r="C6818" s="89" t="s">
        <v>11221</v>
      </c>
      <c r="E6818" s="1705" t="s">
        <v>10273</v>
      </c>
    </row>
    <row r="6819" spans="1:5" ht="15" customHeight="1" x14ac:dyDescent="0.35">
      <c r="A6819" s="1705">
        <v>73218</v>
      </c>
      <c r="B6819" s="1706">
        <v>1.32</v>
      </c>
      <c r="C6819" s="89" t="s">
        <v>11222</v>
      </c>
      <c r="E6819" s="1705" t="s">
        <v>10273</v>
      </c>
    </row>
    <row r="6820" spans="1:5" ht="15" customHeight="1" x14ac:dyDescent="0.35">
      <c r="A6820" s="1705">
        <v>73218</v>
      </c>
      <c r="B6820" s="1706">
        <v>1.32</v>
      </c>
      <c r="C6820" s="89" t="s">
        <v>11223</v>
      </c>
      <c r="E6820" s="1705" t="s">
        <v>10273</v>
      </c>
    </row>
    <row r="6821" spans="1:5" ht="15" customHeight="1" x14ac:dyDescent="0.35">
      <c r="A6821" s="1705">
        <v>73218</v>
      </c>
      <c r="B6821" s="1706">
        <v>1.32</v>
      </c>
      <c r="C6821" s="89" t="s">
        <v>11224</v>
      </c>
      <c r="E6821" s="1705" t="s">
        <v>10273</v>
      </c>
    </row>
    <row r="6822" spans="1:5" ht="15" customHeight="1" x14ac:dyDescent="0.35">
      <c r="A6822" s="1705">
        <v>73218</v>
      </c>
      <c r="B6822" s="1706">
        <v>1.32</v>
      </c>
      <c r="C6822" s="89" t="s">
        <v>11225</v>
      </c>
      <c r="E6822" s="1705" t="s">
        <v>10273</v>
      </c>
    </row>
    <row r="6823" spans="1:5" ht="15" customHeight="1" x14ac:dyDescent="0.35">
      <c r="A6823" s="1705">
        <v>73218</v>
      </c>
      <c r="B6823" s="1706">
        <v>1.32</v>
      </c>
      <c r="C6823" s="89" t="s">
        <v>11226</v>
      </c>
      <c r="E6823" s="1705" t="s">
        <v>10273</v>
      </c>
    </row>
    <row r="6824" spans="1:5" ht="15" customHeight="1" x14ac:dyDescent="0.35">
      <c r="A6824" s="1705">
        <v>73218</v>
      </c>
      <c r="B6824" s="1706">
        <v>1.32</v>
      </c>
      <c r="C6824" s="89" t="s">
        <v>11227</v>
      </c>
      <c r="E6824" s="1705" t="s">
        <v>10273</v>
      </c>
    </row>
    <row r="6825" spans="1:5" ht="15" customHeight="1" x14ac:dyDescent="0.35">
      <c r="A6825" s="1705">
        <v>73218</v>
      </c>
      <c r="B6825" s="1706">
        <v>1.32</v>
      </c>
      <c r="C6825" s="89" t="s">
        <v>11228</v>
      </c>
      <c r="E6825" s="1705" t="s">
        <v>10273</v>
      </c>
    </row>
    <row r="6826" spans="1:5" ht="15" customHeight="1" x14ac:dyDescent="0.35">
      <c r="A6826" s="1705">
        <v>73218</v>
      </c>
      <c r="B6826" s="1706">
        <v>1.32</v>
      </c>
      <c r="C6826" s="89" t="s">
        <v>11229</v>
      </c>
      <c r="E6826" s="1705" t="s">
        <v>10273</v>
      </c>
    </row>
    <row r="6827" spans="1:5" ht="15" customHeight="1" x14ac:dyDescent="0.35">
      <c r="A6827" s="1705">
        <v>73218</v>
      </c>
      <c r="B6827" s="1706">
        <v>1.32</v>
      </c>
      <c r="C6827" s="89" t="s">
        <v>11230</v>
      </c>
      <c r="E6827" s="1705" t="s">
        <v>10273</v>
      </c>
    </row>
    <row r="6828" spans="1:5" ht="15" customHeight="1" x14ac:dyDescent="0.35">
      <c r="A6828" s="1705">
        <v>73218</v>
      </c>
      <c r="B6828" s="1706">
        <v>1.32</v>
      </c>
      <c r="C6828" s="89" t="s">
        <v>11231</v>
      </c>
      <c r="E6828" s="1705" t="s">
        <v>10273</v>
      </c>
    </row>
    <row r="6829" spans="1:5" ht="15" customHeight="1" x14ac:dyDescent="0.35">
      <c r="A6829" s="1705">
        <v>73218</v>
      </c>
      <c r="B6829" s="1706">
        <v>1.32</v>
      </c>
      <c r="C6829" s="89" t="s">
        <v>11232</v>
      </c>
      <c r="E6829" s="1705" t="s">
        <v>10273</v>
      </c>
    </row>
    <row r="6830" spans="1:5" ht="15" customHeight="1" x14ac:dyDescent="0.35">
      <c r="A6830" s="1705">
        <v>73218</v>
      </c>
      <c r="B6830" s="1706">
        <v>1.32</v>
      </c>
      <c r="C6830" s="89" t="s">
        <v>11233</v>
      </c>
      <c r="E6830" s="1705" t="s">
        <v>10273</v>
      </c>
    </row>
    <row r="6831" spans="1:5" ht="15" customHeight="1" x14ac:dyDescent="0.35">
      <c r="A6831" s="1705">
        <v>73218</v>
      </c>
      <c r="B6831" s="1706">
        <v>1.32</v>
      </c>
      <c r="C6831" s="89" t="s">
        <v>11234</v>
      </c>
      <c r="E6831" s="1705" t="s">
        <v>10273</v>
      </c>
    </row>
    <row r="6832" spans="1:5" ht="15" customHeight="1" x14ac:dyDescent="0.35">
      <c r="A6832" s="1705">
        <v>73218</v>
      </c>
      <c r="B6832" s="1706">
        <v>1.32</v>
      </c>
      <c r="C6832" s="89" t="s">
        <v>11235</v>
      </c>
      <c r="E6832" s="1705" t="s">
        <v>10273</v>
      </c>
    </row>
    <row r="6833" spans="1:5" ht="15" customHeight="1" x14ac:dyDescent="0.35">
      <c r="A6833" s="1705">
        <v>73218</v>
      </c>
      <c r="B6833" s="1706">
        <v>1.32</v>
      </c>
      <c r="C6833" s="89" t="s">
        <v>11236</v>
      </c>
      <c r="E6833" s="1705" t="s">
        <v>10273</v>
      </c>
    </row>
    <row r="6834" spans="1:5" ht="15" customHeight="1" x14ac:dyDescent="0.35">
      <c r="A6834" s="1705">
        <v>73218</v>
      </c>
      <c r="B6834" s="1706">
        <v>1.32</v>
      </c>
      <c r="C6834" s="89" t="s">
        <v>7782</v>
      </c>
      <c r="E6834" s="1705" t="s">
        <v>10273</v>
      </c>
    </row>
    <row r="6835" spans="1:5" ht="15" customHeight="1" x14ac:dyDescent="0.35">
      <c r="A6835" s="1705">
        <v>73218</v>
      </c>
      <c r="B6835" s="1706">
        <v>1.32</v>
      </c>
      <c r="C6835" s="89" t="s">
        <v>2506</v>
      </c>
      <c r="E6835" s="1705" t="s">
        <v>10273</v>
      </c>
    </row>
    <row r="6836" spans="1:5" ht="15" customHeight="1" x14ac:dyDescent="0.35">
      <c r="A6836" s="1705">
        <v>73218</v>
      </c>
      <c r="B6836" s="1706">
        <v>1.32</v>
      </c>
      <c r="C6836" s="89" t="s">
        <v>11237</v>
      </c>
      <c r="E6836" s="1705" t="s">
        <v>10273</v>
      </c>
    </row>
    <row r="6837" spans="1:5" ht="15" customHeight="1" x14ac:dyDescent="0.35">
      <c r="A6837" s="1705">
        <v>73218</v>
      </c>
      <c r="B6837" s="1706">
        <v>1.32</v>
      </c>
      <c r="C6837" s="89" t="s">
        <v>11238</v>
      </c>
      <c r="E6837" s="1705" t="s">
        <v>10273</v>
      </c>
    </row>
    <row r="6838" spans="1:5" ht="15" customHeight="1" x14ac:dyDescent="0.35">
      <c r="A6838" s="1705">
        <v>73218</v>
      </c>
      <c r="B6838" s="1706">
        <v>1.32</v>
      </c>
      <c r="C6838" s="89" t="s">
        <v>11239</v>
      </c>
      <c r="E6838" s="1705" t="s">
        <v>10273</v>
      </c>
    </row>
    <row r="6839" spans="1:5" ht="15" customHeight="1" x14ac:dyDescent="0.35">
      <c r="A6839" s="1705">
        <v>73218</v>
      </c>
      <c r="B6839" s="1706">
        <v>1.32</v>
      </c>
      <c r="C6839" s="1705" t="s">
        <v>11240</v>
      </c>
      <c r="E6839" s="1705" t="s">
        <v>10273</v>
      </c>
    </row>
    <row r="6840" spans="1:5" ht="15" customHeight="1" x14ac:dyDescent="0.35">
      <c r="A6840" s="1705">
        <v>73218</v>
      </c>
      <c r="B6840" s="1706">
        <v>1.32</v>
      </c>
      <c r="C6840" s="100" t="s">
        <v>12337</v>
      </c>
      <c r="E6840" s="100" t="s">
        <v>12088</v>
      </c>
    </row>
    <row r="6841" spans="1:5" ht="15" customHeight="1" x14ac:dyDescent="0.35">
      <c r="A6841" s="1705">
        <v>73218</v>
      </c>
      <c r="B6841" s="1706">
        <v>1.32</v>
      </c>
      <c r="C6841" s="100" t="s">
        <v>12338</v>
      </c>
      <c r="E6841" s="100" t="s">
        <v>12088</v>
      </c>
    </row>
    <row r="6842" spans="1:5" ht="15" customHeight="1" x14ac:dyDescent="0.35">
      <c r="A6842" s="1705">
        <v>73218</v>
      </c>
      <c r="B6842" s="1706">
        <v>1.32</v>
      </c>
      <c r="C6842" s="100" t="s">
        <v>12339</v>
      </c>
      <c r="E6842" s="100" t="s">
        <v>12088</v>
      </c>
    </row>
    <row r="6843" spans="1:5" ht="15" customHeight="1" x14ac:dyDescent="0.35">
      <c r="A6843" s="1705">
        <v>73218</v>
      </c>
      <c r="B6843" s="1706">
        <v>1.32</v>
      </c>
      <c r="C6843" s="100" t="s">
        <v>12340</v>
      </c>
      <c r="E6843" s="100" t="s">
        <v>12088</v>
      </c>
    </row>
    <row r="6844" spans="1:5" ht="15" customHeight="1" x14ac:dyDescent="0.35">
      <c r="A6844" s="1705">
        <v>73218</v>
      </c>
      <c r="B6844" s="1706">
        <v>1.32</v>
      </c>
      <c r="C6844" s="100" t="s">
        <v>12341</v>
      </c>
      <c r="E6844" s="100" t="s">
        <v>12088</v>
      </c>
    </row>
    <row r="6845" spans="1:5" ht="15" customHeight="1" x14ac:dyDescent="0.35">
      <c r="A6845" s="1705">
        <v>73218</v>
      </c>
      <c r="B6845" s="1706">
        <v>1.32</v>
      </c>
      <c r="C6845" s="100" t="s">
        <v>12342</v>
      </c>
      <c r="E6845" s="100" t="s">
        <v>12088</v>
      </c>
    </row>
    <row r="6846" spans="1:5" ht="15" customHeight="1" x14ac:dyDescent="0.35">
      <c r="A6846" s="1705">
        <v>73218</v>
      </c>
      <c r="B6846" s="1706">
        <v>1.32</v>
      </c>
      <c r="C6846" s="100" t="s">
        <v>12343</v>
      </c>
      <c r="E6846" s="100" t="s">
        <v>12088</v>
      </c>
    </row>
    <row r="6847" spans="1:5" ht="15" customHeight="1" x14ac:dyDescent="0.35">
      <c r="A6847" s="1705">
        <v>73218</v>
      </c>
      <c r="B6847" s="1706">
        <v>1.32</v>
      </c>
      <c r="C6847" s="100" t="s">
        <v>12344</v>
      </c>
      <c r="E6847" s="100" t="s">
        <v>12088</v>
      </c>
    </row>
    <row r="6848" spans="1:5" ht="15" customHeight="1" x14ac:dyDescent="0.35">
      <c r="A6848" s="1705">
        <v>73218</v>
      </c>
      <c r="B6848" s="1706">
        <v>1.32</v>
      </c>
      <c r="C6848" s="100" t="s">
        <v>13104</v>
      </c>
      <c r="E6848" s="1705" t="s">
        <v>12542</v>
      </c>
    </row>
    <row r="6849" spans="1:9" ht="15" customHeight="1" x14ac:dyDescent="0.35">
      <c r="A6849" s="1705">
        <v>73218</v>
      </c>
      <c r="B6849" s="1706">
        <v>1.32</v>
      </c>
      <c r="C6849" s="100" t="s">
        <v>13105</v>
      </c>
      <c r="E6849" s="1705" t="s">
        <v>12542</v>
      </c>
    </row>
    <row r="6850" spans="1:9" ht="15" customHeight="1" x14ac:dyDescent="0.35">
      <c r="A6850" s="1705">
        <v>73218</v>
      </c>
      <c r="B6850" s="1706">
        <v>1.32</v>
      </c>
      <c r="C6850" s="100" t="s">
        <v>13106</v>
      </c>
      <c r="E6850" s="1705" t="s">
        <v>12542</v>
      </c>
    </row>
    <row r="6851" spans="1:9" ht="15" customHeight="1" x14ac:dyDescent="0.35">
      <c r="A6851" s="1705">
        <v>73218</v>
      </c>
      <c r="B6851" s="1706">
        <v>1.32</v>
      </c>
      <c r="C6851" s="100" t="s">
        <v>13107</v>
      </c>
      <c r="E6851" s="1705" t="s">
        <v>12542</v>
      </c>
    </row>
    <row r="6852" spans="1:9" ht="15" customHeight="1" x14ac:dyDescent="0.35">
      <c r="A6852" s="1705">
        <v>73218</v>
      </c>
      <c r="B6852" s="1706">
        <v>1.32</v>
      </c>
      <c r="C6852" s="100" t="s">
        <v>13108</v>
      </c>
      <c r="E6852" s="1705" t="s">
        <v>12542</v>
      </c>
      <c r="F6852" s="100"/>
      <c r="I6852" s="100"/>
    </row>
    <row r="6853" spans="1:9" ht="15" customHeight="1" x14ac:dyDescent="0.35">
      <c r="A6853" s="1705">
        <v>73218</v>
      </c>
      <c r="B6853" s="1706">
        <v>1.32</v>
      </c>
      <c r="C6853" s="1705" t="s">
        <v>13108</v>
      </c>
      <c r="E6853" s="1705" t="s">
        <v>12542</v>
      </c>
    </row>
    <row r="6854" spans="1:9" ht="15" customHeight="1" x14ac:dyDescent="0.35">
      <c r="A6854" s="1705">
        <v>73218</v>
      </c>
      <c r="B6854" s="1706">
        <v>1.32</v>
      </c>
      <c r="C6854" s="100" t="s">
        <v>13109</v>
      </c>
      <c r="E6854" s="1705" t="s">
        <v>12542</v>
      </c>
    </row>
    <row r="6855" spans="1:9" ht="15" customHeight="1" x14ac:dyDescent="0.35">
      <c r="A6855" s="1705">
        <v>73218</v>
      </c>
      <c r="B6855" s="1706">
        <v>1.32</v>
      </c>
      <c r="C6855" s="100" t="s">
        <v>13110</v>
      </c>
      <c r="E6855" s="1705" t="s">
        <v>12542</v>
      </c>
    </row>
    <row r="6856" spans="1:9" ht="15" customHeight="1" x14ac:dyDescent="0.35">
      <c r="A6856" s="1705">
        <v>73218</v>
      </c>
      <c r="B6856" s="1706">
        <v>1.32</v>
      </c>
      <c r="C6856" s="1705" t="s">
        <v>13111</v>
      </c>
      <c r="E6856" s="1705" t="s">
        <v>12542</v>
      </c>
    </row>
    <row r="6857" spans="1:9" ht="15" customHeight="1" x14ac:dyDescent="0.35">
      <c r="A6857" s="1705">
        <v>73218</v>
      </c>
      <c r="B6857" s="1706">
        <v>1.32</v>
      </c>
      <c r="C6857" s="100" t="s">
        <v>13112</v>
      </c>
      <c r="E6857" s="1705" t="s">
        <v>12542</v>
      </c>
    </row>
    <row r="6858" spans="1:9" ht="15" customHeight="1" x14ac:dyDescent="0.35">
      <c r="A6858" s="1705">
        <v>73218</v>
      </c>
      <c r="B6858" s="1706">
        <v>1.32</v>
      </c>
      <c r="C6858" s="100" t="s">
        <v>13113</v>
      </c>
      <c r="E6858" s="1705" t="s">
        <v>12542</v>
      </c>
    </row>
    <row r="6859" spans="1:9" ht="15" customHeight="1" x14ac:dyDescent="0.35">
      <c r="A6859" s="1705">
        <v>73218</v>
      </c>
      <c r="B6859" s="1706">
        <v>1.32</v>
      </c>
      <c r="C6859" s="89" t="s">
        <v>13114</v>
      </c>
      <c r="E6859" s="1705" t="s">
        <v>12542</v>
      </c>
    </row>
    <row r="6860" spans="1:9" ht="15" customHeight="1" x14ac:dyDescent="0.35">
      <c r="A6860" s="1705">
        <v>73218</v>
      </c>
      <c r="B6860" s="1706">
        <v>1.32</v>
      </c>
      <c r="C6860" s="89" t="s">
        <v>13115</v>
      </c>
      <c r="E6860" s="1705" t="s">
        <v>12542</v>
      </c>
    </row>
    <row r="6861" spans="1:9" ht="15" customHeight="1" x14ac:dyDescent="0.35">
      <c r="A6861" s="1705">
        <v>73218</v>
      </c>
      <c r="B6861" s="1706">
        <v>1.32</v>
      </c>
      <c r="C6861" s="89" t="s">
        <v>13116</v>
      </c>
      <c r="E6861" s="1705" t="s">
        <v>12542</v>
      </c>
    </row>
    <row r="6862" spans="1:9" ht="15" customHeight="1" x14ac:dyDescent="0.35">
      <c r="A6862" s="1705">
        <v>73218</v>
      </c>
      <c r="B6862" s="1706">
        <v>1.32</v>
      </c>
      <c r="C6862" s="100" t="s">
        <v>13117</v>
      </c>
      <c r="E6862" s="1705" t="s">
        <v>12542</v>
      </c>
    </row>
    <row r="6863" spans="1:9" ht="15" customHeight="1" x14ac:dyDescent="0.35">
      <c r="A6863" s="1705">
        <v>73218</v>
      </c>
      <c r="B6863" s="1706">
        <v>1.32</v>
      </c>
      <c r="C6863" s="100" t="s">
        <v>13118</v>
      </c>
      <c r="E6863" s="1705" t="s">
        <v>12542</v>
      </c>
    </row>
    <row r="6864" spans="1:9" ht="15" customHeight="1" x14ac:dyDescent="0.35">
      <c r="A6864" s="1705">
        <v>73218</v>
      </c>
      <c r="B6864" s="1706">
        <v>1.32</v>
      </c>
      <c r="C6864" s="89" t="s">
        <v>13119</v>
      </c>
      <c r="E6864" s="1705" t="s">
        <v>12542</v>
      </c>
    </row>
    <row r="6865" spans="1:9" ht="15" customHeight="1" x14ac:dyDescent="0.35">
      <c r="A6865" s="1705">
        <v>73218</v>
      </c>
      <c r="B6865" s="1706">
        <v>1.32</v>
      </c>
      <c r="C6865" s="89" t="s">
        <v>13120</v>
      </c>
      <c r="E6865" s="1705" t="s">
        <v>12542</v>
      </c>
      <c r="F6865" s="100"/>
      <c r="I6865" s="100"/>
    </row>
    <row r="6866" spans="1:9" ht="15" customHeight="1" x14ac:dyDescent="0.35">
      <c r="A6866" s="1705">
        <v>73218</v>
      </c>
      <c r="B6866" s="1706">
        <v>1.32</v>
      </c>
      <c r="C6866" s="89" t="s">
        <v>13121</v>
      </c>
      <c r="E6866" s="1705" t="s">
        <v>12542</v>
      </c>
    </row>
    <row r="6867" spans="1:9" ht="15" customHeight="1" x14ac:dyDescent="0.35">
      <c r="A6867" s="1705">
        <v>73218</v>
      </c>
      <c r="B6867" s="1706">
        <v>1.32</v>
      </c>
      <c r="C6867" s="100" t="s">
        <v>13122</v>
      </c>
      <c r="E6867" s="1705" t="s">
        <v>12542</v>
      </c>
    </row>
    <row r="6868" spans="1:9" ht="15" customHeight="1" x14ac:dyDescent="0.35">
      <c r="A6868" s="1705">
        <v>73218</v>
      </c>
      <c r="B6868" s="1706">
        <v>1.32</v>
      </c>
      <c r="C6868" s="100" t="s">
        <v>4064</v>
      </c>
      <c r="E6868" s="1705" t="s">
        <v>13383</v>
      </c>
    </row>
    <row r="6869" spans="1:9" ht="15" customHeight="1" x14ac:dyDescent="0.35">
      <c r="A6869" s="1705">
        <v>73218</v>
      </c>
      <c r="B6869" s="1706">
        <v>1.32</v>
      </c>
      <c r="C6869" s="1705" t="s">
        <v>7</v>
      </c>
      <c r="E6869" s="1705" t="s">
        <v>13383</v>
      </c>
    </row>
    <row r="6870" spans="1:9" ht="15" customHeight="1" x14ac:dyDescent="0.35">
      <c r="A6870" s="1705">
        <v>73218</v>
      </c>
      <c r="B6870" s="1706">
        <v>1.32</v>
      </c>
      <c r="C6870" s="100" t="s">
        <v>4065</v>
      </c>
      <c r="E6870" s="1705" t="s">
        <v>13383</v>
      </c>
    </row>
    <row r="6871" spans="1:9" ht="15" customHeight="1" x14ac:dyDescent="0.35">
      <c r="A6871" s="1705">
        <v>73218</v>
      </c>
      <c r="B6871" s="1706">
        <v>1.32</v>
      </c>
      <c r="C6871" s="100" t="s">
        <v>4066</v>
      </c>
      <c r="E6871" s="1705" t="s">
        <v>13383</v>
      </c>
    </row>
    <row r="6872" spans="1:9" ht="15" customHeight="1" x14ac:dyDescent="0.35">
      <c r="A6872" s="1705">
        <v>73218</v>
      </c>
      <c r="B6872" s="1706">
        <v>1.32</v>
      </c>
      <c r="C6872" s="100" t="s">
        <v>13512</v>
      </c>
      <c r="E6872" s="1705" t="s">
        <v>13430</v>
      </c>
    </row>
    <row r="6873" spans="1:9" ht="15" customHeight="1" x14ac:dyDescent="0.35">
      <c r="A6873" s="1705">
        <v>73218</v>
      </c>
      <c r="B6873" s="1706">
        <v>1.32</v>
      </c>
      <c r="C6873" s="1705" t="s">
        <v>13446</v>
      </c>
      <c r="E6873" s="1705" t="s">
        <v>13430</v>
      </c>
      <c r="F6873" s="100"/>
      <c r="I6873" s="100"/>
    </row>
    <row r="6874" spans="1:9" ht="15" customHeight="1" x14ac:dyDescent="0.35">
      <c r="A6874" s="1705">
        <v>73218</v>
      </c>
      <c r="B6874" s="1706">
        <v>1.32</v>
      </c>
      <c r="C6874" s="1705" t="s">
        <v>13447</v>
      </c>
      <c r="E6874" s="1705" t="s">
        <v>13430</v>
      </c>
    </row>
    <row r="6875" spans="1:9" ht="15" customHeight="1" x14ac:dyDescent="0.35">
      <c r="A6875" s="1705">
        <v>73218</v>
      </c>
      <c r="B6875" s="1706">
        <v>1.32</v>
      </c>
      <c r="C6875" s="1705" t="s">
        <v>13448</v>
      </c>
      <c r="E6875" s="1705" t="s">
        <v>13430</v>
      </c>
    </row>
    <row r="6876" spans="1:9" ht="15" customHeight="1" x14ac:dyDescent="0.35">
      <c r="A6876" s="1705">
        <v>73218</v>
      </c>
      <c r="B6876" s="1706">
        <v>1.32</v>
      </c>
      <c r="C6876" s="1705" t="s">
        <v>13449</v>
      </c>
      <c r="E6876" s="1705" t="s">
        <v>13430</v>
      </c>
    </row>
    <row r="6877" spans="1:9" ht="15" customHeight="1" x14ac:dyDescent="0.35">
      <c r="A6877" s="1705">
        <v>73218</v>
      </c>
      <c r="B6877" s="1706">
        <v>1.32</v>
      </c>
      <c r="C6877" s="1705" t="s">
        <v>13450</v>
      </c>
      <c r="E6877" s="1705" t="s">
        <v>13430</v>
      </c>
    </row>
    <row r="6878" spans="1:9" ht="15" customHeight="1" x14ac:dyDescent="0.35">
      <c r="A6878" s="1705">
        <v>73218</v>
      </c>
      <c r="B6878" s="1706">
        <v>1.32</v>
      </c>
      <c r="C6878" s="89" t="s">
        <v>13513</v>
      </c>
      <c r="E6878" s="1705" t="s">
        <v>13430</v>
      </c>
    </row>
    <row r="6879" spans="1:9" ht="15" customHeight="1" x14ac:dyDescent="0.35">
      <c r="A6879" s="1705">
        <v>73218</v>
      </c>
      <c r="B6879" s="1706">
        <v>1.32</v>
      </c>
      <c r="C6879" s="89" t="s">
        <v>13514</v>
      </c>
      <c r="E6879" s="1705" t="s">
        <v>13430</v>
      </c>
    </row>
    <row r="6880" spans="1:9" ht="15" customHeight="1" x14ac:dyDescent="0.35">
      <c r="A6880" s="1705">
        <v>73218</v>
      </c>
      <c r="B6880" s="1706">
        <v>1.32</v>
      </c>
      <c r="C6880" s="89" t="s">
        <v>13515</v>
      </c>
      <c r="E6880" s="1705" t="s">
        <v>13430</v>
      </c>
    </row>
    <row r="6881" spans="1:5" ht="15" customHeight="1" x14ac:dyDescent="0.35">
      <c r="A6881" s="1705">
        <v>73218</v>
      </c>
      <c r="B6881" s="1706">
        <v>1.32</v>
      </c>
      <c r="C6881" s="89" t="s">
        <v>13516</v>
      </c>
      <c r="E6881" s="1705" t="s">
        <v>13430</v>
      </c>
    </row>
    <row r="6882" spans="1:5" ht="15" customHeight="1" x14ac:dyDescent="0.35">
      <c r="A6882" s="1705">
        <v>73218</v>
      </c>
      <c r="B6882" s="1706">
        <v>1.32</v>
      </c>
      <c r="C6882" s="89" t="s">
        <v>13517</v>
      </c>
      <c r="E6882" s="1705" t="s">
        <v>13430</v>
      </c>
    </row>
    <row r="6883" spans="1:5" ht="15" customHeight="1" x14ac:dyDescent="0.35">
      <c r="A6883" s="1705">
        <v>73218</v>
      </c>
      <c r="B6883" s="1706">
        <v>1.32</v>
      </c>
      <c r="C6883" s="89" t="s">
        <v>13518</v>
      </c>
      <c r="E6883" s="1705" t="s">
        <v>13430</v>
      </c>
    </row>
    <row r="6884" spans="1:5" ht="15" customHeight="1" x14ac:dyDescent="0.35">
      <c r="A6884" s="1705">
        <v>73218</v>
      </c>
      <c r="B6884" s="1706">
        <v>1.32</v>
      </c>
      <c r="C6884" s="100" t="s">
        <v>13780</v>
      </c>
      <c r="E6884" s="1705" t="s">
        <v>13580</v>
      </c>
    </row>
    <row r="6885" spans="1:5" ht="15" customHeight="1" x14ac:dyDescent="0.35">
      <c r="A6885" s="1705">
        <v>73218</v>
      </c>
      <c r="B6885" s="1706">
        <v>1.32</v>
      </c>
      <c r="C6885" s="100" t="s">
        <v>13781</v>
      </c>
      <c r="E6885" s="1705" t="s">
        <v>13580</v>
      </c>
    </row>
    <row r="6886" spans="1:5" ht="15" customHeight="1" x14ac:dyDescent="0.35">
      <c r="A6886" s="1705">
        <v>73218</v>
      </c>
      <c r="B6886" s="1706">
        <v>1.32</v>
      </c>
      <c r="C6886" s="100" t="s">
        <v>13782</v>
      </c>
      <c r="E6886" s="1705" t="s">
        <v>13580</v>
      </c>
    </row>
    <row r="6887" spans="1:5" ht="15" customHeight="1" x14ac:dyDescent="0.35">
      <c r="A6887" s="1705">
        <v>73218</v>
      </c>
      <c r="B6887" s="1706">
        <v>1.32</v>
      </c>
      <c r="C6887" s="100" t="s">
        <v>13783</v>
      </c>
      <c r="E6887" s="1705" t="s">
        <v>13580</v>
      </c>
    </row>
    <row r="6888" spans="1:5" ht="15" customHeight="1" x14ac:dyDescent="0.35">
      <c r="A6888" s="1705">
        <v>73218</v>
      </c>
      <c r="B6888" s="1706">
        <v>1.32</v>
      </c>
      <c r="C6888" s="89" t="s">
        <v>13784</v>
      </c>
      <c r="E6888" s="1705" t="s">
        <v>13580</v>
      </c>
    </row>
    <row r="6889" spans="1:5" ht="15" customHeight="1" x14ac:dyDescent="0.35">
      <c r="A6889" s="1705">
        <v>73218</v>
      </c>
      <c r="B6889" s="1706">
        <v>1.32</v>
      </c>
      <c r="C6889" s="89" t="s">
        <v>13785</v>
      </c>
      <c r="E6889" s="1705" t="s">
        <v>13580</v>
      </c>
    </row>
    <row r="6890" spans="1:5" ht="15" customHeight="1" x14ac:dyDescent="0.35">
      <c r="A6890" s="1705">
        <v>73218</v>
      </c>
      <c r="B6890" s="1706">
        <v>1.32</v>
      </c>
      <c r="C6890" s="89" t="s">
        <v>13786</v>
      </c>
      <c r="E6890" s="1705" t="s">
        <v>13580</v>
      </c>
    </row>
    <row r="6891" spans="1:5" ht="15" customHeight="1" x14ac:dyDescent="0.35">
      <c r="A6891" s="1705">
        <v>73218</v>
      </c>
      <c r="B6891" s="1706">
        <v>1.32</v>
      </c>
      <c r="C6891" s="1705" t="s">
        <v>14172</v>
      </c>
    </row>
    <row r="6892" spans="1:5" ht="15" customHeight="1" x14ac:dyDescent="0.35">
      <c r="A6892" s="1705">
        <v>73219</v>
      </c>
      <c r="B6892" s="1706">
        <v>1.58</v>
      </c>
      <c r="C6892" s="100" t="s">
        <v>2090</v>
      </c>
      <c r="E6892" s="1705" t="s">
        <v>1755</v>
      </c>
    </row>
    <row r="6893" spans="1:5" ht="15" customHeight="1" x14ac:dyDescent="0.35">
      <c r="A6893" s="1705">
        <v>73219</v>
      </c>
      <c r="B6893" s="1706">
        <v>1.58</v>
      </c>
      <c r="C6893" s="100" t="s">
        <v>2091</v>
      </c>
      <c r="E6893" s="1705" t="s">
        <v>1755</v>
      </c>
    </row>
    <row r="6894" spans="1:5" ht="15" customHeight="1" x14ac:dyDescent="0.35">
      <c r="A6894" s="1705">
        <v>73219</v>
      </c>
      <c r="B6894" s="1706">
        <v>1.58</v>
      </c>
      <c r="C6894" s="100" t="s">
        <v>2092</v>
      </c>
      <c r="E6894" s="1705" t="s">
        <v>1755</v>
      </c>
    </row>
    <row r="6895" spans="1:5" ht="15" customHeight="1" x14ac:dyDescent="0.35">
      <c r="A6895" s="1705">
        <v>73219</v>
      </c>
      <c r="B6895" s="1706">
        <v>1.58</v>
      </c>
      <c r="C6895" s="100" t="s">
        <v>2093</v>
      </c>
      <c r="E6895" s="1705" t="s">
        <v>1755</v>
      </c>
    </row>
    <row r="6896" spans="1:5" ht="15" customHeight="1" x14ac:dyDescent="0.35">
      <c r="A6896" s="1705">
        <v>73219</v>
      </c>
      <c r="B6896" s="1706">
        <v>1.58</v>
      </c>
      <c r="C6896" s="100" t="s">
        <v>2094</v>
      </c>
      <c r="E6896" s="1705" t="s">
        <v>1755</v>
      </c>
    </row>
    <row r="6897" spans="1:9" ht="15" customHeight="1" x14ac:dyDescent="0.35">
      <c r="A6897" s="1705">
        <v>73219</v>
      </c>
      <c r="B6897" s="1706">
        <v>1.58</v>
      </c>
      <c r="C6897" s="100" t="s">
        <v>2552</v>
      </c>
      <c r="E6897" s="1705" t="s">
        <v>2237</v>
      </c>
    </row>
    <row r="6898" spans="1:9" ht="15" customHeight="1" x14ac:dyDescent="0.35">
      <c r="A6898" s="1705">
        <v>73219</v>
      </c>
      <c r="B6898" s="1706">
        <v>1.58</v>
      </c>
      <c r="C6898" s="100" t="s">
        <v>2553</v>
      </c>
      <c r="E6898" s="1705" t="s">
        <v>2237</v>
      </c>
    </row>
    <row r="6899" spans="1:9" ht="15" customHeight="1" x14ac:dyDescent="0.35">
      <c r="A6899" s="1705">
        <v>73219</v>
      </c>
      <c r="B6899" s="1706">
        <v>1.58</v>
      </c>
      <c r="C6899" s="100" t="s">
        <v>2554</v>
      </c>
      <c r="E6899" s="1705" t="s">
        <v>2237</v>
      </c>
    </row>
    <row r="6900" spans="1:9" ht="15" customHeight="1" x14ac:dyDescent="0.35">
      <c r="A6900" s="1705">
        <v>73219</v>
      </c>
      <c r="B6900" s="1706">
        <v>1.58</v>
      </c>
      <c r="C6900" s="100" t="s">
        <v>2555</v>
      </c>
      <c r="E6900" s="1705" t="s">
        <v>2237</v>
      </c>
    </row>
    <row r="6901" spans="1:9" ht="15" customHeight="1" x14ac:dyDescent="0.35">
      <c r="A6901" s="1705">
        <v>73219</v>
      </c>
      <c r="B6901" s="1706">
        <v>1.58</v>
      </c>
      <c r="C6901" s="100" t="s">
        <v>2556</v>
      </c>
      <c r="E6901" s="1705" t="s">
        <v>2237</v>
      </c>
    </row>
    <row r="6902" spans="1:9" ht="15" customHeight="1" x14ac:dyDescent="0.35">
      <c r="A6902" s="1705">
        <v>73219</v>
      </c>
      <c r="B6902" s="1706">
        <v>1.58</v>
      </c>
      <c r="C6902" s="100" t="s">
        <v>2557</v>
      </c>
      <c r="E6902" s="1705" t="s">
        <v>2237</v>
      </c>
    </row>
    <row r="6903" spans="1:9" ht="15" customHeight="1" x14ac:dyDescent="0.35">
      <c r="A6903" s="1705">
        <v>73219</v>
      </c>
      <c r="B6903" s="1706">
        <v>1.58</v>
      </c>
      <c r="C6903" s="100" t="s">
        <v>2558</v>
      </c>
      <c r="E6903" s="1705" t="s">
        <v>2237</v>
      </c>
    </row>
    <row r="6904" spans="1:9" ht="15" customHeight="1" x14ac:dyDescent="0.35">
      <c r="A6904" s="1705">
        <v>73219</v>
      </c>
      <c r="B6904" s="1706">
        <v>1.58</v>
      </c>
      <c r="C6904" s="100" t="s">
        <v>2559</v>
      </c>
      <c r="E6904" s="1705" t="s">
        <v>2237</v>
      </c>
      <c r="F6904" s="100"/>
      <c r="I6904" s="100"/>
    </row>
    <row r="6905" spans="1:9" ht="15" customHeight="1" x14ac:dyDescent="0.35">
      <c r="A6905" s="1705">
        <v>73219</v>
      </c>
      <c r="B6905" s="1706">
        <v>1.58</v>
      </c>
      <c r="C6905" s="100" t="s">
        <v>3584</v>
      </c>
      <c r="E6905" s="1705" t="s">
        <v>2994</v>
      </c>
    </row>
    <row r="6906" spans="1:9" ht="15" customHeight="1" x14ac:dyDescent="0.35">
      <c r="A6906" s="1705">
        <v>73219</v>
      </c>
      <c r="B6906" s="1706">
        <v>1.58</v>
      </c>
      <c r="C6906" s="100" t="s">
        <v>3585</v>
      </c>
      <c r="E6906" s="1705" t="s">
        <v>2994</v>
      </c>
    </row>
    <row r="6907" spans="1:9" ht="15" customHeight="1" x14ac:dyDescent="0.35">
      <c r="A6907" s="1705">
        <v>73219</v>
      </c>
      <c r="B6907" s="1706">
        <v>1.58</v>
      </c>
      <c r="C6907" s="100" t="s">
        <v>3586</v>
      </c>
      <c r="E6907" s="1705" t="s">
        <v>2994</v>
      </c>
    </row>
    <row r="6908" spans="1:9" ht="15" customHeight="1" x14ac:dyDescent="0.35">
      <c r="A6908" s="1705">
        <v>73219</v>
      </c>
      <c r="B6908" s="1706">
        <v>1.58</v>
      </c>
      <c r="C6908" s="100" t="s">
        <v>3587</v>
      </c>
      <c r="E6908" s="1705" t="s">
        <v>2994</v>
      </c>
    </row>
    <row r="6909" spans="1:9" ht="15" customHeight="1" x14ac:dyDescent="0.35">
      <c r="A6909" s="1705">
        <v>73219</v>
      </c>
      <c r="B6909" s="1706">
        <v>1.58</v>
      </c>
      <c r="C6909" s="100" t="s">
        <v>3588</v>
      </c>
      <c r="E6909" s="1705" t="s">
        <v>2994</v>
      </c>
    </row>
    <row r="6910" spans="1:9" ht="15" customHeight="1" x14ac:dyDescent="0.35">
      <c r="A6910" s="1705">
        <v>73219</v>
      </c>
      <c r="B6910" s="1706">
        <v>1.58</v>
      </c>
      <c r="C6910" s="100" t="s">
        <v>3589</v>
      </c>
      <c r="E6910" s="1705" t="s">
        <v>2994</v>
      </c>
    </row>
    <row r="6911" spans="1:9" ht="15" customHeight="1" x14ac:dyDescent="0.35">
      <c r="A6911" s="1705">
        <v>73219</v>
      </c>
      <c r="B6911" s="1706">
        <v>1.58</v>
      </c>
      <c r="C6911" s="100" t="s">
        <v>3590</v>
      </c>
      <c r="E6911" s="1705" t="s">
        <v>2994</v>
      </c>
    </row>
    <row r="6912" spans="1:9" ht="15" customHeight="1" x14ac:dyDescent="0.35">
      <c r="A6912" s="1705">
        <v>73219</v>
      </c>
      <c r="B6912" s="1706">
        <v>1.58</v>
      </c>
      <c r="C6912" s="100" t="s">
        <v>4539</v>
      </c>
      <c r="E6912" s="1705" t="s">
        <v>4266</v>
      </c>
    </row>
    <row r="6913" spans="1:5" ht="15" customHeight="1" x14ac:dyDescent="0.35">
      <c r="A6913" s="1705">
        <v>73219</v>
      </c>
      <c r="B6913" s="1706">
        <v>1.58</v>
      </c>
      <c r="C6913" s="100" t="s">
        <v>4540</v>
      </c>
      <c r="E6913" s="1705" t="s">
        <v>4266</v>
      </c>
    </row>
    <row r="6914" spans="1:5" ht="15" customHeight="1" x14ac:dyDescent="0.35">
      <c r="A6914" s="1705">
        <v>73219</v>
      </c>
      <c r="B6914" s="1706">
        <v>1.58</v>
      </c>
      <c r="C6914" s="100" t="s">
        <v>5382</v>
      </c>
      <c r="E6914" s="100" t="s">
        <v>5155</v>
      </c>
    </row>
    <row r="6915" spans="1:5" ht="15.65" customHeight="1" x14ac:dyDescent="0.35">
      <c r="A6915" s="1705">
        <v>73219</v>
      </c>
      <c r="B6915" s="1706">
        <v>1.58</v>
      </c>
      <c r="C6915" s="100" t="s">
        <v>5383</v>
      </c>
      <c r="E6915" s="100" t="s">
        <v>5155</v>
      </c>
    </row>
    <row r="6916" spans="1:5" ht="15.65" customHeight="1" x14ac:dyDescent="0.35">
      <c r="A6916" s="1705">
        <v>73219</v>
      </c>
      <c r="B6916" s="1736">
        <v>1.58</v>
      </c>
      <c r="C6916" s="100" t="s">
        <v>5384</v>
      </c>
      <c r="E6916" s="100" t="s">
        <v>5155</v>
      </c>
    </row>
    <row r="6917" spans="1:5" ht="15.65" customHeight="1" x14ac:dyDescent="0.35">
      <c r="A6917" s="1705">
        <v>73219</v>
      </c>
      <c r="B6917" s="1736">
        <v>1.58</v>
      </c>
      <c r="C6917" s="100" t="s">
        <v>5385</v>
      </c>
      <c r="E6917" s="100" t="s">
        <v>5155</v>
      </c>
    </row>
    <row r="6918" spans="1:5" ht="15.65" customHeight="1" x14ac:dyDescent="0.35">
      <c r="A6918" s="1705">
        <v>73219</v>
      </c>
      <c r="B6918" s="1736">
        <v>1.58</v>
      </c>
      <c r="C6918" s="100" t="s">
        <v>5386</v>
      </c>
      <c r="E6918" s="100" t="s">
        <v>5155</v>
      </c>
    </row>
    <row r="6919" spans="1:5" ht="15.65" customHeight="1" x14ac:dyDescent="0.35">
      <c r="A6919" s="1705">
        <v>73219</v>
      </c>
      <c r="B6919" s="1736">
        <v>1.58</v>
      </c>
      <c r="C6919" s="100" t="s">
        <v>5387</v>
      </c>
      <c r="E6919" s="100" t="s">
        <v>5155</v>
      </c>
    </row>
    <row r="6920" spans="1:5" ht="15.65" customHeight="1" x14ac:dyDescent="0.35">
      <c r="A6920" s="1705">
        <v>73219</v>
      </c>
      <c r="B6920" s="1706">
        <v>1.58</v>
      </c>
      <c r="C6920" s="100" t="s">
        <v>6435</v>
      </c>
      <c r="E6920" s="100" t="s">
        <v>6110</v>
      </c>
    </row>
    <row r="6921" spans="1:5" ht="15" customHeight="1" x14ac:dyDescent="0.35">
      <c r="A6921" s="1705">
        <v>73219</v>
      </c>
      <c r="B6921" s="1706">
        <v>1.58</v>
      </c>
      <c r="C6921" s="100" t="s">
        <v>6692</v>
      </c>
      <c r="E6921" s="1705" t="s">
        <v>6556</v>
      </c>
    </row>
    <row r="6922" spans="1:5" ht="15" customHeight="1" x14ac:dyDescent="0.35">
      <c r="A6922" s="1705">
        <v>73219</v>
      </c>
      <c r="B6922" s="1706">
        <v>1.58</v>
      </c>
      <c r="C6922" s="100" t="s">
        <v>6693</v>
      </c>
      <c r="E6922" s="1705" t="s">
        <v>6556</v>
      </c>
    </row>
    <row r="6923" spans="1:5" ht="15" customHeight="1" x14ac:dyDescent="0.35">
      <c r="A6923" s="1705">
        <v>73219</v>
      </c>
      <c r="B6923" s="1706">
        <v>1.58</v>
      </c>
      <c r="C6923" s="100" t="s">
        <v>6858</v>
      </c>
      <c r="E6923" s="1705" t="s">
        <v>6737</v>
      </c>
    </row>
    <row r="6924" spans="1:5" ht="15" customHeight="1" x14ac:dyDescent="0.35">
      <c r="A6924" s="1705">
        <v>73219</v>
      </c>
      <c r="B6924" s="1706">
        <v>1.58</v>
      </c>
      <c r="C6924" s="100" t="s">
        <v>6859</v>
      </c>
      <c r="E6924" s="1705" t="s">
        <v>6737</v>
      </c>
    </row>
    <row r="6925" spans="1:5" ht="15" customHeight="1" x14ac:dyDescent="0.35">
      <c r="A6925" s="1705">
        <v>73219</v>
      </c>
      <c r="B6925" s="1706">
        <v>1.58</v>
      </c>
      <c r="C6925" s="100" t="s">
        <v>6860</v>
      </c>
      <c r="E6925" s="1705" t="s">
        <v>6737</v>
      </c>
    </row>
    <row r="6926" spans="1:5" ht="15" customHeight="1" x14ac:dyDescent="0.35">
      <c r="A6926" s="1705">
        <v>73219</v>
      </c>
      <c r="B6926" s="1706">
        <v>1.58</v>
      </c>
      <c r="C6926" s="100" t="s">
        <v>6861</v>
      </c>
      <c r="E6926" s="1705" t="s">
        <v>6737</v>
      </c>
    </row>
    <row r="6927" spans="1:5" ht="15" customHeight="1" x14ac:dyDescent="0.35">
      <c r="A6927" s="1705">
        <v>73219</v>
      </c>
      <c r="B6927" s="1706">
        <v>1.58</v>
      </c>
      <c r="C6927" s="100" t="s">
        <v>6862</v>
      </c>
      <c r="E6927" s="1705" t="s">
        <v>6737</v>
      </c>
    </row>
    <row r="6928" spans="1:5" ht="15" customHeight="1" x14ac:dyDescent="0.35">
      <c r="A6928" s="1705">
        <v>73219</v>
      </c>
      <c r="B6928" s="1706">
        <v>1.58</v>
      </c>
      <c r="C6928" s="100" t="s">
        <v>6863</v>
      </c>
      <c r="E6928" s="1705" t="s">
        <v>6737</v>
      </c>
    </row>
    <row r="6929" spans="1:5" ht="15" customHeight="1" x14ac:dyDescent="0.35">
      <c r="A6929" s="1705">
        <v>73219</v>
      </c>
      <c r="B6929" s="1706">
        <v>1.58</v>
      </c>
      <c r="C6929" s="100" t="s">
        <v>7834</v>
      </c>
      <c r="E6929" s="1705" t="s">
        <v>7428</v>
      </c>
    </row>
    <row r="6930" spans="1:5" ht="15" customHeight="1" x14ac:dyDescent="0.35">
      <c r="A6930" s="1705">
        <v>73219</v>
      </c>
      <c r="B6930" s="1706">
        <v>1.58</v>
      </c>
      <c r="C6930" s="100" t="s">
        <v>7835</v>
      </c>
      <c r="E6930" s="1705" t="s">
        <v>7428</v>
      </c>
    </row>
    <row r="6931" spans="1:5" ht="15" customHeight="1" x14ac:dyDescent="0.35">
      <c r="A6931" s="1705">
        <v>73219</v>
      </c>
      <c r="B6931" s="1706">
        <v>1.58</v>
      </c>
      <c r="C6931" s="100" t="s">
        <v>6858</v>
      </c>
      <c r="E6931" s="1705" t="s">
        <v>7428</v>
      </c>
    </row>
    <row r="6932" spans="1:5" ht="15" customHeight="1" x14ac:dyDescent="0.35">
      <c r="A6932" s="1705">
        <v>73219</v>
      </c>
      <c r="B6932" s="1706">
        <v>1.58</v>
      </c>
      <c r="C6932" s="100" t="s">
        <v>6859</v>
      </c>
      <c r="E6932" s="1705" t="s">
        <v>7428</v>
      </c>
    </row>
    <row r="6933" spans="1:5" ht="15" customHeight="1" x14ac:dyDescent="0.35">
      <c r="A6933" s="1705">
        <v>73219</v>
      </c>
      <c r="B6933" s="1706">
        <v>1.58</v>
      </c>
      <c r="C6933" s="100" t="s">
        <v>6861</v>
      </c>
      <c r="E6933" s="1705" t="s">
        <v>7428</v>
      </c>
    </row>
    <row r="6934" spans="1:5" ht="15" customHeight="1" x14ac:dyDescent="0.35">
      <c r="A6934" s="1705">
        <v>73219</v>
      </c>
      <c r="B6934" s="1706">
        <v>1.58</v>
      </c>
      <c r="C6934" s="100" t="s">
        <v>6862</v>
      </c>
      <c r="E6934" s="1705" t="s">
        <v>7428</v>
      </c>
    </row>
    <row r="6935" spans="1:5" ht="15" customHeight="1" x14ac:dyDescent="0.35">
      <c r="A6935" s="1705">
        <v>73219</v>
      </c>
      <c r="B6935" s="1706">
        <v>1.58</v>
      </c>
      <c r="C6935" s="100" t="s">
        <v>9036</v>
      </c>
      <c r="E6935" s="1705" t="s">
        <v>8689</v>
      </c>
    </row>
    <row r="6936" spans="1:5" ht="15" customHeight="1" x14ac:dyDescent="0.35">
      <c r="A6936" s="1705">
        <v>73219</v>
      </c>
      <c r="B6936" s="1706">
        <v>1.58</v>
      </c>
      <c r="C6936" s="100" t="s">
        <v>9037</v>
      </c>
      <c r="E6936" s="1705" t="s">
        <v>8689</v>
      </c>
    </row>
    <row r="6937" spans="1:5" ht="15" customHeight="1" x14ac:dyDescent="0.35">
      <c r="A6937" s="1705">
        <v>73219</v>
      </c>
      <c r="B6937" s="1706">
        <v>1.58</v>
      </c>
      <c r="C6937" s="100" t="s">
        <v>9484</v>
      </c>
      <c r="E6937" s="1738" t="s">
        <v>9126</v>
      </c>
    </row>
    <row r="6938" spans="1:5" ht="15" customHeight="1" x14ac:dyDescent="0.35">
      <c r="A6938" s="1705">
        <v>73219</v>
      </c>
      <c r="B6938" s="1706">
        <v>1.58</v>
      </c>
      <c r="C6938" s="100" t="s">
        <v>9485</v>
      </c>
      <c r="E6938" s="1738" t="s">
        <v>9126</v>
      </c>
    </row>
    <row r="6939" spans="1:5" ht="15" customHeight="1" x14ac:dyDescent="0.35">
      <c r="A6939" s="1705">
        <v>73219</v>
      </c>
      <c r="B6939" s="1706">
        <v>1.58</v>
      </c>
      <c r="C6939" s="100" t="s">
        <v>9486</v>
      </c>
      <c r="E6939" s="1738" t="s">
        <v>9126</v>
      </c>
    </row>
    <row r="6940" spans="1:5" ht="15" customHeight="1" x14ac:dyDescent="0.35">
      <c r="A6940" s="1705">
        <v>73219</v>
      </c>
      <c r="B6940" s="1706">
        <v>1.58</v>
      </c>
      <c r="C6940" s="100" t="s">
        <v>9487</v>
      </c>
      <c r="E6940" s="1738" t="s">
        <v>9126</v>
      </c>
    </row>
    <row r="6941" spans="1:5" ht="15" customHeight="1" x14ac:dyDescent="0.35">
      <c r="A6941" s="1705">
        <v>73219</v>
      </c>
      <c r="B6941" s="1706">
        <v>1.58</v>
      </c>
      <c r="C6941" s="100" t="s">
        <v>10109</v>
      </c>
      <c r="E6941" s="1705" t="s">
        <v>9583</v>
      </c>
    </row>
    <row r="6942" spans="1:5" ht="15" customHeight="1" x14ac:dyDescent="0.35">
      <c r="A6942" s="1705">
        <v>73219</v>
      </c>
      <c r="B6942" s="1706">
        <v>1.58</v>
      </c>
      <c r="C6942" s="100" t="s">
        <v>10110</v>
      </c>
      <c r="E6942" s="1705" t="s">
        <v>9583</v>
      </c>
    </row>
    <row r="6943" spans="1:5" ht="15" customHeight="1" x14ac:dyDescent="0.35">
      <c r="A6943" s="1705">
        <v>73219</v>
      </c>
      <c r="B6943" s="1706">
        <v>1.58</v>
      </c>
      <c r="C6943" s="100" t="s">
        <v>10111</v>
      </c>
      <c r="E6943" s="1705" t="s">
        <v>9583</v>
      </c>
    </row>
    <row r="6944" spans="1:5" ht="15" customHeight="1" x14ac:dyDescent="0.35">
      <c r="A6944" s="1705">
        <v>73219</v>
      </c>
      <c r="B6944" s="1706">
        <v>1.58</v>
      </c>
      <c r="C6944" s="100" t="s">
        <v>10112</v>
      </c>
      <c r="E6944" s="1705" t="s">
        <v>9583</v>
      </c>
    </row>
    <row r="6945" spans="1:9" ht="15" customHeight="1" x14ac:dyDescent="0.35">
      <c r="A6945" s="1705">
        <v>73219</v>
      </c>
      <c r="B6945" s="1706">
        <v>1.58</v>
      </c>
      <c r="C6945" s="100" t="s">
        <v>10113</v>
      </c>
      <c r="E6945" s="1705" t="s">
        <v>9583</v>
      </c>
    </row>
    <row r="6946" spans="1:9" ht="15" customHeight="1" x14ac:dyDescent="0.35">
      <c r="A6946" s="1705">
        <v>73219</v>
      </c>
      <c r="B6946" s="1706">
        <v>1.58</v>
      </c>
      <c r="C6946" s="100" t="s">
        <v>10114</v>
      </c>
      <c r="E6946" s="1705" t="s">
        <v>9583</v>
      </c>
    </row>
    <row r="6947" spans="1:9" ht="15" customHeight="1" x14ac:dyDescent="0.35">
      <c r="A6947" s="1705">
        <v>73219</v>
      </c>
      <c r="B6947" s="1706">
        <v>1.58</v>
      </c>
      <c r="C6947" s="100" t="s">
        <v>10115</v>
      </c>
      <c r="E6947" s="1705" t="s">
        <v>9583</v>
      </c>
    </row>
    <row r="6948" spans="1:9" ht="15" customHeight="1" x14ac:dyDescent="0.35">
      <c r="A6948" s="1705">
        <v>73219</v>
      </c>
      <c r="B6948" s="1706">
        <v>1.58</v>
      </c>
      <c r="C6948" s="100" t="s">
        <v>10116</v>
      </c>
      <c r="E6948" s="1705" t="s">
        <v>9583</v>
      </c>
    </row>
    <row r="6949" spans="1:9" ht="15" customHeight="1" x14ac:dyDescent="0.35">
      <c r="A6949" s="1705">
        <v>73219</v>
      </c>
      <c r="B6949" s="1706">
        <v>1.58</v>
      </c>
      <c r="C6949" s="100" t="s">
        <v>5382</v>
      </c>
      <c r="E6949" s="1705" t="s">
        <v>9583</v>
      </c>
    </row>
    <row r="6950" spans="1:9" ht="15" customHeight="1" x14ac:dyDescent="0.35">
      <c r="A6950" s="1705">
        <v>73219</v>
      </c>
      <c r="B6950" s="1706">
        <v>1.58</v>
      </c>
      <c r="C6950" s="100" t="s">
        <v>5383</v>
      </c>
      <c r="E6950" s="1705" t="s">
        <v>9583</v>
      </c>
    </row>
    <row r="6951" spans="1:9" ht="15" customHeight="1" x14ac:dyDescent="0.35">
      <c r="A6951" s="1705">
        <v>73219</v>
      </c>
      <c r="B6951" s="1706">
        <v>1.58</v>
      </c>
      <c r="C6951" s="100" t="s">
        <v>5384</v>
      </c>
      <c r="E6951" s="1705" t="s">
        <v>9583</v>
      </c>
    </row>
    <row r="6952" spans="1:9" ht="15" customHeight="1" x14ac:dyDescent="0.35">
      <c r="A6952" s="1705">
        <v>73219</v>
      </c>
      <c r="B6952" s="1706">
        <v>1.58</v>
      </c>
      <c r="C6952" s="100" t="s">
        <v>5385</v>
      </c>
      <c r="E6952" s="1705" t="s">
        <v>9583</v>
      </c>
    </row>
    <row r="6953" spans="1:9" ht="15" customHeight="1" x14ac:dyDescent="0.35">
      <c r="A6953" s="1705">
        <v>73219</v>
      </c>
      <c r="B6953" s="1706">
        <v>1.58</v>
      </c>
      <c r="C6953" s="100" t="s">
        <v>5386</v>
      </c>
      <c r="E6953" s="1705" t="s">
        <v>9583</v>
      </c>
    </row>
    <row r="6954" spans="1:9" ht="15" customHeight="1" x14ac:dyDescent="0.35">
      <c r="A6954" s="1705">
        <v>73219</v>
      </c>
      <c r="B6954" s="1706">
        <v>1.58</v>
      </c>
      <c r="C6954" s="100" t="s">
        <v>5387</v>
      </c>
      <c r="E6954" s="1705" t="s">
        <v>9583</v>
      </c>
    </row>
    <row r="6955" spans="1:9" ht="15" customHeight="1" x14ac:dyDescent="0.35">
      <c r="A6955" s="1705">
        <v>73219</v>
      </c>
      <c r="B6955" s="1706">
        <v>1.58</v>
      </c>
      <c r="C6955" s="100" t="s">
        <v>10117</v>
      </c>
      <c r="E6955" s="1705" t="s">
        <v>9583</v>
      </c>
    </row>
    <row r="6956" spans="1:9" ht="15" customHeight="1" x14ac:dyDescent="0.35">
      <c r="A6956" s="1705">
        <v>73219</v>
      </c>
      <c r="B6956" s="1706">
        <v>1.58</v>
      </c>
      <c r="C6956" s="100" t="s">
        <v>10118</v>
      </c>
      <c r="E6956" s="1705" t="s">
        <v>9583</v>
      </c>
    </row>
    <row r="6957" spans="1:9" ht="15" customHeight="1" x14ac:dyDescent="0.35">
      <c r="A6957" s="1705">
        <v>73219</v>
      </c>
      <c r="B6957" s="1706">
        <v>1.58</v>
      </c>
      <c r="C6957" s="100" t="s">
        <v>11867</v>
      </c>
      <c r="E6957" s="1705" t="s">
        <v>10273</v>
      </c>
      <c r="F6957" s="100"/>
      <c r="I6957" s="100"/>
    </row>
    <row r="6958" spans="1:9" ht="15" customHeight="1" x14ac:dyDescent="0.35">
      <c r="A6958" s="1705">
        <v>73219</v>
      </c>
      <c r="B6958" s="1706">
        <v>1.58</v>
      </c>
      <c r="C6958" s="100" t="s">
        <v>13240</v>
      </c>
      <c r="E6958" s="1705" t="s">
        <v>12542</v>
      </c>
    </row>
    <row r="6959" spans="1:9" ht="15" customHeight="1" x14ac:dyDescent="0.35">
      <c r="A6959" s="1705">
        <v>73219</v>
      </c>
      <c r="B6959" s="1706">
        <v>1.58</v>
      </c>
      <c r="C6959" s="100" t="s">
        <v>13241</v>
      </c>
      <c r="E6959" s="1705" t="s">
        <v>12542</v>
      </c>
    </row>
    <row r="6960" spans="1:9" ht="15" customHeight="1" x14ac:dyDescent="0.35">
      <c r="A6960" s="1705">
        <v>73219</v>
      </c>
      <c r="B6960" s="1706">
        <v>1.58</v>
      </c>
      <c r="C6960" s="100" t="s">
        <v>13242</v>
      </c>
      <c r="E6960" s="1705" t="s">
        <v>12542</v>
      </c>
    </row>
    <row r="6961" spans="1:9" ht="15" customHeight="1" x14ac:dyDescent="0.35">
      <c r="A6961" s="1705">
        <v>73219</v>
      </c>
      <c r="B6961" s="1706">
        <v>1.58</v>
      </c>
      <c r="C6961" s="100" t="s">
        <v>13243</v>
      </c>
      <c r="E6961" s="1705" t="s">
        <v>12542</v>
      </c>
    </row>
    <row r="6962" spans="1:9" ht="15" customHeight="1" x14ac:dyDescent="0.35">
      <c r="A6962" s="1705">
        <v>73219</v>
      </c>
      <c r="B6962" s="1706">
        <v>1.58</v>
      </c>
      <c r="C6962" s="100" t="s">
        <v>13244</v>
      </c>
      <c r="E6962" s="1705" t="s">
        <v>12542</v>
      </c>
    </row>
    <row r="6963" spans="1:9" ht="15" customHeight="1" x14ac:dyDescent="0.35">
      <c r="A6963" s="1705">
        <v>73219</v>
      </c>
      <c r="B6963" s="1706">
        <v>1.58</v>
      </c>
      <c r="C6963" s="100" t="s">
        <v>13245</v>
      </c>
      <c r="E6963" s="1705" t="s">
        <v>12542</v>
      </c>
    </row>
    <row r="6964" spans="1:9" ht="12.65" customHeight="1" x14ac:dyDescent="0.35">
      <c r="A6964" s="1705">
        <v>73219</v>
      </c>
      <c r="B6964" s="1706">
        <v>1.58</v>
      </c>
      <c r="C6964" s="100" t="s">
        <v>13246</v>
      </c>
      <c r="E6964" s="1705" t="s">
        <v>12542</v>
      </c>
    </row>
    <row r="6965" spans="1:9" ht="15" customHeight="1" x14ac:dyDescent="0.35">
      <c r="A6965" s="1705">
        <v>73219</v>
      </c>
      <c r="B6965" s="1706">
        <v>1.58</v>
      </c>
      <c r="C6965" s="100" t="s">
        <v>13247</v>
      </c>
      <c r="E6965" s="1705" t="s">
        <v>12542</v>
      </c>
    </row>
    <row r="6966" spans="1:9" ht="15" customHeight="1" x14ac:dyDescent="0.35">
      <c r="A6966" s="1705">
        <v>73219</v>
      </c>
      <c r="B6966" s="1706">
        <v>1.58</v>
      </c>
      <c r="C6966" s="100" t="s">
        <v>13248</v>
      </c>
      <c r="E6966" s="1705" t="s">
        <v>12542</v>
      </c>
    </row>
    <row r="6967" spans="1:9" ht="15" customHeight="1" x14ac:dyDescent="0.35">
      <c r="A6967" s="1705">
        <v>73219</v>
      </c>
      <c r="B6967" s="1706">
        <v>1.58</v>
      </c>
      <c r="C6967" s="100" t="s">
        <v>13249</v>
      </c>
      <c r="E6967" s="1705" t="s">
        <v>12542</v>
      </c>
    </row>
    <row r="6968" spans="1:9" ht="15" customHeight="1" x14ac:dyDescent="0.35">
      <c r="A6968" s="1705">
        <v>73219</v>
      </c>
      <c r="B6968" s="1706">
        <v>1.58</v>
      </c>
      <c r="C6968" s="100" t="s">
        <v>13250</v>
      </c>
      <c r="E6968" s="1705" t="s">
        <v>12542</v>
      </c>
    </row>
    <row r="6969" spans="1:9" ht="15" customHeight="1" x14ac:dyDescent="0.35">
      <c r="A6969" s="1705">
        <v>73219</v>
      </c>
      <c r="B6969" s="1706">
        <v>1.58</v>
      </c>
      <c r="C6969" s="100" t="s">
        <v>4103</v>
      </c>
      <c r="E6969" s="1705" t="s">
        <v>13383</v>
      </c>
    </row>
    <row r="6970" spans="1:9" ht="15" customHeight="1" x14ac:dyDescent="0.35">
      <c r="A6970" s="1705">
        <v>73219</v>
      </c>
      <c r="B6970" s="1706">
        <v>1.58</v>
      </c>
      <c r="C6970" s="100" t="s">
        <v>4104</v>
      </c>
      <c r="E6970" s="1705" t="s">
        <v>13383</v>
      </c>
    </row>
    <row r="6971" spans="1:9" ht="15" customHeight="1" x14ac:dyDescent="0.35">
      <c r="A6971" s="1705">
        <v>73220</v>
      </c>
      <c r="B6971" s="1706">
        <v>2.1</v>
      </c>
      <c r="C6971" s="100" t="s">
        <v>1222</v>
      </c>
      <c r="E6971" s="1705" t="s">
        <v>879</v>
      </c>
    </row>
    <row r="6972" spans="1:9" ht="15" customHeight="1" x14ac:dyDescent="0.35">
      <c r="A6972" s="1705">
        <v>73220</v>
      </c>
      <c r="B6972" s="1706">
        <v>2.1</v>
      </c>
      <c r="C6972" s="100" t="s">
        <v>1223</v>
      </c>
      <c r="E6972" s="1705" t="s">
        <v>879</v>
      </c>
    </row>
    <row r="6973" spans="1:9" ht="15" customHeight="1" x14ac:dyDescent="0.35">
      <c r="A6973" s="1705">
        <v>73220</v>
      </c>
      <c r="B6973" s="1706">
        <v>2.1</v>
      </c>
      <c r="C6973" s="100" t="s">
        <v>1224</v>
      </c>
      <c r="E6973" s="1705" t="s">
        <v>879</v>
      </c>
    </row>
    <row r="6974" spans="1:9" ht="15" customHeight="1" x14ac:dyDescent="0.35">
      <c r="A6974" s="1705">
        <v>73220</v>
      </c>
      <c r="B6974" s="1706">
        <v>2.1</v>
      </c>
      <c r="C6974" s="100" t="s">
        <v>1225</v>
      </c>
      <c r="E6974" s="1705" t="s">
        <v>879</v>
      </c>
      <c r="F6974" s="100"/>
      <c r="I6974" s="100"/>
    </row>
    <row r="6975" spans="1:9" ht="15" customHeight="1" x14ac:dyDescent="0.35">
      <c r="A6975" s="1705">
        <v>73220</v>
      </c>
      <c r="B6975" s="1706">
        <v>2.1</v>
      </c>
      <c r="C6975" s="100" t="s">
        <v>1226</v>
      </c>
      <c r="E6975" s="1705" t="s">
        <v>879</v>
      </c>
    </row>
    <row r="6976" spans="1:9" ht="15" customHeight="1" x14ac:dyDescent="0.35">
      <c r="A6976" s="1705">
        <v>73220</v>
      </c>
      <c r="B6976" s="1706">
        <v>2.1</v>
      </c>
      <c r="C6976" s="100" t="s">
        <v>1227</v>
      </c>
      <c r="E6976" s="1705" t="s">
        <v>879</v>
      </c>
      <c r="F6976" s="100"/>
      <c r="I6976" s="100"/>
    </row>
    <row r="6977" spans="1:9" ht="15" customHeight="1" x14ac:dyDescent="0.35">
      <c r="A6977" s="1705">
        <v>73220</v>
      </c>
      <c r="B6977" s="1706">
        <v>2.1</v>
      </c>
      <c r="C6977" s="100" t="s">
        <v>2173</v>
      </c>
      <c r="E6977" s="1705" t="s">
        <v>1755</v>
      </c>
    </row>
    <row r="6978" spans="1:9" ht="15" customHeight="1" x14ac:dyDescent="0.35">
      <c r="A6978" s="1705">
        <v>73220</v>
      </c>
      <c r="B6978" s="1706">
        <v>2.1</v>
      </c>
      <c r="C6978" s="100" t="s">
        <v>2174</v>
      </c>
      <c r="E6978" s="1705" t="s">
        <v>1755</v>
      </c>
    </row>
    <row r="6979" spans="1:9" ht="15" customHeight="1" x14ac:dyDescent="0.35">
      <c r="A6979" s="1705">
        <v>73220</v>
      </c>
      <c r="B6979" s="1706">
        <v>2.1</v>
      </c>
      <c r="C6979" s="89" t="s">
        <v>2175</v>
      </c>
      <c r="E6979" s="1705" t="s">
        <v>1755</v>
      </c>
    </row>
    <row r="6980" spans="1:9" ht="15" customHeight="1" x14ac:dyDescent="0.35">
      <c r="A6980" s="1705">
        <v>73220</v>
      </c>
      <c r="B6980" s="1706">
        <v>2.1</v>
      </c>
      <c r="C6980" s="89" t="s">
        <v>2176</v>
      </c>
      <c r="E6980" s="1705" t="s">
        <v>1755</v>
      </c>
    </row>
    <row r="6981" spans="1:9" ht="15" customHeight="1" x14ac:dyDescent="0.35">
      <c r="A6981" s="1705">
        <v>73220</v>
      </c>
      <c r="B6981" s="1706">
        <v>2.1</v>
      </c>
      <c r="C6981" s="100" t="s">
        <v>2177</v>
      </c>
      <c r="E6981" s="1705" t="s">
        <v>1755</v>
      </c>
    </row>
    <row r="6982" spans="1:9" ht="15" customHeight="1" x14ac:dyDescent="0.35">
      <c r="A6982" s="1705">
        <v>73220</v>
      </c>
      <c r="B6982" s="1706">
        <v>2.1</v>
      </c>
      <c r="C6982" s="100" t="s">
        <v>2178</v>
      </c>
      <c r="E6982" s="1705" t="s">
        <v>1755</v>
      </c>
    </row>
    <row r="6983" spans="1:9" ht="15" customHeight="1" x14ac:dyDescent="0.35">
      <c r="A6983" s="1705">
        <v>73220</v>
      </c>
      <c r="B6983" s="1706">
        <v>2.1</v>
      </c>
      <c r="C6983" s="100" t="s">
        <v>2621</v>
      </c>
      <c r="E6983" s="1705" t="s">
        <v>2237</v>
      </c>
    </row>
    <row r="6984" spans="1:9" ht="15" customHeight="1" x14ac:dyDescent="0.35">
      <c r="A6984" s="1705">
        <v>73220</v>
      </c>
      <c r="B6984" s="1706">
        <v>2.1</v>
      </c>
      <c r="C6984" s="100" t="s">
        <v>2622</v>
      </c>
      <c r="E6984" s="1705" t="s">
        <v>2237</v>
      </c>
    </row>
    <row r="6985" spans="1:9" ht="15" customHeight="1" x14ac:dyDescent="0.35">
      <c r="A6985" s="1705">
        <v>73220</v>
      </c>
      <c r="B6985" s="1706">
        <v>2.1</v>
      </c>
      <c r="C6985" s="100" t="s">
        <v>2623</v>
      </c>
      <c r="E6985" s="1705" t="s">
        <v>2237</v>
      </c>
    </row>
    <row r="6986" spans="1:9" ht="15" customHeight="1" x14ac:dyDescent="0.35">
      <c r="A6986" s="1705">
        <v>73220</v>
      </c>
      <c r="B6986" s="1706">
        <v>2.1</v>
      </c>
      <c r="C6986" s="100" t="s">
        <v>2624</v>
      </c>
      <c r="E6986" s="1705" t="s">
        <v>2237</v>
      </c>
    </row>
    <row r="6987" spans="1:9" ht="15" customHeight="1" x14ac:dyDescent="0.35">
      <c r="A6987" s="1705">
        <v>73220</v>
      </c>
      <c r="B6987" s="1706">
        <v>2.1</v>
      </c>
      <c r="C6987" s="100" t="s">
        <v>2625</v>
      </c>
      <c r="E6987" s="1705" t="s">
        <v>2237</v>
      </c>
    </row>
    <row r="6988" spans="1:9" ht="15" customHeight="1" x14ac:dyDescent="0.35">
      <c r="A6988" s="1705">
        <v>73220</v>
      </c>
      <c r="B6988" s="1706">
        <v>2.1</v>
      </c>
      <c r="C6988" s="100" t="s">
        <v>2626</v>
      </c>
      <c r="E6988" s="1705" t="s">
        <v>2237</v>
      </c>
    </row>
    <row r="6989" spans="1:9" ht="15" customHeight="1" x14ac:dyDescent="0.35">
      <c r="A6989" s="1705">
        <v>73220</v>
      </c>
      <c r="B6989" s="1706">
        <v>2.1</v>
      </c>
      <c r="C6989" s="100" t="s">
        <v>2627</v>
      </c>
      <c r="E6989" s="1705" t="s">
        <v>2237</v>
      </c>
    </row>
    <row r="6990" spans="1:9" ht="15" customHeight="1" x14ac:dyDescent="0.35">
      <c r="A6990" s="1705">
        <v>73220</v>
      </c>
      <c r="B6990" s="1706">
        <v>2.1</v>
      </c>
      <c r="C6990" s="100" t="s">
        <v>2628</v>
      </c>
      <c r="E6990" s="1705" t="s">
        <v>2237</v>
      </c>
    </row>
    <row r="6991" spans="1:9" ht="15" customHeight="1" x14ac:dyDescent="0.35">
      <c r="A6991" s="1705">
        <v>73220</v>
      </c>
      <c r="B6991" s="1706">
        <v>2.1</v>
      </c>
      <c r="C6991" s="100" t="s">
        <v>2629</v>
      </c>
      <c r="E6991" s="1705" t="s">
        <v>2237</v>
      </c>
    </row>
    <row r="6992" spans="1:9" ht="15" customHeight="1" x14ac:dyDescent="0.35">
      <c r="A6992" s="1705">
        <v>73220</v>
      </c>
      <c r="B6992" s="1706">
        <v>2.1</v>
      </c>
      <c r="C6992" s="100" t="s">
        <v>2630</v>
      </c>
      <c r="E6992" s="1705" t="s">
        <v>2237</v>
      </c>
      <c r="F6992" s="100"/>
      <c r="I6992" s="100"/>
    </row>
    <row r="6993" spans="1:9" ht="15" customHeight="1" x14ac:dyDescent="0.35">
      <c r="A6993" s="1705">
        <v>73220</v>
      </c>
      <c r="B6993" s="1706">
        <v>2.1</v>
      </c>
      <c r="C6993" s="100" t="s">
        <v>3661</v>
      </c>
      <c r="E6993" s="1705" t="s">
        <v>2994</v>
      </c>
    </row>
    <row r="6994" spans="1:9" ht="15" customHeight="1" x14ac:dyDescent="0.35">
      <c r="A6994" s="1705">
        <v>73220</v>
      </c>
      <c r="B6994" s="1706">
        <v>2.1</v>
      </c>
      <c r="C6994" s="100" t="s">
        <v>3662</v>
      </c>
      <c r="E6994" s="1705" t="s">
        <v>2994</v>
      </c>
    </row>
    <row r="6995" spans="1:9" ht="15" customHeight="1" x14ac:dyDescent="0.35">
      <c r="A6995" s="1705">
        <v>73220</v>
      </c>
      <c r="B6995" s="1706">
        <v>2.1</v>
      </c>
      <c r="C6995" s="100" t="s">
        <v>3663</v>
      </c>
      <c r="E6995" s="1705" t="s">
        <v>2994</v>
      </c>
    </row>
    <row r="6996" spans="1:9" ht="15" customHeight="1" x14ac:dyDescent="0.35">
      <c r="A6996" s="1705">
        <v>73220</v>
      </c>
      <c r="B6996" s="1706">
        <v>2.1</v>
      </c>
      <c r="C6996" s="100" t="s">
        <v>3664</v>
      </c>
      <c r="E6996" s="1705" t="s">
        <v>2994</v>
      </c>
    </row>
    <row r="6997" spans="1:9" ht="15" customHeight="1" x14ac:dyDescent="0.35">
      <c r="A6997" s="1705">
        <v>73220</v>
      </c>
      <c r="B6997" s="1706">
        <v>2.1</v>
      </c>
      <c r="C6997" s="100" t="s">
        <v>3665</v>
      </c>
      <c r="E6997" s="1705" t="s">
        <v>2994</v>
      </c>
    </row>
    <row r="6998" spans="1:9" ht="15" customHeight="1" x14ac:dyDescent="0.35">
      <c r="A6998" s="1705">
        <v>73220</v>
      </c>
      <c r="B6998" s="1706">
        <v>2.1</v>
      </c>
      <c r="C6998" s="100" t="s">
        <v>3666</v>
      </c>
      <c r="E6998" s="1705" t="s">
        <v>2994</v>
      </c>
    </row>
    <row r="6999" spans="1:9" ht="15" customHeight="1" x14ac:dyDescent="0.35">
      <c r="A6999" s="1705">
        <v>73220</v>
      </c>
      <c r="B6999" s="1706">
        <v>2.1</v>
      </c>
      <c r="C6999" s="100" t="s">
        <v>3667</v>
      </c>
      <c r="E6999" s="1705" t="s">
        <v>2994</v>
      </c>
    </row>
    <row r="7000" spans="1:9" ht="15" customHeight="1" x14ac:dyDescent="0.35">
      <c r="A7000" s="1705">
        <v>73220</v>
      </c>
      <c r="B7000" s="1706">
        <v>2.1</v>
      </c>
      <c r="C7000" s="100" t="s">
        <v>3668</v>
      </c>
      <c r="E7000" s="1705" t="s">
        <v>2994</v>
      </c>
    </row>
    <row r="7001" spans="1:9" ht="15" customHeight="1" x14ac:dyDescent="0.35">
      <c r="A7001" s="1705">
        <v>73220</v>
      </c>
      <c r="B7001" s="1706">
        <v>2.1</v>
      </c>
      <c r="C7001" s="100" t="s">
        <v>4566</v>
      </c>
      <c r="E7001" s="1705" t="s">
        <v>4266</v>
      </c>
      <c r="F7001" s="100"/>
      <c r="I7001" s="100"/>
    </row>
    <row r="7002" spans="1:9" ht="15" customHeight="1" x14ac:dyDescent="0.35">
      <c r="A7002" s="1705">
        <v>73220</v>
      </c>
      <c r="B7002" s="1706">
        <v>2.1</v>
      </c>
      <c r="C7002" s="100" t="s">
        <v>4567</v>
      </c>
      <c r="E7002" s="1705" t="s">
        <v>4266</v>
      </c>
      <c r="F7002" s="100"/>
      <c r="I7002" s="100"/>
    </row>
    <row r="7003" spans="1:9" ht="15" customHeight="1" x14ac:dyDescent="0.35">
      <c r="A7003" s="1705">
        <v>73220</v>
      </c>
      <c r="B7003" s="1706">
        <v>2.1</v>
      </c>
      <c r="C7003" s="100" t="s">
        <v>5417</v>
      </c>
      <c r="E7003" s="100" t="s">
        <v>5155</v>
      </c>
    </row>
    <row r="7004" spans="1:9" ht="15" customHeight="1" x14ac:dyDescent="0.35">
      <c r="A7004" s="1705">
        <v>73220</v>
      </c>
      <c r="B7004" s="1706">
        <v>2.1</v>
      </c>
      <c r="C7004" s="100" t="s">
        <v>5418</v>
      </c>
      <c r="E7004" s="100" t="s">
        <v>5155</v>
      </c>
    </row>
    <row r="7005" spans="1:9" ht="15" customHeight="1" x14ac:dyDescent="0.35">
      <c r="A7005" s="1705">
        <v>73220</v>
      </c>
      <c r="B7005" s="1736">
        <v>2.1</v>
      </c>
      <c r="C7005" s="100" t="s">
        <v>5419</v>
      </c>
      <c r="E7005" s="100" t="s">
        <v>5155</v>
      </c>
    </row>
    <row r="7006" spans="1:9" ht="15" customHeight="1" x14ac:dyDescent="0.35">
      <c r="A7006" s="1705">
        <v>73220</v>
      </c>
      <c r="B7006" s="1736">
        <v>2.1</v>
      </c>
      <c r="C7006" s="100" t="s">
        <v>5420</v>
      </c>
      <c r="E7006" s="100" t="s">
        <v>5155</v>
      </c>
    </row>
    <row r="7007" spans="1:9" ht="15" customHeight="1" x14ac:dyDescent="0.35">
      <c r="A7007" s="1705">
        <v>73220</v>
      </c>
      <c r="B7007" s="1736">
        <v>2.1</v>
      </c>
      <c r="C7007" s="100" t="s">
        <v>5421</v>
      </c>
      <c r="E7007" s="100" t="s">
        <v>5155</v>
      </c>
    </row>
    <row r="7008" spans="1:9" ht="15" customHeight="1" x14ac:dyDescent="0.35">
      <c r="A7008" s="1705">
        <v>73220</v>
      </c>
      <c r="B7008" s="1736">
        <v>2.1</v>
      </c>
      <c r="C7008" s="100" t="s">
        <v>5422</v>
      </c>
      <c r="E7008" s="100" t="s">
        <v>5155</v>
      </c>
    </row>
    <row r="7009" spans="1:9" ht="15" customHeight="1" x14ac:dyDescent="0.35">
      <c r="A7009" s="1705">
        <v>73220</v>
      </c>
      <c r="B7009" s="1706">
        <v>2.1</v>
      </c>
      <c r="C7009" s="100" t="s">
        <v>5919</v>
      </c>
      <c r="E7009" s="1705" t="s">
        <v>5912</v>
      </c>
    </row>
    <row r="7010" spans="1:9" ht="15" customHeight="1" x14ac:dyDescent="0.35">
      <c r="A7010" s="1705">
        <v>73220</v>
      </c>
      <c r="B7010" s="1706">
        <v>2.1</v>
      </c>
      <c r="C7010" s="100" t="s">
        <v>6461</v>
      </c>
      <c r="E7010" s="100" t="s">
        <v>6110</v>
      </c>
    </row>
    <row r="7011" spans="1:9" ht="15" customHeight="1" x14ac:dyDescent="0.35">
      <c r="A7011" s="1705">
        <v>73220</v>
      </c>
      <c r="B7011" s="1706">
        <v>2.1</v>
      </c>
      <c r="C7011" s="100" t="s">
        <v>6718</v>
      </c>
      <c r="E7011" s="1705" t="s">
        <v>6556</v>
      </c>
    </row>
    <row r="7012" spans="1:9" ht="15" customHeight="1" x14ac:dyDescent="0.35">
      <c r="A7012" s="1705">
        <v>73220</v>
      </c>
      <c r="B7012" s="1706">
        <v>2.1</v>
      </c>
      <c r="C7012" s="89" t="s">
        <v>6719</v>
      </c>
      <c r="E7012" s="1705" t="s">
        <v>6556</v>
      </c>
    </row>
    <row r="7013" spans="1:9" ht="15" customHeight="1" x14ac:dyDescent="0.35">
      <c r="A7013" s="1705">
        <v>73220</v>
      </c>
      <c r="B7013" s="1706">
        <v>2.1</v>
      </c>
      <c r="C7013" s="100" t="s">
        <v>6922</v>
      </c>
      <c r="E7013" s="1705" t="s">
        <v>6737</v>
      </c>
    </row>
    <row r="7014" spans="1:9" ht="15" customHeight="1" x14ac:dyDescent="0.35">
      <c r="A7014" s="1705">
        <v>73220</v>
      </c>
      <c r="B7014" s="1706">
        <v>2.1</v>
      </c>
      <c r="C7014" s="100" t="s">
        <v>6923</v>
      </c>
      <c r="E7014" s="1705" t="s">
        <v>6737</v>
      </c>
    </row>
    <row r="7015" spans="1:9" ht="15" customHeight="1" x14ac:dyDescent="0.35">
      <c r="A7015" s="1705">
        <v>73220</v>
      </c>
      <c r="B7015" s="1706">
        <v>2.1</v>
      </c>
      <c r="C7015" s="100" t="s">
        <v>6924</v>
      </c>
      <c r="E7015" s="1705" t="s">
        <v>6737</v>
      </c>
    </row>
    <row r="7016" spans="1:9" ht="15" customHeight="1" x14ac:dyDescent="0.35">
      <c r="A7016" s="1705">
        <v>73220</v>
      </c>
      <c r="B7016" s="1706">
        <v>2.1</v>
      </c>
      <c r="C7016" s="100" t="s">
        <v>6925</v>
      </c>
      <c r="E7016" s="1705" t="s">
        <v>6737</v>
      </c>
    </row>
    <row r="7017" spans="1:9" ht="15" customHeight="1" x14ac:dyDescent="0.35">
      <c r="A7017" s="1705">
        <v>73220</v>
      </c>
      <c r="B7017" s="1706">
        <v>2.1</v>
      </c>
      <c r="C7017" s="100" t="s">
        <v>6926</v>
      </c>
      <c r="E7017" s="1705" t="s">
        <v>6737</v>
      </c>
    </row>
    <row r="7018" spans="1:9" ht="15" customHeight="1" x14ac:dyDescent="0.35">
      <c r="A7018" s="1705">
        <v>73220</v>
      </c>
      <c r="B7018" s="1706">
        <v>2.1</v>
      </c>
      <c r="C7018" s="100" t="s">
        <v>6927</v>
      </c>
      <c r="E7018" s="1705" t="s">
        <v>6737</v>
      </c>
    </row>
    <row r="7019" spans="1:9" ht="15" customHeight="1" x14ac:dyDescent="0.35">
      <c r="A7019" s="1705">
        <v>73220</v>
      </c>
      <c r="B7019" s="1706">
        <v>2.1</v>
      </c>
      <c r="C7019" s="100" t="s">
        <v>7291</v>
      </c>
      <c r="E7019" s="1705" t="s">
        <v>6965</v>
      </c>
    </row>
    <row r="7020" spans="1:9" ht="15" customHeight="1" x14ac:dyDescent="0.35">
      <c r="A7020" s="1705">
        <v>73220</v>
      </c>
      <c r="B7020" s="1706">
        <v>2.1</v>
      </c>
      <c r="C7020" s="100" t="s">
        <v>7292</v>
      </c>
      <c r="E7020" s="1705" t="s">
        <v>6965</v>
      </c>
      <c r="F7020" s="100"/>
      <c r="I7020" s="100"/>
    </row>
    <row r="7021" spans="1:9" ht="15" customHeight="1" x14ac:dyDescent="0.35">
      <c r="A7021" s="1705">
        <v>73220</v>
      </c>
      <c r="B7021" s="1706">
        <v>2.1</v>
      </c>
      <c r="C7021" s="100" t="s">
        <v>7918</v>
      </c>
      <c r="E7021" s="1705" t="s">
        <v>7428</v>
      </c>
    </row>
    <row r="7022" spans="1:9" ht="15" customHeight="1" x14ac:dyDescent="0.35">
      <c r="A7022" s="1705">
        <v>73220</v>
      </c>
      <c r="B7022" s="1706">
        <v>2.1</v>
      </c>
      <c r="C7022" s="100" t="s">
        <v>7919</v>
      </c>
      <c r="E7022" s="1705" t="s">
        <v>7428</v>
      </c>
    </row>
    <row r="7023" spans="1:9" ht="15" customHeight="1" x14ac:dyDescent="0.35">
      <c r="A7023" s="1705">
        <v>73220</v>
      </c>
      <c r="B7023" s="1706">
        <v>2.1</v>
      </c>
      <c r="C7023" s="100" t="s">
        <v>7920</v>
      </c>
      <c r="E7023" s="1705" t="s">
        <v>7428</v>
      </c>
    </row>
    <row r="7024" spans="1:9" ht="15" customHeight="1" x14ac:dyDescent="0.35">
      <c r="A7024" s="1705">
        <v>73220</v>
      </c>
      <c r="B7024" s="1706">
        <v>2.1</v>
      </c>
      <c r="C7024" s="100" t="s">
        <v>7921</v>
      </c>
      <c r="E7024" s="1705" t="s">
        <v>7428</v>
      </c>
    </row>
    <row r="7025" spans="1:5" ht="15" customHeight="1" x14ac:dyDescent="0.35">
      <c r="A7025" s="1705">
        <v>73220</v>
      </c>
      <c r="B7025" s="1706">
        <v>2.1</v>
      </c>
      <c r="C7025" s="100" t="s">
        <v>7922</v>
      </c>
      <c r="E7025" s="1705" t="s">
        <v>7428</v>
      </c>
    </row>
    <row r="7026" spans="1:5" ht="15" customHeight="1" x14ac:dyDescent="0.35">
      <c r="A7026" s="1705">
        <v>73220</v>
      </c>
      <c r="B7026" s="1706">
        <v>2.1</v>
      </c>
      <c r="C7026" s="100" t="s">
        <v>7923</v>
      </c>
      <c r="E7026" s="1705" t="s">
        <v>7428</v>
      </c>
    </row>
    <row r="7027" spans="1:5" ht="15" customHeight="1" x14ac:dyDescent="0.35">
      <c r="A7027" s="1705">
        <v>73220</v>
      </c>
      <c r="B7027" s="1706">
        <v>2.1</v>
      </c>
      <c r="C7027" s="100" t="s">
        <v>7924</v>
      </c>
      <c r="E7027" s="1705" t="s">
        <v>7428</v>
      </c>
    </row>
    <row r="7028" spans="1:5" ht="15" customHeight="1" x14ac:dyDescent="0.35">
      <c r="A7028" s="1705">
        <v>73220</v>
      </c>
      <c r="B7028" s="1706">
        <v>2.1</v>
      </c>
      <c r="C7028" s="100" t="s">
        <v>7925</v>
      </c>
      <c r="E7028" s="1705" t="s">
        <v>7428</v>
      </c>
    </row>
    <row r="7029" spans="1:5" ht="15" customHeight="1" x14ac:dyDescent="0.35">
      <c r="A7029" s="1705">
        <v>73220</v>
      </c>
      <c r="B7029" s="1706">
        <v>2.1</v>
      </c>
      <c r="C7029" s="100" t="s">
        <v>7926</v>
      </c>
      <c r="E7029" s="1705" t="s">
        <v>7428</v>
      </c>
    </row>
    <row r="7030" spans="1:5" ht="15" customHeight="1" x14ac:dyDescent="0.35">
      <c r="A7030" s="1705">
        <v>73220</v>
      </c>
      <c r="B7030" s="1706">
        <v>2.1</v>
      </c>
      <c r="C7030" s="100" t="s">
        <v>7927</v>
      </c>
      <c r="E7030" s="1705" t="s">
        <v>7428</v>
      </c>
    </row>
    <row r="7031" spans="1:5" ht="15" customHeight="1" x14ac:dyDescent="0.35">
      <c r="A7031" s="1705">
        <v>73220</v>
      </c>
      <c r="B7031" s="1706">
        <v>2.1</v>
      </c>
      <c r="C7031" s="100" t="s">
        <v>7928</v>
      </c>
      <c r="E7031" s="1705" t="s">
        <v>7428</v>
      </c>
    </row>
    <row r="7032" spans="1:5" ht="15" customHeight="1" x14ac:dyDescent="0.35">
      <c r="A7032" s="1705">
        <v>73220</v>
      </c>
      <c r="B7032" s="1706">
        <v>2.1</v>
      </c>
      <c r="C7032" s="100" t="s">
        <v>7929</v>
      </c>
      <c r="E7032" s="1705" t="s">
        <v>7428</v>
      </c>
    </row>
    <row r="7033" spans="1:5" ht="15" customHeight="1" x14ac:dyDescent="0.35">
      <c r="A7033" s="1705">
        <v>73220</v>
      </c>
      <c r="B7033" s="1706">
        <v>2.1</v>
      </c>
      <c r="C7033" s="100" t="s">
        <v>9074</v>
      </c>
      <c r="E7033" s="1705" t="s">
        <v>8689</v>
      </c>
    </row>
    <row r="7034" spans="1:5" ht="15" customHeight="1" x14ac:dyDescent="0.35">
      <c r="A7034" s="1705">
        <v>73220</v>
      </c>
      <c r="B7034" s="1706">
        <v>2.1</v>
      </c>
      <c r="C7034" s="100" t="s">
        <v>9075</v>
      </c>
      <c r="E7034" s="1705" t="s">
        <v>8689</v>
      </c>
    </row>
    <row r="7035" spans="1:5" ht="15" customHeight="1" x14ac:dyDescent="0.35">
      <c r="A7035" s="1705">
        <v>73220</v>
      </c>
      <c r="B7035" s="1706">
        <v>2.1</v>
      </c>
      <c r="C7035" s="100" t="s">
        <v>9520</v>
      </c>
      <c r="E7035" s="1738" t="s">
        <v>9126</v>
      </c>
    </row>
    <row r="7036" spans="1:5" ht="15" customHeight="1" x14ac:dyDescent="0.35">
      <c r="A7036" s="1705">
        <v>73220</v>
      </c>
      <c r="B7036" s="1706">
        <v>2.1</v>
      </c>
      <c r="C7036" s="100" t="s">
        <v>9521</v>
      </c>
      <c r="E7036" s="1738" t="s">
        <v>9126</v>
      </c>
    </row>
    <row r="7037" spans="1:5" ht="15" customHeight="1" x14ac:dyDescent="0.35">
      <c r="A7037" s="1705">
        <v>73220</v>
      </c>
      <c r="B7037" s="1706">
        <v>2.1</v>
      </c>
      <c r="C7037" s="100" t="s">
        <v>9522</v>
      </c>
      <c r="E7037" s="1738" t="s">
        <v>9126</v>
      </c>
    </row>
    <row r="7038" spans="1:5" ht="15" customHeight="1" x14ac:dyDescent="0.35">
      <c r="A7038" s="1705">
        <v>73220</v>
      </c>
      <c r="B7038" s="1706">
        <v>2.1</v>
      </c>
      <c r="C7038" s="100" t="s">
        <v>9523</v>
      </c>
      <c r="E7038" s="1738" t="s">
        <v>9126</v>
      </c>
    </row>
    <row r="7039" spans="1:5" ht="15" customHeight="1" x14ac:dyDescent="0.35">
      <c r="A7039" s="1705">
        <v>73220</v>
      </c>
      <c r="B7039" s="1706">
        <v>2.1</v>
      </c>
      <c r="C7039" s="100" t="s">
        <v>10196</v>
      </c>
      <c r="E7039" s="1705" t="s">
        <v>9583</v>
      </c>
    </row>
    <row r="7040" spans="1:5" ht="15" customHeight="1" x14ac:dyDescent="0.35">
      <c r="A7040" s="1705">
        <v>73220</v>
      </c>
      <c r="B7040" s="1706">
        <v>2.1</v>
      </c>
      <c r="C7040" s="100" t="s">
        <v>10197</v>
      </c>
      <c r="E7040" s="1705" t="s">
        <v>9583</v>
      </c>
    </row>
    <row r="7041" spans="1:9" ht="15" customHeight="1" x14ac:dyDescent="0.35">
      <c r="A7041" s="1705">
        <v>73220</v>
      </c>
      <c r="B7041" s="1706">
        <v>2.1</v>
      </c>
      <c r="C7041" s="100" t="s">
        <v>10198</v>
      </c>
      <c r="E7041" s="1705" t="s">
        <v>9583</v>
      </c>
      <c r="F7041" s="100"/>
      <c r="I7041" s="100"/>
    </row>
    <row r="7042" spans="1:9" ht="15" customHeight="1" x14ac:dyDescent="0.35">
      <c r="A7042" s="1705">
        <v>73220</v>
      </c>
      <c r="B7042" s="1706">
        <v>2.1</v>
      </c>
      <c r="C7042" s="100" t="s">
        <v>10199</v>
      </c>
      <c r="E7042" s="1705" t="s">
        <v>9583</v>
      </c>
    </row>
    <row r="7043" spans="1:9" ht="15" customHeight="1" x14ac:dyDescent="0.35">
      <c r="A7043" s="1705">
        <v>73220</v>
      </c>
      <c r="B7043" s="1706">
        <v>2.1</v>
      </c>
      <c r="C7043" s="100" t="s">
        <v>10200</v>
      </c>
      <c r="E7043" s="1705" t="s">
        <v>9583</v>
      </c>
    </row>
    <row r="7044" spans="1:9" ht="15" customHeight="1" x14ac:dyDescent="0.35">
      <c r="A7044" s="1705">
        <v>73220</v>
      </c>
      <c r="B7044" s="1706">
        <v>2.1</v>
      </c>
      <c r="C7044" s="100" t="s">
        <v>10201</v>
      </c>
      <c r="E7044" s="1705" t="s">
        <v>9583</v>
      </c>
    </row>
    <row r="7045" spans="1:9" ht="15" customHeight="1" x14ac:dyDescent="0.35">
      <c r="A7045" s="1705">
        <v>73220</v>
      </c>
      <c r="B7045" s="1706">
        <v>2.1</v>
      </c>
      <c r="C7045" s="100" t="s">
        <v>10202</v>
      </c>
      <c r="E7045" s="1705" t="s">
        <v>9583</v>
      </c>
      <c r="F7045" s="100"/>
      <c r="I7045" s="100"/>
    </row>
    <row r="7046" spans="1:9" ht="15" customHeight="1" x14ac:dyDescent="0.35">
      <c r="A7046" s="1705">
        <v>73220</v>
      </c>
      <c r="B7046" s="1706">
        <v>2.1</v>
      </c>
      <c r="C7046" s="100" t="s">
        <v>10203</v>
      </c>
      <c r="E7046" s="1705" t="s">
        <v>9583</v>
      </c>
    </row>
    <row r="7047" spans="1:9" ht="15" customHeight="1" x14ac:dyDescent="0.35">
      <c r="A7047" s="1705">
        <v>73220</v>
      </c>
      <c r="B7047" s="1706">
        <v>2.1</v>
      </c>
      <c r="C7047" s="100" t="s">
        <v>5417</v>
      </c>
      <c r="E7047" s="1705" t="s">
        <v>9583</v>
      </c>
    </row>
    <row r="7048" spans="1:9" ht="15" customHeight="1" x14ac:dyDescent="0.35">
      <c r="A7048" s="1705">
        <v>73220</v>
      </c>
      <c r="B7048" s="1706">
        <v>2.1</v>
      </c>
      <c r="C7048" s="100" t="s">
        <v>5418</v>
      </c>
      <c r="E7048" s="1705" t="s">
        <v>9583</v>
      </c>
    </row>
    <row r="7049" spans="1:9" ht="15" customHeight="1" x14ac:dyDescent="0.35">
      <c r="A7049" s="1705">
        <v>73220</v>
      </c>
      <c r="B7049" s="1706">
        <v>2.1</v>
      </c>
      <c r="C7049" s="100" t="s">
        <v>5419</v>
      </c>
      <c r="E7049" s="1705" t="s">
        <v>9583</v>
      </c>
    </row>
    <row r="7050" spans="1:9" ht="15" customHeight="1" x14ac:dyDescent="0.35">
      <c r="A7050" s="1705">
        <v>73220</v>
      </c>
      <c r="B7050" s="1706">
        <v>2.1</v>
      </c>
      <c r="C7050" s="100" t="s">
        <v>5420</v>
      </c>
      <c r="E7050" s="1705" t="s">
        <v>9583</v>
      </c>
    </row>
    <row r="7051" spans="1:9" ht="15" customHeight="1" x14ac:dyDescent="0.35">
      <c r="A7051" s="1705">
        <v>73220</v>
      </c>
      <c r="B7051" s="1706">
        <v>2.1</v>
      </c>
      <c r="C7051" s="100" t="s">
        <v>5421</v>
      </c>
      <c r="E7051" s="1705" t="s">
        <v>9583</v>
      </c>
    </row>
    <row r="7052" spans="1:9" ht="15" customHeight="1" x14ac:dyDescent="0.35">
      <c r="A7052" s="1705">
        <v>73220</v>
      </c>
      <c r="B7052" s="1706">
        <v>2.1</v>
      </c>
      <c r="C7052" s="100" t="s">
        <v>5422</v>
      </c>
      <c r="E7052" s="1705" t="s">
        <v>9583</v>
      </c>
    </row>
    <row r="7053" spans="1:9" ht="15" customHeight="1" x14ac:dyDescent="0.35">
      <c r="A7053" s="1705">
        <v>73220</v>
      </c>
      <c r="B7053" s="1706">
        <v>2.1</v>
      </c>
      <c r="C7053" s="100" t="s">
        <v>10204</v>
      </c>
      <c r="E7053" s="1705" t="s">
        <v>9583</v>
      </c>
    </row>
    <row r="7054" spans="1:9" ht="15" customHeight="1" x14ac:dyDescent="0.35">
      <c r="A7054" s="1705">
        <v>73220</v>
      </c>
      <c r="B7054" s="1706">
        <v>2.1</v>
      </c>
      <c r="C7054" s="100" t="s">
        <v>10205</v>
      </c>
      <c r="E7054" s="1705" t="s">
        <v>9583</v>
      </c>
    </row>
    <row r="7055" spans="1:9" ht="15" customHeight="1" x14ac:dyDescent="0.35">
      <c r="A7055" s="1705">
        <v>73220</v>
      </c>
      <c r="B7055" s="1706">
        <v>2.1</v>
      </c>
      <c r="C7055" s="89" t="s">
        <v>10272</v>
      </c>
      <c r="E7055" s="1705" t="s">
        <v>10273</v>
      </c>
      <c r="F7055" s="100"/>
      <c r="I7055" s="100"/>
    </row>
    <row r="7056" spans="1:9" ht="15" customHeight="1" x14ac:dyDescent="0.35">
      <c r="A7056" s="1705">
        <v>73220</v>
      </c>
      <c r="B7056" s="1706">
        <v>2.1</v>
      </c>
      <c r="C7056" s="100" t="s">
        <v>11952</v>
      </c>
      <c r="E7056" s="1705" t="s">
        <v>10273</v>
      </c>
    </row>
    <row r="7057" spans="1:9" ht="15" customHeight="1" x14ac:dyDescent="0.35">
      <c r="A7057" s="1705">
        <v>73220</v>
      </c>
      <c r="B7057" s="1706">
        <v>2.1</v>
      </c>
      <c r="C7057" s="100" t="s">
        <v>11953</v>
      </c>
      <c r="E7057" s="1705" t="s">
        <v>10273</v>
      </c>
    </row>
    <row r="7058" spans="1:9" ht="15" customHeight="1" x14ac:dyDescent="0.35">
      <c r="A7058" s="1705">
        <v>73220</v>
      </c>
      <c r="B7058" s="1706">
        <v>2.1</v>
      </c>
      <c r="C7058" s="89" t="s">
        <v>11954</v>
      </c>
      <c r="E7058" s="1705" t="s">
        <v>10273</v>
      </c>
    </row>
    <row r="7059" spans="1:9" ht="15" customHeight="1" x14ac:dyDescent="0.35">
      <c r="A7059" s="1705">
        <v>73220</v>
      </c>
      <c r="B7059" s="1706">
        <v>2.1</v>
      </c>
      <c r="C7059" s="89" t="s">
        <v>11955</v>
      </c>
      <c r="E7059" s="1705" t="s">
        <v>10273</v>
      </c>
      <c r="F7059" s="100"/>
      <c r="I7059" s="100"/>
    </row>
    <row r="7060" spans="1:9" ht="15" customHeight="1" x14ac:dyDescent="0.35">
      <c r="A7060" s="1705">
        <v>73220</v>
      </c>
      <c r="B7060" s="1706">
        <v>2.1</v>
      </c>
      <c r="C7060" s="89" t="s">
        <v>11956</v>
      </c>
      <c r="E7060" s="1705" t="s">
        <v>10273</v>
      </c>
    </row>
    <row r="7061" spans="1:9" ht="15" customHeight="1" x14ac:dyDescent="0.35">
      <c r="A7061" s="1705">
        <v>73220</v>
      </c>
      <c r="B7061" s="1706">
        <v>2.1</v>
      </c>
      <c r="C7061" s="89" t="s">
        <v>11957</v>
      </c>
      <c r="E7061" s="1705" t="s">
        <v>10273</v>
      </c>
    </row>
    <row r="7062" spans="1:9" ht="15" customHeight="1" x14ac:dyDescent="0.35">
      <c r="A7062" s="1705">
        <v>73220</v>
      </c>
      <c r="B7062" s="1706">
        <v>2.1</v>
      </c>
      <c r="C7062" s="89" t="s">
        <v>11958</v>
      </c>
      <c r="E7062" s="1705" t="s">
        <v>10273</v>
      </c>
    </row>
    <row r="7063" spans="1:9" ht="15" customHeight="1" x14ac:dyDescent="0.35">
      <c r="A7063" s="1705">
        <v>73220</v>
      </c>
      <c r="B7063" s="1706">
        <v>2.1</v>
      </c>
      <c r="C7063" s="100" t="s">
        <v>12456</v>
      </c>
      <c r="E7063" s="100" t="s">
        <v>12088</v>
      </c>
    </row>
    <row r="7064" spans="1:9" ht="15" customHeight="1" x14ac:dyDescent="0.35">
      <c r="A7064" s="1705">
        <v>73220</v>
      </c>
      <c r="B7064" s="1706">
        <v>2.1</v>
      </c>
      <c r="C7064" s="100" t="s">
        <v>12457</v>
      </c>
      <c r="E7064" s="100" t="s">
        <v>12088</v>
      </c>
    </row>
    <row r="7065" spans="1:9" ht="15" customHeight="1" x14ac:dyDescent="0.35">
      <c r="A7065" s="1705">
        <v>73220</v>
      </c>
      <c r="B7065" s="1706">
        <v>2.1</v>
      </c>
      <c r="C7065" s="100" t="s">
        <v>12458</v>
      </c>
      <c r="E7065" s="100" t="s">
        <v>12088</v>
      </c>
    </row>
    <row r="7066" spans="1:9" ht="15" customHeight="1" x14ac:dyDescent="0.35">
      <c r="A7066" s="1705">
        <v>73220</v>
      </c>
      <c r="B7066" s="1706">
        <v>2.1</v>
      </c>
      <c r="C7066" s="100" t="s">
        <v>12459</v>
      </c>
      <c r="E7066" s="100" t="s">
        <v>12088</v>
      </c>
    </row>
    <row r="7067" spans="1:9" ht="15" customHeight="1" x14ac:dyDescent="0.35">
      <c r="A7067" s="1705">
        <v>73220</v>
      </c>
      <c r="B7067" s="1706">
        <v>2.1</v>
      </c>
      <c r="C7067" s="100" t="s">
        <v>12460</v>
      </c>
      <c r="E7067" s="100" t="s">
        <v>12088</v>
      </c>
    </row>
    <row r="7068" spans="1:9" ht="15" customHeight="1" x14ac:dyDescent="0.35">
      <c r="A7068" s="1705">
        <v>73220</v>
      </c>
      <c r="B7068" s="1706">
        <v>2.1</v>
      </c>
      <c r="C7068" s="100" t="s">
        <v>12461</v>
      </c>
      <c r="E7068" s="100" t="s">
        <v>12088</v>
      </c>
    </row>
    <row r="7069" spans="1:9" ht="15" customHeight="1" x14ac:dyDescent="0.35">
      <c r="A7069" s="1705">
        <v>73220</v>
      </c>
      <c r="B7069" s="1706">
        <v>2.1</v>
      </c>
      <c r="C7069" s="100" t="s">
        <v>12462</v>
      </c>
      <c r="E7069" s="100" t="s">
        <v>12088</v>
      </c>
    </row>
    <row r="7070" spans="1:9" ht="15" customHeight="1" x14ac:dyDescent="0.35">
      <c r="A7070" s="1705">
        <v>73220</v>
      </c>
      <c r="B7070" s="1706">
        <v>2.1</v>
      </c>
      <c r="C7070" s="100" t="s">
        <v>12463</v>
      </c>
      <c r="E7070" s="100" t="s">
        <v>12088</v>
      </c>
    </row>
    <row r="7071" spans="1:9" ht="15" customHeight="1" x14ac:dyDescent="0.35">
      <c r="A7071" s="1705">
        <v>73220</v>
      </c>
      <c r="B7071" s="1706">
        <v>2.1</v>
      </c>
      <c r="C7071" s="100" t="s">
        <v>13320</v>
      </c>
      <c r="E7071" s="1705" t="s">
        <v>12542</v>
      </c>
    </row>
    <row r="7072" spans="1:9" ht="15" customHeight="1" x14ac:dyDescent="0.35">
      <c r="A7072" s="1705">
        <v>73220</v>
      </c>
      <c r="B7072" s="1706">
        <v>2.1</v>
      </c>
      <c r="C7072" s="100" t="s">
        <v>13321</v>
      </c>
      <c r="E7072" s="1705" t="s">
        <v>12542</v>
      </c>
    </row>
    <row r="7073" spans="1:9" ht="15" customHeight="1" x14ac:dyDescent="0.35">
      <c r="A7073" s="1705">
        <v>73220</v>
      </c>
      <c r="B7073" s="1706">
        <v>2.1</v>
      </c>
      <c r="C7073" s="100" t="s">
        <v>13322</v>
      </c>
      <c r="E7073" s="1705" t="s">
        <v>12542</v>
      </c>
    </row>
    <row r="7074" spans="1:9" ht="15" customHeight="1" x14ac:dyDescent="0.35">
      <c r="A7074" s="1705">
        <v>73220</v>
      </c>
      <c r="B7074" s="1706">
        <v>2.1</v>
      </c>
      <c r="C7074" s="100" t="s">
        <v>13323</v>
      </c>
      <c r="E7074" s="1705" t="s">
        <v>12542</v>
      </c>
    </row>
    <row r="7075" spans="1:9" ht="15" customHeight="1" x14ac:dyDescent="0.35">
      <c r="A7075" s="1705">
        <v>73220</v>
      </c>
      <c r="B7075" s="1706">
        <v>2.1</v>
      </c>
      <c r="C7075" s="1705" t="s">
        <v>13324</v>
      </c>
      <c r="E7075" s="1705" t="s">
        <v>12542</v>
      </c>
      <c r="F7075" s="100"/>
      <c r="I7075" s="100"/>
    </row>
    <row r="7076" spans="1:9" ht="15" customHeight="1" x14ac:dyDescent="0.35">
      <c r="A7076" s="1705">
        <v>73220</v>
      </c>
      <c r="B7076" s="1706">
        <v>2.1</v>
      </c>
      <c r="C7076" s="100" t="s">
        <v>13325</v>
      </c>
      <c r="E7076" s="1705" t="s">
        <v>12542</v>
      </c>
    </row>
    <row r="7077" spans="1:9" ht="15" customHeight="1" x14ac:dyDescent="0.35">
      <c r="A7077" s="1705">
        <v>73220</v>
      </c>
      <c r="B7077" s="1706">
        <v>2.1</v>
      </c>
      <c r="C7077" s="100" t="s">
        <v>13326</v>
      </c>
      <c r="E7077" s="1705" t="s">
        <v>12542</v>
      </c>
    </row>
    <row r="7078" spans="1:9" ht="15" customHeight="1" x14ac:dyDescent="0.35">
      <c r="A7078" s="1705">
        <v>73220</v>
      </c>
      <c r="B7078" s="1706">
        <v>2.1</v>
      </c>
      <c r="C7078" s="100" t="s">
        <v>13327</v>
      </c>
      <c r="E7078" s="1705" t="s">
        <v>12542</v>
      </c>
    </row>
    <row r="7079" spans="1:9" ht="15" customHeight="1" x14ac:dyDescent="0.35">
      <c r="A7079" s="1705">
        <v>73220</v>
      </c>
      <c r="B7079" s="1706">
        <v>2.1</v>
      </c>
      <c r="C7079" s="100" t="s">
        <v>13328</v>
      </c>
      <c r="E7079" s="1705" t="s">
        <v>12542</v>
      </c>
    </row>
    <row r="7080" spans="1:9" ht="15" customHeight="1" x14ac:dyDescent="0.35">
      <c r="A7080" s="1705">
        <v>73220</v>
      </c>
      <c r="B7080" s="1706">
        <v>2.1</v>
      </c>
      <c r="C7080" s="100" t="s">
        <v>13329</v>
      </c>
      <c r="E7080" s="1705" t="s">
        <v>12542</v>
      </c>
    </row>
    <row r="7081" spans="1:9" ht="15" customHeight="1" x14ac:dyDescent="0.35">
      <c r="A7081" s="1705">
        <v>73220</v>
      </c>
      <c r="B7081" s="1706">
        <v>2.1</v>
      </c>
      <c r="C7081" s="100" t="s">
        <v>13330</v>
      </c>
      <c r="E7081" s="1705" t="s">
        <v>12542</v>
      </c>
    </row>
    <row r="7082" spans="1:9" ht="15" customHeight="1" x14ac:dyDescent="0.35">
      <c r="A7082" s="1705">
        <v>73220</v>
      </c>
      <c r="B7082" s="1706">
        <v>2.1</v>
      </c>
      <c r="C7082" s="100" t="s">
        <v>13331</v>
      </c>
      <c r="E7082" s="1705" t="s">
        <v>12542</v>
      </c>
    </row>
    <row r="7083" spans="1:9" ht="15" customHeight="1" x14ac:dyDescent="0.35">
      <c r="A7083" s="1705">
        <v>73220</v>
      </c>
      <c r="B7083" s="1706">
        <v>2.1</v>
      </c>
      <c r="C7083" s="100" t="s">
        <v>13332</v>
      </c>
      <c r="E7083" s="1705" t="s">
        <v>12542</v>
      </c>
    </row>
    <row r="7084" spans="1:9" ht="15" customHeight="1" x14ac:dyDescent="0.35">
      <c r="A7084" s="1705">
        <v>73220</v>
      </c>
      <c r="B7084" s="1706">
        <v>2.1</v>
      </c>
      <c r="C7084" s="100" t="s">
        <v>13333</v>
      </c>
      <c r="E7084" s="1705" t="s">
        <v>12542</v>
      </c>
    </row>
    <row r="7085" spans="1:9" ht="15" customHeight="1" x14ac:dyDescent="0.35">
      <c r="A7085" s="1705">
        <v>73220</v>
      </c>
      <c r="B7085" s="1706">
        <v>2.1</v>
      </c>
      <c r="C7085" s="100" t="s">
        <v>13334</v>
      </c>
      <c r="E7085" s="1705" t="s">
        <v>12542</v>
      </c>
    </row>
    <row r="7086" spans="1:9" ht="15" customHeight="1" x14ac:dyDescent="0.35">
      <c r="A7086" s="1705">
        <v>73220</v>
      </c>
      <c r="B7086" s="1706">
        <v>2.1</v>
      </c>
      <c r="C7086" s="100" t="s">
        <v>13335</v>
      </c>
      <c r="E7086" s="1705" t="s">
        <v>12542</v>
      </c>
    </row>
    <row r="7087" spans="1:9" ht="15" customHeight="1" x14ac:dyDescent="0.35">
      <c r="A7087" s="1705">
        <v>73220</v>
      </c>
      <c r="B7087" s="1706">
        <v>2.1</v>
      </c>
      <c r="C7087" s="100" t="s">
        <v>4143</v>
      </c>
      <c r="E7087" s="1705" t="s">
        <v>13383</v>
      </c>
    </row>
    <row r="7088" spans="1:9" ht="15" customHeight="1" x14ac:dyDescent="0.35">
      <c r="A7088" s="1705">
        <v>73220</v>
      </c>
      <c r="B7088" s="1706">
        <v>2.1</v>
      </c>
      <c r="C7088" s="100" t="s">
        <v>4144</v>
      </c>
      <c r="E7088" s="1705" t="s">
        <v>13383</v>
      </c>
    </row>
    <row r="7089" spans="1:9" ht="15" customHeight="1" x14ac:dyDescent="0.35">
      <c r="A7089" s="1705">
        <v>73220</v>
      </c>
      <c r="B7089" s="1706">
        <v>2.1</v>
      </c>
      <c r="C7089" s="100" t="s">
        <v>4145</v>
      </c>
      <c r="E7089" s="1705" t="s">
        <v>13383</v>
      </c>
      <c r="F7089" s="100"/>
      <c r="I7089" s="100"/>
    </row>
    <row r="7090" spans="1:9" ht="15" customHeight="1" x14ac:dyDescent="0.35">
      <c r="A7090" s="1705">
        <v>73220</v>
      </c>
      <c r="B7090" s="1706">
        <v>2.1</v>
      </c>
      <c r="C7090" s="1705" t="s">
        <v>13473</v>
      </c>
      <c r="E7090" s="1705" t="s">
        <v>13430</v>
      </c>
    </row>
    <row r="7091" spans="1:9" ht="15" customHeight="1" x14ac:dyDescent="0.35">
      <c r="A7091" s="1705">
        <v>73220</v>
      </c>
      <c r="B7091" s="1706">
        <v>2.1</v>
      </c>
      <c r="C7091" s="89" t="s">
        <v>13845</v>
      </c>
      <c r="E7091" s="1705" t="s">
        <v>13580</v>
      </c>
    </row>
    <row r="7092" spans="1:9" ht="15" customHeight="1" x14ac:dyDescent="0.35">
      <c r="A7092" s="1705">
        <v>73220</v>
      </c>
      <c r="B7092" s="1706">
        <v>2.1</v>
      </c>
      <c r="C7092" s="89" t="s">
        <v>13846</v>
      </c>
      <c r="E7092" s="1705" t="s">
        <v>13580</v>
      </c>
    </row>
    <row r="7093" spans="1:9" ht="15" customHeight="1" x14ac:dyDescent="0.35">
      <c r="A7093" s="1705">
        <v>73220</v>
      </c>
      <c r="B7093" s="1706">
        <v>2.1</v>
      </c>
      <c r="C7093" s="89" t="s">
        <v>13847</v>
      </c>
      <c r="E7093" s="1705" t="s">
        <v>13580</v>
      </c>
    </row>
    <row r="7094" spans="1:9" ht="15" customHeight="1" x14ac:dyDescent="0.35">
      <c r="A7094" s="1705">
        <v>73220</v>
      </c>
      <c r="B7094" s="1706">
        <v>2.1</v>
      </c>
      <c r="C7094" s="89" t="s">
        <v>13848</v>
      </c>
      <c r="E7094" s="1705" t="s">
        <v>13580</v>
      </c>
    </row>
    <row r="7095" spans="1:9" ht="15" customHeight="1" x14ac:dyDescent="0.35">
      <c r="A7095" s="1705">
        <v>73220</v>
      </c>
      <c r="B7095" s="1706">
        <v>2.1</v>
      </c>
      <c r="C7095" s="89" t="s">
        <v>13849</v>
      </c>
      <c r="E7095" s="1705" t="s">
        <v>13580</v>
      </c>
    </row>
    <row r="7096" spans="1:9" ht="15" customHeight="1" x14ac:dyDescent="0.35">
      <c r="A7096" s="1705">
        <v>73220</v>
      </c>
      <c r="B7096" s="1706">
        <v>2.1</v>
      </c>
      <c r="C7096" s="100" t="s">
        <v>13850</v>
      </c>
      <c r="E7096" s="1705" t="s">
        <v>13580</v>
      </c>
    </row>
    <row r="7097" spans="1:9" ht="15" customHeight="1" x14ac:dyDescent="0.35">
      <c r="A7097" s="1705">
        <v>73220</v>
      </c>
      <c r="B7097" s="1706">
        <v>2.1</v>
      </c>
      <c r="C7097" s="100" t="s">
        <v>13851</v>
      </c>
      <c r="E7097" s="1705" t="s">
        <v>13580</v>
      </c>
    </row>
    <row r="7098" spans="1:9" ht="15" customHeight="1" x14ac:dyDescent="0.35">
      <c r="A7098" s="1705">
        <v>73220</v>
      </c>
      <c r="B7098" s="1706">
        <v>2.1</v>
      </c>
      <c r="C7098" s="89" t="s">
        <v>13852</v>
      </c>
      <c r="E7098" s="1705" t="s">
        <v>13580</v>
      </c>
    </row>
    <row r="7099" spans="1:9" ht="15" customHeight="1" x14ac:dyDescent="0.35">
      <c r="A7099" s="1705">
        <v>73220</v>
      </c>
      <c r="B7099" s="1706">
        <v>2.1</v>
      </c>
      <c r="C7099" s="89" t="s">
        <v>13853</v>
      </c>
      <c r="E7099" s="1705" t="s">
        <v>13580</v>
      </c>
      <c r="F7099" s="100"/>
      <c r="I7099" s="100"/>
    </row>
    <row r="7100" spans="1:9" ht="15" customHeight="1" x14ac:dyDescent="0.35">
      <c r="A7100" s="1705">
        <v>73221</v>
      </c>
      <c r="B7100" s="1706">
        <v>1.32</v>
      </c>
      <c r="C7100" s="89" t="s">
        <v>160</v>
      </c>
      <c r="E7100" s="1705" t="s">
        <v>39</v>
      </c>
    </row>
    <row r="7101" spans="1:9" ht="15" customHeight="1" x14ac:dyDescent="0.35">
      <c r="A7101" s="1705">
        <v>73221</v>
      </c>
      <c r="B7101" s="1706">
        <v>1.32</v>
      </c>
      <c r="C7101" s="100" t="s">
        <v>1154</v>
      </c>
      <c r="E7101" s="1705" t="s">
        <v>879</v>
      </c>
    </row>
    <row r="7102" spans="1:9" ht="15" customHeight="1" x14ac:dyDescent="0.35">
      <c r="A7102" s="1705">
        <v>73221</v>
      </c>
      <c r="B7102" s="1706">
        <v>1.32</v>
      </c>
      <c r="C7102" s="100" t="s">
        <v>1155</v>
      </c>
      <c r="E7102" s="1705" t="s">
        <v>879</v>
      </c>
    </row>
    <row r="7103" spans="1:9" ht="15" customHeight="1" x14ac:dyDescent="0.35">
      <c r="A7103" s="1705">
        <v>73221</v>
      </c>
      <c r="B7103" s="1706">
        <v>1.32</v>
      </c>
      <c r="C7103" s="100" t="s">
        <v>1156</v>
      </c>
      <c r="E7103" s="1705" t="s">
        <v>879</v>
      </c>
    </row>
    <row r="7104" spans="1:9" ht="15" customHeight="1" x14ac:dyDescent="0.35">
      <c r="A7104" s="1705">
        <v>73221</v>
      </c>
      <c r="B7104" s="1706">
        <v>1.32</v>
      </c>
      <c r="C7104" s="100" t="s">
        <v>1157</v>
      </c>
      <c r="E7104" s="1705" t="s">
        <v>879</v>
      </c>
    </row>
    <row r="7105" spans="1:5" ht="15" customHeight="1" x14ac:dyDescent="0.35">
      <c r="A7105" s="1705">
        <v>73221</v>
      </c>
      <c r="B7105" s="1706">
        <v>1.32</v>
      </c>
      <c r="C7105" s="100" t="s">
        <v>1158</v>
      </c>
      <c r="E7105" s="1705" t="s">
        <v>879</v>
      </c>
    </row>
    <row r="7106" spans="1:5" ht="15" customHeight="1" x14ac:dyDescent="0.35">
      <c r="A7106" s="1705">
        <v>73221</v>
      </c>
      <c r="B7106" s="1706">
        <v>1.32</v>
      </c>
      <c r="C7106" s="100" t="s">
        <v>1159</v>
      </c>
      <c r="E7106" s="1705" t="s">
        <v>879</v>
      </c>
    </row>
    <row r="7107" spans="1:5" ht="15" customHeight="1" x14ac:dyDescent="0.35">
      <c r="A7107" s="1705">
        <v>73221</v>
      </c>
      <c r="B7107" s="1706">
        <v>1.32</v>
      </c>
      <c r="C7107" s="100" t="s">
        <v>1160</v>
      </c>
      <c r="E7107" s="1705" t="s">
        <v>879</v>
      </c>
    </row>
    <row r="7108" spans="1:5" ht="15" customHeight="1" x14ac:dyDescent="0.35">
      <c r="A7108" s="1705">
        <v>73221</v>
      </c>
      <c r="B7108" s="1706">
        <v>1.32</v>
      </c>
      <c r="C7108" s="100" t="s">
        <v>1161</v>
      </c>
      <c r="E7108" s="1705" t="s">
        <v>879</v>
      </c>
    </row>
    <row r="7109" spans="1:5" ht="15" customHeight="1" x14ac:dyDescent="0.35">
      <c r="A7109" s="1740">
        <v>73221</v>
      </c>
      <c r="B7109" s="1706">
        <v>1.32</v>
      </c>
      <c r="C7109" s="1742" t="s">
        <v>1554</v>
      </c>
      <c r="E7109" s="1705" t="s">
        <v>1433</v>
      </c>
    </row>
    <row r="7110" spans="1:5" ht="15" customHeight="1" x14ac:dyDescent="0.35">
      <c r="A7110" s="1740">
        <v>73221</v>
      </c>
      <c r="B7110" s="1706">
        <v>1.32</v>
      </c>
      <c r="C7110" s="1742" t="s">
        <v>1555</v>
      </c>
      <c r="E7110" s="1705" t="s">
        <v>1433</v>
      </c>
    </row>
    <row r="7111" spans="1:5" ht="15" customHeight="1" x14ac:dyDescent="0.35">
      <c r="A7111" s="1705">
        <v>73221</v>
      </c>
      <c r="B7111" s="1706">
        <v>1.32</v>
      </c>
      <c r="C7111" s="89" t="s">
        <v>2048</v>
      </c>
      <c r="E7111" s="1705" t="s">
        <v>1755</v>
      </c>
    </row>
    <row r="7112" spans="1:5" ht="15" customHeight="1" x14ac:dyDescent="0.35">
      <c r="A7112" s="1705">
        <v>73221</v>
      </c>
      <c r="B7112" s="1706">
        <v>1.32</v>
      </c>
      <c r="C7112" s="89" t="s">
        <v>2049</v>
      </c>
      <c r="E7112" s="1705" t="s">
        <v>1755</v>
      </c>
    </row>
    <row r="7113" spans="1:5" ht="15" customHeight="1" x14ac:dyDescent="0.35">
      <c r="A7113" s="1705">
        <v>73221</v>
      </c>
      <c r="B7113" s="1706">
        <v>1.32</v>
      </c>
      <c r="C7113" s="89" t="s">
        <v>2050</v>
      </c>
      <c r="E7113" s="1705" t="s">
        <v>1755</v>
      </c>
    </row>
    <row r="7114" spans="1:5" ht="15" customHeight="1" x14ac:dyDescent="0.35">
      <c r="A7114" s="1705">
        <v>73221</v>
      </c>
      <c r="B7114" s="1706">
        <v>1.32</v>
      </c>
      <c r="C7114" s="89" t="s">
        <v>2051</v>
      </c>
      <c r="E7114" s="1705" t="s">
        <v>1755</v>
      </c>
    </row>
    <row r="7115" spans="1:5" ht="15" customHeight="1" x14ac:dyDescent="0.35">
      <c r="A7115" s="1705">
        <v>73221</v>
      </c>
      <c r="B7115" s="1706">
        <v>1.32</v>
      </c>
      <c r="C7115" s="89" t="s">
        <v>2052</v>
      </c>
      <c r="E7115" s="1705" t="s">
        <v>1755</v>
      </c>
    </row>
    <row r="7116" spans="1:5" ht="15" customHeight="1" x14ac:dyDescent="0.35">
      <c r="A7116" s="1705">
        <v>73221</v>
      </c>
      <c r="B7116" s="1706">
        <v>1.32</v>
      </c>
      <c r="C7116" s="100" t="s">
        <v>2509</v>
      </c>
      <c r="E7116" s="1705" t="s">
        <v>2237</v>
      </c>
    </row>
    <row r="7117" spans="1:5" ht="15" customHeight="1" x14ac:dyDescent="0.35">
      <c r="A7117" s="1705">
        <v>73221</v>
      </c>
      <c r="B7117" s="1706">
        <v>1.32</v>
      </c>
      <c r="C7117" s="100" t="s">
        <v>2510</v>
      </c>
      <c r="E7117" s="1705" t="s">
        <v>2237</v>
      </c>
    </row>
    <row r="7118" spans="1:5" ht="15" customHeight="1" x14ac:dyDescent="0.35">
      <c r="A7118" s="1705">
        <v>73221</v>
      </c>
      <c r="B7118" s="1706">
        <v>1.32</v>
      </c>
      <c r="C7118" s="100" t="s">
        <v>2511</v>
      </c>
      <c r="E7118" s="1705" t="s">
        <v>2237</v>
      </c>
    </row>
    <row r="7119" spans="1:5" ht="15" customHeight="1" x14ac:dyDescent="0.35">
      <c r="A7119" s="1705">
        <v>73221</v>
      </c>
      <c r="B7119" s="1706">
        <v>1.32</v>
      </c>
      <c r="C7119" s="100" t="s">
        <v>2512</v>
      </c>
      <c r="E7119" s="1705" t="s">
        <v>2237</v>
      </c>
    </row>
    <row r="7120" spans="1:5" ht="15" customHeight="1" x14ac:dyDescent="0.35">
      <c r="A7120" s="1705">
        <v>73221</v>
      </c>
      <c r="B7120" s="1706">
        <v>1.32</v>
      </c>
      <c r="C7120" s="100" t="s">
        <v>3514</v>
      </c>
      <c r="E7120" s="1705" t="s">
        <v>2994</v>
      </c>
    </row>
    <row r="7121" spans="1:5" ht="15" customHeight="1" x14ac:dyDescent="0.35">
      <c r="A7121" s="1705">
        <v>73221</v>
      </c>
      <c r="B7121" s="1706">
        <v>1.32</v>
      </c>
      <c r="C7121" s="100" t="s">
        <v>3515</v>
      </c>
      <c r="E7121" s="1705" t="s">
        <v>2994</v>
      </c>
    </row>
    <row r="7122" spans="1:5" ht="15" customHeight="1" x14ac:dyDescent="0.35">
      <c r="A7122" s="1705">
        <v>73221</v>
      </c>
      <c r="B7122" s="1706">
        <v>1.32</v>
      </c>
      <c r="C7122" s="100" t="s">
        <v>3516</v>
      </c>
      <c r="E7122" s="1705" t="s">
        <v>2994</v>
      </c>
    </row>
    <row r="7123" spans="1:5" ht="15" customHeight="1" x14ac:dyDescent="0.35">
      <c r="A7123" s="1705">
        <v>73221</v>
      </c>
      <c r="B7123" s="1706">
        <v>1.32</v>
      </c>
      <c r="C7123" s="100" t="s">
        <v>3517</v>
      </c>
      <c r="E7123" s="1705" t="s">
        <v>2994</v>
      </c>
    </row>
    <row r="7124" spans="1:5" ht="15" customHeight="1" x14ac:dyDescent="0.35">
      <c r="A7124" s="1705">
        <v>73221</v>
      </c>
      <c r="B7124" s="1706">
        <v>1.32</v>
      </c>
      <c r="C7124" s="100" t="s">
        <v>3518</v>
      </c>
      <c r="E7124" s="1705" t="s">
        <v>2994</v>
      </c>
    </row>
    <row r="7125" spans="1:5" ht="15" customHeight="1" x14ac:dyDescent="0.35">
      <c r="A7125" s="1705">
        <v>73221</v>
      </c>
      <c r="B7125" s="1706">
        <v>1.32</v>
      </c>
      <c r="C7125" s="100" t="s">
        <v>3519</v>
      </c>
      <c r="E7125" s="1705" t="s">
        <v>2994</v>
      </c>
    </row>
    <row r="7126" spans="1:5" ht="15" customHeight="1" x14ac:dyDescent="0.35">
      <c r="A7126" s="1705">
        <v>73221</v>
      </c>
      <c r="B7126" s="1706">
        <v>1.32</v>
      </c>
      <c r="C7126" s="100" t="s">
        <v>3520</v>
      </c>
      <c r="E7126" s="1705" t="s">
        <v>2994</v>
      </c>
    </row>
    <row r="7127" spans="1:5" ht="15" customHeight="1" x14ac:dyDescent="0.35">
      <c r="A7127" s="1705">
        <v>73221</v>
      </c>
      <c r="B7127" s="1706">
        <v>1.32</v>
      </c>
      <c r="C7127" s="100" t="s">
        <v>3521</v>
      </c>
      <c r="E7127" s="1705" t="s">
        <v>2994</v>
      </c>
    </row>
    <row r="7128" spans="1:5" ht="15" customHeight="1" x14ac:dyDescent="0.35">
      <c r="A7128" s="1705">
        <v>73221</v>
      </c>
      <c r="B7128" s="1706">
        <v>1.32</v>
      </c>
      <c r="C7128" s="100" t="s">
        <v>3522</v>
      </c>
      <c r="E7128" s="1705" t="s">
        <v>2994</v>
      </c>
    </row>
    <row r="7129" spans="1:5" ht="15" customHeight="1" x14ac:dyDescent="0.35">
      <c r="A7129" s="1705">
        <v>73221</v>
      </c>
      <c r="B7129" s="1706">
        <v>1.32</v>
      </c>
      <c r="C7129" s="100" t="s">
        <v>3523</v>
      </c>
      <c r="E7129" s="1705" t="s">
        <v>2994</v>
      </c>
    </row>
    <row r="7130" spans="1:5" ht="15" customHeight="1" x14ac:dyDescent="0.35">
      <c r="A7130" s="1705">
        <v>73221</v>
      </c>
      <c r="B7130" s="1706">
        <v>1.32</v>
      </c>
      <c r="C7130" s="100" t="s">
        <v>3524</v>
      </c>
      <c r="E7130" s="1705" t="s">
        <v>2994</v>
      </c>
    </row>
    <row r="7131" spans="1:5" ht="15" customHeight="1" x14ac:dyDescent="0.35">
      <c r="A7131" s="1705">
        <v>73221</v>
      </c>
      <c r="B7131" s="1706">
        <v>1.32</v>
      </c>
      <c r="C7131" s="89" t="s">
        <v>4520</v>
      </c>
      <c r="E7131" s="1705" t="s">
        <v>4266</v>
      </c>
    </row>
    <row r="7132" spans="1:5" ht="15" customHeight="1" x14ac:dyDescent="0.35">
      <c r="A7132" s="1705">
        <v>73221</v>
      </c>
      <c r="B7132" s="1706">
        <v>1.32</v>
      </c>
      <c r="C7132" s="89" t="s">
        <v>4521</v>
      </c>
      <c r="E7132" s="1705" t="s">
        <v>4266</v>
      </c>
    </row>
    <row r="7133" spans="1:5" ht="15" customHeight="1" x14ac:dyDescent="0.35">
      <c r="A7133" s="1705">
        <v>73221</v>
      </c>
      <c r="B7133" s="1706">
        <v>1.32</v>
      </c>
      <c r="C7133" s="89" t="s">
        <v>4522</v>
      </c>
      <c r="E7133" s="1705" t="s">
        <v>4266</v>
      </c>
    </row>
    <row r="7134" spans="1:5" ht="15" customHeight="1" x14ac:dyDescent="0.35">
      <c r="A7134" s="1705">
        <v>73221</v>
      </c>
      <c r="B7134" s="1706">
        <v>1.32</v>
      </c>
      <c r="C7134" s="100" t="s">
        <v>5352</v>
      </c>
      <c r="E7134" s="100" t="s">
        <v>5155</v>
      </c>
    </row>
    <row r="7135" spans="1:5" ht="15" customHeight="1" x14ac:dyDescent="0.35">
      <c r="A7135" s="1705">
        <v>73221</v>
      </c>
      <c r="B7135" s="1706">
        <v>1.32</v>
      </c>
      <c r="C7135" s="100" t="s">
        <v>5353</v>
      </c>
      <c r="E7135" s="100" t="s">
        <v>5155</v>
      </c>
    </row>
    <row r="7136" spans="1:5" ht="15" customHeight="1" x14ac:dyDescent="0.35">
      <c r="A7136" s="1705">
        <v>73221</v>
      </c>
      <c r="B7136" s="1706">
        <v>1.32</v>
      </c>
      <c r="C7136" s="100" t="s">
        <v>5354</v>
      </c>
      <c r="E7136" s="100" t="s">
        <v>5155</v>
      </c>
    </row>
    <row r="7137" spans="1:5" ht="15" customHeight="1" x14ac:dyDescent="0.35">
      <c r="A7137" s="1705">
        <v>73221</v>
      </c>
      <c r="B7137" s="1706">
        <v>1.32</v>
      </c>
      <c r="C7137" s="100" t="s">
        <v>5355</v>
      </c>
      <c r="E7137" s="100" t="s">
        <v>5155</v>
      </c>
    </row>
    <row r="7138" spans="1:5" ht="15" customHeight="1" x14ac:dyDescent="0.35">
      <c r="A7138" s="1705">
        <v>73221</v>
      </c>
      <c r="B7138" s="1706">
        <v>1.32</v>
      </c>
      <c r="C7138" s="100" t="s">
        <v>5356</v>
      </c>
      <c r="E7138" s="100" t="s">
        <v>5155</v>
      </c>
    </row>
    <row r="7139" spans="1:5" ht="15" customHeight="1" x14ac:dyDescent="0.35">
      <c r="A7139" s="1705">
        <v>73221</v>
      </c>
      <c r="B7139" s="1706">
        <v>1.32</v>
      </c>
      <c r="C7139" s="100" t="s">
        <v>5357</v>
      </c>
      <c r="E7139" s="100" t="s">
        <v>5155</v>
      </c>
    </row>
    <row r="7140" spans="1:5" ht="15" customHeight="1" x14ac:dyDescent="0.35">
      <c r="A7140" s="1705">
        <v>73221</v>
      </c>
      <c r="B7140" s="1706">
        <v>1.32</v>
      </c>
      <c r="C7140" s="100" t="s">
        <v>5660</v>
      </c>
      <c r="E7140" s="100" t="s">
        <v>5452</v>
      </c>
    </row>
    <row r="7141" spans="1:5" ht="15" customHeight="1" x14ac:dyDescent="0.35">
      <c r="A7141" s="1705">
        <v>73221</v>
      </c>
      <c r="B7141" s="1706">
        <v>1.32</v>
      </c>
      <c r="C7141" s="100" t="s">
        <v>5661</v>
      </c>
      <c r="E7141" s="100" t="s">
        <v>5452</v>
      </c>
    </row>
    <row r="7142" spans="1:5" ht="15" customHeight="1" x14ac:dyDescent="0.35">
      <c r="A7142" s="1705">
        <v>73221</v>
      </c>
      <c r="B7142" s="1706">
        <v>1.32</v>
      </c>
      <c r="C7142" s="89" t="s">
        <v>5661</v>
      </c>
      <c r="E7142" s="100" t="s">
        <v>5452</v>
      </c>
    </row>
    <row r="7143" spans="1:5" ht="15" customHeight="1" x14ac:dyDescent="0.35">
      <c r="A7143" s="1705">
        <v>73221</v>
      </c>
      <c r="B7143" s="1706">
        <v>1.32</v>
      </c>
      <c r="C7143" s="89" t="s">
        <v>5662</v>
      </c>
      <c r="E7143" s="100" t="s">
        <v>5452</v>
      </c>
    </row>
    <row r="7144" spans="1:5" ht="15" customHeight="1" x14ac:dyDescent="0.35">
      <c r="A7144" s="1705">
        <v>73221</v>
      </c>
      <c r="B7144" s="1706">
        <v>1.32</v>
      </c>
      <c r="C7144" s="100" t="s">
        <v>8292</v>
      </c>
      <c r="E7144" s="100" t="s">
        <v>5912</v>
      </c>
    </row>
    <row r="7145" spans="1:5" ht="15" customHeight="1" x14ac:dyDescent="0.35">
      <c r="A7145" s="1705">
        <v>73221</v>
      </c>
      <c r="B7145" s="1706">
        <v>1.32</v>
      </c>
      <c r="C7145" s="100" t="s">
        <v>6409</v>
      </c>
      <c r="E7145" s="100" t="s">
        <v>6110</v>
      </c>
    </row>
    <row r="7146" spans="1:5" ht="15" customHeight="1" x14ac:dyDescent="0.35">
      <c r="A7146" s="1705">
        <v>73221</v>
      </c>
      <c r="B7146" s="1706">
        <v>1.32</v>
      </c>
      <c r="C7146" s="100" t="s">
        <v>6410</v>
      </c>
      <c r="E7146" s="100" t="s">
        <v>6110</v>
      </c>
    </row>
    <row r="7147" spans="1:5" ht="15" customHeight="1" x14ac:dyDescent="0.35">
      <c r="A7147" s="1705">
        <v>73221</v>
      </c>
      <c r="B7147" s="1706">
        <v>1.32</v>
      </c>
      <c r="C7147" s="100" t="s">
        <v>6411</v>
      </c>
      <c r="E7147" s="100" t="s">
        <v>6110</v>
      </c>
    </row>
    <row r="7148" spans="1:5" ht="15" customHeight="1" x14ac:dyDescent="0.35">
      <c r="A7148" s="1705">
        <v>73221</v>
      </c>
      <c r="B7148" s="1706">
        <v>1.32</v>
      </c>
      <c r="C7148" s="100" t="s">
        <v>6412</v>
      </c>
      <c r="E7148" s="100" t="s">
        <v>6110</v>
      </c>
    </row>
    <row r="7149" spans="1:5" ht="15" customHeight="1" x14ac:dyDescent="0.35">
      <c r="A7149" s="1705">
        <v>73221</v>
      </c>
      <c r="B7149" s="1706">
        <v>1.32</v>
      </c>
      <c r="C7149" s="100" t="s">
        <v>6413</v>
      </c>
      <c r="E7149" s="100" t="s">
        <v>6110</v>
      </c>
    </row>
    <row r="7150" spans="1:5" ht="15" customHeight="1" x14ac:dyDescent="0.35">
      <c r="A7150" s="1705">
        <v>73221</v>
      </c>
      <c r="B7150" s="1706">
        <v>1.32</v>
      </c>
      <c r="C7150" s="89" t="s">
        <v>6659</v>
      </c>
      <c r="E7150" s="1705" t="s">
        <v>6556</v>
      </c>
    </row>
    <row r="7151" spans="1:5" ht="15" customHeight="1" x14ac:dyDescent="0.35">
      <c r="A7151" s="1705">
        <v>73221</v>
      </c>
      <c r="B7151" s="1706">
        <v>1.32</v>
      </c>
      <c r="C7151" s="100" t="s">
        <v>6660</v>
      </c>
      <c r="E7151" s="1705" t="s">
        <v>6556</v>
      </c>
    </row>
    <row r="7152" spans="1:5" ht="15" customHeight="1" x14ac:dyDescent="0.35">
      <c r="A7152" s="1705">
        <v>73221</v>
      </c>
      <c r="B7152" s="1706">
        <v>1.32</v>
      </c>
      <c r="C7152" s="100" t="s">
        <v>6661</v>
      </c>
      <c r="E7152" s="1705" t="s">
        <v>6556</v>
      </c>
    </row>
    <row r="7153" spans="1:5" ht="15" customHeight="1" x14ac:dyDescent="0.35">
      <c r="A7153" s="1705">
        <v>73221</v>
      </c>
      <c r="B7153" s="1706">
        <v>1.32</v>
      </c>
      <c r="C7153" s="100" t="s">
        <v>6829</v>
      </c>
      <c r="E7153" s="1705" t="s">
        <v>6737</v>
      </c>
    </row>
    <row r="7154" spans="1:5" ht="15" customHeight="1" x14ac:dyDescent="0.35">
      <c r="A7154" s="1705">
        <v>73221</v>
      </c>
      <c r="B7154" s="1706">
        <v>1.32</v>
      </c>
      <c r="C7154" s="100" t="s">
        <v>6830</v>
      </c>
      <c r="E7154" s="1705" t="s">
        <v>6737</v>
      </c>
    </row>
    <row r="7155" spans="1:5" ht="15" customHeight="1" x14ac:dyDescent="0.35">
      <c r="A7155" s="1705">
        <v>73221</v>
      </c>
      <c r="B7155" s="1706">
        <v>1.32</v>
      </c>
      <c r="C7155" s="100" t="s">
        <v>6831</v>
      </c>
      <c r="E7155" s="1705" t="s">
        <v>6737</v>
      </c>
    </row>
    <row r="7156" spans="1:5" ht="15" customHeight="1" x14ac:dyDescent="0.35">
      <c r="A7156" s="1705">
        <v>73221</v>
      </c>
      <c r="B7156" s="1706">
        <v>1.32</v>
      </c>
      <c r="C7156" s="100" t="s">
        <v>6832</v>
      </c>
      <c r="E7156" s="1705" t="s">
        <v>6737</v>
      </c>
    </row>
    <row r="7157" spans="1:5" ht="15" customHeight="1" x14ac:dyDescent="0.35">
      <c r="A7157" s="1705">
        <v>73221</v>
      </c>
      <c r="B7157" s="1706">
        <v>1.32</v>
      </c>
      <c r="C7157" s="100" t="s">
        <v>6833</v>
      </c>
      <c r="E7157" s="1705" t="s">
        <v>6737</v>
      </c>
    </row>
    <row r="7158" spans="1:5" ht="15" customHeight="1" x14ac:dyDescent="0.35">
      <c r="A7158" s="1705">
        <v>73221</v>
      </c>
      <c r="B7158" s="1706">
        <v>1.32</v>
      </c>
      <c r="C7158" s="100" t="s">
        <v>6834</v>
      </c>
      <c r="E7158" s="1705" t="s">
        <v>6737</v>
      </c>
    </row>
    <row r="7159" spans="1:5" ht="15" customHeight="1" x14ac:dyDescent="0.35">
      <c r="A7159" s="1705">
        <v>73221</v>
      </c>
      <c r="B7159" s="1706">
        <v>1.32</v>
      </c>
      <c r="C7159" s="100" t="s">
        <v>6835</v>
      </c>
      <c r="E7159" s="1705" t="s">
        <v>6737</v>
      </c>
    </row>
    <row r="7160" spans="1:5" ht="15" customHeight="1" x14ac:dyDescent="0.35">
      <c r="A7160" s="1705">
        <v>73221</v>
      </c>
      <c r="B7160" s="1706">
        <v>1.32</v>
      </c>
      <c r="C7160" s="100" t="s">
        <v>6836</v>
      </c>
      <c r="E7160" s="1705" t="s">
        <v>6737</v>
      </c>
    </row>
    <row r="7161" spans="1:5" ht="15" customHeight="1" x14ac:dyDescent="0.35">
      <c r="A7161" s="1705">
        <v>73221</v>
      </c>
      <c r="B7161" s="1706">
        <v>1.32</v>
      </c>
      <c r="C7161" s="89" t="s">
        <v>7225</v>
      </c>
      <c r="E7161" s="1705" t="s">
        <v>6965</v>
      </c>
    </row>
    <row r="7162" spans="1:5" ht="15" customHeight="1" x14ac:dyDescent="0.35">
      <c r="A7162" s="1705">
        <v>73221</v>
      </c>
      <c r="B7162" s="1706">
        <v>1.32</v>
      </c>
      <c r="C7162" s="89" t="s">
        <v>7226</v>
      </c>
      <c r="E7162" s="1705" t="s">
        <v>6965</v>
      </c>
    </row>
    <row r="7163" spans="1:5" ht="15" customHeight="1" x14ac:dyDescent="0.35">
      <c r="A7163" s="1705">
        <v>73221</v>
      </c>
      <c r="B7163" s="1706">
        <v>1.32</v>
      </c>
      <c r="C7163" s="89" t="s">
        <v>2511</v>
      </c>
      <c r="E7163" s="1705" t="s">
        <v>6965</v>
      </c>
    </row>
    <row r="7164" spans="1:5" ht="15" customHeight="1" x14ac:dyDescent="0.35">
      <c r="A7164" s="1705">
        <v>73221</v>
      </c>
      <c r="B7164" s="1706">
        <v>1.32</v>
      </c>
      <c r="C7164" s="89" t="s">
        <v>2512</v>
      </c>
      <c r="E7164" s="1705" t="s">
        <v>6965</v>
      </c>
    </row>
    <row r="7165" spans="1:5" ht="15" customHeight="1" x14ac:dyDescent="0.35">
      <c r="A7165" s="1705">
        <v>73221</v>
      </c>
      <c r="B7165" s="1706">
        <v>1.32</v>
      </c>
      <c r="C7165" s="100" t="s">
        <v>7227</v>
      </c>
      <c r="E7165" s="1705" t="s">
        <v>6965</v>
      </c>
    </row>
    <row r="7166" spans="1:5" ht="15" customHeight="1" x14ac:dyDescent="0.35">
      <c r="A7166" s="1705">
        <v>73221</v>
      </c>
      <c r="B7166" s="1706">
        <v>1.32</v>
      </c>
      <c r="C7166" s="100" t="s">
        <v>7228</v>
      </c>
      <c r="E7166" s="1705" t="s">
        <v>6965</v>
      </c>
    </row>
    <row r="7167" spans="1:5" ht="15" customHeight="1" x14ac:dyDescent="0.35">
      <c r="A7167" s="1705">
        <v>73221</v>
      </c>
      <c r="B7167" s="1706">
        <v>1.32</v>
      </c>
      <c r="C7167" s="100" t="s">
        <v>6830</v>
      </c>
      <c r="E7167" s="1705" t="s">
        <v>7428</v>
      </c>
    </row>
    <row r="7168" spans="1:5" ht="15" customHeight="1" x14ac:dyDescent="0.35">
      <c r="A7168" s="1705">
        <v>73221</v>
      </c>
      <c r="B7168" s="1706">
        <v>1.32</v>
      </c>
      <c r="C7168" s="100" t="s">
        <v>7784</v>
      </c>
      <c r="E7168" s="1705" t="s">
        <v>7428</v>
      </c>
    </row>
    <row r="7169" spans="1:9" ht="15" customHeight="1" x14ac:dyDescent="0.35">
      <c r="A7169" s="1705">
        <v>73221</v>
      </c>
      <c r="B7169" s="1706">
        <v>1.32</v>
      </c>
      <c r="C7169" s="100" t="s">
        <v>6833</v>
      </c>
      <c r="E7169" s="1705" t="s">
        <v>7428</v>
      </c>
    </row>
    <row r="7170" spans="1:9" ht="15" customHeight="1" x14ac:dyDescent="0.35">
      <c r="A7170" s="1705">
        <v>73221</v>
      </c>
      <c r="B7170" s="1706">
        <v>1.32</v>
      </c>
      <c r="C7170" s="100" t="s">
        <v>6834</v>
      </c>
      <c r="E7170" s="1705" t="s">
        <v>7428</v>
      </c>
    </row>
    <row r="7171" spans="1:9" ht="15" customHeight="1" x14ac:dyDescent="0.35">
      <c r="A7171" s="1705">
        <v>73221</v>
      </c>
      <c r="B7171" s="1706">
        <v>1.32</v>
      </c>
      <c r="C7171" s="100" t="s">
        <v>7785</v>
      </c>
      <c r="E7171" s="1705" t="s">
        <v>7428</v>
      </c>
    </row>
    <row r="7172" spans="1:9" ht="15" customHeight="1" x14ac:dyDescent="0.35">
      <c r="A7172" s="1705">
        <v>73221</v>
      </c>
      <c r="B7172" s="1706">
        <v>1.32</v>
      </c>
      <c r="C7172" s="100" t="s">
        <v>7786</v>
      </c>
      <c r="E7172" s="1705" t="s">
        <v>7428</v>
      </c>
    </row>
    <row r="7173" spans="1:9" ht="15" customHeight="1" x14ac:dyDescent="0.35">
      <c r="A7173" s="1705">
        <v>73221</v>
      </c>
      <c r="B7173" s="1706">
        <v>1.32</v>
      </c>
      <c r="C7173" s="100" t="s">
        <v>8059</v>
      </c>
      <c r="E7173" s="100" t="s">
        <v>7979</v>
      </c>
    </row>
    <row r="7174" spans="1:9" ht="15" customHeight="1" x14ac:dyDescent="0.35">
      <c r="A7174" s="1705">
        <v>73221</v>
      </c>
      <c r="B7174" s="1706">
        <v>1.32</v>
      </c>
      <c r="C7174" s="89" t="s">
        <v>8060</v>
      </c>
      <c r="E7174" s="100" t="s">
        <v>7979</v>
      </c>
    </row>
    <row r="7175" spans="1:9" ht="15" customHeight="1" x14ac:dyDescent="0.35">
      <c r="A7175" s="1705">
        <v>73221</v>
      </c>
      <c r="B7175" s="1706">
        <v>1.32</v>
      </c>
      <c r="C7175" s="100" t="s">
        <v>8366</v>
      </c>
      <c r="E7175" s="1705" t="s">
        <v>8364</v>
      </c>
    </row>
    <row r="7176" spans="1:9" ht="15" customHeight="1" x14ac:dyDescent="0.35">
      <c r="A7176" s="1705">
        <v>73221</v>
      </c>
      <c r="B7176" s="1706">
        <v>1.32</v>
      </c>
      <c r="C7176" s="89" t="s">
        <v>8997</v>
      </c>
      <c r="E7176" s="1705" t="s">
        <v>8689</v>
      </c>
    </row>
    <row r="7177" spans="1:9" ht="15" customHeight="1" x14ac:dyDescent="0.35">
      <c r="A7177" s="1705">
        <v>73221</v>
      </c>
      <c r="B7177" s="1706">
        <v>1.32</v>
      </c>
      <c r="C7177" s="89" t="s">
        <v>8998</v>
      </c>
      <c r="E7177" s="1705" t="s">
        <v>8689</v>
      </c>
    </row>
    <row r="7178" spans="1:9" ht="15" customHeight="1" x14ac:dyDescent="0.35">
      <c r="A7178" s="1705">
        <v>73221</v>
      </c>
      <c r="B7178" s="1706">
        <v>1.32</v>
      </c>
      <c r="C7178" s="89" t="s">
        <v>8999</v>
      </c>
      <c r="E7178" s="1705" t="s">
        <v>8689</v>
      </c>
    </row>
    <row r="7179" spans="1:9" ht="15" customHeight="1" x14ac:dyDescent="0.35">
      <c r="A7179" s="1705">
        <v>73221</v>
      </c>
      <c r="B7179" s="1706">
        <v>1.32</v>
      </c>
      <c r="C7179" s="89" t="s">
        <v>9000</v>
      </c>
      <c r="E7179" s="1705" t="s">
        <v>8689</v>
      </c>
    </row>
    <row r="7180" spans="1:9" ht="15" customHeight="1" x14ac:dyDescent="0.35">
      <c r="A7180" s="1705">
        <v>73221</v>
      </c>
      <c r="B7180" s="1706">
        <v>1.32</v>
      </c>
      <c r="C7180" s="100" t="s">
        <v>9115</v>
      </c>
      <c r="E7180" s="100" t="s">
        <v>9100</v>
      </c>
    </row>
    <row r="7181" spans="1:9" ht="15" customHeight="1" x14ac:dyDescent="0.35">
      <c r="A7181" s="1705">
        <v>73221</v>
      </c>
      <c r="B7181" s="1706">
        <v>1.32</v>
      </c>
      <c r="C7181" s="100" t="s">
        <v>9116</v>
      </c>
      <c r="E7181" s="100" t="s">
        <v>9100</v>
      </c>
    </row>
    <row r="7182" spans="1:9" ht="15" customHeight="1" x14ac:dyDescent="0.35">
      <c r="A7182" s="1705">
        <v>73221</v>
      </c>
      <c r="B7182" s="1706">
        <v>1.32</v>
      </c>
      <c r="C7182" s="100" t="s">
        <v>9454</v>
      </c>
      <c r="E7182" s="1738" t="s">
        <v>9126</v>
      </c>
      <c r="F7182" s="100"/>
      <c r="I7182" s="100"/>
    </row>
    <row r="7183" spans="1:9" ht="15" customHeight="1" x14ac:dyDescent="0.35">
      <c r="A7183" s="1705">
        <v>73221</v>
      </c>
      <c r="B7183" s="1706">
        <v>1.32</v>
      </c>
      <c r="C7183" s="100" t="s">
        <v>9455</v>
      </c>
      <c r="E7183" s="1738" t="s">
        <v>9126</v>
      </c>
    </row>
    <row r="7184" spans="1:9" ht="15" customHeight="1" x14ac:dyDescent="0.35">
      <c r="A7184" s="1705">
        <v>73221</v>
      </c>
      <c r="B7184" s="1706">
        <v>1.32</v>
      </c>
      <c r="C7184" s="100" t="s">
        <v>9456</v>
      </c>
      <c r="E7184" s="1738" t="s">
        <v>9126</v>
      </c>
    </row>
    <row r="7185" spans="1:5" ht="15" customHeight="1" x14ac:dyDescent="0.35">
      <c r="A7185" s="1705">
        <v>73221</v>
      </c>
      <c r="B7185" s="1706">
        <v>1.32</v>
      </c>
      <c r="C7185" s="100" t="s">
        <v>9457</v>
      </c>
      <c r="E7185" s="1738" t="s">
        <v>9126</v>
      </c>
    </row>
    <row r="7186" spans="1:5" ht="15" customHeight="1" x14ac:dyDescent="0.35">
      <c r="A7186" s="1705">
        <v>73221</v>
      </c>
      <c r="B7186" s="1706">
        <v>1.32</v>
      </c>
      <c r="C7186" s="100" t="s">
        <v>9458</v>
      </c>
      <c r="E7186" s="1738" t="s">
        <v>9126</v>
      </c>
    </row>
    <row r="7187" spans="1:5" ht="15" customHeight="1" x14ac:dyDescent="0.35">
      <c r="A7187" s="1705">
        <v>73221</v>
      </c>
      <c r="B7187" s="1706">
        <v>1.32</v>
      </c>
      <c r="C7187" s="100" t="s">
        <v>9459</v>
      </c>
      <c r="E7187" s="1738" t="s">
        <v>9126</v>
      </c>
    </row>
    <row r="7188" spans="1:5" ht="15" customHeight="1" x14ac:dyDescent="0.35">
      <c r="A7188" s="1705">
        <v>73221</v>
      </c>
      <c r="B7188" s="1706">
        <v>1.32</v>
      </c>
      <c r="C7188" s="100" t="s">
        <v>10035</v>
      </c>
      <c r="E7188" s="1705" t="s">
        <v>9583</v>
      </c>
    </row>
    <row r="7189" spans="1:5" ht="15" customHeight="1" x14ac:dyDescent="0.35">
      <c r="A7189" s="1705">
        <v>73221</v>
      </c>
      <c r="B7189" s="1706">
        <v>1.32</v>
      </c>
      <c r="C7189" s="100" t="s">
        <v>10036</v>
      </c>
      <c r="E7189" s="1705" t="s">
        <v>9583</v>
      </c>
    </row>
    <row r="7190" spans="1:5" ht="15" customHeight="1" x14ac:dyDescent="0.35">
      <c r="A7190" s="1705">
        <v>73221</v>
      </c>
      <c r="B7190" s="1706">
        <v>1.32</v>
      </c>
      <c r="C7190" s="100" t="s">
        <v>10037</v>
      </c>
      <c r="E7190" s="1705" t="s">
        <v>9583</v>
      </c>
    </row>
    <row r="7191" spans="1:5" ht="15" customHeight="1" x14ac:dyDescent="0.35">
      <c r="A7191" s="1705">
        <v>73221</v>
      </c>
      <c r="B7191" s="1706">
        <v>1.32</v>
      </c>
      <c r="C7191" s="100" t="s">
        <v>10038</v>
      </c>
      <c r="E7191" s="1705" t="s">
        <v>9583</v>
      </c>
    </row>
    <row r="7192" spans="1:5" ht="15" customHeight="1" x14ac:dyDescent="0.35">
      <c r="A7192" s="1705">
        <v>73221</v>
      </c>
      <c r="B7192" s="1706">
        <v>1.32</v>
      </c>
      <c r="C7192" s="100" t="s">
        <v>10039</v>
      </c>
      <c r="E7192" s="1705" t="s">
        <v>9583</v>
      </c>
    </row>
    <row r="7193" spans="1:5" ht="15" customHeight="1" x14ac:dyDescent="0.35">
      <c r="A7193" s="1705">
        <v>73221</v>
      </c>
      <c r="B7193" s="1706">
        <v>1.32</v>
      </c>
      <c r="C7193" s="100" t="s">
        <v>10040</v>
      </c>
      <c r="E7193" s="1705" t="s">
        <v>9583</v>
      </c>
    </row>
    <row r="7194" spans="1:5" ht="15" customHeight="1" x14ac:dyDescent="0.35">
      <c r="A7194" s="1705">
        <v>73221</v>
      </c>
      <c r="B7194" s="1706">
        <v>1.32</v>
      </c>
      <c r="C7194" s="100" t="s">
        <v>10041</v>
      </c>
      <c r="E7194" s="1705" t="s">
        <v>9583</v>
      </c>
    </row>
    <row r="7195" spans="1:5" ht="15" customHeight="1" x14ac:dyDescent="0.35">
      <c r="A7195" s="1705">
        <v>73221</v>
      </c>
      <c r="B7195" s="1706">
        <v>1.32</v>
      </c>
      <c r="C7195" s="100" t="s">
        <v>10042</v>
      </c>
      <c r="E7195" s="1705" t="s">
        <v>9583</v>
      </c>
    </row>
    <row r="7196" spans="1:5" ht="15" customHeight="1" x14ac:dyDescent="0.35">
      <c r="A7196" s="1705">
        <v>73221</v>
      </c>
      <c r="B7196" s="1706">
        <v>1.32</v>
      </c>
      <c r="C7196" s="100" t="s">
        <v>10043</v>
      </c>
      <c r="E7196" s="1705" t="s">
        <v>9583</v>
      </c>
    </row>
    <row r="7197" spans="1:5" ht="15" customHeight="1" x14ac:dyDescent="0.35">
      <c r="A7197" s="1705">
        <v>73221</v>
      </c>
      <c r="B7197" s="1706">
        <v>1.32</v>
      </c>
      <c r="C7197" s="100" t="s">
        <v>10044</v>
      </c>
      <c r="E7197" s="1705" t="s">
        <v>9583</v>
      </c>
    </row>
    <row r="7198" spans="1:5" ht="15" customHeight="1" x14ac:dyDescent="0.35">
      <c r="A7198" s="1705">
        <v>73221</v>
      </c>
      <c r="B7198" s="1706">
        <v>1.32</v>
      </c>
      <c r="C7198" s="100" t="s">
        <v>10045</v>
      </c>
      <c r="E7198" s="1705" t="s">
        <v>9583</v>
      </c>
    </row>
    <row r="7199" spans="1:5" ht="15" customHeight="1" x14ac:dyDescent="0.35">
      <c r="A7199" s="1705">
        <v>73221</v>
      </c>
      <c r="B7199" s="1706">
        <v>1.32</v>
      </c>
      <c r="C7199" s="100" t="s">
        <v>10046</v>
      </c>
      <c r="E7199" s="1705" t="s">
        <v>9583</v>
      </c>
    </row>
    <row r="7200" spans="1:5" ht="15" customHeight="1" x14ac:dyDescent="0.35">
      <c r="A7200" s="1705">
        <v>73221</v>
      </c>
      <c r="B7200" s="1706">
        <v>1.32</v>
      </c>
      <c r="C7200" s="100" t="s">
        <v>10047</v>
      </c>
      <c r="E7200" s="1705" t="s">
        <v>9583</v>
      </c>
    </row>
    <row r="7201" spans="1:9" ht="15" customHeight="1" x14ac:dyDescent="0.35">
      <c r="A7201" s="1705">
        <v>73221</v>
      </c>
      <c r="B7201" s="1706">
        <v>1.32</v>
      </c>
      <c r="C7201" s="100" t="s">
        <v>10048</v>
      </c>
      <c r="E7201" s="1705" t="s">
        <v>9583</v>
      </c>
    </row>
    <row r="7202" spans="1:9" ht="15" customHeight="1" x14ac:dyDescent="0.35">
      <c r="A7202" s="1705">
        <v>73221</v>
      </c>
      <c r="B7202" s="1706">
        <v>1.32</v>
      </c>
      <c r="C7202" s="100" t="s">
        <v>10049</v>
      </c>
      <c r="E7202" s="1705" t="s">
        <v>9583</v>
      </c>
    </row>
    <row r="7203" spans="1:9" ht="15" customHeight="1" x14ac:dyDescent="0.35">
      <c r="A7203" s="1705">
        <v>73221</v>
      </c>
      <c r="B7203" s="1706">
        <v>1.32</v>
      </c>
      <c r="C7203" s="100" t="s">
        <v>10050</v>
      </c>
      <c r="E7203" s="1705" t="s">
        <v>9583</v>
      </c>
    </row>
    <row r="7204" spans="1:9" ht="15" customHeight="1" x14ac:dyDescent="0.35">
      <c r="A7204" s="1705">
        <v>73221</v>
      </c>
      <c r="B7204" s="1706">
        <v>1.32</v>
      </c>
      <c r="C7204" s="89" t="s">
        <v>11241</v>
      </c>
      <c r="E7204" s="1705" t="s">
        <v>10273</v>
      </c>
    </row>
    <row r="7205" spans="1:9" ht="15" customHeight="1" x14ac:dyDescent="0.35">
      <c r="A7205" s="1705">
        <v>73221</v>
      </c>
      <c r="B7205" s="1706">
        <v>1.32</v>
      </c>
      <c r="C7205" s="89" t="s">
        <v>11242</v>
      </c>
      <c r="E7205" s="1705" t="s">
        <v>10273</v>
      </c>
    </row>
    <row r="7206" spans="1:9" ht="15" customHeight="1" x14ac:dyDescent="0.35">
      <c r="A7206" s="1705">
        <v>73221</v>
      </c>
      <c r="B7206" s="1706">
        <v>1.32</v>
      </c>
      <c r="C7206" s="89" t="s">
        <v>11243</v>
      </c>
      <c r="E7206" s="1705" t="s">
        <v>10273</v>
      </c>
    </row>
    <row r="7207" spans="1:9" ht="15" customHeight="1" x14ac:dyDescent="0.35">
      <c r="A7207" s="1705">
        <v>73221</v>
      </c>
      <c r="B7207" s="1706">
        <v>1.32</v>
      </c>
      <c r="C7207" s="89" t="s">
        <v>11244</v>
      </c>
      <c r="E7207" s="1705" t="s">
        <v>10273</v>
      </c>
      <c r="F7207" s="100"/>
      <c r="I7207" s="100"/>
    </row>
    <row r="7208" spans="1:9" ht="15" customHeight="1" x14ac:dyDescent="0.35">
      <c r="A7208" s="1705">
        <v>73221</v>
      </c>
      <c r="B7208" s="1706">
        <v>1.32</v>
      </c>
      <c r="C7208" s="100" t="s">
        <v>11245</v>
      </c>
      <c r="E7208" s="1705" t="s">
        <v>10273</v>
      </c>
    </row>
    <row r="7209" spans="1:9" ht="15" customHeight="1" x14ac:dyDescent="0.35">
      <c r="A7209" s="1705">
        <v>73221</v>
      </c>
      <c r="B7209" s="1706">
        <v>1.32</v>
      </c>
      <c r="C7209" s="1705" t="s">
        <v>11246</v>
      </c>
      <c r="E7209" s="1705" t="s">
        <v>10273</v>
      </c>
    </row>
    <row r="7210" spans="1:9" ht="15" customHeight="1" x14ac:dyDescent="0.35">
      <c r="A7210" s="1705">
        <v>73221</v>
      </c>
      <c r="B7210" s="1706">
        <v>1.32</v>
      </c>
      <c r="C7210" s="89" t="s">
        <v>11247</v>
      </c>
      <c r="E7210" s="1705" t="s">
        <v>10273</v>
      </c>
    </row>
    <row r="7211" spans="1:9" ht="15" customHeight="1" x14ac:dyDescent="0.35">
      <c r="A7211" s="1705">
        <v>73221</v>
      </c>
      <c r="B7211" s="1706">
        <v>1.32</v>
      </c>
      <c r="C7211" s="89" t="s">
        <v>11248</v>
      </c>
      <c r="E7211" s="1705" t="s">
        <v>10273</v>
      </c>
    </row>
    <row r="7212" spans="1:9" ht="15" customHeight="1" x14ac:dyDescent="0.35">
      <c r="A7212" s="1705">
        <v>73221</v>
      </c>
      <c r="B7212" s="1706">
        <v>1.32</v>
      </c>
      <c r="C7212" s="89" t="s">
        <v>11249</v>
      </c>
      <c r="E7212" s="1705" t="s">
        <v>10273</v>
      </c>
    </row>
    <row r="7213" spans="1:9" ht="15" customHeight="1" x14ac:dyDescent="0.35">
      <c r="A7213" s="1705">
        <v>73221</v>
      </c>
      <c r="B7213" s="1706">
        <v>1.32</v>
      </c>
      <c r="C7213" s="89" t="s">
        <v>11250</v>
      </c>
      <c r="E7213" s="1705" t="s">
        <v>10273</v>
      </c>
    </row>
    <row r="7214" spans="1:9" ht="15" customHeight="1" x14ac:dyDescent="0.35">
      <c r="A7214" s="1705">
        <v>73221</v>
      </c>
      <c r="B7214" s="1706">
        <v>1.32</v>
      </c>
      <c r="C7214" s="89" t="s">
        <v>11251</v>
      </c>
      <c r="E7214" s="1705" t="s">
        <v>10273</v>
      </c>
    </row>
    <row r="7215" spans="1:9" ht="15" customHeight="1" x14ac:dyDescent="0.35">
      <c r="A7215" s="1705">
        <v>73221</v>
      </c>
      <c r="B7215" s="1706">
        <v>1.32</v>
      </c>
      <c r="C7215" s="89" t="s">
        <v>11252</v>
      </c>
      <c r="E7215" s="1705" t="s">
        <v>10273</v>
      </c>
    </row>
    <row r="7216" spans="1:9" ht="15" customHeight="1" x14ac:dyDescent="0.35">
      <c r="A7216" s="1705">
        <v>73221</v>
      </c>
      <c r="B7216" s="1706">
        <v>1.32</v>
      </c>
      <c r="C7216" s="89" t="s">
        <v>11253</v>
      </c>
      <c r="E7216" s="1705" t="s">
        <v>10273</v>
      </c>
    </row>
    <row r="7217" spans="1:9" ht="15" customHeight="1" x14ac:dyDescent="0.35">
      <c r="A7217" s="1705">
        <v>73221</v>
      </c>
      <c r="B7217" s="1706">
        <v>1.32</v>
      </c>
      <c r="C7217" s="89" t="s">
        <v>11254</v>
      </c>
      <c r="E7217" s="1705" t="s">
        <v>10273</v>
      </c>
    </row>
    <row r="7218" spans="1:9" ht="15" customHeight="1" x14ac:dyDescent="0.35">
      <c r="A7218" s="1705">
        <v>73221</v>
      </c>
      <c r="B7218" s="1706">
        <v>1.32</v>
      </c>
      <c r="C7218" s="89" t="s">
        <v>11255</v>
      </c>
      <c r="E7218" s="1705" t="s">
        <v>10273</v>
      </c>
    </row>
    <row r="7219" spans="1:9" ht="15" customHeight="1" x14ac:dyDescent="0.35">
      <c r="A7219" s="1705">
        <v>73221</v>
      </c>
      <c r="B7219" s="1706">
        <v>1.32</v>
      </c>
      <c r="C7219" s="89" t="s">
        <v>11256</v>
      </c>
      <c r="E7219" s="1705" t="s">
        <v>10273</v>
      </c>
    </row>
    <row r="7220" spans="1:9" ht="15" customHeight="1" x14ac:dyDescent="0.35">
      <c r="A7220" s="1705">
        <v>73221</v>
      </c>
      <c r="B7220" s="1706">
        <v>1.32</v>
      </c>
      <c r="C7220" s="100" t="s">
        <v>11256</v>
      </c>
      <c r="E7220" s="1705" t="s">
        <v>10273</v>
      </c>
    </row>
    <row r="7221" spans="1:9" ht="15" customHeight="1" x14ac:dyDescent="0.35">
      <c r="A7221" s="1705">
        <v>73221</v>
      </c>
      <c r="B7221" s="1706">
        <v>1.32</v>
      </c>
      <c r="C7221" s="89" t="s">
        <v>11257</v>
      </c>
      <c r="E7221" s="1705" t="s">
        <v>10273</v>
      </c>
    </row>
    <row r="7222" spans="1:9" ht="15" customHeight="1" x14ac:dyDescent="0.35">
      <c r="A7222" s="1705">
        <v>73221</v>
      </c>
      <c r="B7222" s="1706">
        <v>1.32</v>
      </c>
      <c r="C7222" s="89" t="s">
        <v>11258</v>
      </c>
      <c r="E7222" s="1705" t="s">
        <v>10273</v>
      </c>
      <c r="F7222" s="100"/>
      <c r="I7222" s="100"/>
    </row>
    <row r="7223" spans="1:9" ht="15" customHeight="1" x14ac:dyDescent="0.35">
      <c r="A7223" s="1705">
        <v>73221</v>
      </c>
      <c r="B7223" s="1706">
        <v>1.32</v>
      </c>
      <c r="C7223" s="89" t="s">
        <v>11259</v>
      </c>
      <c r="E7223" s="1705" t="s">
        <v>10273</v>
      </c>
    </row>
    <row r="7224" spans="1:9" ht="15" customHeight="1" x14ac:dyDescent="0.35">
      <c r="A7224" s="1705">
        <v>73221</v>
      </c>
      <c r="B7224" s="1706">
        <v>1.32</v>
      </c>
      <c r="C7224" s="89" t="s">
        <v>11260</v>
      </c>
      <c r="E7224" s="1705" t="s">
        <v>10273</v>
      </c>
    </row>
    <row r="7225" spans="1:9" ht="15" customHeight="1" x14ac:dyDescent="0.35">
      <c r="A7225" s="1705">
        <v>73221</v>
      </c>
      <c r="B7225" s="1706">
        <v>1.32</v>
      </c>
      <c r="C7225" s="100" t="s">
        <v>11261</v>
      </c>
      <c r="E7225" s="1705" t="s">
        <v>10273</v>
      </c>
    </row>
    <row r="7226" spans="1:9" ht="15" customHeight="1" x14ac:dyDescent="0.35">
      <c r="A7226" s="1705">
        <v>73221</v>
      </c>
      <c r="B7226" s="1706">
        <v>1.32</v>
      </c>
      <c r="C7226" s="89" t="s">
        <v>11262</v>
      </c>
      <c r="E7226" s="1705" t="s">
        <v>10273</v>
      </c>
    </row>
    <row r="7227" spans="1:9" ht="15" customHeight="1" x14ac:dyDescent="0.35">
      <c r="A7227" s="1705">
        <v>73221</v>
      </c>
      <c r="B7227" s="1706">
        <v>1.32</v>
      </c>
      <c r="C7227" s="89" t="s">
        <v>11263</v>
      </c>
      <c r="E7227" s="1705" t="s">
        <v>10273</v>
      </c>
    </row>
    <row r="7228" spans="1:9" ht="15" customHeight="1" x14ac:dyDescent="0.35">
      <c r="A7228" s="1705">
        <v>73221</v>
      </c>
      <c r="B7228" s="1706">
        <v>1.32</v>
      </c>
      <c r="C7228" s="89" t="s">
        <v>11264</v>
      </c>
      <c r="E7228" s="1705" t="s">
        <v>10273</v>
      </c>
    </row>
    <row r="7229" spans="1:9" ht="15" customHeight="1" x14ac:dyDescent="0.35">
      <c r="A7229" s="1705">
        <v>73221</v>
      </c>
      <c r="B7229" s="1706">
        <v>1.32</v>
      </c>
      <c r="C7229" s="89" t="s">
        <v>11265</v>
      </c>
      <c r="E7229" s="1705" t="s">
        <v>10273</v>
      </c>
    </row>
    <row r="7230" spans="1:9" ht="15" customHeight="1" x14ac:dyDescent="0.35">
      <c r="A7230" s="1705">
        <v>73221</v>
      </c>
      <c r="B7230" s="1706">
        <v>1.32</v>
      </c>
      <c r="C7230" s="100" t="s">
        <v>11266</v>
      </c>
      <c r="E7230" s="1705" t="s">
        <v>10273</v>
      </c>
    </row>
    <row r="7231" spans="1:9" ht="15" customHeight="1" x14ac:dyDescent="0.35">
      <c r="A7231" s="1705">
        <v>73221</v>
      </c>
      <c r="B7231" s="1706">
        <v>1.32</v>
      </c>
      <c r="C7231" s="89" t="s">
        <v>11267</v>
      </c>
      <c r="E7231" s="1705" t="s">
        <v>10273</v>
      </c>
    </row>
    <row r="7232" spans="1:9" ht="15" customHeight="1" x14ac:dyDescent="0.35">
      <c r="A7232" s="1705">
        <v>73221</v>
      </c>
      <c r="B7232" s="1706">
        <v>1.32</v>
      </c>
      <c r="C7232" s="89" t="s">
        <v>11268</v>
      </c>
      <c r="E7232" s="1705" t="s">
        <v>10273</v>
      </c>
    </row>
    <row r="7233" spans="1:5" ht="15" customHeight="1" x14ac:dyDescent="0.35">
      <c r="A7233" s="1705">
        <v>73221</v>
      </c>
      <c r="B7233" s="1706">
        <v>1.32</v>
      </c>
      <c r="C7233" s="1705" t="s">
        <v>11269</v>
      </c>
      <c r="E7233" s="1705" t="s">
        <v>10273</v>
      </c>
    </row>
    <row r="7234" spans="1:5" ht="15" customHeight="1" x14ac:dyDescent="0.35">
      <c r="A7234" s="1705">
        <v>73221</v>
      </c>
      <c r="B7234" s="1706">
        <v>1.32</v>
      </c>
      <c r="C7234" s="89" t="s">
        <v>11270</v>
      </c>
      <c r="E7234" s="1705" t="s">
        <v>10273</v>
      </c>
    </row>
    <row r="7235" spans="1:5" ht="15" customHeight="1" x14ac:dyDescent="0.35">
      <c r="A7235" s="1705">
        <v>73221</v>
      </c>
      <c r="B7235" s="1706">
        <v>1.32</v>
      </c>
      <c r="C7235" s="89" t="s">
        <v>11271</v>
      </c>
      <c r="E7235" s="1705" t="s">
        <v>10273</v>
      </c>
    </row>
    <row r="7236" spans="1:5" ht="15" customHeight="1" x14ac:dyDescent="0.35">
      <c r="A7236" s="1705">
        <v>73221</v>
      </c>
      <c r="B7236" s="1706">
        <v>1.32</v>
      </c>
      <c r="C7236" s="1705" t="s">
        <v>11272</v>
      </c>
      <c r="E7236" s="1705" t="s">
        <v>10273</v>
      </c>
    </row>
    <row r="7237" spans="1:5" ht="15" customHeight="1" x14ac:dyDescent="0.35">
      <c r="A7237" s="1705">
        <v>73221</v>
      </c>
      <c r="B7237" s="1706">
        <v>1.32</v>
      </c>
      <c r="C7237" s="89" t="s">
        <v>11273</v>
      </c>
      <c r="E7237" s="1705" t="s">
        <v>10273</v>
      </c>
    </row>
    <row r="7238" spans="1:5" ht="15" customHeight="1" x14ac:dyDescent="0.35">
      <c r="A7238" s="1705">
        <v>73221</v>
      </c>
      <c r="B7238" s="1706">
        <v>1.32</v>
      </c>
      <c r="C7238" s="89" t="s">
        <v>11274</v>
      </c>
      <c r="E7238" s="1705" t="s">
        <v>10273</v>
      </c>
    </row>
    <row r="7239" spans="1:5" ht="15" customHeight="1" x14ac:dyDescent="0.35">
      <c r="A7239" s="1705">
        <v>73221</v>
      </c>
      <c r="B7239" s="1706">
        <v>1.32</v>
      </c>
      <c r="C7239" s="89" t="s">
        <v>11275</v>
      </c>
      <c r="E7239" s="1705" t="s">
        <v>10273</v>
      </c>
    </row>
    <row r="7240" spans="1:5" ht="15" customHeight="1" x14ac:dyDescent="0.35">
      <c r="A7240" s="1705">
        <v>73221</v>
      </c>
      <c r="B7240" s="1706">
        <v>1.32</v>
      </c>
      <c r="C7240" s="89" t="s">
        <v>11276</v>
      </c>
      <c r="E7240" s="1705" t="s">
        <v>10273</v>
      </c>
    </row>
    <row r="7241" spans="1:5" ht="15" customHeight="1" x14ac:dyDescent="0.35">
      <c r="A7241" s="1705">
        <v>73221</v>
      </c>
      <c r="B7241" s="1706">
        <v>1.32</v>
      </c>
      <c r="C7241" s="89" t="s">
        <v>11277</v>
      </c>
      <c r="E7241" s="1705" t="s">
        <v>10273</v>
      </c>
    </row>
    <row r="7242" spans="1:5" ht="15" customHeight="1" x14ac:dyDescent="0.35">
      <c r="A7242" s="1705">
        <v>73221</v>
      </c>
      <c r="B7242" s="1706">
        <v>1.32</v>
      </c>
      <c r="C7242" s="89" t="s">
        <v>11278</v>
      </c>
      <c r="E7242" s="1705" t="s">
        <v>10273</v>
      </c>
    </row>
    <row r="7243" spans="1:5" ht="15" customHeight="1" x14ac:dyDescent="0.35">
      <c r="A7243" s="1705">
        <v>73221</v>
      </c>
      <c r="B7243" s="1706">
        <v>1.32</v>
      </c>
      <c r="C7243" s="89" t="s">
        <v>11279</v>
      </c>
      <c r="E7243" s="1705" t="s">
        <v>10273</v>
      </c>
    </row>
    <row r="7244" spans="1:5" ht="15" customHeight="1" x14ac:dyDescent="0.35">
      <c r="A7244" s="1705">
        <v>73221</v>
      </c>
      <c r="B7244" s="1706">
        <v>1.32</v>
      </c>
      <c r="C7244" s="100" t="s">
        <v>11280</v>
      </c>
      <c r="E7244" s="1705" t="s">
        <v>10273</v>
      </c>
    </row>
    <row r="7245" spans="1:5" ht="15" customHeight="1" x14ac:dyDescent="0.35">
      <c r="A7245" s="1705">
        <v>73221</v>
      </c>
      <c r="B7245" s="1706">
        <v>1.32</v>
      </c>
      <c r="C7245" s="100" t="s">
        <v>11281</v>
      </c>
      <c r="E7245" s="1705" t="s">
        <v>10273</v>
      </c>
    </row>
    <row r="7246" spans="1:5" ht="15" customHeight="1" x14ac:dyDescent="0.35">
      <c r="A7246" s="1705">
        <v>73221</v>
      </c>
      <c r="B7246" s="1706">
        <v>1.32</v>
      </c>
      <c r="C7246" s="1705" t="s">
        <v>11282</v>
      </c>
      <c r="E7246" s="1705" t="s">
        <v>10273</v>
      </c>
    </row>
    <row r="7247" spans="1:5" ht="15" customHeight="1" x14ac:dyDescent="0.35">
      <c r="A7247" s="1705">
        <v>73221</v>
      </c>
      <c r="B7247" s="1706">
        <v>1.32</v>
      </c>
      <c r="C7247" s="100" t="s">
        <v>11283</v>
      </c>
      <c r="E7247" s="1705" t="s">
        <v>10273</v>
      </c>
    </row>
    <row r="7248" spans="1:5" ht="15" customHeight="1" x14ac:dyDescent="0.35">
      <c r="A7248" s="1705">
        <v>73221</v>
      </c>
      <c r="B7248" s="1706">
        <v>1.32</v>
      </c>
      <c r="C7248" s="100" t="s">
        <v>11284</v>
      </c>
      <c r="E7248" s="1705" t="s">
        <v>10273</v>
      </c>
    </row>
    <row r="7249" spans="1:5" ht="15" customHeight="1" x14ac:dyDescent="0.35">
      <c r="A7249" s="1705">
        <v>73221</v>
      </c>
      <c r="B7249" s="1706">
        <v>1.32</v>
      </c>
      <c r="C7249" s="89" t="s">
        <v>11285</v>
      </c>
      <c r="E7249" s="1705" t="s">
        <v>10273</v>
      </c>
    </row>
    <row r="7250" spans="1:5" ht="15" customHeight="1" x14ac:dyDescent="0.35">
      <c r="A7250" s="1705">
        <v>73221</v>
      </c>
      <c r="B7250" s="1706">
        <v>1.32</v>
      </c>
      <c r="C7250" s="89" t="s">
        <v>11286</v>
      </c>
      <c r="E7250" s="1705" t="s">
        <v>10273</v>
      </c>
    </row>
    <row r="7251" spans="1:5" ht="15" customHeight="1" x14ac:dyDescent="0.35">
      <c r="A7251" s="1705">
        <v>73221</v>
      </c>
      <c r="B7251" s="1706">
        <v>1.32</v>
      </c>
      <c r="C7251" s="89" t="s">
        <v>11287</v>
      </c>
      <c r="E7251" s="1705" t="s">
        <v>10273</v>
      </c>
    </row>
    <row r="7252" spans="1:5" ht="15" customHeight="1" x14ac:dyDescent="0.35">
      <c r="A7252" s="1705">
        <v>73221</v>
      </c>
      <c r="B7252" s="1706">
        <v>1.32</v>
      </c>
      <c r="C7252" s="100" t="s">
        <v>11288</v>
      </c>
      <c r="E7252" s="1705" t="s">
        <v>10273</v>
      </c>
    </row>
    <row r="7253" spans="1:5" ht="15" customHeight="1" x14ac:dyDescent="0.35">
      <c r="A7253" s="1705">
        <v>73221</v>
      </c>
      <c r="B7253" s="1706">
        <v>1.32</v>
      </c>
      <c r="C7253" s="89" t="s">
        <v>11289</v>
      </c>
      <c r="E7253" s="1705" t="s">
        <v>10273</v>
      </c>
    </row>
    <row r="7254" spans="1:5" ht="15" customHeight="1" x14ac:dyDescent="0.35">
      <c r="A7254" s="1705">
        <v>73221</v>
      </c>
      <c r="B7254" s="1706">
        <v>1.32</v>
      </c>
      <c r="C7254" s="89" t="s">
        <v>11290</v>
      </c>
      <c r="E7254" s="1705" t="s">
        <v>10273</v>
      </c>
    </row>
    <row r="7255" spans="1:5" ht="15" customHeight="1" x14ac:dyDescent="0.35">
      <c r="A7255" s="1705">
        <v>73221</v>
      </c>
      <c r="B7255" s="1706">
        <v>1.32</v>
      </c>
      <c r="C7255" s="89" t="s">
        <v>11291</v>
      </c>
      <c r="E7255" s="1705" t="s">
        <v>10273</v>
      </c>
    </row>
    <row r="7256" spans="1:5" ht="15" customHeight="1" x14ac:dyDescent="0.35">
      <c r="A7256" s="1705">
        <v>73221</v>
      </c>
      <c r="B7256" s="1706">
        <v>1.32</v>
      </c>
      <c r="C7256" s="89" t="s">
        <v>11292</v>
      </c>
      <c r="E7256" s="1705" t="s">
        <v>10273</v>
      </c>
    </row>
    <row r="7257" spans="1:5" ht="15" customHeight="1" x14ac:dyDescent="0.35">
      <c r="A7257" s="1705">
        <v>73221</v>
      </c>
      <c r="B7257" s="1706">
        <v>1.32</v>
      </c>
      <c r="C7257" s="89" t="s">
        <v>11293</v>
      </c>
      <c r="E7257" s="1705" t="s">
        <v>10273</v>
      </c>
    </row>
    <row r="7258" spans="1:5" ht="15" customHeight="1" x14ac:dyDescent="0.35">
      <c r="A7258" s="1705">
        <v>73221</v>
      </c>
      <c r="B7258" s="1706">
        <v>1.32</v>
      </c>
      <c r="C7258" s="89" t="s">
        <v>11294</v>
      </c>
      <c r="E7258" s="1705" t="s">
        <v>10273</v>
      </c>
    </row>
    <row r="7259" spans="1:5" ht="15" customHeight="1" x14ac:dyDescent="0.35">
      <c r="A7259" s="1705">
        <v>73221</v>
      </c>
      <c r="B7259" s="1706">
        <v>1.32</v>
      </c>
      <c r="C7259" s="100" t="s">
        <v>11295</v>
      </c>
      <c r="E7259" s="1705" t="s">
        <v>10273</v>
      </c>
    </row>
    <row r="7260" spans="1:5" ht="15" customHeight="1" x14ac:dyDescent="0.35">
      <c r="A7260" s="1705">
        <v>73221</v>
      </c>
      <c r="B7260" s="1706">
        <v>1.32</v>
      </c>
      <c r="C7260" s="89" t="s">
        <v>11296</v>
      </c>
      <c r="E7260" s="1705" t="s">
        <v>10273</v>
      </c>
    </row>
    <row r="7261" spans="1:5" ht="15" customHeight="1" x14ac:dyDescent="0.35">
      <c r="A7261" s="1705">
        <v>73221</v>
      </c>
      <c r="B7261" s="1706">
        <v>1.32</v>
      </c>
      <c r="C7261" s="89" t="s">
        <v>11297</v>
      </c>
      <c r="E7261" s="1705" t="s">
        <v>10273</v>
      </c>
    </row>
    <row r="7262" spans="1:5" ht="15" customHeight="1" x14ac:dyDescent="0.35">
      <c r="A7262" s="1705">
        <v>73221</v>
      </c>
      <c r="B7262" s="1706">
        <v>1.32</v>
      </c>
      <c r="C7262" s="89" t="s">
        <v>11298</v>
      </c>
      <c r="E7262" s="1705" t="s">
        <v>10273</v>
      </c>
    </row>
    <row r="7263" spans="1:5" ht="15" customHeight="1" x14ac:dyDescent="0.35">
      <c r="A7263" s="1705">
        <v>73221</v>
      </c>
      <c r="B7263" s="1706">
        <v>1.32</v>
      </c>
      <c r="C7263" s="89" t="s">
        <v>11299</v>
      </c>
      <c r="E7263" s="1705" t="s">
        <v>10273</v>
      </c>
    </row>
    <row r="7264" spans="1:5" ht="15" customHeight="1" x14ac:dyDescent="0.35">
      <c r="A7264" s="1705">
        <v>73221</v>
      </c>
      <c r="B7264" s="1706">
        <v>1.32</v>
      </c>
      <c r="C7264" s="89" t="s">
        <v>11300</v>
      </c>
      <c r="E7264" s="1705" t="s">
        <v>10273</v>
      </c>
    </row>
    <row r="7265" spans="1:5" ht="15" customHeight="1" x14ac:dyDescent="0.35">
      <c r="A7265" s="1705">
        <v>73221</v>
      </c>
      <c r="B7265" s="1706">
        <v>1.32</v>
      </c>
      <c r="C7265" s="89" t="s">
        <v>11300</v>
      </c>
      <c r="E7265" s="1705" t="s">
        <v>10273</v>
      </c>
    </row>
    <row r="7266" spans="1:5" ht="15" customHeight="1" x14ac:dyDescent="0.35">
      <c r="A7266" s="1705">
        <v>73221</v>
      </c>
      <c r="B7266" s="1706">
        <v>1.32</v>
      </c>
      <c r="C7266" s="1705" t="s">
        <v>11301</v>
      </c>
      <c r="E7266" s="1705" t="s">
        <v>10273</v>
      </c>
    </row>
    <row r="7267" spans="1:5" ht="15" customHeight="1" x14ac:dyDescent="0.35">
      <c r="A7267" s="1705">
        <v>73221</v>
      </c>
      <c r="B7267" s="1706">
        <v>1.32</v>
      </c>
      <c r="C7267" s="89" t="s">
        <v>11302</v>
      </c>
      <c r="E7267" s="1705" t="s">
        <v>10273</v>
      </c>
    </row>
    <row r="7268" spans="1:5" ht="15" customHeight="1" x14ac:dyDescent="0.35">
      <c r="A7268" s="1705">
        <v>73221</v>
      </c>
      <c r="B7268" s="1706">
        <v>1.32</v>
      </c>
      <c r="C7268" s="89" t="s">
        <v>11303</v>
      </c>
      <c r="E7268" s="1705" t="s">
        <v>10273</v>
      </c>
    </row>
    <row r="7269" spans="1:5" ht="15" customHeight="1" x14ac:dyDescent="0.35">
      <c r="A7269" s="1705">
        <v>73221</v>
      </c>
      <c r="B7269" s="1706">
        <v>1.32</v>
      </c>
      <c r="C7269" s="89" t="s">
        <v>11304</v>
      </c>
      <c r="E7269" s="1705" t="s">
        <v>10273</v>
      </c>
    </row>
    <row r="7270" spans="1:5" ht="15" customHeight="1" x14ac:dyDescent="0.35">
      <c r="A7270" s="1705">
        <v>73221</v>
      </c>
      <c r="B7270" s="1706">
        <v>1.32</v>
      </c>
      <c r="C7270" s="89" t="s">
        <v>11305</v>
      </c>
      <c r="E7270" s="1705" t="s">
        <v>10273</v>
      </c>
    </row>
    <row r="7271" spans="1:5" ht="15" customHeight="1" x14ac:dyDescent="0.35">
      <c r="A7271" s="1705">
        <v>73221</v>
      </c>
      <c r="B7271" s="1706">
        <v>1.32</v>
      </c>
      <c r="C7271" s="89" t="s">
        <v>11306</v>
      </c>
      <c r="E7271" s="1705" t="s">
        <v>10273</v>
      </c>
    </row>
    <row r="7272" spans="1:5" ht="15" customHeight="1" x14ac:dyDescent="0.35">
      <c r="A7272" s="1705">
        <v>73221</v>
      </c>
      <c r="B7272" s="1706">
        <v>1.32</v>
      </c>
      <c r="C7272" s="89" t="s">
        <v>11307</v>
      </c>
      <c r="E7272" s="1705" t="s">
        <v>10273</v>
      </c>
    </row>
    <row r="7273" spans="1:5" ht="15" customHeight="1" x14ac:dyDescent="0.35">
      <c r="A7273" s="1705">
        <v>73221</v>
      </c>
      <c r="B7273" s="1706">
        <v>1.32</v>
      </c>
      <c r="C7273" s="89" t="s">
        <v>11308</v>
      </c>
      <c r="E7273" s="1705" t="s">
        <v>10273</v>
      </c>
    </row>
    <row r="7274" spans="1:5" ht="15" customHeight="1" x14ac:dyDescent="0.35">
      <c r="A7274" s="1705">
        <v>73221</v>
      </c>
      <c r="B7274" s="1706">
        <v>1.32</v>
      </c>
      <c r="C7274" s="89" t="s">
        <v>11309</v>
      </c>
      <c r="E7274" s="1705" t="s">
        <v>10273</v>
      </c>
    </row>
    <row r="7275" spans="1:5" ht="15" customHeight="1" x14ac:dyDescent="0.35">
      <c r="A7275" s="1705">
        <v>73221</v>
      </c>
      <c r="B7275" s="1706">
        <v>1.32</v>
      </c>
      <c r="C7275" s="89" t="s">
        <v>11310</v>
      </c>
      <c r="E7275" s="1705" t="s">
        <v>10273</v>
      </c>
    </row>
    <row r="7276" spans="1:5" ht="15" customHeight="1" x14ac:dyDescent="0.35">
      <c r="A7276" s="1705">
        <v>73221</v>
      </c>
      <c r="B7276" s="1706">
        <v>1.32</v>
      </c>
      <c r="C7276" s="89" t="s">
        <v>11311</v>
      </c>
      <c r="E7276" s="1705" t="s">
        <v>10273</v>
      </c>
    </row>
    <row r="7277" spans="1:5" ht="15" customHeight="1" x14ac:dyDescent="0.35">
      <c r="A7277" s="1705">
        <v>73221</v>
      </c>
      <c r="B7277" s="1706">
        <v>1.32</v>
      </c>
      <c r="C7277" s="89" t="s">
        <v>11312</v>
      </c>
      <c r="E7277" s="1705" t="s">
        <v>10273</v>
      </c>
    </row>
    <row r="7278" spans="1:5" ht="15" customHeight="1" x14ac:dyDescent="0.35">
      <c r="A7278" s="1705">
        <v>73221</v>
      </c>
      <c r="B7278" s="1706">
        <v>1.32</v>
      </c>
      <c r="C7278" s="89" t="s">
        <v>11313</v>
      </c>
      <c r="E7278" s="1705" t="s">
        <v>10273</v>
      </c>
    </row>
    <row r="7279" spans="1:5" ht="15" customHeight="1" x14ac:dyDescent="0.35">
      <c r="A7279" s="1705">
        <v>73221</v>
      </c>
      <c r="B7279" s="1706">
        <v>1.32</v>
      </c>
      <c r="C7279" s="89" t="s">
        <v>11314</v>
      </c>
      <c r="E7279" s="1705" t="s">
        <v>10273</v>
      </c>
    </row>
    <row r="7280" spans="1:5" ht="15" customHeight="1" x14ac:dyDescent="0.35">
      <c r="A7280" s="1705">
        <v>73221</v>
      </c>
      <c r="B7280" s="1706">
        <v>1.32</v>
      </c>
      <c r="C7280" s="89" t="s">
        <v>11315</v>
      </c>
      <c r="E7280" s="1705" t="s">
        <v>10273</v>
      </c>
    </row>
    <row r="7281" spans="1:5" ht="15" customHeight="1" x14ac:dyDescent="0.35">
      <c r="A7281" s="1705">
        <v>73221</v>
      </c>
      <c r="B7281" s="1706">
        <v>1.32</v>
      </c>
      <c r="C7281" s="89" t="s">
        <v>11316</v>
      </c>
      <c r="E7281" s="1705" t="s">
        <v>10273</v>
      </c>
    </row>
    <row r="7282" spans="1:5" ht="15" customHeight="1" x14ac:dyDescent="0.35">
      <c r="A7282" s="1705">
        <v>73221</v>
      </c>
      <c r="B7282" s="1706">
        <v>1.32</v>
      </c>
      <c r="C7282" s="89" t="s">
        <v>11317</v>
      </c>
      <c r="E7282" s="1705" t="s">
        <v>10273</v>
      </c>
    </row>
    <row r="7283" spans="1:5" ht="15" customHeight="1" x14ac:dyDescent="0.35">
      <c r="A7283" s="1705">
        <v>73221</v>
      </c>
      <c r="B7283" s="1706">
        <v>1.32</v>
      </c>
      <c r="C7283" s="89" t="s">
        <v>11318</v>
      </c>
      <c r="E7283" s="1705" t="s">
        <v>10273</v>
      </c>
    </row>
    <row r="7284" spans="1:5" ht="15" customHeight="1" x14ac:dyDescent="0.35">
      <c r="A7284" s="1705">
        <v>73221</v>
      </c>
      <c r="B7284" s="1706">
        <v>1.32</v>
      </c>
      <c r="C7284" s="89" t="s">
        <v>11319</v>
      </c>
      <c r="E7284" s="1705" t="s">
        <v>10273</v>
      </c>
    </row>
    <row r="7285" spans="1:5" ht="15" customHeight="1" x14ac:dyDescent="0.35">
      <c r="A7285" s="1705">
        <v>73221</v>
      </c>
      <c r="B7285" s="1706">
        <v>1.32</v>
      </c>
      <c r="C7285" s="89" t="s">
        <v>11319</v>
      </c>
      <c r="E7285" s="1705" t="s">
        <v>10273</v>
      </c>
    </row>
    <row r="7286" spans="1:5" ht="15" customHeight="1" x14ac:dyDescent="0.35">
      <c r="A7286" s="1705">
        <v>73221</v>
      </c>
      <c r="B7286" s="1706">
        <v>1.32</v>
      </c>
      <c r="C7286" s="89" t="s">
        <v>11320</v>
      </c>
      <c r="E7286" s="1705" t="s">
        <v>10273</v>
      </c>
    </row>
    <row r="7287" spans="1:5" ht="15" customHeight="1" x14ac:dyDescent="0.35">
      <c r="A7287" s="1705">
        <v>73221</v>
      </c>
      <c r="B7287" s="1706">
        <v>1.32</v>
      </c>
      <c r="C7287" s="89" t="s">
        <v>7784</v>
      </c>
      <c r="E7287" s="1705" t="s">
        <v>10273</v>
      </c>
    </row>
    <row r="7288" spans="1:5" ht="15" customHeight="1" x14ac:dyDescent="0.35">
      <c r="A7288" s="1705">
        <v>73221</v>
      </c>
      <c r="B7288" s="1706">
        <v>1.32</v>
      </c>
      <c r="C7288" s="89" t="s">
        <v>11321</v>
      </c>
      <c r="E7288" s="1705" t="s">
        <v>10273</v>
      </c>
    </row>
    <row r="7289" spans="1:5" ht="15" customHeight="1" x14ac:dyDescent="0.35">
      <c r="A7289" s="1705">
        <v>73221</v>
      </c>
      <c r="B7289" s="1706">
        <v>1.32</v>
      </c>
      <c r="C7289" s="89" t="s">
        <v>11322</v>
      </c>
      <c r="E7289" s="1705" t="s">
        <v>10273</v>
      </c>
    </row>
    <row r="7290" spans="1:5" ht="15" customHeight="1" x14ac:dyDescent="0.35">
      <c r="A7290" s="1705">
        <v>73221</v>
      </c>
      <c r="B7290" s="1706">
        <v>1.32</v>
      </c>
      <c r="C7290" s="89" t="s">
        <v>11323</v>
      </c>
      <c r="E7290" s="1705" t="s">
        <v>10273</v>
      </c>
    </row>
    <row r="7291" spans="1:5" ht="15" customHeight="1" x14ac:dyDescent="0.35">
      <c r="A7291" s="1705">
        <v>73221</v>
      </c>
      <c r="B7291" s="1706">
        <v>1.32</v>
      </c>
      <c r="C7291" s="89" t="s">
        <v>11324</v>
      </c>
      <c r="E7291" s="1705" t="s">
        <v>10273</v>
      </c>
    </row>
    <row r="7292" spans="1:5" ht="15" customHeight="1" x14ac:dyDescent="0.35">
      <c r="A7292" s="1705">
        <v>73221</v>
      </c>
      <c r="B7292" s="1706">
        <v>1.32</v>
      </c>
      <c r="C7292" s="89" t="s">
        <v>11325</v>
      </c>
      <c r="E7292" s="1705" t="s">
        <v>10273</v>
      </c>
    </row>
    <row r="7293" spans="1:5" ht="15" customHeight="1" x14ac:dyDescent="0.35">
      <c r="A7293" s="1705">
        <v>73221</v>
      </c>
      <c r="B7293" s="1706">
        <v>1.32</v>
      </c>
      <c r="C7293" s="89" t="s">
        <v>11326</v>
      </c>
      <c r="E7293" s="1705" t="s">
        <v>10273</v>
      </c>
    </row>
    <row r="7294" spans="1:5" ht="15" customHeight="1" x14ac:dyDescent="0.35">
      <c r="A7294" s="1705">
        <v>73221</v>
      </c>
      <c r="B7294" s="1706">
        <v>1.32</v>
      </c>
      <c r="C7294" s="89" t="s">
        <v>11327</v>
      </c>
      <c r="E7294" s="1705" t="s">
        <v>10273</v>
      </c>
    </row>
    <row r="7295" spans="1:5" ht="15" customHeight="1" x14ac:dyDescent="0.35">
      <c r="A7295" s="1705">
        <v>73221</v>
      </c>
      <c r="B7295" s="1706">
        <v>1.32</v>
      </c>
      <c r="C7295" s="89" t="s">
        <v>11327</v>
      </c>
      <c r="E7295" s="1705" t="s">
        <v>10273</v>
      </c>
    </row>
    <row r="7296" spans="1:5" ht="15" customHeight="1" x14ac:dyDescent="0.35">
      <c r="A7296" s="1705">
        <v>73221</v>
      </c>
      <c r="B7296" s="1706">
        <v>1.32</v>
      </c>
      <c r="C7296" s="89" t="s">
        <v>11328</v>
      </c>
      <c r="E7296" s="1705" t="s">
        <v>10273</v>
      </c>
    </row>
    <row r="7297" spans="1:5" ht="15" customHeight="1" x14ac:dyDescent="0.35">
      <c r="A7297" s="1705">
        <v>73221</v>
      </c>
      <c r="B7297" s="1706">
        <v>1.32</v>
      </c>
      <c r="C7297" s="100" t="s">
        <v>11329</v>
      </c>
      <c r="E7297" s="1705" t="s">
        <v>10273</v>
      </c>
    </row>
    <row r="7298" spans="1:5" ht="15" customHeight="1" x14ac:dyDescent="0.35">
      <c r="A7298" s="1705">
        <v>73221</v>
      </c>
      <c r="B7298" s="1706">
        <v>1.32</v>
      </c>
      <c r="C7298" s="89" t="s">
        <v>11330</v>
      </c>
      <c r="E7298" s="1705" t="s">
        <v>10273</v>
      </c>
    </row>
    <row r="7299" spans="1:5" ht="15" customHeight="1" x14ac:dyDescent="0.35">
      <c r="A7299" s="1705">
        <v>73221</v>
      </c>
      <c r="B7299" s="1706">
        <v>1.32</v>
      </c>
      <c r="C7299" s="89" t="s">
        <v>11331</v>
      </c>
      <c r="E7299" s="1705" t="s">
        <v>10273</v>
      </c>
    </row>
    <row r="7300" spans="1:5" ht="15" customHeight="1" x14ac:dyDescent="0.35">
      <c r="A7300" s="1705">
        <v>73221</v>
      </c>
      <c r="B7300" s="1706">
        <v>1.32</v>
      </c>
      <c r="C7300" s="89" t="s">
        <v>11332</v>
      </c>
      <c r="E7300" s="1705" t="s">
        <v>10273</v>
      </c>
    </row>
    <row r="7301" spans="1:5" ht="15" customHeight="1" x14ac:dyDescent="0.35">
      <c r="A7301" s="1705">
        <v>73221</v>
      </c>
      <c r="B7301" s="1706">
        <v>1.32</v>
      </c>
      <c r="C7301" s="89" t="s">
        <v>11333</v>
      </c>
      <c r="E7301" s="1705" t="s">
        <v>10273</v>
      </c>
    </row>
    <row r="7302" spans="1:5" ht="15" customHeight="1" x14ac:dyDescent="0.35">
      <c r="A7302" s="1705">
        <v>73221</v>
      </c>
      <c r="B7302" s="1706">
        <v>1.32</v>
      </c>
      <c r="C7302" s="89" t="s">
        <v>11334</v>
      </c>
      <c r="E7302" s="1705" t="s">
        <v>10273</v>
      </c>
    </row>
    <row r="7303" spans="1:5" ht="15" customHeight="1" x14ac:dyDescent="0.35">
      <c r="A7303" s="1705">
        <v>73221</v>
      </c>
      <c r="B7303" s="1706">
        <v>1.32</v>
      </c>
      <c r="C7303" s="89" t="s">
        <v>11335</v>
      </c>
      <c r="E7303" s="1705" t="s">
        <v>10273</v>
      </c>
    </row>
    <row r="7304" spans="1:5" ht="15" customHeight="1" x14ac:dyDescent="0.35">
      <c r="A7304" s="1705">
        <v>73221</v>
      </c>
      <c r="B7304" s="1706">
        <v>1.32</v>
      </c>
      <c r="C7304" s="89" t="s">
        <v>11336</v>
      </c>
      <c r="E7304" s="1705" t="s">
        <v>10273</v>
      </c>
    </row>
    <row r="7305" spans="1:5" ht="15" customHeight="1" x14ac:dyDescent="0.35">
      <c r="A7305" s="1705">
        <v>73221</v>
      </c>
      <c r="B7305" s="1706">
        <v>1.32</v>
      </c>
      <c r="C7305" s="89" t="s">
        <v>11337</v>
      </c>
      <c r="E7305" s="1705" t="s">
        <v>10273</v>
      </c>
    </row>
    <row r="7306" spans="1:5" ht="15" customHeight="1" x14ac:dyDescent="0.35">
      <c r="A7306" s="1705">
        <v>73221</v>
      </c>
      <c r="B7306" s="1706">
        <v>1.32</v>
      </c>
      <c r="C7306" s="89" t="s">
        <v>11338</v>
      </c>
      <c r="E7306" s="1705" t="s">
        <v>10273</v>
      </c>
    </row>
    <row r="7307" spans="1:5" ht="15" customHeight="1" x14ac:dyDescent="0.35">
      <c r="A7307" s="1705">
        <v>73221</v>
      </c>
      <c r="B7307" s="1706">
        <v>1.32</v>
      </c>
      <c r="C7307" s="89" t="s">
        <v>11339</v>
      </c>
      <c r="E7307" s="1705" t="s">
        <v>10273</v>
      </c>
    </row>
    <row r="7308" spans="1:5" ht="15" customHeight="1" x14ac:dyDescent="0.35">
      <c r="A7308" s="1705">
        <v>73221</v>
      </c>
      <c r="B7308" s="1706">
        <v>1.32</v>
      </c>
      <c r="C7308" s="89" t="s">
        <v>11340</v>
      </c>
      <c r="E7308" s="1705" t="s">
        <v>10273</v>
      </c>
    </row>
    <row r="7309" spans="1:5" ht="15" customHeight="1" x14ac:dyDescent="0.35">
      <c r="A7309" s="1705">
        <v>73221</v>
      </c>
      <c r="B7309" s="1706">
        <v>1.32</v>
      </c>
      <c r="C7309" s="89" t="s">
        <v>11341</v>
      </c>
      <c r="E7309" s="1705" t="s">
        <v>10273</v>
      </c>
    </row>
    <row r="7310" spans="1:5" ht="15" customHeight="1" x14ac:dyDescent="0.35">
      <c r="A7310" s="1705">
        <v>73221</v>
      </c>
      <c r="B7310" s="1706">
        <v>1.32</v>
      </c>
      <c r="C7310" s="89" t="s">
        <v>11342</v>
      </c>
      <c r="E7310" s="1705" t="s">
        <v>10273</v>
      </c>
    </row>
    <row r="7311" spans="1:5" ht="15" customHeight="1" x14ac:dyDescent="0.35">
      <c r="A7311" s="1705">
        <v>73221</v>
      </c>
      <c r="B7311" s="1706">
        <v>1.32</v>
      </c>
      <c r="C7311" s="89" t="s">
        <v>4070</v>
      </c>
      <c r="E7311" s="1705" t="s">
        <v>10273</v>
      </c>
    </row>
    <row r="7312" spans="1:5" ht="15" customHeight="1" x14ac:dyDescent="0.35">
      <c r="A7312" s="1705">
        <v>73221</v>
      </c>
      <c r="B7312" s="1706">
        <v>1.32</v>
      </c>
      <c r="C7312" s="89" t="s">
        <v>11343</v>
      </c>
      <c r="E7312" s="1705" t="s">
        <v>10273</v>
      </c>
    </row>
    <row r="7313" spans="1:9" ht="15" customHeight="1" x14ac:dyDescent="0.35">
      <c r="A7313" s="1705">
        <v>73221</v>
      </c>
      <c r="B7313" s="1706">
        <v>1.32</v>
      </c>
      <c r="C7313" s="89" t="s">
        <v>11344</v>
      </c>
      <c r="E7313" s="1705" t="s">
        <v>10273</v>
      </c>
    </row>
    <row r="7314" spans="1:9" ht="15" customHeight="1" x14ac:dyDescent="0.35">
      <c r="A7314" s="1705">
        <v>73221</v>
      </c>
      <c r="B7314" s="1706">
        <v>1.32</v>
      </c>
      <c r="C7314" s="89" t="s">
        <v>11344</v>
      </c>
      <c r="E7314" s="1705" t="s">
        <v>10273</v>
      </c>
      <c r="F7314" s="100"/>
      <c r="I7314" s="100"/>
    </row>
    <row r="7315" spans="1:9" ht="15" customHeight="1" x14ac:dyDescent="0.35">
      <c r="A7315" s="1705">
        <v>73221</v>
      </c>
      <c r="B7315" s="1706">
        <v>1.32</v>
      </c>
      <c r="C7315" s="89" t="s">
        <v>11345</v>
      </c>
      <c r="E7315" s="1705" t="s">
        <v>10273</v>
      </c>
    </row>
    <row r="7316" spans="1:9" ht="15" customHeight="1" x14ac:dyDescent="0.35">
      <c r="A7316" s="1705">
        <v>73221</v>
      </c>
      <c r="B7316" s="1706">
        <v>1.32</v>
      </c>
      <c r="C7316" s="89" t="s">
        <v>11346</v>
      </c>
      <c r="E7316" s="1705" t="s">
        <v>10273</v>
      </c>
    </row>
    <row r="7317" spans="1:9" ht="15" customHeight="1" x14ac:dyDescent="0.35">
      <c r="A7317" s="1705">
        <v>73221</v>
      </c>
      <c r="B7317" s="1706">
        <v>1.32</v>
      </c>
      <c r="C7317" s="89" t="s">
        <v>11347</v>
      </c>
      <c r="E7317" s="1705" t="s">
        <v>10273</v>
      </c>
    </row>
    <row r="7318" spans="1:9" ht="15" customHeight="1" x14ac:dyDescent="0.35">
      <c r="A7318" s="1705">
        <v>73221</v>
      </c>
      <c r="B7318" s="1706">
        <v>1.32</v>
      </c>
      <c r="C7318" s="89" t="s">
        <v>11348</v>
      </c>
      <c r="E7318" s="1705" t="s">
        <v>10273</v>
      </c>
    </row>
    <row r="7319" spans="1:9" ht="15" customHeight="1" x14ac:dyDescent="0.35">
      <c r="A7319" s="1705">
        <v>73221</v>
      </c>
      <c r="B7319" s="1706">
        <v>1.32</v>
      </c>
      <c r="C7319" s="89" t="s">
        <v>11349</v>
      </c>
      <c r="E7319" s="1705" t="s">
        <v>10273</v>
      </c>
    </row>
    <row r="7320" spans="1:9" ht="15" customHeight="1" x14ac:dyDescent="0.35">
      <c r="A7320" s="1705">
        <v>73221</v>
      </c>
      <c r="B7320" s="1706">
        <v>1.32</v>
      </c>
      <c r="C7320" s="89" t="s">
        <v>11350</v>
      </c>
      <c r="E7320" s="1705" t="s">
        <v>10273</v>
      </c>
    </row>
    <row r="7321" spans="1:9" ht="15" customHeight="1" x14ac:dyDescent="0.35">
      <c r="A7321" s="1705">
        <v>73221</v>
      </c>
      <c r="B7321" s="1706">
        <v>1.32</v>
      </c>
      <c r="C7321" s="89" t="s">
        <v>11351</v>
      </c>
      <c r="E7321" s="1705" t="s">
        <v>10273</v>
      </c>
    </row>
    <row r="7322" spans="1:9" ht="15" customHeight="1" x14ac:dyDescent="0.35">
      <c r="A7322" s="1705">
        <v>73221</v>
      </c>
      <c r="B7322" s="1706">
        <v>1.32</v>
      </c>
      <c r="C7322" s="89" t="s">
        <v>11352</v>
      </c>
      <c r="E7322" s="1705" t="s">
        <v>10273</v>
      </c>
    </row>
    <row r="7323" spans="1:9" ht="15" customHeight="1" x14ac:dyDescent="0.35">
      <c r="A7323" s="1705">
        <v>73221</v>
      </c>
      <c r="B7323" s="1706">
        <v>1.32</v>
      </c>
      <c r="C7323" s="89" t="s">
        <v>11353</v>
      </c>
      <c r="E7323" s="1705" t="s">
        <v>10273</v>
      </c>
    </row>
    <row r="7324" spans="1:9" ht="15" customHeight="1" x14ac:dyDescent="0.35">
      <c r="A7324" s="1705">
        <v>73221</v>
      </c>
      <c r="B7324" s="1706">
        <v>1.32</v>
      </c>
      <c r="C7324" s="89" t="s">
        <v>11354</v>
      </c>
      <c r="E7324" s="1705" t="s">
        <v>10273</v>
      </c>
    </row>
    <row r="7325" spans="1:9" ht="15" customHeight="1" x14ac:dyDescent="0.35">
      <c r="A7325" s="1705">
        <v>73221</v>
      </c>
      <c r="B7325" s="1706">
        <v>1.32</v>
      </c>
      <c r="C7325" s="89" t="s">
        <v>11355</v>
      </c>
      <c r="E7325" s="1705" t="s">
        <v>10273</v>
      </c>
    </row>
    <row r="7326" spans="1:9" ht="15" customHeight="1" x14ac:dyDescent="0.35">
      <c r="A7326" s="1705">
        <v>73221</v>
      </c>
      <c r="B7326" s="1706">
        <v>1.32</v>
      </c>
      <c r="C7326" s="89" t="s">
        <v>11356</v>
      </c>
      <c r="E7326" s="1705" t="s">
        <v>10273</v>
      </c>
    </row>
    <row r="7327" spans="1:9" ht="15" customHeight="1" x14ac:dyDescent="0.35">
      <c r="A7327" s="1705">
        <v>73221</v>
      </c>
      <c r="B7327" s="1706">
        <v>1.32</v>
      </c>
      <c r="C7327" s="89" t="s">
        <v>11357</v>
      </c>
      <c r="E7327" s="1705" t="s">
        <v>10273</v>
      </c>
    </row>
    <row r="7328" spans="1:9" ht="15" customHeight="1" x14ac:dyDescent="0.35">
      <c r="A7328" s="1705">
        <v>73221</v>
      </c>
      <c r="B7328" s="1706">
        <v>1.32</v>
      </c>
      <c r="C7328" s="89" t="s">
        <v>11357</v>
      </c>
      <c r="E7328" s="1705" t="s">
        <v>10273</v>
      </c>
    </row>
    <row r="7329" spans="1:9" ht="15" customHeight="1" x14ac:dyDescent="0.35">
      <c r="A7329" s="1705">
        <v>73221</v>
      </c>
      <c r="B7329" s="1706">
        <v>1.32</v>
      </c>
      <c r="C7329" s="89" t="s">
        <v>11358</v>
      </c>
      <c r="E7329" s="1705" t="s">
        <v>10273</v>
      </c>
    </row>
    <row r="7330" spans="1:9" ht="15" customHeight="1" x14ac:dyDescent="0.35">
      <c r="A7330" s="1705">
        <v>73221</v>
      </c>
      <c r="B7330" s="1706">
        <v>1.32</v>
      </c>
      <c r="C7330" s="89" t="s">
        <v>11359</v>
      </c>
      <c r="E7330" s="1705" t="s">
        <v>10273</v>
      </c>
      <c r="F7330" s="100"/>
      <c r="I7330" s="100"/>
    </row>
    <row r="7331" spans="1:9" ht="15" customHeight="1" x14ac:dyDescent="0.35">
      <c r="A7331" s="1705">
        <v>73221</v>
      </c>
      <c r="B7331" s="1706">
        <v>1.32</v>
      </c>
      <c r="C7331" s="89" t="s">
        <v>7785</v>
      </c>
      <c r="E7331" s="1705" t="s">
        <v>10273</v>
      </c>
    </row>
    <row r="7332" spans="1:9" ht="15" customHeight="1" x14ac:dyDescent="0.35">
      <c r="A7332" s="1705">
        <v>73221</v>
      </c>
      <c r="B7332" s="1706">
        <v>1.32</v>
      </c>
      <c r="C7332" s="89" t="s">
        <v>11360</v>
      </c>
      <c r="E7332" s="1705" t="s">
        <v>10273</v>
      </c>
    </row>
    <row r="7333" spans="1:9" ht="15" customHeight="1" x14ac:dyDescent="0.35">
      <c r="A7333" s="1705">
        <v>73221</v>
      </c>
      <c r="B7333" s="1706">
        <v>1.32</v>
      </c>
      <c r="C7333" s="89" t="s">
        <v>11361</v>
      </c>
      <c r="E7333" s="1705" t="s">
        <v>10273</v>
      </c>
    </row>
    <row r="7334" spans="1:9" ht="15" customHeight="1" x14ac:dyDescent="0.35">
      <c r="A7334" s="1705">
        <v>73221</v>
      </c>
      <c r="B7334" s="1706">
        <v>1.32</v>
      </c>
      <c r="C7334" s="89" t="s">
        <v>7786</v>
      </c>
      <c r="E7334" s="1705" t="s">
        <v>10273</v>
      </c>
    </row>
    <row r="7335" spans="1:9" ht="15" customHeight="1" x14ac:dyDescent="0.35">
      <c r="A7335" s="1705">
        <v>73221</v>
      </c>
      <c r="B7335" s="1706">
        <v>1.32</v>
      </c>
      <c r="C7335" s="100" t="s">
        <v>11362</v>
      </c>
      <c r="E7335" s="1705" t="s">
        <v>10273</v>
      </c>
    </row>
    <row r="7336" spans="1:9" ht="15" customHeight="1" x14ac:dyDescent="0.35">
      <c r="A7336" s="1705">
        <v>73221</v>
      </c>
      <c r="B7336" s="1706">
        <v>1.32</v>
      </c>
      <c r="C7336" s="89" t="s">
        <v>11363</v>
      </c>
      <c r="E7336" s="1705" t="s">
        <v>10273</v>
      </c>
    </row>
    <row r="7337" spans="1:9" ht="15" customHeight="1" x14ac:dyDescent="0.35">
      <c r="A7337" s="1705">
        <v>73221</v>
      </c>
      <c r="B7337" s="1706">
        <v>1.32</v>
      </c>
      <c r="C7337" s="89" t="s">
        <v>11363</v>
      </c>
      <c r="E7337" s="1705" t="s">
        <v>10273</v>
      </c>
    </row>
    <row r="7338" spans="1:9" ht="15" customHeight="1" x14ac:dyDescent="0.35">
      <c r="A7338" s="1705">
        <v>73221</v>
      </c>
      <c r="B7338" s="1706">
        <v>1.32</v>
      </c>
      <c r="C7338" s="89" t="s">
        <v>11364</v>
      </c>
      <c r="E7338" s="1705" t="s">
        <v>10273</v>
      </c>
    </row>
    <row r="7339" spans="1:9" ht="15" customHeight="1" x14ac:dyDescent="0.35">
      <c r="A7339" s="1705">
        <v>73221</v>
      </c>
      <c r="B7339" s="1706">
        <v>1.32</v>
      </c>
      <c r="C7339" s="89" t="s">
        <v>11365</v>
      </c>
      <c r="E7339" s="1705" t="s">
        <v>10273</v>
      </c>
    </row>
    <row r="7340" spans="1:9" ht="15" customHeight="1" x14ac:dyDescent="0.35">
      <c r="A7340" s="1705">
        <v>73221</v>
      </c>
      <c r="B7340" s="1706">
        <v>1.32</v>
      </c>
      <c r="C7340" s="89" t="s">
        <v>11366</v>
      </c>
      <c r="E7340" s="1705" t="s">
        <v>10273</v>
      </c>
    </row>
    <row r="7341" spans="1:9" ht="15" customHeight="1" x14ac:dyDescent="0.35">
      <c r="A7341" s="1705">
        <v>73221</v>
      </c>
      <c r="B7341" s="1706">
        <v>1.32</v>
      </c>
      <c r="C7341" s="1705" t="s">
        <v>11367</v>
      </c>
      <c r="E7341" s="1705" t="s">
        <v>10273</v>
      </c>
    </row>
    <row r="7342" spans="1:9" ht="15" customHeight="1" x14ac:dyDescent="0.35">
      <c r="A7342" s="1705">
        <v>73221</v>
      </c>
      <c r="B7342" s="1706">
        <v>1.32</v>
      </c>
      <c r="C7342" s="89" t="s">
        <v>11368</v>
      </c>
      <c r="E7342" s="1705" t="s">
        <v>10273</v>
      </c>
    </row>
    <row r="7343" spans="1:9" ht="15" customHeight="1" x14ac:dyDescent="0.35">
      <c r="A7343" s="1705">
        <v>73221</v>
      </c>
      <c r="B7343" s="1706">
        <v>1.32</v>
      </c>
      <c r="C7343" s="1705" t="s">
        <v>11369</v>
      </c>
      <c r="E7343" s="1705" t="s">
        <v>10273</v>
      </c>
    </row>
    <row r="7344" spans="1:9" ht="15" customHeight="1" x14ac:dyDescent="0.35">
      <c r="A7344" s="1705">
        <v>73221</v>
      </c>
      <c r="B7344" s="1706">
        <v>1.32</v>
      </c>
      <c r="C7344" s="89" t="s">
        <v>11370</v>
      </c>
      <c r="E7344" s="1705" t="s">
        <v>10273</v>
      </c>
    </row>
    <row r="7345" spans="1:5" ht="15" customHeight="1" x14ac:dyDescent="0.35">
      <c r="A7345" s="1705">
        <v>73221</v>
      </c>
      <c r="B7345" s="1706">
        <v>1.32</v>
      </c>
      <c r="C7345" s="89" t="s">
        <v>11371</v>
      </c>
      <c r="E7345" s="1705" t="s">
        <v>10273</v>
      </c>
    </row>
    <row r="7346" spans="1:5" ht="15" customHeight="1" x14ac:dyDescent="0.35">
      <c r="A7346" s="1705">
        <v>73221</v>
      </c>
      <c r="B7346" s="1706">
        <v>1.32</v>
      </c>
      <c r="C7346" s="89" t="s">
        <v>11372</v>
      </c>
      <c r="E7346" s="1705" t="s">
        <v>10273</v>
      </c>
    </row>
    <row r="7347" spans="1:5" ht="15" customHeight="1" x14ac:dyDescent="0.35">
      <c r="A7347" s="1705">
        <v>73221</v>
      </c>
      <c r="B7347" s="1706">
        <v>1.32</v>
      </c>
      <c r="C7347" s="89" t="s">
        <v>11373</v>
      </c>
      <c r="E7347" s="1705" t="s">
        <v>10273</v>
      </c>
    </row>
    <row r="7348" spans="1:5" ht="15" customHeight="1" x14ac:dyDescent="0.35">
      <c r="A7348" s="1705">
        <v>73221</v>
      </c>
      <c r="B7348" s="1706">
        <v>1.32</v>
      </c>
      <c r="C7348" s="1705" t="s">
        <v>11374</v>
      </c>
      <c r="E7348" s="1705" t="s">
        <v>10273</v>
      </c>
    </row>
    <row r="7349" spans="1:5" ht="15" customHeight="1" x14ac:dyDescent="0.35">
      <c r="A7349" s="1705">
        <v>73221</v>
      </c>
      <c r="B7349" s="1706">
        <v>1.32</v>
      </c>
      <c r="C7349" s="89" t="s">
        <v>11375</v>
      </c>
      <c r="E7349" s="1705" t="s">
        <v>10273</v>
      </c>
    </row>
    <row r="7350" spans="1:5" ht="15" customHeight="1" x14ac:dyDescent="0.35">
      <c r="A7350" s="1705">
        <v>73221</v>
      </c>
      <c r="B7350" s="1706">
        <v>1.32</v>
      </c>
      <c r="C7350" s="89" t="s">
        <v>11376</v>
      </c>
      <c r="E7350" s="1705" t="s">
        <v>10273</v>
      </c>
    </row>
    <row r="7351" spans="1:5" ht="15" customHeight="1" x14ac:dyDescent="0.35">
      <c r="A7351" s="1705">
        <v>73221</v>
      </c>
      <c r="B7351" s="1706">
        <v>1.32</v>
      </c>
      <c r="C7351" s="89" t="s">
        <v>11377</v>
      </c>
      <c r="E7351" s="1705" t="s">
        <v>10273</v>
      </c>
    </row>
    <row r="7352" spans="1:5" ht="15" customHeight="1" x14ac:dyDescent="0.35">
      <c r="A7352" s="1705">
        <v>73221</v>
      </c>
      <c r="B7352" s="1706">
        <v>1.32</v>
      </c>
      <c r="C7352" s="89" t="s">
        <v>11378</v>
      </c>
      <c r="E7352" s="1705" t="s">
        <v>10273</v>
      </c>
    </row>
    <row r="7353" spans="1:5" ht="15" customHeight="1" x14ac:dyDescent="0.35">
      <c r="A7353" s="1705">
        <v>73221</v>
      </c>
      <c r="B7353" s="1706">
        <v>1.32</v>
      </c>
      <c r="C7353" s="89" t="s">
        <v>11379</v>
      </c>
      <c r="E7353" s="1705" t="s">
        <v>10273</v>
      </c>
    </row>
    <row r="7354" spans="1:5" ht="15" customHeight="1" x14ac:dyDescent="0.35">
      <c r="A7354" s="1705">
        <v>73221</v>
      </c>
      <c r="B7354" s="1706">
        <v>1.32</v>
      </c>
      <c r="C7354" s="89" t="s">
        <v>11380</v>
      </c>
      <c r="E7354" s="1705" t="s">
        <v>10273</v>
      </c>
    </row>
    <row r="7355" spans="1:5" ht="15" customHeight="1" x14ac:dyDescent="0.35">
      <c r="A7355" s="1705">
        <v>73221</v>
      </c>
      <c r="B7355" s="1706">
        <v>1.32</v>
      </c>
      <c r="C7355" s="89" t="s">
        <v>11381</v>
      </c>
      <c r="E7355" s="1705" t="s">
        <v>10273</v>
      </c>
    </row>
    <row r="7356" spans="1:5" ht="15" customHeight="1" x14ac:dyDescent="0.35">
      <c r="A7356" s="1705">
        <v>73221</v>
      </c>
      <c r="B7356" s="1706">
        <v>1.32</v>
      </c>
      <c r="C7356" s="89" t="s">
        <v>11382</v>
      </c>
      <c r="E7356" s="1705" t="s">
        <v>10273</v>
      </c>
    </row>
    <row r="7357" spans="1:5" ht="15" customHeight="1" x14ac:dyDescent="0.35">
      <c r="A7357" s="1705">
        <v>73221</v>
      </c>
      <c r="B7357" s="1706">
        <v>1.32</v>
      </c>
      <c r="C7357" s="89" t="s">
        <v>11383</v>
      </c>
      <c r="E7357" s="1705" t="s">
        <v>10273</v>
      </c>
    </row>
    <row r="7358" spans="1:5" ht="15" customHeight="1" x14ac:dyDescent="0.35">
      <c r="A7358" s="1705">
        <v>73221</v>
      </c>
      <c r="B7358" s="1706">
        <v>1.32</v>
      </c>
      <c r="C7358" s="89" t="s">
        <v>11384</v>
      </c>
      <c r="E7358" s="1705" t="s">
        <v>10273</v>
      </c>
    </row>
    <row r="7359" spans="1:5" ht="15" customHeight="1" x14ac:dyDescent="0.35">
      <c r="A7359" s="1705">
        <v>73221</v>
      </c>
      <c r="B7359" s="1706">
        <v>1.32</v>
      </c>
      <c r="C7359" s="89" t="s">
        <v>11385</v>
      </c>
      <c r="E7359" s="1705" t="s">
        <v>10273</v>
      </c>
    </row>
    <row r="7360" spans="1:5" ht="15" customHeight="1" x14ac:dyDescent="0.35">
      <c r="A7360" s="1705">
        <v>73221</v>
      </c>
      <c r="B7360" s="1706">
        <v>1.32</v>
      </c>
      <c r="C7360" s="89" t="s">
        <v>11386</v>
      </c>
      <c r="E7360" s="1705" t="s">
        <v>10273</v>
      </c>
    </row>
    <row r="7361" spans="1:5" ht="15" customHeight="1" x14ac:dyDescent="0.35">
      <c r="A7361" s="1705">
        <v>73221</v>
      </c>
      <c r="B7361" s="1706">
        <v>1.32</v>
      </c>
      <c r="C7361" s="1705" t="s">
        <v>11387</v>
      </c>
      <c r="E7361" s="1705" t="s">
        <v>10273</v>
      </c>
    </row>
    <row r="7362" spans="1:5" ht="15" customHeight="1" x14ac:dyDescent="0.35">
      <c r="A7362" s="1705">
        <v>73221</v>
      </c>
      <c r="B7362" s="1706">
        <v>1.32</v>
      </c>
      <c r="C7362" s="89" t="s">
        <v>11388</v>
      </c>
      <c r="E7362" s="1705" t="s">
        <v>10273</v>
      </c>
    </row>
    <row r="7363" spans="1:5" ht="15" customHeight="1" x14ac:dyDescent="0.35">
      <c r="A7363" s="1705">
        <v>73221</v>
      </c>
      <c r="B7363" s="1706">
        <v>1.32</v>
      </c>
      <c r="C7363" s="89" t="s">
        <v>11389</v>
      </c>
      <c r="E7363" s="1705" t="s">
        <v>10273</v>
      </c>
    </row>
    <row r="7364" spans="1:5" ht="15" customHeight="1" x14ac:dyDescent="0.35">
      <c r="A7364" s="1705">
        <v>73221</v>
      </c>
      <c r="B7364" s="1706">
        <v>1.32</v>
      </c>
      <c r="C7364" s="89" t="s">
        <v>11390</v>
      </c>
      <c r="E7364" s="1705" t="s">
        <v>10273</v>
      </c>
    </row>
    <row r="7365" spans="1:5" ht="15" customHeight="1" x14ac:dyDescent="0.35">
      <c r="A7365" s="1705">
        <v>73221</v>
      </c>
      <c r="B7365" s="1706">
        <v>1.32</v>
      </c>
      <c r="C7365" s="89" t="s">
        <v>11391</v>
      </c>
      <c r="E7365" s="1705" t="s">
        <v>10273</v>
      </c>
    </row>
    <row r="7366" spans="1:5" ht="15" customHeight="1" x14ac:dyDescent="0.35">
      <c r="A7366" s="1705">
        <v>73221</v>
      </c>
      <c r="B7366" s="1706">
        <v>1.32</v>
      </c>
      <c r="C7366" s="89" t="s">
        <v>11392</v>
      </c>
      <c r="E7366" s="1705" t="s">
        <v>10273</v>
      </c>
    </row>
    <row r="7367" spans="1:5" ht="15" customHeight="1" x14ac:dyDescent="0.35">
      <c r="A7367" s="1705">
        <v>73221</v>
      </c>
      <c r="B7367" s="1706">
        <v>1.32</v>
      </c>
      <c r="C7367" s="89" t="s">
        <v>11393</v>
      </c>
      <c r="E7367" s="1705" t="s">
        <v>10273</v>
      </c>
    </row>
    <row r="7368" spans="1:5" ht="15" customHeight="1" x14ac:dyDescent="0.35">
      <c r="A7368" s="1705">
        <v>73221</v>
      </c>
      <c r="B7368" s="1706">
        <v>1.32</v>
      </c>
      <c r="C7368" s="89" t="s">
        <v>11394</v>
      </c>
      <c r="E7368" s="1705" t="s">
        <v>10273</v>
      </c>
    </row>
    <row r="7369" spans="1:5" ht="15" customHeight="1" x14ac:dyDescent="0.35">
      <c r="A7369" s="1705">
        <v>73221</v>
      </c>
      <c r="B7369" s="1706">
        <v>1.32</v>
      </c>
      <c r="C7369" s="100" t="s">
        <v>12345</v>
      </c>
      <c r="E7369" s="100" t="s">
        <v>12088</v>
      </c>
    </row>
    <row r="7370" spans="1:5" ht="15" customHeight="1" x14ac:dyDescent="0.35">
      <c r="A7370" s="1705">
        <v>73221</v>
      </c>
      <c r="B7370" s="1706">
        <v>1.32</v>
      </c>
      <c r="C7370" s="100" t="s">
        <v>12346</v>
      </c>
      <c r="E7370" s="100" t="s">
        <v>12088</v>
      </c>
    </row>
    <row r="7371" spans="1:5" ht="15" customHeight="1" x14ac:dyDescent="0.35">
      <c r="A7371" s="1705">
        <v>73221</v>
      </c>
      <c r="B7371" s="1706">
        <v>1.32</v>
      </c>
      <c r="C7371" s="100" t="s">
        <v>4069</v>
      </c>
      <c r="E7371" s="100" t="s">
        <v>12088</v>
      </c>
    </row>
    <row r="7372" spans="1:5" ht="15" customHeight="1" x14ac:dyDescent="0.35">
      <c r="A7372" s="1705">
        <v>73221</v>
      </c>
      <c r="B7372" s="1706">
        <v>1.32</v>
      </c>
      <c r="C7372" s="100" t="s">
        <v>12347</v>
      </c>
      <c r="E7372" s="100" t="s">
        <v>12088</v>
      </c>
    </row>
    <row r="7373" spans="1:5" ht="15" customHeight="1" x14ac:dyDescent="0.35">
      <c r="A7373" s="1705">
        <v>73221</v>
      </c>
      <c r="B7373" s="1706">
        <v>1.32</v>
      </c>
      <c r="C7373" s="100" t="s">
        <v>12348</v>
      </c>
      <c r="E7373" s="100" t="s">
        <v>12088</v>
      </c>
    </row>
    <row r="7374" spans="1:5" ht="15" customHeight="1" x14ac:dyDescent="0.35">
      <c r="A7374" s="1705">
        <v>73221</v>
      </c>
      <c r="B7374" s="1706">
        <v>1.32</v>
      </c>
      <c r="C7374" s="100" t="s">
        <v>12349</v>
      </c>
      <c r="E7374" s="100" t="s">
        <v>12088</v>
      </c>
    </row>
    <row r="7375" spans="1:5" ht="15" customHeight="1" x14ac:dyDescent="0.35">
      <c r="A7375" s="1705">
        <v>73221</v>
      </c>
      <c r="B7375" s="1706">
        <v>1.32</v>
      </c>
      <c r="C7375" s="100" t="s">
        <v>12350</v>
      </c>
      <c r="E7375" s="100" t="s">
        <v>12088</v>
      </c>
    </row>
    <row r="7376" spans="1:5" ht="15" customHeight="1" x14ac:dyDescent="0.35">
      <c r="A7376" s="1705">
        <v>73221</v>
      </c>
      <c r="B7376" s="1706">
        <v>1.32</v>
      </c>
      <c r="C7376" s="100" t="s">
        <v>12351</v>
      </c>
      <c r="E7376" s="100" t="s">
        <v>12088</v>
      </c>
    </row>
    <row r="7377" spans="1:5" ht="15" customHeight="1" x14ac:dyDescent="0.35">
      <c r="A7377" s="1705">
        <v>73221</v>
      </c>
      <c r="B7377" s="1706">
        <v>1.32</v>
      </c>
      <c r="C7377" s="89" t="s">
        <v>13123</v>
      </c>
      <c r="E7377" s="1705" t="s">
        <v>12542</v>
      </c>
    </row>
    <row r="7378" spans="1:5" ht="15" customHeight="1" x14ac:dyDescent="0.35">
      <c r="A7378" s="1705">
        <v>73221</v>
      </c>
      <c r="B7378" s="1706">
        <v>1.32</v>
      </c>
      <c r="C7378" s="100" t="s">
        <v>13124</v>
      </c>
      <c r="E7378" s="1705" t="s">
        <v>12542</v>
      </c>
    </row>
    <row r="7379" spans="1:5" ht="15" customHeight="1" x14ac:dyDescent="0.35">
      <c r="A7379" s="1705">
        <v>73221</v>
      </c>
      <c r="B7379" s="1706">
        <v>1.32</v>
      </c>
      <c r="C7379" s="89" t="s">
        <v>13125</v>
      </c>
      <c r="E7379" s="1705" t="s">
        <v>12542</v>
      </c>
    </row>
    <row r="7380" spans="1:5" ht="15" customHeight="1" x14ac:dyDescent="0.35">
      <c r="A7380" s="1705">
        <v>73221</v>
      </c>
      <c r="B7380" s="1706">
        <v>1.32</v>
      </c>
      <c r="C7380" s="100" t="s">
        <v>13126</v>
      </c>
      <c r="E7380" s="1705" t="s">
        <v>12542</v>
      </c>
    </row>
    <row r="7381" spans="1:5" ht="15" customHeight="1" x14ac:dyDescent="0.35">
      <c r="A7381" s="1705">
        <v>73221</v>
      </c>
      <c r="B7381" s="1706">
        <v>1.32</v>
      </c>
      <c r="C7381" s="100" t="s">
        <v>13127</v>
      </c>
      <c r="E7381" s="1705" t="s">
        <v>12542</v>
      </c>
    </row>
    <row r="7382" spans="1:5" ht="15" customHeight="1" x14ac:dyDescent="0.35">
      <c r="A7382" s="1705">
        <v>73221</v>
      </c>
      <c r="B7382" s="1706">
        <v>1.32</v>
      </c>
      <c r="C7382" s="89" t="s">
        <v>13128</v>
      </c>
      <c r="E7382" s="1705" t="s">
        <v>12542</v>
      </c>
    </row>
    <row r="7383" spans="1:5" ht="15" customHeight="1" x14ac:dyDescent="0.35">
      <c r="A7383" s="1705">
        <v>73221</v>
      </c>
      <c r="B7383" s="1706">
        <v>1.32</v>
      </c>
      <c r="C7383" s="100" t="s">
        <v>13129</v>
      </c>
      <c r="E7383" s="1705" t="s">
        <v>12542</v>
      </c>
    </row>
    <row r="7384" spans="1:5" ht="15" customHeight="1" x14ac:dyDescent="0.35">
      <c r="A7384" s="1705">
        <v>73221</v>
      </c>
      <c r="B7384" s="1706">
        <v>1.32</v>
      </c>
      <c r="C7384" s="1705" t="s">
        <v>13130</v>
      </c>
      <c r="E7384" s="1705" t="s">
        <v>12542</v>
      </c>
    </row>
    <row r="7385" spans="1:5" ht="15" customHeight="1" x14ac:dyDescent="0.35">
      <c r="A7385" s="1705">
        <v>73221</v>
      </c>
      <c r="B7385" s="1706">
        <v>1.32</v>
      </c>
      <c r="C7385" s="100" t="s">
        <v>13131</v>
      </c>
      <c r="E7385" s="1705" t="s">
        <v>12542</v>
      </c>
    </row>
    <row r="7386" spans="1:5" ht="15" customHeight="1" x14ac:dyDescent="0.35">
      <c r="A7386" s="1705">
        <v>73221</v>
      </c>
      <c r="B7386" s="1706">
        <v>1.32</v>
      </c>
      <c r="C7386" s="1705" t="s">
        <v>13132</v>
      </c>
      <c r="E7386" s="1705" t="s">
        <v>12542</v>
      </c>
    </row>
    <row r="7387" spans="1:5" ht="15" customHeight="1" x14ac:dyDescent="0.35">
      <c r="A7387" s="1705">
        <v>73221</v>
      </c>
      <c r="B7387" s="1706">
        <v>1.32</v>
      </c>
      <c r="C7387" s="1705" t="s">
        <v>13133</v>
      </c>
      <c r="E7387" s="1705" t="s">
        <v>12542</v>
      </c>
    </row>
    <row r="7388" spans="1:5" ht="15" customHeight="1" x14ac:dyDescent="0.35">
      <c r="A7388" s="1705">
        <v>73221</v>
      </c>
      <c r="B7388" s="1706">
        <v>1.32</v>
      </c>
      <c r="C7388" s="89" t="s">
        <v>13134</v>
      </c>
      <c r="E7388" s="1705" t="s">
        <v>12542</v>
      </c>
    </row>
    <row r="7389" spans="1:5" ht="15" customHeight="1" x14ac:dyDescent="0.35">
      <c r="A7389" s="1705">
        <v>73221</v>
      </c>
      <c r="B7389" s="1706">
        <v>1.32</v>
      </c>
      <c r="C7389" s="89" t="s">
        <v>13135</v>
      </c>
      <c r="E7389" s="1705" t="s">
        <v>12542</v>
      </c>
    </row>
    <row r="7390" spans="1:5" ht="15" customHeight="1" x14ac:dyDescent="0.35">
      <c r="A7390" s="1705">
        <v>73221</v>
      </c>
      <c r="B7390" s="1706">
        <v>1.32</v>
      </c>
      <c r="C7390" s="1705" t="s">
        <v>13136</v>
      </c>
      <c r="E7390" s="1705" t="s">
        <v>12542</v>
      </c>
    </row>
    <row r="7391" spans="1:5" ht="15" customHeight="1" x14ac:dyDescent="0.35">
      <c r="A7391" s="1705">
        <v>73221</v>
      </c>
      <c r="B7391" s="1706">
        <v>1.32</v>
      </c>
      <c r="C7391" s="89" t="s">
        <v>13137</v>
      </c>
      <c r="E7391" s="1705" t="s">
        <v>12542</v>
      </c>
    </row>
    <row r="7392" spans="1:5" ht="15" customHeight="1" x14ac:dyDescent="0.35">
      <c r="A7392" s="1705">
        <v>73221</v>
      </c>
      <c r="B7392" s="1706">
        <v>1.32</v>
      </c>
      <c r="C7392" s="89" t="s">
        <v>11267</v>
      </c>
      <c r="E7392" s="1705" t="s">
        <v>12542</v>
      </c>
    </row>
    <row r="7393" spans="1:5" ht="15" customHeight="1" x14ac:dyDescent="0.35">
      <c r="A7393" s="1705">
        <v>73221</v>
      </c>
      <c r="B7393" s="1706">
        <v>1.32</v>
      </c>
      <c r="C7393" s="1705" t="s">
        <v>13138</v>
      </c>
      <c r="E7393" s="1705" t="s">
        <v>12542</v>
      </c>
    </row>
    <row r="7394" spans="1:5" ht="15" customHeight="1" x14ac:dyDescent="0.35">
      <c r="A7394" s="1705">
        <v>73221</v>
      </c>
      <c r="B7394" s="1706">
        <v>1.32</v>
      </c>
      <c r="C7394" s="89" t="s">
        <v>11271</v>
      </c>
      <c r="E7394" s="1705" t="s">
        <v>12542</v>
      </c>
    </row>
    <row r="7395" spans="1:5" ht="15" customHeight="1" x14ac:dyDescent="0.35">
      <c r="A7395" s="1705">
        <v>73221</v>
      </c>
      <c r="B7395" s="1706">
        <v>1.32</v>
      </c>
      <c r="C7395" s="89" t="s">
        <v>13139</v>
      </c>
      <c r="E7395" s="1705" t="s">
        <v>12542</v>
      </c>
    </row>
    <row r="7396" spans="1:5" ht="15" customHeight="1" x14ac:dyDescent="0.35">
      <c r="A7396" s="1705">
        <v>73221</v>
      </c>
      <c r="B7396" s="1706">
        <v>1.32</v>
      </c>
      <c r="C7396" s="89" t="s">
        <v>11296</v>
      </c>
      <c r="E7396" s="1705" t="s">
        <v>12542</v>
      </c>
    </row>
    <row r="7397" spans="1:5" ht="15" customHeight="1" x14ac:dyDescent="0.35">
      <c r="A7397" s="1705">
        <v>73221</v>
      </c>
      <c r="B7397" s="1706">
        <v>1.32</v>
      </c>
      <c r="C7397" s="1705" t="s">
        <v>13140</v>
      </c>
      <c r="E7397" s="1705" t="s">
        <v>12542</v>
      </c>
    </row>
    <row r="7398" spans="1:5" ht="15" customHeight="1" x14ac:dyDescent="0.35">
      <c r="A7398" s="1705">
        <v>73221</v>
      </c>
      <c r="B7398" s="1706">
        <v>1.32</v>
      </c>
      <c r="C7398" s="89" t="s">
        <v>13141</v>
      </c>
      <c r="E7398" s="1705" t="s">
        <v>12542</v>
      </c>
    </row>
    <row r="7399" spans="1:5" ht="15" customHeight="1" x14ac:dyDescent="0.35">
      <c r="A7399" s="1705">
        <v>73221</v>
      </c>
      <c r="B7399" s="1706">
        <v>1.32</v>
      </c>
      <c r="C7399" s="89" t="s">
        <v>13142</v>
      </c>
      <c r="E7399" s="1705" t="s">
        <v>12542</v>
      </c>
    </row>
    <row r="7400" spans="1:5" ht="15" customHeight="1" x14ac:dyDescent="0.35">
      <c r="A7400" s="1705">
        <v>73221</v>
      </c>
      <c r="B7400" s="1706">
        <v>1.32</v>
      </c>
      <c r="C7400" s="89" t="s">
        <v>13143</v>
      </c>
      <c r="E7400" s="1705" t="s">
        <v>12542</v>
      </c>
    </row>
    <row r="7401" spans="1:5" ht="15" customHeight="1" x14ac:dyDescent="0.35">
      <c r="A7401" s="1705">
        <v>73221</v>
      </c>
      <c r="B7401" s="1706">
        <v>1.32</v>
      </c>
      <c r="C7401" s="89" t="s">
        <v>13144</v>
      </c>
      <c r="E7401" s="1705" t="s">
        <v>12542</v>
      </c>
    </row>
    <row r="7402" spans="1:5" ht="15" customHeight="1" x14ac:dyDescent="0.35">
      <c r="A7402" s="1705">
        <v>73221</v>
      </c>
      <c r="B7402" s="1706">
        <v>1.32</v>
      </c>
      <c r="C7402" s="89" t="s">
        <v>13145</v>
      </c>
      <c r="E7402" s="1705" t="s">
        <v>12542</v>
      </c>
    </row>
    <row r="7403" spans="1:5" ht="15" customHeight="1" x14ac:dyDescent="0.35">
      <c r="A7403" s="1705">
        <v>73221</v>
      </c>
      <c r="B7403" s="1706">
        <v>1.32</v>
      </c>
      <c r="C7403" s="1705" t="s">
        <v>8</v>
      </c>
      <c r="E7403" s="1705" t="s">
        <v>13383</v>
      </c>
    </row>
    <row r="7404" spans="1:5" ht="15" customHeight="1" x14ac:dyDescent="0.35">
      <c r="A7404" s="1705">
        <v>73221</v>
      </c>
      <c r="B7404" s="1706">
        <v>1.32</v>
      </c>
      <c r="C7404" s="100" t="s">
        <v>4067</v>
      </c>
      <c r="E7404" s="1705" t="s">
        <v>13383</v>
      </c>
    </row>
    <row r="7405" spans="1:5" ht="15" customHeight="1" x14ac:dyDescent="0.35">
      <c r="A7405" s="1705">
        <v>73221</v>
      </c>
      <c r="B7405" s="1706">
        <v>1.32</v>
      </c>
      <c r="C7405" s="100" t="s">
        <v>4068</v>
      </c>
      <c r="E7405" s="1705" t="s">
        <v>13383</v>
      </c>
    </row>
    <row r="7406" spans="1:5" ht="15" customHeight="1" x14ac:dyDescent="0.35">
      <c r="A7406" s="1705">
        <v>73221</v>
      </c>
      <c r="B7406" s="1706">
        <v>1.32</v>
      </c>
      <c r="C7406" s="100" t="s">
        <v>4069</v>
      </c>
      <c r="E7406" s="1705" t="s">
        <v>13383</v>
      </c>
    </row>
    <row r="7407" spans="1:5" ht="15" customHeight="1" x14ac:dyDescent="0.35">
      <c r="A7407" s="1705">
        <v>73221</v>
      </c>
      <c r="B7407" s="1706">
        <v>1.32</v>
      </c>
      <c r="C7407" s="1705" t="s">
        <v>9</v>
      </c>
      <c r="E7407" s="1705" t="s">
        <v>13383</v>
      </c>
    </row>
    <row r="7408" spans="1:5" ht="15" customHeight="1" x14ac:dyDescent="0.35">
      <c r="A7408" s="1705">
        <v>73221</v>
      </c>
      <c r="B7408" s="1706">
        <v>1.32</v>
      </c>
      <c r="C7408" s="89" t="s">
        <v>13395</v>
      </c>
      <c r="E7408" s="1705" t="s">
        <v>13383</v>
      </c>
    </row>
    <row r="7409" spans="1:5" ht="15" customHeight="1" x14ac:dyDescent="0.35">
      <c r="A7409" s="1705">
        <v>73221</v>
      </c>
      <c r="B7409" s="1706">
        <v>1.32</v>
      </c>
      <c r="C7409" s="89" t="s">
        <v>13396</v>
      </c>
      <c r="E7409" s="1705" t="s">
        <v>13383</v>
      </c>
    </row>
    <row r="7410" spans="1:5" ht="15" customHeight="1" x14ac:dyDescent="0.35">
      <c r="A7410" s="1705">
        <v>73221</v>
      </c>
      <c r="B7410" s="1706">
        <v>1.32</v>
      </c>
      <c r="C7410" s="100" t="s">
        <v>4070</v>
      </c>
      <c r="E7410" s="1705" t="s">
        <v>13383</v>
      </c>
    </row>
    <row r="7411" spans="1:5" ht="15" customHeight="1" x14ac:dyDescent="0.35">
      <c r="A7411" s="1705">
        <v>73221</v>
      </c>
      <c r="B7411" s="1706">
        <v>1.32</v>
      </c>
      <c r="C7411" s="89" t="s">
        <v>13397</v>
      </c>
      <c r="E7411" s="1705" t="s">
        <v>13383</v>
      </c>
    </row>
    <row r="7412" spans="1:5" ht="15" customHeight="1" x14ac:dyDescent="0.35">
      <c r="A7412" s="1705">
        <v>73221</v>
      </c>
      <c r="B7412" s="1706">
        <v>1.32</v>
      </c>
      <c r="C7412" s="89" t="s">
        <v>13398</v>
      </c>
      <c r="E7412" s="1705" t="s">
        <v>13383</v>
      </c>
    </row>
    <row r="7413" spans="1:5" ht="15" customHeight="1" x14ac:dyDescent="0.35">
      <c r="A7413" s="1705">
        <v>73221</v>
      </c>
      <c r="B7413" s="1706">
        <v>1.32</v>
      </c>
      <c r="C7413" s="89" t="s">
        <v>13399</v>
      </c>
      <c r="E7413" s="1705" t="s">
        <v>13383</v>
      </c>
    </row>
    <row r="7414" spans="1:5" ht="15" customHeight="1" x14ac:dyDescent="0.35">
      <c r="A7414" s="1705">
        <v>73221</v>
      </c>
      <c r="B7414" s="1706">
        <v>1.32</v>
      </c>
      <c r="C7414" s="100" t="s">
        <v>13451</v>
      </c>
      <c r="E7414" s="1705" t="s">
        <v>13430</v>
      </c>
    </row>
    <row r="7415" spans="1:5" ht="15" customHeight="1" x14ac:dyDescent="0.35">
      <c r="A7415" s="1705">
        <v>73221</v>
      </c>
      <c r="B7415" s="1706">
        <v>1.32</v>
      </c>
      <c r="C7415" s="1705" t="s">
        <v>13452</v>
      </c>
      <c r="E7415" s="1705" t="s">
        <v>13430</v>
      </c>
    </row>
    <row r="7416" spans="1:5" ht="15" customHeight="1" x14ac:dyDescent="0.35">
      <c r="A7416" s="1705">
        <v>73221</v>
      </c>
      <c r="B7416" s="1706">
        <v>1.32</v>
      </c>
      <c r="C7416" s="1705" t="s">
        <v>13453</v>
      </c>
      <c r="E7416" s="1705" t="s">
        <v>13430</v>
      </c>
    </row>
    <row r="7417" spans="1:5" ht="15" customHeight="1" x14ac:dyDescent="0.35">
      <c r="A7417" s="1705">
        <v>73221</v>
      </c>
      <c r="B7417" s="1706">
        <v>1.32</v>
      </c>
      <c r="C7417" s="100" t="s">
        <v>13454</v>
      </c>
      <c r="E7417" s="1705" t="s">
        <v>13430</v>
      </c>
    </row>
    <row r="7418" spans="1:5" ht="15" customHeight="1" x14ac:dyDescent="0.35">
      <c r="A7418" s="1705">
        <v>73221</v>
      </c>
      <c r="B7418" s="1706">
        <v>1.32</v>
      </c>
      <c r="C7418" s="1705" t="s">
        <v>13455</v>
      </c>
      <c r="E7418" s="1705" t="s">
        <v>13430</v>
      </c>
    </row>
    <row r="7419" spans="1:5" ht="15" customHeight="1" x14ac:dyDescent="0.35">
      <c r="A7419" s="1705">
        <v>73221</v>
      </c>
      <c r="B7419" s="1706">
        <v>1.32</v>
      </c>
      <c r="C7419" s="1705" t="s">
        <v>13456</v>
      </c>
      <c r="E7419" s="1705" t="s">
        <v>13430</v>
      </c>
    </row>
    <row r="7420" spans="1:5" ht="15" customHeight="1" x14ac:dyDescent="0.35">
      <c r="A7420" s="1705">
        <v>73221</v>
      </c>
      <c r="B7420" s="1706">
        <v>1.32</v>
      </c>
      <c r="C7420" s="100" t="s">
        <v>13457</v>
      </c>
      <c r="E7420" s="1705" t="s">
        <v>13430</v>
      </c>
    </row>
    <row r="7421" spans="1:5" ht="15" customHeight="1" x14ac:dyDescent="0.35">
      <c r="A7421" s="1705">
        <v>73221</v>
      </c>
      <c r="B7421" s="1706">
        <v>1.32</v>
      </c>
      <c r="C7421" s="100" t="s">
        <v>13458</v>
      </c>
      <c r="E7421" s="1705" t="s">
        <v>13430</v>
      </c>
    </row>
    <row r="7422" spans="1:5" ht="15" customHeight="1" x14ac:dyDescent="0.35">
      <c r="A7422" s="1705">
        <v>73221</v>
      </c>
      <c r="B7422" s="1706">
        <v>1.32</v>
      </c>
      <c r="C7422" s="89" t="s">
        <v>13519</v>
      </c>
      <c r="E7422" s="1705" t="s">
        <v>13430</v>
      </c>
    </row>
    <row r="7423" spans="1:5" ht="15" customHeight="1" x14ac:dyDescent="0.35">
      <c r="A7423" s="1705">
        <v>73221</v>
      </c>
      <c r="B7423" s="1706">
        <v>1.32</v>
      </c>
      <c r="C7423" s="89" t="s">
        <v>13520</v>
      </c>
      <c r="E7423" s="1705" t="s">
        <v>13430</v>
      </c>
    </row>
    <row r="7424" spans="1:5" ht="15" customHeight="1" x14ac:dyDescent="0.35">
      <c r="A7424" s="1705">
        <v>73221</v>
      </c>
      <c r="B7424" s="1706">
        <v>1.32</v>
      </c>
      <c r="C7424" s="89" t="s">
        <v>13521</v>
      </c>
      <c r="E7424" s="1705" t="s">
        <v>13430</v>
      </c>
    </row>
    <row r="7425" spans="1:5" ht="15" customHeight="1" x14ac:dyDescent="0.35">
      <c r="A7425" s="1705">
        <v>73221</v>
      </c>
      <c r="B7425" s="1706">
        <v>1.32</v>
      </c>
      <c r="C7425" s="89" t="s">
        <v>13522</v>
      </c>
      <c r="E7425" s="1705" t="s">
        <v>13430</v>
      </c>
    </row>
    <row r="7426" spans="1:5" ht="15" customHeight="1" x14ac:dyDescent="0.35">
      <c r="A7426" s="1705">
        <v>73221</v>
      </c>
      <c r="B7426" s="1706">
        <v>1.32</v>
      </c>
      <c r="C7426" s="89" t="s">
        <v>13523</v>
      </c>
      <c r="E7426" s="1705" t="s">
        <v>13430</v>
      </c>
    </row>
    <row r="7427" spans="1:5" ht="15" customHeight="1" x14ac:dyDescent="0.35">
      <c r="A7427" s="1705">
        <v>73221</v>
      </c>
      <c r="B7427" s="1706">
        <v>1.32</v>
      </c>
      <c r="C7427" s="89" t="s">
        <v>13524</v>
      </c>
      <c r="E7427" s="1705" t="s">
        <v>13430</v>
      </c>
    </row>
    <row r="7428" spans="1:5" ht="15" customHeight="1" x14ac:dyDescent="0.35">
      <c r="A7428" s="1705">
        <v>73221</v>
      </c>
      <c r="B7428" s="1706">
        <v>1.32</v>
      </c>
      <c r="C7428" s="100" t="s">
        <v>13787</v>
      </c>
      <c r="E7428" s="1705" t="s">
        <v>13580</v>
      </c>
    </row>
    <row r="7429" spans="1:5" ht="15" customHeight="1" x14ac:dyDescent="0.35">
      <c r="A7429" s="1705">
        <v>73221</v>
      </c>
      <c r="B7429" s="1706">
        <v>1.32</v>
      </c>
      <c r="C7429" s="100" t="s">
        <v>13788</v>
      </c>
      <c r="E7429" s="1705" t="s">
        <v>13580</v>
      </c>
    </row>
    <row r="7430" spans="1:5" ht="15" customHeight="1" x14ac:dyDescent="0.35">
      <c r="A7430" s="1705">
        <v>73221</v>
      </c>
      <c r="B7430" s="1706">
        <v>1.32</v>
      </c>
      <c r="C7430" s="100" t="s">
        <v>13789</v>
      </c>
      <c r="E7430" s="1705" t="s">
        <v>13580</v>
      </c>
    </row>
    <row r="7431" spans="1:5" ht="15" customHeight="1" x14ac:dyDescent="0.35">
      <c r="A7431" s="1705">
        <v>73221</v>
      </c>
      <c r="B7431" s="1706">
        <v>1.32</v>
      </c>
      <c r="C7431" s="100" t="s">
        <v>13790</v>
      </c>
      <c r="E7431" s="1705" t="s">
        <v>13580</v>
      </c>
    </row>
    <row r="7432" spans="1:5" ht="15" customHeight="1" x14ac:dyDescent="0.35">
      <c r="A7432" s="1705">
        <v>73221</v>
      </c>
      <c r="B7432" s="1706">
        <v>1.32</v>
      </c>
      <c r="C7432" s="100" t="s">
        <v>13791</v>
      </c>
      <c r="E7432" s="1705" t="s">
        <v>13580</v>
      </c>
    </row>
    <row r="7433" spans="1:5" ht="15" customHeight="1" x14ac:dyDescent="0.35">
      <c r="A7433" s="1705">
        <v>73221</v>
      </c>
      <c r="B7433" s="1706">
        <v>1.32</v>
      </c>
      <c r="C7433" s="100" t="s">
        <v>13792</v>
      </c>
      <c r="E7433" s="1705" t="s">
        <v>13580</v>
      </c>
    </row>
    <row r="7434" spans="1:5" ht="15" customHeight="1" x14ac:dyDescent="0.35">
      <c r="A7434" s="1705">
        <v>73221</v>
      </c>
      <c r="B7434" s="1706">
        <v>1.32</v>
      </c>
      <c r="C7434" s="89" t="s">
        <v>14173</v>
      </c>
    </row>
    <row r="7435" spans="1:5" ht="15" customHeight="1" x14ac:dyDescent="0.35">
      <c r="A7435" s="1705">
        <v>73221</v>
      </c>
      <c r="B7435" s="1706">
        <v>1.32</v>
      </c>
      <c r="C7435" s="89" t="s">
        <v>14174</v>
      </c>
    </row>
    <row r="7436" spans="1:5" ht="15" customHeight="1" x14ac:dyDescent="0.35">
      <c r="A7436" s="1705">
        <v>73222</v>
      </c>
      <c r="B7436" s="1706">
        <v>1.58</v>
      </c>
      <c r="C7436" s="100" t="s">
        <v>2095</v>
      </c>
      <c r="E7436" s="1705" t="s">
        <v>1755</v>
      </c>
    </row>
    <row r="7437" spans="1:5" ht="15" customHeight="1" x14ac:dyDescent="0.35">
      <c r="A7437" s="1705">
        <v>73222</v>
      </c>
      <c r="B7437" s="1706">
        <v>1.58</v>
      </c>
      <c r="C7437" s="100" t="s">
        <v>2096</v>
      </c>
      <c r="E7437" s="1705" t="s">
        <v>1755</v>
      </c>
    </row>
    <row r="7438" spans="1:5" ht="15" customHeight="1" x14ac:dyDescent="0.35">
      <c r="A7438" s="1705">
        <v>73222</v>
      </c>
      <c r="B7438" s="1706">
        <v>1.58</v>
      </c>
      <c r="C7438" s="100" t="s">
        <v>2097</v>
      </c>
      <c r="E7438" s="1705" t="s">
        <v>1755</v>
      </c>
    </row>
    <row r="7439" spans="1:5" ht="15" customHeight="1" x14ac:dyDescent="0.35">
      <c r="A7439" s="1705">
        <v>73222</v>
      </c>
      <c r="B7439" s="1706">
        <v>1.58</v>
      </c>
      <c r="C7439" s="100" t="s">
        <v>2098</v>
      </c>
      <c r="E7439" s="1705" t="s">
        <v>1755</v>
      </c>
    </row>
    <row r="7440" spans="1:5" ht="15" customHeight="1" x14ac:dyDescent="0.35">
      <c r="A7440" s="1705">
        <v>73222</v>
      </c>
      <c r="B7440" s="1706">
        <v>1.58</v>
      </c>
      <c r="C7440" s="100" t="s">
        <v>2099</v>
      </c>
      <c r="E7440" s="1705" t="s">
        <v>1755</v>
      </c>
    </row>
    <row r="7441" spans="1:5" ht="15" customHeight="1" x14ac:dyDescent="0.35">
      <c r="A7441" s="1705">
        <v>73222</v>
      </c>
      <c r="B7441" s="1706">
        <v>1.58</v>
      </c>
      <c r="C7441" s="100" t="s">
        <v>2100</v>
      </c>
      <c r="E7441" s="1705" t="s">
        <v>1755</v>
      </c>
    </row>
    <row r="7442" spans="1:5" ht="15" customHeight="1" x14ac:dyDescent="0.35">
      <c r="A7442" s="1705">
        <v>73222</v>
      </c>
      <c r="B7442" s="1706">
        <v>1.58</v>
      </c>
      <c r="C7442" s="100" t="s">
        <v>2101</v>
      </c>
      <c r="E7442" s="1705" t="s">
        <v>1755</v>
      </c>
    </row>
    <row r="7443" spans="1:5" ht="15" customHeight="1" x14ac:dyDescent="0.35">
      <c r="A7443" s="1705">
        <v>73222</v>
      </c>
      <c r="B7443" s="1706">
        <v>1.58</v>
      </c>
      <c r="C7443" s="100" t="s">
        <v>2102</v>
      </c>
      <c r="E7443" s="1705" t="s">
        <v>1755</v>
      </c>
    </row>
    <row r="7444" spans="1:5" ht="15" customHeight="1" x14ac:dyDescent="0.35">
      <c r="A7444" s="1705">
        <v>73222</v>
      </c>
      <c r="B7444" s="1706">
        <v>1.58</v>
      </c>
      <c r="C7444" s="100" t="s">
        <v>2560</v>
      </c>
      <c r="E7444" s="1705" t="s">
        <v>2237</v>
      </c>
    </row>
    <row r="7445" spans="1:5" ht="15" customHeight="1" x14ac:dyDescent="0.35">
      <c r="A7445" s="1705">
        <v>73222</v>
      </c>
      <c r="B7445" s="1706">
        <v>1.58</v>
      </c>
      <c r="C7445" s="100" t="s">
        <v>2561</v>
      </c>
      <c r="E7445" s="1705" t="s">
        <v>2237</v>
      </c>
    </row>
    <row r="7446" spans="1:5" ht="15" customHeight="1" x14ac:dyDescent="0.35">
      <c r="A7446" s="1705">
        <v>73222</v>
      </c>
      <c r="B7446" s="1706">
        <v>1.58</v>
      </c>
      <c r="C7446" s="100" t="s">
        <v>2562</v>
      </c>
      <c r="E7446" s="1705" t="s">
        <v>2237</v>
      </c>
    </row>
    <row r="7447" spans="1:5" ht="15" customHeight="1" x14ac:dyDescent="0.35">
      <c r="A7447" s="1705">
        <v>73222</v>
      </c>
      <c r="B7447" s="1706">
        <v>1.58</v>
      </c>
      <c r="C7447" s="100" t="s">
        <v>2563</v>
      </c>
      <c r="E7447" s="1705" t="s">
        <v>2237</v>
      </c>
    </row>
    <row r="7448" spans="1:5" ht="15" customHeight="1" x14ac:dyDescent="0.35">
      <c r="A7448" s="1705">
        <v>73222</v>
      </c>
      <c r="B7448" s="1706">
        <v>1.58</v>
      </c>
      <c r="C7448" s="100" t="s">
        <v>2564</v>
      </c>
      <c r="E7448" s="1705" t="s">
        <v>2237</v>
      </c>
    </row>
    <row r="7449" spans="1:5" ht="15" customHeight="1" x14ac:dyDescent="0.35">
      <c r="A7449" s="1705">
        <v>73222</v>
      </c>
      <c r="B7449" s="1706">
        <v>1.58</v>
      </c>
      <c r="C7449" s="100" t="s">
        <v>2565</v>
      </c>
      <c r="E7449" s="1705" t="s">
        <v>2237</v>
      </c>
    </row>
    <row r="7450" spans="1:5" ht="15" customHeight="1" x14ac:dyDescent="0.35">
      <c r="A7450" s="1705">
        <v>73222</v>
      </c>
      <c r="B7450" s="1706">
        <v>1.58</v>
      </c>
      <c r="C7450" s="100" t="s">
        <v>3591</v>
      </c>
      <c r="E7450" s="1705" t="s">
        <v>2994</v>
      </c>
    </row>
    <row r="7451" spans="1:5" ht="15" customHeight="1" x14ac:dyDescent="0.35">
      <c r="A7451" s="1705">
        <v>73222</v>
      </c>
      <c r="B7451" s="1706">
        <v>1.58</v>
      </c>
      <c r="C7451" s="100" t="s">
        <v>3592</v>
      </c>
      <c r="E7451" s="1705" t="s">
        <v>2994</v>
      </c>
    </row>
    <row r="7452" spans="1:5" ht="15" customHeight="1" x14ac:dyDescent="0.35">
      <c r="A7452" s="1705">
        <v>73222</v>
      </c>
      <c r="B7452" s="1706">
        <v>1.58</v>
      </c>
      <c r="C7452" s="100" t="s">
        <v>3593</v>
      </c>
      <c r="E7452" s="1705" t="s">
        <v>2994</v>
      </c>
    </row>
    <row r="7453" spans="1:5" ht="15" customHeight="1" x14ac:dyDescent="0.35">
      <c r="A7453" s="1705">
        <v>73222</v>
      </c>
      <c r="B7453" s="1706">
        <v>1.58</v>
      </c>
      <c r="C7453" s="100" t="s">
        <v>3594</v>
      </c>
      <c r="E7453" s="1705" t="s">
        <v>2994</v>
      </c>
    </row>
    <row r="7454" spans="1:5" ht="15" customHeight="1" x14ac:dyDescent="0.35">
      <c r="A7454" s="1705">
        <v>73222</v>
      </c>
      <c r="B7454" s="1706">
        <v>1.58</v>
      </c>
      <c r="C7454" s="100" t="s">
        <v>3595</v>
      </c>
      <c r="E7454" s="1705" t="s">
        <v>2994</v>
      </c>
    </row>
    <row r="7455" spans="1:5" ht="15" customHeight="1" x14ac:dyDescent="0.35">
      <c r="A7455" s="1705">
        <v>73222</v>
      </c>
      <c r="B7455" s="1706">
        <v>1.58</v>
      </c>
      <c r="C7455" s="100" t="s">
        <v>3596</v>
      </c>
      <c r="E7455" s="1705" t="s">
        <v>2994</v>
      </c>
    </row>
    <row r="7456" spans="1:5" ht="15" customHeight="1" x14ac:dyDescent="0.35">
      <c r="A7456" s="1705">
        <v>73222</v>
      </c>
      <c r="B7456" s="1706">
        <v>1.58</v>
      </c>
      <c r="C7456" s="100" t="s">
        <v>3597</v>
      </c>
      <c r="E7456" s="1705" t="s">
        <v>2994</v>
      </c>
    </row>
    <row r="7457" spans="1:5" ht="15" customHeight="1" x14ac:dyDescent="0.35">
      <c r="A7457" s="1705">
        <v>73222</v>
      </c>
      <c r="B7457" s="1706">
        <v>1.58</v>
      </c>
      <c r="C7457" s="100" t="s">
        <v>3598</v>
      </c>
      <c r="E7457" s="1705" t="s">
        <v>2994</v>
      </c>
    </row>
    <row r="7458" spans="1:5" ht="15" customHeight="1" x14ac:dyDescent="0.35">
      <c r="A7458" s="1705">
        <v>73222</v>
      </c>
      <c r="B7458" s="1706">
        <v>1.58</v>
      </c>
      <c r="C7458" s="100" t="s">
        <v>3599</v>
      </c>
      <c r="E7458" s="1705" t="s">
        <v>2994</v>
      </c>
    </row>
    <row r="7459" spans="1:5" ht="15" customHeight="1" x14ac:dyDescent="0.35">
      <c r="A7459" s="1705">
        <v>73222</v>
      </c>
      <c r="B7459" s="1706">
        <v>1.58</v>
      </c>
      <c r="C7459" s="100" t="s">
        <v>4541</v>
      </c>
      <c r="E7459" s="1705" t="s">
        <v>4266</v>
      </c>
    </row>
    <row r="7460" spans="1:5" ht="15" customHeight="1" x14ac:dyDescent="0.35">
      <c r="A7460" s="1705">
        <v>73222</v>
      </c>
      <c r="B7460" s="1706">
        <v>1.58</v>
      </c>
      <c r="C7460" s="100" t="s">
        <v>4542</v>
      </c>
      <c r="E7460" s="1705" t="s">
        <v>4266</v>
      </c>
    </row>
    <row r="7461" spans="1:5" ht="15" customHeight="1" x14ac:dyDescent="0.35">
      <c r="A7461" s="1705">
        <v>73222</v>
      </c>
      <c r="B7461" s="1706">
        <v>1.58</v>
      </c>
      <c r="C7461" s="100" t="s">
        <v>5388</v>
      </c>
      <c r="E7461" s="100" t="s">
        <v>5155</v>
      </c>
    </row>
    <row r="7462" spans="1:5" ht="15" customHeight="1" x14ac:dyDescent="0.35">
      <c r="A7462" s="1705">
        <v>73222</v>
      </c>
      <c r="B7462" s="1706">
        <v>1.58</v>
      </c>
      <c r="C7462" s="100" t="s">
        <v>5389</v>
      </c>
      <c r="E7462" s="100" t="s">
        <v>5155</v>
      </c>
    </row>
    <row r="7463" spans="1:5" ht="15" customHeight="1" x14ac:dyDescent="0.35">
      <c r="A7463" s="1705">
        <v>73222</v>
      </c>
      <c r="B7463" s="1736">
        <v>1.58</v>
      </c>
      <c r="C7463" s="100" t="s">
        <v>5390</v>
      </c>
      <c r="E7463" s="100" t="s">
        <v>5155</v>
      </c>
    </row>
    <row r="7464" spans="1:5" ht="15" customHeight="1" x14ac:dyDescent="0.35">
      <c r="A7464" s="1705">
        <v>73222</v>
      </c>
      <c r="B7464" s="1736">
        <v>1.58</v>
      </c>
      <c r="C7464" s="100" t="s">
        <v>5391</v>
      </c>
      <c r="E7464" s="100" t="s">
        <v>5155</v>
      </c>
    </row>
    <row r="7465" spans="1:5" ht="15" customHeight="1" x14ac:dyDescent="0.35">
      <c r="A7465" s="1705">
        <v>73222</v>
      </c>
      <c r="B7465" s="1736">
        <v>1.58</v>
      </c>
      <c r="C7465" s="100" t="s">
        <v>5392</v>
      </c>
      <c r="E7465" s="100" t="s">
        <v>5155</v>
      </c>
    </row>
    <row r="7466" spans="1:5" ht="15" customHeight="1" x14ac:dyDescent="0.35">
      <c r="A7466" s="1705">
        <v>73222</v>
      </c>
      <c r="B7466" s="1736">
        <v>1.58</v>
      </c>
      <c r="C7466" s="100" t="s">
        <v>5393</v>
      </c>
      <c r="E7466" s="100" t="s">
        <v>5155</v>
      </c>
    </row>
    <row r="7467" spans="1:5" ht="15" customHeight="1" x14ac:dyDescent="0.35">
      <c r="A7467" s="1705">
        <v>73222</v>
      </c>
      <c r="B7467" s="1706">
        <v>1.58</v>
      </c>
      <c r="C7467" s="100" t="s">
        <v>6436</v>
      </c>
      <c r="E7467" s="100" t="s">
        <v>6110</v>
      </c>
    </row>
    <row r="7468" spans="1:5" ht="15" customHeight="1" x14ac:dyDescent="0.35">
      <c r="A7468" s="1705">
        <v>73222</v>
      </c>
      <c r="B7468" s="1706">
        <v>1.58</v>
      </c>
      <c r="C7468" s="100" t="s">
        <v>6694</v>
      </c>
      <c r="E7468" s="1705" t="s">
        <v>6556</v>
      </c>
    </row>
    <row r="7469" spans="1:5" ht="15" customHeight="1" x14ac:dyDescent="0.35">
      <c r="A7469" s="1705">
        <v>73222</v>
      </c>
      <c r="B7469" s="1706">
        <v>1.58</v>
      </c>
      <c r="C7469" s="100" t="s">
        <v>6695</v>
      </c>
      <c r="E7469" s="1705" t="s">
        <v>6556</v>
      </c>
    </row>
    <row r="7470" spans="1:5" ht="15" customHeight="1" x14ac:dyDescent="0.35">
      <c r="A7470" s="1705">
        <v>73222</v>
      </c>
      <c r="B7470" s="1706">
        <v>1.58</v>
      </c>
      <c r="C7470" s="100" t="s">
        <v>6864</v>
      </c>
      <c r="E7470" s="1705" t="s">
        <v>6737</v>
      </c>
    </row>
    <row r="7471" spans="1:5" ht="15" customHeight="1" x14ac:dyDescent="0.35">
      <c r="A7471" s="1705">
        <v>73222</v>
      </c>
      <c r="B7471" s="1706">
        <v>1.58</v>
      </c>
      <c r="C7471" s="100" t="s">
        <v>6865</v>
      </c>
      <c r="E7471" s="1705" t="s">
        <v>6737</v>
      </c>
    </row>
    <row r="7472" spans="1:5" ht="15" customHeight="1" x14ac:dyDescent="0.35">
      <c r="A7472" s="1705">
        <v>73222</v>
      </c>
      <c r="B7472" s="1706">
        <v>1.58</v>
      </c>
      <c r="C7472" s="100" t="s">
        <v>6866</v>
      </c>
      <c r="E7472" s="1705" t="s">
        <v>6737</v>
      </c>
    </row>
    <row r="7473" spans="1:5" ht="15" customHeight="1" x14ac:dyDescent="0.35">
      <c r="A7473" s="1705">
        <v>73222</v>
      </c>
      <c r="B7473" s="1706">
        <v>1.58</v>
      </c>
      <c r="C7473" s="100" t="s">
        <v>6867</v>
      </c>
      <c r="E7473" s="1705" t="s">
        <v>6737</v>
      </c>
    </row>
    <row r="7474" spans="1:5" ht="15" customHeight="1" x14ac:dyDescent="0.35">
      <c r="A7474" s="1705">
        <v>73222</v>
      </c>
      <c r="B7474" s="1706">
        <v>1.58</v>
      </c>
      <c r="C7474" s="100" t="s">
        <v>6868</v>
      </c>
      <c r="E7474" s="1705" t="s">
        <v>6737</v>
      </c>
    </row>
    <row r="7475" spans="1:5" ht="15" customHeight="1" x14ac:dyDescent="0.35">
      <c r="A7475" s="1705">
        <v>73222</v>
      </c>
      <c r="B7475" s="1706">
        <v>1.58</v>
      </c>
      <c r="C7475" s="100" t="s">
        <v>6869</v>
      </c>
      <c r="E7475" s="1705" t="s">
        <v>6737</v>
      </c>
    </row>
    <row r="7476" spans="1:5" ht="15" customHeight="1" x14ac:dyDescent="0.35">
      <c r="A7476" s="1705">
        <v>73222</v>
      </c>
      <c r="B7476" s="1706">
        <v>1.58</v>
      </c>
      <c r="C7476" s="100" t="s">
        <v>6864</v>
      </c>
      <c r="E7476" s="1705" t="s">
        <v>7428</v>
      </c>
    </row>
    <row r="7477" spans="1:5" ht="15" customHeight="1" x14ac:dyDescent="0.35">
      <c r="A7477" s="1705">
        <v>73222</v>
      </c>
      <c r="B7477" s="1706">
        <v>1.58</v>
      </c>
      <c r="C7477" s="100" t="s">
        <v>7836</v>
      </c>
      <c r="E7477" s="1705" t="s">
        <v>7428</v>
      </c>
    </row>
    <row r="7478" spans="1:5" ht="15" customHeight="1" x14ac:dyDescent="0.35">
      <c r="A7478" s="1705">
        <v>73222</v>
      </c>
      <c r="B7478" s="1706">
        <v>1.58</v>
      </c>
      <c r="C7478" s="100" t="s">
        <v>6866</v>
      </c>
      <c r="E7478" s="1705" t="s">
        <v>7428</v>
      </c>
    </row>
    <row r="7479" spans="1:5" ht="15" customHeight="1" x14ac:dyDescent="0.35">
      <c r="A7479" s="1705">
        <v>73222</v>
      </c>
      <c r="B7479" s="1706">
        <v>1.58</v>
      </c>
      <c r="C7479" s="100" t="s">
        <v>6867</v>
      </c>
      <c r="E7479" s="1705" t="s">
        <v>7428</v>
      </c>
    </row>
    <row r="7480" spans="1:5" ht="15" customHeight="1" x14ac:dyDescent="0.35">
      <c r="A7480" s="1705">
        <v>73222</v>
      </c>
      <c r="B7480" s="1706">
        <v>1.58</v>
      </c>
      <c r="C7480" s="100" t="s">
        <v>7837</v>
      </c>
      <c r="E7480" s="1705" t="s">
        <v>7428</v>
      </c>
    </row>
    <row r="7481" spans="1:5" ht="15" customHeight="1" x14ac:dyDescent="0.35">
      <c r="A7481" s="1705">
        <v>73222</v>
      </c>
      <c r="B7481" s="1706">
        <v>1.58</v>
      </c>
      <c r="C7481" s="100" t="s">
        <v>6869</v>
      </c>
      <c r="E7481" s="1705" t="s">
        <v>7428</v>
      </c>
    </row>
    <row r="7482" spans="1:5" ht="15" customHeight="1" x14ac:dyDescent="0.35">
      <c r="A7482" s="1705">
        <v>73222</v>
      </c>
      <c r="B7482" s="1706">
        <v>1.58</v>
      </c>
      <c r="C7482" s="100" t="s">
        <v>9038</v>
      </c>
      <c r="E7482" s="1705" t="s">
        <v>8689</v>
      </c>
    </row>
    <row r="7483" spans="1:5" ht="15" customHeight="1" x14ac:dyDescent="0.35">
      <c r="A7483" s="1705">
        <v>73222</v>
      </c>
      <c r="B7483" s="1706">
        <v>1.58</v>
      </c>
      <c r="C7483" s="100" t="s">
        <v>9488</v>
      </c>
      <c r="E7483" s="1738" t="s">
        <v>9126</v>
      </c>
    </row>
    <row r="7484" spans="1:5" ht="15" customHeight="1" x14ac:dyDescent="0.35">
      <c r="A7484" s="1705">
        <v>73222</v>
      </c>
      <c r="B7484" s="1706">
        <v>1.58</v>
      </c>
      <c r="C7484" s="100" t="s">
        <v>9489</v>
      </c>
      <c r="E7484" s="1738" t="s">
        <v>9126</v>
      </c>
    </row>
    <row r="7485" spans="1:5" ht="15" customHeight="1" x14ac:dyDescent="0.35">
      <c r="A7485" s="1705">
        <v>73222</v>
      </c>
      <c r="B7485" s="1706">
        <v>1.58</v>
      </c>
      <c r="C7485" s="100" t="s">
        <v>9490</v>
      </c>
      <c r="E7485" s="1738" t="s">
        <v>9126</v>
      </c>
    </row>
    <row r="7486" spans="1:5" ht="15" customHeight="1" x14ac:dyDescent="0.35">
      <c r="A7486" s="1705">
        <v>73222</v>
      </c>
      <c r="B7486" s="1706">
        <v>1.58</v>
      </c>
      <c r="C7486" s="100" t="s">
        <v>9491</v>
      </c>
      <c r="E7486" s="1738" t="s">
        <v>9126</v>
      </c>
    </row>
    <row r="7487" spans="1:5" ht="15" customHeight="1" x14ac:dyDescent="0.35">
      <c r="A7487" s="1705">
        <v>73222</v>
      </c>
      <c r="B7487" s="1706">
        <v>1.58</v>
      </c>
      <c r="C7487" s="100" t="s">
        <v>9492</v>
      </c>
      <c r="E7487" s="1738" t="s">
        <v>9126</v>
      </c>
    </row>
    <row r="7488" spans="1:5" ht="15" customHeight="1" x14ac:dyDescent="0.35">
      <c r="A7488" s="1705">
        <v>73222</v>
      </c>
      <c r="B7488" s="1706">
        <v>1.58</v>
      </c>
      <c r="C7488" s="100" t="s">
        <v>9493</v>
      </c>
      <c r="E7488" s="1738" t="s">
        <v>9126</v>
      </c>
    </row>
    <row r="7489" spans="1:9" ht="15" customHeight="1" x14ac:dyDescent="0.35">
      <c r="A7489" s="1705">
        <v>73222</v>
      </c>
      <c r="B7489" s="1706">
        <v>1.58</v>
      </c>
      <c r="C7489" s="100" t="s">
        <v>10119</v>
      </c>
      <c r="E7489" s="1705" t="s">
        <v>9583</v>
      </c>
    </row>
    <row r="7490" spans="1:9" ht="15" customHeight="1" x14ac:dyDescent="0.35">
      <c r="A7490" s="1705">
        <v>73222</v>
      </c>
      <c r="B7490" s="1706">
        <v>1.58</v>
      </c>
      <c r="C7490" s="100" t="s">
        <v>10120</v>
      </c>
      <c r="E7490" s="1705" t="s">
        <v>9583</v>
      </c>
    </row>
    <row r="7491" spans="1:9" ht="15" customHeight="1" x14ac:dyDescent="0.35">
      <c r="A7491" s="1705">
        <v>73222</v>
      </c>
      <c r="B7491" s="1706">
        <v>1.58</v>
      </c>
      <c r="C7491" s="100" t="s">
        <v>10121</v>
      </c>
      <c r="E7491" s="1705" t="s">
        <v>9583</v>
      </c>
    </row>
    <row r="7492" spans="1:9" ht="15" customHeight="1" x14ac:dyDescent="0.35">
      <c r="A7492" s="1705">
        <v>73222</v>
      </c>
      <c r="B7492" s="1706">
        <v>1.58</v>
      </c>
      <c r="C7492" s="100" t="s">
        <v>10122</v>
      </c>
      <c r="E7492" s="1705" t="s">
        <v>9583</v>
      </c>
    </row>
    <row r="7493" spans="1:9" ht="15" customHeight="1" x14ac:dyDescent="0.35">
      <c r="A7493" s="1705">
        <v>73222</v>
      </c>
      <c r="B7493" s="1706">
        <v>1.58</v>
      </c>
      <c r="C7493" s="100" t="s">
        <v>10123</v>
      </c>
      <c r="E7493" s="1705" t="s">
        <v>9583</v>
      </c>
    </row>
    <row r="7494" spans="1:9" ht="15" customHeight="1" x14ac:dyDescent="0.35">
      <c r="A7494" s="1705">
        <v>73222</v>
      </c>
      <c r="B7494" s="1706">
        <v>1.58</v>
      </c>
      <c r="C7494" s="100" t="s">
        <v>10124</v>
      </c>
      <c r="E7494" s="1705" t="s">
        <v>9583</v>
      </c>
    </row>
    <row r="7495" spans="1:9" ht="15" customHeight="1" x14ac:dyDescent="0.35">
      <c r="A7495" s="1705">
        <v>73222</v>
      </c>
      <c r="B7495" s="1706">
        <v>1.58</v>
      </c>
      <c r="C7495" s="100" t="s">
        <v>10125</v>
      </c>
      <c r="E7495" s="1705" t="s">
        <v>9583</v>
      </c>
      <c r="F7495" s="100"/>
      <c r="I7495" s="100"/>
    </row>
    <row r="7496" spans="1:9" ht="15" customHeight="1" x14ac:dyDescent="0.35">
      <c r="A7496" s="1705">
        <v>73222</v>
      </c>
      <c r="B7496" s="1706">
        <v>1.58</v>
      </c>
      <c r="C7496" s="100" t="s">
        <v>10126</v>
      </c>
      <c r="E7496" s="1705" t="s">
        <v>9583</v>
      </c>
    </row>
    <row r="7497" spans="1:9" ht="15" customHeight="1" x14ac:dyDescent="0.35">
      <c r="A7497" s="1705">
        <v>73222</v>
      </c>
      <c r="B7497" s="1706">
        <v>1.58</v>
      </c>
      <c r="C7497" s="100" t="s">
        <v>5388</v>
      </c>
      <c r="E7497" s="1705" t="s">
        <v>9583</v>
      </c>
    </row>
    <row r="7498" spans="1:9" ht="15" customHeight="1" x14ac:dyDescent="0.35">
      <c r="A7498" s="1705">
        <v>73222</v>
      </c>
      <c r="B7498" s="1706">
        <v>1.58</v>
      </c>
      <c r="C7498" s="100" t="s">
        <v>5389</v>
      </c>
      <c r="E7498" s="1705" t="s">
        <v>9583</v>
      </c>
    </row>
    <row r="7499" spans="1:9" ht="15" customHeight="1" x14ac:dyDescent="0.35">
      <c r="A7499" s="1705">
        <v>73222</v>
      </c>
      <c r="B7499" s="1706">
        <v>1.58</v>
      </c>
      <c r="C7499" s="100" t="s">
        <v>5390</v>
      </c>
      <c r="E7499" s="1705" t="s">
        <v>9583</v>
      </c>
    </row>
    <row r="7500" spans="1:9" ht="15" customHeight="1" x14ac:dyDescent="0.35">
      <c r="A7500" s="1705">
        <v>73222</v>
      </c>
      <c r="B7500" s="1706">
        <v>1.58</v>
      </c>
      <c r="C7500" s="100" t="s">
        <v>5391</v>
      </c>
      <c r="E7500" s="1705" t="s">
        <v>9583</v>
      </c>
    </row>
    <row r="7501" spans="1:9" ht="15" customHeight="1" x14ac:dyDescent="0.35">
      <c r="A7501" s="1705">
        <v>73222</v>
      </c>
      <c r="B7501" s="1706">
        <v>1.58</v>
      </c>
      <c r="C7501" s="100" t="s">
        <v>10127</v>
      </c>
      <c r="E7501" s="1705" t="s">
        <v>9583</v>
      </c>
    </row>
    <row r="7502" spans="1:9" ht="15" customHeight="1" x14ac:dyDescent="0.35">
      <c r="A7502" s="1705">
        <v>73222</v>
      </c>
      <c r="B7502" s="1706">
        <v>1.58</v>
      </c>
      <c r="C7502" s="100" t="s">
        <v>10128</v>
      </c>
      <c r="E7502" s="1705" t="s">
        <v>9583</v>
      </c>
    </row>
    <row r="7503" spans="1:9" ht="15" customHeight="1" x14ac:dyDescent="0.35">
      <c r="A7503" s="1705">
        <v>73222</v>
      </c>
      <c r="B7503" s="1706">
        <v>1.58</v>
      </c>
      <c r="C7503" s="100" t="s">
        <v>5392</v>
      </c>
      <c r="E7503" s="1705" t="s">
        <v>9583</v>
      </c>
    </row>
    <row r="7504" spans="1:9" ht="15" customHeight="1" x14ac:dyDescent="0.35">
      <c r="A7504" s="1705">
        <v>73222</v>
      </c>
      <c r="B7504" s="1706">
        <v>1.58</v>
      </c>
      <c r="C7504" s="100" t="s">
        <v>5393</v>
      </c>
      <c r="E7504" s="1705" t="s">
        <v>9583</v>
      </c>
    </row>
    <row r="7505" spans="1:5" ht="15" customHeight="1" x14ac:dyDescent="0.35">
      <c r="A7505" s="1705">
        <v>73222</v>
      </c>
      <c r="B7505" s="1706">
        <v>1.58</v>
      </c>
      <c r="C7505" s="89" t="s">
        <v>11868</v>
      </c>
      <c r="E7505" s="1705" t="s">
        <v>10273</v>
      </c>
    </row>
    <row r="7506" spans="1:5" ht="15" customHeight="1" x14ac:dyDescent="0.35">
      <c r="A7506" s="1705">
        <v>73222</v>
      </c>
      <c r="B7506" s="1706">
        <v>1.58</v>
      </c>
      <c r="C7506" s="89" t="s">
        <v>11869</v>
      </c>
      <c r="E7506" s="1705" t="s">
        <v>10273</v>
      </c>
    </row>
    <row r="7507" spans="1:5" ht="15" customHeight="1" x14ac:dyDescent="0.35">
      <c r="A7507" s="1705">
        <v>73222</v>
      </c>
      <c r="B7507" s="1706">
        <v>1.58</v>
      </c>
      <c r="C7507" s="100" t="s">
        <v>11870</v>
      </c>
      <c r="E7507" s="1705" t="s">
        <v>10273</v>
      </c>
    </row>
    <row r="7508" spans="1:5" ht="15" customHeight="1" x14ac:dyDescent="0.35">
      <c r="A7508" s="1705">
        <v>73222</v>
      </c>
      <c r="B7508" s="1706">
        <v>1.58</v>
      </c>
      <c r="C7508" s="100" t="s">
        <v>12413</v>
      </c>
      <c r="E7508" s="100" t="s">
        <v>12088</v>
      </c>
    </row>
    <row r="7509" spans="1:5" ht="15" customHeight="1" x14ac:dyDescent="0.35">
      <c r="A7509" s="1705">
        <v>73222</v>
      </c>
      <c r="B7509" s="1706">
        <v>1.58</v>
      </c>
      <c r="C7509" s="100" t="s">
        <v>12414</v>
      </c>
      <c r="E7509" s="100" t="s">
        <v>12088</v>
      </c>
    </row>
    <row r="7510" spans="1:5" ht="15" customHeight="1" x14ac:dyDescent="0.35">
      <c r="A7510" s="1705">
        <v>73222</v>
      </c>
      <c r="B7510" s="1706">
        <v>1.58</v>
      </c>
      <c r="C7510" s="100" t="s">
        <v>13251</v>
      </c>
      <c r="E7510" s="1705" t="s">
        <v>12542</v>
      </c>
    </row>
    <row r="7511" spans="1:5" ht="15" customHeight="1" x14ac:dyDescent="0.35">
      <c r="A7511" s="1705">
        <v>73222</v>
      </c>
      <c r="B7511" s="1706">
        <v>1.58</v>
      </c>
      <c r="C7511" s="100" t="s">
        <v>13252</v>
      </c>
      <c r="E7511" s="1705" t="s">
        <v>12542</v>
      </c>
    </row>
    <row r="7512" spans="1:5" ht="15" customHeight="1" x14ac:dyDescent="0.35">
      <c r="A7512" s="1705">
        <v>73222</v>
      </c>
      <c r="B7512" s="1706">
        <v>1.58</v>
      </c>
      <c r="C7512" s="100" t="s">
        <v>13253</v>
      </c>
      <c r="E7512" s="1705" t="s">
        <v>12542</v>
      </c>
    </row>
    <row r="7513" spans="1:5" ht="15" customHeight="1" x14ac:dyDescent="0.35">
      <c r="A7513" s="1705">
        <v>73222</v>
      </c>
      <c r="B7513" s="1706">
        <v>1.58</v>
      </c>
      <c r="C7513" s="89" t="s">
        <v>13254</v>
      </c>
      <c r="E7513" s="1705" t="s">
        <v>12542</v>
      </c>
    </row>
    <row r="7514" spans="1:5" ht="15" customHeight="1" x14ac:dyDescent="0.35">
      <c r="A7514" s="1705">
        <v>73222</v>
      </c>
      <c r="B7514" s="1706">
        <v>1.58</v>
      </c>
      <c r="C7514" s="100" t="s">
        <v>13255</v>
      </c>
      <c r="E7514" s="1705" t="s">
        <v>12542</v>
      </c>
    </row>
    <row r="7515" spans="1:5" ht="15" customHeight="1" x14ac:dyDescent="0.35">
      <c r="A7515" s="1705">
        <v>73222</v>
      </c>
      <c r="B7515" s="1706">
        <v>1.58</v>
      </c>
      <c r="C7515" s="100" t="s">
        <v>13256</v>
      </c>
      <c r="E7515" s="1705" t="s">
        <v>12542</v>
      </c>
    </row>
    <row r="7516" spans="1:5" ht="15" customHeight="1" x14ac:dyDescent="0.35">
      <c r="A7516" s="1705">
        <v>73222</v>
      </c>
      <c r="B7516" s="1706">
        <v>1.58</v>
      </c>
      <c r="C7516" s="100" t="s">
        <v>13257</v>
      </c>
      <c r="E7516" s="1705" t="s">
        <v>12542</v>
      </c>
    </row>
    <row r="7517" spans="1:5" ht="15" customHeight="1" x14ac:dyDescent="0.35">
      <c r="A7517" s="1705">
        <v>73222</v>
      </c>
      <c r="B7517" s="1706">
        <v>1.58</v>
      </c>
      <c r="C7517" s="100" t="s">
        <v>13258</v>
      </c>
      <c r="E7517" s="1705" t="s">
        <v>12542</v>
      </c>
    </row>
    <row r="7518" spans="1:5" ht="15" customHeight="1" x14ac:dyDescent="0.35">
      <c r="A7518" s="1705">
        <v>73222</v>
      </c>
      <c r="B7518" s="1706">
        <v>1.58</v>
      </c>
      <c r="C7518" s="100" t="s">
        <v>13259</v>
      </c>
      <c r="E7518" s="1705" t="s">
        <v>12542</v>
      </c>
    </row>
    <row r="7519" spans="1:5" ht="15" customHeight="1" x14ac:dyDescent="0.35">
      <c r="A7519" s="1705">
        <v>73222</v>
      </c>
      <c r="B7519" s="1706">
        <v>1.58</v>
      </c>
      <c r="C7519" s="100" t="s">
        <v>13260</v>
      </c>
      <c r="E7519" s="1705" t="s">
        <v>12542</v>
      </c>
    </row>
    <row r="7520" spans="1:5" ht="15" customHeight="1" x14ac:dyDescent="0.35">
      <c r="A7520" s="1705">
        <v>73222</v>
      </c>
      <c r="B7520" s="1706">
        <v>1.58</v>
      </c>
      <c r="C7520" s="100" t="s">
        <v>13261</v>
      </c>
      <c r="E7520" s="1705" t="s">
        <v>12542</v>
      </c>
    </row>
    <row r="7521" spans="1:9" ht="15" customHeight="1" x14ac:dyDescent="0.35">
      <c r="A7521" s="1705">
        <v>73222</v>
      </c>
      <c r="B7521" s="1706">
        <v>1.58</v>
      </c>
      <c r="C7521" s="100" t="s">
        <v>13262</v>
      </c>
      <c r="E7521" s="1705" t="s">
        <v>12542</v>
      </c>
    </row>
    <row r="7522" spans="1:9" ht="15" customHeight="1" x14ac:dyDescent="0.35">
      <c r="A7522" s="1705">
        <v>73222</v>
      </c>
      <c r="B7522" s="1706">
        <v>1.58</v>
      </c>
      <c r="C7522" s="100" t="s">
        <v>13263</v>
      </c>
      <c r="E7522" s="1705" t="s">
        <v>12542</v>
      </c>
    </row>
    <row r="7523" spans="1:9" ht="15" customHeight="1" x14ac:dyDescent="0.35">
      <c r="A7523" s="1705">
        <v>73222</v>
      </c>
      <c r="B7523" s="1706">
        <v>1.58</v>
      </c>
      <c r="C7523" s="100" t="s">
        <v>13264</v>
      </c>
      <c r="E7523" s="1705" t="s">
        <v>12542</v>
      </c>
    </row>
    <row r="7524" spans="1:9" ht="15" customHeight="1" x14ac:dyDescent="0.35">
      <c r="A7524" s="1705">
        <v>73222</v>
      </c>
      <c r="B7524" s="1706">
        <v>1.58</v>
      </c>
      <c r="C7524" s="100" t="s">
        <v>4105</v>
      </c>
      <c r="E7524" s="1705" t="s">
        <v>13383</v>
      </c>
    </row>
    <row r="7525" spans="1:9" ht="15" customHeight="1" x14ac:dyDescent="0.35">
      <c r="A7525" s="1705">
        <v>73222</v>
      </c>
      <c r="B7525" s="1706">
        <v>1.58</v>
      </c>
      <c r="C7525" s="100" t="s">
        <v>4106</v>
      </c>
      <c r="E7525" s="1705" t="s">
        <v>13383</v>
      </c>
    </row>
    <row r="7526" spans="1:9" ht="15" customHeight="1" x14ac:dyDescent="0.35">
      <c r="A7526" s="1705">
        <v>73222</v>
      </c>
      <c r="B7526" s="1706">
        <v>1.58</v>
      </c>
      <c r="C7526" s="100" t="s">
        <v>13824</v>
      </c>
      <c r="E7526" s="1705" t="s">
        <v>13580</v>
      </c>
      <c r="F7526" s="100"/>
      <c r="I7526" s="100"/>
    </row>
    <row r="7527" spans="1:9" ht="15" customHeight="1" x14ac:dyDescent="0.35">
      <c r="A7527" s="1705">
        <v>73222</v>
      </c>
      <c r="B7527" s="1706">
        <v>1.58</v>
      </c>
      <c r="C7527" s="100" t="s">
        <v>13825</v>
      </c>
      <c r="E7527" s="1705" t="s">
        <v>13580</v>
      </c>
    </row>
    <row r="7528" spans="1:9" ht="15" customHeight="1" x14ac:dyDescent="0.35">
      <c r="A7528" s="1705">
        <v>73223</v>
      </c>
      <c r="B7528" s="1706">
        <v>2.1</v>
      </c>
      <c r="C7528" s="100" t="s">
        <v>2975</v>
      </c>
      <c r="E7528" s="1705" t="s">
        <v>19</v>
      </c>
    </row>
    <row r="7529" spans="1:9" ht="15" customHeight="1" x14ac:dyDescent="0.35">
      <c r="A7529" s="1705">
        <v>73223</v>
      </c>
      <c r="B7529" s="1706">
        <v>2.1</v>
      </c>
      <c r="C7529" s="100" t="s">
        <v>2976</v>
      </c>
      <c r="E7529" s="1705" t="s">
        <v>19</v>
      </c>
    </row>
    <row r="7530" spans="1:9" ht="15" customHeight="1" x14ac:dyDescent="0.35">
      <c r="A7530" s="1705">
        <v>73223</v>
      </c>
      <c r="B7530" s="1706">
        <v>2.1</v>
      </c>
      <c r="C7530" s="100" t="s">
        <v>2977</v>
      </c>
      <c r="E7530" s="1705" t="s">
        <v>19</v>
      </c>
    </row>
    <row r="7531" spans="1:9" ht="15" customHeight="1" x14ac:dyDescent="0.35">
      <c r="A7531" s="1705">
        <v>73223</v>
      </c>
      <c r="B7531" s="1706">
        <v>2.1</v>
      </c>
      <c r="C7531" s="100" t="s">
        <v>1228</v>
      </c>
      <c r="E7531" s="1705" t="s">
        <v>879</v>
      </c>
    </row>
    <row r="7532" spans="1:9" ht="15" customHeight="1" x14ac:dyDescent="0.35">
      <c r="A7532" s="1705">
        <v>73223</v>
      </c>
      <c r="B7532" s="1706">
        <v>2.1</v>
      </c>
      <c r="C7532" s="100" t="s">
        <v>1229</v>
      </c>
      <c r="E7532" s="1705" t="s">
        <v>879</v>
      </c>
    </row>
    <row r="7533" spans="1:9" ht="15" customHeight="1" x14ac:dyDescent="0.35">
      <c r="A7533" s="1705">
        <v>73223</v>
      </c>
      <c r="B7533" s="1706">
        <v>2.1</v>
      </c>
      <c r="C7533" s="100" t="s">
        <v>1230</v>
      </c>
      <c r="E7533" s="1705" t="s">
        <v>879</v>
      </c>
    </row>
    <row r="7534" spans="1:9" ht="15" customHeight="1" x14ac:dyDescent="0.35">
      <c r="A7534" s="1705">
        <v>73223</v>
      </c>
      <c r="B7534" s="1706">
        <v>2.1</v>
      </c>
      <c r="C7534" s="100" t="s">
        <v>1231</v>
      </c>
      <c r="E7534" s="1705" t="s">
        <v>879</v>
      </c>
    </row>
    <row r="7535" spans="1:9" ht="15" customHeight="1" x14ac:dyDescent="0.35">
      <c r="A7535" s="1705">
        <v>73223</v>
      </c>
      <c r="B7535" s="1706">
        <v>2.1</v>
      </c>
      <c r="C7535" s="100" t="s">
        <v>1232</v>
      </c>
      <c r="E7535" s="1705" t="s">
        <v>879</v>
      </c>
    </row>
    <row r="7536" spans="1:9" ht="15" customHeight="1" x14ac:dyDescent="0.35">
      <c r="A7536" s="1705">
        <v>73223</v>
      </c>
      <c r="B7536" s="1706">
        <v>2.1</v>
      </c>
      <c r="C7536" s="100" t="s">
        <v>1233</v>
      </c>
      <c r="E7536" s="1705" t="s">
        <v>879</v>
      </c>
    </row>
    <row r="7537" spans="1:9" ht="15" customHeight="1" x14ac:dyDescent="0.35">
      <c r="A7537" s="1705">
        <v>73223</v>
      </c>
      <c r="B7537" s="1706">
        <v>2.1</v>
      </c>
      <c r="C7537" s="100" t="s">
        <v>1234</v>
      </c>
      <c r="E7537" s="1705" t="s">
        <v>879</v>
      </c>
      <c r="F7537" s="100"/>
      <c r="I7537" s="100"/>
    </row>
    <row r="7538" spans="1:9" ht="15" customHeight="1" x14ac:dyDescent="0.35">
      <c r="A7538" s="1705">
        <v>73223</v>
      </c>
      <c r="B7538" s="1706">
        <v>2.1</v>
      </c>
      <c r="C7538" s="100" t="s">
        <v>1235</v>
      </c>
      <c r="E7538" s="1705" t="s">
        <v>879</v>
      </c>
    </row>
    <row r="7539" spans="1:9" ht="15" customHeight="1" x14ac:dyDescent="0.35">
      <c r="A7539" s="1705">
        <v>73223</v>
      </c>
      <c r="B7539" s="1706">
        <v>2.1</v>
      </c>
      <c r="C7539" s="100" t="s">
        <v>1236</v>
      </c>
      <c r="E7539" s="1705" t="s">
        <v>879</v>
      </c>
      <c r="F7539" s="100"/>
      <c r="I7539" s="100"/>
    </row>
    <row r="7540" spans="1:9" ht="15" customHeight="1" x14ac:dyDescent="0.35">
      <c r="A7540" s="1705">
        <v>73223</v>
      </c>
      <c r="B7540" s="1706">
        <v>2.1</v>
      </c>
      <c r="C7540" s="100" t="s">
        <v>1237</v>
      </c>
      <c r="E7540" s="1705" t="s">
        <v>879</v>
      </c>
    </row>
    <row r="7541" spans="1:9" ht="15" customHeight="1" x14ac:dyDescent="0.35">
      <c r="A7541" s="1705">
        <v>73223</v>
      </c>
      <c r="B7541" s="1706">
        <v>2.1</v>
      </c>
      <c r="C7541" s="100" t="s">
        <v>2179</v>
      </c>
      <c r="E7541" s="1705" t="s">
        <v>1755</v>
      </c>
    </row>
    <row r="7542" spans="1:9" ht="15" customHeight="1" x14ac:dyDescent="0.35">
      <c r="A7542" s="1705">
        <v>73223</v>
      </c>
      <c r="B7542" s="1706">
        <v>2.1</v>
      </c>
      <c r="C7542" s="89" t="s">
        <v>2180</v>
      </c>
      <c r="E7542" s="1705" t="s">
        <v>1755</v>
      </c>
    </row>
    <row r="7543" spans="1:9" x14ac:dyDescent="0.35">
      <c r="A7543" s="1705">
        <v>73223</v>
      </c>
      <c r="B7543" s="1706">
        <v>2.1</v>
      </c>
      <c r="C7543" s="100" t="s">
        <v>2181</v>
      </c>
      <c r="E7543" s="1705" t="s">
        <v>1755</v>
      </c>
    </row>
    <row r="7544" spans="1:9" ht="15" customHeight="1" x14ac:dyDescent="0.35">
      <c r="A7544" s="1705">
        <v>73223</v>
      </c>
      <c r="B7544" s="1706">
        <v>2.1</v>
      </c>
      <c r="C7544" s="89" t="s">
        <v>2182</v>
      </c>
      <c r="E7544" s="1705" t="s">
        <v>1755</v>
      </c>
    </row>
    <row r="7545" spans="1:9" ht="15" customHeight="1" x14ac:dyDescent="0.35">
      <c r="A7545" s="1705">
        <v>73223</v>
      </c>
      <c r="B7545" s="1706">
        <v>2.1</v>
      </c>
      <c r="C7545" s="100" t="s">
        <v>2183</v>
      </c>
      <c r="E7545" s="1705" t="s">
        <v>1755</v>
      </c>
    </row>
    <row r="7546" spans="1:9" ht="15" customHeight="1" x14ac:dyDescent="0.35">
      <c r="A7546" s="1705">
        <v>73223</v>
      </c>
      <c r="B7546" s="1706">
        <v>2.1</v>
      </c>
      <c r="C7546" s="100" t="s">
        <v>2184</v>
      </c>
      <c r="E7546" s="1705" t="s">
        <v>1755</v>
      </c>
    </row>
    <row r="7547" spans="1:9" ht="15" customHeight="1" x14ac:dyDescent="0.35">
      <c r="A7547" s="1705">
        <v>73223</v>
      </c>
      <c r="B7547" s="1706">
        <v>2.1</v>
      </c>
      <c r="C7547" s="89" t="s">
        <v>2185</v>
      </c>
      <c r="E7547" s="1705" t="s">
        <v>1755</v>
      </c>
    </row>
    <row r="7548" spans="1:9" ht="15" customHeight="1" x14ac:dyDescent="0.35">
      <c r="A7548" s="1705">
        <v>73223</v>
      </c>
      <c r="B7548" s="1706">
        <v>2.1</v>
      </c>
      <c r="C7548" s="89" t="s">
        <v>2186</v>
      </c>
      <c r="E7548" s="1705" t="s">
        <v>1755</v>
      </c>
    </row>
    <row r="7549" spans="1:9" ht="15" customHeight="1" x14ac:dyDescent="0.35">
      <c r="A7549" s="1705">
        <v>73223</v>
      </c>
      <c r="B7549" s="1706">
        <v>2.1</v>
      </c>
      <c r="C7549" s="100" t="s">
        <v>2631</v>
      </c>
      <c r="E7549" s="1705" t="s">
        <v>2237</v>
      </c>
    </row>
    <row r="7550" spans="1:9" ht="15" customHeight="1" x14ac:dyDescent="0.35">
      <c r="A7550" s="1705">
        <v>73223</v>
      </c>
      <c r="B7550" s="1706">
        <v>2.1</v>
      </c>
      <c r="C7550" s="100" t="s">
        <v>2632</v>
      </c>
      <c r="E7550" s="1705" t="s">
        <v>2237</v>
      </c>
    </row>
    <row r="7551" spans="1:9" ht="15" customHeight="1" x14ac:dyDescent="0.35">
      <c r="A7551" s="1705">
        <v>73223</v>
      </c>
      <c r="B7551" s="1706">
        <v>2.1</v>
      </c>
      <c r="C7551" s="100" t="s">
        <v>2633</v>
      </c>
      <c r="E7551" s="1705" t="s">
        <v>2237</v>
      </c>
    </row>
    <row r="7552" spans="1:9" ht="15" customHeight="1" x14ac:dyDescent="0.35">
      <c r="A7552" s="1705">
        <v>73223</v>
      </c>
      <c r="B7552" s="1706">
        <v>2.1</v>
      </c>
      <c r="C7552" s="100" t="s">
        <v>2634</v>
      </c>
      <c r="E7552" s="1705" t="s">
        <v>2237</v>
      </c>
    </row>
    <row r="7553" spans="1:9" ht="15" customHeight="1" x14ac:dyDescent="0.35">
      <c r="A7553" s="1705">
        <v>73223</v>
      </c>
      <c r="B7553" s="1706">
        <v>2.1</v>
      </c>
      <c r="C7553" s="100" t="s">
        <v>2635</v>
      </c>
      <c r="E7553" s="1705" t="s">
        <v>2237</v>
      </c>
    </row>
    <row r="7554" spans="1:9" ht="15" customHeight="1" x14ac:dyDescent="0.35">
      <c r="A7554" s="1705">
        <v>73223</v>
      </c>
      <c r="B7554" s="1706">
        <v>2.1</v>
      </c>
      <c r="C7554" s="100" t="s">
        <v>2636</v>
      </c>
      <c r="E7554" s="1705" t="s">
        <v>2237</v>
      </c>
    </row>
    <row r="7555" spans="1:9" ht="15" customHeight="1" x14ac:dyDescent="0.35">
      <c r="A7555" s="1705">
        <v>73223</v>
      </c>
      <c r="B7555" s="1706">
        <v>2.1</v>
      </c>
      <c r="C7555" s="100" t="s">
        <v>3669</v>
      </c>
      <c r="E7555" s="1705" t="s">
        <v>2994</v>
      </c>
    </row>
    <row r="7556" spans="1:9" ht="15" customHeight="1" x14ac:dyDescent="0.35">
      <c r="A7556" s="1705">
        <v>73223</v>
      </c>
      <c r="B7556" s="1706">
        <v>2.1</v>
      </c>
      <c r="C7556" s="100" t="s">
        <v>3670</v>
      </c>
      <c r="E7556" s="1705" t="s">
        <v>2994</v>
      </c>
    </row>
    <row r="7557" spans="1:9" ht="15" customHeight="1" x14ac:dyDescent="0.35">
      <c r="A7557" s="1705">
        <v>73223</v>
      </c>
      <c r="B7557" s="1706">
        <v>2.1</v>
      </c>
      <c r="C7557" s="100" t="s">
        <v>3671</v>
      </c>
      <c r="E7557" s="1705" t="s">
        <v>2994</v>
      </c>
    </row>
    <row r="7558" spans="1:9" ht="15" customHeight="1" x14ac:dyDescent="0.35">
      <c r="A7558" s="1705">
        <v>73223</v>
      </c>
      <c r="B7558" s="1706">
        <v>2.1</v>
      </c>
      <c r="C7558" s="100" t="s">
        <v>3672</v>
      </c>
      <c r="E7558" s="1705" t="s">
        <v>2994</v>
      </c>
    </row>
    <row r="7559" spans="1:9" ht="15" customHeight="1" x14ac:dyDescent="0.35">
      <c r="A7559" s="1705">
        <v>73223</v>
      </c>
      <c r="B7559" s="1706">
        <v>2.1</v>
      </c>
      <c r="C7559" s="100" t="s">
        <v>3673</v>
      </c>
      <c r="E7559" s="1705" t="s">
        <v>2994</v>
      </c>
    </row>
    <row r="7560" spans="1:9" ht="15" customHeight="1" x14ac:dyDescent="0.35">
      <c r="A7560" s="1705">
        <v>73223</v>
      </c>
      <c r="B7560" s="1706">
        <v>2.1</v>
      </c>
      <c r="C7560" s="100" t="s">
        <v>3674</v>
      </c>
      <c r="E7560" s="1705" t="s">
        <v>2994</v>
      </c>
    </row>
    <row r="7561" spans="1:9" ht="15" customHeight="1" x14ac:dyDescent="0.35">
      <c r="A7561" s="1705">
        <v>73223</v>
      </c>
      <c r="B7561" s="1706">
        <v>2.1</v>
      </c>
      <c r="C7561" s="100" t="s">
        <v>3675</v>
      </c>
      <c r="E7561" s="1705" t="s">
        <v>2994</v>
      </c>
    </row>
    <row r="7562" spans="1:9" ht="15" customHeight="1" x14ac:dyDescent="0.35">
      <c r="A7562" s="1705">
        <v>73223</v>
      </c>
      <c r="B7562" s="1706">
        <v>2.1</v>
      </c>
      <c r="C7562" s="100" t="s">
        <v>3676</v>
      </c>
      <c r="E7562" s="1705" t="s">
        <v>2994</v>
      </c>
    </row>
    <row r="7563" spans="1:9" ht="15" customHeight="1" x14ac:dyDescent="0.35">
      <c r="A7563" s="1705">
        <v>73223</v>
      </c>
      <c r="B7563" s="1706">
        <v>2.1</v>
      </c>
      <c r="C7563" s="100" t="s">
        <v>3677</v>
      </c>
      <c r="E7563" s="1705" t="s">
        <v>2994</v>
      </c>
    </row>
    <row r="7564" spans="1:9" ht="15" customHeight="1" x14ac:dyDescent="0.35">
      <c r="A7564" s="1705">
        <v>73223</v>
      </c>
      <c r="B7564" s="1706">
        <v>2.1</v>
      </c>
      <c r="C7564" s="100" t="s">
        <v>4568</v>
      </c>
      <c r="E7564" s="1705" t="s">
        <v>4266</v>
      </c>
    </row>
    <row r="7565" spans="1:9" ht="15" customHeight="1" x14ac:dyDescent="0.35">
      <c r="A7565" s="1705">
        <v>73223</v>
      </c>
      <c r="B7565" s="1706">
        <v>2.1</v>
      </c>
      <c r="C7565" s="89" t="s">
        <v>4569</v>
      </c>
      <c r="E7565" s="1705" t="s">
        <v>4266</v>
      </c>
    </row>
    <row r="7566" spans="1:9" ht="15" customHeight="1" x14ac:dyDescent="0.35">
      <c r="A7566" s="1705">
        <v>73223</v>
      </c>
      <c r="B7566" s="1706">
        <v>2.1</v>
      </c>
      <c r="C7566" s="100" t="s">
        <v>5423</v>
      </c>
      <c r="E7566" s="100" t="s">
        <v>5155</v>
      </c>
      <c r="F7566" s="100"/>
      <c r="I7566" s="100"/>
    </row>
    <row r="7567" spans="1:9" ht="15" customHeight="1" x14ac:dyDescent="0.35">
      <c r="A7567" s="1705">
        <v>73223</v>
      </c>
      <c r="B7567" s="1706">
        <v>2.1</v>
      </c>
      <c r="C7567" s="100" t="s">
        <v>5424</v>
      </c>
      <c r="E7567" s="100" t="s">
        <v>5155</v>
      </c>
    </row>
    <row r="7568" spans="1:9" ht="15" customHeight="1" x14ac:dyDescent="0.35">
      <c r="A7568" s="1705">
        <v>73223</v>
      </c>
      <c r="B7568" s="1706">
        <v>2.1</v>
      </c>
      <c r="C7568" s="100" t="s">
        <v>5425</v>
      </c>
      <c r="E7568" s="100" t="s">
        <v>5155</v>
      </c>
    </row>
    <row r="7569" spans="1:5" ht="15" customHeight="1" x14ac:dyDescent="0.35">
      <c r="A7569" s="1705">
        <v>73223</v>
      </c>
      <c r="B7569" s="1706">
        <v>2.1</v>
      </c>
      <c r="C7569" s="100" t="s">
        <v>5426</v>
      </c>
      <c r="E7569" s="100" t="s">
        <v>5155</v>
      </c>
    </row>
    <row r="7570" spans="1:5" ht="15" customHeight="1" x14ac:dyDescent="0.35">
      <c r="A7570" s="1705">
        <v>73223</v>
      </c>
      <c r="B7570" s="1706">
        <v>2.1</v>
      </c>
      <c r="C7570" s="100" t="s">
        <v>5427</v>
      </c>
      <c r="E7570" s="100" t="s">
        <v>5155</v>
      </c>
    </row>
    <row r="7571" spans="1:5" ht="15" customHeight="1" x14ac:dyDescent="0.35">
      <c r="A7571" s="1705">
        <v>73223</v>
      </c>
      <c r="B7571" s="1706">
        <v>2.1</v>
      </c>
      <c r="C7571" s="100" t="s">
        <v>5428</v>
      </c>
      <c r="E7571" s="100" t="s">
        <v>5155</v>
      </c>
    </row>
    <row r="7572" spans="1:5" ht="15" customHeight="1" x14ac:dyDescent="0.35">
      <c r="A7572" s="1705">
        <v>73223</v>
      </c>
      <c r="B7572" s="1706">
        <v>2.1</v>
      </c>
      <c r="C7572" s="89" t="s">
        <v>8340</v>
      </c>
      <c r="E7572" s="100" t="s">
        <v>5912</v>
      </c>
    </row>
    <row r="7573" spans="1:5" ht="15" customHeight="1" x14ac:dyDescent="0.35">
      <c r="A7573" s="1705">
        <v>73223</v>
      </c>
      <c r="B7573" s="1706">
        <v>2.1</v>
      </c>
      <c r="C7573" s="100" t="s">
        <v>6462</v>
      </c>
      <c r="E7573" s="100" t="s">
        <v>6110</v>
      </c>
    </row>
    <row r="7574" spans="1:5" x14ac:dyDescent="0.35">
      <c r="A7574" s="1705">
        <v>73223</v>
      </c>
      <c r="B7574" s="1706">
        <v>2.1</v>
      </c>
      <c r="C7574" s="100" t="s">
        <v>6928</v>
      </c>
      <c r="E7574" s="1705" t="s">
        <v>6737</v>
      </c>
    </row>
    <row r="7575" spans="1:5" ht="15" customHeight="1" x14ac:dyDescent="0.35">
      <c r="A7575" s="1705">
        <v>73223</v>
      </c>
      <c r="B7575" s="1706">
        <v>2.1</v>
      </c>
      <c r="C7575" s="100" t="s">
        <v>6929</v>
      </c>
      <c r="E7575" s="1705" t="s">
        <v>6737</v>
      </c>
    </row>
    <row r="7576" spans="1:5" ht="15" customHeight="1" x14ac:dyDescent="0.35">
      <c r="A7576" s="1705">
        <v>73223</v>
      </c>
      <c r="B7576" s="1706">
        <v>2.1</v>
      </c>
      <c r="C7576" s="100" t="s">
        <v>6930</v>
      </c>
      <c r="E7576" s="1705" t="s">
        <v>6737</v>
      </c>
    </row>
    <row r="7577" spans="1:5" ht="15" customHeight="1" x14ac:dyDescent="0.35">
      <c r="A7577" s="1705">
        <v>73223</v>
      </c>
      <c r="B7577" s="1706">
        <v>2.1</v>
      </c>
      <c r="C7577" s="100" t="s">
        <v>6931</v>
      </c>
      <c r="E7577" s="1705" t="s">
        <v>6737</v>
      </c>
    </row>
    <row r="7578" spans="1:5" x14ac:dyDescent="0.35">
      <c r="A7578" s="1705">
        <v>73223</v>
      </c>
      <c r="B7578" s="1706">
        <v>2.1</v>
      </c>
      <c r="C7578" s="100" t="s">
        <v>6932</v>
      </c>
      <c r="E7578" s="1705" t="s">
        <v>6737</v>
      </c>
    </row>
    <row r="7579" spans="1:5" x14ac:dyDescent="0.35">
      <c r="A7579" s="1705">
        <v>73223</v>
      </c>
      <c r="B7579" s="1706">
        <v>2.1</v>
      </c>
      <c r="C7579" s="100" t="s">
        <v>6933</v>
      </c>
      <c r="E7579" s="1705" t="s">
        <v>6737</v>
      </c>
    </row>
    <row r="7580" spans="1:5" x14ac:dyDescent="0.35">
      <c r="A7580" s="1705">
        <v>73223</v>
      </c>
      <c r="B7580" s="1706">
        <v>2.1</v>
      </c>
      <c r="C7580" s="100" t="s">
        <v>6934</v>
      </c>
      <c r="E7580" s="1705" t="s">
        <v>6737</v>
      </c>
    </row>
    <row r="7581" spans="1:5" x14ac:dyDescent="0.35">
      <c r="A7581" s="1705">
        <v>73223</v>
      </c>
      <c r="B7581" s="1706">
        <v>2.1</v>
      </c>
      <c r="C7581" s="100" t="s">
        <v>6935</v>
      </c>
      <c r="E7581" s="1705" t="s">
        <v>6737</v>
      </c>
    </row>
    <row r="7582" spans="1:5" x14ac:dyDescent="0.35">
      <c r="A7582" s="1705">
        <v>73223</v>
      </c>
      <c r="B7582" s="1706">
        <v>2.1</v>
      </c>
      <c r="C7582" s="89" t="s">
        <v>7293</v>
      </c>
      <c r="E7582" s="1705" t="s">
        <v>6965</v>
      </c>
    </row>
    <row r="7583" spans="1:5" x14ac:dyDescent="0.35">
      <c r="A7583" s="1705">
        <v>73223</v>
      </c>
      <c r="B7583" s="1706">
        <v>2.1</v>
      </c>
      <c r="C7583" s="89" t="s">
        <v>7294</v>
      </c>
      <c r="E7583" s="1705" t="s">
        <v>6965</v>
      </c>
    </row>
    <row r="7584" spans="1:5" x14ac:dyDescent="0.35">
      <c r="A7584" s="1705">
        <v>73223</v>
      </c>
      <c r="B7584" s="1706">
        <v>2.1</v>
      </c>
      <c r="C7584" s="89" t="s">
        <v>7295</v>
      </c>
      <c r="E7584" s="1705" t="s">
        <v>6965</v>
      </c>
    </row>
    <row r="7585" spans="1:5" ht="15" customHeight="1" x14ac:dyDescent="0.35">
      <c r="A7585" s="1705">
        <v>73223</v>
      </c>
      <c r="B7585" s="1706">
        <v>2.1</v>
      </c>
      <c r="C7585" s="100" t="s">
        <v>7930</v>
      </c>
      <c r="E7585" s="1705" t="s">
        <v>7428</v>
      </c>
    </row>
    <row r="7586" spans="1:5" ht="15" customHeight="1" x14ac:dyDescent="0.35">
      <c r="A7586" s="1705">
        <v>73223</v>
      </c>
      <c r="B7586" s="1706">
        <v>2.1</v>
      </c>
      <c r="C7586" s="100" t="s">
        <v>7931</v>
      </c>
      <c r="E7586" s="1705" t="s">
        <v>7428</v>
      </c>
    </row>
    <row r="7587" spans="1:5" ht="15" customHeight="1" x14ac:dyDescent="0.35">
      <c r="A7587" s="1705">
        <v>73223</v>
      </c>
      <c r="B7587" s="1706">
        <v>2.1</v>
      </c>
      <c r="C7587" s="100" t="s">
        <v>7932</v>
      </c>
      <c r="E7587" s="1705" t="s">
        <v>7428</v>
      </c>
    </row>
    <row r="7588" spans="1:5" ht="15" customHeight="1" x14ac:dyDescent="0.35">
      <c r="A7588" s="1705">
        <v>73223</v>
      </c>
      <c r="B7588" s="1706">
        <v>2.1</v>
      </c>
      <c r="C7588" s="100" t="s">
        <v>7933</v>
      </c>
      <c r="E7588" s="1705" t="s">
        <v>7428</v>
      </c>
    </row>
    <row r="7589" spans="1:5" ht="15" customHeight="1" x14ac:dyDescent="0.35">
      <c r="A7589" s="1705">
        <v>73223</v>
      </c>
      <c r="B7589" s="1706">
        <v>2.1</v>
      </c>
      <c r="C7589" s="100" t="s">
        <v>7934</v>
      </c>
      <c r="E7589" s="1705" t="s">
        <v>7428</v>
      </c>
    </row>
    <row r="7590" spans="1:5" ht="15" customHeight="1" x14ac:dyDescent="0.35">
      <c r="A7590" s="1705">
        <v>73223</v>
      </c>
      <c r="B7590" s="1706">
        <v>2.1</v>
      </c>
      <c r="C7590" s="100" t="s">
        <v>7935</v>
      </c>
      <c r="E7590" s="1705" t="s">
        <v>7428</v>
      </c>
    </row>
    <row r="7591" spans="1:5" ht="15" customHeight="1" x14ac:dyDescent="0.35">
      <c r="A7591" s="1705">
        <v>73223</v>
      </c>
      <c r="B7591" s="1706">
        <v>2.1</v>
      </c>
      <c r="C7591" s="89" t="s">
        <v>9076</v>
      </c>
      <c r="E7591" s="1705" t="s">
        <v>8689</v>
      </c>
    </row>
    <row r="7592" spans="1:5" ht="15" customHeight="1" x14ac:dyDescent="0.35">
      <c r="A7592" s="1705">
        <v>73223</v>
      </c>
      <c r="B7592" s="1706">
        <v>2.1</v>
      </c>
      <c r="C7592" s="89" t="s">
        <v>9077</v>
      </c>
      <c r="E7592" s="1705" t="s">
        <v>8689</v>
      </c>
    </row>
    <row r="7593" spans="1:5" ht="15" customHeight="1" x14ac:dyDescent="0.35">
      <c r="A7593" s="1705">
        <v>73223</v>
      </c>
      <c r="B7593" s="1706">
        <v>2.1</v>
      </c>
      <c r="C7593" s="100" t="s">
        <v>9524</v>
      </c>
      <c r="E7593" s="1738" t="s">
        <v>9126</v>
      </c>
    </row>
    <row r="7594" spans="1:5" ht="15" customHeight="1" x14ac:dyDescent="0.35">
      <c r="A7594" s="1705">
        <v>73223</v>
      </c>
      <c r="B7594" s="1706">
        <v>2.1</v>
      </c>
      <c r="C7594" s="100" t="s">
        <v>9525</v>
      </c>
      <c r="E7594" s="1738" t="s">
        <v>9126</v>
      </c>
    </row>
    <row r="7595" spans="1:5" ht="15" customHeight="1" x14ac:dyDescent="0.35">
      <c r="A7595" s="1705">
        <v>73223</v>
      </c>
      <c r="B7595" s="1706">
        <v>2.1</v>
      </c>
      <c r="C7595" s="100" t="s">
        <v>9526</v>
      </c>
      <c r="E7595" s="1738" t="s">
        <v>9126</v>
      </c>
    </row>
    <row r="7596" spans="1:5" ht="15" customHeight="1" x14ac:dyDescent="0.35">
      <c r="A7596" s="1705">
        <v>73223</v>
      </c>
      <c r="B7596" s="1706">
        <v>2.1</v>
      </c>
      <c r="C7596" s="100" t="s">
        <v>9527</v>
      </c>
      <c r="E7596" s="1738" t="s">
        <v>9126</v>
      </c>
    </row>
    <row r="7597" spans="1:5" ht="15" customHeight="1" x14ac:dyDescent="0.35">
      <c r="A7597" s="1705">
        <v>73223</v>
      </c>
      <c r="B7597" s="1706">
        <v>2.1</v>
      </c>
      <c r="C7597" s="100" t="s">
        <v>9528</v>
      </c>
      <c r="E7597" s="1738" t="s">
        <v>9126</v>
      </c>
    </row>
    <row r="7598" spans="1:5" ht="15" customHeight="1" x14ac:dyDescent="0.35">
      <c r="A7598" s="1705">
        <v>73223</v>
      </c>
      <c r="B7598" s="1706">
        <v>2.1</v>
      </c>
      <c r="C7598" s="100" t="s">
        <v>9529</v>
      </c>
      <c r="E7598" s="1738" t="s">
        <v>9126</v>
      </c>
    </row>
    <row r="7599" spans="1:5" ht="15" customHeight="1" x14ac:dyDescent="0.35">
      <c r="A7599" s="1705">
        <v>73223</v>
      </c>
      <c r="B7599" s="1706">
        <v>2.1</v>
      </c>
      <c r="C7599" s="100" t="s">
        <v>10206</v>
      </c>
      <c r="E7599" s="1705" t="s">
        <v>9583</v>
      </c>
    </row>
    <row r="7600" spans="1:5" ht="15" customHeight="1" x14ac:dyDescent="0.35">
      <c r="A7600" s="1705">
        <v>73223</v>
      </c>
      <c r="B7600" s="1706">
        <v>2.1</v>
      </c>
      <c r="C7600" s="100" t="s">
        <v>10207</v>
      </c>
      <c r="E7600" s="1705" t="s">
        <v>9583</v>
      </c>
    </row>
    <row r="7601" spans="1:9" ht="15" customHeight="1" x14ac:dyDescent="0.35">
      <c r="A7601" s="1705">
        <v>73223</v>
      </c>
      <c r="B7601" s="1706">
        <v>2.1</v>
      </c>
      <c r="C7601" s="100" t="s">
        <v>10208</v>
      </c>
      <c r="E7601" s="1705" t="s">
        <v>9583</v>
      </c>
    </row>
    <row r="7602" spans="1:9" ht="15" customHeight="1" x14ac:dyDescent="0.35">
      <c r="A7602" s="1705">
        <v>73223</v>
      </c>
      <c r="B7602" s="1706">
        <v>2.1</v>
      </c>
      <c r="C7602" s="100" t="s">
        <v>10209</v>
      </c>
      <c r="E7602" s="1705" t="s">
        <v>9583</v>
      </c>
    </row>
    <row r="7603" spans="1:9" ht="15" customHeight="1" x14ac:dyDescent="0.35">
      <c r="A7603" s="1705">
        <v>73223</v>
      </c>
      <c r="B7603" s="1706">
        <v>2.1</v>
      </c>
      <c r="C7603" s="100" t="s">
        <v>10210</v>
      </c>
      <c r="E7603" s="1705" t="s">
        <v>9583</v>
      </c>
    </row>
    <row r="7604" spans="1:9" ht="15" customHeight="1" x14ac:dyDescent="0.35">
      <c r="A7604" s="1705">
        <v>73223</v>
      </c>
      <c r="B7604" s="1706">
        <v>2.1</v>
      </c>
      <c r="C7604" s="100" t="s">
        <v>10211</v>
      </c>
      <c r="E7604" s="1705" t="s">
        <v>9583</v>
      </c>
    </row>
    <row r="7605" spans="1:9" ht="15" customHeight="1" x14ac:dyDescent="0.35">
      <c r="A7605" s="1705">
        <v>73223</v>
      </c>
      <c r="B7605" s="1706">
        <v>2.1</v>
      </c>
      <c r="C7605" s="100" t="s">
        <v>10212</v>
      </c>
      <c r="E7605" s="1705" t="s">
        <v>9583</v>
      </c>
    </row>
    <row r="7606" spans="1:9" ht="15" customHeight="1" x14ac:dyDescent="0.35">
      <c r="A7606" s="1705">
        <v>73223</v>
      </c>
      <c r="B7606" s="1706">
        <v>2.1</v>
      </c>
      <c r="C7606" s="100" t="s">
        <v>10213</v>
      </c>
      <c r="E7606" s="1705" t="s">
        <v>9583</v>
      </c>
      <c r="F7606" s="100"/>
      <c r="I7606" s="100"/>
    </row>
    <row r="7607" spans="1:9" ht="15" customHeight="1" x14ac:dyDescent="0.35">
      <c r="A7607" s="1705">
        <v>73223</v>
      </c>
      <c r="B7607" s="1706">
        <v>2.1</v>
      </c>
      <c r="C7607" s="100" t="s">
        <v>5423</v>
      </c>
      <c r="E7607" s="1705" t="s">
        <v>9583</v>
      </c>
    </row>
    <row r="7608" spans="1:9" ht="15" customHeight="1" x14ac:dyDescent="0.35">
      <c r="A7608" s="1705">
        <v>73223</v>
      </c>
      <c r="B7608" s="1706">
        <v>2.1</v>
      </c>
      <c r="C7608" s="100" t="s">
        <v>5424</v>
      </c>
      <c r="E7608" s="1705" t="s">
        <v>9583</v>
      </c>
    </row>
    <row r="7609" spans="1:9" ht="15" customHeight="1" x14ac:dyDescent="0.35">
      <c r="A7609" s="1705">
        <v>73223</v>
      </c>
      <c r="B7609" s="1706">
        <v>2.1</v>
      </c>
      <c r="C7609" s="100" t="s">
        <v>5425</v>
      </c>
      <c r="E7609" s="1705" t="s">
        <v>9583</v>
      </c>
    </row>
    <row r="7610" spans="1:9" ht="15" customHeight="1" x14ac:dyDescent="0.35">
      <c r="A7610" s="1705">
        <v>73223</v>
      </c>
      <c r="B7610" s="1706">
        <v>2.1</v>
      </c>
      <c r="C7610" s="100" t="s">
        <v>5426</v>
      </c>
      <c r="E7610" s="1705" t="s">
        <v>9583</v>
      </c>
    </row>
    <row r="7611" spans="1:9" ht="15" customHeight="1" x14ac:dyDescent="0.35">
      <c r="A7611" s="1705">
        <v>73223</v>
      </c>
      <c r="B7611" s="1706">
        <v>2.1</v>
      </c>
      <c r="C7611" s="100" t="s">
        <v>10214</v>
      </c>
      <c r="E7611" s="1705" t="s">
        <v>9583</v>
      </c>
    </row>
    <row r="7612" spans="1:9" ht="15" customHeight="1" x14ac:dyDescent="0.35">
      <c r="A7612" s="1705">
        <v>73223</v>
      </c>
      <c r="B7612" s="1706">
        <v>2.1</v>
      </c>
      <c r="C7612" s="100" t="s">
        <v>10215</v>
      </c>
      <c r="E7612" s="1705" t="s">
        <v>9583</v>
      </c>
    </row>
    <row r="7613" spans="1:9" ht="15" customHeight="1" x14ac:dyDescent="0.35">
      <c r="A7613" s="1705">
        <v>73223</v>
      </c>
      <c r="B7613" s="1706">
        <v>2.1</v>
      </c>
      <c r="C7613" s="100" t="s">
        <v>5427</v>
      </c>
      <c r="E7613" s="1705" t="s">
        <v>9583</v>
      </c>
    </row>
    <row r="7614" spans="1:9" ht="15" customHeight="1" x14ac:dyDescent="0.35">
      <c r="A7614" s="1705">
        <v>73223</v>
      </c>
      <c r="B7614" s="1706">
        <v>2.1</v>
      </c>
      <c r="C7614" s="89" t="s">
        <v>5428</v>
      </c>
      <c r="E7614" s="1705" t="s">
        <v>9583</v>
      </c>
    </row>
    <row r="7615" spans="1:9" ht="15" customHeight="1" x14ac:dyDescent="0.35">
      <c r="A7615" s="1705">
        <v>73223</v>
      </c>
      <c r="B7615" s="1706">
        <v>2.1</v>
      </c>
      <c r="C7615" s="89" t="s">
        <v>11959</v>
      </c>
      <c r="E7615" s="1705" t="s">
        <v>10273</v>
      </c>
    </row>
    <row r="7616" spans="1:9" ht="15" customHeight="1" x14ac:dyDescent="0.35">
      <c r="A7616" s="1705">
        <v>73223</v>
      </c>
      <c r="B7616" s="1706">
        <v>2.1</v>
      </c>
      <c r="C7616" s="100" t="s">
        <v>11960</v>
      </c>
      <c r="E7616" s="1705" t="s">
        <v>10273</v>
      </c>
      <c r="F7616" s="100"/>
      <c r="I7616" s="100"/>
    </row>
    <row r="7617" spans="1:5" ht="15" customHeight="1" x14ac:dyDescent="0.35">
      <c r="A7617" s="1705">
        <v>73223</v>
      </c>
      <c r="B7617" s="1706">
        <v>2.1</v>
      </c>
      <c r="C7617" s="89" t="s">
        <v>11961</v>
      </c>
      <c r="E7617" s="1705" t="s">
        <v>10273</v>
      </c>
    </row>
    <row r="7618" spans="1:5" ht="15" customHeight="1" x14ac:dyDescent="0.35">
      <c r="A7618" s="1705">
        <v>73223</v>
      </c>
      <c r="B7618" s="1706">
        <v>2.1</v>
      </c>
      <c r="C7618" s="89" t="s">
        <v>11962</v>
      </c>
      <c r="E7618" s="1705" t="s">
        <v>10273</v>
      </c>
    </row>
    <row r="7619" spans="1:5" ht="15" customHeight="1" x14ac:dyDescent="0.35">
      <c r="A7619" s="1705">
        <v>73223</v>
      </c>
      <c r="B7619" s="1706">
        <v>2.1</v>
      </c>
      <c r="C7619" s="89" t="s">
        <v>11963</v>
      </c>
      <c r="E7619" s="1705" t="s">
        <v>10273</v>
      </c>
    </row>
    <row r="7620" spans="1:5" ht="15" customHeight="1" x14ac:dyDescent="0.35">
      <c r="A7620" s="1705">
        <v>73223</v>
      </c>
      <c r="B7620" s="1706">
        <v>2.1</v>
      </c>
      <c r="C7620" s="100" t="s">
        <v>11964</v>
      </c>
      <c r="E7620" s="1705" t="s">
        <v>10273</v>
      </c>
    </row>
    <row r="7621" spans="1:5" ht="15" customHeight="1" x14ac:dyDescent="0.35">
      <c r="A7621" s="1705">
        <v>73223</v>
      </c>
      <c r="B7621" s="1706">
        <v>2.1</v>
      </c>
      <c r="C7621" s="100" t="s">
        <v>11965</v>
      </c>
      <c r="E7621" s="1705" t="s">
        <v>10273</v>
      </c>
    </row>
    <row r="7622" spans="1:5" ht="15" customHeight="1" x14ac:dyDescent="0.35">
      <c r="A7622" s="1705">
        <v>73223</v>
      </c>
      <c r="B7622" s="1706">
        <v>2.1</v>
      </c>
      <c r="C7622" s="1705" t="s">
        <v>11966</v>
      </c>
      <c r="E7622" s="1705" t="s">
        <v>10273</v>
      </c>
    </row>
    <row r="7623" spans="1:5" ht="15" customHeight="1" x14ac:dyDescent="0.35">
      <c r="A7623" s="1705">
        <v>73223</v>
      </c>
      <c r="B7623" s="1706">
        <v>2.1</v>
      </c>
      <c r="C7623" s="1705" t="s">
        <v>11967</v>
      </c>
      <c r="E7623" s="1705" t="s">
        <v>10273</v>
      </c>
    </row>
    <row r="7624" spans="1:5" ht="15" customHeight="1" x14ac:dyDescent="0.35">
      <c r="A7624" s="1705">
        <v>73223</v>
      </c>
      <c r="B7624" s="1706">
        <v>2.1</v>
      </c>
      <c r="C7624" s="100" t="s">
        <v>11968</v>
      </c>
      <c r="E7624" s="1705" t="s">
        <v>10273</v>
      </c>
    </row>
    <row r="7625" spans="1:5" ht="15" customHeight="1" x14ac:dyDescent="0.35">
      <c r="A7625" s="1705">
        <v>73223</v>
      </c>
      <c r="B7625" s="1706">
        <v>2.1</v>
      </c>
      <c r="C7625" s="89" t="s">
        <v>11969</v>
      </c>
      <c r="E7625" s="1705" t="s">
        <v>10273</v>
      </c>
    </row>
    <row r="7626" spans="1:5" ht="15" customHeight="1" x14ac:dyDescent="0.35">
      <c r="A7626" s="1705">
        <v>73223</v>
      </c>
      <c r="B7626" s="1706">
        <v>2.1</v>
      </c>
      <c r="C7626" s="89" t="s">
        <v>11970</v>
      </c>
      <c r="E7626" s="1705" t="s">
        <v>10273</v>
      </c>
    </row>
    <row r="7627" spans="1:5" ht="15" customHeight="1" x14ac:dyDescent="0.35">
      <c r="A7627" s="1705">
        <v>73223</v>
      </c>
      <c r="B7627" s="1706">
        <v>2.1</v>
      </c>
      <c r="C7627" s="100" t="s">
        <v>11971</v>
      </c>
      <c r="E7627" s="1705" t="s">
        <v>10273</v>
      </c>
    </row>
    <row r="7628" spans="1:5" ht="15" customHeight="1" x14ac:dyDescent="0.35">
      <c r="A7628" s="1705">
        <v>73223</v>
      </c>
      <c r="B7628" s="1706">
        <v>2.1</v>
      </c>
      <c r="C7628" s="100" t="s">
        <v>12464</v>
      </c>
      <c r="E7628" s="100" t="s">
        <v>12088</v>
      </c>
    </row>
    <row r="7629" spans="1:5" ht="15" customHeight="1" x14ac:dyDescent="0.35">
      <c r="A7629" s="1705">
        <v>73223</v>
      </c>
      <c r="B7629" s="1706">
        <v>2.1</v>
      </c>
      <c r="C7629" s="100" t="s">
        <v>12465</v>
      </c>
      <c r="E7629" s="100" t="s">
        <v>12088</v>
      </c>
    </row>
    <row r="7630" spans="1:5" ht="15" customHeight="1" x14ac:dyDescent="0.35">
      <c r="A7630" s="1705">
        <v>73223</v>
      </c>
      <c r="B7630" s="1706">
        <v>2.1</v>
      </c>
      <c r="C7630" s="100" t="s">
        <v>12466</v>
      </c>
      <c r="E7630" s="100" t="s">
        <v>12088</v>
      </c>
    </row>
    <row r="7631" spans="1:5" ht="15" customHeight="1" x14ac:dyDescent="0.35">
      <c r="A7631" s="1705">
        <v>73223</v>
      </c>
      <c r="B7631" s="1706">
        <v>2.1</v>
      </c>
      <c r="C7631" s="100" t="s">
        <v>12467</v>
      </c>
      <c r="E7631" s="100" t="s">
        <v>12088</v>
      </c>
    </row>
    <row r="7632" spans="1:5" ht="15" customHeight="1" x14ac:dyDescent="0.35">
      <c r="A7632" s="1705">
        <v>73223</v>
      </c>
      <c r="B7632" s="1706">
        <v>2.1</v>
      </c>
      <c r="C7632" s="100" t="s">
        <v>12468</v>
      </c>
      <c r="E7632" s="100" t="s">
        <v>12088</v>
      </c>
    </row>
    <row r="7633" spans="1:9" ht="15" customHeight="1" x14ac:dyDescent="0.35">
      <c r="A7633" s="1705">
        <v>73223</v>
      </c>
      <c r="B7633" s="1706">
        <v>2.1</v>
      </c>
      <c r="C7633" s="100" t="s">
        <v>12469</v>
      </c>
      <c r="E7633" s="100" t="s">
        <v>12088</v>
      </c>
    </row>
    <row r="7634" spans="1:9" ht="15" customHeight="1" x14ac:dyDescent="0.35">
      <c r="A7634" s="1705">
        <v>73223</v>
      </c>
      <c r="B7634" s="1706">
        <v>2.1</v>
      </c>
      <c r="C7634" s="100" t="s">
        <v>12470</v>
      </c>
      <c r="E7634" s="100" t="s">
        <v>12088</v>
      </c>
    </row>
    <row r="7635" spans="1:9" ht="15" customHeight="1" x14ac:dyDescent="0.35">
      <c r="A7635" s="1705">
        <v>73223</v>
      </c>
      <c r="B7635" s="1706">
        <v>2.1</v>
      </c>
      <c r="C7635" s="100" t="s">
        <v>12471</v>
      </c>
      <c r="E7635" s="100" t="s">
        <v>12088</v>
      </c>
    </row>
    <row r="7636" spans="1:9" ht="15" customHeight="1" x14ac:dyDescent="0.35">
      <c r="A7636" s="1705">
        <v>73223</v>
      </c>
      <c r="B7636" s="1706">
        <v>2.1</v>
      </c>
      <c r="C7636" s="100" t="s">
        <v>12472</v>
      </c>
      <c r="E7636" s="100" t="s">
        <v>12088</v>
      </c>
    </row>
    <row r="7637" spans="1:9" ht="15" customHeight="1" x14ac:dyDescent="0.35">
      <c r="A7637" s="1705">
        <v>73223</v>
      </c>
      <c r="B7637" s="1706">
        <v>2.1</v>
      </c>
      <c r="C7637" s="1705" t="s">
        <v>13336</v>
      </c>
      <c r="E7637" s="1705" t="s">
        <v>12542</v>
      </c>
    </row>
    <row r="7638" spans="1:9" ht="15" customHeight="1" x14ac:dyDescent="0.35">
      <c r="A7638" s="1705">
        <v>73223</v>
      </c>
      <c r="B7638" s="1706">
        <v>2.1</v>
      </c>
      <c r="C7638" s="1705" t="s">
        <v>13337</v>
      </c>
      <c r="E7638" s="1705" t="s">
        <v>12542</v>
      </c>
    </row>
    <row r="7639" spans="1:9" ht="15" customHeight="1" x14ac:dyDescent="0.35">
      <c r="A7639" s="1705">
        <v>73223</v>
      </c>
      <c r="B7639" s="1706">
        <v>2.1</v>
      </c>
      <c r="C7639" s="1705" t="s">
        <v>13338</v>
      </c>
      <c r="E7639" s="1705" t="s">
        <v>12542</v>
      </c>
    </row>
    <row r="7640" spans="1:9" ht="15" customHeight="1" x14ac:dyDescent="0.35">
      <c r="A7640" s="1705">
        <v>73223</v>
      </c>
      <c r="B7640" s="1706">
        <v>2.1</v>
      </c>
      <c r="C7640" s="1705" t="s">
        <v>13339</v>
      </c>
      <c r="E7640" s="1705" t="s">
        <v>12542</v>
      </c>
    </row>
    <row r="7641" spans="1:9" ht="15" customHeight="1" x14ac:dyDescent="0.35">
      <c r="A7641" s="1705">
        <v>73223</v>
      </c>
      <c r="B7641" s="1706">
        <v>2.1</v>
      </c>
      <c r="C7641" s="1705" t="s">
        <v>13340</v>
      </c>
      <c r="E7641" s="1705" t="s">
        <v>12542</v>
      </c>
    </row>
    <row r="7642" spans="1:9" ht="15" customHeight="1" x14ac:dyDescent="0.35">
      <c r="A7642" s="1705">
        <v>73223</v>
      </c>
      <c r="B7642" s="1706">
        <v>2.1</v>
      </c>
      <c r="C7642" s="100" t="s">
        <v>13341</v>
      </c>
      <c r="E7642" s="1705" t="s">
        <v>12542</v>
      </c>
    </row>
    <row r="7643" spans="1:9" ht="15" customHeight="1" x14ac:dyDescent="0.35">
      <c r="A7643" s="1705">
        <v>73223</v>
      </c>
      <c r="B7643" s="1706">
        <v>2.1</v>
      </c>
      <c r="C7643" s="100" t="s">
        <v>13342</v>
      </c>
      <c r="E7643" s="1705" t="s">
        <v>12542</v>
      </c>
    </row>
    <row r="7644" spans="1:9" ht="15" customHeight="1" x14ac:dyDescent="0.35">
      <c r="A7644" s="1705">
        <v>73223</v>
      </c>
      <c r="B7644" s="1706">
        <v>2.1</v>
      </c>
      <c r="C7644" s="100" t="s">
        <v>13343</v>
      </c>
      <c r="E7644" s="1705" t="s">
        <v>12542</v>
      </c>
    </row>
    <row r="7645" spans="1:9" ht="15" customHeight="1" x14ac:dyDescent="0.35">
      <c r="A7645" s="1705">
        <v>73223</v>
      </c>
      <c r="B7645" s="1706">
        <v>2.1</v>
      </c>
      <c r="C7645" s="100" t="s">
        <v>13344</v>
      </c>
      <c r="E7645" s="1705" t="s">
        <v>12542</v>
      </c>
    </row>
    <row r="7646" spans="1:9" ht="15" customHeight="1" x14ac:dyDescent="0.35">
      <c r="A7646" s="1705">
        <v>73223</v>
      </c>
      <c r="B7646" s="1706">
        <v>2.1</v>
      </c>
      <c r="C7646" s="100" t="s">
        <v>13345</v>
      </c>
      <c r="E7646" s="1705" t="s">
        <v>12542</v>
      </c>
    </row>
    <row r="7647" spans="1:9" ht="15" customHeight="1" x14ac:dyDescent="0.35">
      <c r="A7647" s="1705">
        <v>73223</v>
      </c>
      <c r="B7647" s="1706">
        <v>2.1</v>
      </c>
      <c r="C7647" s="100" t="s">
        <v>13346</v>
      </c>
      <c r="E7647" s="1705" t="s">
        <v>12542</v>
      </c>
      <c r="F7647" s="100"/>
      <c r="I7647" s="100"/>
    </row>
    <row r="7648" spans="1:9" ht="15" customHeight="1" x14ac:dyDescent="0.35">
      <c r="A7648" s="1705">
        <v>73223</v>
      </c>
      <c r="B7648" s="1706">
        <v>2.1</v>
      </c>
      <c r="C7648" s="100" t="s">
        <v>4146</v>
      </c>
      <c r="E7648" s="1705" t="s">
        <v>13383</v>
      </c>
    </row>
    <row r="7649" spans="1:5" ht="15" customHeight="1" x14ac:dyDescent="0.35">
      <c r="A7649" s="1705">
        <v>73223</v>
      </c>
      <c r="B7649" s="1706">
        <v>2.1</v>
      </c>
      <c r="C7649" s="100" t="s">
        <v>4147</v>
      </c>
      <c r="E7649" s="1705" t="s">
        <v>13383</v>
      </c>
    </row>
    <row r="7650" spans="1:5" ht="15" customHeight="1" x14ac:dyDescent="0.35">
      <c r="A7650" s="1705">
        <v>73223</v>
      </c>
      <c r="B7650" s="1706">
        <v>2.1</v>
      </c>
      <c r="C7650" s="89" t="s">
        <v>13416</v>
      </c>
      <c r="E7650" s="1705" t="s">
        <v>13383</v>
      </c>
    </row>
    <row r="7651" spans="1:5" ht="15" customHeight="1" x14ac:dyDescent="0.35">
      <c r="A7651" s="1705">
        <v>73223</v>
      </c>
      <c r="B7651" s="1706">
        <v>2.1</v>
      </c>
      <c r="C7651" s="1705" t="s">
        <v>13854</v>
      </c>
      <c r="E7651" s="1705" t="s">
        <v>13580</v>
      </c>
    </row>
    <row r="7652" spans="1:5" ht="15" customHeight="1" x14ac:dyDescent="0.35">
      <c r="A7652" s="1705">
        <v>73223</v>
      </c>
      <c r="B7652" s="1706">
        <v>2.1</v>
      </c>
      <c r="C7652" s="1705" t="s">
        <v>13855</v>
      </c>
      <c r="E7652" s="1705" t="s">
        <v>13580</v>
      </c>
    </row>
    <row r="7653" spans="1:5" ht="15" customHeight="1" x14ac:dyDescent="0.35">
      <c r="A7653" s="1705">
        <v>73223</v>
      </c>
      <c r="B7653" s="1706">
        <v>2.1</v>
      </c>
      <c r="C7653" s="1705" t="s">
        <v>13856</v>
      </c>
      <c r="E7653" s="1705" t="s">
        <v>13580</v>
      </c>
    </row>
    <row r="7654" spans="1:5" ht="15" customHeight="1" x14ac:dyDescent="0.35">
      <c r="A7654" s="1705">
        <v>73225</v>
      </c>
      <c r="B7654" s="1706">
        <v>1.69</v>
      </c>
      <c r="C7654" s="100" t="s">
        <v>2117</v>
      </c>
      <c r="E7654" s="1705" t="s">
        <v>1755</v>
      </c>
    </row>
    <row r="7655" spans="1:5" ht="15" customHeight="1" x14ac:dyDescent="0.35">
      <c r="A7655" s="1705">
        <v>73225</v>
      </c>
      <c r="B7655" s="1706">
        <v>1.69</v>
      </c>
      <c r="C7655" s="100" t="s">
        <v>2118</v>
      </c>
      <c r="E7655" s="1705" t="s">
        <v>1755</v>
      </c>
    </row>
    <row r="7656" spans="1:5" ht="15" customHeight="1" x14ac:dyDescent="0.35">
      <c r="A7656" s="1705">
        <v>73225</v>
      </c>
      <c r="B7656" s="1706">
        <v>1.69</v>
      </c>
      <c r="C7656" s="100" t="s">
        <v>2119</v>
      </c>
      <c r="E7656" s="1705" t="s">
        <v>1755</v>
      </c>
    </row>
    <row r="7657" spans="1:5" ht="15" customHeight="1" x14ac:dyDescent="0.35">
      <c r="A7657" s="1705">
        <v>73225</v>
      </c>
      <c r="B7657" s="1706">
        <v>1.69</v>
      </c>
      <c r="C7657" s="100" t="s">
        <v>2120</v>
      </c>
      <c r="E7657" s="1705" t="s">
        <v>1755</v>
      </c>
    </row>
    <row r="7658" spans="1:5" ht="15" customHeight="1" x14ac:dyDescent="0.35">
      <c r="A7658" s="1705">
        <v>73225</v>
      </c>
      <c r="B7658" s="1706">
        <v>1.69</v>
      </c>
      <c r="C7658" s="100" t="s">
        <v>2121</v>
      </c>
      <c r="E7658" s="1705" t="s">
        <v>1755</v>
      </c>
    </row>
    <row r="7659" spans="1:5" ht="15" customHeight="1" x14ac:dyDescent="0.35">
      <c r="A7659" s="1705">
        <v>73225</v>
      </c>
      <c r="B7659" s="1706">
        <v>1.69</v>
      </c>
      <c r="C7659" s="100" t="s">
        <v>2122</v>
      </c>
      <c r="E7659" s="1705" t="s">
        <v>1755</v>
      </c>
    </row>
    <row r="7660" spans="1:5" ht="15" customHeight="1" x14ac:dyDescent="0.35">
      <c r="A7660" s="1705">
        <v>73225</v>
      </c>
      <c r="B7660" s="1706">
        <v>1.69</v>
      </c>
      <c r="C7660" s="100" t="s">
        <v>2123</v>
      </c>
      <c r="E7660" s="1705" t="s">
        <v>1755</v>
      </c>
    </row>
    <row r="7661" spans="1:5" ht="15" customHeight="1" x14ac:dyDescent="0.35">
      <c r="A7661" s="1705">
        <v>73225</v>
      </c>
      <c r="B7661" s="1706">
        <v>1.69</v>
      </c>
      <c r="C7661" s="100" t="s">
        <v>2124</v>
      </c>
      <c r="E7661" s="1705" t="s">
        <v>1755</v>
      </c>
    </row>
    <row r="7662" spans="1:5" ht="15" customHeight="1" x14ac:dyDescent="0.35">
      <c r="A7662" s="1705">
        <v>73225</v>
      </c>
      <c r="B7662" s="1706">
        <v>1.69</v>
      </c>
      <c r="C7662" s="100" t="s">
        <v>2582</v>
      </c>
      <c r="E7662" s="1705" t="s">
        <v>2237</v>
      </c>
    </row>
    <row r="7663" spans="1:5" ht="15" customHeight="1" x14ac:dyDescent="0.35">
      <c r="A7663" s="1705">
        <v>73225</v>
      </c>
      <c r="B7663" s="1706">
        <v>1.69</v>
      </c>
      <c r="C7663" s="100" t="s">
        <v>2583</v>
      </c>
      <c r="E7663" s="1705" t="s">
        <v>2237</v>
      </c>
    </row>
    <row r="7664" spans="1:5" ht="15" customHeight="1" x14ac:dyDescent="0.35">
      <c r="A7664" s="1705">
        <v>73225</v>
      </c>
      <c r="B7664" s="1706">
        <v>1.69</v>
      </c>
      <c r="C7664" s="100" t="s">
        <v>2584</v>
      </c>
      <c r="E7664" s="1705" t="s">
        <v>2237</v>
      </c>
    </row>
    <row r="7665" spans="1:9" ht="15" customHeight="1" x14ac:dyDescent="0.35">
      <c r="A7665" s="1705">
        <v>73225</v>
      </c>
      <c r="B7665" s="1706">
        <v>1.69</v>
      </c>
      <c r="C7665" s="100" t="s">
        <v>3618</v>
      </c>
      <c r="E7665" s="1705" t="s">
        <v>2994</v>
      </c>
    </row>
    <row r="7666" spans="1:9" ht="15" customHeight="1" x14ac:dyDescent="0.35">
      <c r="A7666" s="1705">
        <v>73225</v>
      </c>
      <c r="B7666" s="1706">
        <v>1.69</v>
      </c>
      <c r="C7666" s="100" t="s">
        <v>3619</v>
      </c>
      <c r="E7666" s="1705" t="s">
        <v>2994</v>
      </c>
    </row>
    <row r="7667" spans="1:9" ht="15" customHeight="1" x14ac:dyDescent="0.35">
      <c r="A7667" s="1705">
        <v>73225</v>
      </c>
      <c r="B7667" s="1706">
        <v>1.69</v>
      </c>
      <c r="C7667" s="100" t="s">
        <v>3620</v>
      </c>
      <c r="E7667" s="1705" t="s">
        <v>2994</v>
      </c>
    </row>
    <row r="7668" spans="1:9" ht="15" customHeight="1" x14ac:dyDescent="0.35">
      <c r="A7668" s="1735">
        <v>73225</v>
      </c>
      <c r="B7668" s="1736">
        <v>1.69</v>
      </c>
      <c r="C7668" s="100" t="s">
        <v>4547</v>
      </c>
      <c r="E7668" s="1705" t="s">
        <v>4266</v>
      </c>
    </row>
    <row r="7669" spans="1:9" ht="15" customHeight="1" x14ac:dyDescent="0.35">
      <c r="A7669" s="1735">
        <v>73225</v>
      </c>
      <c r="B7669" s="1736">
        <v>1.69</v>
      </c>
      <c r="C7669" s="100" t="s">
        <v>4548</v>
      </c>
      <c r="E7669" s="1705" t="s">
        <v>4266</v>
      </c>
    </row>
    <row r="7670" spans="1:9" ht="15" customHeight="1" x14ac:dyDescent="0.35">
      <c r="A7670" s="1705">
        <v>73225</v>
      </c>
      <c r="B7670" s="1706">
        <v>1.69</v>
      </c>
      <c r="C7670" s="100" t="s">
        <v>6886</v>
      </c>
      <c r="E7670" s="1705" t="s">
        <v>6737</v>
      </c>
    </row>
    <row r="7671" spans="1:9" ht="15" customHeight="1" x14ac:dyDescent="0.35">
      <c r="A7671" s="1705">
        <v>73225</v>
      </c>
      <c r="B7671" s="1706">
        <v>1.69</v>
      </c>
      <c r="C7671" s="100" t="s">
        <v>6887</v>
      </c>
      <c r="E7671" s="1705" t="s">
        <v>6737</v>
      </c>
    </row>
    <row r="7672" spans="1:9" ht="15" customHeight="1" x14ac:dyDescent="0.35">
      <c r="A7672" s="1705">
        <v>73225</v>
      </c>
      <c r="B7672" s="1706">
        <v>1.69</v>
      </c>
      <c r="C7672" s="100" t="s">
        <v>6888</v>
      </c>
      <c r="E7672" s="1705" t="s">
        <v>6737</v>
      </c>
    </row>
    <row r="7673" spans="1:9" ht="15" customHeight="1" x14ac:dyDescent="0.35">
      <c r="A7673" s="1705">
        <v>73225</v>
      </c>
      <c r="B7673" s="1706">
        <v>1.69</v>
      </c>
      <c r="C7673" s="100" t="s">
        <v>6889</v>
      </c>
      <c r="E7673" s="1705" t="s">
        <v>6737</v>
      </c>
    </row>
    <row r="7674" spans="1:9" ht="15" customHeight="1" x14ac:dyDescent="0.35">
      <c r="A7674" s="1705">
        <v>73225</v>
      </c>
      <c r="B7674" s="1706">
        <v>1.69</v>
      </c>
      <c r="C7674" s="100" t="s">
        <v>6890</v>
      </c>
      <c r="E7674" s="1705" t="s">
        <v>6737</v>
      </c>
    </row>
    <row r="7675" spans="1:9" ht="15" customHeight="1" x14ac:dyDescent="0.35">
      <c r="A7675" s="1705">
        <v>73225</v>
      </c>
      <c r="B7675" s="1706">
        <v>1.69</v>
      </c>
      <c r="C7675" s="100" t="s">
        <v>6891</v>
      </c>
      <c r="E7675" s="1705" t="s">
        <v>6737</v>
      </c>
    </row>
    <row r="7676" spans="1:9" ht="15" customHeight="1" x14ac:dyDescent="0.35">
      <c r="A7676" s="1705">
        <v>73225</v>
      </c>
      <c r="B7676" s="1706">
        <v>1.69</v>
      </c>
      <c r="C7676" s="100" t="s">
        <v>6892</v>
      </c>
      <c r="E7676" s="1705" t="s">
        <v>6737</v>
      </c>
    </row>
    <row r="7677" spans="1:9" ht="15" customHeight="1" x14ac:dyDescent="0.35">
      <c r="A7677" s="1705">
        <v>73225</v>
      </c>
      <c r="B7677" s="1706">
        <v>1.69</v>
      </c>
      <c r="C7677" s="100" t="s">
        <v>6893</v>
      </c>
      <c r="E7677" s="1705" t="s">
        <v>6737</v>
      </c>
    </row>
    <row r="7678" spans="1:9" ht="15" customHeight="1" x14ac:dyDescent="0.35">
      <c r="A7678" s="1738">
        <v>73225</v>
      </c>
      <c r="B7678" s="1739">
        <v>1.69</v>
      </c>
      <c r="C7678" s="100" t="s">
        <v>7258</v>
      </c>
      <c r="E7678" s="1705" t="s">
        <v>6965</v>
      </c>
    </row>
    <row r="7679" spans="1:9" ht="15" customHeight="1" x14ac:dyDescent="0.35">
      <c r="A7679" s="1705">
        <v>73225</v>
      </c>
      <c r="B7679" s="1706">
        <v>1.69</v>
      </c>
      <c r="C7679" s="100" t="s">
        <v>7847</v>
      </c>
      <c r="E7679" s="1705" t="s">
        <v>7428</v>
      </c>
      <c r="F7679" s="100"/>
      <c r="I7679" s="100"/>
    </row>
    <row r="7680" spans="1:9" ht="15" customHeight="1" x14ac:dyDescent="0.35">
      <c r="A7680" s="1705">
        <v>73225</v>
      </c>
      <c r="B7680" s="1706">
        <v>1.69</v>
      </c>
      <c r="C7680" s="100" t="s">
        <v>7848</v>
      </c>
      <c r="E7680" s="1705" t="s">
        <v>7428</v>
      </c>
    </row>
    <row r="7681" spans="1:9" ht="15" customHeight="1" x14ac:dyDescent="0.35">
      <c r="A7681" s="1705">
        <v>73225</v>
      </c>
      <c r="B7681" s="1706">
        <v>1.69</v>
      </c>
      <c r="C7681" s="100" t="s">
        <v>10150</v>
      </c>
      <c r="E7681" s="1705" t="s">
        <v>9583</v>
      </c>
      <c r="F7681" s="100"/>
      <c r="I7681" s="100"/>
    </row>
    <row r="7682" spans="1:9" ht="15" customHeight="1" x14ac:dyDescent="0.35">
      <c r="A7682" s="1705">
        <v>73225</v>
      </c>
      <c r="B7682" s="1706">
        <v>1.69</v>
      </c>
      <c r="C7682" s="100" t="s">
        <v>10151</v>
      </c>
      <c r="E7682" s="1705" t="s">
        <v>9583</v>
      </c>
    </row>
    <row r="7683" spans="1:9" ht="15" customHeight="1" x14ac:dyDescent="0.35">
      <c r="A7683" s="1705">
        <v>73225</v>
      </c>
      <c r="B7683" s="1706">
        <v>1.69</v>
      </c>
      <c r="C7683" s="100" t="s">
        <v>10152</v>
      </c>
      <c r="E7683" s="1705" t="s">
        <v>9583</v>
      </c>
    </row>
    <row r="7684" spans="1:9" ht="15" customHeight="1" x14ac:dyDescent="0.35">
      <c r="A7684" s="1705">
        <v>73225</v>
      </c>
      <c r="B7684" s="1706">
        <v>1.69</v>
      </c>
      <c r="C7684" s="100" t="s">
        <v>10153</v>
      </c>
      <c r="E7684" s="1705" t="s">
        <v>9583</v>
      </c>
    </row>
    <row r="7685" spans="1:9" ht="15" customHeight="1" x14ac:dyDescent="0.35">
      <c r="A7685" s="1705">
        <v>73225</v>
      </c>
      <c r="B7685" s="1706">
        <v>1.69</v>
      </c>
      <c r="C7685" s="100" t="s">
        <v>10154</v>
      </c>
      <c r="E7685" s="1705" t="s">
        <v>9583</v>
      </c>
    </row>
    <row r="7686" spans="1:9" ht="15" customHeight="1" x14ac:dyDescent="0.35">
      <c r="A7686" s="1705">
        <v>73225</v>
      </c>
      <c r="B7686" s="1706">
        <v>1.69</v>
      </c>
      <c r="C7686" s="100" t="s">
        <v>10155</v>
      </c>
      <c r="E7686" s="1705" t="s">
        <v>9583</v>
      </c>
    </row>
    <row r="7687" spans="1:9" ht="15" customHeight="1" x14ac:dyDescent="0.35">
      <c r="A7687" s="1705">
        <v>73225</v>
      </c>
      <c r="B7687" s="1706">
        <v>1.69</v>
      </c>
      <c r="C7687" s="100" t="s">
        <v>10156</v>
      </c>
      <c r="E7687" s="1705" t="s">
        <v>9583</v>
      </c>
    </row>
    <row r="7688" spans="1:9" ht="15" customHeight="1" x14ac:dyDescent="0.35">
      <c r="A7688" s="1705">
        <v>73225</v>
      </c>
      <c r="B7688" s="1706">
        <v>1.69</v>
      </c>
      <c r="C7688" s="100" t="s">
        <v>10157</v>
      </c>
      <c r="E7688" s="1705" t="s">
        <v>9583</v>
      </c>
    </row>
    <row r="7689" spans="1:9" ht="15" customHeight="1" x14ac:dyDescent="0.35">
      <c r="A7689" s="1705">
        <v>73225</v>
      </c>
      <c r="B7689" s="1706">
        <v>1.69</v>
      </c>
      <c r="C7689" s="100" t="s">
        <v>10158</v>
      </c>
      <c r="E7689" s="1705" t="s">
        <v>9583</v>
      </c>
    </row>
    <row r="7690" spans="1:9" ht="15" customHeight="1" x14ac:dyDescent="0.35">
      <c r="A7690" s="1705">
        <v>73225</v>
      </c>
      <c r="B7690" s="1706">
        <v>1.69</v>
      </c>
      <c r="C7690" s="100" t="s">
        <v>10159</v>
      </c>
      <c r="E7690" s="1705" t="s">
        <v>9583</v>
      </c>
    </row>
    <row r="7691" spans="1:9" ht="15" customHeight="1" x14ac:dyDescent="0.35">
      <c r="A7691" s="1705">
        <v>73225</v>
      </c>
      <c r="B7691" s="1706">
        <v>1.69</v>
      </c>
      <c r="C7691" s="100" t="s">
        <v>12420</v>
      </c>
      <c r="E7691" s="100" t="s">
        <v>12088</v>
      </c>
    </row>
    <row r="7692" spans="1:9" ht="15" customHeight="1" x14ac:dyDescent="0.35">
      <c r="A7692" s="1705">
        <v>73225</v>
      </c>
      <c r="B7692" s="1706">
        <v>1.69</v>
      </c>
      <c r="C7692" s="100" t="s">
        <v>12421</v>
      </c>
      <c r="E7692" s="100" t="s">
        <v>12088</v>
      </c>
    </row>
    <row r="7693" spans="1:9" ht="15" customHeight="1" x14ac:dyDescent="0.35">
      <c r="A7693" s="1705">
        <v>73225</v>
      </c>
      <c r="B7693" s="1706">
        <v>1.69</v>
      </c>
      <c r="C7693" s="100" t="s">
        <v>13269</v>
      </c>
      <c r="E7693" s="1705" t="s">
        <v>12542</v>
      </c>
      <c r="F7693" s="100"/>
      <c r="I7693" s="100"/>
    </row>
    <row r="7694" spans="1:9" ht="15" customHeight="1" x14ac:dyDescent="0.35">
      <c r="A7694" s="1705">
        <v>73225</v>
      </c>
      <c r="B7694" s="1706">
        <v>1.69</v>
      </c>
      <c r="C7694" s="100" t="s">
        <v>4114</v>
      </c>
      <c r="E7694" s="1705" t="s">
        <v>13383</v>
      </c>
    </row>
    <row r="7695" spans="1:9" ht="15" customHeight="1" x14ac:dyDescent="0.35">
      <c r="A7695" s="1705">
        <v>73225</v>
      </c>
      <c r="B7695" s="1706">
        <v>1.69</v>
      </c>
      <c r="C7695" s="100" t="s">
        <v>4115</v>
      </c>
      <c r="E7695" s="1705" t="s">
        <v>13383</v>
      </c>
    </row>
    <row r="7696" spans="1:9" ht="15" customHeight="1" x14ac:dyDescent="0.35">
      <c r="A7696" s="1705">
        <v>73501</v>
      </c>
      <c r="B7696" s="1706">
        <v>0.18</v>
      </c>
      <c r="C7696" s="89" t="s">
        <v>2728</v>
      </c>
      <c r="E7696" s="1705" t="s">
        <v>19</v>
      </c>
    </row>
    <row r="7697" spans="1:9" ht="15" customHeight="1" x14ac:dyDescent="0.35">
      <c r="A7697" s="1705">
        <v>73501</v>
      </c>
      <c r="B7697" s="1706">
        <v>0.18</v>
      </c>
      <c r="C7697" s="89" t="s">
        <v>2729</v>
      </c>
      <c r="E7697" s="1705" t="s">
        <v>19</v>
      </c>
    </row>
    <row r="7698" spans="1:9" ht="15" customHeight="1" x14ac:dyDescent="0.35">
      <c r="A7698" s="1705">
        <v>73501</v>
      </c>
      <c r="B7698" s="1706">
        <v>0.18</v>
      </c>
      <c r="C7698" s="100" t="s">
        <v>92</v>
      </c>
      <c r="E7698" s="1705" t="s">
        <v>39</v>
      </c>
    </row>
    <row r="7699" spans="1:9" ht="15" customHeight="1" x14ac:dyDescent="0.35">
      <c r="A7699" s="1705">
        <v>73501</v>
      </c>
      <c r="B7699" s="1706">
        <v>0.18</v>
      </c>
      <c r="C7699" s="100" t="s">
        <v>268</v>
      </c>
      <c r="E7699" s="1705" t="s">
        <v>182</v>
      </c>
    </row>
    <row r="7700" spans="1:9" ht="15" customHeight="1" x14ac:dyDescent="0.35">
      <c r="A7700" s="1705">
        <v>73501</v>
      </c>
      <c r="B7700" s="1706">
        <v>0.18</v>
      </c>
      <c r="C7700" s="100" t="s">
        <v>269</v>
      </c>
      <c r="E7700" s="1705" t="s">
        <v>182</v>
      </c>
    </row>
    <row r="7701" spans="1:9" ht="15" customHeight="1" x14ac:dyDescent="0.35">
      <c r="A7701" s="1747">
        <v>73501</v>
      </c>
      <c r="B7701" s="1745">
        <v>0.18</v>
      </c>
      <c r="C7701" s="1746" t="s">
        <v>609</v>
      </c>
      <c r="E7701" s="1705" t="s">
        <v>532</v>
      </c>
    </row>
    <row r="7702" spans="1:9" ht="15" customHeight="1" x14ac:dyDescent="0.35">
      <c r="A7702" s="1747">
        <v>73501</v>
      </c>
      <c r="B7702" s="1745">
        <v>0.18</v>
      </c>
      <c r="C7702" s="1746" t="s">
        <v>610</v>
      </c>
      <c r="E7702" s="1705" t="s">
        <v>532</v>
      </c>
    </row>
    <row r="7703" spans="1:9" ht="15" customHeight="1" x14ac:dyDescent="0.35">
      <c r="A7703" s="1705">
        <v>73501</v>
      </c>
      <c r="B7703" s="1706">
        <v>0.18</v>
      </c>
      <c r="C7703" s="100" t="s">
        <v>8529</v>
      </c>
      <c r="E7703" s="1705" t="s">
        <v>875</v>
      </c>
    </row>
    <row r="7704" spans="1:9" ht="15" customHeight="1" x14ac:dyDescent="0.35">
      <c r="A7704" s="1705">
        <v>73501</v>
      </c>
      <c r="B7704" s="1706">
        <v>0.18</v>
      </c>
      <c r="C7704" s="100" t="s">
        <v>8530</v>
      </c>
      <c r="E7704" s="1705" t="s">
        <v>875</v>
      </c>
    </row>
    <row r="7705" spans="1:9" ht="15" customHeight="1" x14ac:dyDescent="0.35">
      <c r="A7705" s="1705">
        <v>73501</v>
      </c>
      <c r="B7705" s="1706">
        <v>0.18</v>
      </c>
      <c r="C7705" s="100" t="s">
        <v>1658</v>
      </c>
      <c r="E7705" s="1705" t="s">
        <v>875</v>
      </c>
      <c r="F7705" s="100"/>
      <c r="I7705" s="100"/>
    </row>
    <row r="7706" spans="1:9" ht="15" customHeight="1" x14ac:dyDescent="0.35">
      <c r="A7706" s="1705">
        <v>73501</v>
      </c>
      <c r="B7706" s="1706">
        <v>0.18</v>
      </c>
      <c r="C7706" s="100" t="s">
        <v>1659</v>
      </c>
      <c r="E7706" s="1705" t="s">
        <v>875</v>
      </c>
    </row>
    <row r="7707" spans="1:9" ht="15" customHeight="1" x14ac:dyDescent="0.35">
      <c r="A7707" s="1705">
        <v>73501</v>
      </c>
      <c r="B7707" s="1706">
        <v>0.18</v>
      </c>
      <c r="C7707" s="100" t="s">
        <v>1660</v>
      </c>
      <c r="E7707" s="1705" t="s">
        <v>875</v>
      </c>
    </row>
    <row r="7708" spans="1:9" ht="15" customHeight="1" x14ac:dyDescent="0.35">
      <c r="A7708" s="1705">
        <v>73501</v>
      </c>
      <c r="B7708" s="1706">
        <v>0.18</v>
      </c>
      <c r="C7708" s="100" t="s">
        <v>1661</v>
      </c>
      <c r="E7708" s="1705" t="s">
        <v>875</v>
      </c>
    </row>
    <row r="7709" spans="1:9" ht="15" customHeight="1" x14ac:dyDescent="0.35">
      <c r="A7709" s="1705">
        <v>73501</v>
      </c>
      <c r="B7709" s="1706">
        <v>0.18</v>
      </c>
      <c r="C7709" s="89" t="s">
        <v>1812</v>
      </c>
      <c r="E7709" s="1705" t="s">
        <v>1755</v>
      </c>
    </row>
    <row r="7710" spans="1:9" ht="15" customHeight="1" x14ac:dyDescent="0.35">
      <c r="A7710" s="1705">
        <v>73501</v>
      </c>
      <c r="B7710" s="1706">
        <v>0.18</v>
      </c>
      <c r="C7710" s="89" t="s">
        <v>1813</v>
      </c>
      <c r="E7710" s="1705" t="s">
        <v>1755</v>
      </c>
    </row>
    <row r="7711" spans="1:9" ht="15" customHeight="1" x14ac:dyDescent="0.35">
      <c r="A7711" s="1705">
        <v>73501</v>
      </c>
      <c r="B7711" s="1706">
        <v>0.18</v>
      </c>
      <c r="C7711" s="100" t="s">
        <v>2294</v>
      </c>
      <c r="E7711" s="1705" t="s">
        <v>2237</v>
      </c>
    </row>
    <row r="7712" spans="1:9" ht="15" customHeight="1" x14ac:dyDescent="0.35">
      <c r="A7712" s="1705">
        <v>73501</v>
      </c>
      <c r="B7712" s="1706">
        <v>0.18</v>
      </c>
      <c r="C7712" s="100" t="s">
        <v>2295</v>
      </c>
      <c r="E7712" s="1705" t="s">
        <v>2237</v>
      </c>
    </row>
    <row r="7713" spans="1:5" ht="15" customHeight="1" x14ac:dyDescent="0.35">
      <c r="A7713" s="1705">
        <v>73501</v>
      </c>
      <c r="B7713" s="1706">
        <v>0.18</v>
      </c>
      <c r="C7713" s="100" t="s">
        <v>3087</v>
      </c>
      <c r="E7713" s="1705" t="s">
        <v>2994</v>
      </c>
    </row>
    <row r="7714" spans="1:5" ht="15" customHeight="1" x14ac:dyDescent="0.35">
      <c r="A7714" s="1705">
        <v>73501</v>
      </c>
      <c r="B7714" s="1706">
        <v>0.18</v>
      </c>
      <c r="C7714" s="100" t="s">
        <v>3088</v>
      </c>
      <c r="E7714" s="1705" t="s">
        <v>2994</v>
      </c>
    </row>
    <row r="7715" spans="1:5" ht="15" customHeight="1" x14ac:dyDescent="0.35">
      <c r="A7715" s="1705">
        <v>73501</v>
      </c>
      <c r="B7715" s="1706">
        <v>0.18</v>
      </c>
      <c r="C7715" s="100" t="s">
        <v>4999</v>
      </c>
      <c r="E7715" s="100" t="s">
        <v>4946</v>
      </c>
    </row>
    <row r="7716" spans="1:5" ht="15" customHeight="1" x14ac:dyDescent="0.35">
      <c r="A7716" s="1705">
        <v>73501</v>
      </c>
      <c r="B7716" s="1706">
        <v>0.18</v>
      </c>
      <c r="C7716" s="100" t="s">
        <v>5524</v>
      </c>
      <c r="E7716" s="100" t="s">
        <v>5452</v>
      </c>
    </row>
    <row r="7717" spans="1:5" ht="15" customHeight="1" x14ac:dyDescent="0.35">
      <c r="A7717" s="1705">
        <v>73501</v>
      </c>
      <c r="B7717" s="1706">
        <v>0.18</v>
      </c>
      <c r="C7717" s="100" t="s">
        <v>5525</v>
      </c>
      <c r="E7717" s="100" t="s">
        <v>5452</v>
      </c>
    </row>
    <row r="7718" spans="1:5" ht="15" customHeight="1" x14ac:dyDescent="0.35">
      <c r="A7718" s="1705">
        <v>73501</v>
      </c>
      <c r="B7718" s="1706">
        <v>0.18</v>
      </c>
      <c r="C7718" s="100" t="s">
        <v>5741</v>
      </c>
      <c r="E7718" s="100" t="s">
        <v>5695</v>
      </c>
    </row>
    <row r="7719" spans="1:5" ht="15" customHeight="1" x14ac:dyDescent="0.35">
      <c r="A7719" s="1705">
        <v>73501</v>
      </c>
      <c r="B7719" s="1706">
        <v>0.18</v>
      </c>
      <c r="C7719" s="100" t="s">
        <v>5742</v>
      </c>
      <c r="E7719" s="100" t="s">
        <v>5695</v>
      </c>
    </row>
    <row r="7720" spans="1:5" ht="15" customHeight="1" x14ac:dyDescent="0.35">
      <c r="A7720" s="1705">
        <v>73501</v>
      </c>
      <c r="B7720" s="1706">
        <v>0.18</v>
      </c>
      <c r="C7720" s="89" t="s">
        <v>8120</v>
      </c>
      <c r="E7720" s="100" t="s">
        <v>5912</v>
      </c>
    </row>
    <row r="7721" spans="1:5" ht="15" customHeight="1" x14ac:dyDescent="0.35">
      <c r="A7721" s="1705">
        <v>73501</v>
      </c>
      <c r="B7721" s="1706">
        <v>0.18</v>
      </c>
      <c r="C7721" s="89" t="s">
        <v>8121</v>
      </c>
      <c r="E7721" s="100" t="s">
        <v>5912</v>
      </c>
    </row>
    <row r="7722" spans="1:5" ht="15" customHeight="1" x14ac:dyDescent="0.35">
      <c r="A7722" s="1705">
        <v>73501</v>
      </c>
      <c r="B7722" s="1706">
        <v>0.18</v>
      </c>
      <c r="C7722" s="100" t="s">
        <v>5974</v>
      </c>
      <c r="E7722" s="100" t="s">
        <v>5923</v>
      </c>
    </row>
    <row r="7723" spans="1:5" ht="15" customHeight="1" x14ac:dyDescent="0.35">
      <c r="A7723" s="1705">
        <v>73501</v>
      </c>
      <c r="B7723" s="1706">
        <v>0.18</v>
      </c>
      <c r="C7723" s="100" t="s">
        <v>5975</v>
      </c>
      <c r="E7723" s="100" t="s">
        <v>5923</v>
      </c>
    </row>
    <row r="7724" spans="1:5" ht="15" customHeight="1" x14ac:dyDescent="0.35">
      <c r="A7724" s="1705">
        <v>73501</v>
      </c>
      <c r="B7724" s="1706">
        <v>0.18</v>
      </c>
      <c r="C7724" s="100" t="s">
        <v>6206</v>
      </c>
      <c r="E7724" s="100" t="s">
        <v>6110</v>
      </c>
    </row>
    <row r="7725" spans="1:5" ht="15" customHeight="1" x14ac:dyDescent="0.35">
      <c r="A7725" s="1705">
        <v>73501</v>
      </c>
      <c r="B7725" s="1706">
        <v>0.18</v>
      </c>
      <c r="C7725" s="100" t="s">
        <v>7493</v>
      </c>
      <c r="E7725" s="1705" t="s">
        <v>7428</v>
      </c>
    </row>
    <row r="7726" spans="1:5" ht="15" customHeight="1" x14ac:dyDescent="0.35">
      <c r="A7726" s="1705">
        <v>73501</v>
      </c>
      <c r="B7726" s="1706">
        <v>0.18</v>
      </c>
      <c r="C7726" s="100" t="s">
        <v>7494</v>
      </c>
      <c r="E7726" s="1705" t="s">
        <v>7428</v>
      </c>
    </row>
    <row r="7727" spans="1:5" ht="15" customHeight="1" x14ac:dyDescent="0.35">
      <c r="A7727" s="1705">
        <v>73501</v>
      </c>
      <c r="B7727" s="1706">
        <v>0.18</v>
      </c>
      <c r="C7727" s="89" t="s">
        <v>9222</v>
      </c>
      <c r="E7727" s="1738" t="s">
        <v>9126</v>
      </c>
    </row>
    <row r="7728" spans="1:5" ht="15" customHeight="1" x14ac:dyDescent="0.35">
      <c r="A7728" s="1705">
        <v>73501</v>
      </c>
      <c r="B7728" s="1706">
        <v>0.18</v>
      </c>
      <c r="C7728" s="100" t="s">
        <v>9688</v>
      </c>
      <c r="E7728" s="1705" t="s">
        <v>9583</v>
      </c>
    </row>
    <row r="7729" spans="1:5" ht="15" customHeight="1" x14ac:dyDescent="0.35">
      <c r="A7729" s="1705">
        <v>73501</v>
      </c>
      <c r="B7729" s="1706">
        <v>0.18</v>
      </c>
      <c r="C7729" s="100" t="s">
        <v>5742</v>
      </c>
      <c r="E7729" s="1705" t="s">
        <v>9583</v>
      </c>
    </row>
    <row r="7730" spans="1:5" ht="15" customHeight="1" x14ac:dyDescent="0.35">
      <c r="A7730" s="1705">
        <v>73501</v>
      </c>
      <c r="B7730" s="1706">
        <v>0.18</v>
      </c>
      <c r="C7730" s="89" t="s">
        <v>3801</v>
      </c>
      <c r="E7730" s="1705" t="s">
        <v>10273</v>
      </c>
    </row>
    <row r="7731" spans="1:5" ht="15" customHeight="1" x14ac:dyDescent="0.35">
      <c r="A7731" s="1705">
        <v>73501</v>
      </c>
      <c r="B7731" s="1706">
        <v>0.18</v>
      </c>
      <c r="C7731" s="89" t="s">
        <v>10576</v>
      </c>
      <c r="E7731" s="1705" t="s">
        <v>10273</v>
      </c>
    </row>
    <row r="7732" spans="1:5" ht="15" customHeight="1" x14ac:dyDescent="0.35">
      <c r="A7732" s="1705">
        <v>73501</v>
      </c>
      <c r="B7732" s="1706">
        <v>0.18</v>
      </c>
      <c r="C7732" s="89" t="s">
        <v>10577</v>
      </c>
      <c r="E7732" s="1705" t="s">
        <v>10273</v>
      </c>
    </row>
    <row r="7733" spans="1:5" ht="15" customHeight="1" x14ac:dyDescent="0.35">
      <c r="A7733" s="1705">
        <v>73501</v>
      </c>
      <c r="B7733" s="1706">
        <v>0.18</v>
      </c>
      <c r="C7733" s="100" t="s">
        <v>12127</v>
      </c>
      <c r="E7733" s="100" t="s">
        <v>12088</v>
      </c>
    </row>
    <row r="7734" spans="1:5" ht="15" customHeight="1" x14ac:dyDescent="0.35">
      <c r="A7734" s="1705">
        <v>73501</v>
      </c>
      <c r="B7734" s="1706">
        <v>0.18</v>
      </c>
      <c r="C7734" s="100" t="s">
        <v>12128</v>
      </c>
      <c r="E7734" s="100" t="s">
        <v>12088</v>
      </c>
    </row>
    <row r="7735" spans="1:5" ht="15" customHeight="1" x14ac:dyDescent="0.35">
      <c r="A7735" s="1705">
        <v>73501</v>
      </c>
      <c r="B7735" s="1706">
        <v>0.18</v>
      </c>
      <c r="C7735" s="89" t="s">
        <v>12703</v>
      </c>
      <c r="E7735" s="1705" t="s">
        <v>12542</v>
      </c>
    </row>
    <row r="7736" spans="1:5" ht="15" customHeight="1" x14ac:dyDescent="0.35">
      <c r="A7736" s="1705">
        <v>73501</v>
      </c>
      <c r="B7736" s="1706">
        <v>0.18</v>
      </c>
      <c r="C7736" s="89" t="s">
        <v>12704</v>
      </c>
      <c r="E7736" s="1705" t="s">
        <v>12542</v>
      </c>
    </row>
    <row r="7737" spans="1:5" ht="15" customHeight="1" x14ac:dyDescent="0.35">
      <c r="A7737" s="1705">
        <v>73501</v>
      </c>
      <c r="B7737" s="1706">
        <v>0.18</v>
      </c>
      <c r="C7737" s="89" t="s">
        <v>12705</v>
      </c>
      <c r="E7737" s="1705" t="s">
        <v>12542</v>
      </c>
    </row>
    <row r="7738" spans="1:5" ht="15" customHeight="1" x14ac:dyDescent="0.35">
      <c r="A7738" s="1705">
        <v>73501</v>
      </c>
      <c r="B7738" s="1706">
        <v>0.18</v>
      </c>
      <c r="C7738" s="100" t="s">
        <v>3800</v>
      </c>
      <c r="E7738" s="1705" t="s">
        <v>13383</v>
      </c>
    </row>
    <row r="7739" spans="1:5" ht="15" customHeight="1" x14ac:dyDescent="0.35">
      <c r="A7739" s="1705">
        <v>73501</v>
      </c>
      <c r="B7739" s="1706">
        <v>0.18</v>
      </c>
      <c r="C7739" s="100" t="s">
        <v>3801</v>
      </c>
      <c r="E7739" s="1705" t="s">
        <v>13383</v>
      </c>
    </row>
    <row r="7740" spans="1:5" ht="15" customHeight="1" x14ac:dyDescent="0.35">
      <c r="A7740" s="1705">
        <v>73502</v>
      </c>
      <c r="B7740" s="1706">
        <v>0.21</v>
      </c>
      <c r="C7740" s="89" t="s">
        <v>2751</v>
      </c>
      <c r="E7740" s="1705" t="s">
        <v>19</v>
      </c>
    </row>
    <row r="7741" spans="1:5" ht="15" customHeight="1" x14ac:dyDescent="0.35">
      <c r="A7741" s="1705">
        <v>73502</v>
      </c>
      <c r="B7741" s="1706">
        <v>0.21</v>
      </c>
      <c r="C7741" s="89" t="s">
        <v>2752</v>
      </c>
      <c r="E7741" s="1705" t="s">
        <v>19</v>
      </c>
    </row>
    <row r="7742" spans="1:5" ht="15" customHeight="1" x14ac:dyDescent="0.35">
      <c r="A7742" s="1705">
        <v>73502</v>
      </c>
      <c r="B7742" s="1706">
        <v>0.21</v>
      </c>
      <c r="C7742" s="89" t="s">
        <v>2753</v>
      </c>
      <c r="E7742" s="1705" t="s">
        <v>19</v>
      </c>
    </row>
    <row r="7743" spans="1:5" ht="15" customHeight="1" x14ac:dyDescent="0.35">
      <c r="A7743" s="1705">
        <v>73502</v>
      </c>
      <c r="B7743" s="1706">
        <v>0.21</v>
      </c>
      <c r="C7743" s="89" t="s">
        <v>2754</v>
      </c>
      <c r="E7743" s="1705" t="s">
        <v>19</v>
      </c>
    </row>
    <row r="7744" spans="1:5" ht="15" customHeight="1" x14ac:dyDescent="0.35">
      <c r="A7744" s="1705">
        <v>73502</v>
      </c>
      <c r="B7744" s="1706">
        <v>0.21</v>
      </c>
      <c r="C7744" s="89" t="s">
        <v>104</v>
      </c>
      <c r="E7744" s="1705" t="s">
        <v>39</v>
      </c>
    </row>
    <row r="7745" spans="1:9" ht="15" customHeight="1" x14ac:dyDescent="0.35">
      <c r="A7745" s="1705">
        <v>73502</v>
      </c>
      <c r="B7745" s="1706">
        <v>0.21</v>
      </c>
      <c r="C7745" s="89" t="s">
        <v>105</v>
      </c>
      <c r="E7745" s="1705" t="s">
        <v>39</v>
      </c>
    </row>
    <row r="7746" spans="1:9" ht="15" customHeight="1" x14ac:dyDescent="0.35">
      <c r="A7746" s="1705">
        <v>73502</v>
      </c>
      <c r="B7746" s="1706">
        <v>0.21</v>
      </c>
      <c r="C7746" s="89" t="s">
        <v>106</v>
      </c>
      <c r="E7746" s="1705" t="s">
        <v>39</v>
      </c>
    </row>
    <row r="7747" spans="1:9" ht="15" customHeight="1" x14ac:dyDescent="0.35">
      <c r="A7747" s="1705">
        <v>73502</v>
      </c>
      <c r="B7747" s="1706">
        <v>0.21</v>
      </c>
      <c r="C7747" s="100" t="s">
        <v>293</v>
      </c>
      <c r="E7747" s="1705" t="s">
        <v>182</v>
      </c>
    </row>
    <row r="7748" spans="1:9" ht="15" customHeight="1" x14ac:dyDescent="0.35">
      <c r="A7748" s="1705">
        <v>73502</v>
      </c>
      <c r="B7748" s="1706">
        <v>0.21</v>
      </c>
      <c r="C7748" s="100" t="s">
        <v>294</v>
      </c>
      <c r="E7748" s="1705" t="s">
        <v>182</v>
      </c>
    </row>
    <row r="7749" spans="1:9" ht="15" customHeight="1" x14ac:dyDescent="0.35">
      <c r="A7749" s="1705">
        <v>73502</v>
      </c>
      <c r="B7749" s="1706">
        <v>0.21</v>
      </c>
      <c r="C7749" s="100" t="s">
        <v>295</v>
      </c>
      <c r="E7749" s="1705" t="s">
        <v>182</v>
      </c>
    </row>
    <row r="7750" spans="1:9" ht="15" customHeight="1" x14ac:dyDescent="0.35">
      <c r="A7750" s="1747">
        <v>73502</v>
      </c>
      <c r="B7750" s="1737">
        <v>0.21</v>
      </c>
      <c r="C7750" s="1746" t="s">
        <v>622</v>
      </c>
      <c r="E7750" s="1705" t="s">
        <v>532</v>
      </c>
    </row>
    <row r="7751" spans="1:9" ht="15" customHeight="1" x14ac:dyDescent="0.35">
      <c r="A7751" s="1747">
        <v>73502</v>
      </c>
      <c r="B7751" s="1737">
        <v>0.21</v>
      </c>
      <c r="C7751" s="1746" t="s">
        <v>623</v>
      </c>
      <c r="E7751" s="1705" t="s">
        <v>532</v>
      </c>
    </row>
    <row r="7752" spans="1:9" ht="15" customHeight="1" x14ac:dyDescent="0.35">
      <c r="A7752" s="1705">
        <v>73502</v>
      </c>
      <c r="B7752" s="1706">
        <v>0.21</v>
      </c>
      <c r="C7752" s="100" t="s">
        <v>816</v>
      </c>
      <c r="E7752" s="1705" t="s">
        <v>770</v>
      </c>
    </row>
    <row r="7753" spans="1:9" ht="15" customHeight="1" x14ac:dyDescent="0.35">
      <c r="A7753" s="1705">
        <v>73502</v>
      </c>
      <c r="B7753" s="1706">
        <v>0.21</v>
      </c>
      <c r="C7753" s="89" t="s">
        <v>817</v>
      </c>
      <c r="E7753" s="1705" t="s">
        <v>770</v>
      </c>
    </row>
    <row r="7754" spans="1:9" ht="15" customHeight="1" x14ac:dyDescent="0.35">
      <c r="A7754" s="1705">
        <v>73502</v>
      </c>
      <c r="B7754" s="1706">
        <v>0.21</v>
      </c>
      <c r="C7754" s="100" t="s">
        <v>818</v>
      </c>
      <c r="E7754" s="1705" t="s">
        <v>770</v>
      </c>
    </row>
    <row r="7755" spans="1:9" ht="15" customHeight="1" x14ac:dyDescent="0.35">
      <c r="A7755" s="1705">
        <v>73502</v>
      </c>
      <c r="B7755" s="1706">
        <v>0.21</v>
      </c>
      <c r="C7755" s="89" t="s">
        <v>819</v>
      </c>
      <c r="E7755" s="1705" t="s">
        <v>770</v>
      </c>
    </row>
    <row r="7756" spans="1:9" ht="15" customHeight="1" x14ac:dyDescent="0.35">
      <c r="A7756" s="1705">
        <v>73502</v>
      </c>
      <c r="B7756" s="1706">
        <v>0.21</v>
      </c>
      <c r="C7756" s="100" t="s">
        <v>8545</v>
      </c>
      <c r="E7756" s="1705" t="s">
        <v>875</v>
      </c>
    </row>
    <row r="7757" spans="1:9" ht="15" customHeight="1" x14ac:dyDescent="0.35">
      <c r="A7757" s="1705">
        <v>73502</v>
      </c>
      <c r="B7757" s="1706">
        <v>0.21</v>
      </c>
      <c r="C7757" s="100" t="s">
        <v>8546</v>
      </c>
      <c r="E7757" s="1705" t="s">
        <v>875</v>
      </c>
    </row>
    <row r="7758" spans="1:9" ht="15" customHeight="1" x14ac:dyDescent="0.35">
      <c r="A7758" s="1705">
        <v>73502</v>
      </c>
      <c r="B7758" s="1706">
        <v>0.21</v>
      </c>
      <c r="C7758" s="89" t="s">
        <v>13973</v>
      </c>
      <c r="E7758" s="100" t="s">
        <v>875</v>
      </c>
    </row>
    <row r="7759" spans="1:9" ht="15" customHeight="1" x14ac:dyDescent="0.35">
      <c r="A7759" s="1705">
        <v>73502</v>
      </c>
      <c r="B7759" s="1706">
        <v>0.21</v>
      </c>
      <c r="C7759" s="89" t="s">
        <v>13974</v>
      </c>
      <c r="E7759" s="100" t="s">
        <v>875</v>
      </c>
    </row>
    <row r="7760" spans="1:9" ht="15" customHeight="1" x14ac:dyDescent="0.35">
      <c r="A7760" s="1705">
        <v>73502</v>
      </c>
      <c r="B7760" s="1706">
        <v>0.21</v>
      </c>
      <c r="C7760" s="89" t="s">
        <v>13975</v>
      </c>
      <c r="E7760" s="100" t="s">
        <v>875</v>
      </c>
      <c r="F7760" s="100"/>
      <c r="I7760" s="100"/>
    </row>
    <row r="7761" spans="1:9" ht="15" customHeight="1" x14ac:dyDescent="0.35">
      <c r="A7761" s="1705">
        <v>73502</v>
      </c>
      <c r="B7761" s="1706">
        <v>0.21</v>
      </c>
      <c r="C7761" s="89" t="s">
        <v>13976</v>
      </c>
      <c r="E7761" s="100" t="s">
        <v>875</v>
      </c>
    </row>
    <row r="7762" spans="1:9" ht="15" customHeight="1" x14ac:dyDescent="0.35">
      <c r="A7762" s="1705">
        <v>73502</v>
      </c>
      <c r="B7762" s="1706">
        <v>0.21</v>
      </c>
      <c r="C7762" s="100" t="s">
        <v>981</v>
      </c>
      <c r="E7762" s="1705" t="s">
        <v>879</v>
      </c>
    </row>
    <row r="7763" spans="1:9" ht="15" customHeight="1" x14ac:dyDescent="0.35">
      <c r="A7763" s="1705">
        <v>73502</v>
      </c>
      <c r="B7763" s="1706">
        <v>0.21</v>
      </c>
      <c r="C7763" s="100" t="s">
        <v>982</v>
      </c>
      <c r="E7763" s="1705" t="s">
        <v>879</v>
      </c>
    </row>
    <row r="7764" spans="1:9" ht="15" customHeight="1" x14ac:dyDescent="0.35">
      <c r="A7764" s="1705">
        <v>73502</v>
      </c>
      <c r="B7764" s="1706">
        <v>0.21</v>
      </c>
      <c r="C7764" s="100" t="s">
        <v>983</v>
      </c>
      <c r="E7764" s="1705" t="s">
        <v>879</v>
      </c>
    </row>
    <row r="7765" spans="1:9" ht="15" customHeight="1" x14ac:dyDescent="0.35">
      <c r="A7765" s="1705">
        <v>73502</v>
      </c>
      <c r="B7765" s="1706">
        <v>0.21</v>
      </c>
      <c r="C7765" s="100" t="s">
        <v>984</v>
      </c>
      <c r="E7765" s="1705" t="s">
        <v>879</v>
      </c>
    </row>
    <row r="7766" spans="1:9" ht="15" customHeight="1" x14ac:dyDescent="0.35">
      <c r="A7766" s="1705">
        <v>73502</v>
      </c>
      <c r="B7766" s="1706">
        <v>0.21</v>
      </c>
      <c r="C7766" s="100" t="s">
        <v>1343</v>
      </c>
      <c r="E7766" s="1705" t="s">
        <v>1280</v>
      </c>
    </row>
    <row r="7767" spans="1:9" ht="15" customHeight="1" x14ac:dyDescent="0.35">
      <c r="A7767" s="1705">
        <v>73502</v>
      </c>
      <c r="B7767" s="1706">
        <v>0.21</v>
      </c>
      <c r="C7767" s="100" t="s">
        <v>1344</v>
      </c>
      <c r="E7767" s="1705" t="s">
        <v>1280</v>
      </c>
      <c r="F7767" s="100"/>
      <c r="I7767" s="100"/>
    </row>
    <row r="7768" spans="1:9" ht="15" customHeight="1" x14ac:dyDescent="0.35">
      <c r="A7768" s="1705">
        <v>73502</v>
      </c>
      <c r="B7768" s="1706">
        <v>0.21</v>
      </c>
      <c r="C7768" s="1742" t="s">
        <v>1506</v>
      </c>
      <c r="E7768" s="1705" t="s">
        <v>1433</v>
      </c>
    </row>
    <row r="7769" spans="1:9" ht="15" customHeight="1" x14ac:dyDescent="0.35">
      <c r="A7769" s="1705">
        <v>73502</v>
      </c>
      <c r="B7769" s="1706">
        <v>0.21</v>
      </c>
      <c r="C7769" s="1742" t="s">
        <v>1507</v>
      </c>
      <c r="E7769" s="1705" t="s">
        <v>1433</v>
      </c>
    </row>
    <row r="7770" spans="1:9" ht="15" customHeight="1" x14ac:dyDescent="0.35">
      <c r="A7770" s="1705">
        <v>73502</v>
      </c>
      <c r="B7770" s="1706">
        <v>0.21</v>
      </c>
      <c r="C7770" s="1742" t="s">
        <v>1508</v>
      </c>
      <c r="E7770" s="1705" t="s">
        <v>1433</v>
      </c>
    </row>
    <row r="7771" spans="1:9" ht="15" customHeight="1" x14ac:dyDescent="0.35">
      <c r="A7771" s="1705">
        <v>73502</v>
      </c>
      <c r="B7771" s="1706">
        <v>0.21</v>
      </c>
      <c r="C7771" s="100" t="s">
        <v>1825</v>
      </c>
      <c r="E7771" s="1705" t="s">
        <v>1755</v>
      </c>
    </row>
    <row r="7772" spans="1:9" ht="15" customHeight="1" x14ac:dyDescent="0.35">
      <c r="A7772" s="1705">
        <v>73502</v>
      </c>
      <c r="B7772" s="1706">
        <v>0.21</v>
      </c>
      <c r="C7772" s="89" t="s">
        <v>1826</v>
      </c>
      <c r="E7772" s="1705" t="s">
        <v>1755</v>
      </c>
    </row>
    <row r="7773" spans="1:9" ht="15" customHeight="1" x14ac:dyDescent="0.35">
      <c r="A7773" s="1705">
        <v>73502</v>
      </c>
      <c r="B7773" s="1706">
        <v>0.21</v>
      </c>
      <c r="C7773" s="89" t="s">
        <v>1827</v>
      </c>
      <c r="E7773" s="1705" t="s">
        <v>1755</v>
      </c>
    </row>
    <row r="7774" spans="1:9" ht="15" customHeight="1" x14ac:dyDescent="0.35">
      <c r="A7774" s="1705">
        <v>73502</v>
      </c>
      <c r="B7774" s="1706">
        <v>0.21</v>
      </c>
      <c r="C7774" s="100" t="s">
        <v>2313</v>
      </c>
      <c r="E7774" s="1705" t="s">
        <v>2237</v>
      </c>
    </row>
    <row r="7775" spans="1:9" ht="15" customHeight="1" x14ac:dyDescent="0.35">
      <c r="A7775" s="1705">
        <v>73502</v>
      </c>
      <c r="B7775" s="1706">
        <v>0.21</v>
      </c>
      <c r="C7775" s="100" t="s">
        <v>2314</v>
      </c>
      <c r="E7775" s="1705" t="s">
        <v>2237</v>
      </c>
    </row>
    <row r="7776" spans="1:9" ht="15" customHeight="1" x14ac:dyDescent="0.35">
      <c r="A7776" s="1705">
        <v>73502</v>
      </c>
      <c r="B7776" s="1706">
        <v>0.21</v>
      </c>
      <c r="C7776" s="100" t="s">
        <v>3122</v>
      </c>
      <c r="E7776" s="1705" t="s">
        <v>2994</v>
      </c>
    </row>
    <row r="7777" spans="1:5" ht="15" customHeight="1" x14ac:dyDescent="0.35">
      <c r="A7777" s="1705">
        <v>73502</v>
      </c>
      <c r="B7777" s="1706">
        <v>0.21</v>
      </c>
      <c r="C7777" s="100" t="s">
        <v>3123</v>
      </c>
      <c r="E7777" s="1705" t="s">
        <v>2994</v>
      </c>
    </row>
    <row r="7778" spans="1:5" ht="15" customHeight="1" x14ac:dyDescent="0.35">
      <c r="A7778" s="1705">
        <v>73502</v>
      </c>
      <c r="B7778" s="1706">
        <v>0.21</v>
      </c>
      <c r="C7778" s="100" t="s">
        <v>3124</v>
      </c>
      <c r="E7778" s="1705" t="s">
        <v>2994</v>
      </c>
    </row>
    <row r="7779" spans="1:5" ht="15" customHeight="1" x14ac:dyDescent="0.35">
      <c r="A7779" s="1705">
        <v>73502</v>
      </c>
      <c r="B7779" s="1706">
        <v>0.21</v>
      </c>
      <c r="C7779" s="89" t="s">
        <v>4347</v>
      </c>
      <c r="E7779" s="1705" t="s">
        <v>4266</v>
      </c>
    </row>
    <row r="7780" spans="1:5" ht="15" customHeight="1" x14ac:dyDescent="0.35">
      <c r="A7780" s="1705">
        <v>73502</v>
      </c>
      <c r="B7780" s="1706">
        <v>0.21</v>
      </c>
      <c r="C7780" s="89" t="s">
        <v>4348</v>
      </c>
      <c r="E7780" s="1705" t="s">
        <v>4266</v>
      </c>
    </row>
    <row r="7781" spans="1:5" ht="15" customHeight="1" x14ac:dyDescent="0.35">
      <c r="A7781" s="1705">
        <v>73502</v>
      </c>
      <c r="B7781" s="1706">
        <v>0.21</v>
      </c>
      <c r="C7781" s="89" t="s">
        <v>4349</v>
      </c>
      <c r="E7781" s="1705" t="s">
        <v>4266</v>
      </c>
    </row>
    <row r="7782" spans="1:5" ht="15" customHeight="1" x14ac:dyDescent="0.35">
      <c r="A7782" s="1705">
        <v>73502</v>
      </c>
      <c r="B7782" s="1706">
        <v>0.21</v>
      </c>
      <c r="C7782" s="100" t="s">
        <v>4696</v>
      </c>
      <c r="E7782" s="100" t="s">
        <v>4609</v>
      </c>
    </row>
    <row r="7783" spans="1:5" ht="15" customHeight="1" x14ac:dyDescent="0.35">
      <c r="A7783" s="1705">
        <v>73502</v>
      </c>
      <c r="B7783" s="1706">
        <v>0.21</v>
      </c>
      <c r="C7783" s="100" t="s">
        <v>4697</v>
      </c>
      <c r="E7783" s="100" t="s">
        <v>4609</v>
      </c>
    </row>
    <row r="7784" spans="1:5" ht="15" customHeight="1" x14ac:dyDescent="0.35">
      <c r="A7784" s="1705">
        <v>73502</v>
      </c>
      <c r="B7784" s="1706">
        <v>0.21</v>
      </c>
      <c r="C7784" s="100" t="s">
        <v>4698</v>
      </c>
      <c r="E7784" s="100" t="s">
        <v>4609</v>
      </c>
    </row>
    <row r="7785" spans="1:5" ht="15" customHeight="1" x14ac:dyDescent="0.35">
      <c r="A7785" s="1705">
        <v>73502</v>
      </c>
      <c r="B7785" s="1706">
        <v>0.21</v>
      </c>
      <c r="C7785" s="89" t="s">
        <v>5025</v>
      </c>
      <c r="E7785" s="100" t="s">
        <v>4946</v>
      </c>
    </row>
    <row r="7786" spans="1:5" ht="15" customHeight="1" x14ac:dyDescent="0.35">
      <c r="A7786" s="1705">
        <v>73502</v>
      </c>
      <c r="B7786" s="1706">
        <v>0.21</v>
      </c>
      <c r="C7786" s="89" t="s">
        <v>5026</v>
      </c>
      <c r="E7786" s="100" t="s">
        <v>4946</v>
      </c>
    </row>
    <row r="7787" spans="1:5" ht="15" customHeight="1" x14ac:dyDescent="0.35">
      <c r="A7787" s="1705">
        <v>73502</v>
      </c>
      <c r="B7787" s="1706">
        <v>0.21</v>
      </c>
      <c r="C7787" s="89" t="s">
        <v>5248</v>
      </c>
      <c r="E7787" s="100" t="s">
        <v>5155</v>
      </c>
    </row>
    <row r="7788" spans="1:5" ht="15" customHeight="1" x14ac:dyDescent="0.35">
      <c r="A7788" s="1705">
        <v>73502</v>
      </c>
      <c r="B7788" s="1706">
        <v>0.21</v>
      </c>
      <c r="C7788" s="89" t="s">
        <v>5249</v>
      </c>
      <c r="E7788" s="100" t="s">
        <v>5155</v>
      </c>
    </row>
    <row r="7789" spans="1:5" ht="15" customHeight="1" x14ac:dyDescent="0.35">
      <c r="A7789" s="1705">
        <v>73502</v>
      </c>
      <c r="B7789" s="1706">
        <v>0.21</v>
      </c>
      <c r="C7789" s="100" t="s">
        <v>5250</v>
      </c>
      <c r="E7789" s="100" t="s">
        <v>5155</v>
      </c>
    </row>
    <row r="7790" spans="1:5" ht="15" customHeight="1" x14ac:dyDescent="0.35">
      <c r="A7790" s="1705">
        <v>73502</v>
      </c>
      <c r="B7790" s="1706">
        <v>0.21</v>
      </c>
      <c r="C7790" s="100" t="s">
        <v>5551</v>
      </c>
      <c r="E7790" s="100" t="s">
        <v>5452</v>
      </c>
    </row>
    <row r="7791" spans="1:5" ht="15" customHeight="1" x14ac:dyDescent="0.35">
      <c r="A7791" s="1705">
        <v>73502</v>
      </c>
      <c r="B7791" s="1706">
        <v>0.21</v>
      </c>
      <c r="C7791" s="100" t="s">
        <v>5552</v>
      </c>
      <c r="E7791" s="100" t="s">
        <v>5452</v>
      </c>
    </row>
    <row r="7792" spans="1:5" ht="15" customHeight="1" x14ac:dyDescent="0.35">
      <c r="A7792" s="1705">
        <v>73502</v>
      </c>
      <c r="B7792" s="1706">
        <v>0.21</v>
      </c>
      <c r="C7792" s="100" t="s">
        <v>5553</v>
      </c>
      <c r="E7792" s="100" t="s">
        <v>5452</v>
      </c>
    </row>
    <row r="7793" spans="1:9" ht="15" customHeight="1" x14ac:dyDescent="0.35">
      <c r="A7793" s="1705">
        <v>73502</v>
      </c>
      <c r="B7793" s="1706">
        <v>0.21</v>
      </c>
      <c r="C7793" s="100" t="s">
        <v>5761</v>
      </c>
      <c r="E7793" s="100" t="s">
        <v>5695</v>
      </c>
    </row>
    <row r="7794" spans="1:9" ht="15" customHeight="1" x14ac:dyDescent="0.35">
      <c r="A7794" s="1705">
        <v>73502</v>
      </c>
      <c r="B7794" s="1706">
        <v>0.21</v>
      </c>
      <c r="C7794" s="100" t="s">
        <v>5762</v>
      </c>
      <c r="E7794" s="100" t="s">
        <v>5695</v>
      </c>
    </row>
    <row r="7795" spans="1:9" ht="15" customHeight="1" x14ac:dyDescent="0.35">
      <c r="A7795" s="1705">
        <v>73502</v>
      </c>
      <c r="B7795" s="1706">
        <v>0.21</v>
      </c>
      <c r="C7795" s="89" t="s">
        <v>8138</v>
      </c>
      <c r="E7795" s="100" t="s">
        <v>5912</v>
      </c>
    </row>
    <row r="7796" spans="1:9" ht="15" customHeight="1" x14ac:dyDescent="0.35">
      <c r="A7796" s="1705">
        <v>73502</v>
      </c>
      <c r="B7796" s="1706">
        <v>0.21</v>
      </c>
      <c r="C7796" s="100" t="s">
        <v>8139</v>
      </c>
      <c r="E7796" s="100" t="s">
        <v>5912</v>
      </c>
    </row>
    <row r="7797" spans="1:9" ht="15" customHeight="1" x14ac:dyDescent="0.35">
      <c r="A7797" s="1705">
        <v>73502</v>
      </c>
      <c r="B7797" s="1706">
        <v>0.21</v>
      </c>
      <c r="C7797" s="89" t="s">
        <v>8140</v>
      </c>
      <c r="E7797" s="100" t="s">
        <v>5912</v>
      </c>
    </row>
    <row r="7798" spans="1:9" ht="15" customHeight="1" x14ac:dyDescent="0.35">
      <c r="A7798" s="1705">
        <v>73502</v>
      </c>
      <c r="B7798" s="1706">
        <v>0.21</v>
      </c>
      <c r="C7798" s="100" t="s">
        <v>8141</v>
      </c>
      <c r="E7798" s="100" t="s">
        <v>5912</v>
      </c>
    </row>
    <row r="7799" spans="1:9" ht="15" customHeight="1" x14ac:dyDescent="0.35">
      <c r="A7799" s="1705">
        <v>73502</v>
      </c>
      <c r="B7799" s="1706">
        <v>0.21</v>
      </c>
      <c r="C7799" s="89" t="s">
        <v>5988</v>
      </c>
      <c r="E7799" s="100" t="s">
        <v>5923</v>
      </c>
    </row>
    <row r="7800" spans="1:9" ht="15" customHeight="1" x14ac:dyDescent="0.35">
      <c r="A7800" s="1705">
        <v>73502</v>
      </c>
      <c r="B7800" s="1706">
        <v>0.21</v>
      </c>
      <c r="C7800" s="89" t="s">
        <v>5989</v>
      </c>
      <c r="E7800" s="100" t="s">
        <v>5923</v>
      </c>
    </row>
    <row r="7801" spans="1:9" ht="15" customHeight="1" x14ac:dyDescent="0.35">
      <c r="A7801" s="1705">
        <v>73502</v>
      </c>
      <c r="B7801" s="1706">
        <v>0.21</v>
      </c>
      <c r="C7801" s="100" t="s">
        <v>816</v>
      </c>
      <c r="E7801" s="100" t="s">
        <v>5923</v>
      </c>
    </row>
    <row r="7802" spans="1:9" ht="15" customHeight="1" x14ac:dyDescent="0.35">
      <c r="A7802" s="1705">
        <v>73502</v>
      </c>
      <c r="B7802" s="1706">
        <v>0.21</v>
      </c>
      <c r="C7802" s="100" t="s">
        <v>817</v>
      </c>
      <c r="E7802" s="100" t="s">
        <v>5923</v>
      </c>
    </row>
    <row r="7803" spans="1:9" ht="15" customHeight="1" x14ac:dyDescent="0.35">
      <c r="A7803" s="1705">
        <v>73502</v>
      </c>
      <c r="B7803" s="1706">
        <v>0.21</v>
      </c>
      <c r="C7803" s="89" t="s">
        <v>6235</v>
      </c>
      <c r="E7803" s="100" t="s">
        <v>6110</v>
      </c>
    </row>
    <row r="7804" spans="1:9" ht="15" customHeight="1" x14ac:dyDescent="0.35">
      <c r="A7804" s="1705">
        <v>73502</v>
      </c>
      <c r="B7804" s="1706">
        <v>0.21</v>
      </c>
      <c r="C7804" s="89" t="s">
        <v>6236</v>
      </c>
      <c r="E7804" s="100" t="s">
        <v>6110</v>
      </c>
    </row>
    <row r="7805" spans="1:9" ht="15" customHeight="1" x14ac:dyDescent="0.35">
      <c r="A7805" s="1705">
        <v>73502</v>
      </c>
      <c r="B7805" s="1706">
        <v>0.21</v>
      </c>
      <c r="C7805" s="89" t="s">
        <v>6580</v>
      </c>
      <c r="E7805" s="1705" t="s">
        <v>6556</v>
      </c>
    </row>
    <row r="7806" spans="1:9" ht="15" customHeight="1" x14ac:dyDescent="0.35">
      <c r="A7806" s="1705">
        <v>73502</v>
      </c>
      <c r="B7806" s="1706">
        <v>0.21</v>
      </c>
      <c r="C7806" s="89" t="s">
        <v>6581</v>
      </c>
      <c r="E7806" s="1705" t="s">
        <v>6556</v>
      </c>
    </row>
    <row r="7807" spans="1:9" ht="15" customHeight="1" x14ac:dyDescent="0.35">
      <c r="A7807" s="1705">
        <v>73502</v>
      </c>
      <c r="B7807" s="1706">
        <v>0.21</v>
      </c>
      <c r="C7807" s="89" t="s">
        <v>6736</v>
      </c>
      <c r="E7807" s="1705" t="s">
        <v>6737</v>
      </c>
    </row>
    <row r="7808" spans="1:9" ht="15" customHeight="1" x14ac:dyDescent="0.35">
      <c r="A7808" s="1705">
        <v>73502</v>
      </c>
      <c r="B7808" s="1706">
        <v>0.21</v>
      </c>
      <c r="C7808" s="89" t="s">
        <v>6738</v>
      </c>
      <c r="E7808" s="1705" t="s">
        <v>6737</v>
      </c>
      <c r="F7808" s="100"/>
      <c r="I7808" s="100"/>
    </row>
    <row r="7809" spans="1:5" ht="15" customHeight="1" x14ac:dyDescent="0.35">
      <c r="A7809" s="1705">
        <v>73502</v>
      </c>
      <c r="B7809" s="1706">
        <v>0.21</v>
      </c>
      <c r="C7809" s="89" t="s">
        <v>7086</v>
      </c>
      <c r="E7809" s="1705" t="s">
        <v>6965</v>
      </c>
    </row>
    <row r="7810" spans="1:5" ht="15" customHeight="1" x14ac:dyDescent="0.35">
      <c r="A7810" s="1705">
        <v>73502</v>
      </c>
      <c r="B7810" s="1706">
        <v>0.21</v>
      </c>
      <c r="C7810" s="1705" t="s">
        <v>7087</v>
      </c>
      <c r="E7810" s="1705" t="s">
        <v>6965</v>
      </c>
    </row>
    <row r="7811" spans="1:5" ht="15" customHeight="1" x14ac:dyDescent="0.35">
      <c r="A7811" s="1705">
        <v>73502</v>
      </c>
      <c r="B7811" s="1706">
        <v>0.21</v>
      </c>
      <c r="C7811" s="1705" t="s">
        <v>7088</v>
      </c>
      <c r="E7811" s="1705" t="s">
        <v>6965</v>
      </c>
    </row>
    <row r="7812" spans="1:5" ht="15" customHeight="1" x14ac:dyDescent="0.35">
      <c r="A7812" s="1705">
        <v>73502</v>
      </c>
      <c r="B7812" s="1706">
        <v>0.21</v>
      </c>
      <c r="C7812" s="89" t="s">
        <v>7089</v>
      </c>
      <c r="E7812" s="1705" t="s">
        <v>6965</v>
      </c>
    </row>
    <row r="7813" spans="1:5" ht="15" customHeight="1" x14ac:dyDescent="0.35">
      <c r="A7813" s="1705">
        <v>73502</v>
      </c>
      <c r="B7813" s="1706">
        <v>0.21</v>
      </c>
      <c r="C7813" s="89" t="s">
        <v>7364</v>
      </c>
      <c r="E7813" s="1705" t="s">
        <v>7410</v>
      </c>
    </row>
    <row r="7814" spans="1:5" ht="15" customHeight="1" x14ac:dyDescent="0.35">
      <c r="A7814" s="1705">
        <v>73502</v>
      </c>
      <c r="B7814" s="1706">
        <v>0.21</v>
      </c>
      <c r="C7814" s="89" t="s">
        <v>7365</v>
      </c>
      <c r="E7814" s="1705" t="s">
        <v>7410</v>
      </c>
    </row>
    <row r="7815" spans="1:5" ht="15" customHeight="1" x14ac:dyDescent="0.35">
      <c r="A7815" s="1705">
        <v>73502</v>
      </c>
      <c r="B7815" s="1706">
        <v>0.21</v>
      </c>
      <c r="C7815" s="100" t="s">
        <v>7516</v>
      </c>
      <c r="E7815" s="1705" t="s">
        <v>7428</v>
      </c>
    </row>
    <row r="7816" spans="1:5" ht="15" customHeight="1" x14ac:dyDescent="0.35">
      <c r="A7816" s="1705">
        <v>73502</v>
      </c>
      <c r="B7816" s="1706">
        <v>0.21</v>
      </c>
      <c r="C7816" s="100" t="s">
        <v>7517</v>
      </c>
      <c r="E7816" s="1705" t="s">
        <v>7428</v>
      </c>
    </row>
    <row r="7817" spans="1:5" ht="15" customHeight="1" x14ac:dyDescent="0.35">
      <c r="A7817" s="1705">
        <v>73502</v>
      </c>
      <c r="B7817" s="1706">
        <v>0.21</v>
      </c>
      <c r="C7817" s="100" t="s">
        <v>7518</v>
      </c>
      <c r="E7817" s="1705" t="s">
        <v>7428</v>
      </c>
    </row>
    <row r="7818" spans="1:5" ht="15" customHeight="1" x14ac:dyDescent="0.35">
      <c r="A7818" s="1705">
        <v>73502</v>
      </c>
      <c r="B7818" s="1706">
        <v>0.21</v>
      </c>
      <c r="C7818" s="1705" t="s">
        <v>8029</v>
      </c>
      <c r="E7818" s="100" t="s">
        <v>7979</v>
      </c>
    </row>
    <row r="7819" spans="1:5" ht="15" customHeight="1" x14ac:dyDescent="0.35">
      <c r="A7819" s="1705">
        <v>73502</v>
      </c>
      <c r="B7819" s="1706">
        <v>0.21</v>
      </c>
      <c r="C7819" s="1705" t="s">
        <v>8030</v>
      </c>
      <c r="E7819" s="100" t="s">
        <v>7979</v>
      </c>
    </row>
    <row r="7820" spans="1:5" ht="15" customHeight="1" x14ac:dyDescent="0.35">
      <c r="A7820" s="1705">
        <v>73502</v>
      </c>
      <c r="B7820" s="1706">
        <v>0.21</v>
      </c>
      <c r="C7820" s="1705" t="s">
        <v>8031</v>
      </c>
      <c r="E7820" s="100" t="s">
        <v>7979</v>
      </c>
    </row>
    <row r="7821" spans="1:5" ht="15" customHeight="1" x14ac:dyDescent="0.35">
      <c r="A7821" s="1705">
        <v>73502</v>
      </c>
      <c r="B7821" s="1706">
        <v>0.21</v>
      </c>
      <c r="C7821" s="1705" t="s">
        <v>8032</v>
      </c>
      <c r="E7821" s="100" t="s">
        <v>7979</v>
      </c>
    </row>
    <row r="7822" spans="1:5" ht="15" customHeight="1" x14ac:dyDescent="0.35">
      <c r="A7822" s="1705">
        <v>73502</v>
      </c>
      <c r="B7822" s="1706">
        <v>0.21</v>
      </c>
      <c r="C7822" s="100" t="s">
        <v>8444</v>
      </c>
      <c r="E7822" s="100" t="s">
        <v>8381</v>
      </c>
    </row>
    <row r="7823" spans="1:5" ht="15" customHeight="1" x14ac:dyDescent="0.35">
      <c r="A7823" s="1705">
        <v>73502</v>
      </c>
      <c r="B7823" s="1706">
        <v>0.21</v>
      </c>
      <c r="C7823" s="100" t="s">
        <v>8445</v>
      </c>
      <c r="E7823" s="100" t="s">
        <v>8381</v>
      </c>
    </row>
    <row r="7824" spans="1:5" ht="15" customHeight="1" x14ac:dyDescent="0.35">
      <c r="A7824" s="1705">
        <v>73502</v>
      </c>
      <c r="B7824" s="1706">
        <v>0.21</v>
      </c>
      <c r="C7824" s="100" t="s">
        <v>8806</v>
      </c>
      <c r="E7824" s="1705" t="s">
        <v>8689</v>
      </c>
    </row>
    <row r="7825" spans="1:5" ht="15" customHeight="1" x14ac:dyDescent="0.35">
      <c r="A7825" s="1705">
        <v>73502</v>
      </c>
      <c r="B7825" s="1706">
        <v>0.21</v>
      </c>
      <c r="C7825" s="100" t="s">
        <v>8807</v>
      </c>
      <c r="E7825" s="1705" t="s">
        <v>8689</v>
      </c>
    </row>
    <row r="7826" spans="1:5" ht="15" customHeight="1" x14ac:dyDescent="0.35">
      <c r="A7826" s="1705">
        <v>73502</v>
      </c>
      <c r="B7826" s="1706">
        <v>0.21</v>
      </c>
      <c r="C7826" s="89" t="s">
        <v>8808</v>
      </c>
      <c r="E7826" s="1705" t="s">
        <v>8689</v>
      </c>
    </row>
    <row r="7827" spans="1:5" ht="15" customHeight="1" x14ac:dyDescent="0.35">
      <c r="A7827" s="1705">
        <v>73502</v>
      </c>
      <c r="B7827" s="1706">
        <v>0.21</v>
      </c>
      <c r="C7827" s="89" t="s">
        <v>8809</v>
      </c>
      <c r="E7827" s="1705" t="s">
        <v>8689</v>
      </c>
    </row>
    <row r="7828" spans="1:5" ht="15" customHeight="1" x14ac:dyDescent="0.35">
      <c r="A7828" s="1705">
        <v>73502</v>
      </c>
      <c r="B7828" s="1706">
        <v>0.21</v>
      </c>
      <c r="C7828" s="89" t="s">
        <v>9260</v>
      </c>
      <c r="E7828" s="1738" t="s">
        <v>9126</v>
      </c>
    </row>
    <row r="7829" spans="1:5" ht="15" customHeight="1" x14ac:dyDescent="0.35">
      <c r="A7829" s="1705">
        <v>73502</v>
      </c>
      <c r="B7829" s="1706">
        <v>0.21</v>
      </c>
      <c r="C7829" s="89" t="s">
        <v>9261</v>
      </c>
      <c r="E7829" s="1738" t="s">
        <v>9126</v>
      </c>
    </row>
    <row r="7830" spans="1:5" ht="15" customHeight="1" x14ac:dyDescent="0.35">
      <c r="A7830" s="1705">
        <v>73502</v>
      </c>
      <c r="B7830" s="1706">
        <v>0.21</v>
      </c>
      <c r="C7830" s="89" t="s">
        <v>9262</v>
      </c>
      <c r="E7830" s="1738" t="s">
        <v>9126</v>
      </c>
    </row>
    <row r="7831" spans="1:5" ht="15" customHeight="1" x14ac:dyDescent="0.35">
      <c r="A7831" s="1705">
        <v>73502</v>
      </c>
      <c r="B7831" s="1706">
        <v>0.21</v>
      </c>
      <c r="C7831" s="89" t="s">
        <v>9263</v>
      </c>
      <c r="E7831" s="1738" t="s">
        <v>9126</v>
      </c>
    </row>
    <row r="7832" spans="1:5" ht="15" customHeight="1" x14ac:dyDescent="0.35">
      <c r="A7832" s="1705">
        <v>73502</v>
      </c>
      <c r="B7832" s="1706">
        <v>0.21</v>
      </c>
      <c r="C7832" s="89" t="s">
        <v>9264</v>
      </c>
      <c r="E7832" s="1738" t="s">
        <v>9126</v>
      </c>
    </row>
    <row r="7833" spans="1:5" ht="15" customHeight="1" x14ac:dyDescent="0.35">
      <c r="A7833" s="1705">
        <v>73502</v>
      </c>
      <c r="B7833" s="1706">
        <v>0.21</v>
      </c>
      <c r="C7833" s="89" t="s">
        <v>9265</v>
      </c>
      <c r="E7833" s="1738" t="s">
        <v>9126</v>
      </c>
    </row>
    <row r="7834" spans="1:5" ht="15" customHeight="1" x14ac:dyDescent="0.35">
      <c r="A7834" s="1705">
        <v>73502</v>
      </c>
      <c r="B7834" s="1706">
        <v>0.21</v>
      </c>
      <c r="C7834" s="89" t="s">
        <v>4999</v>
      </c>
      <c r="E7834" s="1738" t="s">
        <v>9126</v>
      </c>
    </row>
    <row r="7835" spans="1:5" ht="15" customHeight="1" x14ac:dyDescent="0.35">
      <c r="A7835" s="1705">
        <v>73502</v>
      </c>
      <c r="B7835" s="1706">
        <v>0.21</v>
      </c>
      <c r="C7835" s="100" t="s">
        <v>9266</v>
      </c>
      <c r="E7835" s="1738" t="s">
        <v>9126</v>
      </c>
    </row>
    <row r="7836" spans="1:5" ht="15" customHeight="1" x14ac:dyDescent="0.35">
      <c r="A7836" s="1705">
        <v>73502</v>
      </c>
      <c r="B7836" s="1706">
        <v>0.21</v>
      </c>
      <c r="C7836" s="100" t="s">
        <v>9267</v>
      </c>
      <c r="E7836" s="1738" t="s">
        <v>9126</v>
      </c>
    </row>
    <row r="7837" spans="1:5" ht="15" customHeight="1" x14ac:dyDescent="0.35">
      <c r="A7837" s="1705">
        <v>73502</v>
      </c>
      <c r="B7837" s="1706">
        <v>0.21</v>
      </c>
      <c r="C7837" s="100" t="s">
        <v>9713</v>
      </c>
      <c r="E7837" s="1705" t="s">
        <v>9583</v>
      </c>
    </row>
    <row r="7838" spans="1:5" ht="15" customHeight="1" x14ac:dyDescent="0.35">
      <c r="A7838" s="1705">
        <v>73502</v>
      </c>
      <c r="B7838" s="1706">
        <v>0.21</v>
      </c>
      <c r="C7838" s="100" t="s">
        <v>9714</v>
      </c>
      <c r="E7838" s="1705" t="s">
        <v>9583</v>
      </c>
    </row>
    <row r="7839" spans="1:5" ht="15" customHeight="1" x14ac:dyDescent="0.35">
      <c r="A7839" s="1705">
        <v>73502</v>
      </c>
      <c r="B7839" s="1706">
        <v>0.21</v>
      </c>
      <c r="C7839" s="100" t="s">
        <v>9715</v>
      </c>
      <c r="E7839" s="1705" t="s">
        <v>9583</v>
      </c>
    </row>
    <row r="7840" spans="1:5" ht="15" customHeight="1" x14ac:dyDescent="0.35">
      <c r="A7840" s="1705">
        <v>73502</v>
      </c>
      <c r="B7840" s="1706">
        <v>0.21</v>
      </c>
      <c r="C7840" s="100" t="s">
        <v>9716</v>
      </c>
      <c r="E7840" s="1705" t="s">
        <v>9583</v>
      </c>
    </row>
    <row r="7841" spans="1:9" ht="15" customHeight="1" x14ac:dyDescent="0.35">
      <c r="A7841" s="1705">
        <v>73502</v>
      </c>
      <c r="B7841" s="1706">
        <v>0.21</v>
      </c>
      <c r="C7841" s="89" t="s">
        <v>10732</v>
      </c>
      <c r="E7841" s="1705" t="s">
        <v>10273</v>
      </c>
    </row>
    <row r="7842" spans="1:9" ht="15" customHeight="1" x14ac:dyDescent="0.35">
      <c r="A7842" s="1705">
        <v>73502</v>
      </c>
      <c r="B7842" s="1706">
        <v>0.21</v>
      </c>
      <c r="C7842" s="89" t="s">
        <v>10733</v>
      </c>
      <c r="E7842" s="1705" t="s">
        <v>10273</v>
      </c>
    </row>
    <row r="7843" spans="1:9" ht="15" customHeight="1" x14ac:dyDescent="0.35">
      <c r="A7843" s="1705">
        <v>73502</v>
      </c>
      <c r="B7843" s="1706">
        <v>0.21</v>
      </c>
      <c r="C7843" s="89" t="s">
        <v>10734</v>
      </c>
      <c r="E7843" s="1705" t="s">
        <v>10273</v>
      </c>
    </row>
    <row r="7844" spans="1:9" ht="15" customHeight="1" x14ac:dyDescent="0.35">
      <c r="A7844" s="1705">
        <v>73502</v>
      </c>
      <c r="B7844" s="1706">
        <v>0.21</v>
      </c>
      <c r="C7844" s="1705" t="s">
        <v>10735</v>
      </c>
      <c r="E7844" s="1705" t="s">
        <v>10273</v>
      </c>
    </row>
    <row r="7845" spans="1:9" ht="15" customHeight="1" x14ac:dyDescent="0.35">
      <c r="A7845" s="1705">
        <v>73502</v>
      </c>
      <c r="B7845" s="1706">
        <v>0.21</v>
      </c>
      <c r="C7845" s="1705" t="s">
        <v>10736</v>
      </c>
      <c r="E7845" s="1705" t="s">
        <v>10273</v>
      </c>
    </row>
    <row r="7846" spans="1:9" ht="15" customHeight="1" x14ac:dyDescent="0.35">
      <c r="A7846" s="1705">
        <v>73502</v>
      </c>
      <c r="B7846" s="1706">
        <v>0.21</v>
      </c>
      <c r="C7846" s="1705" t="s">
        <v>10737</v>
      </c>
      <c r="E7846" s="1705" t="s">
        <v>10273</v>
      </c>
    </row>
    <row r="7847" spans="1:9" ht="15" customHeight="1" x14ac:dyDescent="0.35">
      <c r="A7847" s="1705">
        <v>73502</v>
      </c>
      <c r="B7847" s="1706">
        <v>0.21</v>
      </c>
      <c r="C7847" s="1705" t="s">
        <v>10738</v>
      </c>
      <c r="E7847" s="1705" t="s">
        <v>10273</v>
      </c>
    </row>
    <row r="7848" spans="1:9" ht="15" customHeight="1" x14ac:dyDescent="0.35">
      <c r="A7848" s="1705">
        <v>73502</v>
      </c>
      <c r="B7848" s="1706">
        <v>0.21</v>
      </c>
      <c r="C7848" s="1705" t="s">
        <v>10739</v>
      </c>
      <c r="E7848" s="1705" t="s">
        <v>10273</v>
      </c>
    </row>
    <row r="7849" spans="1:9" ht="15" customHeight="1" x14ac:dyDescent="0.35">
      <c r="A7849" s="1705">
        <v>73502</v>
      </c>
      <c r="B7849" s="1706">
        <v>0.21</v>
      </c>
      <c r="C7849" s="89" t="s">
        <v>10740</v>
      </c>
      <c r="E7849" s="1705" t="s">
        <v>10273</v>
      </c>
    </row>
    <row r="7850" spans="1:9" ht="15" customHeight="1" x14ac:dyDescent="0.35">
      <c r="A7850" s="1705">
        <v>73502</v>
      </c>
      <c r="B7850" s="1706">
        <v>0.21</v>
      </c>
      <c r="C7850" s="89" t="s">
        <v>10741</v>
      </c>
      <c r="E7850" s="1705" t="s">
        <v>10273</v>
      </c>
    </row>
    <row r="7851" spans="1:9" ht="15" customHeight="1" x14ac:dyDescent="0.35">
      <c r="A7851" s="1705">
        <v>73502</v>
      </c>
      <c r="B7851" s="1706">
        <v>0.21</v>
      </c>
      <c r="C7851" s="1705" t="s">
        <v>10742</v>
      </c>
      <c r="E7851" s="1705" t="s">
        <v>10273</v>
      </c>
      <c r="F7851" s="100"/>
      <c r="I7851" s="100"/>
    </row>
    <row r="7852" spans="1:9" ht="15" customHeight="1" x14ac:dyDescent="0.35">
      <c r="A7852" s="1705">
        <v>73502</v>
      </c>
      <c r="B7852" s="1706">
        <v>0.21</v>
      </c>
      <c r="C7852" s="89" t="s">
        <v>10743</v>
      </c>
      <c r="E7852" s="1705" t="s">
        <v>10273</v>
      </c>
    </row>
    <row r="7853" spans="1:9" ht="15" customHeight="1" x14ac:dyDescent="0.35">
      <c r="A7853" s="1705">
        <v>73502</v>
      </c>
      <c r="B7853" s="1706">
        <v>0.21</v>
      </c>
      <c r="C7853" s="89" t="s">
        <v>10744</v>
      </c>
      <c r="E7853" s="1705" t="s">
        <v>10273</v>
      </c>
    </row>
    <row r="7854" spans="1:9" ht="15" customHeight="1" x14ac:dyDescent="0.35">
      <c r="A7854" s="1705">
        <v>73502</v>
      </c>
      <c r="B7854" s="1706">
        <v>0.21</v>
      </c>
      <c r="C7854" s="89" t="s">
        <v>10745</v>
      </c>
      <c r="E7854" s="1705" t="s">
        <v>10273</v>
      </c>
    </row>
    <row r="7855" spans="1:9" ht="15" customHeight="1" x14ac:dyDescent="0.35">
      <c r="A7855" s="1705">
        <v>73502</v>
      </c>
      <c r="B7855" s="1706">
        <v>0.21</v>
      </c>
      <c r="C7855" s="89" t="s">
        <v>10746</v>
      </c>
      <c r="E7855" s="1705" t="s">
        <v>10273</v>
      </c>
    </row>
    <row r="7856" spans="1:9" ht="15" customHeight="1" x14ac:dyDescent="0.35">
      <c r="A7856" s="1705">
        <v>73502</v>
      </c>
      <c r="B7856" s="1706">
        <v>0.21</v>
      </c>
      <c r="C7856" s="89" t="s">
        <v>10747</v>
      </c>
      <c r="E7856" s="1705" t="s">
        <v>10273</v>
      </c>
    </row>
    <row r="7857" spans="1:5" ht="15" customHeight="1" x14ac:dyDescent="0.35">
      <c r="A7857" s="1705">
        <v>73502</v>
      </c>
      <c r="B7857" s="1706">
        <v>0.21</v>
      </c>
      <c r="C7857" s="89" t="s">
        <v>10748</v>
      </c>
      <c r="E7857" s="1705" t="s">
        <v>10273</v>
      </c>
    </row>
    <row r="7858" spans="1:5" ht="15" customHeight="1" x14ac:dyDescent="0.35">
      <c r="A7858" s="1705">
        <v>73502</v>
      </c>
      <c r="B7858" s="1706">
        <v>0.21</v>
      </c>
      <c r="C7858" s="89" t="s">
        <v>10749</v>
      </c>
      <c r="E7858" s="1705" t="s">
        <v>10273</v>
      </c>
    </row>
    <row r="7859" spans="1:5" ht="15" customHeight="1" x14ac:dyDescent="0.35">
      <c r="A7859" s="1705">
        <v>73502</v>
      </c>
      <c r="B7859" s="1706">
        <v>0.21</v>
      </c>
      <c r="C7859" s="89" t="s">
        <v>10750</v>
      </c>
      <c r="E7859" s="1705" t="s">
        <v>10273</v>
      </c>
    </row>
    <row r="7860" spans="1:5" ht="15" customHeight="1" x14ac:dyDescent="0.35">
      <c r="A7860" s="1705">
        <v>73502</v>
      </c>
      <c r="B7860" s="1706">
        <v>0.21</v>
      </c>
      <c r="C7860" s="89" t="s">
        <v>10751</v>
      </c>
      <c r="E7860" s="1705" t="s">
        <v>10273</v>
      </c>
    </row>
    <row r="7861" spans="1:5" ht="15" customHeight="1" x14ac:dyDescent="0.35">
      <c r="A7861" s="1705">
        <v>73502</v>
      </c>
      <c r="B7861" s="1706">
        <v>0.21</v>
      </c>
      <c r="C7861" s="89" t="s">
        <v>10752</v>
      </c>
      <c r="E7861" s="1705" t="s">
        <v>10273</v>
      </c>
    </row>
    <row r="7862" spans="1:5" ht="15" customHeight="1" x14ac:dyDescent="0.35">
      <c r="A7862" s="1705">
        <v>73502</v>
      </c>
      <c r="B7862" s="1706">
        <v>0.21</v>
      </c>
      <c r="C7862" s="1705" t="s">
        <v>10753</v>
      </c>
      <c r="E7862" s="1705" t="s">
        <v>10273</v>
      </c>
    </row>
    <row r="7863" spans="1:5" ht="15" customHeight="1" x14ac:dyDescent="0.35">
      <c r="A7863" s="1705">
        <v>73502</v>
      </c>
      <c r="B7863" s="1706">
        <v>0.21</v>
      </c>
      <c r="C7863" s="89" t="s">
        <v>10754</v>
      </c>
      <c r="E7863" s="1705" t="s">
        <v>10273</v>
      </c>
    </row>
    <row r="7864" spans="1:5" ht="15" customHeight="1" x14ac:dyDescent="0.35">
      <c r="A7864" s="1705">
        <v>73502</v>
      </c>
      <c r="B7864" s="1706">
        <v>0.21</v>
      </c>
      <c r="C7864" s="89" t="s">
        <v>10755</v>
      </c>
      <c r="E7864" s="1705" t="s">
        <v>10273</v>
      </c>
    </row>
    <row r="7865" spans="1:5" ht="15" customHeight="1" x14ac:dyDescent="0.35">
      <c r="A7865" s="1705">
        <v>73502</v>
      </c>
      <c r="B7865" s="1706">
        <v>0.21</v>
      </c>
      <c r="C7865" s="89" t="s">
        <v>10755</v>
      </c>
      <c r="E7865" s="1705" t="s">
        <v>10273</v>
      </c>
    </row>
    <row r="7866" spans="1:5" ht="15" customHeight="1" x14ac:dyDescent="0.35">
      <c r="A7866" s="1705">
        <v>73502</v>
      </c>
      <c r="B7866" s="1706">
        <v>0.21</v>
      </c>
      <c r="C7866" s="89" t="s">
        <v>10756</v>
      </c>
      <c r="E7866" s="1705" t="s">
        <v>10273</v>
      </c>
    </row>
    <row r="7867" spans="1:5" ht="15" customHeight="1" x14ac:dyDescent="0.35">
      <c r="A7867" s="1705">
        <v>73502</v>
      </c>
      <c r="B7867" s="1706">
        <v>0.21</v>
      </c>
      <c r="C7867" s="89" t="s">
        <v>10756</v>
      </c>
      <c r="E7867" s="1705" t="s">
        <v>10273</v>
      </c>
    </row>
    <row r="7868" spans="1:5" ht="15" customHeight="1" x14ac:dyDescent="0.35">
      <c r="A7868" s="1705">
        <v>73502</v>
      </c>
      <c r="B7868" s="1706">
        <v>0.21</v>
      </c>
      <c r="C7868" s="89" t="s">
        <v>10757</v>
      </c>
      <c r="E7868" s="1705" t="s">
        <v>10273</v>
      </c>
    </row>
    <row r="7869" spans="1:5" ht="15" customHeight="1" x14ac:dyDescent="0.35">
      <c r="A7869" s="1705">
        <v>73502</v>
      </c>
      <c r="B7869" s="1706">
        <v>0.21</v>
      </c>
      <c r="C7869" s="89" t="s">
        <v>10758</v>
      </c>
      <c r="E7869" s="1705" t="s">
        <v>10273</v>
      </c>
    </row>
    <row r="7870" spans="1:5" ht="15" customHeight="1" x14ac:dyDescent="0.35">
      <c r="A7870" s="1705">
        <v>73502</v>
      </c>
      <c r="B7870" s="1706">
        <v>0.21</v>
      </c>
      <c r="C7870" s="100" t="s">
        <v>12140</v>
      </c>
      <c r="E7870" s="100" t="s">
        <v>12088</v>
      </c>
    </row>
    <row r="7871" spans="1:5" ht="15" customHeight="1" x14ac:dyDescent="0.35">
      <c r="A7871" s="1705">
        <v>73502</v>
      </c>
      <c r="B7871" s="1706">
        <v>0.21</v>
      </c>
      <c r="C7871" s="100" t="s">
        <v>12141</v>
      </c>
      <c r="E7871" s="100" t="s">
        <v>12088</v>
      </c>
    </row>
    <row r="7872" spans="1:5" ht="15" customHeight="1" x14ac:dyDescent="0.35">
      <c r="A7872" s="1705">
        <v>73502</v>
      </c>
      <c r="B7872" s="1706">
        <v>0.21</v>
      </c>
      <c r="C7872" s="100" t="s">
        <v>12749</v>
      </c>
      <c r="E7872" s="1705" t="s">
        <v>12542</v>
      </c>
    </row>
    <row r="7873" spans="1:9" ht="15" customHeight="1" x14ac:dyDescent="0.35">
      <c r="A7873" s="1705">
        <v>73502</v>
      </c>
      <c r="B7873" s="1706">
        <v>0.21</v>
      </c>
      <c r="C7873" s="100" t="s">
        <v>12750</v>
      </c>
      <c r="E7873" s="1705" t="s">
        <v>12542</v>
      </c>
    </row>
    <row r="7874" spans="1:9" ht="15" customHeight="1" x14ac:dyDescent="0.35">
      <c r="A7874" s="1705">
        <v>73502</v>
      </c>
      <c r="B7874" s="1706">
        <v>0.21</v>
      </c>
      <c r="C7874" s="100" t="s">
        <v>12751</v>
      </c>
      <c r="E7874" s="1705" t="s">
        <v>12542</v>
      </c>
    </row>
    <row r="7875" spans="1:9" ht="15" customHeight="1" x14ac:dyDescent="0.35">
      <c r="A7875" s="1705">
        <v>73502</v>
      </c>
      <c r="B7875" s="1706">
        <v>0.21</v>
      </c>
      <c r="C7875" s="89" t="s">
        <v>12752</v>
      </c>
      <c r="E7875" s="1705" t="s">
        <v>12542</v>
      </c>
    </row>
    <row r="7876" spans="1:9" ht="15" customHeight="1" x14ac:dyDescent="0.35">
      <c r="A7876" s="1705">
        <v>73502</v>
      </c>
      <c r="B7876" s="1706">
        <v>0.21</v>
      </c>
      <c r="C7876" s="100" t="s">
        <v>12753</v>
      </c>
      <c r="E7876" s="1705" t="s">
        <v>12542</v>
      </c>
    </row>
    <row r="7877" spans="1:9" ht="15" customHeight="1" x14ac:dyDescent="0.35">
      <c r="A7877" s="1705">
        <v>73502</v>
      </c>
      <c r="B7877" s="1706">
        <v>0.21</v>
      </c>
      <c r="C7877" s="100" t="s">
        <v>12754</v>
      </c>
      <c r="E7877" s="1705" t="s">
        <v>12542</v>
      </c>
      <c r="F7877" s="100"/>
      <c r="I7877" s="100"/>
    </row>
    <row r="7878" spans="1:9" ht="15" customHeight="1" x14ac:dyDescent="0.35">
      <c r="A7878" s="1705">
        <v>73502</v>
      </c>
      <c r="B7878" s="1706">
        <v>0.21</v>
      </c>
      <c r="C7878" s="100" t="s">
        <v>12755</v>
      </c>
      <c r="E7878" s="1705" t="s">
        <v>12542</v>
      </c>
    </row>
    <row r="7879" spans="1:9" ht="15" customHeight="1" x14ac:dyDescent="0.35">
      <c r="A7879" s="1705">
        <v>73502</v>
      </c>
      <c r="B7879" s="1706">
        <v>0.21</v>
      </c>
      <c r="C7879" s="100" t="s">
        <v>12756</v>
      </c>
      <c r="E7879" s="1705" t="s">
        <v>12542</v>
      </c>
    </row>
    <row r="7880" spans="1:9" ht="15" customHeight="1" x14ac:dyDescent="0.35">
      <c r="A7880" s="1705">
        <v>73502</v>
      </c>
      <c r="B7880" s="1706">
        <v>0.21</v>
      </c>
      <c r="C7880" s="100" t="s">
        <v>3826</v>
      </c>
      <c r="E7880" s="1705" t="s">
        <v>13383</v>
      </c>
    </row>
    <row r="7881" spans="1:9" ht="15" customHeight="1" x14ac:dyDescent="0.35">
      <c r="A7881" s="1705">
        <v>73502</v>
      </c>
      <c r="B7881" s="1706">
        <v>0.21</v>
      </c>
      <c r="C7881" s="89" t="s">
        <v>3827</v>
      </c>
      <c r="E7881" s="1705" t="s">
        <v>13383</v>
      </c>
      <c r="F7881" s="100"/>
      <c r="I7881" s="100"/>
    </row>
    <row r="7882" spans="1:9" ht="15" customHeight="1" x14ac:dyDescent="0.35">
      <c r="A7882" s="1705">
        <v>73502</v>
      </c>
      <c r="B7882" s="1706">
        <v>0.21</v>
      </c>
      <c r="C7882" s="1705" t="s">
        <v>1</v>
      </c>
      <c r="E7882" s="1705" t="s">
        <v>13383</v>
      </c>
    </row>
    <row r="7883" spans="1:9" ht="15" customHeight="1" x14ac:dyDescent="0.35">
      <c r="A7883" s="1705">
        <v>73502</v>
      </c>
      <c r="B7883" s="1706">
        <v>0.21</v>
      </c>
      <c r="C7883" s="1705" t="s">
        <v>2</v>
      </c>
      <c r="E7883" s="1705" t="s">
        <v>13383</v>
      </c>
    </row>
    <row r="7884" spans="1:9" ht="15" customHeight="1" x14ac:dyDescent="0.35">
      <c r="A7884" s="1705">
        <v>73502</v>
      </c>
      <c r="B7884" s="1706">
        <v>0.21</v>
      </c>
      <c r="C7884" s="100" t="s">
        <v>13670</v>
      </c>
      <c r="E7884" s="1705" t="s">
        <v>13580</v>
      </c>
    </row>
    <row r="7885" spans="1:9" ht="15" customHeight="1" x14ac:dyDescent="0.35">
      <c r="A7885" s="1705">
        <v>73502</v>
      </c>
      <c r="B7885" s="1706">
        <v>0.21</v>
      </c>
      <c r="C7885" s="100" t="s">
        <v>13671</v>
      </c>
      <c r="E7885" s="1705" t="s">
        <v>13580</v>
      </c>
    </row>
    <row r="7886" spans="1:9" ht="15" customHeight="1" x14ac:dyDescent="0.35">
      <c r="A7886" s="1705">
        <v>73502</v>
      </c>
      <c r="B7886" s="1706">
        <v>0.21</v>
      </c>
      <c r="C7886" s="89" t="s">
        <v>14115</v>
      </c>
    </row>
    <row r="7887" spans="1:9" ht="15" customHeight="1" x14ac:dyDescent="0.35">
      <c r="A7887" s="1705">
        <v>73503</v>
      </c>
      <c r="B7887" s="1706">
        <v>0.26</v>
      </c>
      <c r="C7887" s="100" t="s">
        <v>1827</v>
      </c>
      <c r="E7887" s="1705" t="s">
        <v>1755</v>
      </c>
    </row>
    <row r="7888" spans="1:9" ht="15" customHeight="1" x14ac:dyDescent="0.35">
      <c r="A7888" s="1705">
        <v>73503</v>
      </c>
      <c r="B7888" s="1706">
        <v>0.26</v>
      </c>
      <c r="C7888" s="100" t="s">
        <v>1848</v>
      </c>
      <c r="E7888" s="1705" t="s">
        <v>1755</v>
      </c>
    </row>
    <row r="7889" spans="1:9" ht="15" customHeight="1" x14ac:dyDescent="0.35">
      <c r="A7889" s="1705">
        <v>73503</v>
      </c>
      <c r="B7889" s="1706">
        <v>0.26</v>
      </c>
      <c r="C7889" s="100" t="s">
        <v>3149</v>
      </c>
      <c r="E7889" s="1705" t="s">
        <v>2994</v>
      </c>
      <c r="F7889" s="100"/>
      <c r="I7889" s="100"/>
    </row>
    <row r="7890" spans="1:9" ht="15" customHeight="1" x14ac:dyDescent="0.35">
      <c r="A7890" s="1705">
        <v>73503</v>
      </c>
      <c r="B7890" s="1706">
        <v>0.26</v>
      </c>
      <c r="C7890" s="100" t="s">
        <v>3150</v>
      </c>
      <c r="E7890" s="1705" t="s">
        <v>2994</v>
      </c>
      <c r="F7890" s="100"/>
      <c r="I7890" s="100"/>
    </row>
    <row r="7891" spans="1:9" ht="15" customHeight="1" x14ac:dyDescent="0.35">
      <c r="A7891" s="1705">
        <v>73503</v>
      </c>
      <c r="B7891" s="1706">
        <v>0.26</v>
      </c>
      <c r="C7891" s="100" t="s">
        <v>3151</v>
      </c>
      <c r="E7891" s="1705" t="s">
        <v>2994</v>
      </c>
    </row>
    <row r="7892" spans="1:9" ht="15" customHeight="1" x14ac:dyDescent="0.35">
      <c r="A7892" s="1705">
        <v>73503</v>
      </c>
      <c r="B7892" s="1706">
        <v>0.26</v>
      </c>
      <c r="C7892" s="100" t="s">
        <v>8159</v>
      </c>
      <c r="E7892" s="100" t="s">
        <v>5912</v>
      </c>
    </row>
    <row r="7893" spans="1:9" ht="15" customHeight="1" x14ac:dyDescent="0.35">
      <c r="A7893" s="1705">
        <v>73503</v>
      </c>
      <c r="B7893" s="1706">
        <v>0.26</v>
      </c>
      <c r="C7893" s="100" t="s">
        <v>8160</v>
      </c>
      <c r="E7893" s="100" t="s">
        <v>5912</v>
      </c>
    </row>
    <row r="7894" spans="1:9" ht="15" customHeight="1" x14ac:dyDescent="0.35">
      <c r="A7894" s="1705">
        <v>73503</v>
      </c>
      <c r="B7894" s="1706">
        <v>0.26</v>
      </c>
      <c r="C7894" s="100" t="s">
        <v>7537</v>
      </c>
      <c r="E7894" s="1705" t="s">
        <v>7428</v>
      </c>
    </row>
    <row r="7895" spans="1:9" ht="15" customHeight="1" x14ac:dyDescent="0.35">
      <c r="A7895" s="1705">
        <v>73503</v>
      </c>
      <c r="B7895" s="1706">
        <v>0.26</v>
      </c>
      <c r="C7895" s="100" t="s">
        <v>7538</v>
      </c>
      <c r="E7895" s="1705" t="s">
        <v>7428</v>
      </c>
    </row>
    <row r="7896" spans="1:9" ht="15" customHeight="1" x14ac:dyDescent="0.35">
      <c r="A7896" s="1705">
        <v>73503</v>
      </c>
      <c r="B7896" s="1706">
        <v>0.26</v>
      </c>
      <c r="C7896" s="100" t="s">
        <v>9739</v>
      </c>
      <c r="E7896" s="1705" t="s">
        <v>9583</v>
      </c>
    </row>
    <row r="7897" spans="1:9" ht="15" customHeight="1" x14ac:dyDescent="0.35">
      <c r="A7897" s="1705">
        <v>73503</v>
      </c>
      <c r="B7897" s="1706">
        <v>0.26</v>
      </c>
      <c r="C7897" s="100" t="s">
        <v>9740</v>
      </c>
      <c r="E7897" s="1705" t="s">
        <v>9583</v>
      </c>
    </row>
    <row r="7898" spans="1:9" ht="15" customHeight="1" x14ac:dyDescent="0.35">
      <c r="A7898" s="1705">
        <v>73503</v>
      </c>
      <c r="B7898" s="1706">
        <v>0.26</v>
      </c>
      <c r="C7898" s="100" t="s">
        <v>12799</v>
      </c>
      <c r="E7898" s="1705" t="s">
        <v>12542</v>
      </c>
    </row>
    <row r="7899" spans="1:9" ht="15" customHeight="1" x14ac:dyDescent="0.35">
      <c r="A7899" s="1705">
        <v>73503</v>
      </c>
      <c r="B7899" s="1706">
        <v>0.26</v>
      </c>
      <c r="C7899" s="100" t="s">
        <v>12800</v>
      </c>
      <c r="E7899" s="1705" t="s">
        <v>12542</v>
      </c>
    </row>
    <row r="7900" spans="1:9" ht="15" customHeight="1" x14ac:dyDescent="0.35">
      <c r="A7900" s="1705">
        <v>73503</v>
      </c>
      <c r="B7900" s="1706">
        <v>0.26</v>
      </c>
      <c r="C7900" s="100" t="s">
        <v>13696</v>
      </c>
      <c r="E7900" s="1705" t="s">
        <v>13580</v>
      </c>
    </row>
    <row r="7901" spans="1:9" ht="15" customHeight="1" x14ac:dyDescent="0.35">
      <c r="A7901" s="1705">
        <v>73503</v>
      </c>
      <c r="B7901" s="1706">
        <v>0.26</v>
      </c>
      <c r="C7901" s="100" t="s">
        <v>13697</v>
      </c>
      <c r="E7901" s="1705" t="s">
        <v>13580</v>
      </c>
    </row>
    <row r="7902" spans="1:9" x14ac:dyDescent="0.35">
      <c r="A7902" s="1747">
        <v>73521</v>
      </c>
      <c r="B7902" s="1745">
        <v>0.21</v>
      </c>
      <c r="C7902" s="1746" t="s">
        <v>624</v>
      </c>
      <c r="E7902" s="1705" t="s">
        <v>532</v>
      </c>
    </row>
    <row r="7903" spans="1:9" x14ac:dyDescent="0.35">
      <c r="A7903" s="1705">
        <v>73521</v>
      </c>
      <c r="B7903" s="1706">
        <v>0.21</v>
      </c>
      <c r="C7903" s="89" t="s">
        <v>820</v>
      </c>
      <c r="E7903" s="1705" t="s">
        <v>770</v>
      </c>
    </row>
    <row r="7904" spans="1:9" x14ac:dyDescent="0.35">
      <c r="A7904" s="1705">
        <v>73521</v>
      </c>
      <c r="B7904" s="1706">
        <v>0.21</v>
      </c>
      <c r="C7904" s="100" t="s">
        <v>13977</v>
      </c>
      <c r="E7904" s="100" t="s">
        <v>875</v>
      </c>
    </row>
    <row r="7905" spans="1:9" x14ac:dyDescent="0.35">
      <c r="A7905" s="1705">
        <v>73521</v>
      </c>
      <c r="B7905" s="1706">
        <v>0.21</v>
      </c>
      <c r="C7905" s="100" t="s">
        <v>1345</v>
      </c>
      <c r="E7905" s="1705" t="s">
        <v>1280</v>
      </c>
    </row>
    <row r="7906" spans="1:9" x14ac:dyDescent="0.35">
      <c r="A7906" s="1705">
        <v>73521</v>
      </c>
      <c r="B7906" s="1706">
        <v>0.21</v>
      </c>
      <c r="C7906" s="89" t="s">
        <v>1828</v>
      </c>
      <c r="E7906" s="1705" t="s">
        <v>1755</v>
      </c>
    </row>
    <row r="7907" spans="1:9" x14ac:dyDescent="0.35">
      <c r="A7907" s="1705">
        <v>73521</v>
      </c>
      <c r="B7907" s="1706">
        <v>0.21</v>
      </c>
      <c r="C7907" s="100" t="s">
        <v>2315</v>
      </c>
      <c r="E7907" s="1705" t="s">
        <v>2237</v>
      </c>
    </row>
    <row r="7908" spans="1:9" ht="15" customHeight="1" x14ac:dyDescent="0.35">
      <c r="A7908" s="1705">
        <v>73521</v>
      </c>
      <c r="B7908" s="1706">
        <v>0.21</v>
      </c>
      <c r="C7908" s="100" t="s">
        <v>3125</v>
      </c>
      <c r="E7908" s="1705" t="s">
        <v>2994</v>
      </c>
    </row>
    <row r="7909" spans="1:9" ht="15" customHeight="1" x14ac:dyDescent="0.35">
      <c r="A7909" s="1705">
        <v>73521</v>
      </c>
      <c r="B7909" s="1706">
        <v>0.21</v>
      </c>
      <c r="C7909" s="89" t="s">
        <v>4350</v>
      </c>
      <c r="E7909" s="1705" t="s">
        <v>4266</v>
      </c>
    </row>
    <row r="7910" spans="1:9" ht="15" customHeight="1" x14ac:dyDescent="0.35">
      <c r="A7910" s="1705">
        <v>73521</v>
      </c>
      <c r="B7910" s="1706">
        <v>0.21</v>
      </c>
      <c r="C7910" s="89" t="s">
        <v>4351</v>
      </c>
      <c r="E7910" s="1705" t="s">
        <v>4266</v>
      </c>
    </row>
    <row r="7911" spans="1:9" ht="15" customHeight="1" x14ac:dyDescent="0.35">
      <c r="A7911" s="1705">
        <v>73521</v>
      </c>
      <c r="B7911" s="1706">
        <v>0.21</v>
      </c>
      <c r="C7911" s="89" t="s">
        <v>5554</v>
      </c>
      <c r="E7911" s="100" t="s">
        <v>5452</v>
      </c>
    </row>
    <row r="7912" spans="1:9" ht="15" customHeight="1" x14ac:dyDescent="0.35">
      <c r="A7912" s="1705">
        <v>73521</v>
      </c>
      <c r="B7912" s="1706">
        <v>0.21</v>
      </c>
      <c r="C7912" s="100" t="s">
        <v>5763</v>
      </c>
      <c r="E7912" s="100" t="s">
        <v>5695</v>
      </c>
    </row>
    <row r="7913" spans="1:9" ht="15" customHeight="1" x14ac:dyDescent="0.35">
      <c r="A7913" s="1705">
        <v>73521</v>
      </c>
      <c r="B7913" s="1706">
        <v>0.21</v>
      </c>
      <c r="C7913" s="89" t="s">
        <v>8142</v>
      </c>
      <c r="E7913" s="100" t="s">
        <v>5912</v>
      </c>
      <c r="F7913" s="100"/>
      <c r="I7913" s="100"/>
    </row>
    <row r="7914" spans="1:9" ht="15" customHeight="1" x14ac:dyDescent="0.35">
      <c r="A7914" s="1705">
        <v>73521</v>
      </c>
      <c r="B7914" s="1706">
        <v>0.21</v>
      </c>
      <c r="C7914" s="89" t="s">
        <v>6237</v>
      </c>
      <c r="E7914" s="100" t="s">
        <v>6110</v>
      </c>
      <c r="F7914" s="100"/>
      <c r="I7914" s="100"/>
    </row>
    <row r="7915" spans="1:9" ht="15" customHeight="1" x14ac:dyDescent="0.35">
      <c r="A7915" s="1705">
        <v>73521</v>
      </c>
      <c r="B7915" s="1706">
        <v>0.21</v>
      </c>
      <c r="C7915" s="100" t="s">
        <v>7519</v>
      </c>
      <c r="E7915" s="1705" t="s">
        <v>7428</v>
      </c>
    </row>
    <row r="7916" spans="1:9" ht="15" customHeight="1" x14ac:dyDescent="0.35">
      <c r="A7916" s="1705">
        <v>73521</v>
      </c>
      <c r="B7916" s="1706">
        <v>0.21</v>
      </c>
      <c r="C7916" s="100" t="s">
        <v>8810</v>
      </c>
      <c r="E7916" s="1705" t="s">
        <v>8689</v>
      </c>
    </row>
    <row r="7917" spans="1:9" ht="15" customHeight="1" x14ac:dyDescent="0.35">
      <c r="A7917" s="1705">
        <v>73521</v>
      </c>
      <c r="B7917" s="1706">
        <v>0.21</v>
      </c>
      <c r="C7917" s="89" t="s">
        <v>9268</v>
      </c>
      <c r="E7917" s="1738" t="s">
        <v>9126</v>
      </c>
    </row>
    <row r="7918" spans="1:9" ht="15" customHeight="1" x14ac:dyDescent="0.35">
      <c r="A7918" s="1705">
        <v>73521</v>
      </c>
      <c r="B7918" s="1706">
        <v>0.21</v>
      </c>
      <c r="C7918" s="100" t="s">
        <v>9717</v>
      </c>
      <c r="E7918" s="1705" t="s">
        <v>9583</v>
      </c>
    </row>
    <row r="7919" spans="1:9" ht="15" customHeight="1" x14ac:dyDescent="0.35">
      <c r="A7919" s="1705">
        <v>73521</v>
      </c>
      <c r="B7919" s="1706">
        <v>0.21</v>
      </c>
      <c r="C7919" s="100" t="s">
        <v>9718</v>
      </c>
      <c r="E7919" s="1705" t="s">
        <v>9583</v>
      </c>
    </row>
    <row r="7920" spans="1:9" ht="15" customHeight="1" x14ac:dyDescent="0.35">
      <c r="A7920" s="1705">
        <v>73521</v>
      </c>
      <c r="B7920" s="1706">
        <v>0.21</v>
      </c>
      <c r="C7920" s="89" t="s">
        <v>10759</v>
      </c>
      <c r="E7920" s="1705" t="s">
        <v>10273</v>
      </c>
    </row>
    <row r="7921" spans="1:5" ht="15" customHeight="1" x14ac:dyDescent="0.35">
      <c r="A7921" s="1705">
        <v>73521</v>
      </c>
      <c r="B7921" s="1706">
        <v>0.21</v>
      </c>
      <c r="C7921" s="100" t="s">
        <v>3828</v>
      </c>
      <c r="E7921" s="1705" t="s">
        <v>13383</v>
      </c>
    </row>
    <row r="7922" spans="1:5" ht="15" customHeight="1" x14ac:dyDescent="0.35">
      <c r="A7922" s="1705">
        <v>73522</v>
      </c>
      <c r="B7922" s="1706">
        <v>0.28000000000000003</v>
      </c>
      <c r="C7922" s="100" t="s">
        <v>18</v>
      </c>
      <c r="E7922" s="1705" t="s">
        <v>19</v>
      </c>
    </row>
    <row r="7923" spans="1:5" ht="15" customHeight="1" x14ac:dyDescent="0.35">
      <c r="A7923" s="1705">
        <v>73522</v>
      </c>
      <c r="B7923" s="1706">
        <v>0.28000000000000003</v>
      </c>
      <c r="C7923" s="100" t="s">
        <v>2770</v>
      </c>
      <c r="E7923" s="1705" t="s">
        <v>19</v>
      </c>
    </row>
    <row r="7924" spans="1:5" ht="15" customHeight="1" x14ac:dyDescent="0.35">
      <c r="A7924" s="1705">
        <v>73522</v>
      </c>
      <c r="B7924" s="1706">
        <v>0.28000000000000003</v>
      </c>
      <c r="C7924" s="100" t="s">
        <v>2771</v>
      </c>
      <c r="E7924" s="1705" t="s">
        <v>19</v>
      </c>
    </row>
    <row r="7925" spans="1:5" ht="15" customHeight="1" x14ac:dyDescent="0.35">
      <c r="A7925" s="1705">
        <v>73522</v>
      </c>
      <c r="B7925" s="1706">
        <v>0.28000000000000003</v>
      </c>
      <c r="C7925" s="100" t="s">
        <v>317</v>
      </c>
      <c r="E7925" s="1705" t="s">
        <v>182</v>
      </c>
    </row>
    <row r="7926" spans="1:5" ht="15" customHeight="1" x14ac:dyDescent="0.35">
      <c r="A7926" s="1705">
        <v>73522</v>
      </c>
      <c r="B7926" s="1706">
        <v>0.28000000000000003</v>
      </c>
      <c r="C7926" s="100" t="s">
        <v>318</v>
      </c>
      <c r="E7926" s="1705" t="s">
        <v>182</v>
      </c>
    </row>
    <row r="7927" spans="1:5" ht="15" customHeight="1" x14ac:dyDescent="0.35">
      <c r="A7927" s="1705">
        <v>73522</v>
      </c>
      <c r="B7927" s="1737">
        <v>0.28000000000000003</v>
      </c>
      <c r="C7927" s="100" t="s">
        <v>644</v>
      </c>
      <c r="E7927" s="1705" t="s">
        <v>532</v>
      </c>
    </row>
    <row r="7928" spans="1:5" ht="15" customHeight="1" x14ac:dyDescent="0.35">
      <c r="A7928" s="1705">
        <v>73522</v>
      </c>
      <c r="B7928" s="1706">
        <v>0.28000000000000003</v>
      </c>
      <c r="C7928" s="89" t="s">
        <v>13986</v>
      </c>
      <c r="E7928" s="100" t="s">
        <v>875</v>
      </c>
    </row>
    <row r="7929" spans="1:5" ht="15" customHeight="1" x14ac:dyDescent="0.35">
      <c r="A7929" s="1705">
        <v>73522</v>
      </c>
      <c r="B7929" s="1706">
        <v>0.28000000000000003</v>
      </c>
      <c r="C7929" s="100" t="s">
        <v>13987</v>
      </c>
      <c r="E7929" s="100" t="s">
        <v>875</v>
      </c>
    </row>
    <row r="7930" spans="1:5" ht="15" customHeight="1" x14ac:dyDescent="0.35">
      <c r="A7930" s="1705">
        <v>73522</v>
      </c>
      <c r="B7930" s="1706">
        <v>0.28000000000000003</v>
      </c>
      <c r="C7930" s="100" t="s">
        <v>1003</v>
      </c>
      <c r="E7930" s="1705" t="s">
        <v>879</v>
      </c>
    </row>
    <row r="7931" spans="1:5" ht="15" customHeight="1" x14ac:dyDescent="0.35">
      <c r="A7931" s="1705">
        <v>73522</v>
      </c>
      <c r="B7931" s="1706">
        <v>0.28000000000000003</v>
      </c>
      <c r="C7931" s="100" t="s">
        <v>1004</v>
      </c>
      <c r="E7931" s="1705" t="s">
        <v>879</v>
      </c>
    </row>
    <row r="7932" spans="1:5" ht="15" customHeight="1" x14ac:dyDescent="0.35">
      <c r="A7932" s="1705">
        <v>73522</v>
      </c>
      <c r="B7932" s="1706">
        <v>0.28000000000000003</v>
      </c>
      <c r="C7932" s="89" t="s">
        <v>1855</v>
      </c>
      <c r="E7932" s="1705" t="s">
        <v>1755</v>
      </c>
    </row>
    <row r="7933" spans="1:5" ht="15" customHeight="1" x14ac:dyDescent="0.35">
      <c r="A7933" s="1705">
        <v>73522</v>
      </c>
      <c r="B7933" s="1706">
        <v>0.28000000000000003</v>
      </c>
      <c r="C7933" s="100" t="s">
        <v>2335</v>
      </c>
      <c r="E7933" s="1705" t="s">
        <v>2237</v>
      </c>
    </row>
    <row r="7934" spans="1:5" ht="15" customHeight="1" x14ac:dyDescent="0.35">
      <c r="A7934" s="1705">
        <v>73522</v>
      </c>
      <c r="B7934" s="1706">
        <v>0.28000000000000003</v>
      </c>
      <c r="C7934" s="100" t="s">
        <v>3156</v>
      </c>
      <c r="E7934" s="1705" t="s">
        <v>2994</v>
      </c>
    </row>
    <row r="7935" spans="1:5" ht="15" customHeight="1" x14ac:dyDescent="0.35">
      <c r="A7935" s="1705">
        <v>73522</v>
      </c>
      <c r="B7935" s="1706">
        <v>0.28000000000000003</v>
      </c>
      <c r="C7935" s="100" t="s">
        <v>4724</v>
      </c>
      <c r="E7935" s="100" t="s">
        <v>4609</v>
      </c>
    </row>
    <row r="7936" spans="1:5" ht="15" customHeight="1" x14ac:dyDescent="0.35">
      <c r="A7936" s="1705">
        <v>73522</v>
      </c>
      <c r="B7936" s="1706">
        <v>0.28000000000000003</v>
      </c>
      <c r="C7936" s="100" t="s">
        <v>4725</v>
      </c>
      <c r="E7936" s="100" t="s">
        <v>4609</v>
      </c>
    </row>
    <row r="7937" spans="1:9" ht="15" customHeight="1" x14ac:dyDescent="0.35">
      <c r="A7937" s="1705">
        <v>73522</v>
      </c>
      <c r="B7937" s="1706">
        <v>0.28000000000000003</v>
      </c>
      <c r="C7937" s="100" t="s">
        <v>5042</v>
      </c>
      <c r="E7937" s="100" t="s">
        <v>4946</v>
      </c>
    </row>
    <row r="7938" spans="1:9" ht="15" customHeight="1" x14ac:dyDescent="0.35">
      <c r="A7938" s="1705">
        <v>73522</v>
      </c>
      <c r="B7938" s="1706">
        <v>0.28000000000000003</v>
      </c>
      <c r="C7938" s="100" t="s">
        <v>5042</v>
      </c>
      <c r="E7938" s="100" t="s">
        <v>4946</v>
      </c>
    </row>
    <row r="7939" spans="1:9" ht="15" customHeight="1" x14ac:dyDescent="0.35">
      <c r="A7939" s="1705">
        <v>73522</v>
      </c>
      <c r="B7939" s="1706">
        <v>0.28000000000000003</v>
      </c>
      <c r="C7939" s="89" t="s">
        <v>5585</v>
      </c>
      <c r="E7939" s="100" t="s">
        <v>5452</v>
      </c>
    </row>
    <row r="7940" spans="1:9" ht="15" customHeight="1" x14ac:dyDescent="0.35">
      <c r="A7940" s="1705">
        <v>73522</v>
      </c>
      <c r="B7940" s="1706">
        <v>0.28000000000000003</v>
      </c>
      <c r="C7940" s="100" t="s">
        <v>6000</v>
      </c>
      <c r="E7940" s="100" t="s">
        <v>5923</v>
      </c>
    </row>
    <row r="7941" spans="1:9" ht="15" customHeight="1" x14ac:dyDescent="0.35">
      <c r="A7941" s="1705">
        <v>73522</v>
      </c>
      <c r="B7941" s="1706">
        <v>0.28000000000000003</v>
      </c>
      <c r="C7941" s="100" t="s">
        <v>6537</v>
      </c>
      <c r="E7941" s="100" t="s">
        <v>6503</v>
      </c>
    </row>
    <row r="7942" spans="1:9" ht="15" customHeight="1" x14ac:dyDescent="0.35">
      <c r="A7942" s="1705">
        <v>73522</v>
      </c>
      <c r="B7942" s="1706">
        <v>0.28000000000000003</v>
      </c>
      <c r="C7942" s="89" t="s">
        <v>7106</v>
      </c>
      <c r="E7942" s="1705" t="s">
        <v>6965</v>
      </c>
    </row>
    <row r="7943" spans="1:9" ht="15" customHeight="1" x14ac:dyDescent="0.35">
      <c r="A7943" s="1705">
        <v>73522</v>
      </c>
      <c r="B7943" s="1706">
        <v>0.28000000000000003</v>
      </c>
      <c r="C7943" s="89" t="s">
        <v>7370</v>
      </c>
      <c r="E7943" s="1705" t="s">
        <v>7410</v>
      </c>
    </row>
    <row r="7944" spans="1:9" ht="15" customHeight="1" x14ac:dyDescent="0.35">
      <c r="A7944" s="1705">
        <v>73522</v>
      </c>
      <c r="B7944" s="1706">
        <v>0.28000000000000003</v>
      </c>
      <c r="C7944" s="100" t="s">
        <v>7543</v>
      </c>
      <c r="E7944" s="1705" t="s">
        <v>7428</v>
      </c>
    </row>
    <row r="7945" spans="1:9" ht="15" customHeight="1" x14ac:dyDescent="0.35">
      <c r="A7945" s="1705">
        <v>73522</v>
      </c>
      <c r="B7945" s="1706">
        <v>0.28000000000000003</v>
      </c>
      <c r="C7945" s="100" t="s">
        <v>8842</v>
      </c>
      <c r="E7945" s="1705" t="s">
        <v>8689</v>
      </c>
    </row>
    <row r="7946" spans="1:9" ht="15" customHeight="1" x14ac:dyDescent="0.35">
      <c r="A7946" s="1705">
        <v>73522</v>
      </c>
      <c r="B7946" s="1706">
        <v>0.28000000000000003</v>
      </c>
      <c r="C7946" s="89" t="s">
        <v>8843</v>
      </c>
      <c r="E7946" s="1705" t="s">
        <v>8689</v>
      </c>
    </row>
    <row r="7947" spans="1:9" ht="15" customHeight="1" x14ac:dyDescent="0.35">
      <c r="A7947" s="1705">
        <v>73522</v>
      </c>
      <c r="B7947" s="1706">
        <v>0.28000000000000003</v>
      </c>
      <c r="C7947" s="89" t="s">
        <v>9300</v>
      </c>
      <c r="E7947" s="1738" t="s">
        <v>9126</v>
      </c>
      <c r="F7947" s="100"/>
      <c r="I7947" s="100"/>
    </row>
    <row r="7948" spans="1:9" ht="15" customHeight="1" x14ac:dyDescent="0.35">
      <c r="A7948" s="1705">
        <v>73522</v>
      </c>
      <c r="B7948" s="1706">
        <v>0.28000000000000003</v>
      </c>
      <c r="C7948" s="89" t="s">
        <v>9301</v>
      </c>
      <c r="E7948" s="1738" t="s">
        <v>9126</v>
      </c>
    </row>
    <row r="7949" spans="1:9" ht="15" customHeight="1" x14ac:dyDescent="0.35">
      <c r="A7949" s="1705">
        <v>73522</v>
      </c>
      <c r="B7949" s="1706">
        <v>0.28000000000000003</v>
      </c>
      <c r="C7949" s="89" t="s">
        <v>9302</v>
      </c>
      <c r="E7949" s="1738" t="s">
        <v>9126</v>
      </c>
    </row>
    <row r="7950" spans="1:9" ht="15" customHeight="1" x14ac:dyDescent="0.35">
      <c r="A7950" s="1705">
        <v>73522</v>
      </c>
      <c r="B7950" s="1706">
        <v>0.28000000000000003</v>
      </c>
      <c r="C7950" s="100" t="s">
        <v>9748</v>
      </c>
      <c r="E7950" s="1705" t="s">
        <v>9583</v>
      </c>
    </row>
    <row r="7951" spans="1:9" ht="15" customHeight="1" x14ac:dyDescent="0.35">
      <c r="A7951" s="1705">
        <v>73522</v>
      </c>
      <c r="B7951" s="1706">
        <v>0.28000000000000003</v>
      </c>
      <c r="C7951" s="100" t="s">
        <v>9749</v>
      </c>
      <c r="E7951" s="1705" t="s">
        <v>9583</v>
      </c>
    </row>
    <row r="7952" spans="1:9" ht="15" customHeight="1" x14ac:dyDescent="0.35">
      <c r="A7952" s="1705">
        <v>73522</v>
      </c>
      <c r="B7952" s="1706">
        <v>0.28000000000000003</v>
      </c>
      <c r="C7952" s="100" t="s">
        <v>10830</v>
      </c>
      <c r="E7952" s="1705" t="s">
        <v>10273</v>
      </c>
    </row>
    <row r="7953" spans="1:9" ht="15" customHeight="1" x14ac:dyDescent="0.35">
      <c r="A7953" s="1705">
        <v>73522</v>
      </c>
      <c r="B7953" s="1706">
        <v>0.28000000000000003</v>
      </c>
      <c r="C7953" s="100" t="s">
        <v>13701</v>
      </c>
      <c r="E7953" s="1705" t="s">
        <v>13580</v>
      </c>
    </row>
    <row r="7954" spans="1:9" ht="15" customHeight="1" x14ac:dyDescent="0.35">
      <c r="A7954" s="1705">
        <v>73523</v>
      </c>
      <c r="B7954" s="1737">
        <v>0.3</v>
      </c>
      <c r="C7954" s="100" t="s">
        <v>649</v>
      </c>
      <c r="E7954" s="1705" t="s">
        <v>532</v>
      </c>
    </row>
    <row r="7955" spans="1:9" ht="15" customHeight="1" x14ac:dyDescent="0.35">
      <c r="A7955" s="1705">
        <v>73523</v>
      </c>
      <c r="B7955" s="1706">
        <v>0.3</v>
      </c>
      <c r="C7955" s="89" t="s">
        <v>767</v>
      </c>
      <c r="E7955" s="100" t="s">
        <v>768</v>
      </c>
    </row>
    <row r="7956" spans="1:9" ht="15" customHeight="1" x14ac:dyDescent="0.35">
      <c r="A7956" s="1705">
        <v>73523</v>
      </c>
      <c r="B7956" s="1706">
        <v>0.3</v>
      </c>
      <c r="C7956" s="89" t="s">
        <v>1862</v>
      </c>
      <c r="E7956" s="1705" t="s">
        <v>1755</v>
      </c>
    </row>
    <row r="7957" spans="1:9" ht="15" customHeight="1" x14ac:dyDescent="0.35">
      <c r="A7957" s="1705">
        <v>73523</v>
      </c>
      <c r="B7957" s="1706">
        <v>0.3</v>
      </c>
      <c r="C7957" s="100" t="s">
        <v>2341</v>
      </c>
      <c r="E7957" s="1705" t="s">
        <v>2237</v>
      </c>
      <c r="F7957" s="100"/>
      <c r="I7957" s="100"/>
    </row>
    <row r="7958" spans="1:9" ht="15" customHeight="1" x14ac:dyDescent="0.35">
      <c r="A7958" s="1705">
        <v>73523</v>
      </c>
      <c r="B7958" s="1706">
        <v>0.3</v>
      </c>
      <c r="C7958" s="100" t="s">
        <v>3163</v>
      </c>
      <c r="E7958" s="1705" t="s">
        <v>2994</v>
      </c>
    </row>
    <row r="7959" spans="1:9" ht="15" customHeight="1" x14ac:dyDescent="0.35">
      <c r="A7959" s="1705">
        <v>73523</v>
      </c>
      <c r="B7959" s="1706">
        <v>0.3</v>
      </c>
      <c r="C7959" s="100" t="s">
        <v>3164</v>
      </c>
      <c r="E7959" s="1705" t="s">
        <v>2994</v>
      </c>
    </row>
    <row r="7960" spans="1:9" ht="15" customHeight="1" x14ac:dyDescent="0.35">
      <c r="A7960" s="1705">
        <v>73523</v>
      </c>
      <c r="B7960" s="1706">
        <v>0.3</v>
      </c>
      <c r="C7960" s="89" t="s">
        <v>4207</v>
      </c>
      <c r="E7960" s="100" t="s">
        <v>4174</v>
      </c>
    </row>
    <row r="7961" spans="1:9" ht="15" customHeight="1" x14ac:dyDescent="0.35">
      <c r="A7961" s="1705">
        <v>73523</v>
      </c>
      <c r="B7961" s="1706">
        <v>0.3</v>
      </c>
      <c r="C7961" s="100" t="s">
        <v>4732</v>
      </c>
      <c r="E7961" s="100" t="s">
        <v>4609</v>
      </c>
    </row>
    <row r="7962" spans="1:9" ht="15" customHeight="1" x14ac:dyDescent="0.35">
      <c r="A7962" s="1705">
        <v>73523</v>
      </c>
      <c r="B7962" s="1706">
        <v>0.3</v>
      </c>
      <c r="C7962" s="100" t="s">
        <v>4733</v>
      </c>
      <c r="E7962" s="100" t="s">
        <v>4609</v>
      </c>
    </row>
    <row r="7963" spans="1:9" ht="15" customHeight="1" x14ac:dyDescent="0.35">
      <c r="A7963" s="1705">
        <v>73523</v>
      </c>
      <c r="B7963" s="1706">
        <v>0.3</v>
      </c>
      <c r="C7963" s="100" t="s">
        <v>7548</v>
      </c>
      <c r="E7963" s="1705" t="s">
        <v>7428</v>
      </c>
    </row>
    <row r="7964" spans="1:9" ht="15" customHeight="1" x14ac:dyDescent="0.35">
      <c r="A7964" s="1705">
        <v>73523</v>
      </c>
      <c r="B7964" s="1706">
        <v>0.3</v>
      </c>
      <c r="C7964" s="89" t="s">
        <v>8454</v>
      </c>
      <c r="E7964" s="100" t="s">
        <v>8381</v>
      </c>
    </row>
    <row r="7965" spans="1:9" ht="15" customHeight="1" x14ac:dyDescent="0.35">
      <c r="A7965" s="1705">
        <v>73523</v>
      </c>
      <c r="B7965" s="1706">
        <v>0.3</v>
      </c>
      <c r="C7965" s="89" t="s">
        <v>9756</v>
      </c>
      <c r="E7965" s="1705" t="s">
        <v>9583</v>
      </c>
    </row>
    <row r="7966" spans="1:9" ht="15" customHeight="1" x14ac:dyDescent="0.35">
      <c r="A7966" s="1705">
        <v>73523</v>
      </c>
      <c r="B7966" s="1706">
        <v>0.3</v>
      </c>
      <c r="C7966" s="100" t="s">
        <v>9757</v>
      </c>
      <c r="E7966" s="1705" t="s">
        <v>9583</v>
      </c>
    </row>
    <row r="7967" spans="1:9" ht="15" customHeight="1" x14ac:dyDescent="0.35">
      <c r="A7967" s="1705">
        <v>73523</v>
      </c>
      <c r="B7967" s="1706">
        <v>0.3</v>
      </c>
      <c r="C7967" s="89" t="s">
        <v>10861</v>
      </c>
      <c r="E7967" s="1705" t="s">
        <v>10273</v>
      </c>
    </row>
    <row r="7968" spans="1:9" ht="15" customHeight="1" x14ac:dyDescent="0.35">
      <c r="A7968" s="1705">
        <v>73523</v>
      </c>
      <c r="B7968" s="1706">
        <v>0.3</v>
      </c>
      <c r="C7968" s="100" t="s">
        <v>3854</v>
      </c>
      <c r="E7968" s="1705" t="s">
        <v>13383</v>
      </c>
    </row>
    <row r="7969" spans="1:9" ht="15" customHeight="1" x14ac:dyDescent="0.35">
      <c r="A7969" s="1705">
        <v>73523</v>
      </c>
      <c r="B7969" s="1706">
        <v>0.3</v>
      </c>
      <c r="C7969" s="100" t="s">
        <v>13707</v>
      </c>
      <c r="E7969" s="1705" t="s">
        <v>13580</v>
      </c>
    </row>
    <row r="7970" spans="1:9" ht="15" customHeight="1" x14ac:dyDescent="0.35">
      <c r="A7970" s="1705">
        <v>73523</v>
      </c>
      <c r="B7970" s="1706">
        <v>0.3</v>
      </c>
      <c r="C7970" s="89" t="s">
        <v>14077</v>
      </c>
      <c r="E7970" s="100" t="s">
        <v>14078</v>
      </c>
    </row>
    <row r="7971" spans="1:9" ht="15" customHeight="1" x14ac:dyDescent="0.35">
      <c r="A7971" s="1705">
        <v>73525</v>
      </c>
      <c r="B7971" s="1706">
        <v>0.53</v>
      </c>
      <c r="C7971" s="100" t="s">
        <v>2803</v>
      </c>
      <c r="E7971" s="1705" t="s">
        <v>19</v>
      </c>
    </row>
    <row r="7972" spans="1:9" ht="15" customHeight="1" x14ac:dyDescent="0.35">
      <c r="A7972" s="1705">
        <v>73525</v>
      </c>
      <c r="B7972" s="1706">
        <v>0.53</v>
      </c>
      <c r="C7972" s="100" t="s">
        <v>2804</v>
      </c>
      <c r="E7972" s="1705" t="s">
        <v>19</v>
      </c>
    </row>
    <row r="7973" spans="1:9" ht="15" customHeight="1" x14ac:dyDescent="0.35">
      <c r="A7973" s="1705">
        <v>73525</v>
      </c>
      <c r="B7973" s="1706">
        <v>0.53</v>
      </c>
      <c r="C7973" s="100" t="s">
        <v>3229</v>
      </c>
      <c r="E7973" s="1705" t="s">
        <v>2994</v>
      </c>
    </row>
    <row r="7974" spans="1:9" ht="15" customHeight="1" x14ac:dyDescent="0.35">
      <c r="A7974" s="1705">
        <v>73525</v>
      </c>
      <c r="B7974" s="1706">
        <v>0.53</v>
      </c>
      <c r="C7974" s="100" t="s">
        <v>3230</v>
      </c>
      <c r="E7974" s="1705" t="s">
        <v>2994</v>
      </c>
    </row>
    <row r="7975" spans="1:9" ht="15" customHeight="1" x14ac:dyDescent="0.35">
      <c r="A7975" s="1705">
        <v>73525</v>
      </c>
      <c r="B7975" s="1706">
        <v>0.53</v>
      </c>
      <c r="C7975" s="100" t="s">
        <v>3231</v>
      </c>
      <c r="E7975" s="1705" t="s">
        <v>2994</v>
      </c>
    </row>
    <row r="7976" spans="1:9" ht="15" customHeight="1" x14ac:dyDescent="0.35">
      <c r="A7976" s="1705">
        <v>73525</v>
      </c>
      <c r="B7976" s="1706">
        <v>0.53</v>
      </c>
      <c r="C7976" s="100" t="s">
        <v>7578</v>
      </c>
      <c r="E7976" s="1705" t="s">
        <v>7428</v>
      </c>
    </row>
    <row r="7977" spans="1:9" ht="15" customHeight="1" x14ac:dyDescent="0.35">
      <c r="A7977" s="1705">
        <v>73525</v>
      </c>
      <c r="B7977" s="1706">
        <v>0.53</v>
      </c>
      <c r="C7977" s="100" t="s">
        <v>7579</v>
      </c>
      <c r="E7977" s="1705" t="s">
        <v>7428</v>
      </c>
    </row>
    <row r="7978" spans="1:9" ht="15" customHeight="1" x14ac:dyDescent="0.35">
      <c r="A7978" s="1705">
        <v>73525</v>
      </c>
      <c r="B7978" s="1706">
        <v>0.53</v>
      </c>
      <c r="C7978" s="100" t="s">
        <v>7580</v>
      </c>
      <c r="E7978" s="1705" t="s">
        <v>7428</v>
      </c>
    </row>
    <row r="7979" spans="1:9" ht="15" customHeight="1" x14ac:dyDescent="0.35">
      <c r="A7979" s="1705">
        <v>73525</v>
      </c>
      <c r="B7979" s="1706">
        <v>0.53</v>
      </c>
      <c r="C7979" s="100" t="s">
        <v>9336</v>
      </c>
      <c r="E7979" s="1738" t="s">
        <v>9126</v>
      </c>
    </row>
    <row r="7980" spans="1:9" ht="15" customHeight="1" x14ac:dyDescent="0.35">
      <c r="A7980" s="1705">
        <v>73525</v>
      </c>
      <c r="B7980" s="1706">
        <v>0.53</v>
      </c>
      <c r="C7980" s="100" t="s">
        <v>9337</v>
      </c>
      <c r="E7980" s="1738" t="s">
        <v>9126</v>
      </c>
      <c r="F7980" s="100"/>
      <c r="I7980" s="100"/>
    </row>
    <row r="7981" spans="1:9" ht="15" customHeight="1" x14ac:dyDescent="0.35">
      <c r="A7981" s="1705">
        <v>73525</v>
      </c>
      <c r="B7981" s="1706">
        <v>0.53</v>
      </c>
      <c r="C7981" s="100" t="s">
        <v>3908</v>
      </c>
      <c r="E7981" s="1705" t="s">
        <v>13383</v>
      </c>
    </row>
    <row r="7982" spans="1:9" ht="15" customHeight="1" x14ac:dyDescent="0.35">
      <c r="A7982" s="1705">
        <v>73525</v>
      </c>
      <c r="B7982" s="1706">
        <v>0.53</v>
      </c>
      <c r="C7982" s="100" t="s">
        <v>3909</v>
      </c>
      <c r="E7982" s="1705" t="s">
        <v>13383</v>
      </c>
    </row>
    <row r="7983" spans="1:9" ht="15" customHeight="1" x14ac:dyDescent="0.35">
      <c r="A7983" s="1705">
        <v>73551</v>
      </c>
      <c r="B7983" s="1706">
        <v>0.16</v>
      </c>
      <c r="C7983" s="100" t="s">
        <v>211</v>
      </c>
      <c r="E7983" s="1705" t="s">
        <v>182</v>
      </c>
    </row>
    <row r="7984" spans="1:9" ht="15" customHeight="1" x14ac:dyDescent="0.35">
      <c r="A7984" s="1705">
        <v>73551</v>
      </c>
      <c r="B7984" s="1706">
        <v>0.16</v>
      </c>
      <c r="C7984" s="100" t="s">
        <v>212</v>
      </c>
      <c r="E7984" s="1705" t="s">
        <v>182</v>
      </c>
    </row>
    <row r="7985" spans="1:9" ht="15" customHeight="1" x14ac:dyDescent="0.35">
      <c r="A7985" s="1747">
        <v>73551</v>
      </c>
      <c r="B7985" s="1745">
        <v>0.16</v>
      </c>
      <c r="C7985" s="1746" t="s">
        <v>565</v>
      </c>
      <c r="E7985" s="1705" t="s">
        <v>532</v>
      </c>
    </row>
    <row r="7986" spans="1:9" ht="14.5" customHeight="1" x14ac:dyDescent="0.35">
      <c r="A7986" s="1747">
        <v>73551</v>
      </c>
      <c r="B7986" s="1745">
        <v>0.16</v>
      </c>
      <c r="C7986" s="1746" t="s">
        <v>566</v>
      </c>
      <c r="E7986" s="1705" t="s">
        <v>532</v>
      </c>
    </row>
    <row r="7987" spans="1:9" ht="14.5" customHeight="1" x14ac:dyDescent="0.35">
      <c r="A7987" s="1705">
        <v>73551</v>
      </c>
      <c r="B7987" s="1706">
        <v>0.16</v>
      </c>
      <c r="C7987" s="100" t="s">
        <v>1771</v>
      </c>
      <c r="E7987" s="1705" t="s">
        <v>1755</v>
      </c>
    </row>
    <row r="7988" spans="1:9" ht="15" customHeight="1" x14ac:dyDescent="0.35">
      <c r="A7988" s="1705">
        <v>73551</v>
      </c>
      <c r="B7988" s="1706">
        <v>0.16</v>
      </c>
      <c r="C7988" s="100" t="s">
        <v>1772</v>
      </c>
      <c r="E7988" s="1705" t="s">
        <v>1755</v>
      </c>
    </row>
    <row r="7989" spans="1:9" ht="15" customHeight="1" x14ac:dyDescent="0.35">
      <c r="A7989" s="1705">
        <v>73551</v>
      </c>
      <c r="B7989" s="1706">
        <v>0.16</v>
      </c>
      <c r="C7989" s="100" t="s">
        <v>3026</v>
      </c>
      <c r="E7989" s="1705" t="s">
        <v>2994</v>
      </c>
      <c r="F7989" s="100"/>
      <c r="I7989" s="100"/>
    </row>
    <row r="7990" spans="1:9" ht="15" customHeight="1" x14ac:dyDescent="0.35">
      <c r="A7990" s="1705">
        <v>73551</v>
      </c>
      <c r="B7990" s="1706">
        <v>0.16</v>
      </c>
      <c r="C7990" s="100" t="s">
        <v>3027</v>
      </c>
      <c r="E7990" s="1705" t="s">
        <v>2994</v>
      </c>
    </row>
    <row r="7991" spans="1:9" ht="15" customHeight="1" x14ac:dyDescent="0.35">
      <c r="A7991" s="1705">
        <v>73551</v>
      </c>
      <c r="B7991" s="1706">
        <v>0.16</v>
      </c>
      <c r="C7991" s="100" t="s">
        <v>3028</v>
      </c>
      <c r="E7991" s="1705" t="s">
        <v>2994</v>
      </c>
    </row>
    <row r="7992" spans="1:9" ht="15" customHeight="1" x14ac:dyDescent="0.35">
      <c r="A7992" s="1705">
        <v>73551</v>
      </c>
      <c r="B7992" s="1706">
        <v>0.16</v>
      </c>
      <c r="C7992" s="100" t="s">
        <v>6136</v>
      </c>
      <c r="E7992" s="100" t="s">
        <v>6110</v>
      </c>
    </row>
    <row r="7993" spans="1:9" ht="15" customHeight="1" x14ac:dyDescent="0.35">
      <c r="A7993" s="1705">
        <v>73551</v>
      </c>
      <c r="B7993" s="1706">
        <v>0.16</v>
      </c>
      <c r="C7993" s="100" t="s">
        <v>6137</v>
      </c>
      <c r="E7993" s="100" t="s">
        <v>6110</v>
      </c>
    </row>
    <row r="7994" spans="1:9" ht="15" customHeight="1" x14ac:dyDescent="0.35">
      <c r="A7994" s="1705">
        <v>73551</v>
      </c>
      <c r="B7994" s="1706">
        <v>0.16</v>
      </c>
      <c r="C7994" s="100" t="s">
        <v>7447</v>
      </c>
      <c r="E7994" s="1705" t="s">
        <v>7428</v>
      </c>
    </row>
    <row r="7995" spans="1:9" ht="15" customHeight="1" x14ac:dyDescent="0.35">
      <c r="A7995" s="1705">
        <v>73551</v>
      </c>
      <c r="B7995" s="1706">
        <v>0.16</v>
      </c>
      <c r="C7995" s="100" t="s">
        <v>7448</v>
      </c>
      <c r="E7995" s="1705" t="s">
        <v>7428</v>
      </c>
    </row>
    <row r="7996" spans="1:9" ht="15" customHeight="1" x14ac:dyDescent="0.35">
      <c r="A7996" s="1705">
        <v>73551</v>
      </c>
      <c r="B7996" s="1706">
        <v>0.16</v>
      </c>
      <c r="C7996" s="100" t="s">
        <v>8718</v>
      </c>
      <c r="E7996" s="1705" t="s">
        <v>8689</v>
      </c>
    </row>
    <row r="7997" spans="1:9" ht="15" customHeight="1" x14ac:dyDescent="0.35">
      <c r="A7997" s="1705">
        <v>73551</v>
      </c>
      <c r="B7997" s="1706">
        <v>0.16</v>
      </c>
      <c r="C7997" s="100" t="s">
        <v>9630</v>
      </c>
      <c r="E7997" s="1705" t="s">
        <v>9583</v>
      </c>
    </row>
    <row r="7998" spans="1:9" ht="15" customHeight="1" x14ac:dyDescent="0.35">
      <c r="A7998" s="1705">
        <v>73551</v>
      </c>
      <c r="B7998" s="1706">
        <v>0.16</v>
      </c>
      <c r="C7998" s="100" t="s">
        <v>9631</v>
      </c>
      <c r="E7998" s="1705" t="s">
        <v>9583</v>
      </c>
    </row>
    <row r="7999" spans="1:9" ht="15" customHeight="1" x14ac:dyDescent="0.35">
      <c r="A7999" s="1705">
        <v>73551</v>
      </c>
      <c r="B7999" s="1706">
        <v>0.16</v>
      </c>
      <c r="C7999" s="100" t="s">
        <v>12594</v>
      </c>
      <c r="E7999" s="1705" t="s">
        <v>12542</v>
      </c>
    </row>
    <row r="8000" spans="1:9" ht="15" customHeight="1" x14ac:dyDescent="0.35">
      <c r="A8000" s="1705">
        <v>73551</v>
      </c>
      <c r="B8000" s="1706">
        <v>0.16</v>
      </c>
      <c r="C8000" s="100" t="s">
        <v>12595</v>
      </c>
      <c r="E8000" s="1705" t="s">
        <v>12542</v>
      </c>
    </row>
    <row r="8001" spans="1:5" ht="15" customHeight="1" x14ac:dyDescent="0.35">
      <c r="A8001" s="1705">
        <v>73551</v>
      </c>
      <c r="B8001" s="1706">
        <v>0.16</v>
      </c>
      <c r="C8001" s="100" t="s">
        <v>3759</v>
      </c>
      <c r="E8001" s="1705" t="s">
        <v>13383</v>
      </c>
    </row>
    <row r="8002" spans="1:5" ht="15" customHeight="1" x14ac:dyDescent="0.35">
      <c r="A8002" s="1705">
        <v>73551</v>
      </c>
      <c r="B8002" s="1706">
        <v>0.16</v>
      </c>
      <c r="C8002" s="100" t="s">
        <v>13605</v>
      </c>
      <c r="E8002" s="1705" t="s">
        <v>13580</v>
      </c>
    </row>
    <row r="8003" spans="1:5" ht="15" customHeight="1" x14ac:dyDescent="0.35">
      <c r="A8003" s="1705">
        <v>73551</v>
      </c>
      <c r="B8003" s="1706">
        <v>0.16</v>
      </c>
      <c r="C8003" s="100" t="s">
        <v>13606</v>
      </c>
      <c r="E8003" s="1705" t="s">
        <v>13580</v>
      </c>
    </row>
    <row r="8004" spans="1:5" ht="15" customHeight="1" x14ac:dyDescent="0.35">
      <c r="A8004" s="1705">
        <v>73552</v>
      </c>
      <c r="B8004" s="1706">
        <v>0.18</v>
      </c>
      <c r="C8004" s="89" t="s">
        <v>2730</v>
      </c>
      <c r="E8004" s="1705" t="s">
        <v>19</v>
      </c>
    </row>
    <row r="8005" spans="1:5" ht="15" customHeight="1" x14ac:dyDescent="0.35">
      <c r="A8005" s="1705">
        <v>73552</v>
      </c>
      <c r="B8005" s="1706">
        <v>0.18</v>
      </c>
      <c r="C8005" s="89" t="s">
        <v>2731</v>
      </c>
      <c r="E8005" s="1705" t="s">
        <v>19</v>
      </c>
    </row>
    <row r="8006" spans="1:5" ht="15" customHeight="1" x14ac:dyDescent="0.35">
      <c r="A8006" s="1705">
        <v>73552</v>
      </c>
      <c r="B8006" s="1706">
        <v>0.18</v>
      </c>
      <c r="C8006" s="1705" t="s">
        <v>93</v>
      </c>
      <c r="E8006" s="1705" t="s">
        <v>39</v>
      </c>
    </row>
    <row r="8007" spans="1:5" ht="15" customHeight="1" x14ac:dyDescent="0.35">
      <c r="A8007" s="1705">
        <v>73552</v>
      </c>
      <c r="B8007" s="1706">
        <v>0.18</v>
      </c>
      <c r="C8007" s="1705" t="s">
        <v>14866</v>
      </c>
      <c r="E8007" s="1705" t="s">
        <v>39</v>
      </c>
    </row>
    <row r="8008" spans="1:5" ht="15" customHeight="1" x14ac:dyDescent="0.35">
      <c r="A8008" s="1705">
        <v>73552</v>
      </c>
      <c r="B8008" s="1706">
        <v>0.18</v>
      </c>
      <c r="C8008" s="1705" t="s">
        <v>94</v>
      </c>
      <c r="E8008" s="1705" t="s">
        <v>39</v>
      </c>
    </row>
    <row r="8009" spans="1:5" ht="15" customHeight="1" x14ac:dyDescent="0.35">
      <c r="A8009" s="1705">
        <v>73552</v>
      </c>
      <c r="B8009" s="1706">
        <v>0.18</v>
      </c>
      <c r="C8009" s="100" t="s">
        <v>270</v>
      </c>
      <c r="E8009" s="1705" t="s">
        <v>182</v>
      </c>
    </row>
    <row r="8010" spans="1:5" ht="15" customHeight="1" x14ac:dyDescent="0.35">
      <c r="A8010" s="1705">
        <v>73552</v>
      </c>
      <c r="B8010" s="1706">
        <v>0.18</v>
      </c>
      <c r="C8010" s="100" t="s">
        <v>271</v>
      </c>
      <c r="E8010" s="1705" t="s">
        <v>182</v>
      </c>
    </row>
    <row r="8011" spans="1:5" ht="15" customHeight="1" x14ac:dyDescent="0.35">
      <c r="A8011" s="1705">
        <v>73552</v>
      </c>
      <c r="B8011" s="1706">
        <v>0.18</v>
      </c>
      <c r="C8011" s="100" t="s">
        <v>272</v>
      </c>
      <c r="E8011" s="1705" t="s">
        <v>182</v>
      </c>
    </row>
    <row r="8012" spans="1:5" ht="15" customHeight="1" x14ac:dyDescent="0.35">
      <c r="A8012" s="1705">
        <v>73552</v>
      </c>
      <c r="B8012" s="1706">
        <v>0.18</v>
      </c>
      <c r="C8012" s="100" t="s">
        <v>273</v>
      </c>
      <c r="E8012" s="1705" t="s">
        <v>182</v>
      </c>
    </row>
    <row r="8013" spans="1:5" ht="15" customHeight="1" x14ac:dyDescent="0.35">
      <c r="A8013" s="1748">
        <v>73552</v>
      </c>
      <c r="B8013" s="1737">
        <v>0.18</v>
      </c>
      <c r="C8013" s="100" t="s">
        <v>611</v>
      </c>
      <c r="E8013" s="1705" t="s">
        <v>532</v>
      </c>
    </row>
    <row r="8014" spans="1:5" ht="15" customHeight="1" x14ac:dyDescent="0.35">
      <c r="A8014" s="1748">
        <v>73552</v>
      </c>
      <c r="B8014" s="1737">
        <v>0.18</v>
      </c>
      <c r="C8014" s="100" t="s">
        <v>612</v>
      </c>
      <c r="E8014" s="1705" t="s">
        <v>532</v>
      </c>
    </row>
    <row r="8015" spans="1:5" ht="15" customHeight="1" x14ac:dyDescent="0.35">
      <c r="A8015" s="1705">
        <v>73552</v>
      </c>
      <c r="B8015" s="1706">
        <v>0.18</v>
      </c>
      <c r="C8015" s="89" t="s">
        <v>807</v>
      </c>
      <c r="E8015" s="1705" t="s">
        <v>770</v>
      </c>
    </row>
    <row r="8016" spans="1:5" ht="15" customHeight="1" x14ac:dyDescent="0.35">
      <c r="A8016" s="1705">
        <v>73552</v>
      </c>
      <c r="B8016" s="1706">
        <v>0.18</v>
      </c>
      <c r="C8016" s="89" t="s">
        <v>808</v>
      </c>
      <c r="E8016" s="1705" t="s">
        <v>770</v>
      </c>
    </row>
    <row r="8017" spans="1:5" ht="15" customHeight="1" x14ac:dyDescent="0.35">
      <c r="A8017" s="1705">
        <v>73552</v>
      </c>
      <c r="B8017" s="1706">
        <v>0.18</v>
      </c>
      <c r="C8017" s="100" t="s">
        <v>8531</v>
      </c>
      <c r="E8017" s="1705" t="s">
        <v>875</v>
      </c>
    </row>
    <row r="8018" spans="1:5" ht="15" customHeight="1" x14ac:dyDescent="0.35">
      <c r="A8018" s="1705">
        <v>73552</v>
      </c>
      <c r="B8018" s="1706">
        <v>0.18</v>
      </c>
      <c r="C8018" s="100" t="s">
        <v>8532</v>
      </c>
      <c r="E8018" s="1705" t="s">
        <v>875</v>
      </c>
    </row>
    <row r="8019" spans="1:5" ht="15" customHeight="1" x14ac:dyDescent="0.35">
      <c r="A8019" s="1705">
        <v>73552</v>
      </c>
      <c r="B8019" s="1706">
        <v>0.18</v>
      </c>
      <c r="C8019" s="89" t="s">
        <v>13955</v>
      </c>
      <c r="E8019" s="100" t="s">
        <v>875</v>
      </c>
    </row>
    <row r="8020" spans="1:5" ht="15" customHeight="1" x14ac:dyDescent="0.35">
      <c r="A8020" s="1705">
        <v>73552</v>
      </c>
      <c r="B8020" s="1706">
        <v>0.18</v>
      </c>
      <c r="C8020" s="89" t="s">
        <v>13956</v>
      </c>
      <c r="E8020" s="100" t="s">
        <v>875</v>
      </c>
    </row>
    <row r="8021" spans="1:5" ht="15" customHeight="1" x14ac:dyDescent="0.35">
      <c r="A8021" s="1705">
        <v>73552</v>
      </c>
      <c r="B8021" s="1706">
        <v>0.18</v>
      </c>
      <c r="C8021" s="89" t="s">
        <v>13957</v>
      </c>
      <c r="E8021" s="100" t="s">
        <v>875</v>
      </c>
    </row>
    <row r="8022" spans="1:5" ht="15" customHeight="1" x14ac:dyDescent="0.35">
      <c r="A8022" s="1705">
        <v>73552</v>
      </c>
      <c r="B8022" s="1706">
        <v>0.18</v>
      </c>
      <c r="C8022" s="100" t="s">
        <v>954</v>
      </c>
      <c r="E8022" s="1705" t="s">
        <v>879</v>
      </c>
    </row>
    <row r="8023" spans="1:5" ht="15" customHeight="1" x14ac:dyDescent="0.35">
      <c r="A8023" s="1705">
        <v>73552</v>
      </c>
      <c r="B8023" s="1706">
        <v>0.18</v>
      </c>
      <c r="C8023" s="100" t="s">
        <v>955</v>
      </c>
      <c r="E8023" s="1705" t="s">
        <v>879</v>
      </c>
    </row>
    <row r="8024" spans="1:5" ht="15" customHeight="1" x14ac:dyDescent="0.35">
      <c r="A8024" s="1705">
        <v>73552</v>
      </c>
      <c r="B8024" s="1706">
        <v>0.18</v>
      </c>
      <c r="C8024" s="100" t="s">
        <v>1330</v>
      </c>
      <c r="E8024" s="1705" t="s">
        <v>1280</v>
      </c>
    </row>
    <row r="8025" spans="1:5" ht="15" customHeight="1" x14ac:dyDescent="0.35">
      <c r="A8025" s="1705">
        <v>73552</v>
      </c>
      <c r="B8025" s="1706">
        <v>0.18</v>
      </c>
      <c r="C8025" s="100" t="s">
        <v>1331</v>
      </c>
      <c r="E8025" s="1705" t="s">
        <v>1280</v>
      </c>
    </row>
    <row r="8026" spans="1:5" ht="15" customHeight="1" x14ac:dyDescent="0.35">
      <c r="A8026" s="1705">
        <v>73552</v>
      </c>
      <c r="B8026" s="1706">
        <v>0.18</v>
      </c>
      <c r="C8026" s="89" t="s">
        <v>1490</v>
      </c>
      <c r="E8026" s="1705" t="s">
        <v>1433</v>
      </c>
    </row>
    <row r="8027" spans="1:5" ht="15" customHeight="1" x14ac:dyDescent="0.35">
      <c r="A8027" s="1705">
        <v>73552</v>
      </c>
      <c r="B8027" s="1706">
        <v>0.18</v>
      </c>
      <c r="C8027" s="89" t="s">
        <v>1491</v>
      </c>
      <c r="E8027" s="1705" t="s">
        <v>1433</v>
      </c>
    </row>
    <row r="8028" spans="1:5" ht="15" customHeight="1" x14ac:dyDescent="0.35">
      <c r="A8028" s="1705">
        <v>73552</v>
      </c>
      <c r="B8028" s="1706">
        <v>0.18</v>
      </c>
      <c r="C8028" s="89" t="s">
        <v>1814</v>
      </c>
      <c r="E8028" s="1705" t="s">
        <v>1755</v>
      </c>
    </row>
    <row r="8029" spans="1:5" ht="15" customHeight="1" x14ac:dyDescent="0.35">
      <c r="A8029" s="1705">
        <v>73552</v>
      </c>
      <c r="B8029" s="1706">
        <v>0.18</v>
      </c>
      <c r="C8029" s="100" t="s">
        <v>2296</v>
      </c>
      <c r="E8029" s="1705" t="s">
        <v>2237</v>
      </c>
    </row>
    <row r="8030" spans="1:5" ht="15" customHeight="1" x14ac:dyDescent="0.35">
      <c r="A8030" s="1705">
        <v>73552</v>
      </c>
      <c r="B8030" s="1706">
        <v>0.18</v>
      </c>
      <c r="C8030" s="100" t="s">
        <v>2297</v>
      </c>
      <c r="E8030" s="1705" t="s">
        <v>2237</v>
      </c>
    </row>
    <row r="8031" spans="1:5" ht="15" customHeight="1" x14ac:dyDescent="0.35">
      <c r="A8031" s="1705">
        <v>73552</v>
      </c>
      <c r="B8031" s="1706">
        <v>0.18</v>
      </c>
      <c r="C8031" s="100" t="s">
        <v>3089</v>
      </c>
      <c r="E8031" s="1705" t="s">
        <v>2994</v>
      </c>
    </row>
    <row r="8032" spans="1:5" ht="15" customHeight="1" x14ac:dyDescent="0.35">
      <c r="A8032" s="1705">
        <v>73552</v>
      </c>
      <c r="B8032" s="1706">
        <v>0.18</v>
      </c>
      <c r="C8032" s="100" t="s">
        <v>3090</v>
      </c>
      <c r="E8032" s="1705" t="s">
        <v>2994</v>
      </c>
    </row>
    <row r="8033" spans="1:9" ht="15" customHeight="1" x14ac:dyDescent="0.35">
      <c r="A8033" s="1705">
        <v>73552</v>
      </c>
      <c r="B8033" s="1706">
        <v>0.18</v>
      </c>
      <c r="C8033" s="100" t="s">
        <v>3091</v>
      </c>
      <c r="E8033" s="1705" t="s">
        <v>2994</v>
      </c>
    </row>
    <row r="8034" spans="1:9" ht="15" customHeight="1" x14ac:dyDescent="0.35">
      <c r="A8034" s="1705">
        <v>73552</v>
      </c>
      <c r="B8034" s="1706">
        <v>0.18</v>
      </c>
      <c r="C8034" s="100" t="s">
        <v>3092</v>
      </c>
      <c r="E8034" s="1705" t="s">
        <v>2994</v>
      </c>
    </row>
    <row r="8035" spans="1:9" ht="15" customHeight="1" x14ac:dyDescent="0.35">
      <c r="A8035" s="1705">
        <v>73552</v>
      </c>
      <c r="B8035" s="1706">
        <v>0.18</v>
      </c>
      <c r="C8035" s="89" t="s">
        <v>4331</v>
      </c>
      <c r="E8035" s="1705" t="s">
        <v>4266</v>
      </c>
    </row>
    <row r="8036" spans="1:9" ht="15" customHeight="1" x14ac:dyDescent="0.35">
      <c r="A8036" s="1705">
        <v>73552</v>
      </c>
      <c r="B8036" s="1706">
        <v>0.18</v>
      </c>
      <c r="C8036" s="100" t="s">
        <v>4677</v>
      </c>
      <c r="E8036" s="100" t="s">
        <v>4609</v>
      </c>
      <c r="F8036" s="100"/>
      <c r="I8036" s="100"/>
    </row>
    <row r="8037" spans="1:9" ht="15" customHeight="1" x14ac:dyDescent="0.35">
      <c r="A8037" s="1705">
        <v>73552</v>
      </c>
      <c r="B8037" s="1706">
        <v>0.18</v>
      </c>
      <c r="C8037" s="100" t="s">
        <v>4678</v>
      </c>
      <c r="E8037" s="100" t="s">
        <v>4609</v>
      </c>
    </row>
    <row r="8038" spans="1:9" ht="15" customHeight="1" x14ac:dyDescent="0.35">
      <c r="A8038" s="1705">
        <v>73552</v>
      </c>
      <c r="B8038" s="1706">
        <v>0.18</v>
      </c>
      <c r="C8038" s="100" t="s">
        <v>5000</v>
      </c>
      <c r="E8038" s="100" t="s">
        <v>4946</v>
      </c>
    </row>
    <row r="8039" spans="1:9" ht="15" customHeight="1" x14ac:dyDescent="0.35">
      <c r="A8039" s="1705">
        <v>73552</v>
      </c>
      <c r="B8039" s="1706">
        <v>0.18</v>
      </c>
      <c r="C8039" s="100" t="s">
        <v>5001</v>
      </c>
      <c r="E8039" s="100" t="s">
        <v>4946</v>
      </c>
    </row>
    <row r="8040" spans="1:9" ht="15" customHeight="1" x14ac:dyDescent="0.35">
      <c r="A8040" s="1705">
        <v>73552</v>
      </c>
      <c r="B8040" s="1706">
        <v>0.18</v>
      </c>
      <c r="C8040" s="89" t="s">
        <v>5228</v>
      </c>
      <c r="E8040" s="100" t="s">
        <v>5155</v>
      </c>
    </row>
    <row r="8041" spans="1:9" ht="15" customHeight="1" x14ac:dyDescent="0.35">
      <c r="A8041" s="1705">
        <v>73552</v>
      </c>
      <c r="B8041" s="1706">
        <v>0.18</v>
      </c>
      <c r="C8041" s="89" t="s">
        <v>5229</v>
      </c>
      <c r="E8041" s="100" t="s">
        <v>5155</v>
      </c>
    </row>
    <row r="8042" spans="1:9" ht="15" customHeight="1" x14ac:dyDescent="0.35">
      <c r="A8042" s="1705">
        <v>73552</v>
      </c>
      <c r="B8042" s="1706">
        <v>0.18</v>
      </c>
      <c r="C8042" s="100" t="s">
        <v>5526</v>
      </c>
      <c r="E8042" s="100" t="s">
        <v>5452</v>
      </c>
    </row>
    <row r="8043" spans="1:9" ht="15" customHeight="1" x14ac:dyDescent="0.35">
      <c r="A8043" s="1705">
        <v>73552</v>
      </c>
      <c r="B8043" s="1706">
        <v>0.18</v>
      </c>
      <c r="C8043" s="100" t="s">
        <v>5527</v>
      </c>
      <c r="E8043" s="100" t="s">
        <v>5452</v>
      </c>
    </row>
    <row r="8044" spans="1:9" ht="15" customHeight="1" x14ac:dyDescent="0.35">
      <c r="A8044" s="1705">
        <v>73552</v>
      </c>
      <c r="B8044" s="1706">
        <v>0.18</v>
      </c>
      <c r="C8044" s="100" t="s">
        <v>5743</v>
      </c>
      <c r="E8044" s="100" t="s">
        <v>5695</v>
      </c>
    </row>
    <row r="8045" spans="1:9" ht="15" customHeight="1" x14ac:dyDescent="0.35">
      <c r="A8045" s="1705">
        <v>73552</v>
      </c>
      <c r="B8045" s="1706">
        <v>0.18</v>
      </c>
      <c r="C8045" s="100" t="s">
        <v>5744</v>
      </c>
      <c r="E8045" s="100" t="s">
        <v>5695</v>
      </c>
    </row>
    <row r="8046" spans="1:9" ht="15" customHeight="1" x14ac:dyDescent="0.35">
      <c r="A8046" s="1705">
        <v>73552</v>
      </c>
      <c r="B8046" s="1706">
        <v>0.18</v>
      </c>
      <c r="C8046" s="89" t="s">
        <v>4677</v>
      </c>
      <c r="E8046" s="100" t="s">
        <v>5912</v>
      </c>
    </row>
    <row r="8047" spans="1:9" ht="15" customHeight="1" x14ac:dyDescent="0.35">
      <c r="A8047" s="1705">
        <v>73552</v>
      </c>
      <c r="B8047" s="1706">
        <v>0.18</v>
      </c>
      <c r="C8047" s="89" t="s">
        <v>4678</v>
      </c>
      <c r="E8047" s="100" t="s">
        <v>5912</v>
      </c>
    </row>
    <row r="8048" spans="1:9" ht="15" customHeight="1" x14ac:dyDescent="0.35">
      <c r="A8048" s="1705">
        <v>73552</v>
      </c>
      <c r="B8048" s="1706">
        <v>0.18</v>
      </c>
      <c r="C8048" s="100" t="s">
        <v>5976</v>
      </c>
      <c r="E8048" s="100" t="s">
        <v>5923</v>
      </c>
    </row>
    <row r="8049" spans="1:5" ht="15" customHeight="1" x14ac:dyDescent="0.35">
      <c r="A8049" s="1705">
        <v>73552</v>
      </c>
      <c r="B8049" s="1706">
        <v>0.18</v>
      </c>
      <c r="C8049" s="100" t="s">
        <v>5977</v>
      </c>
      <c r="E8049" s="100" t="s">
        <v>5923</v>
      </c>
    </row>
    <row r="8050" spans="1:5" ht="15" customHeight="1" x14ac:dyDescent="0.35">
      <c r="A8050" s="1705">
        <v>73552</v>
      </c>
      <c r="B8050" s="1706">
        <v>0.18</v>
      </c>
      <c r="C8050" s="89" t="s">
        <v>6207</v>
      </c>
      <c r="E8050" s="100" t="s">
        <v>6110</v>
      </c>
    </row>
    <row r="8051" spans="1:5" ht="15" customHeight="1" x14ac:dyDescent="0.35">
      <c r="A8051" s="1705">
        <v>73552</v>
      </c>
      <c r="B8051" s="1706">
        <v>0.18</v>
      </c>
      <c r="C8051" s="89" t="s">
        <v>6208</v>
      </c>
      <c r="E8051" s="100" t="s">
        <v>6110</v>
      </c>
    </row>
    <row r="8052" spans="1:5" ht="15" customHeight="1" x14ac:dyDescent="0.35">
      <c r="A8052" s="1705">
        <v>73552</v>
      </c>
      <c r="B8052" s="1706">
        <v>0.18</v>
      </c>
      <c r="C8052" s="89" t="s">
        <v>7063</v>
      </c>
      <c r="E8052" s="1705" t="s">
        <v>6965</v>
      </c>
    </row>
    <row r="8053" spans="1:5" ht="15" customHeight="1" x14ac:dyDescent="0.35">
      <c r="A8053" s="1705">
        <v>73552</v>
      </c>
      <c r="B8053" s="1706">
        <v>0.18</v>
      </c>
      <c r="C8053" s="100" t="s">
        <v>7495</v>
      </c>
      <c r="E8053" s="1705" t="s">
        <v>7428</v>
      </c>
    </row>
    <row r="8054" spans="1:5" ht="15" customHeight="1" x14ac:dyDescent="0.35">
      <c r="A8054" s="1705">
        <v>73552</v>
      </c>
      <c r="B8054" s="1706">
        <v>0.18</v>
      </c>
      <c r="C8054" s="100" t="s">
        <v>7496</v>
      </c>
      <c r="E8054" s="1705" t="s">
        <v>7428</v>
      </c>
    </row>
    <row r="8055" spans="1:5" ht="15" customHeight="1" x14ac:dyDescent="0.35">
      <c r="A8055" s="1705">
        <v>73552</v>
      </c>
      <c r="B8055" s="1706">
        <v>0.18</v>
      </c>
      <c r="C8055" s="1705" t="s">
        <v>8013</v>
      </c>
      <c r="E8055" s="100" t="s">
        <v>7979</v>
      </c>
    </row>
    <row r="8056" spans="1:5" ht="15" customHeight="1" x14ac:dyDescent="0.35">
      <c r="A8056" s="1705">
        <v>73552</v>
      </c>
      <c r="B8056" s="1706">
        <v>0.18</v>
      </c>
      <c r="C8056" s="1705" t="s">
        <v>8014</v>
      </c>
      <c r="E8056" s="100" t="s">
        <v>7979</v>
      </c>
    </row>
    <row r="8057" spans="1:5" ht="15" customHeight="1" x14ac:dyDescent="0.35">
      <c r="A8057" s="1705">
        <v>73552</v>
      </c>
      <c r="B8057" s="1706">
        <v>0.18</v>
      </c>
      <c r="C8057" s="89" t="s">
        <v>8432</v>
      </c>
      <c r="E8057" s="100" t="s">
        <v>8381</v>
      </c>
    </row>
    <row r="8058" spans="1:5" ht="15" customHeight="1" x14ac:dyDescent="0.35">
      <c r="A8058" s="1705">
        <v>73552</v>
      </c>
      <c r="B8058" s="1706">
        <v>0.18</v>
      </c>
      <c r="C8058" s="89" t="s">
        <v>8433</v>
      </c>
      <c r="E8058" s="100" t="s">
        <v>8381</v>
      </c>
    </row>
    <row r="8059" spans="1:5" ht="15" customHeight="1" x14ac:dyDescent="0.35">
      <c r="A8059" s="1705">
        <v>73552</v>
      </c>
      <c r="B8059" s="1706">
        <v>0.18</v>
      </c>
      <c r="C8059" s="89" t="s">
        <v>8776</v>
      </c>
      <c r="E8059" s="1705" t="s">
        <v>8689</v>
      </c>
    </row>
    <row r="8060" spans="1:5" ht="15" customHeight="1" x14ac:dyDescent="0.35">
      <c r="A8060" s="1705">
        <v>73552</v>
      </c>
      <c r="B8060" s="1706">
        <v>0.18</v>
      </c>
      <c r="C8060" s="89" t="s">
        <v>8777</v>
      </c>
      <c r="E8060" s="1705" t="s">
        <v>8689</v>
      </c>
    </row>
    <row r="8061" spans="1:5" ht="15" customHeight="1" x14ac:dyDescent="0.35">
      <c r="A8061" s="1705">
        <v>73552</v>
      </c>
      <c r="B8061" s="1706">
        <v>0.18</v>
      </c>
      <c r="C8061" s="89" t="s">
        <v>8778</v>
      </c>
      <c r="E8061" s="1705" t="s">
        <v>8689</v>
      </c>
    </row>
    <row r="8062" spans="1:5" ht="15" customHeight="1" x14ac:dyDescent="0.35">
      <c r="A8062" s="1705">
        <v>73552</v>
      </c>
      <c r="B8062" s="1706">
        <v>0.18</v>
      </c>
      <c r="C8062" s="89" t="s">
        <v>8779</v>
      </c>
      <c r="E8062" s="1705" t="s">
        <v>8689</v>
      </c>
    </row>
    <row r="8063" spans="1:5" ht="15" customHeight="1" x14ac:dyDescent="0.35">
      <c r="A8063" s="1705">
        <v>73552</v>
      </c>
      <c r="B8063" s="1706">
        <v>0.18</v>
      </c>
      <c r="C8063" s="89" t="s">
        <v>9223</v>
      </c>
      <c r="E8063" s="1738" t="s">
        <v>9126</v>
      </c>
    </row>
    <row r="8064" spans="1:5" ht="15" customHeight="1" x14ac:dyDescent="0.35">
      <c r="A8064" s="1705">
        <v>73552</v>
      </c>
      <c r="B8064" s="1706">
        <v>0.18</v>
      </c>
      <c r="C8064" s="89" t="s">
        <v>9224</v>
      </c>
      <c r="E8064" s="1738" t="s">
        <v>9126</v>
      </c>
    </row>
    <row r="8065" spans="1:9" ht="15" customHeight="1" x14ac:dyDescent="0.35">
      <c r="A8065" s="1705">
        <v>73552</v>
      </c>
      <c r="B8065" s="1706">
        <v>0.18</v>
      </c>
      <c r="C8065" s="89" t="s">
        <v>9225</v>
      </c>
      <c r="E8065" s="1738" t="s">
        <v>9126</v>
      </c>
    </row>
    <row r="8066" spans="1:9" ht="15" customHeight="1" x14ac:dyDescent="0.35">
      <c r="A8066" s="1705">
        <v>73552</v>
      </c>
      <c r="B8066" s="1706">
        <v>0.18</v>
      </c>
      <c r="C8066" s="100" t="s">
        <v>9226</v>
      </c>
      <c r="E8066" s="1738" t="s">
        <v>9126</v>
      </c>
    </row>
    <row r="8067" spans="1:9" ht="15" customHeight="1" x14ac:dyDescent="0.35">
      <c r="A8067" s="1705">
        <v>73552</v>
      </c>
      <c r="B8067" s="1706">
        <v>0.18</v>
      </c>
      <c r="C8067" s="100" t="s">
        <v>9227</v>
      </c>
      <c r="E8067" s="1738" t="s">
        <v>9126</v>
      </c>
    </row>
    <row r="8068" spans="1:9" ht="15" customHeight="1" x14ac:dyDescent="0.35">
      <c r="A8068" s="1705">
        <v>73552</v>
      </c>
      <c r="B8068" s="1706">
        <v>0.18</v>
      </c>
      <c r="C8068" s="100" t="s">
        <v>9689</v>
      </c>
      <c r="E8068" s="1705" t="s">
        <v>9583</v>
      </c>
    </row>
    <row r="8069" spans="1:9" ht="15" customHeight="1" x14ac:dyDescent="0.35">
      <c r="A8069" s="1705">
        <v>73552</v>
      </c>
      <c r="B8069" s="1706">
        <v>0.18</v>
      </c>
      <c r="C8069" s="100" t="s">
        <v>9690</v>
      </c>
      <c r="E8069" s="1705" t="s">
        <v>9583</v>
      </c>
    </row>
    <row r="8070" spans="1:9" ht="15" customHeight="1" x14ac:dyDescent="0.35">
      <c r="A8070" s="1705">
        <v>73552</v>
      </c>
      <c r="B8070" s="1706">
        <v>0.18</v>
      </c>
      <c r="C8070" s="100" t="s">
        <v>9691</v>
      </c>
      <c r="E8070" s="1705" t="s">
        <v>9583</v>
      </c>
    </row>
    <row r="8071" spans="1:9" ht="15" customHeight="1" x14ac:dyDescent="0.35">
      <c r="A8071" s="1705">
        <v>73552</v>
      </c>
      <c r="B8071" s="1706">
        <v>0.18</v>
      </c>
      <c r="C8071" s="100" t="s">
        <v>9692</v>
      </c>
      <c r="E8071" s="1705" t="s">
        <v>9583</v>
      </c>
    </row>
    <row r="8072" spans="1:9" ht="15" customHeight="1" x14ac:dyDescent="0.35">
      <c r="A8072" s="1705">
        <v>73552</v>
      </c>
      <c r="B8072" s="1706">
        <v>0.18</v>
      </c>
      <c r="C8072" s="89" t="s">
        <v>10578</v>
      </c>
      <c r="E8072" s="1705" t="s">
        <v>10273</v>
      </c>
    </row>
    <row r="8073" spans="1:9" ht="15" customHeight="1" x14ac:dyDescent="0.35">
      <c r="A8073" s="1705">
        <v>73552</v>
      </c>
      <c r="B8073" s="1706">
        <v>0.18</v>
      </c>
      <c r="C8073" s="89" t="s">
        <v>10579</v>
      </c>
      <c r="E8073" s="1705" t="s">
        <v>10273</v>
      </c>
      <c r="F8073" s="100"/>
      <c r="I8073" s="100"/>
    </row>
    <row r="8074" spans="1:9" ht="15" customHeight="1" x14ac:dyDescent="0.35">
      <c r="A8074" s="1705">
        <v>73552</v>
      </c>
      <c r="B8074" s="1706">
        <v>0.18</v>
      </c>
      <c r="C8074" s="1705" t="s">
        <v>10580</v>
      </c>
      <c r="E8074" s="1705" t="s">
        <v>10273</v>
      </c>
    </row>
    <row r="8075" spans="1:9" ht="15" customHeight="1" x14ac:dyDescent="0.35">
      <c r="A8075" s="1705">
        <v>73552</v>
      </c>
      <c r="B8075" s="1706">
        <v>0.18</v>
      </c>
      <c r="C8075" s="1705" t="s">
        <v>10581</v>
      </c>
      <c r="E8075" s="1705" t="s">
        <v>10273</v>
      </c>
    </row>
    <row r="8076" spans="1:9" ht="15" customHeight="1" x14ac:dyDescent="0.35">
      <c r="A8076" s="1705">
        <v>73552</v>
      </c>
      <c r="B8076" s="1706">
        <v>0.18</v>
      </c>
      <c r="C8076" s="89" t="s">
        <v>10582</v>
      </c>
      <c r="E8076" s="1705" t="s">
        <v>10273</v>
      </c>
    </row>
    <row r="8077" spans="1:9" ht="15" customHeight="1" x14ac:dyDescent="0.35">
      <c r="A8077" s="1705">
        <v>73552</v>
      </c>
      <c r="B8077" s="1706">
        <v>0.18</v>
      </c>
      <c r="C8077" s="1705" t="s">
        <v>10583</v>
      </c>
      <c r="E8077" s="1705" t="s">
        <v>10273</v>
      </c>
    </row>
    <row r="8078" spans="1:9" ht="15" customHeight="1" x14ac:dyDescent="0.35">
      <c r="A8078" s="1705">
        <v>73552</v>
      </c>
      <c r="B8078" s="1706">
        <v>0.18</v>
      </c>
      <c r="C8078" s="89" t="s">
        <v>10584</v>
      </c>
      <c r="E8078" s="1705" t="s">
        <v>10273</v>
      </c>
    </row>
    <row r="8079" spans="1:9" ht="15" customHeight="1" x14ac:dyDescent="0.35">
      <c r="A8079" s="1705">
        <v>73552</v>
      </c>
      <c r="B8079" s="1706">
        <v>0.18</v>
      </c>
      <c r="C8079" s="1705" t="s">
        <v>10585</v>
      </c>
      <c r="E8079" s="1705" t="s">
        <v>10273</v>
      </c>
    </row>
    <row r="8080" spans="1:9" ht="15" customHeight="1" x14ac:dyDescent="0.35">
      <c r="A8080" s="1705">
        <v>73552</v>
      </c>
      <c r="B8080" s="1706">
        <v>0.18</v>
      </c>
      <c r="C8080" s="89" t="s">
        <v>10586</v>
      </c>
      <c r="E8080" s="1705" t="s">
        <v>10273</v>
      </c>
    </row>
    <row r="8081" spans="1:5" ht="15" customHeight="1" x14ac:dyDescent="0.35">
      <c r="A8081" s="1705">
        <v>73552</v>
      </c>
      <c r="B8081" s="1706">
        <v>0.18</v>
      </c>
      <c r="C8081" s="89" t="s">
        <v>10587</v>
      </c>
      <c r="E8081" s="1705" t="s">
        <v>10273</v>
      </c>
    </row>
    <row r="8082" spans="1:5" ht="15" customHeight="1" x14ac:dyDescent="0.35">
      <c r="A8082" s="1705">
        <v>73552</v>
      </c>
      <c r="B8082" s="1706">
        <v>0.18</v>
      </c>
      <c r="C8082" s="100" t="s">
        <v>12706</v>
      </c>
      <c r="E8082" s="1705" t="s">
        <v>12542</v>
      </c>
    </row>
    <row r="8083" spans="1:5" ht="15" customHeight="1" x14ac:dyDescent="0.35">
      <c r="A8083" s="1705">
        <v>73552</v>
      </c>
      <c r="B8083" s="1706">
        <v>0.18</v>
      </c>
      <c r="C8083" s="100" t="s">
        <v>12707</v>
      </c>
      <c r="E8083" s="1705" t="s">
        <v>12542</v>
      </c>
    </row>
    <row r="8084" spans="1:5" ht="15" customHeight="1" x14ac:dyDescent="0.35">
      <c r="A8084" s="1705">
        <v>73552</v>
      </c>
      <c r="B8084" s="1706">
        <v>0.18</v>
      </c>
      <c r="C8084" s="100" t="s">
        <v>12708</v>
      </c>
      <c r="E8084" s="1705" t="s">
        <v>12542</v>
      </c>
    </row>
    <row r="8085" spans="1:5" ht="15" customHeight="1" x14ac:dyDescent="0.35">
      <c r="A8085" s="1705">
        <v>73552</v>
      </c>
      <c r="B8085" s="1706">
        <v>0.18</v>
      </c>
      <c r="C8085" s="100" t="s">
        <v>12709</v>
      </c>
      <c r="E8085" s="1705" t="s">
        <v>12542</v>
      </c>
    </row>
    <row r="8086" spans="1:5" ht="15" customHeight="1" x14ac:dyDescent="0.35">
      <c r="A8086" s="1705">
        <v>73552</v>
      </c>
      <c r="B8086" s="1706">
        <v>0.18</v>
      </c>
      <c r="C8086" s="89" t="s">
        <v>8433</v>
      </c>
      <c r="E8086" s="1705" t="s">
        <v>12542</v>
      </c>
    </row>
    <row r="8087" spans="1:5" ht="15" customHeight="1" x14ac:dyDescent="0.35">
      <c r="A8087" s="1705">
        <v>73552</v>
      </c>
      <c r="B8087" s="1706">
        <v>0.18</v>
      </c>
      <c r="C8087" s="100" t="s">
        <v>3802</v>
      </c>
      <c r="E8087" s="1705" t="s">
        <v>13383</v>
      </c>
    </row>
    <row r="8088" spans="1:5" ht="15" customHeight="1" x14ac:dyDescent="0.35">
      <c r="A8088" s="1705">
        <v>73552</v>
      </c>
      <c r="B8088" s="1706">
        <v>0.18</v>
      </c>
      <c r="C8088" s="100" t="s">
        <v>3803</v>
      </c>
      <c r="E8088" s="1705" t="s">
        <v>13383</v>
      </c>
    </row>
    <row r="8089" spans="1:5" ht="15" customHeight="1" x14ac:dyDescent="0.35">
      <c r="A8089" s="1705">
        <v>73552</v>
      </c>
      <c r="B8089" s="1706">
        <v>0.18</v>
      </c>
      <c r="C8089" s="100" t="s">
        <v>3804</v>
      </c>
      <c r="E8089" s="1705" t="s">
        <v>13383</v>
      </c>
    </row>
    <row r="8090" spans="1:5" ht="15" customHeight="1" x14ac:dyDescent="0.35">
      <c r="A8090" s="1705">
        <v>73552</v>
      </c>
      <c r="B8090" s="1706">
        <v>0.18</v>
      </c>
      <c r="C8090" s="100" t="s">
        <v>13650</v>
      </c>
      <c r="E8090" s="1705" t="s">
        <v>13580</v>
      </c>
    </row>
    <row r="8091" spans="1:5" ht="15" customHeight="1" x14ac:dyDescent="0.35">
      <c r="A8091" s="1705">
        <v>73552</v>
      </c>
      <c r="B8091" s="1706">
        <v>0.18</v>
      </c>
      <c r="C8091" s="100" t="s">
        <v>13651</v>
      </c>
      <c r="E8091" s="1705" t="s">
        <v>13580</v>
      </c>
    </row>
    <row r="8092" spans="1:5" ht="15" customHeight="1" x14ac:dyDescent="0.35">
      <c r="A8092" s="1705">
        <v>73560</v>
      </c>
      <c r="B8092" s="1706">
        <v>0.16</v>
      </c>
      <c r="C8092" s="89" t="s">
        <v>2688</v>
      </c>
      <c r="E8092" s="1705" t="s">
        <v>19</v>
      </c>
    </row>
    <row r="8093" spans="1:5" ht="15" customHeight="1" x14ac:dyDescent="0.35">
      <c r="A8093" s="1705">
        <v>73560</v>
      </c>
      <c r="B8093" s="1706">
        <v>0.16</v>
      </c>
      <c r="C8093" s="89" t="s">
        <v>2689</v>
      </c>
      <c r="E8093" s="1705" t="s">
        <v>19</v>
      </c>
    </row>
    <row r="8094" spans="1:5" ht="15" customHeight="1" x14ac:dyDescent="0.35">
      <c r="A8094" s="1705">
        <v>73560</v>
      </c>
      <c r="B8094" s="1706">
        <v>0.16</v>
      </c>
      <c r="C8094" s="89" t="s">
        <v>2690</v>
      </c>
      <c r="E8094" s="1705" t="s">
        <v>19</v>
      </c>
    </row>
    <row r="8095" spans="1:5" ht="15" customHeight="1" x14ac:dyDescent="0.35">
      <c r="A8095" s="1705">
        <v>73560</v>
      </c>
      <c r="B8095" s="1706">
        <v>0.16</v>
      </c>
      <c r="C8095" s="89" t="s">
        <v>2691</v>
      </c>
      <c r="E8095" s="1705" t="s">
        <v>19</v>
      </c>
    </row>
    <row r="8096" spans="1:5" ht="15" customHeight="1" x14ac:dyDescent="0.35">
      <c r="A8096" s="1705">
        <v>73560</v>
      </c>
      <c r="B8096" s="1706">
        <v>0.16</v>
      </c>
      <c r="C8096" s="100" t="s">
        <v>14932</v>
      </c>
      <c r="E8096" s="1705" t="s">
        <v>39</v>
      </c>
    </row>
    <row r="8097" spans="1:9" ht="15" customHeight="1" x14ac:dyDescent="0.35">
      <c r="A8097" s="1705">
        <v>73560</v>
      </c>
      <c r="B8097" s="1706">
        <v>0.16</v>
      </c>
      <c r="C8097" s="100" t="s">
        <v>52</v>
      </c>
      <c r="E8097" s="1705" t="s">
        <v>39</v>
      </c>
    </row>
    <row r="8098" spans="1:9" ht="15" customHeight="1" x14ac:dyDescent="0.35">
      <c r="A8098" s="1705">
        <v>73560</v>
      </c>
      <c r="B8098" s="1706">
        <v>0.16</v>
      </c>
      <c r="C8098" s="100" t="s">
        <v>53</v>
      </c>
      <c r="E8098" s="1705" t="s">
        <v>39</v>
      </c>
    </row>
    <row r="8099" spans="1:9" ht="15" customHeight="1" x14ac:dyDescent="0.35">
      <c r="A8099" s="1705">
        <v>73560</v>
      </c>
      <c r="B8099" s="1706">
        <v>0.16</v>
      </c>
      <c r="C8099" s="100" t="s">
        <v>54</v>
      </c>
      <c r="E8099" s="1705" t="s">
        <v>39</v>
      </c>
    </row>
    <row r="8100" spans="1:9" ht="15" customHeight="1" x14ac:dyDescent="0.35">
      <c r="A8100" s="1705">
        <v>73560</v>
      </c>
      <c r="B8100" s="1706">
        <v>0.16</v>
      </c>
      <c r="C8100" s="100" t="s">
        <v>54</v>
      </c>
      <c r="E8100" s="1705" t="s">
        <v>39</v>
      </c>
    </row>
    <row r="8101" spans="1:9" ht="15" customHeight="1" x14ac:dyDescent="0.35">
      <c r="A8101" s="1705">
        <v>73560</v>
      </c>
      <c r="B8101" s="1706">
        <v>0.16</v>
      </c>
      <c r="C8101" s="100" t="s">
        <v>213</v>
      </c>
      <c r="E8101" s="1705" t="s">
        <v>182</v>
      </c>
    </row>
    <row r="8102" spans="1:9" ht="15" customHeight="1" x14ac:dyDescent="0.35">
      <c r="A8102" s="1705">
        <v>73560</v>
      </c>
      <c r="B8102" s="1706">
        <v>0.16</v>
      </c>
      <c r="C8102" s="100" t="s">
        <v>214</v>
      </c>
      <c r="E8102" s="1705" t="s">
        <v>182</v>
      </c>
    </row>
    <row r="8103" spans="1:9" ht="15" customHeight="1" x14ac:dyDescent="0.35">
      <c r="A8103" s="1705">
        <v>73560</v>
      </c>
      <c r="B8103" s="1706">
        <v>0.16</v>
      </c>
      <c r="C8103" s="100" t="s">
        <v>215</v>
      </c>
      <c r="E8103" s="1705" t="s">
        <v>182</v>
      </c>
    </row>
    <row r="8104" spans="1:9" ht="15" customHeight="1" x14ac:dyDescent="0.35">
      <c r="A8104" s="1748">
        <v>73560</v>
      </c>
      <c r="B8104" s="1737">
        <v>0.16</v>
      </c>
      <c r="C8104" s="100" t="s">
        <v>567</v>
      </c>
      <c r="E8104" s="1705" t="s">
        <v>532</v>
      </c>
    </row>
    <row r="8105" spans="1:9" ht="15" customHeight="1" x14ac:dyDescent="0.35">
      <c r="A8105" s="1748">
        <v>73560</v>
      </c>
      <c r="B8105" s="1737">
        <v>0.16</v>
      </c>
      <c r="C8105" s="100" t="s">
        <v>568</v>
      </c>
      <c r="E8105" s="1705" t="s">
        <v>532</v>
      </c>
      <c r="F8105" s="100"/>
      <c r="I8105" s="100"/>
    </row>
    <row r="8106" spans="1:9" ht="15" customHeight="1" x14ac:dyDescent="0.35">
      <c r="A8106" s="1705">
        <v>73560</v>
      </c>
      <c r="B8106" s="1706">
        <v>0.16</v>
      </c>
      <c r="C8106" s="89" t="s">
        <v>778</v>
      </c>
      <c r="E8106" s="1705" t="s">
        <v>770</v>
      </c>
    </row>
    <row r="8107" spans="1:9" ht="15" customHeight="1" x14ac:dyDescent="0.35">
      <c r="A8107" s="1705">
        <v>73560</v>
      </c>
      <c r="B8107" s="1706">
        <v>0.16</v>
      </c>
      <c r="C8107" s="89" t="s">
        <v>779</v>
      </c>
      <c r="E8107" s="1705" t="s">
        <v>770</v>
      </c>
    </row>
    <row r="8108" spans="1:9" ht="15" customHeight="1" x14ac:dyDescent="0.35">
      <c r="A8108" s="1705">
        <v>73560</v>
      </c>
      <c r="B8108" s="1706">
        <v>0.16</v>
      </c>
      <c r="C8108" s="100" t="s">
        <v>8505</v>
      </c>
      <c r="E8108" s="1705" t="s">
        <v>875</v>
      </c>
    </row>
    <row r="8109" spans="1:9" ht="15.65" customHeight="1" x14ac:dyDescent="0.35">
      <c r="A8109" s="1705">
        <v>73560</v>
      </c>
      <c r="B8109" s="1706">
        <v>0.16</v>
      </c>
      <c r="C8109" s="89" t="s">
        <v>13913</v>
      </c>
      <c r="E8109" s="100" t="s">
        <v>875</v>
      </c>
    </row>
    <row r="8110" spans="1:9" ht="15.65" customHeight="1" x14ac:dyDescent="0.35">
      <c r="A8110" s="1705">
        <v>73560</v>
      </c>
      <c r="B8110" s="1706">
        <v>0.16</v>
      </c>
      <c r="C8110" s="100" t="s">
        <v>8506</v>
      </c>
      <c r="E8110" s="1705" t="s">
        <v>875</v>
      </c>
    </row>
    <row r="8111" spans="1:9" ht="15" customHeight="1" x14ac:dyDescent="0.35">
      <c r="A8111" s="1705">
        <v>73560</v>
      </c>
      <c r="B8111" s="1706">
        <v>0.16</v>
      </c>
      <c r="C8111" s="89" t="s">
        <v>13914</v>
      </c>
      <c r="E8111" s="100" t="s">
        <v>875</v>
      </c>
    </row>
    <row r="8112" spans="1:9" ht="15" customHeight="1" x14ac:dyDescent="0.35">
      <c r="A8112" s="1705">
        <v>73560</v>
      </c>
      <c r="B8112" s="1706">
        <v>0.16</v>
      </c>
      <c r="C8112" s="89" t="s">
        <v>13915</v>
      </c>
      <c r="E8112" s="100" t="s">
        <v>875</v>
      </c>
    </row>
    <row r="8113" spans="1:5" ht="15" customHeight="1" x14ac:dyDescent="0.35">
      <c r="A8113" s="1705">
        <v>73560</v>
      </c>
      <c r="B8113" s="1706">
        <v>0.16</v>
      </c>
      <c r="C8113" s="89" t="s">
        <v>13916</v>
      </c>
      <c r="E8113" s="100" t="s">
        <v>875</v>
      </c>
    </row>
    <row r="8114" spans="1:5" ht="15" customHeight="1" x14ac:dyDescent="0.35">
      <c r="A8114" s="1705">
        <v>73560</v>
      </c>
      <c r="B8114" s="1706">
        <v>0.16</v>
      </c>
      <c r="C8114" s="100" t="s">
        <v>1640</v>
      </c>
      <c r="E8114" s="1705" t="s">
        <v>875</v>
      </c>
    </row>
    <row r="8115" spans="1:5" ht="15" customHeight="1" x14ac:dyDescent="0.35">
      <c r="A8115" s="1705">
        <v>73560</v>
      </c>
      <c r="B8115" s="1706">
        <v>0.16</v>
      </c>
      <c r="C8115" s="89" t="s">
        <v>13917</v>
      </c>
      <c r="E8115" s="100" t="s">
        <v>875</v>
      </c>
    </row>
    <row r="8116" spans="1:5" ht="15" customHeight="1" x14ac:dyDescent="0.35">
      <c r="A8116" s="1705">
        <v>73560</v>
      </c>
      <c r="B8116" s="1706">
        <v>0.16</v>
      </c>
      <c r="C8116" s="89" t="s">
        <v>13918</v>
      </c>
      <c r="E8116" s="100" t="s">
        <v>875</v>
      </c>
    </row>
    <row r="8117" spans="1:5" ht="15" customHeight="1" x14ac:dyDescent="0.35">
      <c r="A8117" s="1705">
        <v>73560</v>
      </c>
      <c r="B8117" s="1706">
        <v>0.16</v>
      </c>
      <c r="C8117" s="89" t="s">
        <v>902</v>
      </c>
      <c r="E8117" s="1705" t="s">
        <v>879</v>
      </c>
    </row>
    <row r="8118" spans="1:5" ht="15" customHeight="1" x14ac:dyDescent="0.35">
      <c r="A8118" s="1705">
        <v>73560</v>
      </c>
      <c r="B8118" s="1706">
        <v>0.16</v>
      </c>
      <c r="C8118" s="89" t="s">
        <v>903</v>
      </c>
      <c r="E8118" s="1705" t="s">
        <v>879</v>
      </c>
    </row>
    <row r="8119" spans="1:5" ht="15" customHeight="1" x14ac:dyDescent="0.35">
      <c r="A8119" s="1705">
        <v>73560</v>
      </c>
      <c r="B8119" s="1706">
        <v>0.16</v>
      </c>
      <c r="C8119" s="89" t="s">
        <v>904</v>
      </c>
      <c r="E8119" s="1705" t="s">
        <v>879</v>
      </c>
    </row>
    <row r="8120" spans="1:5" ht="15" customHeight="1" x14ac:dyDescent="0.35">
      <c r="A8120" s="1705">
        <v>73560</v>
      </c>
      <c r="B8120" s="1706">
        <v>0.16</v>
      </c>
      <c r="C8120" s="100" t="s">
        <v>905</v>
      </c>
      <c r="E8120" s="1705" t="s">
        <v>879</v>
      </c>
    </row>
    <row r="8121" spans="1:5" ht="15" customHeight="1" x14ac:dyDescent="0.35">
      <c r="A8121" s="1705">
        <v>73560</v>
      </c>
      <c r="B8121" s="1706">
        <v>0.16</v>
      </c>
      <c r="C8121" s="100" t="s">
        <v>906</v>
      </c>
      <c r="E8121" s="1705" t="s">
        <v>879</v>
      </c>
    </row>
    <row r="8122" spans="1:5" ht="15" customHeight="1" x14ac:dyDescent="0.35">
      <c r="A8122" s="1705">
        <v>73560</v>
      </c>
      <c r="B8122" s="1706">
        <v>0.16</v>
      </c>
      <c r="C8122" s="100" t="s">
        <v>1299</v>
      </c>
      <c r="E8122" s="1705" t="s">
        <v>1280</v>
      </c>
    </row>
    <row r="8123" spans="1:5" ht="15" customHeight="1" x14ac:dyDescent="0.35">
      <c r="A8123" s="1705">
        <v>73560</v>
      </c>
      <c r="B8123" s="1706">
        <v>0.16</v>
      </c>
      <c r="C8123" s="100" t="s">
        <v>1300</v>
      </c>
      <c r="E8123" s="1705" t="s">
        <v>1280</v>
      </c>
    </row>
    <row r="8124" spans="1:5" ht="15" customHeight="1" x14ac:dyDescent="0.35">
      <c r="A8124" s="1705">
        <v>73560</v>
      </c>
      <c r="B8124" s="1706">
        <v>0.16</v>
      </c>
      <c r="C8124" s="1705" t="s">
        <v>1446</v>
      </c>
      <c r="E8124" s="1705" t="s">
        <v>1433</v>
      </c>
    </row>
    <row r="8125" spans="1:5" ht="15" customHeight="1" x14ac:dyDescent="0.35">
      <c r="A8125" s="1705">
        <v>73560</v>
      </c>
      <c r="B8125" s="1706">
        <v>0.16</v>
      </c>
      <c r="C8125" s="1705" t="s">
        <v>1447</v>
      </c>
      <c r="E8125" s="1705" t="s">
        <v>1433</v>
      </c>
    </row>
    <row r="8126" spans="1:5" ht="15" customHeight="1" x14ac:dyDescent="0.35">
      <c r="A8126" s="1705">
        <v>73560</v>
      </c>
      <c r="B8126" s="1706">
        <v>0.16</v>
      </c>
      <c r="C8126" s="1705" t="s">
        <v>1448</v>
      </c>
      <c r="E8126" s="1705" t="s">
        <v>1433</v>
      </c>
    </row>
    <row r="8127" spans="1:5" ht="15" customHeight="1" x14ac:dyDescent="0.35">
      <c r="A8127" s="1705">
        <v>73560</v>
      </c>
      <c r="B8127" s="1706">
        <v>0.16</v>
      </c>
      <c r="C8127" s="1705" t="s">
        <v>1449</v>
      </c>
      <c r="E8127" s="1705" t="s">
        <v>1433</v>
      </c>
    </row>
    <row r="8128" spans="1:5" ht="15" customHeight="1" x14ac:dyDescent="0.35">
      <c r="A8128" s="1705">
        <v>73560</v>
      </c>
      <c r="B8128" s="1706">
        <v>0.16</v>
      </c>
      <c r="C8128" s="1705" t="s">
        <v>1450</v>
      </c>
      <c r="E8128" s="1705" t="s">
        <v>1433</v>
      </c>
    </row>
    <row r="8129" spans="1:9" ht="15" customHeight="1" x14ac:dyDescent="0.35">
      <c r="A8129" s="1705">
        <v>73560</v>
      </c>
      <c r="B8129" s="1706">
        <v>0.16</v>
      </c>
      <c r="C8129" s="1705" t="s">
        <v>1451</v>
      </c>
      <c r="E8129" s="1705" t="s">
        <v>1433</v>
      </c>
    </row>
    <row r="8130" spans="1:9" ht="15" customHeight="1" x14ac:dyDescent="0.35">
      <c r="A8130" s="1705">
        <v>73560</v>
      </c>
      <c r="B8130" s="1706">
        <v>0.16</v>
      </c>
      <c r="C8130" s="89" t="s">
        <v>1773</v>
      </c>
      <c r="E8130" s="1705" t="s">
        <v>1755</v>
      </c>
    </row>
    <row r="8131" spans="1:9" ht="15" customHeight="1" x14ac:dyDescent="0.35">
      <c r="A8131" s="1705">
        <v>73560</v>
      </c>
      <c r="B8131" s="1706">
        <v>0.16</v>
      </c>
      <c r="C8131" s="89" t="s">
        <v>1774</v>
      </c>
      <c r="E8131" s="1705" t="s">
        <v>1755</v>
      </c>
      <c r="F8131" s="100"/>
      <c r="I8131" s="100"/>
    </row>
    <row r="8132" spans="1:9" ht="15" customHeight="1" x14ac:dyDescent="0.35">
      <c r="A8132" s="1705">
        <v>73560</v>
      </c>
      <c r="B8132" s="1706">
        <v>0.16</v>
      </c>
      <c r="C8132" s="100" t="s">
        <v>2257</v>
      </c>
      <c r="E8132" s="1705" t="s">
        <v>2237</v>
      </c>
    </row>
    <row r="8133" spans="1:9" ht="15" customHeight="1" x14ac:dyDescent="0.35">
      <c r="A8133" s="1705">
        <v>73560</v>
      </c>
      <c r="B8133" s="1706">
        <v>0.16</v>
      </c>
      <c r="C8133" s="100" t="s">
        <v>2258</v>
      </c>
      <c r="E8133" s="1705" t="s">
        <v>2237</v>
      </c>
      <c r="F8133" s="100"/>
      <c r="I8133" s="100"/>
    </row>
    <row r="8134" spans="1:9" ht="15" customHeight="1" x14ac:dyDescent="0.35">
      <c r="A8134" s="1705">
        <v>73560</v>
      </c>
      <c r="B8134" s="1706">
        <v>0.16</v>
      </c>
      <c r="C8134" s="100" t="s">
        <v>3029</v>
      </c>
      <c r="E8134" s="1705" t="s">
        <v>2994</v>
      </c>
    </row>
    <row r="8135" spans="1:9" ht="15" customHeight="1" x14ac:dyDescent="0.35">
      <c r="A8135" s="1705">
        <v>73560</v>
      </c>
      <c r="B8135" s="1706">
        <v>0.16</v>
      </c>
      <c r="C8135" s="100" t="s">
        <v>3030</v>
      </c>
      <c r="E8135" s="1705" t="s">
        <v>2994</v>
      </c>
    </row>
    <row r="8136" spans="1:9" ht="15" customHeight="1" x14ac:dyDescent="0.35">
      <c r="A8136" s="1705">
        <v>73560</v>
      </c>
      <c r="B8136" s="1706">
        <v>0.16</v>
      </c>
      <c r="C8136" s="100" t="s">
        <v>3031</v>
      </c>
      <c r="E8136" s="1705" t="s">
        <v>2994</v>
      </c>
    </row>
    <row r="8137" spans="1:9" ht="15" customHeight="1" x14ac:dyDescent="0.35">
      <c r="A8137" s="1705">
        <v>73560</v>
      </c>
      <c r="B8137" s="1706">
        <v>0.16</v>
      </c>
      <c r="C8137" s="1705" t="s">
        <v>3032</v>
      </c>
      <c r="E8137" s="1705" t="s">
        <v>2994</v>
      </c>
    </row>
    <row r="8138" spans="1:9" ht="15" customHeight="1" x14ac:dyDescent="0.35">
      <c r="A8138" s="1705">
        <v>73560</v>
      </c>
      <c r="B8138" s="1706">
        <v>0.16</v>
      </c>
      <c r="C8138" s="100" t="s">
        <v>3032</v>
      </c>
      <c r="E8138" s="1705" t="s">
        <v>2994</v>
      </c>
    </row>
    <row r="8139" spans="1:9" ht="15" customHeight="1" x14ac:dyDescent="0.35">
      <c r="A8139" s="1705">
        <v>73560</v>
      </c>
      <c r="B8139" s="1706">
        <v>0.16</v>
      </c>
      <c r="C8139" s="1705" t="s">
        <v>3033</v>
      </c>
      <c r="E8139" s="1705" t="s">
        <v>2994</v>
      </c>
    </row>
    <row r="8140" spans="1:9" ht="15" customHeight="1" x14ac:dyDescent="0.35">
      <c r="A8140" s="1705">
        <v>73560</v>
      </c>
      <c r="B8140" s="1706">
        <v>0.16</v>
      </c>
      <c r="C8140" s="100" t="s">
        <v>3033</v>
      </c>
      <c r="E8140" s="1705" t="s">
        <v>2994</v>
      </c>
    </row>
    <row r="8141" spans="1:9" ht="15" customHeight="1" x14ac:dyDescent="0.35">
      <c r="A8141" s="1705">
        <v>73560</v>
      </c>
      <c r="B8141" s="1706">
        <v>0.16</v>
      </c>
      <c r="C8141" s="89" t="s">
        <v>4300</v>
      </c>
      <c r="E8141" s="1705" t="s">
        <v>4266</v>
      </c>
    </row>
    <row r="8142" spans="1:9" ht="15" customHeight="1" x14ac:dyDescent="0.35">
      <c r="A8142" s="1705">
        <v>73560</v>
      </c>
      <c r="B8142" s="1706">
        <v>0.16</v>
      </c>
      <c r="C8142" s="89" t="s">
        <v>4301</v>
      </c>
      <c r="E8142" s="1705" t="s">
        <v>4266</v>
      </c>
    </row>
    <row r="8143" spans="1:9" ht="15" customHeight="1" x14ac:dyDescent="0.35">
      <c r="A8143" s="1705">
        <v>73560</v>
      </c>
      <c r="B8143" s="1706">
        <v>0.16</v>
      </c>
      <c r="C8143" s="100" t="s">
        <v>4637</v>
      </c>
      <c r="E8143" s="100" t="s">
        <v>4609</v>
      </c>
    </row>
    <row r="8144" spans="1:9" ht="15" customHeight="1" x14ac:dyDescent="0.35">
      <c r="A8144" s="1705">
        <v>73560</v>
      </c>
      <c r="B8144" s="1706">
        <v>0.16</v>
      </c>
      <c r="C8144" s="100" t="s">
        <v>4638</v>
      </c>
      <c r="E8144" s="100" t="s">
        <v>4609</v>
      </c>
    </row>
    <row r="8145" spans="1:9" ht="15" customHeight="1" x14ac:dyDescent="0.35">
      <c r="A8145" s="1705">
        <v>73560</v>
      </c>
      <c r="B8145" s="1706">
        <v>0.16</v>
      </c>
      <c r="C8145" s="100" t="s">
        <v>4639</v>
      </c>
      <c r="E8145" s="100" t="s">
        <v>4609</v>
      </c>
    </row>
    <row r="8146" spans="1:9" ht="15" customHeight="1" x14ac:dyDescent="0.35">
      <c r="A8146" s="1705">
        <v>73560</v>
      </c>
      <c r="B8146" s="1706">
        <v>0.16</v>
      </c>
      <c r="C8146" s="100" t="s">
        <v>4965</v>
      </c>
      <c r="E8146" s="100" t="s">
        <v>4946</v>
      </c>
    </row>
    <row r="8147" spans="1:9" ht="15" customHeight="1" x14ac:dyDescent="0.35">
      <c r="A8147" s="1705">
        <v>73560</v>
      </c>
      <c r="B8147" s="1706">
        <v>0.16</v>
      </c>
      <c r="C8147" s="100" t="s">
        <v>4965</v>
      </c>
      <c r="E8147" s="100" t="s">
        <v>4946</v>
      </c>
    </row>
    <row r="8148" spans="1:9" ht="15" customHeight="1" x14ac:dyDescent="0.35">
      <c r="A8148" s="1705">
        <v>73560</v>
      </c>
      <c r="B8148" s="1706">
        <v>0.16</v>
      </c>
      <c r="C8148" s="100" t="s">
        <v>4966</v>
      </c>
      <c r="E8148" s="100" t="s">
        <v>4946</v>
      </c>
      <c r="F8148" s="100"/>
      <c r="I8148" s="100"/>
    </row>
    <row r="8149" spans="1:9" ht="15" customHeight="1" x14ac:dyDescent="0.35">
      <c r="A8149" s="1705">
        <v>73560</v>
      </c>
      <c r="B8149" s="1706">
        <v>0.16</v>
      </c>
      <c r="C8149" s="89" t="s">
        <v>5193</v>
      </c>
      <c r="E8149" s="100" t="s">
        <v>5155</v>
      </c>
    </row>
    <row r="8150" spans="1:9" ht="15" customHeight="1" x14ac:dyDescent="0.35">
      <c r="A8150" s="1705">
        <v>73560</v>
      </c>
      <c r="B8150" s="1706">
        <v>0.16</v>
      </c>
      <c r="C8150" s="89" t="s">
        <v>5194</v>
      </c>
      <c r="E8150" s="100" t="s">
        <v>5155</v>
      </c>
    </row>
    <row r="8151" spans="1:9" ht="15" customHeight="1" x14ac:dyDescent="0.35">
      <c r="A8151" s="1705">
        <v>73560</v>
      </c>
      <c r="B8151" s="1706">
        <v>0.16</v>
      </c>
      <c r="C8151" s="100" t="s">
        <v>5488</v>
      </c>
      <c r="E8151" s="100" t="s">
        <v>5452</v>
      </c>
    </row>
    <row r="8152" spans="1:9" ht="15" customHeight="1" x14ac:dyDescent="0.35">
      <c r="A8152" s="1705">
        <v>73560</v>
      </c>
      <c r="B8152" s="1706">
        <v>0.16</v>
      </c>
      <c r="C8152" s="100" t="s">
        <v>5489</v>
      </c>
      <c r="E8152" s="100" t="s">
        <v>5452</v>
      </c>
    </row>
    <row r="8153" spans="1:9" ht="15" customHeight="1" x14ac:dyDescent="0.35">
      <c r="A8153" s="1705">
        <v>73560</v>
      </c>
      <c r="B8153" s="1706">
        <v>0.16</v>
      </c>
      <c r="C8153" s="100" t="s">
        <v>5709</v>
      </c>
      <c r="E8153" s="100" t="s">
        <v>5695</v>
      </c>
    </row>
    <row r="8154" spans="1:9" ht="15" customHeight="1" x14ac:dyDescent="0.35">
      <c r="A8154" s="1705">
        <v>73560</v>
      </c>
      <c r="B8154" s="1706">
        <v>0.16</v>
      </c>
      <c r="C8154" s="100" t="s">
        <v>5710</v>
      </c>
      <c r="E8154" s="100" t="s">
        <v>5695</v>
      </c>
    </row>
    <row r="8155" spans="1:9" ht="15" customHeight="1" x14ac:dyDescent="0.35">
      <c r="A8155" s="1705">
        <v>73560</v>
      </c>
      <c r="B8155" s="1706">
        <v>0.16</v>
      </c>
      <c r="C8155" s="89" t="s">
        <v>4638</v>
      </c>
      <c r="E8155" s="100" t="s">
        <v>5912</v>
      </c>
    </row>
    <row r="8156" spans="1:9" ht="15" customHeight="1" x14ac:dyDescent="0.35">
      <c r="A8156" s="1705">
        <v>73560</v>
      </c>
      <c r="B8156" s="1706">
        <v>0.16</v>
      </c>
      <c r="C8156" s="89" t="s">
        <v>4639</v>
      </c>
      <c r="E8156" s="100" t="s">
        <v>5912</v>
      </c>
    </row>
    <row r="8157" spans="1:9" ht="15" customHeight="1" x14ac:dyDescent="0.35">
      <c r="A8157" s="1705">
        <v>73560</v>
      </c>
      <c r="B8157" s="1706">
        <v>0.16</v>
      </c>
      <c r="C8157" s="100" t="s">
        <v>5949</v>
      </c>
      <c r="E8157" s="100" t="s">
        <v>5923</v>
      </c>
    </row>
    <row r="8158" spans="1:9" ht="15" customHeight="1" x14ac:dyDescent="0.35">
      <c r="A8158" s="1705">
        <v>73560</v>
      </c>
      <c r="B8158" s="1706">
        <v>0.16</v>
      </c>
      <c r="C8158" s="100" t="s">
        <v>5950</v>
      </c>
      <c r="E8158" s="100" t="s">
        <v>5923</v>
      </c>
    </row>
    <row r="8159" spans="1:9" ht="15" customHeight="1" x14ac:dyDescent="0.35">
      <c r="A8159" s="1705">
        <v>73560</v>
      </c>
      <c r="B8159" s="1706">
        <v>0.16</v>
      </c>
      <c r="C8159" s="100" t="s">
        <v>5951</v>
      </c>
      <c r="E8159" s="100" t="s">
        <v>5923</v>
      </c>
    </row>
    <row r="8160" spans="1:9" ht="15" customHeight="1" x14ac:dyDescent="0.35">
      <c r="A8160" s="1705">
        <v>73560</v>
      </c>
      <c r="B8160" s="1706">
        <v>0.16</v>
      </c>
      <c r="C8160" s="89" t="s">
        <v>6138</v>
      </c>
      <c r="E8160" s="100" t="s">
        <v>6110</v>
      </c>
    </row>
    <row r="8161" spans="1:9" ht="15" customHeight="1" x14ac:dyDescent="0.35">
      <c r="A8161" s="1705">
        <v>73560</v>
      </c>
      <c r="B8161" s="1706">
        <v>0.16</v>
      </c>
      <c r="C8161" s="89" t="s">
        <v>6139</v>
      </c>
      <c r="E8161" s="100" t="s">
        <v>6110</v>
      </c>
    </row>
    <row r="8162" spans="1:9" ht="15" customHeight="1" x14ac:dyDescent="0.35">
      <c r="A8162" s="1705">
        <v>73560</v>
      </c>
      <c r="B8162" s="1706">
        <v>0.16</v>
      </c>
      <c r="C8162" s="100" t="s">
        <v>6507</v>
      </c>
      <c r="E8162" s="100" t="s">
        <v>6503</v>
      </c>
    </row>
    <row r="8163" spans="1:9" ht="15" customHeight="1" x14ac:dyDescent="0.35">
      <c r="A8163" s="1705">
        <v>73560</v>
      </c>
      <c r="B8163" s="1706">
        <v>0.16</v>
      </c>
      <c r="C8163" s="100" t="s">
        <v>6999</v>
      </c>
      <c r="E8163" s="1705" t="s">
        <v>6965</v>
      </c>
    </row>
    <row r="8164" spans="1:9" ht="15" customHeight="1" x14ac:dyDescent="0.35">
      <c r="A8164" s="1705">
        <v>73560</v>
      </c>
      <c r="B8164" s="1706">
        <v>0.16</v>
      </c>
      <c r="C8164" s="1705" t="s">
        <v>7000</v>
      </c>
      <c r="E8164" s="1705" t="s">
        <v>6965</v>
      </c>
    </row>
    <row r="8165" spans="1:9" ht="15" customHeight="1" x14ac:dyDescent="0.35">
      <c r="A8165" s="1705">
        <v>73560</v>
      </c>
      <c r="B8165" s="1706">
        <v>0.16</v>
      </c>
      <c r="C8165" s="1705" t="s">
        <v>7001</v>
      </c>
      <c r="E8165" s="1705" t="s">
        <v>6965</v>
      </c>
    </row>
    <row r="8166" spans="1:9" ht="15" customHeight="1" x14ac:dyDescent="0.35">
      <c r="A8166" s="1705">
        <v>73560</v>
      </c>
      <c r="B8166" s="1706">
        <v>0.16</v>
      </c>
      <c r="C8166" s="89" t="s">
        <v>7002</v>
      </c>
      <c r="E8166" s="1705" t="s">
        <v>6965</v>
      </c>
    </row>
    <row r="8167" spans="1:9" ht="15" customHeight="1" x14ac:dyDescent="0.35">
      <c r="A8167" s="1705">
        <v>73560</v>
      </c>
      <c r="B8167" s="1706">
        <v>0.16</v>
      </c>
      <c r="C8167" s="100" t="s">
        <v>7003</v>
      </c>
      <c r="E8167" s="1705" t="s">
        <v>6965</v>
      </c>
    </row>
    <row r="8168" spans="1:9" ht="15" customHeight="1" x14ac:dyDescent="0.35">
      <c r="A8168" s="1705">
        <v>73560</v>
      </c>
      <c r="B8168" s="1706">
        <v>0.16</v>
      </c>
      <c r="C8168" s="89" t="s">
        <v>7004</v>
      </c>
      <c r="E8168" s="1705" t="s">
        <v>6965</v>
      </c>
    </row>
    <row r="8169" spans="1:9" ht="15" customHeight="1" x14ac:dyDescent="0.35">
      <c r="A8169" s="1705">
        <v>73560</v>
      </c>
      <c r="B8169" s="1706">
        <v>0.16</v>
      </c>
      <c r="C8169" s="100" t="s">
        <v>7341</v>
      </c>
      <c r="E8169" s="1705" t="s">
        <v>7410</v>
      </c>
      <c r="F8169" s="100"/>
      <c r="I8169" s="100"/>
    </row>
    <row r="8170" spans="1:9" ht="15" customHeight="1" x14ac:dyDescent="0.35">
      <c r="A8170" s="1705">
        <v>73560</v>
      </c>
      <c r="B8170" s="1706">
        <v>0.16</v>
      </c>
      <c r="C8170" s="100" t="s">
        <v>7342</v>
      </c>
      <c r="E8170" s="1705" t="s">
        <v>7410</v>
      </c>
    </row>
    <row r="8171" spans="1:9" ht="15" customHeight="1" x14ac:dyDescent="0.35">
      <c r="A8171" s="1705">
        <v>73560</v>
      </c>
      <c r="B8171" s="1706">
        <v>0.16</v>
      </c>
      <c r="C8171" s="100" t="s">
        <v>7449</v>
      </c>
      <c r="E8171" s="1705" t="s">
        <v>7428</v>
      </c>
    </row>
    <row r="8172" spans="1:9" ht="15" customHeight="1" x14ac:dyDescent="0.35">
      <c r="A8172" s="1705">
        <v>73560</v>
      </c>
      <c r="B8172" s="1706">
        <v>0.16</v>
      </c>
      <c r="C8172" s="100" t="s">
        <v>7449</v>
      </c>
      <c r="E8172" s="1705" t="s">
        <v>7428</v>
      </c>
    </row>
    <row r="8173" spans="1:9" ht="15" customHeight="1" x14ac:dyDescent="0.35">
      <c r="A8173" s="1705">
        <v>73560</v>
      </c>
      <c r="B8173" s="1706">
        <v>0.16</v>
      </c>
      <c r="C8173" s="100" t="s">
        <v>7450</v>
      </c>
      <c r="E8173" s="1705" t="s">
        <v>7428</v>
      </c>
    </row>
    <row r="8174" spans="1:9" ht="15" customHeight="1" x14ac:dyDescent="0.35">
      <c r="A8174" s="1705">
        <v>73560</v>
      </c>
      <c r="B8174" s="1706">
        <v>0.16</v>
      </c>
      <c r="C8174" s="100" t="s">
        <v>7451</v>
      </c>
      <c r="E8174" s="1705" t="s">
        <v>7428</v>
      </c>
    </row>
    <row r="8175" spans="1:9" ht="15" customHeight="1" x14ac:dyDescent="0.35">
      <c r="A8175" s="1705">
        <v>73560</v>
      </c>
      <c r="B8175" s="1706">
        <v>0.16</v>
      </c>
      <c r="C8175" s="1705" t="s">
        <v>7986</v>
      </c>
      <c r="E8175" s="100" t="s">
        <v>7979</v>
      </c>
    </row>
    <row r="8176" spans="1:9" ht="15" customHeight="1" x14ac:dyDescent="0.35">
      <c r="A8176" s="1705">
        <v>73560</v>
      </c>
      <c r="B8176" s="1706">
        <v>0.16</v>
      </c>
      <c r="C8176" s="1705" t="s">
        <v>7987</v>
      </c>
      <c r="E8176" s="100" t="s">
        <v>7979</v>
      </c>
    </row>
    <row r="8177" spans="1:5" ht="15" customHeight="1" x14ac:dyDescent="0.35">
      <c r="A8177" s="1705">
        <v>73560</v>
      </c>
      <c r="B8177" s="1706">
        <v>0.16</v>
      </c>
      <c r="C8177" s="1705" t="s">
        <v>7988</v>
      </c>
      <c r="E8177" s="100" t="s">
        <v>7979</v>
      </c>
    </row>
    <row r="8178" spans="1:5" ht="15" customHeight="1" x14ac:dyDescent="0.35">
      <c r="A8178" s="1705">
        <v>73560</v>
      </c>
      <c r="B8178" s="1706">
        <v>0.16</v>
      </c>
      <c r="C8178" s="1705" t="s">
        <v>7989</v>
      </c>
      <c r="E8178" s="100" t="s">
        <v>7979</v>
      </c>
    </row>
    <row r="8179" spans="1:5" ht="15" customHeight="1" x14ac:dyDescent="0.35">
      <c r="A8179" s="1705">
        <v>73560</v>
      </c>
      <c r="B8179" s="1706">
        <v>0.16</v>
      </c>
      <c r="C8179" s="89" t="s">
        <v>8398</v>
      </c>
      <c r="E8179" s="100" t="s">
        <v>8381</v>
      </c>
    </row>
    <row r="8180" spans="1:5" ht="15" customHeight="1" x14ac:dyDescent="0.35">
      <c r="A8180" s="1705">
        <v>73560</v>
      </c>
      <c r="B8180" s="1706">
        <v>0.16</v>
      </c>
      <c r="C8180" s="89" t="s">
        <v>8399</v>
      </c>
      <c r="E8180" s="100" t="s">
        <v>8381</v>
      </c>
    </row>
    <row r="8181" spans="1:5" ht="15" customHeight="1" x14ac:dyDescent="0.35">
      <c r="A8181" s="1705">
        <v>73560</v>
      </c>
      <c r="B8181" s="1706">
        <v>0.16</v>
      </c>
      <c r="C8181" s="100" t="s">
        <v>8719</v>
      </c>
      <c r="E8181" s="1705" t="s">
        <v>8689</v>
      </c>
    </row>
    <row r="8182" spans="1:5" ht="15" customHeight="1" x14ac:dyDescent="0.35">
      <c r="A8182" s="1705">
        <v>73560</v>
      </c>
      <c r="B8182" s="1706">
        <v>0.16</v>
      </c>
      <c r="C8182" s="100" t="s">
        <v>8720</v>
      </c>
      <c r="E8182" s="1705" t="s">
        <v>8689</v>
      </c>
    </row>
    <row r="8183" spans="1:5" ht="15" customHeight="1" x14ac:dyDescent="0.35">
      <c r="A8183" s="1705">
        <v>73560</v>
      </c>
      <c r="B8183" s="1706">
        <v>0.16</v>
      </c>
      <c r="C8183" s="89" t="s">
        <v>8721</v>
      </c>
      <c r="E8183" s="1705" t="s">
        <v>8689</v>
      </c>
    </row>
    <row r="8184" spans="1:5" ht="15" customHeight="1" x14ac:dyDescent="0.35">
      <c r="A8184" s="1705">
        <v>73560</v>
      </c>
      <c r="B8184" s="1706">
        <v>0.16</v>
      </c>
      <c r="C8184" s="89" t="s">
        <v>8722</v>
      </c>
      <c r="E8184" s="1705" t="s">
        <v>8689</v>
      </c>
    </row>
    <row r="8185" spans="1:5" ht="15" customHeight="1" x14ac:dyDescent="0.35">
      <c r="A8185" s="1705">
        <v>73560</v>
      </c>
      <c r="B8185" s="1706">
        <v>0.16</v>
      </c>
      <c r="C8185" s="89" t="s">
        <v>9155</v>
      </c>
      <c r="E8185" s="1738" t="s">
        <v>9126</v>
      </c>
    </row>
    <row r="8186" spans="1:5" ht="15" customHeight="1" x14ac:dyDescent="0.35">
      <c r="A8186" s="1705">
        <v>73560</v>
      </c>
      <c r="B8186" s="1706">
        <v>0.16</v>
      </c>
      <c r="C8186" s="89" t="s">
        <v>9156</v>
      </c>
      <c r="E8186" s="1738" t="s">
        <v>9126</v>
      </c>
    </row>
    <row r="8187" spans="1:5" ht="15" customHeight="1" x14ac:dyDescent="0.35">
      <c r="A8187" s="1705">
        <v>73560</v>
      </c>
      <c r="B8187" s="1706">
        <v>0.16</v>
      </c>
      <c r="C8187" s="89" t="s">
        <v>9157</v>
      </c>
      <c r="E8187" s="1738" t="s">
        <v>9126</v>
      </c>
    </row>
    <row r="8188" spans="1:5" ht="15" customHeight="1" x14ac:dyDescent="0.35">
      <c r="A8188" s="1705">
        <v>73560</v>
      </c>
      <c r="B8188" s="1706">
        <v>0.16</v>
      </c>
      <c r="C8188" s="89" t="s">
        <v>9158</v>
      </c>
      <c r="E8188" s="1738" t="s">
        <v>9126</v>
      </c>
    </row>
    <row r="8189" spans="1:5" x14ac:dyDescent="0.35">
      <c r="A8189" s="1705">
        <v>73560</v>
      </c>
      <c r="B8189" s="1706">
        <v>0.16</v>
      </c>
      <c r="C8189" s="89" t="s">
        <v>5949</v>
      </c>
      <c r="E8189" s="1738" t="s">
        <v>9126</v>
      </c>
    </row>
    <row r="8190" spans="1:5" ht="15" customHeight="1" x14ac:dyDescent="0.35">
      <c r="A8190" s="1705">
        <v>73560</v>
      </c>
      <c r="B8190" s="1706">
        <v>0.16</v>
      </c>
      <c r="C8190" s="89" t="s">
        <v>5950</v>
      </c>
      <c r="E8190" s="1738" t="s">
        <v>9126</v>
      </c>
    </row>
    <row r="8191" spans="1:5" ht="15" customHeight="1" x14ac:dyDescent="0.35">
      <c r="A8191" s="1705">
        <v>73560</v>
      </c>
      <c r="B8191" s="1706">
        <v>0.16</v>
      </c>
      <c r="C8191" s="100" t="s">
        <v>9632</v>
      </c>
      <c r="E8191" s="1705" t="s">
        <v>9583</v>
      </c>
    </row>
    <row r="8192" spans="1:5" ht="15" customHeight="1" x14ac:dyDescent="0.35">
      <c r="A8192" s="1705">
        <v>73560</v>
      </c>
      <c r="B8192" s="1706">
        <v>0.16</v>
      </c>
      <c r="C8192" s="100" t="s">
        <v>9633</v>
      </c>
      <c r="E8192" s="1705" t="s">
        <v>9583</v>
      </c>
    </row>
    <row r="8193" spans="1:9" ht="15" customHeight="1" x14ac:dyDescent="0.35">
      <c r="A8193" s="1705">
        <v>73560</v>
      </c>
      <c r="B8193" s="1706">
        <v>0.16</v>
      </c>
      <c r="C8193" s="100" t="s">
        <v>9634</v>
      </c>
      <c r="E8193" s="1705" t="s">
        <v>9583</v>
      </c>
      <c r="F8193" s="100"/>
      <c r="I8193" s="100"/>
    </row>
    <row r="8194" spans="1:9" ht="15" customHeight="1" x14ac:dyDescent="0.35">
      <c r="A8194" s="1705">
        <v>73560</v>
      </c>
      <c r="B8194" s="1706">
        <v>0.16</v>
      </c>
      <c r="C8194" s="100" t="s">
        <v>9635</v>
      </c>
      <c r="E8194" s="1705" t="s">
        <v>9583</v>
      </c>
      <c r="F8194" s="100"/>
      <c r="I8194" s="100"/>
    </row>
    <row r="8195" spans="1:9" ht="15" customHeight="1" x14ac:dyDescent="0.35">
      <c r="A8195" s="1705">
        <v>73560</v>
      </c>
      <c r="B8195" s="1706">
        <v>0.16</v>
      </c>
      <c r="C8195" s="89" t="s">
        <v>10359</v>
      </c>
      <c r="E8195" s="1705" t="s">
        <v>10273</v>
      </c>
    </row>
    <row r="8196" spans="1:9" ht="15" customHeight="1" x14ac:dyDescent="0.35">
      <c r="A8196" s="1705">
        <v>73560</v>
      </c>
      <c r="B8196" s="1706">
        <v>0.16</v>
      </c>
      <c r="C8196" s="100" t="s">
        <v>10360</v>
      </c>
      <c r="E8196" s="1705" t="s">
        <v>10273</v>
      </c>
    </row>
    <row r="8197" spans="1:9" ht="15" customHeight="1" x14ac:dyDescent="0.35">
      <c r="A8197" s="1705">
        <v>73560</v>
      </c>
      <c r="B8197" s="1706">
        <v>0.16</v>
      </c>
      <c r="C8197" s="89" t="s">
        <v>10361</v>
      </c>
      <c r="E8197" s="1705" t="s">
        <v>10273</v>
      </c>
    </row>
    <row r="8198" spans="1:9" ht="15" customHeight="1" x14ac:dyDescent="0.35">
      <c r="A8198" s="1705">
        <v>73560</v>
      </c>
      <c r="B8198" s="1706">
        <v>0.16</v>
      </c>
      <c r="C8198" s="100" t="s">
        <v>10362</v>
      </c>
      <c r="E8198" s="1705" t="s">
        <v>10273</v>
      </c>
    </row>
    <row r="8199" spans="1:9" ht="15" customHeight="1" x14ac:dyDescent="0.35">
      <c r="A8199" s="1705">
        <v>73560</v>
      </c>
      <c r="B8199" s="1706">
        <v>0.16</v>
      </c>
      <c r="C8199" s="100" t="s">
        <v>10363</v>
      </c>
      <c r="E8199" s="1705" t="s">
        <v>10273</v>
      </c>
    </row>
    <row r="8200" spans="1:9" ht="15" customHeight="1" x14ac:dyDescent="0.35">
      <c r="A8200" s="1705">
        <v>73560</v>
      </c>
      <c r="B8200" s="1706">
        <v>0.16</v>
      </c>
      <c r="C8200" s="100" t="s">
        <v>10364</v>
      </c>
      <c r="E8200" s="1705" t="s">
        <v>10273</v>
      </c>
    </row>
    <row r="8201" spans="1:9" ht="15" customHeight="1" x14ac:dyDescent="0.35">
      <c r="A8201" s="1705">
        <v>73560</v>
      </c>
      <c r="B8201" s="1706">
        <v>0.16</v>
      </c>
      <c r="C8201" s="100" t="s">
        <v>10365</v>
      </c>
      <c r="E8201" s="1705" t="s">
        <v>10273</v>
      </c>
    </row>
    <row r="8202" spans="1:9" ht="15" customHeight="1" x14ac:dyDescent="0.35">
      <c r="A8202" s="1705">
        <v>73560</v>
      </c>
      <c r="B8202" s="1706">
        <v>0.16</v>
      </c>
      <c r="C8202" s="100" t="s">
        <v>10366</v>
      </c>
      <c r="E8202" s="1705" t="s">
        <v>10273</v>
      </c>
    </row>
    <row r="8203" spans="1:9" ht="15" customHeight="1" x14ac:dyDescent="0.35">
      <c r="A8203" s="1705">
        <v>73560</v>
      </c>
      <c r="B8203" s="1706">
        <v>0.16</v>
      </c>
      <c r="C8203" s="1705" t="s">
        <v>10367</v>
      </c>
      <c r="E8203" s="1705" t="s">
        <v>10273</v>
      </c>
    </row>
    <row r="8204" spans="1:9" ht="15" customHeight="1" x14ac:dyDescent="0.35">
      <c r="A8204" s="1705">
        <v>73560</v>
      </c>
      <c r="B8204" s="1706">
        <v>0.16</v>
      </c>
      <c r="C8204" s="1705" t="s">
        <v>10368</v>
      </c>
      <c r="E8204" s="1705" t="s">
        <v>10273</v>
      </c>
    </row>
    <row r="8205" spans="1:9" ht="15" customHeight="1" x14ac:dyDescent="0.35">
      <c r="A8205" s="1705">
        <v>73560</v>
      </c>
      <c r="B8205" s="1706">
        <v>0.16</v>
      </c>
      <c r="C8205" s="89" t="s">
        <v>10369</v>
      </c>
      <c r="E8205" s="1705" t="s">
        <v>10273</v>
      </c>
    </row>
    <row r="8206" spans="1:9" ht="15" customHeight="1" x14ac:dyDescent="0.35">
      <c r="A8206" s="1705">
        <v>73560</v>
      </c>
      <c r="B8206" s="1706">
        <v>0.16</v>
      </c>
      <c r="C8206" s="89" t="s">
        <v>10370</v>
      </c>
      <c r="E8206" s="1705" t="s">
        <v>10273</v>
      </c>
    </row>
    <row r="8207" spans="1:9" ht="15" customHeight="1" x14ac:dyDescent="0.35">
      <c r="A8207" s="1705">
        <v>73560</v>
      </c>
      <c r="B8207" s="1706">
        <v>0.16</v>
      </c>
      <c r="C8207" s="89" t="s">
        <v>10371</v>
      </c>
      <c r="E8207" s="1705" t="s">
        <v>10273</v>
      </c>
    </row>
    <row r="8208" spans="1:9" ht="15" customHeight="1" x14ac:dyDescent="0.35">
      <c r="A8208" s="1705">
        <v>73560</v>
      </c>
      <c r="B8208" s="1706">
        <v>0.16</v>
      </c>
      <c r="C8208" s="89" t="s">
        <v>10372</v>
      </c>
      <c r="E8208" s="1705" t="s">
        <v>10273</v>
      </c>
    </row>
    <row r="8209" spans="1:5" ht="15" customHeight="1" x14ac:dyDescent="0.35">
      <c r="A8209" s="1705">
        <v>73560</v>
      </c>
      <c r="B8209" s="1706">
        <v>0.16</v>
      </c>
      <c r="C8209" s="89" t="s">
        <v>10373</v>
      </c>
      <c r="E8209" s="1705" t="s">
        <v>10273</v>
      </c>
    </row>
    <row r="8210" spans="1:5" ht="15" customHeight="1" x14ac:dyDescent="0.35">
      <c r="A8210" s="1705">
        <v>73560</v>
      </c>
      <c r="B8210" s="1706">
        <v>0.16</v>
      </c>
      <c r="C8210" s="89" t="s">
        <v>10374</v>
      </c>
      <c r="E8210" s="1705" t="s">
        <v>10273</v>
      </c>
    </row>
    <row r="8211" spans="1:5" ht="15" customHeight="1" x14ac:dyDescent="0.35">
      <c r="A8211" s="1705">
        <v>73560</v>
      </c>
      <c r="B8211" s="1706">
        <v>0.16</v>
      </c>
      <c r="C8211" s="89" t="s">
        <v>10375</v>
      </c>
      <c r="E8211" s="1705" t="s">
        <v>10273</v>
      </c>
    </row>
    <row r="8212" spans="1:5" ht="15" customHeight="1" x14ac:dyDescent="0.35">
      <c r="A8212" s="1705">
        <v>73560</v>
      </c>
      <c r="B8212" s="1706">
        <v>0.16</v>
      </c>
      <c r="C8212" s="89" t="s">
        <v>10376</v>
      </c>
      <c r="E8212" s="1705" t="s">
        <v>10273</v>
      </c>
    </row>
    <row r="8213" spans="1:5" ht="15" customHeight="1" x14ac:dyDescent="0.35">
      <c r="A8213" s="1705">
        <v>73560</v>
      </c>
      <c r="B8213" s="1706">
        <v>0.16</v>
      </c>
      <c r="C8213" s="100" t="s">
        <v>10377</v>
      </c>
      <c r="E8213" s="1705" t="s">
        <v>10273</v>
      </c>
    </row>
    <row r="8214" spans="1:5" ht="15" customHeight="1" x14ac:dyDescent="0.35">
      <c r="A8214" s="1705">
        <v>73560</v>
      </c>
      <c r="B8214" s="1706">
        <v>0.16</v>
      </c>
      <c r="C8214" s="89" t="s">
        <v>10378</v>
      </c>
      <c r="E8214" s="1705" t="s">
        <v>10273</v>
      </c>
    </row>
    <row r="8215" spans="1:5" ht="15" customHeight="1" x14ac:dyDescent="0.35">
      <c r="A8215" s="1705">
        <v>73560</v>
      </c>
      <c r="B8215" s="1706">
        <v>0.16</v>
      </c>
      <c r="C8215" s="89" t="s">
        <v>10379</v>
      </c>
      <c r="E8215" s="1705" t="s">
        <v>10273</v>
      </c>
    </row>
    <row r="8216" spans="1:5" ht="15" customHeight="1" x14ac:dyDescent="0.35">
      <c r="A8216" s="1705">
        <v>73560</v>
      </c>
      <c r="B8216" s="1706">
        <v>0.16</v>
      </c>
      <c r="C8216" s="1705" t="s">
        <v>10380</v>
      </c>
      <c r="E8216" s="1705" t="s">
        <v>10273</v>
      </c>
    </row>
    <row r="8217" spans="1:5" ht="15" customHeight="1" x14ac:dyDescent="0.35">
      <c r="A8217" s="1705">
        <v>73560</v>
      </c>
      <c r="B8217" s="1706">
        <v>0.16</v>
      </c>
      <c r="C8217" s="100" t="s">
        <v>12099</v>
      </c>
      <c r="E8217" s="100" t="s">
        <v>12088</v>
      </c>
    </row>
    <row r="8218" spans="1:5" ht="15" customHeight="1" x14ac:dyDescent="0.35">
      <c r="A8218" s="1705">
        <v>73560</v>
      </c>
      <c r="B8218" s="1706">
        <v>0.16</v>
      </c>
      <c r="C8218" s="100" t="s">
        <v>12100</v>
      </c>
      <c r="E8218" s="100" t="s">
        <v>12088</v>
      </c>
    </row>
    <row r="8219" spans="1:5" ht="15" customHeight="1" x14ac:dyDescent="0.35">
      <c r="A8219" s="1705">
        <v>73560</v>
      </c>
      <c r="B8219" s="1706">
        <v>0.16</v>
      </c>
      <c r="C8219" s="100" t="s">
        <v>12101</v>
      </c>
      <c r="E8219" s="100" t="s">
        <v>12088</v>
      </c>
    </row>
    <row r="8220" spans="1:5" ht="15" customHeight="1" x14ac:dyDescent="0.35">
      <c r="A8220" s="1705">
        <v>73560</v>
      </c>
      <c r="B8220" s="1706">
        <v>0.16</v>
      </c>
      <c r="C8220" s="100" t="s">
        <v>12102</v>
      </c>
      <c r="E8220" s="100" t="s">
        <v>12088</v>
      </c>
    </row>
    <row r="8221" spans="1:5" ht="15" customHeight="1" x14ac:dyDescent="0.35">
      <c r="A8221" s="1705">
        <v>73560</v>
      </c>
      <c r="B8221" s="1706">
        <v>0.16</v>
      </c>
      <c r="C8221" s="100" t="s">
        <v>12103</v>
      </c>
      <c r="E8221" s="100" t="s">
        <v>12088</v>
      </c>
    </row>
    <row r="8222" spans="1:5" ht="15" customHeight="1" x14ac:dyDescent="0.35">
      <c r="A8222" s="1705">
        <v>73560</v>
      </c>
      <c r="B8222" s="1706">
        <v>0.16</v>
      </c>
      <c r="C8222" s="100" t="s">
        <v>12104</v>
      </c>
      <c r="E8222" s="100" t="s">
        <v>12088</v>
      </c>
    </row>
    <row r="8223" spans="1:5" ht="15" customHeight="1" x14ac:dyDescent="0.35">
      <c r="A8223" s="1705">
        <v>73560</v>
      </c>
      <c r="B8223" s="1706">
        <v>0.16</v>
      </c>
      <c r="C8223" s="100" t="s">
        <v>12105</v>
      </c>
      <c r="E8223" s="100" t="s">
        <v>12088</v>
      </c>
    </row>
    <row r="8224" spans="1:5" ht="15" customHeight="1" x14ac:dyDescent="0.35">
      <c r="A8224" s="1705">
        <v>73560</v>
      </c>
      <c r="B8224" s="1706">
        <v>0.16</v>
      </c>
      <c r="C8224" s="89" t="s">
        <v>12596</v>
      </c>
      <c r="E8224" s="1705" t="s">
        <v>12542</v>
      </c>
    </row>
    <row r="8225" spans="1:5" ht="15" customHeight="1" x14ac:dyDescent="0.35">
      <c r="A8225" s="1705">
        <v>73560</v>
      </c>
      <c r="B8225" s="1706">
        <v>0.16</v>
      </c>
      <c r="C8225" s="89" t="s">
        <v>12597</v>
      </c>
      <c r="E8225" s="1705" t="s">
        <v>12542</v>
      </c>
    </row>
    <row r="8226" spans="1:5" ht="15" customHeight="1" x14ac:dyDescent="0.35">
      <c r="A8226" s="1705">
        <v>73560</v>
      </c>
      <c r="B8226" s="1706">
        <v>0.16</v>
      </c>
      <c r="C8226" s="89" t="s">
        <v>12598</v>
      </c>
      <c r="E8226" s="1705" t="s">
        <v>12542</v>
      </c>
    </row>
    <row r="8227" spans="1:5" ht="15" customHeight="1" x14ac:dyDescent="0.35">
      <c r="A8227" s="1705">
        <v>73560</v>
      </c>
      <c r="B8227" s="1706">
        <v>0.16</v>
      </c>
      <c r="C8227" s="100" t="s">
        <v>12599</v>
      </c>
      <c r="E8227" s="1705" t="s">
        <v>12542</v>
      </c>
    </row>
    <row r="8228" spans="1:5" ht="15" customHeight="1" x14ac:dyDescent="0.35">
      <c r="A8228" s="1705">
        <v>73560</v>
      </c>
      <c r="B8228" s="1706">
        <v>0.16</v>
      </c>
      <c r="C8228" s="89" t="s">
        <v>12600</v>
      </c>
      <c r="E8228" s="1705" t="s">
        <v>12542</v>
      </c>
    </row>
    <row r="8229" spans="1:5" ht="15" customHeight="1" x14ac:dyDescent="0.35">
      <c r="A8229" s="1705">
        <v>73560</v>
      </c>
      <c r="B8229" s="1706">
        <v>0.16</v>
      </c>
      <c r="C8229" s="100" t="s">
        <v>12601</v>
      </c>
      <c r="E8229" s="1705" t="s">
        <v>12542</v>
      </c>
    </row>
    <row r="8230" spans="1:5" ht="15" customHeight="1" x14ac:dyDescent="0.35">
      <c r="A8230" s="1705">
        <v>73560</v>
      </c>
      <c r="B8230" s="1706">
        <v>0.16</v>
      </c>
      <c r="C8230" s="100" t="s">
        <v>12602</v>
      </c>
      <c r="E8230" s="1705" t="s">
        <v>12542</v>
      </c>
    </row>
    <row r="8231" spans="1:5" ht="15" customHeight="1" x14ac:dyDescent="0.35">
      <c r="A8231" s="1705">
        <v>73560</v>
      </c>
      <c r="B8231" s="1706">
        <v>0.16</v>
      </c>
      <c r="C8231" s="100" t="s">
        <v>12603</v>
      </c>
      <c r="E8231" s="1705" t="s">
        <v>12542</v>
      </c>
    </row>
    <row r="8232" spans="1:5" ht="15" customHeight="1" x14ac:dyDescent="0.35">
      <c r="A8232" s="1705">
        <v>73560</v>
      </c>
      <c r="B8232" s="1706">
        <v>0.16</v>
      </c>
      <c r="C8232" s="100" t="s">
        <v>3760</v>
      </c>
      <c r="E8232" s="1705" t="s">
        <v>13383</v>
      </c>
    </row>
    <row r="8233" spans="1:5" ht="15" customHeight="1" x14ac:dyDescent="0.35">
      <c r="A8233" s="1705">
        <v>73560</v>
      </c>
      <c r="B8233" s="1706">
        <v>0.16</v>
      </c>
      <c r="C8233" s="100" t="s">
        <v>3761</v>
      </c>
      <c r="E8233" s="1705" t="s">
        <v>13383</v>
      </c>
    </row>
    <row r="8234" spans="1:5" ht="15" customHeight="1" x14ac:dyDescent="0.35">
      <c r="A8234" s="1705">
        <v>73560</v>
      </c>
      <c r="B8234" s="1706">
        <v>0.16</v>
      </c>
      <c r="C8234" s="100" t="s">
        <v>13607</v>
      </c>
      <c r="E8234" s="1705" t="s">
        <v>13580</v>
      </c>
    </row>
    <row r="8235" spans="1:5" ht="15" customHeight="1" x14ac:dyDescent="0.35">
      <c r="A8235" s="1705">
        <v>73560</v>
      </c>
      <c r="B8235" s="1706">
        <v>0.16</v>
      </c>
      <c r="C8235" s="100" t="s">
        <v>13608</v>
      </c>
      <c r="E8235" s="1705" t="s">
        <v>13580</v>
      </c>
    </row>
    <row r="8236" spans="1:5" ht="15" customHeight="1" x14ac:dyDescent="0.35">
      <c r="A8236" s="1705">
        <v>73562</v>
      </c>
      <c r="B8236" s="1706">
        <v>0.18</v>
      </c>
      <c r="C8236" s="89" t="s">
        <v>95</v>
      </c>
      <c r="E8236" s="1705" t="s">
        <v>39</v>
      </c>
    </row>
    <row r="8237" spans="1:5" ht="15" customHeight="1" x14ac:dyDescent="0.35">
      <c r="A8237" s="1705">
        <v>73562</v>
      </c>
      <c r="B8237" s="1706">
        <v>0.18</v>
      </c>
      <c r="C8237" s="89" t="s">
        <v>96</v>
      </c>
      <c r="E8237" s="1705" t="s">
        <v>39</v>
      </c>
    </row>
    <row r="8238" spans="1:5" ht="15" customHeight="1" x14ac:dyDescent="0.35">
      <c r="A8238" s="1705">
        <v>73562</v>
      </c>
      <c r="B8238" s="1706">
        <v>0.18</v>
      </c>
      <c r="C8238" s="100" t="s">
        <v>274</v>
      </c>
      <c r="E8238" s="1705" t="s">
        <v>182</v>
      </c>
    </row>
    <row r="8239" spans="1:5" ht="15" customHeight="1" x14ac:dyDescent="0.35">
      <c r="A8239" s="1705">
        <v>73562</v>
      </c>
      <c r="B8239" s="1706">
        <v>0.18</v>
      </c>
      <c r="C8239" s="100" t="s">
        <v>275</v>
      </c>
      <c r="E8239" s="1705" t="s">
        <v>182</v>
      </c>
    </row>
    <row r="8240" spans="1:5" ht="15" customHeight="1" x14ac:dyDescent="0.35">
      <c r="A8240" s="1705">
        <v>73562</v>
      </c>
      <c r="B8240" s="1706">
        <v>0.18</v>
      </c>
      <c r="C8240" s="100" t="s">
        <v>276</v>
      </c>
      <c r="E8240" s="1705" t="s">
        <v>182</v>
      </c>
    </row>
    <row r="8241" spans="1:9" ht="15" customHeight="1" x14ac:dyDescent="0.35">
      <c r="A8241" s="1748">
        <v>73562</v>
      </c>
      <c r="B8241" s="1737">
        <v>0.18</v>
      </c>
      <c r="C8241" s="100" t="s">
        <v>613</v>
      </c>
      <c r="E8241" s="1705" t="s">
        <v>532</v>
      </c>
    </row>
    <row r="8242" spans="1:9" ht="15" customHeight="1" x14ac:dyDescent="0.35">
      <c r="A8242" s="1748">
        <v>73562</v>
      </c>
      <c r="B8242" s="1737">
        <v>0.18</v>
      </c>
      <c r="C8242" s="100" t="s">
        <v>614</v>
      </c>
      <c r="E8242" s="1705" t="s">
        <v>532</v>
      </c>
    </row>
    <row r="8243" spans="1:9" ht="15" customHeight="1" x14ac:dyDescent="0.35">
      <c r="A8243" s="1705">
        <v>73562</v>
      </c>
      <c r="B8243" s="1706">
        <v>0.18</v>
      </c>
      <c r="C8243" s="100" t="s">
        <v>8533</v>
      </c>
      <c r="E8243" s="1705" t="s">
        <v>875</v>
      </c>
    </row>
    <row r="8244" spans="1:9" ht="15" customHeight="1" x14ac:dyDescent="0.35">
      <c r="A8244" s="1705">
        <v>73562</v>
      </c>
      <c r="B8244" s="1706">
        <v>0.18</v>
      </c>
      <c r="C8244" s="100" t="s">
        <v>8534</v>
      </c>
      <c r="E8244" s="1705" t="s">
        <v>875</v>
      </c>
      <c r="F8244" s="100"/>
      <c r="I8244" s="100"/>
    </row>
    <row r="8245" spans="1:9" ht="15" customHeight="1" x14ac:dyDescent="0.35">
      <c r="A8245" s="1705">
        <v>73562</v>
      </c>
      <c r="B8245" s="1706">
        <v>0.18</v>
      </c>
      <c r="C8245" s="89" t="s">
        <v>13958</v>
      </c>
      <c r="E8245" s="100" t="s">
        <v>875</v>
      </c>
    </row>
    <row r="8246" spans="1:9" ht="15" customHeight="1" x14ac:dyDescent="0.35">
      <c r="A8246" s="1705">
        <v>73562</v>
      </c>
      <c r="B8246" s="1706">
        <v>0.18</v>
      </c>
      <c r="C8246" s="89" t="s">
        <v>13959</v>
      </c>
      <c r="E8246" s="100" t="s">
        <v>875</v>
      </c>
    </row>
    <row r="8247" spans="1:9" ht="15" customHeight="1" x14ac:dyDescent="0.35">
      <c r="A8247" s="1705">
        <v>73562</v>
      </c>
      <c r="B8247" s="1706">
        <v>0.18</v>
      </c>
      <c r="C8247" s="89" t="s">
        <v>13960</v>
      </c>
      <c r="E8247" s="100" t="s">
        <v>875</v>
      </c>
    </row>
    <row r="8248" spans="1:9" ht="15" customHeight="1" x14ac:dyDescent="0.35">
      <c r="A8248" s="1705">
        <v>73562</v>
      </c>
      <c r="B8248" s="1706">
        <v>0.18</v>
      </c>
      <c r="C8248" s="100" t="s">
        <v>956</v>
      </c>
      <c r="E8248" s="1705" t="s">
        <v>879</v>
      </c>
    </row>
    <row r="8249" spans="1:9" ht="15" customHeight="1" x14ac:dyDescent="0.35">
      <c r="A8249" s="1705">
        <v>73562</v>
      </c>
      <c r="B8249" s="1706">
        <v>0.18</v>
      </c>
      <c r="C8249" s="100" t="s">
        <v>957</v>
      </c>
      <c r="E8249" s="1705" t="s">
        <v>879</v>
      </c>
    </row>
    <row r="8250" spans="1:9" ht="15" customHeight="1" x14ac:dyDescent="0.35">
      <c r="A8250" s="1705">
        <v>73562</v>
      </c>
      <c r="B8250" s="1706">
        <v>0.18</v>
      </c>
      <c r="C8250" s="100" t="s">
        <v>958</v>
      </c>
      <c r="E8250" s="1705" t="s">
        <v>879</v>
      </c>
    </row>
    <row r="8251" spans="1:9" ht="15" customHeight="1" x14ac:dyDescent="0.35">
      <c r="A8251" s="1705">
        <v>73562</v>
      </c>
      <c r="B8251" s="1706">
        <v>0.18</v>
      </c>
      <c r="C8251" s="100" t="s">
        <v>959</v>
      </c>
      <c r="E8251" s="1705" t="s">
        <v>879</v>
      </c>
      <c r="F8251" s="100"/>
      <c r="I8251" s="100"/>
    </row>
    <row r="8252" spans="1:9" ht="15" customHeight="1" x14ac:dyDescent="0.35">
      <c r="A8252" s="1705">
        <v>73562</v>
      </c>
      <c r="B8252" s="1706">
        <v>0.18</v>
      </c>
      <c r="C8252" s="100" t="s">
        <v>960</v>
      </c>
      <c r="E8252" s="1705" t="s">
        <v>879</v>
      </c>
      <c r="F8252" s="100"/>
      <c r="I8252" s="100"/>
    </row>
    <row r="8253" spans="1:9" ht="15" customHeight="1" x14ac:dyDescent="0.35">
      <c r="A8253" s="1705">
        <v>73562</v>
      </c>
      <c r="B8253" s="1706">
        <v>0.18</v>
      </c>
      <c r="C8253" s="100" t="s">
        <v>1332</v>
      </c>
      <c r="E8253" s="1705" t="s">
        <v>1280</v>
      </c>
    </row>
    <row r="8254" spans="1:9" ht="15" customHeight="1" x14ac:dyDescent="0.35">
      <c r="A8254" s="1705">
        <v>73562</v>
      </c>
      <c r="B8254" s="1706">
        <v>0.18</v>
      </c>
      <c r="C8254" s="100" t="s">
        <v>1333</v>
      </c>
      <c r="E8254" s="1705" t="s">
        <v>1280</v>
      </c>
    </row>
    <row r="8255" spans="1:9" ht="15" customHeight="1" x14ac:dyDescent="0.35">
      <c r="A8255" s="1753">
        <v>73562</v>
      </c>
      <c r="B8255" s="1706">
        <v>0.18</v>
      </c>
      <c r="C8255" s="1742" t="s">
        <v>1492</v>
      </c>
      <c r="E8255" s="1705" t="s">
        <v>1433</v>
      </c>
    </row>
    <row r="8256" spans="1:9" ht="15" customHeight="1" x14ac:dyDescent="0.35">
      <c r="A8256" s="1753">
        <v>73562</v>
      </c>
      <c r="B8256" s="1706">
        <v>0.18</v>
      </c>
      <c r="C8256" s="1742" t="s">
        <v>1493</v>
      </c>
      <c r="E8256" s="1705" t="s">
        <v>1433</v>
      </c>
    </row>
    <row r="8257" spans="1:5" ht="15" customHeight="1" x14ac:dyDescent="0.35">
      <c r="A8257" s="1705">
        <v>73562</v>
      </c>
      <c r="B8257" s="1706">
        <v>0.18</v>
      </c>
      <c r="C8257" s="1705" t="s">
        <v>1494</v>
      </c>
      <c r="E8257" s="1705" t="s">
        <v>1433</v>
      </c>
    </row>
    <row r="8258" spans="1:5" ht="15" customHeight="1" x14ac:dyDescent="0.35">
      <c r="A8258" s="1753">
        <v>73562</v>
      </c>
      <c r="B8258" s="1706">
        <v>0.18</v>
      </c>
      <c r="C8258" s="1742" t="s">
        <v>1495</v>
      </c>
      <c r="E8258" s="1705" t="s">
        <v>1433</v>
      </c>
    </row>
    <row r="8259" spans="1:5" ht="15" customHeight="1" x14ac:dyDescent="0.35">
      <c r="A8259" s="1705">
        <v>73562</v>
      </c>
      <c r="B8259" s="1706">
        <v>0.18</v>
      </c>
      <c r="C8259" s="89" t="s">
        <v>1815</v>
      </c>
      <c r="E8259" s="1705" t="s">
        <v>1755</v>
      </c>
    </row>
    <row r="8260" spans="1:5" ht="15" customHeight="1" x14ac:dyDescent="0.35">
      <c r="A8260" s="1705">
        <v>73562</v>
      </c>
      <c r="B8260" s="1706">
        <v>0.18</v>
      </c>
      <c r="C8260" s="100" t="s">
        <v>2298</v>
      </c>
      <c r="E8260" s="1705" t="s">
        <v>2237</v>
      </c>
    </row>
    <row r="8261" spans="1:5" ht="15" customHeight="1" x14ac:dyDescent="0.35">
      <c r="A8261" s="1705">
        <v>73562</v>
      </c>
      <c r="B8261" s="1706">
        <v>0.18</v>
      </c>
      <c r="C8261" s="100" t="s">
        <v>2299</v>
      </c>
      <c r="E8261" s="1705" t="s">
        <v>2237</v>
      </c>
    </row>
    <row r="8262" spans="1:5" ht="15" customHeight="1" x14ac:dyDescent="0.35">
      <c r="A8262" s="1705">
        <v>73562</v>
      </c>
      <c r="B8262" s="1706">
        <v>0.18</v>
      </c>
      <c r="C8262" s="100" t="s">
        <v>3093</v>
      </c>
      <c r="E8262" s="1705" t="s">
        <v>2994</v>
      </c>
    </row>
    <row r="8263" spans="1:5" ht="15" customHeight="1" x14ac:dyDescent="0.35">
      <c r="A8263" s="1705">
        <v>73562</v>
      </c>
      <c r="B8263" s="1706">
        <v>0.18</v>
      </c>
      <c r="C8263" s="100" t="s">
        <v>3094</v>
      </c>
      <c r="E8263" s="1705" t="s">
        <v>2994</v>
      </c>
    </row>
    <row r="8264" spans="1:5" ht="15" customHeight="1" x14ac:dyDescent="0.35">
      <c r="A8264" s="1705">
        <v>73562</v>
      </c>
      <c r="B8264" s="1706">
        <v>0.18</v>
      </c>
      <c r="C8264" s="100" t="s">
        <v>3095</v>
      </c>
      <c r="E8264" s="1705" t="s">
        <v>2994</v>
      </c>
    </row>
    <row r="8265" spans="1:5" ht="15" customHeight="1" x14ac:dyDescent="0.35">
      <c r="A8265" s="1705">
        <v>73562</v>
      </c>
      <c r="B8265" s="1706">
        <v>0.18</v>
      </c>
      <c r="C8265" s="89" t="s">
        <v>4190</v>
      </c>
      <c r="E8265" s="100" t="s">
        <v>4174</v>
      </c>
    </row>
    <row r="8266" spans="1:5" ht="15" customHeight="1" x14ac:dyDescent="0.35">
      <c r="A8266" s="1705">
        <v>73562</v>
      </c>
      <c r="B8266" s="1706">
        <v>0.18</v>
      </c>
      <c r="C8266" s="89" t="s">
        <v>4191</v>
      </c>
      <c r="E8266" s="100" t="s">
        <v>4174</v>
      </c>
    </row>
    <row r="8267" spans="1:5" ht="15" customHeight="1" x14ac:dyDescent="0.35">
      <c r="A8267" s="1705">
        <v>73562</v>
      </c>
      <c r="B8267" s="1706">
        <v>0.18</v>
      </c>
      <c r="C8267" s="89" t="s">
        <v>4332</v>
      </c>
      <c r="E8267" s="1705" t="s">
        <v>4266</v>
      </c>
    </row>
    <row r="8268" spans="1:5" ht="15" customHeight="1" x14ac:dyDescent="0.35">
      <c r="A8268" s="1705">
        <v>73562</v>
      </c>
      <c r="B8268" s="1706">
        <v>0.18</v>
      </c>
      <c r="C8268" s="100" t="s">
        <v>4679</v>
      </c>
      <c r="E8268" s="100" t="s">
        <v>4609</v>
      </c>
    </row>
    <row r="8269" spans="1:5" ht="15" customHeight="1" x14ac:dyDescent="0.35">
      <c r="A8269" s="1705">
        <v>73562</v>
      </c>
      <c r="B8269" s="1706">
        <v>0.18</v>
      </c>
      <c r="C8269" s="100" t="s">
        <v>4680</v>
      </c>
      <c r="E8269" s="100" t="s">
        <v>4609</v>
      </c>
    </row>
    <row r="8270" spans="1:5" ht="15" customHeight="1" x14ac:dyDescent="0.35">
      <c r="A8270" s="1705">
        <v>73562</v>
      </c>
      <c r="B8270" s="1706">
        <v>0.18</v>
      </c>
      <c r="C8270" s="100" t="s">
        <v>5002</v>
      </c>
      <c r="E8270" s="100" t="s">
        <v>4946</v>
      </c>
    </row>
    <row r="8271" spans="1:5" ht="15" customHeight="1" x14ac:dyDescent="0.35">
      <c r="A8271" s="1705">
        <v>73562</v>
      </c>
      <c r="B8271" s="1706">
        <v>0.18</v>
      </c>
      <c r="C8271" s="100" t="s">
        <v>5003</v>
      </c>
      <c r="E8271" s="100" t="s">
        <v>4946</v>
      </c>
    </row>
    <row r="8272" spans="1:5" ht="15" customHeight="1" x14ac:dyDescent="0.35">
      <c r="A8272" s="1705">
        <v>73562</v>
      </c>
      <c r="B8272" s="1706">
        <v>0.18</v>
      </c>
      <c r="C8272" s="89" t="s">
        <v>5230</v>
      </c>
      <c r="E8272" s="100" t="s">
        <v>5155</v>
      </c>
    </row>
    <row r="8273" spans="1:5" ht="15" customHeight="1" x14ac:dyDescent="0.35">
      <c r="A8273" s="1705">
        <v>73562</v>
      </c>
      <c r="B8273" s="1706">
        <v>0.18</v>
      </c>
      <c r="C8273" s="89" t="s">
        <v>5231</v>
      </c>
      <c r="E8273" s="100" t="s">
        <v>5155</v>
      </c>
    </row>
    <row r="8274" spans="1:5" ht="15" customHeight="1" x14ac:dyDescent="0.35">
      <c r="A8274" s="1705">
        <v>73562</v>
      </c>
      <c r="B8274" s="1706">
        <v>0.18</v>
      </c>
      <c r="C8274" s="89" t="s">
        <v>5232</v>
      </c>
      <c r="E8274" s="100" t="s">
        <v>5155</v>
      </c>
    </row>
    <row r="8275" spans="1:5" ht="15" customHeight="1" x14ac:dyDescent="0.35">
      <c r="A8275" s="1705">
        <v>73562</v>
      </c>
      <c r="B8275" s="1706">
        <v>0.18</v>
      </c>
      <c r="C8275" s="89" t="s">
        <v>5233</v>
      </c>
      <c r="E8275" s="100" t="s">
        <v>5155</v>
      </c>
    </row>
    <row r="8276" spans="1:5" ht="15" customHeight="1" x14ac:dyDescent="0.35">
      <c r="A8276" s="1705">
        <v>73562</v>
      </c>
      <c r="B8276" s="1706">
        <v>0.18</v>
      </c>
      <c r="C8276" s="100" t="s">
        <v>5528</v>
      </c>
      <c r="E8276" s="100" t="s">
        <v>5452</v>
      </c>
    </row>
    <row r="8277" spans="1:5" ht="15" customHeight="1" x14ac:dyDescent="0.35">
      <c r="A8277" s="1705">
        <v>73562</v>
      </c>
      <c r="B8277" s="1706">
        <v>0.18</v>
      </c>
      <c r="C8277" s="100" t="s">
        <v>5529</v>
      </c>
      <c r="E8277" s="100" t="s">
        <v>5452</v>
      </c>
    </row>
    <row r="8278" spans="1:5" ht="15" customHeight="1" x14ac:dyDescent="0.35">
      <c r="A8278" s="1705">
        <v>73562</v>
      </c>
      <c r="B8278" s="1706">
        <v>0.18</v>
      </c>
      <c r="C8278" s="100" t="s">
        <v>5530</v>
      </c>
      <c r="E8278" s="100" t="s">
        <v>5452</v>
      </c>
    </row>
    <row r="8279" spans="1:5" ht="15" customHeight="1" x14ac:dyDescent="0.35">
      <c r="A8279" s="1705">
        <v>73562</v>
      </c>
      <c r="B8279" s="1706">
        <v>0.18</v>
      </c>
      <c r="C8279" s="100" t="s">
        <v>5531</v>
      </c>
      <c r="E8279" s="100" t="s">
        <v>5452</v>
      </c>
    </row>
    <row r="8280" spans="1:5" ht="15" customHeight="1" x14ac:dyDescent="0.35">
      <c r="A8280" s="1705">
        <v>73562</v>
      </c>
      <c r="B8280" s="1706">
        <v>0.18</v>
      </c>
      <c r="C8280" s="100" t="s">
        <v>5532</v>
      </c>
      <c r="E8280" s="100" t="s">
        <v>5452</v>
      </c>
    </row>
    <row r="8281" spans="1:5" ht="15" customHeight="1" x14ac:dyDescent="0.35">
      <c r="A8281" s="1705">
        <v>73562</v>
      </c>
      <c r="B8281" s="1706">
        <v>0.18</v>
      </c>
      <c r="C8281" s="100" t="s">
        <v>613</v>
      </c>
      <c r="E8281" s="100" t="s">
        <v>5695</v>
      </c>
    </row>
    <row r="8282" spans="1:5" ht="15" customHeight="1" x14ac:dyDescent="0.35">
      <c r="A8282" s="1705">
        <v>73562</v>
      </c>
      <c r="B8282" s="1706">
        <v>0.18</v>
      </c>
      <c r="C8282" s="100" t="s">
        <v>614</v>
      </c>
      <c r="E8282" s="100" t="s">
        <v>5695</v>
      </c>
    </row>
    <row r="8283" spans="1:5" ht="15" customHeight="1" x14ac:dyDescent="0.35">
      <c r="A8283" s="1705">
        <v>73562</v>
      </c>
      <c r="B8283" s="1706">
        <v>0.18</v>
      </c>
      <c r="C8283" s="89" t="s">
        <v>4679</v>
      </c>
      <c r="E8283" s="100" t="s">
        <v>5912</v>
      </c>
    </row>
    <row r="8284" spans="1:5" ht="15" customHeight="1" x14ac:dyDescent="0.35">
      <c r="A8284" s="1705">
        <v>73562</v>
      </c>
      <c r="B8284" s="1706">
        <v>0.18</v>
      </c>
      <c r="C8284" s="89" t="s">
        <v>4680</v>
      </c>
      <c r="E8284" s="100" t="s">
        <v>5912</v>
      </c>
    </row>
    <row r="8285" spans="1:5" ht="15" customHeight="1" x14ac:dyDescent="0.35">
      <c r="A8285" s="1705">
        <v>73562</v>
      </c>
      <c r="B8285" s="1706">
        <v>0.18</v>
      </c>
      <c r="C8285" s="100" t="s">
        <v>8122</v>
      </c>
      <c r="E8285" s="100" t="s">
        <v>5912</v>
      </c>
    </row>
    <row r="8286" spans="1:5" ht="15" customHeight="1" x14ac:dyDescent="0.35">
      <c r="A8286" s="1705">
        <v>73562</v>
      </c>
      <c r="B8286" s="1706">
        <v>0.18</v>
      </c>
      <c r="C8286" s="100" t="s">
        <v>8123</v>
      </c>
      <c r="E8286" s="100" t="s">
        <v>5912</v>
      </c>
    </row>
    <row r="8287" spans="1:5" ht="15" customHeight="1" x14ac:dyDescent="0.35">
      <c r="A8287" s="1705">
        <v>73562</v>
      </c>
      <c r="B8287" s="1706">
        <v>0.18</v>
      </c>
      <c r="C8287" s="100" t="s">
        <v>5978</v>
      </c>
      <c r="E8287" s="100" t="s">
        <v>5923</v>
      </c>
    </row>
    <row r="8288" spans="1:5" ht="15" customHeight="1" x14ac:dyDescent="0.35">
      <c r="A8288" s="1705">
        <v>73562</v>
      </c>
      <c r="B8288" s="1706">
        <v>0.18</v>
      </c>
      <c r="C8288" s="100" t="s">
        <v>5979</v>
      </c>
      <c r="E8288" s="100" t="s">
        <v>5923</v>
      </c>
    </row>
    <row r="8289" spans="1:9" ht="15" customHeight="1" x14ac:dyDescent="0.35">
      <c r="A8289" s="1705">
        <v>73562</v>
      </c>
      <c r="B8289" s="1706">
        <v>0.18</v>
      </c>
      <c r="C8289" s="89" t="s">
        <v>6209</v>
      </c>
      <c r="E8289" s="100" t="s">
        <v>6110</v>
      </c>
    </row>
    <row r="8290" spans="1:9" x14ac:dyDescent="0.35">
      <c r="A8290" s="1705">
        <v>73562</v>
      </c>
      <c r="B8290" s="1706">
        <v>0.18</v>
      </c>
      <c r="C8290" s="89" t="s">
        <v>6210</v>
      </c>
      <c r="E8290" s="100" t="s">
        <v>6110</v>
      </c>
    </row>
    <row r="8291" spans="1:9" x14ac:dyDescent="0.35">
      <c r="A8291" s="1705">
        <v>73562</v>
      </c>
      <c r="B8291" s="1706">
        <v>0.18</v>
      </c>
      <c r="C8291" s="89" t="s">
        <v>6530</v>
      </c>
      <c r="E8291" s="100" t="s">
        <v>6503</v>
      </c>
    </row>
    <row r="8292" spans="1:9" ht="15" customHeight="1" x14ac:dyDescent="0.35">
      <c r="A8292" s="1705">
        <v>73562</v>
      </c>
      <c r="B8292" s="1706">
        <v>0.18</v>
      </c>
      <c r="C8292" s="89" t="s">
        <v>6531</v>
      </c>
      <c r="E8292" s="100" t="s">
        <v>6503</v>
      </c>
    </row>
    <row r="8293" spans="1:9" x14ac:dyDescent="0.35">
      <c r="A8293" s="1705">
        <v>73562</v>
      </c>
      <c r="B8293" s="1706">
        <v>0.18</v>
      </c>
      <c r="C8293" s="89" t="s">
        <v>6532</v>
      </c>
      <c r="E8293" s="100" t="s">
        <v>6503</v>
      </c>
    </row>
    <row r="8294" spans="1:9" x14ac:dyDescent="0.35">
      <c r="A8294" s="1705">
        <v>73562</v>
      </c>
      <c r="B8294" s="1706">
        <v>0.18</v>
      </c>
      <c r="C8294" s="89" t="s">
        <v>6533</v>
      </c>
      <c r="E8294" s="100" t="s">
        <v>6503</v>
      </c>
    </row>
    <row r="8295" spans="1:9" x14ac:dyDescent="0.35">
      <c r="A8295" s="1705">
        <v>73562</v>
      </c>
      <c r="B8295" s="1706">
        <v>0.18</v>
      </c>
      <c r="C8295" s="89" t="s">
        <v>6534</v>
      </c>
      <c r="E8295" s="100" t="s">
        <v>6503</v>
      </c>
    </row>
    <row r="8296" spans="1:9" x14ac:dyDescent="0.35">
      <c r="A8296" s="1705">
        <v>73562</v>
      </c>
      <c r="B8296" s="1706">
        <v>0.18</v>
      </c>
      <c r="C8296" s="89" t="s">
        <v>7064</v>
      </c>
      <c r="E8296" s="1705" t="s">
        <v>6965</v>
      </c>
    </row>
    <row r="8297" spans="1:9" x14ac:dyDescent="0.35">
      <c r="A8297" s="1705">
        <v>73562</v>
      </c>
      <c r="B8297" s="1706">
        <v>0.18</v>
      </c>
      <c r="C8297" s="89" t="s">
        <v>7065</v>
      </c>
      <c r="E8297" s="1705" t="s">
        <v>6965</v>
      </c>
      <c r="F8297" s="100"/>
      <c r="I8297" s="100"/>
    </row>
    <row r="8298" spans="1:9" x14ac:dyDescent="0.35">
      <c r="A8298" s="1705">
        <v>73562</v>
      </c>
      <c r="B8298" s="1706">
        <v>0.18</v>
      </c>
      <c r="C8298" s="100" t="s">
        <v>7066</v>
      </c>
      <c r="E8298" s="1705" t="s">
        <v>6965</v>
      </c>
    </row>
    <row r="8299" spans="1:9" ht="15" customHeight="1" x14ac:dyDescent="0.35">
      <c r="A8299" s="1705">
        <v>73562</v>
      </c>
      <c r="B8299" s="1706">
        <v>0.18</v>
      </c>
      <c r="C8299" s="100" t="s">
        <v>7067</v>
      </c>
      <c r="E8299" s="1705" t="s">
        <v>6965</v>
      </c>
    </row>
    <row r="8300" spans="1:9" x14ac:dyDescent="0.35">
      <c r="A8300" s="1705">
        <v>73562</v>
      </c>
      <c r="B8300" s="1706">
        <v>0.18</v>
      </c>
      <c r="C8300" s="89" t="s">
        <v>7359</v>
      </c>
      <c r="E8300" s="1705" t="s">
        <v>7410</v>
      </c>
    </row>
    <row r="8301" spans="1:9" ht="15" customHeight="1" x14ac:dyDescent="0.35">
      <c r="A8301" s="1705">
        <v>73562</v>
      </c>
      <c r="B8301" s="1706">
        <v>0.18</v>
      </c>
      <c r="C8301" s="89" t="s">
        <v>7360</v>
      </c>
      <c r="E8301" s="1705" t="s">
        <v>7410</v>
      </c>
    </row>
    <row r="8302" spans="1:9" x14ac:dyDescent="0.35">
      <c r="A8302" s="1705">
        <v>73562</v>
      </c>
      <c r="B8302" s="1706">
        <v>0.18</v>
      </c>
      <c r="C8302" s="100" t="s">
        <v>7497</v>
      </c>
      <c r="E8302" s="1705" t="s">
        <v>7428</v>
      </c>
    </row>
    <row r="8303" spans="1:9" x14ac:dyDescent="0.35">
      <c r="A8303" s="1705">
        <v>73562</v>
      </c>
      <c r="B8303" s="1706">
        <v>0.18</v>
      </c>
      <c r="C8303" s="100" t="s">
        <v>7498</v>
      </c>
      <c r="E8303" s="1705" t="s">
        <v>7428</v>
      </c>
    </row>
    <row r="8304" spans="1:9" x14ac:dyDescent="0.35">
      <c r="A8304" s="1705">
        <v>73562</v>
      </c>
      <c r="B8304" s="1706">
        <v>0.18</v>
      </c>
      <c r="C8304" s="89" t="s">
        <v>8015</v>
      </c>
      <c r="E8304" s="100" t="s">
        <v>7979</v>
      </c>
      <c r="F8304" s="100"/>
      <c r="I8304" s="100"/>
    </row>
    <row r="8305" spans="1:9" ht="15" customHeight="1" x14ac:dyDescent="0.35">
      <c r="A8305" s="1705">
        <v>73562</v>
      </c>
      <c r="B8305" s="1706">
        <v>0.18</v>
      </c>
      <c r="C8305" s="100" t="s">
        <v>8434</v>
      </c>
      <c r="E8305" s="100" t="s">
        <v>8381</v>
      </c>
    </row>
    <row r="8306" spans="1:9" ht="15" customHeight="1" x14ac:dyDescent="0.35">
      <c r="A8306" s="1705">
        <v>73562</v>
      </c>
      <c r="B8306" s="1706">
        <v>0.18</v>
      </c>
      <c r="C8306" s="89" t="s">
        <v>8435</v>
      </c>
      <c r="E8306" s="100" t="s">
        <v>8381</v>
      </c>
    </row>
    <row r="8307" spans="1:9" ht="15" customHeight="1" x14ac:dyDescent="0.35">
      <c r="A8307" s="1705">
        <v>73562</v>
      </c>
      <c r="B8307" s="1706">
        <v>0.18</v>
      </c>
      <c r="C8307" s="100" t="s">
        <v>8780</v>
      </c>
      <c r="E8307" s="1705" t="s">
        <v>8689</v>
      </c>
      <c r="F8307" s="100"/>
      <c r="I8307" s="100"/>
    </row>
    <row r="8308" spans="1:9" x14ac:dyDescent="0.35">
      <c r="A8308" s="1705">
        <v>73562</v>
      </c>
      <c r="B8308" s="1706">
        <v>0.18</v>
      </c>
      <c r="C8308" s="89" t="s">
        <v>8781</v>
      </c>
      <c r="E8308" s="1705" t="s">
        <v>8689</v>
      </c>
    </row>
    <row r="8309" spans="1:9" x14ac:dyDescent="0.35">
      <c r="A8309" s="1705">
        <v>73562</v>
      </c>
      <c r="B8309" s="1706">
        <v>0.18</v>
      </c>
      <c r="C8309" s="89" t="s">
        <v>8782</v>
      </c>
      <c r="E8309" s="1705" t="s">
        <v>8689</v>
      </c>
    </row>
    <row r="8310" spans="1:9" x14ac:dyDescent="0.35">
      <c r="A8310" s="1705">
        <v>73562</v>
      </c>
      <c r="B8310" s="1706">
        <v>0.18</v>
      </c>
      <c r="C8310" s="100" t="s">
        <v>5978</v>
      </c>
      <c r="E8310" s="1738" t="s">
        <v>9126</v>
      </c>
    </row>
    <row r="8311" spans="1:9" ht="15" customHeight="1" x14ac:dyDescent="0.35">
      <c r="A8311" s="1705">
        <v>73562</v>
      </c>
      <c r="B8311" s="1706">
        <v>0.18</v>
      </c>
      <c r="C8311" s="100" t="s">
        <v>5979</v>
      </c>
      <c r="E8311" s="1738" t="s">
        <v>9126</v>
      </c>
    </row>
    <row r="8312" spans="1:9" ht="15" customHeight="1" x14ac:dyDescent="0.35">
      <c r="A8312" s="1705">
        <v>73562</v>
      </c>
      <c r="B8312" s="1706">
        <v>0.18</v>
      </c>
      <c r="C8312" s="100" t="s">
        <v>274</v>
      </c>
      <c r="E8312" s="1705" t="s">
        <v>9583</v>
      </c>
    </row>
    <row r="8313" spans="1:9" ht="15" customHeight="1" x14ac:dyDescent="0.35">
      <c r="A8313" s="1705">
        <v>73562</v>
      </c>
      <c r="B8313" s="1706">
        <v>0.18</v>
      </c>
      <c r="C8313" s="100" t="s">
        <v>274</v>
      </c>
      <c r="E8313" s="1705" t="s">
        <v>9583</v>
      </c>
    </row>
    <row r="8314" spans="1:9" ht="15" customHeight="1" x14ac:dyDescent="0.35">
      <c r="A8314" s="1705">
        <v>73562</v>
      </c>
      <c r="B8314" s="1706">
        <v>0.18</v>
      </c>
      <c r="C8314" s="100" t="s">
        <v>275</v>
      </c>
      <c r="E8314" s="1705" t="s">
        <v>9583</v>
      </c>
    </row>
    <row r="8315" spans="1:9" ht="15" customHeight="1" x14ac:dyDescent="0.35">
      <c r="A8315" s="1705">
        <v>73562</v>
      </c>
      <c r="B8315" s="1706">
        <v>0.18</v>
      </c>
      <c r="C8315" s="100" t="s">
        <v>275</v>
      </c>
      <c r="E8315" s="1705" t="s">
        <v>9583</v>
      </c>
    </row>
    <row r="8316" spans="1:9" ht="15" customHeight="1" x14ac:dyDescent="0.35">
      <c r="A8316" s="1705">
        <v>73562</v>
      </c>
      <c r="B8316" s="1706">
        <v>0.18</v>
      </c>
      <c r="C8316" s="100" t="s">
        <v>9693</v>
      </c>
      <c r="E8316" s="1705" t="s">
        <v>9583</v>
      </c>
    </row>
    <row r="8317" spans="1:9" ht="15" customHeight="1" x14ac:dyDescent="0.35">
      <c r="A8317" s="1705">
        <v>73562</v>
      </c>
      <c r="B8317" s="1706">
        <v>0.18</v>
      </c>
      <c r="C8317" s="100" t="s">
        <v>9694</v>
      </c>
      <c r="E8317" s="1705" t="s">
        <v>9583</v>
      </c>
    </row>
    <row r="8318" spans="1:9" ht="15" customHeight="1" x14ac:dyDescent="0.35">
      <c r="A8318" s="1705">
        <v>73562</v>
      </c>
      <c r="B8318" s="1706">
        <v>0.18</v>
      </c>
      <c r="C8318" s="1705" t="s">
        <v>10588</v>
      </c>
      <c r="E8318" s="1705" t="s">
        <v>10273</v>
      </c>
    </row>
    <row r="8319" spans="1:9" ht="15" customHeight="1" x14ac:dyDescent="0.35">
      <c r="A8319" s="1705">
        <v>73562</v>
      </c>
      <c r="B8319" s="1706">
        <v>0.18</v>
      </c>
      <c r="C8319" s="1705" t="s">
        <v>10589</v>
      </c>
      <c r="E8319" s="1705" t="s">
        <v>10273</v>
      </c>
    </row>
    <row r="8320" spans="1:9" ht="15" customHeight="1" x14ac:dyDescent="0.35">
      <c r="A8320" s="1705">
        <v>73562</v>
      </c>
      <c r="B8320" s="1706">
        <v>0.18</v>
      </c>
      <c r="C8320" s="89" t="s">
        <v>10590</v>
      </c>
      <c r="E8320" s="1705" t="s">
        <v>10273</v>
      </c>
    </row>
    <row r="8321" spans="1:5" ht="15" customHeight="1" x14ac:dyDescent="0.35">
      <c r="A8321" s="1705">
        <v>73562</v>
      </c>
      <c r="B8321" s="1706">
        <v>0.18</v>
      </c>
      <c r="C8321" s="89" t="s">
        <v>10591</v>
      </c>
      <c r="E8321" s="1705" t="s">
        <v>10273</v>
      </c>
    </row>
    <row r="8322" spans="1:5" ht="15" customHeight="1" x14ac:dyDescent="0.35">
      <c r="A8322" s="1705">
        <v>73562</v>
      </c>
      <c r="B8322" s="1706">
        <v>0.18</v>
      </c>
      <c r="C8322" s="89" t="s">
        <v>10592</v>
      </c>
      <c r="E8322" s="1705" t="s">
        <v>10273</v>
      </c>
    </row>
    <row r="8323" spans="1:5" ht="15" customHeight="1" x14ac:dyDescent="0.35">
      <c r="A8323" s="1705">
        <v>73562</v>
      </c>
      <c r="B8323" s="1706">
        <v>0.18</v>
      </c>
      <c r="C8323" s="89" t="s">
        <v>10593</v>
      </c>
      <c r="E8323" s="1705" t="s">
        <v>10273</v>
      </c>
    </row>
    <row r="8324" spans="1:5" ht="15" customHeight="1" x14ac:dyDescent="0.35">
      <c r="A8324" s="1705">
        <v>73562</v>
      </c>
      <c r="B8324" s="1706">
        <v>0.18</v>
      </c>
      <c r="C8324" s="89" t="s">
        <v>10594</v>
      </c>
      <c r="E8324" s="1705" t="s">
        <v>10273</v>
      </c>
    </row>
    <row r="8325" spans="1:5" ht="15" customHeight="1" x14ac:dyDescent="0.35">
      <c r="A8325" s="1705">
        <v>73562</v>
      </c>
      <c r="B8325" s="1706">
        <v>0.18</v>
      </c>
      <c r="C8325" s="89" t="s">
        <v>10595</v>
      </c>
      <c r="E8325" s="1705" t="s">
        <v>10273</v>
      </c>
    </row>
    <row r="8326" spans="1:5" ht="15" customHeight="1" x14ac:dyDescent="0.35">
      <c r="A8326" s="1705">
        <v>73562</v>
      </c>
      <c r="B8326" s="1706">
        <v>0.18</v>
      </c>
      <c r="C8326" s="89" t="s">
        <v>10596</v>
      </c>
      <c r="E8326" s="1705" t="s">
        <v>10273</v>
      </c>
    </row>
    <row r="8327" spans="1:5" ht="15" customHeight="1" x14ac:dyDescent="0.35">
      <c r="A8327" s="1705">
        <v>73562</v>
      </c>
      <c r="B8327" s="1706">
        <v>0.18</v>
      </c>
      <c r="C8327" s="89" t="s">
        <v>10597</v>
      </c>
      <c r="E8327" s="1705" t="s">
        <v>10273</v>
      </c>
    </row>
    <row r="8328" spans="1:5" ht="15" customHeight="1" x14ac:dyDescent="0.35">
      <c r="A8328" s="1705">
        <v>73562</v>
      </c>
      <c r="B8328" s="1706">
        <v>0.18</v>
      </c>
      <c r="C8328" s="89" t="s">
        <v>10598</v>
      </c>
      <c r="E8328" s="1705" t="s">
        <v>10273</v>
      </c>
    </row>
    <row r="8329" spans="1:5" ht="15" customHeight="1" x14ac:dyDescent="0.35">
      <c r="A8329" s="1705">
        <v>73562</v>
      </c>
      <c r="B8329" s="1706">
        <v>0.18</v>
      </c>
      <c r="C8329" s="89" t="s">
        <v>10599</v>
      </c>
      <c r="E8329" s="1705" t="s">
        <v>10273</v>
      </c>
    </row>
    <row r="8330" spans="1:5" ht="15" customHeight="1" x14ac:dyDescent="0.35">
      <c r="A8330" s="1705">
        <v>73562</v>
      </c>
      <c r="B8330" s="1706">
        <v>0.18</v>
      </c>
      <c r="C8330" s="89" t="s">
        <v>10600</v>
      </c>
      <c r="E8330" s="1705" t="s">
        <v>10273</v>
      </c>
    </row>
    <row r="8331" spans="1:5" ht="15" customHeight="1" x14ac:dyDescent="0.35">
      <c r="A8331" s="1705">
        <v>73562</v>
      </c>
      <c r="B8331" s="1706">
        <v>0.18</v>
      </c>
      <c r="C8331" s="89" t="s">
        <v>10601</v>
      </c>
      <c r="E8331" s="1705" t="s">
        <v>10273</v>
      </c>
    </row>
    <row r="8332" spans="1:5" ht="15" customHeight="1" x14ac:dyDescent="0.35">
      <c r="A8332" s="1705">
        <v>73562</v>
      </c>
      <c r="B8332" s="1706">
        <v>0.18</v>
      </c>
      <c r="C8332" s="89" t="s">
        <v>10602</v>
      </c>
      <c r="E8332" s="1705" t="s">
        <v>10273</v>
      </c>
    </row>
    <row r="8333" spans="1:5" ht="15" customHeight="1" x14ac:dyDescent="0.35">
      <c r="A8333" s="1705">
        <v>73562</v>
      </c>
      <c r="B8333" s="1706">
        <v>0.18</v>
      </c>
      <c r="C8333" s="89" t="s">
        <v>10603</v>
      </c>
      <c r="E8333" s="1705" t="s">
        <v>10273</v>
      </c>
    </row>
    <row r="8334" spans="1:5" ht="15" customHeight="1" x14ac:dyDescent="0.35">
      <c r="A8334" s="1705">
        <v>73562</v>
      </c>
      <c r="B8334" s="1706">
        <v>0.18</v>
      </c>
      <c r="C8334" s="89" t="s">
        <v>10604</v>
      </c>
      <c r="E8334" s="1705" t="s">
        <v>10273</v>
      </c>
    </row>
    <row r="8335" spans="1:5" ht="15" customHeight="1" x14ac:dyDescent="0.35">
      <c r="A8335" s="1705">
        <v>73562</v>
      </c>
      <c r="B8335" s="1706">
        <v>0.18</v>
      </c>
      <c r="C8335" s="89" t="s">
        <v>10605</v>
      </c>
      <c r="E8335" s="1705" t="s">
        <v>10273</v>
      </c>
    </row>
    <row r="8336" spans="1:5" ht="15" customHeight="1" x14ac:dyDescent="0.35">
      <c r="A8336" s="1705">
        <v>73562</v>
      </c>
      <c r="B8336" s="1706">
        <v>0.18</v>
      </c>
      <c r="C8336" s="100" t="s">
        <v>12129</v>
      </c>
      <c r="E8336" s="100" t="s">
        <v>12088</v>
      </c>
    </row>
    <row r="8337" spans="1:9" ht="15" customHeight="1" x14ac:dyDescent="0.35">
      <c r="A8337" s="1705">
        <v>73562</v>
      </c>
      <c r="B8337" s="1706">
        <v>0.18</v>
      </c>
      <c r="C8337" s="100" t="s">
        <v>12130</v>
      </c>
      <c r="E8337" s="100" t="s">
        <v>12088</v>
      </c>
    </row>
    <row r="8338" spans="1:9" ht="15" customHeight="1" x14ac:dyDescent="0.35">
      <c r="A8338" s="1705">
        <v>73562</v>
      </c>
      <c r="B8338" s="1706">
        <v>0.18</v>
      </c>
      <c r="C8338" s="89" t="s">
        <v>12710</v>
      </c>
      <c r="E8338" s="1705" t="s">
        <v>12542</v>
      </c>
    </row>
    <row r="8339" spans="1:9" ht="15" customHeight="1" x14ac:dyDescent="0.35">
      <c r="A8339" s="1705">
        <v>73562</v>
      </c>
      <c r="B8339" s="1706">
        <v>0.18</v>
      </c>
      <c r="C8339" s="89" t="s">
        <v>12711</v>
      </c>
      <c r="E8339" s="1705" t="s">
        <v>12542</v>
      </c>
    </row>
    <row r="8340" spans="1:9" ht="15" customHeight="1" x14ac:dyDescent="0.35">
      <c r="A8340" s="1705">
        <v>73562</v>
      </c>
      <c r="B8340" s="1706">
        <v>0.18</v>
      </c>
      <c r="C8340" s="89" t="s">
        <v>12712</v>
      </c>
      <c r="E8340" s="1705" t="s">
        <v>12542</v>
      </c>
    </row>
    <row r="8341" spans="1:9" ht="15" customHeight="1" x14ac:dyDescent="0.35">
      <c r="A8341" s="1705">
        <v>73562</v>
      </c>
      <c r="B8341" s="1706">
        <v>0.18</v>
      </c>
      <c r="C8341" s="89" t="s">
        <v>12713</v>
      </c>
      <c r="E8341" s="1705" t="s">
        <v>12542</v>
      </c>
    </row>
    <row r="8342" spans="1:9" ht="15" customHeight="1" x14ac:dyDescent="0.35">
      <c r="A8342" s="1705">
        <v>73562</v>
      </c>
      <c r="B8342" s="1706">
        <v>0.18</v>
      </c>
      <c r="C8342" s="89" t="s">
        <v>12714</v>
      </c>
      <c r="E8342" s="1705" t="s">
        <v>12542</v>
      </c>
    </row>
    <row r="8343" spans="1:9" ht="15" customHeight="1" x14ac:dyDescent="0.35">
      <c r="A8343" s="1705">
        <v>73562</v>
      </c>
      <c r="B8343" s="1706">
        <v>0.18</v>
      </c>
      <c r="C8343" s="100" t="s">
        <v>3805</v>
      </c>
      <c r="E8343" s="1705" t="s">
        <v>13383</v>
      </c>
    </row>
    <row r="8344" spans="1:9" ht="15" customHeight="1" x14ac:dyDescent="0.35">
      <c r="A8344" s="1705">
        <v>73562</v>
      </c>
      <c r="B8344" s="1706">
        <v>0.18</v>
      </c>
      <c r="C8344" s="100" t="s">
        <v>3806</v>
      </c>
      <c r="E8344" s="1705" t="s">
        <v>13383</v>
      </c>
    </row>
    <row r="8345" spans="1:9" ht="15" customHeight="1" x14ac:dyDescent="0.35">
      <c r="A8345" s="1705">
        <v>73562</v>
      </c>
      <c r="B8345" s="1706">
        <v>0.18</v>
      </c>
      <c r="C8345" s="100" t="s">
        <v>13652</v>
      </c>
      <c r="E8345" s="1705" t="s">
        <v>13580</v>
      </c>
      <c r="F8345" s="100"/>
      <c r="I8345" s="100"/>
    </row>
    <row r="8346" spans="1:9" ht="15" customHeight="1" x14ac:dyDescent="0.35">
      <c r="A8346" s="1705">
        <v>73562</v>
      </c>
      <c r="B8346" s="1706">
        <v>0.18</v>
      </c>
      <c r="C8346" s="100" t="s">
        <v>13653</v>
      </c>
      <c r="E8346" s="1705" t="s">
        <v>13580</v>
      </c>
    </row>
    <row r="8347" spans="1:9" ht="15" customHeight="1" x14ac:dyDescent="0.35">
      <c r="A8347" s="1705">
        <v>73564</v>
      </c>
      <c r="B8347" s="1706">
        <v>0.21</v>
      </c>
      <c r="C8347" s="100" t="s">
        <v>107</v>
      </c>
      <c r="E8347" s="1705" t="s">
        <v>39</v>
      </c>
    </row>
    <row r="8348" spans="1:9" ht="15" customHeight="1" x14ac:dyDescent="0.35">
      <c r="A8348" s="1705">
        <v>73564</v>
      </c>
      <c r="B8348" s="1706">
        <v>0.21</v>
      </c>
      <c r="C8348" s="100" t="s">
        <v>296</v>
      </c>
      <c r="E8348" s="1705" t="s">
        <v>182</v>
      </c>
    </row>
    <row r="8349" spans="1:9" ht="15" customHeight="1" x14ac:dyDescent="0.35">
      <c r="A8349" s="1705">
        <v>73564</v>
      </c>
      <c r="B8349" s="1706">
        <v>0.21</v>
      </c>
      <c r="C8349" s="100" t="s">
        <v>297</v>
      </c>
      <c r="E8349" s="1705" t="s">
        <v>182</v>
      </c>
    </row>
    <row r="8350" spans="1:9" ht="15" customHeight="1" x14ac:dyDescent="0.35">
      <c r="A8350" s="1705">
        <v>73564</v>
      </c>
      <c r="B8350" s="1737">
        <v>0.21</v>
      </c>
      <c r="C8350" s="100" t="s">
        <v>625</v>
      </c>
      <c r="E8350" s="1705" t="s">
        <v>532</v>
      </c>
    </row>
    <row r="8351" spans="1:9" ht="15" customHeight="1" x14ac:dyDescent="0.35">
      <c r="A8351" s="1705">
        <v>73564</v>
      </c>
      <c r="B8351" s="1706">
        <v>0.21</v>
      </c>
      <c r="C8351" s="100" t="s">
        <v>1666</v>
      </c>
      <c r="E8351" s="1705" t="s">
        <v>875</v>
      </c>
    </row>
    <row r="8352" spans="1:9" ht="15" customHeight="1" x14ac:dyDescent="0.35">
      <c r="A8352" s="1705">
        <v>73564</v>
      </c>
      <c r="B8352" s="1706">
        <v>0.21</v>
      </c>
      <c r="C8352" s="100" t="s">
        <v>1667</v>
      </c>
      <c r="E8352" s="1705" t="s">
        <v>875</v>
      </c>
    </row>
    <row r="8353" spans="1:9" ht="15" customHeight="1" x14ac:dyDescent="0.35">
      <c r="A8353" s="1705">
        <v>73564</v>
      </c>
      <c r="B8353" s="1706">
        <v>0.21</v>
      </c>
      <c r="C8353" s="100" t="s">
        <v>1346</v>
      </c>
      <c r="E8353" s="1705" t="s">
        <v>1280</v>
      </c>
    </row>
    <row r="8354" spans="1:9" ht="15" customHeight="1" x14ac:dyDescent="0.35">
      <c r="A8354" s="1705">
        <v>73564</v>
      </c>
      <c r="B8354" s="1706">
        <v>0.21</v>
      </c>
      <c r="C8354" s="100" t="s">
        <v>1347</v>
      </c>
      <c r="E8354" s="1705" t="s">
        <v>1280</v>
      </c>
    </row>
    <row r="8355" spans="1:9" ht="15" customHeight="1" x14ac:dyDescent="0.35">
      <c r="A8355" s="1705">
        <v>73564</v>
      </c>
      <c r="B8355" s="1706">
        <v>0.21</v>
      </c>
      <c r="C8355" s="89" t="s">
        <v>1829</v>
      </c>
      <c r="E8355" s="1705" t="s">
        <v>1755</v>
      </c>
    </row>
    <row r="8356" spans="1:9" ht="15" customHeight="1" x14ac:dyDescent="0.35">
      <c r="A8356" s="1705">
        <v>73564</v>
      </c>
      <c r="B8356" s="1706">
        <v>0.21</v>
      </c>
      <c r="C8356" s="89" t="s">
        <v>1830</v>
      </c>
      <c r="E8356" s="1705" t="s">
        <v>1755</v>
      </c>
      <c r="F8356" s="100"/>
      <c r="I8356" s="100"/>
    </row>
    <row r="8357" spans="1:9" ht="15" customHeight="1" x14ac:dyDescent="0.35">
      <c r="A8357" s="1705">
        <v>73564</v>
      </c>
      <c r="B8357" s="1706">
        <v>0.21</v>
      </c>
      <c r="C8357" s="100" t="s">
        <v>2316</v>
      </c>
      <c r="E8357" s="1705" t="s">
        <v>2237</v>
      </c>
    </row>
    <row r="8358" spans="1:9" ht="15" customHeight="1" x14ac:dyDescent="0.35">
      <c r="A8358" s="1705">
        <v>73564</v>
      </c>
      <c r="B8358" s="1706">
        <v>0.21</v>
      </c>
      <c r="C8358" s="100" t="s">
        <v>2317</v>
      </c>
      <c r="E8358" s="1705" t="s">
        <v>2237</v>
      </c>
    </row>
    <row r="8359" spans="1:9" ht="15" customHeight="1" x14ac:dyDescent="0.35">
      <c r="A8359" s="1705">
        <v>73564</v>
      </c>
      <c r="B8359" s="1706">
        <v>0.21</v>
      </c>
      <c r="C8359" s="100" t="s">
        <v>3126</v>
      </c>
      <c r="E8359" s="1705" t="s">
        <v>2994</v>
      </c>
    </row>
    <row r="8360" spans="1:9" ht="15" customHeight="1" x14ac:dyDescent="0.35">
      <c r="A8360" s="1705">
        <v>73564</v>
      </c>
      <c r="B8360" s="1706">
        <v>0.21</v>
      </c>
      <c r="C8360" s="100" t="s">
        <v>3127</v>
      </c>
      <c r="E8360" s="1705" t="s">
        <v>2994</v>
      </c>
    </row>
    <row r="8361" spans="1:9" ht="15" customHeight="1" x14ac:dyDescent="0.35">
      <c r="A8361" s="1705">
        <v>73564</v>
      </c>
      <c r="B8361" s="1706">
        <v>0.21</v>
      </c>
      <c r="C8361" s="100" t="s">
        <v>3128</v>
      </c>
      <c r="E8361" s="1705" t="s">
        <v>2994</v>
      </c>
    </row>
    <row r="8362" spans="1:9" ht="15" customHeight="1" x14ac:dyDescent="0.35">
      <c r="A8362" s="1705">
        <v>73564</v>
      </c>
      <c r="B8362" s="1706">
        <v>0.21</v>
      </c>
      <c r="C8362" s="89" t="s">
        <v>4352</v>
      </c>
      <c r="E8362" s="1705" t="s">
        <v>4266</v>
      </c>
    </row>
    <row r="8363" spans="1:9" ht="15" customHeight="1" x14ac:dyDescent="0.35">
      <c r="A8363" s="1705">
        <v>73564</v>
      </c>
      <c r="B8363" s="1706">
        <v>0.21</v>
      </c>
      <c r="C8363" s="89" t="s">
        <v>4353</v>
      </c>
      <c r="E8363" s="1705" t="s">
        <v>4266</v>
      </c>
    </row>
    <row r="8364" spans="1:9" ht="15" customHeight="1" x14ac:dyDescent="0.35">
      <c r="A8364" s="1705">
        <v>73564</v>
      </c>
      <c r="B8364" s="1706">
        <v>0.21</v>
      </c>
      <c r="C8364" s="100" t="s">
        <v>4699</v>
      </c>
      <c r="E8364" s="100" t="s">
        <v>4609</v>
      </c>
    </row>
    <row r="8365" spans="1:9" ht="15" customHeight="1" x14ac:dyDescent="0.35">
      <c r="A8365" s="1705">
        <v>73564</v>
      </c>
      <c r="B8365" s="1706">
        <v>0.21</v>
      </c>
      <c r="C8365" s="100" t="s">
        <v>4700</v>
      </c>
      <c r="E8365" s="100" t="s">
        <v>4609</v>
      </c>
    </row>
    <row r="8366" spans="1:9" ht="15" customHeight="1" x14ac:dyDescent="0.35">
      <c r="A8366" s="1705">
        <v>73564</v>
      </c>
      <c r="B8366" s="1706">
        <v>0.21</v>
      </c>
      <c r="C8366" s="89" t="s">
        <v>5027</v>
      </c>
      <c r="E8366" s="100" t="s">
        <v>4946</v>
      </c>
      <c r="F8366" s="100"/>
      <c r="I8366" s="100"/>
    </row>
    <row r="8367" spans="1:9" ht="15" customHeight="1" x14ac:dyDescent="0.35">
      <c r="A8367" s="1705">
        <v>73564</v>
      </c>
      <c r="B8367" s="1706">
        <v>0.21</v>
      </c>
      <c r="C8367" s="89" t="s">
        <v>5028</v>
      </c>
      <c r="E8367" s="100" t="s">
        <v>4946</v>
      </c>
      <c r="F8367" s="100"/>
      <c r="I8367" s="100"/>
    </row>
    <row r="8368" spans="1:9" ht="15" customHeight="1" x14ac:dyDescent="0.35">
      <c r="A8368" s="1705">
        <v>73564</v>
      </c>
      <c r="B8368" s="1706">
        <v>0.21</v>
      </c>
      <c r="C8368" s="89" t="s">
        <v>5251</v>
      </c>
      <c r="E8368" s="100" t="s">
        <v>5155</v>
      </c>
    </row>
    <row r="8369" spans="1:5" ht="15" customHeight="1" x14ac:dyDescent="0.35">
      <c r="A8369" s="1705">
        <v>73564</v>
      </c>
      <c r="B8369" s="1706">
        <v>0.21</v>
      </c>
      <c r="C8369" s="89" t="s">
        <v>5252</v>
      </c>
      <c r="E8369" s="100" t="s">
        <v>5155</v>
      </c>
    </row>
    <row r="8370" spans="1:5" ht="15" customHeight="1" x14ac:dyDescent="0.35">
      <c r="A8370" s="1705">
        <v>73564</v>
      </c>
      <c r="B8370" s="1706">
        <v>0.21</v>
      </c>
      <c r="C8370" s="100" t="s">
        <v>5764</v>
      </c>
      <c r="E8370" s="100" t="s">
        <v>5695</v>
      </c>
    </row>
    <row r="8371" spans="1:5" ht="15" customHeight="1" x14ac:dyDescent="0.35">
      <c r="A8371" s="1705">
        <v>73564</v>
      </c>
      <c r="B8371" s="1706">
        <v>0.21</v>
      </c>
      <c r="C8371" s="100" t="s">
        <v>5765</v>
      </c>
      <c r="E8371" s="100" t="s">
        <v>5695</v>
      </c>
    </row>
    <row r="8372" spans="1:5" ht="15" customHeight="1" x14ac:dyDescent="0.35">
      <c r="A8372" s="1705">
        <v>73564</v>
      </c>
      <c r="B8372" s="1706">
        <v>0.21</v>
      </c>
      <c r="C8372" s="89" t="s">
        <v>8143</v>
      </c>
      <c r="E8372" s="100" t="s">
        <v>5912</v>
      </c>
    </row>
    <row r="8373" spans="1:5" ht="15" customHeight="1" x14ac:dyDescent="0.35">
      <c r="A8373" s="1705">
        <v>73564</v>
      </c>
      <c r="B8373" s="1706">
        <v>0.21</v>
      </c>
      <c r="C8373" s="89" t="s">
        <v>8144</v>
      </c>
      <c r="E8373" s="100" t="s">
        <v>5912</v>
      </c>
    </row>
    <row r="8374" spans="1:5" ht="15" customHeight="1" x14ac:dyDescent="0.35">
      <c r="A8374" s="1705">
        <v>73564</v>
      </c>
      <c r="B8374" s="1706">
        <v>0.21</v>
      </c>
      <c r="C8374" s="100" t="s">
        <v>6238</v>
      </c>
      <c r="E8374" s="100" t="s">
        <v>6110</v>
      </c>
    </row>
    <row r="8375" spans="1:5" ht="15" customHeight="1" x14ac:dyDescent="0.35">
      <c r="A8375" s="1705">
        <v>73564</v>
      </c>
      <c r="B8375" s="1706">
        <v>0.21</v>
      </c>
      <c r="C8375" s="100" t="s">
        <v>6239</v>
      </c>
      <c r="E8375" s="100" t="s">
        <v>6110</v>
      </c>
    </row>
    <row r="8376" spans="1:5" ht="15" customHeight="1" x14ac:dyDescent="0.35">
      <c r="A8376" s="1705">
        <v>73564</v>
      </c>
      <c r="B8376" s="1706">
        <v>0.21</v>
      </c>
      <c r="C8376" s="100" t="s">
        <v>6582</v>
      </c>
      <c r="E8376" s="1705" t="s">
        <v>6556</v>
      </c>
    </row>
    <row r="8377" spans="1:5" ht="15" customHeight="1" x14ac:dyDescent="0.35">
      <c r="A8377" s="1705">
        <v>73564</v>
      </c>
      <c r="B8377" s="1706">
        <v>0.21</v>
      </c>
      <c r="C8377" s="89" t="s">
        <v>6583</v>
      </c>
      <c r="E8377" s="1705" t="s">
        <v>6556</v>
      </c>
    </row>
    <row r="8378" spans="1:5" ht="15" customHeight="1" x14ac:dyDescent="0.35">
      <c r="A8378" s="1705">
        <v>73564</v>
      </c>
      <c r="B8378" s="1706">
        <v>0.21</v>
      </c>
      <c r="C8378" s="89" t="s">
        <v>6584</v>
      </c>
      <c r="E8378" s="1705" t="s">
        <v>6556</v>
      </c>
    </row>
    <row r="8379" spans="1:5" ht="15" customHeight="1" x14ac:dyDescent="0.35">
      <c r="A8379" s="1705">
        <v>73564</v>
      </c>
      <c r="B8379" s="1706">
        <v>0.21</v>
      </c>
      <c r="C8379" s="89" t="s">
        <v>6585</v>
      </c>
      <c r="E8379" s="1705" t="s">
        <v>6556</v>
      </c>
    </row>
    <row r="8380" spans="1:5" ht="15" customHeight="1" x14ac:dyDescent="0.35">
      <c r="A8380" s="1705">
        <v>73564</v>
      </c>
      <c r="B8380" s="1706">
        <v>0.21</v>
      </c>
      <c r="C8380" s="89" t="s">
        <v>7090</v>
      </c>
      <c r="E8380" s="1705" t="s">
        <v>6965</v>
      </c>
    </row>
    <row r="8381" spans="1:5" ht="15" customHeight="1" x14ac:dyDescent="0.35">
      <c r="A8381" s="1705">
        <v>73564</v>
      </c>
      <c r="B8381" s="1706">
        <v>0.21</v>
      </c>
      <c r="C8381" s="89" t="s">
        <v>7366</v>
      </c>
      <c r="E8381" s="1705" t="s">
        <v>7410</v>
      </c>
    </row>
    <row r="8382" spans="1:5" ht="15" customHeight="1" x14ac:dyDescent="0.35">
      <c r="A8382" s="1705">
        <v>73564</v>
      </c>
      <c r="B8382" s="1706">
        <v>0.21</v>
      </c>
      <c r="C8382" s="89" t="s">
        <v>7367</v>
      </c>
      <c r="E8382" s="1705" t="s">
        <v>7410</v>
      </c>
    </row>
    <row r="8383" spans="1:5" ht="15" customHeight="1" x14ac:dyDescent="0.35">
      <c r="A8383" s="1705">
        <v>73564</v>
      </c>
      <c r="B8383" s="1706">
        <v>0.21</v>
      </c>
      <c r="C8383" s="100" t="s">
        <v>7520</v>
      </c>
      <c r="E8383" s="1705" t="s">
        <v>7428</v>
      </c>
    </row>
    <row r="8384" spans="1:5" ht="15" customHeight="1" x14ac:dyDescent="0.35">
      <c r="A8384" s="1705">
        <v>73564</v>
      </c>
      <c r="B8384" s="1706">
        <v>0.21</v>
      </c>
      <c r="C8384" s="100" t="s">
        <v>7521</v>
      </c>
      <c r="E8384" s="1705" t="s">
        <v>7428</v>
      </c>
    </row>
    <row r="8385" spans="1:5" ht="15" customHeight="1" x14ac:dyDescent="0.35">
      <c r="A8385" s="1705">
        <v>73564</v>
      </c>
      <c r="B8385" s="1706">
        <v>0.21</v>
      </c>
      <c r="C8385" s="89" t="s">
        <v>8446</v>
      </c>
      <c r="E8385" s="100" t="s">
        <v>8381</v>
      </c>
    </row>
    <row r="8386" spans="1:5" ht="15" customHeight="1" x14ac:dyDescent="0.35">
      <c r="A8386" s="1705">
        <v>73564</v>
      </c>
      <c r="B8386" s="1706">
        <v>0.21</v>
      </c>
      <c r="C8386" s="89" t="s">
        <v>8447</v>
      </c>
      <c r="E8386" s="100" t="s">
        <v>8381</v>
      </c>
    </row>
    <row r="8387" spans="1:5" ht="15" customHeight="1" x14ac:dyDescent="0.35">
      <c r="A8387" s="1705">
        <v>73564</v>
      </c>
      <c r="B8387" s="1706">
        <v>0.21</v>
      </c>
      <c r="C8387" s="100" t="s">
        <v>8811</v>
      </c>
      <c r="E8387" s="1705" t="s">
        <v>8689</v>
      </c>
    </row>
    <row r="8388" spans="1:5" ht="15" customHeight="1" x14ac:dyDescent="0.35">
      <c r="A8388" s="1705">
        <v>73564</v>
      </c>
      <c r="B8388" s="1706">
        <v>0.21</v>
      </c>
      <c r="C8388" s="89" t="s">
        <v>5764</v>
      </c>
      <c r="E8388" s="1705" t="s">
        <v>8689</v>
      </c>
    </row>
    <row r="8389" spans="1:5" ht="15" customHeight="1" x14ac:dyDescent="0.35">
      <c r="A8389" s="1705">
        <v>73564</v>
      </c>
      <c r="B8389" s="1706">
        <v>0.21</v>
      </c>
      <c r="C8389" s="89" t="s">
        <v>5765</v>
      </c>
      <c r="E8389" s="1705" t="s">
        <v>8689</v>
      </c>
    </row>
    <row r="8390" spans="1:5" ht="15" customHeight="1" x14ac:dyDescent="0.35">
      <c r="A8390" s="1705">
        <v>73564</v>
      </c>
      <c r="B8390" s="1706">
        <v>0.21</v>
      </c>
      <c r="C8390" s="100" t="s">
        <v>9269</v>
      </c>
      <c r="E8390" s="1738" t="s">
        <v>9126</v>
      </c>
    </row>
    <row r="8391" spans="1:5" ht="15" customHeight="1" x14ac:dyDescent="0.35">
      <c r="A8391" s="1705">
        <v>73564</v>
      </c>
      <c r="B8391" s="1706">
        <v>0.21</v>
      </c>
      <c r="C8391" s="100" t="s">
        <v>9270</v>
      </c>
      <c r="E8391" s="1738" t="s">
        <v>9126</v>
      </c>
    </row>
    <row r="8392" spans="1:5" ht="15" customHeight="1" x14ac:dyDescent="0.35">
      <c r="A8392" s="1705">
        <v>73564</v>
      </c>
      <c r="B8392" s="1706">
        <v>0.21</v>
      </c>
      <c r="C8392" s="100" t="s">
        <v>9271</v>
      </c>
      <c r="E8392" s="1738" t="s">
        <v>9126</v>
      </c>
    </row>
    <row r="8393" spans="1:5" ht="15" customHeight="1" x14ac:dyDescent="0.35">
      <c r="A8393" s="1705">
        <v>73564</v>
      </c>
      <c r="B8393" s="1706">
        <v>0.21</v>
      </c>
      <c r="C8393" s="100" t="s">
        <v>9272</v>
      </c>
      <c r="E8393" s="1738" t="s">
        <v>9126</v>
      </c>
    </row>
    <row r="8394" spans="1:5" ht="15" customHeight="1" x14ac:dyDescent="0.35">
      <c r="A8394" s="1705">
        <v>73564</v>
      </c>
      <c r="B8394" s="1706">
        <v>0.21</v>
      </c>
      <c r="C8394" s="100" t="s">
        <v>9719</v>
      </c>
      <c r="E8394" s="1705" t="s">
        <v>9583</v>
      </c>
    </row>
    <row r="8395" spans="1:5" ht="15" customHeight="1" x14ac:dyDescent="0.35">
      <c r="A8395" s="1705">
        <v>73564</v>
      </c>
      <c r="B8395" s="1706">
        <v>0.21</v>
      </c>
      <c r="C8395" s="100" t="s">
        <v>9720</v>
      </c>
      <c r="E8395" s="1705" t="s">
        <v>9583</v>
      </c>
    </row>
    <row r="8396" spans="1:5" ht="15" customHeight="1" x14ac:dyDescent="0.35">
      <c r="A8396" s="1705">
        <v>73564</v>
      </c>
      <c r="B8396" s="1706">
        <v>0.21</v>
      </c>
      <c r="C8396" s="100" t="s">
        <v>9720</v>
      </c>
      <c r="E8396" s="1705" t="s">
        <v>9583</v>
      </c>
    </row>
    <row r="8397" spans="1:5" ht="15" customHeight="1" x14ac:dyDescent="0.35">
      <c r="A8397" s="1705">
        <v>73564</v>
      </c>
      <c r="B8397" s="1706">
        <v>0.21</v>
      </c>
      <c r="C8397" s="100" t="s">
        <v>10760</v>
      </c>
      <c r="E8397" s="1705" t="s">
        <v>10273</v>
      </c>
    </row>
    <row r="8398" spans="1:5" ht="15" customHeight="1" x14ac:dyDescent="0.35">
      <c r="A8398" s="1705">
        <v>73564</v>
      </c>
      <c r="B8398" s="1706">
        <v>0.21</v>
      </c>
      <c r="C8398" s="100" t="s">
        <v>10761</v>
      </c>
      <c r="E8398" s="1705" t="s">
        <v>10273</v>
      </c>
    </row>
    <row r="8399" spans="1:5" ht="15" customHeight="1" x14ac:dyDescent="0.35">
      <c r="A8399" s="1705">
        <v>73564</v>
      </c>
      <c r="B8399" s="1706">
        <v>0.21</v>
      </c>
      <c r="C8399" s="100" t="s">
        <v>10762</v>
      </c>
      <c r="E8399" s="1705" t="s">
        <v>10273</v>
      </c>
    </row>
    <row r="8400" spans="1:5" ht="15" customHeight="1" x14ac:dyDescent="0.35">
      <c r="A8400" s="1705">
        <v>73564</v>
      </c>
      <c r="B8400" s="1706">
        <v>0.21</v>
      </c>
      <c r="C8400" s="89" t="s">
        <v>10763</v>
      </c>
      <c r="E8400" s="1705" t="s">
        <v>10273</v>
      </c>
    </row>
    <row r="8401" spans="1:5" ht="15" customHeight="1" x14ac:dyDescent="0.35">
      <c r="A8401" s="1705">
        <v>73564</v>
      </c>
      <c r="B8401" s="1706">
        <v>0.21</v>
      </c>
      <c r="C8401" s="100" t="s">
        <v>12142</v>
      </c>
      <c r="E8401" s="100" t="s">
        <v>12088</v>
      </c>
    </row>
    <row r="8402" spans="1:5" ht="15" customHeight="1" x14ac:dyDescent="0.35">
      <c r="A8402" s="1705">
        <v>73564</v>
      </c>
      <c r="B8402" s="1706">
        <v>0.21</v>
      </c>
      <c r="C8402" s="100" t="s">
        <v>12143</v>
      </c>
      <c r="E8402" s="100" t="s">
        <v>12088</v>
      </c>
    </row>
    <row r="8403" spans="1:5" ht="15" customHeight="1" x14ac:dyDescent="0.35">
      <c r="A8403" s="1705">
        <v>73564</v>
      </c>
      <c r="B8403" s="1706">
        <v>0.21</v>
      </c>
      <c r="C8403" s="1705" t="s">
        <v>12757</v>
      </c>
      <c r="E8403" s="1705" t="s">
        <v>12542</v>
      </c>
    </row>
    <row r="8404" spans="1:5" ht="15" customHeight="1" x14ac:dyDescent="0.35">
      <c r="A8404" s="1705">
        <v>73564</v>
      </c>
      <c r="B8404" s="1706">
        <v>0.21</v>
      </c>
      <c r="C8404" s="100" t="s">
        <v>12758</v>
      </c>
      <c r="E8404" s="1705" t="s">
        <v>12542</v>
      </c>
    </row>
    <row r="8405" spans="1:5" ht="15" customHeight="1" x14ac:dyDescent="0.35">
      <c r="A8405" s="1705">
        <v>73564</v>
      </c>
      <c r="B8405" s="1706">
        <v>0.21</v>
      </c>
      <c r="C8405" s="89" t="s">
        <v>12759</v>
      </c>
      <c r="E8405" s="1705" t="s">
        <v>12542</v>
      </c>
    </row>
    <row r="8406" spans="1:5" ht="15" customHeight="1" x14ac:dyDescent="0.35">
      <c r="A8406" s="1705">
        <v>73564</v>
      </c>
      <c r="B8406" s="1706">
        <v>0.21</v>
      </c>
      <c r="C8406" s="89" t="s">
        <v>12760</v>
      </c>
      <c r="E8406" s="1705" t="s">
        <v>12542</v>
      </c>
    </row>
    <row r="8407" spans="1:5" ht="15" customHeight="1" x14ac:dyDescent="0.35">
      <c r="A8407" s="1705">
        <v>73564</v>
      </c>
      <c r="B8407" s="1706">
        <v>0.21</v>
      </c>
      <c r="C8407" s="89" t="s">
        <v>12761</v>
      </c>
      <c r="E8407" s="1705" t="s">
        <v>12542</v>
      </c>
    </row>
    <row r="8408" spans="1:5" ht="15" customHeight="1" x14ac:dyDescent="0.35">
      <c r="A8408" s="1705">
        <v>73564</v>
      </c>
      <c r="B8408" s="1706">
        <v>0.21</v>
      </c>
      <c r="C8408" s="89" t="s">
        <v>12762</v>
      </c>
      <c r="E8408" s="1705" t="s">
        <v>12542</v>
      </c>
    </row>
    <row r="8409" spans="1:5" ht="15" customHeight="1" x14ac:dyDescent="0.35">
      <c r="A8409" s="1705">
        <v>73564</v>
      </c>
      <c r="B8409" s="1706">
        <v>0.21</v>
      </c>
      <c r="C8409" s="100" t="s">
        <v>3829</v>
      </c>
      <c r="E8409" s="1705" t="s">
        <v>13383</v>
      </c>
    </row>
    <row r="8410" spans="1:5" ht="15" customHeight="1" x14ac:dyDescent="0.35">
      <c r="A8410" s="1705">
        <v>73564</v>
      </c>
      <c r="B8410" s="1706">
        <v>0.21</v>
      </c>
      <c r="C8410" s="100" t="s">
        <v>3830</v>
      </c>
      <c r="E8410" s="1705" t="s">
        <v>13383</v>
      </c>
    </row>
    <row r="8411" spans="1:5" ht="15" customHeight="1" x14ac:dyDescent="0.35">
      <c r="A8411" s="1705">
        <v>73564</v>
      </c>
      <c r="B8411" s="1706">
        <v>0.21</v>
      </c>
      <c r="C8411" s="100" t="s">
        <v>13672</v>
      </c>
      <c r="E8411" s="1705" t="s">
        <v>13580</v>
      </c>
    </row>
    <row r="8412" spans="1:5" ht="15" customHeight="1" x14ac:dyDescent="0.35">
      <c r="A8412" s="1705">
        <v>73564</v>
      </c>
      <c r="B8412" s="1706">
        <v>0.21</v>
      </c>
      <c r="C8412" s="100" t="s">
        <v>13673</v>
      </c>
      <c r="E8412" s="1705" t="s">
        <v>13580</v>
      </c>
    </row>
    <row r="8413" spans="1:5" ht="15" customHeight="1" x14ac:dyDescent="0.35">
      <c r="A8413" s="1705">
        <v>73565</v>
      </c>
      <c r="B8413" s="1706">
        <v>0.16</v>
      </c>
      <c r="C8413" s="100" t="s">
        <v>2692</v>
      </c>
      <c r="E8413" s="1705" t="s">
        <v>19</v>
      </c>
    </row>
    <row r="8414" spans="1:5" ht="15" customHeight="1" x14ac:dyDescent="0.35">
      <c r="A8414" s="1705">
        <v>73565</v>
      </c>
      <c r="B8414" s="1736">
        <v>0.16</v>
      </c>
      <c r="C8414" s="100" t="s">
        <v>216</v>
      </c>
      <c r="E8414" s="1705" t="s">
        <v>182</v>
      </c>
    </row>
    <row r="8415" spans="1:5" ht="15" customHeight="1" x14ac:dyDescent="0.35">
      <c r="A8415" s="1705">
        <v>73565</v>
      </c>
      <c r="B8415" s="1737">
        <v>0.16</v>
      </c>
      <c r="C8415" s="100" t="s">
        <v>569</v>
      </c>
      <c r="E8415" s="1705" t="s">
        <v>532</v>
      </c>
    </row>
    <row r="8416" spans="1:5" ht="15" customHeight="1" x14ac:dyDescent="0.35">
      <c r="A8416" s="1705">
        <v>73565</v>
      </c>
      <c r="B8416" s="1706">
        <v>0.16</v>
      </c>
      <c r="C8416" s="100" t="s">
        <v>1641</v>
      </c>
      <c r="E8416" s="1705" t="s">
        <v>875</v>
      </c>
    </row>
    <row r="8417" spans="1:5" ht="15" customHeight="1" x14ac:dyDescent="0.35">
      <c r="A8417" s="1705">
        <v>73565</v>
      </c>
      <c r="B8417" s="1706">
        <v>0.16</v>
      </c>
      <c r="C8417" s="89" t="s">
        <v>1775</v>
      </c>
      <c r="E8417" s="1705" t="s">
        <v>1755</v>
      </c>
    </row>
    <row r="8418" spans="1:5" ht="15" customHeight="1" x14ac:dyDescent="0.35">
      <c r="A8418" s="1705">
        <v>73565</v>
      </c>
      <c r="B8418" s="1706">
        <v>0.16</v>
      </c>
      <c r="C8418" s="100" t="s">
        <v>2259</v>
      </c>
      <c r="E8418" s="1705" t="s">
        <v>2237</v>
      </c>
    </row>
    <row r="8419" spans="1:5" ht="15" customHeight="1" x14ac:dyDescent="0.35">
      <c r="A8419" s="1705">
        <v>73565</v>
      </c>
      <c r="B8419" s="1706">
        <v>0.16</v>
      </c>
      <c r="C8419" s="100" t="s">
        <v>3034</v>
      </c>
      <c r="E8419" s="1705" t="s">
        <v>2994</v>
      </c>
    </row>
    <row r="8420" spans="1:5" ht="15" customHeight="1" x14ac:dyDescent="0.35">
      <c r="A8420" s="1705">
        <v>73565</v>
      </c>
      <c r="B8420" s="1706">
        <v>0.16</v>
      </c>
      <c r="C8420" s="100" t="s">
        <v>4302</v>
      </c>
      <c r="E8420" s="1705" t="s">
        <v>4266</v>
      </c>
    </row>
    <row r="8421" spans="1:5" ht="15" customHeight="1" x14ac:dyDescent="0.35">
      <c r="A8421" s="1705">
        <v>73565</v>
      </c>
      <c r="B8421" s="1706">
        <v>0.16</v>
      </c>
      <c r="C8421" s="89" t="s">
        <v>4967</v>
      </c>
      <c r="E8421" s="100" t="s">
        <v>4946</v>
      </c>
    </row>
    <row r="8422" spans="1:5" ht="15" customHeight="1" x14ac:dyDescent="0.35">
      <c r="A8422" s="1705">
        <v>73565</v>
      </c>
      <c r="B8422" s="1706">
        <v>0.16</v>
      </c>
      <c r="C8422" s="100" t="s">
        <v>5195</v>
      </c>
      <c r="E8422" s="100" t="s">
        <v>5155</v>
      </c>
    </row>
    <row r="8423" spans="1:5" ht="15" customHeight="1" x14ac:dyDescent="0.35">
      <c r="A8423" s="1705">
        <v>73565</v>
      </c>
      <c r="B8423" s="1736">
        <v>0.16</v>
      </c>
      <c r="C8423" s="100" t="s">
        <v>5490</v>
      </c>
      <c r="E8423" s="100" t="s">
        <v>5452</v>
      </c>
    </row>
    <row r="8424" spans="1:5" ht="15" customHeight="1" x14ac:dyDescent="0.35">
      <c r="A8424" s="1705">
        <v>73565</v>
      </c>
      <c r="B8424" s="1706">
        <v>0.16</v>
      </c>
      <c r="C8424" s="100" t="s">
        <v>5711</v>
      </c>
      <c r="E8424" s="100" t="s">
        <v>5695</v>
      </c>
    </row>
    <row r="8425" spans="1:5" ht="15" customHeight="1" x14ac:dyDescent="0.35">
      <c r="A8425" s="1705">
        <v>73565</v>
      </c>
      <c r="B8425" s="1706">
        <v>0.16</v>
      </c>
      <c r="C8425" s="89" t="s">
        <v>8095</v>
      </c>
      <c r="E8425" s="100" t="s">
        <v>5912</v>
      </c>
    </row>
    <row r="8426" spans="1:5" ht="15" customHeight="1" x14ac:dyDescent="0.35">
      <c r="A8426" s="1705">
        <v>73565</v>
      </c>
      <c r="B8426" s="1706">
        <v>0.16</v>
      </c>
      <c r="C8426" s="100" t="s">
        <v>6140</v>
      </c>
      <c r="E8426" s="100" t="s">
        <v>6110</v>
      </c>
    </row>
    <row r="8427" spans="1:5" ht="15" customHeight="1" x14ac:dyDescent="0.35">
      <c r="A8427" s="1705">
        <v>73565</v>
      </c>
      <c r="B8427" s="1706">
        <v>0.16</v>
      </c>
      <c r="C8427" s="100" t="s">
        <v>6559</v>
      </c>
      <c r="E8427" s="1705" t="s">
        <v>6556</v>
      </c>
    </row>
    <row r="8428" spans="1:5" ht="15" customHeight="1" x14ac:dyDescent="0.35">
      <c r="A8428" s="1738">
        <v>73565</v>
      </c>
      <c r="B8428" s="1739">
        <v>0.16</v>
      </c>
      <c r="C8428" s="100" t="s">
        <v>7005</v>
      </c>
      <c r="E8428" s="1705" t="s">
        <v>6965</v>
      </c>
    </row>
    <row r="8429" spans="1:5" ht="15" customHeight="1" x14ac:dyDescent="0.35">
      <c r="A8429" s="1705">
        <v>73565</v>
      </c>
      <c r="B8429" s="1706">
        <v>0.16</v>
      </c>
      <c r="C8429" s="100" t="s">
        <v>8723</v>
      </c>
      <c r="E8429" s="1705" t="s">
        <v>8689</v>
      </c>
    </row>
    <row r="8430" spans="1:5" ht="15" customHeight="1" x14ac:dyDescent="0.35">
      <c r="A8430" s="1705">
        <v>73565</v>
      </c>
      <c r="B8430" s="1706">
        <v>0.16</v>
      </c>
      <c r="C8430" s="100" t="s">
        <v>9636</v>
      </c>
      <c r="E8430" s="1705" t="s">
        <v>9583</v>
      </c>
    </row>
    <row r="8431" spans="1:5" ht="15" customHeight="1" x14ac:dyDescent="0.35">
      <c r="A8431" s="1705">
        <v>73565</v>
      </c>
      <c r="B8431" s="1706">
        <v>0.16</v>
      </c>
      <c r="C8431" s="100" t="s">
        <v>9637</v>
      </c>
      <c r="E8431" s="1705" t="s">
        <v>9583</v>
      </c>
    </row>
    <row r="8432" spans="1:5" ht="15" customHeight="1" x14ac:dyDescent="0.35">
      <c r="A8432" s="1705">
        <v>73565</v>
      </c>
      <c r="B8432" s="1706">
        <v>0.16</v>
      </c>
      <c r="C8432" s="100" t="s">
        <v>12106</v>
      </c>
      <c r="E8432" s="100" t="s">
        <v>12088</v>
      </c>
    </row>
    <row r="8433" spans="1:5" ht="15" customHeight="1" x14ac:dyDescent="0.35">
      <c r="A8433" s="1705">
        <v>73565</v>
      </c>
      <c r="B8433" s="1706">
        <v>0.16</v>
      </c>
      <c r="C8433" s="89" t="s">
        <v>12604</v>
      </c>
      <c r="E8433" s="1705" t="s">
        <v>12542</v>
      </c>
    </row>
    <row r="8434" spans="1:5" ht="15" customHeight="1" x14ac:dyDescent="0.35">
      <c r="A8434" s="1705">
        <v>73565</v>
      </c>
      <c r="B8434" s="1706">
        <v>0.16</v>
      </c>
      <c r="C8434" s="100" t="s">
        <v>12605</v>
      </c>
      <c r="E8434" s="1705" t="s">
        <v>12542</v>
      </c>
    </row>
    <row r="8435" spans="1:5" ht="15" customHeight="1" x14ac:dyDescent="0.35">
      <c r="A8435" s="1705">
        <v>73565</v>
      </c>
      <c r="B8435" s="1706">
        <v>0.16</v>
      </c>
      <c r="C8435" s="100" t="s">
        <v>3762</v>
      </c>
      <c r="E8435" s="1705" t="s">
        <v>13383</v>
      </c>
    </row>
    <row r="8436" spans="1:5" ht="15" customHeight="1" x14ac:dyDescent="0.35">
      <c r="A8436" s="1705">
        <v>73565</v>
      </c>
      <c r="B8436" s="1706">
        <v>0.16</v>
      </c>
      <c r="C8436" s="100" t="s">
        <v>13609</v>
      </c>
      <c r="E8436" s="1705" t="s">
        <v>13580</v>
      </c>
    </row>
    <row r="8437" spans="1:5" ht="15" customHeight="1" x14ac:dyDescent="0.35">
      <c r="A8437" s="1705">
        <v>73580</v>
      </c>
      <c r="B8437" s="1706">
        <v>0.57999999999999996</v>
      </c>
      <c r="C8437" s="100" t="s">
        <v>2812</v>
      </c>
      <c r="E8437" s="1705" t="s">
        <v>19</v>
      </c>
    </row>
    <row r="8438" spans="1:5" ht="15" customHeight="1" x14ac:dyDescent="0.35">
      <c r="A8438" s="1705">
        <v>73580</v>
      </c>
      <c r="B8438" s="1706">
        <v>0.57999999999999996</v>
      </c>
      <c r="C8438" s="100" t="s">
        <v>2813</v>
      </c>
      <c r="E8438" s="1705" t="s">
        <v>19</v>
      </c>
    </row>
    <row r="8439" spans="1:5" ht="15" customHeight="1" x14ac:dyDescent="0.35">
      <c r="A8439" s="1705">
        <v>73580</v>
      </c>
      <c r="B8439" s="1706">
        <v>0.57999999999999996</v>
      </c>
      <c r="C8439" s="100" t="s">
        <v>3246</v>
      </c>
      <c r="E8439" s="1705" t="s">
        <v>2994</v>
      </c>
    </row>
    <row r="8440" spans="1:5" ht="15" customHeight="1" x14ac:dyDescent="0.35">
      <c r="A8440" s="1705">
        <v>73580</v>
      </c>
      <c r="B8440" s="1706">
        <v>0.57999999999999996</v>
      </c>
      <c r="C8440" s="100" t="s">
        <v>3247</v>
      </c>
      <c r="E8440" s="1705" t="s">
        <v>2994</v>
      </c>
    </row>
    <row r="8441" spans="1:5" ht="15" customHeight="1" x14ac:dyDescent="0.35">
      <c r="A8441" s="1705">
        <v>73580</v>
      </c>
      <c r="B8441" s="1706">
        <v>0.57999999999999996</v>
      </c>
      <c r="C8441" s="100" t="s">
        <v>3248</v>
      </c>
      <c r="E8441" s="1705" t="s">
        <v>2994</v>
      </c>
    </row>
    <row r="8442" spans="1:5" ht="15" customHeight="1" x14ac:dyDescent="0.35">
      <c r="A8442" s="1705">
        <v>73580</v>
      </c>
      <c r="B8442" s="1706">
        <v>0.57999999999999996</v>
      </c>
      <c r="C8442" s="100" t="s">
        <v>7592</v>
      </c>
      <c r="E8442" s="1705" t="s">
        <v>7428</v>
      </c>
    </row>
    <row r="8443" spans="1:5" ht="15" customHeight="1" x14ac:dyDescent="0.35">
      <c r="A8443" s="1705">
        <v>73580</v>
      </c>
      <c r="B8443" s="1706">
        <v>0.57999999999999996</v>
      </c>
      <c r="C8443" s="100" t="s">
        <v>7593</v>
      </c>
      <c r="E8443" s="1705" t="s">
        <v>7428</v>
      </c>
    </row>
    <row r="8444" spans="1:5" ht="15" customHeight="1" x14ac:dyDescent="0.35">
      <c r="A8444" s="1705">
        <v>73580</v>
      </c>
      <c r="B8444" s="1706">
        <v>0.57999999999999996</v>
      </c>
      <c r="C8444" s="100" t="s">
        <v>7594</v>
      </c>
      <c r="E8444" s="1705" t="s">
        <v>7428</v>
      </c>
    </row>
    <row r="8445" spans="1:5" ht="15" customHeight="1" x14ac:dyDescent="0.35">
      <c r="A8445" s="1705">
        <v>73580</v>
      </c>
      <c r="B8445" s="1706">
        <v>0.57999999999999996</v>
      </c>
      <c r="C8445" s="100" t="s">
        <v>3924</v>
      </c>
      <c r="E8445" s="1705" t="s">
        <v>13383</v>
      </c>
    </row>
    <row r="8446" spans="1:5" ht="14.5" customHeight="1" x14ac:dyDescent="0.35">
      <c r="A8446" s="1705">
        <v>73580</v>
      </c>
      <c r="B8446" s="1706">
        <v>0.57999999999999996</v>
      </c>
      <c r="C8446" s="100" t="s">
        <v>3925</v>
      </c>
      <c r="E8446" s="1705" t="s">
        <v>13383</v>
      </c>
    </row>
    <row r="8447" spans="1:5" ht="15" customHeight="1" x14ac:dyDescent="0.35">
      <c r="A8447" s="1705">
        <v>73590</v>
      </c>
      <c r="B8447" s="1706">
        <v>0.16</v>
      </c>
      <c r="C8447" s="89" t="s">
        <v>2693</v>
      </c>
      <c r="E8447" s="1705" t="s">
        <v>19</v>
      </c>
    </row>
    <row r="8448" spans="1:5" ht="15" customHeight="1" x14ac:dyDescent="0.35">
      <c r="A8448" s="1705">
        <v>73590</v>
      </c>
      <c r="B8448" s="1706">
        <v>0.16</v>
      </c>
      <c r="C8448" s="89" t="s">
        <v>2694</v>
      </c>
      <c r="E8448" s="1705" t="s">
        <v>19</v>
      </c>
    </row>
    <row r="8449" spans="1:9" ht="15" customHeight="1" x14ac:dyDescent="0.35">
      <c r="A8449" s="1705">
        <v>73590</v>
      </c>
      <c r="B8449" s="1706">
        <v>0.16</v>
      </c>
      <c r="C8449" s="100" t="s">
        <v>55</v>
      </c>
      <c r="E8449" s="1705" t="s">
        <v>39</v>
      </c>
    </row>
    <row r="8450" spans="1:9" ht="15" customHeight="1" x14ac:dyDescent="0.35">
      <c r="A8450" s="1705">
        <v>73590</v>
      </c>
      <c r="B8450" s="1706">
        <v>0.16</v>
      </c>
      <c r="C8450" s="100" t="s">
        <v>56</v>
      </c>
      <c r="E8450" s="1705" t="s">
        <v>39</v>
      </c>
    </row>
    <row r="8451" spans="1:9" ht="15" customHeight="1" x14ac:dyDescent="0.35">
      <c r="A8451" s="1705">
        <v>73590</v>
      </c>
      <c r="B8451" s="1706">
        <v>0.16</v>
      </c>
      <c r="C8451" s="100" t="s">
        <v>57</v>
      </c>
      <c r="E8451" s="1705" t="s">
        <v>39</v>
      </c>
    </row>
    <row r="8452" spans="1:9" ht="15" customHeight="1" x14ac:dyDescent="0.35">
      <c r="A8452" s="1705">
        <v>73590</v>
      </c>
      <c r="B8452" s="1706">
        <v>0.16</v>
      </c>
      <c r="C8452" s="100" t="s">
        <v>217</v>
      </c>
      <c r="E8452" s="1705" t="s">
        <v>182</v>
      </c>
    </row>
    <row r="8453" spans="1:9" ht="15" customHeight="1" x14ac:dyDescent="0.35">
      <c r="A8453" s="1705">
        <v>73590</v>
      </c>
      <c r="B8453" s="1706">
        <v>0.16</v>
      </c>
      <c r="C8453" s="100" t="s">
        <v>218</v>
      </c>
      <c r="E8453" s="1705" t="s">
        <v>182</v>
      </c>
      <c r="F8453" s="100"/>
      <c r="I8453" s="100"/>
    </row>
    <row r="8454" spans="1:9" ht="15" customHeight="1" x14ac:dyDescent="0.35">
      <c r="A8454" s="1748">
        <v>73590</v>
      </c>
      <c r="B8454" s="1737">
        <v>0.16</v>
      </c>
      <c r="C8454" s="100" t="s">
        <v>570</v>
      </c>
      <c r="E8454" s="1705" t="s">
        <v>532</v>
      </c>
    </row>
    <row r="8455" spans="1:9" ht="15" customHeight="1" x14ac:dyDescent="0.35">
      <c r="A8455" s="1748">
        <v>73590</v>
      </c>
      <c r="B8455" s="1737">
        <v>0.16</v>
      </c>
      <c r="C8455" s="100" t="s">
        <v>571</v>
      </c>
      <c r="E8455" s="1705" t="s">
        <v>532</v>
      </c>
    </row>
    <row r="8456" spans="1:9" ht="15" customHeight="1" x14ac:dyDescent="0.35">
      <c r="A8456" s="1705">
        <v>73590</v>
      </c>
      <c r="B8456" s="1706">
        <v>0.16</v>
      </c>
      <c r="C8456" s="89" t="s">
        <v>780</v>
      </c>
      <c r="E8456" s="1705" t="s">
        <v>770</v>
      </c>
    </row>
    <row r="8457" spans="1:9" ht="15" customHeight="1" x14ac:dyDescent="0.35">
      <c r="A8457" s="1705">
        <v>73590</v>
      </c>
      <c r="B8457" s="1706">
        <v>0.16</v>
      </c>
      <c r="C8457" s="89" t="s">
        <v>781</v>
      </c>
      <c r="E8457" s="1705" t="s">
        <v>770</v>
      </c>
    </row>
    <row r="8458" spans="1:9" ht="15" customHeight="1" x14ac:dyDescent="0.35">
      <c r="A8458" s="1705">
        <v>73590</v>
      </c>
      <c r="B8458" s="1706">
        <v>0.16</v>
      </c>
      <c r="C8458" s="100" t="s">
        <v>8507</v>
      </c>
      <c r="E8458" s="1705" t="s">
        <v>875</v>
      </c>
    </row>
    <row r="8459" spans="1:9" ht="15" customHeight="1" x14ac:dyDescent="0.35">
      <c r="A8459" s="1705">
        <v>73590</v>
      </c>
      <c r="B8459" s="1706">
        <v>0.16</v>
      </c>
      <c r="C8459" s="100" t="s">
        <v>8508</v>
      </c>
      <c r="E8459" s="1705" t="s">
        <v>875</v>
      </c>
    </row>
    <row r="8460" spans="1:9" ht="15" customHeight="1" x14ac:dyDescent="0.35">
      <c r="A8460" s="1705">
        <v>73590</v>
      </c>
      <c r="B8460" s="1706">
        <v>0.16</v>
      </c>
      <c r="C8460" s="89" t="s">
        <v>13919</v>
      </c>
      <c r="E8460" s="100" t="s">
        <v>875</v>
      </c>
    </row>
    <row r="8461" spans="1:9" ht="15" customHeight="1" x14ac:dyDescent="0.35">
      <c r="A8461" s="1705">
        <v>73590</v>
      </c>
      <c r="B8461" s="1706">
        <v>0.16</v>
      </c>
      <c r="C8461" s="89" t="s">
        <v>13920</v>
      </c>
      <c r="E8461" s="100" t="s">
        <v>875</v>
      </c>
    </row>
    <row r="8462" spans="1:9" ht="15" customHeight="1" x14ac:dyDescent="0.35">
      <c r="A8462" s="1705">
        <v>73590</v>
      </c>
      <c r="B8462" s="1706">
        <v>0.16</v>
      </c>
      <c r="C8462" s="100" t="s">
        <v>908</v>
      </c>
      <c r="E8462" s="1705" t="s">
        <v>879</v>
      </c>
    </row>
    <row r="8463" spans="1:9" ht="15" customHeight="1" x14ac:dyDescent="0.35">
      <c r="A8463" s="1705">
        <v>73590</v>
      </c>
      <c r="B8463" s="1706">
        <v>0.16</v>
      </c>
      <c r="C8463" s="100" t="s">
        <v>909</v>
      </c>
      <c r="E8463" s="1705" t="s">
        <v>879</v>
      </c>
    </row>
    <row r="8464" spans="1:9" ht="15" customHeight="1" x14ac:dyDescent="0.35">
      <c r="A8464" s="1705">
        <v>73590</v>
      </c>
      <c r="B8464" s="1706">
        <v>0.16</v>
      </c>
      <c r="C8464" s="100" t="s">
        <v>1301</v>
      </c>
      <c r="E8464" s="1705" t="s">
        <v>1280</v>
      </c>
    </row>
    <row r="8465" spans="1:5" ht="15" customHeight="1" x14ac:dyDescent="0.35">
      <c r="A8465" s="1705">
        <v>73590</v>
      </c>
      <c r="B8465" s="1706">
        <v>0.16</v>
      </c>
      <c r="C8465" s="100" t="s">
        <v>1302</v>
      </c>
      <c r="E8465" s="1705" t="s">
        <v>1280</v>
      </c>
    </row>
    <row r="8466" spans="1:5" ht="15" customHeight="1" x14ac:dyDescent="0.35">
      <c r="A8466" s="1705">
        <v>73590</v>
      </c>
      <c r="B8466" s="1706">
        <v>0.16</v>
      </c>
      <c r="C8466" s="100" t="s">
        <v>1452</v>
      </c>
      <c r="E8466" s="1705" t="s">
        <v>1433</v>
      </c>
    </row>
    <row r="8467" spans="1:5" ht="15" customHeight="1" x14ac:dyDescent="0.35">
      <c r="A8467" s="1705">
        <v>73590</v>
      </c>
      <c r="B8467" s="1706">
        <v>0.16</v>
      </c>
      <c r="C8467" s="100" t="s">
        <v>1453</v>
      </c>
      <c r="E8467" s="1705" t="s">
        <v>1433</v>
      </c>
    </row>
    <row r="8468" spans="1:5" ht="15" customHeight="1" x14ac:dyDescent="0.35">
      <c r="A8468" s="1705">
        <v>73590</v>
      </c>
      <c r="B8468" s="1706">
        <v>0.16</v>
      </c>
      <c r="C8468" s="100" t="s">
        <v>1454</v>
      </c>
      <c r="E8468" s="1705" t="s">
        <v>1433</v>
      </c>
    </row>
    <row r="8469" spans="1:5" ht="15" customHeight="1" x14ac:dyDescent="0.35">
      <c r="A8469" s="1705">
        <v>73590</v>
      </c>
      <c r="B8469" s="1706">
        <v>0.16</v>
      </c>
      <c r="C8469" s="100" t="s">
        <v>1455</v>
      </c>
      <c r="E8469" s="1705" t="s">
        <v>1433</v>
      </c>
    </row>
    <row r="8470" spans="1:5" ht="15" customHeight="1" x14ac:dyDescent="0.35">
      <c r="A8470" s="1705">
        <v>73590</v>
      </c>
      <c r="B8470" s="1706">
        <v>0.16</v>
      </c>
      <c r="C8470" s="100" t="s">
        <v>1456</v>
      </c>
      <c r="E8470" s="1705" t="s">
        <v>1433</v>
      </c>
    </row>
    <row r="8471" spans="1:5" ht="15" customHeight="1" x14ac:dyDescent="0.35">
      <c r="A8471" s="1705">
        <v>73590</v>
      </c>
      <c r="B8471" s="1706">
        <v>0.16</v>
      </c>
      <c r="C8471" s="100" t="s">
        <v>1457</v>
      </c>
      <c r="E8471" s="1705" t="s">
        <v>1433</v>
      </c>
    </row>
    <row r="8472" spans="1:5" ht="15" customHeight="1" x14ac:dyDescent="0.35">
      <c r="A8472" s="1705">
        <v>73590</v>
      </c>
      <c r="B8472" s="1706">
        <v>0.16</v>
      </c>
      <c r="C8472" s="100" t="s">
        <v>1458</v>
      </c>
      <c r="E8472" s="1705" t="s">
        <v>1433</v>
      </c>
    </row>
    <row r="8473" spans="1:5" ht="15" customHeight="1" x14ac:dyDescent="0.35">
      <c r="A8473" s="1705">
        <v>73590</v>
      </c>
      <c r="B8473" s="1706">
        <v>0.16</v>
      </c>
      <c r="C8473" s="89" t="s">
        <v>1776</v>
      </c>
      <c r="E8473" s="1705" t="s">
        <v>1755</v>
      </c>
    </row>
    <row r="8474" spans="1:5" ht="15" customHeight="1" x14ac:dyDescent="0.35">
      <c r="A8474" s="1705">
        <v>73590</v>
      </c>
      <c r="B8474" s="1706">
        <v>0.16</v>
      </c>
      <c r="C8474" s="100" t="s">
        <v>2260</v>
      </c>
      <c r="E8474" s="1705" t="s">
        <v>2237</v>
      </c>
    </row>
    <row r="8475" spans="1:5" ht="15" customHeight="1" x14ac:dyDescent="0.35">
      <c r="A8475" s="1705">
        <v>73590</v>
      </c>
      <c r="B8475" s="1706">
        <v>0.16</v>
      </c>
      <c r="C8475" s="100" t="s">
        <v>2261</v>
      </c>
      <c r="E8475" s="1705" t="s">
        <v>2237</v>
      </c>
    </row>
    <row r="8476" spans="1:5" ht="15" customHeight="1" x14ac:dyDescent="0.35">
      <c r="A8476" s="1705">
        <v>73590</v>
      </c>
      <c r="B8476" s="1706">
        <v>0.16</v>
      </c>
      <c r="C8476" s="100" t="s">
        <v>3035</v>
      </c>
      <c r="E8476" s="1705" t="s">
        <v>2994</v>
      </c>
    </row>
    <row r="8477" spans="1:5" ht="15" customHeight="1" x14ac:dyDescent="0.35">
      <c r="A8477" s="1705">
        <v>73590</v>
      </c>
      <c r="B8477" s="1706">
        <v>0.16</v>
      </c>
      <c r="C8477" s="100" t="s">
        <v>3036</v>
      </c>
      <c r="E8477" s="1705" t="s">
        <v>2994</v>
      </c>
    </row>
    <row r="8478" spans="1:5" ht="15" customHeight="1" x14ac:dyDescent="0.35">
      <c r="A8478" s="1705">
        <v>73590</v>
      </c>
      <c r="B8478" s="1706">
        <v>0.16</v>
      </c>
      <c r="C8478" s="100" t="s">
        <v>3037</v>
      </c>
      <c r="E8478" s="1705" t="s">
        <v>2994</v>
      </c>
    </row>
    <row r="8479" spans="1:5" ht="15" customHeight="1" x14ac:dyDescent="0.35">
      <c r="A8479" s="1705">
        <v>73590</v>
      </c>
      <c r="B8479" s="1706">
        <v>0.16</v>
      </c>
      <c r="C8479" s="89" t="s">
        <v>4181</v>
      </c>
      <c r="E8479" s="100" t="s">
        <v>4174</v>
      </c>
    </row>
    <row r="8480" spans="1:5" ht="15" customHeight="1" x14ac:dyDescent="0.35">
      <c r="A8480" s="1705">
        <v>73590</v>
      </c>
      <c r="B8480" s="1706">
        <v>0.16</v>
      </c>
      <c r="C8480" s="89" t="s">
        <v>4303</v>
      </c>
      <c r="E8480" s="1705" t="s">
        <v>4266</v>
      </c>
    </row>
    <row r="8481" spans="1:5" ht="15" customHeight="1" x14ac:dyDescent="0.35">
      <c r="A8481" s="1705">
        <v>73590</v>
      </c>
      <c r="B8481" s="1706">
        <v>0.16</v>
      </c>
      <c r="C8481" s="100" t="s">
        <v>4640</v>
      </c>
      <c r="E8481" s="100" t="s">
        <v>4609</v>
      </c>
    </row>
    <row r="8482" spans="1:5" ht="15" customHeight="1" x14ac:dyDescent="0.35">
      <c r="A8482" s="1705">
        <v>73590</v>
      </c>
      <c r="B8482" s="1706">
        <v>0.16</v>
      </c>
      <c r="C8482" s="100" t="s">
        <v>4641</v>
      </c>
      <c r="E8482" s="100" t="s">
        <v>4609</v>
      </c>
    </row>
    <row r="8483" spans="1:5" ht="15" customHeight="1" x14ac:dyDescent="0.35">
      <c r="A8483" s="1705">
        <v>73590</v>
      </c>
      <c r="B8483" s="1706">
        <v>0.16</v>
      </c>
      <c r="C8483" s="89" t="s">
        <v>5196</v>
      </c>
      <c r="E8483" s="100" t="s">
        <v>5155</v>
      </c>
    </row>
    <row r="8484" spans="1:5" ht="15" customHeight="1" x14ac:dyDescent="0.35">
      <c r="A8484" s="1705">
        <v>73590</v>
      </c>
      <c r="B8484" s="1706">
        <v>0.16</v>
      </c>
      <c r="C8484" s="89" t="s">
        <v>5197</v>
      </c>
      <c r="E8484" s="100" t="s">
        <v>5155</v>
      </c>
    </row>
    <row r="8485" spans="1:5" ht="15" customHeight="1" x14ac:dyDescent="0.35">
      <c r="A8485" s="1705">
        <v>73590</v>
      </c>
      <c r="B8485" s="1706">
        <v>0.16</v>
      </c>
      <c r="C8485" s="100" t="s">
        <v>5491</v>
      </c>
      <c r="E8485" s="100" t="s">
        <v>5452</v>
      </c>
    </row>
    <row r="8486" spans="1:5" ht="15" customHeight="1" x14ac:dyDescent="0.35">
      <c r="A8486" s="1705">
        <v>73590</v>
      </c>
      <c r="B8486" s="1706">
        <v>0.16</v>
      </c>
      <c r="C8486" s="100" t="s">
        <v>5492</v>
      </c>
      <c r="E8486" s="100" t="s">
        <v>5452</v>
      </c>
    </row>
    <row r="8487" spans="1:5" ht="15" customHeight="1" x14ac:dyDescent="0.35">
      <c r="A8487" s="1705">
        <v>73590</v>
      </c>
      <c r="B8487" s="1706">
        <v>0.16</v>
      </c>
      <c r="C8487" s="100" t="s">
        <v>5712</v>
      </c>
      <c r="E8487" s="100" t="s">
        <v>5695</v>
      </c>
    </row>
    <row r="8488" spans="1:5" ht="15" customHeight="1" x14ac:dyDescent="0.35">
      <c r="A8488" s="1705">
        <v>73590</v>
      </c>
      <c r="B8488" s="1706">
        <v>0.16</v>
      </c>
      <c r="C8488" s="100" t="s">
        <v>5713</v>
      </c>
      <c r="E8488" s="100" t="s">
        <v>5695</v>
      </c>
    </row>
    <row r="8489" spans="1:5" ht="15" customHeight="1" x14ac:dyDescent="0.35">
      <c r="A8489" s="1705">
        <v>73590</v>
      </c>
      <c r="B8489" s="1706">
        <v>0.16</v>
      </c>
      <c r="C8489" s="89" t="s">
        <v>8096</v>
      </c>
      <c r="E8489" s="100" t="s">
        <v>5912</v>
      </c>
    </row>
    <row r="8490" spans="1:5" ht="15" customHeight="1" x14ac:dyDescent="0.35">
      <c r="A8490" s="1705">
        <v>73590</v>
      </c>
      <c r="B8490" s="1706">
        <v>0.16</v>
      </c>
      <c r="C8490" s="89" t="s">
        <v>8097</v>
      </c>
      <c r="E8490" s="100" t="s">
        <v>5912</v>
      </c>
    </row>
    <row r="8491" spans="1:5" ht="15" customHeight="1" x14ac:dyDescent="0.35">
      <c r="A8491" s="1705">
        <v>73590</v>
      </c>
      <c r="B8491" s="1706">
        <v>0.16</v>
      </c>
      <c r="C8491" s="100" t="s">
        <v>5712</v>
      </c>
      <c r="E8491" s="100" t="s">
        <v>5923</v>
      </c>
    </row>
    <row r="8492" spans="1:5" ht="15" customHeight="1" x14ac:dyDescent="0.35">
      <c r="A8492" s="1705">
        <v>73590</v>
      </c>
      <c r="B8492" s="1706">
        <v>0.16</v>
      </c>
      <c r="C8492" s="100" t="s">
        <v>5713</v>
      </c>
      <c r="E8492" s="100" t="s">
        <v>5923</v>
      </c>
    </row>
    <row r="8493" spans="1:5" ht="15" customHeight="1" x14ac:dyDescent="0.35">
      <c r="A8493" s="1705">
        <v>73590</v>
      </c>
      <c r="B8493" s="1706">
        <v>0.16</v>
      </c>
      <c r="C8493" s="89" t="s">
        <v>6141</v>
      </c>
      <c r="E8493" s="100" t="s">
        <v>6110</v>
      </c>
    </row>
    <row r="8494" spans="1:5" ht="15" customHeight="1" x14ac:dyDescent="0.35">
      <c r="A8494" s="1705">
        <v>73590</v>
      </c>
      <c r="B8494" s="1706">
        <v>0.16</v>
      </c>
      <c r="C8494" s="89" t="s">
        <v>6142</v>
      </c>
      <c r="E8494" s="100" t="s">
        <v>6110</v>
      </c>
    </row>
    <row r="8495" spans="1:5" ht="15" customHeight="1" x14ac:dyDescent="0.35">
      <c r="A8495" s="1705">
        <v>73590</v>
      </c>
      <c r="B8495" s="1706">
        <v>0.16</v>
      </c>
      <c r="C8495" s="89" t="s">
        <v>7006</v>
      </c>
      <c r="E8495" s="1705" t="s">
        <v>6965</v>
      </c>
    </row>
    <row r="8496" spans="1:5" ht="15" customHeight="1" x14ac:dyDescent="0.35">
      <c r="A8496" s="1705">
        <v>73590</v>
      </c>
      <c r="B8496" s="1706">
        <v>0.16</v>
      </c>
      <c r="C8496" s="100" t="s">
        <v>7007</v>
      </c>
      <c r="E8496" s="1705" t="s">
        <v>6965</v>
      </c>
    </row>
    <row r="8497" spans="1:5" ht="15" customHeight="1" x14ac:dyDescent="0.35">
      <c r="A8497" s="1705">
        <v>73590</v>
      </c>
      <c r="B8497" s="1706">
        <v>0.16</v>
      </c>
      <c r="C8497" s="100" t="s">
        <v>7008</v>
      </c>
      <c r="E8497" s="1705" t="s">
        <v>6965</v>
      </c>
    </row>
    <row r="8498" spans="1:5" ht="15" customHeight="1" x14ac:dyDescent="0.35">
      <c r="A8498" s="1705">
        <v>73590</v>
      </c>
      <c r="B8498" s="1706">
        <v>0.16</v>
      </c>
      <c r="C8498" s="100" t="s">
        <v>7452</v>
      </c>
      <c r="E8498" s="1705" t="s">
        <v>7428</v>
      </c>
    </row>
    <row r="8499" spans="1:5" ht="15" customHeight="1" x14ac:dyDescent="0.35">
      <c r="A8499" s="1705">
        <v>73590</v>
      </c>
      <c r="B8499" s="1706">
        <v>0.16</v>
      </c>
      <c r="C8499" s="89" t="s">
        <v>7453</v>
      </c>
      <c r="E8499" s="1705" t="s">
        <v>7428</v>
      </c>
    </row>
    <row r="8500" spans="1:5" ht="15" customHeight="1" x14ac:dyDescent="0.35">
      <c r="A8500" s="1705">
        <v>73590</v>
      </c>
      <c r="B8500" s="1706">
        <v>0.16</v>
      </c>
      <c r="C8500" s="100" t="s">
        <v>7454</v>
      </c>
      <c r="E8500" s="1705" t="s">
        <v>7428</v>
      </c>
    </row>
    <row r="8501" spans="1:5" ht="15" customHeight="1" x14ac:dyDescent="0.35">
      <c r="A8501" s="1705">
        <v>73590</v>
      </c>
      <c r="B8501" s="1706">
        <v>0.16</v>
      </c>
      <c r="C8501" s="100" t="s">
        <v>7455</v>
      </c>
      <c r="E8501" s="1705" t="s">
        <v>7428</v>
      </c>
    </row>
    <row r="8502" spans="1:5" ht="15" customHeight="1" x14ac:dyDescent="0.35">
      <c r="A8502" s="1705">
        <v>73590</v>
      </c>
      <c r="B8502" s="1706">
        <v>0.16</v>
      </c>
      <c r="C8502" s="89" t="s">
        <v>7990</v>
      </c>
      <c r="E8502" s="100" t="s">
        <v>7979</v>
      </c>
    </row>
    <row r="8503" spans="1:5" ht="15" customHeight="1" x14ac:dyDescent="0.35">
      <c r="A8503" s="1705">
        <v>73590</v>
      </c>
      <c r="B8503" s="1706">
        <v>0.16</v>
      </c>
      <c r="C8503" s="89" t="s">
        <v>7991</v>
      </c>
      <c r="E8503" s="100" t="s">
        <v>7979</v>
      </c>
    </row>
    <row r="8504" spans="1:5" ht="15" customHeight="1" x14ac:dyDescent="0.35">
      <c r="A8504" s="1705">
        <v>73590</v>
      </c>
      <c r="B8504" s="1706">
        <v>0.16</v>
      </c>
      <c r="C8504" s="89" t="s">
        <v>7992</v>
      </c>
      <c r="E8504" s="100" t="s">
        <v>7979</v>
      </c>
    </row>
    <row r="8505" spans="1:5" ht="15" customHeight="1" x14ac:dyDescent="0.35">
      <c r="A8505" s="1705">
        <v>73590</v>
      </c>
      <c r="B8505" s="1706">
        <v>0.16</v>
      </c>
      <c r="C8505" s="89" t="s">
        <v>7993</v>
      </c>
      <c r="E8505" s="100" t="s">
        <v>7979</v>
      </c>
    </row>
    <row r="8506" spans="1:5" ht="15" customHeight="1" x14ac:dyDescent="0.35">
      <c r="A8506" s="1705">
        <v>73590</v>
      </c>
      <c r="B8506" s="1706">
        <v>0.16</v>
      </c>
      <c r="C8506" s="89" t="s">
        <v>8400</v>
      </c>
      <c r="E8506" s="100" t="s">
        <v>8381</v>
      </c>
    </row>
    <row r="8507" spans="1:5" ht="15" customHeight="1" x14ac:dyDescent="0.35">
      <c r="A8507" s="1705">
        <v>73590</v>
      </c>
      <c r="B8507" s="1706">
        <v>0.16</v>
      </c>
      <c r="C8507" s="89" t="s">
        <v>8401</v>
      </c>
      <c r="E8507" s="100" t="s">
        <v>8381</v>
      </c>
    </row>
    <row r="8508" spans="1:5" ht="15" customHeight="1" x14ac:dyDescent="0.35">
      <c r="A8508" s="1705">
        <v>73590</v>
      </c>
      <c r="B8508" s="1706">
        <v>0.16</v>
      </c>
      <c r="C8508" s="89" t="s">
        <v>8402</v>
      </c>
      <c r="E8508" s="100" t="s">
        <v>8381</v>
      </c>
    </row>
    <row r="8509" spans="1:5" ht="15" customHeight="1" x14ac:dyDescent="0.35">
      <c r="A8509" s="1705">
        <v>73590</v>
      </c>
      <c r="B8509" s="1706">
        <v>0.16</v>
      </c>
      <c r="C8509" s="89" t="s">
        <v>8403</v>
      </c>
      <c r="E8509" s="100" t="s">
        <v>8381</v>
      </c>
    </row>
    <row r="8510" spans="1:5" ht="15" customHeight="1" x14ac:dyDescent="0.35">
      <c r="A8510" s="1705">
        <v>73590</v>
      </c>
      <c r="B8510" s="1706">
        <v>0.16</v>
      </c>
      <c r="C8510" s="89" t="s">
        <v>8404</v>
      </c>
      <c r="E8510" s="100" t="s">
        <v>8381</v>
      </c>
    </row>
    <row r="8511" spans="1:5" ht="15" customHeight="1" x14ac:dyDescent="0.35">
      <c r="A8511" s="1705">
        <v>73590</v>
      </c>
      <c r="B8511" s="1706">
        <v>0.16</v>
      </c>
      <c r="C8511" s="89" t="s">
        <v>8405</v>
      </c>
      <c r="E8511" s="100" t="s">
        <v>8381</v>
      </c>
    </row>
    <row r="8512" spans="1:5" ht="15" customHeight="1" x14ac:dyDescent="0.35">
      <c r="A8512" s="1705">
        <v>73590</v>
      </c>
      <c r="B8512" s="1706">
        <v>0.16</v>
      </c>
      <c r="C8512" s="100" t="s">
        <v>8724</v>
      </c>
      <c r="E8512" s="1705" t="s">
        <v>8689</v>
      </c>
    </row>
    <row r="8513" spans="1:5" ht="15" customHeight="1" x14ac:dyDescent="0.35">
      <c r="A8513" s="1705">
        <v>73590</v>
      </c>
      <c r="B8513" s="1706">
        <v>0.16</v>
      </c>
      <c r="C8513" s="89" t="s">
        <v>8725</v>
      </c>
      <c r="E8513" s="1705" t="s">
        <v>8689</v>
      </c>
    </row>
    <row r="8514" spans="1:5" ht="15" customHeight="1" x14ac:dyDescent="0.35">
      <c r="A8514" s="1705">
        <v>73590</v>
      </c>
      <c r="B8514" s="1706">
        <v>0.16</v>
      </c>
      <c r="C8514" s="89" t="s">
        <v>9159</v>
      </c>
      <c r="E8514" s="1738" t="s">
        <v>9126</v>
      </c>
    </row>
    <row r="8515" spans="1:5" ht="15" customHeight="1" x14ac:dyDescent="0.35">
      <c r="A8515" s="1705">
        <v>73590</v>
      </c>
      <c r="B8515" s="1706">
        <v>0.16</v>
      </c>
      <c r="C8515" s="89" t="s">
        <v>9159</v>
      </c>
      <c r="E8515" s="1738" t="s">
        <v>9126</v>
      </c>
    </row>
    <row r="8516" spans="1:5" ht="15" customHeight="1" x14ac:dyDescent="0.35">
      <c r="A8516" s="1705">
        <v>73590</v>
      </c>
      <c r="B8516" s="1706">
        <v>0.16</v>
      </c>
      <c r="C8516" s="89" t="s">
        <v>9160</v>
      </c>
      <c r="E8516" s="1738" t="s">
        <v>9126</v>
      </c>
    </row>
    <row r="8517" spans="1:5" ht="15" customHeight="1" x14ac:dyDescent="0.35">
      <c r="A8517" s="1705">
        <v>73590</v>
      </c>
      <c r="B8517" s="1706">
        <v>0.16</v>
      </c>
      <c r="C8517" s="89" t="s">
        <v>9161</v>
      </c>
      <c r="E8517" s="1738" t="s">
        <v>9126</v>
      </c>
    </row>
    <row r="8518" spans="1:5" ht="15" customHeight="1" x14ac:dyDescent="0.35">
      <c r="A8518" s="1705">
        <v>73590</v>
      </c>
      <c r="B8518" s="1706">
        <v>0.16</v>
      </c>
      <c r="C8518" s="89" t="s">
        <v>9162</v>
      </c>
      <c r="E8518" s="1738" t="s">
        <v>9126</v>
      </c>
    </row>
    <row r="8519" spans="1:5" ht="15" customHeight="1" x14ac:dyDescent="0.35">
      <c r="A8519" s="1705">
        <v>73590</v>
      </c>
      <c r="B8519" s="1706">
        <v>0.16</v>
      </c>
      <c r="C8519" s="100" t="s">
        <v>217</v>
      </c>
      <c r="E8519" s="1705" t="s">
        <v>9583</v>
      </c>
    </row>
    <row r="8520" spans="1:5" ht="15" customHeight="1" x14ac:dyDescent="0.35">
      <c r="A8520" s="1705">
        <v>73590</v>
      </c>
      <c r="B8520" s="1706">
        <v>0.16</v>
      </c>
      <c r="C8520" s="100" t="s">
        <v>218</v>
      </c>
      <c r="E8520" s="1705" t="s">
        <v>9583</v>
      </c>
    </row>
    <row r="8521" spans="1:5" ht="15" customHeight="1" x14ac:dyDescent="0.35">
      <c r="A8521" s="1705">
        <v>73590</v>
      </c>
      <c r="B8521" s="1706">
        <v>0.16</v>
      </c>
      <c r="C8521" s="100" t="s">
        <v>9638</v>
      </c>
      <c r="E8521" s="1705" t="s">
        <v>9583</v>
      </c>
    </row>
    <row r="8522" spans="1:5" ht="15" customHeight="1" x14ac:dyDescent="0.35">
      <c r="A8522" s="1705">
        <v>73590</v>
      </c>
      <c r="B8522" s="1706">
        <v>0.16</v>
      </c>
      <c r="C8522" s="100" t="s">
        <v>9639</v>
      </c>
      <c r="E8522" s="1705" t="s">
        <v>9583</v>
      </c>
    </row>
    <row r="8523" spans="1:5" ht="15" customHeight="1" x14ac:dyDescent="0.35">
      <c r="A8523" s="1705">
        <v>73590</v>
      </c>
      <c r="B8523" s="1706">
        <v>0.16</v>
      </c>
      <c r="C8523" s="89" t="s">
        <v>10381</v>
      </c>
      <c r="E8523" s="1705" t="s">
        <v>10273</v>
      </c>
    </row>
    <row r="8524" spans="1:5" ht="15" customHeight="1" x14ac:dyDescent="0.35">
      <c r="A8524" s="1705">
        <v>73590</v>
      </c>
      <c r="B8524" s="1706">
        <v>0.16</v>
      </c>
      <c r="C8524" s="89" t="s">
        <v>10382</v>
      </c>
      <c r="E8524" s="1705" t="s">
        <v>10273</v>
      </c>
    </row>
    <row r="8525" spans="1:5" ht="15" customHeight="1" x14ac:dyDescent="0.35">
      <c r="A8525" s="1705">
        <v>73590</v>
      </c>
      <c r="B8525" s="1706">
        <v>0.16</v>
      </c>
      <c r="C8525" s="89" t="s">
        <v>10383</v>
      </c>
      <c r="E8525" s="1705" t="s">
        <v>10273</v>
      </c>
    </row>
    <row r="8526" spans="1:5" ht="15" customHeight="1" x14ac:dyDescent="0.35">
      <c r="A8526" s="1705">
        <v>73590</v>
      </c>
      <c r="B8526" s="1706">
        <v>0.16</v>
      </c>
      <c r="C8526" s="1705" t="s">
        <v>10384</v>
      </c>
      <c r="E8526" s="1705" t="s">
        <v>10273</v>
      </c>
    </row>
    <row r="8527" spans="1:5" ht="15" customHeight="1" x14ac:dyDescent="0.35">
      <c r="A8527" s="1705">
        <v>73590</v>
      </c>
      <c r="B8527" s="1706">
        <v>0.16</v>
      </c>
      <c r="C8527" s="89" t="s">
        <v>10385</v>
      </c>
      <c r="E8527" s="1705" t="s">
        <v>10273</v>
      </c>
    </row>
    <row r="8528" spans="1:5" x14ac:dyDescent="0.35">
      <c r="A8528" s="1705">
        <v>73590</v>
      </c>
      <c r="B8528" s="1706">
        <v>0.16</v>
      </c>
      <c r="C8528" s="1705" t="s">
        <v>10386</v>
      </c>
      <c r="E8528" s="1705" t="s">
        <v>10273</v>
      </c>
    </row>
    <row r="8529" spans="1:9" ht="15" customHeight="1" x14ac:dyDescent="0.35">
      <c r="A8529" s="1705">
        <v>73590</v>
      </c>
      <c r="B8529" s="1706">
        <v>0.16</v>
      </c>
      <c r="C8529" s="89" t="s">
        <v>10387</v>
      </c>
      <c r="E8529" s="1705" t="s">
        <v>10273</v>
      </c>
    </row>
    <row r="8530" spans="1:9" ht="15" customHeight="1" x14ac:dyDescent="0.35">
      <c r="A8530" s="1705">
        <v>73590</v>
      </c>
      <c r="B8530" s="1706">
        <v>0.16</v>
      </c>
      <c r="C8530" s="89" t="s">
        <v>10388</v>
      </c>
      <c r="E8530" s="1705" t="s">
        <v>10273</v>
      </c>
    </row>
    <row r="8531" spans="1:9" x14ac:dyDescent="0.35">
      <c r="A8531" s="1705">
        <v>73590</v>
      </c>
      <c r="B8531" s="1706">
        <v>0.16</v>
      </c>
      <c r="C8531" s="89" t="s">
        <v>10389</v>
      </c>
      <c r="E8531" s="1705" t="s">
        <v>10273</v>
      </c>
    </row>
    <row r="8532" spans="1:9" ht="15" customHeight="1" x14ac:dyDescent="0.35">
      <c r="A8532" s="1705">
        <v>73590</v>
      </c>
      <c r="B8532" s="1706">
        <v>0.16</v>
      </c>
      <c r="C8532" s="89" t="s">
        <v>10389</v>
      </c>
      <c r="E8532" s="1705" t="s">
        <v>10273</v>
      </c>
    </row>
    <row r="8533" spans="1:9" ht="15" customHeight="1" x14ac:dyDescent="0.35">
      <c r="A8533" s="1705">
        <v>73590</v>
      </c>
      <c r="B8533" s="1706">
        <v>0.16</v>
      </c>
      <c r="C8533" s="1705" t="s">
        <v>10390</v>
      </c>
      <c r="E8533" s="1705" t="s">
        <v>10273</v>
      </c>
      <c r="F8533" s="100"/>
      <c r="I8533" s="100"/>
    </row>
    <row r="8534" spans="1:9" ht="15" customHeight="1" x14ac:dyDescent="0.35">
      <c r="A8534" s="1705">
        <v>73590</v>
      </c>
      <c r="B8534" s="1706">
        <v>0.16</v>
      </c>
      <c r="C8534" s="89" t="s">
        <v>10391</v>
      </c>
      <c r="E8534" s="1705" t="s">
        <v>10273</v>
      </c>
    </row>
    <row r="8535" spans="1:9" ht="15" customHeight="1" x14ac:dyDescent="0.35">
      <c r="A8535" s="1705">
        <v>73590</v>
      </c>
      <c r="B8535" s="1706">
        <v>0.16</v>
      </c>
      <c r="C8535" s="89" t="s">
        <v>10392</v>
      </c>
      <c r="E8535" s="1705" t="s">
        <v>10273</v>
      </c>
    </row>
    <row r="8536" spans="1:9" ht="15" customHeight="1" x14ac:dyDescent="0.35">
      <c r="A8536" s="1705">
        <v>73590</v>
      </c>
      <c r="B8536" s="1706">
        <v>0.16</v>
      </c>
      <c r="C8536" s="89" t="s">
        <v>10393</v>
      </c>
      <c r="E8536" s="1705" t="s">
        <v>10273</v>
      </c>
    </row>
    <row r="8537" spans="1:9" ht="15" customHeight="1" x14ac:dyDescent="0.35">
      <c r="A8537" s="1705">
        <v>73590</v>
      </c>
      <c r="B8537" s="1706">
        <v>0.16</v>
      </c>
      <c r="C8537" s="89" t="s">
        <v>10394</v>
      </c>
      <c r="E8537" s="1705" t="s">
        <v>10273</v>
      </c>
    </row>
    <row r="8538" spans="1:9" ht="15" customHeight="1" x14ac:dyDescent="0.35">
      <c r="A8538" s="1705">
        <v>73590</v>
      </c>
      <c r="B8538" s="1706">
        <v>0.16</v>
      </c>
      <c r="C8538" s="100" t="s">
        <v>12107</v>
      </c>
      <c r="E8538" s="100" t="s">
        <v>12088</v>
      </c>
    </row>
    <row r="8539" spans="1:9" ht="15" customHeight="1" x14ac:dyDescent="0.35">
      <c r="A8539" s="1705">
        <v>73590</v>
      </c>
      <c r="B8539" s="1706">
        <v>0.16</v>
      </c>
      <c r="C8539" s="100" t="s">
        <v>12108</v>
      </c>
      <c r="E8539" s="100" t="s">
        <v>12088</v>
      </c>
    </row>
    <row r="8540" spans="1:9" ht="15" customHeight="1" x14ac:dyDescent="0.35">
      <c r="A8540" s="1705">
        <v>73590</v>
      </c>
      <c r="B8540" s="1706">
        <v>0.16</v>
      </c>
      <c r="C8540" s="89" t="s">
        <v>12606</v>
      </c>
      <c r="E8540" s="1705" t="s">
        <v>12542</v>
      </c>
    </row>
    <row r="8541" spans="1:9" ht="15" customHeight="1" x14ac:dyDescent="0.35">
      <c r="A8541" s="1705">
        <v>73590</v>
      </c>
      <c r="B8541" s="1706">
        <v>0.16</v>
      </c>
      <c r="C8541" s="89" t="s">
        <v>12607</v>
      </c>
      <c r="E8541" s="1705" t="s">
        <v>12542</v>
      </c>
    </row>
    <row r="8542" spans="1:9" ht="15" customHeight="1" x14ac:dyDescent="0.35">
      <c r="A8542" s="1705">
        <v>73590</v>
      </c>
      <c r="B8542" s="1706">
        <v>0.16</v>
      </c>
      <c r="C8542" s="89" t="s">
        <v>12608</v>
      </c>
      <c r="E8542" s="1705" t="s">
        <v>12542</v>
      </c>
    </row>
    <row r="8543" spans="1:9" ht="15" customHeight="1" x14ac:dyDescent="0.35">
      <c r="A8543" s="1705">
        <v>73590</v>
      </c>
      <c r="B8543" s="1706">
        <v>0.16</v>
      </c>
      <c r="C8543" s="89" t="s">
        <v>12609</v>
      </c>
      <c r="E8543" s="1705" t="s">
        <v>12542</v>
      </c>
    </row>
    <row r="8544" spans="1:9" ht="15" customHeight="1" x14ac:dyDescent="0.35">
      <c r="A8544" s="1705">
        <v>73590</v>
      </c>
      <c r="B8544" s="1706">
        <v>0.16</v>
      </c>
      <c r="C8544" s="89" t="s">
        <v>12610</v>
      </c>
      <c r="E8544" s="1705" t="s">
        <v>12542</v>
      </c>
    </row>
    <row r="8545" spans="1:5" ht="15" customHeight="1" x14ac:dyDescent="0.35">
      <c r="A8545" s="1705">
        <v>73590</v>
      </c>
      <c r="B8545" s="1706">
        <v>0.16</v>
      </c>
      <c r="C8545" s="89" t="s">
        <v>12611</v>
      </c>
      <c r="E8545" s="1705" t="s">
        <v>12542</v>
      </c>
    </row>
    <row r="8546" spans="1:5" ht="15" customHeight="1" x14ac:dyDescent="0.35">
      <c r="A8546" s="1705">
        <v>73590</v>
      </c>
      <c r="B8546" s="1706">
        <v>0.16</v>
      </c>
      <c r="C8546" s="89" t="s">
        <v>12612</v>
      </c>
      <c r="E8546" s="1705" t="s">
        <v>12542</v>
      </c>
    </row>
    <row r="8547" spans="1:5" ht="15" customHeight="1" x14ac:dyDescent="0.35">
      <c r="A8547" s="1705">
        <v>73590</v>
      </c>
      <c r="B8547" s="1706">
        <v>0.16</v>
      </c>
      <c r="C8547" s="100" t="s">
        <v>3763</v>
      </c>
      <c r="E8547" s="1705" t="s">
        <v>13383</v>
      </c>
    </row>
    <row r="8548" spans="1:5" ht="15" customHeight="1" x14ac:dyDescent="0.35">
      <c r="A8548" s="1705">
        <v>73590</v>
      </c>
      <c r="B8548" s="1706">
        <v>0.16</v>
      </c>
      <c r="C8548" s="100" t="s">
        <v>3764</v>
      </c>
      <c r="E8548" s="1705" t="s">
        <v>13383</v>
      </c>
    </row>
    <row r="8549" spans="1:5" ht="15" customHeight="1" x14ac:dyDescent="0.35">
      <c r="A8549" s="1705">
        <v>73590</v>
      </c>
      <c r="B8549" s="1706">
        <v>0.16</v>
      </c>
      <c r="C8549" s="100" t="s">
        <v>13610</v>
      </c>
      <c r="E8549" s="1705" t="s">
        <v>13580</v>
      </c>
    </row>
    <row r="8550" spans="1:5" ht="15" customHeight="1" x14ac:dyDescent="0.35">
      <c r="A8550" s="1705">
        <v>73590</v>
      </c>
      <c r="B8550" s="1706">
        <v>0.16</v>
      </c>
      <c r="C8550" s="100" t="s">
        <v>13611</v>
      </c>
      <c r="E8550" s="1705" t="s">
        <v>13580</v>
      </c>
    </row>
    <row r="8551" spans="1:5" ht="15" customHeight="1" x14ac:dyDescent="0.35">
      <c r="A8551" s="1705">
        <v>73592</v>
      </c>
      <c r="B8551" s="1706">
        <v>0.16</v>
      </c>
      <c r="C8551" s="100" t="s">
        <v>219</v>
      </c>
      <c r="E8551" s="1705" t="s">
        <v>182</v>
      </c>
    </row>
    <row r="8552" spans="1:5" ht="15" customHeight="1" x14ac:dyDescent="0.35">
      <c r="A8552" s="1705">
        <v>73592</v>
      </c>
      <c r="B8552" s="1706">
        <v>0.16</v>
      </c>
      <c r="C8552" s="100" t="s">
        <v>220</v>
      </c>
      <c r="E8552" s="1705" t="s">
        <v>182</v>
      </c>
    </row>
    <row r="8553" spans="1:5" ht="15" customHeight="1" x14ac:dyDescent="0.35">
      <c r="A8553" s="1705">
        <v>73592</v>
      </c>
      <c r="B8553" s="1706">
        <v>0.16</v>
      </c>
      <c r="C8553" s="100" t="s">
        <v>1642</v>
      </c>
      <c r="E8553" s="1705" t="s">
        <v>875</v>
      </c>
    </row>
    <row r="8554" spans="1:5" ht="15" customHeight="1" x14ac:dyDescent="0.35">
      <c r="A8554" s="1705">
        <v>73592</v>
      </c>
      <c r="B8554" s="1706">
        <v>0.16</v>
      </c>
      <c r="C8554" s="100" t="s">
        <v>1777</v>
      </c>
      <c r="E8554" s="1705" t="s">
        <v>1755</v>
      </c>
    </row>
    <row r="8555" spans="1:5" ht="15" customHeight="1" x14ac:dyDescent="0.35">
      <c r="A8555" s="1705">
        <v>73592</v>
      </c>
      <c r="B8555" s="1706">
        <v>0.16</v>
      </c>
      <c r="C8555" s="100" t="s">
        <v>1778</v>
      </c>
      <c r="E8555" s="1705" t="s">
        <v>1755</v>
      </c>
    </row>
    <row r="8556" spans="1:5" ht="15" customHeight="1" x14ac:dyDescent="0.35">
      <c r="A8556" s="1705">
        <v>73592</v>
      </c>
      <c r="B8556" s="1706">
        <v>0.16</v>
      </c>
      <c r="C8556" s="100" t="s">
        <v>2262</v>
      </c>
      <c r="E8556" s="1705" t="s">
        <v>2237</v>
      </c>
    </row>
    <row r="8557" spans="1:5" ht="15" customHeight="1" x14ac:dyDescent="0.35">
      <c r="A8557" s="1705">
        <v>73592</v>
      </c>
      <c r="B8557" s="1706">
        <v>0.16</v>
      </c>
      <c r="C8557" s="100" t="s">
        <v>3038</v>
      </c>
      <c r="E8557" s="1705" t="s">
        <v>2994</v>
      </c>
    </row>
    <row r="8558" spans="1:5" ht="15" customHeight="1" x14ac:dyDescent="0.35">
      <c r="A8558" s="1705">
        <v>73592</v>
      </c>
      <c r="B8558" s="1706">
        <v>0.16</v>
      </c>
      <c r="C8558" s="100" t="s">
        <v>4304</v>
      </c>
      <c r="E8558" s="1705" t="s">
        <v>4266</v>
      </c>
    </row>
    <row r="8559" spans="1:5" ht="15" customHeight="1" x14ac:dyDescent="0.35">
      <c r="A8559" s="1705">
        <v>73592</v>
      </c>
      <c r="B8559" s="1706">
        <v>0.16</v>
      </c>
      <c r="C8559" s="100" t="s">
        <v>4305</v>
      </c>
      <c r="E8559" s="1705" t="s">
        <v>4266</v>
      </c>
    </row>
    <row r="8560" spans="1:5" ht="15" customHeight="1" x14ac:dyDescent="0.35">
      <c r="A8560" s="1705">
        <v>73592</v>
      </c>
      <c r="B8560" s="1706">
        <v>0.16</v>
      </c>
      <c r="C8560" s="89" t="s">
        <v>5198</v>
      </c>
      <c r="E8560" s="100" t="s">
        <v>5155</v>
      </c>
    </row>
    <row r="8561" spans="1:5" ht="15" customHeight="1" x14ac:dyDescent="0.35">
      <c r="A8561" s="1705">
        <v>73592</v>
      </c>
      <c r="B8561" s="1706">
        <v>0.16</v>
      </c>
      <c r="C8561" s="100" t="s">
        <v>5714</v>
      </c>
      <c r="E8561" s="100" t="s">
        <v>5695</v>
      </c>
    </row>
    <row r="8562" spans="1:5" ht="15" customHeight="1" x14ac:dyDescent="0.35">
      <c r="A8562" s="1705">
        <v>73592</v>
      </c>
      <c r="B8562" s="1706">
        <v>0.16</v>
      </c>
      <c r="C8562" s="100" t="s">
        <v>5715</v>
      </c>
      <c r="E8562" s="100" t="s">
        <v>5695</v>
      </c>
    </row>
    <row r="8563" spans="1:5" ht="15" customHeight="1" x14ac:dyDescent="0.35">
      <c r="A8563" s="1705">
        <v>73592</v>
      </c>
      <c r="B8563" s="1706">
        <v>0.16</v>
      </c>
      <c r="C8563" s="100" t="s">
        <v>5952</v>
      </c>
      <c r="E8563" s="100" t="s">
        <v>5923</v>
      </c>
    </row>
    <row r="8564" spans="1:5" ht="15" customHeight="1" x14ac:dyDescent="0.35">
      <c r="A8564" s="1705">
        <v>73592</v>
      </c>
      <c r="B8564" s="1706">
        <v>0.16</v>
      </c>
      <c r="C8564" s="100" t="s">
        <v>5953</v>
      </c>
      <c r="E8564" s="100" t="s">
        <v>5923</v>
      </c>
    </row>
    <row r="8565" spans="1:5" ht="15" customHeight="1" x14ac:dyDescent="0.35">
      <c r="A8565" s="1705">
        <v>73592</v>
      </c>
      <c r="B8565" s="1706">
        <v>0.16</v>
      </c>
      <c r="C8565" s="100" t="s">
        <v>6143</v>
      </c>
      <c r="E8565" s="100" t="s">
        <v>6110</v>
      </c>
    </row>
    <row r="8566" spans="1:5" ht="15" customHeight="1" x14ac:dyDescent="0.35">
      <c r="A8566" s="1705">
        <v>73592</v>
      </c>
      <c r="B8566" s="1706">
        <v>0.16</v>
      </c>
      <c r="C8566" s="100" t="s">
        <v>6144</v>
      </c>
      <c r="E8566" s="100" t="s">
        <v>6110</v>
      </c>
    </row>
    <row r="8567" spans="1:5" ht="15" customHeight="1" x14ac:dyDescent="0.35">
      <c r="A8567" s="1705">
        <v>73592</v>
      </c>
      <c r="B8567" s="1706">
        <v>0.16</v>
      </c>
      <c r="C8567" s="100" t="s">
        <v>6145</v>
      </c>
      <c r="E8567" s="100" t="s">
        <v>6110</v>
      </c>
    </row>
    <row r="8568" spans="1:5" ht="15" customHeight="1" x14ac:dyDescent="0.35">
      <c r="A8568" s="1705">
        <v>73592</v>
      </c>
      <c r="B8568" s="1706">
        <v>0.16</v>
      </c>
      <c r="C8568" s="89" t="s">
        <v>6560</v>
      </c>
      <c r="E8568" s="1705" t="s">
        <v>6556</v>
      </c>
    </row>
    <row r="8569" spans="1:5" ht="15" customHeight="1" x14ac:dyDescent="0.35">
      <c r="A8569" s="1705">
        <v>73592</v>
      </c>
      <c r="B8569" s="1706">
        <v>0.16</v>
      </c>
      <c r="C8569" s="89" t="s">
        <v>6561</v>
      </c>
      <c r="E8569" s="1705" t="s">
        <v>6556</v>
      </c>
    </row>
    <row r="8570" spans="1:5" ht="15" customHeight="1" x14ac:dyDescent="0.35">
      <c r="A8570" s="1705">
        <v>73592</v>
      </c>
      <c r="B8570" s="1706">
        <v>0.16</v>
      </c>
      <c r="C8570" s="89" t="s">
        <v>7009</v>
      </c>
      <c r="E8570" s="1705" t="s">
        <v>6965</v>
      </c>
    </row>
    <row r="8571" spans="1:5" ht="15" customHeight="1" x14ac:dyDescent="0.35">
      <c r="A8571" s="1705">
        <v>73592</v>
      </c>
      <c r="B8571" s="1706">
        <v>0.16</v>
      </c>
      <c r="C8571" s="89" t="s">
        <v>7010</v>
      </c>
      <c r="E8571" s="1705" t="s">
        <v>6965</v>
      </c>
    </row>
    <row r="8572" spans="1:5" ht="15" customHeight="1" x14ac:dyDescent="0.35">
      <c r="A8572" s="1705">
        <v>73592</v>
      </c>
      <c r="B8572" s="1706">
        <v>0.16</v>
      </c>
      <c r="C8572" s="89" t="s">
        <v>7011</v>
      </c>
      <c r="E8572" s="1705" t="s">
        <v>6965</v>
      </c>
    </row>
    <row r="8573" spans="1:5" ht="15" customHeight="1" x14ac:dyDescent="0.35">
      <c r="A8573" s="1705">
        <v>73592</v>
      </c>
      <c r="B8573" s="1706">
        <v>0.16</v>
      </c>
      <c r="C8573" s="1705" t="s">
        <v>7012</v>
      </c>
      <c r="E8573" s="1705" t="s">
        <v>6965</v>
      </c>
    </row>
    <row r="8574" spans="1:5" ht="15" customHeight="1" x14ac:dyDescent="0.35">
      <c r="A8574" s="1705">
        <v>73592</v>
      </c>
      <c r="B8574" s="1706">
        <v>0.16</v>
      </c>
      <c r="C8574" s="1705" t="s">
        <v>7013</v>
      </c>
      <c r="E8574" s="1705" t="s">
        <v>6965</v>
      </c>
    </row>
    <row r="8575" spans="1:5" ht="15" customHeight="1" x14ac:dyDescent="0.35">
      <c r="A8575" s="1705">
        <v>73592</v>
      </c>
      <c r="B8575" s="1706">
        <v>0.16</v>
      </c>
      <c r="C8575" s="1705" t="s">
        <v>7014</v>
      </c>
      <c r="E8575" s="1705" t="s">
        <v>6965</v>
      </c>
    </row>
    <row r="8576" spans="1:5" ht="15" customHeight="1" x14ac:dyDescent="0.35">
      <c r="A8576" s="1705">
        <v>73592</v>
      </c>
      <c r="B8576" s="1706">
        <v>0.16</v>
      </c>
      <c r="C8576" s="100" t="s">
        <v>8726</v>
      </c>
      <c r="E8576" s="1705" t="s">
        <v>8689</v>
      </c>
    </row>
    <row r="8577" spans="1:5" ht="15" customHeight="1" x14ac:dyDescent="0.35">
      <c r="A8577" s="1705">
        <v>73592</v>
      </c>
      <c r="B8577" s="1706">
        <v>0.16</v>
      </c>
      <c r="C8577" s="100" t="s">
        <v>8727</v>
      </c>
      <c r="E8577" s="1705" t="s">
        <v>8689</v>
      </c>
    </row>
    <row r="8578" spans="1:5" ht="15" customHeight="1" x14ac:dyDescent="0.35">
      <c r="A8578" s="1705">
        <v>73592</v>
      </c>
      <c r="B8578" s="1706">
        <v>0.16</v>
      </c>
      <c r="C8578" s="100" t="s">
        <v>8728</v>
      </c>
      <c r="E8578" s="1705" t="s">
        <v>8689</v>
      </c>
    </row>
    <row r="8579" spans="1:5" ht="15" customHeight="1" x14ac:dyDescent="0.35">
      <c r="A8579" s="1705">
        <v>73592</v>
      </c>
      <c r="B8579" s="1706">
        <v>0.16</v>
      </c>
      <c r="C8579" s="100" t="s">
        <v>8729</v>
      </c>
      <c r="E8579" s="1705" t="s">
        <v>8689</v>
      </c>
    </row>
    <row r="8580" spans="1:5" ht="15" customHeight="1" x14ac:dyDescent="0.35">
      <c r="A8580" s="1705">
        <v>73592</v>
      </c>
      <c r="B8580" s="1706">
        <v>0.16</v>
      </c>
      <c r="C8580" s="100" t="s">
        <v>9640</v>
      </c>
      <c r="E8580" s="1705" t="s">
        <v>9583</v>
      </c>
    </row>
    <row r="8581" spans="1:5" ht="15" customHeight="1" x14ac:dyDescent="0.35">
      <c r="A8581" s="1705">
        <v>73592</v>
      </c>
      <c r="B8581" s="1706">
        <v>0.16</v>
      </c>
      <c r="C8581" s="100" t="s">
        <v>9641</v>
      </c>
      <c r="E8581" s="1705" t="s">
        <v>9583</v>
      </c>
    </row>
    <row r="8582" spans="1:5" ht="15" customHeight="1" x14ac:dyDescent="0.35">
      <c r="A8582" s="1705">
        <v>73592</v>
      </c>
      <c r="B8582" s="1706">
        <v>0.16</v>
      </c>
      <c r="C8582" s="100" t="s">
        <v>9642</v>
      </c>
      <c r="E8582" s="1705" t="s">
        <v>9583</v>
      </c>
    </row>
    <row r="8583" spans="1:5" ht="15" customHeight="1" x14ac:dyDescent="0.35">
      <c r="A8583" s="1705">
        <v>73592</v>
      </c>
      <c r="B8583" s="1706">
        <v>0.16</v>
      </c>
      <c r="C8583" s="100" t="s">
        <v>9643</v>
      </c>
      <c r="E8583" s="1705" t="s">
        <v>9583</v>
      </c>
    </row>
    <row r="8584" spans="1:5" ht="15" customHeight="1" x14ac:dyDescent="0.35">
      <c r="A8584" s="1705">
        <v>73592</v>
      </c>
      <c r="B8584" s="1706">
        <v>0.16</v>
      </c>
      <c r="C8584" s="100" t="s">
        <v>12109</v>
      </c>
      <c r="E8584" s="100" t="s">
        <v>12088</v>
      </c>
    </row>
    <row r="8585" spans="1:5" ht="15" customHeight="1" x14ac:dyDescent="0.35">
      <c r="A8585" s="1705">
        <v>73592</v>
      </c>
      <c r="B8585" s="1706">
        <v>0.16</v>
      </c>
      <c r="C8585" s="100" t="s">
        <v>12110</v>
      </c>
      <c r="E8585" s="100" t="s">
        <v>12088</v>
      </c>
    </row>
    <row r="8586" spans="1:5" ht="15" customHeight="1" x14ac:dyDescent="0.35">
      <c r="A8586" s="1705">
        <v>73592</v>
      </c>
      <c r="B8586" s="1706">
        <v>0.16</v>
      </c>
      <c r="C8586" s="100" t="s">
        <v>3765</v>
      </c>
      <c r="E8586" s="1705" t="s">
        <v>13383</v>
      </c>
    </row>
    <row r="8587" spans="1:5" ht="15" customHeight="1" x14ac:dyDescent="0.35">
      <c r="A8587" s="1705">
        <v>73592</v>
      </c>
      <c r="B8587" s="1706">
        <v>0.16</v>
      </c>
      <c r="C8587" s="100" t="s">
        <v>3766</v>
      </c>
      <c r="E8587" s="1705" t="s">
        <v>13383</v>
      </c>
    </row>
    <row r="8588" spans="1:5" ht="15" customHeight="1" x14ac:dyDescent="0.35">
      <c r="A8588" s="1705">
        <v>73592</v>
      </c>
      <c r="B8588" s="1706">
        <v>0.16</v>
      </c>
      <c r="C8588" s="100" t="s">
        <v>13612</v>
      </c>
      <c r="E8588" s="1705" t="s">
        <v>13580</v>
      </c>
    </row>
    <row r="8589" spans="1:5" ht="15" customHeight="1" x14ac:dyDescent="0.35">
      <c r="A8589" s="1705">
        <v>73592</v>
      </c>
      <c r="B8589" s="1706">
        <v>0.16</v>
      </c>
      <c r="C8589" s="100" t="s">
        <v>13613</v>
      </c>
      <c r="E8589" s="1705" t="s">
        <v>13580</v>
      </c>
    </row>
    <row r="8590" spans="1:5" ht="15" customHeight="1" x14ac:dyDescent="0.35">
      <c r="A8590" s="1705">
        <v>73600</v>
      </c>
      <c r="B8590" s="1706">
        <v>0.16</v>
      </c>
      <c r="C8590" s="100" t="s">
        <v>58</v>
      </c>
      <c r="E8590" s="1705" t="s">
        <v>39</v>
      </c>
    </row>
    <row r="8591" spans="1:5" ht="15" customHeight="1" x14ac:dyDescent="0.35">
      <c r="A8591" s="1705">
        <v>73600</v>
      </c>
      <c r="B8591" s="1706">
        <v>0.16</v>
      </c>
      <c r="C8591" s="100" t="s">
        <v>59</v>
      </c>
      <c r="E8591" s="1705" t="s">
        <v>39</v>
      </c>
    </row>
    <row r="8592" spans="1:5" ht="15" customHeight="1" x14ac:dyDescent="0.35">
      <c r="A8592" s="1705">
        <v>73600</v>
      </c>
      <c r="B8592" s="1706">
        <v>0.16</v>
      </c>
      <c r="C8592" s="100" t="s">
        <v>60</v>
      </c>
      <c r="E8592" s="1705" t="s">
        <v>39</v>
      </c>
    </row>
    <row r="8593" spans="1:5" ht="15" customHeight="1" x14ac:dyDescent="0.35">
      <c r="A8593" s="1705">
        <v>73600</v>
      </c>
      <c r="B8593" s="1706">
        <v>0.16</v>
      </c>
      <c r="C8593" s="100" t="s">
        <v>221</v>
      </c>
      <c r="E8593" s="1705" t="s">
        <v>182</v>
      </c>
    </row>
    <row r="8594" spans="1:5" ht="15" customHeight="1" x14ac:dyDescent="0.35">
      <c r="A8594" s="1705">
        <v>73600</v>
      </c>
      <c r="B8594" s="1706">
        <v>0.16</v>
      </c>
      <c r="C8594" s="100" t="s">
        <v>222</v>
      </c>
      <c r="E8594" s="1705" t="s">
        <v>182</v>
      </c>
    </row>
    <row r="8595" spans="1:5" ht="15" customHeight="1" x14ac:dyDescent="0.35">
      <c r="A8595" s="1705">
        <v>73600</v>
      </c>
      <c r="B8595" s="1737">
        <v>0.16</v>
      </c>
      <c r="C8595" s="100" t="s">
        <v>572</v>
      </c>
      <c r="E8595" s="1705" t="s">
        <v>532</v>
      </c>
    </row>
    <row r="8596" spans="1:5" ht="15" customHeight="1" x14ac:dyDescent="0.35">
      <c r="A8596" s="1705">
        <v>73600</v>
      </c>
      <c r="B8596" s="1706">
        <v>0.16</v>
      </c>
      <c r="C8596" s="89" t="s">
        <v>13921</v>
      </c>
      <c r="E8596" s="100" t="s">
        <v>875</v>
      </c>
    </row>
    <row r="8597" spans="1:5" ht="15" customHeight="1" x14ac:dyDescent="0.35">
      <c r="A8597" s="1705">
        <v>73600</v>
      </c>
      <c r="B8597" s="1706">
        <v>0.16</v>
      </c>
      <c r="C8597" s="100" t="s">
        <v>1643</v>
      </c>
      <c r="E8597" s="1705" t="s">
        <v>875</v>
      </c>
    </row>
    <row r="8598" spans="1:5" ht="15" customHeight="1" x14ac:dyDescent="0.35">
      <c r="A8598" s="1705">
        <v>73600</v>
      </c>
      <c r="B8598" s="1706">
        <v>0.16</v>
      </c>
      <c r="C8598" s="100" t="s">
        <v>1644</v>
      </c>
      <c r="E8598" s="1705" t="s">
        <v>875</v>
      </c>
    </row>
    <row r="8599" spans="1:5" ht="15" customHeight="1" x14ac:dyDescent="0.35">
      <c r="A8599" s="1705">
        <v>73600</v>
      </c>
      <c r="B8599" s="1706">
        <v>0.16</v>
      </c>
      <c r="C8599" s="89" t="s">
        <v>1644</v>
      </c>
      <c r="E8599" s="100" t="s">
        <v>875</v>
      </c>
    </row>
    <row r="8600" spans="1:5" ht="15" customHeight="1" x14ac:dyDescent="0.35">
      <c r="A8600" s="1705">
        <v>73600</v>
      </c>
      <c r="B8600" s="1706">
        <v>0.16</v>
      </c>
      <c r="C8600" s="100" t="s">
        <v>8509</v>
      </c>
      <c r="E8600" s="1705" t="s">
        <v>875</v>
      </c>
    </row>
    <row r="8601" spans="1:5" ht="15" customHeight="1" x14ac:dyDescent="0.35">
      <c r="A8601" s="1705">
        <v>73600</v>
      </c>
      <c r="B8601" s="1706">
        <v>0.16</v>
      </c>
      <c r="C8601" s="100" t="s">
        <v>8510</v>
      </c>
      <c r="E8601" s="1705" t="s">
        <v>875</v>
      </c>
    </row>
    <row r="8602" spans="1:5" ht="15" customHeight="1" x14ac:dyDescent="0.35">
      <c r="A8602" s="1705">
        <v>73600</v>
      </c>
      <c r="B8602" s="1706">
        <v>0.16</v>
      </c>
      <c r="C8602" s="89" t="s">
        <v>13922</v>
      </c>
      <c r="E8602" s="100" t="s">
        <v>875</v>
      </c>
    </row>
    <row r="8603" spans="1:5" ht="15" customHeight="1" x14ac:dyDescent="0.35">
      <c r="A8603" s="1705">
        <v>73600</v>
      </c>
      <c r="B8603" s="1706">
        <v>0.16</v>
      </c>
      <c r="C8603" s="100" t="s">
        <v>910</v>
      </c>
      <c r="E8603" s="1705" t="s">
        <v>879</v>
      </c>
    </row>
    <row r="8604" spans="1:5" ht="15" customHeight="1" x14ac:dyDescent="0.35">
      <c r="A8604" s="1705">
        <v>73600</v>
      </c>
      <c r="B8604" s="1706">
        <v>0.16</v>
      </c>
      <c r="C8604" s="100" t="s">
        <v>911</v>
      </c>
      <c r="E8604" s="1705" t="s">
        <v>879</v>
      </c>
    </row>
    <row r="8605" spans="1:5" ht="15" customHeight="1" x14ac:dyDescent="0.35">
      <c r="A8605" s="1705">
        <v>73600</v>
      </c>
      <c r="B8605" s="1706">
        <v>0.16</v>
      </c>
      <c r="C8605" s="100" t="s">
        <v>1303</v>
      </c>
      <c r="E8605" s="1705" t="s">
        <v>1280</v>
      </c>
    </row>
    <row r="8606" spans="1:5" ht="15" customHeight="1" x14ac:dyDescent="0.35">
      <c r="A8606" s="1705">
        <v>73600</v>
      </c>
      <c r="B8606" s="1706">
        <v>0.16</v>
      </c>
      <c r="C8606" s="100" t="s">
        <v>1304</v>
      </c>
      <c r="E8606" s="1705" t="s">
        <v>1280</v>
      </c>
    </row>
    <row r="8607" spans="1:5" ht="15" customHeight="1" x14ac:dyDescent="0.35">
      <c r="A8607" s="1705">
        <v>73600</v>
      </c>
      <c r="B8607" s="1706">
        <v>0.16</v>
      </c>
      <c r="C8607" s="89" t="s">
        <v>1779</v>
      </c>
      <c r="E8607" s="1705" t="s">
        <v>1755</v>
      </c>
    </row>
    <row r="8608" spans="1:5" ht="15" customHeight="1" x14ac:dyDescent="0.35">
      <c r="A8608" s="1705">
        <v>73600</v>
      </c>
      <c r="B8608" s="1706">
        <v>0.16</v>
      </c>
      <c r="C8608" s="89" t="s">
        <v>1780</v>
      </c>
      <c r="E8608" s="1705" t="s">
        <v>1755</v>
      </c>
    </row>
    <row r="8609" spans="1:9" ht="15" customHeight="1" x14ac:dyDescent="0.35">
      <c r="A8609" s="1705">
        <v>73600</v>
      </c>
      <c r="B8609" s="1706">
        <v>0.16</v>
      </c>
      <c r="C8609" s="100" t="s">
        <v>2263</v>
      </c>
      <c r="E8609" s="1705" t="s">
        <v>2237</v>
      </c>
    </row>
    <row r="8610" spans="1:9" ht="15" customHeight="1" x14ac:dyDescent="0.35">
      <c r="A8610" s="1705">
        <v>73600</v>
      </c>
      <c r="B8610" s="1706">
        <v>0.16</v>
      </c>
      <c r="C8610" s="100" t="s">
        <v>2264</v>
      </c>
      <c r="E8610" s="1705" t="s">
        <v>2237</v>
      </c>
    </row>
    <row r="8611" spans="1:9" ht="15" customHeight="1" x14ac:dyDescent="0.35">
      <c r="A8611" s="1705">
        <v>73600</v>
      </c>
      <c r="B8611" s="1706">
        <v>0.16</v>
      </c>
      <c r="C8611" s="100" t="s">
        <v>3039</v>
      </c>
      <c r="E8611" s="1705" t="s">
        <v>2994</v>
      </c>
    </row>
    <row r="8612" spans="1:9" ht="15" customHeight="1" x14ac:dyDescent="0.35">
      <c r="A8612" s="1705">
        <v>73600</v>
      </c>
      <c r="B8612" s="1706">
        <v>0.16</v>
      </c>
      <c r="C8612" s="100" t="s">
        <v>3040</v>
      </c>
      <c r="E8612" s="1705" t="s">
        <v>2994</v>
      </c>
    </row>
    <row r="8613" spans="1:9" ht="15" customHeight="1" x14ac:dyDescent="0.35">
      <c r="A8613" s="1705">
        <v>73600</v>
      </c>
      <c r="B8613" s="1706">
        <v>0.16</v>
      </c>
      <c r="C8613" s="1705" t="s">
        <v>3041</v>
      </c>
      <c r="E8613" s="1705" t="s">
        <v>2994</v>
      </c>
    </row>
    <row r="8614" spans="1:9" ht="15" customHeight="1" x14ac:dyDescent="0.35">
      <c r="A8614" s="1705">
        <v>73600</v>
      </c>
      <c r="B8614" s="1706">
        <v>0.16</v>
      </c>
      <c r="C8614" s="100" t="s">
        <v>4642</v>
      </c>
      <c r="E8614" s="100" t="s">
        <v>4609</v>
      </c>
    </row>
    <row r="8615" spans="1:9" ht="15" customHeight="1" x14ac:dyDescent="0.35">
      <c r="A8615" s="1705">
        <v>73600</v>
      </c>
      <c r="B8615" s="1706">
        <v>0.16</v>
      </c>
      <c r="C8615" s="100" t="s">
        <v>4643</v>
      </c>
      <c r="E8615" s="100" t="s">
        <v>4609</v>
      </c>
    </row>
    <row r="8616" spans="1:9" ht="15" customHeight="1" x14ac:dyDescent="0.35">
      <c r="A8616" s="1705">
        <v>73600</v>
      </c>
      <c r="B8616" s="1706">
        <v>0.16</v>
      </c>
      <c r="C8616" s="1705" t="s">
        <v>4968</v>
      </c>
      <c r="E8616" s="100" t="s">
        <v>4946</v>
      </c>
    </row>
    <row r="8617" spans="1:9" ht="15" customHeight="1" x14ac:dyDescent="0.35">
      <c r="A8617" s="1705">
        <v>73600</v>
      </c>
      <c r="B8617" s="1706">
        <v>0.16</v>
      </c>
      <c r="C8617" s="1705" t="s">
        <v>4969</v>
      </c>
      <c r="E8617" s="100" t="s">
        <v>4946</v>
      </c>
    </row>
    <row r="8618" spans="1:9" ht="15" customHeight="1" x14ac:dyDescent="0.35">
      <c r="A8618" s="1705">
        <v>73600</v>
      </c>
      <c r="B8618" s="1706">
        <v>0.16</v>
      </c>
      <c r="C8618" s="89" t="s">
        <v>910</v>
      </c>
      <c r="E8618" s="100" t="s">
        <v>5155</v>
      </c>
    </row>
    <row r="8619" spans="1:9" ht="15" customHeight="1" x14ac:dyDescent="0.35">
      <c r="A8619" s="1705">
        <v>73600</v>
      </c>
      <c r="B8619" s="1706">
        <v>0.16</v>
      </c>
      <c r="C8619" s="89" t="s">
        <v>911</v>
      </c>
      <c r="E8619" s="100" t="s">
        <v>5155</v>
      </c>
    </row>
    <row r="8620" spans="1:9" ht="15" customHeight="1" x14ac:dyDescent="0.35">
      <c r="A8620" s="1705">
        <v>73600</v>
      </c>
      <c r="B8620" s="1706">
        <v>0.16</v>
      </c>
      <c r="C8620" s="100" t="s">
        <v>5493</v>
      </c>
      <c r="E8620" s="100" t="s">
        <v>5452</v>
      </c>
    </row>
    <row r="8621" spans="1:9" ht="15" customHeight="1" x14ac:dyDescent="0.35">
      <c r="A8621" s="1705">
        <v>73600</v>
      </c>
      <c r="B8621" s="1706">
        <v>0.16</v>
      </c>
      <c r="C8621" s="100" t="s">
        <v>5494</v>
      </c>
      <c r="E8621" s="100" t="s">
        <v>5452</v>
      </c>
      <c r="F8621" s="100"/>
      <c r="I8621" s="100"/>
    </row>
    <row r="8622" spans="1:9" ht="15" customHeight="1" x14ac:dyDescent="0.35">
      <c r="A8622" s="1705">
        <v>73600</v>
      </c>
      <c r="B8622" s="1706">
        <v>0.16</v>
      </c>
      <c r="C8622" s="100" t="s">
        <v>5716</v>
      </c>
      <c r="E8622" s="100" t="s">
        <v>5695</v>
      </c>
    </row>
    <row r="8623" spans="1:9" ht="15" customHeight="1" x14ac:dyDescent="0.35">
      <c r="A8623" s="1705">
        <v>73600</v>
      </c>
      <c r="B8623" s="1706">
        <v>0.16</v>
      </c>
      <c r="C8623" s="100" t="s">
        <v>5717</v>
      </c>
      <c r="E8623" s="100" t="s">
        <v>5695</v>
      </c>
    </row>
    <row r="8624" spans="1:9" ht="15" customHeight="1" x14ac:dyDescent="0.35">
      <c r="A8624" s="1705">
        <v>73600</v>
      </c>
      <c r="B8624" s="1706">
        <v>0.16</v>
      </c>
      <c r="C8624" s="89" t="s">
        <v>4642</v>
      </c>
      <c r="E8624" s="100" t="s">
        <v>5912</v>
      </c>
    </row>
    <row r="8625" spans="1:5" ht="15" customHeight="1" x14ac:dyDescent="0.35">
      <c r="A8625" s="1705">
        <v>73600</v>
      </c>
      <c r="B8625" s="1706">
        <v>0.16</v>
      </c>
      <c r="C8625" s="89" t="s">
        <v>4643</v>
      </c>
      <c r="E8625" s="100" t="s">
        <v>5912</v>
      </c>
    </row>
    <row r="8626" spans="1:5" ht="15" customHeight="1" x14ac:dyDescent="0.35">
      <c r="A8626" s="1705">
        <v>73600</v>
      </c>
      <c r="B8626" s="1706">
        <v>0.16</v>
      </c>
      <c r="C8626" s="100" t="s">
        <v>5954</v>
      </c>
      <c r="E8626" s="100" t="s">
        <v>5923</v>
      </c>
    </row>
    <row r="8627" spans="1:5" ht="15" customHeight="1" x14ac:dyDescent="0.35">
      <c r="A8627" s="1705">
        <v>73600</v>
      </c>
      <c r="B8627" s="1706">
        <v>0.16</v>
      </c>
      <c r="C8627" s="100" t="s">
        <v>5955</v>
      </c>
      <c r="E8627" s="100" t="s">
        <v>5923</v>
      </c>
    </row>
    <row r="8628" spans="1:5" ht="15" customHeight="1" x14ac:dyDescent="0.35">
      <c r="A8628" s="1705">
        <v>73600</v>
      </c>
      <c r="B8628" s="1706">
        <v>0.16</v>
      </c>
      <c r="C8628" s="100" t="s">
        <v>6146</v>
      </c>
      <c r="E8628" s="100" t="s">
        <v>6110</v>
      </c>
    </row>
    <row r="8629" spans="1:5" ht="15" customHeight="1" x14ac:dyDescent="0.35">
      <c r="A8629" s="1705">
        <v>73600</v>
      </c>
      <c r="B8629" s="1706">
        <v>0.16</v>
      </c>
      <c r="C8629" s="89" t="s">
        <v>6147</v>
      </c>
      <c r="E8629" s="100" t="s">
        <v>6110</v>
      </c>
    </row>
    <row r="8630" spans="1:5" ht="15" customHeight="1" x14ac:dyDescent="0.35">
      <c r="A8630" s="1705">
        <v>73600</v>
      </c>
      <c r="B8630" s="1706">
        <v>0.16</v>
      </c>
      <c r="C8630" s="1705" t="s">
        <v>6508</v>
      </c>
      <c r="E8630" s="100" t="s">
        <v>6503</v>
      </c>
    </row>
    <row r="8631" spans="1:5" ht="15" customHeight="1" x14ac:dyDescent="0.35">
      <c r="A8631" s="1705">
        <v>73600</v>
      </c>
      <c r="B8631" s="1706">
        <v>0.16</v>
      </c>
      <c r="C8631" s="1705" t="s">
        <v>6509</v>
      </c>
      <c r="E8631" s="100" t="s">
        <v>6503</v>
      </c>
    </row>
    <row r="8632" spans="1:5" ht="15" customHeight="1" x14ac:dyDescent="0.35">
      <c r="A8632" s="1705">
        <v>73600</v>
      </c>
      <c r="B8632" s="1706">
        <v>0.16</v>
      </c>
      <c r="C8632" s="89" t="s">
        <v>7015</v>
      </c>
      <c r="E8632" s="1705" t="s">
        <v>6965</v>
      </c>
    </row>
    <row r="8633" spans="1:5" ht="15" customHeight="1" x14ac:dyDescent="0.35">
      <c r="A8633" s="1705">
        <v>73600</v>
      </c>
      <c r="B8633" s="1706">
        <v>0.16</v>
      </c>
      <c r="C8633" s="89" t="s">
        <v>7016</v>
      </c>
      <c r="E8633" s="1705" t="s">
        <v>6965</v>
      </c>
    </row>
    <row r="8634" spans="1:5" ht="15" customHeight="1" x14ac:dyDescent="0.35">
      <c r="A8634" s="1705">
        <v>73600</v>
      </c>
      <c r="B8634" s="1706">
        <v>0.16</v>
      </c>
      <c r="C8634" s="89" t="s">
        <v>7017</v>
      </c>
      <c r="E8634" s="1705" t="s">
        <v>6965</v>
      </c>
    </row>
    <row r="8635" spans="1:5" ht="15" customHeight="1" x14ac:dyDescent="0.35">
      <c r="A8635" s="1705">
        <v>73600</v>
      </c>
      <c r="B8635" s="1706">
        <v>0.16</v>
      </c>
      <c r="C8635" s="89" t="s">
        <v>7343</v>
      </c>
      <c r="E8635" s="1705" t="s">
        <v>7410</v>
      </c>
    </row>
    <row r="8636" spans="1:5" ht="15" customHeight="1" x14ac:dyDescent="0.35">
      <c r="A8636" s="1705">
        <v>73600</v>
      </c>
      <c r="B8636" s="1706">
        <v>0.16</v>
      </c>
      <c r="C8636" s="89" t="s">
        <v>7344</v>
      </c>
      <c r="E8636" s="1705" t="s">
        <v>7410</v>
      </c>
    </row>
    <row r="8637" spans="1:5" ht="15" customHeight="1" x14ac:dyDescent="0.35">
      <c r="A8637" s="1705">
        <v>73600</v>
      </c>
      <c r="B8637" s="1706">
        <v>0.16</v>
      </c>
      <c r="C8637" s="100" t="s">
        <v>7456</v>
      </c>
      <c r="E8637" s="1705" t="s">
        <v>7428</v>
      </c>
    </row>
    <row r="8638" spans="1:5" ht="15" customHeight="1" x14ac:dyDescent="0.35">
      <c r="A8638" s="1705">
        <v>73600</v>
      </c>
      <c r="B8638" s="1706">
        <v>0.16</v>
      </c>
      <c r="C8638" s="100" t="s">
        <v>7457</v>
      </c>
      <c r="E8638" s="1705" t="s">
        <v>7428</v>
      </c>
    </row>
    <row r="8639" spans="1:5" ht="15" customHeight="1" x14ac:dyDescent="0.35">
      <c r="A8639" s="1705">
        <v>73600</v>
      </c>
      <c r="B8639" s="1706">
        <v>0.16</v>
      </c>
      <c r="C8639" s="1705" t="s">
        <v>7994</v>
      </c>
      <c r="E8639" s="100" t="s">
        <v>7979</v>
      </c>
    </row>
    <row r="8640" spans="1:5" ht="15" customHeight="1" x14ac:dyDescent="0.35">
      <c r="A8640" s="1705">
        <v>73600</v>
      </c>
      <c r="B8640" s="1706">
        <v>0.16</v>
      </c>
      <c r="C8640" s="89" t="s">
        <v>7995</v>
      </c>
      <c r="E8640" s="100" t="s">
        <v>7979</v>
      </c>
    </row>
    <row r="8641" spans="1:5" ht="15" customHeight="1" x14ac:dyDescent="0.35">
      <c r="A8641" s="1705">
        <v>73600</v>
      </c>
      <c r="B8641" s="1706">
        <v>0.16</v>
      </c>
      <c r="C8641" s="100" t="s">
        <v>8406</v>
      </c>
      <c r="E8641" s="100" t="s">
        <v>8381</v>
      </c>
    </row>
    <row r="8642" spans="1:5" ht="15" customHeight="1" x14ac:dyDescent="0.35">
      <c r="A8642" s="1705">
        <v>73600</v>
      </c>
      <c r="B8642" s="1706">
        <v>0.16</v>
      </c>
      <c r="C8642" s="100" t="s">
        <v>8407</v>
      </c>
      <c r="E8642" s="100" t="s">
        <v>8381</v>
      </c>
    </row>
    <row r="8643" spans="1:5" ht="15" customHeight="1" x14ac:dyDescent="0.35">
      <c r="A8643" s="1705">
        <v>73600</v>
      </c>
      <c r="B8643" s="1706">
        <v>0.16</v>
      </c>
      <c r="C8643" s="100" t="s">
        <v>8730</v>
      </c>
      <c r="E8643" s="1705" t="s">
        <v>8689</v>
      </c>
    </row>
    <row r="8644" spans="1:5" ht="15" customHeight="1" x14ac:dyDescent="0.35">
      <c r="A8644" s="1705">
        <v>73600</v>
      </c>
      <c r="B8644" s="1706">
        <v>0.16</v>
      </c>
      <c r="C8644" s="89" t="s">
        <v>8731</v>
      </c>
      <c r="E8644" s="1705" t="s">
        <v>8689</v>
      </c>
    </row>
    <row r="8645" spans="1:5" ht="15" customHeight="1" x14ac:dyDescent="0.35">
      <c r="A8645" s="1705">
        <v>73600</v>
      </c>
      <c r="B8645" s="1706">
        <v>0.16</v>
      </c>
      <c r="C8645" s="89" t="s">
        <v>8732</v>
      </c>
      <c r="E8645" s="1705" t="s">
        <v>8689</v>
      </c>
    </row>
    <row r="8646" spans="1:5" ht="15" customHeight="1" x14ac:dyDescent="0.35">
      <c r="A8646" s="1705">
        <v>73600</v>
      </c>
      <c r="B8646" s="1706">
        <v>0.16</v>
      </c>
      <c r="C8646" s="100" t="s">
        <v>8733</v>
      </c>
      <c r="E8646" s="1705" t="s">
        <v>8689</v>
      </c>
    </row>
    <row r="8647" spans="1:5" ht="15" customHeight="1" x14ac:dyDescent="0.35">
      <c r="A8647" s="1705">
        <v>73600</v>
      </c>
      <c r="B8647" s="1706">
        <v>0.16</v>
      </c>
      <c r="C8647" s="100" t="s">
        <v>9163</v>
      </c>
      <c r="E8647" s="1738" t="s">
        <v>9126</v>
      </c>
    </row>
    <row r="8648" spans="1:5" ht="15" customHeight="1" x14ac:dyDescent="0.35">
      <c r="A8648" s="1705">
        <v>73600</v>
      </c>
      <c r="B8648" s="1706">
        <v>0.16</v>
      </c>
      <c r="C8648" s="100" t="s">
        <v>9164</v>
      </c>
      <c r="E8648" s="1738" t="s">
        <v>9126</v>
      </c>
    </row>
    <row r="8649" spans="1:5" ht="15" customHeight="1" x14ac:dyDescent="0.35">
      <c r="A8649" s="1705">
        <v>73600</v>
      </c>
      <c r="B8649" s="1706">
        <v>0.16</v>
      </c>
      <c r="C8649" s="100" t="s">
        <v>9644</v>
      </c>
      <c r="E8649" s="1705" t="s">
        <v>9583</v>
      </c>
    </row>
    <row r="8650" spans="1:5" ht="15" customHeight="1" x14ac:dyDescent="0.35">
      <c r="A8650" s="1705">
        <v>73600</v>
      </c>
      <c r="B8650" s="1706">
        <v>0.16</v>
      </c>
      <c r="C8650" s="100" t="s">
        <v>9645</v>
      </c>
      <c r="E8650" s="1705" t="s">
        <v>9583</v>
      </c>
    </row>
    <row r="8651" spans="1:5" ht="15" customHeight="1" x14ac:dyDescent="0.35">
      <c r="A8651" s="1705">
        <v>73600</v>
      </c>
      <c r="B8651" s="1706">
        <v>0.16</v>
      </c>
      <c r="C8651" s="89" t="s">
        <v>10395</v>
      </c>
      <c r="E8651" s="1705" t="s">
        <v>10273</v>
      </c>
    </row>
    <row r="8652" spans="1:5" ht="15" customHeight="1" x14ac:dyDescent="0.35">
      <c r="A8652" s="1705">
        <v>73600</v>
      </c>
      <c r="B8652" s="1706">
        <v>0.16</v>
      </c>
      <c r="C8652" s="89" t="s">
        <v>10396</v>
      </c>
      <c r="E8652" s="1705" t="s">
        <v>10273</v>
      </c>
    </row>
    <row r="8653" spans="1:5" ht="15" customHeight="1" x14ac:dyDescent="0.35">
      <c r="A8653" s="1705">
        <v>73600</v>
      </c>
      <c r="B8653" s="1706">
        <v>0.16</v>
      </c>
      <c r="C8653" s="100" t="s">
        <v>6509</v>
      </c>
      <c r="E8653" s="1705" t="s">
        <v>10273</v>
      </c>
    </row>
    <row r="8654" spans="1:5" ht="15" customHeight="1" x14ac:dyDescent="0.35">
      <c r="A8654" s="1705">
        <v>73600</v>
      </c>
      <c r="B8654" s="1706">
        <v>0.16</v>
      </c>
      <c r="C8654" s="89" t="s">
        <v>10397</v>
      </c>
      <c r="E8654" s="1705" t="s">
        <v>10273</v>
      </c>
    </row>
    <row r="8655" spans="1:5" ht="15" customHeight="1" x14ac:dyDescent="0.35">
      <c r="A8655" s="1705">
        <v>73600</v>
      </c>
      <c r="B8655" s="1706">
        <v>0.16</v>
      </c>
      <c r="C8655" s="89" t="s">
        <v>10398</v>
      </c>
      <c r="E8655" s="1705" t="s">
        <v>10273</v>
      </c>
    </row>
    <row r="8656" spans="1:5" ht="15" customHeight="1" x14ac:dyDescent="0.35">
      <c r="A8656" s="1705">
        <v>73600</v>
      </c>
      <c r="B8656" s="1706">
        <v>0.16</v>
      </c>
      <c r="C8656" s="89" t="s">
        <v>10399</v>
      </c>
      <c r="E8656" s="1705" t="s">
        <v>10273</v>
      </c>
    </row>
    <row r="8657" spans="1:5" ht="15" customHeight="1" x14ac:dyDescent="0.35">
      <c r="A8657" s="1705">
        <v>73600</v>
      </c>
      <c r="B8657" s="1706">
        <v>0.16</v>
      </c>
      <c r="C8657" s="89" t="s">
        <v>10400</v>
      </c>
      <c r="E8657" s="1705" t="s">
        <v>10273</v>
      </c>
    </row>
    <row r="8658" spans="1:5" ht="15" customHeight="1" x14ac:dyDescent="0.35">
      <c r="A8658" s="1705">
        <v>73600</v>
      </c>
      <c r="B8658" s="1706">
        <v>0.16</v>
      </c>
      <c r="C8658" s="1705" t="s">
        <v>10401</v>
      </c>
      <c r="E8658" s="1705" t="s">
        <v>10273</v>
      </c>
    </row>
    <row r="8659" spans="1:5" ht="15" customHeight="1" x14ac:dyDescent="0.35">
      <c r="A8659" s="1705">
        <v>73600</v>
      </c>
      <c r="B8659" s="1706">
        <v>0.16</v>
      </c>
      <c r="C8659" s="89" t="s">
        <v>10402</v>
      </c>
      <c r="E8659" s="1705" t="s">
        <v>10273</v>
      </c>
    </row>
    <row r="8660" spans="1:5" ht="15" customHeight="1" x14ac:dyDescent="0.35">
      <c r="A8660" s="1705">
        <v>73600</v>
      </c>
      <c r="B8660" s="1706">
        <v>0.16</v>
      </c>
      <c r="C8660" s="89" t="s">
        <v>10403</v>
      </c>
      <c r="E8660" s="1705" t="s">
        <v>10273</v>
      </c>
    </row>
    <row r="8661" spans="1:5" ht="15" customHeight="1" x14ac:dyDescent="0.35">
      <c r="A8661" s="1705">
        <v>73600</v>
      </c>
      <c r="B8661" s="1706">
        <v>0.16</v>
      </c>
      <c r="C8661" s="1705" t="s">
        <v>10404</v>
      </c>
      <c r="E8661" s="1705" t="s">
        <v>10273</v>
      </c>
    </row>
    <row r="8662" spans="1:5" ht="15" customHeight="1" x14ac:dyDescent="0.35">
      <c r="A8662" s="1705">
        <v>73600</v>
      </c>
      <c r="B8662" s="1706">
        <v>0.16</v>
      </c>
      <c r="C8662" s="100" t="s">
        <v>10405</v>
      </c>
      <c r="E8662" s="1705" t="s">
        <v>10273</v>
      </c>
    </row>
    <row r="8663" spans="1:5" ht="15" customHeight="1" x14ac:dyDescent="0.35">
      <c r="A8663" s="1705">
        <v>73600</v>
      </c>
      <c r="B8663" s="1706">
        <v>0.16</v>
      </c>
      <c r="C8663" s="1705" t="s">
        <v>10406</v>
      </c>
      <c r="E8663" s="1705" t="s">
        <v>10273</v>
      </c>
    </row>
    <row r="8664" spans="1:5" ht="15" customHeight="1" x14ac:dyDescent="0.35">
      <c r="A8664" s="1705">
        <v>73600</v>
      </c>
      <c r="B8664" s="1706">
        <v>0.16</v>
      </c>
      <c r="C8664" s="89" t="s">
        <v>10407</v>
      </c>
      <c r="E8664" s="1705" t="s">
        <v>10273</v>
      </c>
    </row>
    <row r="8665" spans="1:5" ht="15" customHeight="1" x14ac:dyDescent="0.35">
      <c r="A8665" s="1705">
        <v>73600</v>
      </c>
      <c r="B8665" s="1706">
        <v>0.16</v>
      </c>
      <c r="C8665" s="1705" t="s">
        <v>10408</v>
      </c>
      <c r="E8665" s="1705" t="s">
        <v>10273</v>
      </c>
    </row>
    <row r="8666" spans="1:5" ht="15" customHeight="1" x14ac:dyDescent="0.35">
      <c r="A8666" s="1705">
        <v>73600</v>
      </c>
      <c r="B8666" s="1706">
        <v>0.16</v>
      </c>
      <c r="C8666" s="89" t="s">
        <v>10409</v>
      </c>
      <c r="E8666" s="1705" t="s">
        <v>10273</v>
      </c>
    </row>
    <row r="8667" spans="1:5" ht="15" customHeight="1" x14ac:dyDescent="0.35">
      <c r="A8667" s="1705">
        <v>73600</v>
      </c>
      <c r="B8667" s="1706">
        <v>0.16</v>
      </c>
      <c r="C8667" s="100" t="s">
        <v>3767</v>
      </c>
      <c r="E8667" s="100" t="s">
        <v>12088</v>
      </c>
    </row>
    <row r="8668" spans="1:5" ht="15" customHeight="1" x14ac:dyDescent="0.35">
      <c r="A8668" s="1705">
        <v>73600</v>
      </c>
      <c r="B8668" s="1706">
        <v>0.16</v>
      </c>
      <c r="C8668" s="100" t="s">
        <v>3768</v>
      </c>
      <c r="E8668" s="100" t="s">
        <v>12088</v>
      </c>
    </row>
    <row r="8669" spans="1:5" ht="15" customHeight="1" x14ac:dyDescent="0.35">
      <c r="A8669" s="1705">
        <v>73600</v>
      </c>
      <c r="B8669" s="1706">
        <v>0.16</v>
      </c>
      <c r="C8669" s="1705" t="s">
        <v>10485</v>
      </c>
      <c r="E8669" s="1705" t="s">
        <v>12542</v>
      </c>
    </row>
    <row r="8670" spans="1:5" ht="15" customHeight="1" x14ac:dyDescent="0.35">
      <c r="A8670" s="1705">
        <v>73600</v>
      </c>
      <c r="B8670" s="1706">
        <v>0.16</v>
      </c>
      <c r="C8670" s="1705" t="s">
        <v>12613</v>
      </c>
      <c r="E8670" s="1705" t="s">
        <v>12542</v>
      </c>
    </row>
    <row r="8671" spans="1:5" ht="15" customHeight="1" x14ac:dyDescent="0.35">
      <c r="A8671" s="1705">
        <v>73600</v>
      </c>
      <c r="B8671" s="1706">
        <v>0.16</v>
      </c>
      <c r="C8671" s="100" t="s">
        <v>12614</v>
      </c>
      <c r="E8671" s="1705" t="s">
        <v>12542</v>
      </c>
    </row>
    <row r="8672" spans="1:5" ht="15" customHeight="1" x14ac:dyDescent="0.35">
      <c r="A8672" s="1705">
        <v>73600</v>
      </c>
      <c r="B8672" s="1706">
        <v>0.16</v>
      </c>
      <c r="C8672" s="100" t="s">
        <v>12615</v>
      </c>
      <c r="E8672" s="1705" t="s">
        <v>12542</v>
      </c>
    </row>
    <row r="8673" spans="1:5" ht="15" customHeight="1" x14ac:dyDescent="0.35">
      <c r="A8673" s="1705">
        <v>73600</v>
      </c>
      <c r="B8673" s="1706">
        <v>0.16</v>
      </c>
      <c r="C8673" s="89" t="s">
        <v>12616</v>
      </c>
      <c r="E8673" s="1705" t="s">
        <v>12542</v>
      </c>
    </row>
    <row r="8674" spans="1:5" ht="15" customHeight="1" x14ac:dyDescent="0.35">
      <c r="A8674" s="1705">
        <v>73600</v>
      </c>
      <c r="B8674" s="1706">
        <v>0.16</v>
      </c>
      <c r="C8674" s="89" t="s">
        <v>12617</v>
      </c>
      <c r="E8674" s="1705" t="s">
        <v>12542</v>
      </c>
    </row>
    <row r="8675" spans="1:5" ht="15" customHeight="1" x14ac:dyDescent="0.35">
      <c r="A8675" s="1705">
        <v>73600</v>
      </c>
      <c r="B8675" s="1706">
        <v>0.16</v>
      </c>
      <c r="C8675" s="89" t="s">
        <v>12618</v>
      </c>
      <c r="E8675" s="1705" t="s">
        <v>12542</v>
      </c>
    </row>
    <row r="8676" spans="1:5" ht="15" customHeight="1" x14ac:dyDescent="0.35">
      <c r="A8676" s="1705">
        <v>73600</v>
      </c>
      <c r="B8676" s="1706">
        <v>0.16</v>
      </c>
      <c r="C8676" s="89" t="s">
        <v>12619</v>
      </c>
      <c r="E8676" s="1705" t="s">
        <v>12542</v>
      </c>
    </row>
    <row r="8677" spans="1:5" ht="15" customHeight="1" x14ac:dyDescent="0.35">
      <c r="A8677" s="1705">
        <v>73600</v>
      </c>
      <c r="B8677" s="1706">
        <v>0.16</v>
      </c>
      <c r="C8677" s="100" t="s">
        <v>3767</v>
      </c>
      <c r="E8677" s="1705" t="s">
        <v>13383</v>
      </c>
    </row>
    <row r="8678" spans="1:5" ht="15" customHeight="1" x14ac:dyDescent="0.35">
      <c r="A8678" s="1705">
        <v>73600</v>
      </c>
      <c r="B8678" s="1706">
        <v>0.16</v>
      </c>
      <c r="C8678" s="100" t="s">
        <v>3768</v>
      </c>
      <c r="E8678" s="1705" t="s">
        <v>13383</v>
      </c>
    </row>
    <row r="8679" spans="1:5" ht="15" customHeight="1" x14ac:dyDescent="0.35">
      <c r="A8679" s="1705">
        <v>73600</v>
      </c>
      <c r="B8679" s="1706">
        <v>0.16</v>
      </c>
      <c r="C8679" s="100" t="s">
        <v>13614</v>
      </c>
      <c r="E8679" s="1705" t="s">
        <v>13580</v>
      </c>
    </row>
    <row r="8680" spans="1:5" ht="15" customHeight="1" x14ac:dyDescent="0.35">
      <c r="A8680" s="1705">
        <v>73600</v>
      </c>
      <c r="B8680" s="1706">
        <v>0.16</v>
      </c>
      <c r="C8680" s="100" t="s">
        <v>13615</v>
      </c>
      <c r="E8680" s="1705" t="s">
        <v>13580</v>
      </c>
    </row>
    <row r="8681" spans="1:5" ht="15" customHeight="1" x14ac:dyDescent="0.35">
      <c r="A8681" s="1705">
        <v>73610</v>
      </c>
      <c r="B8681" s="1706">
        <v>0.17</v>
      </c>
      <c r="C8681" s="100" t="s">
        <v>2712</v>
      </c>
      <c r="E8681" s="1705" t="s">
        <v>19</v>
      </c>
    </row>
    <row r="8682" spans="1:5" ht="15" customHeight="1" x14ac:dyDescent="0.35">
      <c r="A8682" s="1705">
        <v>73610</v>
      </c>
      <c r="B8682" s="1706">
        <v>0.17</v>
      </c>
      <c r="C8682" s="100" t="s">
        <v>2713</v>
      </c>
      <c r="E8682" s="1705" t="s">
        <v>19</v>
      </c>
    </row>
    <row r="8683" spans="1:5" ht="15" customHeight="1" x14ac:dyDescent="0.35">
      <c r="A8683" s="1705">
        <v>73610</v>
      </c>
      <c r="B8683" s="1706">
        <v>0.17</v>
      </c>
      <c r="C8683" s="100" t="s">
        <v>79</v>
      </c>
      <c r="E8683" s="1705" t="s">
        <v>39</v>
      </c>
    </row>
    <row r="8684" spans="1:5" ht="15" customHeight="1" x14ac:dyDescent="0.35">
      <c r="A8684" s="1705">
        <v>73610</v>
      </c>
      <c r="B8684" s="1706">
        <v>0.17</v>
      </c>
      <c r="C8684" s="100" t="s">
        <v>80</v>
      </c>
      <c r="E8684" s="1705" t="s">
        <v>39</v>
      </c>
    </row>
    <row r="8685" spans="1:5" ht="15" customHeight="1" x14ac:dyDescent="0.35">
      <c r="A8685" s="1705">
        <v>73610</v>
      </c>
      <c r="B8685" s="1706">
        <v>0.17</v>
      </c>
      <c r="C8685" s="100" t="s">
        <v>81</v>
      </c>
      <c r="E8685" s="1705" t="s">
        <v>39</v>
      </c>
    </row>
    <row r="8686" spans="1:5" ht="15" customHeight="1" x14ac:dyDescent="0.35">
      <c r="A8686" s="1705">
        <v>73610</v>
      </c>
      <c r="B8686" s="1706">
        <v>0.17</v>
      </c>
      <c r="C8686" s="100" t="s">
        <v>82</v>
      </c>
      <c r="E8686" s="1705" t="s">
        <v>39</v>
      </c>
    </row>
    <row r="8687" spans="1:5" ht="15" customHeight="1" x14ac:dyDescent="0.35">
      <c r="A8687" s="1705">
        <v>73610</v>
      </c>
      <c r="B8687" s="1706">
        <v>0.17</v>
      </c>
      <c r="C8687" s="100" t="s">
        <v>83</v>
      </c>
      <c r="E8687" s="1705" t="s">
        <v>39</v>
      </c>
    </row>
    <row r="8688" spans="1:5" ht="15" customHeight="1" x14ac:dyDescent="0.35">
      <c r="A8688" s="1705">
        <v>73610</v>
      </c>
      <c r="B8688" s="1706">
        <v>0.17</v>
      </c>
      <c r="C8688" s="100" t="s">
        <v>247</v>
      </c>
      <c r="E8688" s="1705" t="s">
        <v>182</v>
      </c>
    </row>
    <row r="8689" spans="1:5" ht="15" customHeight="1" x14ac:dyDescent="0.35">
      <c r="A8689" s="1705">
        <v>73610</v>
      </c>
      <c r="B8689" s="1706">
        <v>0.17</v>
      </c>
      <c r="C8689" s="100" t="s">
        <v>248</v>
      </c>
      <c r="E8689" s="1705" t="s">
        <v>182</v>
      </c>
    </row>
    <row r="8690" spans="1:5" ht="15" customHeight="1" x14ac:dyDescent="0.35">
      <c r="A8690" s="1705">
        <v>73610</v>
      </c>
      <c r="B8690" s="1706">
        <v>0.17</v>
      </c>
      <c r="C8690" s="100" t="s">
        <v>249</v>
      </c>
      <c r="E8690" s="1705" t="s">
        <v>182</v>
      </c>
    </row>
    <row r="8691" spans="1:5" ht="15" customHeight="1" x14ac:dyDescent="0.35">
      <c r="A8691" s="1705">
        <v>73610</v>
      </c>
      <c r="B8691" s="1706">
        <v>0.17</v>
      </c>
      <c r="C8691" s="100" t="s">
        <v>250</v>
      </c>
      <c r="E8691" s="1705" t="s">
        <v>182</v>
      </c>
    </row>
    <row r="8692" spans="1:5" ht="15" customHeight="1" x14ac:dyDescent="0.35">
      <c r="A8692" s="1747">
        <v>73610</v>
      </c>
      <c r="B8692" s="1745">
        <v>0.17</v>
      </c>
      <c r="C8692" s="1746" t="s">
        <v>591</v>
      </c>
      <c r="E8692" s="1705" t="s">
        <v>532</v>
      </c>
    </row>
    <row r="8693" spans="1:5" ht="15" customHeight="1" x14ac:dyDescent="0.35">
      <c r="A8693" s="1747">
        <v>73610</v>
      </c>
      <c r="B8693" s="1745">
        <v>0.17</v>
      </c>
      <c r="C8693" s="1746" t="s">
        <v>592</v>
      </c>
      <c r="E8693" s="1705" t="s">
        <v>532</v>
      </c>
    </row>
    <row r="8694" spans="1:5" ht="15" customHeight="1" x14ac:dyDescent="0.35">
      <c r="A8694" s="1705">
        <v>73610</v>
      </c>
      <c r="B8694" s="1706">
        <v>0.17</v>
      </c>
      <c r="C8694" s="100" t="s">
        <v>797</v>
      </c>
      <c r="E8694" s="1705" t="s">
        <v>770</v>
      </c>
    </row>
    <row r="8695" spans="1:5" ht="15" customHeight="1" x14ac:dyDescent="0.35">
      <c r="A8695" s="1705">
        <v>73610</v>
      </c>
      <c r="B8695" s="1706">
        <v>0.17</v>
      </c>
      <c r="C8695" s="100" t="s">
        <v>798</v>
      </c>
      <c r="E8695" s="1705" t="s">
        <v>770</v>
      </c>
    </row>
    <row r="8696" spans="1:5" ht="15" customHeight="1" x14ac:dyDescent="0.35">
      <c r="A8696" s="1705">
        <v>73610</v>
      </c>
      <c r="B8696" s="1706">
        <v>0.17</v>
      </c>
      <c r="C8696" s="89" t="s">
        <v>13945</v>
      </c>
      <c r="E8696" s="100" t="s">
        <v>875</v>
      </c>
    </row>
    <row r="8697" spans="1:5" ht="15" customHeight="1" x14ac:dyDescent="0.35">
      <c r="A8697" s="1705">
        <v>73610</v>
      </c>
      <c r="B8697" s="1706">
        <v>0.17</v>
      </c>
      <c r="C8697" s="100" t="s">
        <v>1650</v>
      </c>
      <c r="E8697" s="1705" t="s">
        <v>875</v>
      </c>
    </row>
    <row r="8698" spans="1:5" ht="15" customHeight="1" x14ac:dyDescent="0.35">
      <c r="A8698" s="1705">
        <v>73610</v>
      </c>
      <c r="B8698" s="1706">
        <v>0.17</v>
      </c>
      <c r="C8698" s="89" t="s">
        <v>1650</v>
      </c>
      <c r="E8698" s="100" t="s">
        <v>875</v>
      </c>
    </row>
    <row r="8699" spans="1:5" ht="15" customHeight="1" x14ac:dyDescent="0.35">
      <c r="A8699" s="1705">
        <v>73610</v>
      </c>
      <c r="B8699" s="1706">
        <v>0.17</v>
      </c>
      <c r="C8699" s="100" t="s">
        <v>8521</v>
      </c>
      <c r="E8699" s="1705" t="s">
        <v>875</v>
      </c>
    </row>
    <row r="8700" spans="1:5" ht="15" customHeight="1" x14ac:dyDescent="0.35">
      <c r="A8700" s="1705">
        <v>73610</v>
      </c>
      <c r="B8700" s="1706">
        <v>0.17</v>
      </c>
      <c r="C8700" s="100" t="s">
        <v>8522</v>
      </c>
      <c r="E8700" s="1705" t="s">
        <v>875</v>
      </c>
    </row>
    <row r="8701" spans="1:5" ht="15" customHeight="1" x14ac:dyDescent="0.35">
      <c r="A8701" s="1705">
        <v>73610</v>
      </c>
      <c r="B8701" s="1706">
        <v>0.17</v>
      </c>
      <c r="C8701" s="89" t="s">
        <v>13946</v>
      </c>
      <c r="E8701" s="100" t="s">
        <v>875</v>
      </c>
    </row>
    <row r="8702" spans="1:5" ht="15" customHeight="1" x14ac:dyDescent="0.35">
      <c r="A8702" s="1705">
        <v>73610</v>
      </c>
      <c r="B8702" s="1706">
        <v>0.17</v>
      </c>
      <c r="C8702" s="100" t="s">
        <v>1651</v>
      </c>
      <c r="E8702" s="1705" t="s">
        <v>875</v>
      </c>
    </row>
    <row r="8703" spans="1:5" ht="15" customHeight="1" x14ac:dyDescent="0.35">
      <c r="A8703" s="1705">
        <v>73610</v>
      </c>
      <c r="B8703" s="1706">
        <v>0.17</v>
      </c>
      <c r="C8703" s="100" t="s">
        <v>932</v>
      </c>
      <c r="E8703" s="1705" t="s">
        <v>879</v>
      </c>
    </row>
    <row r="8704" spans="1:5" ht="15" customHeight="1" x14ac:dyDescent="0.35">
      <c r="A8704" s="1705">
        <v>73610</v>
      </c>
      <c r="B8704" s="1706">
        <v>0.17</v>
      </c>
      <c r="C8704" s="100" t="s">
        <v>933</v>
      </c>
      <c r="E8704" s="1705" t="s">
        <v>879</v>
      </c>
    </row>
    <row r="8705" spans="1:9" ht="15" customHeight="1" x14ac:dyDescent="0.35">
      <c r="A8705" s="1705">
        <v>73610</v>
      </c>
      <c r="B8705" s="1706">
        <v>0.17</v>
      </c>
      <c r="C8705" s="100" t="s">
        <v>1320</v>
      </c>
      <c r="E8705" s="1705" t="s">
        <v>1280</v>
      </c>
    </row>
    <row r="8706" spans="1:9" ht="15" customHeight="1" x14ac:dyDescent="0.35">
      <c r="A8706" s="1705">
        <v>73610</v>
      </c>
      <c r="B8706" s="1706">
        <v>0.17</v>
      </c>
      <c r="C8706" s="100" t="s">
        <v>1321</v>
      </c>
      <c r="E8706" s="1705" t="s">
        <v>1280</v>
      </c>
    </row>
    <row r="8707" spans="1:9" ht="15" customHeight="1" x14ac:dyDescent="0.35">
      <c r="A8707" s="1705">
        <v>73610</v>
      </c>
      <c r="B8707" s="1706">
        <v>0.17</v>
      </c>
      <c r="C8707" s="1705" t="s">
        <v>1475</v>
      </c>
      <c r="E8707" s="1705" t="s">
        <v>1433</v>
      </c>
    </row>
    <row r="8708" spans="1:9" ht="15" customHeight="1" x14ac:dyDescent="0.35">
      <c r="A8708" s="1705">
        <v>73610</v>
      </c>
      <c r="B8708" s="1706">
        <v>0.17</v>
      </c>
      <c r="C8708" s="1705" t="s">
        <v>1476</v>
      </c>
      <c r="E8708" s="1705" t="s">
        <v>1433</v>
      </c>
    </row>
    <row r="8709" spans="1:9" ht="15" customHeight="1" x14ac:dyDescent="0.35">
      <c r="A8709" s="1705">
        <v>73610</v>
      </c>
      <c r="B8709" s="1706">
        <v>0.17</v>
      </c>
      <c r="C8709" s="1705" t="s">
        <v>1477</v>
      </c>
      <c r="E8709" s="1705" t="s">
        <v>1433</v>
      </c>
    </row>
    <row r="8710" spans="1:9" ht="15" customHeight="1" x14ac:dyDescent="0.35">
      <c r="A8710" s="1705">
        <v>73610</v>
      </c>
      <c r="B8710" s="1706">
        <v>0.17</v>
      </c>
      <c r="C8710" s="1705" t="s">
        <v>1478</v>
      </c>
      <c r="E8710" s="1705" t="s">
        <v>1433</v>
      </c>
    </row>
    <row r="8711" spans="1:9" ht="15" customHeight="1" x14ac:dyDescent="0.35">
      <c r="A8711" s="1705">
        <v>73610</v>
      </c>
      <c r="B8711" s="1706">
        <v>0.17</v>
      </c>
      <c r="C8711" s="89" t="s">
        <v>1795</v>
      </c>
      <c r="E8711" s="1705" t="s">
        <v>1755</v>
      </c>
    </row>
    <row r="8712" spans="1:9" ht="15" customHeight="1" x14ac:dyDescent="0.35">
      <c r="A8712" s="1705">
        <v>73610</v>
      </c>
      <c r="B8712" s="1706">
        <v>0.17</v>
      </c>
      <c r="C8712" s="89" t="s">
        <v>1796</v>
      </c>
      <c r="E8712" s="1705" t="s">
        <v>1755</v>
      </c>
    </row>
    <row r="8713" spans="1:9" ht="15" customHeight="1" x14ac:dyDescent="0.35">
      <c r="A8713" s="1705">
        <v>73610</v>
      </c>
      <c r="B8713" s="1706">
        <v>0.17</v>
      </c>
      <c r="C8713" s="100" t="s">
        <v>2281</v>
      </c>
      <c r="E8713" s="1705" t="s">
        <v>2237</v>
      </c>
      <c r="F8713" s="100"/>
      <c r="I8713" s="100"/>
    </row>
    <row r="8714" spans="1:9" ht="15" customHeight="1" x14ac:dyDescent="0.35">
      <c r="A8714" s="1705">
        <v>73610</v>
      </c>
      <c r="B8714" s="1706">
        <v>0.17</v>
      </c>
      <c r="C8714" s="100" t="s">
        <v>2282</v>
      </c>
      <c r="E8714" s="1705" t="s">
        <v>2237</v>
      </c>
      <c r="F8714" s="100"/>
      <c r="I8714" s="100"/>
    </row>
    <row r="8715" spans="1:9" ht="15" customHeight="1" x14ac:dyDescent="0.35">
      <c r="A8715" s="1705">
        <v>73610</v>
      </c>
      <c r="B8715" s="1706">
        <v>0.17</v>
      </c>
      <c r="C8715" s="100" t="s">
        <v>3068</v>
      </c>
      <c r="E8715" s="1705" t="s">
        <v>2994</v>
      </c>
    </row>
    <row r="8716" spans="1:9" ht="15" customHeight="1" x14ac:dyDescent="0.35">
      <c r="A8716" s="1705">
        <v>73610</v>
      </c>
      <c r="B8716" s="1706">
        <v>0.17</v>
      </c>
      <c r="C8716" s="100" t="s">
        <v>3069</v>
      </c>
      <c r="E8716" s="1705" t="s">
        <v>2994</v>
      </c>
    </row>
    <row r="8717" spans="1:9" ht="15" customHeight="1" x14ac:dyDescent="0.35">
      <c r="A8717" s="1705">
        <v>73610</v>
      </c>
      <c r="B8717" s="1706">
        <v>0.17</v>
      </c>
      <c r="C8717" s="100" t="s">
        <v>3070</v>
      </c>
      <c r="E8717" s="1705" t="s">
        <v>2994</v>
      </c>
    </row>
    <row r="8718" spans="1:9" ht="15" customHeight="1" x14ac:dyDescent="0.35">
      <c r="A8718" s="1705">
        <v>73610</v>
      </c>
      <c r="B8718" s="1706">
        <v>0.17</v>
      </c>
      <c r="C8718" s="89" t="s">
        <v>4321</v>
      </c>
      <c r="E8718" s="1705" t="s">
        <v>4266</v>
      </c>
    </row>
    <row r="8719" spans="1:9" ht="15" customHeight="1" x14ac:dyDescent="0.35">
      <c r="A8719" s="1705">
        <v>73610</v>
      </c>
      <c r="B8719" s="1706">
        <v>0.17</v>
      </c>
      <c r="C8719" s="89" t="s">
        <v>4322</v>
      </c>
      <c r="E8719" s="1705" t="s">
        <v>4266</v>
      </c>
    </row>
    <row r="8720" spans="1:9" ht="15" customHeight="1" x14ac:dyDescent="0.35">
      <c r="A8720" s="1705">
        <v>73610</v>
      </c>
      <c r="B8720" s="1706">
        <v>0.17</v>
      </c>
      <c r="C8720" s="100" t="s">
        <v>4660</v>
      </c>
      <c r="E8720" s="100" t="s">
        <v>4609</v>
      </c>
    </row>
    <row r="8721" spans="1:9" ht="15" customHeight="1" x14ac:dyDescent="0.35">
      <c r="A8721" s="1705">
        <v>73610</v>
      </c>
      <c r="B8721" s="1706">
        <v>0.17</v>
      </c>
      <c r="C8721" s="100" t="s">
        <v>4661</v>
      </c>
      <c r="E8721" s="100" t="s">
        <v>4609</v>
      </c>
    </row>
    <row r="8722" spans="1:9" ht="15" customHeight="1" x14ac:dyDescent="0.35">
      <c r="A8722" s="1705">
        <v>73610</v>
      </c>
      <c r="B8722" s="1706">
        <v>0.17</v>
      </c>
      <c r="C8722" s="100" t="s">
        <v>4982</v>
      </c>
      <c r="E8722" s="100" t="s">
        <v>4946</v>
      </c>
    </row>
    <row r="8723" spans="1:9" ht="15" customHeight="1" x14ac:dyDescent="0.35">
      <c r="A8723" s="1705">
        <v>73610</v>
      </c>
      <c r="B8723" s="1706">
        <v>0.17</v>
      </c>
      <c r="C8723" s="1705" t="s">
        <v>4983</v>
      </c>
      <c r="E8723" s="100" t="s">
        <v>4946</v>
      </c>
    </row>
    <row r="8724" spans="1:9" ht="15" customHeight="1" x14ac:dyDescent="0.35">
      <c r="A8724" s="1705">
        <v>73610</v>
      </c>
      <c r="B8724" s="1706">
        <v>0.17</v>
      </c>
      <c r="C8724" s="100" t="s">
        <v>4984</v>
      </c>
      <c r="E8724" s="100" t="s">
        <v>4946</v>
      </c>
    </row>
    <row r="8725" spans="1:9" ht="15" customHeight="1" x14ac:dyDescent="0.35">
      <c r="A8725" s="1705">
        <v>73610</v>
      </c>
      <c r="B8725" s="1706">
        <v>0.17</v>
      </c>
      <c r="C8725" s="89" t="s">
        <v>5212</v>
      </c>
      <c r="E8725" s="100" t="s">
        <v>5155</v>
      </c>
    </row>
    <row r="8726" spans="1:9" ht="15" customHeight="1" x14ac:dyDescent="0.35">
      <c r="A8726" s="1705">
        <v>73610</v>
      </c>
      <c r="B8726" s="1706">
        <v>0.17</v>
      </c>
      <c r="C8726" s="89" t="s">
        <v>5213</v>
      </c>
      <c r="E8726" s="100" t="s">
        <v>5155</v>
      </c>
    </row>
    <row r="8727" spans="1:9" ht="15" customHeight="1" x14ac:dyDescent="0.35">
      <c r="A8727" s="1705">
        <v>73610</v>
      </c>
      <c r="B8727" s="1706">
        <v>0.17</v>
      </c>
      <c r="C8727" s="100" t="s">
        <v>5511</v>
      </c>
      <c r="E8727" s="100" t="s">
        <v>5452</v>
      </c>
      <c r="F8727" s="100"/>
      <c r="I8727" s="100"/>
    </row>
    <row r="8728" spans="1:9" ht="15" customHeight="1" x14ac:dyDescent="0.35">
      <c r="A8728" s="1705">
        <v>73610</v>
      </c>
      <c r="B8728" s="1706">
        <v>0.17</v>
      </c>
      <c r="C8728" s="100" t="s">
        <v>5512</v>
      </c>
      <c r="E8728" s="100" t="s">
        <v>5452</v>
      </c>
    </row>
    <row r="8729" spans="1:9" ht="15" customHeight="1" x14ac:dyDescent="0.35">
      <c r="A8729" s="1705">
        <v>73610</v>
      </c>
      <c r="B8729" s="1706">
        <v>0.17</v>
      </c>
      <c r="C8729" s="100" t="s">
        <v>797</v>
      </c>
      <c r="E8729" s="100" t="s">
        <v>5695</v>
      </c>
    </row>
    <row r="8730" spans="1:9" ht="15" customHeight="1" x14ac:dyDescent="0.35">
      <c r="A8730" s="1705">
        <v>73610</v>
      </c>
      <c r="B8730" s="1706">
        <v>0.17</v>
      </c>
      <c r="C8730" s="100" t="s">
        <v>798</v>
      </c>
      <c r="E8730" s="100" t="s">
        <v>5695</v>
      </c>
    </row>
    <row r="8731" spans="1:9" ht="15" customHeight="1" x14ac:dyDescent="0.35">
      <c r="A8731" s="1705">
        <v>73610</v>
      </c>
      <c r="B8731" s="1706">
        <v>0.17</v>
      </c>
      <c r="C8731" s="89" t="s">
        <v>4660</v>
      </c>
      <c r="E8731" s="100" t="s">
        <v>5912</v>
      </c>
    </row>
    <row r="8732" spans="1:9" ht="15" customHeight="1" x14ac:dyDescent="0.35">
      <c r="A8732" s="1705">
        <v>73610</v>
      </c>
      <c r="B8732" s="1706">
        <v>0.17</v>
      </c>
      <c r="C8732" s="89" t="s">
        <v>4661</v>
      </c>
      <c r="E8732" s="100" t="s">
        <v>5912</v>
      </c>
    </row>
    <row r="8733" spans="1:9" ht="15" customHeight="1" x14ac:dyDescent="0.35">
      <c r="A8733" s="1705">
        <v>73610</v>
      </c>
      <c r="B8733" s="1706">
        <v>0.17</v>
      </c>
      <c r="C8733" s="100" t="s">
        <v>797</v>
      </c>
      <c r="E8733" s="100" t="s">
        <v>5923</v>
      </c>
    </row>
    <row r="8734" spans="1:9" ht="15" customHeight="1" x14ac:dyDescent="0.35">
      <c r="A8734" s="1705">
        <v>73610</v>
      </c>
      <c r="B8734" s="1706">
        <v>0.17</v>
      </c>
      <c r="C8734" s="100" t="s">
        <v>798</v>
      </c>
      <c r="E8734" s="100" t="s">
        <v>5923</v>
      </c>
    </row>
    <row r="8735" spans="1:9" ht="15" customHeight="1" x14ac:dyDescent="0.35">
      <c r="A8735" s="1705">
        <v>73610</v>
      </c>
      <c r="B8735" s="1706">
        <v>0.17</v>
      </c>
      <c r="C8735" s="89" t="s">
        <v>6179</v>
      </c>
      <c r="E8735" s="100" t="s">
        <v>6110</v>
      </c>
    </row>
    <row r="8736" spans="1:9" ht="15" customHeight="1" x14ac:dyDescent="0.35">
      <c r="A8736" s="1705">
        <v>73610</v>
      </c>
      <c r="B8736" s="1706">
        <v>0.17</v>
      </c>
      <c r="C8736" s="89" t="s">
        <v>6180</v>
      </c>
      <c r="E8736" s="100" t="s">
        <v>6110</v>
      </c>
    </row>
    <row r="8737" spans="1:5" ht="15" customHeight="1" x14ac:dyDescent="0.35">
      <c r="A8737" s="1705">
        <v>73610</v>
      </c>
      <c r="B8737" s="1706">
        <v>0.17</v>
      </c>
      <c r="C8737" s="100" t="s">
        <v>6517</v>
      </c>
      <c r="E8737" s="100" t="s">
        <v>6503</v>
      </c>
    </row>
    <row r="8738" spans="1:5" ht="15" customHeight="1" x14ac:dyDescent="0.35">
      <c r="A8738" s="1705">
        <v>73610</v>
      </c>
      <c r="B8738" s="1706">
        <v>0.17</v>
      </c>
      <c r="C8738" s="100" t="s">
        <v>6518</v>
      </c>
      <c r="E8738" s="100" t="s">
        <v>6503</v>
      </c>
    </row>
    <row r="8739" spans="1:5" ht="15" customHeight="1" x14ac:dyDescent="0.35">
      <c r="A8739" s="1705">
        <v>73610</v>
      </c>
      <c r="B8739" s="1706">
        <v>0.17</v>
      </c>
      <c r="C8739" s="100" t="s">
        <v>6519</v>
      </c>
      <c r="E8739" s="100" t="s">
        <v>6503</v>
      </c>
    </row>
    <row r="8740" spans="1:5" ht="15" customHeight="1" x14ac:dyDescent="0.35">
      <c r="A8740" s="1705">
        <v>73610</v>
      </c>
      <c r="B8740" s="1706">
        <v>0.17</v>
      </c>
      <c r="C8740" s="100" t="s">
        <v>6520</v>
      </c>
      <c r="E8740" s="100" t="s">
        <v>6503</v>
      </c>
    </row>
    <row r="8741" spans="1:5" ht="15" customHeight="1" x14ac:dyDescent="0.35">
      <c r="A8741" s="1705">
        <v>73610</v>
      </c>
      <c r="B8741" s="1706">
        <v>0.17</v>
      </c>
      <c r="C8741" s="100" t="s">
        <v>6520</v>
      </c>
      <c r="E8741" s="100" t="s">
        <v>6503</v>
      </c>
    </row>
    <row r="8742" spans="1:5" ht="15" customHeight="1" x14ac:dyDescent="0.35">
      <c r="A8742" s="1705">
        <v>73610</v>
      </c>
      <c r="B8742" s="1706">
        <v>0.17</v>
      </c>
      <c r="C8742" s="89" t="s">
        <v>7045</v>
      </c>
      <c r="E8742" s="1705" t="s">
        <v>6965</v>
      </c>
    </row>
    <row r="8743" spans="1:5" ht="15" customHeight="1" x14ac:dyDescent="0.35">
      <c r="A8743" s="1705">
        <v>73610</v>
      </c>
      <c r="B8743" s="1706">
        <v>0.17</v>
      </c>
      <c r="C8743" s="100" t="s">
        <v>7046</v>
      </c>
      <c r="E8743" s="1705" t="s">
        <v>6965</v>
      </c>
    </row>
    <row r="8744" spans="1:5" ht="15" customHeight="1" x14ac:dyDescent="0.35">
      <c r="A8744" s="1705">
        <v>73610</v>
      </c>
      <c r="B8744" s="1706">
        <v>0.17</v>
      </c>
      <c r="C8744" s="100" t="s">
        <v>7047</v>
      </c>
      <c r="E8744" s="1705" t="s">
        <v>6965</v>
      </c>
    </row>
    <row r="8745" spans="1:5" ht="15" customHeight="1" x14ac:dyDescent="0.35">
      <c r="A8745" s="1705">
        <v>73610</v>
      </c>
      <c r="B8745" s="1706">
        <v>0.17</v>
      </c>
      <c r="C8745" s="89" t="s">
        <v>7353</v>
      </c>
      <c r="E8745" s="1705" t="s">
        <v>7410</v>
      </c>
    </row>
    <row r="8746" spans="1:5" ht="15" customHeight="1" x14ac:dyDescent="0.35">
      <c r="A8746" s="1705">
        <v>73610</v>
      </c>
      <c r="B8746" s="1706">
        <v>0.17</v>
      </c>
      <c r="C8746" s="89" t="s">
        <v>7354</v>
      </c>
      <c r="E8746" s="1705" t="s">
        <v>7410</v>
      </c>
    </row>
    <row r="8747" spans="1:5" ht="15" customHeight="1" x14ac:dyDescent="0.35">
      <c r="A8747" s="1705">
        <v>73610</v>
      </c>
      <c r="B8747" s="1706">
        <v>0.17</v>
      </c>
      <c r="C8747" s="100" t="s">
        <v>7478</v>
      </c>
      <c r="E8747" s="1705" t="s">
        <v>7428</v>
      </c>
    </row>
    <row r="8748" spans="1:5" ht="15" customHeight="1" x14ac:dyDescent="0.35">
      <c r="A8748" s="1705">
        <v>73610</v>
      </c>
      <c r="B8748" s="1706">
        <v>0.17</v>
      </c>
      <c r="C8748" s="100" t="s">
        <v>7479</v>
      </c>
      <c r="E8748" s="1705" t="s">
        <v>7428</v>
      </c>
    </row>
    <row r="8749" spans="1:5" ht="15" customHeight="1" x14ac:dyDescent="0.35">
      <c r="A8749" s="1705">
        <v>73610</v>
      </c>
      <c r="B8749" s="1706">
        <v>0.17</v>
      </c>
      <c r="C8749" s="1705" t="s">
        <v>8003</v>
      </c>
      <c r="E8749" s="100" t="s">
        <v>7979</v>
      </c>
    </row>
    <row r="8750" spans="1:5" ht="15" customHeight="1" x14ac:dyDescent="0.35">
      <c r="A8750" s="1705">
        <v>73610</v>
      </c>
      <c r="B8750" s="1706">
        <v>0.17</v>
      </c>
      <c r="C8750" s="1705" t="s">
        <v>8004</v>
      </c>
      <c r="E8750" s="100" t="s">
        <v>7979</v>
      </c>
    </row>
    <row r="8751" spans="1:5" ht="15" customHeight="1" x14ac:dyDescent="0.35">
      <c r="A8751" s="1705">
        <v>73610</v>
      </c>
      <c r="B8751" s="1706">
        <v>0.17</v>
      </c>
      <c r="C8751" s="100" t="s">
        <v>8419</v>
      </c>
      <c r="E8751" s="100" t="s">
        <v>8381</v>
      </c>
    </row>
    <row r="8752" spans="1:5" ht="15" customHeight="1" x14ac:dyDescent="0.35">
      <c r="A8752" s="1705">
        <v>73610</v>
      </c>
      <c r="B8752" s="1706">
        <v>0.17</v>
      </c>
      <c r="C8752" s="100" t="s">
        <v>8420</v>
      </c>
      <c r="E8752" s="100" t="s">
        <v>8381</v>
      </c>
    </row>
    <row r="8753" spans="1:5" ht="15" customHeight="1" x14ac:dyDescent="0.35">
      <c r="A8753" s="1705">
        <v>73610</v>
      </c>
      <c r="B8753" s="1706">
        <v>0.17</v>
      </c>
      <c r="C8753" s="100" t="s">
        <v>8760</v>
      </c>
      <c r="E8753" s="1705" t="s">
        <v>8689</v>
      </c>
    </row>
    <row r="8754" spans="1:5" ht="15" customHeight="1" x14ac:dyDescent="0.35">
      <c r="A8754" s="1705">
        <v>73610</v>
      </c>
      <c r="B8754" s="1706">
        <v>0.17</v>
      </c>
      <c r="C8754" s="89" t="s">
        <v>8761</v>
      </c>
      <c r="E8754" s="1705" t="s">
        <v>8689</v>
      </c>
    </row>
    <row r="8755" spans="1:5" ht="15" customHeight="1" x14ac:dyDescent="0.35">
      <c r="A8755" s="1705">
        <v>73610</v>
      </c>
      <c r="B8755" s="1706">
        <v>0.17</v>
      </c>
      <c r="C8755" s="89" t="s">
        <v>8762</v>
      </c>
      <c r="E8755" s="1705" t="s">
        <v>8689</v>
      </c>
    </row>
    <row r="8756" spans="1:5" ht="15" customHeight="1" x14ac:dyDescent="0.35">
      <c r="A8756" s="1705">
        <v>73610</v>
      </c>
      <c r="B8756" s="1706">
        <v>0.17</v>
      </c>
      <c r="C8756" s="89" t="s">
        <v>8763</v>
      </c>
      <c r="E8756" s="1705" t="s">
        <v>8689</v>
      </c>
    </row>
    <row r="8757" spans="1:5" ht="15" customHeight="1" x14ac:dyDescent="0.35">
      <c r="A8757" s="1705">
        <v>73610</v>
      </c>
      <c r="B8757" s="1706">
        <v>0.17</v>
      </c>
      <c r="C8757" s="89" t="s">
        <v>8764</v>
      </c>
      <c r="E8757" s="1705" t="s">
        <v>8689</v>
      </c>
    </row>
    <row r="8758" spans="1:5" ht="15" customHeight="1" x14ac:dyDescent="0.35">
      <c r="A8758" s="1705">
        <v>73610</v>
      </c>
      <c r="B8758" s="1706">
        <v>0.17</v>
      </c>
      <c r="C8758" s="89" t="s">
        <v>9199</v>
      </c>
      <c r="E8758" s="1738" t="s">
        <v>9126</v>
      </c>
    </row>
    <row r="8759" spans="1:5" ht="15" customHeight="1" x14ac:dyDescent="0.35">
      <c r="A8759" s="1705">
        <v>73610</v>
      </c>
      <c r="B8759" s="1706">
        <v>0.17</v>
      </c>
      <c r="C8759" s="89" t="s">
        <v>9200</v>
      </c>
      <c r="E8759" s="1738" t="s">
        <v>9126</v>
      </c>
    </row>
    <row r="8760" spans="1:5" ht="15" customHeight="1" x14ac:dyDescent="0.35">
      <c r="A8760" s="1705">
        <v>73610</v>
      </c>
      <c r="B8760" s="1706">
        <v>0.17</v>
      </c>
      <c r="C8760" s="89" t="s">
        <v>9201</v>
      </c>
      <c r="E8760" s="1738" t="s">
        <v>9126</v>
      </c>
    </row>
    <row r="8761" spans="1:5" ht="15" customHeight="1" x14ac:dyDescent="0.35">
      <c r="A8761" s="1705">
        <v>73610</v>
      </c>
      <c r="B8761" s="1706">
        <v>0.17</v>
      </c>
      <c r="C8761" s="89" t="s">
        <v>9202</v>
      </c>
      <c r="E8761" s="1738" t="s">
        <v>9126</v>
      </c>
    </row>
    <row r="8762" spans="1:5" ht="15" customHeight="1" x14ac:dyDescent="0.35">
      <c r="A8762" s="1705">
        <v>73610</v>
      </c>
      <c r="B8762" s="1706">
        <v>0.17</v>
      </c>
      <c r="C8762" s="89" t="s">
        <v>9203</v>
      </c>
      <c r="E8762" s="1738" t="s">
        <v>9126</v>
      </c>
    </row>
    <row r="8763" spans="1:5" ht="15" customHeight="1" x14ac:dyDescent="0.35">
      <c r="A8763" s="1705">
        <v>73610</v>
      </c>
      <c r="B8763" s="1706">
        <v>0.17</v>
      </c>
      <c r="C8763" s="89" t="s">
        <v>9204</v>
      </c>
      <c r="E8763" s="1738" t="s">
        <v>9126</v>
      </c>
    </row>
    <row r="8764" spans="1:5" ht="15" customHeight="1" x14ac:dyDescent="0.35">
      <c r="A8764" s="1705">
        <v>73610</v>
      </c>
      <c r="B8764" s="1706">
        <v>0.17</v>
      </c>
      <c r="C8764" s="100" t="s">
        <v>9667</v>
      </c>
      <c r="E8764" s="1705" t="s">
        <v>9583</v>
      </c>
    </row>
    <row r="8765" spans="1:5" ht="15" customHeight="1" x14ac:dyDescent="0.35">
      <c r="A8765" s="1705">
        <v>73610</v>
      </c>
      <c r="B8765" s="1706">
        <v>0.17</v>
      </c>
      <c r="C8765" s="100" t="s">
        <v>9668</v>
      </c>
      <c r="E8765" s="1705" t="s">
        <v>9583</v>
      </c>
    </row>
    <row r="8766" spans="1:5" ht="15" customHeight="1" x14ac:dyDescent="0.35">
      <c r="A8766" s="1705">
        <v>73610</v>
      </c>
      <c r="B8766" s="1706">
        <v>0.17</v>
      </c>
      <c r="C8766" s="89" t="s">
        <v>10484</v>
      </c>
      <c r="E8766" s="1705" t="s">
        <v>10273</v>
      </c>
    </row>
    <row r="8767" spans="1:5" ht="15" customHeight="1" x14ac:dyDescent="0.35">
      <c r="A8767" s="1705">
        <v>73610</v>
      </c>
      <c r="B8767" s="1706">
        <v>0.17</v>
      </c>
      <c r="C8767" s="89" t="s">
        <v>10485</v>
      </c>
      <c r="E8767" s="1705" t="s">
        <v>10273</v>
      </c>
    </row>
    <row r="8768" spans="1:5" ht="15.65" customHeight="1" x14ac:dyDescent="0.35">
      <c r="A8768" s="1705">
        <v>73610</v>
      </c>
      <c r="B8768" s="1706">
        <v>0.17</v>
      </c>
      <c r="C8768" s="89" t="s">
        <v>10486</v>
      </c>
      <c r="E8768" s="1705" t="s">
        <v>10273</v>
      </c>
    </row>
    <row r="8769" spans="1:5" ht="15" customHeight="1" x14ac:dyDescent="0.35">
      <c r="A8769" s="1705">
        <v>73610</v>
      </c>
      <c r="B8769" s="1706">
        <v>0.17</v>
      </c>
      <c r="C8769" s="1705" t="s">
        <v>10487</v>
      </c>
      <c r="E8769" s="1705" t="s">
        <v>10273</v>
      </c>
    </row>
    <row r="8770" spans="1:5" ht="15" customHeight="1" x14ac:dyDescent="0.35">
      <c r="A8770" s="1705">
        <v>73610</v>
      </c>
      <c r="B8770" s="1706">
        <v>0.17</v>
      </c>
      <c r="C8770" s="1705" t="s">
        <v>10488</v>
      </c>
      <c r="E8770" s="1705" t="s">
        <v>10273</v>
      </c>
    </row>
    <row r="8771" spans="1:5" ht="15" customHeight="1" x14ac:dyDescent="0.35">
      <c r="A8771" s="1705">
        <v>73610</v>
      </c>
      <c r="B8771" s="1706">
        <v>0.17</v>
      </c>
      <c r="C8771" s="89" t="s">
        <v>10489</v>
      </c>
      <c r="E8771" s="1705" t="s">
        <v>10273</v>
      </c>
    </row>
    <row r="8772" spans="1:5" ht="15" customHeight="1" x14ac:dyDescent="0.35">
      <c r="A8772" s="1705">
        <v>73610</v>
      </c>
      <c r="B8772" s="1706">
        <v>0.17</v>
      </c>
      <c r="C8772" s="89" t="s">
        <v>10490</v>
      </c>
      <c r="E8772" s="1705" t="s">
        <v>10273</v>
      </c>
    </row>
    <row r="8773" spans="1:5" ht="15" customHeight="1" x14ac:dyDescent="0.35">
      <c r="A8773" s="1705">
        <v>73610</v>
      </c>
      <c r="B8773" s="1706">
        <v>0.17</v>
      </c>
      <c r="C8773" s="89" t="s">
        <v>10491</v>
      </c>
      <c r="E8773" s="1705" t="s">
        <v>10273</v>
      </c>
    </row>
    <row r="8774" spans="1:5" ht="15" customHeight="1" x14ac:dyDescent="0.35">
      <c r="A8774" s="1705">
        <v>73610</v>
      </c>
      <c r="B8774" s="1706">
        <v>0.17</v>
      </c>
      <c r="C8774" s="1705" t="s">
        <v>10492</v>
      </c>
      <c r="E8774" s="1705" t="s">
        <v>10273</v>
      </c>
    </row>
    <row r="8775" spans="1:5" ht="15" customHeight="1" x14ac:dyDescent="0.35">
      <c r="A8775" s="1705">
        <v>73610</v>
      </c>
      <c r="B8775" s="1706">
        <v>0.17</v>
      </c>
      <c r="C8775" s="89" t="s">
        <v>10493</v>
      </c>
      <c r="E8775" s="1705" t="s">
        <v>10273</v>
      </c>
    </row>
    <row r="8776" spans="1:5" ht="15.65" customHeight="1" x14ac:dyDescent="0.35">
      <c r="A8776" s="1705">
        <v>73610</v>
      </c>
      <c r="B8776" s="1706">
        <v>0.17</v>
      </c>
      <c r="C8776" s="89" t="s">
        <v>10494</v>
      </c>
      <c r="E8776" s="1705" t="s">
        <v>10273</v>
      </c>
    </row>
    <row r="8777" spans="1:5" ht="15" customHeight="1" x14ac:dyDescent="0.35">
      <c r="A8777" s="1705">
        <v>73610</v>
      </c>
      <c r="B8777" s="1706">
        <v>0.17</v>
      </c>
      <c r="C8777" s="100" t="s">
        <v>12121</v>
      </c>
      <c r="E8777" s="100" t="s">
        <v>12088</v>
      </c>
    </row>
    <row r="8778" spans="1:5" ht="15" customHeight="1" x14ac:dyDescent="0.35">
      <c r="A8778" s="1705">
        <v>73610</v>
      </c>
      <c r="B8778" s="1706">
        <v>0.17</v>
      </c>
      <c r="C8778" s="100" t="s">
        <v>12122</v>
      </c>
      <c r="E8778" s="100" t="s">
        <v>12088</v>
      </c>
    </row>
    <row r="8779" spans="1:5" ht="15" customHeight="1" x14ac:dyDescent="0.35">
      <c r="A8779" s="1705">
        <v>73610</v>
      </c>
      <c r="B8779" s="1706">
        <v>0.17</v>
      </c>
      <c r="C8779" s="89" t="s">
        <v>12670</v>
      </c>
      <c r="E8779" s="1705" t="s">
        <v>12542</v>
      </c>
    </row>
    <row r="8780" spans="1:5" ht="15" customHeight="1" x14ac:dyDescent="0.35">
      <c r="A8780" s="1705">
        <v>73610</v>
      </c>
      <c r="B8780" s="1706">
        <v>0.17</v>
      </c>
      <c r="C8780" s="89" t="s">
        <v>12671</v>
      </c>
      <c r="E8780" s="1705" t="s">
        <v>12542</v>
      </c>
    </row>
    <row r="8781" spans="1:5" ht="15" customHeight="1" x14ac:dyDescent="0.35">
      <c r="A8781" s="1705">
        <v>73610</v>
      </c>
      <c r="B8781" s="1706">
        <v>0.17</v>
      </c>
      <c r="C8781" s="89" t="s">
        <v>12672</v>
      </c>
      <c r="E8781" s="1705" t="s">
        <v>12542</v>
      </c>
    </row>
    <row r="8782" spans="1:5" ht="15" customHeight="1" x14ac:dyDescent="0.35">
      <c r="A8782" s="1705">
        <v>73610</v>
      </c>
      <c r="B8782" s="1706">
        <v>0.17</v>
      </c>
      <c r="C8782" s="100" t="s">
        <v>12673</v>
      </c>
      <c r="E8782" s="1705" t="s">
        <v>12542</v>
      </c>
    </row>
    <row r="8783" spans="1:5" ht="15" customHeight="1" x14ac:dyDescent="0.35">
      <c r="A8783" s="1705">
        <v>73610</v>
      </c>
      <c r="B8783" s="1706">
        <v>0.17</v>
      </c>
      <c r="C8783" s="89" t="s">
        <v>12674</v>
      </c>
      <c r="E8783" s="1705" t="s">
        <v>12542</v>
      </c>
    </row>
    <row r="8784" spans="1:5" ht="15" customHeight="1" x14ac:dyDescent="0.35">
      <c r="A8784" s="1705">
        <v>73610</v>
      </c>
      <c r="B8784" s="1706">
        <v>0.17</v>
      </c>
      <c r="C8784" s="89" t="s">
        <v>12675</v>
      </c>
      <c r="E8784" s="1705" t="s">
        <v>12542</v>
      </c>
    </row>
    <row r="8785" spans="1:5" ht="15" customHeight="1" x14ac:dyDescent="0.35">
      <c r="A8785" s="1705">
        <v>73610</v>
      </c>
      <c r="B8785" s="1706">
        <v>0.17</v>
      </c>
      <c r="C8785" s="100" t="s">
        <v>12676</v>
      </c>
      <c r="E8785" s="1705" t="s">
        <v>12542</v>
      </c>
    </row>
    <row r="8786" spans="1:5" ht="15" customHeight="1" x14ac:dyDescent="0.35">
      <c r="A8786" s="1705">
        <v>73610</v>
      </c>
      <c r="B8786" s="1706">
        <v>0.17</v>
      </c>
      <c r="C8786" s="89" t="s">
        <v>12677</v>
      </c>
      <c r="E8786" s="1705" t="s">
        <v>12542</v>
      </c>
    </row>
    <row r="8787" spans="1:5" ht="15" customHeight="1" x14ac:dyDescent="0.35">
      <c r="A8787" s="1705">
        <v>73610</v>
      </c>
      <c r="B8787" s="1706">
        <v>0.17</v>
      </c>
      <c r="C8787" s="100" t="s">
        <v>3787</v>
      </c>
      <c r="E8787" s="1705" t="s">
        <v>13383</v>
      </c>
    </row>
    <row r="8788" spans="1:5" ht="15" customHeight="1" x14ac:dyDescent="0.35">
      <c r="A8788" s="1705">
        <v>73610</v>
      </c>
      <c r="B8788" s="1706">
        <v>0.17</v>
      </c>
      <c r="C8788" s="100" t="s">
        <v>3735</v>
      </c>
      <c r="E8788" s="1705" t="s">
        <v>13383</v>
      </c>
    </row>
    <row r="8789" spans="1:5" ht="15" customHeight="1" x14ac:dyDescent="0.35">
      <c r="A8789" s="1705">
        <v>73610</v>
      </c>
      <c r="B8789" s="1706">
        <v>0.17</v>
      </c>
      <c r="C8789" s="100" t="s">
        <v>13633</v>
      </c>
      <c r="E8789" s="1705" t="s">
        <v>13580</v>
      </c>
    </row>
    <row r="8790" spans="1:5" ht="15" customHeight="1" x14ac:dyDescent="0.35">
      <c r="A8790" s="1705">
        <v>73610</v>
      </c>
      <c r="B8790" s="1706">
        <v>0.17</v>
      </c>
      <c r="C8790" s="100" t="s">
        <v>13634</v>
      </c>
      <c r="E8790" s="1705" t="s">
        <v>13580</v>
      </c>
    </row>
    <row r="8791" spans="1:5" ht="15" customHeight="1" x14ac:dyDescent="0.35">
      <c r="A8791" s="1705">
        <v>73615</v>
      </c>
      <c r="B8791" s="1706">
        <v>0.53</v>
      </c>
      <c r="C8791" s="100" t="s">
        <v>2805</v>
      </c>
      <c r="E8791" s="1705" t="s">
        <v>19</v>
      </c>
    </row>
    <row r="8792" spans="1:5" ht="15" customHeight="1" x14ac:dyDescent="0.35">
      <c r="A8792" s="1705">
        <v>73615</v>
      </c>
      <c r="B8792" s="1706">
        <v>0.53</v>
      </c>
      <c r="C8792" s="100" t="s">
        <v>2806</v>
      </c>
      <c r="E8792" s="1705" t="s">
        <v>19</v>
      </c>
    </row>
    <row r="8793" spans="1:5" ht="15" customHeight="1" x14ac:dyDescent="0.35">
      <c r="A8793" s="1705">
        <v>73615</v>
      </c>
      <c r="B8793" s="1706">
        <v>0.53</v>
      </c>
      <c r="C8793" s="100" t="s">
        <v>3232</v>
      </c>
      <c r="E8793" s="1705" t="s">
        <v>2994</v>
      </c>
    </row>
    <row r="8794" spans="1:5" ht="15" customHeight="1" x14ac:dyDescent="0.35">
      <c r="A8794" s="1705">
        <v>73615</v>
      </c>
      <c r="B8794" s="1706">
        <v>0.53</v>
      </c>
      <c r="C8794" s="100" t="s">
        <v>3233</v>
      </c>
      <c r="E8794" s="1705" t="s">
        <v>2994</v>
      </c>
    </row>
    <row r="8795" spans="1:5" ht="15" customHeight="1" x14ac:dyDescent="0.35">
      <c r="A8795" s="1705">
        <v>73615</v>
      </c>
      <c r="B8795" s="1706">
        <v>0.53</v>
      </c>
      <c r="C8795" s="100" t="s">
        <v>7581</v>
      </c>
      <c r="E8795" s="1705" t="s">
        <v>7428</v>
      </c>
    </row>
    <row r="8796" spans="1:5" ht="15" customHeight="1" x14ac:dyDescent="0.35">
      <c r="A8796" s="1705">
        <v>73615</v>
      </c>
      <c r="B8796" s="1706">
        <v>0.53</v>
      </c>
      <c r="C8796" s="100" t="s">
        <v>7582</v>
      </c>
      <c r="E8796" s="1705" t="s">
        <v>7428</v>
      </c>
    </row>
    <row r="8797" spans="1:5" ht="15" customHeight="1" x14ac:dyDescent="0.35">
      <c r="A8797" s="1705">
        <v>73615</v>
      </c>
      <c r="B8797" s="1706">
        <v>0.53</v>
      </c>
      <c r="C8797" s="100" t="s">
        <v>7583</v>
      </c>
      <c r="E8797" s="1705" t="s">
        <v>7428</v>
      </c>
    </row>
    <row r="8798" spans="1:5" ht="15" customHeight="1" x14ac:dyDescent="0.35">
      <c r="A8798" s="1705">
        <v>73615</v>
      </c>
      <c r="B8798" s="1706">
        <v>0.53</v>
      </c>
      <c r="C8798" s="100" t="s">
        <v>9338</v>
      </c>
      <c r="E8798" s="1738" t="s">
        <v>9126</v>
      </c>
    </row>
    <row r="8799" spans="1:5" ht="15" customHeight="1" x14ac:dyDescent="0.35">
      <c r="A8799" s="1705">
        <v>73615</v>
      </c>
      <c r="B8799" s="1706">
        <v>0.53</v>
      </c>
      <c r="C8799" s="100" t="s">
        <v>9339</v>
      </c>
      <c r="E8799" s="1738" t="s">
        <v>9126</v>
      </c>
    </row>
    <row r="8800" spans="1:5" ht="15" customHeight="1" x14ac:dyDescent="0.35">
      <c r="A8800" s="1705">
        <v>73615</v>
      </c>
      <c r="B8800" s="1706">
        <v>0.53</v>
      </c>
      <c r="C8800" s="100" t="s">
        <v>3910</v>
      </c>
      <c r="E8800" s="1705" t="s">
        <v>13383</v>
      </c>
    </row>
    <row r="8801" spans="1:9" ht="15" customHeight="1" x14ac:dyDescent="0.35">
      <c r="A8801" s="1705">
        <v>73615</v>
      </c>
      <c r="B8801" s="1706">
        <v>0.53</v>
      </c>
      <c r="C8801" s="100" t="s">
        <v>3911</v>
      </c>
      <c r="E8801" s="1705" t="s">
        <v>13383</v>
      </c>
    </row>
    <row r="8802" spans="1:9" ht="15" customHeight="1" x14ac:dyDescent="0.35">
      <c r="A8802" s="1705">
        <v>73620</v>
      </c>
      <c r="B8802" s="1706">
        <v>0.16</v>
      </c>
      <c r="C8802" s="100" t="s">
        <v>61</v>
      </c>
      <c r="E8802" s="1705" t="s">
        <v>39</v>
      </c>
    </row>
    <row r="8803" spans="1:9" ht="15" customHeight="1" x14ac:dyDescent="0.35">
      <c r="A8803" s="1705">
        <v>73620</v>
      </c>
      <c r="B8803" s="1706">
        <v>0.16</v>
      </c>
      <c r="C8803" s="100" t="s">
        <v>62</v>
      </c>
      <c r="E8803" s="1705" t="s">
        <v>39</v>
      </c>
    </row>
    <row r="8804" spans="1:9" ht="15" customHeight="1" x14ac:dyDescent="0.35">
      <c r="A8804" s="1705">
        <v>73620</v>
      </c>
      <c r="B8804" s="1706">
        <v>0.16</v>
      </c>
      <c r="C8804" s="100" t="s">
        <v>63</v>
      </c>
      <c r="E8804" s="1705" t="s">
        <v>39</v>
      </c>
    </row>
    <row r="8805" spans="1:9" ht="15" customHeight="1" x14ac:dyDescent="0.35">
      <c r="A8805" s="1705">
        <v>73620</v>
      </c>
      <c r="B8805" s="1706">
        <v>0.16</v>
      </c>
      <c r="C8805" s="100" t="s">
        <v>223</v>
      </c>
      <c r="E8805" s="1705" t="s">
        <v>182</v>
      </c>
    </row>
    <row r="8806" spans="1:9" ht="15" customHeight="1" x14ac:dyDescent="0.35">
      <c r="A8806" s="1705">
        <v>73620</v>
      </c>
      <c r="B8806" s="1706">
        <v>0.16</v>
      </c>
      <c r="C8806" s="100" t="s">
        <v>224</v>
      </c>
      <c r="E8806" s="1705" t="s">
        <v>182</v>
      </c>
    </row>
    <row r="8807" spans="1:9" ht="15" customHeight="1" x14ac:dyDescent="0.35">
      <c r="A8807" s="1705">
        <v>73620</v>
      </c>
      <c r="B8807" s="1706">
        <v>0.16</v>
      </c>
      <c r="C8807" s="100" t="s">
        <v>225</v>
      </c>
      <c r="E8807" s="1705" t="s">
        <v>182</v>
      </c>
    </row>
    <row r="8808" spans="1:9" ht="15" customHeight="1" x14ac:dyDescent="0.35">
      <c r="A8808" s="1705">
        <v>73620</v>
      </c>
      <c r="B8808" s="1706">
        <v>0.16</v>
      </c>
      <c r="C8808" s="100" t="s">
        <v>226</v>
      </c>
      <c r="E8808" s="1705" t="s">
        <v>182</v>
      </c>
    </row>
    <row r="8809" spans="1:9" ht="15" customHeight="1" x14ac:dyDescent="0.35">
      <c r="A8809" s="1705">
        <v>73620</v>
      </c>
      <c r="B8809" s="1737">
        <v>0.16</v>
      </c>
      <c r="C8809" s="100" t="s">
        <v>573</v>
      </c>
      <c r="E8809" s="1705" t="s">
        <v>532</v>
      </c>
    </row>
    <row r="8810" spans="1:9" ht="15" customHeight="1" x14ac:dyDescent="0.35">
      <c r="A8810" s="1705">
        <v>73620</v>
      </c>
      <c r="B8810" s="1706">
        <v>0.16</v>
      </c>
      <c r="C8810" s="89" t="s">
        <v>782</v>
      </c>
      <c r="E8810" s="1705" t="s">
        <v>770</v>
      </c>
    </row>
    <row r="8811" spans="1:9" ht="15" customHeight="1" x14ac:dyDescent="0.35">
      <c r="A8811" s="1705">
        <v>73620</v>
      </c>
      <c r="B8811" s="1706">
        <v>0.16</v>
      </c>
      <c r="C8811" s="89" t="s">
        <v>783</v>
      </c>
      <c r="E8811" s="1705" t="s">
        <v>770</v>
      </c>
      <c r="F8811" s="100"/>
      <c r="I8811" s="100"/>
    </row>
    <row r="8812" spans="1:9" ht="15" customHeight="1" x14ac:dyDescent="0.35">
      <c r="A8812" s="1705">
        <v>73620</v>
      </c>
      <c r="B8812" s="1706">
        <v>0.16</v>
      </c>
      <c r="C8812" s="100" t="s">
        <v>8511</v>
      </c>
      <c r="E8812" s="1705" t="s">
        <v>875</v>
      </c>
    </row>
    <row r="8813" spans="1:9" ht="15" customHeight="1" x14ac:dyDescent="0.35">
      <c r="A8813" s="1705">
        <v>73620</v>
      </c>
      <c r="B8813" s="1706">
        <v>0.16</v>
      </c>
      <c r="C8813" s="100" t="s">
        <v>8512</v>
      </c>
      <c r="E8813" s="1705" t="s">
        <v>875</v>
      </c>
    </row>
    <row r="8814" spans="1:9" ht="15" customHeight="1" x14ac:dyDescent="0.35">
      <c r="A8814" s="1705">
        <v>73620</v>
      </c>
      <c r="B8814" s="1706">
        <v>0.16</v>
      </c>
      <c r="C8814" s="100" t="s">
        <v>1645</v>
      </c>
      <c r="E8814" s="1705" t="s">
        <v>875</v>
      </c>
    </row>
    <row r="8815" spans="1:9" ht="15" customHeight="1" x14ac:dyDescent="0.35">
      <c r="A8815" s="1705">
        <v>73620</v>
      </c>
      <c r="B8815" s="1706">
        <v>0.16</v>
      </c>
      <c r="C8815" s="89" t="s">
        <v>13923</v>
      </c>
      <c r="E8815" s="100" t="s">
        <v>875</v>
      </c>
    </row>
    <row r="8816" spans="1:9" ht="15" customHeight="1" x14ac:dyDescent="0.35">
      <c r="A8816" s="1705">
        <v>73620</v>
      </c>
      <c r="B8816" s="1706">
        <v>0.16</v>
      </c>
      <c r="C8816" s="89" t="s">
        <v>13924</v>
      </c>
      <c r="E8816" s="100" t="s">
        <v>875</v>
      </c>
    </row>
    <row r="8817" spans="1:9" ht="15" customHeight="1" x14ac:dyDescent="0.35">
      <c r="A8817" s="1705">
        <v>73620</v>
      </c>
      <c r="B8817" s="1706">
        <v>0.16</v>
      </c>
      <c r="C8817" s="100" t="s">
        <v>912</v>
      </c>
      <c r="E8817" s="1705" t="s">
        <v>879</v>
      </c>
    </row>
    <row r="8818" spans="1:9" ht="15" customHeight="1" x14ac:dyDescent="0.35">
      <c r="A8818" s="1705">
        <v>73620</v>
      </c>
      <c r="B8818" s="1706">
        <v>0.16</v>
      </c>
      <c r="C8818" s="100" t="s">
        <v>913</v>
      </c>
      <c r="E8818" s="1705" t="s">
        <v>879</v>
      </c>
      <c r="F8818" s="100"/>
      <c r="I8818" s="100"/>
    </row>
    <row r="8819" spans="1:9" ht="15" customHeight="1" x14ac:dyDescent="0.35">
      <c r="A8819" s="1705">
        <v>73620</v>
      </c>
      <c r="B8819" s="1706">
        <v>0.16</v>
      </c>
      <c r="C8819" s="100" t="s">
        <v>1305</v>
      </c>
      <c r="E8819" s="1705" t="s">
        <v>1280</v>
      </c>
    </row>
    <row r="8820" spans="1:9" ht="15" customHeight="1" x14ac:dyDescent="0.35">
      <c r="A8820" s="1705">
        <v>73620</v>
      </c>
      <c r="B8820" s="1706">
        <v>0.16</v>
      </c>
      <c r="C8820" s="100" t="s">
        <v>1306</v>
      </c>
      <c r="E8820" s="1705" t="s">
        <v>1280</v>
      </c>
    </row>
    <row r="8821" spans="1:9" ht="15" customHeight="1" x14ac:dyDescent="0.35">
      <c r="A8821" s="1753">
        <v>73620</v>
      </c>
      <c r="B8821" s="1706">
        <v>0.16</v>
      </c>
      <c r="C8821" s="1742" t="s">
        <v>1459</v>
      </c>
      <c r="E8821" s="1705" t="s">
        <v>1433</v>
      </c>
    </row>
    <row r="8822" spans="1:9" ht="15" customHeight="1" x14ac:dyDescent="0.35">
      <c r="A8822" s="1753">
        <v>73620</v>
      </c>
      <c r="B8822" s="1706">
        <v>0.16</v>
      </c>
      <c r="C8822" s="1742" t="s">
        <v>1460</v>
      </c>
      <c r="E8822" s="1705" t="s">
        <v>1433</v>
      </c>
    </row>
    <row r="8823" spans="1:9" ht="15" customHeight="1" x14ac:dyDescent="0.35">
      <c r="A8823" s="1705">
        <v>73620</v>
      </c>
      <c r="B8823" s="1706">
        <v>0.16</v>
      </c>
      <c r="C8823" s="89" t="s">
        <v>1781</v>
      </c>
      <c r="E8823" s="1705" t="s">
        <v>1755</v>
      </c>
    </row>
    <row r="8824" spans="1:9" ht="15" customHeight="1" x14ac:dyDescent="0.35">
      <c r="A8824" s="1705">
        <v>73620</v>
      </c>
      <c r="B8824" s="1706">
        <v>0.16</v>
      </c>
      <c r="C8824" s="89" t="s">
        <v>1782</v>
      </c>
      <c r="E8824" s="1705" t="s">
        <v>1755</v>
      </c>
    </row>
    <row r="8825" spans="1:9" ht="15" customHeight="1" x14ac:dyDescent="0.35">
      <c r="A8825" s="1705">
        <v>73620</v>
      </c>
      <c r="B8825" s="1706">
        <v>0.16</v>
      </c>
      <c r="C8825" s="100" t="s">
        <v>2265</v>
      </c>
      <c r="E8825" s="1705" t="s">
        <v>2237</v>
      </c>
    </row>
    <row r="8826" spans="1:9" ht="15" customHeight="1" x14ac:dyDescent="0.35">
      <c r="A8826" s="1705">
        <v>73620</v>
      </c>
      <c r="B8826" s="1706">
        <v>0.16</v>
      </c>
      <c r="C8826" s="100" t="s">
        <v>2266</v>
      </c>
      <c r="E8826" s="1705" t="s">
        <v>2237</v>
      </c>
    </row>
    <row r="8827" spans="1:9" ht="15" customHeight="1" x14ac:dyDescent="0.35">
      <c r="A8827" s="1705">
        <v>73620</v>
      </c>
      <c r="B8827" s="1706">
        <v>0.16</v>
      </c>
      <c r="C8827" s="100" t="s">
        <v>3042</v>
      </c>
      <c r="E8827" s="1705" t="s">
        <v>2994</v>
      </c>
    </row>
    <row r="8828" spans="1:9" ht="15" customHeight="1" x14ac:dyDescent="0.35">
      <c r="A8828" s="1705">
        <v>73620</v>
      </c>
      <c r="B8828" s="1706">
        <v>0.16</v>
      </c>
      <c r="C8828" s="100" t="s">
        <v>3043</v>
      </c>
      <c r="E8828" s="1705" t="s">
        <v>2994</v>
      </c>
    </row>
    <row r="8829" spans="1:9" ht="15" customHeight="1" x14ac:dyDescent="0.35">
      <c r="A8829" s="1705">
        <v>73620</v>
      </c>
      <c r="B8829" s="1706">
        <v>0.16</v>
      </c>
      <c r="C8829" s="100" t="s">
        <v>3044</v>
      </c>
      <c r="E8829" s="1705" t="s">
        <v>2994</v>
      </c>
    </row>
    <row r="8830" spans="1:9" ht="15" customHeight="1" x14ac:dyDescent="0.35">
      <c r="A8830" s="1705">
        <v>73620</v>
      </c>
      <c r="B8830" s="1706">
        <v>0.16</v>
      </c>
      <c r="C8830" s="100" t="s">
        <v>4644</v>
      </c>
      <c r="E8830" s="100" t="s">
        <v>4609</v>
      </c>
    </row>
    <row r="8831" spans="1:9" ht="15" customHeight="1" x14ac:dyDescent="0.35">
      <c r="A8831" s="1705">
        <v>73620</v>
      </c>
      <c r="B8831" s="1706">
        <v>0.16</v>
      </c>
      <c r="C8831" s="100" t="s">
        <v>4645</v>
      </c>
      <c r="E8831" s="100" t="s">
        <v>4609</v>
      </c>
    </row>
    <row r="8832" spans="1:9" ht="15" customHeight="1" x14ac:dyDescent="0.35">
      <c r="A8832" s="1705">
        <v>73620</v>
      </c>
      <c r="B8832" s="1706">
        <v>0.16</v>
      </c>
      <c r="C8832" s="100" t="s">
        <v>4970</v>
      </c>
      <c r="E8832" s="100" t="s">
        <v>4946</v>
      </c>
    </row>
    <row r="8833" spans="1:9" ht="15" customHeight="1" x14ac:dyDescent="0.35">
      <c r="A8833" s="1705">
        <v>73620</v>
      </c>
      <c r="B8833" s="1706">
        <v>0.16</v>
      </c>
      <c r="C8833" s="100" t="s">
        <v>4971</v>
      </c>
      <c r="E8833" s="100" t="s">
        <v>4946</v>
      </c>
    </row>
    <row r="8834" spans="1:9" ht="15" customHeight="1" x14ac:dyDescent="0.35">
      <c r="A8834" s="1705">
        <v>73620</v>
      </c>
      <c r="B8834" s="1706">
        <v>0.16</v>
      </c>
      <c r="C8834" s="89" t="s">
        <v>62</v>
      </c>
      <c r="E8834" s="100" t="s">
        <v>5155</v>
      </c>
    </row>
    <row r="8835" spans="1:9" ht="15" customHeight="1" x14ac:dyDescent="0.35">
      <c r="A8835" s="1705">
        <v>73620</v>
      </c>
      <c r="B8835" s="1706">
        <v>0.16</v>
      </c>
      <c r="C8835" s="89" t="s">
        <v>63</v>
      </c>
      <c r="E8835" s="100" t="s">
        <v>5155</v>
      </c>
    </row>
    <row r="8836" spans="1:9" ht="15" customHeight="1" x14ac:dyDescent="0.35">
      <c r="A8836" s="1705">
        <v>73620</v>
      </c>
      <c r="B8836" s="1706">
        <v>0.16</v>
      </c>
      <c r="C8836" s="100" t="s">
        <v>5495</v>
      </c>
      <c r="E8836" s="100" t="s">
        <v>5452</v>
      </c>
    </row>
    <row r="8837" spans="1:9" ht="15" customHeight="1" x14ac:dyDescent="0.35">
      <c r="A8837" s="1705">
        <v>73620</v>
      </c>
      <c r="B8837" s="1706">
        <v>0.16</v>
      </c>
      <c r="C8837" s="100" t="s">
        <v>5496</v>
      </c>
      <c r="E8837" s="100" t="s">
        <v>5452</v>
      </c>
    </row>
    <row r="8838" spans="1:9" ht="15" customHeight="1" x14ac:dyDescent="0.35">
      <c r="A8838" s="1705">
        <v>73620</v>
      </c>
      <c r="B8838" s="1706">
        <v>0.16</v>
      </c>
      <c r="C8838" s="89" t="s">
        <v>4644</v>
      </c>
      <c r="E8838" s="100" t="s">
        <v>5912</v>
      </c>
    </row>
    <row r="8839" spans="1:9" ht="15" customHeight="1" x14ac:dyDescent="0.35">
      <c r="A8839" s="1705">
        <v>73620</v>
      </c>
      <c r="B8839" s="1706">
        <v>0.16</v>
      </c>
      <c r="C8839" s="89" t="s">
        <v>4645</v>
      </c>
      <c r="E8839" s="100" t="s">
        <v>5912</v>
      </c>
      <c r="F8839" s="100"/>
      <c r="I8839" s="100"/>
    </row>
    <row r="8840" spans="1:9" ht="15" customHeight="1" x14ac:dyDescent="0.35">
      <c r="A8840" s="1705">
        <v>73620</v>
      </c>
      <c r="B8840" s="1706">
        <v>0.16</v>
      </c>
      <c r="C8840" s="100" t="s">
        <v>5956</v>
      </c>
      <c r="E8840" s="100" t="s">
        <v>5923</v>
      </c>
    </row>
    <row r="8841" spans="1:9" ht="15" customHeight="1" x14ac:dyDescent="0.35">
      <c r="A8841" s="1705">
        <v>73620</v>
      </c>
      <c r="B8841" s="1706">
        <v>0.16</v>
      </c>
      <c r="C8841" s="100" t="s">
        <v>5957</v>
      </c>
      <c r="E8841" s="100" t="s">
        <v>5923</v>
      </c>
    </row>
    <row r="8842" spans="1:9" ht="15" customHeight="1" x14ac:dyDescent="0.35">
      <c r="A8842" s="1705">
        <v>73620</v>
      </c>
      <c r="B8842" s="1706">
        <v>0.16</v>
      </c>
      <c r="C8842" s="89" t="s">
        <v>6148</v>
      </c>
      <c r="E8842" s="100" t="s">
        <v>6110</v>
      </c>
    </row>
    <row r="8843" spans="1:9" ht="15" customHeight="1" x14ac:dyDescent="0.35">
      <c r="A8843" s="1705">
        <v>73620</v>
      </c>
      <c r="B8843" s="1706">
        <v>0.16</v>
      </c>
      <c r="C8843" s="89" t="s">
        <v>6149</v>
      </c>
      <c r="E8843" s="100" t="s">
        <v>6110</v>
      </c>
    </row>
    <row r="8844" spans="1:9" ht="15" customHeight="1" x14ac:dyDescent="0.35">
      <c r="A8844" s="1705">
        <v>73620</v>
      </c>
      <c r="B8844" s="1706">
        <v>0.16</v>
      </c>
      <c r="C8844" s="100" t="s">
        <v>6150</v>
      </c>
      <c r="E8844" s="100" t="s">
        <v>6110</v>
      </c>
    </row>
    <row r="8845" spans="1:9" ht="15" customHeight="1" x14ac:dyDescent="0.35">
      <c r="A8845" s="1705">
        <v>73620</v>
      </c>
      <c r="B8845" s="1706">
        <v>0.16</v>
      </c>
      <c r="C8845" s="100" t="s">
        <v>6151</v>
      </c>
      <c r="E8845" s="100" t="s">
        <v>6110</v>
      </c>
    </row>
    <row r="8846" spans="1:9" ht="15" customHeight="1" x14ac:dyDescent="0.35">
      <c r="A8846" s="1705">
        <v>73620</v>
      </c>
      <c r="B8846" s="1706">
        <v>0.16</v>
      </c>
      <c r="C8846" s="100" t="s">
        <v>6152</v>
      </c>
      <c r="E8846" s="100" t="s">
        <v>6110</v>
      </c>
    </row>
    <row r="8847" spans="1:9" ht="15" customHeight="1" x14ac:dyDescent="0.35">
      <c r="A8847" s="1705">
        <v>73620</v>
      </c>
      <c r="B8847" s="1706">
        <v>0.16</v>
      </c>
      <c r="C8847" s="100" t="s">
        <v>6153</v>
      </c>
      <c r="E8847" s="100" t="s">
        <v>6110</v>
      </c>
    </row>
    <row r="8848" spans="1:9" ht="15" customHeight="1" x14ac:dyDescent="0.35">
      <c r="A8848" s="1705">
        <v>73620</v>
      </c>
      <c r="B8848" s="1706">
        <v>0.16</v>
      </c>
      <c r="C8848" s="100" t="s">
        <v>6154</v>
      </c>
      <c r="E8848" s="100" t="s">
        <v>6110</v>
      </c>
    </row>
    <row r="8849" spans="1:9" ht="15" customHeight="1" x14ac:dyDescent="0.35">
      <c r="A8849" s="1705">
        <v>73620</v>
      </c>
      <c r="B8849" s="1706">
        <v>0.16</v>
      </c>
      <c r="C8849" s="100" t="s">
        <v>6155</v>
      </c>
      <c r="E8849" s="100" t="s">
        <v>6110</v>
      </c>
    </row>
    <row r="8850" spans="1:9" ht="15" customHeight="1" x14ac:dyDescent="0.35">
      <c r="A8850" s="1705">
        <v>73620</v>
      </c>
      <c r="B8850" s="1706">
        <v>0.16</v>
      </c>
      <c r="C8850" s="100" t="s">
        <v>6156</v>
      </c>
      <c r="E8850" s="100" t="s">
        <v>6110</v>
      </c>
    </row>
    <row r="8851" spans="1:9" ht="15" customHeight="1" x14ac:dyDescent="0.35">
      <c r="A8851" s="1705">
        <v>73620</v>
      </c>
      <c r="B8851" s="1706">
        <v>0.16</v>
      </c>
      <c r="C8851" s="100" t="s">
        <v>6157</v>
      </c>
      <c r="E8851" s="100" t="s">
        <v>6110</v>
      </c>
    </row>
    <row r="8852" spans="1:9" ht="15" customHeight="1" x14ac:dyDescent="0.35">
      <c r="A8852" s="1705">
        <v>73620</v>
      </c>
      <c r="B8852" s="1706">
        <v>0.16</v>
      </c>
      <c r="C8852" s="100" t="s">
        <v>6158</v>
      </c>
      <c r="E8852" s="100" t="s">
        <v>6110</v>
      </c>
    </row>
    <row r="8853" spans="1:9" ht="15" customHeight="1" x14ac:dyDescent="0.35">
      <c r="A8853" s="1705">
        <v>73620</v>
      </c>
      <c r="B8853" s="1706">
        <v>0.16</v>
      </c>
      <c r="C8853" s="100" t="s">
        <v>6159</v>
      </c>
      <c r="E8853" s="100" t="s">
        <v>6110</v>
      </c>
    </row>
    <row r="8854" spans="1:9" ht="15" customHeight="1" x14ac:dyDescent="0.35">
      <c r="A8854" s="1705">
        <v>73620</v>
      </c>
      <c r="B8854" s="1706">
        <v>0.16</v>
      </c>
      <c r="C8854" s="100" t="s">
        <v>6510</v>
      </c>
      <c r="E8854" s="100" t="s">
        <v>6503</v>
      </c>
    </row>
    <row r="8855" spans="1:9" ht="15" customHeight="1" x14ac:dyDescent="0.35">
      <c r="A8855" s="1705">
        <v>73620</v>
      </c>
      <c r="B8855" s="1706">
        <v>0.16</v>
      </c>
      <c r="C8855" s="100" t="s">
        <v>6511</v>
      </c>
      <c r="E8855" s="100" t="s">
        <v>6503</v>
      </c>
    </row>
    <row r="8856" spans="1:9" ht="15" customHeight="1" x14ac:dyDescent="0.35">
      <c r="A8856" s="1705">
        <v>73620</v>
      </c>
      <c r="B8856" s="1706">
        <v>0.16</v>
      </c>
      <c r="C8856" s="100" t="s">
        <v>6512</v>
      </c>
      <c r="E8856" s="100" t="s">
        <v>6503</v>
      </c>
    </row>
    <row r="8857" spans="1:9" ht="15" customHeight="1" x14ac:dyDescent="0.35">
      <c r="A8857" s="1705">
        <v>73620</v>
      </c>
      <c r="B8857" s="1706">
        <v>0.16</v>
      </c>
      <c r="C8857" s="89" t="s">
        <v>7018</v>
      </c>
      <c r="E8857" s="1705" t="s">
        <v>6965</v>
      </c>
      <c r="F8857" s="100"/>
      <c r="I8857" s="100"/>
    </row>
    <row r="8858" spans="1:9" ht="15" customHeight="1" x14ac:dyDescent="0.35">
      <c r="A8858" s="1705">
        <v>73620</v>
      </c>
      <c r="B8858" s="1706">
        <v>0.16</v>
      </c>
      <c r="C8858" s="89" t="s">
        <v>7019</v>
      </c>
      <c r="E8858" s="1705" t="s">
        <v>6965</v>
      </c>
      <c r="F8858" s="100"/>
      <c r="I8858" s="100"/>
    </row>
    <row r="8859" spans="1:9" ht="15" customHeight="1" x14ac:dyDescent="0.35">
      <c r="A8859" s="1705">
        <v>73620</v>
      </c>
      <c r="B8859" s="1706">
        <v>0.16</v>
      </c>
      <c r="C8859" s="89" t="s">
        <v>7020</v>
      </c>
      <c r="E8859" s="1705" t="s">
        <v>6965</v>
      </c>
    </row>
    <row r="8860" spans="1:9" ht="15" customHeight="1" x14ac:dyDescent="0.35">
      <c r="A8860" s="1705">
        <v>73620</v>
      </c>
      <c r="B8860" s="1706">
        <v>0.16</v>
      </c>
      <c r="C8860" s="89" t="s">
        <v>7345</v>
      </c>
      <c r="E8860" s="1705" t="s">
        <v>7410</v>
      </c>
    </row>
    <row r="8861" spans="1:9" ht="15" customHeight="1" x14ac:dyDescent="0.35">
      <c r="A8861" s="1705">
        <v>73620</v>
      </c>
      <c r="B8861" s="1706">
        <v>0.16</v>
      </c>
      <c r="C8861" s="89" t="s">
        <v>7346</v>
      </c>
      <c r="E8861" s="1705" t="s">
        <v>7410</v>
      </c>
    </row>
    <row r="8862" spans="1:9" ht="15" customHeight="1" x14ac:dyDescent="0.35">
      <c r="A8862" s="1705">
        <v>73620</v>
      </c>
      <c r="B8862" s="1706">
        <v>0.16</v>
      </c>
      <c r="C8862" s="100" t="s">
        <v>7458</v>
      </c>
      <c r="E8862" s="1705" t="s">
        <v>7428</v>
      </c>
      <c r="F8862" s="100"/>
      <c r="I8862" s="100"/>
    </row>
    <row r="8863" spans="1:9" ht="15" customHeight="1" x14ac:dyDescent="0.35">
      <c r="A8863" s="1705">
        <v>73620</v>
      </c>
      <c r="B8863" s="1706">
        <v>0.16</v>
      </c>
      <c r="C8863" s="100" t="s">
        <v>7459</v>
      </c>
      <c r="E8863" s="1705" t="s">
        <v>7428</v>
      </c>
    </row>
    <row r="8864" spans="1:9" ht="15" customHeight="1" x14ac:dyDescent="0.35">
      <c r="A8864" s="1705">
        <v>73620</v>
      </c>
      <c r="B8864" s="1706">
        <v>0.16</v>
      </c>
      <c r="C8864" s="89" t="s">
        <v>7996</v>
      </c>
      <c r="E8864" s="100" t="s">
        <v>7979</v>
      </c>
    </row>
    <row r="8865" spans="1:9" ht="15" customHeight="1" x14ac:dyDescent="0.35">
      <c r="A8865" s="1705">
        <v>73620</v>
      </c>
      <c r="B8865" s="1706">
        <v>0.16</v>
      </c>
      <c r="C8865" s="89" t="s">
        <v>8408</v>
      </c>
      <c r="E8865" s="100" t="s">
        <v>8381</v>
      </c>
    </row>
    <row r="8866" spans="1:9" ht="15" customHeight="1" x14ac:dyDescent="0.35">
      <c r="A8866" s="1705">
        <v>73620</v>
      </c>
      <c r="B8866" s="1706">
        <v>0.16</v>
      </c>
      <c r="C8866" s="89" t="s">
        <v>8409</v>
      </c>
      <c r="E8866" s="100" t="s">
        <v>8381</v>
      </c>
    </row>
    <row r="8867" spans="1:9" ht="15" customHeight="1" x14ac:dyDescent="0.35">
      <c r="A8867" s="1705">
        <v>73620</v>
      </c>
      <c r="B8867" s="1706">
        <v>0.16</v>
      </c>
      <c r="C8867" s="100" t="s">
        <v>8734</v>
      </c>
      <c r="E8867" s="1705" t="s">
        <v>8689</v>
      </c>
    </row>
    <row r="8868" spans="1:9" ht="15" customHeight="1" x14ac:dyDescent="0.35">
      <c r="A8868" s="1705">
        <v>73620</v>
      </c>
      <c r="B8868" s="1706">
        <v>0.16</v>
      </c>
      <c r="C8868" s="89" t="s">
        <v>8735</v>
      </c>
      <c r="E8868" s="1705" t="s">
        <v>8689</v>
      </c>
    </row>
    <row r="8869" spans="1:9" ht="15" customHeight="1" x14ac:dyDescent="0.35">
      <c r="A8869" s="1705">
        <v>73620</v>
      </c>
      <c r="B8869" s="1706">
        <v>0.16</v>
      </c>
      <c r="C8869" s="89" t="s">
        <v>8736</v>
      </c>
      <c r="E8869" s="1705" t="s">
        <v>8689</v>
      </c>
    </row>
    <row r="8870" spans="1:9" ht="15" customHeight="1" x14ac:dyDescent="0.35">
      <c r="A8870" s="1705">
        <v>73620</v>
      </c>
      <c r="B8870" s="1706">
        <v>0.16</v>
      </c>
      <c r="C8870" s="89" t="s">
        <v>9165</v>
      </c>
      <c r="E8870" s="1738" t="s">
        <v>9126</v>
      </c>
    </row>
    <row r="8871" spans="1:9" ht="15" customHeight="1" x14ac:dyDescent="0.35">
      <c r="A8871" s="1705">
        <v>73620</v>
      </c>
      <c r="B8871" s="1706">
        <v>0.16</v>
      </c>
      <c r="C8871" s="89" t="s">
        <v>9166</v>
      </c>
      <c r="E8871" s="1738" t="s">
        <v>9126</v>
      </c>
    </row>
    <row r="8872" spans="1:9" ht="15" customHeight="1" x14ac:dyDescent="0.35">
      <c r="A8872" s="1705">
        <v>73620</v>
      </c>
      <c r="B8872" s="1706">
        <v>0.16</v>
      </c>
      <c r="C8872" s="100" t="s">
        <v>5956</v>
      </c>
      <c r="E8872" s="1738" t="s">
        <v>9126</v>
      </c>
    </row>
    <row r="8873" spans="1:9" ht="15" customHeight="1" x14ac:dyDescent="0.35">
      <c r="A8873" s="1705">
        <v>73620</v>
      </c>
      <c r="B8873" s="1706">
        <v>0.16</v>
      </c>
      <c r="C8873" s="89" t="s">
        <v>9167</v>
      </c>
      <c r="E8873" s="1738" t="s">
        <v>9126</v>
      </c>
      <c r="F8873" s="100"/>
      <c r="I8873" s="100"/>
    </row>
    <row r="8874" spans="1:9" ht="15" customHeight="1" x14ac:dyDescent="0.35">
      <c r="A8874" s="1705">
        <v>73620</v>
      </c>
      <c r="B8874" s="1706">
        <v>0.16</v>
      </c>
      <c r="C8874" s="100" t="s">
        <v>5957</v>
      </c>
      <c r="E8874" s="1738" t="s">
        <v>9126</v>
      </c>
    </row>
    <row r="8875" spans="1:9" ht="15" customHeight="1" x14ac:dyDescent="0.35">
      <c r="A8875" s="1705">
        <v>73620</v>
      </c>
      <c r="B8875" s="1706">
        <v>0.16</v>
      </c>
      <c r="C8875" s="89" t="s">
        <v>9168</v>
      </c>
      <c r="E8875" s="1738" t="s">
        <v>9126</v>
      </c>
    </row>
    <row r="8876" spans="1:9" ht="15" customHeight="1" x14ac:dyDescent="0.35">
      <c r="A8876" s="1705">
        <v>73620</v>
      </c>
      <c r="B8876" s="1706">
        <v>0.16</v>
      </c>
      <c r="C8876" s="100" t="s">
        <v>9646</v>
      </c>
      <c r="E8876" s="1705" t="s">
        <v>9583</v>
      </c>
    </row>
    <row r="8877" spans="1:9" ht="15" customHeight="1" x14ac:dyDescent="0.35">
      <c r="A8877" s="1705">
        <v>73620</v>
      </c>
      <c r="B8877" s="1706">
        <v>0.16</v>
      </c>
      <c r="C8877" s="100" t="s">
        <v>9647</v>
      </c>
      <c r="E8877" s="1705" t="s">
        <v>9583</v>
      </c>
    </row>
    <row r="8878" spans="1:9" ht="15" customHeight="1" x14ac:dyDescent="0.35">
      <c r="A8878" s="1705">
        <v>73620</v>
      </c>
      <c r="B8878" s="1706">
        <v>0.16</v>
      </c>
      <c r="C8878" s="100" t="s">
        <v>10410</v>
      </c>
      <c r="E8878" s="1705" t="s">
        <v>10273</v>
      </c>
    </row>
    <row r="8879" spans="1:9" ht="15" customHeight="1" x14ac:dyDescent="0.35">
      <c r="A8879" s="1705">
        <v>73620</v>
      </c>
      <c r="B8879" s="1706">
        <v>0.16</v>
      </c>
      <c r="C8879" s="100" t="s">
        <v>10411</v>
      </c>
      <c r="E8879" s="1705" t="s">
        <v>10273</v>
      </c>
    </row>
    <row r="8880" spans="1:9" ht="15" customHeight="1" x14ac:dyDescent="0.35">
      <c r="A8880" s="1705">
        <v>73620</v>
      </c>
      <c r="B8880" s="1706">
        <v>0.16</v>
      </c>
      <c r="C8880" s="100" t="s">
        <v>10412</v>
      </c>
      <c r="E8880" s="1705" t="s">
        <v>10273</v>
      </c>
    </row>
    <row r="8881" spans="1:9" ht="15" customHeight="1" x14ac:dyDescent="0.35">
      <c r="A8881" s="1705">
        <v>73620</v>
      </c>
      <c r="B8881" s="1706">
        <v>0.16</v>
      </c>
      <c r="C8881" s="100" t="s">
        <v>10413</v>
      </c>
      <c r="E8881" s="1705" t="s">
        <v>10273</v>
      </c>
    </row>
    <row r="8882" spans="1:9" ht="15" customHeight="1" x14ac:dyDescent="0.35">
      <c r="A8882" s="1705">
        <v>73620</v>
      </c>
      <c r="B8882" s="1706">
        <v>0.16</v>
      </c>
      <c r="C8882" s="100" t="s">
        <v>10414</v>
      </c>
      <c r="E8882" s="1705" t="s">
        <v>10273</v>
      </c>
    </row>
    <row r="8883" spans="1:9" ht="15" customHeight="1" x14ac:dyDescent="0.35">
      <c r="A8883" s="1705">
        <v>73620</v>
      </c>
      <c r="B8883" s="1706">
        <v>0.16</v>
      </c>
      <c r="C8883" s="100" t="s">
        <v>10415</v>
      </c>
      <c r="E8883" s="1705" t="s">
        <v>10273</v>
      </c>
    </row>
    <row r="8884" spans="1:9" ht="15" customHeight="1" x14ac:dyDescent="0.35">
      <c r="A8884" s="1705">
        <v>73620</v>
      </c>
      <c r="B8884" s="1706">
        <v>0.16</v>
      </c>
      <c r="C8884" s="89" t="s">
        <v>10416</v>
      </c>
      <c r="E8884" s="1705" t="s">
        <v>10273</v>
      </c>
    </row>
    <row r="8885" spans="1:9" ht="15" customHeight="1" x14ac:dyDescent="0.35">
      <c r="A8885" s="1705">
        <v>73620</v>
      </c>
      <c r="B8885" s="1706">
        <v>0.16</v>
      </c>
      <c r="C8885" s="100" t="s">
        <v>10417</v>
      </c>
      <c r="E8885" s="1705" t="s">
        <v>10273</v>
      </c>
    </row>
    <row r="8886" spans="1:9" ht="15" customHeight="1" x14ac:dyDescent="0.35">
      <c r="A8886" s="1705">
        <v>73620</v>
      </c>
      <c r="B8886" s="1706">
        <v>0.16</v>
      </c>
      <c r="C8886" s="100" t="s">
        <v>10418</v>
      </c>
      <c r="E8886" s="1705" t="s">
        <v>10273</v>
      </c>
    </row>
    <row r="8887" spans="1:9" ht="15" customHeight="1" x14ac:dyDescent="0.35">
      <c r="A8887" s="1705">
        <v>73620</v>
      </c>
      <c r="B8887" s="1706">
        <v>0.16</v>
      </c>
      <c r="C8887" s="1705" t="s">
        <v>10419</v>
      </c>
      <c r="E8887" s="1705" t="s">
        <v>10273</v>
      </c>
    </row>
    <row r="8888" spans="1:9" ht="15" customHeight="1" x14ac:dyDescent="0.35">
      <c r="A8888" s="1705">
        <v>73620</v>
      </c>
      <c r="B8888" s="1706">
        <v>0.16</v>
      </c>
      <c r="C8888" s="100" t="s">
        <v>10420</v>
      </c>
      <c r="E8888" s="1705" t="s">
        <v>10273</v>
      </c>
    </row>
    <row r="8889" spans="1:9" ht="15" customHeight="1" x14ac:dyDescent="0.35">
      <c r="A8889" s="1705">
        <v>73620</v>
      </c>
      <c r="B8889" s="1706">
        <v>0.16</v>
      </c>
      <c r="C8889" s="100" t="s">
        <v>10421</v>
      </c>
      <c r="E8889" s="1705" t="s">
        <v>10273</v>
      </c>
      <c r="F8889" s="100"/>
      <c r="I8889" s="100"/>
    </row>
    <row r="8890" spans="1:9" ht="15" customHeight="1" x14ac:dyDescent="0.35">
      <c r="A8890" s="1705">
        <v>73620</v>
      </c>
      <c r="B8890" s="1706">
        <v>0.16</v>
      </c>
      <c r="C8890" s="100" t="s">
        <v>3769</v>
      </c>
      <c r="E8890" s="100" t="s">
        <v>12088</v>
      </c>
    </row>
    <row r="8891" spans="1:9" ht="15" customHeight="1" x14ac:dyDescent="0.35">
      <c r="A8891" s="1705">
        <v>73620</v>
      </c>
      <c r="B8891" s="1706">
        <v>0.16</v>
      </c>
      <c r="C8891" s="100" t="s">
        <v>3770</v>
      </c>
      <c r="E8891" s="100" t="s">
        <v>12088</v>
      </c>
    </row>
    <row r="8892" spans="1:9" ht="15" customHeight="1" x14ac:dyDescent="0.35">
      <c r="A8892" s="1705">
        <v>73620</v>
      </c>
      <c r="B8892" s="1706">
        <v>0.16</v>
      </c>
      <c r="C8892" s="89" t="s">
        <v>12620</v>
      </c>
      <c r="E8892" s="1705" t="s">
        <v>12542</v>
      </c>
    </row>
    <row r="8893" spans="1:9" ht="15" customHeight="1" x14ac:dyDescent="0.35">
      <c r="A8893" s="1705">
        <v>73620</v>
      </c>
      <c r="B8893" s="1706">
        <v>0.16</v>
      </c>
      <c r="C8893" s="89" t="s">
        <v>12621</v>
      </c>
      <c r="E8893" s="1705" t="s">
        <v>12542</v>
      </c>
    </row>
    <row r="8894" spans="1:9" ht="15" customHeight="1" x14ac:dyDescent="0.35">
      <c r="A8894" s="1705">
        <v>73620</v>
      </c>
      <c r="B8894" s="1706">
        <v>0.16</v>
      </c>
      <c r="C8894" s="89" t="s">
        <v>12622</v>
      </c>
      <c r="E8894" s="1705" t="s">
        <v>12542</v>
      </c>
    </row>
    <row r="8895" spans="1:9" ht="15" customHeight="1" x14ac:dyDescent="0.35">
      <c r="A8895" s="1705">
        <v>73620</v>
      </c>
      <c r="B8895" s="1706">
        <v>0.16</v>
      </c>
      <c r="C8895" s="89" t="s">
        <v>12623</v>
      </c>
      <c r="E8895" s="1705" t="s">
        <v>12542</v>
      </c>
    </row>
    <row r="8896" spans="1:9" ht="15" customHeight="1" x14ac:dyDescent="0.35">
      <c r="A8896" s="1705">
        <v>73620</v>
      </c>
      <c r="B8896" s="1706">
        <v>0.16</v>
      </c>
      <c r="C8896" s="89" t="s">
        <v>12624</v>
      </c>
      <c r="E8896" s="1705" t="s">
        <v>12542</v>
      </c>
    </row>
    <row r="8897" spans="1:9" ht="15" customHeight="1" x14ac:dyDescent="0.35">
      <c r="A8897" s="1705">
        <v>73620</v>
      </c>
      <c r="B8897" s="1706">
        <v>0.16</v>
      </c>
      <c r="C8897" s="89" t="s">
        <v>12625</v>
      </c>
      <c r="E8897" s="1705" t="s">
        <v>12542</v>
      </c>
    </row>
    <row r="8898" spans="1:9" ht="15" customHeight="1" x14ac:dyDescent="0.35">
      <c r="A8898" s="1705">
        <v>73620</v>
      </c>
      <c r="B8898" s="1706">
        <v>0.16</v>
      </c>
      <c r="C8898" s="100" t="s">
        <v>3769</v>
      </c>
      <c r="E8898" s="1705" t="s">
        <v>13383</v>
      </c>
    </row>
    <row r="8899" spans="1:9" ht="15" customHeight="1" x14ac:dyDescent="0.35">
      <c r="A8899" s="1705">
        <v>73620</v>
      </c>
      <c r="B8899" s="1706">
        <v>0.16</v>
      </c>
      <c r="C8899" s="100" t="s">
        <v>3770</v>
      </c>
      <c r="E8899" s="1705" t="s">
        <v>13383</v>
      </c>
    </row>
    <row r="8900" spans="1:9" ht="15" customHeight="1" x14ac:dyDescent="0.35">
      <c r="A8900" s="1705">
        <v>73620</v>
      </c>
      <c r="B8900" s="1706">
        <v>0.16</v>
      </c>
      <c r="C8900" s="100" t="s">
        <v>13616</v>
      </c>
      <c r="E8900" s="1705" t="s">
        <v>13580</v>
      </c>
    </row>
    <row r="8901" spans="1:9" ht="15" customHeight="1" x14ac:dyDescent="0.35">
      <c r="A8901" s="1705">
        <v>73620</v>
      </c>
      <c r="B8901" s="1706">
        <v>0.16</v>
      </c>
      <c r="C8901" s="100" t="s">
        <v>13617</v>
      </c>
      <c r="E8901" s="1705" t="s">
        <v>13580</v>
      </c>
      <c r="F8901" s="100"/>
      <c r="I8901" s="100"/>
    </row>
    <row r="8902" spans="1:9" ht="15" customHeight="1" x14ac:dyDescent="0.35">
      <c r="A8902" s="1705">
        <v>73630</v>
      </c>
      <c r="B8902" s="1706">
        <v>0.17</v>
      </c>
      <c r="C8902" s="89" t="s">
        <v>2714</v>
      </c>
      <c r="E8902" s="1705" t="s">
        <v>19</v>
      </c>
    </row>
    <row r="8903" spans="1:9" ht="15" customHeight="1" x14ac:dyDescent="0.35">
      <c r="A8903" s="1705">
        <v>73630</v>
      </c>
      <c r="B8903" s="1706">
        <v>0.17</v>
      </c>
      <c r="C8903" s="89" t="s">
        <v>2715</v>
      </c>
      <c r="E8903" s="1705" t="s">
        <v>19</v>
      </c>
    </row>
    <row r="8904" spans="1:9" ht="15" customHeight="1" x14ac:dyDescent="0.35">
      <c r="A8904" s="1705">
        <v>73630</v>
      </c>
      <c r="B8904" s="1706">
        <v>0.17</v>
      </c>
      <c r="C8904" s="89" t="s">
        <v>2716</v>
      </c>
      <c r="E8904" s="1705" t="s">
        <v>19</v>
      </c>
    </row>
    <row r="8905" spans="1:9" ht="15" customHeight="1" x14ac:dyDescent="0.35">
      <c r="A8905" s="1705">
        <v>73630</v>
      </c>
      <c r="B8905" s="1706">
        <v>0.17</v>
      </c>
      <c r="C8905" s="89" t="s">
        <v>2717</v>
      </c>
      <c r="E8905" s="1705" t="s">
        <v>19</v>
      </c>
    </row>
    <row r="8906" spans="1:9" ht="15" customHeight="1" x14ac:dyDescent="0.35">
      <c r="A8906" s="1705">
        <v>73630</v>
      </c>
      <c r="B8906" s="1706">
        <v>0.17</v>
      </c>
      <c r="C8906" s="100" t="s">
        <v>84</v>
      </c>
      <c r="E8906" s="1705" t="s">
        <v>39</v>
      </c>
    </row>
    <row r="8907" spans="1:9" ht="15" customHeight="1" x14ac:dyDescent="0.35">
      <c r="A8907" s="1705">
        <v>73630</v>
      </c>
      <c r="B8907" s="1706">
        <v>0.17</v>
      </c>
      <c r="C8907" s="100" t="s">
        <v>85</v>
      </c>
      <c r="E8907" s="1705" t="s">
        <v>39</v>
      </c>
    </row>
    <row r="8908" spans="1:9" ht="15" customHeight="1" x14ac:dyDescent="0.35">
      <c r="A8908" s="1705">
        <v>73630</v>
      </c>
      <c r="B8908" s="1706">
        <v>0.17</v>
      </c>
      <c r="C8908" s="100" t="s">
        <v>86</v>
      </c>
      <c r="E8908" s="1705" t="s">
        <v>39</v>
      </c>
    </row>
    <row r="8909" spans="1:9" ht="15" customHeight="1" x14ac:dyDescent="0.35">
      <c r="A8909" s="1705">
        <v>73630</v>
      </c>
      <c r="B8909" s="1706">
        <v>0.17</v>
      </c>
      <c r="C8909" s="100" t="s">
        <v>87</v>
      </c>
      <c r="E8909" s="1705" t="s">
        <v>39</v>
      </c>
    </row>
    <row r="8910" spans="1:9" ht="15" customHeight="1" x14ac:dyDescent="0.35">
      <c r="A8910" s="1705">
        <v>73630</v>
      </c>
      <c r="B8910" s="1706">
        <v>0.17</v>
      </c>
      <c r="C8910" s="100" t="s">
        <v>88</v>
      </c>
      <c r="E8910" s="1705" t="s">
        <v>39</v>
      </c>
    </row>
    <row r="8911" spans="1:9" ht="15" customHeight="1" x14ac:dyDescent="0.35">
      <c r="A8911" s="1705">
        <v>73630</v>
      </c>
      <c r="B8911" s="1706">
        <v>0.17</v>
      </c>
      <c r="C8911" s="89" t="s">
        <v>251</v>
      </c>
      <c r="E8911" s="1705" t="s">
        <v>182</v>
      </c>
    </row>
    <row r="8912" spans="1:9" ht="15" customHeight="1" x14ac:dyDescent="0.35">
      <c r="A8912" s="1705">
        <v>73630</v>
      </c>
      <c r="B8912" s="1706">
        <v>0.17</v>
      </c>
      <c r="C8912" s="89" t="s">
        <v>252</v>
      </c>
      <c r="E8912" s="1705" t="s">
        <v>182</v>
      </c>
    </row>
    <row r="8913" spans="1:9" ht="15" customHeight="1" x14ac:dyDescent="0.35">
      <c r="A8913" s="1705">
        <v>73630</v>
      </c>
      <c r="B8913" s="1706">
        <v>0.17</v>
      </c>
      <c r="C8913" s="100" t="s">
        <v>253</v>
      </c>
      <c r="E8913" s="1705" t="s">
        <v>182</v>
      </c>
    </row>
    <row r="8914" spans="1:9" ht="15" customHeight="1" x14ac:dyDescent="0.35">
      <c r="A8914" s="1705">
        <v>73630</v>
      </c>
      <c r="B8914" s="1706">
        <v>0.17</v>
      </c>
      <c r="C8914" s="100" t="s">
        <v>254</v>
      </c>
      <c r="E8914" s="1705" t="s">
        <v>182</v>
      </c>
    </row>
    <row r="8915" spans="1:9" ht="15" customHeight="1" x14ac:dyDescent="0.35">
      <c r="A8915" s="1705">
        <v>73630</v>
      </c>
      <c r="B8915" s="1706">
        <v>0.17</v>
      </c>
      <c r="C8915" s="89" t="s">
        <v>255</v>
      </c>
      <c r="E8915" s="1705" t="s">
        <v>182</v>
      </c>
    </row>
    <row r="8916" spans="1:9" ht="15" customHeight="1" x14ac:dyDescent="0.35">
      <c r="A8916" s="1747">
        <v>73630</v>
      </c>
      <c r="B8916" s="1745">
        <v>0.17</v>
      </c>
      <c r="C8916" s="1746" t="s">
        <v>593</v>
      </c>
      <c r="E8916" s="1705" t="s">
        <v>532</v>
      </c>
      <c r="F8916" s="100"/>
      <c r="I8916" s="100"/>
    </row>
    <row r="8917" spans="1:9" ht="15" customHeight="1" x14ac:dyDescent="0.35">
      <c r="A8917" s="1747">
        <v>73630</v>
      </c>
      <c r="B8917" s="1745">
        <v>0.17</v>
      </c>
      <c r="C8917" s="1746" t="s">
        <v>594</v>
      </c>
      <c r="E8917" s="1705" t="s">
        <v>532</v>
      </c>
    </row>
    <row r="8918" spans="1:9" ht="15" customHeight="1" x14ac:dyDescent="0.35">
      <c r="A8918" s="1705">
        <v>73630</v>
      </c>
      <c r="B8918" s="1706">
        <v>0.17</v>
      </c>
      <c r="C8918" s="89" t="s">
        <v>799</v>
      </c>
      <c r="E8918" s="1705" t="s">
        <v>770</v>
      </c>
    </row>
    <row r="8919" spans="1:9" ht="15" customHeight="1" x14ac:dyDescent="0.35">
      <c r="A8919" s="1705">
        <v>73630</v>
      </c>
      <c r="B8919" s="1706">
        <v>0.17</v>
      </c>
      <c r="C8919" s="89" t="s">
        <v>800</v>
      </c>
      <c r="E8919" s="1705" t="s">
        <v>770</v>
      </c>
    </row>
    <row r="8920" spans="1:9" ht="15" customHeight="1" x14ac:dyDescent="0.35">
      <c r="A8920" s="1705">
        <v>73630</v>
      </c>
      <c r="B8920" s="1706">
        <v>0.17</v>
      </c>
      <c r="C8920" s="100" t="s">
        <v>1652</v>
      </c>
      <c r="E8920" s="1705" t="s">
        <v>875</v>
      </c>
    </row>
    <row r="8921" spans="1:9" ht="15" customHeight="1" x14ac:dyDescent="0.35">
      <c r="A8921" s="1705">
        <v>73630</v>
      </c>
      <c r="B8921" s="1706">
        <v>0.17</v>
      </c>
      <c r="C8921" s="100" t="s">
        <v>1653</v>
      </c>
      <c r="E8921" s="1705" t="s">
        <v>875</v>
      </c>
    </row>
    <row r="8922" spans="1:9" ht="15" customHeight="1" x14ac:dyDescent="0.35">
      <c r="A8922" s="1705">
        <v>73630</v>
      </c>
      <c r="B8922" s="1706">
        <v>0.17</v>
      </c>
      <c r="C8922" s="100" t="s">
        <v>8523</v>
      </c>
      <c r="E8922" s="1705" t="s">
        <v>875</v>
      </c>
    </row>
    <row r="8923" spans="1:9" ht="15" customHeight="1" x14ac:dyDescent="0.35">
      <c r="A8923" s="1705">
        <v>73630</v>
      </c>
      <c r="B8923" s="1706">
        <v>0.17</v>
      </c>
      <c r="C8923" s="100" t="s">
        <v>8524</v>
      </c>
      <c r="E8923" s="1705" t="s">
        <v>875</v>
      </c>
      <c r="F8923" s="100"/>
      <c r="I8923" s="100"/>
    </row>
    <row r="8924" spans="1:9" ht="15" customHeight="1" x14ac:dyDescent="0.35">
      <c r="A8924" s="1705">
        <v>73630</v>
      </c>
      <c r="B8924" s="1706">
        <v>0.17</v>
      </c>
      <c r="C8924" s="89" t="s">
        <v>13947</v>
      </c>
      <c r="E8924" s="100" t="s">
        <v>875</v>
      </c>
      <c r="F8924" s="100"/>
      <c r="I8924" s="100"/>
    </row>
    <row r="8925" spans="1:9" ht="15.65" customHeight="1" x14ac:dyDescent="0.35">
      <c r="A8925" s="1705">
        <v>73630</v>
      </c>
      <c r="B8925" s="1706">
        <v>0.17</v>
      </c>
      <c r="C8925" s="89" t="s">
        <v>13948</v>
      </c>
      <c r="E8925" s="100" t="s">
        <v>875</v>
      </c>
    </row>
    <row r="8926" spans="1:9" ht="15" customHeight="1" x14ac:dyDescent="0.35">
      <c r="A8926" s="1705">
        <v>73630</v>
      </c>
      <c r="B8926" s="1706">
        <v>0.17</v>
      </c>
      <c r="C8926" s="100" t="s">
        <v>934</v>
      </c>
      <c r="E8926" s="1705" t="s">
        <v>879</v>
      </c>
    </row>
    <row r="8927" spans="1:9" ht="15" customHeight="1" x14ac:dyDescent="0.35">
      <c r="A8927" s="1705">
        <v>73630</v>
      </c>
      <c r="B8927" s="1706">
        <v>0.17</v>
      </c>
      <c r="C8927" s="100" t="s">
        <v>935</v>
      </c>
      <c r="E8927" s="1705" t="s">
        <v>879</v>
      </c>
    </row>
    <row r="8928" spans="1:9" ht="15" customHeight="1" x14ac:dyDescent="0.35">
      <c r="A8928" s="1705">
        <v>73630</v>
      </c>
      <c r="B8928" s="1706">
        <v>0.17</v>
      </c>
      <c r="C8928" s="100" t="s">
        <v>1322</v>
      </c>
      <c r="E8928" s="1705" t="s">
        <v>1280</v>
      </c>
    </row>
    <row r="8929" spans="1:5" ht="15" customHeight="1" x14ac:dyDescent="0.35">
      <c r="A8929" s="1705">
        <v>73630</v>
      </c>
      <c r="B8929" s="1706">
        <v>0.17</v>
      </c>
      <c r="C8929" s="100" t="s">
        <v>1323</v>
      </c>
      <c r="E8929" s="1705" t="s">
        <v>1280</v>
      </c>
    </row>
    <row r="8930" spans="1:5" ht="15" customHeight="1" x14ac:dyDescent="0.35">
      <c r="A8930" s="1705">
        <v>73630</v>
      </c>
      <c r="B8930" s="1706">
        <v>0.17</v>
      </c>
      <c r="C8930" s="1705" t="s">
        <v>1479</v>
      </c>
      <c r="E8930" s="1705" t="s">
        <v>1433</v>
      </c>
    </row>
    <row r="8931" spans="1:5" ht="15" customHeight="1" x14ac:dyDescent="0.35">
      <c r="A8931" s="1705">
        <v>73630</v>
      </c>
      <c r="B8931" s="1706">
        <v>0.17</v>
      </c>
      <c r="C8931" s="100" t="s">
        <v>1480</v>
      </c>
      <c r="E8931" s="1705" t="s">
        <v>1433</v>
      </c>
    </row>
    <row r="8932" spans="1:5" ht="15" customHeight="1" x14ac:dyDescent="0.35">
      <c r="A8932" s="1705">
        <v>73630</v>
      </c>
      <c r="B8932" s="1706">
        <v>0.17</v>
      </c>
      <c r="C8932" s="100" t="s">
        <v>1481</v>
      </c>
      <c r="E8932" s="1705" t="s">
        <v>1433</v>
      </c>
    </row>
    <row r="8933" spans="1:5" ht="15" customHeight="1" x14ac:dyDescent="0.35">
      <c r="A8933" s="1740">
        <v>73630</v>
      </c>
      <c r="B8933" s="1706">
        <v>0.17</v>
      </c>
      <c r="C8933" s="1742" t="s">
        <v>1482</v>
      </c>
      <c r="E8933" s="1705" t="s">
        <v>1433</v>
      </c>
    </row>
    <row r="8934" spans="1:5" ht="15" customHeight="1" x14ac:dyDescent="0.35">
      <c r="A8934" s="1740">
        <v>73630</v>
      </c>
      <c r="B8934" s="1706">
        <v>0.17</v>
      </c>
      <c r="C8934" s="1742" t="s">
        <v>1482</v>
      </c>
      <c r="E8934" s="1705" t="s">
        <v>1433</v>
      </c>
    </row>
    <row r="8935" spans="1:5" ht="15" customHeight="1" x14ac:dyDescent="0.35">
      <c r="A8935" s="1705">
        <v>73630</v>
      </c>
      <c r="B8935" s="1706">
        <v>0.17</v>
      </c>
      <c r="C8935" s="1705" t="s">
        <v>1483</v>
      </c>
      <c r="E8935" s="1705" t="s">
        <v>1433</v>
      </c>
    </row>
    <row r="8936" spans="1:5" ht="15" customHeight="1" x14ac:dyDescent="0.35">
      <c r="A8936" s="1740">
        <v>73630</v>
      </c>
      <c r="B8936" s="1706">
        <v>0.17</v>
      </c>
      <c r="C8936" s="1742" t="s">
        <v>1484</v>
      </c>
      <c r="E8936" s="1705" t="s">
        <v>1433</v>
      </c>
    </row>
    <row r="8937" spans="1:5" ht="15" customHeight="1" x14ac:dyDescent="0.35">
      <c r="A8937" s="1705">
        <v>73630</v>
      </c>
      <c r="B8937" s="1706">
        <v>0.17</v>
      </c>
      <c r="C8937" s="89" t="s">
        <v>1797</v>
      </c>
      <c r="E8937" s="1705" t="s">
        <v>1755</v>
      </c>
    </row>
    <row r="8938" spans="1:5" ht="15" customHeight="1" x14ac:dyDescent="0.35">
      <c r="A8938" s="1705">
        <v>73630</v>
      </c>
      <c r="B8938" s="1706">
        <v>0.17</v>
      </c>
      <c r="C8938" s="89" t="s">
        <v>1798</v>
      </c>
      <c r="E8938" s="1705" t="s">
        <v>1755</v>
      </c>
    </row>
    <row r="8939" spans="1:5" ht="15" customHeight="1" x14ac:dyDescent="0.35">
      <c r="A8939" s="1705">
        <v>73630</v>
      </c>
      <c r="B8939" s="1706">
        <v>0.17</v>
      </c>
      <c r="C8939" s="100" t="s">
        <v>2283</v>
      </c>
      <c r="E8939" s="1705" t="s">
        <v>2237</v>
      </c>
    </row>
    <row r="8940" spans="1:5" ht="15" customHeight="1" x14ac:dyDescent="0.35">
      <c r="A8940" s="1705">
        <v>73630</v>
      </c>
      <c r="B8940" s="1706">
        <v>0.17</v>
      </c>
      <c r="C8940" s="100" t="s">
        <v>2284</v>
      </c>
      <c r="E8940" s="1705" t="s">
        <v>2237</v>
      </c>
    </row>
    <row r="8941" spans="1:5" ht="15" customHeight="1" x14ac:dyDescent="0.35">
      <c r="A8941" s="1705">
        <v>73630</v>
      </c>
      <c r="B8941" s="1706">
        <v>0.17</v>
      </c>
      <c r="C8941" s="100" t="s">
        <v>3071</v>
      </c>
      <c r="E8941" s="1705" t="s">
        <v>2994</v>
      </c>
    </row>
    <row r="8942" spans="1:5" ht="15" customHeight="1" x14ac:dyDescent="0.35">
      <c r="A8942" s="1705">
        <v>73630</v>
      </c>
      <c r="B8942" s="1706">
        <v>0.17</v>
      </c>
      <c r="C8942" s="100" t="s">
        <v>3072</v>
      </c>
      <c r="E8942" s="1705" t="s">
        <v>2994</v>
      </c>
    </row>
    <row r="8943" spans="1:5" ht="15" customHeight="1" x14ac:dyDescent="0.35">
      <c r="A8943" s="1705">
        <v>73630</v>
      </c>
      <c r="B8943" s="1706">
        <v>0.17</v>
      </c>
      <c r="C8943" s="100" t="s">
        <v>3073</v>
      </c>
      <c r="E8943" s="1705" t="s">
        <v>2994</v>
      </c>
    </row>
    <row r="8944" spans="1:5" ht="15" customHeight="1" x14ac:dyDescent="0.35">
      <c r="A8944" s="1705">
        <v>73630</v>
      </c>
      <c r="B8944" s="1706">
        <v>0.17</v>
      </c>
      <c r="C8944" s="89" t="s">
        <v>4184</v>
      </c>
      <c r="E8944" s="100" t="s">
        <v>4174</v>
      </c>
    </row>
    <row r="8945" spans="1:9" ht="15" customHeight="1" x14ac:dyDescent="0.35">
      <c r="A8945" s="1705">
        <v>73630</v>
      </c>
      <c r="B8945" s="1706">
        <v>0.17</v>
      </c>
      <c r="C8945" s="89" t="s">
        <v>4323</v>
      </c>
      <c r="E8945" s="1705" t="s">
        <v>4266</v>
      </c>
    </row>
    <row r="8946" spans="1:9" ht="15" customHeight="1" x14ac:dyDescent="0.35">
      <c r="A8946" s="1705">
        <v>73630</v>
      </c>
      <c r="B8946" s="1706">
        <v>0.17</v>
      </c>
      <c r="C8946" s="89" t="s">
        <v>4324</v>
      </c>
      <c r="E8946" s="1705" t="s">
        <v>4266</v>
      </c>
    </row>
    <row r="8947" spans="1:9" ht="15" customHeight="1" x14ac:dyDescent="0.35">
      <c r="A8947" s="1705">
        <v>73630</v>
      </c>
      <c r="B8947" s="1706">
        <v>0.17</v>
      </c>
      <c r="C8947" s="100" t="s">
        <v>4662</v>
      </c>
      <c r="E8947" s="100" t="s">
        <v>4609</v>
      </c>
    </row>
    <row r="8948" spans="1:9" ht="15" customHeight="1" x14ac:dyDescent="0.35">
      <c r="A8948" s="1705">
        <v>73630</v>
      </c>
      <c r="B8948" s="1706">
        <v>0.17</v>
      </c>
      <c r="C8948" s="100" t="s">
        <v>4663</v>
      </c>
      <c r="E8948" s="100" t="s">
        <v>4609</v>
      </c>
    </row>
    <row r="8949" spans="1:9" x14ac:dyDescent="0.35">
      <c r="A8949" s="1705">
        <v>73630</v>
      </c>
      <c r="B8949" s="1706">
        <v>0.17</v>
      </c>
      <c r="C8949" s="1705" t="s">
        <v>4985</v>
      </c>
      <c r="E8949" s="100" t="s">
        <v>4946</v>
      </c>
    </row>
    <row r="8950" spans="1:9" x14ac:dyDescent="0.35">
      <c r="A8950" s="1705">
        <v>73630</v>
      </c>
      <c r="B8950" s="1706">
        <v>0.17</v>
      </c>
      <c r="C8950" s="100" t="s">
        <v>4986</v>
      </c>
      <c r="E8950" s="100" t="s">
        <v>4946</v>
      </c>
    </row>
    <row r="8951" spans="1:9" ht="15" customHeight="1" x14ac:dyDescent="0.35">
      <c r="A8951" s="1705">
        <v>73630</v>
      </c>
      <c r="B8951" s="1706">
        <v>0.17</v>
      </c>
      <c r="C8951" s="1705" t="s">
        <v>4987</v>
      </c>
      <c r="E8951" s="100" t="s">
        <v>4946</v>
      </c>
    </row>
    <row r="8952" spans="1:9" ht="15" customHeight="1" x14ac:dyDescent="0.35">
      <c r="A8952" s="1705">
        <v>73630</v>
      </c>
      <c r="B8952" s="1706">
        <v>0.17</v>
      </c>
      <c r="C8952" s="100" t="s">
        <v>4988</v>
      </c>
      <c r="E8952" s="100" t="s">
        <v>4946</v>
      </c>
    </row>
    <row r="8953" spans="1:9" ht="15" customHeight="1" x14ac:dyDescent="0.35">
      <c r="A8953" s="1705">
        <v>73630</v>
      </c>
      <c r="B8953" s="1706">
        <v>0.17</v>
      </c>
      <c r="C8953" s="89" t="s">
        <v>5214</v>
      </c>
      <c r="E8953" s="100" t="s">
        <v>5155</v>
      </c>
    </row>
    <row r="8954" spans="1:9" ht="15" customHeight="1" x14ac:dyDescent="0.35">
      <c r="A8954" s="1705">
        <v>73630</v>
      </c>
      <c r="B8954" s="1706">
        <v>0.17</v>
      </c>
      <c r="C8954" s="89" t="s">
        <v>5215</v>
      </c>
      <c r="E8954" s="100" t="s">
        <v>5155</v>
      </c>
    </row>
    <row r="8955" spans="1:9" ht="15" customHeight="1" x14ac:dyDescent="0.35">
      <c r="A8955" s="1705">
        <v>73630</v>
      </c>
      <c r="B8955" s="1706">
        <v>0.17</v>
      </c>
      <c r="C8955" s="100" t="s">
        <v>5513</v>
      </c>
      <c r="E8955" s="100" t="s">
        <v>5452</v>
      </c>
    </row>
    <row r="8956" spans="1:9" ht="15" customHeight="1" x14ac:dyDescent="0.35">
      <c r="A8956" s="1705">
        <v>73630</v>
      </c>
      <c r="B8956" s="1706">
        <v>0.17</v>
      </c>
      <c r="C8956" s="100" t="s">
        <v>5514</v>
      </c>
      <c r="E8956" s="100" t="s">
        <v>5452</v>
      </c>
    </row>
    <row r="8957" spans="1:9" ht="15" customHeight="1" x14ac:dyDescent="0.35">
      <c r="A8957" s="1705">
        <v>73630</v>
      </c>
      <c r="B8957" s="1706">
        <v>0.17</v>
      </c>
      <c r="C8957" s="100" t="s">
        <v>5732</v>
      </c>
      <c r="E8957" s="100" t="s">
        <v>5695</v>
      </c>
    </row>
    <row r="8958" spans="1:9" ht="15" customHeight="1" x14ac:dyDescent="0.35">
      <c r="A8958" s="1705">
        <v>73630</v>
      </c>
      <c r="B8958" s="1706">
        <v>0.17</v>
      </c>
      <c r="C8958" s="100" t="s">
        <v>5733</v>
      </c>
      <c r="E8958" s="100" t="s">
        <v>5695</v>
      </c>
    </row>
    <row r="8959" spans="1:9" ht="15" customHeight="1" x14ac:dyDescent="0.35">
      <c r="A8959" s="1705">
        <v>73630</v>
      </c>
      <c r="B8959" s="1706">
        <v>0.17</v>
      </c>
      <c r="C8959" s="89" t="s">
        <v>4662</v>
      </c>
      <c r="E8959" s="100" t="s">
        <v>5912</v>
      </c>
    </row>
    <row r="8960" spans="1:9" ht="15" customHeight="1" x14ac:dyDescent="0.35">
      <c r="A8960" s="1705">
        <v>73630</v>
      </c>
      <c r="B8960" s="1706">
        <v>0.17</v>
      </c>
      <c r="C8960" s="89" t="s">
        <v>4663</v>
      </c>
      <c r="E8960" s="100" t="s">
        <v>5912</v>
      </c>
      <c r="F8960" s="100"/>
      <c r="I8960" s="100"/>
    </row>
    <row r="8961" spans="1:5" ht="15" customHeight="1" x14ac:dyDescent="0.35">
      <c r="A8961" s="1705">
        <v>73630</v>
      </c>
      <c r="B8961" s="1706">
        <v>0.17</v>
      </c>
      <c r="C8961" s="100" t="s">
        <v>5968</v>
      </c>
      <c r="E8961" s="100" t="s">
        <v>5923</v>
      </c>
    </row>
    <row r="8962" spans="1:5" ht="15" customHeight="1" x14ac:dyDescent="0.35">
      <c r="A8962" s="1705">
        <v>73630</v>
      </c>
      <c r="B8962" s="1706">
        <v>0.17</v>
      </c>
      <c r="C8962" s="100" t="s">
        <v>5969</v>
      </c>
      <c r="E8962" s="100" t="s">
        <v>5923</v>
      </c>
    </row>
    <row r="8963" spans="1:5" ht="15" customHeight="1" x14ac:dyDescent="0.35">
      <c r="A8963" s="1705">
        <v>73630</v>
      </c>
      <c r="B8963" s="1706">
        <v>0.17</v>
      </c>
      <c r="C8963" s="89" t="s">
        <v>6181</v>
      </c>
      <c r="E8963" s="100" t="s">
        <v>6110</v>
      </c>
    </row>
    <row r="8964" spans="1:5" ht="15" customHeight="1" x14ac:dyDescent="0.35">
      <c r="A8964" s="1705">
        <v>73630</v>
      </c>
      <c r="B8964" s="1706">
        <v>0.17</v>
      </c>
      <c r="C8964" s="89" t="s">
        <v>6182</v>
      </c>
      <c r="E8964" s="100" t="s">
        <v>6110</v>
      </c>
    </row>
    <row r="8965" spans="1:5" ht="15" customHeight="1" x14ac:dyDescent="0.35">
      <c r="A8965" s="1705">
        <v>73630</v>
      </c>
      <c r="B8965" s="1706">
        <v>0.17</v>
      </c>
      <c r="C8965" s="100" t="s">
        <v>6183</v>
      </c>
      <c r="E8965" s="100" t="s">
        <v>6110</v>
      </c>
    </row>
    <row r="8966" spans="1:5" ht="15" customHeight="1" x14ac:dyDescent="0.35">
      <c r="A8966" s="1705">
        <v>73630</v>
      </c>
      <c r="B8966" s="1706">
        <v>0.17</v>
      </c>
      <c r="C8966" s="100" t="s">
        <v>6184</v>
      </c>
      <c r="E8966" s="100" t="s">
        <v>6110</v>
      </c>
    </row>
    <row r="8967" spans="1:5" ht="15" customHeight="1" x14ac:dyDescent="0.35">
      <c r="A8967" s="1705">
        <v>73630</v>
      </c>
      <c r="B8967" s="1706">
        <v>0.17</v>
      </c>
      <c r="C8967" s="89" t="s">
        <v>6185</v>
      </c>
      <c r="E8967" s="100" t="s">
        <v>6110</v>
      </c>
    </row>
    <row r="8968" spans="1:5" ht="15" customHeight="1" x14ac:dyDescent="0.35">
      <c r="A8968" s="1705">
        <v>73630</v>
      </c>
      <c r="B8968" s="1706">
        <v>0.17</v>
      </c>
      <c r="C8968" s="100" t="s">
        <v>6186</v>
      </c>
      <c r="E8968" s="100" t="s">
        <v>6110</v>
      </c>
    </row>
    <row r="8969" spans="1:5" ht="15" customHeight="1" x14ac:dyDescent="0.35">
      <c r="A8969" s="1705">
        <v>73630</v>
      </c>
      <c r="B8969" s="1706">
        <v>0.17</v>
      </c>
      <c r="C8969" s="100" t="s">
        <v>6187</v>
      </c>
      <c r="E8969" s="100" t="s">
        <v>6110</v>
      </c>
    </row>
    <row r="8970" spans="1:5" ht="15" customHeight="1" x14ac:dyDescent="0.35">
      <c r="A8970" s="1705">
        <v>73630</v>
      </c>
      <c r="B8970" s="1706">
        <v>0.17</v>
      </c>
      <c r="C8970" s="100" t="s">
        <v>6188</v>
      </c>
      <c r="E8970" s="100" t="s">
        <v>6110</v>
      </c>
    </row>
    <row r="8971" spans="1:5" ht="15" customHeight="1" x14ac:dyDescent="0.35">
      <c r="A8971" s="1705">
        <v>73630</v>
      </c>
      <c r="B8971" s="1706">
        <v>0.17</v>
      </c>
      <c r="C8971" s="100" t="s">
        <v>6189</v>
      </c>
      <c r="E8971" s="100" t="s">
        <v>6110</v>
      </c>
    </row>
    <row r="8972" spans="1:5" ht="15" customHeight="1" x14ac:dyDescent="0.35">
      <c r="A8972" s="1705">
        <v>73630</v>
      </c>
      <c r="B8972" s="1706">
        <v>0.17</v>
      </c>
      <c r="C8972" s="89" t="s">
        <v>6190</v>
      </c>
      <c r="E8972" s="100" t="s">
        <v>6110</v>
      </c>
    </row>
    <row r="8973" spans="1:5" ht="15" customHeight="1" x14ac:dyDescent="0.35">
      <c r="A8973" s="1705">
        <v>73630</v>
      </c>
      <c r="B8973" s="1706">
        <v>0.17</v>
      </c>
      <c r="C8973" s="100" t="s">
        <v>6191</v>
      </c>
      <c r="E8973" s="100" t="s">
        <v>6110</v>
      </c>
    </row>
    <row r="8974" spans="1:5" ht="15" customHeight="1" x14ac:dyDescent="0.35">
      <c r="A8974" s="1705">
        <v>73630</v>
      </c>
      <c r="B8974" s="1706">
        <v>0.17</v>
      </c>
      <c r="C8974" s="100" t="s">
        <v>6192</v>
      </c>
      <c r="E8974" s="100" t="s">
        <v>6110</v>
      </c>
    </row>
    <row r="8975" spans="1:5" ht="15" customHeight="1" x14ac:dyDescent="0.35">
      <c r="A8975" s="1705">
        <v>73630</v>
      </c>
      <c r="B8975" s="1706">
        <v>0.17</v>
      </c>
      <c r="C8975" s="89" t="s">
        <v>6521</v>
      </c>
      <c r="E8975" s="100" t="s">
        <v>6503</v>
      </c>
    </row>
    <row r="8976" spans="1:5" ht="15" customHeight="1" x14ac:dyDescent="0.35">
      <c r="A8976" s="1747">
        <v>73630</v>
      </c>
      <c r="B8976" s="1745">
        <v>0.17</v>
      </c>
      <c r="C8976" s="1746" t="s">
        <v>6522</v>
      </c>
      <c r="E8976" s="100" t="s">
        <v>6503</v>
      </c>
    </row>
    <row r="8977" spans="1:9" ht="15" customHeight="1" x14ac:dyDescent="0.35">
      <c r="A8977" s="1705">
        <v>73630</v>
      </c>
      <c r="B8977" s="1706">
        <v>0.17</v>
      </c>
      <c r="C8977" s="89" t="s">
        <v>7048</v>
      </c>
      <c r="E8977" s="1705" t="s">
        <v>6965</v>
      </c>
      <c r="F8977" s="100"/>
      <c r="I8977" s="100"/>
    </row>
    <row r="8978" spans="1:9" ht="15" customHeight="1" x14ac:dyDescent="0.35">
      <c r="A8978" s="1705">
        <v>73630</v>
      </c>
      <c r="B8978" s="1706">
        <v>0.17</v>
      </c>
      <c r="C8978" s="89" t="s">
        <v>7049</v>
      </c>
      <c r="E8978" s="1705" t="s">
        <v>6965</v>
      </c>
      <c r="F8978" s="100"/>
      <c r="I8978" s="100"/>
    </row>
    <row r="8979" spans="1:9" ht="15" customHeight="1" x14ac:dyDescent="0.35">
      <c r="A8979" s="1705">
        <v>73630</v>
      </c>
      <c r="B8979" s="1706">
        <v>0.17</v>
      </c>
      <c r="C8979" s="100" t="s">
        <v>7050</v>
      </c>
      <c r="E8979" s="1705" t="s">
        <v>6965</v>
      </c>
    </row>
    <row r="8980" spans="1:9" ht="15" customHeight="1" x14ac:dyDescent="0.35">
      <c r="A8980" s="1705">
        <v>73630</v>
      </c>
      <c r="B8980" s="1706">
        <v>0.17</v>
      </c>
      <c r="C8980" s="100" t="s">
        <v>7051</v>
      </c>
      <c r="E8980" s="1705" t="s">
        <v>6965</v>
      </c>
    </row>
    <row r="8981" spans="1:9" ht="15" customHeight="1" x14ac:dyDescent="0.35">
      <c r="A8981" s="1705">
        <v>73630</v>
      </c>
      <c r="B8981" s="1706">
        <v>0.17</v>
      </c>
      <c r="C8981" s="89" t="s">
        <v>7355</v>
      </c>
      <c r="E8981" s="1705" t="s">
        <v>7410</v>
      </c>
    </row>
    <row r="8982" spans="1:9" ht="15" customHeight="1" x14ac:dyDescent="0.35">
      <c r="A8982" s="1705">
        <v>73630</v>
      </c>
      <c r="B8982" s="1706">
        <v>0.17</v>
      </c>
      <c r="C8982" s="89" t="s">
        <v>7356</v>
      </c>
      <c r="E8982" s="1705" t="s">
        <v>7410</v>
      </c>
    </row>
    <row r="8983" spans="1:9" ht="15" customHeight="1" x14ac:dyDescent="0.35">
      <c r="A8983" s="1705">
        <v>73630</v>
      </c>
      <c r="B8983" s="1706">
        <v>0.17</v>
      </c>
      <c r="C8983" s="100" t="s">
        <v>7480</v>
      </c>
      <c r="E8983" s="1705" t="s">
        <v>7428</v>
      </c>
    </row>
    <row r="8984" spans="1:9" ht="15" customHeight="1" x14ac:dyDescent="0.35">
      <c r="A8984" s="1705">
        <v>73630</v>
      </c>
      <c r="B8984" s="1706">
        <v>0.17</v>
      </c>
      <c r="C8984" s="100" t="s">
        <v>7481</v>
      </c>
      <c r="E8984" s="1705" t="s">
        <v>7428</v>
      </c>
    </row>
    <row r="8985" spans="1:9" ht="15" customHeight="1" x14ac:dyDescent="0.35">
      <c r="A8985" s="1705">
        <v>73630</v>
      </c>
      <c r="B8985" s="1706">
        <v>0.17</v>
      </c>
      <c r="C8985" s="1705" t="s">
        <v>8005</v>
      </c>
      <c r="E8985" s="100" t="s">
        <v>7979</v>
      </c>
    </row>
    <row r="8986" spans="1:9" ht="15" customHeight="1" x14ac:dyDescent="0.35">
      <c r="A8986" s="1705">
        <v>73630</v>
      </c>
      <c r="B8986" s="1706">
        <v>0.17</v>
      </c>
      <c r="C8986" s="100" t="s">
        <v>8006</v>
      </c>
      <c r="E8986" s="100" t="s">
        <v>7979</v>
      </c>
    </row>
    <row r="8987" spans="1:9" ht="15" customHeight="1" x14ac:dyDescent="0.35">
      <c r="A8987" s="1705">
        <v>73630</v>
      </c>
      <c r="B8987" s="1706">
        <v>0.17</v>
      </c>
      <c r="C8987" s="100" t="s">
        <v>8007</v>
      </c>
      <c r="E8987" s="100" t="s">
        <v>7979</v>
      </c>
    </row>
    <row r="8988" spans="1:9" ht="15" customHeight="1" x14ac:dyDescent="0.35">
      <c r="A8988" s="1705">
        <v>73630</v>
      </c>
      <c r="B8988" s="1706">
        <v>0.17</v>
      </c>
      <c r="C8988" s="89" t="s">
        <v>8421</v>
      </c>
      <c r="E8988" s="100" t="s">
        <v>8381</v>
      </c>
    </row>
    <row r="8989" spans="1:9" ht="15" customHeight="1" x14ac:dyDescent="0.35">
      <c r="A8989" s="1705">
        <v>73630</v>
      </c>
      <c r="B8989" s="1706">
        <v>0.17</v>
      </c>
      <c r="C8989" s="100" t="s">
        <v>8422</v>
      </c>
      <c r="E8989" s="100" t="s">
        <v>8381</v>
      </c>
    </row>
    <row r="8990" spans="1:9" ht="15" customHeight="1" x14ac:dyDescent="0.35">
      <c r="A8990" s="1705">
        <v>73630</v>
      </c>
      <c r="B8990" s="1706">
        <v>0.17</v>
      </c>
      <c r="C8990" s="89" t="s">
        <v>8765</v>
      </c>
      <c r="E8990" s="1705" t="s">
        <v>8689</v>
      </c>
      <c r="F8990" s="100"/>
      <c r="I8990" s="100"/>
    </row>
    <row r="8991" spans="1:9" ht="15" customHeight="1" x14ac:dyDescent="0.35">
      <c r="A8991" s="1705">
        <v>73630</v>
      </c>
      <c r="B8991" s="1706">
        <v>0.17</v>
      </c>
      <c r="C8991" s="89" t="s">
        <v>8766</v>
      </c>
      <c r="E8991" s="1705" t="s">
        <v>8689</v>
      </c>
    </row>
    <row r="8992" spans="1:9" ht="15" customHeight="1" x14ac:dyDescent="0.35">
      <c r="A8992" s="1705">
        <v>73630</v>
      </c>
      <c r="B8992" s="1706">
        <v>0.17</v>
      </c>
      <c r="C8992" s="100" t="s">
        <v>8767</v>
      </c>
      <c r="E8992" s="1705" t="s">
        <v>8689</v>
      </c>
    </row>
    <row r="8993" spans="1:5" ht="15" customHeight="1" x14ac:dyDescent="0.35">
      <c r="A8993" s="1705">
        <v>73630</v>
      </c>
      <c r="B8993" s="1706">
        <v>0.17</v>
      </c>
      <c r="C8993" s="89" t="s">
        <v>9205</v>
      </c>
      <c r="E8993" s="1738" t="s">
        <v>9126</v>
      </c>
    </row>
    <row r="8994" spans="1:5" ht="15" customHeight="1" x14ac:dyDescent="0.35">
      <c r="A8994" s="1705">
        <v>73630</v>
      </c>
      <c r="B8994" s="1706">
        <v>0.17</v>
      </c>
      <c r="C8994" s="89" t="s">
        <v>9206</v>
      </c>
      <c r="E8994" s="1738" t="s">
        <v>9126</v>
      </c>
    </row>
    <row r="8995" spans="1:5" ht="15" customHeight="1" x14ac:dyDescent="0.35">
      <c r="A8995" s="1705">
        <v>73630</v>
      </c>
      <c r="B8995" s="1706">
        <v>0.17</v>
      </c>
      <c r="C8995" s="89" t="s">
        <v>9207</v>
      </c>
      <c r="E8995" s="1738" t="s">
        <v>9126</v>
      </c>
    </row>
    <row r="8996" spans="1:5" ht="15" customHeight="1" x14ac:dyDescent="0.35">
      <c r="A8996" s="1705">
        <v>73630</v>
      </c>
      <c r="B8996" s="1706">
        <v>0.17</v>
      </c>
      <c r="C8996" s="89" t="s">
        <v>9208</v>
      </c>
      <c r="E8996" s="1738" t="s">
        <v>9126</v>
      </c>
    </row>
    <row r="8997" spans="1:5" ht="15" customHeight="1" x14ac:dyDescent="0.35">
      <c r="A8997" s="1705">
        <v>73630</v>
      </c>
      <c r="B8997" s="1706">
        <v>0.17</v>
      </c>
      <c r="C8997" s="89" t="s">
        <v>9209</v>
      </c>
      <c r="E8997" s="1738" t="s">
        <v>9126</v>
      </c>
    </row>
    <row r="8998" spans="1:5" ht="15" customHeight="1" x14ac:dyDescent="0.35">
      <c r="A8998" s="1705">
        <v>73630</v>
      </c>
      <c r="B8998" s="1706">
        <v>0.17</v>
      </c>
      <c r="C8998" s="89" t="s">
        <v>9210</v>
      </c>
      <c r="E8998" s="1738" t="s">
        <v>9126</v>
      </c>
    </row>
    <row r="8999" spans="1:5" ht="15" customHeight="1" x14ac:dyDescent="0.35">
      <c r="A8999" s="1705">
        <v>73630</v>
      </c>
      <c r="B8999" s="1706">
        <v>0.17</v>
      </c>
      <c r="C8999" s="100" t="s">
        <v>9669</v>
      </c>
      <c r="E8999" s="1705" t="s">
        <v>9583</v>
      </c>
    </row>
    <row r="9000" spans="1:5" ht="15" customHeight="1" x14ac:dyDescent="0.35">
      <c r="A9000" s="1705">
        <v>73630</v>
      </c>
      <c r="B9000" s="1706">
        <v>0.17</v>
      </c>
      <c r="C9000" s="100" t="s">
        <v>9670</v>
      </c>
      <c r="E9000" s="1705" t="s">
        <v>9583</v>
      </c>
    </row>
    <row r="9001" spans="1:5" ht="15" customHeight="1" x14ac:dyDescent="0.35">
      <c r="A9001" s="1705">
        <v>73630</v>
      </c>
      <c r="B9001" s="1706">
        <v>0.17</v>
      </c>
      <c r="C9001" s="89" t="s">
        <v>10495</v>
      </c>
      <c r="E9001" s="1705" t="s">
        <v>10273</v>
      </c>
    </row>
    <row r="9002" spans="1:5" ht="15" customHeight="1" x14ac:dyDescent="0.35">
      <c r="A9002" s="1705">
        <v>73630</v>
      </c>
      <c r="B9002" s="1706">
        <v>0.17</v>
      </c>
      <c r="C9002" s="89" t="s">
        <v>10496</v>
      </c>
      <c r="E9002" s="1705" t="s">
        <v>10273</v>
      </c>
    </row>
    <row r="9003" spans="1:5" ht="15" customHeight="1" x14ac:dyDescent="0.35">
      <c r="A9003" s="1705">
        <v>73630</v>
      </c>
      <c r="B9003" s="1706">
        <v>0.17</v>
      </c>
      <c r="C9003" s="100" t="s">
        <v>10497</v>
      </c>
      <c r="E9003" s="1705" t="s">
        <v>10273</v>
      </c>
    </row>
    <row r="9004" spans="1:5" ht="15" customHeight="1" x14ac:dyDescent="0.35">
      <c r="A9004" s="1705">
        <v>73630</v>
      </c>
      <c r="B9004" s="1706">
        <v>0.17</v>
      </c>
      <c r="C9004" s="100" t="s">
        <v>10498</v>
      </c>
      <c r="E9004" s="1705" t="s">
        <v>10273</v>
      </c>
    </row>
    <row r="9005" spans="1:5" ht="15" customHeight="1" x14ac:dyDescent="0.35">
      <c r="A9005" s="1705">
        <v>73630</v>
      </c>
      <c r="B9005" s="1706">
        <v>0.17</v>
      </c>
      <c r="C9005" s="89" t="s">
        <v>10499</v>
      </c>
      <c r="E9005" s="1705" t="s">
        <v>10273</v>
      </c>
    </row>
    <row r="9006" spans="1:5" ht="15" customHeight="1" x14ac:dyDescent="0.35">
      <c r="A9006" s="1705">
        <v>73630</v>
      </c>
      <c r="B9006" s="1706">
        <v>0.17</v>
      </c>
      <c r="C9006" s="89" t="s">
        <v>10500</v>
      </c>
      <c r="E9006" s="1705" t="s">
        <v>10273</v>
      </c>
    </row>
    <row r="9007" spans="1:5" ht="15" customHeight="1" x14ac:dyDescent="0.35">
      <c r="A9007" s="1705">
        <v>73630</v>
      </c>
      <c r="B9007" s="1706">
        <v>0.17</v>
      </c>
      <c r="C9007" s="89" t="s">
        <v>10501</v>
      </c>
      <c r="E9007" s="1705" t="s">
        <v>10273</v>
      </c>
    </row>
    <row r="9008" spans="1:5" ht="15" customHeight="1" x14ac:dyDescent="0.35">
      <c r="A9008" s="1705">
        <v>73630</v>
      </c>
      <c r="B9008" s="1706">
        <v>0.17</v>
      </c>
      <c r="C9008" s="89" t="s">
        <v>10502</v>
      </c>
      <c r="E9008" s="1705" t="s">
        <v>10273</v>
      </c>
    </row>
    <row r="9009" spans="1:9" ht="15" customHeight="1" x14ac:dyDescent="0.35">
      <c r="A9009" s="1705">
        <v>73630</v>
      </c>
      <c r="B9009" s="1706">
        <v>0.17</v>
      </c>
      <c r="C9009" s="1705" t="s">
        <v>10503</v>
      </c>
      <c r="E9009" s="1705" t="s">
        <v>10273</v>
      </c>
    </row>
    <row r="9010" spans="1:9" ht="15" customHeight="1" x14ac:dyDescent="0.35">
      <c r="A9010" s="1705">
        <v>73630</v>
      </c>
      <c r="B9010" s="1706">
        <v>0.17</v>
      </c>
      <c r="C9010" s="89" t="s">
        <v>10504</v>
      </c>
      <c r="E9010" s="1705" t="s">
        <v>10273</v>
      </c>
    </row>
    <row r="9011" spans="1:9" ht="15" customHeight="1" x14ac:dyDescent="0.35">
      <c r="A9011" s="1705">
        <v>73630</v>
      </c>
      <c r="B9011" s="1706">
        <v>0.17</v>
      </c>
      <c r="C9011" s="1705" t="s">
        <v>10505</v>
      </c>
      <c r="E9011" s="1705" t="s">
        <v>10273</v>
      </c>
    </row>
    <row r="9012" spans="1:9" ht="15" customHeight="1" x14ac:dyDescent="0.35">
      <c r="A9012" s="1705">
        <v>73630</v>
      </c>
      <c r="B9012" s="1706">
        <v>0.17</v>
      </c>
      <c r="C9012" s="100" t="s">
        <v>10506</v>
      </c>
      <c r="E9012" s="1705" t="s">
        <v>10273</v>
      </c>
    </row>
    <row r="9013" spans="1:9" ht="15" customHeight="1" x14ac:dyDescent="0.35">
      <c r="A9013" s="1705">
        <v>73630</v>
      </c>
      <c r="B9013" s="1706">
        <v>0.17</v>
      </c>
      <c r="C9013" s="100" t="s">
        <v>10507</v>
      </c>
      <c r="E9013" s="1705" t="s">
        <v>10273</v>
      </c>
    </row>
    <row r="9014" spans="1:9" ht="15" customHeight="1" x14ac:dyDescent="0.35">
      <c r="A9014" s="1705">
        <v>73630</v>
      </c>
      <c r="B9014" s="1706">
        <v>0.17</v>
      </c>
      <c r="C9014" s="89" t="s">
        <v>10508</v>
      </c>
      <c r="E9014" s="1705" t="s">
        <v>10273</v>
      </c>
    </row>
    <row r="9015" spans="1:9" ht="15" customHeight="1" x14ac:dyDescent="0.35">
      <c r="A9015" s="1705">
        <v>73630</v>
      </c>
      <c r="B9015" s="1706">
        <v>0.17</v>
      </c>
      <c r="C9015" s="100" t="s">
        <v>10508</v>
      </c>
      <c r="E9015" s="1705" t="s">
        <v>10273</v>
      </c>
    </row>
    <row r="9016" spans="1:9" ht="15" customHeight="1" x14ac:dyDescent="0.35">
      <c r="A9016" s="1705">
        <v>73630</v>
      </c>
      <c r="B9016" s="1706">
        <v>0.17</v>
      </c>
      <c r="C9016" s="89" t="s">
        <v>1484</v>
      </c>
      <c r="E9016" s="1705" t="s">
        <v>10273</v>
      </c>
      <c r="F9016" s="100"/>
      <c r="I9016" s="100"/>
    </row>
    <row r="9017" spans="1:9" ht="15" customHeight="1" x14ac:dyDescent="0.35">
      <c r="A9017" s="1705">
        <v>73630</v>
      </c>
      <c r="B9017" s="1706">
        <v>0.17</v>
      </c>
      <c r="C9017" s="100" t="s">
        <v>1484</v>
      </c>
      <c r="E9017" s="1705" t="s">
        <v>10273</v>
      </c>
    </row>
    <row r="9018" spans="1:9" ht="15" customHeight="1" x14ac:dyDescent="0.35">
      <c r="A9018" s="1705">
        <v>73630</v>
      </c>
      <c r="B9018" s="1706">
        <v>0.17</v>
      </c>
      <c r="C9018" s="100" t="s">
        <v>3788</v>
      </c>
      <c r="E9018" s="100" t="s">
        <v>12088</v>
      </c>
    </row>
    <row r="9019" spans="1:9" x14ac:dyDescent="0.35">
      <c r="A9019" s="1705">
        <v>73630</v>
      </c>
      <c r="B9019" s="1706">
        <v>0.17</v>
      </c>
      <c r="C9019" s="100" t="s">
        <v>3789</v>
      </c>
      <c r="E9019" s="100" t="s">
        <v>12088</v>
      </c>
    </row>
    <row r="9020" spans="1:9" ht="15" customHeight="1" x14ac:dyDescent="0.35">
      <c r="A9020" s="1705">
        <v>73630</v>
      </c>
      <c r="B9020" s="1706">
        <v>0.17</v>
      </c>
      <c r="C9020" s="1705" t="s">
        <v>12678</v>
      </c>
      <c r="E9020" s="1705" t="s">
        <v>12542</v>
      </c>
    </row>
    <row r="9021" spans="1:9" ht="15" customHeight="1" x14ac:dyDescent="0.35">
      <c r="A9021" s="1705">
        <v>73630</v>
      </c>
      <c r="B9021" s="1706">
        <v>0.17</v>
      </c>
      <c r="C9021" s="89" t="s">
        <v>12679</v>
      </c>
      <c r="E9021" s="1705" t="s">
        <v>12542</v>
      </c>
    </row>
    <row r="9022" spans="1:9" ht="15" customHeight="1" x14ac:dyDescent="0.35">
      <c r="A9022" s="1705">
        <v>73630</v>
      </c>
      <c r="B9022" s="1706">
        <v>0.17</v>
      </c>
      <c r="C9022" s="1705" t="s">
        <v>12680</v>
      </c>
      <c r="E9022" s="1705" t="s">
        <v>12542</v>
      </c>
    </row>
    <row r="9023" spans="1:9" ht="15" customHeight="1" x14ac:dyDescent="0.35">
      <c r="A9023" s="1705">
        <v>73630</v>
      </c>
      <c r="B9023" s="1706">
        <v>0.17</v>
      </c>
      <c r="C9023" s="89" t="s">
        <v>12681</v>
      </c>
      <c r="E9023" s="1705" t="s">
        <v>12542</v>
      </c>
    </row>
    <row r="9024" spans="1:9" ht="15" customHeight="1" x14ac:dyDescent="0.35">
      <c r="A9024" s="1705">
        <v>73630</v>
      </c>
      <c r="B9024" s="1706">
        <v>0.17</v>
      </c>
      <c r="C9024" s="89" t="s">
        <v>12682</v>
      </c>
      <c r="E9024" s="1705" t="s">
        <v>12542</v>
      </c>
    </row>
    <row r="9025" spans="1:5" ht="15" customHeight="1" x14ac:dyDescent="0.35">
      <c r="A9025" s="1705">
        <v>73630</v>
      </c>
      <c r="B9025" s="1706">
        <v>0.17</v>
      </c>
      <c r="C9025" s="100" t="s">
        <v>12683</v>
      </c>
      <c r="E9025" s="1705" t="s">
        <v>12542</v>
      </c>
    </row>
    <row r="9026" spans="1:5" ht="15" customHeight="1" x14ac:dyDescent="0.35">
      <c r="A9026" s="1705">
        <v>73630</v>
      </c>
      <c r="B9026" s="1706">
        <v>0.17</v>
      </c>
      <c r="C9026" s="89" t="s">
        <v>12684</v>
      </c>
      <c r="E9026" s="1705" t="s">
        <v>12542</v>
      </c>
    </row>
    <row r="9027" spans="1:5" ht="15" customHeight="1" x14ac:dyDescent="0.35">
      <c r="A9027" s="1705">
        <v>73630</v>
      </c>
      <c r="B9027" s="1706">
        <v>0.17</v>
      </c>
      <c r="C9027" s="89" t="s">
        <v>12685</v>
      </c>
      <c r="E9027" s="1705" t="s">
        <v>12542</v>
      </c>
    </row>
    <row r="9028" spans="1:5" ht="15" customHeight="1" x14ac:dyDescent="0.35">
      <c r="A9028" s="1705">
        <v>73630</v>
      </c>
      <c r="B9028" s="1706">
        <v>0.17</v>
      </c>
      <c r="C9028" s="89" t="s">
        <v>12686</v>
      </c>
      <c r="E9028" s="1705" t="s">
        <v>12542</v>
      </c>
    </row>
    <row r="9029" spans="1:5" ht="15" customHeight="1" x14ac:dyDescent="0.35">
      <c r="A9029" s="1705">
        <v>73630</v>
      </c>
      <c r="B9029" s="1706">
        <v>0.17</v>
      </c>
      <c r="C9029" s="100" t="s">
        <v>3788</v>
      </c>
      <c r="E9029" s="1705" t="s">
        <v>13383</v>
      </c>
    </row>
    <row r="9030" spans="1:5" ht="15" customHeight="1" x14ac:dyDescent="0.35">
      <c r="A9030" s="1705">
        <v>73630</v>
      </c>
      <c r="B9030" s="1706">
        <v>0.17</v>
      </c>
      <c r="C9030" s="100" t="s">
        <v>3789</v>
      </c>
      <c r="E9030" s="1705" t="s">
        <v>13383</v>
      </c>
    </row>
    <row r="9031" spans="1:5" ht="15" customHeight="1" x14ac:dyDescent="0.35">
      <c r="A9031" s="1705">
        <v>73630</v>
      </c>
      <c r="B9031" s="1706">
        <v>0.17</v>
      </c>
      <c r="C9031" s="100" t="s">
        <v>13635</v>
      </c>
      <c r="E9031" s="1705" t="s">
        <v>13580</v>
      </c>
    </row>
    <row r="9032" spans="1:5" ht="15" customHeight="1" x14ac:dyDescent="0.35">
      <c r="A9032" s="1705">
        <v>73630</v>
      </c>
      <c r="B9032" s="1706">
        <v>0.17</v>
      </c>
      <c r="C9032" s="100" t="s">
        <v>13636</v>
      </c>
      <c r="E9032" s="1705" t="s">
        <v>13580</v>
      </c>
    </row>
    <row r="9033" spans="1:5" ht="15" customHeight="1" x14ac:dyDescent="0.35">
      <c r="A9033" s="1705">
        <v>73650</v>
      </c>
      <c r="B9033" s="1706">
        <v>0.16</v>
      </c>
      <c r="C9033" s="100" t="s">
        <v>2695</v>
      </c>
      <c r="E9033" s="1705" t="s">
        <v>19</v>
      </c>
    </row>
    <row r="9034" spans="1:5" ht="15" customHeight="1" x14ac:dyDescent="0.35">
      <c r="A9034" s="1705">
        <v>73650</v>
      </c>
      <c r="B9034" s="1706">
        <v>0.16</v>
      </c>
      <c r="C9034" s="100" t="s">
        <v>2696</v>
      </c>
      <c r="E9034" s="1705" t="s">
        <v>19</v>
      </c>
    </row>
    <row r="9035" spans="1:5" ht="15" customHeight="1" x14ac:dyDescent="0.35">
      <c r="A9035" s="1705">
        <v>73650</v>
      </c>
      <c r="B9035" s="1706">
        <v>0.16</v>
      </c>
      <c r="C9035" s="100" t="s">
        <v>227</v>
      </c>
      <c r="E9035" s="1705" t="s">
        <v>182</v>
      </c>
    </row>
    <row r="9036" spans="1:5" ht="15" customHeight="1" x14ac:dyDescent="0.35">
      <c r="A9036" s="1705">
        <v>73650</v>
      </c>
      <c r="B9036" s="1706">
        <v>0.16</v>
      </c>
      <c r="C9036" s="100" t="s">
        <v>228</v>
      </c>
      <c r="E9036" s="1705" t="s">
        <v>182</v>
      </c>
    </row>
    <row r="9037" spans="1:5" ht="15" customHeight="1" x14ac:dyDescent="0.35">
      <c r="A9037" s="1705">
        <v>73650</v>
      </c>
      <c r="B9037" s="1706">
        <v>0.16</v>
      </c>
      <c r="C9037" s="100" t="s">
        <v>229</v>
      </c>
      <c r="E9037" s="1705" t="s">
        <v>182</v>
      </c>
    </row>
    <row r="9038" spans="1:5" ht="15" customHeight="1" x14ac:dyDescent="0.35">
      <c r="A9038" s="1705">
        <v>73650</v>
      </c>
      <c r="B9038" s="1706">
        <v>0.16</v>
      </c>
      <c r="C9038" s="100" t="s">
        <v>230</v>
      </c>
      <c r="E9038" s="1705" t="s">
        <v>182</v>
      </c>
    </row>
    <row r="9039" spans="1:5" ht="15" customHeight="1" x14ac:dyDescent="0.35">
      <c r="A9039" s="1748">
        <v>73650</v>
      </c>
      <c r="B9039" s="1737">
        <v>0.16</v>
      </c>
      <c r="C9039" s="100" t="s">
        <v>574</v>
      </c>
      <c r="E9039" s="1705" t="s">
        <v>532</v>
      </c>
    </row>
    <row r="9040" spans="1:5" x14ac:dyDescent="0.35">
      <c r="A9040" s="1748">
        <v>73650</v>
      </c>
      <c r="B9040" s="1737">
        <v>0.16</v>
      </c>
      <c r="C9040" s="100" t="s">
        <v>575</v>
      </c>
      <c r="E9040" s="1705" t="s">
        <v>532</v>
      </c>
    </row>
    <row r="9041" spans="1:9" ht="15" customHeight="1" x14ac:dyDescent="0.35">
      <c r="A9041" s="1705">
        <v>73650</v>
      </c>
      <c r="B9041" s="1706">
        <v>0.16</v>
      </c>
      <c r="C9041" s="100" t="s">
        <v>1646</v>
      </c>
      <c r="E9041" s="1705" t="s">
        <v>875</v>
      </c>
    </row>
    <row r="9042" spans="1:9" ht="15" customHeight="1" x14ac:dyDescent="0.35">
      <c r="A9042" s="1705">
        <v>73650</v>
      </c>
      <c r="B9042" s="1706">
        <v>0.16</v>
      </c>
      <c r="C9042" s="100" t="s">
        <v>1646</v>
      </c>
      <c r="E9042" s="1705" t="s">
        <v>875</v>
      </c>
    </row>
    <row r="9043" spans="1:9" ht="15" customHeight="1" x14ac:dyDescent="0.35">
      <c r="A9043" s="1705">
        <v>73650</v>
      </c>
      <c r="B9043" s="1706">
        <v>0.16</v>
      </c>
      <c r="C9043" s="100" t="s">
        <v>8513</v>
      </c>
      <c r="E9043" s="1705" t="s">
        <v>875</v>
      </c>
    </row>
    <row r="9044" spans="1:9" ht="15" customHeight="1" x14ac:dyDescent="0.35">
      <c r="A9044" s="1705">
        <v>73650</v>
      </c>
      <c r="B9044" s="1706">
        <v>0.16</v>
      </c>
      <c r="C9044" s="100" t="s">
        <v>8514</v>
      </c>
      <c r="E9044" s="1705" t="s">
        <v>875</v>
      </c>
    </row>
    <row r="9045" spans="1:9" ht="15" customHeight="1" x14ac:dyDescent="0.35">
      <c r="A9045" s="1705">
        <v>73650</v>
      </c>
      <c r="B9045" s="1706">
        <v>0.16</v>
      </c>
      <c r="C9045" s="89" t="s">
        <v>13925</v>
      </c>
      <c r="E9045" s="100" t="s">
        <v>875</v>
      </c>
    </row>
    <row r="9046" spans="1:9" ht="15" customHeight="1" x14ac:dyDescent="0.35">
      <c r="A9046" s="1705">
        <v>73650</v>
      </c>
      <c r="B9046" s="1706">
        <v>0.16</v>
      </c>
      <c r="C9046" s="89" t="s">
        <v>13926</v>
      </c>
      <c r="E9046" s="100" t="s">
        <v>875</v>
      </c>
    </row>
    <row r="9047" spans="1:9" ht="15" customHeight="1" x14ac:dyDescent="0.35">
      <c r="A9047" s="1705">
        <v>73650</v>
      </c>
      <c r="B9047" s="1706">
        <v>0.16</v>
      </c>
      <c r="C9047" s="100" t="s">
        <v>914</v>
      </c>
      <c r="E9047" s="1705" t="s">
        <v>879</v>
      </c>
    </row>
    <row r="9048" spans="1:9" ht="15" customHeight="1" x14ac:dyDescent="0.35">
      <c r="A9048" s="1705">
        <v>73650</v>
      </c>
      <c r="B9048" s="1706">
        <v>0.16</v>
      </c>
      <c r="C9048" s="100" t="s">
        <v>915</v>
      </c>
      <c r="E9048" s="1705" t="s">
        <v>879</v>
      </c>
    </row>
    <row r="9049" spans="1:9" ht="15" customHeight="1" x14ac:dyDescent="0.35">
      <c r="A9049" s="1705">
        <v>73650</v>
      </c>
      <c r="B9049" s="1706">
        <v>0.16</v>
      </c>
      <c r="C9049" s="100" t="s">
        <v>1307</v>
      </c>
      <c r="E9049" s="1705" t="s">
        <v>1280</v>
      </c>
    </row>
    <row r="9050" spans="1:9" ht="15" customHeight="1" x14ac:dyDescent="0.35">
      <c r="A9050" s="1705">
        <v>73650</v>
      </c>
      <c r="B9050" s="1706">
        <v>0.16</v>
      </c>
      <c r="C9050" s="100" t="s">
        <v>1308</v>
      </c>
      <c r="E9050" s="1705" t="s">
        <v>1280</v>
      </c>
    </row>
    <row r="9051" spans="1:9" x14ac:dyDescent="0.35">
      <c r="A9051" s="1705">
        <v>73650</v>
      </c>
      <c r="B9051" s="1706">
        <v>0.16</v>
      </c>
      <c r="C9051" s="89" t="s">
        <v>1783</v>
      </c>
      <c r="E9051" s="1705" t="s">
        <v>1755</v>
      </c>
    </row>
    <row r="9052" spans="1:9" ht="15" customHeight="1" x14ac:dyDescent="0.35">
      <c r="A9052" s="1705">
        <v>73650</v>
      </c>
      <c r="B9052" s="1706">
        <v>0.16</v>
      </c>
      <c r="C9052" s="100" t="s">
        <v>2267</v>
      </c>
      <c r="E9052" s="1705" t="s">
        <v>2237</v>
      </c>
    </row>
    <row r="9053" spans="1:9" ht="15" customHeight="1" x14ac:dyDescent="0.35">
      <c r="A9053" s="1705">
        <v>73650</v>
      </c>
      <c r="B9053" s="1706">
        <v>0.16</v>
      </c>
      <c r="C9053" s="100" t="s">
        <v>2268</v>
      </c>
      <c r="E9053" s="1705" t="s">
        <v>2237</v>
      </c>
      <c r="F9053" s="100"/>
      <c r="I9053" s="100"/>
    </row>
    <row r="9054" spans="1:9" ht="15" customHeight="1" x14ac:dyDescent="0.35">
      <c r="A9054" s="1705">
        <v>73650</v>
      </c>
      <c r="B9054" s="1706">
        <v>0.16</v>
      </c>
      <c r="C9054" s="100" t="s">
        <v>3045</v>
      </c>
      <c r="E9054" s="1705" t="s">
        <v>2994</v>
      </c>
    </row>
    <row r="9055" spans="1:9" ht="15" customHeight="1" x14ac:dyDescent="0.35">
      <c r="A9055" s="1705">
        <v>73650</v>
      </c>
      <c r="B9055" s="1706">
        <v>0.16</v>
      </c>
      <c r="C9055" s="100" t="s">
        <v>3046</v>
      </c>
      <c r="E9055" s="1705" t="s">
        <v>2994</v>
      </c>
    </row>
    <row r="9056" spans="1:9" ht="15" customHeight="1" x14ac:dyDescent="0.35">
      <c r="A9056" s="1705">
        <v>73650</v>
      </c>
      <c r="B9056" s="1706">
        <v>0.16</v>
      </c>
      <c r="C9056" s="100" t="s">
        <v>3047</v>
      </c>
      <c r="E9056" s="1705" t="s">
        <v>2994</v>
      </c>
    </row>
    <row r="9057" spans="1:9" ht="15" customHeight="1" x14ac:dyDescent="0.35">
      <c r="A9057" s="1705">
        <v>73650</v>
      </c>
      <c r="B9057" s="1706">
        <v>0.16</v>
      </c>
      <c r="C9057" s="89" t="s">
        <v>4306</v>
      </c>
      <c r="E9057" s="1705" t="s">
        <v>4266</v>
      </c>
      <c r="F9057" s="100"/>
      <c r="I9057" s="100"/>
    </row>
    <row r="9058" spans="1:9" ht="15" customHeight="1" x14ac:dyDescent="0.35">
      <c r="A9058" s="1705">
        <v>73650</v>
      </c>
      <c r="B9058" s="1706">
        <v>0.16</v>
      </c>
      <c r="C9058" s="100" t="s">
        <v>4307</v>
      </c>
      <c r="E9058" s="1705" t="s">
        <v>4266</v>
      </c>
    </row>
    <row r="9059" spans="1:9" ht="15" customHeight="1" x14ac:dyDescent="0.35">
      <c r="A9059" s="1705">
        <v>73650</v>
      </c>
      <c r="B9059" s="1706">
        <v>0.16</v>
      </c>
      <c r="C9059" s="89" t="s">
        <v>4308</v>
      </c>
      <c r="E9059" s="1705" t="s">
        <v>4266</v>
      </c>
    </row>
    <row r="9060" spans="1:9" ht="15" customHeight="1" x14ac:dyDescent="0.35">
      <c r="A9060" s="1705">
        <v>73650</v>
      </c>
      <c r="B9060" s="1706">
        <v>0.16</v>
      </c>
      <c r="C9060" s="100" t="s">
        <v>4646</v>
      </c>
      <c r="E9060" s="100" t="s">
        <v>4609</v>
      </c>
    </row>
    <row r="9061" spans="1:9" ht="15" customHeight="1" x14ac:dyDescent="0.35">
      <c r="A9061" s="1705">
        <v>73650</v>
      </c>
      <c r="B9061" s="1706">
        <v>0.16</v>
      </c>
      <c r="C9061" s="100" t="s">
        <v>4647</v>
      </c>
      <c r="E9061" s="100" t="s">
        <v>4609</v>
      </c>
    </row>
    <row r="9062" spans="1:9" ht="15" customHeight="1" x14ac:dyDescent="0.35">
      <c r="A9062" s="1705">
        <v>73650</v>
      </c>
      <c r="B9062" s="1706">
        <v>0.16</v>
      </c>
      <c r="C9062" s="1705" t="s">
        <v>14</v>
      </c>
      <c r="E9062" s="100" t="s">
        <v>4946</v>
      </c>
    </row>
    <row r="9063" spans="1:9" ht="15" customHeight="1" x14ac:dyDescent="0.35">
      <c r="A9063" s="1705">
        <v>73650</v>
      </c>
      <c r="B9063" s="1706">
        <v>0.16</v>
      </c>
      <c r="C9063" s="1705" t="s">
        <v>15</v>
      </c>
      <c r="E9063" s="100" t="s">
        <v>4946</v>
      </c>
    </row>
    <row r="9064" spans="1:9" ht="15" customHeight="1" x14ac:dyDescent="0.35">
      <c r="A9064" s="1705">
        <v>73650</v>
      </c>
      <c r="B9064" s="1706">
        <v>0.16</v>
      </c>
      <c r="C9064" s="100" t="s">
        <v>5199</v>
      </c>
      <c r="E9064" s="100" t="s">
        <v>5155</v>
      </c>
    </row>
    <row r="9065" spans="1:9" ht="15" customHeight="1" x14ac:dyDescent="0.35">
      <c r="A9065" s="1705">
        <v>73650</v>
      </c>
      <c r="B9065" s="1706">
        <v>0.16</v>
      </c>
      <c r="C9065" s="100" t="s">
        <v>5200</v>
      </c>
      <c r="E9065" s="100" t="s">
        <v>5155</v>
      </c>
    </row>
    <row r="9066" spans="1:9" ht="15" customHeight="1" x14ac:dyDescent="0.35">
      <c r="A9066" s="1705">
        <v>73650</v>
      </c>
      <c r="B9066" s="1706">
        <v>0.16</v>
      </c>
      <c r="C9066" s="100" t="s">
        <v>5497</v>
      </c>
      <c r="E9066" s="100" t="s">
        <v>5452</v>
      </c>
    </row>
    <row r="9067" spans="1:9" x14ac:dyDescent="0.35">
      <c r="A9067" s="1705">
        <v>73650</v>
      </c>
      <c r="B9067" s="1706">
        <v>0.16</v>
      </c>
      <c r="C9067" s="100" t="s">
        <v>5498</v>
      </c>
      <c r="E9067" s="100" t="s">
        <v>5452</v>
      </c>
    </row>
    <row r="9068" spans="1:9" ht="15" customHeight="1" x14ac:dyDescent="0.35">
      <c r="A9068" s="1705">
        <v>73650</v>
      </c>
      <c r="B9068" s="1706">
        <v>0.16</v>
      </c>
      <c r="C9068" s="100" t="s">
        <v>5718</v>
      </c>
      <c r="E9068" s="100" t="s">
        <v>5695</v>
      </c>
    </row>
    <row r="9069" spans="1:9" ht="15" customHeight="1" x14ac:dyDescent="0.35">
      <c r="A9069" s="1705">
        <v>73650</v>
      </c>
      <c r="B9069" s="1706">
        <v>0.16</v>
      </c>
      <c r="C9069" s="100" t="s">
        <v>5719</v>
      </c>
      <c r="E9069" s="100" t="s">
        <v>5695</v>
      </c>
    </row>
    <row r="9070" spans="1:9" ht="15" customHeight="1" x14ac:dyDescent="0.35">
      <c r="A9070" s="1705">
        <v>73650</v>
      </c>
      <c r="B9070" s="1706">
        <v>0.16</v>
      </c>
      <c r="C9070" s="89" t="s">
        <v>8098</v>
      </c>
      <c r="E9070" s="100" t="s">
        <v>5912</v>
      </c>
    </row>
    <row r="9071" spans="1:9" ht="15" customHeight="1" x14ac:dyDescent="0.35">
      <c r="A9071" s="1705">
        <v>73650</v>
      </c>
      <c r="B9071" s="1706">
        <v>0.16</v>
      </c>
      <c r="C9071" s="89" t="s">
        <v>8099</v>
      </c>
      <c r="E9071" s="100" t="s">
        <v>5912</v>
      </c>
    </row>
    <row r="9072" spans="1:9" ht="15" customHeight="1" x14ac:dyDescent="0.35">
      <c r="A9072" s="1705">
        <v>73650</v>
      </c>
      <c r="B9072" s="1706">
        <v>0.16</v>
      </c>
      <c r="C9072" s="100" t="s">
        <v>5958</v>
      </c>
      <c r="E9072" s="100" t="s">
        <v>5923</v>
      </c>
    </row>
    <row r="9073" spans="1:24" ht="15" customHeight="1" x14ac:dyDescent="0.35">
      <c r="A9073" s="1705">
        <v>73650</v>
      </c>
      <c r="B9073" s="1706">
        <v>0.16</v>
      </c>
      <c r="C9073" s="100" t="s">
        <v>5959</v>
      </c>
      <c r="E9073" s="100" t="s">
        <v>5923</v>
      </c>
    </row>
    <row r="9074" spans="1:24" x14ac:dyDescent="0.35">
      <c r="A9074" s="1705">
        <v>73650</v>
      </c>
      <c r="B9074" s="1706">
        <v>0.16</v>
      </c>
      <c r="C9074" s="100" t="s">
        <v>6160</v>
      </c>
      <c r="E9074" s="100" t="s">
        <v>6110</v>
      </c>
      <c r="F9074" s="100"/>
      <c r="I9074" s="100"/>
    </row>
    <row r="9075" spans="1:24" x14ac:dyDescent="0.35">
      <c r="A9075" s="1705">
        <v>73650</v>
      </c>
      <c r="B9075" s="1706">
        <v>0.16</v>
      </c>
      <c r="C9075" s="100" t="s">
        <v>6161</v>
      </c>
      <c r="E9075" s="100" t="s">
        <v>6110</v>
      </c>
    </row>
    <row r="9076" spans="1:24" ht="15" customHeight="1" x14ac:dyDescent="0.35">
      <c r="A9076" s="1705">
        <v>73650</v>
      </c>
      <c r="B9076" s="1706">
        <v>0.16</v>
      </c>
      <c r="C9076" s="100" t="s">
        <v>6162</v>
      </c>
      <c r="E9076" s="100" t="s">
        <v>6110</v>
      </c>
      <c r="F9076" s="100"/>
      <c r="I9076" s="100"/>
    </row>
    <row r="9077" spans="1:24" ht="15" customHeight="1" x14ac:dyDescent="0.35">
      <c r="A9077" s="1705">
        <v>73650</v>
      </c>
      <c r="B9077" s="1706">
        <v>0.16</v>
      </c>
      <c r="C9077" s="100" t="s">
        <v>6163</v>
      </c>
      <c r="E9077" s="100" t="s">
        <v>6110</v>
      </c>
    </row>
    <row r="9078" spans="1:24" ht="15" customHeight="1" x14ac:dyDescent="0.35">
      <c r="A9078" s="1705">
        <v>73650</v>
      </c>
      <c r="B9078" s="1706">
        <v>0.16</v>
      </c>
      <c r="C9078" s="89" t="s">
        <v>6483</v>
      </c>
      <c r="E9078" s="100" t="s">
        <v>6484</v>
      </c>
    </row>
    <row r="9079" spans="1:24" ht="15" customHeight="1" x14ac:dyDescent="0.35">
      <c r="A9079" s="1705">
        <v>73650</v>
      </c>
      <c r="B9079" s="1706">
        <v>0.16</v>
      </c>
      <c r="C9079" s="89" t="s">
        <v>6485</v>
      </c>
      <c r="E9079" s="100" t="s">
        <v>6484</v>
      </c>
    </row>
    <row r="9080" spans="1:24" ht="15" customHeight="1" x14ac:dyDescent="0.35">
      <c r="A9080" s="1705">
        <v>73650</v>
      </c>
      <c r="B9080" s="1706">
        <v>0.16</v>
      </c>
      <c r="C9080" s="89" t="s">
        <v>6486</v>
      </c>
      <c r="E9080" s="100" t="s">
        <v>6484</v>
      </c>
    </row>
    <row r="9081" spans="1:24" ht="15" customHeight="1" x14ac:dyDescent="0.35">
      <c r="A9081" s="1705">
        <v>73650</v>
      </c>
      <c r="B9081" s="1706">
        <v>0.16</v>
      </c>
      <c r="C9081" s="89" t="s">
        <v>6487</v>
      </c>
      <c r="E9081" s="100" t="s">
        <v>6484</v>
      </c>
    </row>
    <row r="9082" spans="1:24" ht="15" customHeight="1" x14ac:dyDescent="0.35">
      <c r="A9082" s="1705">
        <v>73650</v>
      </c>
      <c r="B9082" s="1706">
        <v>0.16</v>
      </c>
      <c r="C9082" s="89" t="s">
        <v>7021</v>
      </c>
      <c r="E9082" s="1705" t="s">
        <v>6965</v>
      </c>
    </row>
    <row r="9083" spans="1:24" ht="15" customHeight="1" x14ac:dyDescent="0.35">
      <c r="A9083" s="1705">
        <v>73650</v>
      </c>
      <c r="B9083" s="1706">
        <v>0.16</v>
      </c>
      <c r="C9083" s="89" t="s">
        <v>7022</v>
      </c>
      <c r="E9083" s="1705" t="s">
        <v>6965</v>
      </c>
    </row>
    <row r="9084" spans="1:24" ht="15" customHeight="1" x14ac:dyDescent="0.35">
      <c r="A9084" s="1705">
        <v>73650</v>
      </c>
      <c r="B9084" s="1706">
        <v>0.16</v>
      </c>
      <c r="C9084" s="89" t="s">
        <v>7023</v>
      </c>
      <c r="E9084" s="1705" t="s">
        <v>6965</v>
      </c>
    </row>
    <row r="9085" spans="1:24" ht="15" customHeight="1" x14ac:dyDescent="0.35">
      <c r="A9085" s="1705">
        <v>73650</v>
      </c>
      <c r="B9085" s="1706">
        <v>0.16</v>
      </c>
      <c r="C9085" s="100" t="s">
        <v>7460</v>
      </c>
      <c r="E9085" s="1705" t="s">
        <v>7428</v>
      </c>
    </row>
    <row r="9086" spans="1:24" ht="15" customHeight="1" x14ac:dyDescent="0.35">
      <c r="A9086" s="1705">
        <v>73650</v>
      </c>
      <c r="B9086" s="1706">
        <v>0.16</v>
      </c>
      <c r="C9086" s="100" t="s">
        <v>7461</v>
      </c>
      <c r="E9086" s="1705" t="s">
        <v>7428</v>
      </c>
    </row>
    <row r="9087" spans="1:24" ht="15" customHeight="1" x14ac:dyDescent="0.35">
      <c r="A9087" s="1705">
        <v>73650</v>
      </c>
      <c r="B9087" s="1706">
        <v>0.16</v>
      </c>
      <c r="C9087" s="100" t="s">
        <v>7462</v>
      </c>
      <c r="E9087" s="1705" t="s">
        <v>7428</v>
      </c>
    </row>
    <row r="9088" spans="1:24" ht="15" customHeight="1" x14ac:dyDescent="0.35">
      <c r="A9088" s="1705">
        <v>73650</v>
      </c>
      <c r="B9088" s="1706">
        <v>0.16</v>
      </c>
      <c r="C9088" s="100" t="s">
        <v>7463</v>
      </c>
      <c r="E9088" s="1705" t="s">
        <v>7428</v>
      </c>
      <c r="G9088" s="1705"/>
      <c r="H9088" s="1705"/>
      <c r="I9088" s="1705"/>
      <c r="J9088" s="1705"/>
      <c r="K9088" s="1705"/>
      <c r="L9088" s="1705"/>
      <c r="M9088" s="1705"/>
      <c r="N9088" s="1705"/>
      <c r="O9088" s="1705"/>
      <c r="P9088" s="1705"/>
      <c r="Q9088" s="1705"/>
      <c r="R9088" s="1705"/>
      <c r="S9088" s="1705"/>
      <c r="T9088" s="1705"/>
      <c r="U9088" s="1705"/>
      <c r="V9088" s="1705"/>
      <c r="W9088" s="1705"/>
      <c r="X9088" s="1705"/>
    </row>
    <row r="9089" spans="1:9" ht="15" customHeight="1" x14ac:dyDescent="0.35">
      <c r="A9089" s="1705">
        <v>73650</v>
      </c>
      <c r="B9089" s="1706">
        <v>0.16</v>
      </c>
      <c r="C9089" s="89" t="s">
        <v>8410</v>
      </c>
      <c r="E9089" s="100" t="s">
        <v>8381</v>
      </c>
    </row>
    <row r="9090" spans="1:9" ht="15" customHeight="1" x14ac:dyDescent="0.35">
      <c r="A9090" s="1705">
        <v>73650</v>
      </c>
      <c r="B9090" s="1706">
        <v>0.16</v>
      </c>
      <c r="C9090" s="89" t="s">
        <v>8411</v>
      </c>
      <c r="E9090" s="100" t="s">
        <v>8381</v>
      </c>
    </row>
    <row r="9091" spans="1:9" ht="15" customHeight="1" x14ac:dyDescent="0.35">
      <c r="A9091" s="1705">
        <v>73650</v>
      </c>
      <c r="B9091" s="1706">
        <v>0.16</v>
      </c>
      <c r="C9091" s="100" t="s">
        <v>8737</v>
      </c>
      <c r="E9091" s="1705" t="s">
        <v>8689</v>
      </c>
    </row>
    <row r="9092" spans="1:9" ht="15" customHeight="1" x14ac:dyDescent="0.35">
      <c r="A9092" s="1705">
        <v>73650</v>
      </c>
      <c r="B9092" s="1706">
        <v>0.16</v>
      </c>
      <c r="C9092" s="89" t="s">
        <v>8738</v>
      </c>
      <c r="E9092" s="1705" t="s">
        <v>8689</v>
      </c>
    </row>
    <row r="9093" spans="1:9" ht="15" customHeight="1" x14ac:dyDescent="0.35">
      <c r="A9093" s="1705">
        <v>73650</v>
      </c>
      <c r="B9093" s="1706">
        <v>0.16</v>
      </c>
      <c r="C9093" s="89" t="s">
        <v>8739</v>
      </c>
      <c r="E9093" s="1705" t="s">
        <v>8689</v>
      </c>
    </row>
    <row r="9094" spans="1:9" ht="15" customHeight="1" x14ac:dyDescent="0.35">
      <c r="A9094" s="1705">
        <v>73650</v>
      </c>
      <c r="B9094" s="1706">
        <v>0.16</v>
      </c>
      <c r="C9094" s="100" t="s">
        <v>9169</v>
      </c>
      <c r="E9094" s="1738" t="s">
        <v>9126</v>
      </c>
    </row>
    <row r="9095" spans="1:9" ht="15" customHeight="1" x14ac:dyDescent="0.35">
      <c r="A9095" s="1705">
        <v>73650</v>
      </c>
      <c r="B9095" s="1706">
        <v>0.16</v>
      </c>
      <c r="C9095" s="89" t="s">
        <v>9170</v>
      </c>
      <c r="E9095" s="1738" t="s">
        <v>9126</v>
      </c>
    </row>
    <row r="9096" spans="1:9" ht="15" customHeight="1" x14ac:dyDescent="0.35">
      <c r="A9096" s="1705">
        <v>73650</v>
      </c>
      <c r="B9096" s="1706">
        <v>0.16</v>
      </c>
      <c r="C9096" s="89" t="s">
        <v>9171</v>
      </c>
      <c r="E9096" s="1738" t="s">
        <v>9126</v>
      </c>
      <c r="F9096" s="100"/>
      <c r="I9096" s="100"/>
    </row>
    <row r="9097" spans="1:9" ht="15" customHeight="1" x14ac:dyDescent="0.35">
      <c r="A9097" s="1705">
        <v>73650</v>
      </c>
      <c r="B9097" s="1706">
        <v>0.16</v>
      </c>
      <c r="C9097" s="89" t="s">
        <v>9172</v>
      </c>
      <c r="E9097" s="1738" t="s">
        <v>9126</v>
      </c>
    </row>
    <row r="9098" spans="1:9" ht="15" customHeight="1" x14ac:dyDescent="0.35">
      <c r="A9098" s="1705">
        <v>73650</v>
      </c>
      <c r="B9098" s="1706">
        <v>0.16</v>
      </c>
      <c r="C9098" s="100" t="s">
        <v>9173</v>
      </c>
      <c r="E9098" s="1738" t="s">
        <v>9126</v>
      </c>
    </row>
    <row r="9099" spans="1:9" ht="15" customHeight="1" x14ac:dyDescent="0.35">
      <c r="A9099" s="1705">
        <v>73650</v>
      </c>
      <c r="B9099" s="1706">
        <v>0.16</v>
      </c>
      <c r="C9099" s="100" t="s">
        <v>9174</v>
      </c>
      <c r="E9099" s="1738" t="s">
        <v>9126</v>
      </c>
    </row>
    <row r="9100" spans="1:9" ht="15" customHeight="1" x14ac:dyDescent="0.35">
      <c r="A9100" s="1705">
        <v>73650</v>
      </c>
      <c r="B9100" s="1706">
        <v>0.16</v>
      </c>
      <c r="C9100" s="100" t="s">
        <v>9648</v>
      </c>
      <c r="E9100" s="1705" t="s">
        <v>9583</v>
      </c>
    </row>
    <row r="9101" spans="1:9" ht="15" customHeight="1" x14ac:dyDescent="0.35">
      <c r="A9101" s="1705">
        <v>73650</v>
      </c>
      <c r="B9101" s="1706">
        <v>0.16</v>
      </c>
      <c r="C9101" s="100" t="s">
        <v>9649</v>
      </c>
      <c r="E9101" s="1705" t="s">
        <v>9583</v>
      </c>
    </row>
    <row r="9102" spans="1:9" ht="15" customHeight="1" x14ac:dyDescent="0.35">
      <c r="A9102" s="1705">
        <v>73650</v>
      </c>
      <c r="B9102" s="1706">
        <v>0.16</v>
      </c>
      <c r="C9102" s="100" t="s">
        <v>229</v>
      </c>
      <c r="E9102" s="1705" t="s">
        <v>9583</v>
      </c>
    </row>
    <row r="9103" spans="1:9" ht="15" customHeight="1" x14ac:dyDescent="0.35">
      <c r="A9103" s="1705">
        <v>73650</v>
      </c>
      <c r="B9103" s="1706">
        <v>0.16</v>
      </c>
      <c r="C9103" s="100" t="s">
        <v>230</v>
      </c>
      <c r="E9103" s="1705" t="s">
        <v>9583</v>
      </c>
    </row>
    <row r="9104" spans="1:9" ht="15" customHeight="1" x14ac:dyDescent="0.35">
      <c r="A9104" s="1705">
        <v>73650</v>
      </c>
      <c r="B9104" s="1706">
        <v>0.16</v>
      </c>
      <c r="C9104" s="100" t="s">
        <v>10422</v>
      </c>
      <c r="E9104" s="1705" t="s">
        <v>10273</v>
      </c>
    </row>
    <row r="9105" spans="1:9" ht="15" customHeight="1" x14ac:dyDescent="0.35">
      <c r="A9105" s="1705">
        <v>73650</v>
      </c>
      <c r="B9105" s="1706">
        <v>0.16</v>
      </c>
      <c r="C9105" s="100" t="s">
        <v>12111</v>
      </c>
      <c r="E9105" s="100" t="s">
        <v>12088</v>
      </c>
    </row>
    <row r="9106" spans="1:9" ht="15" customHeight="1" x14ac:dyDescent="0.35">
      <c r="A9106" s="1705">
        <v>73650</v>
      </c>
      <c r="B9106" s="1706">
        <v>0.16</v>
      </c>
      <c r="C9106" s="100" t="s">
        <v>12112</v>
      </c>
      <c r="E9106" s="100" t="s">
        <v>12088</v>
      </c>
    </row>
    <row r="9107" spans="1:9" ht="15" customHeight="1" x14ac:dyDescent="0.35">
      <c r="A9107" s="1705">
        <v>73650</v>
      </c>
      <c r="B9107" s="1706">
        <v>0.16</v>
      </c>
      <c r="C9107" s="100" t="s">
        <v>12626</v>
      </c>
      <c r="E9107" s="1705" t="s">
        <v>12542</v>
      </c>
    </row>
    <row r="9108" spans="1:9" ht="15" customHeight="1" x14ac:dyDescent="0.35">
      <c r="A9108" s="1705">
        <v>73650</v>
      </c>
      <c r="B9108" s="1706">
        <v>0.16</v>
      </c>
      <c r="C9108" s="100" t="s">
        <v>12627</v>
      </c>
      <c r="E9108" s="1705" t="s">
        <v>12542</v>
      </c>
    </row>
    <row r="9109" spans="1:9" ht="15" customHeight="1" x14ac:dyDescent="0.35">
      <c r="A9109" s="1705">
        <v>73650</v>
      </c>
      <c r="B9109" s="1706">
        <v>0.16</v>
      </c>
      <c r="C9109" s="100" t="s">
        <v>12628</v>
      </c>
      <c r="E9109" s="1705" t="s">
        <v>12542</v>
      </c>
    </row>
    <row r="9110" spans="1:9" ht="15" customHeight="1" x14ac:dyDescent="0.35">
      <c r="A9110" s="1705">
        <v>73650</v>
      </c>
      <c r="B9110" s="1706">
        <v>0.16</v>
      </c>
      <c r="C9110" s="89" t="s">
        <v>12629</v>
      </c>
      <c r="E9110" s="1705" t="s">
        <v>12542</v>
      </c>
    </row>
    <row r="9111" spans="1:9" ht="15" customHeight="1" x14ac:dyDescent="0.35">
      <c r="A9111" s="1705">
        <v>73650</v>
      </c>
      <c r="B9111" s="1706">
        <v>0.16</v>
      </c>
      <c r="C9111" s="100" t="s">
        <v>12630</v>
      </c>
      <c r="E9111" s="1705" t="s">
        <v>12542</v>
      </c>
    </row>
    <row r="9112" spans="1:9" ht="15" customHeight="1" x14ac:dyDescent="0.35">
      <c r="A9112" s="1705">
        <v>73650</v>
      </c>
      <c r="B9112" s="1706">
        <v>0.16</v>
      </c>
      <c r="C9112" s="89" t="s">
        <v>12631</v>
      </c>
      <c r="E9112" s="1705" t="s">
        <v>12542</v>
      </c>
    </row>
    <row r="9113" spans="1:9" ht="15" customHeight="1" x14ac:dyDescent="0.35">
      <c r="A9113" s="1705">
        <v>73650</v>
      </c>
      <c r="B9113" s="1706">
        <v>0.16</v>
      </c>
      <c r="C9113" s="100" t="s">
        <v>3771</v>
      </c>
      <c r="E9113" s="1705" t="s">
        <v>13383</v>
      </c>
      <c r="F9113" s="100"/>
      <c r="I9113" s="100"/>
    </row>
    <row r="9114" spans="1:9" ht="15" customHeight="1" x14ac:dyDescent="0.35">
      <c r="A9114" s="1705">
        <v>73650</v>
      </c>
      <c r="B9114" s="1706">
        <v>0.16</v>
      </c>
      <c r="C9114" s="100" t="s">
        <v>3772</v>
      </c>
      <c r="E9114" s="1705" t="s">
        <v>13383</v>
      </c>
    </row>
    <row r="9115" spans="1:9" ht="15" customHeight="1" x14ac:dyDescent="0.35">
      <c r="A9115" s="1705">
        <v>73650</v>
      </c>
      <c r="B9115" s="1706">
        <v>0.16</v>
      </c>
      <c r="C9115" s="100" t="s">
        <v>13618</v>
      </c>
      <c r="E9115" s="1705" t="s">
        <v>13580</v>
      </c>
    </row>
    <row r="9116" spans="1:9" ht="15" customHeight="1" x14ac:dyDescent="0.35">
      <c r="A9116" s="1705">
        <v>73650</v>
      </c>
      <c r="B9116" s="1706">
        <v>0.16</v>
      </c>
      <c r="C9116" s="100" t="s">
        <v>13619</v>
      </c>
      <c r="E9116" s="1705" t="s">
        <v>13580</v>
      </c>
    </row>
    <row r="9117" spans="1:9" ht="15" customHeight="1" x14ac:dyDescent="0.35">
      <c r="A9117" s="1705">
        <v>73660</v>
      </c>
      <c r="B9117" s="1706">
        <v>0.13</v>
      </c>
      <c r="C9117" s="89" t="s">
        <v>2674</v>
      </c>
      <c r="E9117" s="1705" t="s">
        <v>19</v>
      </c>
    </row>
    <row r="9118" spans="1:9" ht="15" customHeight="1" x14ac:dyDescent="0.35">
      <c r="A9118" s="1705">
        <v>73660</v>
      </c>
      <c r="B9118" s="1706">
        <v>0.13</v>
      </c>
      <c r="C9118" s="89" t="s">
        <v>2675</v>
      </c>
      <c r="E9118" s="1705" t="s">
        <v>19</v>
      </c>
    </row>
    <row r="9119" spans="1:9" ht="15" customHeight="1" x14ac:dyDescent="0.35">
      <c r="A9119" s="1705">
        <v>73660</v>
      </c>
      <c r="B9119" s="1706">
        <v>0.13</v>
      </c>
      <c r="C9119" s="89" t="s">
        <v>40</v>
      </c>
      <c r="E9119" s="1705" t="s">
        <v>39</v>
      </c>
    </row>
    <row r="9120" spans="1:9" ht="15" customHeight="1" x14ac:dyDescent="0.35">
      <c r="A9120" s="1705">
        <v>73660</v>
      </c>
      <c r="B9120" s="1706">
        <v>0.13</v>
      </c>
      <c r="C9120" s="100" t="s">
        <v>187</v>
      </c>
      <c r="E9120" s="1705" t="s">
        <v>182</v>
      </c>
    </row>
    <row r="9121" spans="1:5" ht="15" customHeight="1" x14ac:dyDescent="0.35">
      <c r="A9121" s="1705">
        <v>73660</v>
      </c>
      <c r="B9121" s="1706">
        <v>0.13</v>
      </c>
      <c r="C9121" s="100" t="s">
        <v>188</v>
      </c>
      <c r="E9121" s="1705" t="s">
        <v>182</v>
      </c>
    </row>
    <row r="9122" spans="1:5" ht="15" customHeight="1" x14ac:dyDescent="0.35">
      <c r="A9122" s="1705">
        <v>73660</v>
      </c>
      <c r="B9122" s="1706">
        <v>0.13</v>
      </c>
      <c r="C9122" s="100" t="s">
        <v>189</v>
      </c>
      <c r="E9122" s="1705" t="s">
        <v>182</v>
      </c>
    </row>
    <row r="9123" spans="1:5" ht="15" customHeight="1" x14ac:dyDescent="0.35">
      <c r="A9123" s="1748">
        <v>73660</v>
      </c>
      <c r="B9123" s="1737">
        <v>0.13</v>
      </c>
      <c r="C9123" s="100" t="s">
        <v>543</v>
      </c>
      <c r="E9123" s="1705" t="s">
        <v>532</v>
      </c>
    </row>
    <row r="9124" spans="1:5" ht="15" customHeight="1" x14ac:dyDescent="0.35">
      <c r="A9124" s="1748">
        <v>73660</v>
      </c>
      <c r="B9124" s="1737">
        <v>0.13</v>
      </c>
      <c r="C9124" s="100" t="s">
        <v>544</v>
      </c>
      <c r="E9124" s="1705" t="s">
        <v>532</v>
      </c>
    </row>
    <row r="9125" spans="1:5" ht="15" customHeight="1" x14ac:dyDescent="0.35">
      <c r="A9125" s="1748">
        <v>73660</v>
      </c>
      <c r="B9125" s="1737">
        <v>0.13</v>
      </c>
      <c r="C9125" s="100" t="s">
        <v>545</v>
      </c>
      <c r="E9125" s="1705" t="s">
        <v>532</v>
      </c>
    </row>
    <row r="9126" spans="1:5" ht="15" customHeight="1" x14ac:dyDescent="0.35">
      <c r="A9126" s="1748">
        <v>73660</v>
      </c>
      <c r="B9126" s="1737">
        <v>0.13</v>
      </c>
      <c r="C9126" s="100" t="s">
        <v>546</v>
      </c>
      <c r="E9126" s="1705" t="s">
        <v>532</v>
      </c>
    </row>
    <row r="9127" spans="1:5" ht="15" customHeight="1" x14ac:dyDescent="0.35">
      <c r="A9127" s="1748">
        <v>73660</v>
      </c>
      <c r="B9127" s="1737">
        <v>0.13</v>
      </c>
      <c r="C9127" s="100" t="s">
        <v>547</v>
      </c>
      <c r="E9127" s="1705" t="s">
        <v>532</v>
      </c>
    </row>
    <row r="9128" spans="1:5" ht="15" customHeight="1" x14ac:dyDescent="0.35">
      <c r="A9128" s="1748">
        <v>73660</v>
      </c>
      <c r="B9128" s="1737">
        <v>0.13</v>
      </c>
      <c r="C9128" s="100" t="s">
        <v>548</v>
      </c>
      <c r="E9128" s="1705" t="s">
        <v>532</v>
      </c>
    </row>
    <row r="9129" spans="1:5" ht="15" customHeight="1" x14ac:dyDescent="0.35">
      <c r="A9129" s="1748">
        <v>73660</v>
      </c>
      <c r="B9129" s="1737">
        <v>0.13</v>
      </c>
      <c r="C9129" s="100" t="s">
        <v>549</v>
      </c>
      <c r="E9129" s="1705" t="s">
        <v>532</v>
      </c>
    </row>
    <row r="9130" spans="1:5" ht="15" customHeight="1" x14ac:dyDescent="0.35">
      <c r="A9130" s="1748">
        <v>73660</v>
      </c>
      <c r="B9130" s="1737">
        <v>0.13</v>
      </c>
      <c r="C9130" s="100" t="s">
        <v>550</v>
      </c>
      <c r="E9130" s="1705" t="s">
        <v>532</v>
      </c>
    </row>
    <row r="9131" spans="1:5" ht="15" customHeight="1" x14ac:dyDescent="0.35">
      <c r="A9131" s="1748">
        <v>73660</v>
      </c>
      <c r="B9131" s="1737">
        <v>0.13</v>
      </c>
      <c r="C9131" s="100" t="s">
        <v>551</v>
      </c>
      <c r="E9131" s="1705" t="s">
        <v>532</v>
      </c>
    </row>
    <row r="9132" spans="1:5" ht="15" customHeight="1" x14ac:dyDescent="0.35">
      <c r="A9132" s="1748">
        <v>73660</v>
      </c>
      <c r="B9132" s="1737">
        <v>0.13</v>
      </c>
      <c r="C9132" s="100" t="s">
        <v>552</v>
      </c>
      <c r="E9132" s="1705" t="s">
        <v>532</v>
      </c>
    </row>
    <row r="9133" spans="1:5" ht="15" customHeight="1" x14ac:dyDescent="0.35">
      <c r="A9133" s="1705">
        <v>73660</v>
      </c>
      <c r="B9133" s="1706">
        <v>0.13</v>
      </c>
      <c r="C9133" s="89" t="s">
        <v>13891</v>
      </c>
      <c r="E9133" s="100" t="s">
        <v>875</v>
      </c>
    </row>
    <row r="9134" spans="1:5" ht="15" customHeight="1" x14ac:dyDescent="0.35">
      <c r="A9134" s="1705">
        <v>73660</v>
      </c>
      <c r="B9134" s="1706">
        <v>0.13</v>
      </c>
      <c r="C9134" s="89" t="s">
        <v>13892</v>
      </c>
      <c r="E9134" s="100" t="s">
        <v>875</v>
      </c>
    </row>
    <row r="9135" spans="1:5" ht="15" customHeight="1" x14ac:dyDescent="0.35">
      <c r="A9135" s="1705">
        <v>73660</v>
      </c>
      <c r="B9135" s="1706">
        <v>0.13</v>
      </c>
      <c r="C9135" s="100" t="s">
        <v>8497</v>
      </c>
      <c r="E9135" s="1705" t="s">
        <v>875</v>
      </c>
    </row>
    <row r="9136" spans="1:5" ht="15" customHeight="1" x14ac:dyDescent="0.35">
      <c r="A9136" s="1705">
        <v>73660</v>
      </c>
      <c r="B9136" s="1706">
        <v>0.13</v>
      </c>
      <c r="C9136" s="100" t="s">
        <v>8498</v>
      </c>
      <c r="E9136" s="1705" t="s">
        <v>875</v>
      </c>
    </row>
    <row r="9137" spans="1:9" ht="15" customHeight="1" x14ac:dyDescent="0.35">
      <c r="A9137" s="1705">
        <v>73660</v>
      </c>
      <c r="B9137" s="1706">
        <v>0.13</v>
      </c>
      <c r="C9137" s="100" t="s">
        <v>882</v>
      </c>
      <c r="E9137" s="1705" t="s">
        <v>879</v>
      </c>
    </row>
    <row r="9138" spans="1:9" ht="15" customHeight="1" x14ac:dyDescent="0.35">
      <c r="A9138" s="1705">
        <v>73660</v>
      </c>
      <c r="B9138" s="1706">
        <v>0.13</v>
      </c>
      <c r="C9138" s="100" t="s">
        <v>883</v>
      </c>
      <c r="E9138" s="1705" t="s">
        <v>879</v>
      </c>
    </row>
    <row r="9139" spans="1:9" ht="15" customHeight="1" x14ac:dyDescent="0.35">
      <c r="A9139" s="1705">
        <v>73660</v>
      </c>
      <c r="B9139" s="1706">
        <v>0.13</v>
      </c>
      <c r="C9139" s="100" t="s">
        <v>1283</v>
      </c>
      <c r="E9139" s="1705" t="s">
        <v>1280</v>
      </c>
      <c r="F9139" s="100"/>
      <c r="I9139" s="100"/>
    </row>
    <row r="9140" spans="1:9" ht="15" customHeight="1" x14ac:dyDescent="0.35">
      <c r="A9140" s="1705">
        <v>73660</v>
      </c>
      <c r="B9140" s="1706">
        <v>0.13</v>
      </c>
      <c r="C9140" s="100" t="s">
        <v>1284</v>
      </c>
      <c r="E9140" s="1705" t="s">
        <v>1280</v>
      </c>
    </row>
    <row r="9141" spans="1:9" ht="15" customHeight="1" x14ac:dyDescent="0.35">
      <c r="A9141" s="1705">
        <v>73660</v>
      </c>
      <c r="B9141" s="1706">
        <v>0.13</v>
      </c>
      <c r="C9141" s="1705" t="s">
        <v>1438</v>
      </c>
      <c r="E9141" s="1705" t="s">
        <v>1433</v>
      </c>
    </row>
    <row r="9142" spans="1:9" ht="15" customHeight="1" x14ac:dyDescent="0.35">
      <c r="A9142" s="1705">
        <v>73660</v>
      </c>
      <c r="B9142" s="1706">
        <v>0.13</v>
      </c>
      <c r="C9142" s="89" t="s">
        <v>1758</v>
      </c>
      <c r="E9142" s="1705" t="s">
        <v>1755</v>
      </c>
    </row>
    <row r="9143" spans="1:9" ht="15" customHeight="1" x14ac:dyDescent="0.35">
      <c r="A9143" s="1705">
        <v>73660</v>
      </c>
      <c r="B9143" s="1706">
        <v>0.13</v>
      </c>
      <c r="C9143" s="89" t="s">
        <v>1759</v>
      </c>
      <c r="E9143" s="1705" t="s">
        <v>1755</v>
      </c>
    </row>
    <row r="9144" spans="1:9" ht="15" customHeight="1" x14ac:dyDescent="0.35">
      <c r="A9144" s="1705">
        <v>73660</v>
      </c>
      <c r="B9144" s="1706">
        <v>0.13</v>
      </c>
      <c r="C9144" s="100" t="s">
        <v>2239</v>
      </c>
      <c r="E9144" s="1705" t="s">
        <v>2237</v>
      </c>
    </row>
    <row r="9145" spans="1:9" ht="15" customHeight="1" x14ac:dyDescent="0.35">
      <c r="A9145" s="1705">
        <v>73660</v>
      </c>
      <c r="B9145" s="1706">
        <v>0.13</v>
      </c>
      <c r="C9145" s="100" t="s">
        <v>2240</v>
      </c>
      <c r="E9145" s="1705" t="s">
        <v>2237</v>
      </c>
    </row>
    <row r="9146" spans="1:9" ht="15" customHeight="1" x14ac:dyDescent="0.35">
      <c r="A9146" s="1705">
        <v>73660</v>
      </c>
      <c r="B9146" s="1706">
        <v>0.13</v>
      </c>
      <c r="C9146" s="100" t="s">
        <v>2998</v>
      </c>
      <c r="E9146" s="1705" t="s">
        <v>2994</v>
      </c>
    </row>
    <row r="9147" spans="1:9" ht="15" customHeight="1" x14ac:dyDescent="0.35">
      <c r="A9147" s="1705">
        <v>73660</v>
      </c>
      <c r="B9147" s="1706">
        <v>0.13</v>
      </c>
      <c r="C9147" s="100" t="s">
        <v>2999</v>
      </c>
      <c r="E9147" s="1705" t="s">
        <v>2994</v>
      </c>
    </row>
    <row r="9148" spans="1:9" ht="15" customHeight="1" x14ac:dyDescent="0.35">
      <c r="A9148" s="1705">
        <v>73660</v>
      </c>
      <c r="B9148" s="1706">
        <v>0.13</v>
      </c>
      <c r="C9148" s="100" t="s">
        <v>3000</v>
      </c>
      <c r="E9148" s="1705" t="s">
        <v>2994</v>
      </c>
    </row>
    <row r="9149" spans="1:9" ht="15" customHeight="1" x14ac:dyDescent="0.35">
      <c r="A9149" s="1705">
        <v>73660</v>
      </c>
      <c r="B9149" s="1706">
        <v>0.13</v>
      </c>
      <c r="C9149" s="89" t="s">
        <v>4176</v>
      </c>
      <c r="E9149" s="100" t="s">
        <v>4174</v>
      </c>
    </row>
    <row r="9150" spans="1:9" ht="15" customHeight="1" x14ac:dyDescent="0.35">
      <c r="A9150" s="1705">
        <v>73660</v>
      </c>
      <c r="B9150" s="1706">
        <v>0.13</v>
      </c>
      <c r="C9150" s="89" t="s">
        <v>4279</v>
      </c>
      <c r="E9150" s="1705" t="s">
        <v>4266</v>
      </c>
    </row>
    <row r="9151" spans="1:9" ht="15" customHeight="1" x14ac:dyDescent="0.35">
      <c r="A9151" s="1705">
        <v>73660</v>
      </c>
      <c r="B9151" s="1706">
        <v>0.13</v>
      </c>
      <c r="C9151" s="89" t="s">
        <v>4280</v>
      </c>
      <c r="E9151" s="1705" t="s">
        <v>4266</v>
      </c>
    </row>
    <row r="9152" spans="1:9" ht="15" customHeight="1" x14ac:dyDescent="0.35">
      <c r="A9152" s="1705">
        <v>73660</v>
      </c>
      <c r="B9152" s="1706">
        <v>0.13</v>
      </c>
      <c r="C9152" s="100" t="s">
        <v>4281</v>
      </c>
      <c r="E9152" s="1705" t="s">
        <v>4266</v>
      </c>
    </row>
    <row r="9153" spans="1:9" ht="15" customHeight="1" x14ac:dyDescent="0.35">
      <c r="A9153" s="1705">
        <v>73660</v>
      </c>
      <c r="B9153" s="1706">
        <v>0.13</v>
      </c>
      <c r="C9153" s="100" t="s">
        <v>4282</v>
      </c>
      <c r="E9153" s="1705" t="s">
        <v>4266</v>
      </c>
    </row>
    <row r="9154" spans="1:9" ht="15" customHeight="1" x14ac:dyDescent="0.35">
      <c r="A9154" s="1705">
        <v>73660</v>
      </c>
      <c r="B9154" s="1706">
        <v>0.13</v>
      </c>
      <c r="C9154" s="100" t="s">
        <v>4283</v>
      </c>
      <c r="E9154" s="1705" t="s">
        <v>4266</v>
      </c>
    </row>
    <row r="9155" spans="1:9" ht="15" customHeight="1" x14ac:dyDescent="0.35">
      <c r="A9155" s="1705">
        <v>73660</v>
      </c>
      <c r="B9155" s="1706">
        <v>0.13</v>
      </c>
      <c r="C9155" s="100" t="s">
        <v>4284</v>
      </c>
      <c r="E9155" s="1705" t="s">
        <v>4266</v>
      </c>
      <c r="F9155" s="100"/>
      <c r="I9155" s="100"/>
    </row>
    <row r="9156" spans="1:9" ht="15" customHeight="1" x14ac:dyDescent="0.35">
      <c r="A9156" s="1705">
        <v>73660</v>
      </c>
      <c r="B9156" s="1706">
        <v>0.13</v>
      </c>
      <c r="C9156" s="89" t="s">
        <v>4285</v>
      </c>
      <c r="E9156" s="1705" t="s">
        <v>4266</v>
      </c>
      <c r="F9156" s="100"/>
      <c r="I9156" s="100"/>
    </row>
    <row r="9157" spans="1:9" ht="15" customHeight="1" x14ac:dyDescent="0.35">
      <c r="A9157" s="1705">
        <v>73660</v>
      </c>
      <c r="B9157" s="1706">
        <v>0.13</v>
      </c>
      <c r="C9157" s="89" t="s">
        <v>4286</v>
      </c>
      <c r="E9157" s="1705" t="s">
        <v>4266</v>
      </c>
    </row>
    <row r="9158" spans="1:9" ht="15" customHeight="1" x14ac:dyDescent="0.35">
      <c r="A9158" s="1705">
        <v>73660</v>
      </c>
      <c r="B9158" s="1706">
        <v>0.13</v>
      </c>
      <c r="C9158" s="89" t="s">
        <v>4287</v>
      </c>
      <c r="E9158" s="1705" t="s">
        <v>4266</v>
      </c>
    </row>
    <row r="9159" spans="1:9" ht="15" customHeight="1" x14ac:dyDescent="0.35">
      <c r="A9159" s="1705">
        <v>73660</v>
      </c>
      <c r="B9159" s="1706">
        <v>0.13</v>
      </c>
      <c r="C9159" s="89" t="s">
        <v>4288</v>
      </c>
      <c r="E9159" s="1705" t="s">
        <v>4266</v>
      </c>
    </row>
    <row r="9160" spans="1:9" ht="15" customHeight="1" x14ac:dyDescent="0.35">
      <c r="A9160" s="1705">
        <v>73660</v>
      </c>
      <c r="B9160" s="1706">
        <v>0.13</v>
      </c>
      <c r="C9160" s="89" t="s">
        <v>4289</v>
      </c>
      <c r="E9160" s="1705" t="s">
        <v>4266</v>
      </c>
    </row>
    <row r="9161" spans="1:9" ht="15" customHeight="1" x14ac:dyDescent="0.35">
      <c r="A9161" s="1705">
        <v>73660</v>
      </c>
      <c r="B9161" s="1706">
        <v>0.13</v>
      </c>
      <c r="C9161" s="100" t="s">
        <v>4290</v>
      </c>
      <c r="E9161" s="1705" t="s">
        <v>4266</v>
      </c>
    </row>
    <row r="9162" spans="1:9" ht="15" customHeight="1" x14ac:dyDescent="0.35">
      <c r="A9162" s="1705">
        <v>73660</v>
      </c>
      <c r="B9162" s="1706">
        <v>0.13</v>
      </c>
      <c r="C9162" s="100" t="s">
        <v>4615</v>
      </c>
      <c r="E9162" s="100" t="s">
        <v>4609</v>
      </c>
    </row>
    <row r="9163" spans="1:9" ht="15" customHeight="1" x14ac:dyDescent="0.35">
      <c r="A9163" s="1705">
        <v>73660</v>
      </c>
      <c r="B9163" s="1706">
        <v>0.13</v>
      </c>
      <c r="C9163" s="100" t="s">
        <v>4616</v>
      </c>
      <c r="E9163" s="100" t="s">
        <v>4609</v>
      </c>
    </row>
    <row r="9164" spans="1:9" ht="15" customHeight="1" x14ac:dyDescent="0.35">
      <c r="A9164" s="1705">
        <v>73660</v>
      </c>
      <c r="B9164" s="1706">
        <v>0.13</v>
      </c>
      <c r="C9164" s="100" t="s">
        <v>4948</v>
      </c>
      <c r="E9164" s="100" t="s">
        <v>4946</v>
      </c>
    </row>
    <row r="9165" spans="1:9" ht="15" customHeight="1" x14ac:dyDescent="0.35">
      <c r="A9165" s="1705">
        <v>73660</v>
      </c>
      <c r="B9165" s="1706">
        <v>0.13</v>
      </c>
      <c r="C9165" s="100" t="s">
        <v>4949</v>
      </c>
      <c r="E9165" s="100" t="s">
        <v>4946</v>
      </c>
    </row>
    <row r="9166" spans="1:9" ht="15" customHeight="1" x14ac:dyDescent="0.35">
      <c r="A9166" s="1705">
        <v>73660</v>
      </c>
      <c r="B9166" s="1706">
        <v>0.13</v>
      </c>
      <c r="C9166" s="100" t="s">
        <v>5170</v>
      </c>
      <c r="E9166" s="100" t="s">
        <v>5155</v>
      </c>
    </row>
    <row r="9167" spans="1:9" ht="15" customHeight="1" x14ac:dyDescent="0.35">
      <c r="A9167" s="1705">
        <v>73660</v>
      </c>
      <c r="B9167" s="1706">
        <v>0.13</v>
      </c>
      <c r="C9167" s="100" t="s">
        <v>5171</v>
      </c>
      <c r="E9167" s="100" t="s">
        <v>5155</v>
      </c>
    </row>
    <row r="9168" spans="1:9" ht="15" customHeight="1" x14ac:dyDescent="0.35">
      <c r="A9168" s="1705">
        <v>73660</v>
      </c>
      <c r="B9168" s="1706">
        <v>0.13</v>
      </c>
      <c r="C9168" s="100" t="s">
        <v>5172</v>
      </c>
      <c r="E9168" s="100" t="s">
        <v>5155</v>
      </c>
    </row>
    <row r="9169" spans="1:9" ht="15" customHeight="1" x14ac:dyDescent="0.35">
      <c r="A9169" s="1705">
        <v>73660</v>
      </c>
      <c r="B9169" s="1706">
        <v>0.13</v>
      </c>
      <c r="C9169" s="100" t="s">
        <v>5173</v>
      </c>
      <c r="E9169" s="100" t="s">
        <v>5155</v>
      </c>
    </row>
    <row r="9170" spans="1:9" ht="15" customHeight="1" x14ac:dyDescent="0.35">
      <c r="A9170" s="1705">
        <v>73660</v>
      </c>
      <c r="B9170" s="1706">
        <v>0.13</v>
      </c>
      <c r="C9170" s="100" t="s">
        <v>5174</v>
      </c>
      <c r="E9170" s="100" t="s">
        <v>5155</v>
      </c>
      <c r="F9170" s="100"/>
      <c r="I9170" s="100"/>
    </row>
    <row r="9171" spans="1:9" ht="15" customHeight="1" x14ac:dyDescent="0.35">
      <c r="A9171" s="1705">
        <v>73660</v>
      </c>
      <c r="B9171" s="1706">
        <v>0.13</v>
      </c>
      <c r="C9171" s="89" t="s">
        <v>5175</v>
      </c>
      <c r="E9171" s="100" t="s">
        <v>5155</v>
      </c>
    </row>
    <row r="9172" spans="1:9" ht="15" customHeight="1" x14ac:dyDescent="0.35">
      <c r="A9172" s="1705">
        <v>73660</v>
      </c>
      <c r="B9172" s="1706">
        <v>0.13</v>
      </c>
      <c r="C9172" s="89" t="s">
        <v>5176</v>
      </c>
      <c r="E9172" s="100" t="s">
        <v>5155</v>
      </c>
    </row>
    <row r="9173" spans="1:9" ht="15" customHeight="1" x14ac:dyDescent="0.35">
      <c r="A9173" s="1705">
        <v>73660</v>
      </c>
      <c r="B9173" s="1706">
        <v>0.13</v>
      </c>
      <c r="C9173" s="89" t="s">
        <v>5177</v>
      </c>
      <c r="E9173" s="100" t="s">
        <v>5155</v>
      </c>
    </row>
    <row r="9174" spans="1:9" x14ac:dyDescent="0.35">
      <c r="A9174" s="1705">
        <v>73660</v>
      </c>
      <c r="B9174" s="1706">
        <v>0.13</v>
      </c>
      <c r="C9174" s="100" t="s">
        <v>5178</v>
      </c>
      <c r="E9174" s="100" t="s">
        <v>5155</v>
      </c>
    </row>
    <row r="9175" spans="1:9" ht="15" customHeight="1" x14ac:dyDescent="0.35">
      <c r="A9175" s="1705">
        <v>73660</v>
      </c>
      <c r="B9175" s="1706">
        <v>0.13</v>
      </c>
      <c r="C9175" s="89" t="s">
        <v>5179</v>
      </c>
      <c r="E9175" s="100" t="s">
        <v>5155</v>
      </c>
    </row>
    <row r="9176" spans="1:9" ht="15" customHeight="1" x14ac:dyDescent="0.35">
      <c r="A9176" s="1705">
        <v>73660</v>
      </c>
      <c r="B9176" s="1706">
        <v>0.13</v>
      </c>
      <c r="C9176" s="100" t="s">
        <v>5180</v>
      </c>
      <c r="E9176" s="100" t="s">
        <v>5155</v>
      </c>
      <c r="F9176" s="100"/>
      <c r="I9176" s="100"/>
    </row>
    <row r="9177" spans="1:9" ht="15" customHeight="1" x14ac:dyDescent="0.35">
      <c r="A9177" s="1705">
        <v>73660</v>
      </c>
      <c r="B9177" s="1706">
        <v>0.13</v>
      </c>
      <c r="C9177" s="100" t="s">
        <v>5181</v>
      </c>
      <c r="E9177" s="100" t="s">
        <v>5155</v>
      </c>
    </row>
    <row r="9178" spans="1:9" ht="15" customHeight="1" x14ac:dyDescent="0.35">
      <c r="A9178" s="1705">
        <v>73660</v>
      </c>
      <c r="B9178" s="1706">
        <v>0.13</v>
      </c>
      <c r="C9178" s="100" t="s">
        <v>5462</v>
      </c>
      <c r="E9178" s="100" t="s">
        <v>5452</v>
      </c>
    </row>
    <row r="9179" spans="1:9" ht="15" customHeight="1" x14ac:dyDescent="0.35">
      <c r="A9179" s="1705">
        <v>73660</v>
      </c>
      <c r="B9179" s="1706">
        <v>0.13</v>
      </c>
      <c r="C9179" s="100" t="s">
        <v>5463</v>
      </c>
      <c r="E9179" s="100" t="s">
        <v>5452</v>
      </c>
    </row>
    <row r="9180" spans="1:9" ht="15" customHeight="1" x14ac:dyDescent="0.35">
      <c r="A9180" s="1705">
        <v>73660</v>
      </c>
      <c r="B9180" s="1706">
        <v>0.13</v>
      </c>
      <c r="C9180" s="100" t="s">
        <v>5464</v>
      </c>
      <c r="E9180" s="100" t="s">
        <v>5452</v>
      </c>
    </row>
    <row r="9181" spans="1:9" ht="15" customHeight="1" x14ac:dyDescent="0.35">
      <c r="A9181" s="1705">
        <v>73660</v>
      </c>
      <c r="B9181" s="1706">
        <v>0.13</v>
      </c>
      <c r="C9181" s="100" t="s">
        <v>5465</v>
      </c>
      <c r="E9181" s="100" t="s">
        <v>5452</v>
      </c>
    </row>
    <row r="9182" spans="1:9" ht="15" customHeight="1" x14ac:dyDescent="0.35">
      <c r="A9182" s="1705">
        <v>73660</v>
      </c>
      <c r="B9182" s="1706">
        <v>0.13</v>
      </c>
      <c r="C9182" s="100" t="s">
        <v>5466</v>
      </c>
      <c r="E9182" s="100" t="s">
        <v>5452</v>
      </c>
    </row>
    <row r="9183" spans="1:9" ht="15" customHeight="1" x14ac:dyDescent="0.35">
      <c r="A9183" s="1705">
        <v>73660</v>
      </c>
      <c r="B9183" s="1706">
        <v>0.13</v>
      </c>
      <c r="C9183" s="100" t="s">
        <v>5467</v>
      </c>
      <c r="E9183" s="100" t="s">
        <v>5452</v>
      </c>
    </row>
    <row r="9184" spans="1:9" ht="15" customHeight="1" x14ac:dyDescent="0.35">
      <c r="A9184" s="1705">
        <v>73660</v>
      </c>
      <c r="B9184" s="1706">
        <v>0.13</v>
      </c>
      <c r="C9184" s="100" t="s">
        <v>5468</v>
      </c>
      <c r="E9184" s="100" t="s">
        <v>5452</v>
      </c>
    </row>
    <row r="9185" spans="1:9" ht="15" customHeight="1" x14ac:dyDescent="0.35">
      <c r="A9185" s="1705">
        <v>73660</v>
      </c>
      <c r="B9185" s="1706">
        <v>0.13</v>
      </c>
      <c r="C9185" s="100" t="s">
        <v>5469</v>
      </c>
      <c r="E9185" s="100" t="s">
        <v>5452</v>
      </c>
    </row>
    <row r="9186" spans="1:9" ht="15" customHeight="1" x14ac:dyDescent="0.35">
      <c r="A9186" s="1705">
        <v>73660</v>
      </c>
      <c r="B9186" s="1706">
        <v>0.13</v>
      </c>
      <c r="C9186" s="100" t="s">
        <v>5470</v>
      </c>
      <c r="E9186" s="100" t="s">
        <v>5452</v>
      </c>
    </row>
    <row r="9187" spans="1:9" ht="15" customHeight="1" x14ac:dyDescent="0.35">
      <c r="A9187" s="1705">
        <v>73660</v>
      </c>
      <c r="B9187" s="1706">
        <v>0.13</v>
      </c>
      <c r="C9187" s="100" t="s">
        <v>5471</v>
      </c>
      <c r="E9187" s="100" t="s">
        <v>5452</v>
      </c>
    </row>
    <row r="9188" spans="1:9" ht="15" customHeight="1" x14ac:dyDescent="0.35">
      <c r="A9188" s="1705">
        <v>73660</v>
      </c>
      <c r="B9188" s="1706">
        <v>0.13</v>
      </c>
      <c r="C9188" s="100" t="s">
        <v>5697</v>
      </c>
      <c r="E9188" s="100" t="s">
        <v>5695</v>
      </c>
    </row>
    <row r="9189" spans="1:9" ht="15" customHeight="1" x14ac:dyDescent="0.35">
      <c r="A9189" s="1705">
        <v>73660</v>
      </c>
      <c r="B9189" s="1706">
        <v>0.13</v>
      </c>
      <c r="C9189" s="100" t="s">
        <v>5698</v>
      </c>
      <c r="E9189" s="100" t="s">
        <v>5695</v>
      </c>
    </row>
    <row r="9190" spans="1:9" ht="15" customHeight="1" x14ac:dyDescent="0.35">
      <c r="A9190" s="1705">
        <v>73660</v>
      </c>
      <c r="B9190" s="1706">
        <v>0.13</v>
      </c>
      <c r="C9190" s="89" t="s">
        <v>8084</v>
      </c>
      <c r="E9190" s="100" t="s">
        <v>5912</v>
      </c>
    </row>
    <row r="9191" spans="1:9" ht="15" customHeight="1" x14ac:dyDescent="0.35">
      <c r="A9191" s="1705">
        <v>73660</v>
      </c>
      <c r="B9191" s="1706">
        <v>0.13</v>
      </c>
      <c r="C9191" s="100" t="s">
        <v>8085</v>
      </c>
      <c r="E9191" s="100" t="s">
        <v>5912</v>
      </c>
    </row>
    <row r="9192" spans="1:9" ht="15" customHeight="1" x14ac:dyDescent="0.35">
      <c r="A9192" s="1705">
        <v>73660</v>
      </c>
      <c r="B9192" s="1706">
        <v>0.13</v>
      </c>
      <c r="C9192" s="89" t="s">
        <v>8086</v>
      </c>
      <c r="E9192" s="100" t="s">
        <v>5912</v>
      </c>
    </row>
    <row r="9193" spans="1:9" ht="15" customHeight="1" x14ac:dyDescent="0.35">
      <c r="A9193" s="1705">
        <v>73660</v>
      </c>
      <c r="B9193" s="1706">
        <v>0.13</v>
      </c>
      <c r="C9193" s="100" t="s">
        <v>8087</v>
      </c>
      <c r="E9193" s="100" t="s">
        <v>5912</v>
      </c>
    </row>
    <row r="9194" spans="1:9" ht="15" customHeight="1" x14ac:dyDescent="0.35">
      <c r="A9194" s="1705">
        <v>73660</v>
      </c>
      <c r="B9194" s="1706">
        <v>0.13</v>
      </c>
      <c r="C9194" s="89" t="s">
        <v>8088</v>
      </c>
      <c r="E9194" s="100" t="s">
        <v>5912</v>
      </c>
      <c r="F9194" s="100"/>
      <c r="I9194" s="100"/>
    </row>
    <row r="9195" spans="1:9" ht="15" customHeight="1" x14ac:dyDescent="0.35">
      <c r="A9195" s="1705">
        <v>73660</v>
      </c>
      <c r="B9195" s="1706">
        <v>0.13</v>
      </c>
      <c r="C9195" s="89" t="s">
        <v>8089</v>
      </c>
      <c r="E9195" s="100" t="s">
        <v>5912</v>
      </c>
    </row>
    <row r="9196" spans="1:9" ht="15" customHeight="1" x14ac:dyDescent="0.35">
      <c r="A9196" s="1705">
        <v>73660</v>
      </c>
      <c r="B9196" s="1706">
        <v>0.13</v>
      </c>
      <c r="C9196" s="89" t="s">
        <v>8090</v>
      </c>
      <c r="E9196" s="100" t="s">
        <v>5912</v>
      </c>
    </row>
    <row r="9197" spans="1:9" ht="15" customHeight="1" x14ac:dyDescent="0.35">
      <c r="A9197" s="1705">
        <v>73660</v>
      </c>
      <c r="B9197" s="1706">
        <v>0.13</v>
      </c>
      <c r="C9197" s="89" t="s">
        <v>8091</v>
      </c>
      <c r="E9197" s="100" t="s">
        <v>5912</v>
      </c>
      <c r="F9197" s="100"/>
      <c r="I9197" s="100"/>
    </row>
    <row r="9198" spans="1:9" ht="15" customHeight="1" x14ac:dyDescent="0.35">
      <c r="A9198" s="1705">
        <v>73660</v>
      </c>
      <c r="B9198" s="1706">
        <v>0.13</v>
      </c>
      <c r="C9198" s="100" t="s">
        <v>5931</v>
      </c>
      <c r="E9198" s="100" t="s">
        <v>5923</v>
      </c>
    </row>
    <row r="9199" spans="1:9" ht="15" customHeight="1" x14ac:dyDescent="0.35">
      <c r="A9199" s="1705">
        <v>73660</v>
      </c>
      <c r="B9199" s="1706">
        <v>0.13</v>
      </c>
      <c r="C9199" s="100" t="s">
        <v>5932</v>
      </c>
      <c r="E9199" s="100" t="s">
        <v>5923</v>
      </c>
    </row>
    <row r="9200" spans="1:9" ht="15" customHeight="1" x14ac:dyDescent="0.35">
      <c r="A9200" s="1705">
        <v>73660</v>
      </c>
      <c r="B9200" s="1706">
        <v>0.13</v>
      </c>
      <c r="C9200" s="100" t="s">
        <v>5933</v>
      </c>
      <c r="E9200" s="100" t="s">
        <v>5923</v>
      </c>
    </row>
    <row r="9201" spans="1:9" ht="15" customHeight="1" x14ac:dyDescent="0.35">
      <c r="A9201" s="1705">
        <v>73660</v>
      </c>
      <c r="B9201" s="1706">
        <v>0.13</v>
      </c>
      <c r="C9201" s="100" t="s">
        <v>5934</v>
      </c>
      <c r="E9201" s="100" t="s">
        <v>5923</v>
      </c>
    </row>
    <row r="9202" spans="1:9" ht="15" customHeight="1" x14ac:dyDescent="0.35">
      <c r="A9202" s="1705">
        <v>73660</v>
      </c>
      <c r="B9202" s="1706">
        <v>0.13</v>
      </c>
      <c r="C9202" s="100" t="s">
        <v>5935</v>
      </c>
      <c r="E9202" s="100" t="s">
        <v>5923</v>
      </c>
    </row>
    <row r="9203" spans="1:9" ht="15" customHeight="1" x14ac:dyDescent="0.35">
      <c r="A9203" s="1705">
        <v>73660</v>
      </c>
      <c r="B9203" s="1706">
        <v>0.13</v>
      </c>
      <c r="C9203" s="100" t="s">
        <v>5936</v>
      </c>
      <c r="E9203" s="100" t="s">
        <v>5923</v>
      </c>
    </row>
    <row r="9204" spans="1:9" ht="15" customHeight="1" x14ac:dyDescent="0.35">
      <c r="A9204" s="1705">
        <v>73660</v>
      </c>
      <c r="B9204" s="1706">
        <v>0.13</v>
      </c>
      <c r="C9204" s="100" t="s">
        <v>5937</v>
      </c>
      <c r="E9204" s="100" t="s">
        <v>5923</v>
      </c>
    </row>
    <row r="9205" spans="1:9" ht="15" customHeight="1" x14ac:dyDescent="0.35">
      <c r="A9205" s="1705">
        <v>73660</v>
      </c>
      <c r="B9205" s="1706">
        <v>0.13</v>
      </c>
      <c r="C9205" s="100" t="s">
        <v>5938</v>
      </c>
      <c r="E9205" s="100" t="s">
        <v>5923</v>
      </c>
    </row>
    <row r="9206" spans="1:9" ht="15" customHeight="1" x14ac:dyDescent="0.35">
      <c r="A9206" s="1705">
        <v>73660</v>
      </c>
      <c r="B9206" s="1706">
        <v>0.13</v>
      </c>
      <c r="C9206" s="100" t="s">
        <v>5939</v>
      </c>
      <c r="E9206" s="100" t="s">
        <v>5923</v>
      </c>
    </row>
    <row r="9207" spans="1:9" ht="15" customHeight="1" x14ac:dyDescent="0.35">
      <c r="A9207" s="1705">
        <v>73660</v>
      </c>
      <c r="B9207" s="1706">
        <v>0.13</v>
      </c>
      <c r="C9207" s="100" t="s">
        <v>5940</v>
      </c>
      <c r="E9207" s="100" t="s">
        <v>5923</v>
      </c>
    </row>
    <row r="9208" spans="1:9" ht="15" customHeight="1" x14ac:dyDescent="0.35">
      <c r="A9208" s="1705">
        <v>73660</v>
      </c>
      <c r="B9208" s="1706">
        <v>0.13</v>
      </c>
      <c r="C9208" s="100" t="s">
        <v>6120</v>
      </c>
      <c r="E9208" s="100" t="s">
        <v>6110</v>
      </c>
    </row>
    <row r="9209" spans="1:9" ht="15" customHeight="1" x14ac:dyDescent="0.35">
      <c r="A9209" s="1705">
        <v>73660</v>
      </c>
      <c r="B9209" s="1706">
        <v>0.13</v>
      </c>
      <c r="C9209" s="89" t="s">
        <v>6966</v>
      </c>
      <c r="E9209" s="1705" t="s">
        <v>6965</v>
      </c>
    </row>
    <row r="9210" spans="1:9" ht="15" customHeight="1" x14ac:dyDescent="0.35">
      <c r="A9210" s="1705">
        <v>73660</v>
      </c>
      <c r="B9210" s="1706">
        <v>0.13</v>
      </c>
      <c r="C9210" s="89" t="s">
        <v>6967</v>
      </c>
      <c r="E9210" s="1705" t="s">
        <v>6965</v>
      </c>
    </row>
    <row r="9211" spans="1:9" ht="15" customHeight="1" x14ac:dyDescent="0.35">
      <c r="A9211" s="1705">
        <v>73660</v>
      </c>
      <c r="B9211" s="1706">
        <v>0.13</v>
      </c>
      <c r="C9211" s="89" t="s">
        <v>6968</v>
      </c>
      <c r="E9211" s="1705" t="s">
        <v>6965</v>
      </c>
      <c r="F9211" s="100"/>
      <c r="I9211" s="100"/>
    </row>
    <row r="9212" spans="1:9" ht="15" customHeight="1" x14ac:dyDescent="0.35">
      <c r="A9212" s="1705">
        <v>73660</v>
      </c>
      <c r="B9212" s="1706">
        <v>0.13</v>
      </c>
      <c r="C9212" s="100" t="s">
        <v>7431</v>
      </c>
      <c r="E9212" s="1705" t="s">
        <v>7428</v>
      </c>
    </row>
    <row r="9213" spans="1:9" ht="15" customHeight="1" x14ac:dyDescent="0.35">
      <c r="A9213" s="1705">
        <v>73660</v>
      </c>
      <c r="B9213" s="1706">
        <v>0.13</v>
      </c>
      <c r="C9213" s="100" t="s">
        <v>7427</v>
      </c>
      <c r="E9213" s="1705" t="s">
        <v>7428</v>
      </c>
    </row>
    <row r="9214" spans="1:9" ht="15" customHeight="1" x14ac:dyDescent="0.35">
      <c r="A9214" s="1705">
        <v>73660</v>
      </c>
      <c r="B9214" s="1706">
        <v>0.13</v>
      </c>
      <c r="C9214" s="100" t="s">
        <v>8386</v>
      </c>
      <c r="E9214" s="100" t="s">
        <v>8381</v>
      </c>
    </row>
    <row r="9215" spans="1:9" ht="15" customHeight="1" x14ac:dyDescent="0.35">
      <c r="A9215" s="1705">
        <v>73660</v>
      </c>
      <c r="B9215" s="1706">
        <v>0.13</v>
      </c>
      <c r="C9215" s="100" t="s">
        <v>8387</v>
      </c>
      <c r="E9215" s="100" t="s">
        <v>8381</v>
      </c>
      <c r="F9215" s="100"/>
      <c r="I9215" s="100"/>
    </row>
    <row r="9216" spans="1:9" ht="15" customHeight="1" x14ac:dyDescent="0.35">
      <c r="A9216" s="1705">
        <v>73660</v>
      </c>
      <c r="B9216" s="1706">
        <v>0.13</v>
      </c>
      <c r="C9216" s="89" t="s">
        <v>8692</v>
      </c>
      <c r="E9216" s="1705" t="s">
        <v>8689</v>
      </c>
    </row>
    <row r="9217" spans="1:9" ht="15" customHeight="1" x14ac:dyDescent="0.35">
      <c r="A9217" s="1705">
        <v>73660</v>
      </c>
      <c r="B9217" s="1706">
        <v>0.13</v>
      </c>
      <c r="C9217" s="89" t="s">
        <v>8693</v>
      </c>
      <c r="E9217" s="1705" t="s">
        <v>8689</v>
      </c>
    </row>
    <row r="9218" spans="1:9" ht="15" customHeight="1" x14ac:dyDescent="0.35">
      <c r="A9218" s="1705">
        <v>73660</v>
      </c>
      <c r="B9218" s="1706">
        <v>0.13</v>
      </c>
      <c r="C9218" s="100" t="s">
        <v>9132</v>
      </c>
      <c r="E9218" s="1738" t="s">
        <v>9126</v>
      </c>
    </row>
    <row r="9219" spans="1:9" ht="15" customHeight="1" x14ac:dyDescent="0.35">
      <c r="A9219" s="1705">
        <v>73660</v>
      </c>
      <c r="B9219" s="1706">
        <v>0.13</v>
      </c>
      <c r="C9219" s="100" t="s">
        <v>9133</v>
      </c>
      <c r="E9219" s="1738" t="s">
        <v>9126</v>
      </c>
    </row>
    <row r="9220" spans="1:9" ht="15" customHeight="1" x14ac:dyDescent="0.35">
      <c r="A9220" s="1705">
        <v>73660</v>
      </c>
      <c r="B9220" s="1706">
        <v>0.13</v>
      </c>
      <c r="C9220" s="89" t="s">
        <v>9594</v>
      </c>
      <c r="E9220" s="1705" t="s">
        <v>9583</v>
      </c>
    </row>
    <row r="9221" spans="1:9" ht="15" customHeight="1" x14ac:dyDescent="0.35">
      <c r="A9221" s="1705">
        <v>73660</v>
      </c>
      <c r="B9221" s="1706">
        <v>0.13</v>
      </c>
      <c r="C9221" s="100" t="s">
        <v>9595</v>
      </c>
      <c r="E9221" s="1705" t="s">
        <v>9583</v>
      </c>
      <c r="F9221" s="100"/>
      <c r="I9221" s="100"/>
    </row>
    <row r="9222" spans="1:9" ht="15" customHeight="1" x14ac:dyDescent="0.35">
      <c r="A9222" s="1705">
        <v>73660</v>
      </c>
      <c r="B9222" s="1706">
        <v>0.13</v>
      </c>
      <c r="C9222" s="100" t="s">
        <v>9596</v>
      </c>
      <c r="E9222" s="1705" t="s">
        <v>9583</v>
      </c>
    </row>
    <row r="9223" spans="1:9" ht="15" customHeight="1" x14ac:dyDescent="0.35">
      <c r="A9223" s="1705">
        <v>73660</v>
      </c>
      <c r="B9223" s="1706">
        <v>0.13</v>
      </c>
      <c r="C9223" s="100" t="s">
        <v>9597</v>
      </c>
      <c r="E9223" s="1705" t="s">
        <v>9583</v>
      </c>
      <c r="F9223" s="100"/>
      <c r="I9223" s="100"/>
    </row>
    <row r="9224" spans="1:9" ht="15" customHeight="1" x14ac:dyDescent="0.35">
      <c r="A9224" s="1705">
        <v>73660</v>
      </c>
      <c r="B9224" s="1706">
        <v>0.13</v>
      </c>
      <c r="C9224" s="100" t="s">
        <v>9598</v>
      </c>
      <c r="E9224" s="1705" t="s">
        <v>9583</v>
      </c>
    </row>
    <row r="9225" spans="1:9" ht="15" customHeight="1" x14ac:dyDescent="0.35">
      <c r="A9225" s="1705">
        <v>73660</v>
      </c>
      <c r="B9225" s="1706">
        <v>0.13</v>
      </c>
      <c r="C9225" s="100" t="s">
        <v>9599</v>
      </c>
      <c r="E9225" s="1705" t="s">
        <v>9583</v>
      </c>
    </row>
    <row r="9226" spans="1:9" ht="15" customHeight="1" x14ac:dyDescent="0.35">
      <c r="A9226" s="1705">
        <v>73660</v>
      </c>
      <c r="B9226" s="1706">
        <v>0.13</v>
      </c>
      <c r="C9226" s="89" t="s">
        <v>9600</v>
      </c>
      <c r="E9226" s="1705" t="s">
        <v>9583</v>
      </c>
    </row>
    <row r="9227" spans="1:9" ht="15" customHeight="1" x14ac:dyDescent="0.35">
      <c r="A9227" s="1705">
        <v>73660</v>
      </c>
      <c r="B9227" s="1706">
        <v>0.13</v>
      </c>
      <c r="C9227" s="100" t="s">
        <v>9601</v>
      </c>
      <c r="E9227" s="1705" t="s">
        <v>9583</v>
      </c>
    </row>
    <row r="9228" spans="1:9" ht="15" customHeight="1" x14ac:dyDescent="0.35">
      <c r="A9228" s="1705">
        <v>73660</v>
      </c>
      <c r="B9228" s="1706">
        <v>0.13</v>
      </c>
      <c r="C9228" s="100" t="s">
        <v>9602</v>
      </c>
      <c r="E9228" s="1705" t="s">
        <v>9583</v>
      </c>
    </row>
    <row r="9229" spans="1:9" ht="15" customHeight="1" x14ac:dyDescent="0.35">
      <c r="A9229" s="1705">
        <v>73660</v>
      </c>
      <c r="B9229" s="1706">
        <v>0.13</v>
      </c>
      <c r="C9229" s="100" t="s">
        <v>9603</v>
      </c>
      <c r="E9229" s="1705" t="s">
        <v>9583</v>
      </c>
    </row>
    <row r="9230" spans="1:9" ht="15" customHeight="1" x14ac:dyDescent="0.35">
      <c r="A9230" s="1705">
        <v>73660</v>
      </c>
      <c r="B9230" s="1706">
        <v>0.13</v>
      </c>
      <c r="C9230" s="100" t="s">
        <v>9604</v>
      </c>
      <c r="E9230" s="1705" t="s">
        <v>9583</v>
      </c>
    </row>
    <row r="9231" spans="1:9" ht="15" customHeight="1" x14ac:dyDescent="0.35">
      <c r="A9231" s="1705">
        <v>73660</v>
      </c>
      <c r="B9231" s="1706">
        <v>0.13</v>
      </c>
      <c r="C9231" s="100" t="s">
        <v>9605</v>
      </c>
      <c r="E9231" s="1705" t="s">
        <v>9583</v>
      </c>
    </row>
    <row r="9232" spans="1:9" ht="15" customHeight="1" x14ac:dyDescent="0.35">
      <c r="A9232" s="1705">
        <v>73660</v>
      </c>
      <c r="B9232" s="1706">
        <v>0.13</v>
      </c>
      <c r="C9232" s="89" t="s">
        <v>10290</v>
      </c>
      <c r="E9232" s="1705" t="s">
        <v>10273</v>
      </c>
    </row>
    <row r="9233" spans="1:9" ht="15" customHeight="1" x14ac:dyDescent="0.35">
      <c r="A9233" s="1705">
        <v>73660</v>
      </c>
      <c r="B9233" s="1706">
        <v>0.13</v>
      </c>
      <c r="C9233" s="100" t="s">
        <v>10291</v>
      </c>
      <c r="E9233" s="1705" t="s">
        <v>10273</v>
      </c>
    </row>
    <row r="9234" spans="1:9" ht="15" customHeight="1" x14ac:dyDescent="0.35">
      <c r="A9234" s="1705">
        <v>73660</v>
      </c>
      <c r="B9234" s="1706">
        <v>0.13</v>
      </c>
      <c r="C9234" s="89" t="s">
        <v>10292</v>
      </c>
      <c r="E9234" s="1705" t="s">
        <v>10273</v>
      </c>
      <c r="F9234" s="100"/>
      <c r="I9234" s="100"/>
    </row>
    <row r="9235" spans="1:9" ht="15" customHeight="1" x14ac:dyDescent="0.35">
      <c r="A9235" s="1705">
        <v>73660</v>
      </c>
      <c r="B9235" s="1706">
        <v>0.13</v>
      </c>
      <c r="C9235" s="89" t="s">
        <v>10293</v>
      </c>
      <c r="E9235" s="1705" t="s">
        <v>10273</v>
      </c>
    </row>
    <row r="9236" spans="1:9" ht="15" customHeight="1" x14ac:dyDescent="0.35">
      <c r="A9236" s="1705">
        <v>73660</v>
      </c>
      <c r="B9236" s="1706">
        <v>0.13</v>
      </c>
      <c r="C9236" s="89" t="s">
        <v>10294</v>
      </c>
      <c r="E9236" s="1705" t="s">
        <v>10273</v>
      </c>
    </row>
    <row r="9237" spans="1:9" ht="15" customHeight="1" x14ac:dyDescent="0.35">
      <c r="A9237" s="1705">
        <v>73660</v>
      </c>
      <c r="B9237" s="1706">
        <v>0.13</v>
      </c>
      <c r="C9237" s="89" t="s">
        <v>10295</v>
      </c>
      <c r="E9237" s="1705" t="s">
        <v>10273</v>
      </c>
    </row>
    <row r="9238" spans="1:9" ht="15" customHeight="1" x14ac:dyDescent="0.35">
      <c r="A9238" s="1705">
        <v>73660</v>
      </c>
      <c r="B9238" s="1706">
        <v>0.13</v>
      </c>
      <c r="C9238" s="89" t="s">
        <v>10296</v>
      </c>
      <c r="E9238" s="1705" t="s">
        <v>10273</v>
      </c>
    </row>
    <row r="9239" spans="1:9" ht="15" customHeight="1" x14ac:dyDescent="0.35">
      <c r="A9239" s="1705">
        <v>73660</v>
      </c>
      <c r="B9239" s="1706">
        <v>0.13</v>
      </c>
      <c r="C9239" s="89" t="s">
        <v>10297</v>
      </c>
      <c r="E9239" s="1705" t="s">
        <v>10273</v>
      </c>
    </row>
    <row r="9240" spans="1:9" ht="15" customHeight="1" x14ac:dyDescent="0.35">
      <c r="A9240" s="1705">
        <v>73660</v>
      </c>
      <c r="B9240" s="1706">
        <v>0.13</v>
      </c>
      <c r="C9240" s="100" t="s">
        <v>12090</v>
      </c>
      <c r="E9240" s="100" t="s">
        <v>12088</v>
      </c>
    </row>
    <row r="9241" spans="1:9" ht="15" customHeight="1" x14ac:dyDescent="0.35">
      <c r="A9241" s="1705">
        <v>73660</v>
      </c>
      <c r="B9241" s="1706">
        <v>0.13</v>
      </c>
      <c r="C9241" s="100" t="s">
        <v>12548</v>
      </c>
      <c r="E9241" s="1705" t="s">
        <v>12542</v>
      </c>
    </row>
    <row r="9242" spans="1:9" ht="15" customHeight="1" x14ac:dyDescent="0.35">
      <c r="A9242" s="1705">
        <v>73660</v>
      </c>
      <c r="B9242" s="1706">
        <v>0.13</v>
      </c>
      <c r="C9242" s="89" t="s">
        <v>12549</v>
      </c>
      <c r="E9242" s="1705" t="s">
        <v>12542</v>
      </c>
    </row>
    <row r="9243" spans="1:9" ht="15" customHeight="1" x14ac:dyDescent="0.35">
      <c r="A9243" s="1705">
        <v>73660</v>
      </c>
      <c r="B9243" s="1706">
        <v>0.13</v>
      </c>
      <c r="C9243" s="100" t="s">
        <v>12550</v>
      </c>
      <c r="E9243" s="1705" t="s">
        <v>12542</v>
      </c>
    </row>
    <row r="9244" spans="1:9" ht="15" customHeight="1" x14ac:dyDescent="0.35">
      <c r="A9244" s="1705">
        <v>73660</v>
      </c>
      <c r="B9244" s="1706">
        <v>0.13</v>
      </c>
      <c r="C9244" s="89" t="s">
        <v>12551</v>
      </c>
      <c r="E9244" s="1705" t="s">
        <v>12542</v>
      </c>
    </row>
    <row r="9245" spans="1:9" ht="15" customHeight="1" x14ac:dyDescent="0.35">
      <c r="A9245" s="1705">
        <v>73660</v>
      </c>
      <c r="B9245" s="1706">
        <v>0.13</v>
      </c>
      <c r="C9245" s="100" t="s">
        <v>12552</v>
      </c>
      <c r="E9245" s="1705" t="s">
        <v>12542</v>
      </c>
    </row>
    <row r="9246" spans="1:9" ht="15" customHeight="1" x14ac:dyDescent="0.35">
      <c r="A9246" s="1705">
        <v>73660</v>
      </c>
      <c r="B9246" s="1706">
        <v>0.13</v>
      </c>
      <c r="C9246" s="1705" t="s">
        <v>12553</v>
      </c>
      <c r="E9246" s="1705" t="s">
        <v>12542</v>
      </c>
    </row>
    <row r="9247" spans="1:9" ht="15" customHeight="1" x14ac:dyDescent="0.35">
      <c r="A9247" s="1705">
        <v>73660</v>
      </c>
      <c r="B9247" s="1706">
        <v>0.13</v>
      </c>
      <c r="C9247" s="100" t="s">
        <v>3739</v>
      </c>
      <c r="E9247" s="1705" t="s">
        <v>13383</v>
      </c>
    </row>
    <row r="9248" spans="1:9" ht="15" customHeight="1" x14ac:dyDescent="0.35">
      <c r="A9248" s="1705">
        <v>73660</v>
      </c>
      <c r="B9248" s="1706">
        <v>0.13</v>
      </c>
      <c r="C9248" s="1705" t="s">
        <v>13384</v>
      </c>
      <c r="E9248" s="1705" t="s">
        <v>13383</v>
      </c>
    </row>
    <row r="9249" spans="1:9" ht="15" customHeight="1" x14ac:dyDescent="0.35">
      <c r="A9249" s="1705">
        <v>73660</v>
      </c>
      <c r="B9249" s="1706">
        <v>0.13</v>
      </c>
      <c r="C9249" s="100" t="s">
        <v>3740</v>
      </c>
      <c r="E9249" s="1705" t="s">
        <v>13383</v>
      </c>
    </row>
    <row r="9250" spans="1:9" ht="15" customHeight="1" x14ac:dyDescent="0.35">
      <c r="A9250" s="1705">
        <v>73660</v>
      </c>
      <c r="B9250" s="1706">
        <v>0.13</v>
      </c>
      <c r="C9250" s="100" t="s">
        <v>13582</v>
      </c>
      <c r="E9250" s="1705" t="s">
        <v>13580</v>
      </c>
    </row>
    <row r="9251" spans="1:9" ht="15" customHeight="1" x14ac:dyDescent="0.35">
      <c r="A9251" s="1705">
        <v>73660</v>
      </c>
      <c r="B9251" s="1706">
        <v>0.13</v>
      </c>
      <c r="C9251" s="100" t="s">
        <v>13583</v>
      </c>
      <c r="E9251" s="1705" t="s">
        <v>13580</v>
      </c>
    </row>
    <row r="9252" spans="1:9" ht="15" customHeight="1" x14ac:dyDescent="0.35">
      <c r="A9252" s="1705">
        <v>73700</v>
      </c>
      <c r="B9252" s="1706">
        <v>0.98</v>
      </c>
      <c r="C9252" s="89" t="s">
        <v>2879</v>
      </c>
      <c r="E9252" s="1705" t="s">
        <v>19</v>
      </c>
    </row>
    <row r="9253" spans="1:9" ht="15" customHeight="1" x14ac:dyDescent="0.35">
      <c r="A9253" s="1705">
        <v>73700</v>
      </c>
      <c r="B9253" s="1706">
        <v>0.98</v>
      </c>
      <c r="C9253" s="89" t="s">
        <v>2880</v>
      </c>
      <c r="E9253" s="1705" t="s">
        <v>19</v>
      </c>
    </row>
    <row r="9254" spans="1:9" ht="15" customHeight="1" x14ac:dyDescent="0.35">
      <c r="A9254" s="1705">
        <v>73700</v>
      </c>
      <c r="B9254" s="1706">
        <v>0.98</v>
      </c>
      <c r="C9254" s="89" t="s">
        <v>2881</v>
      </c>
      <c r="E9254" s="1705" t="s">
        <v>19</v>
      </c>
    </row>
    <row r="9255" spans="1:9" ht="15" customHeight="1" x14ac:dyDescent="0.35">
      <c r="A9255" s="1705">
        <v>73700</v>
      </c>
      <c r="B9255" s="1706">
        <v>0.98</v>
      </c>
      <c r="C9255" s="100" t="s">
        <v>144</v>
      </c>
      <c r="E9255" s="1705" t="s">
        <v>39</v>
      </c>
    </row>
    <row r="9256" spans="1:9" ht="15" customHeight="1" x14ac:dyDescent="0.35">
      <c r="A9256" s="1705">
        <v>73700</v>
      </c>
      <c r="B9256" s="1706">
        <v>0.98</v>
      </c>
      <c r="C9256" s="100" t="s">
        <v>428</v>
      </c>
      <c r="E9256" s="1705" t="s">
        <v>182</v>
      </c>
    </row>
    <row r="9257" spans="1:9" ht="15" customHeight="1" x14ac:dyDescent="0.35">
      <c r="A9257" s="1705">
        <v>73700</v>
      </c>
      <c r="B9257" s="1706">
        <v>0.98</v>
      </c>
      <c r="C9257" s="100" t="s">
        <v>429</v>
      </c>
      <c r="E9257" s="1705" t="s">
        <v>182</v>
      </c>
    </row>
    <row r="9258" spans="1:9" ht="15" customHeight="1" x14ac:dyDescent="0.35">
      <c r="A9258" s="1705">
        <v>73700</v>
      </c>
      <c r="B9258" s="1706">
        <v>0.98</v>
      </c>
      <c r="C9258" s="100" t="s">
        <v>430</v>
      </c>
      <c r="E9258" s="1705" t="s">
        <v>182</v>
      </c>
    </row>
    <row r="9259" spans="1:9" ht="15" customHeight="1" x14ac:dyDescent="0.35">
      <c r="A9259" s="1748">
        <v>73700</v>
      </c>
      <c r="B9259" s="1737">
        <v>0.98</v>
      </c>
      <c r="C9259" s="100" t="s">
        <v>717</v>
      </c>
      <c r="E9259" s="1705" t="s">
        <v>532</v>
      </c>
    </row>
    <row r="9260" spans="1:9" ht="15" customHeight="1" x14ac:dyDescent="0.35">
      <c r="A9260" s="1748">
        <v>73700</v>
      </c>
      <c r="B9260" s="1737">
        <v>0.98</v>
      </c>
      <c r="C9260" s="100" t="s">
        <v>718</v>
      </c>
      <c r="E9260" s="1705" t="s">
        <v>532</v>
      </c>
    </row>
    <row r="9261" spans="1:9" ht="15" customHeight="1" x14ac:dyDescent="0.35">
      <c r="A9261" s="1748">
        <v>73700</v>
      </c>
      <c r="B9261" s="1737">
        <v>0.98</v>
      </c>
      <c r="C9261" s="100" t="s">
        <v>719</v>
      </c>
      <c r="E9261" s="1705" t="s">
        <v>532</v>
      </c>
    </row>
    <row r="9262" spans="1:9" ht="15" customHeight="1" x14ac:dyDescent="0.35">
      <c r="A9262" s="1748">
        <v>73700</v>
      </c>
      <c r="B9262" s="1737">
        <v>0.98</v>
      </c>
      <c r="C9262" s="100" t="s">
        <v>720</v>
      </c>
      <c r="E9262" s="1705" t="s">
        <v>532</v>
      </c>
    </row>
    <row r="9263" spans="1:9" ht="15" customHeight="1" x14ac:dyDescent="0.35">
      <c r="A9263" s="1748">
        <v>73700</v>
      </c>
      <c r="B9263" s="1737">
        <v>0.98</v>
      </c>
      <c r="C9263" s="100" t="s">
        <v>721</v>
      </c>
      <c r="E9263" s="1705" t="s">
        <v>532</v>
      </c>
      <c r="F9263" s="100"/>
      <c r="I9263" s="100"/>
    </row>
    <row r="9264" spans="1:9" ht="15" customHeight="1" x14ac:dyDescent="0.35">
      <c r="A9264" s="1748">
        <v>73700</v>
      </c>
      <c r="B9264" s="1737">
        <v>0.98</v>
      </c>
      <c r="C9264" s="100" t="s">
        <v>722</v>
      </c>
      <c r="E9264" s="1705" t="s">
        <v>532</v>
      </c>
    </row>
    <row r="9265" spans="1:5" ht="15" customHeight="1" x14ac:dyDescent="0.35">
      <c r="A9265" s="1748">
        <v>73700</v>
      </c>
      <c r="B9265" s="1737">
        <v>0.98</v>
      </c>
      <c r="C9265" s="100" t="s">
        <v>723</v>
      </c>
      <c r="E9265" s="1705" t="s">
        <v>532</v>
      </c>
    </row>
    <row r="9266" spans="1:5" ht="15" customHeight="1" x14ac:dyDescent="0.35">
      <c r="A9266" s="1748">
        <v>73700</v>
      </c>
      <c r="B9266" s="1737">
        <v>0.98</v>
      </c>
      <c r="C9266" s="100" t="s">
        <v>724</v>
      </c>
      <c r="E9266" s="1705" t="s">
        <v>532</v>
      </c>
    </row>
    <row r="9267" spans="1:5" ht="15" customHeight="1" x14ac:dyDescent="0.35">
      <c r="A9267" s="1748">
        <v>73700</v>
      </c>
      <c r="B9267" s="1737">
        <v>0.98</v>
      </c>
      <c r="C9267" s="100" t="s">
        <v>725</v>
      </c>
      <c r="E9267" s="1705" t="s">
        <v>532</v>
      </c>
    </row>
    <row r="9268" spans="1:5" ht="15" customHeight="1" x14ac:dyDescent="0.35">
      <c r="A9268" s="1748">
        <v>73700</v>
      </c>
      <c r="B9268" s="1737">
        <v>0.98</v>
      </c>
      <c r="C9268" s="100" t="s">
        <v>726</v>
      </c>
      <c r="E9268" s="1705" t="s">
        <v>532</v>
      </c>
    </row>
    <row r="9269" spans="1:5" ht="15" customHeight="1" x14ac:dyDescent="0.35">
      <c r="A9269" s="1705">
        <v>73700</v>
      </c>
      <c r="B9269" s="1706">
        <v>0.98</v>
      </c>
      <c r="C9269" s="89" t="s">
        <v>727</v>
      </c>
      <c r="E9269" s="1705" t="s">
        <v>532</v>
      </c>
    </row>
    <row r="9270" spans="1:5" ht="15" customHeight="1" x14ac:dyDescent="0.35">
      <c r="A9270" s="1747">
        <v>73700</v>
      </c>
      <c r="B9270" s="1745">
        <v>0.98</v>
      </c>
      <c r="C9270" s="1746" t="s">
        <v>728</v>
      </c>
      <c r="E9270" s="1705" t="s">
        <v>532</v>
      </c>
    </row>
    <row r="9271" spans="1:5" ht="15" customHeight="1" x14ac:dyDescent="0.35">
      <c r="A9271" s="1747">
        <v>73700</v>
      </c>
      <c r="B9271" s="1745">
        <v>0.98</v>
      </c>
      <c r="C9271" s="1746" t="s">
        <v>728</v>
      </c>
      <c r="E9271" s="1705" t="s">
        <v>532</v>
      </c>
    </row>
    <row r="9272" spans="1:5" ht="15" customHeight="1" x14ac:dyDescent="0.35">
      <c r="A9272" s="1747">
        <v>73700</v>
      </c>
      <c r="B9272" s="1745">
        <v>0.98</v>
      </c>
      <c r="C9272" s="1746" t="s">
        <v>729</v>
      </c>
      <c r="E9272" s="1705" t="s">
        <v>532</v>
      </c>
    </row>
    <row r="9273" spans="1:5" ht="15" customHeight="1" x14ac:dyDescent="0.35">
      <c r="A9273" s="1705">
        <v>73700</v>
      </c>
      <c r="B9273" s="1706">
        <v>0.98</v>
      </c>
      <c r="C9273" s="100" t="s">
        <v>1717</v>
      </c>
      <c r="E9273" s="1705" t="s">
        <v>875</v>
      </c>
    </row>
    <row r="9274" spans="1:5" ht="15" customHeight="1" x14ac:dyDescent="0.35">
      <c r="A9274" s="1705">
        <v>73700</v>
      </c>
      <c r="B9274" s="1706">
        <v>0.98</v>
      </c>
      <c r="C9274" s="100" t="s">
        <v>8606</v>
      </c>
      <c r="E9274" s="1705" t="s">
        <v>875</v>
      </c>
    </row>
    <row r="9275" spans="1:5" ht="15" customHeight="1" x14ac:dyDescent="0.35">
      <c r="A9275" s="1705">
        <v>73700</v>
      </c>
      <c r="B9275" s="1706">
        <v>0.98</v>
      </c>
      <c r="C9275" s="89" t="s">
        <v>14039</v>
      </c>
      <c r="E9275" s="100" t="s">
        <v>875</v>
      </c>
    </row>
    <row r="9276" spans="1:5" ht="15" customHeight="1" x14ac:dyDescent="0.35">
      <c r="A9276" s="1705">
        <v>73700</v>
      </c>
      <c r="B9276" s="1706">
        <v>0.98</v>
      </c>
      <c r="C9276" s="100" t="s">
        <v>8607</v>
      </c>
      <c r="E9276" s="1705" t="s">
        <v>875</v>
      </c>
    </row>
    <row r="9277" spans="1:5" ht="15" customHeight="1" x14ac:dyDescent="0.35">
      <c r="A9277" s="1705">
        <v>73700</v>
      </c>
      <c r="B9277" s="1706">
        <v>0.98</v>
      </c>
      <c r="C9277" s="89" t="s">
        <v>14040</v>
      </c>
      <c r="E9277" s="100" t="s">
        <v>875</v>
      </c>
    </row>
    <row r="9278" spans="1:5" ht="15" customHeight="1" x14ac:dyDescent="0.35">
      <c r="A9278" s="1705">
        <v>73700</v>
      </c>
      <c r="B9278" s="1706">
        <v>0.98</v>
      </c>
      <c r="C9278" s="100" t="s">
        <v>1103</v>
      </c>
      <c r="E9278" s="1705" t="s">
        <v>879</v>
      </c>
    </row>
    <row r="9279" spans="1:5" x14ac:dyDescent="0.35">
      <c r="A9279" s="1705">
        <v>73700</v>
      </c>
      <c r="B9279" s="1706">
        <v>0.98</v>
      </c>
      <c r="C9279" s="100" t="s">
        <v>1104</v>
      </c>
      <c r="E9279" s="1705" t="s">
        <v>879</v>
      </c>
    </row>
    <row r="9280" spans="1:5" x14ac:dyDescent="0.35">
      <c r="A9280" s="1705">
        <v>73700</v>
      </c>
      <c r="B9280" s="1706">
        <v>0.98</v>
      </c>
      <c r="C9280" s="100" t="s">
        <v>1105</v>
      </c>
      <c r="E9280" s="1705" t="s">
        <v>879</v>
      </c>
    </row>
    <row r="9281" spans="1:9" ht="15" customHeight="1" x14ac:dyDescent="0.35">
      <c r="A9281" s="1705">
        <v>73700</v>
      </c>
      <c r="B9281" s="1706">
        <v>0.98</v>
      </c>
      <c r="C9281" s="100" t="s">
        <v>1106</v>
      </c>
      <c r="E9281" s="1705" t="s">
        <v>879</v>
      </c>
    </row>
    <row r="9282" spans="1:9" ht="15" customHeight="1" x14ac:dyDescent="0.35">
      <c r="A9282" s="1705">
        <v>73700</v>
      </c>
      <c r="B9282" s="1706">
        <v>0.98</v>
      </c>
      <c r="C9282" s="100" t="s">
        <v>1395</v>
      </c>
      <c r="E9282" s="1705" t="s">
        <v>1280</v>
      </c>
    </row>
    <row r="9283" spans="1:9" ht="15" customHeight="1" x14ac:dyDescent="0.35">
      <c r="A9283" s="1705">
        <v>73700</v>
      </c>
      <c r="B9283" s="1706">
        <v>0.98</v>
      </c>
      <c r="C9283" s="100" t="s">
        <v>1396</v>
      </c>
      <c r="E9283" s="1705" t="s">
        <v>1280</v>
      </c>
    </row>
    <row r="9284" spans="1:9" ht="15" customHeight="1" x14ac:dyDescent="0.35">
      <c r="A9284" s="1705">
        <v>73700</v>
      </c>
      <c r="B9284" s="1706">
        <v>0.98</v>
      </c>
      <c r="C9284" s="89" t="s">
        <v>1997</v>
      </c>
      <c r="E9284" s="1705" t="s">
        <v>1755</v>
      </c>
    </row>
    <row r="9285" spans="1:9" ht="15" customHeight="1" x14ac:dyDescent="0.35">
      <c r="A9285" s="1705">
        <v>73700</v>
      </c>
      <c r="B9285" s="1706">
        <v>0.98</v>
      </c>
      <c r="C9285" s="89" t="s">
        <v>1998</v>
      </c>
      <c r="E9285" s="1705" t="s">
        <v>1755</v>
      </c>
    </row>
    <row r="9286" spans="1:9" ht="15" customHeight="1" x14ac:dyDescent="0.35">
      <c r="A9286" s="1705">
        <v>73700</v>
      </c>
      <c r="B9286" s="1706">
        <v>0.98</v>
      </c>
      <c r="C9286" s="100" t="s">
        <v>717</v>
      </c>
      <c r="E9286" s="1705" t="s">
        <v>2237</v>
      </c>
    </row>
    <row r="9287" spans="1:9" ht="15" customHeight="1" x14ac:dyDescent="0.35">
      <c r="A9287" s="1705">
        <v>73700</v>
      </c>
      <c r="B9287" s="1706">
        <v>0.98</v>
      </c>
      <c r="C9287" s="100" t="s">
        <v>718</v>
      </c>
      <c r="E9287" s="1705" t="s">
        <v>2237</v>
      </c>
    </row>
    <row r="9288" spans="1:9" ht="15" customHeight="1" x14ac:dyDescent="0.35">
      <c r="A9288" s="1705">
        <v>73700</v>
      </c>
      <c r="B9288" s="1706">
        <v>0.98</v>
      </c>
      <c r="C9288" s="100" t="s">
        <v>719</v>
      </c>
      <c r="E9288" s="1705" t="s">
        <v>2237</v>
      </c>
      <c r="F9288" s="100"/>
      <c r="I9288" s="100"/>
    </row>
    <row r="9289" spans="1:9" ht="15" customHeight="1" x14ac:dyDescent="0.35">
      <c r="A9289" s="1705">
        <v>73700</v>
      </c>
      <c r="B9289" s="1706">
        <v>0.98</v>
      </c>
      <c r="C9289" s="100" t="s">
        <v>720</v>
      </c>
      <c r="E9289" s="1705" t="s">
        <v>2237</v>
      </c>
      <c r="F9289" s="100"/>
      <c r="I9289" s="100"/>
    </row>
    <row r="9290" spans="1:9" ht="15" customHeight="1" x14ac:dyDescent="0.35">
      <c r="A9290" s="1705">
        <v>73700</v>
      </c>
      <c r="B9290" s="1706">
        <v>0.98</v>
      </c>
      <c r="C9290" s="100" t="s">
        <v>721</v>
      </c>
      <c r="E9290" s="1705" t="s">
        <v>2237</v>
      </c>
    </row>
    <row r="9291" spans="1:9" ht="15" customHeight="1" x14ac:dyDescent="0.35">
      <c r="A9291" s="1705">
        <v>73700</v>
      </c>
      <c r="B9291" s="1706">
        <v>0.98</v>
      </c>
      <c r="C9291" s="100" t="s">
        <v>722</v>
      </c>
      <c r="E9291" s="1705" t="s">
        <v>2237</v>
      </c>
    </row>
    <row r="9292" spans="1:9" ht="15" customHeight="1" x14ac:dyDescent="0.35">
      <c r="A9292" s="1705">
        <v>73700</v>
      </c>
      <c r="B9292" s="1706">
        <v>0.98</v>
      </c>
      <c r="C9292" s="100" t="s">
        <v>723</v>
      </c>
      <c r="E9292" s="1705" t="s">
        <v>2237</v>
      </c>
    </row>
    <row r="9293" spans="1:9" ht="15" customHeight="1" x14ac:dyDescent="0.35">
      <c r="A9293" s="1705">
        <v>73700</v>
      </c>
      <c r="B9293" s="1706">
        <v>0.98</v>
      </c>
      <c r="C9293" s="100" t="s">
        <v>2399</v>
      </c>
      <c r="E9293" s="1705" t="s">
        <v>2237</v>
      </c>
    </row>
    <row r="9294" spans="1:9" ht="15" customHeight="1" x14ac:dyDescent="0.35">
      <c r="A9294" s="1705">
        <v>73700</v>
      </c>
      <c r="B9294" s="1706">
        <v>0.98</v>
      </c>
      <c r="C9294" s="100" t="s">
        <v>724</v>
      </c>
      <c r="E9294" s="1705" t="s">
        <v>2237</v>
      </c>
      <c r="F9294" s="100"/>
      <c r="I9294" s="100"/>
    </row>
    <row r="9295" spans="1:9" ht="15" customHeight="1" x14ac:dyDescent="0.35">
      <c r="A9295" s="1705">
        <v>73700</v>
      </c>
      <c r="B9295" s="1706">
        <v>0.98</v>
      </c>
      <c r="C9295" s="100" t="s">
        <v>725</v>
      </c>
      <c r="E9295" s="1705" t="s">
        <v>2237</v>
      </c>
    </row>
    <row r="9296" spans="1:9" ht="15" customHeight="1" x14ac:dyDescent="0.35">
      <c r="A9296" s="1705">
        <v>73700</v>
      </c>
      <c r="B9296" s="1706">
        <v>0.98</v>
      </c>
      <c r="C9296" s="100" t="s">
        <v>726</v>
      </c>
      <c r="E9296" s="1705" t="s">
        <v>2237</v>
      </c>
    </row>
    <row r="9297" spans="1:9" ht="15" customHeight="1" x14ac:dyDescent="0.35">
      <c r="A9297" s="1705">
        <v>73700</v>
      </c>
      <c r="B9297" s="1706">
        <v>0.98</v>
      </c>
      <c r="C9297" s="100" t="s">
        <v>2400</v>
      </c>
      <c r="E9297" s="1705" t="s">
        <v>2237</v>
      </c>
    </row>
    <row r="9298" spans="1:9" ht="15" customHeight="1" x14ac:dyDescent="0.35">
      <c r="A9298" s="1705">
        <v>73700</v>
      </c>
      <c r="B9298" s="1706">
        <v>0.98</v>
      </c>
      <c r="C9298" s="100" t="s">
        <v>2401</v>
      </c>
      <c r="E9298" s="1705" t="s">
        <v>2237</v>
      </c>
    </row>
    <row r="9299" spans="1:9" ht="15" customHeight="1" x14ac:dyDescent="0.35">
      <c r="A9299" s="1705">
        <v>73700</v>
      </c>
      <c r="B9299" s="1706">
        <v>0.98</v>
      </c>
      <c r="C9299" s="100" t="s">
        <v>3368</v>
      </c>
      <c r="E9299" s="1705" t="s">
        <v>2994</v>
      </c>
    </row>
    <row r="9300" spans="1:9" ht="15" customHeight="1" x14ac:dyDescent="0.35">
      <c r="A9300" s="1705">
        <v>73700</v>
      </c>
      <c r="B9300" s="1706">
        <v>0.98</v>
      </c>
      <c r="C9300" s="100" t="s">
        <v>3369</v>
      </c>
      <c r="E9300" s="1705" t="s">
        <v>2994</v>
      </c>
    </row>
    <row r="9301" spans="1:9" ht="15" customHeight="1" x14ac:dyDescent="0.35">
      <c r="A9301" s="1705">
        <v>73700</v>
      </c>
      <c r="B9301" s="1706">
        <v>0.98</v>
      </c>
      <c r="C9301" s="100" t="s">
        <v>3370</v>
      </c>
      <c r="E9301" s="1705" t="s">
        <v>2994</v>
      </c>
    </row>
    <row r="9302" spans="1:9" ht="15" customHeight="1" x14ac:dyDescent="0.35">
      <c r="A9302" s="1705">
        <v>73700</v>
      </c>
      <c r="B9302" s="1706">
        <v>0.98</v>
      </c>
      <c r="C9302" s="100" t="s">
        <v>3371</v>
      </c>
      <c r="E9302" s="1705" t="s">
        <v>2994</v>
      </c>
    </row>
    <row r="9303" spans="1:9" ht="15" customHeight="1" x14ac:dyDescent="0.35">
      <c r="A9303" s="1705">
        <v>73700</v>
      </c>
      <c r="B9303" s="1706">
        <v>0.98</v>
      </c>
      <c r="C9303" s="100" t="s">
        <v>3372</v>
      </c>
      <c r="E9303" s="1705" t="s">
        <v>2994</v>
      </c>
    </row>
    <row r="9304" spans="1:9" ht="15" customHeight="1" x14ac:dyDescent="0.35">
      <c r="A9304" s="1705">
        <v>73700</v>
      </c>
      <c r="B9304" s="1706">
        <v>0.98</v>
      </c>
      <c r="C9304" s="100" t="s">
        <v>3373</v>
      </c>
      <c r="E9304" s="1705" t="s">
        <v>2994</v>
      </c>
      <c r="F9304" s="100"/>
      <c r="I9304" s="100"/>
    </row>
    <row r="9305" spans="1:9" ht="15" customHeight="1" x14ac:dyDescent="0.35">
      <c r="A9305" s="1705">
        <v>73700</v>
      </c>
      <c r="B9305" s="1706">
        <v>0.98</v>
      </c>
      <c r="C9305" s="100" t="s">
        <v>3374</v>
      </c>
      <c r="E9305" s="1705" t="s">
        <v>2994</v>
      </c>
    </row>
    <row r="9306" spans="1:9" ht="15" customHeight="1" x14ac:dyDescent="0.35">
      <c r="A9306" s="1705">
        <v>73700</v>
      </c>
      <c r="B9306" s="1706">
        <v>0.98</v>
      </c>
      <c r="C9306" s="100" t="s">
        <v>3375</v>
      </c>
      <c r="E9306" s="1705" t="s">
        <v>2994</v>
      </c>
      <c r="F9306" s="100"/>
      <c r="I9306" s="100"/>
    </row>
    <row r="9307" spans="1:9" ht="15" customHeight="1" x14ac:dyDescent="0.35">
      <c r="A9307" s="1705">
        <v>73700</v>
      </c>
      <c r="B9307" s="1706">
        <v>0.98</v>
      </c>
      <c r="C9307" s="100" t="s">
        <v>3376</v>
      </c>
      <c r="E9307" s="1705" t="s">
        <v>2994</v>
      </c>
    </row>
    <row r="9308" spans="1:9" ht="15" customHeight="1" x14ac:dyDescent="0.35">
      <c r="A9308" s="1705">
        <v>73700</v>
      </c>
      <c r="B9308" s="1706">
        <v>0.98</v>
      </c>
      <c r="C9308" s="100" t="s">
        <v>3377</v>
      </c>
      <c r="E9308" s="1705" t="s">
        <v>2994</v>
      </c>
    </row>
    <row r="9309" spans="1:9" ht="15" customHeight="1" x14ac:dyDescent="0.35">
      <c r="A9309" s="1705">
        <v>73700</v>
      </c>
      <c r="B9309" s="1706">
        <v>0.98</v>
      </c>
      <c r="C9309" s="100" t="s">
        <v>3378</v>
      </c>
      <c r="E9309" s="1705" t="s">
        <v>2994</v>
      </c>
    </row>
    <row r="9310" spans="1:9" ht="15" customHeight="1" x14ac:dyDescent="0.35">
      <c r="A9310" s="1705">
        <v>73700</v>
      </c>
      <c r="B9310" s="1706">
        <v>0.98</v>
      </c>
      <c r="C9310" s="100" t="s">
        <v>3379</v>
      </c>
      <c r="E9310" s="1705" t="s">
        <v>2994</v>
      </c>
    </row>
    <row r="9311" spans="1:9" ht="15" customHeight="1" x14ac:dyDescent="0.35">
      <c r="A9311" s="1705">
        <v>73700</v>
      </c>
      <c r="B9311" s="1706">
        <v>0.98</v>
      </c>
      <c r="C9311" s="100" t="s">
        <v>3380</v>
      </c>
      <c r="E9311" s="1705" t="s">
        <v>2994</v>
      </c>
    </row>
    <row r="9312" spans="1:9" ht="15" customHeight="1" x14ac:dyDescent="0.35">
      <c r="A9312" s="1705">
        <v>73700</v>
      </c>
      <c r="B9312" s="1706">
        <v>0.98</v>
      </c>
      <c r="C9312" s="100" t="s">
        <v>3381</v>
      </c>
      <c r="E9312" s="1705" t="s">
        <v>2994</v>
      </c>
      <c r="F9312" s="100"/>
      <c r="I9312" s="100"/>
    </row>
    <row r="9313" spans="1:9" x14ac:dyDescent="0.35">
      <c r="A9313" s="1705">
        <v>73700</v>
      </c>
      <c r="B9313" s="1706">
        <v>0.98</v>
      </c>
      <c r="C9313" s="100" t="s">
        <v>3382</v>
      </c>
      <c r="E9313" s="1705" t="s">
        <v>2994</v>
      </c>
    </row>
    <row r="9314" spans="1:9" ht="15" customHeight="1" x14ac:dyDescent="0.35">
      <c r="A9314" s="1705">
        <v>73700</v>
      </c>
      <c r="B9314" s="1706">
        <v>0.98</v>
      </c>
      <c r="C9314" s="100" t="s">
        <v>3383</v>
      </c>
      <c r="E9314" s="1705" t="s">
        <v>2994</v>
      </c>
    </row>
    <row r="9315" spans="1:9" ht="15" customHeight="1" x14ac:dyDescent="0.35">
      <c r="A9315" s="1705">
        <v>73700</v>
      </c>
      <c r="B9315" s="1706">
        <v>0.98</v>
      </c>
      <c r="C9315" s="100" t="s">
        <v>3384</v>
      </c>
      <c r="E9315" s="1705" t="s">
        <v>2994</v>
      </c>
    </row>
    <row r="9316" spans="1:9" x14ac:dyDescent="0.35">
      <c r="A9316" s="1705">
        <v>73700</v>
      </c>
      <c r="B9316" s="1706">
        <v>0.98</v>
      </c>
      <c r="C9316" s="100" t="s">
        <v>3385</v>
      </c>
      <c r="E9316" s="1705" t="s">
        <v>2994</v>
      </c>
    </row>
    <row r="9317" spans="1:9" ht="15" customHeight="1" x14ac:dyDescent="0.35">
      <c r="A9317" s="1705">
        <v>73700</v>
      </c>
      <c r="B9317" s="1706">
        <v>0.98</v>
      </c>
      <c r="C9317" s="100" t="s">
        <v>3386</v>
      </c>
      <c r="E9317" s="1705" t="s">
        <v>2994</v>
      </c>
      <c r="F9317" s="100"/>
      <c r="I9317" s="100"/>
    </row>
    <row r="9318" spans="1:9" ht="15" customHeight="1" x14ac:dyDescent="0.35">
      <c r="A9318" s="1705">
        <v>73700</v>
      </c>
      <c r="B9318" s="1706">
        <v>0.98</v>
      </c>
      <c r="C9318" s="89" t="s">
        <v>4439</v>
      </c>
      <c r="E9318" s="1705" t="s">
        <v>4266</v>
      </c>
    </row>
    <row r="9319" spans="1:9" x14ac:dyDescent="0.35">
      <c r="A9319" s="1705">
        <v>73700</v>
      </c>
      <c r="B9319" s="1706">
        <v>0.98</v>
      </c>
      <c r="C9319" s="89" t="s">
        <v>4440</v>
      </c>
      <c r="E9319" s="1705" t="s">
        <v>4266</v>
      </c>
    </row>
    <row r="9320" spans="1:9" ht="15" customHeight="1" x14ac:dyDescent="0.35">
      <c r="A9320" s="1705">
        <v>73700</v>
      </c>
      <c r="B9320" s="1706">
        <v>0.98</v>
      </c>
      <c r="C9320" s="89" t="s">
        <v>4441</v>
      </c>
      <c r="E9320" s="1705" t="s">
        <v>4266</v>
      </c>
    </row>
    <row r="9321" spans="1:9" ht="15" customHeight="1" x14ac:dyDescent="0.35">
      <c r="A9321" s="1705">
        <v>73700</v>
      </c>
      <c r="B9321" s="1706">
        <v>0.98</v>
      </c>
      <c r="C9321" s="89" t="s">
        <v>4442</v>
      </c>
      <c r="E9321" s="1705" t="s">
        <v>4266</v>
      </c>
    </row>
    <row r="9322" spans="1:9" ht="15" customHeight="1" x14ac:dyDescent="0.35">
      <c r="A9322" s="1705">
        <v>73700</v>
      </c>
      <c r="B9322" s="1706">
        <v>0.98</v>
      </c>
      <c r="C9322" s="89" t="s">
        <v>4443</v>
      </c>
      <c r="E9322" s="1705" t="s">
        <v>4266</v>
      </c>
    </row>
    <row r="9323" spans="1:9" ht="15" customHeight="1" x14ac:dyDescent="0.35">
      <c r="A9323" s="1705">
        <v>73700</v>
      </c>
      <c r="B9323" s="1706">
        <v>0.98</v>
      </c>
      <c r="C9323" s="100" t="s">
        <v>4444</v>
      </c>
      <c r="E9323" s="1705" t="s">
        <v>4266</v>
      </c>
    </row>
    <row r="9324" spans="1:9" ht="15" customHeight="1" x14ac:dyDescent="0.35">
      <c r="A9324" s="1705">
        <v>73700</v>
      </c>
      <c r="B9324" s="1706">
        <v>0.98</v>
      </c>
      <c r="C9324" s="89" t="s">
        <v>4445</v>
      </c>
      <c r="E9324" s="1705" t="s">
        <v>4266</v>
      </c>
    </row>
    <row r="9325" spans="1:9" ht="15" customHeight="1" x14ac:dyDescent="0.35">
      <c r="A9325" s="1705">
        <v>73700</v>
      </c>
      <c r="B9325" s="1706">
        <v>0.98</v>
      </c>
      <c r="C9325" s="89" t="s">
        <v>4446</v>
      </c>
      <c r="E9325" s="1705" t="s">
        <v>4266</v>
      </c>
      <c r="F9325" s="100"/>
      <c r="I9325" s="100"/>
    </row>
    <row r="9326" spans="1:9" x14ac:dyDescent="0.35">
      <c r="A9326" s="1705">
        <v>73700</v>
      </c>
      <c r="B9326" s="1706">
        <v>0.98</v>
      </c>
      <c r="C9326" s="100" t="s">
        <v>4447</v>
      </c>
      <c r="E9326" s="1705" t="s">
        <v>4266</v>
      </c>
    </row>
    <row r="9327" spans="1:9" ht="15" customHeight="1" x14ac:dyDescent="0.35">
      <c r="A9327" s="1705">
        <v>73700</v>
      </c>
      <c r="B9327" s="1706">
        <v>0.98</v>
      </c>
      <c r="C9327" s="100" t="s">
        <v>4448</v>
      </c>
      <c r="E9327" s="1705" t="s">
        <v>4266</v>
      </c>
    </row>
    <row r="9328" spans="1:9" ht="15" customHeight="1" x14ac:dyDescent="0.35">
      <c r="A9328" s="1705">
        <v>73700</v>
      </c>
      <c r="B9328" s="1706">
        <v>0.98</v>
      </c>
      <c r="C9328" s="100" t="s">
        <v>4449</v>
      </c>
      <c r="E9328" s="1705" t="s">
        <v>4266</v>
      </c>
      <c r="F9328" s="100"/>
      <c r="I9328" s="100"/>
    </row>
    <row r="9329" spans="1:5" ht="15" customHeight="1" x14ac:dyDescent="0.35">
      <c r="A9329" s="1705">
        <v>73700</v>
      </c>
      <c r="B9329" s="1706">
        <v>0.98</v>
      </c>
      <c r="C9329" s="100" t="s">
        <v>4450</v>
      </c>
      <c r="E9329" s="1705" t="s">
        <v>4266</v>
      </c>
    </row>
    <row r="9330" spans="1:5" ht="15" customHeight="1" x14ac:dyDescent="0.35">
      <c r="A9330" s="1705">
        <v>73700</v>
      </c>
      <c r="B9330" s="1706">
        <v>0.98</v>
      </c>
      <c r="C9330" s="100" t="s">
        <v>4451</v>
      </c>
      <c r="E9330" s="1705" t="s">
        <v>4266</v>
      </c>
    </row>
    <row r="9331" spans="1:5" ht="15" customHeight="1" x14ac:dyDescent="0.35">
      <c r="A9331" s="1705">
        <v>73700</v>
      </c>
      <c r="B9331" s="1706">
        <v>0.98</v>
      </c>
      <c r="C9331" s="100" t="s">
        <v>4452</v>
      </c>
      <c r="E9331" s="1705" t="s">
        <v>4266</v>
      </c>
    </row>
    <row r="9332" spans="1:5" ht="15" customHeight="1" x14ac:dyDescent="0.35">
      <c r="A9332" s="1705">
        <v>73700</v>
      </c>
      <c r="B9332" s="1706">
        <v>0.98</v>
      </c>
      <c r="C9332" s="89" t="s">
        <v>4847</v>
      </c>
      <c r="E9332" s="100" t="s">
        <v>4609</v>
      </c>
    </row>
    <row r="9333" spans="1:5" ht="15" customHeight="1" x14ac:dyDescent="0.35">
      <c r="A9333" s="1705">
        <v>73700</v>
      </c>
      <c r="B9333" s="1706">
        <v>0.98</v>
      </c>
      <c r="C9333" s="100" t="s">
        <v>4848</v>
      </c>
      <c r="E9333" s="100" t="s">
        <v>4609</v>
      </c>
    </row>
    <row r="9334" spans="1:5" ht="15" customHeight="1" x14ac:dyDescent="0.35">
      <c r="A9334" s="1705">
        <v>73700</v>
      </c>
      <c r="B9334" s="1706">
        <v>0.98</v>
      </c>
      <c r="C9334" s="89" t="s">
        <v>1105</v>
      </c>
      <c r="E9334" s="100" t="s">
        <v>5155</v>
      </c>
    </row>
    <row r="9335" spans="1:5" ht="15" customHeight="1" x14ac:dyDescent="0.35">
      <c r="A9335" s="1705">
        <v>73700</v>
      </c>
      <c r="B9335" s="1706">
        <v>0.98</v>
      </c>
      <c r="C9335" s="89" t="s">
        <v>1106</v>
      </c>
      <c r="E9335" s="100" t="s">
        <v>5155</v>
      </c>
    </row>
    <row r="9336" spans="1:5" ht="15" customHeight="1" x14ac:dyDescent="0.35">
      <c r="A9336" s="1705">
        <v>73700</v>
      </c>
      <c r="B9336" s="1706">
        <v>0.98</v>
      </c>
      <c r="C9336" s="100" t="s">
        <v>5856</v>
      </c>
      <c r="E9336" s="100" t="s">
        <v>5695</v>
      </c>
    </row>
    <row r="9337" spans="1:5" ht="15" customHeight="1" x14ac:dyDescent="0.35">
      <c r="A9337" s="1705">
        <v>73700</v>
      </c>
      <c r="B9337" s="1706">
        <v>0.98</v>
      </c>
      <c r="C9337" s="100" t="s">
        <v>5857</v>
      </c>
      <c r="E9337" s="100" t="s">
        <v>5695</v>
      </c>
    </row>
    <row r="9338" spans="1:5" x14ac:dyDescent="0.35">
      <c r="A9338" s="1705">
        <v>73700</v>
      </c>
      <c r="B9338" s="1706">
        <v>0.98</v>
      </c>
      <c r="C9338" s="89" t="s">
        <v>8236</v>
      </c>
      <c r="E9338" s="100" t="s">
        <v>5912</v>
      </c>
    </row>
    <row r="9339" spans="1:5" x14ac:dyDescent="0.35">
      <c r="A9339" s="1705">
        <v>73700</v>
      </c>
      <c r="B9339" s="1706">
        <v>0.98</v>
      </c>
      <c r="C9339" s="89" t="s">
        <v>8237</v>
      </c>
      <c r="E9339" s="100" t="s">
        <v>5912</v>
      </c>
    </row>
    <row r="9340" spans="1:5" ht="15" customHeight="1" x14ac:dyDescent="0.35">
      <c r="A9340" s="1705">
        <v>73700</v>
      </c>
      <c r="B9340" s="1706">
        <v>0.98</v>
      </c>
      <c r="C9340" s="100" t="s">
        <v>6042</v>
      </c>
      <c r="E9340" s="100" t="s">
        <v>5923</v>
      </c>
    </row>
    <row r="9341" spans="1:5" ht="15" customHeight="1" x14ac:dyDescent="0.35">
      <c r="A9341" s="1705">
        <v>73700</v>
      </c>
      <c r="B9341" s="1706">
        <v>0.98</v>
      </c>
      <c r="C9341" s="100" t="s">
        <v>6043</v>
      </c>
      <c r="E9341" s="100" t="s">
        <v>5923</v>
      </c>
    </row>
    <row r="9342" spans="1:5" ht="15" customHeight="1" x14ac:dyDescent="0.35">
      <c r="A9342" s="1705">
        <v>73700</v>
      </c>
      <c r="B9342" s="1706">
        <v>0.98</v>
      </c>
      <c r="C9342" s="89" t="s">
        <v>6333</v>
      </c>
      <c r="E9342" s="100" t="s">
        <v>6110</v>
      </c>
    </row>
    <row r="9343" spans="1:5" ht="15" customHeight="1" x14ac:dyDescent="0.35">
      <c r="A9343" s="1705">
        <v>73700</v>
      </c>
      <c r="B9343" s="1706">
        <v>0.98</v>
      </c>
      <c r="C9343" s="89" t="s">
        <v>6334</v>
      </c>
      <c r="E9343" s="100" t="s">
        <v>6110</v>
      </c>
    </row>
    <row r="9344" spans="1:5" ht="15" customHeight="1" x14ac:dyDescent="0.35">
      <c r="A9344" s="1705">
        <v>73700</v>
      </c>
      <c r="B9344" s="1706">
        <v>0.98</v>
      </c>
      <c r="C9344" s="100" t="s">
        <v>6335</v>
      </c>
      <c r="E9344" s="100" t="s">
        <v>6110</v>
      </c>
    </row>
    <row r="9345" spans="1:9" ht="15" customHeight="1" x14ac:dyDescent="0.35">
      <c r="A9345" s="1705">
        <v>73700</v>
      </c>
      <c r="B9345" s="1706">
        <v>0.98</v>
      </c>
      <c r="C9345" s="100" t="s">
        <v>6336</v>
      </c>
      <c r="E9345" s="100" t="s">
        <v>6110</v>
      </c>
    </row>
    <row r="9346" spans="1:9" ht="15" customHeight="1" x14ac:dyDescent="0.35">
      <c r="A9346" s="1705">
        <v>73700</v>
      </c>
      <c r="B9346" s="1706">
        <v>0.98</v>
      </c>
      <c r="C9346" s="100" t="s">
        <v>6337</v>
      </c>
      <c r="E9346" s="100" t="s">
        <v>6110</v>
      </c>
    </row>
    <row r="9347" spans="1:9" ht="15" customHeight="1" x14ac:dyDescent="0.35">
      <c r="A9347" s="1705">
        <v>73700</v>
      </c>
      <c r="B9347" s="1706">
        <v>0.98</v>
      </c>
      <c r="C9347" s="100" t="s">
        <v>6338</v>
      </c>
      <c r="E9347" s="100" t="s">
        <v>6110</v>
      </c>
    </row>
    <row r="9348" spans="1:9" ht="15" customHeight="1" x14ac:dyDescent="0.35">
      <c r="A9348" s="1705">
        <v>73700</v>
      </c>
      <c r="B9348" s="1706">
        <v>0.98</v>
      </c>
      <c r="C9348" s="100" t="s">
        <v>6339</v>
      </c>
      <c r="E9348" s="100" t="s">
        <v>6110</v>
      </c>
      <c r="F9348" s="100"/>
      <c r="I9348" s="100"/>
    </row>
    <row r="9349" spans="1:9" ht="15" customHeight="1" x14ac:dyDescent="0.35">
      <c r="A9349" s="1705">
        <v>73700</v>
      </c>
      <c r="B9349" s="1706">
        <v>0.98</v>
      </c>
      <c r="C9349" s="89" t="s">
        <v>6340</v>
      </c>
      <c r="E9349" s="100" t="s">
        <v>6110</v>
      </c>
    </row>
    <row r="9350" spans="1:9" ht="15" customHeight="1" x14ac:dyDescent="0.35">
      <c r="A9350" s="1705">
        <v>73700</v>
      </c>
      <c r="B9350" s="1706">
        <v>0.98</v>
      </c>
      <c r="C9350" s="100" t="s">
        <v>6341</v>
      </c>
      <c r="E9350" s="100" t="s">
        <v>6110</v>
      </c>
    </row>
    <row r="9351" spans="1:9" ht="15" customHeight="1" x14ac:dyDescent="0.35">
      <c r="A9351" s="1705">
        <v>73700</v>
      </c>
      <c r="B9351" s="1706">
        <v>0.98</v>
      </c>
      <c r="C9351" s="100" t="s">
        <v>4449</v>
      </c>
      <c r="E9351" s="100" t="s">
        <v>6110</v>
      </c>
    </row>
    <row r="9352" spans="1:9" ht="15" customHeight="1" x14ac:dyDescent="0.35">
      <c r="A9352" s="1705">
        <v>73700</v>
      </c>
      <c r="B9352" s="1706">
        <v>0.98</v>
      </c>
      <c r="C9352" s="100" t="s">
        <v>6342</v>
      </c>
      <c r="E9352" s="100" t="s">
        <v>6110</v>
      </c>
      <c r="F9352" s="100"/>
      <c r="I9352" s="100"/>
    </row>
    <row r="9353" spans="1:9" ht="15" customHeight="1" x14ac:dyDescent="0.35">
      <c r="A9353" s="1705">
        <v>73700</v>
      </c>
      <c r="B9353" s="1706">
        <v>0.98</v>
      </c>
      <c r="C9353" s="89" t="s">
        <v>6343</v>
      </c>
      <c r="E9353" s="100" t="s">
        <v>6110</v>
      </c>
    </row>
    <row r="9354" spans="1:9" ht="15" customHeight="1" x14ac:dyDescent="0.35">
      <c r="A9354" s="1705">
        <v>73700</v>
      </c>
      <c r="B9354" s="1706">
        <v>0.98</v>
      </c>
      <c r="C9354" s="100" t="s">
        <v>6344</v>
      </c>
      <c r="E9354" s="100" t="s">
        <v>6110</v>
      </c>
    </row>
    <row r="9355" spans="1:9" ht="15" customHeight="1" x14ac:dyDescent="0.35">
      <c r="A9355" s="1705">
        <v>73700</v>
      </c>
      <c r="B9355" s="1706">
        <v>0.98</v>
      </c>
      <c r="C9355" s="89" t="s">
        <v>6643</v>
      </c>
      <c r="E9355" s="1705" t="s">
        <v>6556</v>
      </c>
    </row>
    <row r="9356" spans="1:9" ht="15" customHeight="1" x14ac:dyDescent="0.35">
      <c r="A9356" s="1705">
        <v>73700</v>
      </c>
      <c r="B9356" s="1706">
        <v>0.98</v>
      </c>
      <c r="C9356" s="89" t="s">
        <v>6644</v>
      </c>
      <c r="E9356" s="1705" t="s">
        <v>6556</v>
      </c>
    </row>
    <row r="9357" spans="1:9" ht="15" customHeight="1" x14ac:dyDescent="0.35">
      <c r="A9357" s="1705">
        <v>73700</v>
      </c>
      <c r="B9357" s="1706">
        <v>0.98</v>
      </c>
      <c r="C9357" s="100" t="s">
        <v>6751</v>
      </c>
      <c r="E9357" s="1705" t="s">
        <v>6737</v>
      </c>
    </row>
    <row r="9358" spans="1:9" ht="15" customHeight="1" x14ac:dyDescent="0.35">
      <c r="A9358" s="1705">
        <v>73700</v>
      </c>
      <c r="B9358" s="1706">
        <v>0.98</v>
      </c>
      <c r="C9358" s="100" t="s">
        <v>6752</v>
      </c>
      <c r="E9358" s="1705" t="s">
        <v>6737</v>
      </c>
    </row>
    <row r="9359" spans="1:9" ht="15" customHeight="1" x14ac:dyDescent="0.35">
      <c r="A9359" s="1705">
        <v>73700</v>
      </c>
      <c r="B9359" s="1706">
        <v>0.98</v>
      </c>
      <c r="C9359" s="100" t="s">
        <v>6753</v>
      </c>
      <c r="E9359" s="1705" t="s">
        <v>6737</v>
      </c>
    </row>
    <row r="9360" spans="1:9" x14ac:dyDescent="0.35">
      <c r="A9360" s="1705">
        <v>73700</v>
      </c>
      <c r="B9360" s="1706">
        <v>0.98</v>
      </c>
      <c r="C9360" s="100" t="s">
        <v>6754</v>
      </c>
      <c r="E9360" s="1705" t="s">
        <v>6737</v>
      </c>
    </row>
    <row r="9361" spans="1:9" ht="15" customHeight="1" x14ac:dyDescent="0.35">
      <c r="A9361" s="1705">
        <v>73700</v>
      </c>
      <c r="B9361" s="1706">
        <v>0.98</v>
      </c>
      <c r="C9361" s="100" t="s">
        <v>6755</v>
      </c>
      <c r="E9361" s="1705" t="s">
        <v>6737</v>
      </c>
    </row>
    <row r="9362" spans="1:9" ht="15" customHeight="1" x14ac:dyDescent="0.35">
      <c r="A9362" s="1705">
        <v>73700</v>
      </c>
      <c r="B9362" s="1706">
        <v>0.98</v>
      </c>
      <c r="C9362" s="100" t="s">
        <v>6756</v>
      </c>
      <c r="E9362" s="1705" t="s">
        <v>6737</v>
      </c>
    </row>
    <row r="9363" spans="1:9" ht="15" customHeight="1" x14ac:dyDescent="0.35">
      <c r="A9363" s="1705">
        <v>73700</v>
      </c>
      <c r="B9363" s="1706">
        <v>0.98</v>
      </c>
      <c r="C9363" s="100" t="s">
        <v>6757</v>
      </c>
      <c r="E9363" s="1705" t="s">
        <v>6737</v>
      </c>
    </row>
    <row r="9364" spans="1:9" ht="15" customHeight="1" x14ac:dyDescent="0.35">
      <c r="A9364" s="1705">
        <v>73700</v>
      </c>
      <c r="B9364" s="1706">
        <v>0.98</v>
      </c>
      <c r="C9364" s="100" t="s">
        <v>6758</v>
      </c>
      <c r="E9364" s="1705" t="s">
        <v>6737</v>
      </c>
    </row>
    <row r="9365" spans="1:9" ht="15" customHeight="1" x14ac:dyDescent="0.35">
      <c r="A9365" s="1705">
        <v>73700</v>
      </c>
      <c r="B9365" s="1706">
        <v>0.98</v>
      </c>
      <c r="C9365" s="100" t="s">
        <v>6759</v>
      </c>
      <c r="E9365" s="1705" t="s">
        <v>6737</v>
      </c>
      <c r="F9365" s="100"/>
      <c r="I9365" s="100"/>
    </row>
    <row r="9366" spans="1:9" ht="15" customHeight="1" x14ac:dyDescent="0.35">
      <c r="A9366" s="1705">
        <v>73700</v>
      </c>
      <c r="B9366" s="1706">
        <v>0.98</v>
      </c>
      <c r="C9366" s="100" t="s">
        <v>6760</v>
      </c>
      <c r="E9366" s="1705" t="s">
        <v>6737</v>
      </c>
    </row>
    <row r="9367" spans="1:9" ht="15" customHeight="1" x14ac:dyDescent="0.35">
      <c r="A9367" s="1705">
        <v>73700</v>
      </c>
      <c r="B9367" s="1706">
        <v>0.98</v>
      </c>
      <c r="C9367" s="100" t="s">
        <v>6761</v>
      </c>
      <c r="E9367" s="1705" t="s">
        <v>6737</v>
      </c>
    </row>
    <row r="9368" spans="1:9" ht="15" customHeight="1" x14ac:dyDescent="0.35">
      <c r="A9368" s="1705">
        <v>73700</v>
      </c>
      <c r="B9368" s="1706">
        <v>0.98</v>
      </c>
      <c r="C9368" s="100" t="s">
        <v>6762</v>
      </c>
      <c r="E9368" s="1705" t="s">
        <v>6737</v>
      </c>
    </row>
    <row r="9369" spans="1:9" ht="15" customHeight="1" x14ac:dyDescent="0.35">
      <c r="A9369" s="1705">
        <v>73700</v>
      </c>
      <c r="B9369" s="1706">
        <v>0.98</v>
      </c>
      <c r="C9369" s="89" t="s">
        <v>7187</v>
      </c>
      <c r="E9369" s="1705" t="s">
        <v>6965</v>
      </c>
    </row>
    <row r="9370" spans="1:9" ht="15" customHeight="1" x14ac:dyDescent="0.35">
      <c r="A9370" s="1705">
        <v>73700</v>
      </c>
      <c r="B9370" s="1706">
        <v>0.98</v>
      </c>
      <c r="C9370" s="89" t="s">
        <v>7188</v>
      </c>
      <c r="E9370" s="1705" t="s">
        <v>6965</v>
      </c>
    </row>
    <row r="9371" spans="1:9" ht="15" customHeight="1" x14ac:dyDescent="0.35">
      <c r="A9371" s="1705">
        <v>73700</v>
      </c>
      <c r="B9371" s="1706">
        <v>0.98</v>
      </c>
      <c r="C9371" s="89" t="s">
        <v>7189</v>
      </c>
      <c r="E9371" s="1705" t="s">
        <v>6965</v>
      </c>
    </row>
    <row r="9372" spans="1:9" ht="15" customHeight="1" x14ac:dyDescent="0.35">
      <c r="A9372" s="1705">
        <v>73700</v>
      </c>
      <c r="B9372" s="1706">
        <v>0.98</v>
      </c>
      <c r="C9372" s="100" t="s">
        <v>6751</v>
      </c>
      <c r="E9372" s="1705" t="s">
        <v>7428</v>
      </c>
    </row>
    <row r="9373" spans="1:9" ht="15" customHeight="1" x14ac:dyDescent="0.35">
      <c r="A9373" s="1705">
        <v>73700</v>
      </c>
      <c r="B9373" s="1706">
        <v>0.98</v>
      </c>
      <c r="C9373" s="100" t="s">
        <v>6753</v>
      </c>
      <c r="E9373" s="1705" t="s">
        <v>7428</v>
      </c>
    </row>
    <row r="9374" spans="1:9" ht="15" customHeight="1" x14ac:dyDescent="0.35">
      <c r="A9374" s="1705">
        <v>73700</v>
      </c>
      <c r="B9374" s="1706">
        <v>0.98</v>
      </c>
      <c r="C9374" s="100" t="s">
        <v>7651</v>
      </c>
      <c r="E9374" s="1705" t="s">
        <v>7428</v>
      </c>
    </row>
    <row r="9375" spans="1:9" ht="15" customHeight="1" x14ac:dyDescent="0.35">
      <c r="A9375" s="1705">
        <v>73700</v>
      </c>
      <c r="B9375" s="1706">
        <v>0.98</v>
      </c>
      <c r="C9375" s="100" t="s">
        <v>6754</v>
      </c>
      <c r="E9375" s="1705" t="s">
        <v>7428</v>
      </c>
    </row>
    <row r="9376" spans="1:9" ht="15" customHeight="1" x14ac:dyDescent="0.35">
      <c r="A9376" s="1705">
        <v>73700</v>
      </c>
      <c r="B9376" s="1706">
        <v>0.98</v>
      </c>
      <c r="C9376" s="100" t="s">
        <v>7652</v>
      </c>
      <c r="E9376" s="1705" t="s">
        <v>7428</v>
      </c>
    </row>
    <row r="9377" spans="1:9" ht="15" customHeight="1" x14ac:dyDescent="0.35">
      <c r="A9377" s="1705">
        <v>73700</v>
      </c>
      <c r="B9377" s="1706">
        <v>0.98</v>
      </c>
      <c r="C9377" s="100" t="s">
        <v>6755</v>
      </c>
      <c r="E9377" s="1705" t="s">
        <v>7428</v>
      </c>
    </row>
    <row r="9378" spans="1:9" ht="15" customHeight="1" x14ac:dyDescent="0.35">
      <c r="A9378" s="1705">
        <v>73700</v>
      </c>
      <c r="B9378" s="1706">
        <v>0.98</v>
      </c>
      <c r="C9378" s="100" t="s">
        <v>7653</v>
      </c>
      <c r="E9378" s="1705" t="s">
        <v>7428</v>
      </c>
    </row>
    <row r="9379" spans="1:9" ht="15" customHeight="1" x14ac:dyDescent="0.35">
      <c r="A9379" s="1705">
        <v>73700</v>
      </c>
      <c r="B9379" s="1706">
        <v>0.98</v>
      </c>
      <c r="C9379" s="100" t="s">
        <v>7654</v>
      </c>
      <c r="E9379" s="1705" t="s">
        <v>7428</v>
      </c>
    </row>
    <row r="9380" spans="1:9" ht="15" customHeight="1" x14ac:dyDescent="0.35">
      <c r="A9380" s="1705">
        <v>73700</v>
      </c>
      <c r="B9380" s="1706">
        <v>0.98</v>
      </c>
      <c r="C9380" s="100" t="s">
        <v>7655</v>
      </c>
      <c r="E9380" s="1705" t="s">
        <v>7428</v>
      </c>
    </row>
    <row r="9381" spans="1:9" ht="15" customHeight="1" x14ac:dyDescent="0.35">
      <c r="A9381" s="1705">
        <v>73700</v>
      </c>
      <c r="B9381" s="1706">
        <v>0.98</v>
      </c>
      <c r="C9381" s="100" t="s">
        <v>6757</v>
      </c>
      <c r="E9381" s="1705" t="s">
        <v>7428</v>
      </c>
      <c r="F9381" s="100"/>
      <c r="I9381" s="100"/>
    </row>
    <row r="9382" spans="1:9" ht="15" customHeight="1" x14ac:dyDescent="0.35">
      <c r="A9382" s="1705">
        <v>73700</v>
      </c>
      <c r="B9382" s="1706">
        <v>0.98</v>
      </c>
      <c r="C9382" s="100" t="s">
        <v>6759</v>
      </c>
      <c r="E9382" s="1705" t="s">
        <v>7428</v>
      </c>
    </row>
    <row r="9383" spans="1:9" ht="15" customHeight="1" x14ac:dyDescent="0.35">
      <c r="A9383" s="1705">
        <v>73700</v>
      </c>
      <c r="B9383" s="1706">
        <v>0.98</v>
      </c>
      <c r="C9383" s="100" t="s">
        <v>7656</v>
      </c>
      <c r="E9383" s="1705" t="s">
        <v>7428</v>
      </c>
    </row>
    <row r="9384" spans="1:9" ht="15" customHeight="1" x14ac:dyDescent="0.35">
      <c r="A9384" s="1705">
        <v>73700</v>
      </c>
      <c r="B9384" s="1706">
        <v>0.98</v>
      </c>
      <c r="C9384" s="100" t="s">
        <v>6760</v>
      </c>
      <c r="E9384" s="1705" t="s">
        <v>7428</v>
      </c>
    </row>
    <row r="9385" spans="1:9" ht="15" customHeight="1" x14ac:dyDescent="0.35">
      <c r="A9385" s="1705">
        <v>73700</v>
      </c>
      <c r="B9385" s="1706">
        <v>0.98</v>
      </c>
      <c r="C9385" s="100" t="s">
        <v>7657</v>
      </c>
      <c r="E9385" s="1705" t="s">
        <v>7428</v>
      </c>
    </row>
    <row r="9386" spans="1:9" ht="15" customHeight="1" x14ac:dyDescent="0.35">
      <c r="A9386" s="1705">
        <v>73700</v>
      </c>
      <c r="B9386" s="1706">
        <v>0.98</v>
      </c>
      <c r="C9386" s="100" t="s">
        <v>6761</v>
      </c>
      <c r="E9386" s="1705" t="s">
        <v>7428</v>
      </c>
      <c r="F9386" s="100"/>
      <c r="I9386" s="100"/>
    </row>
    <row r="9387" spans="1:9" ht="15" customHeight="1" x14ac:dyDescent="0.35">
      <c r="A9387" s="1705">
        <v>73700</v>
      </c>
      <c r="B9387" s="1706">
        <v>0.98</v>
      </c>
      <c r="C9387" s="100" t="s">
        <v>7658</v>
      </c>
      <c r="E9387" s="1705" t="s">
        <v>7428</v>
      </c>
    </row>
    <row r="9388" spans="1:9" ht="15" customHeight="1" x14ac:dyDescent="0.35">
      <c r="A9388" s="1705">
        <v>73700</v>
      </c>
      <c r="B9388" s="1706">
        <v>0.98</v>
      </c>
      <c r="C9388" s="100" t="s">
        <v>7659</v>
      </c>
      <c r="E9388" s="1705" t="s">
        <v>7428</v>
      </c>
    </row>
    <row r="9389" spans="1:9" ht="15" customHeight="1" x14ac:dyDescent="0.35">
      <c r="A9389" s="1705">
        <v>73700</v>
      </c>
      <c r="B9389" s="1706">
        <v>0.98</v>
      </c>
      <c r="C9389" s="100" t="s">
        <v>7660</v>
      </c>
      <c r="E9389" s="1705" t="s">
        <v>7428</v>
      </c>
    </row>
    <row r="9390" spans="1:9" ht="15" customHeight="1" x14ac:dyDescent="0.35">
      <c r="A9390" s="1705">
        <v>73700</v>
      </c>
      <c r="B9390" s="1706">
        <v>0.98</v>
      </c>
      <c r="C9390" s="1705" t="s">
        <v>7970</v>
      </c>
      <c r="E9390" s="100" t="s">
        <v>7967</v>
      </c>
    </row>
    <row r="9391" spans="1:9" ht="15" customHeight="1" x14ac:dyDescent="0.35">
      <c r="A9391" s="1705">
        <v>73700</v>
      </c>
      <c r="B9391" s="1706">
        <v>0.98</v>
      </c>
      <c r="C9391" s="1705" t="s">
        <v>7971</v>
      </c>
      <c r="E9391" s="100" t="s">
        <v>7967</v>
      </c>
    </row>
    <row r="9392" spans="1:9" ht="15" customHeight="1" x14ac:dyDescent="0.35">
      <c r="A9392" s="1705">
        <v>73700</v>
      </c>
      <c r="B9392" s="1706">
        <v>0.98</v>
      </c>
      <c r="C9392" s="1705" t="s">
        <v>7972</v>
      </c>
      <c r="E9392" s="100" t="s">
        <v>7967</v>
      </c>
    </row>
    <row r="9393" spans="1:9" ht="15" customHeight="1" x14ac:dyDescent="0.35">
      <c r="A9393" s="1705">
        <v>73700</v>
      </c>
      <c r="B9393" s="1706">
        <v>0.98</v>
      </c>
      <c r="C9393" s="1705" t="s">
        <v>7973</v>
      </c>
      <c r="E9393" s="100" t="s">
        <v>7967</v>
      </c>
    </row>
    <row r="9394" spans="1:9" ht="15" customHeight="1" x14ac:dyDescent="0.35">
      <c r="A9394" s="1748">
        <v>73700</v>
      </c>
      <c r="B9394" s="1737">
        <v>0.98</v>
      </c>
      <c r="C9394" s="1705" t="s">
        <v>8052</v>
      </c>
      <c r="E9394" s="100" t="s">
        <v>7979</v>
      </c>
    </row>
    <row r="9395" spans="1:9" ht="15" customHeight="1" x14ac:dyDescent="0.35">
      <c r="A9395" s="1705">
        <v>73700</v>
      </c>
      <c r="B9395" s="1706">
        <v>0.98</v>
      </c>
      <c r="C9395" s="89" t="s">
        <v>8053</v>
      </c>
      <c r="E9395" s="100" t="s">
        <v>7979</v>
      </c>
    </row>
    <row r="9396" spans="1:9" ht="15" customHeight="1" x14ac:dyDescent="0.35">
      <c r="A9396" s="1705">
        <v>73700</v>
      </c>
      <c r="B9396" s="1706">
        <v>0.98</v>
      </c>
      <c r="C9396" s="89" t="s">
        <v>8054</v>
      </c>
      <c r="E9396" s="100" t="s">
        <v>7979</v>
      </c>
    </row>
    <row r="9397" spans="1:9" ht="15" customHeight="1" x14ac:dyDescent="0.35">
      <c r="A9397" s="1705">
        <v>73700</v>
      </c>
      <c r="B9397" s="1706">
        <v>0.98</v>
      </c>
      <c r="C9397" s="89" t="s">
        <v>8484</v>
      </c>
      <c r="E9397" s="100" t="s">
        <v>8381</v>
      </c>
    </row>
    <row r="9398" spans="1:9" ht="15" customHeight="1" x14ac:dyDescent="0.35">
      <c r="A9398" s="1705">
        <v>73700</v>
      </c>
      <c r="B9398" s="1706">
        <v>0.98</v>
      </c>
      <c r="C9398" s="89" t="s">
        <v>8485</v>
      </c>
      <c r="E9398" s="100" t="s">
        <v>8381</v>
      </c>
    </row>
    <row r="9399" spans="1:9" ht="15" customHeight="1" x14ac:dyDescent="0.35">
      <c r="A9399" s="1705">
        <v>73700</v>
      </c>
      <c r="B9399" s="1706">
        <v>0.98</v>
      </c>
      <c r="C9399" s="89" t="s">
        <v>8955</v>
      </c>
      <c r="E9399" s="1705" t="s">
        <v>8689</v>
      </c>
    </row>
    <row r="9400" spans="1:9" ht="15" customHeight="1" x14ac:dyDescent="0.35">
      <c r="A9400" s="1705">
        <v>73700</v>
      </c>
      <c r="B9400" s="1706">
        <v>0.98</v>
      </c>
      <c r="C9400" s="89" t="s">
        <v>8956</v>
      </c>
      <c r="E9400" s="1705" t="s">
        <v>8689</v>
      </c>
    </row>
    <row r="9401" spans="1:9" ht="15" customHeight="1" x14ac:dyDescent="0.35">
      <c r="A9401" s="1705">
        <v>73700</v>
      </c>
      <c r="B9401" s="1706">
        <v>0.98</v>
      </c>
      <c r="C9401" s="100" t="s">
        <v>9382</v>
      </c>
      <c r="E9401" s="1738" t="s">
        <v>9126</v>
      </c>
    </row>
    <row r="9402" spans="1:9" ht="15" customHeight="1" x14ac:dyDescent="0.35">
      <c r="A9402" s="1705">
        <v>73700</v>
      </c>
      <c r="B9402" s="1706">
        <v>0.98</v>
      </c>
      <c r="C9402" s="100" t="s">
        <v>9383</v>
      </c>
      <c r="E9402" s="1738" t="s">
        <v>9126</v>
      </c>
    </row>
    <row r="9403" spans="1:9" ht="15" customHeight="1" x14ac:dyDescent="0.35">
      <c r="A9403" s="1705">
        <v>73700</v>
      </c>
      <c r="B9403" s="1706">
        <v>0.98</v>
      </c>
      <c r="C9403" s="100" t="s">
        <v>9384</v>
      </c>
      <c r="E9403" s="1738" t="s">
        <v>9126</v>
      </c>
    </row>
    <row r="9404" spans="1:9" ht="15" customHeight="1" x14ac:dyDescent="0.35">
      <c r="A9404" s="1705">
        <v>73700</v>
      </c>
      <c r="B9404" s="1706">
        <v>0.98</v>
      </c>
      <c r="C9404" s="89" t="s">
        <v>9385</v>
      </c>
      <c r="E9404" s="1738" t="s">
        <v>9126</v>
      </c>
    </row>
    <row r="9405" spans="1:9" ht="15" customHeight="1" x14ac:dyDescent="0.35">
      <c r="A9405" s="1705">
        <v>73700</v>
      </c>
      <c r="B9405" s="1706">
        <v>0.98</v>
      </c>
      <c r="C9405" s="100" t="s">
        <v>9386</v>
      </c>
      <c r="E9405" s="1738" t="s">
        <v>9126</v>
      </c>
    </row>
    <row r="9406" spans="1:9" ht="15" customHeight="1" x14ac:dyDescent="0.35">
      <c r="A9406" s="1705">
        <v>73700</v>
      </c>
      <c r="B9406" s="1706">
        <v>0.98</v>
      </c>
      <c r="C9406" s="100" t="s">
        <v>9387</v>
      </c>
      <c r="D9406" s="100" t="s">
        <v>9388</v>
      </c>
      <c r="E9406" s="1738" t="s">
        <v>9126</v>
      </c>
      <c r="F9406" s="100"/>
      <c r="I9406" s="100"/>
    </row>
    <row r="9407" spans="1:9" ht="15.65" customHeight="1" x14ac:dyDescent="0.35">
      <c r="A9407" s="1705">
        <v>73700</v>
      </c>
      <c r="B9407" s="1706">
        <v>0.98</v>
      </c>
      <c r="C9407" s="100" t="s">
        <v>9389</v>
      </c>
      <c r="E9407" s="1738" t="s">
        <v>9126</v>
      </c>
    </row>
    <row r="9408" spans="1:9" ht="15.65" customHeight="1" x14ac:dyDescent="0.35">
      <c r="A9408" s="1705">
        <v>73700</v>
      </c>
      <c r="B9408" s="1706">
        <v>0.98</v>
      </c>
      <c r="C9408" s="100" t="s">
        <v>9390</v>
      </c>
      <c r="E9408" s="1738" t="s">
        <v>9126</v>
      </c>
    </row>
    <row r="9409" spans="1:9" ht="15" customHeight="1" x14ac:dyDescent="0.35">
      <c r="A9409" s="1705">
        <v>73700</v>
      </c>
      <c r="B9409" s="1706">
        <v>0.98</v>
      </c>
      <c r="C9409" s="100" t="s">
        <v>9391</v>
      </c>
      <c r="E9409" s="1738" t="s">
        <v>9126</v>
      </c>
    </row>
    <row r="9410" spans="1:9" ht="15" customHeight="1" x14ac:dyDescent="0.35">
      <c r="A9410" s="1705">
        <v>73700</v>
      </c>
      <c r="B9410" s="1706">
        <v>0.98</v>
      </c>
      <c r="C9410" s="89" t="s">
        <v>9392</v>
      </c>
      <c r="E9410" s="1738" t="s">
        <v>9126</v>
      </c>
    </row>
    <row r="9411" spans="1:9" ht="15" customHeight="1" x14ac:dyDescent="0.35">
      <c r="A9411" s="1705">
        <v>73700</v>
      </c>
      <c r="B9411" s="1706">
        <v>0.98</v>
      </c>
      <c r="C9411" s="100" t="s">
        <v>9915</v>
      </c>
      <c r="E9411" s="1705" t="s">
        <v>9583</v>
      </c>
    </row>
    <row r="9412" spans="1:9" ht="15" customHeight="1" x14ac:dyDescent="0.35">
      <c r="A9412" s="1705">
        <v>73700</v>
      </c>
      <c r="B9412" s="1706">
        <v>0.98</v>
      </c>
      <c r="C9412" s="100" t="s">
        <v>9916</v>
      </c>
      <c r="E9412" s="1705" t="s">
        <v>9583</v>
      </c>
    </row>
    <row r="9413" spans="1:9" ht="15" customHeight="1" x14ac:dyDescent="0.35">
      <c r="A9413" s="1705">
        <v>73700</v>
      </c>
      <c r="B9413" s="1706">
        <v>0.98</v>
      </c>
      <c r="C9413" s="100" t="s">
        <v>9917</v>
      </c>
      <c r="E9413" s="1705" t="s">
        <v>9583</v>
      </c>
    </row>
    <row r="9414" spans="1:9" ht="15" customHeight="1" x14ac:dyDescent="0.35">
      <c r="A9414" s="1705">
        <v>73700</v>
      </c>
      <c r="B9414" s="1706">
        <v>0.98</v>
      </c>
      <c r="C9414" s="100" t="s">
        <v>9918</v>
      </c>
      <c r="E9414" s="1705" t="s">
        <v>9583</v>
      </c>
    </row>
    <row r="9415" spans="1:9" ht="15" customHeight="1" x14ac:dyDescent="0.35">
      <c r="A9415" s="1705">
        <v>73700</v>
      </c>
      <c r="B9415" s="1706">
        <v>0.98</v>
      </c>
      <c r="C9415" s="100" t="s">
        <v>9919</v>
      </c>
      <c r="E9415" s="1705" t="s">
        <v>9583</v>
      </c>
      <c r="F9415" s="100"/>
      <c r="I9415" s="100"/>
    </row>
    <row r="9416" spans="1:9" ht="15" customHeight="1" x14ac:dyDescent="0.35">
      <c r="A9416" s="1705">
        <v>73700</v>
      </c>
      <c r="B9416" s="1706">
        <v>0.98</v>
      </c>
      <c r="C9416" s="100" t="s">
        <v>9920</v>
      </c>
      <c r="E9416" s="1705" t="s">
        <v>9583</v>
      </c>
    </row>
    <row r="9417" spans="1:9" ht="15" customHeight="1" x14ac:dyDescent="0.35">
      <c r="A9417" s="1705">
        <v>73700</v>
      </c>
      <c r="B9417" s="1706">
        <v>0.98</v>
      </c>
      <c r="C9417" s="100" t="s">
        <v>9921</v>
      </c>
      <c r="E9417" s="1705" t="s">
        <v>9583</v>
      </c>
    </row>
    <row r="9418" spans="1:9" ht="15" customHeight="1" x14ac:dyDescent="0.35">
      <c r="A9418" s="1705">
        <v>73700</v>
      </c>
      <c r="B9418" s="1706">
        <v>0.98</v>
      </c>
      <c r="C9418" s="100" t="s">
        <v>9922</v>
      </c>
      <c r="E9418" s="1705" t="s">
        <v>9583</v>
      </c>
    </row>
    <row r="9419" spans="1:9" ht="15" customHeight="1" x14ac:dyDescent="0.35">
      <c r="A9419" s="1705">
        <v>73700</v>
      </c>
      <c r="B9419" s="1706">
        <v>0.98</v>
      </c>
      <c r="C9419" s="100" t="s">
        <v>9923</v>
      </c>
      <c r="E9419" s="1705" t="s">
        <v>9583</v>
      </c>
    </row>
    <row r="9420" spans="1:9" ht="15" customHeight="1" x14ac:dyDescent="0.35">
      <c r="A9420" s="1705">
        <v>73700</v>
      </c>
      <c r="B9420" s="1706">
        <v>0.98</v>
      </c>
      <c r="C9420" s="100" t="s">
        <v>9924</v>
      </c>
      <c r="E9420" s="1705" t="s">
        <v>9583</v>
      </c>
    </row>
    <row r="9421" spans="1:9" ht="15" customHeight="1" x14ac:dyDescent="0.35">
      <c r="A9421" s="1705">
        <v>73700</v>
      </c>
      <c r="B9421" s="1706">
        <v>0.98</v>
      </c>
      <c r="C9421" s="100" t="s">
        <v>9925</v>
      </c>
      <c r="E9421" s="1705" t="s">
        <v>9583</v>
      </c>
    </row>
    <row r="9422" spans="1:9" ht="15" customHeight="1" x14ac:dyDescent="0.35">
      <c r="A9422" s="1705">
        <v>73700</v>
      </c>
      <c r="B9422" s="1706">
        <v>0.98</v>
      </c>
      <c r="C9422" s="100" t="s">
        <v>9926</v>
      </c>
      <c r="E9422" s="1705" t="s">
        <v>9583</v>
      </c>
    </row>
    <row r="9423" spans="1:9" ht="15" customHeight="1" x14ac:dyDescent="0.35">
      <c r="A9423" s="1705">
        <v>73700</v>
      </c>
      <c r="B9423" s="1706">
        <v>0.98</v>
      </c>
      <c r="C9423" s="100" t="s">
        <v>9927</v>
      </c>
      <c r="E9423" s="1705" t="s">
        <v>9583</v>
      </c>
    </row>
    <row r="9424" spans="1:9" ht="15" customHeight="1" x14ac:dyDescent="0.35">
      <c r="A9424" s="1705">
        <v>73700</v>
      </c>
      <c r="B9424" s="1706">
        <v>0.98</v>
      </c>
      <c r="C9424" s="100" t="s">
        <v>9928</v>
      </c>
      <c r="E9424" s="1705" t="s">
        <v>9583</v>
      </c>
    </row>
    <row r="9425" spans="1:9" ht="15" customHeight="1" x14ac:dyDescent="0.35">
      <c r="A9425" s="1705">
        <v>73700</v>
      </c>
      <c r="B9425" s="1706">
        <v>0.98</v>
      </c>
      <c r="C9425" s="89" t="s">
        <v>11041</v>
      </c>
      <c r="E9425" s="1705" t="s">
        <v>10273</v>
      </c>
    </row>
    <row r="9426" spans="1:9" ht="15" customHeight="1" x14ac:dyDescent="0.35">
      <c r="A9426" s="1705">
        <v>73700</v>
      </c>
      <c r="B9426" s="1706">
        <v>0.98</v>
      </c>
      <c r="C9426" s="1705" t="s">
        <v>11042</v>
      </c>
      <c r="E9426" s="1705" t="s">
        <v>10273</v>
      </c>
    </row>
    <row r="9427" spans="1:9" ht="15" customHeight="1" x14ac:dyDescent="0.35">
      <c r="A9427" s="1705">
        <v>73700</v>
      </c>
      <c r="B9427" s="1706">
        <v>0.98</v>
      </c>
      <c r="C9427" s="1705" t="s">
        <v>11043</v>
      </c>
      <c r="E9427" s="1705" t="s">
        <v>10273</v>
      </c>
    </row>
    <row r="9428" spans="1:9" ht="15" customHeight="1" x14ac:dyDescent="0.35">
      <c r="A9428" s="1705">
        <v>73700</v>
      </c>
      <c r="B9428" s="1706">
        <v>0.98</v>
      </c>
      <c r="C9428" s="89" t="s">
        <v>11044</v>
      </c>
      <c r="E9428" s="1705" t="s">
        <v>10273</v>
      </c>
    </row>
    <row r="9429" spans="1:9" ht="15" customHeight="1" x14ac:dyDescent="0.35">
      <c r="A9429" s="1705">
        <v>73700</v>
      </c>
      <c r="B9429" s="1706">
        <v>0.98</v>
      </c>
      <c r="C9429" s="1705" t="s">
        <v>11045</v>
      </c>
      <c r="E9429" s="1705" t="s">
        <v>10273</v>
      </c>
    </row>
    <row r="9430" spans="1:9" ht="15" customHeight="1" x14ac:dyDescent="0.35">
      <c r="A9430" s="1705">
        <v>73700</v>
      </c>
      <c r="B9430" s="1706">
        <v>0.98</v>
      </c>
      <c r="C9430" s="1705" t="s">
        <v>11046</v>
      </c>
      <c r="E9430" s="1705" t="s">
        <v>10273</v>
      </c>
    </row>
    <row r="9431" spans="1:9" ht="15" customHeight="1" x14ac:dyDescent="0.35">
      <c r="A9431" s="1705">
        <v>73700</v>
      </c>
      <c r="B9431" s="1706">
        <v>0.98</v>
      </c>
      <c r="C9431" s="1705" t="s">
        <v>11047</v>
      </c>
      <c r="E9431" s="1705" t="s">
        <v>10273</v>
      </c>
    </row>
    <row r="9432" spans="1:9" ht="15" customHeight="1" x14ac:dyDescent="0.35">
      <c r="A9432" s="1705">
        <v>73700</v>
      </c>
      <c r="B9432" s="1706">
        <v>0.98</v>
      </c>
      <c r="C9432" s="89" t="s">
        <v>11048</v>
      </c>
      <c r="E9432" s="1705" t="s">
        <v>10273</v>
      </c>
    </row>
    <row r="9433" spans="1:9" ht="15" customHeight="1" x14ac:dyDescent="0.35">
      <c r="A9433" s="1705">
        <v>73700</v>
      </c>
      <c r="B9433" s="1706">
        <v>0.98</v>
      </c>
      <c r="C9433" s="89" t="s">
        <v>11049</v>
      </c>
      <c r="E9433" s="1705" t="s">
        <v>10273</v>
      </c>
    </row>
    <row r="9434" spans="1:9" ht="15" customHeight="1" x14ac:dyDescent="0.35">
      <c r="A9434" s="1705">
        <v>73700</v>
      </c>
      <c r="B9434" s="1706">
        <v>0.98</v>
      </c>
      <c r="C9434" s="100" t="s">
        <v>11050</v>
      </c>
      <c r="E9434" s="1705" t="s">
        <v>10273</v>
      </c>
      <c r="F9434" s="100"/>
      <c r="I9434" s="100"/>
    </row>
    <row r="9435" spans="1:9" ht="15" customHeight="1" x14ac:dyDescent="0.35">
      <c r="A9435" s="1705">
        <v>73700</v>
      </c>
      <c r="B9435" s="1706">
        <v>0.98</v>
      </c>
      <c r="C9435" s="89" t="s">
        <v>11051</v>
      </c>
      <c r="E9435" s="1705" t="s">
        <v>10273</v>
      </c>
    </row>
    <row r="9436" spans="1:9" ht="15" customHeight="1" x14ac:dyDescent="0.35">
      <c r="A9436" s="1705">
        <v>73700</v>
      </c>
      <c r="B9436" s="1706">
        <v>0.98</v>
      </c>
      <c r="C9436" s="89" t="s">
        <v>11052</v>
      </c>
      <c r="E9436" s="1705" t="s">
        <v>10273</v>
      </c>
    </row>
    <row r="9437" spans="1:9" ht="15" customHeight="1" x14ac:dyDescent="0.35">
      <c r="A9437" s="1705">
        <v>73700</v>
      </c>
      <c r="B9437" s="1706">
        <v>0.98</v>
      </c>
      <c r="C9437" s="100" t="s">
        <v>11053</v>
      </c>
      <c r="E9437" s="1705" t="s">
        <v>10273</v>
      </c>
    </row>
    <row r="9438" spans="1:9" ht="15" customHeight="1" x14ac:dyDescent="0.35">
      <c r="A9438" s="1705">
        <v>73700</v>
      </c>
      <c r="B9438" s="1706">
        <v>0.98</v>
      </c>
      <c r="C9438" s="89" t="s">
        <v>11054</v>
      </c>
      <c r="E9438" s="1705" t="s">
        <v>10273</v>
      </c>
      <c r="F9438" s="100"/>
      <c r="I9438" s="100"/>
    </row>
    <row r="9439" spans="1:9" ht="15" customHeight="1" x14ac:dyDescent="0.35">
      <c r="A9439" s="1738">
        <v>73700</v>
      </c>
      <c r="B9439" s="1739">
        <v>0.98</v>
      </c>
      <c r="C9439" s="100" t="s">
        <v>11055</v>
      </c>
      <c r="E9439" s="1705" t="s">
        <v>10273</v>
      </c>
    </row>
    <row r="9440" spans="1:9" ht="15" customHeight="1" x14ac:dyDescent="0.35">
      <c r="A9440" s="1705">
        <v>73700</v>
      </c>
      <c r="B9440" s="1706">
        <v>0.98</v>
      </c>
      <c r="C9440" s="100" t="s">
        <v>11056</v>
      </c>
      <c r="E9440" s="1705" t="s">
        <v>10273</v>
      </c>
    </row>
    <row r="9441" spans="1:5" ht="15" customHeight="1" x14ac:dyDescent="0.35">
      <c r="A9441" s="1705">
        <v>73700</v>
      </c>
      <c r="B9441" s="1706">
        <v>0.98</v>
      </c>
      <c r="C9441" s="89" t="s">
        <v>11057</v>
      </c>
      <c r="E9441" s="1705" t="s">
        <v>10273</v>
      </c>
    </row>
    <row r="9442" spans="1:5" ht="15" customHeight="1" x14ac:dyDescent="0.35">
      <c r="A9442" s="1705">
        <v>73700</v>
      </c>
      <c r="B9442" s="1706">
        <v>0.98</v>
      </c>
      <c r="C9442" s="100" t="s">
        <v>11058</v>
      </c>
      <c r="E9442" s="1705" t="s">
        <v>10273</v>
      </c>
    </row>
    <row r="9443" spans="1:5" ht="15" customHeight="1" x14ac:dyDescent="0.35">
      <c r="A9443" s="1705">
        <v>73700</v>
      </c>
      <c r="B9443" s="1706">
        <v>0.98</v>
      </c>
      <c r="C9443" s="89" t="s">
        <v>11059</v>
      </c>
      <c r="E9443" s="1705" t="s">
        <v>10273</v>
      </c>
    </row>
    <row r="9444" spans="1:5" ht="15" customHeight="1" x14ac:dyDescent="0.35">
      <c r="A9444" s="1705">
        <v>73700</v>
      </c>
      <c r="B9444" s="1706">
        <v>0.98</v>
      </c>
      <c r="C9444" s="89" t="s">
        <v>11060</v>
      </c>
      <c r="E9444" s="1705" t="s">
        <v>10273</v>
      </c>
    </row>
    <row r="9445" spans="1:5" ht="15" customHeight="1" x14ac:dyDescent="0.35">
      <c r="A9445" s="1705">
        <v>73700</v>
      </c>
      <c r="B9445" s="1706">
        <v>0.98</v>
      </c>
      <c r="C9445" s="89" t="s">
        <v>11061</v>
      </c>
      <c r="E9445" s="1705" t="s">
        <v>10273</v>
      </c>
    </row>
    <row r="9446" spans="1:5" ht="15" customHeight="1" x14ac:dyDescent="0.35">
      <c r="A9446" s="1705">
        <v>73700</v>
      </c>
      <c r="B9446" s="1706">
        <v>0.98</v>
      </c>
      <c r="C9446" s="89" t="s">
        <v>11062</v>
      </c>
      <c r="E9446" s="1705" t="s">
        <v>10273</v>
      </c>
    </row>
    <row r="9447" spans="1:5" ht="15" customHeight="1" x14ac:dyDescent="0.35">
      <c r="A9447" s="1705">
        <v>73700</v>
      </c>
      <c r="B9447" s="1706">
        <v>0.98</v>
      </c>
      <c r="C9447" s="89" t="s">
        <v>11063</v>
      </c>
      <c r="E9447" s="1705" t="s">
        <v>10273</v>
      </c>
    </row>
    <row r="9448" spans="1:5" ht="15" customHeight="1" x14ac:dyDescent="0.35">
      <c r="A9448" s="1705">
        <v>73700</v>
      </c>
      <c r="B9448" s="1706">
        <v>0.98</v>
      </c>
      <c r="C9448" s="1705" t="s">
        <v>11064</v>
      </c>
      <c r="E9448" s="1705" t="s">
        <v>10273</v>
      </c>
    </row>
    <row r="9449" spans="1:5" ht="15" customHeight="1" x14ac:dyDescent="0.35">
      <c r="A9449" s="1705">
        <v>73700</v>
      </c>
      <c r="B9449" s="1706">
        <v>0.98</v>
      </c>
      <c r="C9449" s="89" t="s">
        <v>11065</v>
      </c>
      <c r="E9449" s="1705" t="s">
        <v>10273</v>
      </c>
    </row>
    <row r="9450" spans="1:5" ht="15" customHeight="1" x14ac:dyDescent="0.35">
      <c r="A9450" s="1705">
        <v>73700</v>
      </c>
      <c r="B9450" s="1706">
        <v>0.98</v>
      </c>
      <c r="C9450" s="1705" t="s">
        <v>11066</v>
      </c>
      <c r="E9450" s="1705" t="s">
        <v>10273</v>
      </c>
    </row>
    <row r="9451" spans="1:5" ht="15" customHeight="1" x14ac:dyDescent="0.35">
      <c r="A9451" s="1705">
        <v>73700</v>
      </c>
      <c r="B9451" s="1706">
        <v>0.98</v>
      </c>
      <c r="C9451" s="89" t="s">
        <v>11067</v>
      </c>
      <c r="E9451" s="1705" t="s">
        <v>10273</v>
      </c>
    </row>
    <row r="9452" spans="1:5" ht="15" customHeight="1" x14ac:dyDescent="0.35">
      <c r="A9452" s="1705">
        <v>73700</v>
      </c>
      <c r="B9452" s="1706">
        <v>0.98</v>
      </c>
      <c r="C9452" s="89" t="s">
        <v>11068</v>
      </c>
      <c r="E9452" s="1705" t="s">
        <v>10273</v>
      </c>
    </row>
    <row r="9453" spans="1:5" ht="15" customHeight="1" x14ac:dyDescent="0.35">
      <c r="A9453" s="1705">
        <v>73700</v>
      </c>
      <c r="B9453" s="1706">
        <v>0.98</v>
      </c>
      <c r="C9453" s="89" t="s">
        <v>11069</v>
      </c>
      <c r="E9453" s="1705" t="s">
        <v>10273</v>
      </c>
    </row>
    <row r="9454" spans="1:5" ht="15" customHeight="1" x14ac:dyDescent="0.35">
      <c r="A9454" s="1705">
        <v>73700</v>
      </c>
      <c r="B9454" s="1706">
        <v>0.98</v>
      </c>
      <c r="C9454" s="89" t="s">
        <v>11070</v>
      </c>
      <c r="E9454" s="1705" t="s">
        <v>10273</v>
      </c>
    </row>
    <row r="9455" spans="1:5" ht="15" customHeight="1" x14ac:dyDescent="0.35">
      <c r="A9455" s="1705">
        <v>73700</v>
      </c>
      <c r="B9455" s="1706">
        <v>0.98</v>
      </c>
      <c r="C9455" s="89" t="s">
        <v>11071</v>
      </c>
      <c r="E9455" s="1705" t="s">
        <v>10273</v>
      </c>
    </row>
    <row r="9456" spans="1:5" ht="15" customHeight="1" x14ac:dyDescent="0.35">
      <c r="A9456" s="1705">
        <v>73700</v>
      </c>
      <c r="B9456" s="1706">
        <v>0.98</v>
      </c>
      <c r="C9456" s="89" t="s">
        <v>11072</v>
      </c>
      <c r="E9456" s="1705" t="s">
        <v>10273</v>
      </c>
    </row>
    <row r="9457" spans="1:9" ht="15" customHeight="1" x14ac:dyDescent="0.35">
      <c r="A9457" s="1705">
        <v>73700</v>
      </c>
      <c r="B9457" s="1706">
        <v>0.98</v>
      </c>
      <c r="C9457" s="100" t="s">
        <v>11073</v>
      </c>
      <c r="E9457" s="1705" t="s">
        <v>10273</v>
      </c>
    </row>
    <row r="9458" spans="1:9" ht="15" customHeight="1" x14ac:dyDescent="0.35">
      <c r="A9458" s="1705">
        <v>73700</v>
      </c>
      <c r="B9458" s="1706">
        <v>0.98</v>
      </c>
      <c r="C9458" s="89" t="s">
        <v>11074</v>
      </c>
      <c r="E9458" s="1705" t="s">
        <v>10273</v>
      </c>
    </row>
    <row r="9459" spans="1:9" ht="15" customHeight="1" x14ac:dyDescent="0.35">
      <c r="A9459" s="1705">
        <v>73700</v>
      </c>
      <c r="B9459" s="1706">
        <v>0.98</v>
      </c>
      <c r="C9459" s="100" t="s">
        <v>11075</v>
      </c>
      <c r="E9459" s="1705" t="s">
        <v>10273</v>
      </c>
    </row>
    <row r="9460" spans="1:9" ht="15" customHeight="1" x14ac:dyDescent="0.35">
      <c r="A9460" s="1705">
        <v>73700</v>
      </c>
      <c r="B9460" s="1706">
        <v>0.98</v>
      </c>
      <c r="C9460" s="89" t="s">
        <v>11076</v>
      </c>
      <c r="E9460" s="1705" t="s">
        <v>10273</v>
      </c>
    </row>
    <row r="9461" spans="1:9" ht="15" customHeight="1" x14ac:dyDescent="0.35">
      <c r="A9461" s="1705">
        <v>73700</v>
      </c>
      <c r="B9461" s="1706">
        <v>0.98</v>
      </c>
      <c r="C9461" s="89" t="s">
        <v>11077</v>
      </c>
      <c r="E9461" s="1705" t="s">
        <v>10273</v>
      </c>
    </row>
    <row r="9462" spans="1:9" ht="15" customHeight="1" x14ac:dyDescent="0.35">
      <c r="A9462" s="1705">
        <v>73700</v>
      </c>
      <c r="B9462" s="1706">
        <v>0.98</v>
      </c>
      <c r="C9462" s="89" t="s">
        <v>11078</v>
      </c>
      <c r="E9462" s="1705" t="s">
        <v>10273</v>
      </c>
    </row>
    <row r="9463" spans="1:9" ht="15" customHeight="1" x14ac:dyDescent="0.35">
      <c r="A9463" s="1705">
        <v>73700</v>
      </c>
      <c r="B9463" s="1706">
        <v>0.98</v>
      </c>
      <c r="C9463" s="89" t="s">
        <v>11079</v>
      </c>
      <c r="E9463" s="1705" t="s">
        <v>10273</v>
      </c>
    </row>
    <row r="9464" spans="1:9" ht="15" customHeight="1" x14ac:dyDescent="0.35">
      <c r="A9464" s="1705">
        <v>73700</v>
      </c>
      <c r="B9464" s="1706">
        <v>0.98</v>
      </c>
      <c r="C9464" s="89" t="s">
        <v>11080</v>
      </c>
      <c r="E9464" s="1705" t="s">
        <v>10273</v>
      </c>
    </row>
    <row r="9465" spans="1:9" ht="15" customHeight="1" x14ac:dyDescent="0.35">
      <c r="A9465" s="1705">
        <v>73700</v>
      </c>
      <c r="B9465" s="1706">
        <v>0.98</v>
      </c>
      <c r="C9465" s="100" t="s">
        <v>11080</v>
      </c>
      <c r="E9465" s="1705" t="s">
        <v>10273</v>
      </c>
    </row>
    <row r="9466" spans="1:9" ht="15" customHeight="1" x14ac:dyDescent="0.35">
      <c r="A9466" s="1705">
        <v>73700</v>
      </c>
      <c r="B9466" s="1706">
        <v>0.98</v>
      </c>
      <c r="C9466" s="100" t="s">
        <v>11081</v>
      </c>
      <c r="E9466" s="1705" t="s">
        <v>10273</v>
      </c>
    </row>
    <row r="9467" spans="1:9" ht="15" customHeight="1" x14ac:dyDescent="0.35">
      <c r="A9467" s="1705">
        <v>73700</v>
      </c>
      <c r="B9467" s="1706">
        <v>0.98</v>
      </c>
      <c r="C9467" s="100" t="s">
        <v>11082</v>
      </c>
      <c r="E9467" s="1705" t="s">
        <v>10273</v>
      </c>
    </row>
    <row r="9468" spans="1:9" ht="15" customHeight="1" x14ac:dyDescent="0.35">
      <c r="A9468" s="1705">
        <v>73700</v>
      </c>
      <c r="B9468" s="1706">
        <v>0.98</v>
      </c>
      <c r="C9468" s="89" t="s">
        <v>11083</v>
      </c>
      <c r="E9468" s="1705" t="s">
        <v>10273</v>
      </c>
      <c r="F9468" s="100"/>
      <c r="I9468" s="100"/>
    </row>
    <row r="9469" spans="1:9" ht="15" customHeight="1" x14ac:dyDescent="0.35">
      <c r="A9469" s="1705">
        <v>73700</v>
      </c>
      <c r="B9469" s="1706">
        <v>0.98</v>
      </c>
      <c r="C9469" s="89" t="s">
        <v>11084</v>
      </c>
      <c r="E9469" s="1705" t="s">
        <v>10273</v>
      </c>
    </row>
    <row r="9470" spans="1:9" ht="15" customHeight="1" x14ac:dyDescent="0.35">
      <c r="A9470" s="1705">
        <v>73700</v>
      </c>
      <c r="B9470" s="1706">
        <v>0.98</v>
      </c>
      <c r="C9470" s="89" t="s">
        <v>11085</v>
      </c>
      <c r="E9470" s="1705" t="s">
        <v>10273</v>
      </c>
    </row>
    <row r="9471" spans="1:9" ht="15" customHeight="1" x14ac:dyDescent="0.35">
      <c r="A9471" s="1705">
        <v>73700</v>
      </c>
      <c r="B9471" s="1706">
        <v>0.98</v>
      </c>
      <c r="C9471" s="1705" t="s">
        <v>11086</v>
      </c>
      <c r="E9471" s="1705" t="s">
        <v>10273</v>
      </c>
    </row>
    <row r="9472" spans="1:9" ht="15" customHeight="1" x14ac:dyDescent="0.35">
      <c r="A9472" s="1705">
        <v>73700</v>
      </c>
      <c r="B9472" s="1706">
        <v>0.98</v>
      </c>
      <c r="C9472" s="89" t="s">
        <v>11087</v>
      </c>
      <c r="E9472" s="1705" t="s">
        <v>10273</v>
      </c>
    </row>
    <row r="9473" spans="1:5" ht="15" customHeight="1" x14ac:dyDescent="0.35">
      <c r="A9473" s="1705">
        <v>73700</v>
      </c>
      <c r="B9473" s="1706">
        <v>0.98</v>
      </c>
      <c r="C9473" s="89" t="s">
        <v>11088</v>
      </c>
      <c r="E9473" s="1705" t="s">
        <v>10273</v>
      </c>
    </row>
    <row r="9474" spans="1:5" ht="15" customHeight="1" x14ac:dyDescent="0.35">
      <c r="A9474" s="1705">
        <v>73700</v>
      </c>
      <c r="B9474" s="1706">
        <v>0.98</v>
      </c>
      <c r="C9474" s="89" t="s">
        <v>11089</v>
      </c>
      <c r="E9474" s="1705" t="s">
        <v>10273</v>
      </c>
    </row>
    <row r="9475" spans="1:5" ht="15" customHeight="1" x14ac:dyDescent="0.35">
      <c r="A9475" s="1705">
        <v>73700</v>
      </c>
      <c r="B9475" s="1706">
        <v>0.98</v>
      </c>
      <c r="C9475" s="89" t="s">
        <v>11090</v>
      </c>
      <c r="E9475" s="1705" t="s">
        <v>10273</v>
      </c>
    </row>
    <row r="9476" spans="1:5" ht="15" customHeight="1" x14ac:dyDescent="0.35">
      <c r="A9476" s="1705">
        <v>73700</v>
      </c>
      <c r="B9476" s="1706">
        <v>0.98</v>
      </c>
      <c r="C9476" s="89" t="s">
        <v>11091</v>
      </c>
      <c r="E9476" s="1705" t="s">
        <v>10273</v>
      </c>
    </row>
    <row r="9477" spans="1:5" ht="15" customHeight="1" x14ac:dyDescent="0.35">
      <c r="A9477" s="1705">
        <v>73700</v>
      </c>
      <c r="B9477" s="1706">
        <v>0.98</v>
      </c>
      <c r="C9477" s="100" t="s">
        <v>11092</v>
      </c>
      <c r="E9477" s="1705" t="s">
        <v>10273</v>
      </c>
    </row>
    <row r="9478" spans="1:5" ht="15" customHeight="1" x14ac:dyDescent="0.35">
      <c r="A9478" s="1705">
        <v>73700</v>
      </c>
      <c r="B9478" s="1706">
        <v>0.98</v>
      </c>
      <c r="C9478" s="89" t="s">
        <v>11093</v>
      </c>
      <c r="E9478" s="1705" t="s">
        <v>10273</v>
      </c>
    </row>
    <row r="9479" spans="1:5" ht="15" customHeight="1" x14ac:dyDescent="0.35">
      <c r="A9479" s="1705">
        <v>73700</v>
      </c>
      <c r="B9479" s="1706">
        <v>0.98</v>
      </c>
      <c r="C9479" s="89" t="s">
        <v>11094</v>
      </c>
      <c r="E9479" s="1705" t="s">
        <v>10273</v>
      </c>
    </row>
    <row r="9480" spans="1:5" ht="15" customHeight="1" x14ac:dyDescent="0.35">
      <c r="A9480" s="1705">
        <v>73700</v>
      </c>
      <c r="B9480" s="1706">
        <v>0.98</v>
      </c>
      <c r="C9480" s="1705" t="s">
        <v>11095</v>
      </c>
      <c r="E9480" s="1705" t="s">
        <v>10273</v>
      </c>
    </row>
    <row r="9481" spans="1:5" ht="15" customHeight="1" x14ac:dyDescent="0.35">
      <c r="A9481" s="1705">
        <v>73700</v>
      </c>
      <c r="B9481" s="1706">
        <v>0.98</v>
      </c>
      <c r="C9481" s="1705" t="s">
        <v>11096</v>
      </c>
      <c r="E9481" s="1705" t="s">
        <v>10273</v>
      </c>
    </row>
    <row r="9482" spans="1:5" ht="15" customHeight="1" x14ac:dyDescent="0.35">
      <c r="A9482" s="1705">
        <v>73700</v>
      </c>
      <c r="B9482" s="1706">
        <v>0.98</v>
      </c>
      <c r="C9482" s="89" t="s">
        <v>11097</v>
      </c>
      <c r="E9482" s="1705" t="s">
        <v>10273</v>
      </c>
    </row>
    <row r="9483" spans="1:5" ht="15" customHeight="1" x14ac:dyDescent="0.35">
      <c r="A9483" s="1705">
        <v>73700</v>
      </c>
      <c r="B9483" s="1706">
        <v>0.98</v>
      </c>
      <c r="C9483" s="1705" t="s">
        <v>11098</v>
      </c>
      <c r="E9483" s="1705" t="s">
        <v>10273</v>
      </c>
    </row>
    <row r="9484" spans="1:5" ht="15" customHeight="1" x14ac:dyDescent="0.35">
      <c r="A9484" s="1738">
        <v>73700</v>
      </c>
      <c r="B9484" s="1739">
        <v>0.98</v>
      </c>
      <c r="C9484" s="1705" t="s">
        <v>11099</v>
      </c>
      <c r="E9484" s="1705" t="s">
        <v>10273</v>
      </c>
    </row>
    <row r="9485" spans="1:5" ht="15" customHeight="1" x14ac:dyDescent="0.35">
      <c r="A9485" s="1705">
        <v>73700</v>
      </c>
      <c r="B9485" s="1706">
        <v>0.98</v>
      </c>
      <c r="C9485" s="100" t="s">
        <v>12219</v>
      </c>
      <c r="E9485" s="100" t="s">
        <v>12088</v>
      </c>
    </row>
    <row r="9486" spans="1:5" ht="15" customHeight="1" x14ac:dyDescent="0.35">
      <c r="A9486" s="1705">
        <v>73700</v>
      </c>
      <c r="B9486" s="1706">
        <v>0.98</v>
      </c>
      <c r="C9486" s="100" t="s">
        <v>12220</v>
      </c>
      <c r="E9486" s="100" t="s">
        <v>12088</v>
      </c>
    </row>
    <row r="9487" spans="1:5" ht="15" customHeight="1" x14ac:dyDescent="0.35">
      <c r="A9487" s="1705">
        <v>73700</v>
      </c>
      <c r="B9487" s="1706">
        <v>0.98</v>
      </c>
      <c r="C9487" s="100" t="s">
        <v>12221</v>
      </c>
      <c r="E9487" s="100" t="s">
        <v>12088</v>
      </c>
    </row>
    <row r="9488" spans="1:5" ht="15" customHeight="1" x14ac:dyDescent="0.35">
      <c r="A9488" s="1705">
        <v>73700</v>
      </c>
      <c r="B9488" s="1706">
        <v>0.98</v>
      </c>
      <c r="C9488" s="100" t="s">
        <v>12222</v>
      </c>
      <c r="E9488" s="100" t="s">
        <v>12088</v>
      </c>
    </row>
    <row r="9489" spans="1:5" ht="15" customHeight="1" x14ac:dyDescent="0.35">
      <c r="A9489" s="1705">
        <v>73700</v>
      </c>
      <c r="B9489" s="1706">
        <v>0.98</v>
      </c>
      <c r="C9489" s="100" t="s">
        <v>12223</v>
      </c>
      <c r="E9489" s="100" t="s">
        <v>12088</v>
      </c>
    </row>
    <row r="9490" spans="1:5" ht="15" customHeight="1" x14ac:dyDescent="0.35">
      <c r="A9490" s="1705">
        <v>73700</v>
      </c>
      <c r="B9490" s="1706">
        <v>0.98</v>
      </c>
      <c r="C9490" s="100" t="s">
        <v>12224</v>
      </c>
      <c r="E9490" s="100" t="s">
        <v>12088</v>
      </c>
    </row>
    <row r="9491" spans="1:5" ht="15" customHeight="1" x14ac:dyDescent="0.35">
      <c r="A9491" s="1705">
        <v>73700</v>
      </c>
      <c r="B9491" s="1706">
        <v>0.98</v>
      </c>
      <c r="C9491" s="100" t="s">
        <v>12225</v>
      </c>
      <c r="E9491" s="100" t="s">
        <v>12088</v>
      </c>
    </row>
    <row r="9492" spans="1:5" ht="15" customHeight="1" x14ac:dyDescent="0.35">
      <c r="A9492" s="1705">
        <v>73700</v>
      </c>
      <c r="B9492" s="1706">
        <v>0.98</v>
      </c>
      <c r="C9492" s="100" t="s">
        <v>12226</v>
      </c>
      <c r="E9492" s="100" t="s">
        <v>12088</v>
      </c>
    </row>
    <row r="9493" spans="1:5" ht="15" customHeight="1" x14ac:dyDescent="0.35">
      <c r="A9493" s="1705">
        <v>73700</v>
      </c>
      <c r="B9493" s="1706">
        <v>0.98</v>
      </c>
      <c r="C9493" s="100" t="s">
        <v>12227</v>
      </c>
      <c r="E9493" s="100" t="s">
        <v>12088</v>
      </c>
    </row>
    <row r="9494" spans="1:5" ht="15" customHeight="1" x14ac:dyDescent="0.35">
      <c r="A9494" s="1705">
        <v>73700</v>
      </c>
      <c r="B9494" s="1706">
        <v>0.98</v>
      </c>
      <c r="C9494" s="100" t="s">
        <v>12228</v>
      </c>
      <c r="E9494" s="100" t="s">
        <v>12088</v>
      </c>
    </row>
    <row r="9495" spans="1:5" ht="15" customHeight="1" x14ac:dyDescent="0.35">
      <c r="A9495" s="1705">
        <v>73700</v>
      </c>
      <c r="B9495" s="1706">
        <v>0.98</v>
      </c>
      <c r="C9495" s="100" t="s">
        <v>12229</v>
      </c>
      <c r="E9495" s="100" t="s">
        <v>12088</v>
      </c>
    </row>
    <row r="9496" spans="1:5" ht="15" customHeight="1" x14ac:dyDescent="0.35">
      <c r="A9496" s="1705">
        <v>73700</v>
      </c>
      <c r="B9496" s="1706">
        <v>0.98</v>
      </c>
      <c r="C9496" s="100" t="s">
        <v>12230</v>
      </c>
      <c r="E9496" s="100" t="s">
        <v>12088</v>
      </c>
    </row>
    <row r="9497" spans="1:5" ht="15" customHeight="1" x14ac:dyDescent="0.35">
      <c r="A9497" s="1705">
        <v>73700</v>
      </c>
      <c r="B9497" s="1706">
        <v>0.98</v>
      </c>
      <c r="C9497" s="100" t="s">
        <v>12231</v>
      </c>
      <c r="E9497" s="100" t="s">
        <v>12088</v>
      </c>
    </row>
    <row r="9498" spans="1:5" ht="15" customHeight="1" x14ac:dyDescent="0.35">
      <c r="A9498" s="1705">
        <v>73700</v>
      </c>
      <c r="B9498" s="1706">
        <v>0.98</v>
      </c>
      <c r="C9498" s="100" t="s">
        <v>12232</v>
      </c>
      <c r="E9498" s="100" t="s">
        <v>12088</v>
      </c>
    </row>
    <row r="9499" spans="1:5" ht="15" customHeight="1" x14ac:dyDescent="0.35">
      <c r="A9499" s="1705">
        <v>73700</v>
      </c>
      <c r="B9499" s="1706">
        <v>0.98</v>
      </c>
      <c r="C9499" s="89" t="s">
        <v>12924</v>
      </c>
      <c r="E9499" s="1705" t="s">
        <v>12542</v>
      </c>
    </row>
    <row r="9500" spans="1:5" ht="15" customHeight="1" x14ac:dyDescent="0.35">
      <c r="A9500" s="1705">
        <v>73700</v>
      </c>
      <c r="B9500" s="1706">
        <v>0.98</v>
      </c>
      <c r="C9500" s="100" t="s">
        <v>12925</v>
      </c>
      <c r="E9500" s="1705" t="s">
        <v>12542</v>
      </c>
    </row>
    <row r="9501" spans="1:5" ht="15" customHeight="1" x14ac:dyDescent="0.35">
      <c r="A9501" s="1705">
        <v>73700</v>
      </c>
      <c r="B9501" s="1706">
        <v>0.98</v>
      </c>
      <c r="C9501" s="1705" t="s">
        <v>12926</v>
      </c>
      <c r="E9501" s="1705" t="s">
        <v>12542</v>
      </c>
    </row>
    <row r="9502" spans="1:5" ht="15" customHeight="1" x14ac:dyDescent="0.35">
      <c r="A9502" s="1705">
        <v>73700</v>
      </c>
      <c r="B9502" s="1706">
        <v>0.98</v>
      </c>
      <c r="C9502" s="1705" t="s">
        <v>12927</v>
      </c>
      <c r="E9502" s="1705" t="s">
        <v>12542</v>
      </c>
    </row>
    <row r="9503" spans="1:5" ht="15" customHeight="1" x14ac:dyDescent="0.35">
      <c r="A9503" s="1705">
        <v>73700</v>
      </c>
      <c r="B9503" s="1706">
        <v>0.98</v>
      </c>
      <c r="C9503" s="1705" t="s">
        <v>12928</v>
      </c>
      <c r="E9503" s="1705" t="s">
        <v>12542</v>
      </c>
    </row>
    <row r="9504" spans="1:5" ht="15" customHeight="1" x14ac:dyDescent="0.35">
      <c r="A9504" s="1705">
        <v>73700</v>
      </c>
      <c r="B9504" s="1706">
        <v>0.98</v>
      </c>
      <c r="C9504" s="100" t="s">
        <v>12929</v>
      </c>
      <c r="E9504" s="1705" t="s">
        <v>12542</v>
      </c>
    </row>
    <row r="9505" spans="1:9" ht="15" customHeight="1" x14ac:dyDescent="0.35">
      <c r="A9505" s="1705">
        <v>73700</v>
      </c>
      <c r="B9505" s="1706">
        <v>0.98</v>
      </c>
      <c r="C9505" s="1705" t="s">
        <v>12930</v>
      </c>
      <c r="E9505" s="1705" t="s">
        <v>12542</v>
      </c>
    </row>
    <row r="9506" spans="1:9" ht="15" customHeight="1" x14ac:dyDescent="0.35">
      <c r="A9506" s="1705">
        <v>73700</v>
      </c>
      <c r="B9506" s="1706">
        <v>0.98</v>
      </c>
      <c r="C9506" s="100" t="s">
        <v>12931</v>
      </c>
      <c r="E9506" s="1705" t="s">
        <v>12542</v>
      </c>
    </row>
    <row r="9507" spans="1:9" x14ac:dyDescent="0.35">
      <c r="A9507" s="1705">
        <v>73700</v>
      </c>
      <c r="B9507" s="1706">
        <v>0.98</v>
      </c>
      <c r="C9507" s="1705" t="s">
        <v>12932</v>
      </c>
      <c r="E9507" s="1705" t="s">
        <v>12542</v>
      </c>
    </row>
    <row r="9508" spans="1:9" x14ac:dyDescent="0.35">
      <c r="A9508" s="1705">
        <v>73700</v>
      </c>
      <c r="B9508" s="1706">
        <v>0.98</v>
      </c>
      <c r="C9508" s="1705" t="s">
        <v>12933</v>
      </c>
      <c r="E9508" s="1705" t="s">
        <v>12542</v>
      </c>
    </row>
    <row r="9509" spans="1:9" ht="15" customHeight="1" x14ac:dyDescent="0.35">
      <c r="A9509" s="1705">
        <v>73700</v>
      </c>
      <c r="B9509" s="1706">
        <v>0.98</v>
      </c>
      <c r="C9509" s="100" t="s">
        <v>12934</v>
      </c>
      <c r="E9509" s="1705" t="s">
        <v>12542</v>
      </c>
    </row>
    <row r="9510" spans="1:9" ht="15" customHeight="1" x14ac:dyDescent="0.35">
      <c r="A9510" s="1705">
        <v>73700</v>
      </c>
      <c r="B9510" s="1706">
        <v>0.98</v>
      </c>
      <c r="C9510" s="100" t="s">
        <v>12935</v>
      </c>
      <c r="E9510" s="1705" t="s">
        <v>12542</v>
      </c>
    </row>
    <row r="9511" spans="1:9" ht="15" customHeight="1" x14ac:dyDescent="0.35">
      <c r="A9511" s="1705">
        <v>73700</v>
      </c>
      <c r="B9511" s="1706">
        <v>0.98</v>
      </c>
      <c r="C9511" s="100" t="s">
        <v>12936</v>
      </c>
      <c r="E9511" s="1705" t="s">
        <v>12542</v>
      </c>
    </row>
    <row r="9512" spans="1:9" ht="15" customHeight="1" x14ac:dyDescent="0.35">
      <c r="A9512" s="1705">
        <v>73700</v>
      </c>
      <c r="B9512" s="1706">
        <v>0.98</v>
      </c>
      <c r="C9512" s="100" t="s">
        <v>12937</v>
      </c>
      <c r="E9512" s="1705" t="s">
        <v>12542</v>
      </c>
    </row>
    <row r="9513" spans="1:9" ht="15" customHeight="1" x14ac:dyDescent="0.35">
      <c r="A9513" s="1705">
        <v>73700</v>
      </c>
      <c r="B9513" s="1706">
        <v>0.98</v>
      </c>
      <c r="C9513" s="100" t="s">
        <v>12938</v>
      </c>
      <c r="E9513" s="1705" t="s">
        <v>12542</v>
      </c>
      <c r="F9513" s="100"/>
      <c r="I9513" s="100"/>
    </row>
    <row r="9514" spans="1:9" ht="15" customHeight="1" x14ac:dyDescent="0.35">
      <c r="A9514" s="1738">
        <v>73700</v>
      </c>
      <c r="B9514" s="1739">
        <v>0.98</v>
      </c>
      <c r="C9514" s="100" t="s">
        <v>12939</v>
      </c>
      <c r="E9514" s="1705" t="s">
        <v>12542</v>
      </c>
    </row>
    <row r="9515" spans="1:9" ht="15" customHeight="1" x14ac:dyDescent="0.35">
      <c r="A9515" s="1705">
        <v>73700</v>
      </c>
      <c r="B9515" s="1706">
        <v>0.98</v>
      </c>
      <c r="C9515" s="89" t="s">
        <v>12940</v>
      </c>
      <c r="E9515" s="1705" t="s">
        <v>12542</v>
      </c>
    </row>
    <row r="9516" spans="1:9" ht="15" customHeight="1" x14ac:dyDescent="0.35">
      <c r="A9516" s="1705">
        <v>73700</v>
      </c>
      <c r="B9516" s="1706">
        <v>0.98</v>
      </c>
      <c r="C9516" s="100" t="s">
        <v>12941</v>
      </c>
      <c r="E9516" s="1705" t="s">
        <v>12542</v>
      </c>
    </row>
    <row r="9517" spans="1:9" ht="15" customHeight="1" x14ac:dyDescent="0.35">
      <c r="A9517" s="1705">
        <v>73700</v>
      </c>
      <c r="B9517" s="1706">
        <v>0.98</v>
      </c>
      <c r="C9517" s="1705" t="s">
        <v>12942</v>
      </c>
      <c r="E9517" s="1705" t="s">
        <v>12542</v>
      </c>
    </row>
    <row r="9518" spans="1:9" ht="15" customHeight="1" x14ac:dyDescent="0.35">
      <c r="A9518" s="1705">
        <v>73700</v>
      </c>
      <c r="B9518" s="1706">
        <v>0.98</v>
      </c>
      <c r="C9518" s="1705" t="s">
        <v>12943</v>
      </c>
      <c r="E9518" s="1705" t="s">
        <v>12542</v>
      </c>
    </row>
    <row r="9519" spans="1:9" ht="15" customHeight="1" x14ac:dyDescent="0.35">
      <c r="A9519" s="1705">
        <v>73700</v>
      </c>
      <c r="B9519" s="1706">
        <v>0.98</v>
      </c>
      <c r="C9519" s="89" t="s">
        <v>6751</v>
      </c>
      <c r="E9519" s="1705" t="s">
        <v>12542</v>
      </c>
    </row>
    <row r="9520" spans="1:9" ht="15" customHeight="1" x14ac:dyDescent="0.35">
      <c r="A9520" s="1705">
        <v>73700</v>
      </c>
      <c r="B9520" s="1706">
        <v>0.98</v>
      </c>
      <c r="C9520" s="89" t="s">
        <v>6752</v>
      </c>
      <c r="E9520" s="1705" t="s">
        <v>12542</v>
      </c>
    </row>
    <row r="9521" spans="1:9" ht="15" customHeight="1" x14ac:dyDescent="0.35">
      <c r="A9521" s="1705">
        <v>73700</v>
      </c>
      <c r="B9521" s="1706">
        <v>0.98</v>
      </c>
      <c r="C9521" s="89" t="s">
        <v>6753</v>
      </c>
      <c r="E9521" s="1705" t="s">
        <v>12542</v>
      </c>
    </row>
    <row r="9522" spans="1:9" ht="15" customHeight="1" x14ac:dyDescent="0.35">
      <c r="A9522" s="1705">
        <v>73700</v>
      </c>
      <c r="B9522" s="1706">
        <v>0.98</v>
      </c>
      <c r="C9522" s="89" t="s">
        <v>6755</v>
      </c>
      <c r="E9522" s="1705" t="s">
        <v>12542</v>
      </c>
    </row>
    <row r="9523" spans="1:9" ht="15" customHeight="1" x14ac:dyDescent="0.35">
      <c r="A9523" s="1705">
        <v>73700</v>
      </c>
      <c r="B9523" s="1706">
        <v>0.98</v>
      </c>
      <c r="C9523" s="89" t="s">
        <v>12944</v>
      </c>
      <c r="E9523" s="1705" t="s">
        <v>12542</v>
      </c>
    </row>
    <row r="9524" spans="1:9" ht="15" customHeight="1" x14ac:dyDescent="0.35">
      <c r="A9524" s="1705">
        <v>73700</v>
      </c>
      <c r="B9524" s="1706">
        <v>0.98</v>
      </c>
      <c r="C9524" s="100" t="s">
        <v>12945</v>
      </c>
      <c r="E9524" s="1705" t="s">
        <v>12542</v>
      </c>
    </row>
    <row r="9525" spans="1:9" ht="15" customHeight="1" x14ac:dyDescent="0.35">
      <c r="A9525" s="1705">
        <v>73700</v>
      </c>
      <c r="B9525" s="1706">
        <v>0.98</v>
      </c>
      <c r="C9525" s="100" t="s">
        <v>12946</v>
      </c>
      <c r="E9525" s="1705" t="s">
        <v>12542</v>
      </c>
    </row>
    <row r="9526" spans="1:9" ht="15" customHeight="1" x14ac:dyDescent="0.35">
      <c r="A9526" s="1738">
        <v>73700</v>
      </c>
      <c r="B9526" s="1739">
        <v>0.98</v>
      </c>
      <c r="C9526" s="100" t="s">
        <v>12947</v>
      </c>
      <c r="E9526" s="1705" t="s">
        <v>12542</v>
      </c>
    </row>
    <row r="9527" spans="1:9" ht="15" customHeight="1" x14ac:dyDescent="0.35">
      <c r="A9527" s="1705">
        <v>73700</v>
      </c>
      <c r="B9527" s="1706">
        <v>0.98</v>
      </c>
      <c r="C9527" s="100" t="s">
        <v>12948</v>
      </c>
      <c r="E9527" s="1705" t="s">
        <v>12542</v>
      </c>
    </row>
    <row r="9528" spans="1:9" ht="15" customHeight="1" x14ac:dyDescent="0.35">
      <c r="A9528" s="1705">
        <v>73700</v>
      </c>
      <c r="B9528" s="1706">
        <v>0.98</v>
      </c>
      <c r="C9528" s="100" t="s">
        <v>12949</v>
      </c>
      <c r="E9528" s="1705" t="s">
        <v>12542</v>
      </c>
    </row>
    <row r="9529" spans="1:9" ht="15" customHeight="1" x14ac:dyDescent="0.35">
      <c r="A9529" s="1705">
        <v>73700</v>
      </c>
      <c r="B9529" s="1706">
        <v>0.98</v>
      </c>
      <c r="C9529" s="1705" t="s">
        <v>3</v>
      </c>
      <c r="E9529" s="1705" t="s">
        <v>13383</v>
      </c>
    </row>
    <row r="9530" spans="1:9" ht="15" customHeight="1" x14ac:dyDescent="0.35">
      <c r="A9530" s="1705">
        <v>73700</v>
      </c>
      <c r="B9530" s="1706">
        <v>0.98</v>
      </c>
      <c r="C9530" s="1705" t="s">
        <v>4</v>
      </c>
      <c r="E9530" s="1705" t="s">
        <v>13383</v>
      </c>
    </row>
    <row r="9531" spans="1:9" ht="15" customHeight="1" x14ac:dyDescent="0.35">
      <c r="A9531" s="1705">
        <v>73700</v>
      </c>
      <c r="B9531" s="1706">
        <v>0.98</v>
      </c>
      <c r="C9531" s="100" t="s">
        <v>13392</v>
      </c>
      <c r="E9531" s="1705" t="s">
        <v>13383</v>
      </c>
    </row>
    <row r="9532" spans="1:9" ht="15" customHeight="1" x14ac:dyDescent="0.35">
      <c r="A9532" s="1705">
        <v>73700</v>
      </c>
      <c r="B9532" s="1706">
        <v>0.98</v>
      </c>
      <c r="C9532" s="100" t="s">
        <v>4007</v>
      </c>
      <c r="E9532" s="1705" t="s">
        <v>13383</v>
      </c>
      <c r="F9532" s="100"/>
      <c r="I9532" s="100"/>
    </row>
    <row r="9533" spans="1:9" ht="15" customHeight="1" x14ac:dyDescent="0.35">
      <c r="A9533" s="1705">
        <v>73700</v>
      </c>
      <c r="B9533" s="1706">
        <v>0.98</v>
      </c>
      <c r="C9533" s="100" t="s">
        <v>4008</v>
      </c>
      <c r="E9533" s="1705" t="s">
        <v>13383</v>
      </c>
    </row>
    <row r="9534" spans="1:9" ht="15" customHeight="1" x14ac:dyDescent="0.35">
      <c r="A9534" s="1705">
        <v>73700</v>
      </c>
      <c r="B9534" s="1706">
        <v>0.98</v>
      </c>
      <c r="C9534" s="100" t="s">
        <v>4009</v>
      </c>
      <c r="E9534" s="1705" t="s">
        <v>13383</v>
      </c>
    </row>
    <row r="9535" spans="1:9" ht="15" customHeight="1" x14ac:dyDescent="0.35">
      <c r="A9535" s="1705">
        <v>73700</v>
      </c>
      <c r="B9535" s="1706">
        <v>0.98</v>
      </c>
      <c r="C9535" s="100" t="s">
        <v>13439</v>
      </c>
      <c r="E9535" s="1705" t="s">
        <v>13430</v>
      </c>
    </row>
    <row r="9536" spans="1:9" ht="15" customHeight="1" x14ac:dyDescent="0.35">
      <c r="A9536" s="1705">
        <v>73700</v>
      </c>
      <c r="B9536" s="1706">
        <v>0.98</v>
      </c>
      <c r="C9536" s="100" t="s">
        <v>13440</v>
      </c>
      <c r="E9536" s="1705" t="s">
        <v>13430</v>
      </c>
    </row>
    <row r="9537" spans="1:5" ht="15" customHeight="1" x14ac:dyDescent="0.35">
      <c r="A9537" s="1705">
        <v>73700</v>
      </c>
      <c r="B9537" s="1706">
        <v>0.98</v>
      </c>
      <c r="C9537" s="100" t="s">
        <v>13441</v>
      </c>
      <c r="E9537" s="1705" t="s">
        <v>13430</v>
      </c>
    </row>
    <row r="9538" spans="1:5" ht="15" customHeight="1" x14ac:dyDescent="0.35">
      <c r="A9538" s="1705">
        <v>73700</v>
      </c>
      <c r="B9538" s="1706">
        <v>0.98</v>
      </c>
      <c r="C9538" s="100" t="s">
        <v>13442</v>
      </c>
      <c r="E9538" s="1705" t="s">
        <v>13430</v>
      </c>
    </row>
    <row r="9539" spans="1:5" ht="15" customHeight="1" x14ac:dyDescent="0.35">
      <c r="A9539" s="1705">
        <v>73700</v>
      </c>
      <c r="B9539" s="1706">
        <v>0.98</v>
      </c>
      <c r="C9539" s="100" t="s">
        <v>13763</v>
      </c>
      <c r="E9539" s="1705" t="s">
        <v>13580</v>
      </c>
    </row>
    <row r="9540" spans="1:5" ht="15" customHeight="1" x14ac:dyDescent="0.35">
      <c r="A9540" s="1705">
        <v>73700</v>
      </c>
      <c r="B9540" s="1706">
        <v>0.98</v>
      </c>
      <c r="C9540" s="100" t="s">
        <v>13764</v>
      </c>
      <c r="E9540" s="1705" t="s">
        <v>13580</v>
      </c>
    </row>
    <row r="9541" spans="1:5" ht="15" customHeight="1" x14ac:dyDescent="0.35">
      <c r="A9541" s="1705">
        <v>73700</v>
      </c>
      <c r="B9541" s="1706">
        <v>0.98</v>
      </c>
      <c r="C9541" s="100" t="s">
        <v>13765</v>
      </c>
      <c r="E9541" s="1705" t="s">
        <v>13580</v>
      </c>
    </row>
    <row r="9542" spans="1:5" ht="15" customHeight="1" x14ac:dyDescent="0.35">
      <c r="A9542" s="1705">
        <v>73700</v>
      </c>
      <c r="B9542" s="1706">
        <v>0.98</v>
      </c>
      <c r="C9542" s="1705" t="s">
        <v>13766</v>
      </c>
      <c r="E9542" s="1705" t="s">
        <v>13580</v>
      </c>
    </row>
    <row r="9543" spans="1:5" ht="15" customHeight="1" x14ac:dyDescent="0.35">
      <c r="A9543" s="1705">
        <v>73700</v>
      </c>
      <c r="B9543" s="1706">
        <v>0.98</v>
      </c>
      <c r="C9543" s="100" t="s">
        <v>13767</v>
      </c>
      <c r="E9543" s="1705" t="s">
        <v>13580</v>
      </c>
    </row>
    <row r="9544" spans="1:5" ht="15" customHeight="1" x14ac:dyDescent="0.35">
      <c r="A9544" s="1705">
        <v>73700</v>
      </c>
      <c r="B9544" s="1706">
        <v>0.98</v>
      </c>
      <c r="C9544" s="89" t="s">
        <v>14128</v>
      </c>
    </row>
    <row r="9545" spans="1:5" ht="15" customHeight="1" x14ac:dyDescent="0.35">
      <c r="A9545" s="1705">
        <v>73701</v>
      </c>
      <c r="B9545" s="1706">
        <v>1.1299999999999999</v>
      </c>
      <c r="C9545" s="100" t="s">
        <v>2901</v>
      </c>
      <c r="E9545" s="1705" t="s">
        <v>19</v>
      </c>
    </row>
    <row r="9546" spans="1:5" ht="15" customHeight="1" x14ac:dyDescent="0.35">
      <c r="A9546" s="1705">
        <v>73701</v>
      </c>
      <c r="B9546" s="1706">
        <v>1.1299999999999999</v>
      </c>
      <c r="C9546" s="100" t="s">
        <v>2902</v>
      </c>
      <c r="E9546" s="1705" t="s">
        <v>19</v>
      </c>
    </row>
    <row r="9547" spans="1:5" ht="15" customHeight="1" x14ac:dyDescent="0.35">
      <c r="A9547" s="1705">
        <v>73701</v>
      </c>
      <c r="B9547" s="1706">
        <v>1.1299999999999999</v>
      </c>
      <c r="C9547" s="89" t="s">
        <v>151</v>
      </c>
      <c r="E9547" s="1705" t="s">
        <v>39</v>
      </c>
    </row>
    <row r="9548" spans="1:5" ht="15" customHeight="1" x14ac:dyDescent="0.35">
      <c r="A9548" s="1705">
        <v>73701</v>
      </c>
      <c r="B9548" s="1706">
        <v>1.1299999999999999</v>
      </c>
      <c r="C9548" s="100" t="s">
        <v>152</v>
      </c>
      <c r="E9548" s="1705" t="s">
        <v>39</v>
      </c>
    </row>
    <row r="9549" spans="1:5" ht="15" customHeight="1" x14ac:dyDescent="0.35">
      <c r="A9549" s="1705">
        <v>73701</v>
      </c>
      <c r="B9549" s="1706">
        <v>1.1299999999999999</v>
      </c>
      <c r="C9549" s="100" t="s">
        <v>153</v>
      </c>
      <c r="E9549" s="1705" t="s">
        <v>39</v>
      </c>
    </row>
    <row r="9550" spans="1:5" ht="15" customHeight="1" x14ac:dyDescent="0.35">
      <c r="A9550" s="1705">
        <v>73701</v>
      </c>
      <c r="B9550" s="1706">
        <v>1.1299999999999999</v>
      </c>
      <c r="C9550" s="100" t="s">
        <v>444</v>
      </c>
      <c r="E9550" s="1705" t="s">
        <v>182</v>
      </c>
    </row>
    <row r="9551" spans="1:5" ht="15" customHeight="1" x14ac:dyDescent="0.35">
      <c r="A9551" s="1705">
        <v>73701</v>
      </c>
      <c r="B9551" s="1706">
        <v>1.1299999999999999</v>
      </c>
      <c r="C9551" s="100" t="s">
        <v>445</v>
      </c>
      <c r="E9551" s="1705" t="s">
        <v>182</v>
      </c>
    </row>
    <row r="9552" spans="1:5" ht="15" customHeight="1" x14ac:dyDescent="0.35">
      <c r="A9552" s="1705">
        <v>73701</v>
      </c>
      <c r="B9552" s="1737">
        <v>1.1299999999999999</v>
      </c>
      <c r="C9552" s="100" t="s">
        <v>738</v>
      </c>
      <c r="E9552" s="1705" t="s">
        <v>532</v>
      </c>
    </row>
    <row r="9553" spans="1:5" ht="15" customHeight="1" x14ac:dyDescent="0.35">
      <c r="A9553" s="1705">
        <v>73701</v>
      </c>
      <c r="B9553" s="1706">
        <v>1.1299999999999999</v>
      </c>
      <c r="C9553" s="89" t="s">
        <v>14047</v>
      </c>
      <c r="E9553" s="100" t="s">
        <v>875</v>
      </c>
    </row>
    <row r="9554" spans="1:5" ht="15" customHeight="1" x14ac:dyDescent="0.35">
      <c r="A9554" s="1705">
        <v>73701</v>
      </c>
      <c r="B9554" s="1706">
        <v>1.1299999999999999</v>
      </c>
      <c r="C9554" s="100" t="s">
        <v>8617</v>
      </c>
      <c r="E9554" s="1705" t="s">
        <v>875</v>
      </c>
    </row>
    <row r="9555" spans="1:5" ht="15" customHeight="1" x14ac:dyDescent="0.35">
      <c r="A9555" s="1705">
        <v>73701</v>
      </c>
      <c r="B9555" s="1706">
        <v>1.1299999999999999</v>
      </c>
      <c r="C9555" s="100" t="s">
        <v>1727</v>
      </c>
      <c r="E9555" s="1705" t="s">
        <v>875</v>
      </c>
    </row>
    <row r="9556" spans="1:5" ht="15" customHeight="1" x14ac:dyDescent="0.35">
      <c r="A9556" s="1705">
        <v>73701</v>
      </c>
      <c r="B9556" s="1706">
        <v>1.1299999999999999</v>
      </c>
      <c r="C9556" s="100" t="s">
        <v>8618</v>
      </c>
      <c r="E9556" s="1705" t="s">
        <v>875</v>
      </c>
    </row>
    <row r="9557" spans="1:5" ht="15" customHeight="1" x14ac:dyDescent="0.35">
      <c r="A9557" s="1705">
        <v>73701</v>
      </c>
      <c r="B9557" s="1706">
        <v>1.1299999999999999</v>
      </c>
      <c r="C9557" s="100" t="s">
        <v>1728</v>
      </c>
      <c r="E9557" s="1705" t="s">
        <v>875</v>
      </c>
    </row>
    <row r="9558" spans="1:5" ht="15" customHeight="1" x14ac:dyDescent="0.35">
      <c r="A9558" s="1705">
        <v>73701</v>
      </c>
      <c r="B9558" s="1706">
        <v>1.1299999999999999</v>
      </c>
      <c r="C9558" s="100" t="s">
        <v>1122</v>
      </c>
      <c r="E9558" s="1705" t="s">
        <v>879</v>
      </c>
    </row>
    <row r="9559" spans="1:5" ht="15" customHeight="1" x14ac:dyDescent="0.35">
      <c r="A9559" s="1705">
        <v>73701</v>
      </c>
      <c r="B9559" s="1706">
        <v>1.1299999999999999</v>
      </c>
      <c r="C9559" s="100" t="s">
        <v>1123</v>
      </c>
      <c r="E9559" s="1705" t="s">
        <v>879</v>
      </c>
    </row>
    <row r="9560" spans="1:5" ht="15" customHeight="1" x14ac:dyDescent="0.35">
      <c r="A9560" s="1705">
        <v>73701</v>
      </c>
      <c r="B9560" s="1706">
        <v>1.1299999999999999</v>
      </c>
      <c r="C9560" s="89" t="s">
        <v>2011</v>
      </c>
      <c r="E9560" s="1705" t="s">
        <v>1755</v>
      </c>
    </row>
    <row r="9561" spans="1:5" ht="15" customHeight="1" x14ac:dyDescent="0.35">
      <c r="A9561" s="1705">
        <v>73701</v>
      </c>
      <c r="B9561" s="1706">
        <v>1.1299999999999999</v>
      </c>
      <c r="C9561" s="89" t="s">
        <v>2012</v>
      </c>
      <c r="E9561" s="1705" t="s">
        <v>1755</v>
      </c>
    </row>
    <row r="9562" spans="1:5" ht="15" customHeight="1" x14ac:dyDescent="0.35">
      <c r="A9562" s="1705">
        <v>73701</v>
      </c>
      <c r="B9562" s="1706">
        <v>1.1299999999999999</v>
      </c>
      <c r="C9562" s="100" t="s">
        <v>2425</v>
      </c>
      <c r="E9562" s="1705" t="s">
        <v>2237</v>
      </c>
    </row>
    <row r="9563" spans="1:5" ht="15" customHeight="1" x14ac:dyDescent="0.35">
      <c r="A9563" s="1705">
        <v>73701</v>
      </c>
      <c r="B9563" s="1706">
        <v>1.1299999999999999</v>
      </c>
      <c r="C9563" s="100" t="s">
        <v>2426</v>
      </c>
      <c r="E9563" s="1705" t="s">
        <v>2237</v>
      </c>
    </row>
    <row r="9564" spans="1:5" ht="15" customHeight="1" x14ac:dyDescent="0.35">
      <c r="A9564" s="1705">
        <v>73701</v>
      </c>
      <c r="B9564" s="1706">
        <v>1.1299999999999999</v>
      </c>
      <c r="C9564" s="100" t="s">
        <v>2427</v>
      </c>
      <c r="E9564" s="1705" t="s">
        <v>2237</v>
      </c>
    </row>
    <row r="9565" spans="1:5" ht="15" customHeight="1" x14ac:dyDescent="0.35">
      <c r="A9565" s="1705">
        <v>73701</v>
      </c>
      <c r="B9565" s="1706">
        <v>1.1299999999999999</v>
      </c>
      <c r="C9565" s="100" t="s">
        <v>2428</v>
      </c>
      <c r="E9565" s="1705" t="s">
        <v>2237</v>
      </c>
    </row>
    <row r="9566" spans="1:5" ht="16" customHeight="1" x14ac:dyDescent="0.35">
      <c r="A9566" s="1705">
        <v>73701</v>
      </c>
      <c r="B9566" s="1706">
        <v>1.1299999999999999</v>
      </c>
      <c r="C9566" s="100" t="s">
        <v>2429</v>
      </c>
      <c r="E9566" s="1705" t="s">
        <v>2237</v>
      </c>
    </row>
    <row r="9567" spans="1:5" ht="16" customHeight="1" x14ac:dyDescent="0.35">
      <c r="A9567" s="1705">
        <v>73701</v>
      </c>
      <c r="B9567" s="1706">
        <v>1.1299999999999999</v>
      </c>
      <c r="C9567" s="100" t="s">
        <v>2430</v>
      </c>
      <c r="E9567" s="1705" t="s">
        <v>2237</v>
      </c>
    </row>
    <row r="9568" spans="1:5" ht="16" customHeight="1" x14ac:dyDescent="0.35">
      <c r="A9568" s="1705">
        <v>73701</v>
      </c>
      <c r="B9568" s="1706">
        <v>1.1299999999999999</v>
      </c>
      <c r="C9568" s="100" t="s">
        <v>2431</v>
      </c>
      <c r="E9568" s="1705" t="s">
        <v>2237</v>
      </c>
    </row>
    <row r="9569" spans="1:5" ht="15.65" customHeight="1" x14ac:dyDescent="0.35">
      <c r="A9569" s="1705">
        <v>73701</v>
      </c>
      <c r="B9569" s="1706">
        <v>1.1299999999999999</v>
      </c>
      <c r="C9569" s="100" t="s">
        <v>2432</v>
      </c>
      <c r="E9569" s="1705" t="s">
        <v>2237</v>
      </c>
    </row>
    <row r="9570" spans="1:5" ht="15" customHeight="1" x14ac:dyDescent="0.35">
      <c r="A9570" s="1705">
        <v>73701</v>
      </c>
      <c r="B9570" s="1706">
        <v>1.1299999999999999</v>
      </c>
      <c r="C9570" s="100" t="s">
        <v>2433</v>
      </c>
      <c r="E9570" s="1705" t="s">
        <v>2237</v>
      </c>
    </row>
    <row r="9571" spans="1:5" ht="15" customHeight="1" x14ac:dyDescent="0.35">
      <c r="A9571" s="1705">
        <v>73701</v>
      </c>
      <c r="B9571" s="1706">
        <v>1.1299999999999999</v>
      </c>
      <c r="C9571" s="100" t="s">
        <v>2434</v>
      </c>
      <c r="E9571" s="1705" t="s">
        <v>2237</v>
      </c>
    </row>
    <row r="9572" spans="1:5" ht="15" customHeight="1" x14ac:dyDescent="0.35">
      <c r="A9572" s="1705">
        <v>73701</v>
      </c>
      <c r="B9572" s="1706">
        <v>1.1299999999999999</v>
      </c>
      <c r="C9572" s="100" t="s">
        <v>2435</v>
      </c>
      <c r="E9572" s="1705" t="s">
        <v>2237</v>
      </c>
    </row>
    <row r="9573" spans="1:5" ht="15" customHeight="1" x14ac:dyDescent="0.35">
      <c r="A9573" s="1705">
        <v>73701</v>
      </c>
      <c r="B9573" s="1706">
        <v>1.1299999999999999</v>
      </c>
      <c r="C9573" s="100" t="s">
        <v>2436</v>
      </c>
      <c r="E9573" s="1705" t="s">
        <v>2237</v>
      </c>
    </row>
    <row r="9574" spans="1:5" ht="15" customHeight="1" x14ac:dyDescent="0.35">
      <c r="A9574" s="1705">
        <v>73701</v>
      </c>
      <c r="B9574" s="1706">
        <v>1.1299999999999999</v>
      </c>
      <c r="C9574" s="100" t="s">
        <v>2437</v>
      </c>
      <c r="E9574" s="1705" t="s">
        <v>2237</v>
      </c>
    </row>
    <row r="9575" spans="1:5" ht="15" customHeight="1" x14ac:dyDescent="0.35">
      <c r="A9575" s="1705">
        <v>73701</v>
      </c>
      <c r="B9575" s="1706">
        <v>1.1299999999999999</v>
      </c>
      <c r="C9575" s="100" t="s">
        <v>2438</v>
      </c>
      <c r="E9575" s="1705" t="s">
        <v>2237</v>
      </c>
    </row>
    <row r="9576" spans="1:5" ht="15" customHeight="1" x14ac:dyDescent="0.35">
      <c r="A9576" s="1705">
        <v>73701</v>
      </c>
      <c r="B9576" s="1706">
        <v>1.1299999999999999</v>
      </c>
      <c r="C9576" s="100" t="s">
        <v>3427</v>
      </c>
      <c r="E9576" s="1705" t="s">
        <v>2994</v>
      </c>
    </row>
    <row r="9577" spans="1:5" ht="15" customHeight="1" x14ac:dyDescent="0.35">
      <c r="A9577" s="1705">
        <v>73701</v>
      </c>
      <c r="B9577" s="1706">
        <v>1.1299999999999999</v>
      </c>
      <c r="C9577" s="100" t="s">
        <v>3428</v>
      </c>
      <c r="E9577" s="1705" t="s">
        <v>2994</v>
      </c>
    </row>
    <row r="9578" spans="1:5" ht="15" customHeight="1" x14ac:dyDescent="0.35">
      <c r="A9578" s="1705">
        <v>73701</v>
      </c>
      <c r="B9578" s="1706">
        <v>1.1299999999999999</v>
      </c>
      <c r="C9578" s="100" t="s">
        <v>3429</v>
      </c>
      <c r="E9578" s="1705" t="s">
        <v>2994</v>
      </c>
    </row>
    <row r="9579" spans="1:5" ht="15" customHeight="1" x14ac:dyDescent="0.35">
      <c r="A9579" s="1705">
        <v>73701</v>
      </c>
      <c r="B9579" s="1706">
        <v>1.1299999999999999</v>
      </c>
      <c r="C9579" s="100" t="s">
        <v>3430</v>
      </c>
      <c r="E9579" s="1705" t="s">
        <v>2994</v>
      </c>
    </row>
    <row r="9580" spans="1:5" ht="15" customHeight="1" x14ac:dyDescent="0.35">
      <c r="A9580" s="1705">
        <v>73701</v>
      </c>
      <c r="B9580" s="1706">
        <v>1.1299999999999999</v>
      </c>
      <c r="C9580" s="100" t="s">
        <v>3431</v>
      </c>
      <c r="E9580" s="1705" t="s">
        <v>2994</v>
      </c>
    </row>
    <row r="9581" spans="1:5" ht="15" customHeight="1" x14ac:dyDescent="0.35">
      <c r="A9581" s="1705">
        <v>73701</v>
      </c>
      <c r="B9581" s="1706">
        <v>1.1299999999999999</v>
      </c>
      <c r="C9581" s="100" t="s">
        <v>3432</v>
      </c>
      <c r="E9581" s="1705" t="s">
        <v>2994</v>
      </c>
    </row>
    <row r="9582" spans="1:5" ht="15" customHeight="1" x14ac:dyDescent="0.35">
      <c r="A9582" s="1705">
        <v>73701</v>
      </c>
      <c r="B9582" s="1706">
        <v>1.1299999999999999</v>
      </c>
      <c r="C9582" s="100" t="s">
        <v>3433</v>
      </c>
      <c r="E9582" s="1705" t="s">
        <v>2994</v>
      </c>
    </row>
    <row r="9583" spans="1:5" ht="15" customHeight="1" x14ac:dyDescent="0.35">
      <c r="A9583" s="1705">
        <v>73701</v>
      </c>
      <c r="B9583" s="1706">
        <v>1.1299999999999999</v>
      </c>
      <c r="C9583" s="100" t="s">
        <v>3434</v>
      </c>
      <c r="E9583" s="1705" t="s">
        <v>2994</v>
      </c>
    </row>
    <row r="9584" spans="1:5" ht="15" customHeight="1" x14ac:dyDescent="0.35">
      <c r="A9584" s="1705">
        <v>73701</v>
      </c>
      <c r="B9584" s="1706">
        <v>1.1299999999999999</v>
      </c>
      <c r="C9584" s="100" t="s">
        <v>3435</v>
      </c>
      <c r="E9584" s="1705" t="s">
        <v>2994</v>
      </c>
    </row>
    <row r="9585" spans="1:5" ht="15" customHeight="1" x14ac:dyDescent="0.35">
      <c r="A9585" s="1705">
        <v>73701</v>
      </c>
      <c r="B9585" s="1706">
        <v>1.1299999999999999</v>
      </c>
      <c r="C9585" s="100" t="s">
        <v>3436</v>
      </c>
      <c r="E9585" s="1705" t="s">
        <v>2994</v>
      </c>
    </row>
    <row r="9586" spans="1:5" ht="15" customHeight="1" x14ac:dyDescent="0.35">
      <c r="A9586" s="1705">
        <v>73701</v>
      </c>
      <c r="B9586" s="1706">
        <v>1.1299999999999999</v>
      </c>
      <c r="C9586" s="100" t="s">
        <v>3437</v>
      </c>
      <c r="E9586" s="1705" t="s">
        <v>2994</v>
      </c>
    </row>
    <row r="9587" spans="1:5" ht="15" customHeight="1" x14ac:dyDescent="0.35">
      <c r="A9587" s="1705">
        <v>73701</v>
      </c>
      <c r="B9587" s="1706">
        <v>1.1299999999999999</v>
      </c>
      <c r="C9587" s="100" t="s">
        <v>3438</v>
      </c>
      <c r="E9587" s="1705" t="s">
        <v>2994</v>
      </c>
    </row>
    <row r="9588" spans="1:5" ht="15" customHeight="1" x14ac:dyDescent="0.35">
      <c r="A9588" s="1705">
        <v>73701</v>
      </c>
      <c r="B9588" s="1706">
        <v>1.1299999999999999</v>
      </c>
      <c r="C9588" s="100" t="s">
        <v>3439</v>
      </c>
      <c r="E9588" s="1705" t="s">
        <v>2994</v>
      </c>
    </row>
    <row r="9589" spans="1:5" ht="15" customHeight="1" x14ac:dyDescent="0.35">
      <c r="A9589" s="1705">
        <v>73701</v>
      </c>
      <c r="B9589" s="1706">
        <v>1.1299999999999999</v>
      </c>
      <c r="C9589" s="100" t="s">
        <v>3440</v>
      </c>
      <c r="E9589" s="1705" t="s">
        <v>2994</v>
      </c>
    </row>
    <row r="9590" spans="1:5" ht="15" customHeight="1" x14ac:dyDescent="0.35">
      <c r="A9590" s="1705">
        <v>73701</v>
      </c>
      <c r="B9590" s="1706">
        <v>1.1299999999999999</v>
      </c>
      <c r="C9590" s="100" t="s">
        <v>3441</v>
      </c>
      <c r="E9590" s="1705" t="s">
        <v>2994</v>
      </c>
    </row>
    <row r="9591" spans="1:5" ht="15" customHeight="1" x14ac:dyDescent="0.35">
      <c r="A9591" s="1705">
        <v>73701</v>
      </c>
      <c r="B9591" s="1706">
        <v>1.1299999999999999</v>
      </c>
      <c r="C9591" s="100" t="s">
        <v>4472</v>
      </c>
      <c r="E9591" s="1705" t="s">
        <v>4266</v>
      </c>
    </row>
    <row r="9592" spans="1:5" ht="15" customHeight="1" x14ac:dyDescent="0.35">
      <c r="A9592" s="1705">
        <v>73701</v>
      </c>
      <c r="B9592" s="1706">
        <v>1.1299999999999999</v>
      </c>
      <c r="C9592" s="100" t="s">
        <v>4473</v>
      </c>
      <c r="E9592" s="1705" t="s">
        <v>4266</v>
      </c>
    </row>
    <row r="9593" spans="1:5" ht="15" customHeight="1" x14ac:dyDescent="0.35">
      <c r="A9593" s="1705">
        <v>73701</v>
      </c>
      <c r="B9593" s="1706">
        <v>1.1299999999999999</v>
      </c>
      <c r="C9593" s="100" t="s">
        <v>4474</v>
      </c>
      <c r="E9593" s="1705" t="s">
        <v>4266</v>
      </c>
    </row>
    <row r="9594" spans="1:5" ht="15" customHeight="1" x14ac:dyDescent="0.35">
      <c r="A9594" s="1705">
        <v>73701</v>
      </c>
      <c r="B9594" s="1706">
        <v>1.1299999999999999</v>
      </c>
      <c r="C9594" s="100" t="s">
        <v>4475</v>
      </c>
      <c r="E9594" s="1705" t="s">
        <v>4266</v>
      </c>
    </row>
    <row r="9595" spans="1:5" ht="15" customHeight="1" x14ac:dyDescent="0.35">
      <c r="A9595" s="1705">
        <v>73701</v>
      </c>
      <c r="B9595" s="1706">
        <v>1.1299999999999999</v>
      </c>
      <c r="C9595" s="89" t="s">
        <v>4476</v>
      </c>
      <c r="E9595" s="1705" t="s">
        <v>4266</v>
      </c>
    </row>
    <row r="9596" spans="1:5" ht="15" customHeight="1" x14ac:dyDescent="0.35">
      <c r="A9596" s="1705">
        <v>73701</v>
      </c>
      <c r="B9596" s="1706">
        <v>1.1299999999999999</v>
      </c>
      <c r="C9596" s="100" t="s">
        <v>4477</v>
      </c>
      <c r="E9596" s="1705" t="s">
        <v>4266</v>
      </c>
    </row>
    <row r="9597" spans="1:5" ht="15" customHeight="1" x14ac:dyDescent="0.35">
      <c r="A9597" s="1705">
        <v>73701</v>
      </c>
      <c r="B9597" s="1706">
        <v>1.1299999999999999</v>
      </c>
      <c r="C9597" s="100" t="s">
        <v>4478</v>
      </c>
      <c r="E9597" s="1705" t="s">
        <v>4266</v>
      </c>
    </row>
    <row r="9598" spans="1:5" ht="15" customHeight="1" x14ac:dyDescent="0.35">
      <c r="A9598" s="1705">
        <v>73701</v>
      </c>
      <c r="B9598" s="1706">
        <v>1.1299999999999999</v>
      </c>
      <c r="C9598" s="100" t="s">
        <v>4479</v>
      </c>
      <c r="E9598" s="1705" t="s">
        <v>4266</v>
      </c>
    </row>
    <row r="9599" spans="1:5" ht="15" customHeight="1" x14ac:dyDescent="0.35">
      <c r="A9599" s="1705">
        <v>73701</v>
      </c>
      <c r="B9599" s="1706">
        <v>1.1299999999999999</v>
      </c>
      <c r="C9599" s="100" t="s">
        <v>4480</v>
      </c>
      <c r="E9599" s="1705" t="s">
        <v>4266</v>
      </c>
    </row>
    <row r="9600" spans="1:5" ht="15" customHeight="1" x14ac:dyDescent="0.35">
      <c r="A9600" s="1705">
        <v>73701</v>
      </c>
      <c r="B9600" s="1706">
        <v>1.1299999999999999</v>
      </c>
      <c r="C9600" s="100" t="s">
        <v>4481</v>
      </c>
      <c r="E9600" s="1705" t="s">
        <v>4266</v>
      </c>
    </row>
    <row r="9601" spans="1:5" ht="15" customHeight="1" x14ac:dyDescent="0.35">
      <c r="A9601" s="1705">
        <v>73701</v>
      </c>
      <c r="B9601" s="1706">
        <v>1.1299999999999999</v>
      </c>
      <c r="C9601" s="89" t="s">
        <v>4482</v>
      </c>
      <c r="E9601" s="1705" t="s">
        <v>4266</v>
      </c>
    </row>
    <row r="9602" spans="1:5" ht="15" customHeight="1" x14ac:dyDescent="0.35">
      <c r="A9602" s="1705">
        <v>73701</v>
      </c>
      <c r="B9602" s="1706">
        <v>1.1299999999999999</v>
      </c>
      <c r="C9602" s="89" t="s">
        <v>4483</v>
      </c>
      <c r="E9602" s="1705" t="s">
        <v>4266</v>
      </c>
    </row>
    <row r="9603" spans="1:5" ht="15" customHeight="1" x14ac:dyDescent="0.35">
      <c r="A9603" s="1705">
        <v>73701</v>
      </c>
      <c r="B9603" s="1706">
        <v>1.1299999999999999</v>
      </c>
      <c r="C9603" s="100" t="s">
        <v>4864</v>
      </c>
      <c r="E9603" s="100" t="s">
        <v>4609</v>
      </c>
    </row>
    <row r="9604" spans="1:5" ht="15" customHeight="1" x14ac:dyDescent="0.35">
      <c r="A9604" s="1705">
        <v>73701</v>
      </c>
      <c r="B9604" s="1706">
        <v>1.1299999999999999</v>
      </c>
      <c r="C9604" s="100" t="s">
        <v>4865</v>
      </c>
      <c r="E9604" s="100" t="s">
        <v>4609</v>
      </c>
    </row>
    <row r="9605" spans="1:5" ht="15" customHeight="1" x14ac:dyDescent="0.35">
      <c r="A9605" s="1705">
        <v>73701</v>
      </c>
      <c r="B9605" s="1706">
        <v>1.1299999999999999</v>
      </c>
      <c r="C9605" s="100" t="s">
        <v>5101</v>
      </c>
      <c r="E9605" s="100" t="s">
        <v>4946</v>
      </c>
    </row>
    <row r="9606" spans="1:5" ht="15" customHeight="1" x14ac:dyDescent="0.35">
      <c r="A9606" s="1705">
        <v>73701</v>
      </c>
      <c r="B9606" s="1706">
        <v>1.1299999999999999</v>
      </c>
      <c r="C9606" s="100" t="s">
        <v>5102</v>
      </c>
      <c r="E9606" s="100" t="s">
        <v>4946</v>
      </c>
    </row>
    <row r="9607" spans="1:5" ht="15" customHeight="1" x14ac:dyDescent="0.35">
      <c r="A9607" s="1705">
        <v>73701</v>
      </c>
      <c r="B9607" s="1706">
        <v>1.1299999999999999</v>
      </c>
      <c r="C9607" s="89" t="s">
        <v>5329</v>
      </c>
      <c r="E9607" s="100" t="s">
        <v>5155</v>
      </c>
    </row>
    <row r="9608" spans="1:5" ht="15" customHeight="1" x14ac:dyDescent="0.35">
      <c r="A9608" s="1705">
        <v>73701</v>
      </c>
      <c r="B9608" s="1706">
        <v>1.1299999999999999</v>
      </c>
      <c r="C9608" s="100" t="s">
        <v>5330</v>
      </c>
      <c r="E9608" s="100" t="s">
        <v>5155</v>
      </c>
    </row>
    <row r="9609" spans="1:5" ht="15" customHeight="1" x14ac:dyDescent="0.35">
      <c r="A9609" s="1705">
        <v>73701</v>
      </c>
      <c r="B9609" s="1706">
        <v>1.1299999999999999</v>
      </c>
      <c r="C9609" s="100" t="s">
        <v>5644</v>
      </c>
      <c r="E9609" s="100" t="s">
        <v>5452</v>
      </c>
    </row>
    <row r="9610" spans="1:5" ht="15" customHeight="1" x14ac:dyDescent="0.35">
      <c r="A9610" s="1705">
        <v>73701</v>
      </c>
      <c r="B9610" s="1706">
        <v>1.1299999999999999</v>
      </c>
      <c r="C9610" s="100" t="s">
        <v>5645</v>
      </c>
      <c r="E9610" s="100" t="s">
        <v>5452</v>
      </c>
    </row>
    <row r="9611" spans="1:5" ht="15" customHeight="1" x14ac:dyDescent="0.35">
      <c r="A9611" s="1705">
        <v>73701</v>
      </c>
      <c r="B9611" s="1706">
        <v>1.1299999999999999</v>
      </c>
      <c r="C9611" s="100" t="s">
        <v>4026</v>
      </c>
      <c r="E9611" s="100" t="s">
        <v>5695</v>
      </c>
    </row>
    <row r="9612" spans="1:5" ht="15" customHeight="1" x14ac:dyDescent="0.35">
      <c r="A9612" s="1705">
        <v>73701</v>
      </c>
      <c r="B9612" s="1706">
        <v>1.1299999999999999</v>
      </c>
      <c r="C9612" s="100" t="s">
        <v>4027</v>
      </c>
      <c r="E9612" s="100" t="s">
        <v>5695</v>
      </c>
    </row>
    <row r="9613" spans="1:5" ht="15" customHeight="1" x14ac:dyDescent="0.35">
      <c r="A9613" s="1705">
        <v>73701</v>
      </c>
      <c r="B9613" s="1706">
        <v>1.1299999999999999</v>
      </c>
      <c r="C9613" s="100" t="s">
        <v>8260</v>
      </c>
      <c r="E9613" s="100" t="s">
        <v>5912</v>
      </c>
    </row>
    <row r="9614" spans="1:5" ht="15" customHeight="1" x14ac:dyDescent="0.35">
      <c r="A9614" s="1705">
        <v>73701</v>
      </c>
      <c r="B9614" s="1706">
        <v>1.1299999999999999</v>
      </c>
      <c r="C9614" s="100" t="s">
        <v>8261</v>
      </c>
      <c r="E9614" s="100" t="s">
        <v>5912</v>
      </c>
    </row>
    <row r="9615" spans="1:5" ht="15" customHeight="1" x14ac:dyDescent="0.35">
      <c r="A9615" s="1705">
        <v>73701</v>
      </c>
      <c r="B9615" s="1706">
        <v>1.1299999999999999</v>
      </c>
      <c r="C9615" s="100" t="s">
        <v>6055</v>
      </c>
      <c r="E9615" s="100" t="s">
        <v>5923</v>
      </c>
    </row>
    <row r="9616" spans="1:5" ht="15" customHeight="1" x14ac:dyDescent="0.35">
      <c r="A9616" s="1705">
        <v>73701</v>
      </c>
      <c r="B9616" s="1706">
        <v>1.1299999999999999</v>
      </c>
      <c r="C9616" s="100" t="s">
        <v>6056</v>
      </c>
      <c r="E9616" s="100" t="s">
        <v>5923</v>
      </c>
    </row>
    <row r="9617" spans="1:9" ht="15" customHeight="1" x14ac:dyDescent="0.35">
      <c r="A9617" s="1705">
        <v>73701</v>
      </c>
      <c r="B9617" s="1706">
        <v>1.1299999999999999</v>
      </c>
      <c r="C9617" s="100" t="s">
        <v>6057</v>
      </c>
      <c r="E9617" s="100" t="s">
        <v>5923</v>
      </c>
    </row>
    <row r="9618" spans="1:9" ht="15" customHeight="1" x14ac:dyDescent="0.35">
      <c r="A9618" s="1705">
        <v>73701</v>
      </c>
      <c r="B9618" s="1706">
        <v>1.1299999999999999</v>
      </c>
      <c r="C9618" s="100" t="s">
        <v>6058</v>
      </c>
      <c r="E9618" s="100" t="s">
        <v>5923</v>
      </c>
    </row>
    <row r="9619" spans="1:9" ht="15" customHeight="1" x14ac:dyDescent="0.35">
      <c r="A9619" s="1705">
        <v>73701</v>
      </c>
      <c r="B9619" s="1706">
        <v>1.1299999999999999</v>
      </c>
      <c r="C9619" s="100" t="s">
        <v>6366</v>
      </c>
      <c r="E9619" s="100" t="s">
        <v>6110</v>
      </c>
    </row>
    <row r="9620" spans="1:9" ht="15" customHeight="1" x14ac:dyDescent="0.35">
      <c r="A9620" s="1705">
        <v>73701</v>
      </c>
      <c r="B9620" s="1706">
        <v>1.1299999999999999</v>
      </c>
      <c r="C9620" s="100" t="s">
        <v>6367</v>
      </c>
      <c r="E9620" s="100" t="s">
        <v>6110</v>
      </c>
    </row>
    <row r="9621" spans="1:9" ht="15" customHeight="1" x14ac:dyDescent="0.35">
      <c r="A9621" s="1705">
        <v>73701</v>
      </c>
      <c r="B9621" s="1706">
        <v>1.1299999999999999</v>
      </c>
      <c r="C9621" s="100" t="s">
        <v>6368</v>
      </c>
      <c r="E9621" s="100" t="s">
        <v>6110</v>
      </c>
    </row>
    <row r="9622" spans="1:9" ht="15" customHeight="1" x14ac:dyDescent="0.35">
      <c r="A9622" s="1705">
        <v>73701</v>
      </c>
      <c r="B9622" s="1706">
        <v>1.1299999999999999</v>
      </c>
      <c r="C9622" s="100" t="s">
        <v>6369</v>
      </c>
      <c r="E9622" s="100" t="s">
        <v>6110</v>
      </c>
      <c r="F9622" s="100"/>
      <c r="I9622" s="100"/>
    </row>
    <row r="9623" spans="1:9" ht="15" customHeight="1" x14ac:dyDescent="0.35">
      <c r="A9623" s="1705">
        <v>73701</v>
      </c>
      <c r="B9623" s="1706">
        <v>1.1299999999999999</v>
      </c>
      <c r="C9623" s="100" t="s">
        <v>6370</v>
      </c>
      <c r="E9623" s="100" t="s">
        <v>6110</v>
      </c>
    </row>
    <row r="9624" spans="1:9" ht="15" customHeight="1" x14ac:dyDescent="0.35">
      <c r="A9624" s="1705">
        <v>73701</v>
      </c>
      <c r="B9624" s="1706">
        <v>1.1299999999999999</v>
      </c>
      <c r="C9624" s="100" t="s">
        <v>6371</v>
      </c>
      <c r="E9624" s="100" t="s">
        <v>6110</v>
      </c>
    </row>
    <row r="9625" spans="1:9" ht="15" customHeight="1" x14ac:dyDescent="0.35">
      <c r="A9625" s="1705">
        <v>73701</v>
      </c>
      <c r="B9625" s="1706">
        <v>1.1299999999999999</v>
      </c>
      <c r="C9625" s="100" t="s">
        <v>6372</v>
      </c>
      <c r="E9625" s="100" t="s">
        <v>6110</v>
      </c>
    </row>
    <row r="9626" spans="1:9" ht="15" customHeight="1" x14ac:dyDescent="0.35">
      <c r="A9626" s="1705">
        <v>73701</v>
      </c>
      <c r="B9626" s="1706">
        <v>1.1299999999999999</v>
      </c>
      <c r="C9626" s="100" t="s">
        <v>6373</v>
      </c>
      <c r="E9626" s="100" t="s">
        <v>6110</v>
      </c>
    </row>
    <row r="9627" spans="1:9" ht="15" customHeight="1" x14ac:dyDescent="0.35">
      <c r="A9627" s="1705">
        <v>73701</v>
      </c>
      <c r="B9627" s="1706">
        <v>1.1299999999999999</v>
      </c>
      <c r="C9627" s="100" t="s">
        <v>6374</v>
      </c>
      <c r="E9627" s="100" t="s">
        <v>6110</v>
      </c>
    </row>
    <row r="9628" spans="1:9" ht="15" customHeight="1" x14ac:dyDescent="0.35">
      <c r="A9628" s="1705">
        <v>73701</v>
      </c>
      <c r="B9628" s="1706">
        <v>1.1299999999999999</v>
      </c>
      <c r="C9628" s="100" t="s">
        <v>6375</v>
      </c>
      <c r="E9628" s="100" t="s">
        <v>6110</v>
      </c>
    </row>
    <row r="9629" spans="1:9" ht="15" customHeight="1" x14ac:dyDescent="0.35">
      <c r="A9629" s="1705">
        <v>73701</v>
      </c>
      <c r="B9629" s="1706">
        <v>1.1299999999999999</v>
      </c>
      <c r="C9629" s="100" t="s">
        <v>6376</v>
      </c>
      <c r="E9629" s="100" t="s">
        <v>6110</v>
      </c>
    </row>
    <row r="9630" spans="1:9" ht="15" customHeight="1" x14ac:dyDescent="0.35">
      <c r="A9630" s="1705">
        <v>73701</v>
      </c>
      <c r="B9630" s="1706">
        <v>1.1299999999999999</v>
      </c>
      <c r="C9630" s="100" t="s">
        <v>6377</v>
      </c>
      <c r="E9630" s="100" t="s">
        <v>6110</v>
      </c>
    </row>
    <row r="9631" spans="1:9" ht="15" customHeight="1" x14ac:dyDescent="0.35">
      <c r="A9631" s="1705">
        <v>73701</v>
      </c>
      <c r="B9631" s="1706">
        <v>1.1299999999999999</v>
      </c>
      <c r="C9631" s="100" t="s">
        <v>6378</v>
      </c>
      <c r="E9631" s="100" t="s">
        <v>6110</v>
      </c>
    </row>
    <row r="9632" spans="1:9" ht="15" customHeight="1" x14ac:dyDescent="0.35">
      <c r="A9632" s="1705">
        <v>73701</v>
      </c>
      <c r="B9632" s="1706">
        <v>1.1299999999999999</v>
      </c>
      <c r="C9632" s="100" t="s">
        <v>6777</v>
      </c>
      <c r="E9632" s="1705" t="s">
        <v>6737</v>
      </c>
    </row>
    <row r="9633" spans="1:5" ht="15" customHeight="1" x14ac:dyDescent="0.35">
      <c r="A9633" s="1705">
        <v>73701</v>
      </c>
      <c r="B9633" s="1706">
        <v>1.1299999999999999</v>
      </c>
      <c r="C9633" s="100" t="s">
        <v>6778</v>
      </c>
      <c r="E9633" s="1705" t="s">
        <v>6737</v>
      </c>
    </row>
    <row r="9634" spans="1:5" ht="15" customHeight="1" x14ac:dyDescent="0.35">
      <c r="A9634" s="1705">
        <v>73701</v>
      </c>
      <c r="B9634" s="1706">
        <v>1.1299999999999999</v>
      </c>
      <c r="C9634" s="100" t="s">
        <v>6779</v>
      </c>
      <c r="E9634" s="1705" t="s">
        <v>6737</v>
      </c>
    </row>
    <row r="9635" spans="1:5" ht="15" customHeight="1" x14ac:dyDescent="0.35">
      <c r="A9635" s="1705">
        <v>73701</v>
      </c>
      <c r="B9635" s="1706">
        <v>1.1299999999999999</v>
      </c>
      <c r="C9635" s="100" t="s">
        <v>6780</v>
      </c>
      <c r="E9635" s="1705" t="s">
        <v>6737</v>
      </c>
    </row>
    <row r="9636" spans="1:5" ht="15" customHeight="1" x14ac:dyDescent="0.35">
      <c r="A9636" s="1705">
        <v>73701</v>
      </c>
      <c r="B9636" s="1706">
        <v>1.1299999999999999</v>
      </c>
      <c r="C9636" s="100" t="s">
        <v>6781</v>
      </c>
      <c r="E9636" s="1705" t="s">
        <v>6737</v>
      </c>
    </row>
    <row r="9637" spans="1:5" ht="15" customHeight="1" x14ac:dyDescent="0.35">
      <c r="A9637" s="1705">
        <v>73701</v>
      </c>
      <c r="B9637" s="1706">
        <v>1.1299999999999999</v>
      </c>
      <c r="C9637" s="100" t="s">
        <v>6782</v>
      </c>
      <c r="E9637" s="1705" t="s">
        <v>6737</v>
      </c>
    </row>
    <row r="9638" spans="1:5" ht="15" customHeight="1" x14ac:dyDescent="0.35">
      <c r="A9638" s="1705">
        <v>73701</v>
      </c>
      <c r="B9638" s="1706">
        <v>1.1299999999999999</v>
      </c>
      <c r="C9638" s="100" t="s">
        <v>6783</v>
      </c>
      <c r="E9638" s="1705" t="s">
        <v>6737</v>
      </c>
    </row>
    <row r="9639" spans="1:5" ht="15" customHeight="1" x14ac:dyDescent="0.35">
      <c r="A9639" s="1705">
        <v>73701</v>
      </c>
      <c r="B9639" s="1706">
        <v>1.1299999999999999</v>
      </c>
      <c r="C9639" s="100" t="s">
        <v>6784</v>
      </c>
      <c r="E9639" s="1705" t="s">
        <v>6737</v>
      </c>
    </row>
    <row r="9640" spans="1:5" ht="15" customHeight="1" x14ac:dyDescent="0.35">
      <c r="A9640" s="1705">
        <v>73701</v>
      </c>
      <c r="B9640" s="1706">
        <v>1.1299999999999999</v>
      </c>
      <c r="C9640" s="100" t="s">
        <v>6785</v>
      </c>
      <c r="E9640" s="1705" t="s">
        <v>6737</v>
      </c>
    </row>
    <row r="9641" spans="1:5" ht="15" customHeight="1" x14ac:dyDescent="0.35">
      <c r="A9641" s="1705">
        <v>73701</v>
      </c>
      <c r="B9641" s="1706">
        <v>1.1299999999999999</v>
      </c>
      <c r="C9641" s="100" t="s">
        <v>6786</v>
      </c>
      <c r="E9641" s="1705" t="s">
        <v>6737</v>
      </c>
    </row>
    <row r="9642" spans="1:5" ht="15" customHeight="1" x14ac:dyDescent="0.35">
      <c r="A9642" s="1705">
        <v>73701</v>
      </c>
      <c r="B9642" s="1706">
        <v>1.1299999999999999</v>
      </c>
      <c r="C9642" s="100" t="s">
        <v>6787</v>
      </c>
      <c r="E9642" s="1705" t="s">
        <v>6737</v>
      </c>
    </row>
    <row r="9643" spans="1:5" ht="15" customHeight="1" x14ac:dyDescent="0.35">
      <c r="A9643" s="1705">
        <v>73701</v>
      </c>
      <c r="B9643" s="1706">
        <v>1.1299999999999999</v>
      </c>
      <c r="C9643" s="89" t="s">
        <v>7198</v>
      </c>
      <c r="E9643" s="1705" t="s">
        <v>6965</v>
      </c>
    </row>
    <row r="9644" spans="1:5" ht="15" customHeight="1" x14ac:dyDescent="0.35">
      <c r="A9644" s="1705">
        <v>73701</v>
      </c>
      <c r="B9644" s="1706">
        <v>1.1299999999999999</v>
      </c>
      <c r="C9644" s="89" t="s">
        <v>7199</v>
      </c>
      <c r="E9644" s="1705" t="s">
        <v>6965</v>
      </c>
    </row>
    <row r="9645" spans="1:5" ht="15" customHeight="1" x14ac:dyDescent="0.35">
      <c r="A9645" s="1705">
        <v>73701</v>
      </c>
      <c r="B9645" s="1706">
        <v>1.1299999999999999</v>
      </c>
      <c r="C9645" s="89" t="s">
        <v>7200</v>
      </c>
      <c r="E9645" s="1705" t="s">
        <v>6965</v>
      </c>
    </row>
    <row r="9646" spans="1:5" ht="15" customHeight="1" x14ac:dyDescent="0.35">
      <c r="A9646" s="1705">
        <v>73701</v>
      </c>
      <c r="B9646" s="1706">
        <v>1.1299999999999999</v>
      </c>
      <c r="C9646" s="89" t="s">
        <v>5101</v>
      </c>
      <c r="E9646" s="1705" t="s">
        <v>7410</v>
      </c>
    </row>
    <row r="9647" spans="1:5" ht="15" customHeight="1" x14ac:dyDescent="0.35">
      <c r="A9647" s="1705">
        <v>73701</v>
      </c>
      <c r="B9647" s="1706">
        <v>1.1299999999999999</v>
      </c>
      <c r="C9647" s="89" t="s">
        <v>7386</v>
      </c>
      <c r="E9647" s="1705" t="s">
        <v>7410</v>
      </c>
    </row>
    <row r="9648" spans="1:5" ht="15" customHeight="1" x14ac:dyDescent="0.35">
      <c r="A9648" s="1705">
        <v>73701</v>
      </c>
      <c r="B9648" s="1706">
        <v>1.1299999999999999</v>
      </c>
      <c r="C9648" s="89" t="s">
        <v>7387</v>
      </c>
      <c r="E9648" s="1705" t="s">
        <v>7410</v>
      </c>
    </row>
    <row r="9649" spans="1:5" ht="15" customHeight="1" x14ac:dyDescent="0.35">
      <c r="A9649" s="1705">
        <v>73701</v>
      </c>
      <c r="B9649" s="1706">
        <v>1.1299999999999999</v>
      </c>
      <c r="C9649" s="89" t="s">
        <v>7388</v>
      </c>
      <c r="E9649" s="1705" t="s">
        <v>7410</v>
      </c>
    </row>
    <row r="9650" spans="1:5" ht="15" customHeight="1" x14ac:dyDescent="0.35">
      <c r="A9650" s="1705">
        <v>73701</v>
      </c>
      <c r="B9650" s="1706">
        <v>1.1299999999999999</v>
      </c>
      <c r="C9650" s="89" t="s">
        <v>7389</v>
      </c>
      <c r="E9650" s="1705" t="s">
        <v>7410</v>
      </c>
    </row>
    <row r="9651" spans="1:5" ht="15" customHeight="1" x14ac:dyDescent="0.35">
      <c r="A9651" s="1705">
        <v>73701</v>
      </c>
      <c r="B9651" s="1706">
        <v>1.1299999999999999</v>
      </c>
      <c r="C9651" s="89" t="s">
        <v>7420</v>
      </c>
      <c r="E9651" s="1705" t="s">
        <v>7410</v>
      </c>
    </row>
    <row r="9652" spans="1:5" ht="15" customHeight="1" x14ac:dyDescent="0.35">
      <c r="A9652" s="1705">
        <v>73701</v>
      </c>
      <c r="B9652" s="1706">
        <v>1.1299999999999999</v>
      </c>
      <c r="C9652" s="89" t="s">
        <v>7390</v>
      </c>
      <c r="E9652" s="1705" t="s">
        <v>7410</v>
      </c>
    </row>
    <row r="9653" spans="1:5" ht="15" customHeight="1" x14ac:dyDescent="0.35">
      <c r="A9653" s="1705">
        <v>73701</v>
      </c>
      <c r="B9653" s="1706">
        <v>1.1299999999999999</v>
      </c>
      <c r="C9653" s="100" t="s">
        <v>7694</v>
      </c>
      <c r="E9653" s="1705" t="s">
        <v>7428</v>
      </c>
    </row>
    <row r="9654" spans="1:5" ht="15" customHeight="1" x14ac:dyDescent="0.35">
      <c r="A9654" s="1705">
        <v>73701</v>
      </c>
      <c r="B9654" s="1706">
        <v>1.1299999999999999</v>
      </c>
      <c r="C9654" s="100" t="s">
        <v>7695</v>
      </c>
      <c r="E9654" s="1705" t="s">
        <v>7428</v>
      </c>
    </row>
    <row r="9655" spans="1:5" ht="15" customHeight="1" x14ac:dyDescent="0.35">
      <c r="A9655" s="1705">
        <v>73701</v>
      </c>
      <c r="B9655" s="1706">
        <v>1.1299999999999999</v>
      </c>
      <c r="C9655" s="100" t="s">
        <v>7696</v>
      </c>
      <c r="E9655" s="1705" t="s">
        <v>7428</v>
      </c>
    </row>
    <row r="9656" spans="1:5" ht="15" customHeight="1" x14ac:dyDescent="0.35">
      <c r="A9656" s="1705">
        <v>73701</v>
      </c>
      <c r="B9656" s="1706">
        <v>1.1299999999999999</v>
      </c>
      <c r="C9656" s="100" t="s">
        <v>7697</v>
      </c>
      <c r="E9656" s="1705" t="s">
        <v>7428</v>
      </c>
    </row>
    <row r="9657" spans="1:5" ht="15" customHeight="1" x14ac:dyDescent="0.35">
      <c r="A9657" s="1705">
        <v>73701</v>
      </c>
      <c r="B9657" s="1706">
        <v>1.1299999999999999</v>
      </c>
      <c r="C9657" s="100" t="s">
        <v>7698</v>
      </c>
      <c r="E9657" s="1705" t="s">
        <v>7428</v>
      </c>
    </row>
    <row r="9658" spans="1:5" ht="15" customHeight="1" x14ac:dyDescent="0.35">
      <c r="A9658" s="1705">
        <v>73701</v>
      </c>
      <c r="B9658" s="1706">
        <v>1.1299999999999999</v>
      </c>
      <c r="C9658" s="100" t="s">
        <v>7699</v>
      </c>
      <c r="E9658" s="1705" t="s">
        <v>7428</v>
      </c>
    </row>
    <row r="9659" spans="1:5" ht="15" customHeight="1" x14ac:dyDescent="0.35">
      <c r="A9659" s="1705">
        <v>73701</v>
      </c>
      <c r="B9659" s="1706">
        <v>1.1299999999999999</v>
      </c>
      <c r="C9659" s="100" t="s">
        <v>7700</v>
      </c>
      <c r="E9659" s="1705" t="s">
        <v>7428</v>
      </c>
    </row>
    <row r="9660" spans="1:5" ht="15" customHeight="1" x14ac:dyDescent="0.35">
      <c r="A9660" s="1705">
        <v>73701</v>
      </c>
      <c r="B9660" s="1706">
        <v>1.1299999999999999</v>
      </c>
      <c r="C9660" s="100" t="s">
        <v>7701</v>
      </c>
      <c r="E9660" s="1705" t="s">
        <v>7428</v>
      </c>
    </row>
    <row r="9661" spans="1:5" ht="15" customHeight="1" x14ac:dyDescent="0.35">
      <c r="A9661" s="1705">
        <v>73701</v>
      </c>
      <c r="B9661" s="1706">
        <v>1.1299999999999999</v>
      </c>
      <c r="C9661" s="100" t="s">
        <v>7702</v>
      </c>
      <c r="E9661" s="1705" t="s">
        <v>7428</v>
      </c>
    </row>
    <row r="9662" spans="1:5" ht="15" customHeight="1" x14ac:dyDescent="0.35">
      <c r="A9662" s="1705">
        <v>73701</v>
      </c>
      <c r="B9662" s="1706">
        <v>1.1299999999999999</v>
      </c>
      <c r="C9662" s="100" t="s">
        <v>7703</v>
      </c>
      <c r="E9662" s="1705" t="s">
        <v>7428</v>
      </c>
    </row>
    <row r="9663" spans="1:5" ht="15" customHeight="1" x14ac:dyDescent="0.35">
      <c r="A9663" s="1705">
        <v>73701</v>
      </c>
      <c r="B9663" s="1706">
        <v>1.1299999999999999</v>
      </c>
      <c r="C9663" s="100" t="s">
        <v>7704</v>
      </c>
      <c r="E9663" s="1705" t="s">
        <v>7428</v>
      </c>
    </row>
    <row r="9664" spans="1:5" ht="15" customHeight="1" x14ac:dyDescent="0.35">
      <c r="A9664" s="1705">
        <v>73701</v>
      </c>
      <c r="B9664" s="1706">
        <v>1.1299999999999999</v>
      </c>
      <c r="C9664" s="100" t="s">
        <v>7705</v>
      </c>
      <c r="E9664" s="1705" t="s">
        <v>7428</v>
      </c>
    </row>
    <row r="9665" spans="1:5" ht="15" customHeight="1" x14ac:dyDescent="0.35">
      <c r="A9665" s="1705">
        <v>73701</v>
      </c>
      <c r="B9665" s="1706">
        <v>1.1299999999999999</v>
      </c>
      <c r="C9665" s="100" t="s">
        <v>7706</v>
      </c>
      <c r="E9665" s="1705" t="s">
        <v>7428</v>
      </c>
    </row>
    <row r="9666" spans="1:5" ht="15" customHeight="1" x14ac:dyDescent="0.35">
      <c r="A9666" s="1705">
        <v>73701</v>
      </c>
      <c r="B9666" s="1706">
        <v>1.1299999999999999</v>
      </c>
      <c r="C9666" s="100" t="s">
        <v>7707</v>
      </c>
      <c r="E9666" s="1705" t="s">
        <v>7428</v>
      </c>
    </row>
    <row r="9667" spans="1:5" ht="15" customHeight="1" x14ac:dyDescent="0.35">
      <c r="A9667" s="1705">
        <v>73701</v>
      </c>
      <c r="B9667" s="1706">
        <v>1.1299999999999999</v>
      </c>
      <c r="C9667" s="89" t="s">
        <v>8969</v>
      </c>
      <c r="E9667" s="1705" t="s">
        <v>8689</v>
      </c>
    </row>
    <row r="9668" spans="1:5" ht="15" customHeight="1" x14ac:dyDescent="0.35">
      <c r="A9668" s="1705">
        <v>73701</v>
      </c>
      <c r="B9668" s="1706">
        <v>1.1299999999999999</v>
      </c>
      <c r="C9668" s="89" t="s">
        <v>8970</v>
      </c>
      <c r="E9668" s="1705" t="s">
        <v>8689</v>
      </c>
    </row>
    <row r="9669" spans="1:5" ht="15" customHeight="1" x14ac:dyDescent="0.35">
      <c r="A9669" s="1705">
        <v>73701</v>
      </c>
      <c r="B9669" s="1706">
        <v>1.1299999999999999</v>
      </c>
      <c r="C9669" s="89" t="s">
        <v>8971</v>
      </c>
      <c r="E9669" s="1705" t="s">
        <v>8689</v>
      </c>
    </row>
    <row r="9670" spans="1:5" ht="15" customHeight="1" x14ac:dyDescent="0.35">
      <c r="A9670" s="1705">
        <v>73701</v>
      </c>
      <c r="B9670" s="1706">
        <v>1.1299999999999999</v>
      </c>
      <c r="C9670" s="100" t="s">
        <v>9417</v>
      </c>
      <c r="E9670" s="1738" t="s">
        <v>9126</v>
      </c>
    </row>
    <row r="9671" spans="1:5" ht="15" customHeight="1" x14ac:dyDescent="0.35">
      <c r="A9671" s="1705">
        <v>73701</v>
      </c>
      <c r="B9671" s="1706">
        <v>1.1299999999999999</v>
      </c>
      <c r="C9671" s="100" t="s">
        <v>9418</v>
      </c>
      <c r="E9671" s="1738" t="s">
        <v>9126</v>
      </c>
    </row>
    <row r="9672" spans="1:5" ht="15" customHeight="1" x14ac:dyDescent="0.35">
      <c r="A9672" s="1705">
        <v>73701</v>
      </c>
      <c r="B9672" s="1706">
        <v>1.1299999999999999</v>
      </c>
      <c r="C9672" s="100" t="s">
        <v>9419</v>
      </c>
      <c r="E9672" s="1738" t="s">
        <v>9126</v>
      </c>
    </row>
    <row r="9673" spans="1:5" ht="15" customHeight="1" x14ac:dyDescent="0.35">
      <c r="A9673" s="1705">
        <v>73701</v>
      </c>
      <c r="B9673" s="1706">
        <v>1.1299999999999999</v>
      </c>
      <c r="C9673" s="100" t="s">
        <v>9420</v>
      </c>
      <c r="E9673" s="1738" t="s">
        <v>9126</v>
      </c>
    </row>
    <row r="9674" spans="1:5" ht="15" customHeight="1" x14ac:dyDescent="0.35">
      <c r="A9674" s="1705">
        <v>73701</v>
      </c>
      <c r="B9674" s="1706">
        <v>1.1299999999999999</v>
      </c>
      <c r="C9674" s="100" t="s">
        <v>9421</v>
      </c>
      <c r="E9674" s="1738" t="s">
        <v>9126</v>
      </c>
    </row>
    <row r="9675" spans="1:5" ht="15" customHeight="1" x14ac:dyDescent="0.35">
      <c r="A9675" s="1705">
        <v>73701</v>
      </c>
      <c r="B9675" s="1706">
        <v>1.1299999999999999</v>
      </c>
      <c r="C9675" s="100" t="s">
        <v>9422</v>
      </c>
      <c r="E9675" s="1738" t="s">
        <v>9126</v>
      </c>
    </row>
    <row r="9676" spans="1:5" ht="15" customHeight="1" x14ac:dyDescent="0.35">
      <c r="A9676" s="1705">
        <v>73701</v>
      </c>
      <c r="B9676" s="1706">
        <v>1.1299999999999999</v>
      </c>
      <c r="C9676" s="100" t="s">
        <v>9423</v>
      </c>
      <c r="E9676" s="1738" t="s">
        <v>9126</v>
      </c>
    </row>
    <row r="9677" spans="1:5" ht="15" customHeight="1" x14ac:dyDescent="0.35">
      <c r="A9677" s="1705">
        <v>73701</v>
      </c>
      <c r="B9677" s="1706">
        <v>1.1299999999999999</v>
      </c>
      <c r="C9677" s="100" t="s">
        <v>9424</v>
      </c>
      <c r="E9677" s="1738" t="s">
        <v>9126</v>
      </c>
    </row>
    <row r="9678" spans="1:5" ht="15" customHeight="1" x14ac:dyDescent="0.35">
      <c r="A9678" s="1705">
        <v>73701</v>
      </c>
      <c r="B9678" s="1706">
        <v>1.1299999999999999</v>
      </c>
      <c r="C9678" s="100" t="s">
        <v>9425</v>
      </c>
      <c r="E9678" s="1738" t="s">
        <v>9126</v>
      </c>
    </row>
    <row r="9679" spans="1:5" ht="15" customHeight="1" x14ac:dyDescent="0.35">
      <c r="A9679" s="1705">
        <v>73701</v>
      </c>
      <c r="B9679" s="1706">
        <v>1.1299999999999999</v>
      </c>
      <c r="C9679" s="100" t="s">
        <v>9426</v>
      </c>
      <c r="E9679" s="1738" t="s">
        <v>9126</v>
      </c>
    </row>
    <row r="9680" spans="1:5" ht="15" customHeight="1" x14ac:dyDescent="0.35">
      <c r="A9680" s="1705">
        <v>73701</v>
      </c>
      <c r="B9680" s="1706">
        <v>1.1299999999999999</v>
      </c>
      <c r="C9680" s="100" t="s">
        <v>9955</v>
      </c>
      <c r="E9680" s="1705" t="s">
        <v>9583</v>
      </c>
    </row>
    <row r="9681" spans="1:5" ht="15" customHeight="1" x14ac:dyDescent="0.35">
      <c r="A9681" s="1705">
        <v>73701</v>
      </c>
      <c r="B9681" s="1706">
        <v>1.1299999999999999</v>
      </c>
      <c r="C9681" s="100" t="s">
        <v>9956</v>
      </c>
      <c r="E9681" s="1705" t="s">
        <v>9583</v>
      </c>
    </row>
    <row r="9682" spans="1:5" ht="15" customHeight="1" x14ac:dyDescent="0.35">
      <c r="A9682" s="1705">
        <v>73701</v>
      </c>
      <c r="B9682" s="1706">
        <v>1.1299999999999999</v>
      </c>
      <c r="C9682" s="100" t="s">
        <v>9957</v>
      </c>
      <c r="E9682" s="1705" t="s">
        <v>9583</v>
      </c>
    </row>
    <row r="9683" spans="1:5" ht="15" customHeight="1" x14ac:dyDescent="0.35">
      <c r="A9683" s="1705">
        <v>73701</v>
      </c>
      <c r="B9683" s="1706">
        <v>1.1299999999999999</v>
      </c>
      <c r="C9683" s="100" t="s">
        <v>9958</v>
      </c>
      <c r="E9683" s="1705" t="s">
        <v>9583</v>
      </c>
    </row>
    <row r="9684" spans="1:5" ht="15" customHeight="1" x14ac:dyDescent="0.35">
      <c r="A9684" s="1705">
        <v>73701</v>
      </c>
      <c r="B9684" s="1706">
        <v>1.1299999999999999</v>
      </c>
      <c r="C9684" s="100" t="s">
        <v>9959</v>
      </c>
      <c r="E9684" s="1705" t="s">
        <v>9583</v>
      </c>
    </row>
    <row r="9685" spans="1:5" ht="15" customHeight="1" x14ac:dyDescent="0.35">
      <c r="A9685" s="1705">
        <v>73701</v>
      </c>
      <c r="B9685" s="1706">
        <v>1.1299999999999999</v>
      </c>
      <c r="C9685" s="100" t="s">
        <v>9960</v>
      </c>
      <c r="E9685" s="1705" t="s">
        <v>9583</v>
      </c>
    </row>
    <row r="9686" spans="1:5" ht="15" customHeight="1" x14ac:dyDescent="0.35">
      <c r="A9686" s="1705">
        <v>73701</v>
      </c>
      <c r="B9686" s="1706">
        <v>1.1299999999999999</v>
      </c>
      <c r="C9686" s="100" t="s">
        <v>9961</v>
      </c>
      <c r="E9686" s="1705" t="s">
        <v>9583</v>
      </c>
    </row>
    <row r="9687" spans="1:5" ht="15" customHeight="1" x14ac:dyDescent="0.35">
      <c r="A9687" s="1705">
        <v>73701</v>
      </c>
      <c r="B9687" s="1706">
        <v>1.1299999999999999</v>
      </c>
      <c r="C9687" s="100" t="s">
        <v>9962</v>
      </c>
      <c r="E9687" s="1705" t="s">
        <v>9583</v>
      </c>
    </row>
    <row r="9688" spans="1:5" ht="15" customHeight="1" x14ac:dyDescent="0.35">
      <c r="A9688" s="1705">
        <v>73701</v>
      </c>
      <c r="B9688" s="1706">
        <v>1.1299999999999999</v>
      </c>
      <c r="C9688" s="100" t="s">
        <v>9963</v>
      </c>
      <c r="E9688" s="1705" t="s">
        <v>9583</v>
      </c>
    </row>
    <row r="9689" spans="1:5" ht="15" customHeight="1" x14ac:dyDescent="0.35">
      <c r="A9689" s="1705">
        <v>73701</v>
      </c>
      <c r="B9689" s="1706">
        <v>1.1299999999999999</v>
      </c>
      <c r="C9689" s="100" t="s">
        <v>9964</v>
      </c>
      <c r="E9689" s="1705" t="s">
        <v>9583</v>
      </c>
    </row>
    <row r="9690" spans="1:5" ht="15" customHeight="1" x14ac:dyDescent="0.35">
      <c r="A9690" s="1705">
        <v>73701</v>
      </c>
      <c r="B9690" s="1706">
        <v>1.1299999999999999</v>
      </c>
      <c r="C9690" s="100" t="s">
        <v>9965</v>
      </c>
      <c r="E9690" s="1705" t="s">
        <v>9583</v>
      </c>
    </row>
    <row r="9691" spans="1:5" ht="15" customHeight="1" x14ac:dyDescent="0.35">
      <c r="A9691" s="1705">
        <v>73701</v>
      </c>
      <c r="B9691" s="1706">
        <v>1.1299999999999999</v>
      </c>
      <c r="C9691" s="100" t="s">
        <v>9966</v>
      </c>
      <c r="E9691" s="1705" t="s">
        <v>9583</v>
      </c>
    </row>
    <row r="9692" spans="1:5" ht="15" customHeight="1" x14ac:dyDescent="0.35">
      <c r="A9692" s="1705">
        <v>73701</v>
      </c>
      <c r="B9692" s="1706">
        <v>1.1299999999999999</v>
      </c>
      <c r="C9692" s="100" t="s">
        <v>9967</v>
      </c>
      <c r="E9692" s="1705" t="s">
        <v>9583</v>
      </c>
    </row>
    <row r="9693" spans="1:5" ht="15" customHeight="1" x14ac:dyDescent="0.35">
      <c r="A9693" s="1705">
        <v>73701</v>
      </c>
      <c r="B9693" s="1706">
        <v>1.1299999999999999</v>
      </c>
      <c r="C9693" s="100" t="s">
        <v>9968</v>
      </c>
      <c r="E9693" s="1705" t="s">
        <v>9583</v>
      </c>
    </row>
    <row r="9694" spans="1:5" ht="15" customHeight="1" x14ac:dyDescent="0.35">
      <c r="A9694" s="1705">
        <v>73701</v>
      </c>
      <c r="B9694" s="1706">
        <v>1.1299999999999999</v>
      </c>
      <c r="C9694" s="89" t="s">
        <v>11126</v>
      </c>
      <c r="E9694" s="1705" t="s">
        <v>10273</v>
      </c>
    </row>
    <row r="9695" spans="1:5" ht="15" customHeight="1" x14ac:dyDescent="0.35">
      <c r="A9695" s="1705">
        <v>73701</v>
      </c>
      <c r="B9695" s="1706">
        <v>1.1299999999999999</v>
      </c>
      <c r="C9695" s="89" t="s">
        <v>11127</v>
      </c>
      <c r="E9695" s="1705" t="s">
        <v>10273</v>
      </c>
    </row>
    <row r="9696" spans="1:5" ht="15" customHeight="1" x14ac:dyDescent="0.35">
      <c r="A9696" s="1705">
        <v>73701</v>
      </c>
      <c r="B9696" s="1706">
        <v>1.1299999999999999</v>
      </c>
      <c r="C9696" s="100" t="s">
        <v>12260</v>
      </c>
      <c r="E9696" s="100" t="s">
        <v>12088</v>
      </c>
    </row>
    <row r="9697" spans="1:5" ht="15" customHeight="1" x14ac:dyDescent="0.35">
      <c r="A9697" s="1705">
        <v>73701</v>
      </c>
      <c r="B9697" s="1706">
        <v>1.1299999999999999</v>
      </c>
      <c r="C9697" s="100" t="s">
        <v>12261</v>
      </c>
      <c r="E9697" s="100" t="s">
        <v>12088</v>
      </c>
    </row>
    <row r="9698" spans="1:5" ht="15" customHeight="1" x14ac:dyDescent="0.35">
      <c r="A9698" s="1705">
        <v>73701</v>
      </c>
      <c r="B9698" s="1706">
        <v>1.1299999999999999</v>
      </c>
      <c r="C9698" s="100" t="s">
        <v>12262</v>
      </c>
      <c r="E9698" s="100" t="s">
        <v>12088</v>
      </c>
    </row>
    <row r="9699" spans="1:5" ht="15" customHeight="1" x14ac:dyDescent="0.35">
      <c r="A9699" s="1705">
        <v>73701</v>
      </c>
      <c r="B9699" s="1706">
        <v>1.1299999999999999</v>
      </c>
      <c r="C9699" s="100" t="s">
        <v>12263</v>
      </c>
      <c r="E9699" s="100" t="s">
        <v>12088</v>
      </c>
    </row>
    <row r="9700" spans="1:5" ht="15" customHeight="1" x14ac:dyDescent="0.35">
      <c r="A9700" s="1705">
        <v>73701</v>
      </c>
      <c r="B9700" s="1706">
        <v>1.1299999999999999</v>
      </c>
      <c r="C9700" s="100" t="s">
        <v>12264</v>
      </c>
      <c r="E9700" s="100" t="s">
        <v>12088</v>
      </c>
    </row>
    <row r="9701" spans="1:5" ht="15" customHeight="1" x14ac:dyDescent="0.35">
      <c r="A9701" s="1705">
        <v>73701</v>
      </c>
      <c r="B9701" s="1706">
        <v>1.1299999999999999</v>
      </c>
      <c r="C9701" s="100" t="s">
        <v>2427</v>
      </c>
      <c r="E9701" s="100" t="s">
        <v>12088</v>
      </c>
    </row>
    <row r="9702" spans="1:5" ht="15" customHeight="1" x14ac:dyDescent="0.35">
      <c r="A9702" s="1705">
        <v>73701</v>
      </c>
      <c r="B9702" s="1706">
        <v>1.1299999999999999</v>
      </c>
      <c r="C9702" s="100" t="s">
        <v>2428</v>
      </c>
      <c r="E9702" s="100" t="s">
        <v>12088</v>
      </c>
    </row>
    <row r="9703" spans="1:5" ht="15" customHeight="1" x14ac:dyDescent="0.35">
      <c r="A9703" s="1705">
        <v>73701</v>
      </c>
      <c r="B9703" s="1706">
        <v>1.1299999999999999</v>
      </c>
      <c r="C9703" s="100" t="s">
        <v>12265</v>
      </c>
      <c r="E9703" s="100" t="s">
        <v>12088</v>
      </c>
    </row>
    <row r="9704" spans="1:5" ht="15" customHeight="1" x14ac:dyDescent="0.35">
      <c r="A9704" s="1705">
        <v>73701</v>
      </c>
      <c r="B9704" s="1706">
        <v>1.1299999999999999</v>
      </c>
      <c r="C9704" s="100" t="s">
        <v>12266</v>
      </c>
      <c r="E9704" s="100" t="s">
        <v>12088</v>
      </c>
    </row>
    <row r="9705" spans="1:5" ht="15" customHeight="1" x14ac:dyDescent="0.35">
      <c r="A9705" s="1705">
        <v>73701</v>
      </c>
      <c r="B9705" s="1706">
        <v>1.1299999999999999</v>
      </c>
      <c r="C9705" s="100" t="s">
        <v>12267</v>
      </c>
      <c r="E9705" s="100" t="s">
        <v>12088</v>
      </c>
    </row>
    <row r="9706" spans="1:5" ht="15" customHeight="1" x14ac:dyDescent="0.35">
      <c r="A9706" s="1705">
        <v>73701</v>
      </c>
      <c r="B9706" s="1706">
        <v>1.1299999999999999</v>
      </c>
      <c r="C9706" s="100" t="s">
        <v>12268</v>
      </c>
      <c r="E9706" s="100" t="s">
        <v>12088</v>
      </c>
    </row>
    <row r="9707" spans="1:5" ht="15" customHeight="1" x14ac:dyDescent="0.35">
      <c r="A9707" s="1705">
        <v>73701</v>
      </c>
      <c r="B9707" s="1706">
        <v>1.1299999999999999</v>
      </c>
      <c r="C9707" s="100" t="s">
        <v>12269</v>
      </c>
      <c r="E9707" s="100" t="s">
        <v>12088</v>
      </c>
    </row>
    <row r="9708" spans="1:5" ht="15" customHeight="1" x14ac:dyDescent="0.35">
      <c r="A9708" s="1705">
        <v>73701</v>
      </c>
      <c r="B9708" s="1706">
        <v>1.1299999999999999</v>
      </c>
      <c r="C9708" s="100" t="s">
        <v>12270</v>
      </c>
      <c r="E9708" s="100" t="s">
        <v>12088</v>
      </c>
    </row>
    <row r="9709" spans="1:5" ht="15" customHeight="1" x14ac:dyDescent="0.35">
      <c r="A9709" s="1705">
        <v>73701</v>
      </c>
      <c r="B9709" s="1706">
        <v>1.1299999999999999</v>
      </c>
      <c r="C9709" s="100" t="s">
        <v>12271</v>
      </c>
      <c r="E9709" s="100" t="s">
        <v>12088</v>
      </c>
    </row>
    <row r="9710" spans="1:5" ht="15" customHeight="1" x14ac:dyDescent="0.35">
      <c r="A9710" s="1705">
        <v>73701</v>
      </c>
      <c r="B9710" s="1706">
        <v>1.1299999999999999</v>
      </c>
      <c r="C9710" s="100" t="s">
        <v>12272</v>
      </c>
      <c r="E9710" s="100" t="s">
        <v>12088</v>
      </c>
    </row>
    <row r="9711" spans="1:5" ht="15" customHeight="1" x14ac:dyDescent="0.35">
      <c r="A9711" s="1705">
        <v>73701</v>
      </c>
      <c r="B9711" s="1706">
        <v>1.1299999999999999</v>
      </c>
      <c r="C9711" s="100" t="s">
        <v>12273</v>
      </c>
      <c r="E9711" s="100" t="s">
        <v>12088</v>
      </c>
    </row>
    <row r="9712" spans="1:5" ht="15" customHeight="1" x14ac:dyDescent="0.35">
      <c r="A9712" s="1705">
        <v>73701</v>
      </c>
      <c r="B9712" s="1706">
        <v>1.1299999999999999</v>
      </c>
      <c r="C9712" s="100" t="s">
        <v>12274</v>
      </c>
      <c r="E9712" s="100" t="s">
        <v>12088</v>
      </c>
    </row>
    <row r="9713" spans="1:5" ht="15" customHeight="1" x14ac:dyDescent="0.35">
      <c r="A9713" s="1705">
        <v>73701</v>
      </c>
      <c r="B9713" s="1706">
        <v>1.1299999999999999</v>
      </c>
      <c r="C9713" s="100" t="s">
        <v>13000</v>
      </c>
      <c r="E9713" s="1705" t="s">
        <v>12542</v>
      </c>
    </row>
    <row r="9714" spans="1:5" ht="15" customHeight="1" x14ac:dyDescent="0.35">
      <c r="A9714" s="1705">
        <v>73701</v>
      </c>
      <c r="B9714" s="1706">
        <v>1.1299999999999999</v>
      </c>
      <c r="C9714" s="100" t="s">
        <v>13001</v>
      </c>
      <c r="E9714" s="1705" t="s">
        <v>12542</v>
      </c>
    </row>
    <row r="9715" spans="1:5" ht="15" customHeight="1" x14ac:dyDescent="0.35">
      <c r="A9715" s="1705">
        <v>73701</v>
      </c>
      <c r="B9715" s="1706">
        <v>1.1299999999999999</v>
      </c>
      <c r="C9715" s="100" t="s">
        <v>13002</v>
      </c>
      <c r="E9715" s="1705" t="s">
        <v>12542</v>
      </c>
    </row>
    <row r="9716" spans="1:5" ht="15" customHeight="1" x14ac:dyDescent="0.35">
      <c r="A9716" s="1705">
        <v>73701</v>
      </c>
      <c r="B9716" s="1706">
        <v>1.1299999999999999</v>
      </c>
      <c r="C9716" s="100" t="s">
        <v>13003</v>
      </c>
      <c r="E9716" s="1705" t="s">
        <v>12542</v>
      </c>
    </row>
    <row r="9717" spans="1:5" ht="15" customHeight="1" x14ac:dyDescent="0.35">
      <c r="A9717" s="1705">
        <v>73701</v>
      </c>
      <c r="B9717" s="1706">
        <v>1.1299999999999999</v>
      </c>
      <c r="C9717" s="100" t="s">
        <v>13004</v>
      </c>
      <c r="E9717" s="1705" t="s">
        <v>12542</v>
      </c>
    </row>
    <row r="9718" spans="1:5" ht="15" customHeight="1" x14ac:dyDescent="0.35">
      <c r="A9718" s="1705">
        <v>73701</v>
      </c>
      <c r="B9718" s="1706">
        <v>1.1299999999999999</v>
      </c>
      <c r="C9718" s="100" t="s">
        <v>13005</v>
      </c>
      <c r="E9718" s="1705" t="s">
        <v>12542</v>
      </c>
    </row>
    <row r="9719" spans="1:5" ht="15" customHeight="1" x14ac:dyDescent="0.35">
      <c r="A9719" s="1705">
        <v>73701</v>
      </c>
      <c r="B9719" s="1706">
        <v>1.1299999999999999</v>
      </c>
      <c r="C9719" s="100" t="s">
        <v>13006</v>
      </c>
      <c r="E9719" s="1705" t="s">
        <v>12542</v>
      </c>
    </row>
    <row r="9720" spans="1:5" ht="15" customHeight="1" x14ac:dyDescent="0.35">
      <c r="A9720" s="1705">
        <v>73701</v>
      </c>
      <c r="B9720" s="1706">
        <v>1.1299999999999999</v>
      </c>
      <c r="C9720" s="100" t="s">
        <v>13007</v>
      </c>
      <c r="E9720" s="1705" t="s">
        <v>12542</v>
      </c>
    </row>
    <row r="9721" spans="1:5" ht="15" customHeight="1" x14ac:dyDescent="0.35">
      <c r="A9721" s="1705">
        <v>73701</v>
      </c>
      <c r="B9721" s="1706">
        <v>1.1299999999999999</v>
      </c>
      <c r="C9721" s="100" t="s">
        <v>13008</v>
      </c>
      <c r="E9721" s="1705" t="s">
        <v>12542</v>
      </c>
    </row>
    <row r="9722" spans="1:5" ht="15" customHeight="1" x14ac:dyDescent="0.35">
      <c r="A9722" s="1705">
        <v>73701</v>
      </c>
      <c r="B9722" s="1706">
        <v>1.1299999999999999</v>
      </c>
      <c r="C9722" s="100" t="s">
        <v>13009</v>
      </c>
      <c r="E9722" s="1705" t="s">
        <v>12542</v>
      </c>
    </row>
    <row r="9723" spans="1:5" ht="15" customHeight="1" x14ac:dyDescent="0.35">
      <c r="A9723" s="1705">
        <v>73701</v>
      </c>
      <c r="B9723" s="1706">
        <v>1.1299999999999999</v>
      </c>
      <c r="C9723" s="100" t="s">
        <v>13010</v>
      </c>
      <c r="E9723" s="1705" t="s">
        <v>12542</v>
      </c>
    </row>
    <row r="9724" spans="1:5" ht="15" customHeight="1" x14ac:dyDescent="0.35">
      <c r="A9724" s="1705">
        <v>73701</v>
      </c>
      <c r="B9724" s="1706">
        <v>1.1299999999999999</v>
      </c>
      <c r="C9724" s="100" t="s">
        <v>13011</v>
      </c>
      <c r="E9724" s="1705" t="s">
        <v>12542</v>
      </c>
    </row>
    <row r="9725" spans="1:5" ht="15" customHeight="1" x14ac:dyDescent="0.35">
      <c r="A9725" s="1705">
        <v>73701</v>
      </c>
      <c r="B9725" s="1706">
        <v>1.1299999999999999</v>
      </c>
      <c r="C9725" s="100" t="s">
        <v>13012</v>
      </c>
      <c r="E9725" s="1705" t="s">
        <v>12542</v>
      </c>
    </row>
    <row r="9726" spans="1:5" ht="15" customHeight="1" x14ac:dyDescent="0.35">
      <c r="A9726" s="1705">
        <v>73701</v>
      </c>
      <c r="B9726" s="1706">
        <v>1.1299999999999999</v>
      </c>
      <c r="C9726" s="100" t="s">
        <v>13013</v>
      </c>
      <c r="E9726" s="1705" t="s">
        <v>12542</v>
      </c>
    </row>
    <row r="9727" spans="1:5" ht="15" customHeight="1" x14ac:dyDescent="0.35">
      <c r="A9727" s="1705">
        <v>73701</v>
      </c>
      <c r="B9727" s="1706">
        <v>1.1299999999999999</v>
      </c>
      <c r="C9727" s="100" t="s">
        <v>13014</v>
      </c>
      <c r="E9727" s="1705" t="s">
        <v>12542</v>
      </c>
    </row>
    <row r="9728" spans="1:5" ht="15" customHeight="1" x14ac:dyDescent="0.35">
      <c r="A9728" s="1705">
        <v>73701</v>
      </c>
      <c r="B9728" s="1706">
        <v>1.1299999999999999</v>
      </c>
      <c r="C9728" s="100" t="s">
        <v>13015</v>
      </c>
      <c r="E9728" s="1705" t="s">
        <v>12542</v>
      </c>
    </row>
    <row r="9729" spans="1:9" ht="15" customHeight="1" x14ac:dyDescent="0.35">
      <c r="A9729" s="1705">
        <v>73701</v>
      </c>
      <c r="B9729" s="1706">
        <v>1.1299999999999999</v>
      </c>
      <c r="C9729" s="100" t="s">
        <v>13016</v>
      </c>
      <c r="E9729" s="1705" t="s">
        <v>12542</v>
      </c>
    </row>
    <row r="9730" spans="1:9" ht="15" customHeight="1" x14ac:dyDescent="0.35">
      <c r="A9730" s="1705">
        <v>73701</v>
      </c>
      <c r="B9730" s="1706">
        <v>1.1299999999999999</v>
      </c>
      <c r="C9730" s="100" t="s">
        <v>13017</v>
      </c>
      <c r="E9730" s="1705" t="s">
        <v>12542</v>
      </c>
    </row>
    <row r="9731" spans="1:9" ht="15" customHeight="1" x14ac:dyDescent="0.35">
      <c r="A9731" s="1705">
        <v>73701</v>
      </c>
      <c r="B9731" s="1706">
        <v>1.1299999999999999</v>
      </c>
      <c r="C9731" s="100" t="s">
        <v>13018</v>
      </c>
      <c r="E9731" s="1705" t="s">
        <v>12542</v>
      </c>
    </row>
    <row r="9732" spans="1:9" ht="15" customHeight="1" x14ac:dyDescent="0.35">
      <c r="A9732" s="1705">
        <v>73701</v>
      </c>
      <c r="B9732" s="1706">
        <v>1.1299999999999999</v>
      </c>
      <c r="C9732" s="100" t="s">
        <v>13019</v>
      </c>
      <c r="E9732" s="1705" t="s">
        <v>12542</v>
      </c>
      <c r="F9732" s="100"/>
      <c r="I9732" s="100"/>
    </row>
    <row r="9733" spans="1:9" ht="15" customHeight="1" x14ac:dyDescent="0.35">
      <c r="A9733" s="1705">
        <v>73701</v>
      </c>
      <c r="B9733" s="1706">
        <v>1.1299999999999999</v>
      </c>
      <c r="C9733" s="89" t="s">
        <v>13020</v>
      </c>
      <c r="E9733" s="1705" t="s">
        <v>12542</v>
      </c>
    </row>
    <row r="9734" spans="1:9" ht="15" customHeight="1" x14ac:dyDescent="0.35">
      <c r="A9734" s="1705">
        <v>73701</v>
      </c>
      <c r="B9734" s="1706">
        <v>1.1299999999999999</v>
      </c>
      <c r="C9734" s="100" t="s">
        <v>4026</v>
      </c>
      <c r="E9734" s="1705" t="s">
        <v>13383</v>
      </c>
    </row>
    <row r="9735" spans="1:9" ht="15" customHeight="1" x14ac:dyDescent="0.35">
      <c r="A9735" s="1705">
        <v>73701</v>
      </c>
      <c r="B9735" s="1706">
        <v>1.1299999999999999</v>
      </c>
      <c r="C9735" s="100" t="s">
        <v>4027</v>
      </c>
      <c r="E9735" s="1705" t="s">
        <v>13383</v>
      </c>
    </row>
    <row r="9736" spans="1:9" ht="15" customHeight="1" x14ac:dyDescent="0.35">
      <c r="A9736" s="1705">
        <v>73702</v>
      </c>
      <c r="B9736" s="1706">
        <v>1.19</v>
      </c>
      <c r="C9736" s="100" t="s">
        <v>2908</v>
      </c>
      <c r="E9736" s="1705" t="s">
        <v>19</v>
      </c>
    </row>
    <row r="9737" spans="1:9" ht="15" customHeight="1" x14ac:dyDescent="0.35">
      <c r="A9737" s="1705">
        <v>73702</v>
      </c>
      <c r="B9737" s="1706">
        <v>1.19</v>
      </c>
      <c r="C9737" s="100" t="s">
        <v>2909</v>
      </c>
      <c r="E9737" s="1705" t="s">
        <v>19</v>
      </c>
    </row>
    <row r="9738" spans="1:9" ht="15" customHeight="1" x14ac:dyDescent="0.35">
      <c r="A9738" s="1705">
        <v>73702</v>
      </c>
      <c r="B9738" s="1706">
        <v>1.19</v>
      </c>
      <c r="C9738" s="100" t="s">
        <v>455</v>
      </c>
      <c r="E9738" s="1705" t="s">
        <v>182</v>
      </c>
    </row>
    <row r="9739" spans="1:9" ht="15" customHeight="1" x14ac:dyDescent="0.35">
      <c r="A9739" s="1705">
        <v>73702</v>
      </c>
      <c r="B9739" s="1706">
        <v>1.19</v>
      </c>
      <c r="C9739" s="100" t="s">
        <v>456</v>
      </c>
      <c r="E9739" s="1705" t="s">
        <v>182</v>
      </c>
    </row>
    <row r="9740" spans="1:9" ht="15" customHeight="1" x14ac:dyDescent="0.35">
      <c r="A9740" s="1705">
        <v>73702</v>
      </c>
      <c r="B9740" s="1737">
        <v>1.19</v>
      </c>
      <c r="C9740" s="100" t="s">
        <v>742</v>
      </c>
      <c r="E9740" s="1705" t="s">
        <v>532</v>
      </c>
    </row>
    <row r="9741" spans="1:9" ht="15" customHeight="1" x14ac:dyDescent="0.35">
      <c r="A9741" s="1705">
        <v>73702</v>
      </c>
      <c r="B9741" s="1706">
        <v>1.19</v>
      </c>
      <c r="C9741" s="100" t="s">
        <v>1735</v>
      </c>
      <c r="E9741" s="1705" t="s">
        <v>875</v>
      </c>
    </row>
    <row r="9742" spans="1:9" ht="15" customHeight="1" x14ac:dyDescent="0.35">
      <c r="A9742" s="1705">
        <v>73702</v>
      </c>
      <c r="B9742" s="1706">
        <v>1.19</v>
      </c>
      <c r="C9742" s="100" t="s">
        <v>1736</v>
      </c>
      <c r="E9742" s="1705" t="s">
        <v>875</v>
      </c>
    </row>
    <row r="9743" spans="1:9" ht="15" customHeight="1" x14ac:dyDescent="0.35">
      <c r="A9743" s="1705">
        <v>73702</v>
      </c>
      <c r="B9743" s="1706">
        <v>1.19</v>
      </c>
      <c r="C9743" s="100" t="s">
        <v>1134</v>
      </c>
      <c r="E9743" s="1705" t="s">
        <v>879</v>
      </c>
    </row>
    <row r="9744" spans="1:9" ht="15" customHeight="1" x14ac:dyDescent="0.35">
      <c r="A9744" s="1705">
        <v>73702</v>
      </c>
      <c r="B9744" s="1706">
        <v>1.19</v>
      </c>
      <c r="C9744" s="100" t="s">
        <v>1135</v>
      </c>
      <c r="E9744" s="1705" t="s">
        <v>879</v>
      </c>
    </row>
    <row r="9745" spans="1:9" ht="15" customHeight="1" x14ac:dyDescent="0.35">
      <c r="A9745" s="1705">
        <v>73702</v>
      </c>
      <c r="B9745" s="1706">
        <v>1.19</v>
      </c>
      <c r="C9745" s="89" t="s">
        <v>2028</v>
      </c>
      <c r="E9745" s="1705" t="s">
        <v>1755</v>
      </c>
    </row>
    <row r="9746" spans="1:9" ht="15" customHeight="1" x14ac:dyDescent="0.35">
      <c r="A9746" s="1705">
        <v>73702</v>
      </c>
      <c r="B9746" s="1706">
        <v>1.19</v>
      </c>
      <c r="C9746" s="89" t="s">
        <v>2029</v>
      </c>
      <c r="E9746" s="1705" t="s">
        <v>1755</v>
      </c>
    </row>
    <row r="9747" spans="1:9" ht="15" customHeight="1" x14ac:dyDescent="0.35">
      <c r="A9747" s="1705">
        <v>73702</v>
      </c>
      <c r="B9747" s="1706">
        <v>1.19</v>
      </c>
      <c r="C9747" s="89" t="s">
        <v>2030</v>
      </c>
      <c r="E9747" s="1705" t="s">
        <v>1755</v>
      </c>
    </row>
    <row r="9748" spans="1:9" ht="15" customHeight="1" x14ac:dyDescent="0.35">
      <c r="A9748" s="1705">
        <v>73702</v>
      </c>
      <c r="B9748" s="1706">
        <v>1.19</v>
      </c>
      <c r="C9748" s="100" t="s">
        <v>2031</v>
      </c>
      <c r="E9748" s="1705" t="s">
        <v>1755</v>
      </c>
    </row>
    <row r="9749" spans="1:9" ht="15" customHeight="1" x14ac:dyDescent="0.35">
      <c r="A9749" s="1705">
        <v>73702</v>
      </c>
      <c r="B9749" s="1706">
        <v>1.19</v>
      </c>
      <c r="C9749" s="100" t="s">
        <v>2032</v>
      </c>
      <c r="E9749" s="1705" t="s">
        <v>1755</v>
      </c>
    </row>
    <row r="9750" spans="1:9" ht="15" customHeight="1" x14ac:dyDescent="0.35">
      <c r="A9750" s="1705">
        <v>73702</v>
      </c>
      <c r="B9750" s="1706">
        <v>1.19</v>
      </c>
      <c r="C9750" s="100" t="s">
        <v>2463</v>
      </c>
      <c r="E9750" s="1705" t="s">
        <v>2237</v>
      </c>
    </row>
    <row r="9751" spans="1:9" ht="15" customHeight="1" x14ac:dyDescent="0.35">
      <c r="A9751" s="1705">
        <v>73702</v>
      </c>
      <c r="B9751" s="1706">
        <v>1.19</v>
      </c>
      <c r="C9751" s="100" t="s">
        <v>2464</v>
      </c>
      <c r="E9751" s="1705" t="s">
        <v>2237</v>
      </c>
    </row>
    <row r="9752" spans="1:9" ht="15" customHeight="1" x14ac:dyDescent="0.35">
      <c r="A9752" s="1705">
        <v>73702</v>
      </c>
      <c r="B9752" s="1706">
        <v>1.19</v>
      </c>
      <c r="C9752" s="100" t="s">
        <v>2465</v>
      </c>
      <c r="E9752" s="1705" t="s">
        <v>2237</v>
      </c>
    </row>
    <row r="9753" spans="1:9" ht="15" customHeight="1" x14ac:dyDescent="0.35">
      <c r="A9753" s="1705">
        <v>73702</v>
      </c>
      <c r="B9753" s="1706">
        <v>1.19</v>
      </c>
      <c r="C9753" s="100" t="s">
        <v>2466</v>
      </c>
      <c r="E9753" s="1705" t="s">
        <v>2237</v>
      </c>
    </row>
    <row r="9754" spans="1:9" ht="15" customHeight="1" x14ac:dyDescent="0.35">
      <c r="A9754" s="1705">
        <v>73702</v>
      </c>
      <c r="B9754" s="1706">
        <v>1.19</v>
      </c>
      <c r="C9754" s="100" t="s">
        <v>2467</v>
      </c>
      <c r="E9754" s="1705" t="s">
        <v>2237</v>
      </c>
    </row>
    <row r="9755" spans="1:9" ht="15" customHeight="1" x14ac:dyDescent="0.35">
      <c r="A9755" s="1705">
        <v>73702</v>
      </c>
      <c r="B9755" s="1706">
        <v>1.19</v>
      </c>
      <c r="C9755" s="100" t="s">
        <v>2468</v>
      </c>
      <c r="E9755" s="1705" t="s">
        <v>2237</v>
      </c>
      <c r="F9755" s="100"/>
      <c r="I9755" s="100"/>
    </row>
    <row r="9756" spans="1:9" ht="15" customHeight="1" x14ac:dyDescent="0.35">
      <c r="A9756" s="1705">
        <v>73702</v>
      </c>
      <c r="B9756" s="1706">
        <v>1.19</v>
      </c>
      <c r="C9756" s="100" t="s">
        <v>2469</v>
      </c>
      <c r="E9756" s="1705" t="s">
        <v>2237</v>
      </c>
    </row>
    <row r="9757" spans="1:9" ht="15" customHeight="1" x14ac:dyDescent="0.35">
      <c r="A9757" s="1705">
        <v>73702</v>
      </c>
      <c r="B9757" s="1706">
        <v>1.19</v>
      </c>
      <c r="C9757" s="100" t="s">
        <v>2470</v>
      </c>
      <c r="E9757" s="1705" t="s">
        <v>2237</v>
      </c>
    </row>
    <row r="9758" spans="1:9" ht="15" customHeight="1" x14ac:dyDescent="0.35">
      <c r="A9758" s="1705">
        <v>73702</v>
      </c>
      <c r="B9758" s="1706">
        <v>1.19</v>
      </c>
      <c r="C9758" s="100" t="s">
        <v>2471</v>
      </c>
      <c r="E9758" s="1705" t="s">
        <v>2237</v>
      </c>
    </row>
    <row r="9759" spans="1:9" ht="15" customHeight="1" x14ac:dyDescent="0.35">
      <c r="A9759" s="1705">
        <v>73702</v>
      </c>
      <c r="B9759" s="1706">
        <v>1.19</v>
      </c>
      <c r="C9759" s="100" t="s">
        <v>2472</v>
      </c>
      <c r="E9759" s="1705" t="s">
        <v>2237</v>
      </c>
    </row>
    <row r="9760" spans="1:9" ht="15" customHeight="1" x14ac:dyDescent="0.35">
      <c r="A9760" s="1705">
        <v>73702</v>
      </c>
      <c r="B9760" s="1706">
        <v>1.19</v>
      </c>
      <c r="C9760" s="100" t="s">
        <v>2473</v>
      </c>
      <c r="E9760" s="1705" t="s">
        <v>2237</v>
      </c>
    </row>
    <row r="9761" spans="1:5" ht="15" customHeight="1" x14ac:dyDescent="0.35">
      <c r="A9761" s="1705">
        <v>73702</v>
      </c>
      <c r="B9761" s="1706">
        <v>1.19</v>
      </c>
      <c r="C9761" s="100" t="s">
        <v>2474</v>
      </c>
      <c r="E9761" s="1705" t="s">
        <v>2237</v>
      </c>
    </row>
    <row r="9762" spans="1:5" ht="15" customHeight="1" x14ac:dyDescent="0.35">
      <c r="A9762" s="1705">
        <v>73702</v>
      </c>
      <c r="B9762" s="1706">
        <v>1.19</v>
      </c>
      <c r="C9762" s="100" t="s">
        <v>3475</v>
      </c>
      <c r="E9762" s="1705" t="s">
        <v>2994</v>
      </c>
    </row>
    <row r="9763" spans="1:5" ht="15" customHeight="1" x14ac:dyDescent="0.35">
      <c r="A9763" s="1705">
        <v>73702</v>
      </c>
      <c r="B9763" s="1706">
        <v>1.19</v>
      </c>
      <c r="C9763" s="100" t="s">
        <v>3476</v>
      </c>
      <c r="E9763" s="1705" t="s">
        <v>2994</v>
      </c>
    </row>
    <row r="9764" spans="1:5" ht="15" customHeight="1" x14ac:dyDescent="0.35">
      <c r="A9764" s="1705">
        <v>73702</v>
      </c>
      <c r="B9764" s="1706">
        <v>1.19</v>
      </c>
      <c r="C9764" s="100" t="s">
        <v>3477</v>
      </c>
      <c r="E9764" s="1705" t="s">
        <v>2994</v>
      </c>
    </row>
    <row r="9765" spans="1:5" ht="15" customHeight="1" x14ac:dyDescent="0.35">
      <c r="A9765" s="1705">
        <v>73702</v>
      </c>
      <c r="B9765" s="1706">
        <v>1.19</v>
      </c>
      <c r="C9765" s="100" t="s">
        <v>3478</v>
      </c>
      <c r="E9765" s="1705" t="s">
        <v>2994</v>
      </c>
    </row>
    <row r="9766" spans="1:5" ht="15" customHeight="1" x14ac:dyDescent="0.35">
      <c r="A9766" s="1705">
        <v>73702</v>
      </c>
      <c r="B9766" s="1706">
        <v>1.19</v>
      </c>
      <c r="C9766" s="100" t="s">
        <v>3479</v>
      </c>
      <c r="E9766" s="1705" t="s">
        <v>2994</v>
      </c>
    </row>
    <row r="9767" spans="1:5" ht="15" customHeight="1" x14ac:dyDescent="0.35">
      <c r="A9767" s="1705">
        <v>73702</v>
      </c>
      <c r="B9767" s="1706">
        <v>1.19</v>
      </c>
      <c r="C9767" s="100" t="s">
        <v>3480</v>
      </c>
      <c r="E9767" s="1705" t="s">
        <v>2994</v>
      </c>
    </row>
    <row r="9768" spans="1:5" ht="15" customHeight="1" x14ac:dyDescent="0.35">
      <c r="A9768" s="1705">
        <v>73702</v>
      </c>
      <c r="B9768" s="1706">
        <v>1.19</v>
      </c>
      <c r="C9768" s="100" t="s">
        <v>3481</v>
      </c>
      <c r="E9768" s="1705" t="s">
        <v>2994</v>
      </c>
    </row>
    <row r="9769" spans="1:5" ht="15" customHeight="1" x14ac:dyDescent="0.35">
      <c r="A9769" s="1705">
        <v>73702</v>
      </c>
      <c r="B9769" s="1706">
        <v>1.19</v>
      </c>
      <c r="C9769" s="100" t="s">
        <v>3482</v>
      </c>
      <c r="E9769" s="1705" t="s">
        <v>2994</v>
      </c>
    </row>
    <row r="9770" spans="1:5" ht="15" customHeight="1" x14ac:dyDescent="0.35">
      <c r="A9770" s="1705">
        <v>73702</v>
      </c>
      <c r="B9770" s="1706">
        <v>1.19</v>
      </c>
      <c r="C9770" s="100" t="s">
        <v>3483</v>
      </c>
      <c r="E9770" s="1705" t="s">
        <v>2994</v>
      </c>
    </row>
    <row r="9771" spans="1:5" ht="15" customHeight="1" x14ac:dyDescent="0.35">
      <c r="A9771" s="1705">
        <v>73702</v>
      </c>
      <c r="B9771" s="1706">
        <v>1.19</v>
      </c>
      <c r="C9771" s="100" t="s">
        <v>3484</v>
      </c>
      <c r="E9771" s="1705" t="s">
        <v>2994</v>
      </c>
    </row>
    <row r="9772" spans="1:5" ht="15" customHeight="1" x14ac:dyDescent="0.35">
      <c r="A9772" s="1705">
        <v>73702</v>
      </c>
      <c r="B9772" s="1706">
        <v>1.19</v>
      </c>
      <c r="C9772" s="100" t="s">
        <v>3485</v>
      </c>
      <c r="E9772" s="1705" t="s">
        <v>2994</v>
      </c>
    </row>
    <row r="9773" spans="1:5" ht="15" customHeight="1" x14ac:dyDescent="0.35">
      <c r="A9773" s="1705">
        <v>73702</v>
      </c>
      <c r="B9773" s="1706">
        <v>1.19</v>
      </c>
      <c r="C9773" s="100" t="s">
        <v>3486</v>
      </c>
      <c r="E9773" s="1705" t="s">
        <v>2994</v>
      </c>
    </row>
    <row r="9774" spans="1:5" ht="15" customHeight="1" x14ac:dyDescent="0.35">
      <c r="A9774" s="1705">
        <v>73702</v>
      </c>
      <c r="B9774" s="1706">
        <v>1.19</v>
      </c>
      <c r="C9774" s="100" t="s">
        <v>3487</v>
      </c>
      <c r="E9774" s="1705" t="s">
        <v>2994</v>
      </c>
    </row>
    <row r="9775" spans="1:5" ht="15" customHeight="1" x14ac:dyDescent="0.35">
      <c r="A9775" s="1705">
        <v>73702</v>
      </c>
      <c r="B9775" s="1706">
        <v>1.19</v>
      </c>
      <c r="C9775" s="100" t="s">
        <v>3488</v>
      </c>
      <c r="E9775" s="1705" t="s">
        <v>2994</v>
      </c>
    </row>
    <row r="9776" spans="1:5" ht="15" customHeight="1" x14ac:dyDescent="0.35">
      <c r="A9776" s="1705">
        <v>73702</v>
      </c>
      <c r="B9776" s="1706">
        <v>1.19</v>
      </c>
      <c r="C9776" s="100" t="s">
        <v>3489</v>
      </c>
      <c r="E9776" s="1705" t="s">
        <v>2994</v>
      </c>
    </row>
    <row r="9777" spans="1:9" ht="15" customHeight="1" x14ac:dyDescent="0.35">
      <c r="A9777" s="1705">
        <v>73702</v>
      </c>
      <c r="B9777" s="1706">
        <v>1.19</v>
      </c>
      <c r="C9777" s="100" t="s">
        <v>4498</v>
      </c>
      <c r="E9777" s="1705" t="s">
        <v>4266</v>
      </c>
    </row>
    <row r="9778" spans="1:9" ht="15" customHeight="1" x14ac:dyDescent="0.35">
      <c r="A9778" s="1705">
        <v>73702</v>
      </c>
      <c r="B9778" s="1706">
        <v>1.19</v>
      </c>
      <c r="C9778" s="100" t="s">
        <v>4499</v>
      </c>
      <c r="E9778" s="1705" t="s">
        <v>4266</v>
      </c>
    </row>
    <row r="9779" spans="1:9" ht="15" customHeight="1" x14ac:dyDescent="0.35">
      <c r="A9779" s="1705">
        <v>73702</v>
      </c>
      <c r="B9779" s="1706">
        <v>1.19</v>
      </c>
      <c r="C9779" s="100" t="s">
        <v>4500</v>
      </c>
      <c r="E9779" s="1705" t="s">
        <v>4266</v>
      </c>
    </row>
    <row r="9780" spans="1:9" ht="15" customHeight="1" x14ac:dyDescent="0.35">
      <c r="A9780" s="1705">
        <v>73702</v>
      </c>
      <c r="B9780" s="1706">
        <v>1.19</v>
      </c>
      <c r="C9780" s="100" t="s">
        <v>4501</v>
      </c>
      <c r="E9780" s="1705" t="s">
        <v>4266</v>
      </c>
    </row>
    <row r="9781" spans="1:9" ht="15" customHeight="1" x14ac:dyDescent="0.35">
      <c r="A9781" s="1705">
        <v>73702</v>
      </c>
      <c r="B9781" s="1706">
        <v>1.19</v>
      </c>
      <c r="C9781" s="89" t="s">
        <v>4502</v>
      </c>
      <c r="E9781" s="1705" t="s">
        <v>4266</v>
      </c>
    </row>
    <row r="9782" spans="1:9" ht="15" customHeight="1" x14ac:dyDescent="0.35">
      <c r="A9782" s="1705">
        <v>73702</v>
      </c>
      <c r="B9782" s="1706">
        <v>1.19</v>
      </c>
      <c r="C9782" s="89" t="s">
        <v>4503</v>
      </c>
      <c r="E9782" s="1705" t="s">
        <v>4266</v>
      </c>
      <c r="F9782" s="100"/>
      <c r="I9782" s="100"/>
    </row>
    <row r="9783" spans="1:9" ht="15" customHeight="1" x14ac:dyDescent="0.35">
      <c r="A9783" s="1705">
        <v>73702</v>
      </c>
      <c r="B9783" s="1706">
        <v>1.19</v>
      </c>
      <c r="C9783" s="100" t="s">
        <v>4504</v>
      </c>
      <c r="E9783" s="1705" t="s">
        <v>4266</v>
      </c>
    </row>
    <row r="9784" spans="1:9" ht="15" customHeight="1" x14ac:dyDescent="0.35">
      <c r="A9784" s="1705">
        <v>73702</v>
      </c>
      <c r="B9784" s="1706">
        <v>1.19</v>
      </c>
      <c r="C9784" s="100" t="s">
        <v>4505</v>
      </c>
      <c r="E9784" s="1705" t="s">
        <v>4266</v>
      </c>
    </row>
    <row r="9785" spans="1:9" ht="15" customHeight="1" x14ac:dyDescent="0.35">
      <c r="A9785" s="1705">
        <v>73702</v>
      </c>
      <c r="B9785" s="1706">
        <v>1.19</v>
      </c>
      <c r="C9785" s="100" t="s">
        <v>4506</v>
      </c>
      <c r="E9785" s="1705" t="s">
        <v>4266</v>
      </c>
    </row>
    <row r="9786" spans="1:9" ht="15" customHeight="1" x14ac:dyDescent="0.35">
      <c r="A9786" s="1705">
        <v>73702</v>
      </c>
      <c r="B9786" s="1706">
        <v>1.19</v>
      </c>
      <c r="C9786" s="100" t="s">
        <v>4507</v>
      </c>
      <c r="E9786" s="1705" t="s">
        <v>4266</v>
      </c>
    </row>
    <row r="9787" spans="1:9" ht="15" customHeight="1" x14ac:dyDescent="0.35">
      <c r="A9787" s="1705">
        <v>73702</v>
      </c>
      <c r="B9787" s="1706">
        <v>1.19</v>
      </c>
      <c r="C9787" s="100" t="s">
        <v>4508</v>
      </c>
      <c r="E9787" s="1705" t="s">
        <v>4266</v>
      </c>
    </row>
    <row r="9788" spans="1:9" ht="15" customHeight="1" x14ac:dyDescent="0.35">
      <c r="A9788" s="1705">
        <v>73702</v>
      </c>
      <c r="B9788" s="1706">
        <v>1.19</v>
      </c>
      <c r="C9788" s="100" t="s">
        <v>4509</v>
      </c>
      <c r="E9788" s="1705" t="s">
        <v>4266</v>
      </c>
    </row>
    <row r="9789" spans="1:9" ht="15" customHeight="1" x14ac:dyDescent="0.35">
      <c r="A9789" s="1705">
        <v>73702</v>
      </c>
      <c r="B9789" s="1706">
        <v>1.19</v>
      </c>
      <c r="C9789" s="100" t="s">
        <v>4877</v>
      </c>
      <c r="E9789" s="100" t="s">
        <v>4609</v>
      </c>
    </row>
    <row r="9790" spans="1:9" ht="15" customHeight="1" x14ac:dyDescent="0.35">
      <c r="A9790" s="1705">
        <v>73702</v>
      </c>
      <c r="B9790" s="1706">
        <v>1.19</v>
      </c>
      <c r="C9790" s="100" t="s">
        <v>4878</v>
      </c>
      <c r="E9790" s="100" t="s">
        <v>4609</v>
      </c>
    </row>
    <row r="9791" spans="1:9" ht="15" customHeight="1" x14ac:dyDescent="0.35">
      <c r="A9791" s="1705">
        <v>73702</v>
      </c>
      <c r="B9791" s="1706">
        <v>1.19</v>
      </c>
      <c r="C9791" s="100" t="s">
        <v>4879</v>
      </c>
      <c r="E9791" s="100" t="s">
        <v>4609</v>
      </c>
    </row>
    <row r="9792" spans="1:9" ht="15" customHeight="1" x14ac:dyDescent="0.35">
      <c r="A9792" s="1705">
        <v>73702</v>
      </c>
      <c r="B9792" s="1706">
        <v>1.19</v>
      </c>
      <c r="C9792" s="100" t="s">
        <v>1134</v>
      </c>
      <c r="E9792" s="100" t="s">
        <v>5155</v>
      </c>
    </row>
    <row r="9793" spans="1:9" ht="15" customHeight="1" x14ac:dyDescent="0.35">
      <c r="A9793" s="1705">
        <v>73702</v>
      </c>
      <c r="B9793" s="1706">
        <v>1.19</v>
      </c>
      <c r="C9793" s="100" t="s">
        <v>1135</v>
      </c>
      <c r="E9793" s="100" t="s">
        <v>5155</v>
      </c>
    </row>
    <row r="9794" spans="1:9" ht="15" customHeight="1" x14ac:dyDescent="0.35">
      <c r="A9794" s="1705">
        <v>73702</v>
      </c>
      <c r="B9794" s="1706">
        <v>1.19</v>
      </c>
      <c r="C9794" s="100" t="s">
        <v>5649</v>
      </c>
      <c r="E9794" s="100" t="s">
        <v>5452</v>
      </c>
    </row>
    <row r="9795" spans="1:9" ht="15" customHeight="1" x14ac:dyDescent="0.35">
      <c r="A9795" s="1705">
        <v>73702</v>
      </c>
      <c r="B9795" s="1706">
        <v>1.19</v>
      </c>
      <c r="C9795" s="100" t="s">
        <v>5650</v>
      </c>
      <c r="E9795" s="100" t="s">
        <v>5452</v>
      </c>
    </row>
    <row r="9796" spans="1:9" ht="15" customHeight="1" x14ac:dyDescent="0.35">
      <c r="A9796" s="1705">
        <v>73702</v>
      </c>
      <c r="B9796" s="1706">
        <v>1.19</v>
      </c>
      <c r="C9796" s="100" t="s">
        <v>5873</v>
      </c>
      <c r="E9796" s="100" t="s">
        <v>5695</v>
      </c>
    </row>
    <row r="9797" spans="1:9" ht="15" customHeight="1" x14ac:dyDescent="0.35">
      <c r="A9797" s="1705">
        <v>73702</v>
      </c>
      <c r="B9797" s="1706">
        <v>1.19</v>
      </c>
      <c r="C9797" s="100" t="s">
        <v>5874</v>
      </c>
      <c r="E9797" s="100" t="s">
        <v>5695</v>
      </c>
    </row>
    <row r="9798" spans="1:9" ht="15" customHeight="1" x14ac:dyDescent="0.35">
      <c r="A9798" s="1705">
        <v>73702</v>
      </c>
      <c r="B9798" s="1706">
        <v>1.19</v>
      </c>
      <c r="C9798" s="100" t="s">
        <v>8272</v>
      </c>
      <c r="E9798" s="100" t="s">
        <v>5912</v>
      </c>
    </row>
    <row r="9799" spans="1:9" ht="15" customHeight="1" x14ac:dyDescent="0.35">
      <c r="A9799" s="1705">
        <v>73702</v>
      </c>
      <c r="B9799" s="1706">
        <v>1.19</v>
      </c>
      <c r="C9799" s="100" t="s">
        <v>8273</v>
      </c>
      <c r="E9799" s="100" t="s">
        <v>5912</v>
      </c>
    </row>
    <row r="9800" spans="1:9" ht="15" customHeight="1" x14ac:dyDescent="0.35">
      <c r="A9800" s="1705">
        <v>73702</v>
      </c>
      <c r="B9800" s="1706">
        <v>1.19</v>
      </c>
      <c r="C9800" s="100" t="s">
        <v>6066</v>
      </c>
      <c r="E9800" s="100" t="s">
        <v>5923</v>
      </c>
    </row>
    <row r="9801" spans="1:9" ht="15" customHeight="1" x14ac:dyDescent="0.35">
      <c r="A9801" s="1705">
        <v>73702</v>
      </c>
      <c r="B9801" s="1706">
        <v>1.19</v>
      </c>
      <c r="C9801" s="100" t="s">
        <v>6067</v>
      </c>
      <c r="E9801" s="100" t="s">
        <v>5923</v>
      </c>
    </row>
    <row r="9802" spans="1:9" ht="15" customHeight="1" x14ac:dyDescent="0.35">
      <c r="A9802" s="1705">
        <v>73702</v>
      </c>
      <c r="B9802" s="1706">
        <v>1.19</v>
      </c>
      <c r="C9802" s="100" t="s">
        <v>6388</v>
      </c>
      <c r="E9802" s="100" t="s">
        <v>6110</v>
      </c>
    </row>
    <row r="9803" spans="1:9" ht="15" customHeight="1" x14ac:dyDescent="0.35">
      <c r="A9803" s="1705">
        <v>73702</v>
      </c>
      <c r="B9803" s="1706">
        <v>1.19</v>
      </c>
      <c r="C9803" s="100" t="s">
        <v>6389</v>
      </c>
      <c r="E9803" s="100" t="s">
        <v>6110</v>
      </c>
    </row>
    <row r="9804" spans="1:9" ht="15" customHeight="1" x14ac:dyDescent="0.35">
      <c r="A9804" s="1705">
        <v>73702</v>
      </c>
      <c r="B9804" s="1706">
        <v>1.19</v>
      </c>
      <c r="C9804" s="100" t="s">
        <v>6390</v>
      </c>
      <c r="E9804" s="100" t="s">
        <v>6110</v>
      </c>
    </row>
    <row r="9805" spans="1:9" ht="15" customHeight="1" x14ac:dyDescent="0.35">
      <c r="A9805" s="1705">
        <v>73702</v>
      </c>
      <c r="B9805" s="1706">
        <v>1.19</v>
      </c>
      <c r="C9805" s="100" t="s">
        <v>6802</v>
      </c>
      <c r="E9805" s="1705" t="s">
        <v>6737</v>
      </c>
    </row>
    <row r="9806" spans="1:9" ht="15" customHeight="1" x14ac:dyDescent="0.35">
      <c r="A9806" s="1705">
        <v>73702</v>
      </c>
      <c r="B9806" s="1706">
        <v>1.19</v>
      </c>
      <c r="C9806" s="100" t="s">
        <v>6803</v>
      </c>
      <c r="E9806" s="1705" t="s">
        <v>6737</v>
      </c>
      <c r="F9806" s="100"/>
      <c r="I9806" s="100"/>
    </row>
    <row r="9807" spans="1:9" ht="15" customHeight="1" x14ac:dyDescent="0.35">
      <c r="A9807" s="1705">
        <v>73702</v>
      </c>
      <c r="B9807" s="1706">
        <v>1.19</v>
      </c>
      <c r="C9807" s="100" t="s">
        <v>6804</v>
      </c>
      <c r="E9807" s="1705" t="s">
        <v>6737</v>
      </c>
    </row>
    <row r="9808" spans="1:9" ht="15" customHeight="1" x14ac:dyDescent="0.35">
      <c r="A9808" s="1705">
        <v>73702</v>
      </c>
      <c r="B9808" s="1706">
        <v>1.19</v>
      </c>
      <c r="C9808" s="100" t="s">
        <v>6805</v>
      </c>
      <c r="E9808" s="1705" t="s">
        <v>6737</v>
      </c>
      <c r="F9808" s="100"/>
      <c r="I9808" s="100"/>
    </row>
    <row r="9809" spans="1:5" ht="15" customHeight="1" x14ac:dyDescent="0.35">
      <c r="A9809" s="1705">
        <v>73702</v>
      </c>
      <c r="B9809" s="1706">
        <v>1.19</v>
      </c>
      <c r="C9809" s="100" t="s">
        <v>6806</v>
      </c>
      <c r="E9809" s="1705" t="s">
        <v>6737</v>
      </c>
    </row>
    <row r="9810" spans="1:5" ht="15" customHeight="1" x14ac:dyDescent="0.35">
      <c r="A9810" s="1705">
        <v>73702</v>
      </c>
      <c r="B9810" s="1706">
        <v>1.19</v>
      </c>
      <c r="C9810" s="100" t="s">
        <v>6807</v>
      </c>
      <c r="E9810" s="1705" t="s">
        <v>6737</v>
      </c>
    </row>
    <row r="9811" spans="1:5" ht="15" customHeight="1" x14ac:dyDescent="0.35">
      <c r="A9811" s="1705">
        <v>73702</v>
      </c>
      <c r="B9811" s="1706">
        <v>1.19</v>
      </c>
      <c r="C9811" s="100" t="s">
        <v>6808</v>
      </c>
      <c r="E9811" s="1705" t="s">
        <v>6737</v>
      </c>
    </row>
    <row r="9812" spans="1:5" ht="15" customHeight="1" x14ac:dyDescent="0.35">
      <c r="A9812" s="1705">
        <v>73702</v>
      </c>
      <c r="B9812" s="1706">
        <v>1.19</v>
      </c>
      <c r="C9812" s="100" t="s">
        <v>6809</v>
      </c>
      <c r="E9812" s="1705" t="s">
        <v>6737</v>
      </c>
    </row>
    <row r="9813" spans="1:5" ht="15" customHeight="1" x14ac:dyDescent="0.35">
      <c r="A9813" s="1705">
        <v>73702</v>
      </c>
      <c r="B9813" s="1706">
        <v>1.19</v>
      </c>
      <c r="C9813" s="100" t="s">
        <v>6810</v>
      </c>
      <c r="E9813" s="1705" t="s">
        <v>6737</v>
      </c>
    </row>
    <row r="9814" spans="1:5" ht="15" customHeight="1" x14ac:dyDescent="0.35">
      <c r="A9814" s="1705">
        <v>73702</v>
      </c>
      <c r="B9814" s="1706">
        <v>1.19</v>
      </c>
      <c r="C9814" s="100" t="s">
        <v>6811</v>
      </c>
      <c r="E9814" s="1705" t="s">
        <v>6737</v>
      </c>
    </row>
    <row r="9815" spans="1:5" ht="15" customHeight="1" x14ac:dyDescent="0.35">
      <c r="A9815" s="1705">
        <v>73702</v>
      </c>
      <c r="B9815" s="1706">
        <v>1.19</v>
      </c>
      <c r="C9815" s="100" t="s">
        <v>6812</v>
      </c>
      <c r="E9815" s="1705" t="s">
        <v>6737</v>
      </c>
    </row>
    <row r="9816" spans="1:5" ht="15" customHeight="1" x14ac:dyDescent="0.35">
      <c r="A9816" s="1705">
        <v>73702</v>
      </c>
      <c r="B9816" s="1706">
        <v>1.19</v>
      </c>
      <c r="C9816" s="100" t="s">
        <v>6813</v>
      </c>
      <c r="E9816" s="1705" t="s">
        <v>6737</v>
      </c>
    </row>
    <row r="9817" spans="1:5" ht="15" customHeight="1" x14ac:dyDescent="0.35">
      <c r="A9817" s="1705">
        <v>73702</v>
      </c>
      <c r="B9817" s="1706">
        <v>1.19</v>
      </c>
      <c r="C9817" s="89" t="s">
        <v>7206</v>
      </c>
      <c r="E9817" s="1705" t="s">
        <v>6965</v>
      </c>
    </row>
    <row r="9818" spans="1:5" ht="15" customHeight="1" x14ac:dyDescent="0.35">
      <c r="A9818" s="1705">
        <v>73702</v>
      </c>
      <c r="B9818" s="1706">
        <v>1.19</v>
      </c>
      <c r="C9818" s="89" t="s">
        <v>7207</v>
      </c>
      <c r="E9818" s="1705" t="s">
        <v>6965</v>
      </c>
    </row>
    <row r="9819" spans="1:5" ht="15" customHeight="1" x14ac:dyDescent="0.35">
      <c r="A9819" s="1705">
        <v>73702</v>
      </c>
      <c r="B9819" s="1706">
        <v>1.19</v>
      </c>
      <c r="C9819" s="89" t="s">
        <v>7208</v>
      </c>
      <c r="E9819" s="1705" t="s">
        <v>6965</v>
      </c>
    </row>
    <row r="9820" spans="1:5" ht="15" customHeight="1" x14ac:dyDescent="0.35">
      <c r="A9820" s="1705">
        <v>73702</v>
      </c>
      <c r="B9820" s="1706">
        <v>1.19</v>
      </c>
      <c r="C9820" s="100" t="s">
        <v>7731</v>
      </c>
      <c r="E9820" s="1705" t="s">
        <v>7428</v>
      </c>
    </row>
    <row r="9821" spans="1:5" ht="15" customHeight="1" x14ac:dyDescent="0.35">
      <c r="A9821" s="1705">
        <v>73702</v>
      </c>
      <c r="B9821" s="1706">
        <v>1.19</v>
      </c>
      <c r="C9821" s="100" t="s">
        <v>7732</v>
      </c>
      <c r="E9821" s="1705" t="s">
        <v>7428</v>
      </c>
    </row>
    <row r="9822" spans="1:5" ht="15" customHeight="1" x14ac:dyDescent="0.35">
      <c r="A9822" s="1705">
        <v>73702</v>
      </c>
      <c r="B9822" s="1706">
        <v>1.19</v>
      </c>
      <c r="C9822" s="100" t="s">
        <v>7733</v>
      </c>
      <c r="E9822" s="1705" t="s">
        <v>7428</v>
      </c>
    </row>
    <row r="9823" spans="1:5" ht="15" customHeight="1" x14ac:dyDescent="0.35">
      <c r="A9823" s="1705">
        <v>73702</v>
      </c>
      <c r="B9823" s="1706">
        <v>1.19</v>
      </c>
      <c r="C9823" s="100" t="s">
        <v>7734</v>
      </c>
      <c r="E9823" s="1705" t="s">
        <v>7428</v>
      </c>
    </row>
    <row r="9824" spans="1:5" ht="15" customHeight="1" x14ac:dyDescent="0.35">
      <c r="A9824" s="1705">
        <v>73702</v>
      </c>
      <c r="B9824" s="1706">
        <v>1.19</v>
      </c>
      <c r="C9824" s="100" t="s">
        <v>7735</v>
      </c>
      <c r="E9824" s="1705" t="s">
        <v>7428</v>
      </c>
    </row>
    <row r="9825" spans="1:5" ht="15" customHeight="1" x14ac:dyDescent="0.35">
      <c r="A9825" s="1705">
        <v>73702</v>
      </c>
      <c r="B9825" s="1706">
        <v>1.19</v>
      </c>
      <c r="C9825" s="100" t="s">
        <v>7736</v>
      </c>
      <c r="E9825" s="1705" t="s">
        <v>7428</v>
      </c>
    </row>
    <row r="9826" spans="1:5" ht="15" customHeight="1" x14ac:dyDescent="0.35">
      <c r="A9826" s="1705">
        <v>73702</v>
      </c>
      <c r="B9826" s="1706">
        <v>1.19</v>
      </c>
      <c r="C9826" s="100" t="s">
        <v>7737</v>
      </c>
      <c r="E9826" s="1705" t="s">
        <v>7428</v>
      </c>
    </row>
    <row r="9827" spans="1:5" ht="15" customHeight="1" x14ac:dyDescent="0.35">
      <c r="A9827" s="1705">
        <v>73702</v>
      </c>
      <c r="B9827" s="1706">
        <v>1.19</v>
      </c>
      <c r="C9827" s="100" t="s">
        <v>7738</v>
      </c>
      <c r="E9827" s="1705" t="s">
        <v>7428</v>
      </c>
    </row>
    <row r="9828" spans="1:5" ht="15" customHeight="1" x14ac:dyDescent="0.35">
      <c r="A9828" s="1705">
        <v>73702</v>
      </c>
      <c r="B9828" s="1706">
        <v>1.19</v>
      </c>
      <c r="C9828" s="100" t="s">
        <v>7739</v>
      </c>
      <c r="E9828" s="1705" t="s">
        <v>7428</v>
      </c>
    </row>
    <row r="9829" spans="1:5" ht="15" customHeight="1" x14ac:dyDescent="0.35">
      <c r="A9829" s="1705">
        <v>73702</v>
      </c>
      <c r="B9829" s="1706">
        <v>1.19</v>
      </c>
      <c r="C9829" s="100" t="s">
        <v>7740</v>
      </c>
      <c r="E9829" s="1705" t="s">
        <v>7428</v>
      </c>
    </row>
    <row r="9830" spans="1:5" ht="15" customHeight="1" x14ac:dyDescent="0.35">
      <c r="A9830" s="1705">
        <v>73702</v>
      </c>
      <c r="B9830" s="1706">
        <v>1.19</v>
      </c>
      <c r="C9830" s="100" t="s">
        <v>7741</v>
      </c>
      <c r="E9830" s="1705" t="s">
        <v>7428</v>
      </c>
    </row>
    <row r="9831" spans="1:5" ht="15" customHeight="1" x14ac:dyDescent="0.35">
      <c r="A9831" s="1705">
        <v>73702</v>
      </c>
      <c r="B9831" s="1706">
        <v>1.19</v>
      </c>
      <c r="C9831" s="100" t="s">
        <v>7742</v>
      </c>
      <c r="E9831" s="1705" t="s">
        <v>7428</v>
      </c>
    </row>
    <row r="9832" spans="1:5" ht="15" customHeight="1" x14ac:dyDescent="0.35">
      <c r="A9832" s="1705">
        <v>73702</v>
      </c>
      <c r="B9832" s="1706">
        <v>1.19</v>
      </c>
      <c r="C9832" s="100" t="s">
        <v>7743</v>
      </c>
      <c r="E9832" s="1705" t="s">
        <v>7428</v>
      </c>
    </row>
    <row r="9833" spans="1:5" ht="15" customHeight="1" x14ac:dyDescent="0.35">
      <c r="A9833" s="1705">
        <v>73702</v>
      </c>
      <c r="B9833" s="1706">
        <v>1.19</v>
      </c>
      <c r="C9833" s="100" t="s">
        <v>7744</v>
      </c>
      <c r="E9833" s="1705" t="s">
        <v>7428</v>
      </c>
    </row>
    <row r="9834" spans="1:5" ht="15" customHeight="1" x14ac:dyDescent="0.35">
      <c r="A9834" s="1705">
        <v>73702</v>
      </c>
      <c r="B9834" s="1706">
        <v>1.19</v>
      </c>
      <c r="C9834" s="89" t="s">
        <v>8982</v>
      </c>
      <c r="E9834" s="1705" t="s">
        <v>8689</v>
      </c>
    </row>
    <row r="9835" spans="1:5" ht="15" customHeight="1" x14ac:dyDescent="0.35">
      <c r="A9835" s="1705">
        <v>73702</v>
      </c>
      <c r="B9835" s="1706">
        <v>1.19</v>
      </c>
      <c r="C9835" s="89" t="s">
        <v>8983</v>
      </c>
      <c r="E9835" s="1705" t="s">
        <v>8689</v>
      </c>
    </row>
    <row r="9836" spans="1:5" ht="15" customHeight="1" x14ac:dyDescent="0.35">
      <c r="A9836" s="1705">
        <v>73702</v>
      </c>
      <c r="B9836" s="1706">
        <v>1.19</v>
      </c>
      <c r="C9836" s="100" t="s">
        <v>9438</v>
      </c>
      <c r="E9836" s="1738" t="s">
        <v>9126</v>
      </c>
    </row>
    <row r="9837" spans="1:5" ht="15" customHeight="1" x14ac:dyDescent="0.35">
      <c r="A9837" s="1705">
        <v>73702</v>
      </c>
      <c r="B9837" s="1706">
        <v>1.19</v>
      </c>
      <c r="C9837" s="100" t="s">
        <v>9439</v>
      </c>
      <c r="E9837" s="1738" t="s">
        <v>9126</v>
      </c>
    </row>
    <row r="9838" spans="1:5" ht="15" customHeight="1" x14ac:dyDescent="0.35">
      <c r="A9838" s="1705">
        <v>73702</v>
      </c>
      <c r="B9838" s="1706">
        <v>1.19</v>
      </c>
      <c r="C9838" s="100" t="s">
        <v>9440</v>
      </c>
      <c r="E9838" s="1738" t="s">
        <v>9126</v>
      </c>
    </row>
    <row r="9839" spans="1:5" ht="15" customHeight="1" x14ac:dyDescent="0.35">
      <c r="A9839" s="1705">
        <v>73702</v>
      </c>
      <c r="B9839" s="1706">
        <v>1.19</v>
      </c>
      <c r="C9839" s="100" t="s">
        <v>9441</v>
      </c>
      <c r="E9839" s="1738" t="s">
        <v>9126</v>
      </c>
    </row>
    <row r="9840" spans="1:5" ht="15" customHeight="1" x14ac:dyDescent="0.35">
      <c r="A9840" s="1705">
        <v>73702</v>
      </c>
      <c r="B9840" s="1706">
        <v>1.19</v>
      </c>
      <c r="C9840" s="100" t="s">
        <v>9442</v>
      </c>
      <c r="E9840" s="1738" t="s">
        <v>9126</v>
      </c>
    </row>
    <row r="9841" spans="1:9" ht="15" customHeight="1" x14ac:dyDescent="0.35">
      <c r="A9841" s="1705">
        <v>73702</v>
      </c>
      <c r="B9841" s="1706">
        <v>1.19</v>
      </c>
      <c r="C9841" s="100" t="s">
        <v>9443</v>
      </c>
      <c r="E9841" s="1738" t="s">
        <v>9126</v>
      </c>
      <c r="F9841" s="100"/>
      <c r="I9841" s="100"/>
    </row>
    <row r="9842" spans="1:9" ht="15" customHeight="1" x14ac:dyDescent="0.35">
      <c r="A9842" s="1705">
        <v>73702</v>
      </c>
      <c r="B9842" s="1706">
        <v>1.19</v>
      </c>
      <c r="C9842" s="100" t="s">
        <v>9444</v>
      </c>
      <c r="E9842" s="1738" t="s">
        <v>9126</v>
      </c>
    </row>
    <row r="9843" spans="1:9" ht="15" customHeight="1" x14ac:dyDescent="0.35">
      <c r="A9843" s="1705">
        <v>73702</v>
      </c>
      <c r="B9843" s="1706">
        <v>1.19</v>
      </c>
      <c r="C9843" s="100" t="s">
        <v>9445</v>
      </c>
      <c r="E9843" s="1738" t="s">
        <v>9126</v>
      </c>
    </row>
    <row r="9844" spans="1:9" ht="15" customHeight="1" x14ac:dyDescent="0.35">
      <c r="A9844" s="1705">
        <v>73702</v>
      </c>
      <c r="B9844" s="1706">
        <v>1.19</v>
      </c>
      <c r="C9844" s="100" t="s">
        <v>9446</v>
      </c>
      <c r="E9844" s="1738" t="s">
        <v>9126</v>
      </c>
    </row>
    <row r="9845" spans="1:9" ht="15" customHeight="1" x14ac:dyDescent="0.35">
      <c r="A9845" s="1705">
        <v>73702</v>
      </c>
      <c r="B9845" s="1706">
        <v>1.19</v>
      </c>
      <c r="C9845" s="100" t="s">
        <v>9447</v>
      </c>
      <c r="E9845" s="1738" t="s">
        <v>9126</v>
      </c>
    </row>
    <row r="9846" spans="1:9" ht="15" customHeight="1" x14ac:dyDescent="0.35">
      <c r="A9846" s="1705">
        <v>73702</v>
      </c>
      <c r="B9846" s="1706">
        <v>1.19</v>
      </c>
      <c r="C9846" s="100" t="s">
        <v>9438</v>
      </c>
      <c r="E9846" s="1705" t="s">
        <v>9583</v>
      </c>
    </row>
    <row r="9847" spans="1:9" ht="15" customHeight="1" x14ac:dyDescent="0.35">
      <c r="A9847" s="1705">
        <v>73702</v>
      </c>
      <c r="B9847" s="1706">
        <v>1.19</v>
      </c>
      <c r="C9847" s="100" t="s">
        <v>9991</v>
      </c>
      <c r="E9847" s="1705" t="s">
        <v>9583</v>
      </c>
    </row>
    <row r="9848" spans="1:9" ht="15" customHeight="1" x14ac:dyDescent="0.35">
      <c r="A9848" s="1705">
        <v>73702</v>
      </c>
      <c r="B9848" s="1706">
        <v>1.19</v>
      </c>
      <c r="C9848" s="100" t="s">
        <v>9992</v>
      </c>
      <c r="E9848" s="1705" t="s">
        <v>9583</v>
      </c>
      <c r="F9848" s="100"/>
      <c r="I9848" s="100"/>
    </row>
    <row r="9849" spans="1:9" ht="15" customHeight="1" x14ac:dyDescent="0.35">
      <c r="A9849" s="1705">
        <v>73702</v>
      </c>
      <c r="B9849" s="1706">
        <v>1.19</v>
      </c>
      <c r="C9849" s="100" t="s">
        <v>9993</v>
      </c>
      <c r="E9849" s="1705" t="s">
        <v>9583</v>
      </c>
    </row>
    <row r="9850" spans="1:9" ht="15" customHeight="1" x14ac:dyDescent="0.35">
      <c r="A9850" s="1705">
        <v>73702</v>
      </c>
      <c r="B9850" s="1706">
        <v>1.19</v>
      </c>
      <c r="C9850" s="100" t="s">
        <v>9994</v>
      </c>
      <c r="E9850" s="1705" t="s">
        <v>9583</v>
      </c>
    </row>
    <row r="9851" spans="1:9" ht="15" customHeight="1" x14ac:dyDescent="0.35">
      <c r="A9851" s="1705">
        <v>73702</v>
      </c>
      <c r="B9851" s="1706">
        <v>1.19</v>
      </c>
      <c r="C9851" s="100" t="s">
        <v>9995</v>
      </c>
      <c r="E9851" s="1705" t="s">
        <v>9583</v>
      </c>
    </row>
    <row r="9852" spans="1:9" ht="15" customHeight="1" x14ac:dyDescent="0.35">
      <c r="A9852" s="1705">
        <v>73702</v>
      </c>
      <c r="B9852" s="1706">
        <v>1.19</v>
      </c>
      <c r="C9852" s="100" t="s">
        <v>9996</v>
      </c>
      <c r="E9852" s="1705" t="s">
        <v>9583</v>
      </c>
    </row>
    <row r="9853" spans="1:9" ht="15" customHeight="1" x14ac:dyDescent="0.35">
      <c r="A9853" s="1705">
        <v>73702</v>
      </c>
      <c r="B9853" s="1706">
        <v>1.19</v>
      </c>
      <c r="C9853" s="100" t="s">
        <v>9997</v>
      </c>
      <c r="E9853" s="1705" t="s">
        <v>9583</v>
      </c>
    </row>
    <row r="9854" spans="1:9" ht="15" customHeight="1" x14ac:dyDescent="0.35">
      <c r="A9854" s="1705">
        <v>73702</v>
      </c>
      <c r="B9854" s="1706">
        <v>1.19</v>
      </c>
      <c r="C9854" s="100" t="s">
        <v>9998</v>
      </c>
      <c r="E9854" s="1705" t="s">
        <v>9583</v>
      </c>
    </row>
    <row r="9855" spans="1:9" ht="15" customHeight="1" x14ac:dyDescent="0.35">
      <c r="A9855" s="1705">
        <v>73702</v>
      </c>
      <c r="B9855" s="1706">
        <v>1.19</v>
      </c>
      <c r="C9855" s="100" t="s">
        <v>9999</v>
      </c>
      <c r="E9855" s="1705" t="s">
        <v>9583</v>
      </c>
    </row>
    <row r="9856" spans="1:9" ht="15" customHeight="1" x14ac:dyDescent="0.35">
      <c r="A9856" s="1705">
        <v>73702</v>
      </c>
      <c r="B9856" s="1706">
        <v>1.19</v>
      </c>
      <c r="C9856" s="100" t="s">
        <v>10000</v>
      </c>
      <c r="E9856" s="1705" t="s">
        <v>9583</v>
      </c>
    </row>
    <row r="9857" spans="1:9" ht="15" customHeight="1" x14ac:dyDescent="0.35">
      <c r="A9857" s="1705">
        <v>73702</v>
      </c>
      <c r="B9857" s="1706">
        <v>1.19</v>
      </c>
      <c r="C9857" s="100" t="s">
        <v>10001</v>
      </c>
      <c r="E9857" s="1705" t="s">
        <v>9583</v>
      </c>
    </row>
    <row r="9858" spans="1:9" ht="15" customHeight="1" x14ac:dyDescent="0.35">
      <c r="A9858" s="1705">
        <v>73702</v>
      </c>
      <c r="B9858" s="1706">
        <v>1.19</v>
      </c>
      <c r="C9858" s="100" t="s">
        <v>10002</v>
      </c>
      <c r="E9858" s="1705" t="s">
        <v>9583</v>
      </c>
      <c r="F9858" s="100"/>
      <c r="I9858" s="100"/>
    </row>
    <row r="9859" spans="1:9" ht="15" customHeight="1" x14ac:dyDescent="0.35">
      <c r="A9859" s="1705">
        <v>73702</v>
      </c>
      <c r="B9859" s="1706">
        <v>1.19</v>
      </c>
      <c r="C9859" s="100" t="s">
        <v>10003</v>
      </c>
      <c r="E9859" s="1705" t="s">
        <v>9583</v>
      </c>
    </row>
    <row r="9860" spans="1:9" ht="15" customHeight="1" x14ac:dyDescent="0.35">
      <c r="A9860" s="1705">
        <v>73702</v>
      </c>
      <c r="B9860" s="1706">
        <v>1.19</v>
      </c>
      <c r="C9860" s="100" t="s">
        <v>10004</v>
      </c>
      <c r="E9860" s="1705" t="s">
        <v>9583</v>
      </c>
    </row>
    <row r="9861" spans="1:9" ht="15" customHeight="1" x14ac:dyDescent="0.35">
      <c r="A9861" s="1705">
        <v>73702</v>
      </c>
      <c r="B9861" s="1706">
        <v>1.19</v>
      </c>
      <c r="C9861" s="1705" t="s">
        <v>11145</v>
      </c>
      <c r="E9861" s="1705" t="s">
        <v>10273</v>
      </c>
    </row>
    <row r="9862" spans="1:9" ht="15" customHeight="1" x14ac:dyDescent="0.35">
      <c r="A9862" s="1705">
        <v>73702</v>
      </c>
      <c r="B9862" s="1706">
        <v>1.19</v>
      </c>
      <c r="C9862" s="1705" t="s">
        <v>11146</v>
      </c>
      <c r="E9862" s="1705" t="s">
        <v>10273</v>
      </c>
    </row>
    <row r="9863" spans="1:9" ht="15" customHeight="1" x14ac:dyDescent="0.35">
      <c r="A9863" s="1705">
        <v>73702</v>
      </c>
      <c r="B9863" s="1706">
        <v>1.19</v>
      </c>
      <c r="C9863" s="100" t="s">
        <v>12298</v>
      </c>
      <c r="E9863" s="100" t="s">
        <v>12088</v>
      </c>
    </row>
    <row r="9864" spans="1:9" ht="15" customHeight="1" x14ac:dyDescent="0.35">
      <c r="A9864" s="1705">
        <v>73702</v>
      </c>
      <c r="B9864" s="1706">
        <v>1.19</v>
      </c>
      <c r="C9864" s="100" t="s">
        <v>12299</v>
      </c>
      <c r="E9864" s="100" t="s">
        <v>12088</v>
      </c>
    </row>
    <row r="9865" spans="1:9" ht="15" customHeight="1" x14ac:dyDescent="0.35">
      <c r="A9865" s="1705">
        <v>73702</v>
      </c>
      <c r="B9865" s="1706">
        <v>1.19</v>
      </c>
      <c r="C9865" s="100" t="s">
        <v>12300</v>
      </c>
      <c r="E9865" s="100" t="s">
        <v>12088</v>
      </c>
    </row>
    <row r="9866" spans="1:9" ht="15" customHeight="1" x14ac:dyDescent="0.35">
      <c r="A9866" s="1705">
        <v>73702</v>
      </c>
      <c r="B9866" s="1706">
        <v>1.19</v>
      </c>
      <c r="C9866" s="100" t="s">
        <v>12301</v>
      </c>
      <c r="E9866" s="100" t="s">
        <v>12088</v>
      </c>
    </row>
    <row r="9867" spans="1:9" ht="15" customHeight="1" x14ac:dyDescent="0.35">
      <c r="A9867" s="1705">
        <v>73702</v>
      </c>
      <c r="B9867" s="1706">
        <v>1.19</v>
      </c>
      <c r="C9867" s="100" t="s">
        <v>12302</v>
      </c>
      <c r="E9867" s="100" t="s">
        <v>12088</v>
      </c>
    </row>
    <row r="9868" spans="1:9" ht="15" customHeight="1" x14ac:dyDescent="0.35">
      <c r="A9868" s="1705">
        <v>73702</v>
      </c>
      <c r="B9868" s="1706">
        <v>1.19</v>
      </c>
      <c r="C9868" s="100" t="s">
        <v>12303</v>
      </c>
      <c r="E9868" s="100" t="s">
        <v>12088</v>
      </c>
    </row>
    <row r="9869" spans="1:9" ht="15" customHeight="1" x14ac:dyDescent="0.35">
      <c r="A9869" s="1705">
        <v>73702</v>
      </c>
      <c r="B9869" s="1706">
        <v>1.19</v>
      </c>
      <c r="C9869" s="100" t="s">
        <v>12304</v>
      </c>
      <c r="E9869" s="100" t="s">
        <v>12088</v>
      </c>
    </row>
    <row r="9870" spans="1:9" ht="15" customHeight="1" x14ac:dyDescent="0.35">
      <c r="A9870" s="1705">
        <v>73702</v>
      </c>
      <c r="B9870" s="1706">
        <v>1.19</v>
      </c>
      <c r="C9870" s="100" t="s">
        <v>12305</v>
      </c>
      <c r="E9870" s="100" t="s">
        <v>12088</v>
      </c>
    </row>
    <row r="9871" spans="1:9" ht="15" customHeight="1" x14ac:dyDescent="0.35">
      <c r="A9871" s="1705">
        <v>73702</v>
      </c>
      <c r="B9871" s="1706">
        <v>1.19</v>
      </c>
      <c r="C9871" s="100" t="s">
        <v>12306</v>
      </c>
      <c r="E9871" s="100" t="s">
        <v>12088</v>
      </c>
    </row>
    <row r="9872" spans="1:9" ht="15" customHeight="1" x14ac:dyDescent="0.35">
      <c r="A9872" s="1705">
        <v>73702</v>
      </c>
      <c r="B9872" s="1706">
        <v>1.19</v>
      </c>
      <c r="C9872" s="100" t="s">
        <v>12307</v>
      </c>
      <c r="E9872" s="100" t="s">
        <v>12088</v>
      </c>
    </row>
    <row r="9873" spans="1:9" ht="15" customHeight="1" x14ac:dyDescent="0.35">
      <c r="A9873" s="1705">
        <v>73702</v>
      </c>
      <c r="B9873" s="1706">
        <v>1.19</v>
      </c>
      <c r="C9873" s="100" t="s">
        <v>12308</v>
      </c>
      <c r="E9873" s="100" t="s">
        <v>12088</v>
      </c>
    </row>
    <row r="9874" spans="1:9" ht="15" customHeight="1" x14ac:dyDescent="0.35">
      <c r="A9874" s="1705">
        <v>73702</v>
      </c>
      <c r="B9874" s="1706">
        <v>1.19</v>
      </c>
      <c r="C9874" s="100" t="s">
        <v>12309</v>
      </c>
      <c r="E9874" s="100" t="s">
        <v>12088</v>
      </c>
    </row>
    <row r="9875" spans="1:9" ht="15" customHeight="1" x14ac:dyDescent="0.35">
      <c r="A9875" s="1705">
        <v>73702</v>
      </c>
      <c r="B9875" s="1706">
        <v>1.19</v>
      </c>
      <c r="C9875" s="100" t="s">
        <v>12310</v>
      </c>
      <c r="E9875" s="100" t="s">
        <v>12088</v>
      </c>
    </row>
    <row r="9876" spans="1:9" ht="15" customHeight="1" x14ac:dyDescent="0.35">
      <c r="A9876" s="1705">
        <v>73702</v>
      </c>
      <c r="B9876" s="1706">
        <v>1.19</v>
      </c>
      <c r="C9876" s="100" t="s">
        <v>12311</v>
      </c>
      <c r="E9876" s="100" t="s">
        <v>12088</v>
      </c>
    </row>
    <row r="9877" spans="1:9" ht="15" customHeight="1" x14ac:dyDescent="0.35">
      <c r="A9877" s="1705">
        <v>73702</v>
      </c>
      <c r="B9877" s="1706">
        <v>1.19</v>
      </c>
      <c r="C9877" s="100" t="s">
        <v>12312</v>
      </c>
      <c r="E9877" s="100" t="s">
        <v>12088</v>
      </c>
      <c r="F9877" s="100"/>
      <c r="I9877" s="100"/>
    </row>
    <row r="9878" spans="1:9" ht="15" customHeight="1" x14ac:dyDescent="0.35">
      <c r="A9878" s="1705">
        <v>73702</v>
      </c>
      <c r="B9878" s="1706">
        <v>1.19</v>
      </c>
      <c r="C9878" s="100" t="s">
        <v>12313</v>
      </c>
      <c r="E9878" s="100" t="s">
        <v>12088</v>
      </c>
    </row>
    <row r="9879" spans="1:9" ht="15" customHeight="1" x14ac:dyDescent="0.35">
      <c r="A9879" s="1705">
        <v>73702</v>
      </c>
      <c r="B9879" s="1706">
        <v>1.19</v>
      </c>
      <c r="C9879" s="1705" t="s">
        <v>13050</v>
      </c>
      <c r="E9879" s="1705" t="s">
        <v>12542</v>
      </c>
    </row>
    <row r="9880" spans="1:9" ht="15" customHeight="1" x14ac:dyDescent="0.35">
      <c r="A9880" s="1705">
        <v>73702</v>
      </c>
      <c r="B9880" s="1706">
        <v>1.19</v>
      </c>
      <c r="C9880" s="1705" t="s">
        <v>13051</v>
      </c>
      <c r="E9880" s="1705" t="s">
        <v>12542</v>
      </c>
    </row>
    <row r="9881" spans="1:9" ht="15" customHeight="1" x14ac:dyDescent="0.35">
      <c r="A9881" s="1705">
        <v>73702</v>
      </c>
      <c r="B9881" s="1706">
        <v>1.19</v>
      </c>
      <c r="C9881" s="100" t="s">
        <v>13052</v>
      </c>
      <c r="E9881" s="1705" t="s">
        <v>12542</v>
      </c>
    </row>
    <row r="9882" spans="1:9" ht="15" customHeight="1" x14ac:dyDescent="0.35">
      <c r="A9882" s="1705">
        <v>73702</v>
      </c>
      <c r="B9882" s="1706">
        <v>1.19</v>
      </c>
      <c r="C9882" s="100" t="s">
        <v>13053</v>
      </c>
      <c r="E9882" s="1705" t="s">
        <v>12542</v>
      </c>
    </row>
    <row r="9883" spans="1:9" ht="15" customHeight="1" x14ac:dyDescent="0.35">
      <c r="A9883" s="1705">
        <v>73702</v>
      </c>
      <c r="B9883" s="1706">
        <v>1.19</v>
      </c>
      <c r="C9883" s="100" t="s">
        <v>13054</v>
      </c>
      <c r="E9883" s="1705" t="s">
        <v>12542</v>
      </c>
    </row>
    <row r="9884" spans="1:9" ht="15" customHeight="1" x14ac:dyDescent="0.35">
      <c r="A9884" s="1705">
        <v>73702</v>
      </c>
      <c r="B9884" s="1706">
        <v>1.19</v>
      </c>
      <c r="C9884" s="100" t="s">
        <v>13055</v>
      </c>
      <c r="E9884" s="1705" t="s">
        <v>12542</v>
      </c>
    </row>
    <row r="9885" spans="1:9" ht="15" customHeight="1" x14ac:dyDescent="0.35">
      <c r="A9885" s="1705">
        <v>73702</v>
      </c>
      <c r="B9885" s="1706">
        <v>1.19</v>
      </c>
      <c r="C9885" s="100" t="s">
        <v>13056</v>
      </c>
      <c r="E9885" s="1705" t="s">
        <v>12542</v>
      </c>
    </row>
    <row r="9886" spans="1:9" ht="15" customHeight="1" x14ac:dyDescent="0.35">
      <c r="A9886" s="1705">
        <v>73702</v>
      </c>
      <c r="B9886" s="1706">
        <v>1.19</v>
      </c>
      <c r="C9886" s="100" t="s">
        <v>13057</v>
      </c>
      <c r="E9886" s="1705" t="s">
        <v>12542</v>
      </c>
    </row>
    <row r="9887" spans="1:9" ht="15" customHeight="1" x14ac:dyDescent="0.35">
      <c r="A9887" s="1705">
        <v>73702</v>
      </c>
      <c r="B9887" s="1706">
        <v>1.19</v>
      </c>
      <c r="C9887" s="100" t="s">
        <v>13058</v>
      </c>
      <c r="E9887" s="1705" t="s">
        <v>12542</v>
      </c>
    </row>
    <row r="9888" spans="1:9" ht="15" customHeight="1" x14ac:dyDescent="0.35">
      <c r="A9888" s="1705">
        <v>73702</v>
      </c>
      <c r="B9888" s="1706">
        <v>1.19</v>
      </c>
      <c r="C9888" s="100" t="s">
        <v>13059</v>
      </c>
      <c r="E9888" s="1705" t="s">
        <v>12542</v>
      </c>
    </row>
    <row r="9889" spans="1:5" ht="15" customHeight="1" x14ac:dyDescent="0.35">
      <c r="A9889" s="1705">
        <v>73702</v>
      </c>
      <c r="B9889" s="1706">
        <v>1.19</v>
      </c>
      <c r="C9889" s="100" t="s">
        <v>13060</v>
      </c>
      <c r="E9889" s="1705" t="s">
        <v>12542</v>
      </c>
    </row>
    <row r="9890" spans="1:5" ht="15" customHeight="1" x14ac:dyDescent="0.35">
      <c r="A9890" s="1705">
        <v>73702</v>
      </c>
      <c r="B9890" s="1706">
        <v>1.19</v>
      </c>
      <c r="C9890" s="100" t="s">
        <v>13061</v>
      </c>
      <c r="E9890" s="1705" t="s">
        <v>12542</v>
      </c>
    </row>
    <row r="9891" spans="1:5" ht="15" customHeight="1" x14ac:dyDescent="0.35">
      <c r="A9891" s="1705">
        <v>73702</v>
      </c>
      <c r="B9891" s="1706">
        <v>1.19</v>
      </c>
      <c r="C9891" s="100" t="s">
        <v>13062</v>
      </c>
      <c r="E9891" s="1705" t="s">
        <v>12542</v>
      </c>
    </row>
    <row r="9892" spans="1:5" ht="15" customHeight="1" x14ac:dyDescent="0.35">
      <c r="A9892" s="1705">
        <v>73702</v>
      </c>
      <c r="B9892" s="1706">
        <v>1.19</v>
      </c>
      <c r="C9892" s="100" t="s">
        <v>13063</v>
      </c>
      <c r="E9892" s="1705" t="s">
        <v>12542</v>
      </c>
    </row>
    <row r="9893" spans="1:5" ht="15" customHeight="1" x14ac:dyDescent="0.35">
      <c r="A9893" s="1705">
        <v>73702</v>
      </c>
      <c r="B9893" s="1706">
        <v>1.19</v>
      </c>
      <c r="C9893" s="89" t="s">
        <v>13064</v>
      </c>
      <c r="E9893" s="1705" t="s">
        <v>12542</v>
      </c>
    </row>
    <row r="9894" spans="1:5" ht="15" customHeight="1" x14ac:dyDescent="0.35">
      <c r="A9894" s="1705">
        <v>73702</v>
      </c>
      <c r="B9894" s="1706">
        <v>1.19</v>
      </c>
      <c r="C9894" s="89" t="s">
        <v>13065</v>
      </c>
      <c r="E9894" s="1705" t="s">
        <v>12542</v>
      </c>
    </row>
    <row r="9895" spans="1:5" ht="15" customHeight="1" x14ac:dyDescent="0.35">
      <c r="A9895" s="1705">
        <v>73702</v>
      </c>
      <c r="B9895" s="1706">
        <v>1.19</v>
      </c>
      <c r="C9895" s="89" t="s">
        <v>13066</v>
      </c>
      <c r="E9895" s="1705" t="s">
        <v>12542</v>
      </c>
    </row>
    <row r="9896" spans="1:5" ht="15" customHeight="1" x14ac:dyDescent="0.35">
      <c r="A9896" s="1705">
        <v>73702</v>
      </c>
      <c r="B9896" s="1706">
        <v>1.19</v>
      </c>
      <c r="C9896" s="100" t="s">
        <v>4046</v>
      </c>
      <c r="E9896" s="1705" t="s">
        <v>13383</v>
      </c>
    </row>
    <row r="9897" spans="1:5" ht="15" customHeight="1" x14ac:dyDescent="0.35">
      <c r="A9897" s="1705">
        <v>73702</v>
      </c>
      <c r="B9897" s="1706">
        <v>1.19</v>
      </c>
      <c r="C9897" s="100" t="s">
        <v>4047</v>
      </c>
      <c r="E9897" s="1705" t="s">
        <v>13383</v>
      </c>
    </row>
    <row r="9898" spans="1:5" ht="15" customHeight="1" x14ac:dyDescent="0.35">
      <c r="A9898" s="1705">
        <v>73702</v>
      </c>
      <c r="B9898" s="1706">
        <v>1.19</v>
      </c>
      <c r="C9898" s="100" t="s">
        <v>13771</v>
      </c>
      <c r="E9898" s="1705" t="s">
        <v>13580</v>
      </c>
    </row>
    <row r="9899" spans="1:5" ht="15" customHeight="1" x14ac:dyDescent="0.35">
      <c r="A9899" s="1705">
        <v>73702</v>
      </c>
      <c r="B9899" s="1706">
        <v>1.19</v>
      </c>
      <c r="C9899" s="100" t="s">
        <v>13772</v>
      </c>
      <c r="E9899" s="1705" t="s">
        <v>13580</v>
      </c>
    </row>
    <row r="9900" spans="1:5" ht="15" customHeight="1" x14ac:dyDescent="0.35">
      <c r="A9900" s="1705">
        <v>73706</v>
      </c>
      <c r="B9900" s="1706">
        <v>1.85</v>
      </c>
      <c r="C9900" s="100" t="s">
        <v>2968</v>
      </c>
      <c r="E9900" s="1705" t="s">
        <v>19</v>
      </c>
    </row>
    <row r="9901" spans="1:5" ht="15" customHeight="1" x14ac:dyDescent="0.35">
      <c r="A9901" s="1705">
        <v>73706</v>
      </c>
      <c r="B9901" s="1706">
        <v>1.85</v>
      </c>
      <c r="C9901" s="100" t="s">
        <v>2969</v>
      </c>
      <c r="E9901" s="1705" t="s">
        <v>19</v>
      </c>
    </row>
    <row r="9902" spans="1:5" ht="15.65" customHeight="1" x14ac:dyDescent="0.35">
      <c r="A9902" s="1705">
        <v>73706</v>
      </c>
      <c r="B9902" s="1706">
        <v>1.85</v>
      </c>
      <c r="C9902" s="100" t="s">
        <v>2970</v>
      </c>
      <c r="E9902" s="1705" t="s">
        <v>19</v>
      </c>
    </row>
    <row r="9903" spans="1:5" ht="15" customHeight="1" x14ac:dyDescent="0.35">
      <c r="A9903" s="1705">
        <v>73706</v>
      </c>
      <c r="B9903" s="1706">
        <v>1.85</v>
      </c>
      <c r="C9903" s="100" t="s">
        <v>2971</v>
      </c>
      <c r="E9903" s="1705" t="s">
        <v>19</v>
      </c>
    </row>
    <row r="9904" spans="1:5" ht="15" customHeight="1" x14ac:dyDescent="0.35">
      <c r="A9904" s="1705">
        <v>73706</v>
      </c>
      <c r="B9904" s="1706">
        <v>1.85</v>
      </c>
      <c r="C9904" s="100" t="s">
        <v>2972</v>
      </c>
      <c r="E9904" s="1705" t="s">
        <v>19</v>
      </c>
    </row>
    <row r="9905" spans="1:9" ht="15" customHeight="1" x14ac:dyDescent="0.35">
      <c r="A9905" s="1705">
        <v>73706</v>
      </c>
      <c r="B9905" s="1706">
        <v>1.85</v>
      </c>
      <c r="C9905" s="100" t="s">
        <v>2973</v>
      </c>
      <c r="E9905" s="1705" t="s">
        <v>19</v>
      </c>
    </row>
    <row r="9906" spans="1:9" ht="15" customHeight="1" x14ac:dyDescent="0.35">
      <c r="A9906" s="1705">
        <v>73706</v>
      </c>
      <c r="B9906" s="1706">
        <v>1.85</v>
      </c>
      <c r="C9906" s="1705" t="s">
        <v>31</v>
      </c>
      <c r="E9906" s="1705" t="s">
        <v>19</v>
      </c>
    </row>
    <row r="9907" spans="1:9" ht="15" customHeight="1" x14ac:dyDescent="0.35">
      <c r="A9907" s="1705">
        <v>73706</v>
      </c>
      <c r="B9907" s="1706">
        <v>1.85</v>
      </c>
      <c r="C9907" s="100" t="s">
        <v>32</v>
      </c>
      <c r="E9907" s="1705" t="s">
        <v>19</v>
      </c>
    </row>
    <row r="9908" spans="1:9" ht="15" customHeight="1" x14ac:dyDescent="0.35">
      <c r="A9908" s="1705">
        <v>73706</v>
      </c>
      <c r="B9908" s="1706">
        <v>1.85</v>
      </c>
      <c r="C9908" s="100" t="s">
        <v>32</v>
      </c>
      <c r="E9908" s="1705" t="s">
        <v>19</v>
      </c>
    </row>
    <row r="9909" spans="1:9" ht="15" customHeight="1" x14ac:dyDescent="0.35">
      <c r="A9909" s="1705">
        <v>73706</v>
      </c>
      <c r="B9909" s="1706">
        <v>1.85</v>
      </c>
      <c r="C9909" s="100" t="s">
        <v>170</v>
      </c>
      <c r="E9909" s="1705" t="s">
        <v>39</v>
      </c>
    </row>
    <row r="9910" spans="1:9" ht="15" customHeight="1" x14ac:dyDescent="0.35">
      <c r="A9910" s="1705">
        <v>73706</v>
      </c>
      <c r="B9910" s="1706">
        <v>1.85</v>
      </c>
      <c r="C9910" s="100" t="s">
        <v>1749</v>
      </c>
      <c r="E9910" s="1705" t="s">
        <v>875</v>
      </c>
    </row>
    <row r="9911" spans="1:9" ht="15" customHeight="1" x14ac:dyDescent="0.35">
      <c r="A9911" s="1705">
        <v>73706</v>
      </c>
      <c r="B9911" s="1706">
        <v>1.85</v>
      </c>
      <c r="C9911" s="100" t="s">
        <v>8650</v>
      </c>
      <c r="E9911" s="1705" t="s">
        <v>875</v>
      </c>
    </row>
    <row r="9912" spans="1:9" ht="15" customHeight="1" x14ac:dyDescent="0.35">
      <c r="A9912" s="1705">
        <v>73706</v>
      </c>
      <c r="B9912" s="1706">
        <v>1.85</v>
      </c>
      <c r="C9912" s="100" t="s">
        <v>8651</v>
      </c>
      <c r="E9912" s="1705" t="s">
        <v>875</v>
      </c>
    </row>
    <row r="9913" spans="1:9" ht="15" customHeight="1" x14ac:dyDescent="0.35">
      <c r="A9913" s="1705">
        <v>73706</v>
      </c>
      <c r="B9913" s="1706">
        <v>1.85</v>
      </c>
      <c r="C9913" s="100" t="s">
        <v>1219</v>
      </c>
      <c r="E9913" s="1705" t="s">
        <v>879</v>
      </c>
    </row>
    <row r="9914" spans="1:9" ht="15" customHeight="1" x14ac:dyDescent="0.35">
      <c r="A9914" s="1705">
        <v>73706</v>
      </c>
      <c r="B9914" s="1706">
        <v>1.85</v>
      </c>
      <c r="C9914" s="100" t="s">
        <v>1427</v>
      </c>
      <c r="E9914" s="1705" t="s">
        <v>1280</v>
      </c>
    </row>
    <row r="9915" spans="1:9" ht="15" customHeight="1" x14ac:dyDescent="0.35">
      <c r="A9915" s="1705">
        <v>73706</v>
      </c>
      <c r="B9915" s="1706">
        <v>1.85</v>
      </c>
      <c r="C9915" s="100" t="s">
        <v>2164</v>
      </c>
      <c r="E9915" s="1705" t="s">
        <v>1755</v>
      </c>
    </row>
    <row r="9916" spans="1:9" ht="15" customHeight="1" x14ac:dyDescent="0.35">
      <c r="A9916" s="1705">
        <v>73706</v>
      </c>
      <c r="B9916" s="1706">
        <v>1.85</v>
      </c>
      <c r="C9916" s="100" t="s">
        <v>2165</v>
      </c>
      <c r="E9916" s="1705" t="s">
        <v>1755</v>
      </c>
      <c r="F9916" s="100"/>
      <c r="I9916" s="100"/>
    </row>
    <row r="9917" spans="1:9" ht="15" customHeight="1" x14ac:dyDescent="0.35">
      <c r="A9917" s="1705">
        <v>73706</v>
      </c>
      <c r="B9917" s="1706">
        <v>1.85</v>
      </c>
      <c r="C9917" s="100" t="s">
        <v>3651</v>
      </c>
      <c r="E9917" s="1705" t="s">
        <v>2994</v>
      </c>
    </row>
    <row r="9918" spans="1:9" ht="15" customHeight="1" x14ac:dyDescent="0.35">
      <c r="A9918" s="1705">
        <v>73706</v>
      </c>
      <c r="B9918" s="1706">
        <v>1.85</v>
      </c>
      <c r="C9918" s="100" t="s">
        <v>3652</v>
      </c>
      <c r="E9918" s="1705" t="s">
        <v>2994</v>
      </c>
    </row>
    <row r="9919" spans="1:9" ht="15" customHeight="1" x14ac:dyDescent="0.35">
      <c r="A9919" s="1705">
        <v>73706</v>
      </c>
      <c r="B9919" s="1706">
        <v>1.85</v>
      </c>
      <c r="C9919" s="100" t="s">
        <v>3653</v>
      </c>
      <c r="E9919" s="1705" t="s">
        <v>2994</v>
      </c>
    </row>
    <row r="9920" spans="1:9" ht="15" customHeight="1" x14ac:dyDescent="0.35">
      <c r="A9920" s="1705">
        <v>73706</v>
      </c>
      <c r="B9920" s="1706">
        <v>1.85</v>
      </c>
      <c r="C9920" s="100" t="s">
        <v>4562</v>
      </c>
      <c r="E9920" s="1705" t="s">
        <v>4266</v>
      </c>
    </row>
    <row r="9921" spans="1:5" ht="15" customHeight="1" x14ac:dyDescent="0.35">
      <c r="A9921" s="1705">
        <v>73706</v>
      </c>
      <c r="B9921" s="1706">
        <v>1.85</v>
      </c>
      <c r="C9921" s="100" t="s">
        <v>4563</v>
      </c>
      <c r="E9921" s="1705" t="s">
        <v>4266</v>
      </c>
    </row>
    <row r="9922" spans="1:5" ht="15" customHeight="1" x14ac:dyDescent="0.35">
      <c r="A9922" s="1705">
        <v>73706</v>
      </c>
      <c r="B9922" s="1706">
        <v>1.85</v>
      </c>
      <c r="C9922" s="100" t="s">
        <v>5413</v>
      </c>
      <c r="E9922" s="100" t="s">
        <v>5155</v>
      </c>
    </row>
    <row r="9923" spans="1:5" ht="15" customHeight="1" x14ac:dyDescent="0.35">
      <c r="A9923" s="1705">
        <v>73706</v>
      </c>
      <c r="B9923" s="1706">
        <v>1.85</v>
      </c>
      <c r="C9923" s="100" t="s">
        <v>5414</v>
      </c>
      <c r="E9923" s="100" t="s">
        <v>5155</v>
      </c>
    </row>
    <row r="9924" spans="1:5" ht="15" customHeight="1" x14ac:dyDescent="0.35">
      <c r="A9924" s="1705">
        <v>73706</v>
      </c>
      <c r="B9924" s="1706">
        <v>1.85</v>
      </c>
      <c r="C9924" s="100" t="s">
        <v>5916</v>
      </c>
      <c r="E9924" s="1705" t="s">
        <v>5912</v>
      </c>
    </row>
    <row r="9925" spans="1:5" ht="15" customHeight="1" x14ac:dyDescent="0.35">
      <c r="A9925" s="1705">
        <v>73706</v>
      </c>
      <c r="B9925" s="1706">
        <v>1.85</v>
      </c>
      <c r="C9925" s="100" t="s">
        <v>5917</v>
      </c>
      <c r="E9925" s="1705" t="s">
        <v>5912</v>
      </c>
    </row>
    <row r="9926" spans="1:5" ht="15" customHeight="1" x14ac:dyDescent="0.35">
      <c r="A9926" s="1705">
        <v>73706</v>
      </c>
      <c r="B9926" s="1706">
        <v>1.85</v>
      </c>
      <c r="C9926" s="100" t="s">
        <v>6104</v>
      </c>
      <c r="E9926" s="100" t="s">
        <v>5923</v>
      </c>
    </row>
    <row r="9927" spans="1:5" ht="15" customHeight="1" x14ac:dyDescent="0.35">
      <c r="A9927" s="1705">
        <v>73706</v>
      </c>
      <c r="B9927" s="1706">
        <v>1.85</v>
      </c>
      <c r="C9927" s="100" t="s">
        <v>6715</v>
      </c>
      <c r="E9927" s="1705" t="s">
        <v>6556</v>
      </c>
    </row>
    <row r="9928" spans="1:5" ht="15" customHeight="1" x14ac:dyDescent="0.35">
      <c r="A9928" s="1738">
        <v>73706</v>
      </c>
      <c r="B9928" s="1739">
        <v>1.85</v>
      </c>
      <c r="C9928" s="100" t="s">
        <v>6909</v>
      </c>
      <c r="E9928" s="1705" t="s">
        <v>6737</v>
      </c>
    </row>
    <row r="9929" spans="1:5" ht="15" customHeight="1" x14ac:dyDescent="0.35">
      <c r="A9929" s="1738">
        <v>73706</v>
      </c>
      <c r="B9929" s="1739">
        <v>1.85</v>
      </c>
      <c r="C9929" s="100" t="s">
        <v>6910</v>
      </c>
      <c r="E9929" s="1705" t="s">
        <v>6737</v>
      </c>
    </row>
    <row r="9930" spans="1:5" ht="15" customHeight="1" x14ac:dyDescent="0.35">
      <c r="A9930" s="1738">
        <v>73706</v>
      </c>
      <c r="B9930" s="1739">
        <v>1.85</v>
      </c>
      <c r="C9930" s="100" t="s">
        <v>7283</v>
      </c>
      <c r="E9930" s="1705" t="s">
        <v>6965</v>
      </c>
    </row>
    <row r="9931" spans="1:5" ht="15" customHeight="1" x14ac:dyDescent="0.35">
      <c r="A9931" s="1738">
        <v>73706</v>
      </c>
      <c r="B9931" s="1739">
        <v>1.85</v>
      </c>
      <c r="C9931" s="100" t="s">
        <v>7284</v>
      </c>
      <c r="E9931" s="1705" t="s">
        <v>6965</v>
      </c>
    </row>
    <row r="9932" spans="1:5" ht="15" customHeight="1" x14ac:dyDescent="0.35">
      <c r="A9932" s="1738">
        <v>73706</v>
      </c>
      <c r="B9932" s="1739">
        <v>1.85</v>
      </c>
      <c r="C9932" s="100" t="s">
        <v>7285</v>
      </c>
      <c r="E9932" s="1705" t="s">
        <v>6965</v>
      </c>
    </row>
    <row r="9933" spans="1:5" ht="15" customHeight="1" x14ac:dyDescent="0.35">
      <c r="A9933" s="1738">
        <v>73706</v>
      </c>
      <c r="B9933" s="1739">
        <v>1.85</v>
      </c>
      <c r="C9933" s="89" t="s">
        <v>7400</v>
      </c>
      <c r="E9933" s="1705" t="s">
        <v>7410</v>
      </c>
    </row>
    <row r="9934" spans="1:5" ht="15" customHeight="1" x14ac:dyDescent="0.35">
      <c r="A9934" s="1738">
        <v>73706</v>
      </c>
      <c r="B9934" s="1739">
        <v>1.85</v>
      </c>
      <c r="C9934" s="89" t="s">
        <v>7401</v>
      </c>
      <c r="E9934" s="1705" t="s">
        <v>7410</v>
      </c>
    </row>
    <row r="9935" spans="1:5" ht="15" customHeight="1" x14ac:dyDescent="0.35">
      <c r="A9935" s="1705">
        <v>73706</v>
      </c>
      <c r="B9935" s="1706">
        <v>1.85</v>
      </c>
      <c r="C9935" s="100" t="s">
        <v>7896</v>
      </c>
      <c r="E9935" s="1705" t="s">
        <v>7428</v>
      </c>
    </row>
    <row r="9936" spans="1:5" ht="15" customHeight="1" x14ac:dyDescent="0.35">
      <c r="A9936" s="1705">
        <v>73706</v>
      </c>
      <c r="B9936" s="1706">
        <v>1.85</v>
      </c>
      <c r="C9936" s="100" t="s">
        <v>7897</v>
      </c>
      <c r="E9936" s="1705" t="s">
        <v>7428</v>
      </c>
    </row>
    <row r="9937" spans="1:5" ht="15" customHeight="1" x14ac:dyDescent="0.35">
      <c r="A9937" s="1705">
        <v>73706</v>
      </c>
      <c r="B9937" s="1706">
        <v>1.85</v>
      </c>
      <c r="C9937" s="100" t="s">
        <v>7898</v>
      </c>
      <c r="E9937" s="1705" t="s">
        <v>7428</v>
      </c>
    </row>
    <row r="9938" spans="1:5" ht="15" customHeight="1" x14ac:dyDescent="0.35">
      <c r="A9938" s="1705">
        <v>73706</v>
      </c>
      <c r="B9938" s="1706">
        <v>1.85</v>
      </c>
      <c r="C9938" s="100" t="s">
        <v>7899</v>
      </c>
      <c r="E9938" s="1705" t="s">
        <v>7428</v>
      </c>
    </row>
    <row r="9939" spans="1:5" ht="15" customHeight="1" x14ac:dyDescent="0.35">
      <c r="A9939" s="1705">
        <v>73706</v>
      </c>
      <c r="B9939" s="1706">
        <v>1.85</v>
      </c>
      <c r="C9939" s="100" t="s">
        <v>7900</v>
      </c>
      <c r="E9939" s="1705" t="s">
        <v>7428</v>
      </c>
    </row>
    <row r="9940" spans="1:5" ht="15" customHeight="1" x14ac:dyDescent="0.35">
      <c r="A9940" s="1705">
        <v>73706</v>
      </c>
      <c r="B9940" s="1706">
        <v>1.85</v>
      </c>
      <c r="C9940" s="100" t="s">
        <v>7901</v>
      </c>
      <c r="E9940" s="1705" t="s">
        <v>7428</v>
      </c>
    </row>
    <row r="9941" spans="1:5" ht="15" customHeight="1" x14ac:dyDescent="0.35">
      <c r="A9941" s="1705">
        <v>73706</v>
      </c>
      <c r="B9941" s="1706">
        <v>1.85</v>
      </c>
      <c r="C9941" s="100" t="s">
        <v>7902</v>
      </c>
      <c r="E9941" s="1705" t="s">
        <v>7428</v>
      </c>
    </row>
    <row r="9942" spans="1:5" ht="15" customHeight="1" x14ac:dyDescent="0.35">
      <c r="A9942" s="1705">
        <v>73706</v>
      </c>
      <c r="B9942" s="1706">
        <v>1.85</v>
      </c>
      <c r="C9942" s="100" t="s">
        <v>7903</v>
      </c>
      <c r="E9942" s="1705" t="s">
        <v>7428</v>
      </c>
    </row>
    <row r="9943" spans="1:5" ht="15" customHeight="1" x14ac:dyDescent="0.35">
      <c r="A9943" s="1705">
        <v>73706</v>
      </c>
      <c r="B9943" s="1706">
        <v>1.85</v>
      </c>
      <c r="C9943" s="100" t="s">
        <v>7904</v>
      </c>
      <c r="E9943" s="1705" t="s">
        <v>7428</v>
      </c>
    </row>
    <row r="9944" spans="1:5" ht="15" customHeight="1" x14ac:dyDescent="0.35">
      <c r="A9944" s="1705">
        <v>73706</v>
      </c>
      <c r="B9944" s="1706">
        <v>1.85</v>
      </c>
      <c r="C9944" s="100" t="s">
        <v>7905</v>
      </c>
      <c r="E9944" s="1705" t="s">
        <v>7428</v>
      </c>
    </row>
    <row r="9945" spans="1:5" ht="15" customHeight="1" x14ac:dyDescent="0.35">
      <c r="A9945" s="1705">
        <v>73706</v>
      </c>
      <c r="B9945" s="1706">
        <v>1.85</v>
      </c>
      <c r="C9945" s="100" t="s">
        <v>7906</v>
      </c>
      <c r="E9945" s="1705" t="s">
        <v>7428</v>
      </c>
    </row>
    <row r="9946" spans="1:5" ht="15" customHeight="1" x14ac:dyDescent="0.35">
      <c r="A9946" s="1705">
        <v>73706</v>
      </c>
      <c r="B9946" s="1706">
        <v>1.85</v>
      </c>
      <c r="C9946" s="100" t="s">
        <v>7907</v>
      </c>
      <c r="E9946" s="1705" t="s">
        <v>7428</v>
      </c>
    </row>
    <row r="9947" spans="1:5" ht="15" customHeight="1" x14ac:dyDescent="0.35">
      <c r="A9947" s="1705">
        <v>73706</v>
      </c>
      <c r="B9947" s="1706">
        <v>1.85</v>
      </c>
      <c r="C9947" s="100" t="s">
        <v>7908</v>
      </c>
      <c r="E9947" s="1705" t="s">
        <v>7428</v>
      </c>
    </row>
    <row r="9948" spans="1:5" ht="15" customHeight="1" x14ac:dyDescent="0.35">
      <c r="A9948" s="1705">
        <v>73706</v>
      </c>
      <c r="B9948" s="1706">
        <v>1.85</v>
      </c>
      <c r="C9948" s="100" t="s">
        <v>7909</v>
      </c>
      <c r="E9948" s="1705" t="s">
        <v>7428</v>
      </c>
    </row>
    <row r="9949" spans="1:5" ht="15" customHeight="1" x14ac:dyDescent="0.35">
      <c r="A9949" s="1705">
        <v>73706</v>
      </c>
      <c r="B9949" s="1706">
        <v>1.85</v>
      </c>
      <c r="C9949" s="100" t="s">
        <v>9070</v>
      </c>
      <c r="E9949" s="1705" t="s">
        <v>8689</v>
      </c>
    </row>
    <row r="9950" spans="1:5" ht="15" customHeight="1" x14ac:dyDescent="0.35">
      <c r="A9950" s="1705">
        <v>73706</v>
      </c>
      <c r="B9950" s="1706">
        <v>1.85</v>
      </c>
      <c r="C9950" s="100" t="s">
        <v>9071</v>
      </c>
      <c r="E9950" s="1705" t="s">
        <v>8689</v>
      </c>
    </row>
    <row r="9951" spans="1:5" ht="15" customHeight="1" x14ac:dyDescent="0.35">
      <c r="A9951" s="1705">
        <v>73706</v>
      </c>
      <c r="B9951" s="1706">
        <v>1.85</v>
      </c>
      <c r="C9951" s="100" t="s">
        <v>9514</v>
      </c>
      <c r="E9951" s="1738" t="s">
        <v>9126</v>
      </c>
    </row>
    <row r="9952" spans="1:5" ht="15" customHeight="1" x14ac:dyDescent="0.35">
      <c r="A9952" s="1705">
        <v>73706</v>
      </c>
      <c r="B9952" s="1706">
        <v>1.85</v>
      </c>
      <c r="C9952" s="100" t="s">
        <v>9515</v>
      </c>
      <c r="E9952" s="1738" t="s">
        <v>9126</v>
      </c>
    </row>
    <row r="9953" spans="1:5" ht="15" customHeight="1" x14ac:dyDescent="0.35">
      <c r="A9953" s="1705">
        <v>73706</v>
      </c>
      <c r="B9953" s="1706">
        <v>1.85</v>
      </c>
      <c r="C9953" s="100" t="s">
        <v>9516</v>
      </c>
      <c r="E9953" s="1738" t="s">
        <v>9126</v>
      </c>
    </row>
    <row r="9954" spans="1:5" ht="15" customHeight="1" x14ac:dyDescent="0.35">
      <c r="A9954" s="1705">
        <v>73706</v>
      </c>
      <c r="B9954" s="1706">
        <v>1.85</v>
      </c>
      <c r="C9954" s="100" t="s">
        <v>9517</v>
      </c>
      <c r="E9954" s="1738" t="s">
        <v>9126</v>
      </c>
    </row>
    <row r="9955" spans="1:5" ht="15" customHeight="1" x14ac:dyDescent="0.35">
      <c r="A9955" s="1738">
        <v>73706</v>
      </c>
      <c r="B9955" s="1739">
        <v>1.85</v>
      </c>
      <c r="C9955" s="100" t="s">
        <v>10188</v>
      </c>
      <c r="E9955" s="1705" t="s">
        <v>9583</v>
      </c>
    </row>
    <row r="9956" spans="1:5" ht="15" customHeight="1" x14ac:dyDescent="0.35">
      <c r="A9956" s="1738">
        <v>73706</v>
      </c>
      <c r="B9956" s="1739">
        <v>1.85</v>
      </c>
      <c r="C9956" s="100" t="s">
        <v>10189</v>
      </c>
      <c r="E9956" s="1705" t="s">
        <v>9583</v>
      </c>
    </row>
    <row r="9957" spans="1:5" ht="15" customHeight="1" x14ac:dyDescent="0.35">
      <c r="A9957" s="1705">
        <v>73706</v>
      </c>
      <c r="B9957" s="1706">
        <v>1.85</v>
      </c>
      <c r="C9957" s="100" t="s">
        <v>10190</v>
      </c>
      <c r="E9957" s="1705" t="s">
        <v>9583</v>
      </c>
    </row>
    <row r="9958" spans="1:5" ht="15" customHeight="1" x14ac:dyDescent="0.35">
      <c r="A9958" s="1705">
        <v>73706</v>
      </c>
      <c r="B9958" s="1706">
        <v>1.85</v>
      </c>
      <c r="C9958" s="100" t="s">
        <v>10191</v>
      </c>
      <c r="E9958" s="1705" t="s">
        <v>9583</v>
      </c>
    </row>
    <row r="9959" spans="1:5" ht="15" customHeight="1" x14ac:dyDescent="0.35">
      <c r="A9959" s="1705">
        <v>73706</v>
      </c>
      <c r="B9959" s="1706">
        <v>1.85</v>
      </c>
      <c r="C9959" s="1705" t="s">
        <v>11919</v>
      </c>
      <c r="E9959" s="1705" t="s">
        <v>10273</v>
      </c>
    </row>
    <row r="9960" spans="1:5" ht="15" customHeight="1" x14ac:dyDescent="0.35">
      <c r="A9960" s="1705">
        <v>73706</v>
      </c>
      <c r="B9960" s="1706">
        <v>1.85</v>
      </c>
      <c r="C9960" s="100" t="s">
        <v>12445</v>
      </c>
      <c r="E9960" s="100" t="s">
        <v>12088</v>
      </c>
    </row>
    <row r="9961" spans="1:5" ht="15" customHeight="1" x14ac:dyDescent="0.35">
      <c r="A9961" s="1705">
        <v>73706</v>
      </c>
      <c r="B9961" s="1706">
        <v>1.85</v>
      </c>
      <c r="C9961" s="100" t="s">
        <v>12446</v>
      </c>
      <c r="E9961" s="100" t="s">
        <v>12088</v>
      </c>
    </row>
    <row r="9962" spans="1:5" ht="15" customHeight="1" x14ac:dyDescent="0.35">
      <c r="A9962" s="1705">
        <v>73706</v>
      </c>
      <c r="B9962" s="1706">
        <v>1.85</v>
      </c>
      <c r="C9962" s="89" t="s">
        <v>13305</v>
      </c>
      <c r="E9962" s="1705" t="s">
        <v>12542</v>
      </c>
    </row>
    <row r="9963" spans="1:5" ht="15" customHeight="1" x14ac:dyDescent="0.35">
      <c r="A9963" s="1705">
        <v>73706</v>
      </c>
      <c r="B9963" s="1706">
        <v>1.85</v>
      </c>
      <c r="C9963" s="89" t="s">
        <v>13306</v>
      </c>
      <c r="E9963" s="1705" t="s">
        <v>12542</v>
      </c>
    </row>
    <row r="9964" spans="1:5" ht="15" customHeight="1" x14ac:dyDescent="0.35">
      <c r="A9964" s="1705">
        <v>73706</v>
      </c>
      <c r="B9964" s="1706">
        <v>1.85</v>
      </c>
      <c r="C9964" s="100" t="s">
        <v>4138</v>
      </c>
      <c r="E9964" s="1705" t="s">
        <v>13383</v>
      </c>
    </row>
    <row r="9965" spans="1:5" ht="15" customHeight="1" x14ac:dyDescent="0.35">
      <c r="A9965" s="1705">
        <v>73706</v>
      </c>
      <c r="B9965" s="1706">
        <v>1.85</v>
      </c>
      <c r="C9965" s="100" t="s">
        <v>4139</v>
      </c>
      <c r="E9965" s="1705" t="s">
        <v>13383</v>
      </c>
    </row>
    <row r="9966" spans="1:5" ht="15" customHeight="1" x14ac:dyDescent="0.35">
      <c r="A9966" s="1705">
        <v>73718</v>
      </c>
      <c r="B9966" s="1706">
        <v>1.32</v>
      </c>
      <c r="C9966" s="100" t="s">
        <v>1162</v>
      </c>
      <c r="E9966" s="1705" t="s">
        <v>879</v>
      </c>
    </row>
    <row r="9967" spans="1:5" ht="15" customHeight="1" x14ac:dyDescent="0.35">
      <c r="A9967" s="1705">
        <v>73718</v>
      </c>
      <c r="B9967" s="1706">
        <v>1.32</v>
      </c>
      <c r="C9967" s="100" t="s">
        <v>1163</v>
      </c>
      <c r="E9967" s="1705" t="s">
        <v>879</v>
      </c>
    </row>
    <row r="9968" spans="1:5" ht="15" customHeight="1" x14ac:dyDescent="0.35">
      <c r="A9968" s="1705">
        <v>73718</v>
      </c>
      <c r="B9968" s="1706">
        <v>1.32</v>
      </c>
      <c r="C9968" s="100" t="s">
        <v>1164</v>
      </c>
      <c r="E9968" s="1705" t="s">
        <v>879</v>
      </c>
    </row>
    <row r="9969" spans="1:9" ht="15" customHeight="1" x14ac:dyDescent="0.35">
      <c r="A9969" s="1705">
        <v>73718</v>
      </c>
      <c r="B9969" s="1706">
        <v>1.32</v>
      </c>
      <c r="C9969" s="100" t="s">
        <v>1165</v>
      </c>
      <c r="E9969" s="1705" t="s">
        <v>879</v>
      </c>
    </row>
    <row r="9970" spans="1:9" ht="15" customHeight="1" x14ac:dyDescent="0.35">
      <c r="A9970" s="1705">
        <v>73718</v>
      </c>
      <c r="B9970" s="1706">
        <v>1.32</v>
      </c>
      <c r="C9970" s="89" t="s">
        <v>1166</v>
      </c>
      <c r="E9970" s="1705" t="s">
        <v>879</v>
      </c>
      <c r="F9970" s="100"/>
      <c r="I9970" s="100"/>
    </row>
    <row r="9971" spans="1:9" ht="15" customHeight="1" x14ac:dyDescent="0.35">
      <c r="A9971" s="1705">
        <v>73718</v>
      </c>
      <c r="B9971" s="1706">
        <v>1.32</v>
      </c>
      <c r="C9971" s="89" t="s">
        <v>1167</v>
      </c>
      <c r="E9971" s="1705" t="s">
        <v>879</v>
      </c>
    </row>
    <row r="9972" spans="1:9" ht="15" customHeight="1" x14ac:dyDescent="0.35">
      <c r="A9972" s="1705">
        <v>73718</v>
      </c>
      <c r="B9972" s="1706">
        <v>1.32</v>
      </c>
      <c r="C9972" s="100" t="s">
        <v>1168</v>
      </c>
      <c r="E9972" s="1705" t="s">
        <v>879</v>
      </c>
    </row>
    <row r="9973" spans="1:9" ht="15" customHeight="1" x14ac:dyDescent="0.35">
      <c r="A9973" s="1705">
        <v>73718</v>
      </c>
      <c r="B9973" s="1706">
        <v>1.32</v>
      </c>
      <c r="C9973" s="100" t="s">
        <v>1169</v>
      </c>
      <c r="E9973" s="1705" t="s">
        <v>879</v>
      </c>
    </row>
    <row r="9974" spans="1:9" ht="15" customHeight="1" x14ac:dyDescent="0.35">
      <c r="A9974" s="1705">
        <v>73718</v>
      </c>
      <c r="B9974" s="1706">
        <v>1.32</v>
      </c>
      <c r="C9974" s="100" t="s">
        <v>1170</v>
      </c>
      <c r="E9974" s="1705" t="s">
        <v>879</v>
      </c>
    </row>
    <row r="9975" spans="1:9" ht="15" customHeight="1" x14ac:dyDescent="0.35">
      <c r="A9975" s="1705">
        <v>73718</v>
      </c>
      <c r="B9975" s="1706">
        <v>1.32</v>
      </c>
      <c r="C9975" s="100" t="s">
        <v>1171</v>
      </c>
      <c r="E9975" s="1705" t="s">
        <v>879</v>
      </c>
    </row>
    <row r="9976" spans="1:9" ht="15" customHeight="1" x14ac:dyDescent="0.35">
      <c r="A9976" s="1740">
        <v>73718</v>
      </c>
      <c r="B9976" s="1706">
        <v>1.32</v>
      </c>
      <c r="C9976" s="1742" t="s">
        <v>1556</v>
      </c>
      <c r="E9976" s="1705" t="s">
        <v>1433</v>
      </c>
    </row>
    <row r="9977" spans="1:9" ht="15" customHeight="1" x14ac:dyDescent="0.35">
      <c r="A9977" s="1705">
        <v>73718</v>
      </c>
      <c r="B9977" s="1706">
        <v>1.32</v>
      </c>
      <c r="C9977" s="89" t="s">
        <v>2053</v>
      </c>
      <c r="E9977" s="1705" t="s">
        <v>1755</v>
      </c>
    </row>
    <row r="9978" spans="1:9" ht="15" customHeight="1" x14ac:dyDescent="0.35">
      <c r="A9978" s="1705">
        <v>73718</v>
      </c>
      <c r="B9978" s="1706">
        <v>1.32</v>
      </c>
      <c r="C9978" s="89" t="s">
        <v>2054</v>
      </c>
      <c r="E9978" s="1705" t="s">
        <v>1755</v>
      </c>
    </row>
    <row r="9979" spans="1:9" ht="15" customHeight="1" x14ac:dyDescent="0.35">
      <c r="A9979" s="1705">
        <v>73718</v>
      </c>
      <c r="B9979" s="1706">
        <v>1.32</v>
      </c>
      <c r="C9979" s="89" t="s">
        <v>2055</v>
      </c>
      <c r="E9979" s="1705" t="s">
        <v>1755</v>
      </c>
    </row>
    <row r="9980" spans="1:9" ht="15" customHeight="1" x14ac:dyDescent="0.35">
      <c r="A9980" s="1705">
        <v>73718</v>
      </c>
      <c r="B9980" s="1706">
        <v>1.32</v>
      </c>
      <c r="C9980" s="100" t="s">
        <v>2056</v>
      </c>
      <c r="E9980" s="1705" t="s">
        <v>1755</v>
      </c>
    </row>
    <row r="9981" spans="1:9" ht="15" customHeight="1" x14ac:dyDescent="0.35">
      <c r="A9981" s="1705">
        <v>73718</v>
      </c>
      <c r="B9981" s="1706">
        <v>1.32</v>
      </c>
      <c r="C9981" s="89" t="s">
        <v>2057</v>
      </c>
      <c r="E9981" s="1705" t="s">
        <v>1755</v>
      </c>
    </row>
    <row r="9982" spans="1:9" ht="15" customHeight="1" x14ac:dyDescent="0.35">
      <c r="A9982" s="1705">
        <v>73718</v>
      </c>
      <c r="B9982" s="1706">
        <v>1.32</v>
      </c>
      <c r="C9982" s="89" t="s">
        <v>2058</v>
      </c>
      <c r="E9982" s="1705" t="s">
        <v>1755</v>
      </c>
    </row>
    <row r="9983" spans="1:9" ht="15" customHeight="1" x14ac:dyDescent="0.35">
      <c r="A9983" s="1705">
        <v>73718</v>
      </c>
      <c r="B9983" s="1706">
        <v>1.32</v>
      </c>
      <c r="C9983" s="100" t="s">
        <v>2513</v>
      </c>
      <c r="E9983" s="1705" t="s">
        <v>2237</v>
      </c>
    </row>
    <row r="9984" spans="1:9" ht="15" customHeight="1" x14ac:dyDescent="0.35">
      <c r="A9984" s="1705">
        <v>73718</v>
      </c>
      <c r="B9984" s="1706">
        <v>1.32</v>
      </c>
      <c r="C9984" s="100" t="s">
        <v>2514</v>
      </c>
      <c r="E9984" s="1705" t="s">
        <v>2237</v>
      </c>
      <c r="F9984" s="100"/>
      <c r="I9984" s="100"/>
    </row>
    <row r="9985" spans="1:9" ht="15" customHeight="1" x14ac:dyDescent="0.35">
      <c r="A9985" s="1705">
        <v>73718</v>
      </c>
      <c r="B9985" s="1706">
        <v>1.32</v>
      </c>
      <c r="C9985" s="100" t="s">
        <v>2515</v>
      </c>
      <c r="E9985" s="1705" t="s">
        <v>2237</v>
      </c>
    </row>
    <row r="9986" spans="1:9" ht="15" customHeight="1" x14ac:dyDescent="0.35">
      <c r="A9986" s="1705">
        <v>73718</v>
      </c>
      <c r="B9986" s="1706">
        <v>1.32</v>
      </c>
      <c r="C9986" s="100" t="s">
        <v>2516</v>
      </c>
      <c r="E9986" s="1705" t="s">
        <v>2237</v>
      </c>
    </row>
    <row r="9987" spans="1:9" ht="15" customHeight="1" x14ac:dyDescent="0.35">
      <c r="A9987" s="1705">
        <v>73718</v>
      </c>
      <c r="B9987" s="1706">
        <v>1.32</v>
      </c>
      <c r="C9987" s="100" t="s">
        <v>2517</v>
      </c>
      <c r="E9987" s="1705" t="s">
        <v>2237</v>
      </c>
      <c r="F9987" s="100"/>
      <c r="I9987" s="100"/>
    </row>
    <row r="9988" spans="1:9" ht="15" customHeight="1" x14ac:dyDescent="0.35">
      <c r="A9988" s="1705">
        <v>73718</v>
      </c>
      <c r="B9988" s="1706">
        <v>1.32</v>
      </c>
      <c r="C9988" s="89" t="s">
        <v>2518</v>
      </c>
      <c r="E9988" s="1705" t="s">
        <v>2237</v>
      </c>
    </row>
    <row r="9989" spans="1:9" ht="15" customHeight="1" x14ac:dyDescent="0.35">
      <c r="A9989" s="1705">
        <v>73718</v>
      </c>
      <c r="B9989" s="1706">
        <v>1.32</v>
      </c>
      <c r="C9989" s="100" t="s">
        <v>2519</v>
      </c>
      <c r="E9989" s="1705" t="s">
        <v>2237</v>
      </c>
    </row>
    <row r="9990" spans="1:9" ht="15" customHeight="1" x14ac:dyDescent="0.35">
      <c r="A9990" s="1705">
        <v>73718</v>
      </c>
      <c r="B9990" s="1706">
        <v>1.32</v>
      </c>
      <c r="C9990" s="100" t="s">
        <v>2520</v>
      </c>
      <c r="E9990" s="1705" t="s">
        <v>2237</v>
      </c>
    </row>
    <row r="9991" spans="1:9" ht="15" customHeight="1" x14ac:dyDescent="0.35">
      <c r="A9991" s="1705">
        <v>73718</v>
      </c>
      <c r="B9991" s="1706">
        <v>1.32</v>
      </c>
      <c r="C9991" s="100" t="s">
        <v>3525</v>
      </c>
      <c r="E9991" s="1705" t="s">
        <v>2994</v>
      </c>
    </row>
    <row r="9992" spans="1:9" ht="15" customHeight="1" x14ac:dyDescent="0.35">
      <c r="A9992" s="1705">
        <v>73718</v>
      </c>
      <c r="B9992" s="1706">
        <v>1.32</v>
      </c>
      <c r="C9992" s="100" t="s">
        <v>3526</v>
      </c>
      <c r="E9992" s="1705" t="s">
        <v>2994</v>
      </c>
      <c r="F9992" s="100"/>
      <c r="I9992" s="100"/>
    </row>
    <row r="9993" spans="1:9" ht="15" customHeight="1" x14ac:dyDescent="0.35">
      <c r="A9993" s="1705">
        <v>73718</v>
      </c>
      <c r="B9993" s="1706">
        <v>1.32</v>
      </c>
      <c r="C9993" s="100" t="s">
        <v>3527</v>
      </c>
      <c r="E9993" s="1705" t="s">
        <v>2994</v>
      </c>
    </row>
    <row r="9994" spans="1:9" ht="15" customHeight="1" x14ac:dyDescent="0.35">
      <c r="A9994" s="1705">
        <v>73718</v>
      </c>
      <c r="B9994" s="1706">
        <v>1.32</v>
      </c>
      <c r="C9994" s="100" t="s">
        <v>3528</v>
      </c>
      <c r="E9994" s="1705" t="s">
        <v>2994</v>
      </c>
    </row>
    <row r="9995" spans="1:9" ht="15" customHeight="1" x14ac:dyDescent="0.35">
      <c r="A9995" s="1705">
        <v>73718</v>
      </c>
      <c r="B9995" s="1706">
        <v>1.32</v>
      </c>
      <c r="C9995" s="100" t="s">
        <v>3529</v>
      </c>
      <c r="E9995" s="1705" t="s">
        <v>2994</v>
      </c>
    </row>
    <row r="9996" spans="1:9" ht="15" customHeight="1" x14ac:dyDescent="0.35">
      <c r="A9996" s="1705">
        <v>73718</v>
      </c>
      <c r="B9996" s="1706">
        <v>1.32</v>
      </c>
      <c r="C9996" s="100" t="s">
        <v>3530</v>
      </c>
      <c r="E9996" s="1705" t="s">
        <v>2994</v>
      </c>
    </row>
    <row r="9997" spans="1:9" ht="15" customHeight="1" x14ac:dyDescent="0.35">
      <c r="A9997" s="1705">
        <v>73718</v>
      </c>
      <c r="B9997" s="1706">
        <v>1.32</v>
      </c>
      <c r="C9997" s="100" t="s">
        <v>3531</v>
      </c>
      <c r="E9997" s="1705" t="s">
        <v>2994</v>
      </c>
    </row>
    <row r="9998" spans="1:9" ht="15" customHeight="1" x14ac:dyDescent="0.35">
      <c r="A9998" s="1705">
        <v>73718</v>
      </c>
      <c r="B9998" s="1706">
        <v>1.32</v>
      </c>
      <c r="C9998" s="100" t="s">
        <v>3532</v>
      </c>
      <c r="E9998" s="1705" t="s">
        <v>2994</v>
      </c>
    </row>
    <row r="9999" spans="1:9" ht="15" customHeight="1" x14ac:dyDescent="0.35">
      <c r="A9999" s="1705">
        <v>73718</v>
      </c>
      <c r="B9999" s="1706">
        <v>1.32</v>
      </c>
      <c r="C9999" s="100" t="s">
        <v>3533</v>
      </c>
      <c r="E9999" s="1705" t="s">
        <v>2994</v>
      </c>
    </row>
    <row r="10000" spans="1:9" ht="15" customHeight="1" x14ac:dyDescent="0.35">
      <c r="A10000" s="1705">
        <v>73718</v>
      </c>
      <c r="B10000" s="1706">
        <v>1.32</v>
      </c>
      <c r="C10000" s="100" t="s">
        <v>3534</v>
      </c>
      <c r="E10000" s="1705" t="s">
        <v>2994</v>
      </c>
    </row>
    <row r="10001" spans="1:9" ht="15" customHeight="1" x14ac:dyDescent="0.35">
      <c r="A10001" s="1705">
        <v>73718</v>
      </c>
      <c r="B10001" s="1706">
        <v>1.32</v>
      </c>
      <c r="C10001" s="100" t="s">
        <v>3535</v>
      </c>
      <c r="E10001" s="1705" t="s">
        <v>2994</v>
      </c>
    </row>
    <row r="10002" spans="1:9" ht="15" customHeight="1" x14ac:dyDescent="0.35">
      <c r="A10002" s="1705">
        <v>73718</v>
      </c>
      <c r="B10002" s="1706">
        <v>1.32</v>
      </c>
      <c r="C10002" s="100" t="s">
        <v>2055</v>
      </c>
      <c r="E10002" s="1705" t="s">
        <v>4266</v>
      </c>
    </row>
    <row r="10003" spans="1:9" ht="15" customHeight="1" x14ac:dyDescent="0.35">
      <c r="A10003" s="1705">
        <v>73718</v>
      </c>
      <c r="B10003" s="1706">
        <v>1.32</v>
      </c>
      <c r="C10003" s="100" t="s">
        <v>2056</v>
      </c>
      <c r="E10003" s="1705" t="s">
        <v>4266</v>
      </c>
    </row>
    <row r="10004" spans="1:9" ht="15" customHeight="1" x14ac:dyDescent="0.35">
      <c r="A10004" s="1705">
        <v>73718</v>
      </c>
      <c r="B10004" s="1706">
        <v>1.32</v>
      </c>
      <c r="C10004" s="89" t="s">
        <v>4523</v>
      </c>
      <c r="E10004" s="1705" t="s">
        <v>4266</v>
      </c>
    </row>
    <row r="10005" spans="1:9" ht="15" customHeight="1" x14ac:dyDescent="0.35">
      <c r="A10005" s="1705">
        <v>73718</v>
      </c>
      <c r="B10005" s="1706">
        <v>1.32</v>
      </c>
      <c r="C10005" s="100" t="s">
        <v>4524</v>
      </c>
      <c r="E10005" s="1705" t="s">
        <v>4266</v>
      </c>
    </row>
    <row r="10006" spans="1:9" ht="15" customHeight="1" x14ac:dyDescent="0.35">
      <c r="A10006" s="1705">
        <v>73718</v>
      </c>
      <c r="B10006" s="1706">
        <v>1.32</v>
      </c>
      <c r="C10006" s="100" t="s">
        <v>5358</v>
      </c>
      <c r="E10006" s="100" t="s">
        <v>5155</v>
      </c>
    </row>
    <row r="10007" spans="1:9" ht="15" customHeight="1" x14ac:dyDescent="0.35">
      <c r="A10007" s="1705">
        <v>73718</v>
      </c>
      <c r="B10007" s="1706">
        <v>1.32</v>
      </c>
      <c r="C10007" s="100" t="s">
        <v>5359</v>
      </c>
      <c r="E10007" s="100" t="s">
        <v>5155</v>
      </c>
    </row>
    <row r="10008" spans="1:9" ht="15" customHeight="1" x14ac:dyDescent="0.35">
      <c r="A10008" s="1705">
        <v>73718</v>
      </c>
      <c r="B10008" s="1706">
        <v>1.32</v>
      </c>
      <c r="C10008" s="100" t="s">
        <v>5360</v>
      </c>
      <c r="E10008" s="100" t="s">
        <v>5155</v>
      </c>
    </row>
    <row r="10009" spans="1:9" ht="15" customHeight="1" x14ac:dyDescent="0.35">
      <c r="A10009" s="1705">
        <v>73718</v>
      </c>
      <c r="B10009" s="1706">
        <v>1.32</v>
      </c>
      <c r="C10009" s="100" t="s">
        <v>5361</v>
      </c>
      <c r="E10009" s="100" t="s">
        <v>5155</v>
      </c>
    </row>
    <row r="10010" spans="1:9" ht="15" customHeight="1" x14ac:dyDescent="0.35">
      <c r="A10010" s="1705">
        <v>73718</v>
      </c>
      <c r="B10010" s="1706">
        <v>1.32</v>
      </c>
      <c r="C10010" s="100" t="s">
        <v>5362</v>
      </c>
      <c r="E10010" s="100" t="s">
        <v>5155</v>
      </c>
    </row>
    <row r="10011" spans="1:9" ht="15" customHeight="1" x14ac:dyDescent="0.35">
      <c r="A10011" s="1705">
        <v>73718</v>
      </c>
      <c r="B10011" s="1706">
        <v>1.32</v>
      </c>
      <c r="C10011" s="100" t="s">
        <v>5363</v>
      </c>
      <c r="E10011" s="100" t="s">
        <v>5155</v>
      </c>
    </row>
    <row r="10012" spans="1:9" ht="15" customHeight="1" x14ac:dyDescent="0.35">
      <c r="A10012" s="1705">
        <v>73718</v>
      </c>
      <c r="B10012" s="1706">
        <v>1.32</v>
      </c>
      <c r="C10012" s="100" t="s">
        <v>5663</v>
      </c>
      <c r="E10012" s="100" t="s">
        <v>5452</v>
      </c>
    </row>
    <row r="10013" spans="1:9" ht="15" customHeight="1" x14ac:dyDescent="0.35">
      <c r="A10013" s="1705">
        <v>73718</v>
      </c>
      <c r="B10013" s="1706">
        <v>1.32</v>
      </c>
      <c r="C10013" s="100" t="s">
        <v>5664</v>
      </c>
      <c r="E10013" s="100" t="s">
        <v>5452</v>
      </c>
    </row>
    <row r="10014" spans="1:9" ht="15" customHeight="1" x14ac:dyDescent="0.35">
      <c r="A10014" s="1705">
        <v>73718</v>
      </c>
      <c r="B10014" s="1706">
        <v>1.32</v>
      </c>
      <c r="C10014" s="89" t="s">
        <v>8293</v>
      </c>
      <c r="E10014" s="100" t="s">
        <v>5912</v>
      </c>
    </row>
    <row r="10015" spans="1:9" ht="15" customHeight="1" x14ac:dyDescent="0.35">
      <c r="A10015" s="1705">
        <v>73718</v>
      </c>
      <c r="B10015" s="1706">
        <v>1.32</v>
      </c>
      <c r="C10015" s="89" t="s">
        <v>8294</v>
      </c>
      <c r="E10015" s="100" t="s">
        <v>5912</v>
      </c>
    </row>
    <row r="10016" spans="1:9" ht="15" customHeight="1" x14ac:dyDescent="0.35">
      <c r="A10016" s="1705">
        <v>73718</v>
      </c>
      <c r="B10016" s="1706">
        <v>1.32</v>
      </c>
      <c r="C10016" s="100" t="s">
        <v>6414</v>
      </c>
      <c r="E10016" s="100" t="s">
        <v>6110</v>
      </c>
      <c r="F10016" s="100"/>
      <c r="I10016" s="100"/>
    </row>
    <row r="10017" spans="1:5" ht="15" customHeight="1" x14ac:dyDescent="0.35">
      <c r="A10017" s="1705">
        <v>73718</v>
      </c>
      <c r="B10017" s="1706">
        <v>1.32</v>
      </c>
      <c r="C10017" s="100" t="s">
        <v>6415</v>
      </c>
      <c r="E10017" s="100" t="s">
        <v>6110</v>
      </c>
    </row>
    <row r="10018" spans="1:5" ht="15" customHeight="1" x14ac:dyDescent="0.35">
      <c r="A10018" s="1705">
        <v>73718</v>
      </c>
      <c r="B10018" s="1706">
        <v>1.32</v>
      </c>
      <c r="C10018" s="100" t="s">
        <v>6543</v>
      </c>
      <c r="E10018" s="100" t="s">
        <v>6503</v>
      </c>
    </row>
    <row r="10019" spans="1:5" ht="15" customHeight="1" x14ac:dyDescent="0.35">
      <c r="A10019" s="1705">
        <v>73718</v>
      </c>
      <c r="B10019" s="1706">
        <v>1.32</v>
      </c>
      <c r="C10019" s="100" t="s">
        <v>6544</v>
      </c>
      <c r="E10019" s="100" t="s">
        <v>6503</v>
      </c>
    </row>
    <row r="10020" spans="1:5" ht="15" customHeight="1" x14ac:dyDescent="0.35">
      <c r="A10020" s="1705">
        <v>73718</v>
      </c>
      <c r="B10020" s="1706">
        <v>1.32</v>
      </c>
      <c r="C10020" s="100" t="s">
        <v>6662</v>
      </c>
      <c r="E10020" s="1705" t="s">
        <v>6556</v>
      </c>
    </row>
    <row r="10021" spans="1:5" ht="15" customHeight="1" x14ac:dyDescent="0.35">
      <c r="A10021" s="1705">
        <v>73718</v>
      </c>
      <c r="B10021" s="1706">
        <v>1.32</v>
      </c>
      <c r="C10021" s="100" t="s">
        <v>6663</v>
      </c>
      <c r="E10021" s="1705" t="s">
        <v>6556</v>
      </c>
    </row>
    <row r="10022" spans="1:5" ht="15" customHeight="1" x14ac:dyDescent="0.35">
      <c r="A10022" s="1705">
        <v>73718</v>
      </c>
      <c r="B10022" s="1706">
        <v>1.32</v>
      </c>
      <c r="C10022" s="100" t="s">
        <v>6837</v>
      </c>
      <c r="E10022" s="1705" t="s">
        <v>6737</v>
      </c>
    </row>
    <row r="10023" spans="1:5" ht="15" customHeight="1" x14ac:dyDescent="0.35">
      <c r="A10023" s="1705">
        <v>73718</v>
      </c>
      <c r="B10023" s="1706">
        <v>1.32</v>
      </c>
      <c r="C10023" s="100" t="s">
        <v>6838</v>
      </c>
      <c r="E10023" s="1705" t="s">
        <v>6737</v>
      </c>
    </row>
    <row r="10024" spans="1:5" ht="15" customHeight="1" x14ac:dyDescent="0.35">
      <c r="A10024" s="1705">
        <v>73718</v>
      </c>
      <c r="B10024" s="1706">
        <v>1.32</v>
      </c>
      <c r="C10024" s="100" t="s">
        <v>6839</v>
      </c>
      <c r="E10024" s="1705" t="s">
        <v>6737</v>
      </c>
    </row>
    <row r="10025" spans="1:5" ht="15" customHeight="1" x14ac:dyDescent="0.35">
      <c r="A10025" s="1705">
        <v>73718</v>
      </c>
      <c r="B10025" s="1706">
        <v>1.32</v>
      </c>
      <c r="C10025" s="100" t="s">
        <v>6840</v>
      </c>
      <c r="E10025" s="1705" t="s">
        <v>6737</v>
      </c>
    </row>
    <row r="10026" spans="1:5" ht="15" customHeight="1" x14ac:dyDescent="0.35">
      <c r="A10026" s="1705">
        <v>73718</v>
      </c>
      <c r="B10026" s="1706">
        <v>1.32</v>
      </c>
      <c r="C10026" s="100" t="s">
        <v>6841</v>
      </c>
      <c r="E10026" s="1705" t="s">
        <v>6737</v>
      </c>
    </row>
    <row r="10027" spans="1:5" ht="15" customHeight="1" x14ac:dyDescent="0.35">
      <c r="A10027" s="1705">
        <v>73718</v>
      </c>
      <c r="B10027" s="1706">
        <v>1.32</v>
      </c>
      <c r="C10027" s="100" t="s">
        <v>6842</v>
      </c>
      <c r="E10027" s="1705" t="s">
        <v>6737</v>
      </c>
    </row>
    <row r="10028" spans="1:5" ht="15" customHeight="1" x14ac:dyDescent="0.35">
      <c r="A10028" s="1705">
        <v>73718</v>
      </c>
      <c r="B10028" s="1706">
        <v>1.32</v>
      </c>
      <c r="C10028" s="100" t="s">
        <v>6843</v>
      </c>
      <c r="E10028" s="1705" t="s">
        <v>6737</v>
      </c>
    </row>
    <row r="10029" spans="1:5" ht="15" customHeight="1" x14ac:dyDescent="0.35">
      <c r="A10029" s="1705">
        <v>73718</v>
      </c>
      <c r="B10029" s="1706">
        <v>1.32</v>
      </c>
      <c r="C10029" s="100" t="s">
        <v>6844</v>
      </c>
      <c r="E10029" s="1705" t="s">
        <v>6737</v>
      </c>
    </row>
    <row r="10030" spans="1:5" ht="15" customHeight="1" x14ac:dyDescent="0.35">
      <c r="A10030" s="1705">
        <v>73718</v>
      </c>
      <c r="B10030" s="1706">
        <v>1.32</v>
      </c>
      <c r="C10030" s="100" t="s">
        <v>6845</v>
      </c>
      <c r="E10030" s="1705" t="s">
        <v>6737</v>
      </c>
    </row>
    <row r="10031" spans="1:5" ht="15" customHeight="1" x14ac:dyDescent="0.35">
      <c r="A10031" s="1705">
        <v>73718</v>
      </c>
      <c r="B10031" s="1706">
        <v>1.32</v>
      </c>
      <c r="C10031" s="100" t="s">
        <v>6846</v>
      </c>
      <c r="E10031" s="1705" t="s">
        <v>6737</v>
      </c>
    </row>
    <row r="10032" spans="1:5" ht="15" customHeight="1" x14ac:dyDescent="0.35">
      <c r="A10032" s="1705">
        <v>73718</v>
      </c>
      <c r="B10032" s="1706">
        <v>1.32</v>
      </c>
      <c r="C10032" s="89" t="s">
        <v>7229</v>
      </c>
      <c r="E10032" s="1705" t="s">
        <v>6965</v>
      </c>
    </row>
    <row r="10033" spans="1:5" ht="15" customHeight="1" x14ac:dyDescent="0.35">
      <c r="A10033" s="1705">
        <v>73718</v>
      </c>
      <c r="B10033" s="1706">
        <v>1.32</v>
      </c>
      <c r="C10033" s="89" t="s">
        <v>7230</v>
      </c>
      <c r="E10033" s="1705" t="s">
        <v>6965</v>
      </c>
    </row>
    <row r="10034" spans="1:5" ht="15" customHeight="1" x14ac:dyDescent="0.35">
      <c r="A10034" s="1705">
        <v>73718</v>
      </c>
      <c r="B10034" s="1706">
        <v>1.32</v>
      </c>
      <c r="C10034" s="89" t="s">
        <v>7231</v>
      </c>
      <c r="E10034" s="1705" t="s">
        <v>6965</v>
      </c>
    </row>
    <row r="10035" spans="1:5" ht="15" customHeight="1" x14ac:dyDescent="0.35">
      <c r="A10035" s="1705">
        <v>73718</v>
      </c>
      <c r="B10035" s="1706">
        <v>1.32</v>
      </c>
      <c r="C10035" s="100" t="s">
        <v>7787</v>
      </c>
      <c r="E10035" s="1705" t="s">
        <v>7428</v>
      </c>
    </row>
    <row r="10036" spans="1:5" ht="15" customHeight="1" x14ac:dyDescent="0.35">
      <c r="A10036" s="1705">
        <v>73718</v>
      </c>
      <c r="B10036" s="1706">
        <v>1.32</v>
      </c>
      <c r="C10036" s="100" t="s">
        <v>7788</v>
      </c>
      <c r="E10036" s="1705" t="s">
        <v>7428</v>
      </c>
    </row>
    <row r="10037" spans="1:5" ht="15" customHeight="1" x14ac:dyDescent="0.35">
      <c r="A10037" s="1705">
        <v>73718</v>
      </c>
      <c r="B10037" s="1706">
        <v>1.32</v>
      </c>
      <c r="C10037" s="100" t="s">
        <v>7789</v>
      </c>
      <c r="E10037" s="1705" t="s">
        <v>7428</v>
      </c>
    </row>
    <row r="10038" spans="1:5" ht="15" customHeight="1" x14ac:dyDescent="0.35">
      <c r="A10038" s="1705">
        <v>73718</v>
      </c>
      <c r="B10038" s="1706">
        <v>1.32</v>
      </c>
      <c r="C10038" s="100" t="s">
        <v>6839</v>
      </c>
      <c r="E10038" s="1705" t="s">
        <v>7428</v>
      </c>
    </row>
    <row r="10039" spans="1:5" ht="15" customHeight="1" x14ac:dyDescent="0.35">
      <c r="A10039" s="1705">
        <v>73718</v>
      </c>
      <c r="B10039" s="1706">
        <v>1.32</v>
      </c>
      <c r="C10039" s="100" t="s">
        <v>7790</v>
      </c>
      <c r="E10039" s="1705" t="s">
        <v>7428</v>
      </c>
    </row>
    <row r="10040" spans="1:5" ht="15" customHeight="1" x14ac:dyDescent="0.35">
      <c r="A10040" s="1705">
        <v>73718</v>
      </c>
      <c r="B10040" s="1706">
        <v>1.32</v>
      </c>
      <c r="C10040" s="100" t="s">
        <v>7791</v>
      </c>
      <c r="E10040" s="1705" t="s">
        <v>7428</v>
      </c>
    </row>
    <row r="10041" spans="1:5" ht="15" customHeight="1" x14ac:dyDescent="0.35">
      <c r="A10041" s="1705">
        <v>73718</v>
      </c>
      <c r="B10041" s="1706">
        <v>1.32</v>
      </c>
      <c r="C10041" s="100" t="s">
        <v>7792</v>
      </c>
      <c r="E10041" s="1705" t="s">
        <v>7428</v>
      </c>
    </row>
    <row r="10042" spans="1:5" ht="15" customHeight="1" x14ac:dyDescent="0.35">
      <c r="A10042" s="1705">
        <v>73718</v>
      </c>
      <c r="B10042" s="1706">
        <v>1.32</v>
      </c>
      <c r="C10042" s="89" t="s">
        <v>8061</v>
      </c>
      <c r="E10042" s="100" t="s">
        <v>7979</v>
      </c>
    </row>
    <row r="10043" spans="1:5" ht="15" customHeight="1" x14ac:dyDescent="0.35">
      <c r="A10043" s="1705">
        <v>73718</v>
      </c>
      <c r="B10043" s="1706">
        <v>1.32</v>
      </c>
      <c r="C10043" s="89" t="s">
        <v>8062</v>
      </c>
      <c r="E10043" s="100" t="s">
        <v>7979</v>
      </c>
    </row>
    <row r="10044" spans="1:5" ht="15" customHeight="1" x14ac:dyDescent="0.35">
      <c r="A10044" s="1705">
        <v>73718</v>
      </c>
      <c r="B10044" s="1706">
        <v>1.32</v>
      </c>
      <c r="C10044" s="89" t="s">
        <v>8063</v>
      </c>
      <c r="E10044" s="100" t="s">
        <v>7979</v>
      </c>
    </row>
    <row r="10045" spans="1:5" ht="15" customHeight="1" x14ac:dyDescent="0.35">
      <c r="A10045" s="1705">
        <v>73718</v>
      </c>
      <c r="B10045" s="1706">
        <v>1.32</v>
      </c>
      <c r="C10045" s="1705" t="s">
        <v>8064</v>
      </c>
      <c r="E10045" s="100" t="s">
        <v>7979</v>
      </c>
    </row>
    <row r="10046" spans="1:5" ht="15" customHeight="1" x14ac:dyDescent="0.35">
      <c r="A10046" s="1705">
        <v>73718</v>
      </c>
      <c r="B10046" s="1706">
        <v>1.32</v>
      </c>
      <c r="C10046" s="89" t="s">
        <v>8065</v>
      </c>
      <c r="E10046" s="100" t="s">
        <v>7979</v>
      </c>
    </row>
    <row r="10047" spans="1:5" ht="15" customHeight="1" x14ac:dyDescent="0.35">
      <c r="A10047" s="1705">
        <v>73718</v>
      </c>
      <c r="B10047" s="1706">
        <v>1.32</v>
      </c>
      <c r="C10047" s="89" t="s">
        <v>8367</v>
      </c>
      <c r="E10047" s="1705" t="s">
        <v>8364</v>
      </c>
    </row>
    <row r="10048" spans="1:5" ht="15" customHeight="1" x14ac:dyDescent="0.35">
      <c r="A10048" s="1705">
        <v>73718</v>
      </c>
      <c r="B10048" s="1706">
        <v>1.32</v>
      </c>
      <c r="C10048" s="89" t="s">
        <v>9001</v>
      </c>
      <c r="E10048" s="1705" t="s">
        <v>8689</v>
      </c>
    </row>
    <row r="10049" spans="1:9" ht="15" customHeight="1" x14ac:dyDescent="0.35">
      <c r="A10049" s="1705">
        <v>73718</v>
      </c>
      <c r="B10049" s="1706">
        <v>1.32</v>
      </c>
      <c r="C10049" s="89" t="s">
        <v>9002</v>
      </c>
      <c r="E10049" s="1705" t="s">
        <v>8689</v>
      </c>
    </row>
    <row r="10050" spans="1:9" ht="15" customHeight="1" x14ac:dyDescent="0.35">
      <c r="A10050" s="1705">
        <v>73718</v>
      </c>
      <c r="B10050" s="1706">
        <v>1.32</v>
      </c>
      <c r="C10050" s="89" t="s">
        <v>9003</v>
      </c>
      <c r="E10050" s="1705" t="s">
        <v>8689</v>
      </c>
    </row>
    <row r="10051" spans="1:9" ht="15" customHeight="1" x14ac:dyDescent="0.35">
      <c r="A10051" s="1705">
        <v>73718</v>
      </c>
      <c r="B10051" s="1706">
        <v>1.32</v>
      </c>
      <c r="C10051" s="100" t="s">
        <v>9460</v>
      </c>
      <c r="E10051" s="1738" t="s">
        <v>9126</v>
      </c>
    </row>
    <row r="10052" spans="1:9" ht="15" customHeight="1" x14ac:dyDescent="0.35">
      <c r="A10052" s="1705">
        <v>73718</v>
      </c>
      <c r="B10052" s="1706">
        <v>1.32</v>
      </c>
      <c r="C10052" s="100" t="s">
        <v>9461</v>
      </c>
      <c r="E10052" s="1738" t="s">
        <v>9126</v>
      </c>
    </row>
    <row r="10053" spans="1:9" ht="15" customHeight="1" x14ac:dyDescent="0.35">
      <c r="A10053" s="1705">
        <v>73718</v>
      </c>
      <c r="B10053" s="1706">
        <v>1.32</v>
      </c>
      <c r="C10053" s="100" t="s">
        <v>9462</v>
      </c>
      <c r="E10053" s="1738" t="s">
        <v>9126</v>
      </c>
    </row>
    <row r="10054" spans="1:9" ht="15" customHeight="1" x14ac:dyDescent="0.35">
      <c r="A10054" s="1705">
        <v>73718</v>
      </c>
      <c r="B10054" s="1706">
        <v>1.32</v>
      </c>
      <c r="C10054" s="100" t="s">
        <v>9463</v>
      </c>
      <c r="E10054" s="1738" t="s">
        <v>9126</v>
      </c>
    </row>
    <row r="10055" spans="1:9" ht="15" customHeight="1" x14ac:dyDescent="0.35">
      <c r="A10055" s="1705">
        <v>73718</v>
      </c>
      <c r="B10055" s="1706">
        <v>1.32</v>
      </c>
      <c r="C10055" s="100" t="s">
        <v>1164</v>
      </c>
      <c r="E10055" s="1705" t="s">
        <v>9583</v>
      </c>
      <c r="F10055" s="100"/>
      <c r="I10055" s="100"/>
    </row>
    <row r="10056" spans="1:9" ht="15" customHeight="1" x14ac:dyDescent="0.35">
      <c r="A10056" s="1705">
        <v>73718</v>
      </c>
      <c r="B10056" s="1706">
        <v>1.32</v>
      </c>
      <c r="C10056" s="100" t="s">
        <v>1165</v>
      </c>
      <c r="E10056" s="1705" t="s">
        <v>9583</v>
      </c>
    </row>
    <row r="10057" spans="1:9" ht="15" customHeight="1" x14ac:dyDescent="0.35">
      <c r="A10057" s="1705">
        <v>73718</v>
      </c>
      <c r="B10057" s="1706">
        <v>1.32</v>
      </c>
      <c r="C10057" s="100" t="s">
        <v>10051</v>
      </c>
      <c r="E10057" s="1705" t="s">
        <v>9583</v>
      </c>
    </row>
    <row r="10058" spans="1:9" ht="15" customHeight="1" x14ac:dyDescent="0.35">
      <c r="A10058" s="1705">
        <v>73718</v>
      </c>
      <c r="B10058" s="1706">
        <v>1.32</v>
      </c>
      <c r="C10058" s="100" t="s">
        <v>10052</v>
      </c>
      <c r="E10058" s="1705" t="s">
        <v>9583</v>
      </c>
    </row>
    <row r="10059" spans="1:9" ht="15" customHeight="1" x14ac:dyDescent="0.35">
      <c r="A10059" s="1705">
        <v>73718</v>
      </c>
      <c r="B10059" s="1706">
        <v>1.32</v>
      </c>
      <c r="C10059" s="100" t="s">
        <v>10053</v>
      </c>
      <c r="E10059" s="1705" t="s">
        <v>9583</v>
      </c>
    </row>
    <row r="10060" spans="1:9" ht="15" customHeight="1" x14ac:dyDescent="0.35">
      <c r="A10060" s="1705">
        <v>73718</v>
      </c>
      <c r="B10060" s="1706">
        <v>1.32</v>
      </c>
      <c r="C10060" s="100" t="s">
        <v>10054</v>
      </c>
      <c r="E10060" s="1705" t="s">
        <v>9583</v>
      </c>
    </row>
    <row r="10061" spans="1:9" ht="15" customHeight="1" x14ac:dyDescent="0.35">
      <c r="A10061" s="1705">
        <v>73718</v>
      </c>
      <c r="B10061" s="1706">
        <v>1.32</v>
      </c>
      <c r="C10061" s="100" t="s">
        <v>10055</v>
      </c>
      <c r="E10061" s="1705" t="s">
        <v>9583</v>
      </c>
    </row>
    <row r="10062" spans="1:9" ht="15" customHeight="1" x14ac:dyDescent="0.35">
      <c r="A10062" s="1705">
        <v>73718</v>
      </c>
      <c r="B10062" s="1706">
        <v>1.32</v>
      </c>
      <c r="C10062" s="100" t="s">
        <v>7789</v>
      </c>
      <c r="E10062" s="1705" t="s">
        <v>9583</v>
      </c>
    </row>
    <row r="10063" spans="1:9" ht="15" customHeight="1" x14ac:dyDescent="0.35">
      <c r="A10063" s="1705">
        <v>73718</v>
      </c>
      <c r="B10063" s="1706">
        <v>1.32</v>
      </c>
      <c r="C10063" s="100" t="s">
        <v>10056</v>
      </c>
      <c r="E10063" s="1705" t="s">
        <v>9583</v>
      </c>
    </row>
    <row r="10064" spans="1:9" ht="15" customHeight="1" x14ac:dyDescent="0.35">
      <c r="A10064" s="1705">
        <v>73718</v>
      </c>
      <c r="B10064" s="1706">
        <v>1.32</v>
      </c>
      <c r="C10064" s="100" t="s">
        <v>10057</v>
      </c>
      <c r="E10064" s="1705" t="s">
        <v>9583</v>
      </c>
    </row>
    <row r="10065" spans="1:5" ht="15" customHeight="1" x14ac:dyDescent="0.35">
      <c r="A10065" s="1705">
        <v>73718</v>
      </c>
      <c r="B10065" s="1706">
        <v>1.32</v>
      </c>
      <c r="C10065" s="100" t="s">
        <v>10058</v>
      </c>
      <c r="E10065" s="1705" t="s">
        <v>9583</v>
      </c>
    </row>
    <row r="10066" spans="1:5" ht="15" customHeight="1" x14ac:dyDescent="0.35">
      <c r="A10066" s="1705">
        <v>73718</v>
      </c>
      <c r="B10066" s="1706">
        <v>1.32</v>
      </c>
      <c r="C10066" s="100" t="s">
        <v>10059</v>
      </c>
      <c r="E10066" s="1705" t="s">
        <v>9583</v>
      </c>
    </row>
    <row r="10067" spans="1:5" ht="15" customHeight="1" x14ac:dyDescent="0.35">
      <c r="A10067" s="1705">
        <v>73718</v>
      </c>
      <c r="B10067" s="1706">
        <v>1.32</v>
      </c>
      <c r="C10067" s="100" t="s">
        <v>10060</v>
      </c>
      <c r="E10067" s="1705" t="s">
        <v>9583</v>
      </c>
    </row>
    <row r="10068" spans="1:5" ht="15" customHeight="1" x14ac:dyDescent="0.35">
      <c r="A10068" s="1705">
        <v>73718</v>
      </c>
      <c r="B10068" s="1706">
        <v>1.32</v>
      </c>
      <c r="C10068" s="100" t="s">
        <v>10061</v>
      </c>
      <c r="E10068" s="1705" t="s">
        <v>9583</v>
      </c>
    </row>
    <row r="10069" spans="1:5" ht="15" customHeight="1" x14ac:dyDescent="0.35">
      <c r="A10069" s="1705">
        <v>73718</v>
      </c>
      <c r="B10069" s="1706">
        <v>1.32</v>
      </c>
      <c r="C10069" s="100" t="s">
        <v>10062</v>
      </c>
      <c r="E10069" s="1705" t="s">
        <v>9583</v>
      </c>
    </row>
    <row r="10070" spans="1:5" ht="15" customHeight="1" x14ac:dyDescent="0.35">
      <c r="A10070" s="1705">
        <v>73718</v>
      </c>
      <c r="B10070" s="1706">
        <v>1.32</v>
      </c>
      <c r="C10070" s="100" t="s">
        <v>10063</v>
      </c>
      <c r="E10070" s="1705" t="s">
        <v>9583</v>
      </c>
    </row>
    <row r="10071" spans="1:5" ht="15" customHeight="1" x14ac:dyDescent="0.35">
      <c r="A10071" s="1705">
        <v>73718</v>
      </c>
      <c r="B10071" s="1706">
        <v>1.32</v>
      </c>
      <c r="C10071" s="89" t="s">
        <v>11395</v>
      </c>
      <c r="E10071" s="1705" t="s">
        <v>10273</v>
      </c>
    </row>
    <row r="10072" spans="1:5" ht="15" customHeight="1" x14ac:dyDescent="0.35">
      <c r="A10072" s="1705">
        <v>73718</v>
      </c>
      <c r="B10072" s="1706">
        <v>1.32</v>
      </c>
      <c r="C10072" s="89" t="s">
        <v>11396</v>
      </c>
      <c r="E10072" s="1705" t="s">
        <v>10273</v>
      </c>
    </row>
    <row r="10073" spans="1:5" ht="15" customHeight="1" x14ac:dyDescent="0.35">
      <c r="A10073" s="1705">
        <v>73718</v>
      </c>
      <c r="B10073" s="1706">
        <v>1.32</v>
      </c>
      <c r="C10073" s="89" t="s">
        <v>11397</v>
      </c>
      <c r="E10073" s="1705" t="s">
        <v>10273</v>
      </c>
    </row>
    <row r="10074" spans="1:5" ht="15" customHeight="1" x14ac:dyDescent="0.35">
      <c r="A10074" s="1705">
        <v>73718</v>
      </c>
      <c r="B10074" s="1706">
        <v>1.32</v>
      </c>
      <c r="C10074" s="89" t="s">
        <v>11398</v>
      </c>
      <c r="E10074" s="1705" t="s">
        <v>10273</v>
      </c>
    </row>
    <row r="10075" spans="1:5" ht="15" customHeight="1" x14ac:dyDescent="0.35">
      <c r="A10075" s="1705">
        <v>73718</v>
      </c>
      <c r="B10075" s="1706">
        <v>1.32</v>
      </c>
      <c r="C10075" s="89" t="s">
        <v>11399</v>
      </c>
      <c r="E10075" s="1705" t="s">
        <v>10273</v>
      </c>
    </row>
    <row r="10076" spans="1:5" ht="15" customHeight="1" x14ac:dyDescent="0.35">
      <c r="A10076" s="1705">
        <v>73718</v>
      </c>
      <c r="B10076" s="1706">
        <v>1.32</v>
      </c>
      <c r="C10076" s="89" t="s">
        <v>11400</v>
      </c>
      <c r="E10076" s="1705" t="s">
        <v>10273</v>
      </c>
    </row>
    <row r="10077" spans="1:5" ht="15" customHeight="1" x14ac:dyDescent="0.35">
      <c r="A10077" s="1705">
        <v>73718</v>
      </c>
      <c r="B10077" s="1706">
        <v>1.32</v>
      </c>
      <c r="C10077" s="89" t="s">
        <v>11401</v>
      </c>
      <c r="E10077" s="1705" t="s">
        <v>10273</v>
      </c>
    </row>
    <row r="10078" spans="1:5" ht="15" customHeight="1" x14ac:dyDescent="0.35">
      <c r="A10078" s="1705">
        <v>73718</v>
      </c>
      <c r="B10078" s="1706">
        <v>1.32</v>
      </c>
      <c r="C10078" s="89" t="s">
        <v>11402</v>
      </c>
      <c r="E10078" s="1705" t="s">
        <v>10273</v>
      </c>
    </row>
    <row r="10079" spans="1:5" ht="15" customHeight="1" x14ac:dyDescent="0.35">
      <c r="A10079" s="1705">
        <v>73718</v>
      </c>
      <c r="B10079" s="1706">
        <v>1.32</v>
      </c>
      <c r="C10079" s="89" t="s">
        <v>11403</v>
      </c>
      <c r="E10079" s="1705" t="s">
        <v>10273</v>
      </c>
    </row>
    <row r="10080" spans="1:5" ht="15" customHeight="1" x14ac:dyDescent="0.35">
      <c r="A10080" s="1705">
        <v>73718</v>
      </c>
      <c r="B10080" s="1706">
        <v>1.32</v>
      </c>
      <c r="C10080" s="89" t="s">
        <v>11404</v>
      </c>
      <c r="E10080" s="1705" t="s">
        <v>10273</v>
      </c>
    </row>
    <row r="10081" spans="1:9" ht="15" customHeight="1" x14ac:dyDescent="0.35">
      <c r="A10081" s="1705">
        <v>73718</v>
      </c>
      <c r="B10081" s="1706">
        <v>1.32</v>
      </c>
      <c r="C10081" s="89" t="s">
        <v>11405</v>
      </c>
      <c r="E10081" s="1705" t="s">
        <v>10273</v>
      </c>
    </row>
    <row r="10082" spans="1:9" ht="15" customHeight="1" x14ac:dyDescent="0.35">
      <c r="A10082" s="1705">
        <v>73718</v>
      </c>
      <c r="B10082" s="1706">
        <v>1.32</v>
      </c>
      <c r="C10082" s="89" t="s">
        <v>11406</v>
      </c>
      <c r="E10082" s="1705" t="s">
        <v>10273</v>
      </c>
      <c r="F10082" s="100"/>
      <c r="I10082" s="100"/>
    </row>
    <row r="10083" spans="1:9" ht="15" customHeight="1" x14ac:dyDescent="0.35">
      <c r="A10083" s="1705">
        <v>73718</v>
      </c>
      <c r="B10083" s="1706">
        <v>1.32</v>
      </c>
      <c r="C10083" s="89" t="s">
        <v>11407</v>
      </c>
      <c r="E10083" s="1705" t="s">
        <v>10273</v>
      </c>
    </row>
    <row r="10084" spans="1:9" ht="15" customHeight="1" x14ac:dyDescent="0.35">
      <c r="A10084" s="1705">
        <v>73718</v>
      </c>
      <c r="B10084" s="1706">
        <v>1.32</v>
      </c>
      <c r="C10084" s="1705" t="s">
        <v>11408</v>
      </c>
      <c r="E10084" s="1705" t="s">
        <v>10273</v>
      </c>
    </row>
    <row r="10085" spans="1:9" ht="15" customHeight="1" x14ac:dyDescent="0.35">
      <c r="A10085" s="1705">
        <v>73718</v>
      </c>
      <c r="B10085" s="1706">
        <v>1.32</v>
      </c>
      <c r="C10085" s="1705" t="s">
        <v>11409</v>
      </c>
      <c r="E10085" s="1705" t="s">
        <v>10273</v>
      </c>
    </row>
    <row r="10086" spans="1:9" ht="15" customHeight="1" x14ac:dyDescent="0.35">
      <c r="A10086" s="1705">
        <v>73718</v>
      </c>
      <c r="B10086" s="1706">
        <v>1.32</v>
      </c>
      <c r="C10086" s="100" t="s">
        <v>11410</v>
      </c>
      <c r="E10086" s="1705" t="s">
        <v>10273</v>
      </c>
    </row>
    <row r="10087" spans="1:9" ht="15" customHeight="1" x14ac:dyDescent="0.35">
      <c r="A10087" s="1705">
        <v>73718</v>
      </c>
      <c r="B10087" s="1706">
        <v>1.32</v>
      </c>
      <c r="C10087" s="89" t="s">
        <v>11411</v>
      </c>
      <c r="E10087" s="1705" t="s">
        <v>10273</v>
      </c>
    </row>
    <row r="10088" spans="1:9" ht="15" customHeight="1" x14ac:dyDescent="0.35">
      <c r="A10088" s="1705">
        <v>73718</v>
      </c>
      <c r="B10088" s="1706">
        <v>1.32</v>
      </c>
      <c r="C10088" s="1705" t="s">
        <v>11412</v>
      </c>
      <c r="E10088" s="1705" t="s">
        <v>10273</v>
      </c>
    </row>
    <row r="10089" spans="1:9" ht="15" customHeight="1" x14ac:dyDescent="0.35">
      <c r="A10089" s="1705">
        <v>73718</v>
      </c>
      <c r="B10089" s="1706">
        <v>1.32</v>
      </c>
      <c r="C10089" s="89" t="s">
        <v>11412</v>
      </c>
      <c r="E10089" s="1705" t="s">
        <v>10273</v>
      </c>
    </row>
    <row r="10090" spans="1:9" ht="15" customHeight="1" x14ac:dyDescent="0.35">
      <c r="A10090" s="1705">
        <v>73718</v>
      </c>
      <c r="B10090" s="1706">
        <v>1.32</v>
      </c>
      <c r="C10090" s="89" t="s">
        <v>11413</v>
      </c>
      <c r="E10090" s="1705" t="s">
        <v>10273</v>
      </c>
    </row>
    <row r="10091" spans="1:9" ht="15" customHeight="1" x14ac:dyDescent="0.35">
      <c r="A10091" s="1705">
        <v>73718</v>
      </c>
      <c r="B10091" s="1706">
        <v>1.32</v>
      </c>
      <c r="C10091" s="89" t="s">
        <v>11414</v>
      </c>
      <c r="E10091" s="1705" t="s">
        <v>10273</v>
      </c>
    </row>
    <row r="10092" spans="1:9" ht="15" customHeight="1" x14ac:dyDescent="0.35">
      <c r="A10092" s="1705">
        <v>73718</v>
      </c>
      <c r="B10092" s="1706">
        <v>1.32</v>
      </c>
      <c r="C10092" s="1705" t="s">
        <v>11415</v>
      </c>
      <c r="E10092" s="1705" t="s">
        <v>10273</v>
      </c>
    </row>
    <row r="10093" spans="1:9" ht="15" customHeight="1" x14ac:dyDescent="0.35">
      <c r="A10093" s="1705">
        <v>73718</v>
      </c>
      <c r="B10093" s="1706">
        <v>1.32</v>
      </c>
      <c r="C10093" s="1705" t="s">
        <v>11416</v>
      </c>
      <c r="E10093" s="1705" t="s">
        <v>10273</v>
      </c>
    </row>
    <row r="10094" spans="1:9" ht="15" customHeight="1" x14ac:dyDescent="0.35">
      <c r="A10094" s="1705">
        <v>73718</v>
      </c>
      <c r="B10094" s="1706">
        <v>1.32</v>
      </c>
      <c r="C10094" s="1705" t="s">
        <v>11417</v>
      </c>
      <c r="E10094" s="1705" t="s">
        <v>10273</v>
      </c>
    </row>
    <row r="10095" spans="1:9" ht="15" customHeight="1" x14ac:dyDescent="0.35">
      <c r="A10095" s="1705">
        <v>73718</v>
      </c>
      <c r="B10095" s="1706">
        <v>1.32</v>
      </c>
      <c r="C10095" s="89" t="s">
        <v>11418</v>
      </c>
      <c r="E10095" s="1705" t="s">
        <v>10273</v>
      </c>
    </row>
    <row r="10096" spans="1:9" ht="15" customHeight="1" x14ac:dyDescent="0.35">
      <c r="A10096" s="1705">
        <v>73718</v>
      </c>
      <c r="B10096" s="1706">
        <v>1.32</v>
      </c>
      <c r="C10096" s="89" t="s">
        <v>11419</v>
      </c>
      <c r="E10096" s="1705" t="s">
        <v>10273</v>
      </c>
    </row>
    <row r="10097" spans="1:5" ht="15" customHeight="1" x14ac:dyDescent="0.35">
      <c r="A10097" s="1705">
        <v>73718</v>
      </c>
      <c r="B10097" s="1706">
        <v>1.32</v>
      </c>
      <c r="C10097" s="89" t="s">
        <v>11420</v>
      </c>
      <c r="E10097" s="1705" t="s">
        <v>10273</v>
      </c>
    </row>
    <row r="10098" spans="1:5" ht="15" customHeight="1" x14ac:dyDescent="0.35">
      <c r="A10098" s="1705">
        <v>73718</v>
      </c>
      <c r="B10098" s="1706">
        <v>1.32</v>
      </c>
      <c r="C10098" s="89" t="s">
        <v>11421</v>
      </c>
      <c r="E10098" s="1705" t="s">
        <v>10273</v>
      </c>
    </row>
    <row r="10099" spans="1:5" ht="15" customHeight="1" x14ac:dyDescent="0.35">
      <c r="A10099" s="1705">
        <v>73718</v>
      </c>
      <c r="B10099" s="1706">
        <v>1.32</v>
      </c>
      <c r="C10099" s="89" t="s">
        <v>11422</v>
      </c>
      <c r="E10099" s="1705" t="s">
        <v>10273</v>
      </c>
    </row>
    <row r="10100" spans="1:5" ht="15" customHeight="1" x14ac:dyDescent="0.35">
      <c r="A10100" s="1705">
        <v>73718</v>
      </c>
      <c r="B10100" s="1706">
        <v>1.32</v>
      </c>
      <c r="C10100" s="89" t="s">
        <v>11423</v>
      </c>
      <c r="E10100" s="1705" t="s">
        <v>10273</v>
      </c>
    </row>
    <row r="10101" spans="1:5" ht="15" customHeight="1" x14ac:dyDescent="0.35">
      <c r="A10101" s="1705">
        <v>73718</v>
      </c>
      <c r="B10101" s="1706">
        <v>1.32</v>
      </c>
      <c r="C10101" s="89" t="s">
        <v>11424</v>
      </c>
      <c r="E10101" s="1705" t="s">
        <v>10273</v>
      </c>
    </row>
    <row r="10102" spans="1:5" ht="15" customHeight="1" x14ac:dyDescent="0.35">
      <c r="A10102" s="1705">
        <v>73718</v>
      </c>
      <c r="B10102" s="1706">
        <v>1.32</v>
      </c>
      <c r="C10102" s="89" t="s">
        <v>11425</v>
      </c>
      <c r="E10102" s="1705" t="s">
        <v>10273</v>
      </c>
    </row>
    <row r="10103" spans="1:5" ht="15" customHeight="1" x14ac:dyDescent="0.35">
      <c r="A10103" s="1705">
        <v>73718</v>
      </c>
      <c r="B10103" s="1706">
        <v>1.32</v>
      </c>
      <c r="C10103" s="89" t="s">
        <v>11426</v>
      </c>
      <c r="E10103" s="1705" t="s">
        <v>10273</v>
      </c>
    </row>
    <row r="10104" spans="1:5" ht="15" customHeight="1" x14ac:dyDescent="0.35">
      <c r="A10104" s="1705">
        <v>73718</v>
      </c>
      <c r="B10104" s="1706">
        <v>1.32</v>
      </c>
      <c r="C10104" s="89" t="s">
        <v>11427</v>
      </c>
      <c r="E10104" s="1705" t="s">
        <v>10273</v>
      </c>
    </row>
    <row r="10105" spans="1:5" ht="15" customHeight="1" x14ac:dyDescent="0.35">
      <c r="A10105" s="1705">
        <v>73718</v>
      </c>
      <c r="B10105" s="1706">
        <v>1.32</v>
      </c>
      <c r="C10105" s="89" t="s">
        <v>11428</v>
      </c>
      <c r="E10105" s="1705" t="s">
        <v>10273</v>
      </c>
    </row>
    <row r="10106" spans="1:5" ht="15" customHeight="1" x14ac:dyDescent="0.35">
      <c r="A10106" s="1705">
        <v>73718</v>
      </c>
      <c r="B10106" s="1706">
        <v>1.32</v>
      </c>
      <c r="C10106" s="89" t="s">
        <v>11429</v>
      </c>
      <c r="E10106" s="1705" t="s">
        <v>10273</v>
      </c>
    </row>
    <row r="10107" spans="1:5" ht="15" customHeight="1" x14ac:dyDescent="0.35">
      <c r="A10107" s="1705">
        <v>73718</v>
      </c>
      <c r="B10107" s="1706">
        <v>1.32</v>
      </c>
      <c r="C10107" s="89" t="s">
        <v>11430</v>
      </c>
      <c r="E10107" s="1705" t="s">
        <v>10273</v>
      </c>
    </row>
    <row r="10108" spans="1:5" ht="15" customHeight="1" x14ac:dyDescent="0.35">
      <c r="A10108" s="1705">
        <v>73718</v>
      </c>
      <c r="B10108" s="1706">
        <v>1.32</v>
      </c>
      <c r="C10108" s="89" t="s">
        <v>11431</v>
      </c>
      <c r="E10108" s="1705" t="s">
        <v>10273</v>
      </c>
    </row>
    <row r="10109" spans="1:5" ht="15" customHeight="1" x14ac:dyDescent="0.35">
      <c r="A10109" s="1705">
        <v>73718</v>
      </c>
      <c r="B10109" s="1706">
        <v>1.32</v>
      </c>
      <c r="C10109" s="89" t="s">
        <v>11432</v>
      </c>
      <c r="E10109" s="1705" t="s">
        <v>10273</v>
      </c>
    </row>
    <row r="10110" spans="1:5" ht="15" customHeight="1" x14ac:dyDescent="0.35">
      <c r="A10110" s="1705">
        <v>73718</v>
      </c>
      <c r="B10110" s="1706">
        <v>1.32</v>
      </c>
      <c r="C10110" s="89" t="s">
        <v>11433</v>
      </c>
      <c r="E10110" s="1705" t="s">
        <v>10273</v>
      </c>
    </row>
    <row r="10111" spans="1:5" ht="15" customHeight="1" x14ac:dyDescent="0.35">
      <c r="A10111" s="1705">
        <v>73718</v>
      </c>
      <c r="B10111" s="1706">
        <v>1.32</v>
      </c>
      <c r="C10111" s="89" t="s">
        <v>11434</v>
      </c>
      <c r="E10111" s="1705" t="s">
        <v>10273</v>
      </c>
    </row>
    <row r="10112" spans="1:5" ht="15" customHeight="1" x14ac:dyDescent="0.35">
      <c r="A10112" s="1705">
        <v>73718</v>
      </c>
      <c r="B10112" s="1706">
        <v>1.32</v>
      </c>
      <c r="C10112" s="89" t="s">
        <v>11435</v>
      </c>
      <c r="E10112" s="1705" t="s">
        <v>10273</v>
      </c>
    </row>
    <row r="10113" spans="1:5" ht="15" customHeight="1" x14ac:dyDescent="0.35">
      <c r="A10113" s="1705">
        <v>73718</v>
      </c>
      <c r="B10113" s="1706">
        <v>1.32</v>
      </c>
      <c r="C10113" s="89" t="s">
        <v>11436</v>
      </c>
      <c r="E10113" s="1705" t="s">
        <v>10273</v>
      </c>
    </row>
    <row r="10114" spans="1:5" ht="15" customHeight="1" x14ac:dyDescent="0.35">
      <c r="A10114" s="1705">
        <v>73718</v>
      </c>
      <c r="B10114" s="1706">
        <v>1.32</v>
      </c>
      <c r="C10114" s="89" t="s">
        <v>11437</v>
      </c>
      <c r="E10114" s="1705" t="s">
        <v>10273</v>
      </c>
    </row>
    <row r="10115" spans="1:5" ht="15" customHeight="1" x14ac:dyDescent="0.35">
      <c r="A10115" s="1705">
        <v>73718</v>
      </c>
      <c r="B10115" s="1706">
        <v>1.32</v>
      </c>
      <c r="C10115" s="89" t="s">
        <v>11438</v>
      </c>
      <c r="E10115" s="1705" t="s">
        <v>10273</v>
      </c>
    </row>
    <row r="10116" spans="1:5" ht="15" customHeight="1" x14ac:dyDescent="0.35">
      <c r="A10116" s="1705">
        <v>73718</v>
      </c>
      <c r="B10116" s="1706">
        <v>1.32</v>
      </c>
      <c r="C10116" s="89" t="s">
        <v>11438</v>
      </c>
      <c r="E10116" s="1705" t="s">
        <v>10273</v>
      </c>
    </row>
    <row r="10117" spans="1:5" ht="15" customHeight="1" x14ac:dyDescent="0.35">
      <c r="A10117" s="1705">
        <v>73718</v>
      </c>
      <c r="B10117" s="1706">
        <v>1.32</v>
      </c>
      <c r="C10117" s="89" t="s">
        <v>11439</v>
      </c>
      <c r="E10117" s="1705" t="s">
        <v>10273</v>
      </c>
    </row>
    <row r="10118" spans="1:5" ht="15" customHeight="1" x14ac:dyDescent="0.35">
      <c r="A10118" s="1705">
        <v>73718</v>
      </c>
      <c r="B10118" s="1706">
        <v>1.32</v>
      </c>
      <c r="C10118" s="89" t="s">
        <v>11440</v>
      </c>
      <c r="E10118" s="1705" t="s">
        <v>10273</v>
      </c>
    </row>
    <row r="10119" spans="1:5" ht="15" customHeight="1" x14ac:dyDescent="0.35">
      <c r="A10119" s="1705">
        <v>73718</v>
      </c>
      <c r="B10119" s="1706">
        <v>1.32</v>
      </c>
      <c r="C10119" s="100" t="s">
        <v>11441</v>
      </c>
      <c r="E10119" s="1705" t="s">
        <v>10273</v>
      </c>
    </row>
    <row r="10120" spans="1:5" ht="15" customHeight="1" x14ac:dyDescent="0.35">
      <c r="A10120" s="1705">
        <v>73718</v>
      </c>
      <c r="B10120" s="1706">
        <v>1.32</v>
      </c>
      <c r="C10120" s="89" t="s">
        <v>11442</v>
      </c>
      <c r="E10120" s="1705" t="s">
        <v>10273</v>
      </c>
    </row>
    <row r="10121" spans="1:5" ht="15" customHeight="1" x14ac:dyDescent="0.35">
      <c r="A10121" s="1705">
        <v>73718</v>
      </c>
      <c r="B10121" s="1706">
        <v>1.32</v>
      </c>
      <c r="C10121" s="1705" t="s">
        <v>11443</v>
      </c>
      <c r="E10121" s="1705" t="s">
        <v>10273</v>
      </c>
    </row>
    <row r="10122" spans="1:5" ht="15" customHeight="1" x14ac:dyDescent="0.35">
      <c r="A10122" s="1705">
        <v>73718</v>
      </c>
      <c r="B10122" s="1706">
        <v>1.32</v>
      </c>
      <c r="C10122" s="89" t="s">
        <v>11444</v>
      </c>
      <c r="E10122" s="1705" t="s">
        <v>10273</v>
      </c>
    </row>
    <row r="10123" spans="1:5" ht="15" customHeight="1" x14ac:dyDescent="0.35">
      <c r="A10123" s="1705">
        <v>73718</v>
      </c>
      <c r="B10123" s="1706">
        <v>1.32</v>
      </c>
      <c r="C10123" s="100" t="s">
        <v>7790</v>
      </c>
      <c r="E10123" s="1705" t="s">
        <v>10273</v>
      </c>
    </row>
    <row r="10124" spans="1:5" ht="15" customHeight="1" x14ac:dyDescent="0.35">
      <c r="A10124" s="1705">
        <v>73718</v>
      </c>
      <c r="B10124" s="1706">
        <v>1.32</v>
      </c>
      <c r="C10124" s="89" t="s">
        <v>11445</v>
      </c>
      <c r="E10124" s="1705" t="s">
        <v>10273</v>
      </c>
    </row>
    <row r="10125" spans="1:5" ht="15" customHeight="1" x14ac:dyDescent="0.35">
      <c r="A10125" s="1705">
        <v>73718</v>
      </c>
      <c r="B10125" s="1706">
        <v>1.32</v>
      </c>
      <c r="C10125" s="89" t="s">
        <v>11446</v>
      </c>
      <c r="E10125" s="1705" t="s">
        <v>10273</v>
      </c>
    </row>
    <row r="10126" spans="1:5" ht="15" customHeight="1" x14ac:dyDescent="0.35">
      <c r="A10126" s="1705">
        <v>73718</v>
      </c>
      <c r="B10126" s="1706">
        <v>1.32</v>
      </c>
      <c r="C10126" s="89" t="s">
        <v>11447</v>
      </c>
      <c r="E10126" s="1705" t="s">
        <v>10273</v>
      </c>
    </row>
    <row r="10127" spans="1:5" ht="15" customHeight="1" x14ac:dyDescent="0.35">
      <c r="A10127" s="1705">
        <v>73718</v>
      </c>
      <c r="B10127" s="1706">
        <v>1.32</v>
      </c>
      <c r="C10127" s="89" t="s">
        <v>11448</v>
      </c>
      <c r="E10127" s="1705" t="s">
        <v>10273</v>
      </c>
    </row>
    <row r="10128" spans="1:5" ht="15" customHeight="1" x14ac:dyDescent="0.35">
      <c r="A10128" s="1705">
        <v>73718</v>
      </c>
      <c r="B10128" s="1706">
        <v>1.32</v>
      </c>
      <c r="C10128" s="89" t="s">
        <v>11449</v>
      </c>
      <c r="E10128" s="1705" t="s">
        <v>10273</v>
      </c>
    </row>
    <row r="10129" spans="1:5" ht="15" customHeight="1" x14ac:dyDescent="0.35">
      <c r="A10129" s="1705">
        <v>73718</v>
      </c>
      <c r="B10129" s="1706">
        <v>1.32</v>
      </c>
      <c r="C10129" s="89" t="s">
        <v>11450</v>
      </c>
      <c r="E10129" s="1705" t="s">
        <v>10273</v>
      </c>
    </row>
    <row r="10130" spans="1:5" ht="15" customHeight="1" x14ac:dyDescent="0.35">
      <c r="A10130" s="1705">
        <v>73718</v>
      </c>
      <c r="B10130" s="1706">
        <v>1.32</v>
      </c>
      <c r="C10130" s="89" t="s">
        <v>11451</v>
      </c>
      <c r="E10130" s="1705" t="s">
        <v>10273</v>
      </c>
    </row>
    <row r="10131" spans="1:5" ht="15" customHeight="1" x14ac:dyDescent="0.35">
      <c r="A10131" s="1705">
        <v>73718</v>
      </c>
      <c r="B10131" s="1706">
        <v>1.32</v>
      </c>
      <c r="C10131" s="89" t="s">
        <v>11452</v>
      </c>
      <c r="E10131" s="1705" t="s">
        <v>10273</v>
      </c>
    </row>
    <row r="10132" spans="1:5" ht="15" customHeight="1" x14ac:dyDescent="0.35">
      <c r="A10132" s="1705">
        <v>73718</v>
      </c>
      <c r="B10132" s="1706">
        <v>1.32</v>
      </c>
      <c r="C10132" s="89" t="s">
        <v>11453</v>
      </c>
      <c r="E10132" s="1705" t="s">
        <v>10273</v>
      </c>
    </row>
    <row r="10133" spans="1:5" ht="15" customHeight="1" x14ac:dyDescent="0.35">
      <c r="A10133" s="1705">
        <v>73718</v>
      </c>
      <c r="B10133" s="1706">
        <v>1.32</v>
      </c>
      <c r="C10133" s="89" t="s">
        <v>11454</v>
      </c>
      <c r="E10133" s="1705" t="s">
        <v>10273</v>
      </c>
    </row>
    <row r="10134" spans="1:5" ht="15" customHeight="1" x14ac:dyDescent="0.35">
      <c r="A10134" s="1705">
        <v>73718</v>
      </c>
      <c r="B10134" s="1706">
        <v>1.32</v>
      </c>
      <c r="C10134" s="89" t="s">
        <v>11455</v>
      </c>
      <c r="E10134" s="1705" t="s">
        <v>10273</v>
      </c>
    </row>
    <row r="10135" spans="1:5" ht="15" customHeight="1" x14ac:dyDescent="0.35">
      <c r="A10135" s="1705">
        <v>73718</v>
      </c>
      <c r="B10135" s="1706">
        <v>1.32</v>
      </c>
      <c r="C10135" s="89" t="s">
        <v>11456</v>
      </c>
      <c r="E10135" s="1705" t="s">
        <v>10273</v>
      </c>
    </row>
    <row r="10136" spans="1:5" ht="15" customHeight="1" x14ac:dyDescent="0.35">
      <c r="A10136" s="1705">
        <v>73718</v>
      </c>
      <c r="B10136" s="1706">
        <v>1.32</v>
      </c>
      <c r="C10136" s="89" t="s">
        <v>11457</v>
      </c>
      <c r="E10136" s="1705" t="s">
        <v>10273</v>
      </c>
    </row>
    <row r="10137" spans="1:5" ht="15" customHeight="1" x14ac:dyDescent="0.35">
      <c r="A10137" s="1705">
        <v>73718</v>
      </c>
      <c r="B10137" s="1706">
        <v>1.32</v>
      </c>
      <c r="C10137" s="89" t="s">
        <v>11458</v>
      </c>
      <c r="E10137" s="1705" t="s">
        <v>10273</v>
      </c>
    </row>
    <row r="10138" spans="1:5" ht="15" customHeight="1" x14ac:dyDescent="0.35">
      <c r="A10138" s="1705">
        <v>73718</v>
      </c>
      <c r="B10138" s="1706">
        <v>1.32</v>
      </c>
      <c r="C10138" s="89" t="s">
        <v>11459</v>
      </c>
      <c r="E10138" s="1705" t="s">
        <v>10273</v>
      </c>
    </row>
    <row r="10139" spans="1:5" ht="15" customHeight="1" x14ac:dyDescent="0.35">
      <c r="A10139" s="1705">
        <v>73718</v>
      </c>
      <c r="B10139" s="1706">
        <v>1.32</v>
      </c>
      <c r="C10139" s="89" t="s">
        <v>11460</v>
      </c>
      <c r="E10139" s="1705" t="s">
        <v>10273</v>
      </c>
    </row>
    <row r="10140" spans="1:5" ht="15" customHeight="1" x14ac:dyDescent="0.35">
      <c r="A10140" s="1705">
        <v>73718</v>
      </c>
      <c r="B10140" s="1706">
        <v>1.32</v>
      </c>
      <c r="C10140" s="89" t="s">
        <v>11461</v>
      </c>
      <c r="E10140" s="1705" t="s">
        <v>10273</v>
      </c>
    </row>
    <row r="10141" spans="1:5" ht="15" customHeight="1" x14ac:dyDescent="0.35">
      <c r="A10141" s="1705">
        <v>73718</v>
      </c>
      <c r="B10141" s="1706">
        <v>1.32</v>
      </c>
      <c r="C10141" s="89" t="s">
        <v>11462</v>
      </c>
      <c r="E10141" s="1705" t="s">
        <v>10273</v>
      </c>
    </row>
    <row r="10142" spans="1:5" ht="15" customHeight="1" x14ac:dyDescent="0.35">
      <c r="A10142" s="1705">
        <v>73718</v>
      </c>
      <c r="B10142" s="1706">
        <v>1.32</v>
      </c>
      <c r="C10142" s="89" t="s">
        <v>11463</v>
      </c>
      <c r="E10142" s="1705" t="s">
        <v>10273</v>
      </c>
    </row>
    <row r="10143" spans="1:5" ht="15" customHeight="1" x14ac:dyDescent="0.35">
      <c r="A10143" s="1705">
        <v>73718</v>
      </c>
      <c r="B10143" s="1706">
        <v>1.32</v>
      </c>
      <c r="C10143" s="89" t="s">
        <v>11464</v>
      </c>
      <c r="E10143" s="1705" t="s">
        <v>10273</v>
      </c>
    </row>
    <row r="10144" spans="1:5" ht="15" customHeight="1" x14ac:dyDescent="0.35">
      <c r="A10144" s="1705">
        <v>73718</v>
      </c>
      <c r="B10144" s="1706">
        <v>1.32</v>
      </c>
      <c r="C10144" s="89" t="s">
        <v>7791</v>
      </c>
      <c r="E10144" s="1705" t="s">
        <v>10273</v>
      </c>
    </row>
    <row r="10145" spans="1:9" ht="15" customHeight="1" x14ac:dyDescent="0.35">
      <c r="A10145" s="1705">
        <v>73718</v>
      </c>
      <c r="B10145" s="1706">
        <v>1.32</v>
      </c>
      <c r="C10145" s="100" t="s">
        <v>11465</v>
      </c>
      <c r="E10145" s="1705" t="s">
        <v>10273</v>
      </c>
    </row>
    <row r="10146" spans="1:9" ht="15" customHeight="1" x14ac:dyDescent="0.35">
      <c r="A10146" s="1705">
        <v>73718</v>
      </c>
      <c r="B10146" s="1706">
        <v>1.32</v>
      </c>
      <c r="C10146" s="89" t="s">
        <v>11466</v>
      </c>
      <c r="E10146" s="1705" t="s">
        <v>10273</v>
      </c>
    </row>
    <row r="10147" spans="1:9" ht="15" customHeight="1" x14ac:dyDescent="0.35">
      <c r="A10147" s="1705">
        <v>73718</v>
      </c>
      <c r="B10147" s="1706">
        <v>1.32</v>
      </c>
      <c r="C10147" s="89" t="s">
        <v>11467</v>
      </c>
      <c r="E10147" s="1705" t="s">
        <v>10273</v>
      </c>
    </row>
    <row r="10148" spans="1:9" ht="15" customHeight="1" x14ac:dyDescent="0.35">
      <c r="A10148" s="1705">
        <v>73718</v>
      </c>
      <c r="B10148" s="1706">
        <v>1.32</v>
      </c>
      <c r="C10148" s="89" t="s">
        <v>11468</v>
      </c>
      <c r="E10148" s="1705" t="s">
        <v>10273</v>
      </c>
    </row>
    <row r="10149" spans="1:9" ht="15" customHeight="1" x14ac:dyDescent="0.35">
      <c r="A10149" s="1705">
        <v>73718</v>
      </c>
      <c r="B10149" s="1706">
        <v>1.32</v>
      </c>
      <c r="C10149" s="89" t="s">
        <v>11469</v>
      </c>
      <c r="E10149" s="1705" t="s">
        <v>10273</v>
      </c>
    </row>
    <row r="10150" spans="1:9" ht="15" customHeight="1" x14ac:dyDescent="0.35">
      <c r="A10150" s="1705">
        <v>73718</v>
      </c>
      <c r="B10150" s="1706">
        <v>1.32</v>
      </c>
      <c r="C10150" s="89" t="s">
        <v>11470</v>
      </c>
      <c r="E10150" s="1705" t="s">
        <v>10273</v>
      </c>
    </row>
    <row r="10151" spans="1:9" ht="15" customHeight="1" x14ac:dyDescent="0.35">
      <c r="A10151" s="1705">
        <v>73718</v>
      </c>
      <c r="B10151" s="1706">
        <v>1.32</v>
      </c>
      <c r="C10151" s="89" t="s">
        <v>11471</v>
      </c>
      <c r="E10151" s="1705" t="s">
        <v>10273</v>
      </c>
      <c r="F10151" s="100"/>
      <c r="I10151" s="100"/>
    </row>
    <row r="10152" spans="1:9" ht="15" customHeight="1" x14ac:dyDescent="0.35">
      <c r="A10152" s="1705">
        <v>73718</v>
      </c>
      <c r="B10152" s="1706">
        <v>1.32</v>
      </c>
      <c r="C10152" s="89" t="s">
        <v>11472</v>
      </c>
      <c r="E10152" s="1705" t="s">
        <v>10273</v>
      </c>
    </row>
    <row r="10153" spans="1:9" ht="15" customHeight="1" x14ac:dyDescent="0.35">
      <c r="A10153" s="1705">
        <v>73718</v>
      </c>
      <c r="B10153" s="1706">
        <v>1.32</v>
      </c>
      <c r="C10153" s="89" t="s">
        <v>11473</v>
      </c>
      <c r="E10153" s="1705" t="s">
        <v>10273</v>
      </c>
    </row>
    <row r="10154" spans="1:9" ht="15" customHeight="1" x14ac:dyDescent="0.35">
      <c r="A10154" s="1705">
        <v>73718</v>
      </c>
      <c r="B10154" s="1706">
        <v>1.32</v>
      </c>
      <c r="C10154" s="89" t="s">
        <v>11474</v>
      </c>
      <c r="E10154" s="1705" t="s">
        <v>10273</v>
      </c>
    </row>
    <row r="10155" spans="1:9" ht="15" customHeight="1" x14ac:dyDescent="0.35">
      <c r="A10155" s="1705">
        <v>73718</v>
      </c>
      <c r="B10155" s="1706">
        <v>1.32</v>
      </c>
      <c r="C10155" s="89" t="s">
        <v>11475</v>
      </c>
      <c r="E10155" s="1705" t="s">
        <v>10273</v>
      </c>
    </row>
    <row r="10156" spans="1:9" ht="15" customHeight="1" x14ac:dyDescent="0.35">
      <c r="A10156" s="1705">
        <v>73718</v>
      </c>
      <c r="B10156" s="1706">
        <v>1.32</v>
      </c>
      <c r="C10156" s="89" t="s">
        <v>11476</v>
      </c>
      <c r="E10156" s="1705" t="s">
        <v>10273</v>
      </c>
    </row>
    <row r="10157" spans="1:9" ht="15" customHeight="1" x14ac:dyDescent="0.35">
      <c r="A10157" s="1705">
        <v>73718</v>
      </c>
      <c r="B10157" s="1706">
        <v>1.32</v>
      </c>
      <c r="C10157" s="89" t="s">
        <v>11477</v>
      </c>
      <c r="E10157" s="1705" t="s">
        <v>10273</v>
      </c>
    </row>
    <row r="10158" spans="1:9" ht="15" customHeight="1" x14ac:dyDescent="0.35">
      <c r="A10158" s="1705">
        <v>73718</v>
      </c>
      <c r="B10158" s="1706">
        <v>1.32</v>
      </c>
      <c r="C10158" s="100" t="s">
        <v>12352</v>
      </c>
      <c r="E10158" s="100" t="s">
        <v>12088</v>
      </c>
      <c r="F10158" s="100"/>
      <c r="I10158" s="100"/>
    </row>
    <row r="10159" spans="1:9" ht="15" customHeight="1" x14ac:dyDescent="0.35">
      <c r="A10159" s="1705">
        <v>73718</v>
      </c>
      <c r="B10159" s="1706">
        <v>1.32</v>
      </c>
      <c r="C10159" s="100" t="s">
        <v>12353</v>
      </c>
      <c r="E10159" s="100" t="s">
        <v>12088</v>
      </c>
    </row>
    <row r="10160" spans="1:9" ht="15" customHeight="1" x14ac:dyDescent="0.35">
      <c r="A10160" s="1705">
        <v>73718</v>
      </c>
      <c r="B10160" s="1706">
        <v>1.32</v>
      </c>
      <c r="C10160" s="100" t="s">
        <v>12354</v>
      </c>
      <c r="E10160" s="100" t="s">
        <v>12088</v>
      </c>
    </row>
    <row r="10161" spans="1:9" ht="15" customHeight="1" x14ac:dyDescent="0.35">
      <c r="A10161" s="1705">
        <v>73718</v>
      </c>
      <c r="B10161" s="1706">
        <v>1.32</v>
      </c>
      <c r="C10161" s="100" t="s">
        <v>12355</v>
      </c>
      <c r="E10161" s="100" t="s">
        <v>12088</v>
      </c>
      <c r="F10161" s="100"/>
      <c r="I10161" s="100"/>
    </row>
    <row r="10162" spans="1:9" ht="15" customHeight="1" x14ac:dyDescent="0.35">
      <c r="A10162" s="1705">
        <v>73718</v>
      </c>
      <c r="B10162" s="1706">
        <v>1.32</v>
      </c>
      <c r="C10162" s="100" t="s">
        <v>12356</v>
      </c>
      <c r="E10162" s="100" t="s">
        <v>12088</v>
      </c>
    </row>
    <row r="10163" spans="1:9" ht="15" customHeight="1" x14ac:dyDescent="0.35">
      <c r="A10163" s="1705">
        <v>73718</v>
      </c>
      <c r="B10163" s="1706">
        <v>1.32</v>
      </c>
      <c r="C10163" s="100" t="s">
        <v>12357</v>
      </c>
      <c r="E10163" s="100" t="s">
        <v>12088</v>
      </c>
    </row>
    <row r="10164" spans="1:9" ht="15" customHeight="1" x14ac:dyDescent="0.35">
      <c r="A10164" s="1705">
        <v>73718</v>
      </c>
      <c r="B10164" s="1706">
        <v>1.32</v>
      </c>
      <c r="C10164" s="100" t="s">
        <v>12358</v>
      </c>
      <c r="E10164" s="100" t="s">
        <v>12088</v>
      </c>
    </row>
    <row r="10165" spans="1:9" ht="15" customHeight="1" x14ac:dyDescent="0.35">
      <c r="A10165" s="1705">
        <v>73718</v>
      </c>
      <c r="B10165" s="1706">
        <v>1.32</v>
      </c>
      <c r="C10165" s="100" t="s">
        <v>12359</v>
      </c>
      <c r="E10165" s="100" t="s">
        <v>12088</v>
      </c>
    </row>
    <row r="10166" spans="1:9" ht="15" customHeight="1" x14ac:dyDescent="0.35">
      <c r="A10166" s="1705">
        <v>73718</v>
      </c>
      <c r="B10166" s="1706">
        <v>1.32</v>
      </c>
      <c r="C10166" s="89" t="s">
        <v>13146</v>
      </c>
      <c r="E10166" s="1705" t="s">
        <v>12542</v>
      </c>
    </row>
    <row r="10167" spans="1:9" ht="15" customHeight="1" x14ac:dyDescent="0.35">
      <c r="A10167" s="1705">
        <v>73718</v>
      </c>
      <c r="B10167" s="1706">
        <v>1.32</v>
      </c>
      <c r="C10167" s="89" t="s">
        <v>13147</v>
      </c>
      <c r="E10167" s="1705" t="s">
        <v>12542</v>
      </c>
    </row>
    <row r="10168" spans="1:9" ht="15" customHeight="1" x14ac:dyDescent="0.35">
      <c r="A10168" s="1705">
        <v>73718</v>
      </c>
      <c r="B10168" s="1706">
        <v>1.32</v>
      </c>
      <c r="C10168" s="100" t="s">
        <v>13148</v>
      </c>
      <c r="E10168" s="1705" t="s">
        <v>12542</v>
      </c>
    </row>
    <row r="10169" spans="1:9" ht="15" customHeight="1" x14ac:dyDescent="0.35">
      <c r="A10169" s="1705">
        <v>73718</v>
      </c>
      <c r="B10169" s="1706">
        <v>1.32</v>
      </c>
      <c r="C10169" s="89" t="s">
        <v>13149</v>
      </c>
      <c r="E10169" s="1705" t="s">
        <v>12542</v>
      </c>
    </row>
    <row r="10170" spans="1:9" ht="15" customHeight="1" x14ac:dyDescent="0.35">
      <c r="A10170" s="1705">
        <v>73718</v>
      </c>
      <c r="B10170" s="1706">
        <v>1.32</v>
      </c>
      <c r="C10170" s="100" t="s">
        <v>13150</v>
      </c>
      <c r="E10170" s="1705" t="s">
        <v>12542</v>
      </c>
    </row>
    <row r="10171" spans="1:9" ht="15" customHeight="1" x14ac:dyDescent="0.35">
      <c r="A10171" s="1705">
        <v>73718</v>
      </c>
      <c r="B10171" s="1706">
        <v>1.32</v>
      </c>
      <c r="C10171" s="89" t="s">
        <v>13151</v>
      </c>
      <c r="E10171" s="1705" t="s">
        <v>12542</v>
      </c>
    </row>
    <row r="10172" spans="1:9" ht="15" customHeight="1" x14ac:dyDescent="0.35">
      <c r="A10172" s="1705">
        <v>73718</v>
      </c>
      <c r="B10172" s="1706">
        <v>1.32</v>
      </c>
      <c r="C10172" s="89" t="s">
        <v>13152</v>
      </c>
      <c r="E10172" s="1705" t="s">
        <v>12542</v>
      </c>
    </row>
    <row r="10173" spans="1:9" ht="15" customHeight="1" x14ac:dyDescent="0.35">
      <c r="A10173" s="1705">
        <v>73718</v>
      </c>
      <c r="B10173" s="1706">
        <v>1.32</v>
      </c>
      <c r="C10173" s="89" t="s">
        <v>13153</v>
      </c>
      <c r="E10173" s="1705" t="s">
        <v>12542</v>
      </c>
      <c r="F10173" s="100"/>
      <c r="I10173" s="100"/>
    </row>
    <row r="10174" spans="1:9" ht="15" customHeight="1" x14ac:dyDescent="0.35">
      <c r="A10174" s="1705">
        <v>73718</v>
      </c>
      <c r="B10174" s="1706">
        <v>1.32</v>
      </c>
      <c r="C10174" s="89" t="s">
        <v>13154</v>
      </c>
      <c r="E10174" s="1705" t="s">
        <v>12542</v>
      </c>
    </row>
    <row r="10175" spans="1:9" ht="15" customHeight="1" x14ac:dyDescent="0.35">
      <c r="A10175" s="1705">
        <v>73718</v>
      </c>
      <c r="B10175" s="1706">
        <v>1.32</v>
      </c>
      <c r="C10175" s="1705" t="s">
        <v>13400</v>
      </c>
      <c r="E10175" s="1705" t="s">
        <v>13383</v>
      </c>
    </row>
    <row r="10176" spans="1:9" ht="15" customHeight="1" x14ac:dyDescent="0.35">
      <c r="A10176" s="1705">
        <v>73718</v>
      </c>
      <c r="B10176" s="1706">
        <v>1.32</v>
      </c>
      <c r="C10176" s="100" t="s">
        <v>4071</v>
      </c>
      <c r="E10176" s="1705" t="s">
        <v>13383</v>
      </c>
    </row>
    <row r="10177" spans="1:9" ht="15" customHeight="1" x14ac:dyDescent="0.35">
      <c r="A10177" s="1705">
        <v>73718</v>
      </c>
      <c r="B10177" s="1706">
        <v>1.32</v>
      </c>
      <c r="C10177" s="100" t="s">
        <v>4072</v>
      </c>
      <c r="E10177" s="1705" t="s">
        <v>13383</v>
      </c>
    </row>
    <row r="10178" spans="1:9" ht="15" customHeight="1" x14ac:dyDescent="0.35">
      <c r="A10178" s="1705">
        <v>73718</v>
      </c>
      <c r="B10178" s="1706">
        <v>1.32</v>
      </c>
      <c r="C10178" s="100" t="s">
        <v>4073</v>
      </c>
      <c r="E10178" s="1705" t="s">
        <v>13383</v>
      </c>
    </row>
    <row r="10179" spans="1:9" ht="15" customHeight="1" x14ac:dyDescent="0.35">
      <c r="A10179" s="1705">
        <v>73718</v>
      </c>
      <c r="B10179" s="1706">
        <v>1.32</v>
      </c>
      <c r="C10179" s="100" t="s">
        <v>4074</v>
      </c>
      <c r="E10179" s="1705" t="s">
        <v>13383</v>
      </c>
    </row>
    <row r="10180" spans="1:9" ht="15" customHeight="1" x14ac:dyDescent="0.35">
      <c r="A10180" s="1705">
        <v>73718</v>
      </c>
      <c r="B10180" s="1706">
        <v>1.32</v>
      </c>
      <c r="C10180" s="100" t="s">
        <v>4075</v>
      </c>
      <c r="E10180" s="1705" t="s">
        <v>13383</v>
      </c>
    </row>
    <row r="10181" spans="1:9" ht="15" customHeight="1" x14ac:dyDescent="0.35">
      <c r="A10181" s="1705">
        <v>73718</v>
      </c>
      <c r="B10181" s="1706">
        <v>1.32</v>
      </c>
      <c r="C10181" s="100" t="s">
        <v>4076</v>
      </c>
      <c r="E10181" s="1705" t="s">
        <v>13383</v>
      </c>
    </row>
    <row r="10182" spans="1:9" ht="15" customHeight="1" x14ac:dyDescent="0.35">
      <c r="A10182" s="1705">
        <v>73718</v>
      </c>
      <c r="B10182" s="1706">
        <v>1.32</v>
      </c>
      <c r="C10182" s="100" t="s">
        <v>4077</v>
      </c>
      <c r="E10182" s="1705" t="s">
        <v>13383</v>
      </c>
    </row>
    <row r="10183" spans="1:9" ht="15" customHeight="1" x14ac:dyDescent="0.35">
      <c r="A10183" s="1705">
        <v>73718</v>
      </c>
      <c r="B10183" s="1706">
        <v>1.32</v>
      </c>
      <c r="C10183" s="1705" t="s">
        <v>13459</v>
      </c>
      <c r="E10183" s="1705" t="s">
        <v>13430</v>
      </c>
    </row>
    <row r="10184" spans="1:9" ht="15" customHeight="1" x14ac:dyDescent="0.35">
      <c r="A10184" s="1705">
        <v>73718</v>
      </c>
      <c r="B10184" s="1706">
        <v>1.32</v>
      </c>
      <c r="C10184" s="89" t="s">
        <v>13459</v>
      </c>
      <c r="E10184" s="1705" t="s">
        <v>13430</v>
      </c>
    </row>
    <row r="10185" spans="1:9" ht="15" customHeight="1" x14ac:dyDescent="0.35">
      <c r="A10185" s="1705">
        <v>73718</v>
      </c>
      <c r="B10185" s="1706">
        <v>1.32</v>
      </c>
      <c r="C10185" s="89" t="s">
        <v>13525</v>
      </c>
      <c r="E10185" s="1705" t="s">
        <v>13430</v>
      </c>
    </row>
    <row r="10186" spans="1:9" ht="15" customHeight="1" x14ac:dyDescent="0.35">
      <c r="A10186" s="1705">
        <v>73718</v>
      </c>
      <c r="B10186" s="1706">
        <v>1.32</v>
      </c>
      <c r="C10186" s="89" t="s">
        <v>13526</v>
      </c>
      <c r="E10186" s="1705" t="s">
        <v>13430</v>
      </c>
    </row>
    <row r="10187" spans="1:9" x14ac:dyDescent="0.35">
      <c r="A10187" s="1705">
        <v>73718</v>
      </c>
      <c r="B10187" s="1706">
        <v>1.32</v>
      </c>
      <c r="C10187" s="89" t="s">
        <v>13527</v>
      </c>
      <c r="E10187" s="1705" t="s">
        <v>13430</v>
      </c>
      <c r="F10187" s="100"/>
      <c r="I10187" s="100"/>
    </row>
    <row r="10188" spans="1:9" x14ac:dyDescent="0.35">
      <c r="A10188" s="1705">
        <v>73718</v>
      </c>
      <c r="B10188" s="1706">
        <v>1.32</v>
      </c>
      <c r="C10188" s="1705" t="s">
        <v>13460</v>
      </c>
      <c r="E10188" s="1705" t="s">
        <v>13430</v>
      </c>
    </row>
    <row r="10189" spans="1:9" x14ac:dyDescent="0.35">
      <c r="A10189" s="1705">
        <v>73718</v>
      </c>
      <c r="B10189" s="1706">
        <v>1.32</v>
      </c>
      <c r="C10189" s="89" t="s">
        <v>13528</v>
      </c>
      <c r="E10189" s="1705" t="s">
        <v>13430</v>
      </c>
    </row>
    <row r="10190" spans="1:9" ht="15" customHeight="1" x14ac:dyDescent="0.35">
      <c r="A10190" s="1705">
        <v>73718</v>
      </c>
      <c r="B10190" s="1706">
        <v>1.32</v>
      </c>
      <c r="C10190" s="89" t="s">
        <v>13529</v>
      </c>
      <c r="E10190" s="1705" t="s">
        <v>13430</v>
      </c>
    </row>
    <row r="10191" spans="1:9" ht="15" customHeight="1" x14ac:dyDescent="0.35">
      <c r="A10191" s="1705">
        <v>73718</v>
      </c>
      <c r="B10191" s="1706">
        <v>1.32</v>
      </c>
      <c r="C10191" s="89" t="s">
        <v>13530</v>
      </c>
      <c r="E10191" s="1705" t="s">
        <v>13430</v>
      </c>
    </row>
    <row r="10192" spans="1:9" ht="15" customHeight="1" x14ac:dyDescent="0.35">
      <c r="A10192" s="1705">
        <v>73718</v>
      </c>
      <c r="B10192" s="1706">
        <v>1.32</v>
      </c>
      <c r="C10192" s="1705" t="s">
        <v>13531</v>
      </c>
      <c r="E10192" s="1705" t="s">
        <v>13430</v>
      </c>
    </row>
    <row r="10193" spans="1:9" ht="15" customHeight="1" x14ac:dyDescent="0.35">
      <c r="A10193" s="1705">
        <v>73718</v>
      </c>
      <c r="B10193" s="1706">
        <v>1.32</v>
      </c>
      <c r="C10193" s="89" t="s">
        <v>13532</v>
      </c>
      <c r="E10193" s="1705" t="s">
        <v>13430</v>
      </c>
    </row>
    <row r="10194" spans="1:9" ht="15" customHeight="1" x14ac:dyDescent="0.35">
      <c r="A10194" s="1705">
        <v>73718</v>
      </c>
      <c r="B10194" s="1706">
        <v>1.32</v>
      </c>
      <c r="C10194" s="89" t="s">
        <v>13533</v>
      </c>
      <c r="E10194" s="1705" t="s">
        <v>13430</v>
      </c>
    </row>
    <row r="10195" spans="1:9" ht="15" customHeight="1" x14ac:dyDescent="0.35">
      <c r="A10195" s="1705">
        <v>73718</v>
      </c>
      <c r="B10195" s="1706">
        <v>1.32</v>
      </c>
      <c r="C10195" s="89" t="s">
        <v>13534</v>
      </c>
      <c r="E10195" s="1705" t="s">
        <v>13430</v>
      </c>
      <c r="F10195" s="100"/>
      <c r="I10195" s="100"/>
    </row>
    <row r="10196" spans="1:9" ht="15" customHeight="1" x14ac:dyDescent="0.35">
      <c r="A10196" s="1705">
        <v>73718</v>
      </c>
      <c r="B10196" s="1706">
        <v>1.32</v>
      </c>
      <c r="C10196" s="89" t="s">
        <v>13535</v>
      </c>
      <c r="E10196" s="1705" t="s">
        <v>13430</v>
      </c>
    </row>
    <row r="10197" spans="1:9" ht="15" customHeight="1" x14ac:dyDescent="0.35">
      <c r="A10197" s="1705">
        <v>73718</v>
      </c>
      <c r="B10197" s="1706">
        <v>1.32</v>
      </c>
      <c r="C10197" s="89" t="s">
        <v>13536</v>
      </c>
      <c r="E10197" s="1705" t="s">
        <v>13430</v>
      </c>
    </row>
    <row r="10198" spans="1:9" ht="15" customHeight="1" x14ac:dyDescent="0.35">
      <c r="A10198" s="1705">
        <v>73718</v>
      </c>
      <c r="B10198" s="1706">
        <v>1.32</v>
      </c>
      <c r="C10198" s="89" t="s">
        <v>13537</v>
      </c>
      <c r="E10198" s="1705" t="s">
        <v>13430</v>
      </c>
    </row>
    <row r="10199" spans="1:9" ht="16" customHeight="1" x14ac:dyDescent="0.35">
      <c r="A10199" s="1705">
        <v>73718</v>
      </c>
      <c r="B10199" s="1706">
        <v>1.32</v>
      </c>
      <c r="C10199" s="89" t="s">
        <v>13538</v>
      </c>
      <c r="E10199" s="1705" t="s">
        <v>13430</v>
      </c>
    </row>
    <row r="10200" spans="1:9" ht="15" customHeight="1" x14ac:dyDescent="0.35">
      <c r="A10200" s="1705">
        <v>73718</v>
      </c>
      <c r="B10200" s="1706">
        <v>1.32</v>
      </c>
      <c r="C10200" s="89" t="s">
        <v>13539</v>
      </c>
      <c r="E10200" s="1705" t="s">
        <v>13430</v>
      </c>
    </row>
    <row r="10201" spans="1:9" ht="15" customHeight="1" x14ac:dyDescent="0.35">
      <c r="A10201" s="1705">
        <v>73718</v>
      </c>
      <c r="B10201" s="1706">
        <v>1.32</v>
      </c>
      <c r="C10201" s="1705" t="s">
        <v>13793</v>
      </c>
      <c r="E10201" s="1705" t="s">
        <v>13580</v>
      </c>
    </row>
    <row r="10202" spans="1:9" ht="15" customHeight="1" x14ac:dyDescent="0.35">
      <c r="A10202" s="1705">
        <v>73718</v>
      </c>
      <c r="B10202" s="1706">
        <v>1.32</v>
      </c>
      <c r="C10202" s="1705" t="s">
        <v>13794</v>
      </c>
      <c r="E10202" s="1705" t="s">
        <v>13580</v>
      </c>
      <c r="F10202" s="100"/>
      <c r="I10202" s="100"/>
    </row>
    <row r="10203" spans="1:9" ht="15" customHeight="1" x14ac:dyDescent="0.35">
      <c r="A10203" s="1705">
        <v>73718</v>
      </c>
      <c r="B10203" s="1706">
        <v>1.32</v>
      </c>
      <c r="C10203" s="100" t="s">
        <v>13795</v>
      </c>
      <c r="E10203" s="1705" t="s">
        <v>13580</v>
      </c>
    </row>
    <row r="10204" spans="1:9" ht="15" customHeight="1" x14ac:dyDescent="0.35">
      <c r="A10204" s="1705">
        <v>73718</v>
      </c>
      <c r="B10204" s="1706">
        <v>1.32</v>
      </c>
      <c r="C10204" s="100" t="s">
        <v>13796</v>
      </c>
      <c r="E10204" s="1705" t="s">
        <v>13580</v>
      </c>
      <c r="F10204" s="100"/>
      <c r="I10204" s="100"/>
    </row>
    <row r="10205" spans="1:9" x14ac:dyDescent="0.35">
      <c r="A10205" s="1705">
        <v>73718</v>
      </c>
      <c r="B10205" s="1706">
        <v>1.32</v>
      </c>
      <c r="C10205" s="1705" t="s">
        <v>13797</v>
      </c>
      <c r="E10205" s="1705" t="s">
        <v>13580</v>
      </c>
    </row>
    <row r="10206" spans="1:9" ht="15" customHeight="1" x14ac:dyDescent="0.35">
      <c r="A10206" s="1705">
        <v>73718</v>
      </c>
      <c r="B10206" s="1706">
        <v>1.32</v>
      </c>
      <c r="C10206" s="1705" t="s">
        <v>13798</v>
      </c>
      <c r="E10206" s="1705" t="s">
        <v>13580</v>
      </c>
    </row>
    <row r="10207" spans="1:9" ht="15" customHeight="1" x14ac:dyDescent="0.35">
      <c r="A10207" s="1705">
        <v>73718</v>
      </c>
      <c r="B10207" s="1706">
        <v>1.32</v>
      </c>
      <c r="C10207" s="89" t="s">
        <v>14131</v>
      </c>
    </row>
    <row r="10208" spans="1:9" ht="15" customHeight="1" x14ac:dyDescent="0.35">
      <c r="A10208" s="1705">
        <v>73719</v>
      </c>
      <c r="B10208" s="1706">
        <v>1.58</v>
      </c>
      <c r="C10208" s="100" t="s">
        <v>167</v>
      </c>
      <c r="E10208" s="1705" t="s">
        <v>39</v>
      </c>
    </row>
    <row r="10209" spans="1:9" ht="15" customHeight="1" x14ac:dyDescent="0.35">
      <c r="A10209" s="1705">
        <v>73719</v>
      </c>
      <c r="B10209" s="1706">
        <v>1.58</v>
      </c>
      <c r="C10209" s="100" t="s">
        <v>2103</v>
      </c>
      <c r="E10209" s="1705" t="s">
        <v>1755</v>
      </c>
    </row>
    <row r="10210" spans="1:9" ht="15" customHeight="1" x14ac:dyDescent="0.35">
      <c r="A10210" s="1705">
        <v>73719</v>
      </c>
      <c r="B10210" s="1706">
        <v>1.58</v>
      </c>
      <c r="C10210" s="100" t="s">
        <v>2104</v>
      </c>
      <c r="E10210" s="1705" t="s">
        <v>1755</v>
      </c>
    </row>
    <row r="10211" spans="1:9" ht="15" customHeight="1" x14ac:dyDescent="0.35">
      <c r="A10211" s="1705">
        <v>73719</v>
      </c>
      <c r="B10211" s="1706">
        <v>1.58</v>
      </c>
      <c r="C10211" s="100" t="s">
        <v>2105</v>
      </c>
      <c r="E10211" s="1705" t="s">
        <v>1755</v>
      </c>
    </row>
    <row r="10212" spans="1:9" ht="15" customHeight="1" x14ac:dyDescent="0.35">
      <c r="A10212" s="1705">
        <v>73719</v>
      </c>
      <c r="B10212" s="1706">
        <v>1.58</v>
      </c>
      <c r="C10212" s="100" t="s">
        <v>2106</v>
      </c>
      <c r="E10212" s="1705" t="s">
        <v>1755</v>
      </c>
    </row>
    <row r="10213" spans="1:9" ht="15" customHeight="1" x14ac:dyDescent="0.35">
      <c r="A10213" s="1705">
        <v>73719</v>
      </c>
      <c r="B10213" s="1706">
        <v>1.58</v>
      </c>
      <c r="C10213" s="100" t="s">
        <v>2107</v>
      </c>
      <c r="E10213" s="1705" t="s">
        <v>1755</v>
      </c>
    </row>
    <row r="10214" spans="1:9" ht="15" customHeight="1" x14ac:dyDescent="0.35">
      <c r="A10214" s="1705">
        <v>73719</v>
      </c>
      <c r="B10214" s="1706">
        <v>1.58</v>
      </c>
      <c r="C10214" s="100" t="s">
        <v>2108</v>
      </c>
      <c r="E10214" s="1705" t="s">
        <v>1755</v>
      </c>
    </row>
    <row r="10215" spans="1:9" ht="15" customHeight="1" x14ac:dyDescent="0.35">
      <c r="A10215" s="1705">
        <v>73719</v>
      </c>
      <c r="B10215" s="1706">
        <v>1.58</v>
      </c>
      <c r="C10215" s="100" t="s">
        <v>2566</v>
      </c>
      <c r="E10215" s="1705" t="s">
        <v>2237</v>
      </c>
    </row>
    <row r="10216" spans="1:9" ht="15" customHeight="1" x14ac:dyDescent="0.35">
      <c r="A10216" s="1705">
        <v>73719</v>
      </c>
      <c r="B10216" s="1706">
        <v>1.58</v>
      </c>
      <c r="C10216" s="100" t="s">
        <v>2567</v>
      </c>
      <c r="E10216" s="1705" t="s">
        <v>2237</v>
      </c>
    </row>
    <row r="10217" spans="1:9" ht="15" customHeight="1" x14ac:dyDescent="0.35">
      <c r="A10217" s="1705">
        <v>73719</v>
      </c>
      <c r="B10217" s="1706">
        <v>1.58</v>
      </c>
      <c r="C10217" s="100" t="s">
        <v>2568</v>
      </c>
      <c r="E10217" s="1705" t="s">
        <v>2237</v>
      </c>
    </row>
    <row r="10218" spans="1:9" ht="15" customHeight="1" x14ac:dyDescent="0.35">
      <c r="A10218" s="1705">
        <v>73719</v>
      </c>
      <c r="B10218" s="1706">
        <v>1.58</v>
      </c>
      <c r="C10218" s="100" t="s">
        <v>2569</v>
      </c>
      <c r="E10218" s="1705" t="s">
        <v>2237</v>
      </c>
    </row>
    <row r="10219" spans="1:9" ht="15" customHeight="1" x14ac:dyDescent="0.35">
      <c r="A10219" s="1705">
        <v>73719</v>
      </c>
      <c r="B10219" s="1706">
        <v>1.58</v>
      </c>
      <c r="C10219" s="100" t="s">
        <v>2570</v>
      </c>
      <c r="E10219" s="1705" t="s">
        <v>2237</v>
      </c>
      <c r="F10219" s="100"/>
      <c r="I10219" s="100"/>
    </row>
    <row r="10220" spans="1:9" ht="15" customHeight="1" x14ac:dyDescent="0.35">
      <c r="A10220" s="1705">
        <v>73719</v>
      </c>
      <c r="B10220" s="1706">
        <v>1.58</v>
      </c>
      <c r="C10220" s="100" t="s">
        <v>2571</v>
      </c>
      <c r="E10220" s="1705" t="s">
        <v>2237</v>
      </c>
      <c r="F10220" s="100"/>
      <c r="I10220" s="100"/>
    </row>
    <row r="10221" spans="1:9" ht="15" customHeight="1" x14ac:dyDescent="0.35">
      <c r="A10221" s="1705">
        <v>73719</v>
      </c>
      <c r="B10221" s="1706">
        <v>1.58</v>
      </c>
      <c r="C10221" s="100" t="s">
        <v>2572</v>
      </c>
      <c r="E10221" s="1705" t="s">
        <v>2237</v>
      </c>
    </row>
    <row r="10222" spans="1:9" ht="15" customHeight="1" x14ac:dyDescent="0.35">
      <c r="A10222" s="1705">
        <v>73719</v>
      </c>
      <c r="B10222" s="1706">
        <v>1.58</v>
      </c>
      <c r="C10222" s="100" t="s">
        <v>2573</v>
      </c>
      <c r="E10222" s="1705" t="s">
        <v>2237</v>
      </c>
    </row>
    <row r="10223" spans="1:9" ht="15" customHeight="1" x14ac:dyDescent="0.35">
      <c r="A10223" s="1705">
        <v>73719</v>
      </c>
      <c r="B10223" s="1706">
        <v>1.58</v>
      </c>
      <c r="C10223" s="100" t="s">
        <v>3600</v>
      </c>
      <c r="E10223" s="1705" t="s">
        <v>2994</v>
      </c>
    </row>
    <row r="10224" spans="1:9" ht="15" customHeight="1" x14ac:dyDescent="0.35">
      <c r="A10224" s="1705">
        <v>73719</v>
      </c>
      <c r="B10224" s="1706">
        <v>1.58</v>
      </c>
      <c r="C10224" s="100" t="s">
        <v>3601</v>
      </c>
      <c r="E10224" s="1705" t="s">
        <v>2994</v>
      </c>
    </row>
    <row r="10225" spans="1:5" ht="15" customHeight="1" x14ac:dyDescent="0.35">
      <c r="A10225" s="1705">
        <v>73719</v>
      </c>
      <c r="B10225" s="1706">
        <v>1.58</v>
      </c>
      <c r="C10225" s="100" t="s">
        <v>3602</v>
      </c>
      <c r="E10225" s="1705" t="s">
        <v>2994</v>
      </c>
    </row>
    <row r="10226" spans="1:5" ht="15" customHeight="1" x14ac:dyDescent="0.35">
      <c r="A10226" s="1705">
        <v>73719</v>
      </c>
      <c r="B10226" s="1706">
        <v>1.58</v>
      </c>
      <c r="C10226" s="100" t="s">
        <v>3603</v>
      </c>
      <c r="E10226" s="1705" t="s">
        <v>2994</v>
      </c>
    </row>
    <row r="10227" spans="1:5" ht="15" customHeight="1" x14ac:dyDescent="0.35">
      <c r="A10227" s="1705">
        <v>73719</v>
      </c>
      <c r="B10227" s="1706">
        <v>1.58</v>
      </c>
      <c r="C10227" s="100" t="s">
        <v>3604</v>
      </c>
      <c r="E10227" s="1705" t="s">
        <v>2994</v>
      </c>
    </row>
    <row r="10228" spans="1:5" ht="15" customHeight="1" x14ac:dyDescent="0.35">
      <c r="A10228" s="1705">
        <v>73719</v>
      </c>
      <c r="B10228" s="1706">
        <v>1.58</v>
      </c>
      <c r="C10228" s="100" t="s">
        <v>3605</v>
      </c>
      <c r="E10228" s="1705" t="s">
        <v>2994</v>
      </c>
    </row>
    <row r="10229" spans="1:5" ht="15" customHeight="1" x14ac:dyDescent="0.35">
      <c r="A10229" s="1705">
        <v>73719</v>
      </c>
      <c r="B10229" s="1706">
        <v>1.58</v>
      </c>
      <c r="C10229" s="100" t="s">
        <v>3606</v>
      </c>
      <c r="E10229" s="1705" t="s">
        <v>2994</v>
      </c>
    </row>
    <row r="10230" spans="1:5" ht="15" customHeight="1" x14ac:dyDescent="0.35">
      <c r="A10230" s="1705">
        <v>73719</v>
      </c>
      <c r="B10230" s="1706">
        <v>1.58</v>
      </c>
      <c r="C10230" s="100" t="s">
        <v>3607</v>
      </c>
      <c r="E10230" s="1705" t="s">
        <v>2994</v>
      </c>
    </row>
    <row r="10231" spans="1:5" ht="15" customHeight="1" x14ac:dyDescent="0.35">
      <c r="A10231" s="1705">
        <v>73719</v>
      </c>
      <c r="B10231" s="1706">
        <v>1.58</v>
      </c>
      <c r="C10231" s="100" t="s">
        <v>3608</v>
      </c>
      <c r="E10231" s="1705" t="s">
        <v>2994</v>
      </c>
    </row>
    <row r="10232" spans="1:5" ht="15" customHeight="1" x14ac:dyDescent="0.35">
      <c r="A10232" s="1705">
        <v>73719</v>
      </c>
      <c r="B10232" s="1706">
        <v>1.58</v>
      </c>
      <c r="C10232" s="100" t="s">
        <v>4543</v>
      </c>
      <c r="E10232" s="1705" t="s">
        <v>4266</v>
      </c>
    </row>
    <row r="10233" spans="1:5" ht="15" customHeight="1" x14ac:dyDescent="0.35">
      <c r="A10233" s="1705">
        <v>73719</v>
      </c>
      <c r="B10233" s="1706">
        <v>1.58</v>
      </c>
      <c r="C10233" s="100" t="s">
        <v>4544</v>
      </c>
      <c r="E10233" s="1705" t="s">
        <v>4266</v>
      </c>
    </row>
    <row r="10234" spans="1:5" ht="15" customHeight="1" x14ac:dyDescent="0.35">
      <c r="A10234" s="1705">
        <v>73719</v>
      </c>
      <c r="B10234" s="1706">
        <v>1.58</v>
      </c>
      <c r="C10234" s="100" t="s">
        <v>5394</v>
      </c>
      <c r="E10234" s="100" t="s">
        <v>5155</v>
      </c>
    </row>
    <row r="10235" spans="1:5" ht="15" customHeight="1" x14ac:dyDescent="0.35">
      <c r="A10235" s="1705">
        <v>73719</v>
      </c>
      <c r="B10235" s="1706">
        <v>1.58</v>
      </c>
      <c r="C10235" s="100" t="s">
        <v>5395</v>
      </c>
      <c r="E10235" s="100" t="s">
        <v>5155</v>
      </c>
    </row>
    <row r="10236" spans="1:5" ht="15" customHeight="1" x14ac:dyDescent="0.35">
      <c r="A10236" s="1705">
        <v>73719</v>
      </c>
      <c r="B10236" s="1736">
        <v>1.58</v>
      </c>
      <c r="C10236" s="100" t="s">
        <v>5396</v>
      </c>
      <c r="E10236" s="100" t="s">
        <v>5155</v>
      </c>
    </row>
    <row r="10237" spans="1:5" ht="15" customHeight="1" x14ac:dyDescent="0.35">
      <c r="A10237" s="1705">
        <v>73719</v>
      </c>
      <c r="B10237" s="1736">
        <v>1.58</v>
      </c>
      <c r="C10237" s="100" t="s">
        <v>5397</v>
      </c>
      <c r="E10237" s="100" t="s">
        <v>5155</v>
      </c>
    </row>
    <row r="10238" spans="1:5" ht="15" customHeight="1" x14ac:dyDescent="0.35">
      <c r="A10238" s="1705">
        <v>73719</v>
      </c>
      <c r="B10238" s="1706">
        <v>1.58</v>
      </c>
      <c r="C10238" s="100" t="s">
        <v>5398</v>
      </c>
      <c r="E10238" s="100" t="s">
        <v>5155</v>
      </c>
    </row>
    <row r="10239" spans="1:5" ht="15" customHeight="1" x14ac:dyDescent="0.35">
      <c r="A10239" s="1705">
        <v>73719</v>
      </c>
      <c r="B10239" s="1706">
        <v>1.58</v>
      </c>
      <c r="C10239" s="100" t="s">
        <v>5399</v>
      </c>
      <c r="E10239" s="100" t="s">
        <v>5155</v>
      </c>
    </row>
    <row r="10240" spans="1:5" ht="15" customHeight="1" x14ac:dyDescent="0.35">
      <c r="A10240" s="1705">
        <v>73719</v>
      </c>
      <c r="B10240" s="1706">
        <v>1.58</v>
      </c>
      <c r="C10240" s="100" t="s">
        <v>6437</v>
      </c>
      <c r="E10240" s="100" t="s">
        <v>6110</v>
      </c>
    </row>
    <row r="10241" spans="1:9" ht="15" customHeight="1" x14ac:dyDescent="0.35">
      <c r="A10241" s="1705">
        <v>73719</v>
      </c>
      <c r="B10241" s="1706">
        <v>1.58</v>
      </c>
      <c r="C10241" s="100" t="s">
        <v>6696</v>
      </c>
      <c r="E10241" s="1705" t="s">
        <v>6556</v>
      </c>
    </row>
    <row r="10242" spans="1:9" ht="15" customHeight="1" x14ac:dyDescent="0.35">
      <c r="A10242" s="1705">
        <v>73719</v>
      </c>
      <c r="B10242" s="1706">
        <v>1.58</v>
      </c>
      <c r="C10242" s="100" t="s">
        <v>6697</v>
      </c>
      <c r="E10242" s="1705" t="s">
        <v>6556</v>
      </c>
    </row>
    <row r="10243" spans="1:9" ht="15" customHeight="1" x14ac:dyDescent="0.35">
      <c r="A10243" s="1705">
        <v>73719</v>
      </c>
      <c r="B10243" s="1706">
        <v>1.58</v>
      </c>
      <c r="C10243" s="100" t="s">
        <v>6870</v>
      </c>
      <c r="E10243" s="1705" t="s">
        <v>6737</v>
      </c>
      <c r="F10243" s="100"/>
      <c r="I10243" s="100"/>
    </row>
    <row r="10244" spans="1:9" ht="15" customHeight="1" x14ac:dyDescent="0.35">
      <c r="A10244" s="1705">
        <v>73719</v>
      </c>
      <c r="B10244" s="1706">
        <v>1.58</v>
      </c>
      <c r="C10244" s="100" t="s">
        <v>6871</v>
      </c>
      <c r="E10244" s="1705" t="s">
        <v>6737</v>
      </c>
    </row>
    <row r="10245" spans="1:9" ht="15" customHeight="1" x14ac:dyDescent="0.35">
      <c r="A10245" s="1705">
        <v>73719</v>
      </c>
      <c r="B10245" s="1706">
        <v>1.58</v>
      </c>
      <c r="C10245" s="100" t="s">
        <v>6872</v>
      </c>
      <c r="E10245" s="1705" t="s">
        <v>6737</v>
      </c>
    </row>
    <row r="10246" spans="1:9" ht="15" customHeight="1" x14ac:dyDescent="0.35">
      <c r="A10246" s="1705">
        <v>73719</v>
      </c>
      <c r="B10246" s="1706">
        <v>1.58</v>
      </c>
      <c r="C10246" s="100" t="s">
        <v>6873</v>
      </c>
      <c r="E10246" s="1705" t="s">
        <v>6737</v>
      </c>
    </row>
    <row r="10247" spans="1:9" ht="15" customHeight="1" x14ac:dyDescent="0.35">
      <c r="A10247" s="1705">
        <v>73719</v>
      </c>
      <c r="B10247" s="1706">
        <v>1.58</v>
      </c>
      <c r="C10247" s="100" t="s">
        <v>6874</v>
      </c>
      <c r="E10247" s="1705" t="s">
        <v>6737</v>
      </c>
    </row>
    <row r="10248" spans="1:9" ht="15" customHeight="1" x14ac:dyDescent="0.35">
      <c r="A10248" s="1705">
        <v>73719</v>
      </c>
      <c r="B10248" s="1706">
        <v>1.58</v>
      </c>
      <c r="C10248" s="100" t="s">
        <v>6875</v>
      </c>
      <c r="E10248" s="1705" t="s">
        <v>6737</v>
      </c>
    </row>
    <row r="10249" spans="1:9" ht="15" customHeight="1" x14ac:dyDescent="0.35">
      <c r="A10249" s="1705">
        <v>73719</v>
      </c>
      <c r="B10249" s="1706">
        <v>1.58</v>
      </c>
      <c r="C10249" s="100" t="s">
        <v>6876</v>
      </c>
      <c r="E10249" s="1705" t="s">
        <v>6737</v>
      </c>
      <c r="F10249" s="100"/>
      <c r="I10249" s="100"/>
    </row>
    <row r="10250" spans="1:9" ht="15" customHeight="1" x14ac:dyDescent="0.35">
      <c r="A10250" s="1705">
        <v>73719</v>
      </c>
      <c r="B10250" s="1706">
        <v>1.58</v>
      </c>
      <c r="C10250" s="100" t="s">
        <v>6877</v>
      </c>
      <c r="E10250" s="1705" t="s">
        <v>6737</v>
      </c>
    </row>
    <row r="10251" spans="1:9" ht="15.65" customHeight="1" x14ac:dyDescent="0.35">
      <c r="A10251" s="1705">
        <v>73719</v>
      </c>
      <c r="B10251" s="1706">
        <v>1.58</v>
      </c>
      <c r="C10251" s="100" t="s">
        <v>7838</v>
      </c>
      <c r="E10251" s="1705" t="s">
        <v>7428</v>
      </c>
    </row>
    <row r="10252" spans="1:9" ht="15.65" customHeight="1" x14ac:dyDescent="0.35">
      <c r="A10252" s="1705">
        <v>73719</v>
      </c>
      <c r="B10252" s="1706">
        <v>1.58</v>
      </c>
      <c r="C10252" s="100" t="s">
        <v>7839</v>
      </c>
      <c r="E10252" s="1705" t="s">
        <v>7428</v>
      </c>
    </row>
    <row r="10253" spans="1:9" ht="15" customHeight="1" x14ac:dyDescent="0.35">
      <c r="A10253" s="1705">
        <v>73719</v>
      </c>
      <c r="B10253" s="1706">
        <v>1.58</v>
      </c>
      <c r="C10253" s="100" t="s">
        <v>6871</v>
      </c>
      <c r="E10253" s="1705" t="s">
        <v>7428</v>
      </c>
    </row>
    <row r="10254" spans="1:9" ht="15" customHeight="1" x14ac:dyDescent="0.35">
      <c r="A10254" s="1705">
        <v>73719</v>
      </c>
      <c r="B10254" s="1706">
        <v>1.58</v>
      </c>
      <c r="C10254" s="100" t="s">
        <v>7840</v>
      </c>
      <c r="E10254" s="1705" t="s">
        <v>7428</v>
      </c>
    </row>
    <row r="10255" spans="1:9" ht="15" customHeight="1" x14ac:dyDescent="0.35">
      <c r="A10255" s="1705">
        <v>73719</v>
      </c>
      <c r="B10255" s="1706">
        <v>1.58</v>
      </c>
      <c r="C10255" s="100" t="s">
        <v>6875</v>
      </c>
      <c r="E10255" s="1705" t="s">
        <v>7428</v>
      </c>
    </row>
    <row r="10256" spans="1:9" ht="15" customHeight="1" x14ac:dyDescent="0.35">
      <c r="A10256" s="1705">
        <v>73719</v>
      </c>
      <c r="B10256" s="1706">
        <v>1.58</v>
      </c>
      <c r="C10256" s="100" t="s">
        <v>7841</v>
      </c>
      <c r="E10256" s="1705" t="s">
        <v>7428</v>
      </c>
    </row>
    <row r="10257" spans="1:9" ht="15" customHeight="1" x14ac:dyDescent="0.35">
      <c r="A10257" s="1705">
        <v>73719</v>
      </c>
      <c r="B10257" s="1706">
        <v>1.58</v>
      </c>
      <c r="C10257" s="100" t="s">
        <v>9039</v>
      </c>
      <c r="E10257" s="1705" t="s">
        <v>8689</v>
      </c>
    </row>
    <row r="10258" spans="1:9" ht="15" customHeight="1" x14ac:dyDescent="0.35">
      <c r="A10258" s="1705">
        <v>73719</v>
      </c>
      <c r="B10258" s="1706">
        <v>1.58</v>
      </c>
      <c r="C10258" s="100" t="s">
        <v>9040</v>
      </c>
      <c r="E10258" s="1705" t="s">
        <v>8689</v>
      </c>
    </row>
    <row r="10259" spans="1:9" ht="15" customHeight="1" x14ac:dyDescent="0.35">
      <c r="A10259" s="1705">
        <v>73719</v>
      </c>
      <c r="B10259" s="1706">
        <v>1.58</v>
      </c>
      <c r="C10259" s="100" t="s">
        <v>9494</v>
      </c>
      <c r="E10259" s="1738" t="s">
        <v>9126</v>
      </c>
    </row>
    <row r="10260" spans="1:9" ht="15" customHeight="1" x14ac:dyDescent="0.35">
      <c r="A10260" s="1705">
        <v>73719</v>
      </c>
      <c r="B10260" s="1706">
        <v>1.58</v>
      </c>
      <c r="C10260" s="100" t="s">
        <v>9495</v>
      </c>
      <c r="E10260" s="1738" t="s">
        <v>9126</v>
      </c>
      <c r="F10260" s="100"/>
      <c r="I10260" s="100"/>
    </row>
    <row r="10261" spans="1:9" ht="15" customHeight="1" x14ac:dyDescent="0.35">
      <c r="A10261" s="1705">
        <v>73719</v>
      </c>
      <c r="B10261" s="1706">
        <v>1.58</v>
      </c>
      <c r="C10261" s="100" t="s">
        <v>9496</v>
      </c>
      <c r="E10261" s="1738" t="s">
        <v>9126</v>
      </c>
    </row>
    <row r="10262" spans="1:9" ht="15" customHeight="1" x14ac:dyDescent="0.35">
      <c r="A10262" s="1705">
        <v>73719</v>
      </c>
      <c r="B10262" s="1706">
        <v>1.58</v>
      </c>
      <c r="C10262" s="100" t="s">
        <v>9497</v>
      </c>
      <c r="E10262" s="1738" t="s">
        <v>9126</v>
      </c>
    </row>
    <row r="10263" spans="1:9" ht="15" customHeight="1" x14ac:dyDescent="0.35">
      <c r="A10263" s="1705">
        <v>73719</v>
      </c>
      <c r="B10263" s="1706">
        <v>1.58</v>
      </c>
      <c r="C10263" s="100" t="s">
        <v>10129</v>
      </c>
      <c r="E10263" s="1705" t="s">
        <v>9583</v>
      </c>
    </row>
    <row r="10264" spans="1:9" ht="15" customHeight="1" x14ac:dyDescent="0.35">
      <c r="A10264" s="1705">
        <v>73719</v>
      </c>
      <c r="B10264" s="1706">
        <v>1.58</v>
      </c>
      <c r="C10264" s="100" t="s">
        <v>10130</v>
      </c>
      <c r="E10264" s="1705" t="s">
        <v>9583</v>
      </c>
    </row>
    <row r="10265" spans="1:9" ht="15" customHeight="1" x14ac:dyDescent="0.35">
      <c r="A10265" s="1705">
        <v>73719</v>
      </c>
      <c r="B10265" s="1706">
        <v>1.58</v>
      </c>
      <c r="C10265" s="100" t="s">
        <v>10131</v>
      </c>
      <c r="E10265" s="1705" t="s">
        <v>9583</v>
      </c>
    </row>
    <row r="10266" spans="1:9" ht="15" customHeight="1" x14ac:dyDescent="0.35">
      <c r="A10266" s="1705">
        <v>73719</v>
      </c>
      <c r="B10266" s="1706">
        <v>1.58</v>
      </c>
      <c r="C10266" s="100" t="s">
        <v>10132</v>
      </c>
      <c r="E10266" s="1705" t="s">
        <v>9583</v>
      </c>
    </row>
    <row r="10267" spans="1:9" ht="15" customHeight="1" x14ac:dyDescent="0.35">
      <c r="A10267" s="1705">
        <v>73719</v>
      </c>
      <c r="B10267" s="1706">
        <v>1.58</v>
      </c>
      <c r="C10267" s="100" t="s">
        <v>10133</v>
      </c>
      <c r="E10267" s="1705" t="s">
        <v>9583</v>
      </c>
    </row>
    <row r="10268" spans="1:9" ht="15" customHeight="1" x14ac:dyDescent="0.35">
      <c r="A10268" s="1705">
        <v>73719</v>
      </c>
      <c r="B10268" s="1706">
        <v>1.58</v>
      </c>
      <c r="C10268" s="100" t="s">
        <v>10134</v>
      </c>
      <c r="E10268" s="1705" t="s">
        <v>9583</v>
      </c>
      <c r="F10268" s="100"/>
      <c r="I10268" s="100"/>
    </row>
    <row r="10269" spans="1:9" ht="15" customHeight="1" x14ac:dyDescent="0.35">
      <c r="A10269" s="1705">
        <v>73719</v>
      </c>
      <c r="B10269" s="1706">
        <v>1.58</v>
      </c>
      <c r="C10269" s="100" t="s">
        <v>5394</v>
      </c>
      <c r="E10269" s="1705" t="s">
        <v>9583</v>
      </c>
    </row>
    <row r="10270" spans="1:9" ht="15" customHeight="1" x14ac:dyDescent="0.35">
      <c r="A10270" s="1705">
        <v>73719</v>
      </c>
      <c r="B10270" s="1706">
        <v>1.58</v>
      </c>
      <c r="C10270" s="100" t="s">
        <v>5395</v>
      </c>
      <c r="E10270" s="1705" t="s">
        <v>9583</v>
      </c>
    </row>
    <row r="10271" spans="1:9" ht="15" customHeight="1" x14ac:dyDescent="0.35">
      <c r="A10271" s="1705">
        <v>73719</v>
      </c>
      <c r="B10271" s="1706">
        <v>1.58</v>
      </c>
      <c r="C10271" s="100" t="s">
        <v>10135</v>
      </c>
      <c r="E10271" s="1705" t="s">
        <v>9583</v>
      </c>
    </row>
    <row r="10272" spans="1:9" ht="15" customHeight="1" x14ac:dyDescent="0.35">
      <c r="A10272" s="1705">
        <v>73719</v>
      </c>
      <c r="B10272" s="1706">
        <v>1.58</v>
      </c>
      <c r="C10272" s="100" t="s">
        <v>10136</v>
      </c>
      <c r="E10272" s="1705" t="s">
        <v>9583</v>
      </c>
    </row>
    <row r="10273" spans="1:5" ht="15" customHeight="1" x14ac:dyDescent="0.35">
      <c r="A10273" s="1705">
        <v>73719</v>
      </c>
      <c r="B10273" s="1706">
        <v>1.58</v>
      </c>
      <c r="C10273" s="100" t="s">
        <v>5396</v>
      </c>
      <c r="E10273" s="1705" t="s">
        <v>9583</v>
      </c>
    </row>
    <row r="10274" spans="1:5" ht="15" customHeight="1" x14ac:dyDescent="0.35">
      <c r="A10274" s="1705">
        <v>73719</v>
      </c>
      <c r="B10274" s="1706">
        <v>1.58</v>
      </c>
      <c r="C10274" s="100" t="s">
        <v>5397</v>
      </c>
      <c r="E10274" s="1705" t="s">
        <v>9583</v>
      </c>
    </row>
    <row r="10275" spans="1:5" ht="15" customHeight="1" x14ac:dyDescent="0.35">
      <c r="A10275" s="1705">
        <v>73719</v>
      </c>
      <c r="B10275" s="1706">
        <v>1.58</v>
      </c>
      <c r="C10275" s="100" t="s">
        <v>10137</v>
      </c>
      <c r="E10275" s="1705" t="s">
        <v>9583</v>
      </c>
    </row>
    <row r="10276" spans="1:5" ht="15" customHeight="1" x14ac:dyDescent="0.35">
      <c r="A10276" s="1705">
        <v>73719</v>
      </c>
      <c r="B10276" s="1706">
        <v>1.58</v>
      </c>
      <c r="C10276" s="100" t="s">
        <v>10138</v>
      </c>
      <c r="E10276" s="1705" t="s">
        <v>9583</v>
      </c>
    </row>
    <row r="10277" spans="1:5" ht="15" customHeight="1" x14ac:dyDescent="0.35">
      <c r="A10277" s="1705">
        <v>73719</v>
      </c>
      <c r="B10277" s="1706">
        <v>1.58</v>
      </c>
      <c r="C10277" s="100" t="s">
        <v>5398</v>
      </c>
      <c r="E10277" s="1705" t="s">
        <v>9583</v>
      </c>
    </row>
    <row r="10278" spans="1:5" ht="15" customHeight="1" x14ac:dyDescent="0.35">
      <c r="A10278" s="1705">
        <v>73719</v>
      </c>
      <c r="B10278" s="1706">
        <v>1.58</v>
      </c>
      <c r="C10278" s="100" t="s">
        <v>5399</v>
      </c>
      <c r="E10278" s="1705" t="s">
        <v>9583</v>
      </c>
    </row>
    <row r="10279" spans="1:5" ht="15" customHeight="1" x14ac:dyDescent="0.35">
      <c r="A10279" s="1705">
        <v>73719</v>
      </c>
      <c r="B10279" s="1706">
        <v>1.58</v>
      </c>
      <c r="C10279" s="100" t="s">
        <v>12415</v>
      </c>
      <c r="E10279" s="100" t="s">
        <v>12088</v>
      </c>
    </row>
    <row r="10280" spans="1:5" ht="15" customHeight="1" x14ac:dyDescent="0.35">
      <c r="A10280" s="1705">
        <v>73719</v>
      </c>
      <c r="B10280" s="1706">
        <v>1.58</v>
      </c>
      <c r="C10280" s="100" t="s">
        <v>12416</v>
      </c>
      <c r="E10280" s="100" t="s">
        <v>12088</v>
      </c>
    </row>
    <row r="10281" spans="1:5" ht="15" customHeight="1" x14ac:dyDescent="0.35">
      <c r="A10281" s="1705">
        <v>73719</v>
      </c>
      <c r="B10281" s="1706">
        <v>1.58</v>
      </c>
      <c r="C10281" s="100" t="s">
        <v>4107</v>
      </c>
      <c r="E10281" s="1705" t="s">
        <v>13383</v>
      </c>
    </row>
    <row r="10282" spans="1:5" ht="15" customHeight="1" x14ac:dyDescent="0.35">
      <c r="A10282" s="1705">
        <v>73719</v>
      </c>
      <c r="B10282" s="1706">
        <v>1.58</v>
      </c>
      <c r="C10282" s="100" t="s">
        <v>4108</v>
      </c>
      <c r="E10282" s="1705" t="s">
        <v>13383</v>
      </c>
    </row>
    <row r="10283" spans="1:5" ht="15" customHeight="1" x14ac:dyDescent="0.35">
      <c r="A10283" s="1705">
        <v>73720</v>
      </c>
      <c r="B10283" s="1706">
        <v>2.1</v>
      </c>
      <c r="C10283" s="100" t="s">
        <v>1238</v>
      </c>
      <c r="E10283" s="1705" t="s">
        <v>879</v>
      </c>
    </row>
    <row r="10284" spans="1:5" ht="15" customHeight="1" x14ac:dyDescent="0.35">
      <c r="A10284" s="1705">
        <v>73720</v>
      </c>
      <c r="B10284" s="1706">
        <v>2.1</v>
      </c>
      <c r="C10284" s="100" t="s">
        <v>1239</v>
      </c>
      <c r="E10284" s="1705" t="s">
        <v>879</v>
      </c>
    </row>
    <row r="10285" spans="1:5" ht="15" customHeight="1" x14ac:dyDescent="0.35">
      <c r="A10285" s="1705">
        <v>73720</v>
      </c>
      <c r="B10285" s="1706">
        <v>2.1</v>
      </c>
      <c r="C10285" s="100" t="s">
        <v>1240</v>
      </c>
      <c r="E10285" s="1705" t="s">
        <v>879</v>
      </c>
    </row>
    <row r="10286" spans="1:5" ht="15" customHeight="1" x14ac:dyDescent="0.35">
      <c r="A10286" s="1705">
        <v>73720</v>
      </c>
      <c r="B10286" s="1706">
        <v>2.1</v>
      </c>
      <c r="C10286" s="100" t="s">
        <v>1241</v>
      </c>
      <c r="E10286" s="1705" t="s">
        <v>879</v>
      </c>
    </row>
    <row r="10287" spans="1:5" ht="15" customHeight="1" x14ac:dyDescent="0.35">
      <c r="A10287" s="1705">
        <v>73720</v>
      </c>
      <c r="B10287" s="1706">
        <v>2.1</v>
      </c>
      <c r="C10287" s="100" t="s">
        <v>1242</v>
      </c>
      <c r="E10287" s="1705" t="s">
        <v>879</v>
      </c>
    </row>
    <row r="10288" spans="1:5" ht="15" customHeight="1" x14ac:dyDescent="0.35">
      <c r="A10288" s="1705">
        <v>73720</v>
      </c>
      <c r="B10288" s="1706">
        <v>2.1</v>
      </c>
      <c r="C10288" s="100" t="s">
        <v>1243</v>
      </c>
      <c r="E10288" s="1705" t="s">
        <v>879</v>
      </c>
    </row>
    <row r="10289" spans="1:9" ht="15" customHeight="1" x14ac:dyDescent="0.35">
      <c r="A10289" s="1705">
        <v>73720</v>
      </c>
      <c r="B10289" s="1706">
        <v>2.1</v>
      </c>
      <c r="C10289" s="100" t="s">
        <v>1244</v>
      </c>
      <c r="E10289" s="1705" t="s">
        <v>879</v>
      </c>
    </row>
    <row r="10290" spans="1:9" ht="15" customHeight="1" x14ac:dyDescent="0.35">
      <c r="A10290" s="1705">
        <v>73720</v>
      </c>
      <c r="B10290" s="1706">
        <v>2.1</v>
      </c>
      <c r="C10290" s="100" t="s">
        <v>1245</v>
      </c>
      <c r="E10290" s="1705" t="s">
        <v>879</v>
      </c>
    </row>
    <row r="10291" spans="1:9" ht="15" customHeight="1" x14ac:dyDescent="0.35">
      <c r="A10291" s="1705">
        <v>73720</v>
      </c>
      <c r="B10291" s="1706">
        <v>2.1</v>
      </c>
      <c r="C10291" s="100" t="s">
        <v>1246</v>
      </c>
      <c r="E10291" s="1705" t="s">
        <v>879</v>
      </c>
      <c r="F10291" s="100"/>
      <c r="I10291" s="100"/>
    </row>
    <row r="10292" spans="1:9" ht="15" customHeight="1" x14ac:dyDescent="0.35">
      <c r="A10292" s="1705">
        <v>73720</v>
      </c>
      <c r="B10292" s="1706">
        <v>2.1</v>
      </c>
      <c r="C10292" s="100" t="s">
        <v>1247</v>
      </c>
      <c r="E10292" s="1705" t="s">
        <v>879</v>
      </c>
    </row>
    <row r="10293" spans="1:9" ht="15" customHeight="1" x14ac:dyDescent="0.35">
      <c r="A10293" s="1705">
        <v>73720</v>
      </c>
      <c r="B10293" s="1706">
        <v>2.1</v>
      </c>
      <c r="C10293" s="1705" t="s">
        <v>1590</v>
      </c>
      <c r="E10293" s="1705" t="s">
        <v>1433</v>
      </c>
    </row>
    <row r="10294" spans="1:9" ht="15" customHeight="1" x14ac:dyDescent="0.35">
      <c r="A10294" s="1705">
        <v>73720</v>
      </c>
      <c r="B10294" s="1706">
        <v>2.1</v>
      </c>
      <c r="C10294" s="1705" t="s">
        <v>14944</v>
      </c>
      <c r="E10294" s="1705" t="s">
        <v>1433</v>
      </c>
    </row>
    <row r="10295" spans="1:9" ht="15" customHeight="1" x14ac:dyDescent="0.35">
      <c r="A10295" s="1705">
        <v>73720</v>
      </c>
      <c r="B10295" s="1706">
        <v>2.1</v>
      </c>
      <c r="C10295" s="89" t="s">
        <v>2187</v>
      </c>
      <c r="E10295" s="1705" t="s">
        <v>1755</v>
      </c>
    </row>
    <row r="10296" spans="1:9" ht="15" customHeight="1" x14ac:dyDescent="0.35">
      <c r="A10296" s="1705">
        <v>73720</v>
      </c>
      <c r="B10296" s="1706">
        <v>2.1</v>
      </c>
      <c r="C10296" s="89" t="s">
        <v>10222</v>
      </c>
      <c r="E10296" s="1705" t="s">
        <v>1755</v>
      </c>
    </row>
    <row r="10297" spans="1:9" ht="15" customHeight="1" x14ac:dyDescent="0.35">
      <c r="A10297" s="1705">
        <v>73720</v>
      </c>
      <c r="B10297" s="1706">
        <v>2.1</v>
      </c>
      <c r="C10297" s="89" t="s">
        <v>10222</v>
      </c>
      <c r="E10297" s="1705" t="s">
        <v>1755</v>
      </c>
    </row>
    <row r="10298" spans="1:9" ht="15" customHeight="1" x14ac:dyDescent="0.35">
      <c r="A10298" s="1705">
        <v>73720</v>
      </c>
      <c r="B10298" s="1706">
        <v>2.1</v>
      </c>
      <c r="C10298" s="89" t="s">
        <v>2188</v>
      </c>
      <c r="E10298" s="1705" t="s">
        <v>1755</v>
      </c>
    </row>
    <row r="10299" spans="1:9" ht="15" customHeight="1" x14ac:dyDescent="0.35">
      <c r="A10299" s="1705">
        <v>73720</v>
      </c>
      <c r="B10299" s="1706">
        <v>2.1</v>
      </c>
      <c r="C10299" s="89" t="s">
        <v>2189</v>
      </c>
      <c r="E10299" s="1705" t="s">
        <v>1755</v>
      </c>
    </row>
    <row r="10300" spans="1:9" ht="15" customHeight="1" x14ac:dyDescent="0.35">
      <c r="A10300" s="1705">
        <v>73720</v>
      </c>
      <c r="B10300" s="1706">
        <v>2.1</v>
      </c>
      <c r="C10300" s="89" t="s">
        <v>2190</v>
      </c>
      <c r="E10300" s="1705" t="s">
        <v>1755</v>
      </c>
    </row>
    <row r="10301" spans="1:9" ht="15" customHeight="1" x14ac:dyDescent="0.35">
      <c r="A10301" s="1705">
        <v>73720</v>
      </c>
      <c r="B10301" s="1706">
        <v>2.1</v>
      </c>
      <c r="C10301" s="89" t="s">
        <v>2191</v>
      </c>
      <c r="E10301" s="1705" t="s">
        <v>1755</v>
      </c>
    </row>
    <row r="10302" spans="1:9" ht="15" customHeight="1" x14ac:dyDescent="0.35">
      <c r="A10302" s="1705">
        <v>73720</v>
      </c>
      <c r="B10302" s="1706">
        <v>2.1</v>
      </c>
      <c r="C10302" s="1705" t="s">
        <v>2637</v>
      </c>
      <c r="E10302" s="1705" t="s">
        <v>2237</v>
      </c>
    </row>
    <row r="10303" spans="1:9" ht="15" customHeight="1" x14ac:dyDescent="0.35">
      <c r="A10303" s="1705">
        <v>73720</v>
      </c>
      <c r="B10303" s="1706">
        <v>2.1</v>
      </c>
      <c r="C10303" s="100" t="s">
        <v>2638</v>
      </c>
      <c r="E10303" s="1705" t="s">
        <v>2237</v>
      </c>
    </row>
    <row r="10304" spans="1:9" ht="15" customHeight="1" x14ac:dyDescent="0.35">
      <c r="A10304" s="1705">
        <v>73720</v>
      </c>
      <c r="B10304" s="1706">
        <v>2.1</v>
      </c>
      <c r="C10304" s="100" t="s">
        <v>2639</v>
      </c>
      <c r="E10304" s="1705" t="s">
        <v>2237</v>
      </c>
    </row>
    <row r="10305" spans="1:9" ht="15" customHeight="1" x14ac:dyDescent="0.35">
      <c r="A10305" s="1705">
        <v>73720</v>
      </c>
      <c r="B10305" s="1706">
        <v>2.1</v>
      </c>
      <c r="C10305" s="100" t="s">
        <v>2640</v>
      </c>
      <c r="E10305" s="1705" t="s">
        <v>2237</v>
      </c>
    </row>
    <row r="10306" spans="1:9" ht="15" customHeight="1" x14ac:dyDescent="0.35">
      <c r="A10306" s="1705">
        <v>73720</v>
      </c>
      <c r="B10306" s="1706">
        <v>2.1</v>
      </c>
      <c r="C10306" s="100" t="s">
        <v>2641</v>
      </c>
      <c r="E10306" s="1705" t="s">
        <v>2237</v>
      </c>
    </row>
    <row r="10307" spans="1:9" x14ac:dyDescent="0.35">
      <c r="A10307" s="1705">
        <v>73720</v>
      </c>
      <c r="B10307" s="1706">
        <v>2.1</v>
      </c>
      <c r="C10307" s="1705" t="s">
        <v>2642</v>
      </c>
      <c r="E10307" s="1705" t="s">
        <v>2237</v>
      </c>
    </row>
    <row r="10308" spans="1:9" ht="15" customHeight="1" x14ac:dyDescent="0.35">
      <c r="A10308" s="1705">
        <v>73720</v>
      </c>
      <c r="B10308" s="1706">
        <v>2.1</v>
      </c>
      <c r="C10308" s="1705" t="s">
        <v>2643</v>
      </c>
      <c r="E10308" s="1705" t="s">
        <v>2237</v>
      </c>
    </row>
    <row r="10309" spans="1:9" ht="15" customHeight="1" x14ac:dyDescent="0.35">
      <c r="A10309" s="1705">
        <v>73720</v>
      </c>
      <c r="B10309" s="1706">
        <v>2.1</v>
      </c>
      <c r="C10309" s="100" t="s">
        <v>2644</v>
      </c>
      <c r="E10309" s="1705" t="s">
        <v>2237</v>
      </c>
    </row>
    <row r="10310" spans="1:9" ht="15" customHeight="1" x14ac:dyDescent="0.35">
      <c r="A10310" s="1705">
        <v>73720</v>
      </c>
      <c r="B10310" s="1706">
        <v>2.1</v>
      </c>
      <c r="C10310" s="100" t="s">
        <v>2645</v>
      </c>
      <c r="E10310" s="1705" t="s">
        <v>2237</v>
      </c>
    </row>
    <row r="10311" spans="1:9" ht="15" customHeight="1" x14ac:dyDescent="0.35">
      <c r="A10311" s="1705">
        <v>73720</v>
      </c>
      <c r="B10311" s="1706">
        <v>2.1</v>
      </c>
      <c r="C10311" s="100" t="s">
        <v>3678</v>
      </c>
      <c r="E10311" s="1705" t="s">
        <v>2994</v>
      </c>
      <c r="F10311" s="100"/>
      <c r="I10311" s="100"/>
    </row>
    <row r="10312" spans="1:9" ht="15" customHeight="1" x14ac:dyDescent="0.35">
      <c r="A10312" s="1705">
        <v>73720</v>
      </c>
      <c r="B10312" s="1706">
        <v>2.1</v>
      </c>
      <c r="C10312" s="100" t="s">
        <v>3679</v>
      </c>
      <c r="E10312" s="1705" t="s">
        <v>2994</v>
      </c>
    </row>
    <row r="10313" spans="1:9" ht="15" customHeight="1" x14ac:dyDescent="0.35">
      <c r="A10313" s="1705">
        <v>73720</v>
      </c>
      <c r="B10313" s="1706">
        <v>2.1</v>
      </c>
      <c r="C10313" s="100" t="s">
        <v>3680</v>
      </c>
      <c r="E10313" s="1705" t="s">
        <v>2994</v>
      </c>
      <c r="F10313" s="100"/>
      <c r="I10313" s="100"/>
    </row>
    <row r="10314" spans="1:9" ht="15" customHeight="1" x14ac:dyDescent="0.35">
      <c r="A10314" s="1705">
        <v>73720</v>
      </c>
      <c r="B10314" s="1706">
        <v>2.1</v>
      </c>
      <c r="C10314" s="100" t="s">
        <v>3681</v>
      </c>
      <c r="E10314" s="1705" t="s">
        <v>2994</v>
      </c>
    </row>
    <row r="10315" spans="1:9" ht="15" customHeight="1" x14ac:dyDescent="0.35">
      <c r="A10315" s="1705">
        <v>73720</v>
      </c>
      <c r="B10315" s="1706">
        <v>2.1</v>
      </c>
      <c r="C10315" s="100" t="s">
        <v>3682</v>
      </c>
      <c r="E10315" s="1705" t="s">
        <v>2994</v>
      </c>
    </row>
    <row r="10316" spans="1:9" ht="15" customHeight="1" x14ac:dyDescent="0.35">
      <c r="A10316" s="1705">
        <v>73720</v>
      </c>
      <c r="B10316" s="1706">
        <v>2.1</v>
      </c>
      <c r="C10316" s="100" t="s">
        <v>3683</v>
      </c>
      <c r="E10316" s="1705" t="s">
        <v>2994</v>
      </c>
    </row>
    <row r="10317" spans="1:9" ht="15" customHeight="1" x14ac:dyDescent="0.35">
      <c r="A10317" s="1705">
        <v>73720</v>
      </c>
      <c r="B10317" s="1706">
        <v>2.1</v>
      </c>
      <c r="C10317" s="100" t="s">
        <v>3684</v>
      </c>
      <c r="E10317" s="1705" t="s">
        <v>2994</v>
      </c>
    </row>
    <row r="10318" spans="1:9" ht="15" customHeight="1" x14ac:dyDescent="0.35">
      <c r="A10318" s="1705">
        <v>73720</v>
      </c>
      <c r="B10318" s="1706">
        <v>2.1</v>
      </c>
      <c r="C10318" s="100" t="s">
        <v>3685</v>
      </c>
      <c r="E10318" s="1705" t="s">
        <v>2994</v>
      </c>
    </row>
    <row r="10319" spans="1:9" ht="15" customHeight="1" x14ac:dyDescent="0.35">
      <c r="A10319" s="1705">
        <v>73720</v>
      </c>
      <c r="B10319" s="1706">
        <v>2.1</v>
      </c>
      <c r="C10319" s="100" t="s">
        <v>3686</v>
      </c>
      <c r="E10319" s="1705" t="s">
        <v>2994</v>
      </c>
    </row>
    <row r="10320" spans="1:9" ht="15" customHeight="1" x14ac:dyDescent="0.35">
      <c r="A10320" s="1705">
        <v>73720</v>
      </c>
      <c r="B10320" s="1706">
        <v>2.1</v>
      </c>
      <c r="C10320" s="100" t="s">
        <v>3687</v>
      </c>
      <c r="E10320" s="1705" t="s">
        <v>2994</v>
      </c>
      <c r="F10320" s="100"/>
      <c r="I10320" s="100"/>
    </row>
    <row r="10321" spans="1:9" ht="15" customHeight="1" x14ac:dyDescent="0.35">
      <c r="A10321" s="1705">
        <v>73720</v>
      </c>
      <c r="B10321" s="1706">
        <v>2.1</v>
      </c>
      <c r="C10321" s="100" t="s">
        <v>3688</v>
      </c>
      <c r="E10321" s="1705" t="s">
        <v>2994</v>
      </c>
    </row>
    <row r="10322" spans="1:9" ht="15" customHeight="1" x14ac:dyDescent="0.35">
      <c r="A10322" s="1705">
        <v>73720</v>
      </c>
      <c r="B10322" s="1706">
        <v>2.1</v>
      </c>
      <c r="C10322" s="100" t="s">
        <v>3689</v>
      </c>
      <c r="E10322" s="1705" t="s">
        <v>2994</v>
      </c>
    </row>
    <row r="10323" spans="1:9" ht="15" customHeight="1" x14ac:dyDescent="0.35">
      <c r="A10323" s="1705">
        <v>73720</v>
      </c>
      <c r="B10323" s="1706">
        <v>2.1</v>
      </c>
      <c r="C10323" s="100" t="s">
        <v>3690</v>
      </c>
      <c r="E10323" s="1705" t="s">
        <v>2994</v>
      </c>
    </row>
    <row r="10324" spans="1:9" ht="15" customHeight="1" x14ac:dyDescent="0.35">
      <c r="A10324" s="1705">
        <v>73720</v>
      </c>
      <c r="B10324" s="1706">
        <v>2.1</v>
      </c>
      <c r="C10324" s="100" t="s">
        <v>3691</v>
      </c>
      <c r="E10324" s="1705" t="s">
        <v>2994</v>
      </c>
    </row>
    <row r="10325" spans="1:9" ht="15" customHeight="1" x14ac:dyDescent="0.35">
      <c r="A10325" s="1705">
        <v>73720</v>
      </c>
      <c r="B10325" s="1706">
        <v>2.1</v>
      </c>
      <c r="C10325" s="100" t="s">
        <v>2188</v>
      </c>
      <c r="E10325" s="1705" t="s">
        <v>4266</v>
      </c>
    </row>
    <row r="10326" spans="1:9" ht="15" customHeight="1" x14ac:dyDescent="0.35">
      <c r="A10326" s="1705">
        <v>73720</v>
      </c>
      <c r="B10326" s="1706">
        <v>2.1</v>
      </c>
      <c r="C10326" s="100" t="s">
        <v>2189</v>
      </c>
      <c r="E10326" s="1705" t="s">
        <v>4266</v>
      </c>
    </row>
    <row r="10327" spans="1:9" ht="15" customHeight="1" x14ac:dyDescent="0.35">
      <c r="A10327" s="1705">
        <v>73720</v>
      </c>
      <c r="B10327" s="1706">
        <v>2.1</v>
      </c>
      <c r="C10327" s="89" t="s">
        <v>4570</v>
      </c>
      <c r="E10327" s="1705" t="s">
        <v>4266</v>
      </c>
    </row>
    <row r="10328" spans="1:9" ht="15" customHeight="1" x14ac:dyDescent="0.35">
      <c r="A10328" s="1705">
        <v>73720</v>
      </c>
      <c r="B10328" s="1706">
        <v>2.1</v>
      </c>
      <c r="C10328" s="100" t="s">
        <v>4571</v>
      </c>
      <c r="E10328" s="1705" t="s">
        <v>4266</v>
      </c>
    </row>
    <row r="10329" spans="1:9" ht="15" customHeight="1" x14ac:dyDescent="0.35">
      <c r="A10329" s="1705">
        <v>73720</v>
      </c>
      <c r="B10329" s="1706">
        <v>2.1</v>
      </c>
      <c r="C10329" s="100" t="s">
        <v>5429</v>
      </c>
      <c r="E10329" s="100" t="s">
        <v>5155</v>
      </c>
    </row>
    <row r="10330" spans="1:9" ht="15" customHeight="1" x14ac:dyDescent="0.35">
      <c r="A10330" s="1705">
        <v>73720</v>
      </c>
      <c r="B10330" s="1706">
        <v>2.1</v>
      </c>
      <c r="C10330" s="100" t="s">
        <v>5430</v>
      </c>
      <c r="E10330" s="100" t="s">
        <v>5155</v>
      </c>
      <c r="F10330" s="100"/>
      <c r="I10330" s="100"/>
    </row>
    <row r="10331" spans="1:9" ht="15" customHeight="1" x14ac:dyDescent="0.35">
      <c r="A10331" s="1705">
        <v>73720</v>
      </c>
      <c r="B10331" s="1706">
        <v>2.1</v>
      </c>
      <c r="C10331" s="100" t="s">
        <v>5431</v>
      </c>
      <c r="E10331" s="100" t="s">
        <v>5155</v>
      </c>
    </row>
    <row r="10332" spans="1:9" ht="15" customHeight="1" x14ac:dyDescent="0.35">
      <c r="A10332" s="1705">
        <v>73720</v>
      </c>
      <c r="B10332" s="1706">
        <v>2.1</v>
      </c>
      <c r="C10332" s="100" t="s">
        <v>5432</v>
      </c>
      <c r="E10332" s="100" t="s">
        <v>5155</v>
      </c>
    </row>
    <row r="10333" spans="1:9" ht="15" customHeight="1" x14ac:dyDescent="0.35">
      <c r="A10333" s="1705">
        <v>73720</v>
      </c>
      <c r="B10333" s="1706">
        <v>2.1</v>
      </c>
      <c r="C10333" s="100" t="s">
        <v>5433</v>
      </c>
      <c r="E10333" s="100" t="s">
        <v>5155</v>
      </c>
      <c r="F10333" s="100"/>
      <c r="I10333" s="100"/>
    </row>
    <row r="10334" spans="1:9" ht="15" customHeight="1" x14ac:dyDescent="0.35">
      <c r="A10334" s="1705">
        <v>73720</v>
      </c>
      <c r="B10334" s="1706">
        <v>2.1</v>
      </c>
      <c r="C10334" s="100" t="s">
        <v>5434</v>
      </c>
      <c r="E10334" s="100" t="s">
        <v>5155</v>
      </c>
    </row>
    <row r="10335" spans="1:9" ht="15" customHeight="1" x14ac:dyDescent="0.35">
      <c r="A10335" s="1705">
        <v>73720</v>
      </c>
      <c r="B10335" s="1706">
        <v>2.1</v>
      </c>
      <c r="C10335" s="89" t="s">
        <v>8341</v>
      </c>
      <c r="E10335" s="100" t="s">
        <v>5912</v>
      </c>
    </row>
    <row r="10336" spans="1:9" ht="15" customHeight="1" x14ac:dyDescent="0.35">
      <c r="A10336" s="1705">
        <v>73720</v>
      </c>
      <c r="B10336" s="1706">
        <v>2.1</v>
      </c>
      <c r="C10336" s="89" t="s">
        <v>8342</v>
      </c>
      <c r="E10336" s="100" t="s">
        <v>5912</v>
      </c>
    </row>
    <row r="10337" spans="1:9" ht="15" customHeight="1" x14ac:dyDescent="0.35">
      <c r="A10337" s="1705">
        <v>73720</v>
      </c>
      <c r="B10337" s="1706">
        <v>2.1</v>
      </c>
      <c r="C10337" s="100" t="s">
        <v>6463</v>
      </c>
      <c r="E10337" s="100" t="s">
        <v>6110</v>
      </c>
    </row>
    <row r="10338" spans="1:9" ht="15" customHeight="1" x14ac:dyDescent="0.35">
      <c r="A10338" s="1705">
        <v>73720</v>
      </c>
      <c r="B10338" s="1706">
        <v>2.1</v>
      </c>
      <c r="C10338" s="100" t="s">
        <v>6464</v>
      </c>
      <c r="E10338" s="100" t="s">
        <v>6110</v>
      </c>
    </row>
    <row r="10339" spans="1:9" ht="15" customHeight="1" x14ac:dyDescent="0.35">
      <c r="A10339" s="1705">
        <v>73720</v>
      </c>
      <c r="B10339" s="1706">
        <v>2.1</v>
      </c>
      <c r="C10339" s="100" t="s">
        <v>6720</v>
      </c>
      <c r="E10339" s="1705" t="s">
        <v>6556</v>
      </c>
    </row>
    <row r="10340" spans="1:9" ht="15" customHeight="1" x14ac:dyDescent="0.35">
      <c r="A10340" s="1705">
        <v>73720</v>
      </c>
      <c r="B10340" s="1706">
        <v>2.1</v>
      </c>
      <c r="C10340" s="100" t="s">
        <v>6721</v>
      </c>
      <c r="E10340" s="1705" t="s">
        <v>6556</v>
      </c>
    </row>
    <row r="10341" spans="1:9" ht="15" customHeight="1" x14ac:dyDescent="0.35">
      <c r="A10341" s="1705">
        <v>73720</v>
      </c>
      <c r="B10341" s="1706">
        <v>2.1</v>
      </c>
      <c r="C10341" s="1705" t="s">
        <v>6936</v>
      </c>
      <c r="E10341" s="1705" t="s">
        <v>6737</v>
      </c>
    </row>
    <row r="10342" spans="1:9" ht="15" customHeight="1" x14ac:dyDescent="0.35">
      <c r="A10342" s="1705">
        <v>73720</v>
      </c>
      <c r="B10342" s="1706">
        <v>2.1</v>
      </c>
      <c r="C10342" s="100" t="s">
        <v>6937</v>
      </c>
      <c r="E10342" s="1705" t="s">
        <v>6737</v>
      </c>
    </row>
    <row r="10343" spans="1:9" ht="15" customHeight="1" x14ac:dyDescent="0.35">
      <c r="A10343" s="1705">
        <v>73720</v>
      </c>
      <c r="B10343" s="1706">
        <v>2.1</v>
      </c>
      <c r="C10343" s="100" t="s">
        <v>6938</v>
      </c>
      <c r="E10343" s="1705" t="s">
        <v>6737</v>
      </c>
    </row>
    <row r="10344" spans="1:9" ht="15" customHeight="1" x14ac:dyDescent="0.35">
      <c r="A10344" s="1705">
        <v>73720</v>
      </c>
      <c r="B10344" s="1706">
        <v>2.1</v>
      </c>
      <c r="C10344" s="100" t="s">
        <v>6939</v>
      </c>
      <c r="E10344" s="1705" t="s">
        <v>6737</v>
      </c>
    </row>
    <row r="10345" spans="1:9" ht="15" customHeight="1" x14ac:dyDescent="0.35">
      <c r="A10345" s="1705">
        <v>73720</v>
      </c>
      <c r="B10345" s="1706">
        <v>2.1</v>
      </c>
      <c r="C10345" s="100" t="s">
        <v>6940</v>
      </c>
      <c r="E10345" s="1705" t="s">
        <v>6737</v>
      </c>
    </row>
    <row r="10346" spans="1:9" ht="15" customHeight="1" x14ac:dyDescent="0.35">
      <c r="A10346" s="1705">
        <v>73720</v>
      </c>
      <c r="B10346" s="1706">
        <v>2.1</v>
      </c>
      <c r="C10346" s="100" t="s">
        <v>6941</v>
      </c>
      <c r="E10346" s="1705" t="s">
        <v>6737</v>
      </c>
      <c r="F10346" s="100"/>
      <c r="I10346" s="100"/>
    </row>
    <row r="10347" spans="1:9" ht="15" customHeight="1" x14ac:dyDescent="0.35">
      <c r="A10347" s="1705">
        <v>73720</v>
      </c>
      <c r="B10347" s="1706">
        <v>2.1</v>
      </c>
      <c r="C10347" s="100" t="s">
        <v>6942</v>
      </c>
      <c r="E10347" s="1705" t="s">
        <v>6737</v>
      </c>
    </row>
    <row r="10348" spans="1:9" ht="15" customHeight="1" x14ac:dyDescent="0.35">
      <c r="A10348" s="1705">
        <v>73720</v>
      </c>
      <c r="B10348" s="1706">
        <v>2.1</v>
      </c>
      <c r="C10348" s="100" t="s">
        <v>6943</v>
      </c>
      <c r="E10348" s="1705" t="s">
        <v>6737</v>
      </c>
    </row>
    <row r="10349" spans="1:9" ht="15" customHeight="1" x14ac:dyDescent="0.35">
      <c r="A10349" s="1705">
        <v>73720</v>
      </c>
      <c r="B10349" s="1706">
        <v>2.1</v>
      </c>
      <c r="C10349" s="100" t="s">
        <v>6944</v>
      </c>
      <c r="E10349" s="1705" t="s">
        <v>6737</v>
      </c>
    </row>
    <row r="10350" spans="1:9" ht="15" customHeight="1" x14ac:dyDescent="0.35">
      <c r="A10350" s="1705">
        <v>73720</v>
      </c>
      <c r="B10350" s="1706">
        <v>2.1</v>
      </c>
      <c r="C10350" s="89" t="s">
        <v>7296</v>
      </c>
      <c r="E10350" s="1705" t="s">
        <v>6965</v>
      </c>
    </row>
    <row r="10351" spans="1:9" ht="15" customHeight="1" x14ac:dyDescent="0.35">
      <c r="A10351" s="1705">
        <v>73720</v>
      </c>
      <c r="B10351" s="1706">
        <v>2.1</v>
      </c>
      <c r="C10351" s="89" t="s">
        <v>7297</v>
      </c>
      <c r="E10351" s="1705" t="s">
        <v>6965</v>
      </c>
    </row>
    <row r="10352" spans="1:9" ht="15" customHeight="1" x14ac:dyDescent="0.35">
      <c r="A10352" s="1705">
        <v>73720</v>
      </c>
      <c r="B10352" s="1706">
        <v>2.1</v>
      </c>
      <c r="C10352" s="89" t="s">
        <v>7298</v>
      </c>
      <c r="E10352" s="1705" t="s">
        <v>6965</v>
      </c>
    </row>
    <row r="10353" spans="1:9" ht="15" customHeight="1" x14ac:dyDescent="0.35">
      <c r="A10353" s="1705">
        <v>73720</v>
      </c>
      <c r="B10353" s="1706">
        <v>2.1</v>
      </c>
      <c r="C10353" s="89" t="s">
        <v>7299</v>
      </c>
      <c r="E10353" s="1705" t="s">
        <v>6965</v>
      </c>
    </row>
    <row r="10354" spans="1:9" ht="15" customHeight="1" x14ac:dyDescent="0.35">
      <c r="A10354" s="1705">
        <v>73720</v>
      </c>
      <c r="B10354" s="1706">
        <v>2.1</v>
      </c>
      <c r="C10354" s="89" t="s">
        <v>7300</v>
      </c>
      <c r="E10354" s="1705" t="s">
        <v>6965</v>
      </c>
    </row>
    <row r="10355" spans="1:9" ht="15" customHeight="1" x14ac:dyDescent="0.35">
      <c r="A10355" s="1705">
        <v>73720</v>
      </c>
      <c r="B10355" s="1706">
        <v>2.1</v>
      </c>
      <c r="C10355" s="89" t="s">
        <v>7301</v>
      </c>
      <c r="E10355" s="1705" t="s">
        <v>6965</v>
      </c>
      <c r="F10355" s="100"/>
      <c r="I10355" s="100"/>
    </row>
    <row r="10356" spans="1:9" ht="15" customHeight="1" x14ac:dyDescent="0.35">
      <c r="A10356" s="1705">
        <v>73720</v>
      </c>
      <c r="B10356" s="1706">
        <v>2.1</v>
      </c>
      <c r="C10356" s="100" t="s">
        <v>7936</v>
      </c>
      <c r="E10356" s="1705" t="s">
        <v>7428</v>
      </c>
    </row>
    <row r="10357" spans="1:9" ht="15" customHeight="1" x14ac:dyDescent="0.35">
      <c r="A10357" s="1705">
        <v>73720</v>
      </c>
      <c r="B10357" s="1706">
        <v>2.1</v>
      </c>
      <c r="C10357" s="100" t="s">
        <v>7937</v>
      </c>
      <c r="E10357" s="1705" t="s">
        <v>7428</v>
      </c>
      <c r="F10357" s="100"/>
      <c r="I10357" s="100"/>
    </row>
    <row r="10358" spans="1:9" ht="15" customHeight="1" x14ac:dyDescent="0.35">
      <c r="A10358" s="1705">
        <v>73720</v>
      </c>
      <c r="B10358" s="1706">
        <v>2.1</v>
      </c>
      <c r="C10358" s="100" t="s">
        <v>7938</v>
      </c>
      <c r="E10358" s="1705" t="s">
        <v>7428</v>
      </c>
    </row>
    <row r="10359" spans="1:9" ht="15" customHeight="1" x14ac:dyDescent="0.35">
      <c r="A10359" s="1705">
        <v>73720</v>
      </c>
      <c r="B10359" s="1706">
        <v>2.1</v>
      </c>
      <c r="C10359" s="100" t="s">
        <v>7939</v>
      </c>
      <c r="E10359" s="1705" t="s">
        <v>7428</v>
      </c>
    </row>
    <row r="10360" spans="1:9" ht="15" customHeight="1" x14ac:dyDescent="0.35">
      <c r="A10360" s="1705">
        <v>73720</v>
      </c>
      <c r="B10360" s="1706">
        <v>2.1</v>
      </c>
      <c r="C10360" s="100" t="s">
        <v>7940</v>
      </c>
      <c r="E10360" s="1705" t="s">
        <v>7428</v>
      </c>
    </row>
    <row r="10361" spans="1:9" ht="15" customHeight="1" x14ac:dyDescent="0.35">
      <c r="A10361" s="1705">
        <v>73720</v>
      </c>
      <c r="B10361" s="1706">
        <v>2.1</v>
      </c>
      <c r="C10361" s="100" t="s">
        <v>7941</v>
      </c>
      <c r="E10361" s="1705" t="s">
        <v>7428</v>
      </c>
    </row>
    <row r="10362" spans="1:9" ht="15" customHeight="1" x14ac:dyDescent="0.35">
      <c r="A10362" s="1705">
        <v>73720</v>
      </c>
      <c r="B10362" s="1706">
        <v>2.1</v>
      </c>
      <c r="C10362" s="100" t="s">
        <v>7942</v>
      </c>
      <c r="E10362" s="1705" t="s">
        <v>7428</v>
      </c>
    </row>
    <row r="10363" spans="1:9" ht="15" customHeight="1" x14ac:dyDescent="0.35">
      <c r="A10363" s="1705">
        <v>73720</v>
      </c>
      <c r="B10363" s="1706">
        <v>2.1</v>
      </c>
      <c r="C10363" s="100" t="s">
        <v>7943</v>
      </c>
      <c r="E10363" s="1705" t="s">
        <v>7428</v>
      </c>
    </row>
    <row r="10364" spans="1:9" ht="15" customHeight="1" x14ac:dyDescent="0.35">
      <c r="A10364" s="1705">
        <v>73720</v>
      </c>
      <c r="B10364" s="1706">
        <v>2.1</v>
      </c>
      <c r="C10364" s="89" t="s">
        <v>9078</v>
      </c>
      <c r="E10364" s="1705" t="s">
        <v>8689</v>
      </c>
    </row>
    <row r="10365" spans="1:9" ht="15" customHeight="1" x14ac:dyDescent="0.35">
      <c r="A10365" s="1705">
        <v>73720</v>
      </c>
      <c r="B10365" s="1706">
        <v>2.1</v>
      </c>
      <c r="C10365" s="89" t="s">
        <v>9079</v>
      </c>
      <c r="E10365" s="1705" t="s">
        <v>8689</v>
      </c>
    </row>
    <row r="10366" spans="1:9" ht="15" customHeight="1" x14ac:dyDescent="0.35">
      <c r="A10366" s="1705">
        <v>73720</v>
      </c>
      <c r="B10366" s="1706">
        <v>2.1</v>
      </c>
      <c r="C10366" s="100" t="s">
        <v>9530</v>
      </c>
      <c r="E10366" s="1738" t="s">
        <v>9126</v>
      </c>
    </row>
    <row r="10367" spans="1:9" ht="15" customHeight="1" x14ac:dyDescent="0.35">
      <c r="A10367" s="1705">
        <v>73720</v>
      </c>
      <c r="B10367" s="1706">
        <v>2.1</v>
      </c>
      <c r="C10367" s="100" t="s">
        <v>9531</v>
      </c>
      <c r="E10367" s="1738" t="s">
        <v>9126</v>
      </c>
    </row>
    <row r="10368" spans="1:9" ht="15" customHeight="1" x14ac:dyDescent="0.35">
      <c r="A10368" s="1705">
        <v>73720</v>
      </c>
      <c r="B10368" s="1706">
        <v>2.1</v>
      </c>
      <c r="C10368" s="100" t="s">
        <v>9532</v>
      </c>
      <c r="E10368" s="1738" t="s">
        <v>9126</v>
      </c>
    </row>
    <row r="10369" spans="1:9" ht="15" customHeight="1" x14ac:dyDescent="0.35">
      <c r="A10369" s="1705">
        <v>73720</v>
      </c>
      <c r="B10369" s="1706">
        <v>2.1</v>
      </c>
      <c r="C10369" s="100" t="s">
        <v>9533</v>
      </c>
      <c r="E10369" s="1738" t="s">
        <v>9126</v>
      </c>
    </row>
    <row r="10370" spans="1:9" ht="15" customHeight="1" x14ac:dyDescent="0.35">
      <c r="A10370" s="1705">
        <v>73720</v>
      </c>
      <c r="B10370" s="1706">
        <v>2.1</v>
      </c>
      <c r="C10370" s="100" t="s">
        <v>10216</v>
      </c>
      <c r="E10370" s="1705" t="s">
        <v>9583</v>
      </c>
    </row>
    <row r="10371" spans="1:9" ht="15.65" customHeight="1" x14ac:dyDescent="0.35">
      <c r="A10371" s="1705">
        <v>73720</v>
      </c>
      <c r="B10371" s="1706">
        <v>2.1</v>
      </c>
      <c r="C10371" s="100" t="s">
        <v>10217</v>
      </c>
      <c r="E10371" s="1705" t="s">
        <v>9583</v>
      </c>
    </row>
    <row r="10372" spans="1:9" ht="15" customHeight="1" x14ac:dyDescent="0.35">
      <c r="A10372" s="1705">
        <v>73720</v>
      </c>
      <c r="B10372" s="1706">
        <v>2.1</v>
      </c>
      <c r="C10372" s="100" t="s">
        <v>10218</v>
      </c>
      <c r="E10372" s="1705" t="s">
        <v>9583</v>
      </c>
    </row>
    <row r="10373" spans="1:9" ht="15" customHeight="1" x14ac:dyDescent="0.35">
      <c r="A10373" s="1705">
        <v>73720</v>
      </c>
      <c r="B10373" s="1706">
        <v>2.1</v>
      </c>
      <c r="C10373" s="100" t="s">
        <v>10219</v>
      </c>
      <c r="E10373" s="1705" t="s">
        <v>9583</v>
      </c>
    </row>
    <row r="10374" spans="1:9" ht="15" customHeight="1" x14ac:dyDescent="0.35">
      <c r="A10374" s="1705">
        <v>73720</v>
      </c>
      <c r="B10374" s="1706">
        <v>2.1</v>
      </c>
      <c r="C10374" s="100" t="s">
        <v>10220</v>
      </c>
      <c r="E10374" s="1705" t="s">
        <v>9583</v>
      </c>
    </row>
    <row r="10375" spans="1:9" ht="15" customHeight="1" x14ac:dyDescent="0.35">
      <c r="A10375" s="1705">
        <v>73720</v>
      </c>
      <c r="B10375" s="1706">
        <v>2.1</v>
      </c>
      <c r="C10375" s="100" t="s">
        <v>10221</v>
      </c>
      <c r="E10375" s="1705" t="s">
        <v>9583</v>
      </c>
      <c r="F10375" s="100"/>
      <c r="I10375" s="100"/>
    </row>
    <row r="10376" spans="1:9" ht="15" customHeight="1" x14ac:dyDescent="0.35">
      <c r="A10376" s="1705">
        <v>73720</v>
      </c>
      <c r="B10376" s="1706">
        <v>2.1</v>
      </c>
      <c r="C10376" s="100" t="s">
        <v>5429</v>
      </c>
      <c r="E10376" s="1705" t="s">
        <v>9583</v>
      </c>
    </row>
    <row r="10377" spans="1:9" ht="15" customHeight="1" x14ac:dyDescent="0.35">
      <c r="A10377" s="1705">
        <v>73720</v>
      </c>
      <c r="B10377" s="1706">
        <v>2.1</v>
      </c>
      <c r="C10377" s="100" t="s">
        <v>5430</v>
      </c>
      <c r="E10377" s="1705" t="s">
        <v>9583</v>
      </c>
      <c r="F10377" s="100"/>
      <c r="I10377" s="100"/>
    </row>
    <row r="10378" spans="1:9" ht="15" customHeight="1" x14ac:dyDescent="0.35">
      <c r="A10378" s="1705">
        <v>73720</v>
      </c>
      <c r="B10378" s="1706">
        <v>2.1</v>
      </c>
      <c r="C10378" s="100" t="s">
        <v>10223</v>
      </c>
      <c r="E10378" s="1705" t="s">
        <v>9583</v>
      </c>
    </row>
    <row r="10379" spans="1:9" ht="15" customHeight="1" x14ac:dyDescent="0.35">
      <c r="A10379" s="1705">
        <v>73720</v>
      </c>
      <c r="B10379" s="1706">
        <v>2.1</v>
      </c>
      <c r="C10379" s="100" t="s">
        <v>5431</v>
      </c>
      <c r="E10379" s="1705" t="s">
        <v>9583</v>
      </c>
    </row>
    <row r="10380" spans="1:9" ht="15" customHeight="1" x14ac:dyDescent="0.35">
      <c r="A10380" s="1705">
        <v>73720</v>
      </c>
      <c r="B10380" s="1706">
        <v>2.1</v>
      </c>
      <c r="C10380" s="100" t="s">
        <v>5432</v>
      </c>
      <c r="E10380" s="1705" t="s">
        <v>9583</v>
      </c>
    </row>
    <row r="10381" spans="1:9" ht="15" customHeight="1" x14ac:dyDescent="0.35">
      <c r="A10381" s="1705">
        <v>73720</v>
      </c>
      <c r="B10381" s="1706">
        <v>2.1</v>
      </c>
      <c r="C10381" s="100" t="s">
        <v>10224</v>
      </c>
      <c r="E10381" s="1705" t="s">
        <v>9583</v>
      </c>
    </row>
    <row r="10382" spans="1:9" ht="15" customHeight="1" x14ac:dyDescent="0.35">
      <c r="A10382" s="1705">
        <v>73720</v>
      </c>
      <c r="B10382" s="1706">
        <v>2.1</v>
      </c>
      <c r="C10382" s="100" t="s">
        <v>10225</v>
      </c>
      <c r="E10382" s="1705" t="s">
        <v>9583</v>
      </c>
    </row>
    <row r="10383" spans="1:9" ht="15" customHeight="1" x14ac:dyDescent="0.35">
      <c r="A10383" s="1705">
        <v>73720</v>
      </c>
      <c r="B10383" s="1706">
        <v>2.1</v>
      </c>
      <c r="C10383" s="100" t="s">
        <v>5433</v>
      </c>
      <c r="E10383" s="1705" t="s">
        <v>9583</v>
      </c>
    </row>
    <row r="10384" spans="1:9" ht="15" customHeight="1" x14ac:dyDescent="0.35">
      <c r="A10384" s="1705">
        <v>73720</v>
      </c>
      <c r="B10384" s="1706">
        <v>2.1</v>
      </c>
      <c r="C10384" s="100" t="s">
        <v>5434</v>
      </c>
      <c r="E10384" s="1705" t="s">
        <v>9583</v>
      </c>
    </row>
    <row r="10385" spans="1:9" ht="15" customHeight="1" x14ac:dyDescent="0.35">
      <c r="A10385" s="1705">
        <v>73720</v>
      </c>
      <c r="B10385" s="1706">
        <v>2.1</v>
      </c>
      <c r="C10385" s="89" t="s">
        <v>11972</v>
      </c>
      <c r="E10385" s="1705" t="s">
        <v>10273</v>
      </c>
    </row>
    <row r="10386" spans="1:9" ht="15" customHeight="1" x14ac:dyDescent="0.35">
      <c r="A10386" s="1705">
        <v>73720</v>
      </c>
      <c r="B10386" s="1706">
        <v>2.1</v>
      </c>
      <c r="C10386" s="1705" t="s">
        <v>11973</v>
      </c>
      <c r="E10386" s="1705" t="s">
        <v>10273</v>
      </c>
    </row>
    <row r="10387" spans="1:9" ht="15" customHeight="1" x14ac:dyDescent="0.35">
      <c r="A10387" s="1705">
        <v>73720</v>
      </c>
      <c r="B10387" s="1706">
        <v>2.1</v>
      </c>
      <c r="C10387" s="89" t="s">
        <v>11974</v>
      </c>
      <c r="E10387" s="1705" t="s">
        <v>10273</v>
      </c>
    </row>
    <row r="10388" spans="1:9" ht="15" customHeight="1" x14ac:dyDescent="0.35">
      <c r="A10388" s="1705">
        <v>73720</v>
      </c>
      <c r="B10388" s="1706">
        <v>2.1</v>
      </c>
      <c r="C10388" s="89" t="s">
        <v>11975</v>
      </c>
      <c r="E10388" s="1705" t="s">
        <v>10273</v>
      </c>
    </row>
    <row r="10389" spans="1:9" ht="15" customHeight="1" x14ac:dyDescent="0.35">
      <c r="A10389" s="1705">
        <v>73720</v>
      </c>
      <c r="B10389" s="1706">
        <v>2.1</v>
      </c>
      <c r="C10389" s="89" t="s">
        <v>11976</v>
      </c>
      <c r="E10389" s="1705" t="s">
        <v>10273</v>
      </c>
    </row>
    <row r="10390" spans="1:9" ht="15" customHeight="1" x14ac:dyDescent="0.35">
      <c r="A10390" s="1705">
        <v>73720</v>
      </c>
      <c r="B10390" s="1706">
        <v>2.1</v>
      </c>
      <c r="C10390" s="89" t="s">
        <v>11977</v>
      </c>
      <c r="E10390" s="1705" t="s">
        <v>10273</v>
      </c>
    </row>
    <row r="10391" spans="1:9" ht="15" customHeight="1" x14ac:dyDescent="0.35">
      <c r="A10391" s="1705">
        <v>73720</v>
      </c>
      <c r="B10391" s="1706">
        <v>2.1</v>
      </c>
      <c r="C10391" s="89" t="s">
        <v>11978</v>
      </c>
      <c r="E10391" s="1705" t="s">
        <v>10273</v>
      </c>
    </row>
    <row r="10392" spans="1:9" ht="15" customHeight="1" x14ac:dyDescent="0.35">
      <c r="A10392" s="1705">
        <v>73720</v>
      </c>
      <c r="B10392" s="1706">
        <v>2.1</v>
      </c>
      <c r="C10392" s="89" t="s">
        <v>11978</v>
      </c>
      <c r="E10392" s="1705" t="s">
        <v>10273</v>
      </c>
    </row>
    <row r="10393" spans="1:9" ht="15" customHeight="1" x14ac:dyDescent="0.35">
      <c r="A10393" s="1705">
        <v>73720</v>
      </c>
      <c r="B10393" s="1706">
        <v>2.1</v>
      </c>
      <c r="C10393" s="89" t="s">
        <v>11979</v>
      </c>
      <c r="E10393" s="1705" t="s">
        <v>10273</v>
      </c>
    </row>
    <row r="10394" spans="1:9" ht="15" customHeight="1" x14ac:dyDescent="0.35">
      <c r="A10394" s="1705">
        <v>73720</v>
      </c>
      <c r="B10394" s="1706">
        <v>2.1</v>
      </c>
      <c r="C10394" s="89" t="s">
        <v>11980</v>
      </c>
      <c r="E10394" s="1705" t="s">
        <v>10273</v>
      </c>
    </row>
    <row r="10395" spans="1:9" ht="15" customHeight="1" x14ac:dyDescent="0.35">
      <c r="A10395" s="1705">
        <v>73720</v>
      </c>
      <c r="B10395" s="1706">
        <v>2.1</v>
      </c>
      <c r="C10395" s="89" t="s">
        <v>11981</v>
      </c>
      <c r="E10395" s="1705" t="s">
        <v>10273</v>
      </c>
    </row>
    <row r="10396" spans="1:9" ht="15" customHeight="1" x14ac:dyDescent="0.35">
      <c r="A10396" s="1705">
        <v>73720</v>
      </c>
      <c r="B10396" s="1706">
        <v>2.1</v>
      </c>
      <c r="C10396" s="1705" t="s">
        <v>11982</v>
      </c>
      <c r="E10396" s="1705" t="s">
        <v>10273</v>
      </c>
    </row>
    <row r="10397" spans="1:9" ht="15" customHeight="1" x14ac:dyDescent="0.35">
      <c r="A10397" s="1705">
        <v>73720</v>
      </c>
      <c r="B10397" s="1706">
        <v>2.1</v>
      </c>
      <c r="C10397" s="1705" t="s">
        <v>11983</v>
      </c>
      <c r="E10397" s="1705" t="s">
        <v>10273</v>
      </c>
      <c r="F10397" s="100"/>
      <c r="I10397" s="100"/>
    </row>
    <row r="10398" spans="1:9" ht="15" customHeight="1" x14ac:dyDescent="0.35">
      <c r="A10398" s="1705">
        <v>73720</v>
      </c>
      <c r="B10398" s="1706">
        <v>2.1</v>
      </c>
      <c r="C10398" s="89" t="s">
        <v>11984</v>
      </c>
      <c r="E10398" s="1705" t="s">
        <v>10273</v>
      </c>
    </row>
    <row r="10399" spans="1:9" ht="15" customHeight="1" x14ac:dyDescent="0.35">
      <c r="A10399" s="1705">
        <v>73720</v>
      </c>
      <c r="B10399" s="1706">
        <v>2.1</v>
      </c>
      <c r="C10399" s="89" t="s">
        <v>11985</v>
      </c>
      <c r="E10399" s="1705" t="s">
        <v>10273</v>
      </c>
    </row>
    <row r="10400" spans="1:9" ht="15" customHeight="1" x14ac:dyDescent="0.35">
      <c r="A10400" s="1705">
        <v>73720</v>
      </c>
      <c r="B10400" s="1706">
        <v>2.1</v>
      </c>
      <c r="C10400" s="89" t="s">
        <v>11986</v>
      </c>
      <c r="E10400" s="1705" t="s">
        <v>10273</v>
      </c>
    </row>
    <row r="10401" spans="1:5" ht="15" customHeight="1" x14ac:dyDescent="0.35">
      <c r="A10401" s="1705">
        <v>73720</v>
      </c>
      <c r="B10401" s="1706">
        <v>2.1</v>
      </c>
      <c r="C10401" s="89" t="s">
        <v>11987</v>
      </c>
      <c r="E10401" s="1705" t="s">
        <v>10273</v>
      </c>
    </row>
    <row r="10402" spans="1:5" ht="15" customHeight="1" x14ac:dyDescent="0.35">
      <c r="A10402" s="1705">
        <v>73720</v>
      </c>
      <c r="B10402" s="1706">
        <v>2.1</v>
      </c>
      <c r="C10402" s="100" t="s">
        <v>12473</v>
      </c>
      <c r="E10402" s="100" t="s">
        <v>12088</v>
      </c>
    </row>
    <row r="10403" spans="1:5" ht="15" customHeight="1" x14ac:dyDescent="0.35">
      <c r="A10403" s="1705">
        <v>73720</v>
      </c>
      <c r="B10403" s="1706">
        <v>2.1</v>
      </c>
      <c r="C10403" s="100" t="s">
        <v>12474</v>
      </c>
      <c r="E10403" s="100" t="s">
        <v>12088</v>
      </c>
    </row>
    <row r="10404" spans="1:5" ht="15" customHeight="1" x14ac:dyDescent="0.35">
      <c r="A10404" s="1705">
        <v>73720</v>
      </c>
      <c r="B10404" s="1706">
        <v>2.1</v>
      </c>
      <c r="C10404" s="100" t="s">
        <v>12475</v>
      </c>
      <c r="E10404" s="100" t="s">
        <v>12088</v>
      </c>
    </row>
    <row r="10405" spans="1:5" ht="15" customHeight="1" x14ac:dyDescent="0.35">
      <c r="A10405" s="1705">
        <v>73720</v>
      </c>
      <c r="B10405" s="1706">
        <v>2.1</v>
      </c>
      <c r="C10405" s="100" t="s">
        <v>12476</v>
      </c>
      <c r="E10405" s="100" t="s">
        <v>12088</v>
      </c>
    </row>
    <row r="10406" spans="1:5" ht="15" customHeight="1" x14ac:dyDescent="0.35">
      <c r="A10406" s="1705">
        <v>73720</v>
      </c>
      <c r="B10406" s="1706">
        <v>2.1</v>
      </c>
      <c r="C10406" s="100" t="s">
        <v>12477</v>
      </c>
      <c r="E10406" s="100" t="s">
        <v>12088</v>
      </c>
    </row>
    <row r="10407" spans="1:5" ht="15" customHeight="1" x14ac:dyDescent="0.35">
      <c r="A10407" s="1705">
        <v>73720</v>
      </c>
      <c r="B10407" s="1706">
        <v>2.1</v>
      </c>
      <c r="C10407" s="100" t="s">
        <v>12478</v>
      </c>
      <c r="E10407" s="100" t="s">
        <v>12088</v>
      </c>
    </row>
    <row r="10408" spans="1:5" ht="15" customHeight="1" x14ac:dyDescent="0.35">
      <c r="A10408" s="1705">
        <v>73720</v>
      </c>
      <c r="B10408" s="1706">
        <v>2.1</v>
      </c>
      <c r="C10408" s="1705" t="s">
        <v>13347</v>
      </c>
      <c r="E10408" s="1705" t="s">
        <v>12542</v>
      </c>
    </row>
    <row r="10409" spans="1:5" ht="15" customHeight="1" x14ac:dyDescent="0.35">
      <c r="A10409" s="1705">
        <v>73720</v>
      </c>
      <c r="B10409" s="1706">
        <v>2.1</v>
      </c>
      <c r="C10409" s="1705" t="s">
        <v>13348</v>
      </c>
      <c r="E10409" s="1705" t="s">
        <v>12542</v>
      </c>
    </row>
    <row r="10410" spans="1:5" ht="15" customHeight="1" x14ac:dyDescent="0.35">
      <c r="A10410" s="1705">
        <v>73720</v>
      </c>
      <c r="B10410" s="1706">
        <v>2.1</v>
      </c>
      <c r="C10410" s="100" t="s">
        <v>4148</v>
      </c>
      <c r="E10410" s="1705" t="s">
        <v>13383</v>
      </c>
    </row>
    <row r="10411" spans="1:5" ht="15" customHeight="1" x14ac:dyDescent="0.35">
      <c r="A10411" s="1705">
        <v>73720</v>
      </c>
      <c r="B10411" s="1706">
        <v>2.1</v>
      </c>
      <c r="C10411" s="100" t="s">
        <v>4149</v>
      </c>
      <c r="E10411" s="1705" t="s">
        <v>13383</v>
      </c>
    </row>
    <row r="10412" spans="1:5" ht="15" customHeight="1" x14ac:dyDescent="0.35">
      <c r="A10412" s="1705">
        <v>73720</v>
      </c>
      <c r="B10412" s="1706">
        <v>2.1</v>
      </c>
      <c r="C10412" s="100" t="s">
        <v>13417</v>
      </c>
      <c r="E10412" s="1705" t="s">
        <v>13383</v>
      </c>
    </row>
    <row r="10413" spans="1:5" ht="15" customHeight="1" x14ac:dyDescent="0.35">
      <c r="A10413" s="1705">
        <v>73720</v>
      </c>
      <c r="B10413" s="1706">
        <v>2.1</v>
      </c>
      <c r="C10413" s="1735" t="s">
        <v>13418</v>
      </c>
      <c r="E10413" s="1705" t="s">
        <v>13383</v>
      </c>
    </row>
    <row r="10414" spans="1:5" ht="15" customHeight="1" x14ac:dyDescent="0.35">
      <c r="A10414" s="1705">
        <v>73720</v>
      </c>
      <c r="B10414" s="1706">
        <v>2.1</v>
      </c>
      <c r="C10414" s="100" t="s">
        <v>13857</v>
      </c>
      <c r="E10414" s="1705" t="s">
        <v>13580</v>
      </c>
    </row>
    <row r="10415" spans="1:5" ht="15" customHeight="1" x14ac:dyDescent="0.35">
      <c r="A10415" s="1705">
        <v>73720</v>
      </c>
      <c r="B10415" s="1706">
        <v>2.1</v>
      </c>
      <c r="C10415" s="100" t="s">
        <v>13858</v>
      </c>
      <c r="E10415" s="1705" t="s">
        <v>13580</v>
      </c>
    </row>
    <row r="10416" spans="1:5" ht="15" customHeight="1" x14ac:dyDescent="0.35">
      <c r="A10416" s="1705">
        <v>73720</v>
      </c>
      <c r="B10416" s="1706">
        <v>2.1</v>
      </c>
      <c r="C10416" s="89" t="s">
        <v>13859</v>
      </c>
      <c r="E10416" s="1705" t="s">
        <v>13580</v>
      </c>
    </row>
    <row r="10417" spans="1:9" ht="15" customHeight="1" x14ac:dyDescent="0.35">
      <c r="A10417" s="1705">
        <v>73720</v>
      </c>
      <c r="B10417" s="1706">
        <v>2.1</v>
      </c>
      <c r="C10417" s="89" t="s">
        <v>13860</v>
      </c>
      <c r="E10417" s="1705" t="s">
        <v>13580</v>
      </c>
    </row>
    <row r="10418" spans="1:9" ht="15" customHeight="1" x14ac:dyDescent="0.35">
      <c r="A10418" s="1705">
        <v>73720</v>
      </c>
      <c r="B10418" s="1706">
        <v>2.1</v>
      </c>
      <c r="C10418" s="100" t="s">
        <v>13861</v>
      </c>
      <c r="E10418" s="1705" t="s">
        <v>13580</v>
      </c>
      <c r="F10418" s="100"/>
      <c r="I10418" s="100"/>
    </row>
    <row r="10419" spans="1:9" ht="15" customHeight="1" x14ac:dyDescent="0.35">
      <c r="A10419" s="1705">
        <v>73720</v>
      </c>
      <c r="B10419" s="1706">
        <v>2.1</v>
      </c>
      <c r="C10419" s="100" t="s">
        <v>13862</v>
      </c>
      <c r="E10419" s="1705" t="s">
        <v>13580</v>
      </c>
    </row>
    <row r="10420" spans="1:9" ht="15" customHeight="1" x14ac:dyDescent="0.35">
      <c r="A10420" s="1705">
        <v>73721</v>
      </c>
      <c r="B10420" s="1706">
        <v>1.32</v>
      </c>
      <c r="C10420" s="100" t="s">
        <v>1172</v>
      </c>
      <c r="E10420" s="1705" t="s">
        <v>879</v>
      </c>
    </row>
    <row r="10421" spans="1:9" ht="15" customHeight="1" x14ac:dyDescent="0.35">
      <c r="A10421" s="1705">
        <v>73721</v>
      </c>
      <c r="B10421" s="1706">
        <v>1.32</v>
      </c>
      <c r="C10421" s="100" t="s">
        <v>1173</v>
      </c>
      <c r="E10421" s="1705" t="s">
        <v>879</v>
      </c>
    </row>
    <row r="10422" spans="1:9" ht="15" customHeight="1" x14ac:dyDescent="0.35">
      <c r="A10422" s="1705">
        <v>73721</v>
      </c>
      <c r="B10422" s="1706">
        <v>1.32</v>
      </c>
      <c r="C10422" s="100" t="s">
        <v>1174</v>
      </c>
      <c r="E10422" s="1705" t="s">
        <v>879</v>
      </c>
    </row>
    <row r="10423" spans="1:9" ht="15" customHeight="1" x14ac:dyDescent="0.35">
      <c r="A10423" s="1705">
        <v>73721</v>
      </c>
      <c r="B10423" s="1706">
        <v>1.32</v>
      </c>
      <c r="C10423" s="100" t="s">
        <v>1175</v>
      </c>
      <c r="E10423" s="1705" t="s">
        <v>879</v>
      </c>
    </row>
    <row r="10424" spans="1:9" ht="15" customHeight="1" x14ac:dyDescent="0.35">
      <c r="A10424" s="1705">
        <v>73721</v>
      </c>
      <c r="B10424" s="1706">
        <v>1.32</v>
      </c>
      <c r="C10424" s="100" t="s">
        <v>1176</v>
      </c>
      <c r="E10424" s="1705" t="s">
        <v>879</v>
      </c>
    </row>
    <row r="10425" spans="1:9" ht="15" customHeight="1" x14ac:dyDescent="0.35">
      <c r="A10425" s="1705">
        <v>73721</v>
      </c>
      <c r="B10425" s="1706">
        <v>1.32</v>
      </c>
      <c r="C10425" s="100" t="s">
        <v>1177</v>
      </c>
      <c r="E10425" s="1705" t="s">
        <v>879</v>
      </c>
    </row>
    <row r="10426" spans="1:9" ht="15" customHeight="1" x14ac:dyDescent="0.35">
      <c r="A10426" s="1740">
        <v>73721</v>
      </c>
      <c r="B10426" s="1706">
        <v>1.32</v>
      </c>
      <c r="C10426" s="1742" t="s">
        <v>1557</v>
      </c>
      <c r="E10426" s="1705" t="s">
        <v>1433</v>
      </c>
    </row>
    <row r="10427" spans="1:9" ht="15" customHeight="1" x14ac:dyDescent="0.35">
      <c r="A10427" s="1740">
        <v>73721</v>
      </c>
      <c r="B10427" s="1706">
        <v>1.32</v>
      </c>
      <c r="C10427" s="1742" t="s">
        <v>1558</v>
      </c>
      <c r="E10427" s="1705" t="s">
        <v>1433</v>
      </c>
    </row>
    <row r="10428" spans="1:9" ht="15" customHeight="1" x14ac:dyDescent="0.35">
      <c r="A10428" s="1705">
        <v>73721</v>
      </c>
      <c r="B10428" s="1706">
        <v>1.32</v>
      </c>
      <c r="C10428" s="89" t="s">
        <v>2059</v>
      </c>
      <c r="E10428" s="1705" t="s">
        <v>1755</v>
      </c>
    </row>
    <row r="10429" spans="1:9" ht="15" customHeight="1" x14ac:dyDescent="0.35">
      <c r="A10429" s="1705">
        <v>73721</v>
      </c>
      <c r="B10429" s="1706">
        <v>1.32</v>
      </c>
      <c r="C10429" s="89" t="s">
        <v>2060</v>
      </c>
      <c r="E10429" s="1705" t="s">
        <v>1755</v>
      </c>
    </row>
    <row r="10430" spans="1:9" ht="15" customHeight="1" x14ac:dyDescent="0.35">
      <c r="A10430" s="1705">
        <v>73721</v>
      </c>
      <c r="B10430" s="1706">
        <v>1.32</v>
      </c>
      <c r="C10430" s="89" t="s">
        <v>2061</v>
      </c>
      <c r="E10430" s="1705" t="s">
        <v>1755</v>
      </c>
      <c r="F10430" s="100"/>
      <c r="I10430" s="100"/>
    </row>
    <row r="10431" spans="1:9" ht="15" customHeight="1" x14ac:dyDescent="0.35">
      <c r="A10431" s="1705">
        <v>73721</v>
      </c>
      <c r="B10431" s="1706">
        <v>1.32</v>
      </c>
      <c r="C10431" s="89" t="s">
        <v>2062</v>
      </c>
      <c r="E10431" s="1705" t="s">
        <v>1755</v>
      </c>
    </row>
    <row r="10432" spans="1:9" ht="15" customHeight="1" x14ac:dyDescent="0.35">
      <c r="A10432" s="1705">
        <v>73721</v>
      </c>
      <c r="B10432" s="1706">
        <v>1.32</v>
      </c>
      <c r="C10432" s="89" t="s">
        <v>2063</v>
      </c>
      <c r="E10432" s="1705" t="s">
        <v>1755</v>
      </c>
      <c r="F10432" s="100"/>
      <c r="I10432" s="100"/>
    </row>
    <row r="10433" spans="1:5" ht="15" customHeight="1" x14ac:dyDescent="0.35">
      <c r="A10433" s="1735">
        <v>73721</v>
      </c>
      <c r="B10433" s="1706">
        <v>1.32</v>
      </c>
      <c r="C10433" s="100" t="s">
        <v>2064</v>
      </c>
      <c r="E10433" s="1705" t="s">
        <v>1755</v>
      </c>
    </row>
    <row r="10434" spans="1:5" ht="15" customHeight="1" x14ac:dyDescent="0.35">
      <c r="A10434" s="1735">
        <v>73721</v>
      </c>
      <c r="B10434" s="1706">
        <v>1.32</v>
      </c>
      <c r="C10434" s="100" t="s">
        <v>2065</v>
      </c>
      <c r="E10434" s="1705" t="s">
        <v>1755</v>
      </c>
    </row>
    <row r="10435" spans="1:5" ht="15" customHeight="1" x14ac:dyDescent="0.35">
      <c r="A10435" s="1705">
        <v>73721</v>
      </c>
      <c r="B10435" s="1706">
        <v>1.32</v>
      </c>
      <c r="C10435" s="100" t="s">
        <v>2521</v>
      </c>
      <c r="E10435" s="1705" t="s">
        <v>2237</v>
      </c>
    </row>
    <row r="10436" spans="1:5" ht="15" customHeight="1" x14ac:dyDescent="0.35">
      <c r="A10436" s="1705">
        <v>73721</v>
      </c>
      <c r="B10436" s="1706">
        <v>1.32</v>
      </c>
      <c r="C10436" s="100" t="s">
        <v>2522</v>
      </c>
      <c r="E10436" s="1705" t="s">
        <v>2237</v>
      </c>
    </row>
    <row r="10437" spans="1:5" ht="15" customHeight="1" x14ac:dyDescent="0.35">
      <c r="A10437" s="1705">
        <v>73721</v>
      </c>
      <c r="B10437" s="1706">
        <v>1.32</v>
      </c>
      <c r="C10437" s="100" t="s">
        <v>2523</v>
      </c>
      <c r="E10437" s="1705" t="s">
        <v>2237</v>
      </c>
    </row>
    <row r="10438" spans="1:5" ht="15" customHeight="1" x14ac:dyDescent="0.35">
      <c r="A10438" s="1705">
        <v>73721</v>
      </c>
      <c r="B10438" s="1706">
        <v>1.32</v>
      </c>
      <c r="C10438" s="100" t="s">
        <v>2524</v>
      </c>
      <c r="E10438" s="1705" t="s">
        <v>2237</v>
      </c>
    </row>
    <row r="10439" spans="1:5" ht="15" customHeight="1" x14ac:dyDescent="0.35">
      <c r="A10439" s="1705">
        <v>73721</v>
      </c>
      <c r="B10439" s="1706">
        <v>1.32</v>
      </c>
      <c r="C10439" s="100" t="s">
        <v>2525</v>
      </c>
      <c r="E10439" s="1705" t="s">
        <v>2237</v>
      </c>
    </row>
    <row r="10440" spans="1:5" ht="15" customHeight="1" x14ac:dyDescent="0.35">
      <c r="A10440" s="1705">
        <v>73721</v>
      </c>
      <c r="B10440" s="1706">
        <v>1.32</v>
      </c>
      <c r="C10440" s="100" t="s">
        <v>2526</v>
      </c>
      <c r="E10440" s="1705" t="s">
        <v>2237</v>
      </c>
    </row>
    <row r="10441" spans="1:5" ht="15" customHeight="1" x14ac:dyDescent="0.35">
      <c r="A10441" s="1705">
        <v>73721</v>
      </c>
      <c r="B10441" s="1706">
        <v>1.32</v>
      </c>
      <c r="C10441" s="100" t="s">
        <v>3536</v>
      </c>
      <c r="E10441" s="1705" t="s">
        <v>2994</v>
      </c>
    </row>
    <row r="10442" spans="1:5" ht="15" customHeight="1" x14ac:dyDescent="0.35">
      <c r="A10442" s="1705">
        <v>73721</v>
      </c>
      <c r="B10442" s="1706">
        <v>1.32</v>
      </c>
      <c r="C10442" s="100" t="s">
        <v>3537</v>
      </c>
      <c r="E10442" s="1705" t="s">
        <v>2994</v>
      </c>
    </row>
    <row r="10443" spans="1:5" ht="15" customHeight="1" x14ac:dyDescent="0.35">
      <c r="A10443" s="1705">
        <v>73721</v>
      </c>
      <c r="B10443" s="1706">
        <v>1.32</v>
      </c>
      <c r="C10443" s="100" t="s">
        <v>14942</v>
      </c>
      <c r="E10443" s="1705" t="s">
        <v>2994</v>
      </c>
    </row>
    <row r="10444" spans="1:5" ht="15" customHeight="1" x14ac:dyDescent="0.35">
      <c r="A10444" s="1705">
        <v>73721</v>
      </c>
      <c r="B10444" s="1706">
        <v>1.32</v>
      </c>
      <c r="C10444" s="100" t="s">
        <v>3538</v>
      </c>
      <c r="E10444" s="1705" t="s">
        <v>2994</v>
      </c>
    </row>
    <row r="10445" spans="1:5" ht="15" customHeight="1" x14ac:dyDescent="0.35">
      <c r="A10445" s="1705">
        <v>73721</v>
      </c>
      <c r="B10445" s="1706">
        <v>1.32</v>
      </c>
      <c r="C10445" s="100" t="s">
        <v>3539</v>
      </c>
      <c r="E10445" s="1705" t="s">
        <v>2994</v>
      </c>
    </row>
    <row r="10446" spans="1:5" ht="15" customHeight="1" x14ac:dyDescent="0.35">
      <c r="A10446" s="1705">
        <v>73721</v>
      </c>
      <c r="B10446" s="1706">
        <v>1.32</v>
      </c>
      <c r="C10446" s="100" t="s">
        <v>3540</v>
      </c>
      <c r="E10446" s="1705" t="s">
        <v>2994</v>
      </c>
    </row>
    <row r="10447" spans="1:5" ht="15" customHeight="1" x14ac:dyDescent="0.35">
      <c r="A10447" s="1705">
        <v>73721</v>
      </c>
      <c r="B10447" s="1706">
        <v>1.32</v>
      </c>
      <c r="C10447" s="100" t="s">
        <v>3541</v>
      </c>
      <c r="E10447" s="1705" t="s">
        <v>2994</v>
      </c>
    </row>
    <row r="10448" spans="1:5" ht="15" customHeight="1" x14ac:dyDescent="0.35">
      <c r="A10448" s="1705">
        <v>73721</v>
      </c>
      <c r="B10448" s="1706">
        <v>1.32</v>
      </c>
      <c r="C10448" s="100" t="s">
        <v>3542</v>
      </c>
      <c r="E10448" s="1705" t="s">
        <v>2994</v>
      </c>
    </row>
    <row r="10449" spans="1:13" ht="15" customHeight="1" x14ac:dyDescent="0.35">
      <c r="A10449" s="1705">
        <v>73721</v>
      </c>
      <c r="B10449" s="1706">
        <v>1.32</v>
      </c>
      <c r="C10449" s="100" t="s">
        <v>3543</v>
      </c>
      <c r="E10449" s="1705" t="s">
        <v>2994</v>
      </c>
      <c r="M10449" s="100" t="s">
        <v>6046</v>
      </c>
    </row>
    <row r="10450" spans="1:13" ht="15" customHeight="1" x14ac:dyDescent="0.35">
      <c r="A10450" s="1705">
        <v>73721</v>
      </c>
      <c r="B10450" s="1706">
        <v>1.32</v>
      </c>
      <c r="C10450" s="100" t="s">
        <v>3544</v>
      </c>
      <c r="E10450" s="1705" t="s">
        <v>2994</v>
      </c>
    </row>
    <row r="10451" spans="1:13" ht="15" customHeight="1" x14ac:dyDescent="0.35">
      <c r="A10451" s="1705">
        <v>73721</v>
      </c>
      <c r="B10451" s="1706">
        <v>1.32</v>
      </c>
      <c r="C10451" s="100" t="s">
        <v>3545</v>
      </c>
      <c r="E10451" s="1705" t="s">
        <v>2994</v>
      </c>
    </row>
    <row r="10452" spans="1:13" ht="15" customHeight="1" x14ac:dyDescent="0.35">
      <c r="A10452" s="1705">
        <v>73721</v>
      </c>
      <c r="B10452" s="1706">
        <v>1.32</v>
      </c>
      <c r="C10452" s="100" t="s">
        <v>3546</v>
      </c>
      <c r="E10452" s="1705" t="s">
        <v>2994</v>
      </c>
    </row>
    <row r="10453" spans="1:13" ht="15" customHeight="1" x14ac:dyDescent="0.35">
      <c r="A10453" s="1705">
        <v>73721</v>
      </c>
      <c r="B10453" s="1706">
        <v>1.32</v>
      </c>
      <c r="C10453" s="100" t="s">
        <v>3547</v>
      </c>
      <c r="E10453" s="1705" t="s">
        <v>2994</v>
      </c>
    </row>
    <row r="10454" spans="1:13" ht="15" customHeight="1" x14ac:dyDescent="0.35">
      <c r="A10454" s="1705">
        <v>73721</v>
      </c>
      <c r="B10454" s="1706">
        <v>1.32</v>
      </c>
      <c r="C10454" s="89" t="s">
        <v>4525</v>
      </c>
      <c r="E10454" s="1705" t="s">
        <v>4266</v>
      </c>
      <c r="F10454" s="100"/>
      <c r="I10454" s="100"/>
    </row>
    <row r="10455" spans="1:13" ht="15" customHeight="1" x14ac:dyDescent="0.35">
      <c r="A10455" s="1705">
        <v>73721</v>
      </c>
      <c r="B10455" s="1706">
        <v>1.32</v>
      </c>
      <c r="C10455" s="100" t="s">
        <v>4526</v>
      </c>
      <c r="E10455" s="1705" t="s">
        <v>4266</v>
      </c>
    </row>
    <row r="10456" spans="1:13" ht="15" customHeight="1" x14ac:dyDescent="0.35">
      <c r="A10456" s="1705">
        <v>73721</v>
      </c>
      <c r="B10456" s="1706">
        <v>1.32</v>
      </c>
      <c r="C10456" s="100" t="s">
        <v>4527</v>
      </c>
      <c r="E10456" s="1705" t="s">
        <v>4266</v>
      </c>
    </row>
    <row r="10457" spans="1:13" ht="15.65" customHeight="1" x14ac:dyDescent="0.35">
      <c r="A10457" s="1705">
        <v>73721</v>
      </c>
      <c r="B10457" s="1706">
        <v>1.32</v>
      </c>
      <c r="C10457" s="100" t="s">
        <v>5364</v>
      </c>
      <c r="E10457" s="100" t="s">
        <v>5155</v>
      </c>
    </row>
    <row r="10458" spans="1:13" ht="15" customHeight="1" x14ac:dyDescent="0.35">
      <c r="A10458" s="1705">
        <v>73721</v>
      </c>
      <c r="B10458" s="1706">
        <v>1.32</v>
      </c>
      <c r="C10458" s="100" t="s">
        <v>5365</v>
      </c>
      <c r="E10458" s="100" t="s">
        <v>5155</v>
      </c>
    </row>
    <row r="10459" spans="1:13" ht="15" customHeight="1" x14ac:dyDescent="0.35">
      <c r="A10459" s="1705">
        <v>73721</v>
      </c>
      <c r="B10459" s="1706">
        <v>1.32</v>
      </c>
      <c r="C10459" s="100" t="s">
        <v>5366</v>
      </c>
      <c r="E10459" s="100" t="s">
        <v>5155</v>
      </c>
    </row>
    <row r="10460" spans="1:13" ht="15" customHeight="1" x14ac:dyDescent="0.35">
      <c r="A10460" s="1705">
        <v>73721</v>
      </c>
      <c r="B10460" s="1706">
        <v>1.32</v>
      </c>
      <c r="C10460" s="100" t="s">
        <v>5367</v>
      </c>
      <c r="E10460" s="100" t="s">
        <v>5155</v>
      </c>
    </row>
    <row r="10461" spans="1:13" ht="15" customHeight="1" x14ac:dyDescent="0.35">
      <c r="A10461" s="1705">
        <v>73721</v>
      </c>
      <c r="B10461" s="1706">
        <v>1.32</v>
      </c>
      <c r="C10461" s="100" t="s">
        <v>5368</v>
      </c>
      <c r="E10461" s="100" t="s">
        <v>5155</v>
      </c>
    </row>
    <row r="10462" spans="1:13" ht="15" customHeight="1" x14ac:dyDescent="0.35">
      <c r="A10462" s="1705">
        <v>73721</v>
      </c>
      <c r="B10462" s="1706">
        <v>1.32</v>
      </c>
      <c r="C10462" s="100" t="s">
        <v>5369</v>
      </c>
      <c r="E10462" s="100" t="s">
        <v>5155</v>
      </c>
    </row>
    <row r="10463" spans="1:13" ht="15" customHeight="1" x14ac:dyDescent="0.35">
      <c r="A10463" s="1705">
        <v>73721</v>
      </c>
      <c r="B10463" s="1706">
        <v>1.32</v>
      </c>
      <c r="C10463" s="100" t="s">
        <v>5370</v>
      </c>
      <c r="E10463" s="100" t="s">
        <v>5155</v>
      </c>
    </row>
    <row r="10464" spans="1:13" ht="15" customHeight="1" x14ac:dyDescent="0.35">
      <c r="A10464" s="1705">
        <v>73721</v>
      </c>
      <c r="B10464" s="1706">
        <v>1.32</v>
      </c>
      <c r="C10464" s="1705" t="s">
        <v>5665</v>
      </c>
      <c r="E10464" s="100" t="s">
        <v>5452</v>
      </c>
    </row>
    <row r="10465" spans="1:5" ht="15" customHeight="1" x14ac:dyDescent="0.35">
      <c r="A10465" s="1705">
        <v>73721</v>
      </c>
      <c r="B10465" s="1706">
        <v>1.32</v>
      </c>
      <c r="C10465" s="1705" t="s">
        <v>5666</v>
      </c>
      <c r="E10465" s="100" t="s">
        <v>5452</v>
      </c>
    </row>
    <row r="10466" spans="1:5" ht="15" customHeight="1" x14ac:dyDescent="0.35">
      <c r="A10466" s="1705">
        <v>73721</v>
      </c>
      <c r="B10466" s="1706">
        <v>1.32</v>
      </c>
      <c r="C10466" s="100" t="s">
        <v>8295</v>
      </c>
      <c r="E10466" s="100" t="s">
        <v>5912</v>
      </c>
    </row>
    <row r="10467" spans="1:5" ht="15" customHeight="1" x14ac:dyDescent="0.35">
      <c r="A10467" s="1705">
        <v>73721</v>
      </c>
      <c r="B10467" s="1706">
        <v>1.32</v>
      </c>
      <c r="C10467" s="100" t="s">
        <v>6416</v>
      </c>
      <c r="E10467" s="100" t="s">
        <v>6110</v>
      </c>
    </row>
    <row r="10468" spans="1:5" ht="15" customHeight="1" x14ac:dyDescent="0.35">
      <c r="A10468" s="1705">
        <v>73721</v>
      </c>
      <c r="B10468" s="1706">
        <v>1.32</v>
      </c>
      <c r="C10468" s="100" t="s">
        <v>6417</v>
      </c>
      <c r="E10468" s="100" t="s">
        <v>6110</v>
      </c>
    </row>
    <row r="10469" spans="1:5" ht="15" customHeight="1" x14ac:dyDescent="0.35">
      <c r="A10469" s="1705">
        <v>73721</v>
      </c>
      <c r="B10469" s="1706">
        <v>1.32</v>
      </c>
      <c r="C10469" s="100" t="s">
        <v>6418</v>
      </c>
      <c r="E10469" s="100" t="s">
        <v>6110</v>
      </c>
    </row>
    <row r="10470" spans="1:5" ht="15" customHeight="1" x14ac:dyDescent="0.35">
      <c r="A10470" s="1705">
        <v>73721</v>
      </c>
      <c r="B10470" s="1706">
        <v>1.32</v>
      </c>
      <c r="C10470" s="100" t="s">
        <v>6419</v>
      </c>
      <c r="E10470" s="100" t="s">
        <v>6110</v>
      </c>
    </row>
    <row r="10471" spans="1:5" ht="15" customHeight="1" x14ac:dyDescent="0.35">
      <c r="A10471" s="1705">
        <v>73721</v>
      </c>
      <c r="B10471" s="1706">
        <v>1.32</v>
      </c>
      <c r="C10471" s="89" t="s">
        <v>6545</v>
      </c>
      <c r="E10471" s="100" t="s">
        <v>6503</v>
      </c>
    </row>
    <row r="10472" spans="1:5" ht="15" customHeight="1" x14ac:dyDescent="0.35">
      <c r="A10472" s="1705">
        <v>73721</v>
      </c>
      <c r="B10472" s="1706">
        <v>1.32</v>
      </c>
      <c r="C10472" s="89" t="s">
        <v>6664</v>
      </c>
      <c r="E10472" s="1705" t="s">
        <v>6556</v>
      </c>
    </row>
    <row r="10473" spans="1:5" ht="15" customHeight="1" x14ac:dyDescent="0.35">
      <c r="A10473" s="1705">
        <v>73721</v>
      </c>
      <c r="B10473" s="1706">
        <v>1.32</v>
      </c>
      <c r="C10473" s="89" t="s">
        <v>6665</v>
      </c>
      <c r="E10473" s="1705" t="s">
        <v>6556</v>
      </c>
    </row>
    <row r="10474" spans="1:5" ht="15" customHeight="1" x14ac:dyDescent="0.35">
      <c r="A10474" s="1705">
        <v>73721</v>
      </c>
      <c r="B10474" s="1706">
        <v>1.32</v>
      </c>
      <c r="C10474" s="100" t="s">
        <v>6847</v>
      </c>
      <c r="E10474" s="1705" t="s">
        <v>6737</v>
      </c>
    </row>
    <row r="10475" spans="1:5" ht="15" customHeight="1" x14ac:dyDescent="0.35">
      <c r="A10475" s="1705">
        <v>73721</v>
      </c>
      <c r="B10475" s="1706">
        <v>1.32</v>
      </c>
      <c r="C10475" s="100" t="s">
        <v>6848</v>
      </c>
      <c r="E10475" s="1705" t="s">
        <v>6737</v>
      </c>
    </row>
    <row r="10476" spans="1:5" ht="15" customHeight="1" x14ac:dyDescent="0.35">
      <c r="A10476" s="1705">
        <v>73721</v>
      </c>
      <c r="B10476" s="1706">
        <v>1.32</v>
      </c>
      <c r="C10476" s="100" t="s">
        <v>6849</v>
      </c>
      <c r="E10476" s="1705" t="s">
        <v>6737</v>
      </c>
    </row>
    <row r="10477" spans="1:5" ht="15" customHeight="1" x14ac:dyDescent="0.35">
      <c r="A10477" s="1705">
        <v>73721</v>
      </c>
      <c r="B10477" s="1706">
        <v>1.32</v>
      </c>
      <c r="C10477" s="100" t="s">
        <v>6850</v>
      </c>
      <c r="E10477" s="1705" t="s">
        <v>6737</v>
      </c>
    </row>
    <row r="10478" spans="1:5" ht="15" customHeight="1" x14ac:dyDescent="0.35">
      <c r="A10478" s="1705">
        <v>73721</v>
      </c>
      <c r="B10478" s="1706">
        <v>1.32</v>
      </c>
      <c r="C10478" s="89" t="s">
        <v>2524</v>
      </c>
      <c r="E10478" s="1705" t="s">
        <v>6965</v>
      </c>
    </row>
    <row r="10479" spans="1:5" ht="15" customHeight="1" x14ac:dyDescent="0.35">
      <c r="A10479" s="1705">
        <v>73721</v>
      </c>
      <c r="B10479" s="1706">
        <v>1.32</v>
      </c>
      <c r="C10479" s="89" t="s">
        <v>7232</v>
      </c>
      <c r="E10479" s="1705" t="s">
        <v>6965</v>
      </c>
    </row>
    <row r="10480" spans="1:5" ht="15" customHeight="1" x14ac:dyDescent="0.35">
      <c r="A10480" s="1705">
        <v>73721</v>
      </c>
      <c r="B10480" s="1706">
        <v>1.32</v>
      </c>
      <c r="C10480" s="89" t="s">
        <v>2525</v>
      </c>
      <c r="E10480" s="1705" t="s">
        <v>6965</v>
      </c>
    </row>
    <row r="10481" spans="1:9" ht="15" customHeight="1" x14ac:dyDescent="0.35">
      <c r="A10481" s="1705">
        <v>73721</v>
      </c>
      <c r="B10481" s="1706">
        <v>1.32</v>
      </c>
      <c r="C10481" s="89" t="s">
        <v>2526</v>
      </c>
      <c r="E10481" s="1705" t="s">
        <v>6965</v>
      </c>
    </row>
    <row r="10482" spans="1:9" ht="15" customHeight="1" x14ac:dyDescent="0.35">
      <c r="A10482" s="1705">
        <v>73721</v>
      </c>
      <c r="B10482" s="1706">
        <v>1.32</v>
      </c>
      <c r="C10482" s="100" t="s">
        <v>7793</v>
      </c>
      <c r="E10482" s="1705" t="s">
        <v>7428</v>
      </c>
    </row>
    <row r="10483" spans="1:9" ht="15" customHeight="1" x14ac:dyDescent="0.35">
      <c r="A10483" s="1705">
        <v>73721</v>
      </c>
      <c r="B10483" s="1706">
        <v>1.32</v>
      </c>
      <c r="C10483" s="100" t="s">
        <v>7794</v>
      </c>
      <c r="E10483" s="1705" t="s">
        <v>7428</v>
      </c>
    </row>
    <row r="10484" spans="1:9" ht="15" customHeight="1" x14ac:dyDescent="0.35">
      <c r="A10484" s="1705">
        <v>73721</v>
      </c>
      <c r="B10484" s="1706">
        <v>1.32</v>
      </c>
      <c r="C10484" s="100" t="s">
        <v>7795</v>
      </c>
      <c r="E10484" s="1705" t="s">
        <v>7428</v>
      </c>
    </row>
    <row r="10485" spans="1:9" ht="15" customHeight="1" x14ac:dyDescent="0.35">
      <c r="A10485" s="1705">
        <v>73721</v>
      </c>
      <c r="B10485" s="1706">
        <v>1.32</v>
      </c>
      <c r="C10485" s="100" t="s">
        <v>7796</v>
      </c>
      <c r="E10485" s="1705" t="s">
        <v>7428</v>
      </c>
    </row>
    <row r="10486" spans="1:9" ht="15" customHeight="1" x14ac:dyDescent="0.35">
      <c r="A10486" s="1705">
        <v>73721</v>
      </c>
      <c r="B10486" s="1706">
        <v>1.32</v>
      </c>
      <c r="C10486" s="100" t="s">
        <v>7797</v>
      </c>
      <c r="E10486" s="1705" t="s">
        <v>7428</v>
      </c>
    </row>
    <row r="10487" spans="1:9" ht="15" customHeight="1" x14ac:dyDescent="0.35">
      <c r="A10487" s="1705">
        <v>73721</v>
      </c>
      <c r="B10487" s="1706">
        <v>1.32</v>
      </c>
      <c r="C10487" s="100" t="s">
        <v>6849</v>
      </c>
      <c r="E10487" s="1705" t="s">
        <v>7428</v>
      </c>
    </row>
    <row r="10488" spans="1:9" ht="15" customHeight="1" x14ac:dyDescent="0.35">
      <c r="A10488" s="1705">
        <v>73721</v>
      </c>
      <c r="B10488" s="1706">
        <v>1.32</v>
      </c>
      <c r="C10488" s="100" t="s">
        <v>7798</v>
      </c>
      <c r="E10488" s="1705" t="s">
        <v>7428</v>
      </c>
    </row>
    <row r="10489" spans="1:9" ht="15" customHeight="1" x14ac:dyDescent="0.35">
      <c r="A10489" s="1705">
        <v>73721</v>
      </c>
      <c r="B10489" s="1706">
        <v>1.32</v>
      </c>
      <c r="C10489" s="89" t="s">
        <v>9004</v>
      </c>
      <c r="E10489" s="1705" t="s">
        <v>8689</v>
      </c>
    </row>
    <row r="10490" spans="1:9" ht="15" customHeight="1" x14ac:dyDescent="0.35">
      <c r="A10490" s="1705">
        <v>73721</v>
      </c>
      <c r="B10490" s="1706">
        <v>1.32</v>
      </c>
      <c r="C10490" s="89" t="s">
        <v>9005</v>
      </c>
      <c r="E10490" s="1705" t="s">
        <v>8689</v>
      </c>
      <c r="F10490" s="100"/>
      <c r="I10490" s="100"/>
    </row>
    <row r="10491" spans="1:9" ht="15" customHeight="1" x14ac:dyDescent="0.35">
      <c r="A10491" s="1705">
        <v>73721</v>
      </c>
      <c r="B10491" s="1706">
        <v>1.32</v>
      </c>
      <c r="C10491" s="89" t="s">
        <v>9006</v>
      </c>
      <c r="E10491" s="1705" t="s">
        <v>8689</v>
      </c>
    </row>
    <row r="10492" spans="1:9" ht="15" customHeight="1" x14ac:dyDescent="0.35">
      <c r="A10492" s="1705">
        <v>73721</v>
      </c>
      <c r="B10492" s="1706">
        <v>1.32</v>
      </c>
      <c r="C10492" s="89" t="s">
        <v>9007</v>
      </c>
      <c r="E10492" s="1705" t="s">
        <v>8689</v>
      </c>
    </row>
    <row r="10493" spans="1:9" ht="15" customHeight="1" x14ac:dyDescent="0.35">
      <c r="A10493" s="1705">
        <v>73721</v>
      </c>
      <c r="B10493" s="1706">
        <v>1.32</v>
      </c>
      <c r="C10493" s="100" t="s">
        <v>9117</v>
      </c>
      <c r="E10493" s="100" t="s">
        <v>9100</v>
      </c>
    </row>
    <row r="10494" spans="1:9" ht="15" customHeight="1" x14ac:dyDescent="0.35">
      <c r="A10494" s="1705">
        <v>73721</v>
      </c>
      <c r="B10494" s="1706">
        <v>1.32</v>
      </c>
      <c r="C10494" s="100" t="s">
        <v>9118</v>
      </c>
      <c r="E10494" s="100" t="s">
        <v>9100</v>
      </c>
    </row>
    <row r="10495" spans="1:9" ht="15" customHeight="1" x14ac:dyDescent="0.35">
      <c r="A10495" s="1705">
        <v>73721</v>
      </c>
      <c r="B10495" s="1706">
        <v>1.32</v>
      </c>
      <c r="C10495" s="100" t="s">
        <v>9119</v>
      </c>
      <c r="E10495" s="100" t="s">
        <v>9100</v>
      </c>
    </row>
    <row r="10496" spans="1:9" ht="15" customHeight="1" x14ac:dyDescent="0.35">
      <c r="A10496" s="1705">
        <v>73721</v>
      </c>
      <c r="B10496" s="1706">
        <v>1.32</v>
      </c>
      <c r="C10496" s="100" t="s">
        <v>9120</v>
      </c>
      <c r="E10496" s="100" t="s">
        <v>9100</v>
      </c>
    </row>
    <row r="10497" spans="1:5" ht="15" customHeight="1" x14ac:dyDescent="0.35">
      <c r="A10497" s="1705">
        <v>73721</v>
      </c>
      <c r="B10497" s="1706">
        <v>1.32</v>
      </c>
      <c r="C10497" s="100" t="s">
        <v>9464</v>
      </c>
      <c r="E10497" s="1738" t="s">
        <v>9126</v>
      </c>
    </row>
    <row r="10498" spans="1:5" ht="15" customHeight="1" x14ac:dyDescent="0.35">
      <c r="A10498" s="1705">
        <v>73721</v>
      </c>
      <c r="B10498" s="1706">
        <v>1.32</v>
      </c>
      <c r="C10498" s="100" t="s">
        <v>9465</v>
      </c>
      <c r="E10498" s="1738" t="s">
        <v>9126</v>
      </c>
    </row>
    <row r="10499" spans="1:5" ht="15" customHeight="1" x14ac:dyDescent="0.35">
      <c r="A10499" s="1705">
        <v>73721</v>
      </c>
      <c r="B10499" s="1706">
        <v>1.32</v>
      </c>
      <c r="C10499" s="100" t="s">
        <v>9466</v>
      </c>
      <c r="E10499" s="1738" t="s">
        <v>9126</v>
      </c>
    </row>
    <row r="10500" spans="1:5" ht="15" customHeight="1" x14ac:dyDescent="0.35">
      <c r="A10500" s="1705">
        <v>73721</v>
      </c>
      <c r="B10500" s="1706">
        <v>1.32</v>
      </c>
      <c r="C10500" s="100" t="s">
        <v>9467</v>
      </c>
      <c r="E10500" s="1738" t="s">
        <v>9126</v>
      </c>
    </row>
    <row r="10501" spans="1:5" ht="15" customHeight="1" x14ac:dyDescent="0.35">
      <c r="A10501" s="1705">
        <v>73721</v>
      </c>
      <c r="B10501" s="1706">
        <v>1.32</v>
      </c>
      <c r="C10501" s="100" t="s">
        <v>9468</v>
      </c>
      <c r="E10501" s="1738" t="s">
        <v>9126</v>
      </c>
    </row>
    <row r="10502" spans="1:5" ht="15" customHeight="1" x14ac:dyDescent="0.35">
      <c r="A10502" s="1705">
        <v>73721</v>
      </c>
      <c r="B10502" s="1706">
        <v>1.32</v>
      </c>
      <c r="C10502" s="100" t="s">
        <v>9469</v>
      </c>
      <c r="E10502" s="1738" t="s">
        <v>9126</v>
      </c>
    </row>
    <row r="10503" spans="1:5" ht="15" customHeight="1" x14ac:dyDescent="0.35">
      <c r="A10503" s="1705">
        <v>73721</v>
      </c>
      <c r="B10503" s="1706">
        <v>1.32</v>
      </c>
      <c r="C10503" s="100" t="s">
        <v>10064</v>
      </c>
      <c r="E10503" s="1705" t="s">
        <v>9583</v>
      </c>
    </row>
    <row r="10504" spans="1:5" ht="15" customHeight="1" x14ac:dyDescent="0.35">
      <c r="A10504" s="1705">
        <v>73721</v>
      </c>
      <c r="B10504" s="1706">
        <v>1.32</v>
      </c>
      <c r="C10504" s="100" t="s">
        <v>10065</v>
      </c>
      <c r="E10504" s="1705" t="s">
        <v>9583</v>
      </c>
    </row>
    <row r="10505" spans="1:5" ht="15" customHeight="1" x14ac:dyDescent="0.35">
      <c r="A10505" s="1705">
        <v>73721</v>
      </c>
      <c r="B10505" s="1706">
        <v>1.32</v>
      </c>
      <c r="C10505" s="100" t="s">
        <v>10066</v>
      </c>
      <c r="E10505" s="1705" t="s">
        <v>9583</v>
      </c>
    </row>
    <row r="10506" spans="1:5" ht="15" customHeight="1" x14ac:dyDescent="0.35">
      <c r="A10506" s="1705">
        <v>73721</v>
      </c>
      <c r="B10506" s="1706">
        <v>1.32</v>
      </c>
      <c r="C10506" s="100" t="s">
        <v>10067</v>
      </c>
      <c r="E10506" s="1705" t="s">
        <v>9583</v>
      </c>
    </row>
    <row r="10507" spans="1:5" ht="15" customHeight="1" x14ac:dyDescent="0.35">
      <c r="A10507" s="1705">
        <v>73721</v>
      </c>
      <c r="B10507" s="1706">
        <v>1.32</v>
      </c>
      <c r="C10507" s="100" t="s">
        <v>10068</v>
      </c>
      <c r="E10507" s="1705" t="s">
        <v>9583</v>
      </c>
    </row>
    <row r="10508" spans="1:5" ht="15" customHeight="1" x14ac:dyDescent="0.35">
      <c r="A10508" s="1705">
        <v>73721</v>
      </c>
      <c r="B10508" s="1706">
        <v>1.32</v>
      </c>
      <c r="C10508" s="100" t="s">
        <v>10069</v>
      </c>
      <c r="E10508" s="1705" t="s">
        <v>9583</v>
      </c>
    </row>
    <row r="10509" spans="1:5" ht="15" customHeight="1" x14ac:dyDescent="0.35">
      <c r="A10509" s="1705">
        <v>73721</v>
      </c>
      <c r="B10509" s="1706">
        <v>1.32</v>
      </c>
      <c r="C10509" s="100" t="s">
        <v>10070</v>
      </c>
      <c r="E10509" s="1705" t="s">
        <v>9583</v>
      </c>
    </row>
    <row r="10510" spans="1:5" ht="15" customHeight="1" x14ac:dyDescent="0.35">
      <c r="A10510" s="1705">
        <v>73721</v>
      </c>
      <c r="B10510" s="1706">
        <v>1.32</v>
      </c>
      <c r="C10510" s="100" t="s">
        <v>10071</v>
      </c>
      <c r="E10510" s="1705" t="s">
        <v>9583</v>
      </c>
    </row>
    <row r="10511" spans="1:5" ht="15" customHeight="1" x14ac:dyDescent="0.35">
      <c r="A10511" s="1705">
        <v>73721</v>
      </c>
      <c r="B10511" s="1706">
        <v>1.32</v>
      </c>
      <c r="C10511" s="100" t="s">
        <v>10072</v>
      </c>
      <c r="E10511" s="1705" t="s">
        <v>9583</v>
      </c>
    </row>
    <row r="10512" spans="1:5" ht="15" customHeight="1" x14ac:dyDescent="0.35">
      <c r="A10512" s="1705">
        <v>73721</v>
      </c>
      <c r="B10512" s="1706">
        <v>1.32</v>
      </c>
      <c r="C10512" s="100" t="s">
        <v>10073</v>
      </c>
      <c r="E10512" s="1705" t="s">
        <v>9583</v>
      </c>
    </row>
    <row r="10513" spans="1:5" ht="15" customHeight="1" x14ac:dyDescent="0.35">
      <c r="A10513" s="1705">
        <v>73721</v>
      </c>
      <c r="B10513" s="1706">
        <v>1.32</v>
      </c>
      <c r="C10513" s="100" t="s">
        <v>10074</v>
      </c>
      <c r="E10513" s="1705" t="s">
        <v>9583</v>
      </c>
    </row>
    <row r="10514" spans="1:5" ht="15" customHeight="1" x14ac:dyDescent="0.35">
      <c r="A10514" s="1705">
        <v>73721</v>
      </c>
      <c r="B10514" s="1706">
        <v>1.32</v>
      </c>
      <c r="C10514" s="100" t="s">
        <v>10075</v>
      </c>
      <c r="E10514" s="1705" t="s">
        <v>9583</v>
      </c>
    </row>
    <row r="10515" spans="1:5" ht="15" customHeight="1" x14ac:dyDescent="0.35">
      <c r="A10515" s="1705">
        <v>73721</v>
      </c>
      <c r="B10515" s="1706">
        <v>1.32</v>
      </c>
      <c r="C10515" s="100" t="s">
        <v>10076</v>
      </c>
      <c r="E10515" s="1705" t="s">
        <v>9583</v>
      </c>
    </row>
    <row r="10516" spans="1:5" ht="15" customHeight="1" x14ac:dyDescent="0.35">
      <c r="A10516" s="1705">
        <v>73721</v>
      </c>
      <c r="B10516" s="1706">
        <v>1.32</v>
      </c>
      <c r="C10516" s="100" t="s">
        <v>10077</v>
      </c>
      <c r="E10516" s="1705" t="s">
        <v>9583</v>
      </c>
    </row>
    <row r="10517" spans="1:5" ht="15" customHeight="1" x14ac:dyDescent="0.35">
      <c r="A10517" s="1705">
        <v>73721</v>
      </c>
      <c r="B10517" s="1706">
        <v>1.32</v>
      </c>
      <c r="C10517" s="100" t="s">
        <v>10078</v>
      </c>
      <c r="E10517" s="1705" t="s">
        <v>9583</v>
      </c>
    </row>
    <row r="10518" spans="1:5" ht="15" customHeight="1" x14ac:dyDescent="0.35">
      <c r="A10518" s="1705">
        <v>73721</v>
      </c>
      <c r="B10518" s="1706">
        <v>1.32</v>
      </c>
      <c r="C10518" s="100" t="s">
        <v>10079</v>
      </c>
      <c r="E10518" s="1705" t="s">
        <v>9583</v>
      </c>
    </row>
    <row r="10519" spans="1:5" ht="15" customHeight="1" x14ac:dyDescent="0.35">
      <c r="A10519" s="1705">
        <v>73721</v>
      </c>
      <c r="B10519" s="1706">
        <v>1.32</v>
      </c>
      <c r="C10519" s="89" t="s">
        <v>11478</v>
      </c>
      <c r="E10519" s="1705" t="s">
        <v>10273</v>
      </c>
    </row>
    <row r="10520" spans="1:5" ht="15" customHeight="1" x14ac:dyDescent="0.35">
      <c r="A10520" s="1705">
        <v>73721</v>
      </c>
      <c r="B10520" s="1706">
        <v>1.32</v>
      </c>
      <c r="C10520" s="89" t="s">
        <v>11479</v>
      </c>
      <c r="E10520" s="1705" t="s">
        <v>10273</v>
      </c>
    </row>
    <row r="10521" spans="1:5" ht="15" customHeight="1" x14ac:dyDescent="0.35">
      <c r="A10521" s="1705">
        <v>73721</v>
      </c>
      <c r="B10521" s="1706">
        <v>1.32</v>
      </c>
      <c r="C10521" s="89" t="s">
        <v>11480</v>
      </c>
      <c r="E10521" s="1705" t="s">
        <v>10273</v>
      </c>
    </row>
    <row r="10522" spans="1:5" ht="15" customHeight="1" x14ac:dyDescent="0.35">
      <c r="A10522" s="1705">
        <v>73721</v>
      </c>
      <c r="B10522" s="1706">
        <v>1.32</v>
      </c>
      <c r="C10522" s="1705" t="s">
        <v>11481</v>
      </c>
      <c r="E10522" s="1705" t="s">
        <v>10273</v>
      </c>
    </row>
    <row r="10523" spans="1:5" ht="15" customHeight="1" x14ac:dyDescent="0.35">
      <c r="A10523" s="1705">
        <v>73721</v>
      </c>
      <c r="B10523" s="1706">
        <v>1.32</v>
      </c>
      <c r="C10523" s="89" t="s">
        <v>11482</v>
      </c>
      <c r="E10523" s="1705" t="s">
        <v>10273</v>
      </c>
    </row>
    <row r="10524" spans="1:5" ht="15" customHeight="1" x14ac:dyDescent="0.35">
      <c r="A10524" s="1705">
        <v>73721</v>
      </c>
      <c r="B10524" s="1706">
        <v>1.32</v>
      </c>
      <c r="C10524" s="100" t="s">
        <v>11483</v>
      </c>
      <c r="E10524" s="1705" t="s">
        <v>10273</v>
      </c>
    </row>
    <row r="10525" spans="1:5" ht="15" customHeight="1" x14ac:dyDescent="0.35">
      <c r="A10525" s="1705">
        <v>73721</v>
      </c>
      <c r="B10525" s="1706">
        <v>1.32</v>
      </c>
      <c r="C10525" s="89" t="s">
        <v>11484</v>
      </c>
      <c r="E10525" s="1705" t="s">
        <v>10273</v>
      </c>
    </row>
    <row r="10526" spans="1:5" ht="15" customHeight="1" x14ac:dyDescent="0.35">
      <c r="A10526" s="1705">
        <v>73721</v>
      </c>
      <c r="B10526" s="1706">
        <v>1.32</v>
      </c>
      <c r="C10526" s="89" t="s">
        <v>11485</v>
      </c>
      <c r="E10526" s="1705" t="s">
        <v>10273</v>
      </c>
    </row>
    <row r="10527" spans="1:5" ht="15" customHeight="1" x14ac:dyDescent="0.35">
      <c r="A10527" s="1705">
        <v>73721</v>
      </c>
      <c r="B10527" s="1706">
        <v>1.32</v>
      </c>
      <c r="C10527" s="89" t="s">
        <v>11486</v>
      </c>
      <c r="E10527" s="1705" t="s">
        <v>10273</v>
      </c>
    </row>
    <row r="10528" spans="1:5" ht="15" customHeight="1" x14ac:dyDescent="0.35">
      <c r="A10528" s="1705">
        <v>73721</v>
      </c>
      <c r="B10528" s="1706">
        <v>1.32</v>
      </c>
      <c r="C10528" s="89" t="s">
        <v>11487</v>
      </c>
      <c r="E10528" s="1705" t="s">
        <v>10273</v>
      </c>
    </row>
    <row r="10529" spans="1:5" ht="15" customHeight="1" x14ac:dyDescent="0.35">
      <c r="A10529" s="1705">
        <v>73721</v>
      </c>
      <c r="B10529" s="1706">
        <v>1.32</v>
      </c>
      <c r="C10529" s="1705" t="s">
        <v>11488</v>
      </c>
      <c r="E10529" s="1705" t="s">
        <v>10273</v>
      </c>
    </row>
    <row r="10530" spans="1:5" ht="15" customHeight="1" x14ac:dyDescent="0.35">
      <c r="A10530" s="1705">
        <v>73721</v>
      </c>
      <c r="B10530" s="1706">
        <v>1.32</v>
      </c>
      <c r="C10530" s="89" t="s">
        <v>11489</v>
      </c>
      <c r="E10530" s="1705" t="s">
        <v>10273</v>
      </c>
    </row>
    <row r="10531" spans="1:5" ht="15" customHeight="1" x14ac:dyDescent="0.35">
      <c r="A10531" s="1705">
        <v>73721</v>
      </c>
      <c r="B10531" s="1706">
        <v>1.32</v>
      </c>
      <c r="C10531" s="89" t="s">
        <v>11490</v>
      </c>
      <c r="E10531" s="1705" t="s">
        <v>10273</v>
      </c>
    </row>
    <row r="10532" spans="1:5" ht="15" customHeight="1" x14ac:dyDescent="0.35">
      <c r="A10532" s="1705">
        <v>73721</v>
      </c>
      <c r="B10532" s="1706">
        <v>1.32</v>
      </c>
      <c r="C10532" s="89" t="s">
        <v>11491</v>
      </c>
      <c r="E10532" s="1705" t="s">
        <v>10273</v>
      </c>
    </row>
    <row r="10533" spans="1:5" ht="15" customHeight="1" x14ac:dyDescent="0.35">
      <c r="A10533" s="1705">
        <v>73721</v>
      </c>
      <c r="B10533" s="1706">
        <v>1.32</v>
      </c>
      <c r="C10533" s="89" t="s">
        <v>11492</v>
      </c>
      <c r="E10533" s="1705" t="s">
        <v>10273</v>
      </c>
    </row>
    <row r="10534" spans="1:5" ht="15" customHeight="1" x14ac:dyDescent="0.35">
      <c r="A10534" s="1705">
        <v>73721</v>
      </c>
      <c r="B10534" s="1706">
        <v>1.32</v>
      </c>
      <c r="C10534" s="89" t="s">
        <v>11493</v>
      </c>
      <c r="E10534" s="1705" t="s">
        <v>10273</v>
      </c>
    </row>
    <row r="10535" spans="1:5" ht="15" customHeight="1" x14ac:dyDescent="0.35">
      <c r="A10535" s="1705">
        <v>73721</v>
      </c>
      <c r="B10535" s="1706">
        <v>1.32</v>
      </c>
      <c r="C10535" s="89" t="s">
        <v>11494</v>
      </c>
      <c r="E10535" s="1705" t="s">
        <v>10273</v>
      </c>
    </row>
    <row r="10536" spans="1:5" ht="15" customHeight="1" x14ac:dyDescent="0.35">
      <c r="A10536" s="1705">
        <v>73721</v>
      </c>
      <c r="B10536" s="1706">
        <v>1.32</v>
      </c>
      <c r="C10536" s="89" t="s">
        <v>9118</v>
      </c>
      <c r="E10536" s="1705" t="s">
        <v>10273</v>
      </c>
    </row>
    <row r="10537" spans="1:5" ht="15" customHeight="1" x14ac:dyDescent="0.35">
      <c r="A10537" s="1705">
        <v>73721</v>
      </c>
      <c r="B10537" s="1706">
        <v>1.32</v>
      </c>
      <c r="C10537" s="89" t="s">
        <v>11495</v>
      </c>
      <c r="E10537" s="1705" t="s">
        <v>10273</v>
      </c>
    </row>
    <row r="10538" spans="1:5" ht="15" customHeight="1" x14ac:dyDescent="0.35">
      <c r="A10538" s="1705">
        <v>73721</v>
      </c>
      <c r="B10538" s="1706">
        <v>1.32</v>
      </c>
      <c r="C10538" s="89" t="s">
        <v>11496</v>
      </c>
      <c r="E10538" s="1705" t="s">
        <v>10273</v>
      </c>
    </row>
    <row r="10539" spans="1:5" ht="15" customHeight="1" x14ac:dyDescent="0.35">
      <c r="A10539" s="1705">
        <v>73721</v>
      </c>
      <c r="B10539" s="1706">
        <v>1.32</v>
      </c>
      <c r="C10539" s="1705" t="s">
        <v>11497</v>
      </c>
      <c r="E10539" s="1705" t="s">
        <v>10273</v>
      </c>
    </row>
    <row r="10540" spans="1:5" ht="15" customHeight="1" x14ac:dyDescent="0.35">
      <c r="A10540" s="1705">
        <v>73721</v>
      </c>
      <c r="B10540" s="1706">
        <v>1.32</v>
      </c>
      <c r="C10540" s="89" t="s">
        <v>11498</v>
      </c>
      <c r="E10540" s="1705" t="s">
        <v>10273</v>
      </c>
    </row>
    <row r="10541" spans="1:5" ht="15" customHeight="1" x14ac:dyDescent="0.35">
      <c r="A10541" s="1705">
        <v>73721</v>
      </c>
      <c r="B10541" s="1706">
        <v>1.32</v>
      </c>
      <c r="C10541" s="89" t="s">
        <v>11499</v>
      </c>
      <c r="E10541" s="1705" t="s">
        <v>10273</v>
      </c>
    </row>
    <row r="10542" spans="1:5" ht="15" customHeight="1" x14ac:dyDescent="0.35">
      <c r="A10542" s="1705">
        <v>73721</v>
      </c>
      <c r="B10542" s="1706">
        <v>1.32</v>
      </c>
      <c r="C10542" s="89" t="s">
        <v>11500</v>
      </c>
      <c r="E10542" s="1705" t="s">
        <v>10273</v>
      </c>
    </row>
    <row r="10543" spans="1:5" ht="15" customHeight="1" x14ac:dyDescent="0.35">
      <c r="A10543" s="1705">
        <v>73721</v>
      </c>
      <c r="B10543" s="1706">
        <v>1.32</v>
      </c>
      <c r="C10543" s="89" t="s">
        <v>11501</v>
      </c>
      <c r="E10543" s="1705" t="s">
        <v>10273</v>
      </c>
    </row>
    <row r="10544" spans="1:5" ht="15" customHeight="1" x14ac:dyDescent="0.35">
      <c r="A10544" s="1705">
        <v>73721</v>
      </c>
      <c r="B10544" s="1706">
        <v>1.32</v>
      </c>
      <c r="C10544" s="89" t="s">
        <v>11502</v>
      </c>
      <c r="E10544" s="1705" t="s">
        <v>10273</v>
      </c>
    </row>
    <row r="10545" spans="1:5" ht="15" customHeight="1" x14ac:dyDescent="0.35">
      <c r="A10545" s="1705">
        <v>73721</v>
      </c>
      <c r="B10545" s="1706">
        <v>1.32</v>
      </c>
      <c r="C10545" s="1705" t="s">
        <v>11503</v>
      </c>
      <c r="E10545" s="1705" t="s">
        <v>10273</v>
      </c>
    </row>
    <row r="10546" spans="1:5" ht="15" customHeight="1" x14ac:dyDescent="0.35">
      <c r="A10546" s="1705">
        <v>73721</v>
      </c>
      <c r="B10546" s="1706">
        <v>1.32</v>
      </c>
      <c r="C10546" s="89" t="s">
        <v>9120</v>
      </c>
      <c r="E10546" s="1705" t="s">
        <v>10273</v>
      </c>
    </row>
    <row r="10547" spans="1:5" ht="15" customHeight="1" x14ac:dyDescent="0.35">
      <c r="A10547" s="1705">
        <v>73721</v>
      </c>
      <c r="B10547" s="1706">
        <v>1.32</v>
      </c>
      <c r="C10547" s="89" t="s">
        <v>11504</v>
      </c>
      <c r="E10547" s="1705" t="s">
        <v>10273</v>
      </c>
    </row>
    <row r="10548" spans="1:5" ht="15" customHeight="1" x14ac:dyDescent="0.35">
      <c r="A10548" s="1705">
        <v>73721</v>
      </c>
      <c r="B10548" s="1706">
        <v>1.32</v>
      </c>
      <c r="C10548" s="89" t="s">
        <v>11505</v>
      </c>
      <c r="E10548" s="1705" t="s">
        <v>10273</v>
      </c>
    </row>
    <row r="10549" spans="1:5" ht="15" customHeight="1" x14ac:dyDescent="0.35">
      <c r="A10549" s="1705">
        <v>73721</v>
      </c>
      <c r="B10549" s="1706">
        <v>1.32</v>
      </c>
      <c r="C10549" s="89" t="s">
        <v>11506</v>
      </c>
      <c r="E10549" s="1705" t="s">
        <v>10273</v>
      </c>
    </row>
    <row r="10550" spans="1:5" ht="15" customHeight="1" x14ac:dyDescent="0.35">
      <c r="A10550" s="1705">
        <v>73721</v>
      </c>
      <c r="B10550" s="1706">
        <v>1.32</v>
      </c>
      <c r="C10550" s="89" t="s">
        <v>11507</v>
      </c>
      <c r="E10550" s="1705" t="s">
        <v>10273</v>
      </c>
    </row>
    <row r="10551" spans="1:5" ht="15" customHeight="1" x14ac:dyDescent="0.35">
      <c r="A10551" s="1705">
        <v>73721</v>
      </c>
      <c r="B10551" s="1706">
        <v>1.32</v>
      </c>
      <c r="C10551" s="89" t="s">
        <v>11508</v>
      </c>
      <c r="E10551" s="1705" t="s">
        <v>10273</v>
      </c>
    </row>
    <row r="10552" spans="1:5" ht="15" customHeight="1" x14ac:dyDescent="0.35">
      <c r="A10552" s="1705">
        <v>73721</v>
      </c>
      <c r="B10552" s="1706">
        <v>1.32</v>
      </c>
      <c r="C10552" s="1705" t="s">
        <v>11509</v>
      </c>
      <c r="E10552" s="1705" t="s">
        <v>10273</v>
      </c>
    </row>
    <row r="10553" spans="1:5" ht="15" customHeight="1" x14ac:dyDescent="0.35">
      <c r="A10553" s="1705">
        <v>73721</v>
      </c>
      <c r="B10553" s="1706">
        <v>1.32</v>
      </c>
      <c r="C10553" s="89" t="s">
        <v>11510</v>
      </c>
      <c r="E10553" s="1705" t="s">
        <v>10273</v>
      </c>
    </row>
    <row r="10554" spans="1:5" ht="15" customHeight="1" x14ac:dyDescent="0.35">
      <c r="A10554" s="1705">
        <v>73721</v>
      </c>
      <c r="B10554" s="1706">
        <v>1.32</v>
      </c>
      <c r="C10554" s="89" t="s">
        <v>11511</v>
      </c>
      <c r="E10554" s="1705" t="s">
        <v>10273</v>
      </c>
    </row>
    <row r="10555" spans="1:5" ht="15" customHeight="1" x14ac:dyDescent="0.35">
      <c r="A10555" s="1705">
        <v>73721</v>
      </c>
      <c r="B10555" s="1706">
        <v>1.32</v>
      </c>
      <c r="C10555" s="89" t="s">
        <v>11512</v>
      </c>
      <c r="E10555" s="1705" t="s">
        <v>10273</v>
      </c>
    </row>
    <row r="10556" spans="1:5" ht="15" customHeight="1" x14ac:dyDescent="0.35">
      <c r="A10556" s="1705">
        <v>73721</v>
      </c>
      <c r="B10556" s="1706">
        <v>1.32</v>
      </c>
      <c r="C10556" s="89" t="s">
        <v>11513</v>
      </c>
      <c r="E10556" s="1705" t="s">
        <v>10273</v>
      </c>
    </row>
    <row r="10557" spans="1:5" ht="15" customHeight="1" x14ac:dyDescent="0.35">
      <c r="A10557" s="1705">
        <v>73721</v>
      </c>
      <c r="B10557" s="1706">
        <v>1.32</v>
      </c>
      <c r="C10557" s="89" t="s">
        <v>11514</v>
      </c>
      <c r="E10557" s="1705" t="s">
        <v>10273</v>
      </c>
    </row>
    <row r="10558" spans="1:5" ht="15" customHeight="1" x14ac:dyDescent="0.35">
      <c r="A10558" s="1705">
        <v>73721</v>
      </c>
      <c r="B10558" s="1706">
        <v>1.32</v>
      </c>
      <c r="C10558" s="1705" t="s">
        <v>11515</v>
      </c>
      <c r="E10558" s="1705" t="s">
        <v>10273</v>
      </c>
    </row>
    <row r="10559" spans="1:5" ht="15" customHeight="1" x14ac:dyDescent="0.35">
      <c r="A10559" s="1705">
        <v>73721</v>
      </c>
      <c r="B10559" s="1706">
        <v>1.32</v>
      </c>
      <c r="C10559" s="1705" t="s">
        <v>11516</v>
      </c>
      <c r="E10559" s="1705" t="s">
        <v>10273</v>
      </c>
    </row>
    <row r="10560" spans="1:5" ht="15" customHeight="1" x14ac:dyDescent="0.35">
      <c r="A10560" s="1705">
        <v>73721</v>
      </c>
      <c r="B10560" s="1706">
        <v>1.32</v>
      </c>
      <c r="C10560" s="1705" t="s">
        <v>11517</v>
      </c>
      <c r="E10560" s="1705" t="s">
        <v>10273</v>
      </c>
    </row>
    <row r="10561" spans="1:5" ht="15" customHeight="1" x14ac:dyDescent="0.35">
      <c r="A10561" s="1705">
        <v>73721</v>
      </c>
      <c r="B10561" s="1706">
        <v>1.32</v>
      </c>
      <c r="C10561" s="89" t="s">
        <v>11518</v>
      </c>
      <c r="E10561" s="1705" t="s">
        <v>10273</v>
      </c>
    </row>
    <row r="10562" spans="1:5" ht="15" customHeight="1" x14ac:dyDescent="0.35">
      <c r="A10562" s="1705">
        <v>73721</v>
      </c>
      <c r="B10562" s="1706">
        <v>1.32</v>
      </c>
      <c r="C10562" s="1705" t="s">
        <v>11519</v>
      </c>
      <c r="E10562" s="1705" t="s">
        <v>10273</v>
      </c>
    </row>
    <row r="10563" spans="1:5" ht="15" customHeight="1" x14ac:dyDescent="0.35">
      <c r="A10563" s="1705">
        <v>73721</v>
      </c>
      <c r="B10563" s="1706">
        <v>1.32</v>
      </c>
      <c r="C10563" s="89" t="s">
        <v>11520</v>
      </c>
      <c r="E10563" s="1705" t="s">
        <v>10273</v>
      </c>
    </row>
    <row r="10564" spans="1:5" ht="15" customHeight="1" x14ac:dyDescent="0.35">
      <c r="A10564" s="1705">
        <v>73721</v>
      </c>
      <c r="B10564" s="1706">
        <v>1.32</v>
      </c>
      <c r="C10564" s="1705" t="s">
        <v>11521</v>
      </c>
      <c r="E10564" s="1705" t="s">
        <v>10273</v>
      </c>
    </row>
    <row r="10565" spans="1:5" ht="15" customHeight="1" x14ac:dyDescent="0.35">
      <c r="A10565" s="1705">
        <v>73721</v>
      </c>
      <c r="B10565" s="1706">
        <v>1.32</v>
      </c>
      <c r="C10565" s="1705" t="s">
        <v>11521</v>
      </c>
      <c r="E10565" s="1705" t="s">
        <v>10273</v>
      </c>
    </row>
    <row r="10566" spans="1:5" ht="15" customHeight="1" x14ac:dyDescent="0.35">
      <c r="A10566" s="1705">
        <v>73721</v>
      </c>
      <c r="B10566" s="1706">
        <v>1.32</v>
      </c>
      <c r="C10566" s="89" t="s">
        <v>11522</v>
      </c>
      <c r="E10566" s="1705" t="s">
        <v>10273</v>
      </c>
    </row>
    <row r="10567" spans="1:5" ht="15" customHeight="1" x14ac:dyDescent="0.35">
      <c r="A10567" s="1705">
        <v>73721</v>
      </c>
      <c r="B10567" s="1706">
        <v>1.32</v>
      </c>
      <c r="C10567" s="89" t="s">
        <v>11523</v>
      </c>
      <c r="E10567" s="1705" t="s">
        <v>10273</v>
      </c>
    </row>
    <row r="10568" spans="1:5" ht="15" customHeight="1" x14ac:dyDescent="0.35">
      <c r="A10568" s="1705">
        <v>73721</v>
      </c>
      <c r="B10568" s="1706">
        <v>1.32</v>
      </c>
      <c r="C10568" s="89" t="s">
        <v>11524</v>
      </c>
      <c r="E10568" s="1705" t="s">
        <v>10273</v>
      </c>
    </row>
    <row r="10569" spans="1:5" ht="15" customHeight="1" x14ac:dyDescent="0.35">
      <c r="A10569" s="1705">
        <v>73721</v>
      </c>
      <c r="B10569" s="1706">
        <v>1.32</v>
      </c>
      <c r="C10569" s="89" t="s">
        <v>11525</v>
      </c>
      <c r="E10569" s="1705" t="s">
        <v>10273</v>
      </c>
    </row>
    <row r="10570" spans="1:5" ht="15" customHeight="1" x14ac:dyDescent="0.35">
      <c r="A10570" s="1705">
        <v>73721</v>
      </c>
      <c r="B10570" s="1706">
        <v>1.32</v>
      </c>
      <c r="C10570" s="1705" t="s">
        <v>11526</v>
      </c>
      <c r="E10570" s="1705" t="s">
        <v>10273</v>
      </c>
    </row>
    <row r="10571" spans="1:5" ht="15" customHeight="1" x14ac:dyDescent="0.35">
      <c r="A10571" s="1705">
        <v>73721</v>
      </c>
      <c r="B10571" s="1706">
        <v>1.32</v>
      </c>
      <c r="C10571" s="89" t="s">
        <v>11527</v>
      </c>
      <c r="E10571" s="1705" t="s">
        <v>10273</v>
      </c>
    </row>
    <row r="10572" spans="1:5" ht="15" customHeight="1" x14ac:dyDescent="0.35">
      <c r="A10572" s="1705">
        <v>73721</v>
      </c>
      <c r="B10572" s="1706">
        <v>1.32</v>
      </c>
      <c r="C10572" s="1705" t="s">
        <v>11528</v>
      </c>
      <c r="E10572" s="1705" t="s">
        <v>10273</v>
      </c>
    </row>
    <row r="10573" spans="1:5" ht="15" customHeight="1" x14ac:dyDescent="0.35">
      <c r="A10573" s="1705">
        <v>73721</v>
      </c>
      <c r="B10573" s="1706">
        <v>1.32</v>
      </c>
      <c r="C10573" s="89" t="s">
        <v>11529</v>
      </c>
      <c r="E10573" s="1705" t="s">
        <v>10273</v>
      </c>
    </row>
    <row r="10574" spans="1:5" ht="15" customHeight="1" x14ac:dyDescent="0.35">
      <c r="A10574" s="1705">
        <v>73721</v>
      </c>
      <c r="B10574" s="1706">
        <v>1.32</v>
      </c>
      <c r="C10574" s="89" t="s">
        <v>11530</v>
      </c>
      <c r="E10574" s="1705" t="s">
        <v>10273</v>
      </c>
    </row>
    <row r="10575" spans="1:5" ht="15" customHeight="1" x14ac:dyDescent="0.35">
      <c r="A10575" s="1705">
        <v>73721</v>
      </c>
      <c r="B10575" s="1706">
        <v>1.32</v>
      </c>
      <c r="C10575" s="89" t="s">
        <v>11531</v>
      </c>
      <c r="E10575" s="1705" t="s">
        <v>10273</v>
      </c>
    </row>
    <row r="10576" spans="1:5" ht="15" customHeight="1" x14ac:dyDescent="0.35">
      <c r="A10576" s="1705">
        <v>73721</v>
      </c>
      <c r="B10576" s="1706">
        <v>1.32</v>
      </c>
      <c r="C10576" s="89" t="s">
        <v>11532</v>
      </c>
      <c r="E10576" s="1705" t="s">
        <v>10273</v>
      </c>
    </row>
    <row r="10577" spans="1:9" ht="15" customHeight="1" x14ac:dyDescent="0.35">
      <c r="A10577" s="1705">
        <v>73721</v>
      </c>
      <c r="B10577" s="1706">
        <v>1.32</v>
      </c>
      <c r="C10577" s="89" t="s">
        <v>11533</v>
      </c>
      <c r="E10577" s="1705" t="s">
        <v>10273</v>
      </c>
    </row>
    <row r="10578" spans="1:9" ht="15" customHeight="1" x14ac:dyDescent="0.35">
      <c r="A10578" s="1705">
        <v>73721</v>
      </c>
      <c r="B10578" s="1706">
        <v>1.32</v>
      </c>
      <c r="C10578" s="89" t="s">
        <v>11534</v>
      </c>
      <c r="E10578" s="1705" t="s">
        <v>10273</v>
      </c>
    </row>
    <row r="10579" spans="1:9" ht="15" customHeight="1" x14ac:dyDescent="0.35">
      <c r="A10579" s="1705">
        <v>73721</v>
      </c>
      <c r="B10579" s="1706">
        <v>1.32</v>
      </c>
      <c r="C10579" s="1705" t="s">
        <v>11535</v>
      </c>
      <c r="E10579" s="1705" t="s">
        <v>10273</v>
      </c>
      <c r="F10579" s="100"/>
      <c r="I10579" s="100"/>
    </row>
    <row r="10580" spans="1:9" ht="15" customHeight="1" x14ac:dyDescent="0.35">
      <c r="A10580" s="1705">
        <v>73721</v>
      </c>
      <c r="B10580" s="1706">
        <v>1.32</v>
      </c>
      <c r="C10580" s="89" t="s">
        <v>11536</v>
      </c>
      <c r="E10580" s="1705" t="s">
        <v>10273</v>
      </c>
    </row>
    <row r="10581" spans="1:9" ht="15" customHeight="1" x14ac:dyDescent="0.35">
      <c r="A10581" s="1705">
        <v>73721</v>
      </c>
      <c r="B10581" s="1706">
        <v>1.32</v>
      </c>
      <c r="C10581" s="89" t="s">
        <v>11537</v>
      </c>
      <c r="E10581" s="1705" t="s">
        <v>10273</v>
      </c>
    </row>
    <row r="10582" spans="1:9" ht="15" customHeight="1" x14ac:dyDescent="0.35">
      <c r="A10582" s="1705">
        <v>73721</v>
      </c>
      <c r="B10582" s="1706">
        <v>1.32</v>
      </c>
      <c r="C10582" s="1705" t="s">
        <v>11538</v>
      </c>
      <c r="E10582" s="1705" t="s">
        <v>10273</v>
      </c>
    </row>
    <row r="10583" spans="1:9" ht="15" customHeight="1" x14ac:dyDescent="0.35">
      <c r="A10583" s="1705">
        <v>73721</v>
      </c>
      <c r="B10583" s="1706">
        <v>1.32</v>
      </c>
      <c r="C10583" s="89" t="s">
        <v>11539</v>
      </c>
      <c r="E10583" s="1705" t="s">
        <v>10273</v>
      </c>
      <c r="F10583" s="100"/>
      <c r="I10583" s="100"/>
    </row>
    <row r="10584" spans="1:9" ht="15" customHeight="1" x14ac:dyDescent="0.35">
      <c r="A10584" s="1705">
        <v>73721</v>
      </c>
      <c r="B10584" s="1706">
        <v>1.32</v>
      </c>
      <c r="C10584" s="89" t="s">
        <v>11540</v>
      </c>
      <c r="E10584" s="1705" t="s">
        <v>10273</v>
      </c>
    </row>
    <row r="10585" spans="1:9" ht="15" customHeight="1" x14ac:dyDescent="0.35">
      <c r="A10585" s="1705">
        <v>73721</v>
      </c>
      <c r="B10585" s="1706">
        <v>1.32</v>
      </c>
      <c r="C10585" s="89" t="s">
        <v>11541</v>
      </c>
      <c r="E10585" s="1705" t="s">
        <v>10273</v>
      </c>
      <c r="F10585" s="100"/>
      <c r="I10585" s="100"/>
    </row>
    <row r="10586" spans="1:9" ht="15" customHeight="1" x14ac:dyDescent="0.35">
      <c r="A10586" s="1705">
        <v>73721</v>
      </c>
      <c r="B10586" s="1706">
        <v>1.32</v>
      </c>
      <c r="C10586" s="89" t="s">
        <v>5370</v>
      </c>
      <c r="E10586" s="1705" t="s">
        <v>10273</v>
      </c>
    </row>
    <row r="10587" spans="1:9" ht="15" customHeight="1" x14ac:dyDescent="0.35">
      <c r="A10587" s="1705">
        <v>73721</v>
      </c>
      <c r="B10587" s="1706">
        <v>1.32</v>
      </c>
      <c r="C10587" s="89" t="s">
        <v>11542</v>
      </c>
      <c r="E10587" s="1705" t="s">
        <v>10273</v>
      </c>
    </row>
    <row r="10588" spans="1:9" ht="15" customHeight="1" x14ac:dyDescent="0.35">
      <c r="A10588" s="1705">
        <v>73721</v>
      </c>
      <c r="B10588" s="1706">
        <v>1.32</v>
      </c>
      <c r="C10588" s="1705" t="s">
        <v>11543</v>
      </c>
      <c r="E10588" s="1705" t="s">
        <v>10273</v>
      </c>
    </row>
    <row r="10589" spans="1:9" ht="15" customHeight="1" x14ac:dyDescent="0.35">
      <c r="A10589" s="1705">
        <v>73721</v>
      </c>
      <c r="B10589" s="1706">
        <v>1.32</v>
      </c>
      <c r="C10589" s="89" t="s">
        <v>11544</v>
      </c>
      <c r="E10589" s="1705" t="s">
        <v>10273</v>
      </c>
    </row>
    <row r="10590" spans="1:9" ht="15" customHeight="1" x14ac:dyDescent="0.35">
      <c r="A10590" s="1705">
        <v>73721</v>
      </c>
      <c r="B10590" s="1706">
        <v>1.32</v>
      </c>
      <c r="C10590" s="89" t="s">
        <v>11545</v>
      </c>
      <c r="E10590" s="1705" t="s">
        <v>10273</v>
      </c>
    </row>
    <row r="10591" spans="1:9" ht="15" customHeight="1" x14ac:dyDescent="0.35">
      <c r="A10591" s="1705">
        <v>73721</v>
      </c>
      <c r="B10591" s="1706">
        <v>1.32</v>
      </c>
      <c r="C10591" s="1705" t="s">
        <v>11546</v>
      </c>
      <c r="E10591" s="1705" t="s">
        <v>10273</v>
      </c>
    </row>
    <row r="10592" spans="1:9" ht="15" customHeight="1" x14ac:dyDescent="0.35">
      <c r="A10592" s="1705">
        <v>73721</v>
      </c>
      <c r="B10592" s="1706">
        <v>1.32</v>
      </c>
      <c r="C10592" s="89" t="s">
        <v>11547</v>
      </c>
      <c r="E10592" s="1705" t="s">
        <v>10273</v>
      </c>
    </row>
    <row r="10593" spans="1:5" ht="15" customHeight="1" x14ac:dyDescent="0.35">
      <c r="A10593" s="1705">
        <v>73721</v>
      </c>
      <c r="B10593" s="1706">
        <v>1.32</v>
      </c>
      <c r="C10593" s="89" t="s">
        <v>11548</v>
      </c>
      <c r="E10593" s="1705" t="s">
        <v>10273</v>
      </c>
    </row>
    <row r="10594" spans="1:5" ht="15" customHeight="1" x14ac:dyDescent="0.35">
      <c r="A10594" s="1705">
        <v>73721</v>
      </c>
      <c r="B10594" s="1706">
        <v>1.32</v>
      </c>
      <c r="C10594" s="1705" t="s">
        <v>11549</v>
      </c>
      <c r="E10594" s="1705" t="s">
        <v>10273</v>
      </c>
    </row>
    <row r="10595" spans="1:5" ht="15" customHeight="1" x14ac:dyDescent="0.35">
      <c r="A10595" s="1705">
        <v>73721</v>
      </c>
      <c r="B10595" s="1706">
        <v>1.32</v>
      </c>
      <c r="C10595" s="100" t="s">
        <v>11550</v>
      </c>
      <c r="E10595" s="1705" t="s">
        <v>10273</v>
      </c>
    </row>
    <row r="10596" spans="1:5" ht="15" customHeight="1" x14ac:dyDescent="0.35">
      <c r="A10596" s="1705">
        <v>73721</v>
      </c>
      <c r="B10596" s="1706">
        <v>1.32</v>
      </c>
      <c r="C10596" s="89" t="s">
        <v>11551</v>
      </c>
      <c r="E10596" s="1705" t="s">
        <v>10273</v>
      </c>
    </row>
    <row r="10597" spans="1:5" ht="15" customHeight="1" x14ac:dyDescent="0.35">
      <c r="A10597" s="1705">
        <v>73721</v>
      </c>
      <c r="B10597" s="1706">
        <v>1.32</v>
      </c>
      <c r="C10597" s="89" t="s">
        <v>11552</v>
      </c>
      <c r="E10597" s="1705" t="s">
        <v>10273</v>
      </c>
    </row>
    <row r="10598" spans="1:5" ht="15" customHeight="1" x14ac:dyDescent="0.35">
      <c r="A10598" s="1705">
        <v>73721</v>
      </c>
      <c r="B10598" s="1706">
        <v>1.32</v>
      </c>
      <c r="C10598" s="89" t="s">
        <v>11553</v>
      </c>
      <c r="E10598" s="1705" t="s">
        <v>10273</v>
      </c>
    </row>
    <row r="10599" spans="1:5" ht="15" customHeight="1" x14ac:dyDescent="0.35">
      <c r="A10599" s="1705">
        <v>73721</v>
      </c>
      <c r="B10599" s="1706">
        <v>1.32</v>
      </c>
      <c r="C10599" s="89" t="s">
        <v>11554</v>
      </c>
      <c r="E10599" s="1705" t="s">
        <v>10273</v>
      </c>
    </row>
    <row r="10600" spans="1:5" ht="15" customHeight="1" x14ac:dyDescent="0.35">
      <c r="A10600" s="1705">
        <v>73721</v>
      </c>
      <c r="B10600" s="1706">
        <v>1.32</v>
      </c>
      <c r="C10600" s="89" t="s">
        <v>11555</v>
      </c>
      <c r="E10600" s="1705" t="s">
        <v>10273</v>
      </c>
    </row>
    <row r="10601" spans="1:5" ht="15" customHeight="1" x14ac:dyDescent="0.35">
      <c r="A10601" s="1705">
        <v>73721</v>
      </c>
      <c r="B10601" s="1706">
        <v>1.32</v>
      </c>
      <c r="C10601" s="89" t="s">
        <v>11556</v>
      </c>
      <c r="E10601" s="1705" t="s">
        <v>10273</v>
      </c>
    </row>
    <row r="10602" spans="1:5" ht="15" customHeight="1" x14ac:dyDescent="0.35">
      <c r="A10602" s="1705">
        <v>73721</v>
      </c>
      <c r="B10602" s="1706">
        <v>1.32</v>
      </c>
      <c r="C10602" s="89" t="s">
        <v>11557</v>
      </c>
      <c r="E10602" s="1705" t="s">
        <v>10273</v>
      </c>
    </row>
    <row r="10603" spans="1:5" ht="15" customHeight="1" x14ac:dyDescent="0.35">
      <c r="A10603" s="1705">
        <v>73721</v>
      </c>
      <c r="B10603" s="1706">
        <v>1.32</v>
      </c>
      <c r="C10603" s="89" t="s">
        <v>11558</v>
      </c>
      <c r="E10603" s="1705" t="s">
        <v>10273</v>
      </c>
    </row>
    <row r="10604" spans="1:5" ht="15" customHeight="1" x14ac:dyDescent="0.35">
      <c r="A10604" s="1705">
        <v>73721</v>
      </c>
      <c r="B10604" s="1706">
        <v>1.32</v>
      </c>
      <c r="C10604" s="89" t="s">
        <v>11558</v>
      </c>
      <c r="E10604" s="1705" t="s">
        <v>10273</v>
      </c>
    </row>
    <row r="10605" spans="1:5" ht="15" customHeight="1" x14ac:dyDescent="0.35">
      <c r="A10605" s="1705">
        <v>73721</v>
      </c>
      <c r="B10605" s="1706">
        <v>1.32</v>
      </c>
      <c r="C10605" s="89" t="s">
        <v>11559</v>
      </c>
      <c r="E10605" s="1705" t="s">
        <v>10273</v>
      </c>
    </row>
    <row r="10606" spans="1:5" ht="15" customHeight="1" x14ac:dyDescent="0.35">
      <c r="A10606" s="1705">
        <v>73721</v>
      </c>
      <c r="B10606" s="1706">
        <v>1.32</v>
      </c>
      <c r="C10606" s="89" t="s">
        <v>11560</v>
      </c>
      <c r="E10606" s="1705" t="s">
        <v>10273</v>
      </c>
    </row>
    <row r="10607" spans="1:5" ht="15" customHeight="1" x14ac:dyDescent="0.35">
      <c r="A10607" s="1705">
        <v>73721</v>
      </c>
      <c r="B10607" s="1706">
        <v>1.32</v>
      </c>
      <c r="C10607" s="89" t="s">
        <v>11561</v>
      </c>
      <c r="E10607" s="1705" t="s">
        <v>10273</v>
      </c>
    </row>
    <row r="10608" spans="1:5" ht="15" customHeight="1" x14ac:dyDescent="0.35">
      <c r="A10608" s="1705">
        <v>73721</v>
      </c>
      <c r="B10608" s="1706">
        <v>1.32</v>
      </c>
      <c r="C10608" s="89" t="s">
        <v>11562</v>
      </c>
      <c r="E10608" s="1705" t="s">
        <v>10273</v>
      </c>
    </row>
    <row r="10609" spans="1:9" ht="15" customHeight="1" x14ac:dyDescent="0.35">
      <c r="A10609" s="1705">
        <v>73721</v>
      </c>
      <c r="B10609" s="1706">
        <v>1.32</v>
      </c>
      <c r="C10609" s="89" t="s">
        <v>11563</v>
      </c>
      <c r="E10609" s="1705" t="s">
        <v>10273</v>
      </c>
    </row>
    <row r="10610" spans="1:9" ht="15" customHeight="1" x14ac:dyDescent="0.35">
      <c r="A10610" s="1705">
        <v>73721</v>
      </c>
      <c r="B10610" s="1706">
        <v>1.32</v>
      </c>
      <c r="C10610" s="89" t="s">
        <v>11564</v>
      </c>
      <c r="E10610" s="1705" t="s">
        <v>10273</v>
      </c>
    </row>
    <row r="10611" spans="1:9" ht="15" customHeight="1" x14ac:dyDescent="0.35">
      <c r="A10611" s="1705">
        <v>73721</v>
      </c>
      <c r="B10611" s="1706">
        <v>1.32</v>
      </c>
      <c r="C10611" s="89" t="s">
        <v>11564</v>
      </c>
      <c r="E10611" s="1705" t="s">
        <v>10273</v>
      </c>
    </row>
    <row r="10612" spans="1:9" ht="15" customHeight="1" x14ac:dyDescent="0.35">
      <c r="A10612" s="1705">
        <v>73721</v>
      </c>
      <c r="B10612" s="1706">
        <v>1.32</v>
      </c>
      <c r="C10612" s="89" t="s">
        <v>11565</v>
      </c>
      <c r="E10612" s="1705" t="s">
        <v>10273</v>
      </c>
    </row>
    <row r="10613" spans="1:9" ht="15" customHeight="1" x14ac:dyDescent="0.35">
      <c r="A10613" s="1705">
        <v>73721</v>
      </c>
      <c r="B10613" s="1706">
        <v>1.32</v>
      </c>
      <c r="C10613" s="1705" t="s">
        <v>11566</v>
      </c>
      <c r="E10613" s="1705" t="s">
        <v>10273</v>
      </c>
    </row>
    <row r="10614" spans="1:9" ht="15" customHeight="1" x14ac:dyDescent="0.35">
      <c r="A10614" s="1705">
        <v>73721</v>
      </c>
      <c r="B10614" s="1706">
        <v>1.32</v>
      </c>
      <c r="C10614" s="89" t="s">
        <v>11567</v>
      </c>
      <c r="E10614" s="1705" t="s">
        <v>10273</v>
      </c>
      <c r="F10614" s="100"/>
      <c r="I10614" s="100"/>
    </row>
    <row r="10615" spans="1:9" ht="15" customHeight="1" x14ac:dyDescent="0.35">
      <c r="A10615" s="1705">
        <v>73721</v>
      </c>
      <c r="B10615" s="1706">
        <v>1.32</v>
      </c>
      <c r="C10615" s="89" t="s">
        <v>11568</v>
      </c>
      <c r="E10615" s="1705" t="s">
        <v>10273</v>
      </c>
    </row>
    <row r="10616" spans="1:9" ht="15" customHeight="1" x14ac:dyDescent="0.35">
      <c r="A10616" s="1705">
        <v>73721</v>
      </c>
      <c r="B10616" s="1706">
        <v>1.32</v>
      </c>
      <c r="C10616" s="89" t="s">
        <v>11569</v>
      </c>
      <c r="E10616" s="1705" t="s">
        <v>10273</v>
      </c>
    </row>
    <row r="10617" spans="1:9" ht="15" customHeight="1" x14ac:dyDescent="0.35">
      <c r="A10617" s="1705">
        <v>73721</v>
      </c>
      <c r="B10617" s="1706">
        <v>1.32</v>
      </c>
      <c r="C10617" s="89" t="s">
        <v>11570</v>
      </c>
      <c r="E10617" s="1705" t="s">
        <v>10273</v>
      </c>
      <c r="F10617" s="100"/>
      <c r="I10617" s="100"/>
    </row>
    <row r="10618" spans="1:9" ht="15" customHeight="1" x14ac:dyDescent="0.35">
      <c r="A10618" s="1705">
        <v>73721</v>
      </c>
      <c r="B10618" s="1706">
        <v>1.32</v>
      </c>
      <c r="C10618" s="89" t="s">
        <v>11571</v>
      </c>
      <c r="E10618" s="1705" t="s">
        <v>10273</v>
      </c>
    </row>
    <row r="10619" spans="1:9" ht="15" customHeight="1" x14ac:dyDescent="0.35">
      <c r="A10619" s="1705">
        <v>73721</v>
      </c>
      <c r="B10619" s="1706">
        <v>1.32</v>
      </c>
      <c r="C10619" s="89" t="s">
        <v>7794</v>
      </c>
      <c r="E10619" s="1705" t="s">
        <v>10273</v>
      </c>
    </row>
    <row r="10620" spans="1:9" ht="15" customHeight="1" x14ac:dyDescent="0.35">
      <c r="A10620" s="1705">
        <v>73721</v>
      </c>
      <c r="B10620" s="1706">
        <v>1.32</v>
      </c>
      <c r="C10620" s="1705" t="s">
        <v>11572</v>
      </c>
      <c r="E10620" s="1705" t="s">
        <v>10273</v>
      </c>
      <c r="F10620" s="100"/>
      <c r="I10620" s="100"/>
    </row>
    <row r="10621" spans="1:9" ht="15" customHeight="1" x14ac:dyDescent="0.35">
      <c r="A10621" s="1705">
        <v>73721</v>
      </c>
      <c r="B10621" s="1706">
        <v>1.32</v>
      </c>
      <c r="C10621" s="89" t="s">
        <v>11573</v>
      </c>
      <c r="E10621" s="1705" t="s">
        <v>10273</v>
      </c>
    </row>
    <row r="10622" spans="1:9" ht="15" customHeight="1" x14ac:dyDescent="0.35">
      <c r="A10622" s="1705">
        <v>73721</v>
      </c>
      <c r="B10622" s="1706">
        <v>1.32</v>
      </c>
      <c r="C10622" s="89" t="s">
        <v>7795</v>
      </c>
      <c r="E10622" s="1705" t="s">
        <v>10273</v>
      </c>
    </row>
    <row r="10623" spans="1:9" ht="15" customHeight="1" x14ac:dyDescent="0.35">
      <c r="A10623" s="1705">
        <v>73721</v>
      </c>
      <c r="B10623" s="1706">
        <v>1.32</v>
      </c>
      <c r="C10623" s="89" t="s">
        <v>11574</v>
      </c>
      <c r="E10623" s="1705" t="s">
        <v>10273</v>
      </c>
    </row>
    <row r="10624" spans="1:9" ht="15" customHeight="1" x14ac:dyDescent="0.35">
      <c r="A10624" s="1705">
        <v>73721</v>
      </c>
      <c r="B10624" s="1706">
        <v>1.32</v>
      </c>
      <c r="C10624" s="89" t="s">
        <v>11574</v>
      </c>
      <c r="E10624" s="1705" t="s">
        <v>10273</v>
      </c>
    </row>
    <row r="10625" spans="1:5" ht="15" customHeight="1" x14ac:dyDescent="0.35">
      <c r="A10625" s="1705">
        <v>73721</v>
      </c>
      <c r="B10625" s="1706">
        <v>1.32</v>
      </c>
      <c r="C10625" s="89" t="s">
        <v>11575</v>
      </c>
      <c r="E10625" s="1705" t="s">
        <v>10273</v>
      </c>
    </row>
    <row r="10626" spans="1:5" ht="15" customHeight="1" x14ac:dyDescent="0.35">
      <c r="A10626" s="1705">
        <v>73721</v>
      </c>
      <c r="B10626" s="1706">
        <v>1.32</v>
      </c>
      <c r="C10626" s="89" t="s">
        <v>11576</v>
      </c>
      <c r="E10626" s="1705" t="s">
        <v>10273</v>
      </c>
    </row>
    <row r="10627" spans="1:5" ht="15" customHeight="1" x14ac:dyDescent="0.35">
      <c r="A10627" s="1705">
        <v>73721</v>
      </c>
      <c r="B10627" s="1706">
        <v>1.32</v>
      </c>
      <c r="C10627" s="1705" t="s">
        <v>7796</v>
      </c>
      <c r="E10627" s="1705" t="s">
        <v>10273</v>
      </c>
    </row>
    <row r="10628" spans="1:5" ht="15" customHeight="1" x14ac:dyDescent="0.35">
      <c r="A10628" s="1705">
        <v>73721</v>
      </c>
      <c r="B10628" s="1706">
        <v>1.32</v>
      </c>
      <c r="C10628" s="89" t="s">
        <v>7796</v>
      </c>
      <c r="E10628" s="1705" t="s">
        <v>10273</v>
      </c>
    </row>
    <row r="10629" spans="1:5" ht="15" customHeight="1" x14ac:dyDescent="0.35">
      <c r="A10629" s="1705">
        <v>73721</v>
      </c>
      <c r="B10629" s="1706">
        <v>1.32</v>
      </c>
      <c r="C10629" s="89" t="s">
        <v>11577</v>
      </c>
      <c r="E10629" s="1705" t="s">
        <v>10273</v>
      </c>
    </row>
    <row r="10630" spans="1:5" ht="15" customHeight="1" x14ac:dyDescent="0.35">
      <c r="A10630" s="1705">
        <v>73721</v>
      </c>
      <c r="B10630" s="1706">
        <v>1.32</v>
      </c>
      <c r="C10630" s="89" t="s">
        <v>11578</v>
      </c>
      <c r="E10630" s="1705" t="s">
        <v>10273</v>
      </c>
    </row>
    <row r="10631" spans="1:5" ht="15" customHeight="1" x14ac:dyDescent="0.35">
      <c r="A10631" s="1705">
        <v>73721</v>
      </c>
      <c r="B10631" s="1706">
        <v>1.32</v>
      </c>
      <c r="C10631" s="89" t="s">
        <v>11578</v>
      </c>
      <c r="E10631" s="1705" t="s">
        <v>10273</v>
      </c>
    </row>
    <row r="10632" spans="1:5" ht="15" customHeight="1" x14ac:dyDescent="0.35">
      <c r="A10632" s="1705">
        <v>73721</v>
      </c>
      <c r="B10632" s="1706">
        <v>1.32</v>
      </c>
      <c r="C10632" s="89" t="s">
        <v>11579</v>
      </c>
      <c r="E10632" s="1705" t="s">
        <v>10273</v>
      </c>
    </row>
    <row r="10633" spans="1:5" ht="15" customHeight="1" x14ac:dyDescent="0.35">
      <c r="A10633" s="1705">
        <v>73721</v>
      </c>
      <c r="B10633" s="1706">
        <v>1.32</v>
      </c>
      <c r="C10633" s="89" t="s">
        <v>11580</v>
      </c>
      <c r="E10633" s="1705" t="s">
        <v>10273</v>
      </c>
    </row>
    <row r="10634" spans="1:5" ht="15" customHeight="1" x14ac:dyDescent="0.35">
      <c r="A10634" s="1705">
        <v>73721</v>
      </c>
      <c r="B10634" s="1706">
        <v>1.32</v>
      </c>
      <c r="C10634" s="89" t="s">
        <v>11581</v>
      </c>
      <c r="E10634" s="1705" t="s">
        <v>10273</v>
      </c>
    </row>
    <row r="10635" spans="1:5" ht="15" customHeight="1" x14ac:dyDescent="0.35">
      <c r="A10635" s="1705">
        <v>73721</v>
      </c>
      <c r="B10635" s="1706">
        <v>1.32</v>
      </c>
      <c r="C10635" s="89" t="s">
        <v>4083</v>
      </c>
      <c r="E10635" s="1705" t="s">
        <v>10273</v>
      </c>
    </row>
    <row r="10636" spans="1:5" ht="15" customHeight="1" x14ac:dyDescent="0.35">
      <c r="A10636" s="1705">
        <v>73721</v>
      </c>
      <c r="B10636" s="1706">
        <v>1.32</v>
      </c>
      <c r="C10636" s="89" t="s">
        <v>11582</v>
      </c>
      <c r="E10636" s="1705" t="s">
        <v>10273</v>
      </c>
    </row>
    <row r="10637" spans="1:5" ht="15" customHeight="1" x14ac:dyDescent="0.35">
      <c r="A10637" s="1705">
        <v>73721</v>
      </c>
      <c r="B10637" s="1706">
        <v>1.32</v>
      </c>
      <c r="C10637" s="89" t="s">
        <v>11583</v>
      </c>
      <c r="E10637" s="1705" t="s">
        <v>10273</v>
      </c>
    </row>
    <row r="10638" spans="1:5" ht="15" customHeight="1" x14ac:dyDescent="0.35">
      <c r="A10638" s="1705">
        <v>73721</v>
      </c>
      <c r="B10638" s="1706">
        <v>1.32</v>
      </c>
      <c r="C10638" s="89" t="s">
        <v>11584</v>
      </c>
      <c r="E10638" s="1705" t="s">
        <v>10273</v>
      </c>
    </row>
    <row r="10639" spans="1:5" ht="15" customHeight="1" x14ac:dyDescent="0.35">
      <c r="A10639" s="1705">
        <v>73721</v>
      </c>
      <c r="B10639" s="1706">
        <v>1.32</v>
      </c>
      <c r="C10639" s="89" t="s">
        <v>11585</v>
      </c>
      <c r="E10639" s="1705" t="s">
        <v>10273</v>
      </c>
    </row>
    <row r="10640" spans="1:5" ht="14.5" customHeight="1" x14ac:dyDescent="0.35">
      <c r="A10640" s="1705">
        <v>73721</v>
      </c>
      <c r="B10640" s="1706">
        <v>1.32</v>
      </c>
      <c r="C10640" s="89" t="s">
        <v>11586</v>
      </c>
      <c r="E10640" s="1705" t="s">
        <v>10273</v>
      </c>
    </row>
    <row r="10641" spans="1:5" ht="15" customHeight="1" x14ac:dyDescent="0.35">
      <c r="A10641" s="1705">
        <v>73721</v>
      </c>
      <c r="B10641" s="1706">
        <v>1.32</v>
      </c>
      <c r="C10641" s="89" t="s">
        <v>11587</v>
      </c>
      <c r="E10641" s="1705" t="s">
        <v>10273</v>
      </c>
    </row>
    <row r="10642" spans="1:5" ht="15" customHeight="1" x14ac:dyDescent="0.35">
      <c r="A10642" s="1705">
        <v>73721</v>
      </c>
      <c r="B10642" s="1706">
        <v>1.32</v>
      </c>
      <c r="C10642" s="89" t="s">
        <v>11588</v>
      </c>
      <c r="E10642" s="1705" t="s">
        <v>10273</v>
      </c>
    </row>
    <row r="10643" spans="1:5" ht="15" customHeight="1" x14ac:dyDescent="0.35">
      <c r="A10643" s="1705">
        <v>73721</v>
      </c>
      <c r="B10643" s="1706">
        <v>1.32</v>
      </c>
      <c r="C10643" s="89" t="s">
        <v>11589</v>
      </c>
      <c r="E10643" s="1705" t="s">
        <v>10273</v>
      </c>
    </row>
    <row r="10644" spans="1:5" x14ac:dyDescent="0.35">
      <c r="A10644" s="1705">
        <v>73721</v>
      </c>
      <c r="B10644" s="1706">
        <v>1.32</v>
      </c>
      <c r="C10644" s="89" t="s">
        <v>11590</v>
      </c>
      <c r="E10644" s="1705" t="s">
        <v>10273</v>
      </c>
    </row>
    <row r="10645" spans="1:5" ht="15" customHeight="1" x14ac:dyDescent="0.35">
      <c r="A10645" s="1705">
        <v>73721</v>
      </c>
      <c r="B10645" s="1706">
        <v>1.32</v>
      </c>
      <c r="C10645" s="89" t="s">
        <v>11591</v>
      </c>
      <c r="E10645" s="1705" t="s">
        <v>10273</v>
      </c>
    </row>
    <row r="10646" spans="1:5" ht="15" customHeight="1" x14ac:dyDescent="0.35">
      <c r="A10646" s="1705">
        <v>73721</v>
      </c>
      <c r="B10646" s="1706">
        <v>1.32</v>
      </c>
      <c r="C10646" s="89" t="s">
        <v>11592</v>
      </c>
      <c r="E10646" s="1705" t="s">
        <v>10273</v>
      </c>
    </row>
    <row r="10647" spans="1:5" ht="15" customHeight="1" x14ac:dyDescent="0.35">
      <c r="A10647" s="1705">
        <v>73721</v>
      </c>
      <c r="B10647" s="1706">
        <v>1.32</v>
      </c>
      <c r="C10647" s="89" t="s">
        <v>11593</v>
      </c>
      <c r="E10647" s="1705" t="s">
        <v>10273</v>
      </c>
    </row>
    <row r="10648" spans="1:5" ht="15" customHeight="1" x14ac:dyDescent="0.35">
      <c r="A10648" s="1705">
        <v>73721</v>
      </c>
      <c r="B10648" s="1706">
        <v>1.32</v>
      </c>
      <c r="C10648" s="89" t="s">
        <v>11594</v>
      </c>
      <c r="E10648" s="1705" t="s">
        <v>10273</v>
      </c>
    </row>
    <row r="10649" spans="1:5" ht="15" customHeight="1" x14ac:dyDescent="0.35">
      <c r="A10649" s="1705">
        <v>73721</v>
      </c>
      <c r="B10649" s="1706">
        <v>1.32</v>
      </c>
      <c r="C10649" s="89" t="s">
        <v>11595</v>
      </c>
      <c r="E10649" s="1705" t="s">
        <v>10273</v>
      </c>
    </row>
    <row r="10650" spans="1:5" ht="15" customHeight="1" x14ac:dyDescent="0.35">
      <c r="A10650" s="1705">
        <v>73721</v>
      </c>
      <c r="B10650" s="1706">
        <v>1.32</v>
      </c>
      <c r="C10650" s="89" t="s">
        <v>11596</v>
      </c>
      <c r="E10650" s="1705" t="s">
        <v>10273</v>
      </c>
    </row>
    <row r="10651" spans="1:5" ht="15" customHeight="1" x14ac:dyDescent="0.35">
      <c r="A10651" s="1705">
        <v>73721</v>
      </c>
      <c r="B10651" s="1706">
        <v>1.32</v>
      </c>
      <c r="C10651" s="89" t="s">
        <v>11597</v>
      </c>
      <c r="E10651" s="1705" t="s">
        <v>10273</v>
      </c>
    </row>
    <row r="10652" spans="1:5" ht="15" customHeight="1" x14ac:dyDescent="0.35">
      <c r="A10652" s="1705">
        <v>73721</v>
      </c>
      <c r="B10652" s="1706">
        <v>1.32</v>
      </c>
      <c r="C10652" s="89" t="s">
        <v>11598</v>
      </c>
      <c r="E10652" s="1705" t="s">
        <v>10273</v>
      </c>
    </row>
    <row r="10653" spans="1:5" ht="15" customHeight="1" x14ac:dyDescent="0.35">
      <c r="A10653" s="1705">
        <v>73721</v>
      </c>
      <c r="B10653" s="1706">
        <v>1.32</v>
      </c>
      <c r="C10653" s="89" t="s">
        <v>11599</v>
      </c>
      <c r="E10653" s="1705" t="s">
        <v>10273</v>
      </c>
    </row>
    <row r="10654" spans="1:5" ht="15" customHeight="1" x14ac:dyDescent="0.35">
      <c r="A10654" s="1705">
        <v>73721</v>
      </c>
      <c r="B10654" s="1706">
        <v>1.32</v>
      </c>
      <c r="C10654" s="89" t="s">
        <v>11600</v>
      </c>
      <c r="E10654" s="1705" t="s">
        <v>10273</v>
      </c>
    </row>
    <row r="10655" spans="1:5" ht="15" customHeight="1" x14ac:dyDescent="0.35">
      <c r="A10655" s="1705">
        <v>73721</v>
      </c>
      <c r="B10655" s="1706">
        <v>1.32</v>
      </c>
      <c r="C10655" s="89" t="s">
        <v>11601</v>
      </c>
      <c r="E10655" s="1705" t="s">
        <v>10273</v>
      </c>
    </row>
    <row r="10656" spans="1:5" ht="15" customHeight="1" x14ac:dyDescent="0.35">
      <c r="A10656" s="1705">
        <v>73721</v>
      </c>
      <c r="B10656" s="1706">
        <v>1.32</v>
      </c>
      <c r="C10656" s="89" t="s">
        <v>11602</v>
      </c>
      <c r="E10656" s="1705" t="s">
        <v>10273</v>
      </c>
    </row>
    <row r="10657" spans="1:9" ht="15" customHeight="1" x14ac:dyDescent="0.35">
      <c r="A10657" s="1705">
        <v>73721</v>
      </c>
      <c r="B10657" s="1706">
        <v>1.32</v>
      </c>
      <c r="C10657" s="89" t="s">
        <v>11603</v>
      </c>
      <c r="E10657" s="1705" t="s">
        <v>10273</v>
      </c>
    </row>
    <row r="10658" spans="1:9" ht="15" customHeight="1" x14ac:dyDescent="0.35">
      <c r="A10658" s="1705">
        <v>73721</v>
      </c>
      <c r="B10658" s="1706">
        <v>1.32</v>
      </c>
      <c r="C10658" s="89" t="s">
        <v>11604</v>
      </c>
      <c r="E10658" s="1705" t="s">
        <v>10273</v>
      </c>
    </row>
    <row r="10659" spans="1:9" ht="15" customHeight="1" x14ac:dyDescent="0.35">
      <c r="A10659" s="1705">
        <v>73721</v>
      </c>
      <c r="B10659" s="1706">
        <v>1.32</v>
      </c>
      <c r="C10659" s="89" t="s">
        <v>11605</v>
      </c>
      <c r="E10659" s="1705" t="s">
        <v>10273</v>
      </c>
    </row>
    <row r="10660" spans="1:9" ht="15" customHeight="1" x14ac:dyDescent="0.35">
      <c r="A10660" s="1705">
        <v>73721</v>
      </c>
      <c r="B10660" s="1706">
        <v>1.32</v>
      </c>
      <c r="C10660" s="89" t="s">
        <v>11606</v>
      </c>
      <c r="E10660" s="1705" t="s">
        <v>10273</v>
      </c>
    </row>
    <row r="10661" spans="1:9" ht="15" customHeight="1" x14ac:dyDescent="0.35">
      <c r="A10661" s="1705">
        <v>73721</v>
      </c>
      <c r="B10661" s="1706">
        <v>1.32</v>
      </c>
      <c r="C10661" s="89" t="s">
        <v>11607</v>
      </c>
      <c r="E10661" s="1705" t="s">
        <v>10273</v>
      </c>
    </row>
    <row r="10662" spans="1:9" ht="15" customHeight="1" x14ac:dyDescent="0.35">
      <c r="A10662" s="1705">
        <v>73721</v>
      </c>
      <c r="B10662" s="1706">
        <v>1.32</v>
      </c>
      <c r="C10662" s="89" t="s">
        <v>11608</v>
      </c>
      <c r="E10662" s="1705" t="s">
        <v>10273</v>
      </c>
    </row>
    <row r="10663" spans="1:9" ht="15" customHeight="1" x14ac:dyDescent="0.35">
      <c r="A10663" s="1705">
        <v>73721</v>
      </c>
      <c r="B10663" s="1706">
        <v>1.32</v>
      </c>
      <c r="C10663" s="89" t="s">
        <v>11609</v>
      </c>
      <c r="E10663" s="1705" t="s">
        <v>10273</v>
      </c>
      <c r="F10663" s="100"/>
      <c r="I10663" s="100"/>
    </row>
    <row r="10664" spans="1:9" ht="15" customHeight="1" x14ac:dyDescent="0.35">
      <c r="A10664" s="1705">
        <v>73721</v>
      </c>
      <c r="B10664" s="1706">
        <v>1.32</v>
      </c>
      <c r="C10664" s="89" t="s">
        <v>11610</v>
      </c>
      <c r="E10664" s="1705" t="s">
        <v>10273</v>
      </c>
    </row>
    <row r="10665" spans="1:9" ht="15" customHeight="1" x14ac:dyDescent="0.35">
      <c r="A10665" s="1705">
        <v>73721</v>
      </c>
      <c r="B10665" s="1706">
        <v>1.32</v>
      </c>
      <c r="C10665" s="89" t="s">
        <v>7797</v>
      </c>
      <c r="E10665" s="1705" t="s">
        <v>10273</v>
      </c>
    </row>
    <row r="10666" spans="1:9" ht="15" customHeight="1" x14ac:dyDescent="0.35">
      <c r="A10666" s="1705">
        <v>73721</v>
      </c>
      <c r="B10666" s="1706">
        <v>1.32</v>
      </c>
      <c r="C10666" s="89" t="s">
        <v>11611</v>
      </c>
      <c r="E10666" s="1705" t="s">
        <v>10273</v>
      </c>
    </row>
    <row r="10667" spans="1:9" ht="15" customHeight="1" x14ac:dyDescent="0.35">
      <c r="A10667" s="1705">
        <v>73721</v>
      </c>
      <c r="B10667" s="1706">
        <v>1.32</v>
      </c>
      <c r="C10667" s="89" t="s">
        <v>11612</v>
      </c>
      <c r="E10667" s="1705" t="s">
        <v>10273</v>
      </c>
    </row>
    <row r="10668" spans="1:9" ht="15" customHeight="1" x14ac:dyDescent="0.35">
      <c r="A10668" s="1705">
        <v>73721</v>
      </c>
      <c r="B10668" s="1706">
        <v>1.32</v>
      </c>
      <c r="C10668" s="89" t="s">
        <v>11613</v>
      </c>
      <c r="E10668" s="1705" t="s">
        <v>10273</v>
      </c>
    </row>
    <row r="10669" spans="1:9" ht="15" customHeight="1" x14ac:dyDescent="0.35">
      <c r="A10669" s="1705">
        <v>73721</v>
      </c>
      <c r="B10669" s="1706">
        <v>1.32</v>
      </c>
      <c r="C10669" s="89" t="s">
        <v>11613</v>
      </c>
      <c r="E10669" s="1705" t="s">
        <v>10273</v>
      </c>
    </row>
    <row r="10670" spans="1:9" ht="15" customHeight="1" x14ac:dyDescent="0.35">
      <c r="A10670" s="1705">
        <v>73721</v>
      </c>
      <c r="B10670" s="1706">
        <v>1.32</v>
      </c>
      <c r="C10670" s="89" t="s">
        <v>11614</v>
      </c>
      <c r="E10670" s="1705" t="s">
        <v>10273</v>
      </c>
    </row>
    <row r="10671" spans="1:9" ht="15" customHeight="1" x14ac:dyDescent="0.35">
      <c r="A10671" s="1705">
        <v>73721</v>
      </c>
      <c r="B10671" s="1706">
        <v>1.32</v>
      </c>
      <c r="C10671" s="89" t="s">
        <v>6418</v>
      </c>
      <c r="E10671" s="1705" t="s">
        <v>10273</v>
      </c>
    </row>
    <row r="10672" spans="1:9" ht="15" customHeight="1" x14ac:dyDescent="0.35">
      <c r="A10672" s="1705">
        <v>73721</v>
      </c>
      <c r="B10672" s="1706">
        <v>1.32</v>
      </c>
      <c r="C10672" s="89" t="s">
        <v>7798</v>
      </c>
      <c r="E10672" s="1705" t="s">
        <v>10273</v>
      </c>
    </row>
    <row r="10673" spans="1:9" ht="15" customHeight="1" x14ac:dyDescent="0.35">
      <c r="A10673" s="1705">
        <v>73721</v>
      </c>
      <c r="B10673" s="1706">
        <v>1.32</v>
      </c>
      <c r="C10673" s="1705" t="s">
        <v>7798</v>
      </c>
      <c r="E10673" s="1705" t="s">
        <v>10273</v>
      </c>
    </row>
    <row r="10674" spans="1:9" ht="15" customHeight="1" x14ac:dyDescent="0.35">
      <c r="A10674" s="1705">
        <v>73721</v>
      </c>
      <c r="B10674" s="1706">
        <v>1.32</v>
      </c>
      <c r="C10674" s="89" t="s">
        <v>7798</v>
      </c>
      <c r="E10674" s="1705" t="s">
        <v>10273</v>
      </c>
    </row>
    <row r="10675" spans="1:9" ht="15" customHeight="1" x14ac:dyDescent="0.35">
      <c r="A10675" s="1705">
        <v>73721</v>
      </c>
      <c r="B10675" s="1706">
        <v>1.32</v>
      </c>
      <c r="C10675" s="89" t="s">
        <v>11615</v>
      </c>
      <c r="E10675" s="1705" t="s">
        <v>10273</v>
      </c>
    </row>
    <row r="10676" spans="1:9" ht="15" customHeight="1" x14ac:dyDescent="0.35">
      <c r="A10676" s="1705">
        <v>73721</v>
      </c>
      <c r="B10676" s="1706">
        <v>1.32</v>
      </c>
      <c r="C10676" s="89" t="s">
        <v>11616</v>
      </c>
      <c r="E10676" s="1705" t="s">
        <v>10273</v>
      </c>
    </row>
    <row r="10677" spans="1:9" ht="15" customHeight="1" x14ac:dyDescent="0.35">
      <c r="A10677" s="1705">
        <v>73721</v>
      </c>
      <c r="B10677" s="1706">
        <v>1.32</v>
      </c>
      <c r="C10677" s="1705" t="s">
        <v>11617</v>
      </c>
      <c r="E10677" s="1705" t="s">
        <v>10273</v>
      </c>
    </row>
    <row r="10678" spans="1:9" ht="15" customHeight="1" x14ac:dyDescent="0.35">
      <c r="A10678" s="1705">
        <v>73721</v>
      </c>
      <c r="B10678" s="1706">
        <v>1.32</v>
      </c>
      <c r="C10678" s="89" t="s">
        <v>11618</v>
      </c>
      <c r="E10678" s="1705" t="s">
        <v>10273</v>
      </c>
    </row>
    <row r="10679" spans="1:9" ht="15" customHeight="1" x14ac:dyDescent="0.35">
      <c r="A10679" s="1705">
        <v>73721</v>
      </c>
      <c r="B10679" s="1706">
        <v>1.32</v>
      </c>
      <c r="C10679" s="100" t="s">
        <v>11619</v>
      </c>
      <c r="E10679" s="1705" t="s">
        <v>10273</v>
      </c>
    </row>
    <row r="10680" spans="1:9" ht="15" customHeight="1" x14ac:dyDescent="0.35">
      <c r="A10680" s="1705">
        <v>73721</v>
      </c>
      <c r="B10680" s="1706">
        <v>1.32</v>
      </c>
      <c r="C10680" s="1705" t="s">
        <v>11620</v>
      </c>
      <c r="E10680" s="1705" t="s">
        <v>10273</v>
      </c>
    </row>
    <row r="10681" spans="1:9" ht="15" customHeight="1" x14ac:dyDescent="0.35">
      <c r="A10681" s="1705">
        <v>73721</v>
      </c>
      <c r="B10681" s="1706">
        <v>1.32</v>
      </c>
      <c r="C10681" s="100" t="s">
        <v>11621</v>
      </c>
      <c r="E10681" s="1705" t="s">
        <v>10273</v>
      </c>
      <c r="F10681" s="100"/>
      <c r="I10681" s="100"/>
    </row>
    <row r="10682" spans="1:9" ht="15" customHeight="1" x14ac:dyDescent="0.35">
      <c r="A10682" s="1705">
        <v>73721</v>
      </c>
      <c r="B10682" s="1706">
        <v>1.32</v>
      </c>
      <c r="C10682" s="89" t="s">
        <v>11622</v>
      </c>
      <c r="E10682" s="1705" t="s">
        <v>10273</v>
      </c>
    </row>
    <row r="10683" spans="1:9" ht="15" customHeight="1" x14ac:dyDescent="0.35">
      <c r="A10683" s="1705">
        <v>73721</v>
      </c>
      <c r="B10683" s="1706">
        <v>1.32</v>
      </c>
      <c r="C10683" s="89" t="s">
        <v>11623</v>
      </c>
      <c r="E10683" s="1705" t="s">
        <v>10273</v>
      </c>
    </row>
    <row r="10684" spans="1:9" ht="15" customHeight="1" x14ac:dyDescent="0.35">
      <c r="A10684" s="1705">
        <v>73721</v>
      </c>
      <c r="B10684" s="1706">
        <v>1.32</v>
      </c>
      <c r="C10684" s="89" t="s">
        <v>11624</v>
      </c>
      <c r="E10684" s="1705" t="s">
        <v>10273</v>
      </c>
      <c r="F10684" s="100"/>
      <c r="I10684" s="100"/>
    </row>
    <row r="10685" spans="1:9" ht="15" customHeight="1" x14ac:dyDescent="0.35">
      <c r="A10685" s="1705">
        <v>73721</v>
      </c>
      <c r="B10685" s="1706">
        <v>1.32</v>
      </c>
      <c r="C10685" s="1705" t="s">
        <v>11625</v>
      </c>
      <c r="E10685" s="1705" t="s">
        <v>10273</v>
      </c>
    </row>
    <row r="10686" spans="1:9" ht="15" customHeight="1" x14ac:dyDescent="0.35">
      <c r="A10686" s="1705">
        <v>73721</v>
      </c>
      <c r="B10686" s="1706">
        <v>1.32</v>
      </c>
      <c r="C10686" s="1705" t="s">
        <v>11626</v>
      </c>
      <c r="E10686" s="1705" t="s">
        <v>10273</v>
      </c>
    </row>
    <row r="10687" spans="1:9" ht="15" customHeight="1" x14ac:dyDescent="0.35">
      <c r="A10687" s="1705">
        <v>73721</v>
      </c>
      <c r="B10687" s="1706">
        <v>1.32</v>
      </c>
      <c r="C10687" s="89" t="s">
        <v>11627</v>
      </c>
      <c r="E10687" s="1705" t="s">
        <v>10273</v>
      </c>
    </row>
    <row r="10688" spans="1:9" ht="15.65" customHeight="1" x14ac:dyDescent="0.35">
      <c r="A10688" s="1705">
        <v>73721</v>
      </c>
      <c r="B10688" s="1706">
        <v>1.32</v>
      </c>
      <c r="C10688" s="89" t="s">
        <v>11628</v>
      </c>
      <c r="E10688" s="1705" t="s">
        <v>10273</v>
      </c>
    </row>
    <row r="10689" spans="1:5" ht="15.65" customHeight="1" x14ac:dyDescent="0.35">
      <c r="A10689" s="1705">
        <v>73721</v>
      </c>
      <c r="B10689" s="1706">
        <v>1.32</v>
      </c>
      <c r="C10689" s="100" t="s">
        <v>12360</v>
      </c>
      <c r="E10689" s="100" t="s">
        <v>12088</v>
      </c>
    </row>
    <row r="10690" spans="1:5" ht="15" customHeight="1" x14ac:dyDescent="0.35">
      <c r="A10690" s="1705">
        <v>73721</v>
      </c>
      <c r="B10690" s="1706">
        <v>1.32</v>
      </c>
      <c r="C10690" s="100" t="s">
        <v>12361</v>
      </c>
      <c r="E10690" s="100" t="s">
        <v>12088</v>
      </c>
    </row>
    <row r="10691" spans="1:5" ht="15" customHeight="1" x14ac:dyDescent="0.35">
      <c r="A10691" s="1705">
        <v>73721</v>
      </c>
      <c r="B10691" s="1706">
        <v>1.32</v>
      </c>
      <c r="C10691" s="100" t="s">
        <v>12362</v>
      </c>
      <c r="E10691" s="100" t="s">
        <v>12088</v>
      </c>
    </row>
    <row r="10692" spans="1:5" ht="15" customHeight="1" x14ac:dyDescent="0.35">
      <c r="A10692" s="1705">
        <v>73721</v>
      </c>
      <c r="B10692" s="1706">
        <v>1.32</v>
      </c>
      <c r="C10692" s="100" t="s">
        <v>12363</v>
      </c>
      <c r="E10692" s="100" t="s">
        <v>12088</v>
      </c>
    </row>
    <row r="10693" spans="1:5" ht="15" customHeight="1" x14ac:dyDescent="0.35">
      <c r="A10693" s="1705">
        <v>73721</v>
      </c>
      <c r="B10693" s="1706">
        <v>1.32</v>
      </c>
      <c r="C10693" s="100" t="s">
        <v>12364</v>
      </c>
      <c r="E10693" s="100" t="s">
        <v>12088</v>
      </c>
    </row>
    <row r="10694" spans="1:5" ht="15" customHeight="1" x14ac:dyDescent="0.35">
      <c r="A10694" s="1705">
        <v>73721</v>
      </c>
      <c r="B10694" s="1706">
        <v>1.32</v>
      </c>
      <c r="C10694" s="100" t="s">
        <v>12365</v>
      </c>
      <c r="E10694" s="100" t="s">
        <v>12088</v>
      </c>
    </row>
    <row r="10695" spans="1:5" ht="15" customHeight="1" x14ac:dyDescent="0.35">
      <c r="A10695" s="1705">
        <v>73721</v>
      </c>
      <c r="B10695" s="1706">
        <v>1.32</v>
      </c>
      <c r="C10695" s="100" t="s">
        <v>12366</v>
      </c>
      <c r="E10695" s="100" t="s">
        <v>12088</v>
      </c>
    </row>
    <row r="10696" spans="1:5" ht="15" customHeight="1" x14ac:dyDescent="0.35">
      <c r="A10696" s="1705">
        <v>73721</v>
      </c>
      <c r="B10696" s="1706">
        <v>1.32</v>
      </c>
      <c r="C10696" s="100" t="s">
        <v>12367</v>
      </c>
      <c r="E10696" s="100" t="s">
        <v>12088</v>
      </c>
    </row>
    <row r="10697" spans="1:5" ht="15" customHeight="1" x14ac:dyDescent="0.35">
      <c r="A10697" s="1705">
        <v>73721</v>
      </c>
      <c r="B10697" s="1706">
        <v>1.32</v>
      </c>
      <c r="C10697" s="89" t="s">
        <v>13155</v>
      </c>
      <c r="E10697" s="1705" t="s">
        <v>12542</v>
      </c>
    </row>
    <row r="10698" spans="1:5" ht="15" customHeight="1" x14ac:dyDescent="0.35">
      <c r="A10698" s="1705">
        <v>73721</v>
      </c>
      <c r="B10698" s="1706">
        <v>1.32</v>
      </c>
      <c r="C10698" s="89" t="s">
        <v>13156</v>
      </c>
      <c r="E10698" s="1705" t="s">
        <v>12542</v>
      </c>
    </row>
    <row r="10699" spans="1:5" ht="15" customHeight="1" x14ac:dyDescent="0.35">
      <c r="A10699" s="1705">
        <v>73721</v>
      </c>
      <c r="B10699" s="1706">
        <v>1.32</v>
      </c>
      <c r="C10699" s="89" t="s">
        <v>13157</v>
      </c>
      <c r="E10699" s="1705" t="s">
        <v>12542</v>
      </c>
    </row>
    <row r="10700" spans="1:5" ht="15" customHeight="1" x14ac:dyDescent="0.35">
      <c r="A10700" s="1705">
        <v>73721</v>
      </c>
      <c r="B10700" s="1706">
        <v>1.32</v>
      </c>
      <c r="C10700" s="89" t="s">
        <v>13158</v>
      </c>
      <c r="E10700" s="1705" t="s">
        <v>12542</v>
      </c>
    </row>
    <row r="10701" spans="1:5" ht="15" customHeight="1" x14ac:dyDescent="0.35">
      <c r="A10701" s="1705">
        <v>73721</v>
      </c>
      <c r="B10701" s="1706">
        <v>1.32</v>
      </c>
      <c r="C10701" s="89" t="s">
        <v>13159</v>
      </c>
      <c r="E10701" s="1705" t="s">
        <v>12542</v>
      </c>
    </row>
    <row r="10702" spans="1:5" ht="15" customHeight="1" x14ac:dyDescent="0.35">
      <c r="A10702" s="1705">
        <v>73721</v>
      </c>
      <c r="B10702" s="1706">
        <v>1.32</v>
      </c>
      <c r="C10702" s="89" t="s">
        <v>13160</v>
      </c>
      <c r="E10702" s="1705" t="s">
        <v>12542</v>
      </c>
    </row>
    <row r="10703" spans="1:5" ht="15" customHeight="1" x14ac:dyDescent="0.35">
      <c r="A10703" s="1705">
        <v>73721</v>
      </c>
      <c r="B10703" s="1706">
        <v>1.32</v>
      </c>
      <c r="C10703" s="89" t="s">
        <v>13161</v>
      </c>
      <c r="E10703" s="1705" t="s">
        <v>12542</v>
      </c>
    </row>
    <row r="10704" spans="1:5" ht="15" customHeight="1" x14ac:dyDescent="0.35">
      <c r="A10704" s="1705">
        <v>73721</v>
      </c>
      <c r="B10704" s="1706">
        <v>1.32</v>
      </c>
      <c r="C10704" s="1705" t="s">
        <v>13162</v>
      </c>
      <c r="E10704" s="1705" t="s">
        <v>12542</v>
      </c>
    </row>
    <row r="10705" spans="1:5" ht="15" customHeight="1" x14ac:dyDescent="0.35">
      <c r="A10705" s="1705">
        <v>73721</v>
      </c>
      <c r="B10705" s="1706">
        <v>1.32</v>
      </c>
      <c r="C10705" s="89" t="s">
        <v>13163</v>
      </c>
      <c r="E10705" s="1705" t="s">
        <v>12542</v>
      </c>
    </row>
    <row r="10706" spans="1:5" ht="15.65" customHeight="1" x14ac:dyDescent="0.35">
      <c r="A10706" s="1705">
        <v>73721</v>
      </c>
      <c r="B10706" s="1706">
        <v>1.32</v>
      </c>
      <c r="C10706" s="89" t="s">
        <v>13164</v>
      </c>
      <c r="E10706" s="1705" t="s">
        <v>12542</v>
      </c>
    </row>
    <row r="10707" spans="1:5" ht="15" customHeight="1" x14ac:dyDescent="0.35">
      <c r="A10707" s="1705">
        <v>73721</v>
      </c>
      <c r="B10707" s="1706">
        <v>1.32</v>
      </c>
      <c r="C10707" s="89" t="s">
        <v>13165</v>
      </c>
      <c r="E10707" s="1705" t="s">
        <v>12542</v>
      </c>
    </row>
    <row r="10708" spans="1:5" ht="15" customHeight="1" x14ac:dyDescent="0.35">
      <c r="A10708" s="1705">
        <v>73721</v>
      </c>
      <c r="B10708" s="1706">
        <v>1.32</v>
      </c>
      <c r="C10708" s="89" t="s">
        <v>13165</v>
      </c>
      <c r="E10708" s="1705" t="s">
        <v>12542</v>
      </c>
    </row>
    <row r="10709" spans="1:5" ht="15" customHeight="1" x14ac:dyDescent="0.35">
      <c r="A10709" s="1705">
        <v>73721</v>
      </c>
      <c r="B10709" s="1706">
        <v>1.32</v>
      </c>
      <c r="C10709" s="89" t="s">
        <v>13165</v>
      </c>
      <c r="E10709" s="1705" t="s">
        <v>12542</v>
      </c>
    </row>
    <row r="10710" spans="1:5" ht="15" customHeight="1" x14ac:dyDescent="0.35">
      <c r="A10710" s="1705">
        <v>73721</v>
      </c>
      <c r="B10710" s="1706">
        <v>1.32</v>
      </c>
      <c r="C10710" s="89" t="s">
        <v>13166</v>
      </c>
      <c r="E10710" s="1705" t="s">
        <v>12542</v>
      </c>
    </row>
    <row r="10711" spans="1:5" ht="15" customHeight="1" x14ac:dyDescent="0.35">
      <c r="A10711" s="1705">
        <v>73721</v>
      </c>
      <c r="B10711" s="1706">
        <v>1.32</v>
      </c>
      <c r="C10711" s="1705" t="s">
        <v>13167</v>
      </c>
      <c r="E10711" s="1705" t="s">
        <v>12542</v>
      </c>
    </row>
    <row r="10712" spans="1:5" ht="15" customHeight="1" x14ac:dyDescent="0.35">
      <c r="A10712" s="1705">
        <v>73721</v>
      </c>
      <c r="B10712" s="1706">
        <v>1.32</v>
      </c>
      <c r="C10712" s="89" t="s">
        <v>13168</v>
      </c>
      <c r="E10712" s="1705" t="s">
        <v>12542</v>
      </c>
    </row>
    <row r="10713" spans="1:5" ht="15" customHeight="1" x14ac:dyDescent="0.35">
      <c r="A10713" s="1705">
        <v>73721</v>
      </c>
      <c r="B10713" s="1706">
        <v>1.32</v>
      </c>
      <c r="C10713" s="89" t="s">
        <v>13169</v>
      </c>
      <c r="E10713" s="1705" t="s">
        <v>12542</v>
      </c>
    </row>
    <row r="10714" spans="1:5" ht="15" customHeight="1" x14ac:dyDescent="0.35">
      <c r="A10714" s="1705">
        <v>73721</v>
      </c>
      <c r="B10714" s="1706">
        <v>1.32</v>
      </c>
      <c r="C10714" s="89" t="s">
        <v>13170</v>
      </c>
      <c r="E10714" s="1705" t="s">
        <v>12542</v>
      </c>
    </row>
    <row r="10715" spans="1:5" ht="15" customHeight="1" x14ac:dyDescent="0.35">
      <c r="A10715" s="1705">
        <v>73721</v>
      </c>
      <c r="B10715" s="1706">
        <v>1.32</v>
      </c>
      <c r="C10715" s="89" t="s">
        <v>13171</v>
      </c>
      <c r="E10715" s="1705" t="s">
        <v>12542</v>
      </c>
    </row>
    <row r="10716" spans="1:5" ht="15" customHeight="1" x14ac:dyDescent="0.35">
      <c r="A10716" s="1705">
        <v>73721</v>
      </c>
      <c r="B10716" s="1706">
        <v>1.32</v>
      </c>
      <c r="C10716" s="89" t="s">
        <v>13172</v>
      </c>
      <c r="E10716" s="1705" t="s">
        <v>12542</v>
      </c>
    </row>
    <row r="10717" spans="1:5" ht="15" customHeight="1" x14ac:dyDescent="0.35">
      <c r="A10717" s="1705">
        <v>73721</v>
      </c>
      <c r="B10717" s="1706">
        <v>1.32</v>
      </c>
      <c r="C10717" s="1705" t="s">
        <v>13173</v>
      </c>
      <c r="E10717" s="1705" t="s">
        <v>12542</v>
      </c>
    </row>
    <row r="10718" spans="1:5" ht="15" customHeight="1" x14ac:dyDescent="0.35">
      <c r="A10718" s="1705">
        <v>73721</v>
      </c>
      <c r="B10718" s="1706">
        <v>1.32</v>
      </c>
      <c r="C10718" s="89" t="s">
        <v>13174</v>
      </c>
      <c r="E10718" s="1705" t="s">
        <v>12542</v>
      </c>
    </row>
    <row r="10719" spans="1:5" ht="15" customHeight="1" x14ac:dyDescent="0.35">
      <c r="A10719" s="1705">
        <v>73721</v>
      </c>
      <c r="B10719" s="1706">
        <v>1.32</v>
      </c>
      <c r="C10719" s="1705" t="s">
        <v>13401</v>
      </c>
      <c r="E10719" s="1705" t="s">
        <v>13383</v>
      </c>
    </row>
    <row r="10720" spans="1:5" ht="15" customHeight="1" x14ac:dyDescent="0.35">
      <c r="A10720" s="1705">
        <v>73721</v>
      </c>
      <c r="B10720" s="1706">
        <v>1.32</v>
      </c>
      <c r="C10720" s="1705" t="s">
        <v>13402</v>
      </c>
      <c r="E10720" s="1705" t="s">
        <v>13383</v>
      </c>
    </row>
    <row r="10721" spans="1:5" ht="15" customHeight="1" x14ac:dyDescent="0.35">
      <c r="A10721" s="1705">
        <v>73721</v>
      </c>
      <c r="B10721" s="1706">
        <v>1.32</v>
      </c>
      <c r="C10721" s="1705" t="s">
        <v>13403</v>
      </c>
      <c r="E10721" s="1705" t="s">
        <v>13383</v>
      </c>
    </row>
    <row r="10722" spans="1:5" ht="15" customHeight="1" x14ac:dyDescent="0.35">
      <c r="A10722" s="1705">
        <v>73721</v>
      </c>
      <c r="B10722" s="1706">
        <v>1.32</v>
      </c>
      <c r="C10722" s="1705" t="s">
        <v>13404</v>
      </c>
      <c r="E10722" s="1705" t="s">
        <v>13383</v>
      </c>
    </row>
    <row r="10723" spans="1:5" ht="15" customHeight="1" x14ac:dyDescent="0.35">
      <c r="A10723" s="1705">
        <v>73721</v>
      </c>
      <c r="B10723" s="1706">
        <v>1.32</v>
      </c>
      <c r="C10723" s="89" t="s">
        <v>13405</v>
      </c>
      <c r="E10723" s="1705" t="s">
        <v>13383</v>
      </c>
    </row>
    <row r="10724" spans="1:5" ht="15" customHeight="1" x14ac:dyDescent="0.35">
      <c r="A10724" s="1705">
        <v>73721</v>
      </c>
      <c r="B10724" s="1706">
        <v>1.32</v>
      </c>
      <c r="C10724" s="100" t="s">
        <v>4078</v>
      </c>
      <c r="E10724" s="1705" t="s">
        <v>13383</v>
      </c>
    </row>
    <row r="10725" spans="1:5" ht="15" customHeight="1" x14ac:dyDescent="0.35">
      <c r="A10725" s="1705">
        <v>73721</v>
      </c>
      <c r="B10725" s="1706">
        <v>1.32</v>
      </c>
      <c r="C10725" s="100" t="s">
        <v>4079</v>
      </c>
      <c r="E10725" s="1705" t="s">
        <v>13383</v>
      </c>
    </row>
    <row r="10726" spans="1:5" ht="15" customHeight="1" x14ac:dyDescent="0.35">
      <c r="A10726" s="1705">
        <v>73721</v>
      </c>
      <c r="B10726" s="1706">
        <v>1.32</v>
      </c>
      <c r="C10726" s="1705" t="s">
        <v>13406</v>
      </c>
      <c r="E10726" s="1705" t="s">
        <v>13383</v>
      </c>
    </row>
    <row r="10727" spans="1:5" ht="15" customHeight="1" x14ac:dyDescent="0.35">
      <c r="A10727" s="1705">
        <v>73721</v>
      </c>
      <c r="B10727" s="1706">
        <v>1.32</v>
      </c>
      <c r="C10727" s="89" t="s">
        <v>13407</v>
      </c>
      <c r="E10727" s="1705" t="s">
        <v>13383</v>
      </c>
    </row>
    <row r="10728" spans="1:5" ht="15" customHeight="1" x14ac:dyDescent="0.35">
      <c r="A10728" s="1705">
        <v>73721</v>
      </c>
      <c r="B10728" s="1706">
        <v>1.32</v>
      </c>
      <c r="C10728" s="89" t="s">
        <v>13407</v>
      </c>
      <c r="E10728" s="1705" t="s">
        <v>13383</v>
      </c>
    </row>
    <row r="10729" spans="1:5" ht="15" customHeight="1" x14ac:dyDescent="0.35">
      <c r="A10729" s="1705">
        <v>73721</v>
      </c>
      <c r="B10729" s="1706">
        <v>1.32</v>
      </c>
      <c r="C10729" s="1705" t="s">
        <v>10</v>
      </c>
      <c r="E10729" s="1705" t="s">
        <v>13383</v>
      </c>
    </row>
    <row r="10730" spans="1:5" ht="15" customHeight="1" x14ac:dyDescent="0.35">
      <c r="A10730" s="1705">
        <v>73721</v>
      </c>
      <c r="B10730" s="1706">
        <v>1.32</v>
      </c>
      <c r="C10730" s="100" t="s">
        <v>10</v>
      </c>
      <c r="E10730" s="1705" t="s">
        <v>13383</v>
      </c>
    </row>
    <row r="10731" spans="1:5" ht="15" customHeight="1" x14ac:dyDescent="0.35">
      <c r="A10731" s="1705">
        <v>73721</v>
      </c>
      <c r="B10731" s="1706">
        <v>1.32</v>
      </c>
      <c r="C10731" s="89" t="s">
        <v>10</v>
      </c>
      <c r="E10731" s="1705" t="s">
        <v>13383</v>
      </c>
    </row>
    <row r="10732" spans="1:5" ht="15" customHeight="1" x14ac:dyDescent="0.35">
      <c r="A10732" s="1705">
        <v>73721</v>
      </c>
      <c r="B10732" s="1706">
        <v>1.32</v>
      </c>
      <c r="C10732" s="100" t="s">
        <v>4080</v>
      </c>
      <c r="E10732" s="1705" t="s">
        <v>13383</v>
      </c>
    </row>
    <row r="10733" spans="1:5" ht="15" customHeight="1" x14ac:dyDescent="0.35">
      <c r="A10733" s="1705">
        <v>73721</v>
      </c>
      <c r="B10733" s="1706">
        <v>1.32</v>
      </c>
      <c r="C10733" s="100" t="s">
        <v>13408</v>
      </c>
      <c r="E10733" s="1705" t="s">
        <v>13383</v>
      </c>
    </row>
    <row r="10734" spans="1:5" ht="15" customHeight="1" x14ac:dyDescent="0.35">
      <c r="A10734" s="1705">
        <v>73721</v>
      </c>
      <c r="B10734" s="1706">
        <v>1.32</v>
      </c>
      <c r="C10734" s="100" t="s">
        <v>4081</v>
      </c>
      <c r="E10734" s="1705" t="s">
        <v>13383</v>
      </c>
    </row>
    <row r="10735" spans="1:5" ht="15" customHeight="1" x14ac:dyDescent="0.35">
      <c r="A10735" s="1705">
        <v>73721</v>
      </c>
      <c r="B10735" s="1706">
        <v>1.32</v>
      </c>
      <c r="C10735" s="100" t="s">
        <v>4082</v>
      </c>
      <c r="E10735" s="1705" t="s">
        <v>13383</v>
      </c>
    </row>
    <row r="10736" spans="1:5" ht="15" customHeight="1" x14ac:dyDescent="0.35">
      <c r="A10736" s="1705">
        <v>73721</v>
      </c>
      <c r="B10736" s="1706">
        <v>1.32</v>
      </c>
      <c r="C10736" s="100" t="s">
        <v>4083</v>
      </c>
      <c r="E10736" s="1705" t="s">
        <v>13383</v>
      </c>
    </row>
    <row r="10737" spans="1:5" ht="15" customHeight="1" x14ac:dyDescent="0.35">
      <c r="A10737" s="1705">
        <v>73721</v>
      </c>
      <c r="B10737" s="1706">
        <v>1.32</v>
      </c>
      <c r="C10737" s="100" t="s">
        <v>4084</v>
      </c>
      <c r="E10737" s="1705" t="s">
        <v>13383</v>
      </c>
    </row>
    <row r="10738" spans="1:5" ht="15" customHeight="1" x14ac:dyDescent="0.35">
      <c r="A10738" s="1705">
        <v>73721</v>
      </c>
      <c r="B10738" s="1706">
        <v>1.32</v>
      </c>
      <c r="C10738" s="1705" t="s">
        <v>13461</v>
      </c>
      <c r="E10738" s="1705" t="s">
        <v>13430</v>
      </c>
    </row>
    <row r="10739" spans="1:5" ht="15" customHeight="1" x14ac:dyDescent="0.35">
      <c r="A10739" s="1705">
        <v>73721</v>
      </c>
      <c r="B10739" s="1706">
        <v>1.32</v>
      </c>
      <c r="C10739" s="1705" t="s">
        <v>13462</v>
      </c>
      <c r="E10739" s="1705" t="s">
        <v>13430</v>
      </c>
    </row>
    <row r="10740" spans="1:5" ht="15" customHeight="1" x14ac:dyDescent="0.35">
      <c r="A10740" s="1705">
        <v>73721</v>
      </c>
      <c r="B10740" s="1706">
        <v>1.32</v>
      </c>
      <c r="C10740" s="1705" t="s">
        <v>13463</v>
      </c>
      <c r="E10740" s="1705" t="s">
        <v>13430</v>
      </c>
    </row>
    <row r="10741" spans="1:5" ht="15" customHeight="1" x14ac:dyDescent="0.35">
      <c r="A10741" s="1705">
        <v>73721</v>
      </c>
      <c r="B10741" s="1706">
        <v>1.32</v>
      </c>
      <c r="C10741" s="1705" t="s">
        <v>13464</v>
      </c>
      <c r="E10741" s="1705" t="s">
        <v>13430</v>
      </c>
    </row>
    <row r="10742" spans="1:5" ht="15" customHeight="1" x14ac:dyDescent="0.35">
      <c r="A10742" s="1705">
        <v>73721</v>
      </c>
      <c r="B10742" s="1706">
        <v>1.32</v>
      </c>
      <c r="C10742" s="1705" t="s">
        <v>13465</v>
      </c>
      <c r="E10742" s="1705" t="s">
        <v>13430</v>
      </c>
    </row>
    <row r="10743" spans="1:5" ht="15" customHeight="1" x14ac:dyDescent="0.35">
      <c r="A10743" s="1705">
        <v>73721</v>
      </c>
      <c r="B10743" s="1706">
        <v>1.32</v>
      </c>
      <c r="C10743" s="1705" t="s">
        <v>13466</v>
      </c>
      <c r="E10743" s="1705" t="s">
        <v>13430</v>
      </c>
    </row>
    <row r="10744" spans="1:5" ht="15" customHeight="1" x14ac:dyDescent="0.35">
      <c r="A10744" s="1705">
        <v>73721</v>
      </c>
      <c r="B10744" s="1706">
        <v>1.32</v>
      </c>
      <c r="C10744" s="89" t="s">
        <v>13540</v>
      </c>
      <c r="E10744" s="1705" t="s">
        <v>13430</v>
      </c>
    </row>
    <row r="10745" spans="1:5" ht="15" customHeight="1" x14ac:dyDescent="0.35">
      <c r="A10745" s="1705">
        <v>73721</v>
      </c>
      <c r="B10745" s="1706">
        <v>1.32</v>
      </c>
      <c r="C10745" s="89" t="s">
        <v>13541</v>
      </c>
      <c r="E10745" s="1705" t="s">
        <v>13430</v>
      </c>
    </row>
    <row r="10746" spans="1:5" ht="15" customHeight="1" x14ac:dyDescent="0.35">
      <c r="A10746" s="1705">
        <v>73721</v>
      </c>
      <c r="B10746" s="1706">
        <v>1.32</v>
      </c>
      <c r="C10746" s="89" t="s">
        <v>13542</v>
      </c>
      <c r="E10746" s="1705" t="s">
        <v>13430</v>
      </c>
    </row>
    <row r="10747" spans="1:5" ht="15" customHeight="1" x14ac:dyDescent="0.35">
      <c r="A10747" s="1705">
        <v>73721</v>
      </c>
      <c r="B10747" s="1706">
        <v>1.32</v>
      </c>
      <c r="C10747" s="89" t="s">
        <v>13543</v>
      </c>
      <c r="E10747" s="1705" t="s">
        <v>13430</v>
      </c>
    </row>
    <row r="10748" spans="1:5" ht="15" customHeight="1" x14ac:dyDescent="0.35">
      <c r="A10748" s="1705">
        <v>73721</v>
      </c>
      <c r="B10748" s="1706">
        <v>1.32</v>
      </c>
      <c r="C10748" s="89" t="s">
        <v>13544</v>
      </c>
      <c r="E10748" s="1705" t="s">
        <v>13430</v>
      </c>
    </row>
    <row r="10749" spans="1:5" ht="15" customHeight="1" x14ac:dyDescent="0.35">
      <c r="A10749" s="1705">
        <v>73721</v>
      </c>
      <c r="B10749" s="1706">
        <v>1.32</v>
      </c>
      <c r="C10749" s="89" t="s">
        <v>13545</v>
      </c>
      <c r="E10749" s="1705" t="s">
        <v>13430</v>
      </c>
    </row>
    <row r="10750" spans="1:5" ht="15" customHeight="1" x14ac:dyDescent="0.35">
      <c r="A10750" s="1705">
        <v>73721</v>
      </c>
      <c r="B10750" s="1706">
        <v>1.32</v>
      </c>
      <c r="C10750" s="89" t="s">
        <v>13799</v>
      </c>
      <c r="E10750" s="1705" t="s">
        <v>13580</v>
      </c>
    </row>
    <row r="10751" spans="1:5" ht="15" customHeight="1" x14ac:dyDescent="0.35">
      <c r="A10751" s="1705">
        <v>73721</v>
      </c>
      <c r="B10751" s="1706">
        <v>1.32</v>
      </c>
      <c r="C10751" s="89" t="s">
        <v>13800</v>
      </c>
      <c r="E10751" s="1705" t="s">
        <v>13580</v>
      </c>
    </row>
    <row r="10752" spans="1:5" ht="15" customHeight="1" x14ac:dyDescent="0.35">
      <c r="A10752" s="1705">
        <v>73721</v>
      </c>
      <c r="B10752" s="1706">
        <v>1.32</v>
      </c>
      <c r="C10752" s="89" t="s">
        <v>13801</v>
      </c>
      <c r="E10752" s="1705" t="s">
        <v>13580</v>
      </c>
    </row>
    <row r="10753" spans="1:5" ht="15" customHeight="1" x14ac:dyDescent="0.35">
      <c r="A10753" s="1705">
        <v>73721</v>
      </c>
      <c r="B10753" s="1706">
        <v>1.32</v>
      </c>
      <c r="C10753" s="89" t="s">
        <v>13802</v>
      </c>
      <c r="E10753" s="1705" t="s">
        <v>13580</v>
      </c>
    </row>
    <row r="10754" spans="1:5" ht="15" customHeight="1" x14ac:dyDescent="0.35">
      <c r="A10754" s="1705">
        <v>73721</v>
      </c>
      <c r="B10754" s="1706">
        <v>1.32</v>
      </c>
      <c r="C10754" s="89" t="s">
        <v>13803</v>
      </c>
      <c r="E10754" s="1705" t="s">
        <v>13580</v>
      </c>
    </row>
    <row r="10755" spans="1:5" ht="15" customHeight="1" x14ac:dyDescent="0.35">
      <c r="A10755" s="1705">
        <v>73721</v>
      </c>
      <c r="B10755" s="1706">
        <v>1.32</v>
      </c>
      <c r="C10755" s="89" t="s">
        <v>13804</v>
      </c>
      <c r="E10755" s="1705" t="s">
        <v>13580</v>
      </c>
    </row>
    <row r="10756" spans="1:5" ht="15" customHeight="1" x14ac:dyDescent="0.35">
      <c r="A10756" s="1705">
        <v>73721</v>
      </c>
      <c r="B10756" s="1706">
        <v>1.32</v>
      </c>
      <c r="C10756" s="1705" t="s">
        <v>14175</v>
      </c>
    </row>
    <row r="10757" spans="1:5" ht="15" customHeight="1" x14ac:dyDescent="0.35">
      <c r="A10757" s="1705">
        <v>73722</v>
      </c>
      <c r="B10757" s="1706">
        <v>1.58</v>
      </c>
      <c r="C10757" s="100" t="s">
        <v>1202</v>
      </c>
      <c r="E10757" s="1705" t="s">
        <v>879</v>
      </c>
    </row>
    <row r="10758" spans="1:5" ht="15" customHeight="1" x14ac:dyDescent="0.35">
      <c r="A10758" s="1705">
        <v>73722</v>
      </c>
      <c r="B10758" s="1706">
        <v>1.58</v>
      </c>
      <c r="C10758" s="100" t="s">
        <v>1203</v>
      </c>
      <c r="E10758" s="1705" t="s">
        <v>879</v>
      </c>
    </row>
    <row r="10759" spans="1:5" ht="15" customHeight="1" x14ac:dyDescent="0.35">
      <c r="A10759" s="1705">
        <v>73722</v>
      </c>
      <c r="B10759" s="1706">
        <v>1.58</v>
      </c>
      <c r="C10759" s="100" t="s">
        <v>2109</v>
      </c>
      <c r="E10759" s="1705" t="s">
        <v>1755</v>
      </c>
    </row>
    <row r="10760" spans="1:5" ht="15" customHeight="1" x14ac:dyDescent="0.35">
      <c r="A10760" s="1705">
        <v>73722</v>
      </c>
      <c r="B10760" s="1706">
        <v>1.58</v>
      </c>
      <c r="C10760" s="100" t="s">
        <v>2110</v>
      </c>
      <c r="E10760" s="1705" t="s">
        <v>1755</v>
      </c>
    </row>
    <row r="10761" spans="1:5" ht="15" customHeight="1" x14ac:dyDescent="0.35">
      <c r="A10761" s="1705">
        <v>73722</v>
      </c>
      <c r="B10761" s="1706">
        <v>1.58</v>
      </c>
      <c r="C10761" s="100" t="s">
        <v>2111</v>
      </c>
      <c r="E10761" s="1705" t="s">
        <v>1755</v>
      </c>
    </row>
    <row r="10762" spans="1:5" ht="15" customHeight="1" x14ac:dyDescent="0.35">
      <c r="A10762" s="1705">
        <v>73722</v>
      </c>
      <c r="B10762" s="1706">
        <v>1.58</v>
      </c>
      <c r="C10762" s="100" t="s">
        <v>2112</v>
      </c>
      <c r="E10762" s="1705" t="s">
        <v>1755</v>
      </c>
    </row>
    <row r="10763" spans="1:5" ht="15" customHeight="1" x14ac:dyDescent="0.35">
      <c r="A10763" s="1705">
        <v>73722</v>
      </c>
      <c r="B10763" s="1706">
        <v>1.58</v>
      </c>
      <c r="C10763" s="100" t="s">
        <v>2113</v>
      </c>
      <c r="E10763" s="1705" t="s">
        <v>1755</v>
      </c>
    </row>
    <row r="10764" spans="1:5" ht="15" customHeight="1" x14ac:dyDescent="0.35">
      <c r="A10764" s="1705">
        <v>73722</v>
      </c>
      <c r="B10764" s="1706">
        <v>1.58</v>
      </c>
      <c r="C10764" s="100" t="s">
        <v>2114</v>
      </c>
      <c r="E10764" s="1705" t="s">
        <v>1755</v>
      </c>
    </row>
    <row r="10765" spans="1:5" ht="15" customHeight="1" x14ac:dyDescent="0.35">
      <c r="A10765" s="1705">
        <v>73722</v>
      </c>
      <c r="B10765" s="1706">
        <v>1.58</v>
      </c>
      <c r="C10765" s="100" t="s">
        <v>2574</v>
      </c>
      <c r="E10765" s="1705" t="s">
        <v>2237</v>
      </c>
    </row>
    <row r="10766" spans="1:5" ht="15" customHeight="1" x14ac:dyDescent="0.35">
      <c r="A10766" s="1705">
        <v>73722</v>
      </c>
      <c r="B10766" s="1706">
        <v>1.58</v>
      </c>
      <c r="C10766" s="100" t="s">
        <v>2575</v>
      </c>
      <c r="E10766" s="1705" t="s">
        <v>2237</v>
      </c>
    </row>
    <row r="10767" spans="1:5" ht="15" customHeight="1" x14ac:dyDescent="0.35">
      <c r="A10767" s="1705">
        <v>73722</v>
      </c>
      <c r="B10767" s="1706">
        <v>1.58</v>
      </c>
      <c r="C10767" s="100" t="s">
        <v>2576</v>
      </c>
      <c r="E10767" s="1705" t="s">
        <v>2237</v>
      </c>
    </row>
    <row r="10768" spans="1:5" ht="15" customHeight="1" x14ac:dyDescent="0.35">
      <c r="A10768" s="1705">
        <v>73722</v>
      </c>
      <c r="B10768" s="1706">
        <v>1.58</v>
      </c>
      <c r="C10768" s="100" t="s">
        <v>2577</v>
      </c>
      <c r="E10768" s="1705" t="s">
        <v>2237</v>
      </c>
    </row>
    <row r="10769" spans="1:9" ht="15" customHeight="1" x14ac:dyDescent="0.35">
      <c r="A10769" s="1705">
        <v>73722</v>
      </c>
      <c r="B10769" s="1706">
        <v>1.58</v>
      </c>
      <c r="C10769" s="100" t="s">
        <v>2578</v>
      </c>
      <c r="E10769" s="1705" t="s">
        <v>2237</v>
      </c>
      <c r="F10769" s="100"/>
      <c r="I10769" s="100"/>
    </row>
    <row r="10770" spans="1:9" ht="15" customHeight="1" x14ac:dyDescent="0.35">
      <c r="A10770" s="1705">
        <v>73722</v>
      </c>
      <c r="B10770" s="1706">
        <v>1.58</v>
      </c>
      <c r="C10770" s="100" t="s">
        <v>2579</v>
      </c>
      <c r="E10770" s="1705" t="s">
        <v>2237</v>
      </c>
    </row>
    <row r="10771" spans="1:9" ht="15" customHeight="1" x14ac:dyDescent="0.35">
      <c r="A10771" s="1705">
        <v>73722</v>
      </c>
      <c r="B10771" s="1706">
        <v>1.58</v>
      </c>
      <c r="C10771" s="100" t="s">
        <v>3609</v>
      </c>
      <c r="E10771" s="1705" t="s">
        <v>2994</v>
      </c>
    </row>
    <row r="10772" spans="1:9" ht="15" customHeight="1" x14ac:dyDescent="0.35">
      <c r="A10772" s="1705">
        <v>73722</v>
      </c>
      <c r="B10772" s="1706">
        <v>1.58</v>
      </c>
      <c r="C10772" s="100" t="s">
        <v>3610</v>
      </c>
      <c r="E10772" s="1705" t="s">
        <v>2994</v>
      </c>
    </row>
    <row r="10773" spans="1:9" ht="15" customHeight="1" x14ac:dyDescent="0.35">
      <c r="A10773" s="1705">
        <v>73722</v>
      </c>
      <c r="B10773" s="1706">
        <v>1.58</v>
      </c>
      <c r="C10773" s="100" t="s">
        <v>3611</v>
      </c>
      <c r="E10773" s="1705" t="s">
        <v>2994</v>
      </c>
    </row>
    <row r="10774" spans="1:9" ht="15" customHeight="1" x14ac:dyDescent="0.35">
      <c r="A10774" s="1705">
        <v>73722</v>
      </c>
      <c r="B10774" s="1706">
        <v>1.58</v>
      </c>
      <c r="C10774" s="100" t="s">
        <v>3612</v>
      </c>
      <c r="E10774" s="1705" t="s">
        <v>2994</v>
      </c>
    </row>
    <row r="10775" spans="1:9" x14ac:dyDescent="0.35">
      <c r="A10775" s="1705">
        <v>73722</v>
      </c>
      <c r="B10775" s="1706">
        <v>1.58</v>
      </c>
      <c r="C10775" s="100" t="s">
        <v>3613</v>
      </c>
      <c r="E10775" s="1705" t="s">
        <v>2994</v>
      </c>
    </row>
    <row r="10776" spans="1:9" ht="15" customHeight="1" x14ac:dyDescent="0.35">
      <c r="A10776" s="1705">
        <v>73722</v>
      </c>
      <c r="B10776" s="1706">
        <v>1.58</v>
      </c>
      <c r="C10776" s="100" t="s">
        <v>3614</v>
      </c>
      <c r="E10776" s="1705" t="s">
        <v>2994</v>
      </c>
    </row>
    <row r="10777" spans="1:9" ht="15" customHeight="1" x14ac:dyDescent="0.35">
      <c r="A10777" s="1705">
        <v>73722</v>
      </c>
      <c r="B10777" s="1706">
        <v>1.58</v>
      </c>
      <c r="C10777" s="100" t="s">
        <v>3615</v>
      </c>
      <c r="E10777" s="1705" t="s">
        <v>2994</v>
      </c>
    </row>
    <row r="10778" spans="1:9" ht="15" customHeight="1" x14ac:dyDescent="0.35">
      <c r="A10778" s="1705">
        <v>73722</v>
      </c>
      <c r="B10778" s="1706">
        <v>1.58</v>
      </c>
      <c r="C10778" s="100" t="s">
        <v>4545</v>
      </c>
      <c r="E10778" s="1705" t="s">
        <v>4266</v>
      </c>
    </row>
    <row r="10779" spans="1:9" ht="15" customHeight="1" x14ac:dyDescent="0.35">
      <c r="A10779" s="1705">
        <v>73722</v>
      </c>
      <c r="B10779" s="1706">
        <v>1.58</v>
      </c>
      <c r="C10779" s="100" t="s">
        <v>4546</v>
      </c>
      <c r="E10779" s="1705" t="s">
        <v>4266</v>
      </c>
      <c r="F10779" s="100"/>
      <c r="I10779" s="100"/>
    </row>
    <row r="10780" spans="1:9" ht="15" customHeight="1" x14ac:dyDescent="0.35">
      <c r="A10780" s="1705">
        <v>73722</v>
      </c>
      <c r="B10780" s="1706">
        <v>1.58</v>
      </c>
      <c r="C10780" s="100" t="s">
        <v>5400</v>
      </c>
      <c r="E10780" s="100" t="s">
        <v>5155</v>
      </c>
    </row>
    <row r="10781" spans="1:9" ht="15" customHeight="1" x14ac:dyDescent="0.35">
      <c r="A10781" s="1705">
        <v>73722</v>
      </c>
      <c r="B10781" s="1706">
        <v>1.58</v>
      </c>
      <c r="C10781" s="100" t="s">
        <v>5401</v>
      </c>
      <c r="E10781" s="100" t="s">
        <v>5155</v>
      </c>
    </row>
    <row r="10782" spans="1:9" ht="15" customHeight="1" x14ac:dyDescent="0.35">
      <c r="A10782" s="1705">
        <v>73722</v>
      </c>
      <c r="B10782" s="1706">
        <v>1.58</v>
      </c>
      <c r="C10782" s="100" t="s">
        <v>6438</v>
      </c>
      <c r="E10782" s="100" t="s">
        <v>6110</v>
      </c>
    </row>
    <row r="10783" spans="1:9" ht="15" customHeight="1" x14ac:dyDescent="0.35">
      <c r="A10783" s="1705">
        <v>73722</v>
      </c>
      <c r="B10783" s="1706">
        <v>1.58</v>
      </c>
      <c r="C10783" s="100" t="s">
        <v>6439</v>
      </c>
      <c r="E10783" s="100" t="s">
        <v>6110</v>
      </c>
    </row>
    <row r="10784" spans="1:9" ht="15" customHeight="1" x14ac:dyDescent="0.35">
      <c r="A10784" s="1705">
        <v>73722</v>
      </c>
      <c r="B10784" s="1706">
        <v>1.58</v>
      </c>
      <c r="C10784" s="100" t="s">
        <v>6698</v>
      </c>
      <c r="E10784" s="1705" t="s">
        <v>6556</v>
      </c>
    </row>
    <row r="10785" spans="1:5" ht="15" customHeight="1" x14ac:dyDescent="0.35">
      <c r="A10785" s="1705">
        <v>73722</v>
      </c>
      <c r="B10785" s="1706">
        <v>1.58</v>
      </c>
      <c r="C10785" s="100" t="s">
        <v>6699</v>
      </c>
      <c r="E10785" s="1705" t="s">
        <v>6556</v>
      </c>
    </row>
    <row r="10786" spans="1:5" ht="15" customHeight="1" x14ac:dyDescent="0.35">
      <c r="A10786" s="1705">
        <v>73722</v>
      </c>
      <c r="B10786" s="1706">
        <v>1.58</v>
      </c>
      <c r="C10786" s="100" t="s">
        <v>6878</v>
      </c>
      <c r="E10786" s="1705" t="s">
        <v>6737</v>
      </c>
    </row>
    <row r="10787" spans="1:5" ht="15" customHeight="1" x14ac:dyDescent="0.35">
      <c r="A10787" s="1705">
        <v>73722</v>
      </c>
      <c r="B10787" s="1706">
        <v>1.58</v>
      </c>
      <c r="C10787" s="100" t="s">
        <v>6879</v>
      </c>
      <c r="E10787" s="1705" t="s">
        <v>6737</v>
      </c>
    </row>
    <row r="10788" spans="1:5" ht="15" customHeight="1" x14ac:dyDescent="0.35">
      <c r="A10788" s="1705">
        <v>73722</v>
      </c>
      <c r="B10788" s="1706">
        <v>1.58</v>
      </c>
      <c r="C10788" s="100" t="s">
        <v>6880</v>
      </c>
      <c r="E10788" s="1705" t="s">
        <v>6737</v>
      </c>
    </row>
    <row r="10789" spans="1:5" ht="15" customHeight="1" x14ac:dyDescent="0.35">
      <c r="A10789" s="1705">
        <v>73722</v>
      </c>
      <c r="B10789" s="1706">
        <v>1.58</v>
      </c>
      <c r="C10789" s="100" t="s">
        <v>6881</v>
      </c>
      <c r="E10789" s="1705" t="s">
        <v>6737</v>
      </c>
    </row>
    <row r="10790" spans="1:5" ht="15" customHeight="1" x14ac:dyDescent="0.35">
      <c r="A10790" s="1705">
        <v>73722</v>
      </c>
      <c r="B10790" s="1706">
        <v>1.58</v>
      </c>
      <c r="C10790" s="100" t="s">
        <v>6882</v>
      </c>
      <c r="E10790" s="1705" t="s">
        <v>6737</v>
      </c>
    </row>
    <row r="10791" spans="1:5" ht="15" customHeight="1" x14ac:dyDescent="0.35">
      <c r="A10791" s="1705">
        <v>73722</v>
      </c>
      <c r="B10791" s="1706">
        <v>1.58</v>
      </c>
      <c r="C10791" s="100" t="s">
        <v>6883</v>
      </c>
      <c r="E10791" s="1705" t="s">
        <v>6737</v>
      </c>
    </row>
    <row r="10792" spans="1:5" ht="15" customHeight="1" x14ac:dyDescent="0.35">
      <c r="A10792" s="1705">
        <v>73722</v>
      </c>
      <c r="B10792" s="1706">
        <v>1.58</v>
      </c>
      <c r="C10792" s="100" t="s">
        <v>6884</v>
      </c>
      <c r="E10792" s="1705" t="s">
        <v>6737</v>
      </c>
    </row>
    <row r="10793" spans="1:5" ht="15" customHeight="1" x14ac:dyDescent="0.35">
      <c r="A10793" s="1705">
        <v>73722</v>
      </c>
      <c r="B10793" s="1706">
        <v>1.58</v>
      </c>
      <c r="C10793" s="100" t="s">
        <v>6885</v>
      </c>
      <c r="E10793" s="1705" t="s">
        <v>6737</v>
      </c>
    </row>
    <row r="10794" spans="1:5" ht="15" customHeight="1" x14ac:dyDescent="0.35">
      <c r="A10794" s="1705">
        <v>73722</v>
      </c>
      <c r="B10794" s="1706">
        <v>1.58</v>
      </c>
      <c r="C10794" s="100" t="s">
        <v>6878</v>
      </c>
      <c r="E10794" s="1705" t="s">
        <v>7428</v>
      </c>
    </row>
    <row r="10795" spans="1:5" ht="15" customHeight="1" x14ac:dyDescent="0.35">
      <c r="A10795" s="1705">
        <v>73722</v>
      </c>
      <c r="B10795" s="1706">
        <v>1.58</v>
      </c>
      <c r="C10795" s="100" t="s">
        <v>6879</v>
      </c>
      <c r="E10795" s="1705" t="s">
        <v>7428</v>
      </c>
    </row>
    <row r="10796" spans="1:5" ht="15" customHeight="1" x14ac:dyDescent="0.35">
      <c r="A10796" s="1705">
        <v>73722</v>
      </c>
      <c r="B10796" s="1706">
        <v>1.58</v>
      </c>
      <c r="C10796" s="100" t="s">
        <v>7842</v>
      </c>
      <c r="E10796" s="1705" t="s">
        <v>7428</v>
      </c>
    </row>
    <row r="10797" spans="1:5" ht="15" customHeight="1" x14ac:dyDescent="0.35">
      <c r="A10797" s="1705">
        <v>73722</v>
      </c>
      <c r="B10797" s="1706">
        <v>1.58</v>
      </c>
      <c r="C10797" s="100" t="s">
        <v>6880</v>
      </c>
      <c r="E10797" s="1705" t="s">
        <v>7428</v>
      </c>
    </row>
    <row r="10798" spans="1:5" ht="15" customHeight="1" x14ac:dyDescent="0.35">
      <c r="A10798" s="1705">
        <v>73722</v>
      </c>
      <c r="B10798" s="1706">
        <v>1.58</v>
      </c>
      <c r="C10798" s="100" t="s">
        <v>6882</v>
      </c>
      <c r="E10798" s="1705" t="s">
        <v>7428</v>
      </c>
    </row>
    <row r="10799" spans="1:5" ht="15" customHeight="1" x14ac:dyDescent="0.35">
      <c r="A10799" s="1705">
        <v>73722</v>
      </c>
      <c r="B10799" s="1706">
        <v>1.58</v>
      </c>
      <c r="C10799" s="100" t="s">
        <v>6883</v>
      </c>
      <c r="E10799" s="1705" t="s">
        <v>7428</v>
      </c>
    </row>
    <row r="10800" spans="1:5" ht="15" customHeight="1" x14ac:dyDescent="0.35">
      <c r="A10800" s="1705">
        <v>73722</v>
      </c>
      <c r="B10800" s="1706">
        <v>1.58</v>
      </c>
      <c r="C10800" s="100" t="s">
        <v>7843</v>
      </c>
      <c r="E10800" s="1705" t="s">
        <v>7428</v>
      </c>
    </row>
    <row r="10801" spans="1:9" ht="15" customHeight="1" x14ac:dyDescent="0.35">
      <c r="A10801" s="1705">
        <v>73722</v>
      </c>
      <c r="B10801" s="1706">
        <v>1.58</v>
      </c>
      <c r="C10801" s="100" t="s">
        <v>6884</v>
      </c>
      <c r="E10801" s="1705" t="s">
        <v>7428</v>
      </c>
    </row>
    <row r="10802" spans="1:9" ht="15" customHeight="1" x14ac:dyDescent="0.35">
      <c r="A10802" s="1705">
        <v>73722</v>
      </c>
      <c r="B10802" s="1706">
        <v>1.58</v>
      </c>
      <c r="C10802" s="100" t="s">
        <v>9041</v>
      </c>
      <c r="E10802" s="1705" t="s">
        <v>8689</v>
      </c>
    </row>
    <row r="10803" spans="1:9" ht="15" customHeight="1" x14ac:dyDescent="0.35">
      <c r="A10803" s="1705">
        <v>73722</v>
      </c>
      <c r="B10803" s="1706">
        <v>1.58</v>
      </c>
      <c r="C10803" s="100" t="s">
        <v>9042</v>
      </c>
      <c r="E10803" s="1705" t="s">
        <v>8689</v>
      </c>
    </row>
    <row r="10804" spans="1:9" ht="15" customHeight="1" x14ac:dyDescent="0.35">
      <c r="A10804" s="1705">
        <v>73722</v>
      </c>
      <c r="B10804" s="1706">
        <v>1.58</v>
      </c>
      <c r="C10804" s="100" t="s">
        <v>9498</v>
      </c>
      <c r="E10804" s="1738" t="s">
        <v>9126</v>
      </c>
    </row>
    <row r="10805" spans="1:9" ht="15" customHeight="1" x14ac:dyDescent="0.35">
      <c r="A10805" s="1705">
        <v>73722</v>
      </c>
      <c r="B10805" s="1706">
        <v>1.58</v>
      </c>
      <c r="C10805" s="100" t="s">
        <v>9499</v>
      </c>
      <c r="E10805" s="1738" t="s">
        <v>9126</v>
      </c>
    </row>
    <row r="10806" spans="1:9" ht="15" customHeight="1" x14ac:dyDescent="0.35">
      <c r="A10806" s="1705">
        <v>73722</v>
      </c>
      <c r="B10806" s="1706">
        <v>1.58</v>
      </c>
      <c r="C10806" s="100" t="s">
        <v>9500</v>
      </c>
      <c r="E10806" s="1738" t="s">
        <v>9126</v>
      </c>
    </row>
    <row r="10807" spans="1:9" ht="15" customHeight="1" x14ac:dyDescent="0.35">
      <c r="A10807" s="1705">
        <v>73722</v>
      </c>
      <c r="B10807" s="1706">
        <v>1.58</v>
      </c>
      <c r="C10807" s="100" t="s">
        <v>9501</v>
      </c>
      <c r="E10807" s="1738" t="s">
        <v>9126</v>
      </c>
      <c r="F10807" s="100"/>
      <c r="I10807" s="100"/>
    </row>
    <row r="10808" spans="1:9" ht="15" customHeight="1" x14ac:dyDescent="0.35">
      <c r="A10808" s="1705">
        <v>73722</v>
      </c>
      <c r="B10808" s="1706">
        <v>1.58</v>
      </c>
      <c r="C10808" s="100" t="s">
        <v>9502</v>
      </c>
      <c r="E10808" s="1738" t="s">
        <v>9126</v>
      </c>
    </row>
    <row r="10809" spans="1:9" ht="15" customHeight="1" x14ac:dyDescent="0.35">
      <c r="A10809" s="1705">
        <v>73722</v>
      </c>
      <c r="B10809" s="1706">
        <v>1.58</v>
      </c>
      <c r="C10809" s="100" t="s">
        <v>9503</v>
      </c>
      <c r="E10809" s="1738" t="s">
        <v>9126</v>
      </c>
    </row>
    <row r="10810" spans="1:9" ht="15" customHeight="1" x14ac:dyDescent="0.35">
      <c r="A10810" s="1705">
        <v>73722</v>
      </c>
      <c r="B10810" s="1706">
        <v>1.58</v>
      </c>
      <c r="C10810" s="100" t="s">
        <v>10139</v>
      </c>
      <c r="E10810" s="1705" t="s">
        <v>9583</v>
      </c>
    </row>
    <row r="10811" spans="1:9" ht="15" customHeight="1" x14ac:dyDescent="0.35">
      <c r="A10811" s="1705">
        <v>73722</v>
      </c>
      <c r="B10811" s="1706">
        <v>1.58</v>
      </c>
      <c r="C10811" s="100" t="s">
        <v>10140</v>
      </c>
      <c r="E10811" s="1705" t="s">
        <v>9583</v>
      </c>
    </row>
    <row r="10812" spans="1:9" ht="15" customHeight="1" x14ac:dyDescent="0.35">
      <c r="A10812" s="1705">
        <v>73722</v>
      </c>
      <c r="B10812" s="1706">
        <v>1.58</v>
      </c>
      <c r="C10812" s="100" t="s">
        <v>10141</v>
      </c>
      <c r="E10812" s="1705" t="s">
        <v>9583</v>
      </c>
    </row>
    <row r="10813" spans="1:9" ht="15" customHeight="1" x14ac:dyDescent="0.35">
      <c r="A10813" s="1705">
        <v>73722</v>
      </c>
      <c r="B10813" s="1706">
        <v>1.58</v>
      </c>
      <c r="C10813" s="100" t="s">
        <v>10142</v>
      </c>
      <c r="E10813" s="1705" t="s">
        <v>9583</v>
      </c>
    </row>
    <row r="10814" spans="1:9" ht="15" customHeight="1" x14ac:dyDescent="0.35">
      <c r="A10814" s="1705">
        <v>73722</v>
      </c>
      <c r="B10814" s="1706">
        <v>1.58</v>
      </c>
      <c r="C10814" s="100" t="s">
        <v>10143</v>
      </c>
      <c r="E10814" s="1705" t="s">
        <v>9583</v>
      </c>
    </row>
    <row r="10815" spans="1:9" ht="15" customHeight="1" x14ac:dyDescent="0.35">
      <c r="A10815" s="1705">
        <v>73722</v>
      </c>
      <c r="B10815" s="1706">
        <v>1.58</v>
      </c>
      <c r="C10815" s="100" t="s">
        <v>10144</v>
      </c>
      <c r="E10815" s="1705" t="s">
        <v>9583</v>
      </c>
    </row>
    <row r="10816" spans="1:9" ht="15" customHeight="1" x14ac:dyDescent="0.35">
      <c r="A10816" s="1705">
        <v>73722</v>
      </c>
      <c r="B10816" s="1706">
        <v>1.58</v>
      </c>
      <c r="C10816" s="100" t="s">
        <v>10145</v>
      </c>
      <c r="E10816" s="1705" t="s">
        <v>9583</v>
      </c>
    </row>
    <row r="10817" spans="1:13" ht="15" customHeight="1" x14ac:dyDescent="0.35">
      <c r="A10817" s="1705">
        <v>73722</v>
      </c>
      <c r="B10817" s="1706">
        <v>1.58</v>
      </c>
      <c r="C10817" s="100" t="s">
        <v>10146</v>
      </c>
      <c r="E10817" s="1705" t="s">
        <v>9583</v>
      </c>
    </row>
    <row r="10818" spans="1:13" ht="15" customHeight="1" x14ac:dyDescent="0.35">
      <c r="A10818" s="1705">
        <v>73722</v>
      </c>
      <c r="B10818" s="1706">
        <v>1.58</v>
      </c>
      <c r="C10818" s="100" t="s">
        <v>10147</v>
      </c>
      <c r="E10818" s="1705" t="s">
        <v>9583</v>
      </c>
    </row>
    <row r="10819" spans="1:13" ht="15" customHeight="1" x14ac:dyDescent="0.35">
      <c r="A10819" s="1705">
        <v>73722</v>
      </c>
      <c r="B10819" s="1706">
        <v>1.58</v>
      </c>
      <c r="C10819" s="100" t="s">
        <v>10148</v>
      </c>
      <c r="E10819" s="1705" t="s">
        <v>9583</v>
      </c>
    </row>
    <row r="10820" spans="1:13" ht="15" customHeight="1" x14ac:dyDescent="0.35">
      <c r="A10820" s="1705">
        <v>73722</v>
      </c>
      <c r="B10820" s="1706">
        <v>1.58</v>
      </c>
      <c r="C10820" s="100" t="s">
        <v>12417</v>
      </c>
      <c r="E10820" s="100" t="s">
        <v>12088</v>
      </c>
    </row>
    <row r="10821" spans="1:13" ht="15" customHeight="1" x14ac:dyDescent="0.35">
      <c r="A10821" s="1705">
        <v>73722</v>
      </c>
      <c r="B10821" s="1706">
        <v>1.58</v>
      </c>
      <c r="C10821" s="100" t="s">
        <v>12418</v>
      </c>
      <c r="E10821" s="100" t="s">
        <v>12088</v>
      </c>
    </row>
    <row r="10822" spans="1:13" ht="15" customHeight="1" x14ac:dyDescent="0.35">
      <c r="A10822" s="1705">
        <v>73722</v>
      </c>
      <c r="B10822" s="1706">
        <v>1.58</v>
      </c>
      <c r="C10822" s="100" t="s">
        <v>12419</v>
      </c>
      <c r="E10822" s="100" t="s">
        <v>12088</v>
      </c>
    </row>
    <row r="10823" spans="1:13" ht="15" customHeight="1" x14ac:dyDescent="0.35">
      <c r="A10823" s="1705">
        <v>73722</v>
      </c>
      <c r="B10823" s="1706">
        <v>1.58</v>
      </c>
      <c r="C10823" s="100" t="s">
        <v>13265</v>
      </c>
      <c r="E10823" s="1705" t="s">
        <v>12542</v>
      </c>
    </row>
    <row r="10824" spans="1:13" ht="15" customHeight="1" x14ac:dyDescent="0.35">
      <c r="A10824" s="1705">
        <v>73722</v>
      </c>
      <c r="B10824" s="1706">
        <v>1.58</v>
      </c>
      <c r="C10824" s="100" t="s">
        <v>4109</v>
      </c>
      <c r="E10824" s="1705" t="s">
        <v>13383</v>
      </c>
      <c r="L10824" s="1743"/>
      <c r="M10824" s="1751" t="s">
        <v>2963</v>
      </c>
    </row>
    <row r="10825" spans="1:13" ht="15" customHeight="1" x14ac:dyDescent="0.35">
      <c r="A10825" s="1705">
        <v>73722</v>
      </c>
      <c r="B10825" s="1706">
        <v>1.58</v>
      </c>
      <c r="C10825" s="100" t="s">
        <v>4110</v>
      </c>
      <c r="E10825" s="1705" t="s">
        <v>13383</v>
      </c>
    </row>
    <row r="10826" spans="1:13" ht="15" customHeight="1" x14ac:dyDescent="0.35">
      <c r="A10826" s="1705">
        <v>73722</v>
      </c>
      <c r="B10826" s="1706">
        <v>1.58</v>
      </c>
      <c r="C10826" s="100" t="s">
        <v>13826</v>
      </c>
      <c r="E10826" s="1705" t="s">
        <v>13580</v>
      </c>
    </row>
    <row r="10827" spans="1:13" ht="15" customHeight="1" x14ac:dyDescent="0.35">
      <c r="A10827" s="1705">
        <v>73722</v>
      </c>
      <c r="B10827" s="1706">
        <v>1.58</v>
      </c>
      <c r="C10827" s="100" t="s">
        <v>13827</v>
      </c>
      <c r="E10827" s="1705" t="s">
        <v>13580</v>
      </c>
    </row>
    <row r="10828" spans="1:13" ht="15" customHeight="1" x14ac:dyDescent="0.35">
      <c r="A10828" s="1705">
        <v>73723</v>
      </c>
      <c r="B10828" s="1706">
        <v>2.1</v>
      </c>
      <c r="C10828" s="100" t="s">
        <v>33</v>
      </c>
      <c r="E10828" s="1705" t="s">
        <v>19</v>
      </c>
    </row>
    <row r="10829" spans="1:13" ht="15" customHeight="1" x14ac:dyDescent="0.35">
      <c r="A10829" s="1705">
        <v>73723</v>
      </c>
      <c r="B10829" s="1706">
        <v>2.1</v>
      </c>
      <c r="C10829" s="100" t="s">
        <v>1248</v>
      </c>
      <c r="E10829" s="1705" t="s">
        <v>879</v>
      </c>
    </row>
    <row r="10830" spans="1:13" ht="15" customHeight="1" x14ac:dyDescent="0.35">
      <c r="A10830" s="1705">
        <v>73723</v>
      </c>
      <c r="B10830" s="1706">
        <v>2.1</v>
      </c>
      <c r="C10830" s="100" t="s">
        <v>1249</v>
      </c>
      <c r="E10830" s="1705" t="s">
        <v>879</v>
      </c>
    </row>
    <row r="10831" spans="1:13" ht="15" customHeight="1" x14ac:dyDescent="0.35">
      <c r="A10831" s="1705">
        <v>73723</v>
      </c>
      <c r="B10831" s="1706">
        <v>2.1</v>
      </c>
      <c r="C10831" s="100" t="s">
        <v>1250</v>
      </c>
      <c r="E10831" s="1705" t="s">
        <v>879</v>
      </c>
    </row>
    <row r="10832" spans="1:13" ht="15" customHeight="1" x14ac:dyDescent="0.35">
      <c r="A10832" s="1705">
        <v>73723</v>
      </c>
      <c r="B10832" s="1706">
        <v>2.1</v>
      </c>
      <c r="C10832" s="100" t="s">
        <v>1251</v>
      </c>
      <c r="E10832" s="1705" t="s">
        <v>879</v>
      </c>
    </row>
    <row r="10833" spans="1:9" ht="15" customHeight="1" x14ac:dyDescent="0.35">
      <c r="A10833" s="1705">
        <v>73723</v>
      </c>
      <c r="B10833" s="1706">
        <v>2.1</v>
      </c>
      <c r="C10833" s="100" t="s">
        <v>1252</v>
      </c>
      <c r="E10833" s="1705" t="s">
        <v>879</v>
      </c>
    </row>
    <row r="10834" spans="1:9" ht="15" customHeight="1" x14ac:dyDescent="0.35">
      <c r="A10834" s="1705">
        <v>73723</v>
      </c>
      <c r="B10834" s="1706">
        <v>2.1</v>
      </c>
      <c r="C10834" s="100" t="s">
        <v>1253</v>
      </c>
      <c r="E10834" s="1705" t="s">
        <v>879</v>
      </c>
    </row>
    <row r="10835" spans="1:9" ht="15" customHeight="1" x14ac:dyDescent="0.35">
      <c r="A10835" s="1705">
        <v>73723</v>
      </c>
      <c r="B10835" s="1706">
        <v>2.1</v>
      </c>
      <c r="C10835" s="89" t="s">
        <v>878</v>
      </c>
      <c r="E10835" s="1705" t="s">
        <v>879</v>
      </c>
    </row>
    <row r="10836" spans="1:9" ht="15" customHeight="1" x14ac:dyDescent="0.35">
      <c r="A10836" s="1705">
        <v>73723</v>
      </c>
      <c r="B10836" s="1706">
        <v>2.1</v>
      </c>
      <c r="C10836" s="100" t="s">
        <v>1254</v>
      </c>
      <c r="E10836" s="1705" t="s">
        <v>879</v>
      </c>
      <c r="F10836" s="100"/>
      <c r="I10836" s="100"/>
    </row>
    <row r="10837" spans="1:9" ht="15" customHeight="1" x14ac:dyDescent="0.35">
      <c r="A10837" s="1705">
        <v>73723</v>
      </c>
      <c r="B10837" s="1706">
        <v>2.1</v>
      </c>
      <c r="C10837" s="89" t="s">
        <v>1255</v>
      </c>
      <c r="E10837" s="1705" t="s">
        <v>879</v>
      </c>
    </row>
    <row r="10838" spans="1:9" ht="15" customHeight="1" x14ac:dyDescent="0.35">
      <c r="A10838" s="1740">
        <v>73723</v>
      </c>
      <c r="B10838" s="1706">
        <v>2.1</v>
      </c>
      <c r="C10838" s="1705" t="s">
        <v>14943</v>
      </c>
      <c r="E10838" s="1705" t="s">
        <v>1433</v>
      </c>
    </row>
    <row r="10839" spans="1:9" ht="15" customHeight="1" x14ac:dyDescent="0.35">
      <c r="A10839" s="1740">
        <v>73723</v>
      </c>
      <c r="B10839" s="1706">
        <v>2.1</v>
      </c>
      <c r="C10839" s="1705" t="s">
        <v>1591</v>
      </c>
      <c r="E10839" s="1705" t="s">
        <v>1433</v>
      </c>
    </row>
    <row r="10840" spans="1:9" ht="15" customHeight="1" x14ac:dyDescent="0.35">
      <c r="A10840" s="1705">
        <v>73723</v>
      </c>
      <c r="B10840" s="1706">
        <v>2.1</v>
      </c>
      <c r="C10840" s="100" t="s">
        <v>2192</v>
      </c>
      <c r="E10840" s="1705" t="s">
        <v>1755</v>
      </c>
    </row>
    <row r="10841" spans="1:9" ht="15" customHeight="1" x14ac:dyDescent="0.35">
      <c r="A10841" s="1705">
        <v>73723</v>
      </c>
      <c r="B10841" s="1706">
        <v>2.1</v>
      </c>
      <c r="C10841" s="100" t="s">
        <v>2193</v>
      </c>
      <c r="E10841" s="1705" t="s">
        <v>1755</v>
      </c>
    </row>
    <row r="10842" spans="1:9" ht="15" customHeight="1" x14ac:dyDescent="0.35">
      <c r="A10842" s="1705">
        <v>73723</v>
      </c>
      <c r="B10842" s="1706">
        <v>2.1</v>
      </c>
      <c r="C10842" s="89" t="s">
        <v>2194</v>
      </c>
      <c r="E10842" s="1705" t="s">
        <v>1755</v>
      </c>
    </row>
    <row r="10843" spans="1:9" ht="15" customHeight="1" x14ac:dyDescent="0.35">
      <c r="A10843" s="1705">
        <v>73723</v>
      </c>
      <c r="B10843" s="1706">
        <v>2.1</v>
      </c>
      <c r="C10843" s="89" t="s">
        <v>2195</v>
      </c>
      <c r="E10843" s="1705" t="s">
        <v>1755</v>
      </c>
    </row>
    <row r="10844" spans="1:9" ht="15" customHeight="1" x14ac:dyDescent="0.35">
      <c r="A10844" s="1705">
        <v>73723</v>
      </c>
      <c r="B10844" s="1706">
        <v>2.1</v>
      </c>
      <c r="C10844" s="100" t="s">
        <v>2196</v>
      </c>
      <c r="E10844" s="1705" t="s">
        <v>1755</v>
      </c>
      <c r="F10844" s="100"/>
      <c r="I10844" s="100"/>
    </row>
    <row r="10845" spans="1:9" ht="15" customHeight="1" x14ac:dyDescent="0.35">
      <c r="A10845" s="1705">
        <v>73723</v>
      </c>
      <c r="B10845" s="1706">
        <v>2.1</v>
      </c>
      <c r="C10845" s="100" t="s">
        <v>2197</v>
      </c>
      <c r="E10845" s="1705" t="s">
        <v>1755</v>
      </c>
    </row>
    <row r="10846" spans="1:9" ht="15" customHeight="1" x14ac:dyDescent="0.35">
      <c r="A10846" s="1705">
        <v>73723</v>
      </c>
      <c r="B10846" s="1706">
        <v>2.1</v>
      </c>
      <c r="C10846" s="100" t="s">
        <v>2646</v>
      </c>
      <c r="E10846" s="1705" t="s">
        <v>2237</v>
      </c>
    </row>
    <row r="10847" spans="1:9" ht="15" customHeight="1" x14ac:dyDescent="0.35">
      <c r="A10847" s="1705">
        <v>73723</v>
      </c>
      <c r="B10847" s="1706">
        <v>2.1</v>
      </c>
      <c r="C10847" s="100" t="s">
        <v>2647</v>
      </c>
      <c r="E10847" s="1705" t="s">
        <v>2237</v>
      </c>
    </row>
    <row r="10848" spans="1:9" ht="15" customHeight="1" x14ac:dyDescent="0.35">
      <c r="A10848" s="1705">
        <v>73723</v>
      </c>
      <c r="B10848" s="1706">
        <v>2.1</v>
      </c>
      <c r="C10848" s="100" t="s">
        <v>2648</v>
      </c>
      <c r="E10848" s="1705" t="s">
        <v>2237</v>
      </c>
    </row>
    <row r="10849" spans="1:5" ht="15" customHeight="1" x14ac:dyDescent="0.35">
      <c r="A10849" s="1705">
        <v>73723</v>
      </c>
      <c r="B10849" s="1706">
        <v>2.1</v>
      </c>
      <c r="C10849" s="100" t="s">
        <v>2649</v>
      </c>
      <c r="E10849" s="1705" t="s">
        <v>2237</v>
      </c>
    </row>
    <row r="10850" spans="1:5" ht="15" customHeight="1" x14ac:dyDescent="0.35">
      <c r="A10850" s="1705">
        <v>73723</v>
      </c>
      <c r="B10850" s="1706">
        <v>2.1</v>
      </c>
      <c r="C10850" s="100" t="s">
        <v>2650</v>
      </c>
      <c r="E10850" s="1705" t="s">
        <v>2237</v>
      </c>
    </row>
    <row r="10851" spans="1:5" ht="15" customHeight="1" x14ac:dyDescent="0.35">
      <c r="A10851" s="1705">
        <v>73723</v>
      </c>
      <c r="B10851" s="1706">
        <v>2.1</v>
      </c>
      <c r="C10851" s="100" t="s">
        <v>2651</v>
      </c>
      <c r="E10851" s="1705" t="s">
        <v>2237</v>
      </c>
    </row>
    <row r="10852" spans="1:5" ht="15" customHeight="1" x14ac:dyDescent="0.35">
      <c r="A10852" s="1705">
        <v>73723</v>
      </c>
      <c r="B10852" s="1706">
        <v>2.1</v>
      </c>
      <c r="C10852" s="100" t="s">
        <v>3692</v>
      </c>
      <c r="E10852" s="1705" t="s">
        <v>2994</v>
      </c>
    </row>
    <row r="10853" spans="1:5" ht="15" customHeight="1" x14ac:dyDescent="0.35">
      <c r="A10853" s="1705">
        <v>73723</v>
      </c>
      <c r="B10853" s="1706">
        <v>2.1</v>
      </c>
      <c r="C10853" s="100" t="s">
        <v>3693</v>
      </c>
      <c r="E10853" s="1705" t="s">
        <v>2994</v>
      </c>
    </row>
    <row r="10854" spans="1:5" ht="15" customHeight="1" x14ac:dyDescent="0.35">
      <c r="A10854" s="1705">
        <v>73723</v>
      </c>
      <c r="B10854" s="1706">
        <v>2.1</v>
      </c>
      <c r="C10854" s="1705" t="s">
        <v>3694</v>
      </c>
      <c r="E10854" s="1705" t="s">
        <v>2994</v>
      </c>
    </row>
    <row r="10855" spans="1:5" ht="15" customHeight="1" x14ac:dyDescent="0.35">
      <c r="A10855" s="1705">
        <v>73723</v>
      </c>
      <c r="B10855" s="1706">
        <v>2.1</v>
      </c>
      <c r="C10855" s="100" t="s">
        <v>3695</v>
      </c>
      <c r="E10855" s="1705" t="s">
        <v>2994</v>
      </c>
    </row>
    <row r="10856" spans="1:5" ht="15" customHeight="1" x14ac:dyDescent="0.35">
      <c r="A10856" s="1705">
        <v>73723</v>
      </c>
      <c r="B10856" s="1706">
        <v>2.1</v>
      </c>
      <c r="C10856" s="100" t="s">
        <v>3696</v>
      </c>
      <c r="E10856" s="1705" t="s">
        <v>2994</v>
      </c>
    </row>
    <row r="10857" spans="1:5" ht="15" customHeight="1" x14ac:dyDescent="0.35">
      <c r="A10857" s="1705">
        <v>73723</v>
      </c>
      <c r="B10857" s="1706">
        <v>2.1</v>
      </c>
      <c r="C10857" s="100" t="s">
        <v>3697</v>
      </c>
      <c r="E10857" s="1705" t="s">
        <v>2994</v>
      </c>
    </row>
    <row r="10858" spans="1:5" ht="15" customHeight="1" x14ac:dyDescent="0.35">
      <c r="A10858" s="1705">
        <v>73723</v>
      </c>
      <c r="B10858" s="1706">
        <v>2.1</v>
      </c>
      <c r="C10858" s="100" t="s">
        <v>3698</v>
      </c>
      <c r="E10858" s="1705" t="s">
        <v>2994</v>
      </c>
    </row>
    <row r="10859" spans="1:5" ht="15" customHeight="1" x14ac:dyDescent="0.35">
      <c r="A10859" s="1705">
        <v>73723</v>
      </c>
      <c r="B10859" s="1706">
        <v>2.1</v>
      </c>
      <c r="C10859" s="100" t="s">
        <v>3699</v>
      </c>
      <c r="E10859" s="1705" t="s">
        <v>2994</v>
      </c>
    </row>
    <row r="10860" spans="1:5" ht="15" customHeight="1" x14ac:dyDescent="0.35">
      <c r="A10860" s="1705">
        <v>73723</v>
      </c>
      <c r="B10860" s="1706">
        <v>2.1</v>
      </c>
      <c r="C10860" s="100" t="s">
        <v>3700</v>
      </c>
      <c r="E10860" s="1705" t="s">
        <v>2994</v>
      </c>
    </row>
    <row r="10861" spans="1:5" ht="15" customHeight="1" x14ac:dyDescent="0.35">
      <c r="A10861" s="1705">
        <v>73723</v>
      </c>
      <c r="B10861" s="1706">
        <v>2.1</v>
      </c>
      <c r="C10861" s="100" t="s">
        <v>3701</v>
      </c>
      <c r="E10861" s="1705" t="s">
        <v>2994</v>
      </c>
    </row>
    <row r="10862" spans="1:5" ht="15" customHeight="1" x14ac:dyDescent="0.35">
      <c r="A10862" s="1705">
        <v>73723</v>
      </c>
      <c r="B10862" s="1706">
        <v>2.1</v>
      </c>
      <c r="C10862" s="100" t="s">
        <v>3702</v>
      </c>
      <c r="E10862" s="1705" t="s">
        <v>2994</v>
      </c>
    </row>
    <row r="10863" spans="1:5" ht="15" customHeight="1" x14ac:dyDescent="0.35">
      <c r="A10863" s="1705">
        <v>73723</v>
      </c>
      <c r="B10863" s="1706">
        <v>2.1</v>
      </c>
      <c r="C10863" s="100" t="s">
        <v>3703</v>
      </c>
      <c r="E10863" s="1705" t="s">
        <v>2994</v>
      </c>
    </row>
    <row r="10864" spans="1:5" ht="15" customHeight="1" x14ac:dyDescent="0.35">
      <c r="A10864" s="1705">
        <v>73723</v>
      </c>
      <c r="B10864" s="1706">
        <v>2.1</v>
      </c>
      <c r="C10864" s="100" t="s">
        <v>3704</v>
      </c>
      <c r="E10864" s="1705" t="s">
        <v>2994</v>
      </c>
    </row>
    <row r="10865" spans="1:9" ht="15" customHeight="1" x14ac:dyDescent="0.35">
      <c r="A10865" s="1705">
        <v>73723</v>
      </c>
      <c r="B10865" s="1706">
        <v>2.1</v>
      </c>
      <c r="C10865" s="100" t="s">
        <v>3705</v>
      </c>
      <c r="E10865" s="1705" t="s">
        <v>2994</v>
      </c>
      <c r="F10865" s="100"/>
      <c r="I10865" s="100"/>
    </row>
    <row r="10866" spans="1:9" ht="15" customHeight="1" x14ac:dyDescent="0.35">
      <c r="A10866" s="1705">
        <v>73723</v>
      </c>
      <c r="B10866" s="1706">
        <v>2.1</v>
      </c>
      <c r="C10866" s="89" t="s">
        <v>4572</v>
      </c>
      <c r="E10866" s="1705" t="s">
        <v>4266</v>
      </c>
    </row>
    <row r="10867" spans="1:9" ht="15" customHeight="1" x14ac:dyDescent="0.35">
      <c r="A10867" s="1705">
        <v>73723</v>
      </c>
      <c r="B10867" s="1706">
        <v>2.1</v>
      </c>
      <c r="C10867" s="89" t="s">
        <v>4573</v>
      </c>
      <c r="E10867" s="1705" t="s">
        <v>4266</v>
      </c>
    </row>
    <row r="10868" spans="1:9" ht="15" customHeight="1" x14ac:dyDescent="0.35">
      <c r="A10868" s="1705">
        <v>73723</v>
      </c>
      <c r="B10868" s="1706">
        <v>2.1</v>
      </c>
      <c r="C10868" s="100" t="s">
        <v>4574</v>
      </c>
      <c r="E10868" s="1705" t="s">
        <v>4266</v>
      </c>
    </row>
    <row r="10869" spans="1:9" ht="15" customHeight="1" x14ac:dyDescent="0.35">
      <c r="A10869" s="1705">
        <v>73723</v>
      </c>
      <c r="B10869" s="1706">
        <v>2.1</v>
      </c>
      <c r="C10869" s="100" t="s">
        <v>4575</v>
      </c>
      <c r="E10869" s="1705" t="s">
        <v>4266</v>
      </c>
    </row>
    <row r="10870" spans="1:9" ht="15" customHeight="1" x14ac:dyDescent="0.35">
      <c r="A10870" s="1705">
        <v>73723</v>
      </c>
      <c r="B10870" s="1706">
        <v>2.1</v>
      </c>
      <c r="C10870" s="100" t="s">
        <v>5435</v>
      </c>
      <c r="E10870" s="100" t="s">
        <v>5155</v>
      </c>
    </row>
    <row r="10871" spans="1:9" ht="15" customHeight="1" x14ac:dyDescent="0.35">
      <c r="A10871" s="1705">
        <v>73723</v>
      </c>
      <c r="B10871" s="1706">
        <v>2.1</v>
      </c>
      <c r="C10871" s="100" t="s">
        <v>5436</v>
      </c>
      <c r="E10871" s="100" t="s">
        <v>5155</v>
      </c>
    </row>
    <row r="10872" spans="1:9" ht="15" customHeight="1" x14ac:dyDescent="0.35">
      <c r="A10872" s="1705">
        <v>73723</v>
      </c>
      <c r="B10872" s="1706">
        <v>2.1</v>
      </c>
      <c r="C10872" s="100" t="s">
        <v>5437</v>
      </c>
      <c r="E10872" s="100" t="s">
        <v>5155</v>
      </c>
    </row>
    <row r="10873" spans="1:9" ht="15" customHeight="1" x14ac:dyDescent="0.35">
      <c r="A10873" s="1705">
        <v>73723</v>
      </c>
      <c r="B10873" s="1706">
        <v>2.1</v>
      </c>
      <c r="C10873" s="100" t="s">
        <v>5438</v>
      </c>
      <c r="E10873" s="100" t="s">
        <v>5155</v>
      </c>
    </row>
    <row r="10874" spans="1:9" ht="15" customHeight="1" x14ac:dyDescent="0.35">
      <c r="A10874" s="1705">
        <v>73723</v>
      </c>
      <c r="B10874" s="1706">
        <v>2.1</v>
      </c>
      <c r="C10874" s="100" t="s">
        <v>5439</v>
      </c>
      <c r="E10874" s="100" t="s">
        <v>5155</v>
      </c>
    </row>
    <row r="10875" spans="1:9" ht="15" customHeight="1" x14ac:dyDescent="0.35">
      <c r="A10875" s="1705">
        <v>73723</v>
      </c>
      <c r="B10875" s="1706">
        <v>2.1</v>
      </c>
      <c r="C10875" s="100" t="s">
        <v>5440</v>
      </c>
      <c r="E10875" s="100" t="s">
        <v>5155</v>
      </c>
    </row>
    <row r="10876" spans="1:9" ht="15" customHeight="1" x14ac:dyDescent="0.35">
      <c r="A10876" s="1705">
        <v>73723</v>
      </c>
      <c r="B10876" s="1706">
        <v>2.1</v>
      </c>
      <c r="C10876" s="100" t="s">
        <v>8343</v>
      </c>
      <c r="E10876" s="100" t="s">
        <v>5912</v>
      </c>
      <c r="F10876" s="100"/>
      <c r="I10876" s="100"/>
    </row>
    <row r="10877" spans="1:9" ht="15" customHeight="1" x14ac:dyDescent="0.35">
      <c r="A10877" s="1705">
        <v>73723</v>
      </c>
      <c r="B10877" s="1706">
        <v>2.1</v>
      </c>
      <c r="C10877" s="100" t="s">
        <v>6465</v>
      </c>
      <c r="E10877" s="100" t="s">
        <v>6110</v>
      </c>
    </row>
    <row r="10878" spans="1:9" ht="15" customHeight="1" x14ac:dyDescent="0.35">
      <c r="A10878" s="1705">
        <v>73723</v>
      </c>
      <c r="B10878" s="1706">
        <v>2.1</v>
      </c>
      <c r="C10878" s="100" t="s">
        <v>6466</v>
      </c>
      <c r="E10878" s="100" t="s">
        <v>6110</v>
      </c>
    </row>
    <row r="10879" spans="1:9" ht="15" customHeight="1" x14ac:dyDescent="0.35">
      <c r="A10879" s="1705">
        <v>73723</v>
      </c>
      <c r="B10879" s="1706">
        <v>2.1</v>
      </c>
      <c r="C10879" s="100" t="s">
        <v>6722</v>
      </c>
      <c r="D10879" s="1735"/>
      <c r="E10879" s="1705" t="s">
        <v>6556</v>
      </c>
    </row>
    <row r="10880" spans="1:9" ht="15" customHeight="1" x14ac:dyDescent="0.35">
      <c r="A10880" s="1705">
        <v>73723</v>
      </c>
      <c r="B10880" s="1706">
        <v>2.1</v>
      </c>
      <c r="C10880" s="100" t="s">
        <v>6723</v>
      </c>
      <c r="E10880" s="1705" t="s">
        <v>6556</v>
      </c>
    </row>
    <row r="10881" spans="1:9" ht="15" customHeight="1" x14ac:dyDescent="0.35">
      <c r="A10881" s="1705">
        <v>73723</v>
      </c>
      <c r="B10881" s="1706">
        <v>2.1</v>
      </c>
      <c r="C10881" s="100" t="s">
        <v>6945</v>
      </c>
      <c r="E10881" s="1705" t="s">
        <v>6737</v>
      </c>
    </row>
    <row r="10882" spans="1:9" ht="15" customHeight="1" x14ac:dyDescent="0.35">
      <c r="A10882" s="1705">
        <v>73723</v>
      </c>
      <c r="B10882" s="1706">
        <v>2.1</v>
      </c>
      <c r="C10882" s="100" t="s">
        <v>6946</v>
      </c>
      <c r="E10882" s="1705" t="s">
        <v>6737</v>
      </c>
    </row>
    <row r="10883" spans="1:9" ht="15" customHeight="1" x14ac:dyDescent="0.35">
      <c r="A10883" s="1705">
        <v>73723</v>
      </c>
      <c r="B10883" s="1706">
        <v>2.1</v>
      </c>
      <c r="C10883" s="100" t="s">
        <v>6947</v>
      </c>
      <c r="E10883" s="1705" t="s">
        <v>6737</v>
      </c>
    </row>
    <row r="10884" spans="1:9" ht="15" customHeight="1" x14ac:dyDescent="0.35">
      <c r="A10884" s="1705">
        <v>73723</v>
      </c>
      <c r="B10884" s="1706">
        <v>2.1</v>
      </c>
      <c r="C10884" s="100" t="s">
        <v>6948</v>
      </c>
      <c r="E10884" s="1705" t="s">
        <v>6737</v>
      </c>
    </row>
    <row r="10885" spans="1:9" ht="15" customHeight="1" x14ac:dyDescent="0.35">
      <c r="A10885" s="1705">
        <v>73723</v>
      </c>
      <c r="B10885" s="1706">
        <v>2.1</v>
      </c>
      <c r="C10885" s="100" t="s">
        <v>6949</v>
      </c>
      <c r="E10885" s="1705" t="s">
        <v>6737</v>
      </c>
    </row>
    <row r="10886" spans="1:9" ht="15" customHeight="1" x14ac:dyDescent="0.35">
      <c r="A10886" s="1705">
        <v>73723</v>
      </c>
      <c r="B10886" s="1706">
        <v>2.1</v>
      </c>
      <c r="C10886" s="100" t="s">
        <v>6950</v>
      </c>
      <c r="E10886" s="1705" t="s">
        <v>6737</v>
      </c>
    </row>
    <row r="10887" spans="1:9" ht="15" customHeight="1" x14ac:dyDescent="0.35">
      <c r="A10887" s="1705">
        <v>73723</v>
      </c>
      <c r="B10887" s="1706">
        <v>2.1</v>
      </c>
      <c r="C10887" s="100" t="s">
        <v>6951</v>
      </c>
      <c r="E10887" s="1705" t="s">
        <v>6737</v>
      </c>
    </row>
    <row r="10888" spans="1:9" ht="15" customHeight="1" x14ac:dyDescent="0.35">
      <c r="A10888" s="1705">
        <v>73723</v>
      </c>
      <c r="B10888" s="1706">
        <v>2.1</v>
      </c>
      <c r="C10888" s="100" t="s">
        <v>6952</v>
      </c>
      <c r="E10888" s="1705" t="s">
        <v>6737</v>
      </c>
    </row>
    <row r="10889" spans="1:9" ht="15" customHeight="1" x14ac:dyDescent="0.35">
      <c r="A10889" s="1705">
        <v>73723</v>
      </c>
      <c r="B10889" s="1706">
        <v>2.1</v>
      </c>
      <c r="C10889" s="89" t="s">
        <v>7302</v>
      </c>
      <c r="E10889" s="1705" t="s">
        <v>6965</v>
      </c>
    </row>
    <row r="10890" spans="1:9" ht="15" customHeight="1" x14ac:dyDescent="0.35">
      <c r="A10890" s="1705">
        <v>73723</v>
      </c>
      <c r="B10890" s="1706">
        <v>2.1</v>
      </c>
      <c r="C10890" s="89" t="s">
        <v>7303</v>
      </c>
      <c r="E10890" s="1705" t="s">
        <v>6965</v>
      </c>
    </row>
    <row r="10891" spans="1:9" ht="15" customHeight="1" x14ac:dyDescent="0.35">
      <c r="A10891" s="1705">
        <v>73723</v>
      </c>
      <c r="B10891" s="1706">
        <v>2.1</v>
      </c>
      <c r="C10891" s="89" t="s">
        <v>7304</v>
      </c>
      <c r="E10891" s="1705" t="s">
        <v>6965</v>
      </c>
      <c r="F10891" s="100"/>
      <c r="I10891" s="100"/>
    </row>
    <row r="10892" spans="1:9" ht="15" customHeight="1" x14ac:dyDescent="0.35">
      <c r="A10892" s="1705">
        <v>73723</v>
      </c>
      <c r="B10892" s="1706">
        <v>2.1</v>
      </c>
      <c r="C10892" s="89" t="s">
        <v>7305</v>
      </c>
      <c r="E10892" s="1705" t="s">
        <v>6965</v>
      </c>
    </row>
    <row r="10893" spans="1:9" ht="15" customHeight="1" x14ac:dyDescent="0.35">
      <c r="A10893" s="1705">
        <v>73723</v>
      </c>
      <c r="B10893" s="1706">
        <v>2.1</v>
      </c>
      <c r="C10893" s="89" t="s">
        <v>7306</v>
      </c>
      <c r="E10893" s="1705" t="s">
        <v>6965</v>
      </c>
    </row>
    <row r="10894" spans="1:9" ht="15" customHeight="1" x14ac:dyDescent="0.35">
      <c r="A10894" s="1705">
        <v>73723</v>
      </c>
      <c r="B10894" s="1706">
        <v>2.1</v>
      </c>
      <c r="C10894" s="89" t="s">
        <v>7307</v>
      </c>
      <c r="E10894" s="1705" t="s">
        <v>6965</v>
      </c>
    </row>
    <row r="10895" spans="1:9" ht="15" customHeight="1" x14ac:dyDescent="0.35">
      <c r="A10895" s="1705">
        <v>73723</v>
      </c>
      <c r="B10895" s="1706">
        <v>2.1</v>
      </c>
      <c r="C10895" s="100" t="s">
        <v>7944</v>
      </c>
      <c r="E10895" s="1705" t="s">
        <v>7428</v>
      </c>
      <c r="F10895" s="100"/>
      <c r="I10895" s="100"/>
    </row>
    <row r="10896" spans="1:9" ht="15" customHeight="1" x14ac:dyDescent="0.35">
      <c r="A10896" s="1705">
        <v>73723</v>
      </c>
      <c r="B10896" s="1706">
        <v>2.1</v>
      </c>
      <c r="C10896" s="100" t="s">
        <v>7945</v>
      </c>
      <c r="E10896" s="1705" t="s">
        <v>7428</v>
      </c>
    </row>
    <row r="10897" spans="1:9" ht="15" customHeight="1" x14ac:dyDescent="0.35">
      <c r="A10897" s="1705">
        <v>73723</v>
      </c>
      <c r="B10897" s="1706">
        <v>2.1</v>
      </c>
      <c r="C10897" s="100" t="s">
        <v>7946</v>
      </c>
      <c r="E10897" s="1705" t="s">
        <v>7428</v>
      </c>
    </row>
    <row r="10898" spans="1:9" ht="15" customHeight="1" x14ac:dyDescent="0.35">
      <c r="A10898" s="1705">
        <v>73723</v>
      </c>
      <c r="B10898" s="1706">
        <v>2.1</v>
      </c>
      <c r="C10898" s="100" t="s">
        <v>7947</v>
      </c>
      <c r="E10898" s="1705" t="s">
        <v>7428</v>
      </c>
    </row>
    <row r="10899" spans="1:9" ht="15" customHeight="1" x14ac:dyDescent="0.35">
      <c r="A10899" s="1705">
        <v>73723</v>
      </c>
      <c r="B10899" s="1706">
        <v>2.1</v>
      </c>
      <c r="C10899" s="100" t="s">
        <v>7948</v>
      </c>
      <c r="E10899" s="1705" t="s">
        <v>7428</v>
      </c>
    </row>
    <row r="10900" spans="1:9" ht="15" customHeight="1" x14ac:dyDescent="0.35">
      <c r="A10900" s="1705">
        <v>73723</v>
      </c>
      <c r="B10900" s="1706">
        <v>2.1</v>
      </c>
      <c r="C10900" s="100" t="s">
        <v>7949</v>
      </c>
      <c r="E10900" s="1705" t="s">
        <v>7428</v>
      </c>
    </row>
    <row r="10901" spans="1:9" ht="15" customHeight="1" x14ac:dyDescent="0.35">
      <c r="A10901" s="1705">
        <v>73723</v>
      </c>
      <c r="B10901" s="1706">
        <v>2.1</v>
      </c>
      <c r="C10901" s="89" t="s">
        <v>9080</v>
      </c>
      <c r="E10901" s="1705" t="s">
        <v>8689</v>
      </c>
      <c r="F10901" s="100"/>
      <c r="I10901" s="100"/>
    </row>
    <row r="10902" spans="1:9" ht="15" customHeight="1" x14ac:dyDescent="0.35">
      <c r="A10902" s="1705">
        <v>73723</v>
      </c>
      <c r="B10902" s="1706">
        <v>2.1</v>
      </c>
      <c r="C10902" s="89" t="s">
        <v>9081</v>
      </c>
      <c r="E10902" s="1705" t="s">
        <v>8689</v>
      </c>
    </row>
    <row r="10903" spans="1:9" ht="15" customHeight="1" x14ac:dyDescent="0.35">
      <c r="A10903" s="1705">
        <v>73723</v>
      </c>
      <c r="B10903" s="1706">
        <v>2.1</v>
      </c>
      <c r="C10903" s="100" t="s">
        <v>9082</v>
      </c>
      <c r="E10903" s="1705" t="s">
        <v>8689</v>
      </c>
    </row>
    <row r="10904" spans="1:9" ht="15" customHeight="1" x14ac:dyDescent="0.35">
      <c r="A10904" s="1705">
        <v>73723</v>
      </c>
      <c r="B10904" s="1706">
        <v>2.1</v>
      </c>
      <c r="C10904" s="100" t="s">
        <v>9083</v>
      </c>
      <c r="E10904" s="1705" t="s">
        <v>8689</v>
      </c>
    </row>
    <row r="10905" spans="1:9" ht="15" customHeight="1" x14ac:dyDescent="0.35">
      <c r="A10905" s="1705">
        <v>73723</v>
      </c>
      <c r="B10905" s="1706">
        <v>2.1</v>
      </c>
      <c r="C10905" s="100" t="s">
        <v>9534</v>
      </c>
      <c r="E10905" s="1738" t="s">
        <v>9126</v>
      </c>
    </row>
    <row r="10906" spans="1:9" ht="15" customHeight="1" x14ac:dyDescent="0.35">
      <c r="A10906" s="1705">
        <v>73723</v>
      </c>
      <c r="B10906" s="1706">
        <v>2.1</v>
      </c>
      <c r="C10906" s="100" t="s">
        <v>9535</v>
      </c>
      <c r="E10906" s="1738" t="s">
        <v>9126</v>
      </c>
    </row>
    <row r="10907" spans="1:9" ht="15" customHeight="1" x14ac:dyDescent="0.35">
      <c r="A10907" s="1705">
        <v>73723</v>
      </c>
      <c r="B10907" s="1706">
        <v>2.1</v>
      </c>
      <c r="C10907" s="100" t="s">
        <v>9536</v>
      </c>
      <c r="E10907" s="1738" t="s">
        <v>9126</v>
      </c>
    </row>
    <row r="10908" spans="1:9" ht="15" customHeight="1" x14ac:dyDescent="0.35">
      <c r="A10908" s="1705">
        <v>73723</v>
      </c>
      <c r="B10908" s="1706">
        <v>2.1</v>
      </c>
      <c r="C10908" s="100" t="s">
        <v>9537</v>
      </c>
      <c r="E10908" s="1738" t="s">
        <v>9126</v>
      </c>
    </row>
    <row r="10909" spans="1:9" ht="15" customHeight="1" x14ac:dyDescent="0.35">
      <c r="A10909" s="1705">
        <v>73723</v>
      </c>
      <c r="B10909" s="1706">
        <v>2.1</v>
      </c>
      <c r="C10909" s="100" t="s">
        <v>9538</v>
      </c>
      <c r="E10909" s="1738" t="s">
        <v>9126</v>
      </c>
    </row>
    <row r="10910" spans="1:9" ht="15" customHeight="1" x14ac:dyDescent="0.35">
      <c r="A10910" s="1705">
        <v>73723</v>
      </c>
      <c r="B10910" s="1706">
        <v>2.1</v>
      </c>
      <c r="C10910" s="100" t="s">
        <v>9539</v>
      </c>
      <c r="E10910" s="1738" t="s">
        <v>9126</v>
      </c>
    </row>
    <row r="10911" spans="1:9" ht="15" customHeight="1" x14ac:dyDescent="0.35">
      <c r="A10911" s="1705">
        <v>73723</v>
      </c>
      <c r="B10911" s="1706">
        <v>2.1</v>
      </c>
      <c r="C10911" s="100" t="s">
        <v>10226</v>
      </c>
      <c r="E10911" s="1705" t="s">
        <v>9583</v>
      </c>
      <c r="I10911" s="100"/>
    </row>
    <row r="10912" spans="1:9" ht="15" customHeight="1" x14ac:dyDescent="0.35">
      <c r="A10912" s="1705">
        <v>73723</v>
      </c>
      <c r="B10912" s="1706">
        <v>2.1</v>
      </c>
      <c r="C10912" s="100" t="s">
        <v>10227</v>
      </c>
      <c r="E10912" s="1705" t="s">
        <v>9583</v>
      </c>
    </row>
    <row r="10913" spans="1:9" ht="15" customHeight="1" x14ac:dyDescent="0.35">
      <c r="A10913" s="1705">
        <v>73723</v>
      </c>
      <c r="B10913" s="1706">
        <v>2.1</v>
      </c>
      <c r="C10913" s="100" t="s">
        <v>10228</v>
      </c>
      <c r="E10913" s="1705" t="s">
        <v>9583</v>
      </c>
    </row>
    <row r="10914" spans="1:9" ht="15" customHeight="1" x14ac:dyDescent="0.35">
      <c r="A10914" s="1705">
        <v>73723</v>
      </c>
      <c r="B10914" s="1706">
        <v>2.1</v>
      </c>
      <c r="C10914" s="100" t="s">
        <v>10229</v>
      </c>
      <c r="E10914" s="1705" t="s">
        <v>9583</v>
      </c>
    </row>
    <row r="10915" spans="1:9" ht="15" customHeight="1" x14ac:dyDescent="0.35">
      <c r="A10915" s="1705">
        <v>73723</v>
      </c>
      <c r="B10915" s="1706">
        <v>2.1</v>
      </c>
      <c r="C10915" s="100" t="s">
        <v>10230</v>
      </c>
      <c r="E10915" s="1705" t="s">
        <v>9583</v>
      </c>
    </row>
    <row r="10916" spans="1:9" ht="15" customHeight="1" x14ac:dyDescent="0.35">
      <c r="A10916" s="1705">
        <v>73723</v>
      </c>
      <c r="B10916" s="1706">
        <v>2.1</v>
      </c>
      <c r="C10916" s="100" t="s">
        <v>10231</v>
      </c>
      <c r="E10916" s="1705" t="s">
        <v>9583</v>
      </c>
    </row>
    <row r="10917" spans="1:9" ht="15" customHeight="1" x14ac:dyDescent="0.35">
      <c r="A10917" s="1705">
        <v>73723</v>
      </c>
      <c r="B10917" s="1706">
        <v>2.1</v>
      </c>
      <c r="C10917" s="100" t="s">
        <v>10232</v>
      </c>
      <c r="E10917" s="1705" t="s">
        <v>9583</v>
      </c>
    </row>
    <row r="10918" spans="1:9" ht="15" customHeight="1" x14ac:dyDescent="0.35">
      <c r="A10918" s="1705">
        <v>73723</v>
      </c>
      <c r="B10918" s="1706">
        <v>2.1</v>
      </c>
      <c r="C10918" s="100" t="s">
        <v>10233</v>
      </c>
      <c r="E10918" s="1705" t="s">
        <v>9583</v>
      </c>
    </row>
    <row r="10919" spans="1:9" ht="15" customHeight="1" x14ac:dyDescent="0.35">
      <c r="A10919" s="1705">
        <v>73723</v>
      </c>
      <c r="B10919" s="1706">
        <v>2.1</v>
      </c>
      <c r="C10919" s="100" t="s">
        <v>5435</v>
      </c>
      <c r="E10919" s="1705" t="s">
        <v>9583</v>
      </c>
    </row>
    <row r="10920" spans="1:9" ht="15" customHeight="1" x14ac:dyDescent="0.35">
      <c r="A10920" s="1705">
        <v>73723</v>
      </c>
      <c r="B10920" s="1706">
        <v>2.1</v>
      </c>
      <c r="C10920" s="100" t="s">
        <v>5436</v>
      </c>
      <c r="E10920" s="1705" t="s">
        <v>9583</v>
      </c>
    </row>
    <row r="10921" spans="1:9" ht="15" customHeight="1" x14ac:dyDescent="0.35">
      <c r="A10921" s="1705">
        <v>73723</v>
      </c>
      <c r="B10921" s="1706">
        <v>2.1</v>
      </c>
      <c r="C10921" s="100" t="s">
        <v>5437</v>
      </c>
      <c r="E10921" s="1705" t="s">
        <v>9583</v>
      </c>
    </row>
    <row r="10922" spans="1:9" ht="15" customHeight="1" x14ac:dyDescent="0.35">
      <c r="A10922" s="1705">
        <v>73723</v>
      </c>
      <c r="B10922" s="1706">
        <v>2.1</v>
      </c>
      <c r="C10922" s="100" t="s">
        <v>5438</v>
      </c>
      <c r="E10922" s="1705" t="s">
        <v>9583</v>
      </c>
    </row>
    <row r="10923" spans="1:9" ht="15" customHeight="1" x14ac:dyDescent="0.35">
      <c r="A10923" s="1705">
        <v>73723</v>
      </c>
      <c r="B10923" s="1706">
        <v>2.1</v>
      </c>
      <c r="C10923" s="100" t="s">
        <v>5439</v>
      </c>
      <c r="E10923" s="1705" t="s">
        <v>9583</v>
      </c>
    </row>
    <row r="10924" spans="1:9" ht="15" customHeight="1" x14ac:dyDescent="0.35">
      <c r="A10924" s="1705">
        <v>73723</v>
      </c>
      <c r="B10924" s="1706">
        <v>2.1</v>
      </c>
      <c r="C10924" s="100" t="s">
        <v>5440</v>
      </c>
      <c r="E10924" s="1705" t="s">
        <v>9583</v>
      </c>
      <c r="F10924" s="100"/>
      <c r="I10924" s="100"/>
    </row>
    <row r="10925" spans="1:9" ht="15" customHeight="1" x14ac:dyDescent="0.35">
      <c r="A10925" s="1705">
        <v>73723</v>
      </c>
      <c r="B10925" s="1706">
        <v>2.1</v>
      </c>
      <c r="C10925" s="100" t="s">
        <v>10234</v>
      </c>
      <c r="E10925" s="1705" t="s">
        <v>9583</v>
      </c>
    </row>
    <row r="10926" spans="1:9" ht="15" customHeight="1" x14ac:dyDescent="0.35">
      <c r="A10926" s="1705">
        <v>73723</v>
      </c>
      <c r="B10926" s="1706">
        <v>2.1</v>
      </c>
      <c r="C10926" s="100" t="s">
        <v>10235</v>
      </c>
      <c r="E10926" s="1705" t="s">
        <v>9583</v>
      </c>
    </row>
    <row r="10927" spans="1:9" ht="15" customHeight="1" x14ac:dyDescent="0.35">
      <c r="A10927" s="1705">
        <v>73723</v>
      </c>
      <c r="B10927" s="1706">
        <v>2.1</v>
      </c>
      <c r="C10927" s="1705" t="s">
        <v>11988</v>
      </c>
      <c r="E10927" s="1705" t="s">
        <v>10273</v>
      </c>
    </row>
    <row r="10928" spans="1:9" ht="15" customHeight="1" x14ac:dyDescent="0.35">
      <c r="A10928" s="1705">
        <v>73723</v>
      </c>
      <c r="B10928" s="1706">
        <v>2.1</v>
      </c>
      <c r="C10928" s="89" t="s">
        <v>11989</v>
      </c>
      <c r="E10928" s="1705" t="s">
        <v>10273</v>
      </c>
    </row>
    <row r="10929" spans="1:5" ht="15" customHeight="1" x14ac:dyDescent="0.35">
      <c r="A10929" s="1705">
        <v>73723</v>
      </c>
      <c r="B10929" s="1706">
        <v>2.1</v>
      </c>
      <c r="C10929" s="89" t="s">
        <v>11990</v>
      </c>
      <c r="E10929" s="1705" t="s">
        <v>10273</v>
      </c>
    </row>
    <row r="10930" spans="1:5" ht="15" customHeight="1" x14ac:dyDescent="0.35">
      <c r="A10930" s="1705">
        <v>73723</v>
      </c>
      <c r="B10930" s="1706">
        <v>2.1</v>
      </c>
      <c r="C10930" s="89" t="s">
        <v>11991</v>
      </c>
      <c r="E10930" s="1705" t="s">
        <v>10273</v>
      </c>
    </row>
    <row r="10931" spans="1:5" ht="15" customHeight="1" x14ac:dyDescent="0.35">
      <c r="A10931" s="1705">
        <v>73723</v>
      </c>
      <c r="B10931" s="1706">
        <v>2.1</v>
      </c>
      <c r="C10931" s="89" t="s">
        <v>11992</v>
      </c>
      <c r="E10931" s="1705" t="s">
        <v>10273</v>
      </c>
    </row>
    <row r="10932" spans="1:5" ht="15" customHeight="1" x14ac:dyDescent="0.35">
      <c r="A10932" s="1705">
        <v>73723</v>
      </c>
      <c r="B10932" s="1706">
        <v>2.1</v>
      </c>
      <c r="C10932" s="89" t="s">
        <v>11993</v>
      </c>
      <c r="E10932" s="1705" t="s">
        <v>10273</v>
      </c>
    </row>
    <row r="10933" spans="1:5" ht="15" customHeight="1" x14ac:dyDescent="0.35">
      <c r="A10933" s="1705">
        <v>73723</v>
      </c>
      <c r="B10933" s="1706">
        <v>2.1</v>
      </c>
      <c r="C10933" s="89" t="s">
        <v>11994</v>
      </c>
      <c r="E10933" s="1705" t="s">
        <v>10273</v>
      </c>
    </row>
    <row r="10934" spans="1:5" ht="15" customHeight="1" x14ac:dyDescent="0.35">
      <c r="A10934" s="1705">
        <v>73723</v>
      </c>
      <c r="B10934" s="1706">
        <v>2.1</v>
      </c>
      <c r="C10934" s="89" t="s">
        <v>11995</v>
      </c>
      <c r="E10934" s="1705" t="s">
        <v>10273</v>
      </c>
    </row>
    <row r="10935" spans="1:5" ht="15" customHeight="1" x14ac:dyDescent="0.35">
      <c r="A10935" s="1705">
        <v>73723</v>
      </c>
      <c r="B10935" s="1706">
        <v>2.1</v>
      </c>
      <c r="C10935" s="89" t="s">
        <v>11996</v>
      </c>
      <c r="E10935" s="1705" t="s">
        <v>10273</v>
      </c>
    </row>
    <row r="10936" spans="1:5" ht="15" customHeight="1" x14ac:dyDescent="0.35">
      <c r="A10936" s="1705">
        <v>73723</v>
      </c>
      <c r="B10936" s="1706">
        <v>2.1</v>
      </c>
      <c r="C10936" s="89" t="s">
        <v>11997</v>
      </c>
      <c r="E10936" s="1705" t="s">
        <v>10273</v>
      </c>
    </row>
    <row r="10937" spans="1:5" ht="15" customHeight="1" x14ac:dyDescent="0.35">
      <c r="A10937" s="1705">
        <v>73723</v>
      </c>
      <c r="B10937" s="1706">
        <v>2.1</v>
      </c>
      <c r="C10937" s="89" t="s">
        <v>11998</v>
      </c>
      <c r="E10937" s="1705" t="s">
        <v>10273</v>
      </c>
    </row>
    <row r="10938" spans="1:5" ht="15" customHeight="1" x14ac:dyDescent="0.35">
      <c r="A10938" s="1705">
        <v>73723</v>
      </c>
      <c r="B10938" s="1706">
        <v>2.1</v>
      </c>
      <c r="C10938" s="89" t="s">
        <v>11999</v>
      </c>
      <c r="E10938" s="1705" t="s">
        <v>10273</v>
      </c>
    </row>
    <row r="10939" spans="1:5" ht="15" customHeight="1" x14ac:dyDescent="0.35">
      <c r="A10939" s="1705">
        <v>73723</v>
      </c>
      <c r="B10939" s="1706">
        <v>2.1</v>
      </c>
      <c r="C10939" s="100" t="s">
        <v>12479</v>
      </c>
      <c r="E10939" s="100" t="s">
        <v>12088</v>
      </c>
    </row>
    <row r="10940" spans="1:5" ht="15" customHeight="1" x14ac:dyDescent="0.35">
      <c r="A10940" s="1705">
        <v>73723</v>
      </c>
      <c r="B10940" s="1706">
        <v>2.1</v>
      </c>
      <c r="C10940" s="100" t="s">
        <v>12480</v>
      </c>
      <c r="E10940" s="100" t="s">
        <v>12088</v>
      </c>
    </row>
    <row r="10941" spans="1:5" ht="15" customHeight="1" x14ac:dyDescent="0.35">
      <c r="A10941" s="1705">
        <v>73723</v>
      </c>
      <c r="B10941" s="1706">
        <v>2.1</v>
      </c>
      <c r="C10941" s="100" t="s">
        <v>12481</v>
      </c>
      <c r="E10941" s="100" t="s">
        <v>12088</v>
      </c>
    </row>
    <row r="10942" spans="1:5" ht="15" customHeight="1" x14ac:dyDescent="0.35">
      <c r="A10942" s="1705">
        <v>73723</v>
      </c>
      <c r="B10942" s="1706">
        <v>2.1</v>
      </c>
      <c r="C10942" s="100" t="s">
        <v>12482</v>
      </c>
      <c r="E10942" s="100" t="s">
        <v>12088</v>
      </c>
    </row>
    <row r="10943" spans="1:5" ht="15" customHeight="1" x14ac:dyDescent="0.35">
      <c r="A10943" s="1705">
        <v>73723</v>
      </c>
      <c r="B10943" s="1706">
        <v>2.1</v>
      </c>
      <c r="C10943" s="100" t="s">
        <v>12483</v>
      </c>
      <c r="E10943" s="100" t="s">
        <v>12088</v>
      </c>
    </row>
    <row r="10944" spans="1:5" ht="15" customHeight="1" x14ac:dyDescent="0.35">
      <c r="A10944" s="1705">
        <v>73723</v>
      </c>
      <c r="B10944" s="1706">
        <v>2.1</v>
      </c>
      <c r="C10944" s="100" t="s">
        <v>12484</v>
      </c>
      <c r="E10944" s="100" t="s">
        <v>12088</v>
      </c>
    </row>
    <row r="10945" spans="1:9" ht="15" customHeight="1" x14ac:dyDescent="0.35">
      <c r="A10945" s="1705">
        <v>73723</v>
      </c>
      <c r="B10945" s="1706">
        <v>2.1</v>
      </c>
      <c r="C10945" s="100" t="s">
        <v>13349</v>
      </c>
      <c r="E10945" s="1705" t="s">
        <v>12542</v>
      </c>
    </row>
    <row r="10946" spans="1:9" ht="15" customHeight="1" x14ac:dyDescent="0.35">
      <c r="A10946" s="1705">
        <v>73723</v>
      </c>
      <c r="B10946" s="1706">
        <v>2.1</v>
      </c>
      <c r="C10946" s="100" t="s">
        <v>13350</v>
      </c>
      <c r="E10946" s="1705" t="s">
        <v>12542</v>
      </c>
    </row>
    <row r="10947" spans="1:9" ht="15" customHeight="1" x14ac:dyDescent="0.35">
      <c r="A10947" s="1705">
        <v>73723</v>
      </c>
      <c r="B10947" s="1706">
        <v>2.1</v>
      </c>
      <c r="C10947" s="100" t="s">
        <v>13351</v>
      </c>
      <c r="E10947" s="1705" t="s">
        <v>12542</v>
      </c>
    </row>
    <row r="10948" spans="1:9" ht="15" customHeight="1" x14ac:dyDescent="0.35">
      <c r="A10948" s="1705">
        <v>73723</v>
      </c>
      <c r="B10948" s="1706">
        <v>2.1</v>
      </c>
      <c r="C10948" s="1705" t="s">
        <v>13352</v>
      </c>
      <c r="E10948" s="1705" t="s">
        <v>12542</v>
      </c>
    </row>
    <row r="10949" spans="1:9" ht="15" customHeight="1" x14ac:dyDescent="0.35">
      <c r="A10949" s="1705">
        <v>73723</v>
      </c>
      <c r="B10949" s="1706">
        <v>2.1</v>
      </c>
      <c r="C10949" s="100" t="s">
        <v>13353</v>
      </c>
      <c r="E10949" s="1705" t="s">
        <v>12542</v>
      </c>
    </row>
    <row r="10950" spans="1:9" ht="15" customHeight="1" x14ac:dyDescent="0.35">
      <c r="A10950" s="1705">
        <v>73723</v>
      </c>
      <c r="B10950" s="1706">
        <v>2.1</v>
      </c>
      <c r="C10950" s="100" t="s">
        <v>4150</v>
      </c>
      <c r="E10950" s="1705" t="s">
        <v>13383</v>
      </c>
    </row>
    <row r="10951" spans="1:9" ht="15" customHeight="1" x14ac:dyDescent="0.35">
      <c r="A10951" s="1705">
        <v>73723</v>
      </c>
      <c r="B10951" s="1706">
        <v>2.1</v>
      </c>
      <c r="C10951" s="100" t="s">
        <v>4151</v>
      </c>
      <c r="E10951" s="1705" t="s">
        <v>13383</v>
      </c>
    </row>
    <row r="10952" spans="1:9" ht="15" customHeight="1" x14ac:dyDescent="0.35">
      <c r="A10952" s="1705">
        <v>73723</v>
      </c>
      <c r="B10952" s="1706">
        <v>2.1</v>
      </c>
      <c r="C10952" s="1705" t="s">
        <v>13474</v>
      </c>
      <c r="E10952" s="1705" t="s">
        <v>13430</v>
      </c>
    </row>
    <row r="10953" spans="1:9" ht="15" customHeight="1" x14ac:dyDescent="0.35">
      <c r="A10953" s="1705">
        <v>73723</v>
      </c>
      <c r="B10953" s="1706">
        <v>2.1</v>
      </c>
      <c r="C10953" s="1705" t="s">
        <v>13475</v>
      </c>
      <c r="E10953" s="1705" t="s">
        <v>13430</v>
      </c>
    </row>
    <row r="10954" spans="1:9" ht="15" customHeight="1" x14ac:dyDescent="0.35">
      <c r="A10954" s="1705">
        <v>73723</v>
      </c>
      <c r="B10954" s="1706">
        <v>2.1</v>
      </c>
      <c r="C10954" s="1705" t="s">
        <v>13476</v>
      </c>
      <c r="E10954" s="1705" t="s">
        <v>13430</v>
      </c>
    </row>
    <row r="10955" spans="1:9" ht="15" customHeight="1" x14ac:dyDescent="0.35">
      <c r="A10955" s="1705">
        <v>73723</v>
      </c>
      <c r="B10955" s="1706">
        <v>2.1</v>
      </c>
      <c r="C10955" s="100" t="s">
        <v>13863</v>
      </c>
      <c r="E10955" s="1705" t="s">
        <v>13580</v>
      </c>
    </row>
    <row r="10956" spans="1:9" ht="15" customHeight="1" x14ac:dyDescent="0.35">
      <c r="A10956" s="1705">
        <v>73723</v>
      </c>
      <c r="B10956" s="1706">
        <v>2.1</v>
      </c>
      <c r="C10956" s="100" t="s">
        <v>13864</v>
      </c>
      <c r="E10956" s="1705" t="s">
        <v>13580</v>
      </c>
    </row>
    <row r="10957" spans="1:9" ht="15" customHeight="1" x14ac:dyDescent="0.35">
      <c r="A10957" s="1705">
        <v>73723</v>
      </c>
      <c r="B10957" s="1706">
        <v>2.1</v>
      </c>
      <c r="C10957" s="100" t="s">
        <v>13865</v>
      </c>
      <c r="E10957" s="1705" t="s">
        <v>13580</v>
      </c>
    </row>
    <row r="10958" spans="1:9" ht="15" customHeight="1" x14ac:dyDescent="0.35">
      <c r="A10958" s="1705">
        <v>73723</v>
      </c>
      <c r="B10958" s="1706">
        <v>2.1</v>
      </c>
      <c r="C10958" s="100" t="s">
        <v>13866</v>
      </c>
      <c r="E10958" s="1705" t="s">
        <v>13580</v>
      </c>
      <c r="F10958" s="100"/>
      <c r="I10958" s="100"/>
    </row>
    <row r="10959" spans="1:9" ht="15" customHeight="1" x14ac:dyDescent="0.35">
      <c r="A10959" s="1705">
        <v>73723</v>
      </c>
      <c r="B10959" s="1706">
        <v>2.1</v>
      </c>
      <c r="C10959" s="100" t="s">
        <v>13867</v>
      </c>
      <c r="E10959" s="1705" t="s">
        <v>13580</v>
      </c>
    </row>
    <row r="10960" spans="1:9" ht="15" customHeight="1" x14ac:dyDescent="0.35">
      <c r="A10960" s="1705">
        <v>73723</v>
      </c>
      <c r="B10960" s="1706">
        <v>2.1</v>
      </c>
      <c r="C10960" s="100" t="s">
        <v>13868</v>
      </c>
      <c r="E10960" s="1705" t="s">
        <v>13580</v>
      </c>
    </row>
    <row r="10961" spans="1:5" ht="15" customHeight="1" x14ac:dyDescent="0.35">
      <c r="A10961" s="1705">
        <v>73725</v>
      </c>
      <c r="B10961" s="1706">
        <v>1.77</v>
      </c>
      <c r="C10961" s="100" t="s">
        <v>2147</v>
      </c>
      <c r="E10961" s="1705" t="s">
        <v>1755</v>
      </c>
    </row>
    <row r="10962" spans="1:5" ht="15" customHeight="1" x14ac:dyDescent="0.35">
      <c r="A10962" s="1705">
        <v>73725</v>
      </c>
      <c r="B10962" s="1706">
        <v>1.77</v>
      </c>
      <c r="C10962" s="100" t="s">
        <v>2148</v>
      </c>
      <c r="E10962" s="1705" t="s">
        <v>1755</v>
      </c>
    </row>
    <row r="10963" spans="1:5" ht="15" customHeight="1" x14ac:dyDescent="0.35">
      <c r="A10963" s="1705">
        <v>73725</v>
      </c>
      <c r="B10963" s="1706">
        <v>1.77</v>
      </c>
      <c r="C10963" s="100" t="s">
        <v>2149</v>
      </c>
      <c r="E10963" s="1705" t="s">
        <v>1755</v>
      </c>
    </row>
    <row r="10964" spans="1:5" ht="15" customHeight="1" x14ac:dyDescent="0.35">
      <c r="A10964" s="1705">
        <v>73725</v>
      </c>
      <c r="B10964" s="1706">
        <v>1.77</v>
      </c>
      <c r="C10964" s="100" t="s">
        <v>2150</v>
      </c>
      <c r="E10964" s="1705" t="s">
        <v>1755</v>
      </c>
    </row>
    <row r="10965" spans="1:5" ht="15" customHeight="1" x14ac:dyDescent="0.35">
      <c r="A10965" s="1705">
        <v>73725</v>
      </c>
      <c r="B10965" s="1706">
        <v>1.77</v>
      </c>
      <c r="C10965" s="100" t="s">
        <v>2151</v>
      </c>
      <c r="E10965" s="1705" t="s">
        <v>1755</v>
      </c>
    </row>
    <row r="10966" spans="1:5" ht="15" customHeight="1" x14ac:dyDescent="0.35">
      <c r="A10966" s="1705">
        <v>73725</v>
      </c>
      <c r="B10966" s="1706">
        <v>1.77</v>
      </c>
      <c r="C10966" s="100" t="s">
        <v>2152</v>
      </c>
      <c r="E10966" s="1705" t="s">
        <v>1755</v>
      </c>
    </row>
    <row r="10967" spans="1:5" ht="15" customHeight="1" x14ac:dyDescent="0.35">
      <c r="A10967" s="1705">
        <v>73725</v>
      </c>
      <c r="B10967" s="1706">
        <v>1.77</v>
      </c>
      <c r="C10967" s="100" t="s">
        <v>2153</v>
      </c>
      <c r="E10967" s="1705" t="s">
        <v>1755</v>
      </c>
    </row>
    <row r="10968" spans="1:5" ht="15" customHeight="1" x14ac:dyDescent="0.35">
      <c r="A10968" s="1705">
        <v>73725</v>
      </c>
      <c r="B10968" s="1706">
        <v>1.77</v>
      </c>
      <c r="C10968" s="100" t="s">
        <v>2154</v>
      </c>
      <c r="E10968" s="1705" t="s">
        <v>1755</v>
      </c>
    </row>
    <row r="10969" spans="1:5" ht="15" customHeight="1" x14ac:dyDescent="0.35">
      <c r="A10969" s="1705">
        <v>73725</v>
      </c>
      <c r="B10969" s="1706">
        <v>1.77</v>
      </c>
      <c r="C10969" s="100" t="s">
        <v>2155</v>
      </c>
      <c r="E10969" s="1705" t="s">
        <v>1755</v>
      </c>
    </row>
    <row r="10970" spans="1:5" ht="15" customHeight="1" x14ac:dyDescent="0.35">
      <c r="A10970" s="1705">
        <v>73725</v>
      </c>
      <c r="B10970" s="1706">
        <v>1.77</v>
      </c>
      <c r="C10970" s="100" t="s">
        <v>2156</v>
      </c>
      <c r="E10970" s="1705" t="s">
        <v>1755</v>
      </c>
    </row>
    <row r="10971" spans="1:5" ht="15" customHeight="1" x14ac:dyDescent="0.35">
      <c r="A10971" s="1705">
        <v>73725</v>
      </c>
      <c r="B10971" s="1706">
        <v>1.77</v>
      </c>
      <c r="C10971" s="100" t="s">
        <v>2157</v>
      </c>
      <c r="E10971" s="1705" t="s">
        <v>1755</v>
      </c>
    </row>
    <row r="10972" spans="1:5" ht="15" customHeight="1" x14ac:dyDescent="0.35">
      <c r="A10972" s="1705">
        <v>73725</v>
      </c>
      <c r="B10972" s="1706">
        <v>1.77</v>
      </c>
      <c r="C10972" s="100" t="s">
        <v>2158</v>
      </c>
      <c r="E10972" s="1705" t="s">
        <v>1755</v>
      </c>
    </row>
    <row r="10973" spans="1:5" ht="15" customHeight="1" x14ac:dyDescent="0.35">
      <c r="A10973" s="1705">
        <v>73725</v>
      </c>
      <c r="B10973" s="1706">
        <v>1.77</v>
      </c>
      <c r="C10973" s="100" t="s">
        <v>2159</v>
      </c>
      <c r="E10973" s="1705" t="s">
        <v>1755</v>
      </c>
    </row>
    <row r="10974" spans="1:5" ht="15" customHeight="1" x14ac:dyDescent="0.35">
      <c r="A10974" s="1705">
        <v>73725</v>
      </c>
      <c r="B10974" s="1706">
        <v>1.77</v>
      </c>
      <c r="C10974" s="100" t="s">
        <v>2160</v>
      </c>
      <c r="E10974" s="1705" t="s">
        <v>1755</v>
      </c>
    </row>
    <row r="10975" spans="1:5" ht="15" customHeight="1" x14ac:dyDescent="0.35">
      <c r="A10975" s="1705">
        <v>73725</v>
      </c>
      <c r="B10975" s="1706">
        <v>1.77</v>
      </c>
      <c r="C10975" s="100" t="s">
        <v>2161</v>
      </c>
      <c r="E10975" s="1705" t="s">
        <v>1755</v>
      </c>
    </row>
    <row r="10976" spans="1:5" ht="15" customHeight="1" x14ac:dyDescent="0.35">
      <c r="A10976" s="1705">
        <v>73725</v>
      </c>
      <c r="B10976" s="1706">
        <v>1.77</v>
      </c>
      <c r="C10976" s="100" t="s">
        <v>2611</v>
      </c>
      <c r="E10976" s="1705" t="s">
        <v>2237</v>
      </c>
    </row>
    <row r="10977" spans="1:9" ht="15" customHeight="1" x14ac:dyDescent="0.35">
      <c r="A10977" s="1705">
        <v>73725</v>
      </c>
      <c r="B10977" s="1706">
        <v>1.77</v>
      </c>
      <c r="C10977" s="100" t="s">
        <v>3645</v>
      </c>
      <c r="E10977" s="1705" t="s">
        <v>2994</v>
      </c>
    </row>
    <row r="10978" spans="1:9" ht="15" customHeight="1" x14ac:dyDescent="0.35">
      <c r="A10978" s="1705">
        <v>73725</v>
      </c>
      <c r="B10978" s="1706">
        <v>1.77</v>
      </c>
      <c r="C10978" s="100" t="s">
        <v>3646</v>
      </c>
      <c r="E10978" s="1705" t="s">
        <v>2994</v>
      </c>
    </row>
    <row r="10979" spans="1:9" ht="15" customHeight="1" x14ac:dyDescent="0.35">
      <c r="A10979" s="1705">
        <v>73725</v>
      </c>
      <c r="B10979" s="1706">
        <v>1.77</v>
      </c>
      <c r="C10979" s="100" t="s">
        <v>3647</v>
      </c>
      <c r="E10979" s="1705" t="s">
        <v>2994</v>
      </c>
    </row>
    <row r="10980" spans="1:9" ht="15" customHeight="1" x14ac:dyDescent="0.35">
      <c r="A10980" s="1735">
        <v>73725</v>
      </c>
      <c r="B10980" s="1736">
        <v>1.77</v>
      </c>
      <c r="C10980" s="100" t="s">
        <v>4559</v>
      </c>
      <c r="E10980" s="1705" t="s">
        <v>4266</v>
      </c>
    </row>
    <row r="10981" spans="1:9" ht="15" customHeight="1" x14ac:dyDescent="0.35">
      <c r="A10981" s="1705">
        <v>73725</v>
      </c>
      <c r="B10981" s="1706">
        <v>1.77</v>
      </c>
      <c r="C10981" s="100" t="s">
        <v>5410</v>
      </c>
      <c r="E10981" s="100" t="s">
        <v>5155</v>
      </c>
    </row>
    <row r="10982" spans="1:9" ht="15" customHeight="1" x14ac:dyDescent="0.35">
      <c r="A10982" s="1705">
        <v>73725</v>
      </c>
      <c r="B10982" s="1706">
        <v>1.77</v>
      </c>
      <c r="C10982" s="100" t="s">
        <v>530</v>
      </c>
      <c r="E10982" s="1705" t="s">
        <v>6556</v>
      </c>
    </row>
    <row r="10983" spans="1:9" ht="15" customHeight="1" x14ac:dyDescent="0.35">
      <c r="A10983" s="1705">
        <v>73725</v>
      </c>
      <c r="B10983" s="1706">
        <v>1.77</v>
      </c>
      <c r="C10983" s="100" t="s">
        <v>6898</v>
      </c>
      <c r="E10983" s="1705" t="s">
        <v>6737</v>
      </c>
    </row>
    <row r="10984" spans="1:9" ht="15" customHeight="1" x14ac:dyDescent="0.35">
      <c r="A10984" s="1705">
        <v>73725</v>
      </c>
      <c r="B10984" s="1706">
        <v>1.77</v>
      </c>
      <c r="C10984" s="100" t="s">
        <v>6899</v>
      </c>
      <c r="E10984" s="1705" t="s">
        <v>6737</v>
      </c>
    </row>
    <row r="10985" spans="1:9" ht="15" customHeight="1" x14ac:dyDescent="0.35">
      <c r="A10985" s="1705">
        <v>73725</v>
      </c>
      <c r="B10985" s="1706">
        <v>1.77</v>
      </c>
      <c r="C10985" s="100" t="s">
        <v>6900</v>
      </c>
      <c r="E10985" s="1705" t="s">
        <v>6737</v>
      </c>
    </row>
    <row r="10986" spans="1:9" ht="16.5" customHeight="1" x14ac:dyDescent="0.35">
      <c r="A10986" s="1705">
        <v>73725</v>
      </c>
      <c r="B10986" s="1706">
        <v>1.77</v>
      </c>
      <c r="C10986" s="100" t="s">
        <v>6901</v>
      </c>
      <c r="E10986" s="1705" t="s">
        <v>6737</v>
      </c>
    </row>
    <row r="10987" spans="1:9" ht="15" customHeight="1" x14ac:dyDescent="0.35">
      <c r="A10987" s="1705">
        <v>73725</v>
      </c>
      <c r="B10987" s="1706">
        <v>1.77</v>
      </c>
      <c r="C10987" s="100" t="s">
        <v>6902</v>
      </c>
      <c r="E10987" s="1705" t="s">
        <v>6737</v>
      </c>
    </row>
    <row r="10988" spans="1:9" ht="15" customHeight="1" x14ac:dyDescent="0.35">
      <c r="A10988" s="1705">
        <v>73725</v>
      </c>
      <c r="B10988" s="1706">
        <v>1.77</v>
      </c>
      <c r="C10988" s="100" t="s">
        <v>6903</v>
      </c>
      <c r="E10988" s="1705" t="s">
        <v>6737</v>
      </c>
    </row>
    <row r="10989" spans="1:9" ht="15" customHeight="1" x14ac:dyDescent="0.35">
      <c r="A10989" s="1705">
        <v>73725</v>
      </c>
      <c r="B10989" s="1706">
        <v>1.77</v>
      </c>
      <c r="C10989" s="100" t="s">
        <v>6904</v>
      </c>
      <c r="E10989" s="1705" t="s">
        <v>6737</v>
      </c>
    </row>
    <row r="10990" spans="1:9" ht="15" customHeight="1" x14ac:dyDescent="0.35">
      <c r="A10990" s="1705">
        <v>73725</v>
      </c>
      <c r="B10990" s="1706">
        <v>1.77</v>
      </c>
      <c r="C10990" s="100" t="s">
        <v>6905</v>
      </c>
      <c r="E10990" s="1705" t="s">
        <v>6737</v>
      </c>
    </row>
    <row r="10991" spans="1:9" ht="15" customHeight="1" x14ac:dyDescent="0.35">
      <c r="A10991" s="1705">
        <v>73725</v>
      </c>
      <c r="B10991" s="1706">
        <v>1.77</v>
      </c>
      <c r="C10991" s="100" t="s">
        <v>7888</v>
      </c>
      <c r="E10991" s="1705" t="s">
        <v>7428</v>
      </c>
      <c r="F10991" s="100"/>
      <c r="I10991" s="100"/>
    </row>
    <row r="10992" spans="1:9" ht="15" customHeight="1" x14ac:dyDescent="0.35">
      <c r="A10992" s="1705">
        <v>73725</v>
      </c>
      <c r="B10992" s="1706">
        <v>1.77</v>
      </c>
      <c r="C10992" s="100" t="s">
        <v>7889</v>
      </c>
      <c r="E10992" s="1705" t="s">
        <v>7428</v>
      </c>
    </row>
    <row r="10993" spans="1:13" ht="15" customHeight="1" x14ac:dyDescent="0.35">
      <c r="A10993" s="1705">
        <v>73725</v>
      </c>
      <c r="B10993" s="1706">
        <v>1.77</v>
      </c>
      <c r="C10993" s="100" t="s">
        <v>7890</v>
      </c>
      <c r="E10993" s="1705" t="s">
        <v>7428</v>
      </c>
    </row>
    <row r="10994" spans="1:13" ht="15" customHeight="1" x14ac:dyDescent="0.35">
      <c r="A10994" s="1705">
        <v>73725</v>
      </c>
      <c r="B10994" s="1706">
        <v>1.77</v>
      </c>
      <c r="C10994" s="100" t="s">
        <v>7891</v>
      </c>
      <c r="E10994" s="1705" t="s">
        <v>7428</v>
      </c>
    </row>
    <row r="10995" spans="1:13" ht="15" customHeight="1" x14ac:dyDescent="0.35">
      <c r="A10995" s="1705">
        <v>73725</v>
      </c>
      <c r="B10995" s="1706">
        <v>1.77</v>
      </c>
      <c r="C10995" s="100" t="s">
        <v>9064</v>
      </c>
      <c r="E10995" s="1705" t="s">
        <v>8689</v>
      </c>
      <c r="M10995" s="100" t="s">
        <v>907</v>
      </c>
    </row>
    <row r="10996" spans="1:13" ht="15" customHeight="1" x14ac:dyDescent="0.35">
      <c r="A10996" s="1705">
        <v>73725</v>
      </c>
      <c r="B10996" s="1706">
        <v>1.77</v>
      </c>
      <c r="C10996" s="100" t="s">
        <v>9065</v>
      </c>
      <c r="E10996" s="1705" t="s">
        <v>8689</v>
      </c>
    </row>
    <row r="10997" spans="1:13" ht="15" customHeight="1" x14ac:dyDescent="0.35">
      <c r="A10997" s="1705">
        <v>73725</v>
      </c>
      <c r="B10997" s="1706">
        <v>1.77</v>
      </c>
      <c r="C10997" s="100" t="s">
        <v>9066</v>
      </c>
      <c r="E10997" s="1705" t="s">
        <v>8689</v>
      </c>
      <c r="F10997" s="100"/>
      <c r="I10997" s="100"/>
    </row>
    <row r="10998" spans="1:13" ht="15" customHeight="1" x14ac:dyDescent="0.35">
      <c r="A10998" s="1705">
        <v>73725</v>
      </c>
      <c r="B10998" s="1706">
        <v>1.77</v>
      </c>
      <c r="C10998" s="100" t="s">
        <v>10175</v>
      </c>
      <c r="E10998" s="1705" t="s">
        <v>9583</v>
      </c>
    </row>
    <row r="10999" spans="1:13" ht="15" customHeight="1" x14ac:dyDescent="0.35">
      <c r="A10999" s="1705">
        <v>73725</v>
      </c>
      <c r="B10999" s="1706">
        <v>1.77</v>
      </c>
      <c r="C10999" s="100" t="s">
        <v>10176</v>
      </c>
      <c r="E10999" s="1705" t="s">
        <v>9583</v>
      </c>
    </row>
    <row r="11000" spans="1:13" ht="15" customHeight="1" x14ac:dyDescent="0.35">
      <c r="A11000" s="1705">
        <v>73725</v>
      </c>
      <c r="B11000" s="1706">
        <v>1.77</v>
      </c>
      <c r="C11000" s="100" t="s">
        <v>10177</v>
      </c>
      <c r="E11000" s="1705" t="s">
        <v>9583</v>
      </c>
    </row>
    <row r="11001" spans="1:13" ht="15" customHeight="1" x14ac:dyDescent="0.35">
      <c r="A11001" s="1705">
        <v>73725</v>
      </c>
      <c r="B11001" s="1706">
        <v>1.77</v>
      </c>
      <c r="C11001" s="100" t="s">
        <v>10178</v>
      </c>
      <c r="E11001" s="1705" t="s">
        <v>9583</v>
      </c>
      <c r="F11001" s="100"/>
      <c r="I11001" s="100"/>
    </row>
    <row r="11002" spans="1:13" ht="15" customHeight="1" x14ac:dyDescent="0.35">
      <c r="A11002" s="1705">
        <v>73725</v>
      </c>
      <c r="B11002" s="1706">
        <v>1.77</v>
      </c>
      <c r="C11002" s="100" t="s">
        <v>10179</v>
      </c>
      <c r="E11002" s="1705" t="s">
        <v>9583</v>
      </c>
    </row>
    <row r="11003" spans="1:13" ht="15" customHeight="1" x14ac:dyDescent="0.35">
      <c r="A11003" s="1705">
        <v>73725</v>
      </c>
      <c r="B11003" s="1706">
        <v>1.77</v>
      </c>
      <c r="C11003" s="100" t="s">
        <v>10180</v>
      </c>
      <c r="E11003" s="1705" t="s">
        <v>9583</v>
      </c>
    </row>
    <row r="11004" spans="1:13" ht="15" customHeight="1" x14ac:dyDescent="0.35">
      <c r="A11004" s="1705">
        <v>73725</v>
      </c>
      <c r="B11004" s="1706">
        <v>1.77</v>
      </c>
      <c r="C11004" s="100" t="s">
        <v>10181</v>
      </c>
      <c r="E11004" s="1705" t="s">
        <v>9583</v>
      </c>
    </row>
    <row r="11005" spans="1:13" ht="15" customHeight="1" x14ac:dyDescent="0.35">
      <c r="A11005" s="1705">
        <v>73725</v>
      </c>
      <c r="B11005" s="1706">
        <v>1.77</v>
      </c>
      <c r="C11005" s="100" t="s">
        <v>10182</v>
      </c>
      <c r="E11005" s="1705" t="s">
        <v>9583</v>
      </c>
    </row>
    <row r="11006" spans="1:13" ht="15" customHeight="1" x14ac:dyDescent="0.35">
      <c r="A11006" s="1705">
        <v>73725</v>
      </c>
      <c r="B11006" s="1706">
        <v>1.77</v>
      </c>
      <c r="C11006" s="100" t="s">
        <v>10183</v>
      </c>
      <c r="E11006" s="1705" t="s">
        <v>9583</v>
      </c>
    </row>
    <row r="11007" spans="1:13" ht="15" customHeight="1" x14ac:dyDescent="0.35">
      <c r="A11007" s="1705">
        <v>73725</v>
      </c>
      <c r="B11007" s="1706">
        <v>1.77</v>
      </c>
      <c r="C11007" s="100" t="s">
        <v>10184</v>
      </c>
      <c r="E11007" s="1705" t="s">
        <v>9583</v>
      </c>
    </row>
    <row r="11008" spans="1:13" ht="15" customHeight="1" x14ac:dyDescent="0.35">
      <c r="A11008" s="1705">
        <v>73725</v>
      </c>
      <c r="B11008" s="1706">
        <v>1.77</v>
      </c>
      <c r="C11008" s="100" t="s">
        <v>12439</v>
      </c>
      <c r="E11008" s="100" t="s">
        <v>12088</v>
      </c>
    </row>
    <row r="11009" spans="1:5" ht="15" customHeight="1" x14ac:dyDescent="0.35">
      <c r="A11009" s="1705">
        <v>73725</v>
      </c>
      <c r="B11009" s="1706">
        <v>1.77</v>
      </c>
      <c r="C11009" s="100" t="s">
        <v>12440</v>
      </c>
      <c r="E11009" s="100" t="s">
        <v>12088</v>
      </c>
    </row>
    <row r="11010" spans="1:5" ht="15" customHeight="1" x14ac:dyDescent="0.35">
      <c r="A11010" s="1705">
        <v>73725</v>
      </c>
      <c r="B11010" s="1706">
        <v>1.77</v>
      </c>
      <c r="C11010" s="100" t="s">
        <v>13298</v>
      </c>
      <c r="E11010" s="1705" t="s">
        <v>12542</v>
      </c>
    </row>
    <row r="11011" spans="1:5" ht="15" customHeight="1" x14ac:dyDescent="0.35">
      <c r="A11011" s="1705">
        <v>73725</v>
      </c>
      <c r="B11011" s="1706">
        <v>1.77</v>
      </c>
      <c r="C11011" s="100" t="s">
        <v>4134</v>
      </c>
      <c r="E11011" s="1705" t="s">
        <v>13383</v>
      </c>
    </row>
    <row r="11012" spans="1:5" x14ac:dyDescent="0.35">
      <c r="A11012" s="1705">
        <v>73725</v>
      </c>
      <c r="B11012" s="1706">
        <v>1.77</v>
      </c>
      <c r="C11012" s="100" t="s">
        <v>4135</v>
      </c>
      <c r="E11012" s="1705" t="s">
        <v>13383</v>
      </c>
    </row>
    <row r="11013" spans="1:5" ht="15" customHeight="1" x14ac:dyDescent="0.35">
      <c r="A11013" s="1705">
        <v>74018</v>
      </c>
      <c r="B11013" s="1706">
        <v>0.18</v>
      </c>
      <c r="C11013" s="100" t="s">
        <v>2732</v>
      </c>
      <c r="E11013" s="1705" t="s">
        <v>19</v>
      </c>
    </row>
    <row r="11014" spans="1:5" ht="15" customHeight="1" x14ac:dyDescent="0.35">
      <c r="A11014" s="1705">
        <v>74018</v>
      </c>
      <c r="B11014" s="1706">
        <v>0.18</v>
      </c>
      <c r="C11014" s="89" t="s">
        <v>2733</v>
      </c>
      <c r="E11014" s="1705" t="s">
        <v>19</v>
      </c>
    </row>
    <row r="11015" spans="1:5" ht="15" customHeight="1" x14ac:dyDescent="0.35">
      <c r="A11015" s="1705">
        <v>74018</v>
      </c>
      <c r="B11015" s="1706">
        <v>0.18</v>
      </c>
      <c r="C11015" s="100" t="s">
        <v>97</v>
      </c>
      <c r="E11015" s="1705" t="s">
        <v>39</v>
      </c>
    </row>
    <row r="11016" spans="1:5" ht="15" customHeight="1" x14ac:dyDescent="0.35">
      <c r="A11016" s="1705">
        <v>74018</v>
      </c>
      <c r="B11016" s="1706">
        <v>0.18</v>
      </c>
      <c r="C11016" s="89" t="s">
        <v>98</v>
      </c>
      <c r="E11016" s="1705" t="s">
        <v>39</v>
      </c>
    </row>
    <row r="11017" spans="1:5" ht="15" customHeight="1" x14ac:dyDescent="0.35">
      <c r="A11017" s="1705">
        <v>74018</v>
      </c>
      <c r="B11017" s="1706">
        <v>0.18</v>
      </c>
      <c r="C11017" s="100" t="s">
        <v>277</v>
      </c>
      <c r="E11017" s="1705" t="s">
        <v>182</v>
      </c>
    </row>
    <row r="11018" spans="1:5" ht="15" customHeight="1" x14ac:dyDescent="0.35">
      <c r="A11018" s="1705">
        <v>74018</v>
      </c>
      <c r="B11018" s="1706">
        <v>0.18</v>
      </c>
      <c r="C11018" s="100" t="s">
        <v>278</v>
      </c>
      <c r="E11018" s="1705" t="s">
        <v>182</v>
      </c>
    </row>
    <row r="11019" spans="1:5" ht="15" customHeight="1" x14ac:dyDescent="0.35">
      <c r="A11019" s="1705">
        <v>74018</v>
      </c>
      <c r="B11019" s="1737">
        <v>0.18</v>
      </c>
      <c r="C11019" s="100" t="s">
        <v>278</v>
      </c>
      <c r="E11019" s="1705" t="s">
        <v>532</v>
      </c>
    </row>
    <row r="11020" spans="1:5" ht="15" customHeight="1" x14ac:dyDescent="0.35">
      <c r="A11020" s="1705">
        <v>74018</v>
      </c>
      <c r="B11020" s="1706">
        <v>0.18</v>
      </c>
      <c r="C11020" s="89" t="s">
        <v>809</v>
      </c>
      <c r="E11020" s="1705" t="s">
        <v>770</v>
      </c>
    </row>
    <row r="11021" spans="1:5" ht="15" customHeight="1" x14ac:dyDescent="0.35">
      <c r="A11021" s="1705">
        <v>74018</v>
      </c>
      <c r="B11021" s="1706">
        <v>0.18</v>
      </c>
      <c r="C11021" s="89" t="s">
        <v>13961</v>
      </c>
      <c r="E11021" s="100" t="s">
        <v>875</v>
      </c>
    </row>
    <row r="11022" spans="1:5" ht="15" customHeight="1" x14ac:dyDescent="0.35">
      <c r="A11022" s="1705">
        <v>74018</v>
      </c>
      <c r="B11022" s="1706">
        <v>0.18</v>
      </c>
      <c r="C11022" s="100" t="s">
        <v>8535</v>
      </c>
      <c r="E11022" s="1705" t="s">
        <v>875</v>
      </c>
    </row>
    <row r="11023" spans="1:5" ht="15" customHeight="1" x14ac:dyDescent="0.35">
      <c r="A11023" s="1705">
        <v>74018</v>
      </c>
      <c r="B11023" s="1706">
        <v>0.18</v>
      </c>
      <c r="C11023" s="100" t="s">
        <v>961</v>
      </c>
      <c r="E11023" s="1705" t="s">
        <v>879</v>
      </c>
    </row>
    <row r="11024" spans="1:5" ht="15" customHeight="1" x14ac:dyDescent="0.35">
      <c r="A11024" s="1705">
        <v>74018</v>
      </c>
      <c r="B11024" s="1706">
        <v>0.18</v>
      </c>
      <c r="C11024" s="100" t="s">
        <v>1334</v>
      </c>
      <c r="E11024" s="1705" t="s">
        <v>1280</v>
      </c>
    </row>
    <row r="11025" spans="1:9" ht="15" customHeight="1" x14ac:dyDescent="0.35">
      <c r="A11025" s="1740">
        <v>74018</v>
      </c>
      <c r="B11025" s="1706">
        <v>0.18</v>
      </c>
      <c r="C11025" s="1742" t="s">
        <v>1496</v>
      </c>
      <c r="E11025" s="1705" t="s">
        <v>1433</v>
      </c>
    </row>
    <row r="11026" spans="1:9" ht="15" customHeight="1" x14ac:dyDescent="0.35">
      <c r="A11026" s="1705">
        <v>74018</v>
      </c>
      <c r="B11026" s="1706">
        <v>0.18</v>
      </c>
      <c r="C11026" s="1705" t="s">
        <v>1497</v>
      </c>
      <c r="E11026" s="1705" t="s">
        <v>1433</v>
      </c>
    </row>
    <row r="11027" spans="1:9" ht="15" customHeight="1" x14ac:dyDescent="0.35">
      <c r="A11027" s="1705">
        <v>74018</v>
      </c>
      <c r="B11027" s="1706">
        <v>0.18</v>
      </c>
      <c r="C11027" s="89" t="s">
        <v>1816</v>
      </c>
      <c r="E11027" s="1705" t="s">
        <v>1755</v>
      </c>
    </row>
    <row r="11028" spans="1:9" ht="15" customHeight="1" x14ac:dyDescent="0.35">
      <c r="A11028" s="1705">
        <v>74018</v>
      </c>
      <c r="B11028" s="1706">
        <v>0.18</v>
      </c>
      <c r="C11028" s="100" t="s">
        <v>2300</v>
      </c>
      <c r="E11028" s="1705" t="s">
        <v>2237</v>
      </c>
    </row>
    <row r="11029" spans="1:9" ht="15" customHeight="1" x14ac:dyDescent="0.35">
      <c r="A11029" s="1705">
        <v>74018</v>
      </c>
      <c r="B11029" s="1706">
        <v>0.18</v>
      </c>
      <c r="C11029" s="100" t="s">
        <v>3096</v>
      </c>
      <c r="E11029" s="1705" t="s">
        <v>2994</v>
      </c>
    </row>
    <row r="11030" spans="1:9" ht="15" customHeight="1" x14ac:dyDescent="0.35">
      <c r="A11030" s="1705">
        <v>74018</v>
      </c>
      <c r="B11030" s="1706">
        <v>0.18</v>
      </c>
      <c r="C11030" s="89" t="s">
        <v>4333</v>
      </c>
      <c r="E11030" s="1705" t="s">
        <v>4266</v>
      </c>
    </row>
    <row r="11031" spans="1:9" ht="15" customHeight="1" x14ac:dyDescent="0.35">
      <c r="A11031" s="1705">
        <v>74018</v>
      </c>
      <c r="B11031" s="1706">
        <v>0.18</v>
      </c>
      <c r="C11031" s="100" t="s">
        <v>4681</v>
      </c>
      <c r="E11031" s="100" t="s">
        <v>4609</v>
      </c>
    </row>
    <row r="11032" spans="1:9" ht="15" customHeight="1" x14ac:dyDescent="0.35">
      <c r="A11032" s="1705">
        <v>74018</v>
      </c>
      <c r="B11032" s="1706">
        <v>0.18</v>
      </c>
      <c r="C11032" s="100" t="s">
        <v>4682</v>
      </c>
      <c r="E11032" s="100" t="s">
        <v>4609</v>
      </c>
    </row>
    <row r="11033" spans="1:9" ht="15" customHeight="1" x14ac:dyDescent="0.35">
      <c r="A11033" s="1705">
        <v>74018</v>
      </c>
      <c r="B11033" s="1706">
        <v>0.18</v>
      </c>
      <c r="C11033" s="89" t="s">
        <v>5004</v>
      </c>
      <c r="E11033" s="100" t="s">
        <v>4946</v>
      </c>
    </row>
    <row r="11034" spans="1:9" ht="15" customHeight="1" x14ac:dyDescent="0.35">
      <c r="A11034" s="1705">
        <v>74018</v>
      </c>
      <c r="B11034" s="1706">
        <v>0.18</v>
      </c>
      <c r="C11034" s="89" t="s">
        <v>5005</v>
      </c>
      <c r="E11034" s="100" t="s">
        <v>4946</v>
      </c>
    </row>
    <row r="11035" spans="1:9" ht="15" customHeight="1" x14ac:dyDescent="0.35">
      <c r="A11035" s="1705">
        <v>74018</v>
      </c>
      <c r="B11035" s="1706">
        <v>0.18</v>
      </c>
      <c r="C11035" s="89" t="s">
        <v>5234</v>
      </c>
      <c r="E11035" s="100" t="s">
        <v>5155</v>
      </c>
    </row>
    <row r="11036" spans="1:9" ht="15" customHeight="1" x14ac:dyDescent="0.35">
      <c r="A11036" s="1705">
        <v>74018</v>
      </c>
      <c r="B11036" s="1706">
        <v>0.18</v>
      </c>
      <c r="C11036" s="100" t="s">
        <v>5235</v>
      </c>
      <c r="E11036" s="100" t="s">
        <v>5155</v>
      </c>
    </row>
    <row r="11037" spans="1:9" ht="15" customHeight="1" x14ac:dyDescent="0.35">
      <c r="A11037" s="1705">
        <v>74018</v>
      </c>
      <c r="B11037" s="1706">
        <v>0.18</v>
      </c>
      <c r="C11037" s="100" t="s">
        <v>5533</v>
      </c>
      <c r="E11037" s="100" t="s">
        <v>5452</v>
      </c>
    </row>
    <row r="11038" spans="1:9" ht="15" customHeight="1" x14ac:dyDescent="0.35">
      <c r="A11038" s="1705">
        <v>74018</v>
      </c>
      <c r="B11038" s="1706">
        <v>0.18</v>
      </c>
      <c r="C11038" s="100" t="s">
        <v>5534</v>
      </c>
      <c r="E11038" s="100" t="s">
        <v>5452</v>
      </c>
    </row>
    <row r="11039" spans="1:9" ht="15" customHeight="1" x14ac:dyDescent="0.35">
      <c r="A11039" s="1705">
        <v>74018</v>
      </c>
      <c r="B11039" s="1706">
        <v>0.18</v>
      </c>
      <c r="C11039" s="100" t="s">
        <v>5745</v>
      </c>
      <c r="E11039" s="100" t="s">
        <v>5695</v>
      </c>
      <c r="F11039" s="100"/>
      <c r="I11039" s="100"/>
    </row>
    <row r="11040" spans="1:9" ht="15" customHeight="1" x14ac:dyDescent="0.35">
      <c r="A11040" s="1705">
        <v>74018</v>
      </c>
      <c r="B11040" s="1706">
        <v>0.18</v>
      </c>
      <c r="C11040" s="89" t="s">
        <v>8124</v>
      </c>
      <c r="E11040" s="100" t="s">
        <v>5912</v>
      </c>
    </row>
    <row r="11041" spans="1:9" ht="15" customHeight="1" x14ac:dyDescent="0.35">
      <c r="A11041" s="1705">
        <v>74018</v>
      </c>
      <c r="B11041" s="1706">
        <v>0.18</v>
      </c>
      <c r="C11041" s="89" t="s">
        <v>8125</v>
      </c>
      <c r="E11041" s="100" t="s">
        <v>5912</v>
      </c>
    </row>
    <row r="11042" spans="1:9" ht="15" customHeight="1" x14ac:dyDescent="0.35">
      <c r="A11042" s="1705">
        <v>74018</v>
      </c>
      <c r="B11042" s="1706">
        <v>0.18</v>
      </c>
      <c r="C11042" s="100" t="s">
        <v>8126</v>
      </c>
      <c r="E11042" s="100" t="s">
        <v>5912</v>
      </c>
    </row>
    <row r="11043" spans="1:9" ht="15" customHeight="1" x14ac:dyDescent="0.35">
      <c r="A11043" s="1705">
        <v>74018</v>
      </c>
      <c r="B11043" s="1706">
        <v>0.18</v>
      </c>
      <c r="C11043" s="100" t="s">
        <v>5980</v>
      </c>
      <c r="E11043" s="100" t="s">
        <v>5923</v>
      </c>
      <c r="F11043" s="100"/>
      <c r="I11043" s="100"/>
    </row>
    <row r="11044" spans="1:9" ht="15" customHeight="1" x14ac:dyDescent="0.35">
      <c r="A11044" s="1705">
        <v>74018</v>
      </c>
      <c r="B11044" s="1706">
        <v>0.18</v>
      </c>
      <c r="C11044" s="89" t="s">
        <v>6211</v>
      </c>
      <c r="E11044" s="100" t="s">
        <v>6110</v>
      </c>
    </row>
    <row r="11045" spans="1:9" ht="15" customHeight="1" x14ac:dyDescent="0.35">
      <c r="A11045" s="1705">
        <v>74018</v>
      </c>
      <c r="B11045" s="1706">
        <v>0.18</v>
      </c>
      <c r="C11045" s="100" t="s">
        <v>6212</v>
      </c>
      <c r="E11045" s="100" t="s">
        <v>6110</v>
      </c>
    </row>
    <row r="11046" spans="1:9" ht="15" customHeight="1" x14ac:dyDescent="0.35">
      <c r="A11046" s="1705">
        <v>74018</v>
      </c>
      <c r="B11046" s="1706">
        <v>0.18</v>
      </c>
      <c r="C11046" s="100" t="s">
        <v>6213</v>
      </c>
      <c r="E11046" s="100" t="s">
        <v>6110</v>
      </c>
    </row>
    <row r="11047" spans="1:9" ht="15" customHeight="1" x14ac:dyDescent="0.35">
      <c r="A11047" s="1705">
        <v>74018</v>
      </c>
      <c r="B11047" s="1706">
        <v>0.18</v>
      </c>
      <c r="C11047" s="89" t="s">
        <v>7068</v>
      </c>
      <c r="E11047" s="1705" t="s">
        <v>6965</v>
      </c>
    </row>
    <row r="11048" spans="1:9" ht="15" customHeight="1" x14ac:dyDescent="0.35">
      <c r="A11048" s="1705">
        <v>74018</v>
      </c>
      <c r="B11048" s="1706">
        <v>0.18</v>
      </c>
      <c r="C11048" s="89" t="s">
        <v>7069</v>
      </c>
      <c r="E11048" s="1705" t="s">
        <v>6965</v>
      </c>
    </row>
    <row r="11049" spans="1:9" ht="15" customHeight="1" x14ac:dyDescent="0.35">
      <c r="A11049" s="1705">
        <v>74018</v>
      </c>
      <c r="B11049" s="1706">
        <v>0.18</v>
      </c>
      <c r="C11049" s="100" t="s">
        <v>7499</v>
      </c>
      <c r="E11049" s="1705" t="s">
        <v>7428</v>
      </c>
    </row>
    <row r="11050" spans="1:9" ht="15" customHeight="1" x14ac:dyDescent="0.35">
      <c r="A11050" s="1705">
        <v>74018</v>
      </c>
      <c r="B11050" s="1706">
        <v>0.18</v>
      </c>
      <c r="C11050" s="100" t="s">
        <v>8436</v>
      </c>
      <c r="E11050" s="100" t="s">
        <v>8381</v>
      </c>
    </row>
    <row r="11051" spans="1:9" ht="15" customHeight="1" x14ac:dyDescent="0.35">
      <c r="A11051" s="1705">
        <v>74018</v>
      </c>
      <c r="B11051" s="1706">
        <v>0.18</v>
      </c>
      <c r="C11051" s="100" t="s">
        <v>8783</v>
      </c>
      <c r="E11051" s="1705" t="s">
        <v>8689</v>
      </c>
    </row>
    <row r="11052" spans="1:9" ht="15" customHeight="1" x14ac:dyDescent="0.35">
      <c r="A11052" s="1705">
        <v>74018</v>
      </c>
      <c r="B11052" s="1706">
        <v>0.18</v>
      </c>
      <c r="C11052" s="89" t="s">
        <v>8784</v>
      </c>
      <c r="E11052" s="1705" t="s">
        <v>8689</v>
      </c>
    </row>
    <row r="11053" spans="1:9" ht="15" customHeight="1" x14ac:dyDescent="0.35">
      <c r="A11053" s="1705">
        <v>74018</v>
      </c>
      <c r="B11053" s="1706">
        <v>0.18</v>
      </c>
      <c r="C11053" s="89" t="s">
        <v>9228</v>
      </c>
      <c r="E11053" s="1738" t="s">
        <v>9126</v>
      </c>
    </row>
    <row r="11054" spans="1:9" ht="15" customHeight="1" x14ac:dyDescent="0.35">
      <c r="A11054" s="1705">
        <v>74018</v>
      </c>
      <c r="B11054" s="1706">
        <v>0.18</v>
      </c>
      <c r="C11054" s="100" t="s">
        <v>9229</v>
      </c>
      <c r="E11054" s="1738" t="s">
        <v>9126</v>
      </c>
    </row>
    <row r="11055" spans="1:9" ht="15" customHeight="1" x14ac:dyDescent="0.35">
      <c r="A11055" s="1705">
        <v>74018</v>
      </c>
      <c r="B11055" s="1706">
        <v>0.18</v>
      </c>
      <c r="C11055" s="89" t="s">
        <v>9230</v>
      </c>
      <c r="E11055" s="1738" t="s">
        <v>9126</v>
      </c>
    </row>
    <row r="11056" spans="1:9" x14ac:dyDescent="0.35">
      <c r="A11056" s="1705">
        <v>74018</v>
      </c>
      <c r="B11056" s="1706">
        <v>0.18</v>
      </c>
      <c r="C11056" s="89" t="s">
        <v>9231</v>
      </c>
      <c r="E11056" s="1738" t="s">
        <v>9126</v>
      </c>
    </row>
    <row r="11057" spans="1:9" x14ac:dyDescent="0.35">
      <c r="A11057" s="1705">
        <v>74018</v>
      </c>
      <c r="B11057" s="1706">
        <v>0.18</v>
      </c>
      <c r="C11057" s="89" t="s">
        <v>9232</v>
      </c>
      <c r="E11057" s="1738" t="s">
        <v>9126</v>
      </c>
    </row>
    <row r="11058" spans="1:9" x14ac:dyDescent="0.35">
      <c r="A11058" s="1705">
        <v>74018</v>
      </c>
      <c r="B11058" s="1706">
        <v>0.18</v>
      </c>
      <c r="C11058" s="100" t="s">
        <v>9695</v>
      </c>
      <c r="E11058" s="1705" t="s">
        <v>9583</v>
      </c>
    </row>
    <row r="11059" spans="1:9" ht="14.5" customHeight="1" x14ac:dyDescent="0.35">
      <c r="A11059" s="1705">
        <v>74018</v>
      </c>
      <c r="B11059" s="1706">
        <v>0.18</v>
      </c>
      <c r="C11059" s="100" t="s">
        <v>9696</v>
      </c>
      <c r="E11059" s="1705" t="s">
        <v>9583</v>
      </c>
    </row>
    <row r="11060" spans="1:9" ht="14.5" customHeight="1" x14ac:dyDescent="0.35">
      <c r="A11060" s="1705">
        <v>74018</v>
      </c>
      <c r="B11060" s="1706">
        <v>0.18</v>
      </c>
      <c r="C11060" s="100" t="s">
        <v>9697</v>
      </c>
      <c r="E11060" s="1705" t="s">
        <v>9583</v>
      </c>
    </row>
    <row r="11061" spans="1:9" ht="14.5" customHeight="1" x14ac:dyDescent="0.35">
      <c r="A11061" s="1705">
        <v>74018</v>
      </c>
      <c r="B11061" s="1706">
        <v>0.18</v>
      </c>
      <c r="C11061" s="89" t="s">
        <v>10606</v>
      </c>
      <c r="E11061" s="1705" t="s">
        <v>10273</v>
      </c>
    </row>
    <row r="11062" spans="1:9" ht="15" customHeight="1" x14ac:dyDescent="0.35">
      <c r="A11062" s="1705">
        <v>74018</v>
      </c>
      <c r="B11062" s="1706">
        <v>0.18</v>
      </c>
      <c r="C11062" s="89" t="s">
        <v>10607</v>
      </c>
      <c r="E11062" s="1705" t="s">
        <v>10273</v>
      </c>
    </row>
    <row r="11063" spans="1:9" ht="15" customHeight="1" x14ac:dyDescent="0.35">
      <c r="A11063" s="1705">
        <v>74018</v>
      </c>
      <c r="B11063" s="1706">
        <v>0.18</v>
      </c>
      <c r="C11063" s="89" t="s">
        <v>5980</v>
      </c>
      <c r="E11063" s="1705" t="s">
        <v>10273</v>
      </c>
    </row>
    <row r="11064" spans="1:9" ht="15" customHeight="1" x14ac:dyDescent="0.35">
      <c r="A11064" s="1705">
        <v>74018</v>
      </c>
      <c r="B11064" s="1706">
        <v>0.18</v>
      </c>
      <c r="C11064" s="89" t="s">
        <v>10608</v>
      </c>
      <c r="E11064" s="1705" t="s">
        <v>10273</v>
      </c>
    </row>
    <row r="11065" spans="1:9" ht="15" customHeight="1" x14ac:dyDescent="0.35">
      <c r="A11065" s="1705">
        <v>74018</v>
      </c>
      <c r="B11065" s="1706">
        <v>0.18</v>
      </c>
      <c r="C11065" s="1705" t="s">
        <v>10609</v>
      </c>
      <c r="E11065" s="1705" t="s">
        <v>10273</v>
      </c>
    </row>
    <row r="11066" spans="1:9" ht="15" customHeight="1" x14ac:dyDescent="0.35">
      <c r="A11066" s="1705">
        <v>74018</v>
      </c>
      <c r="B11066" s="1706">
        <v>0.18</v>
      </c>
      <c r="C11066" s="89" t="s">
        <v>10610</v>
      </c>
      <c r="E11066" s="1705" t="s">
        <v>10273</v>
      </c>
    </row>
    <row r="11067" spans="1:9" ht="15" customHeight="1" x14ac:dyDescent="0.35">
      <c r="A11067" s="1705">
        <v>74018</v>
      </c>
      <c r="B11067" s="1706">
        <v>0.18</v>
      </c>
      <c r="C11067" s="89" t="s">
        <v>12715</v>
      </c>
      <c r="E11067" s="1705" t="s">
        <v>12542</v>
      </c>
      <c r="F11067" s="100"/>
      <c r="I11067" s="100"/>
    </row>
    <row r="11068" spans="1:9" ht="15" customHeight="1" x14ac:dyDescent="0.35">
      <c r="A11068" s="1705">
        <v>74018</v>
      </c>
      <c r="B11068" s="1706">
        <v>0.18</v>
      </c>
      <c r="C11068" s="100" t="s">
        <v>12716</v>
      </c>
      <c r="E11068" s="1705" t="s">
        <v>12542</v>
      </c>
    </row>
    <row r="11069" spans="1:9" ht="15" customHeight="1" x14ac:dyDescent="0.35">
      <c r="A11069" s="1705">
        <v>74018</v>
      </c>
      <c r="B11069" s="1706">
        <v>0.18</v>
      </c>
      <c r="C11069" s="1705" t="s">
        <v>13387</v>
      </c>
      <c r="E11069" s="1705" t="s">
        <v>13383</v>
      </c>
    </row>
    <row r="11070" spans="1:9" ht="15" customHeight="1" x14ac:dyDescent="0.35">
      <c r="A11070" s="1705">
        <v>74018</v>
      </c>
      <c r="B11070" s="1706">
        <v>0.18</v>
      </c>
      <c r="C11070" s="100" t="s">
        <v>3807</v>
      </c>
      <c r="E11070" s="1705" t="s">
        <v>13383</v>
      </c>
    </row>
    <row r="11071" spans="1:9" ht="15" customHeight="1" x14ac:dyDescent="0.35">
      <c r="A11071" s="1705">
        <v>74018</v>
      </c>
      <c r="B11071" s="1706">
        <v>0.18</v>
      </c>
      <c r="C11071" s="100" t="s">
        <v>13654</v>
      </c>
      <c r="E11071" s="1705" t="s">
        <v>13580</v>
      </c>
    </row>
    <row r="11072" spans="1:9" ht="15" customHeight="1" x14ac:dyDescent="0.35">
      <c r="A11072" s="1705">
        <v>74018</v>
      </c>
      <c r="B11072" s="1706">
        <v>0.18</v>
      </c>
      <c r="C11072" s="100" t="s">
        <v>13655</v>
      </c>
      <c r="E11072" s="1705" t="s">
        <v>13580</v>
      </c>
    </row>
    <row r="11073" spans="1:5" ht="15" customHeight="1" x14ac:dyDescent="0.35">
      <c r="A11073" s="1705">
        <v>74018</v>
      </c>
      <c r="B11073" s="1706">
        <v>0.18</v>
      </c>
      <c r="C11073" s="100" t="s">
        <v>13656</v>
      </c>
      <c r="E11073" s="1705" t="s">
        <v>13580</v>
      </c>
    </row>
    <row r="11074" spans="1:5" ht="15" customHeight="1" x14ac:dyDescent="0.35">
      <c r="A11074" s="1705">
        <v>74019</v>
      </c>
      <c r="B11074" s="1706">
        <v>0.22</v>
      </c>
      <c r="C11074" s="100" t="s">
        <v>299</v>
      </c>
      <c r="E11074" s="1705" t="s">
        <v>182</v>
      </c>
    </row>
    <row r="11075" spans="1:5" ht="15" customHeight="1" x14ac:dyDescent="0.35">
      <c r="A11075" s="1705">
        <v>74019</v>
      </c>
      <c r="B11075" s="1737">
        <v>0.22</v>
      </c>
      <c r="C11075" s="100" t="s">
        <v>628</v>
      </c>
      <c r="E11075" s="1705" t="s">
        <v>532</v>
      </c>
    </row>
    <row r="11076" spans="1:5" ht="15" customHeight="1" x14ac:dyDescent="0.35">
      <c r="A11076" s="1705">
        <v>74019</v>
      </c>
      <c r="B11076" s="1737">
        <v>0.22</v>
      </c>
      <c r="C11076" s="100" t="s">
        <v>629</v>
      </c>
      <c r="E11076" s="1705" t="s">
        <v>532</v>
      </c>
    </row>
    <row r="11077" spans="1:5" ht="15" customHeight="1" x14ac:dyDescent="0.35">
      <c r="A11077" s="1705">
        <v>74019</v>
      </c>
      <c r="B11077" s="1706">
        <v>0.22</v>
      </c>
      <c r="C11077" s="89" t="s">
        <v>823</v>
      </c>
      <c r="E11077" s="1705" t="s">
        <v>770</v>
      </c>
    </row>
    <row r="11078" spans="1:5" ht="15" customHeight="1" x14ac:dyDescent="0.35">
      <c r="A11078" s="1705">
        <v>74019</v>
      </c>
      <c r="B11078" s="1706">
        <v>0.22</v>
      </c>
      <c r="C11078" s="89" t="s">
        <v>824</v>
      </c>
      <c r="E11078" s="1705" t="s">
        <v>770</v>
      </c>
    </row>
    <row r="11079" spans="1:5" ht="15" customHeight="1" x14ac:dyDescent="0.35">
      <c r="A11079" s="1705">
        <v>74019</v>
      </c>
      <c r="B11079" s="1706">
        <v>0.22</v>
      </c>
      <c r="C11079" s="100" t="s">
        <v>1670</v>
      </c>
      <c r="E11079" s="1705" t="s">
        <v>875</v>
      </c>
    </row>
    <row r="11080" spans="1:5" ht="15" customHeight="1" x14ac:dyDescent="0.35">
      <c r="A11080" s="1705">
        <v>74019</v>
      </c>
      <c r="B11080" s="1706">
        <v>0.22</v>
      </c>
      <c r="C11080" s="89" t="s">
        <v>13978</v>
      </c>
      <c r="E11080" s="100" t="s">
        <v>875</v>
      </c>
    </row>
    <row r="11081" spans="1:5" ht="15" customHeight="1" x14ac:dyDescent="0.35">
      <c r="A11081" s="1705">
        <v>74019</v>
      </c>
      <c r="B11081" s="1706">
        <v>0.22</v>
      </c>
      <c r="C11081" s="100" t="s">
        <v>987</v>
      </c>
      <c r="E11081" s="1705" t="s">
        <v>879</v>
      </c>
    </row>
    <row r="11082" spans="1:5" ht="15" customHeight="1" x14ac:dyDescent="0.35">
      <c r="A11082" s="1705">
        <v>74019</v>
      </c>
      <c r="B11082" s="1706">
        <v>0.22</v>
      </c>
      <c r="C11082" s="100" t="s">
        <v>988</v>
      </c>
      <c r="E11082" s="1705" t="s">
        <v>879</v>
      </c>
    </row>
    <row r="11083" spans="1:5" ht="15" customHeight="1" x14ac:dyDescent="0.35">
      <c r="A11083" s="1705">
        <v>74019</v>
      </c>
      <c r="B11083" s="1706">
        <v>0.22</v>
      </c>
      <c r="C11083" s="100" t="s">
        <v>1349</v>
      </c>
      <c r="E11083" s="1705" t="s">
        <v>1280</v>
      </c>
    </row>
    <row r="11084" spans="1:5" ht="15" customHeight="1" x14ac:dyDescent="0.35">
      <c r="A11084" s="1705">
        <v>74019</v>
      </c>
      <c r="B11084" s="1706">
        <v>0.22</v>
      </c>
      <c r="C11084" s="1705" t="s">
        <v>1511</v>
      </c>
      <c r="E11084" s="1705" t="s">
        <v>1433</v>
      </c>
    </row>
    <row r="11085" spans="1:5" ht="15" customHeight="1" x14ac:dyDescent="0.35">
      <c r="A11085" s="1705">
        <v>74019</v>
      </c>
      <c r="B11085" s="1706">
        <v>0.22</v>
      </c>
      <c r="C11085" s="89" t="s">
        <v>1833</v>
      </c>
      <c r="E11085" s="1705" t="s">
        <v>1755</v>
      </c>
    </row>
    <row r="11086" spans="1:5" ht="15" customHeight="1" x14ac:dyDescent="0.35">
      <c r="A11086" s="1705">
        <v>74019</v>
      </c>
      <c r="B11086" s="1706">
        <v>0.22</v>
      </c>
      <c r="C11086" s="100" t="s">
        <v>2320</v>
      </c>
      <c r="E11086" s="1705" t="s">
        <v>2237</v>
      </c>
    </row>
    <row r="11087" spans="1:5" ht="15" customHeight="1" x14ac:dyDescent="0.35">
      <c r="A11087" s="1705">
        <v>74019</v>
      </c>
      <c r="B11087" s="1706">
        <v>0.22</v>
      </c>
      <c r="C11087" s="100" t="s">
        <v>3133</v>
      </c>
      <c r="E11087" s="1705" t="s">
        <v>2994</v>
      </c>
    </row>
    <row r="11088" spans="1:5" ht="15" customHeight="1" x14ac:dyDescent="0.35">
      <c r="A11088" s="1705">
        <v>74019</v>
      </c>
      <c r="B11088" s="1706">
        <v>0.22</v>
      </c>
      <c r="C11088" s="89" t="s">
        <v>4200</v>
      </c>
      <c r="E11088" s="100" t="s">
        <v>4174</v>
      </c>
    </row>
    <row r="11089" spans="1:9" ht="15" customHeight="1" x14ac:dyDescent="0.35">
      <c r="A11089" s="1705">
        <v>74019</v>
      </c>
      <c r="B11089" s="1706">
        <v>0.22</v>
      </c>
      <c r="C11089" s="100" t="s">
        <v>4355</v>
      </c>
      <c r="E11089" s="1705" t="s">
        <v>4266</v>
      </c>
    </row>
    <row r="11090" spans="1:9" ht="15" customHeight="1" x14ac:dyDescent="0.35">
      <c r="A11090" s="1705">
        <v>74019</v>
      </c>
      <c r="B11090" s="1706">
        <v>0.22</v>
      </c>
      <c r="C11090" s="100" t="s">
        <v>4703</v>
      </c>
      <c r="E11090" s="100" t="s">
        <v>4609</v>
      </c>
    </row>
    <row r="11091" spans="1:9" ht="15" customHeight="1" x14ac:dyDescent="0.35">
      <c r="A11091" s="1705">
        <v>74019</v>
      </c>
      <c r="B11091" s="1706">
        <v>0.22</v>
      </c>
      <c r="C11091" s="100" t="s">
        <v>4704</v>
      </c>
      <c r="E11091" s="100" t="s">
        <v>4609</v>
      </c>
    </row>
    <row r="11092" spans="1:9" ht="15" customHeight="1" x14ac:dyDescent="0.35">
      <c r="A11092" s="1705">
        <v>74019</v>
      </c>
      <c r="B11092" s="1706">
        <v>0.22</v>
      </c>
      <c r="C11092" s="100" t="s">
        <v>4705</v>
      </c>
      <c r="E11092" s="100" t="s">
        <v>4609</v>
      </c>
    </row>
    <row r="11093" spans="1:9" ht="15" customHeight="1" x14ac:dyDescent="0.35">
      <c r="A11093" s="1705">
        <v>74019</v>
      </c>
      <c r="B11093" s="1706">
        <v>0.22</v>
      </c>
      <c r="C11093" s="89" t="s">
        <v>5031</v>
      </c>
      <c r="E11093" s="100" t="s">
        <v>4946</v>
      </c>
      <c r="F11093" s="100"/>
      <c r="I11093" s="100"/>
    </row>
    <row r="11094" spans="1:9" ht="15" customHeight="1" x14ac:dyDescent="0.35">
      <c r="A11094" s="1705">
        <v>74019</v>
      </c>
      <c r="B11094" s="1706">
        <v>0.22</v>
      </c>
      <c r="C11094" s="89" t="s">
        <v>5254</v>
      </c>
      <c r="E11094" s="100" t="s">
        <v>5155</v>
      </c>
    </row>
    <row r="11095" spans="1:9" ht="15" customHeight="1" x14ac:dyDescent="0.35">
      <c r="A11095" s="1705">
        <v>74019</v>
      </c>
      <c r="B11095" s="1706">
        <v>0.22</v>
      </c>
      <c r="C11095" s="100" t="s">
        <v>5255</v>
      </c>
      <c r="E11095" s="100" t="s">
        <v>5155</v>
      </c>
    </row>
    <row r="11096" spans="1:9" ht="15" customHeight="1" x14ac:dyDescent="0.35">
      <c r="A11096" s="1705">
        <v>74019</v>
      </c>
      <c r="B11096" s="1706">
        <v>0.22</v>
      </c>
      <c r="C11096" s="100" t="s">
        <v>5556</v>
      </c>
      <c r="E11096" s="100" t="s">
        <v>5452</v>
      </c>
    </row>
    <row r="11097" spans="1:9" ht="15" customHeight="1" x14ac:dyDescent="0.35">
      <c r="A11097" s="1705">
        <v>74019</v>
      </c>
      <c r="B11097" s="1706">
        <v>0.22</v>
      </c>
      <c r="C11097" s="100" t="s">
        <v>5768</v>
      </c>
      <c r="E11097" s="100" t="s">
        <v>5695</v>
      </c>
    </row>
    <row r="11098" spans="1:9" ht="15" customHeight="1" x14ac:dyDescent="0.35">
      <c r="A11098" s="1705">
        <v>74019</v>
      </c>
      <c r="B11098" s="1706">
        <v>0.22</v>
      </c>
      <c r="C11098" s="100" t="s">
        <v>5769</v>
      </c>
      <c r="E11098" s="100" t="s">
        <v>5695</v>
      </c>
    </row>
    <row r="11099" spans="1:9" ht="15" customHeight="1" x14ac:dyDescent="0.35">
      <c r="A11099" s="1705">
        <v>74019</v>
      </c>
      <c r="B11099" s="1706">
        <v>0.22</v>
      </c>
      <c r="C11099" s="89" t="s">
        <v>8146</v>
      </c>
      <c r="E11099" s="100" t="s">
        <v>5912</v>
      </c>
    </row>
    <row r="11100" spans="1:9" ht="15" customHeight="1" x14ac:dyDescent="0.35">
      <c r="A11100" s="1705">
        <v>74019</v>
      </c>
      <c r="B11100" s="1706">
        <v>0.22</v>
      </c>
      <c r="C11100" s="100" t="s">
        <v>5991</v>
      </c>
      <c r="E11100" s="100" t="s">
        <v>5923</v>
      </c>
    </row>
    <row r="11101" spans="1:9" ht="15" customHeight="1" x14ac:dyDescent="0.35">
      <c r="A11101" s="1705">
        <v>74019</v>
      </c>
      <c r="B11101" s="1706">
        <v>0.22</v>
      </c>
      <c r="C11101" s="89" t="s">
        <v>6241</v>
      </c>
      <c r="E11101" s="100" t="s">
        <v>6110</v>
      </c>
    </row>
    <row r="11102" spans="1:9" ht="15" customHeight="1" x14ac:dyDescent="0.35">
      <c r="A11102" s="1705">
        <v>74019</v>
      </c>
      <c r="B11102" s="1706">
        <v>0.22</v>
      </c>
      <c r="C11102" s="100" t="s">
        <v>6242</v>
      </c>
      <c r="E11102" s="100" t="s">
        <v>6110</v>
      </c>
    </row>
    <row r="11103" spans="1:9" ht="15" customHeight="1" x14ac:dyDescent="0.35">
      <c r="A11103" s="1705">
        <v>74019</v>
      </c>
      <c r="B11103" s="1706">
        <v>0.22</v>
      </c>
      <c r="C11103" s="89" t="s">
        <v>6586</v>
      </c>
      <c r="E11103" s="1705" t="s">
        <v>6556</v>
      </c>
    </row>
    <row r="11104" spans="1:9" ht="15" customHeight="1" x14ac:dyDescent="0.35">
      <c r="A11104" s="1705">
        <v>74019</v>
      </c>
      <c r="B11104" s="1706">
        <v>0.22</v>
      </c>
      <c r="C11104" s="89" t="s">
        <v>7093</v>
      </c>
      <c r="E11104" s="1705" t="s">
        <v>6965</v>
      </c>
    </row>
    <row r="11105" spans="1:9" ht="15" customHeight="1" x14ac:dyDescent="0.35">
      <c r="A11105" s="1705">
        <v>74019</v>
      </c>
      <c r="B11105" s="1706">
        <v>0.22</v>
      </c>
      <c r="C11105" s="100" t="s">
        <v>7524</v>
      </c>
      <c r="E11105" s="1705" t="s">
        <v>7428</v>
      </c>
    </row>
    <row r="11106" spans="1:9" ht="15" customHeight="1" x14ac:dyDescent="0.35">
      <c r="A11106" s="1705">
        <v>74019</v>
      </c>
      <c r="B11106" s="1706">
        <v>0.22</v>
      </c>
      <c r="C11106" s="89" t="s">
        <v>8448</v>
      </c>
      <c r="E11106" s="100" t="s">
        <v>8381</v>
      </c>
    </row>
    <row r="11107" spans="1:9" ht="15" customHeight="1" x14ac:dyDescent="0.35">
      <c r="A11107" s="1705">
        <v>74019</v>
      </c>
      <c r="B11107" s="1706">
        <v>0.22</v>
      </c>
      <c r="C11107" s="89" t="s">
        <v>8449</v>
      </c>
      <c r="E11107" s="100" t="s">
        <v>8381</v>
      </c>
    </row>
    <row r="11108" spans="1:9" ht="15" customHeight="1" x14ac:dyDescent="0.35">
      <c r="A11108" s="1705">
        <v>74019</v>
      </c>
      <c r="B11108" s="1706">
        <v>0.22</v>
      </c>
      <c r="C11108" s="100" t="s">
        <v>8450</v>
      </c>
      <c r="E11108" s="100" t="s">
        <v>8381</v>
      </c>
    </row>
    <row r="11109" spans="1:9" ht="15" customHeight="1" x14ac:dyDescent="0.35">
      <c r="A11109" s="1705">
        <v>74019</v>
      </c>
      <c r="B11109" s="1706">
        <v>0.22</v>
      </c>
      <c r="C11109" s="100" t="s">
        <v>8815</v>
      </c>
      <c r="E11109" s="1705" t="s">
        <v>8689</v>
      </c>
    </row>
    <row r="11110" spans="1:9" ht="15" customHeight="1" x14ac:dyDescent="0.35">
      <c r="A11110" s="1705">
        <v>74019</v>
      </c>
      <c r="B11110" s="1706">
        <v>0.22</v>
      </c>
      <c r="C11110" s="89" t="s">
        <v>8816</v>
      </c>
      <c r="E11110" s="1705" t="s">
        <v>8689</v>
      </c>
    </row>
    <row r="11111" spans="1:9" ht="15" customHeight="1" x14ac:dyDescent="0.35">
      <c r="A11111" s="1705">
        <v>74019</v>
      </c>
      <c r="B11111" s="1706">
        <v>0.22</v>
      </c>
      <c r="C11111" s="89" t="s">
        <v>9277</v>
      </c>
      <c r="E11111" s="1738" t="s">
        <v>9126</v>
      </c>
    </row>
    <row r="11112" spans="1:9" ht="15" customHeight="1" x14ac:dyDescent="0.35">
      <c r="A11112" s="1705">
        <v>74019</v>
      </c>
      <c r="B11112" s="1706">
        <v>0.22</v>
      </c>
      <c r="C11112" s="89" t="s">
        <v>988</v>
      </c>
      <c r="E11112" s="1738" t="s">
        <v>9126</v>
      </c>
    </row>
    <row r="11113" spans="1:9" ht="15" customHeight="1" x14ac:dyDescent="0.35">
      <c r="A11113" s="1705">
        <v>74019</v>
      </c>
      <c r="B11113" s="1706">
        <v>0.22</v>
      </c>
      <c r="C11113" s="89" t="s">
        <v>9278</v>
      </c>
      <c r="E11113" s="1738" t="s">
        <v>9126</v>
      </c>
    </row>
    <row r="11114" spans="1:9" ht="15" customHeight="1" x14ac:dyDescent="0.35">
      <c r="A11114" s="1705">
        <v>74019</v>
      </c>
      <c r="B11114" s="1706">
        <v>0.22</v>
      </c>
      <c r="C11114" s="100" t="s">
        <v>9723</v>
      </c>
      <c r="E11114" s="1705" t="s">
        <v>9583</v>
      </c>
    </row>
    <row r="11115" spans="1:9" ht="15" customHeight="1" x14ac:dyDescent="0.35">
      <c r="A11115" s="1705">
        <v>74019</v>
      </c>
      <c r="B11115" s="1706">
        <v>0.22</v>
      </c>
      <c r="C11115" s="100" t="s">
        <v>9724</v>
      </c>
      <c r="E11115" s="1705" t="s">
        <v>9583</v>
      </c>
    </row>
    <row r="11116" spans="1:9" ht="15" customHeight="1" x14ac:dyDescent="0.35">
      <c r="A11116" s="1705">
        <v>74019</v>
      </c>
      <c r="B11116" s="1706">
        <v>0.22</v>
      </c>
      <c r="C11116" s="100" t="s">
        <v>9725</v>
      </c>
      <c r="E11116" s="1705" t="s">
        <v>9583</v>
      </c>
    </row>
    <row r="11117" spans="1:9" ht="15" customHeight="1" x14ac:dyDescent="0.35">
      <c r="A11117" s="1705">
        <v>74019</v>
      </c>
      <c r="B11117" s="1706">
        <v>0.22</v>
      </c>
      <c r="C11117" s="89" t="s">
        <v>10773</v>
      </c>
      <c r="E11117" s="1705" t="s">
        <v>10273</v>
      </c>
    </row>
    <row r="11118" spans="1:9" ht="15" customHeight="1" x14ac:dyDescent="0.35">
      <c r="A11118" s="1705">
        <v>74019</v>
      </c>
      <c r="B11118" s="1706">
        <v>0.22</v>
      </c>
      <c r="C11118" s="89" t="s">
        <v>10774</v>
      </c>
      <c r="E11118" s="1705" t="s">
        <v>10273</v>
      </c>
    </row>
    <row r="11119" spans="1:9" ht="15" customHeight="1" x14ac:dyDescent="0.35">
      <c r="A11119" s="1705">
        <v>74019</v>
      </c>
      <c r="B11119" s="1706">
        <v>0.22</v>
      </c>
      <c r="C11119" s="89" t="s">
        <v>10775</v>
      </c>
      <c r="E11119" s="1705" t="s">
        <v>10273</v>
      </c>
    </row>
    <row r="11120" spans="1:9" ht="15" customHeight="1" x14ac:dyDescent="0.35">
      <c r="A11120" s="1705">
        <v>74019</v>
      </c>
      <c r="B11120" s="1706">
        <v>0.22</v>
      </c>
      <c r="C11120" s="89" t="s">
        <v>10776</v>
      </c>
      <c r="E11120" s="1705" t="s">
        <v>10273</v>
      </c>
      <c r="F11120" s="100"/>
      <c r="I11120" s="100"/>
    </row>
    <row r="11121" spans="1:5" ht="15" customHeight="1" x14ac:dyDescent="0.35">
      <c r="A11121" s="1705">
        <v>74019</v>
      </c>
      <c r="B11121" s="1706">
        <v>0.22</v>
      </c>
      <c r="C11121" s="100" t="s">
        <v>9724</v>
      </c>
      <c r="E11121" s="1705" t="s">
        <v>12542</v>
      </c>
    </row>
    <row r="11122" spans="1:5" ht="15" customHeight="1" x14ac:dyDescent="0.35">
      <c r="A11122" s="1705">
        <v>74019</v>
      </c>
      <c r="B11122" s="1706">
        <v>0.22</v>
      </c>
      <c r="C11122" s="100" t="s">
        <v>12770</v>
      </c>
      <c r="E11122" s="1705" t="s">
        <v>12542</v>
      </c>
    </row>
    <row r="11123" spans="1:5" ht="15" customHeight="1" x14ac:dyDescent="0.35">
      <c r="A11123" s="1705">
        <v>74019</v>
      </c>
      <c r="B11123" s="1706">
        <v>0.22</v>
      </c>
      <c r="C11123" s="1705" t="s">
        <v>12771</v>
      </c>
      <c r="E11123" s="1705" t="s">
        <v>12542</v>
      </c>
    </row>
    <row r="11124" spans="1:5" ht="15" customHeight="1" x14ac:dyDescent="0.35">
      <c r="A11124" s="1705">
        <v>74019</v>
      </c>
      <c r="B11124" s="1706">
        <v>0.22</v>
      </c>
      <c r="C11124" s="89" t="s">
        <v>13388</v>
      </c>
      <c r="E11124" s="1705" t="s">
        <v>13383</v>
      </c>
    </row>
    <row r="11125" spans="1:5" ht="15" customHeight="1" x14ac:dyDescent="0.35">
      <c r="A11125" s="1705">
        <v>74019</v>
      </c>
      <c r="B11125" s="1706">
        <v>0.22</v>
      </c>
      <c r="C11125" s="100" t="s">
        <v>3834</v>
      </c>
      <c r="E11125" s="1705" t="s">
        <v>13383</v>
      </c>
    </row>
    <row r="11126" spans="1:5" ht="15" customHeight="1" x14ac:dyDescent="0.35">
      <c r="A11126" s="1705">
        <v>74019</v>
      </c>
      <c r="B11126" s="1706">
        <v>0.22</v>
      </c>
      <c r="C11126" s="100" t="s">
        <v>7093</v>
      </c>
      <c r="E11126" s="1705" t="s">
        <v>13580</v>
      </c>
    </row>
    <row r="11127" spans="1:5" ht="15" customHeight="1" x14ac:dyDescent="0.35">
      <c r="A11127" s="1705">
        <v>74021</v>
      </c>
      <c r="B11127" s="1706">
        <v>0.26</v>
      </c>
      <c r="C11127" s="100" t="s">
        <v>314</v>
      </c>
      <c r="E11127" s="1705" t="s">
        <v>182</v>
      </c>
    </row>
    <row r="11128" spans="1:5" ht="15" customHeight="1" x14ac:dyDescent="0.35">
      <c r="A11128" s="1705">
        <v>74021</v>
      </c>
      <c r="B11128" s="1706">
        <v>0.26</v>
      </c>
      <c r="C11128" s="100" t="s">
        <v>8552</v>
      </c>
      <c r="E11128" s="1705" t="s">
        <v>875</v>
      </c>
    </row>
    <row r="11129" spans="1:5" ht="15" customHeight="1" x14ac:dyDescent="0.35">
      <c r="A11129" s="1705">
        <v>74021</v>
      </c>
      <c r="B11129" s="1706">
        <v>0.26</v>
      </c>
      <c r="C11129" s="100" t="s">
        <v>1679</v>
      </c>
      <c r="E11129" s="1705" t="s">
        <v>875</v>
      </c>
    </row>
    <row r="11130" spans="1:5" ht="15" customHeight="1" x14ac:dyDescent="0.35">
      <c r="A11130" s="1705">
        <v>74021</v>
      </c>
      <c r="B11130" s="1706">
        <v>0.26</v>
      </c>
      <c r="C11130" s="100" t="s">
        <v>999</v>
      </c>
      <c r="E11130" s="1705" t="s">
        <v>879</v>
      </c>
    </row>
    <row r="11131" spans="1:5" ht="15" customHeight="1" x14ac:dyDescent="0.35">
      <c r="A11131" s="1705">
        <v>74021</v>
      </c>
      <c r="B11131" s="1706">
        <v>0.26</v>
      </c>
      <c r="C11131" s="100" t="s">
        <v>1849</v>
      </c>
      <c r="E11131" s="1705" t="s">
        <v>1755</v>
      </c>
    </row>
    <row r="11132" spans="1:5" ht="15" customHeight="1" x14ac:dyDescent="0.35">
      <c r="A11132" s="1705">
        <v>74021</v>
      </c>
      <c r="B11132" s="1706">
        <v>0.26</v>
      </c>
      <c r="C11132" s="100" t="s">
        <v>2332</v>
      </c>
      <c r="E11132" s="1705" t="s">
        <v>2237</v>
      </c>
    </row>
    <row r="11133" spans="1:5" ht="15" customHeight="1" x14ac:dyDescent="0.35">
      <c r="A11133" s="1705">
        <v>74021</v>
      </c>
      <c r="B11133" s="1706">
        <v>0.26</v>
      </c>
      <c r="C11133" s="100" t="s">
        <v>3152</v>
      </c>
      <c r="E11133" s="1705" t="s">
        <v>2994</v>
      </c>
    </row>
    <row r="11134" spans="1:5" ht="15" customHeight="1" x14ac:dyDescent="0.35">
      <c r="A11134" s="1705">
        <v>74021</v>
      </c>
      <c r="B11134" s="1706">
        <v>0.26</v>
      </c>
      <c r="C11134" s="100" t="s">
        <v>4718</v>
      </c>
      <c r="E11134" s="100" t="s">
        <v>4609</v>
      </c>
    </row>
    <row r="11135" spans="1:5" ht="15" customHeight="1" x14ac:dyDescent="0.35">
      <c r="A11135" s="1705">
        <v>74021</v>
      </c>
      <c r="B11135" s="1706">
        <v>0.26</v>
      </c>
      <c r="C11135" s="89" t="s">
        <v>6589</v>
      </c>
      <c r="E11135" s="1705" t="s">
        <v>6556</v>
      </c>
    </row>
    <row r="11136" spans="1:5" ht="15" customHeight="1" x14ac:dyDescent="0.35">
      <c r="A11136" s="1705">
        <v>74021</v>
      </c>
      <c r="B11136" s="1706">
        <v>0.26</v>
      </c>
      <c r="C11136" s="89" t="s">
        <v>7103</v>
      </c>
      <c r="E11136" s="1705" t="s">
        <v>6965</v>
      </c>
    </row>
    <row r="11137" spans="1:9" ht="15" customHeight="1" x14ac:dyDescent="0.35">
      <c r="A11137" s="1705">
        <v>74021</v>
      </c>
      <c r="B11137" s="1706">
        <v>0.26</v>
      </c>
      <c r="C11137" s="100" t="s">
        <v>14090</v>
      </c>
      <c r="E11137" s="1705" t="s">
        <v>6965</v>
      </c>
    </row>
    <row r="11138" spans="1:9" ht="15" customHeight="1" x14ac:dyDescent="0.35">
      <c r="A11138" s="1705">
        <v>74021</v>
      </c>
      <c r="B11138" s="1706">
        <v>0.26</v>
      </c>
      <c r="C11138" s="89" t="s">
        <v>7369</v>
      </c>
      <c r="E11138" s="1705" t="s">
        <v>7410</v>
      </c>
    </row>
    <row r="11139" spans="1:9" ht="15" customHeight="1" x14ac:dyDescent="0.35">
      <c r="A11139" s="1705">
        <v>74021</v>
      </c>
      <c r="B11139" s="1706">
        <v>0.26</v>
      </c>
      <c r="C11139" s="100" t="s">
        <v>7539</v>
      </c>
      <c r="E11139" s="1705" t="s">
        <v>7428</v>
      </c>
      <c r="F11139" s="100"/>
      <c r="I11139" s="100"/>
    </row>
    <row r="11140" spans="1:9" ht="15" customHeight="1" x14ac:dyDescent="0.35">
      <c r="A11140" s="1705">
        <v>74021</v>
      </c>
      <c r="B11140" s="1706">
        <v>0.26</v>
      </c>
      <c r="C11140" s="100" t="s">
        <v>8833</v>
      </c>
      <c r="E11140" s="1705" t="s">
        <v>8689</v>
      </c>
    </row>
    <row r="11141" spans="1:9" ht="15" customHeight="1" x14ac:dyDescent="0.35">
      <c r="A11141" s="1705">
        <v>74021</v>
      </c>
      <c r="B11141" s="1706">
        <v>0.26</v>
      </c>
      <c r="C11141" s="100" t="s">
        <v>8834</v>
      </c>
      <c r="E11141" s="1705" t="s">
        <v>8689</v>
      </c>
    </row>
    <row r="11142" spans="1:9" ht="15" customHeight="1" x14ac:dyDescent="0.35">
      <c r="A11142" s="1705">
        <v>74021</v>
      </c>
      <c r="B11142" s="1706">
        <v>0.26</v>
      </c>
      <c r="C11142" s="100" t="s">
        <v>9741</v>
      </c>
      <c r="E11142" s="1705" t="s">
        <v>9583</v>
      </c>
    </row>
    <row r="11143" spans="1:9" ht="15" customHeight="1" x14ac:dyDescent="0.35">
      <c r="A11143" s="1705">
        <v>74021</v>
      </c>
      <c r="B11143" s="1706">
        <v>0.26</v>
      </c>
      <c r="C11143" s="100" t="s">
        <v>9742</v>
      </c>
      <c r="E11143" s="1705" t="s">
        <v>9583</v>
      </c>
    </row>
    <row r="11144" spans="1:9" ht="15" customHeight="1" x14ac:dyDescent="0.35">
      <c r="A11144" s="1705">
        <v>74021</v>
      </c>
      <c r="B11144" s="1706">
        <v>0.26</v>
      </c>
      <c r="C11144" s="100" t="s">
        <v>12801</v>
      </c>
      <c r="E11144" s="1705" t="s">
        <v>12542</v>
      </c>
    </row>
    <row r="11145" spans="1:9" ht="15" customHeight="1" x14ac:dyDescent="0.35">
      <c r="A11145" s="1705">
        <v>74021</v>
      </c>
      <c r="B11145" s="1706">
        <v>0.26</v>
      </c>
      <c r="C11145" s="100" t="s">
        <v>3847</v>
      </c>
      <c r="E11145" s="1705" t="s">
        <v>13383</v>
      </c>
    </row>
    <row r="11146" spans="1:9" ht="15" customHeight="1" x14ac:dyDescent="0.35">
      <c r="A11146" s="1705">
        <v>74021</v>
      </c>
      <c r="B11146" s="1706">
        <v>0.26</v>
      </c>
      <c r="C11146" s="100" t="s">
        <v>13698</v>
      </c>
      <c r="E11146" s="1705" t="s">
        <v>13580</v>
      </c>
    </row>
    <row r="11147" spans="1:9" ht="15" customHeight="1" x14ac:dyDescent="0.35">
      <c r="A11147" s="1705">
        <v>74022</v>
      </c>
      <c r="B11147" s="1706">
        <v>0.31</v>
      </c>
      <c r="C11147" s="100" t="s">
        <v>322</v>
      </c>
      <c r="E11147" s="1705" t="s">
        <v>182</v>
      </c>
    </row>
    <row r="11148" spans="1:9" ht="15" customHeight="1" x14ac:dyDescent="0.35">
      <c r="A11148" s="1705">
        <v>74022</v>
      </c>
      <c r="B11148" s="1706">
        <v>0.31</v>
      </c>
      <c r="C11148" s="100" t="s">
        <v>8557</v>
      </c>
      <c r="E11148" s="1705" t="s">
        <v>875</v>
      </c>
    </row>
    <row r="11149" spans="1:9" ht="15" customHeight="1" x14ac:dyDescent="0.35">
      <c r="A11149" s="1705">
        <v>74022</v>
      </c>
      <c r="B11149" s="1706">
        <v>0.31</v>
      </c>
      <c r="C11149" s="89" t="s">
        <v>13989</v>
      </c>
      <c r="E11149" s="100" t="s">
        <v>875</v>
      </c>
    </row>
    <row r="11150" spans="1:9" ht="15" customHeight="1" x14ac:dyDescent="0.35">
      <c r="A11150" s="1705">
        <v>74022</v>
      </c>
      <c r="B11150" s="1706">
        <v>0.31</v>
      </c>
      <c r="C11150" s="100" t="s">
        <v>13990</v>
      </c>
      <c r="E11150" s="100" t="s">
        <v>875</v>
      </c>
    </row>
    <row r="11151" spans="1:9" ht="15" customHeight="1" x14ac:dyDescent="0.35">
      <c r="A11151" s="1705">
        <v>74022</v>
      </c>
      <c r="B11151" s="1706">
        <v>0.31</v>
      </c>
      <c r="C11151" s="100" t="s">
        <v>1013</v>
      </c>
      <c r="E11151" s="1705" t="s">
        <v>879</v>
      </c>
    </row>
    <row r="11152" spans="1:9" ht="15" customHeight="1" x14ac:dyDescent="0.35">
      <c r="A11152" s="1705">
        <v>74022</v>
      </c>
      <c r="B11152" s="1706">
        <v>0.31</v>
      </c>
      <c r="C11152" s="100" t="s">
        <v>1014</v>
      </c>
      <c r="E11152" s="1705" t="s">
        <v>879</v>
      </c>
    </row>
    <row r="11153" spans="1:5" ht="15" customHeight="1" x14ac:dyDescent="0.35">
      <c r="A11153" s="1705">
        <v>74022</v>
      </c>
      <c r="B11153" s="1706">
        <v>0.31</v>
      </c>
      <c r="C11153" s="100" t="s">
        <v>1357</v>
      </c>
      <c r="E11153" s="1705" t="s">
        <v>1280</v>
      </c>
    </row>
    <row r="11154" spans="1:5" ht="15" customHeight="1" x14ac:dyDescent="0.35">
      <c r="A11154" s="1705">
        <v>74022</v>
      </c>
      <c r="B11154" s="1706">
        <v>0.31</v>
      </c>
      <c r="C11154" s="100" t="s">
        <v>1534</v>
      </c>
      <c r="E11154" s="1705" t="s">
        <v>1433</v>
      </c>
    </row>
    <row r="11155" spans="1:5" ht="15" customHeight="1" x14ac:dyDescent="0.35">
      <c r="A11155" s="1705">
        <v>74022</v>
      </c>
      <c r="B11155" s="1706">
        <v>0.31</v>
      </c>
      <c r="C11155" s="89" t="s">
        <v>1864</v>
      </c>
      <c r="E11155" s="1705" t="s">
        <v>1755</v>
      </c>
    </row>
    <row r="11156" spans="1:5" ht="15" customHeight="1" x14ac:dyDescent="0.35">
      <c r="A11156" s="1705">
        <v>74022</v>
      </c>
      <c r="B11156" s="1706">
        <v>0.31</v>
      </c>
      <c r="C11156" s="89" t="s">
        <v>1865</v>
      </c>
      <c r="E11156" s="1705" t="s">
        <v>1755</v>
      </c>
    </row>
    <row r="11157" spans="1:5" ht="15" customHeight="1" x14ac:dyDescent="0.35">
      <c r="A11157" s="1705">
        <v>74022</v>
      </c>
      <c r="B11157" s="1706">
        <v>0.31</v>
      </c>
      <c r="C11157" s="100" t="s">
        <v>3171</v>
      </c>
      <c r="E11157" s="1705" t="s">
        <v>2994</v>
      </c>
    </row>
    <row r="11158" spans="1:5" ht="15" customHeight="1" x14ac:dyDescent="0.35">
      <c r="A11158" s="1705">
        <v>74022</v>
      </c>
      <c r="B11158" s="1706">
        <v>0.31</v>
      </c>
      <c r="C11158" s="89" t="s">
        <v>4369</v>
      </c>
      <c r="E11158" s="1705" t="s">
        <v>4266</v>
      </c>
    </row>
    <row r="11159" spans="1:5" ht="15" customHeight="1" x14ac:dyDescent="0.35">
      <c r="A11159" s="1705">
        <v>74022</v>
      </c>
      <c r="B11159" s="1706">
        <v>0.31</v>
      </c>
      <c r="C11159" s="100" t="s">
        <v>4742</v>
      </c>
      <c r="E11159" s="100" t="s">
        <v>4609</v>
      </c>
    </row>
    <row r="11160" spans="1:5" ht="15" customHeight="1" x14ac:dyDescent="0.35">
      <c r="A11160" s="1705">
        <v>74022</v>
      </c>
      <c r="B11160" s="1706">
        <v>0.31</v>
      </c>
      <c r="C11160" s="1705" t="s">
        <v>5047</v>
      </c>
      <c r="E11160" s="100" t="s">
        <v>4946</v>
      </c>
    </row>
    <row r="11161" spans="1:5" ht="15" customHeight="1" x14ac:dyDescent="0.35">
      <c r="A11161" s="1705">
        <v>74022</v>
      </c>
      <c r="B11161" s="1706">
        <v>0.31</v>
      </c>
      <c r="C11161" s="100" t="s">
        <v>5589</v>
      </c>
      <c r="E11161" s="100" t="s">
        <v>5452</v>
      </c>
    </row>
    <row r="11162" spans="1:5" ht="15" customHeight="1" x14ac:dyDescent="0.35">
      <c r="A11162" s="1705">
        <v>74022</v>
      </c>
      <c r="B11162" s="1706">
        <v>0.31</v>
      </c>
      <c r="C11162" s="89" t="s">
        <v>8166</v>
      </c>
      <c r="E11162" s="100" t="s">
        <v>5912</v>
      </c>
    </row>
    <row r="11163" spans="1:5" ht="15" customHeight="1" x14ac:dyDescent="0.35">
      <c r="A11163" s="1705">
        <v>74022</v>
      </c>
      <c r="B11163" s="1706">
        <v>0.31</v>
      </c>
      <c r="C11163" s="89" t="s">
        <v>1357</v>
      </c>
      <c r="E11163" s="100" t="s">
        <v>5912</v>
      </c>
    </row>
    <row r="11164" spans="1:5" ht="15" customHeight="1" x14ac:dyDescent="0.35">
      <c r="A11164" s="1705">
        <v>74022</v>
      </c>
      <c r="B11164" s="1706">
        <v>0.31</v>
      </c>
      <c r="C11164" s="89" t="s">
        <v>8167</v>
      </c>
      <c r="E11164" s="100" t="s">
        <v>5912</v>
      </c>
    </row>
    <row r="11165" spans="1:5" ht="15" customHeight="1" x14ac:dyDescent="0.35">
      <c r="A11165" s="1705">
        <v>74022</v>
      </c>
      <c r="B11165" s="1706">
        <v>0.31</v>
      </c>
      <c r="C11165" s="89" t="s">
        <v>8168</v>
      </c>
      <c r="E11165" s="100" t="s">
        <v>5912</v>
      </c>
    </row>
    <row r="11166" spans="1:5" ht="14.5" customHeight="1" x14ac:dyDescent="0.35">
      <c r="A11166" s="1705">
        <v>74022</v>
      </c>
      <c r="B11166" s="1706">
        <v>0.31</v>
      </c>
      <c r="C11166" s="100" t="s">
        <v>6003</v>
      </c>
      <c r="E11166" s="100" t="s">
        <v>5923</v>
      </c>
    </row>
    <row r="11167" spans="1:5" ht="14.5" customHeight="1" x14ac:dyDescent="0.35">
      <c r="A11167" s="1705">
        <v>74022</v>
      </c>
      <c r="B11167" s="1706">
        <v>0.31</v>
      </c>
      <c r="C11167" s="100" t="s">
        <v>6259</v>
      </c>
      <c r="E11167" s="100" t="s">
        <v>6110</v>
      </c>
    </row>
    <row r="11168" spans="1:5" ht="15" customHeight="1" x14ac:dyDescent="0.35">
      <c r="A11168" s="1705">
        <v>74022</v>
      </c>
      <c r="B11168" s="1706">
        <v>0.31</v>
      </c>
      <c r="C11168" s="89" t="s">
        <v>7112</v>
      </c>
      <c r="E11168" s="1705" t="s">
        <v>6965</v>
      </c>
    </row>
    <row r="11169" spans="1:5" ht="15" customHeight="1" x14ac:dyDescent="0.35">
      <c r="A11169" s="1705">
        <v>74022</v>
      </c>
      <c r="B11169" s="1706">
        <v>0.31</v>
      </c>
      <c r="C11169" s="100" t="s">
        <v>7551</v>
      </c>
      <c r="E11169" s="1705" t="s">
        <v>7428</v>
      </c>
    </row>
    <row r="11170" spans="1:5" ht="15" customHeight="1" x14ac:dyDescent="0.35">
      <c r="A11170" s="1705">
        <v>74022</v>
      </c>
      <c r="B11170" s="1706">
        <v>0.31</v>
      </c>
      <c r="C11170" s="89" t="s">
        <v>8455</v>
      </c>
      <c r="E11170" s="100" t="s">
        <v>8381</v>
      </c>
    </row>
    <row r="11171" spans="1:5" ht="15" customHeight="1" x14ac:dyDescent="0.35">
      <c r="A11171" s="1705">
        <v>74022</v>
      </c>
      <c r="B11171" s="1706">
        <v>0.31</v>
      </c>
      <c r="C11171" s="100" t="s">
        <v>8456</v>
      </c>
      <c r="E11171" s="100" t="s">
        <v>8381</v>
      </c>
    </row>
    <row r="11172" spans="1:5" ht="15" customHeight="1" x14ac:dyDescent="0.35">
      <c r="A11172" s="1705">
        <v>74022</v>
      </c>
      <c r="B11172" s="1706">
        <v>0.31</v>
      </c>
      <c r="C11172" s="100" t="s">
        <v>8852</v>
      </c>
      <c r="E11172" s="1705" t="s">
        <v>8689</v>
      </c>
    </row>
    <row r="11173" spans="1:5" ht="15" customHeight="1" x14ac:dyDescent="0.35">
      <c r="A11173" s="1705">
        <v>74022</v>
      </c>
      <c r="B11173" s="1706">
        <v>0.31</v>
      </c>
      <c r="C11173" s="89" t="s">
        <v>8853</v>
      </c>
      <c r="E11173" s="1705" t="s">
        <v>8689</v>
      </c>
    </row>
    <row r="11174" spans="1:5" ht="15" customHeight="1" x14ac:dyDescent="0.35">
      <c r="A11174" s="1705">
        <v>74022</v>
      </c>
      <c r="B11174" s="1706">
        <v>0.31</v>
      </c>
      <c r="C11174" s="100" t="s">
        <v>9312</v>
      </c>
      <c r="E11174" s="1738" t="s">
        <v>9126</v>
      </c>
    </row>
    <row r="11175" spans="1:5" ht="15" customHeight="1" x14ac:dyDescent="0.35">
      <c r="A11175" s="1705">
        <v>74022</v>
      </c>
      <c r="B11175" s="1706">
        <v>0.31</v>
      </c>
      <c r="C11175" s="100" t="s">
        <v>322</v>
      </c>
      <c r="E11175" s="1705" t="s">
        <v>9583</v>
      </c>
    </row>
    <row r="11176" spans="1:5" ht="15" customHeight="1" x14ac:dyDescent="0.35">
      <c r="A11176" s="1705">
        <v>74022</v>
      </c>
      <c r="B11176" s="1706">
        <v>0.31</v>
      </c>
      <c r="C11176" s="100" t="s">
        <v>9760</v>
      </c>
      <c r="E11176" s="1705" t="s">
        <v>9583</v>
      </c>
    </row>
    <row r="11177" spans="1:5" ht="15" customHeight="1" x14ac:dyDescent="0.35">
      <c r="A11177" s="1705">
        <v>74022</v>
      </c>
      <c r="B11177" s="1706">
        <v>0.31</v>
      </c>
      <c r="C11177" s="100" t="s">
        <v>12156</v>
      </c>
      <c r="E11177" s="100" t="s">
        <v>12088</v>
      </c>
    </row>
    <row r="11178" spans="1:5" ht="15" customHeight="1" x14ac:dyDescent="0.35">
      <c r="A11178" s="1705">
        <v>74022</v>
      </c>
      <c r="B11178" s="1706">
        <v>0.31</v>
      </c>
      <c r="C11178" s="100" t="s">
        <v>12820</v>
      </c>
      <c r="E11178" s="1705" t="s">
        <v>12542</v>
      </c>
    </row>
    <row r="11179" spans="1:5" ht="15" customHeight="1" x14ac:dyDescent="0.35">
      <c r="A11179" s="1705">
        <v>74022</v>
      </c>
      <c r="B11179" s="1706">
        <v>0.31</v>
      </c>
      <c r="C11179" s="100" t="s">
        <v>3858</v>
      </c>
      <c r="E11179" s="1705" t="s">
        <v>13383</v>
      </c>
    </row>
    <row r="11180" spans="1:5" ht="15" customHeight="1" x14ac:dyDescent="0.35">
      <c r="A11180" s="1705">
        <v>74022</v>
      </c>
      <c r="B11180" s="1706">
        <v>0.31</v>
      </c>
      <c r="C11180" s="100" t="s">
        <v>13710</v>
      </c>
      <c r="E11180" s="1705" t="s">
        <v>13580</v>
      </c>
    </row>
    <row r="11181" spans="1:5" ht="15" customHeight="1" x14ac:dyDescent="0.35">
      <c r="A11181" s="1705">
        <v>74150</v>
      </c>
      <c r="B11181" s="1706">
        <v>1.1599999999999999</v>
      </c>
      <c r="C11181" s="100" t="s">
        <v>154</v>
      </c>
      <c r="E11181" s="1705" t="s">
        <v>39</v>
      </c>
    </row>
    <row r="11182" spans="1:5" ht="15" customHeight="1" x14ac:dyDescent="0.35">
      <c r="A11182" s="1705">
        <v>74150</v>
      </c>
      <c r="B11182" s="1706">
        <v>1.1599999999999999</v>
      </c>
      <c r="C11182" s="100" t="s">
        <v>448</v>
      </c>
      <c r="E11182" s="1705" t="s">
        <v>182</v>
      </c>
    </row>
    <row r="11183" spans="1:5" ht="15" customHeight="1" x14ac:dyDescent="0.35">
      <c r="A11183" s="1705">
        <v>74150</v>
      </c>
      <c r="B11183" s="1737">
        <v>1.1599999999999999</v>
      </c>
      <c r="C11183" s="100" t="s">
        <v>739</v>
      </c>
      <c r="E11183" s="1705" t="s">
        <v>532</v>
      </c>
    </row>
    <row r="11184" spans="1:5" ht="15" customHeight="1" x14ac:dyDescent="0.35">
      <c r="A11184" s="1705">
        <v>74150</v>
      </c>
      <c r="B11184" s="1706">
        <v>1.1599999999999999</v>
      </c>
      <c r="C11184" s="100" t="s">
        <v>8619</v>
      </c>
      <c r="E11184" s="1705" t="s">
        <v>875</v>
      </c>
    </row>
    <row r="11185" spans="1:5" ht="15" customHeight="1" x14ac:dyDescent="0.35">
      <c r="A11185" s="1705">
        <v>74150</v>
      </c>
      <c r="B11185" s="1706">
        <v>1.1599999999999999</v>
      </c>
      <c r="C11185" s="89" t="s">
        <v>14048</v>
      </c>
      <c r="E11185" s="100" t="s">
        <v>875</v>
      </c>
    </row>
    <row r="11186" spans="1:5" ht="15" customHeight="1" x14ac:dyDescent="0.35">
      <c r="A11186" s="1705">
        <v>74150</v>
      </c>
      <c r="B11186" s="1706">
        <v>1.1599999999999999</v>
      </c>
      <c r="C11186" s="100" t="s">
        <v>1125</v>
      </c>
      <c r="E11186" s="1705" t="s">
        <v>879</v>
      </c>
    </row>
    <row r="11187" spans="1:5" ht="15" customHeight="1" x14ac:dyDescent="0.35">
      <c r="A11187" s="1705">
        <v>74150</v>
      </c>
      <c r="B11187" s="1706">
        <v>1.1599999999999999</v>
      </c>
      <c r="C11187" s="100" t="s">
        <v>448</v>
      </c>
      <c r="E11187" s="1705" t="s">
        <v>1280</v>
      </c>
    </row>
    <row r="11188" spans="1:5" ht="15" customHeight="1" x14ac:dyDescent="0.35">
      <c r="A11188" s="1705">
        <v>74150</v>
      </c>
      <c r="B11188" s="1706">
        <v>1.1599999999999999</v>
      </c>
      <c r="C11188" s="89" t="s">
        <v>2013</v>
      </c>
      <c r="E11188" s="1705" t="s">
        <v>1755</v>
      </c>
    </row>
    <row r="11189" spans="1:5" ht="15" customHeight="1" x14ac:dyDescent="0.35">
      <c r="A11189" s="1705">
        <v>74150</v>
      </c>
      <c r="B11189" s="1706">
        <v>1.1599999999999999</v>
      </c>
      <c r="C11189" s="100" t="s">
        <v>2439</v>
      </c>
      <c r="E11189" s="1705" t="s">
        <v>2237</v>
      </c>
    </row>
    <row r="11190" spans="1:5" ht="15" customHeight="1" x14ac:dyDescent="0.35">
      <c r="A11190" s="1705">
        <v>74150</v>
      </c>
      <c r="B11190" s="1706">
        <v>1.1599999999999999</v>
      </c>
      <c r="C11190" s="100" t="s">
        <v>2440</v>
      </c>
      <c r="E11190" s="1705" t="s">
        <v>2237</v>
      </c>
    </row>
    <row r="11191" spans="1:5" ht="15" customHeight="1" x14ac:dyDescent="0.35">
      <c r="A11191" s="1705">
        <v>74150</v>
      </c>
      <c r="B11191" s="1706">
        <v>1.1599999999999999</v>
      </c>
      <c r="C11191" s="100" t="s">
        <v>3445</v>
      </c>
      <c r="E11191" s="1705" t="s">
        <v>2994</v>
      </c>
    </row>
    <row r="11192" spans="1:5" x14ac:dyDescent="0.35">
      <c r="A11192" s="1705">
        <v>74150</v>
      </c>
      <c r="B11192" s="1706">
        <v>1.1599999999999999</v>
      </c>
      <c r="C11192" s="89" t="s">
        <v>4239</v>
      </c>
      <c r="E11192" s="100" t="s">
        <v>4174</v>
      </c>
    </row>
    <row r="11193" spans="1:5" x14ac:dyDescent="0.35">
      <c r="A11193" s="1705">
        <v>74150</v>
      </c>
      <c r="B11193" s="1706">
        <v>1.1599999999999999</v>
      </c>
      <c r="C11193" s="100" t="s">
        <v>4868</v>
      </c>
      <c r="E11193" s="100" t="s">
        <v>4609</v>
      </c>
    </row>
    <row r="11194" spans="1:5" ht="15" customHeight="1" x14ac:dyDescent="0.35">
      <c r="A11194" s="1705">
        <v>74150</v>
      </c>
      <c r="B11194" s="1706">
        <v>1.1599999999999999</v>
      </c>
      <c r="C11194" s="100" t="s">
        <v>4869</v>
      </c>
      <c r="E11194" s="100" t="s">
        <v>4609</v>
      </c>
    </row>
    <row r="11195" spans="1:5" ht="15" customHeight="1" x14ac:dyDescent="0.35">
      <c r="A11195" s="1705">
        <v>74150</v>
      </c>
      <c r="B11195" s="1706">
        <v>1.1599999999999999</v>
      </c>
      <c r="C11195" s="100" t="s">
        <v>5332</v>
      </c>
      <c r="E11195" s="100" t="s">
        <v>5155</v>
      </c>
    </row>
    <row r="11196" spans="1:5" ht="15" customHeight="1" x14ac:dyDescent="0.35">
      <c r="A11196" s="1705">
        <v>74150</v>
      </c>
      <c r="B11196" s="1706">
        <v>1.1599999999999999</v>
      </c>
      <c r="C11196" s="89" t="s">
        <v>1125</v>
      </c>
      <c r="E11196" s="100" t="s">
        <v>5155</v>
      </c>
    </row>
    <row r="11197" spans="1:5" ht="15" customHeight="1" x14ac:dyDescent="0.35">
      <c r="A11197" s="1705">
        <v>74150</v>
      </c>
      <c r="B11197" s="1706">
        <v>1.1599999999999999</v>
      </c>
      <c r="C11197" s="100" t="s">
        <v>4030</v>
      </c>
      <c r="E11197" s="100" t="s">
        <v>5452</v>
      </c>
    </row>
    <row r="11198" spans="1:5" ht="15" customHeight="1" x14ac:dyDescent="0.35">
      <c r="A11198" s="1705">
        <v>74150</v>
      </c>
      <c r="B11198" s="1706">
        <v>1.1599999999999999</v>
      </c>
      <c r="C11198" s="100" t="s">
        <v>4030</v>
      </c>
      <c r="E11198" s="100" t="s">
        <v>5695</v>
      </c>
    </row>
    <row r="11199" spans="1:5" ht="15" customHeight="1" x14ac:dyDescent="0.35">
      <c r="A11199" s="1705">
        <v>74150</v>
      </c>
      <c r="B11199" s="1706">
        <v>1.1599999999999999</v>
      </c>
      <c r="C11199" s="89" t="s">
        <v>8262</v>
      </c>
      <c r="E11199" s="100" t="s">
        <v>5912</v>
      </c>
    </row>
    <row r="11200" spans="1:5" ht="15" customHeight="1" x14ac:dyDescent="0.35">
      <c r="A11200" s="1705">
        <v>74150</v>
      </c>
      <c r="B11200" s="1706">
        <v>1.1599999999999999</v>
      </c>
      <c r="C11200" s="89" t="s">
        <v>8263</v>
      </c>
      <c r="E11200" s="100" t="s">
        <v>5912</v>
      </c>
    </row>
    <row r="11201" spans="1:5" ht="15" customHeight="1" x14ac:dyDescent="0.35">
      <c r="A11201" s="1705">
        <v>74150</v>
      </c>
      <c r="B11201" s="1706">
        <v>1.1599999999999999</v>
      </c>
      <c r="C11201" s="100" t="s">
        <v>8264</v>
      </c>
      <c r="E11201" s="100" t="s">
        <v>5912</v>
      </c>
    </row>
    <row r="11202" spans="1:5" ht="15" customHeight="1" x14ac:dyDescent="0.35">
      <c r="A11202" s="1705">
        <v>74150</v>
      </c>
      <c r="B11202" s="1706">
        <v>1.1599999999999999</v>
      </c>
      <c r="C11202" s="100" t="s">
        <v>8265</v>
      </c>
      <c r="E11202" s="100" t="s">
        <v>5912</v>
      </c>
    </row>
    <row r="11203" spans="1:5" ht="15" customHeight="1" x14ac:dyDescent="0.35">
      <c r="A11203" s="1705">
        <v>74150</v>
      </c>
      <c r="B11203" s="1706">
        <v>1.1599999999999999</v>
      </c>
      <c r="C11203" s="100" t="s">
        <v>6059</v>
      </c>
      <c r="E11203" s="100" t="s">
        <v>5923</v>
      </c>
    </row>
    <row r="11204" spans="1:5" ht="15" customHeight="1" x14ac:dyDescent="0.35">
      <c r="A11204" s="1705">
        <v>74150</v>
      </c>
      <c r="B11204" s="1706">
        <v>1.1599999999999999</v>
      </c>
      <c r="C11204" s="100" t="s">
        <v>6380</v>
      </c>
      <c r="E11204" s="100" t="s">
        <v>6110</v>
      </c>
    </row>
    <row r="11205" spans="1:5" ht="15" customHeight="1" x14ac:dyDescent="0.35">
      <c r="A11205" s="1705">
        <v>74150</v>
      </c>
      <c r="B11205" s="1706">
        <v>1.1599999999999999</v>
      </c>
      <c r="C11205" s="100" t="s">
        <v>6381</v>
      </c>
      <c r="E11205" s="100" t="s">
        <v>6110</v>
      </c>
    </row>
    <row r="11206" spans="1:5" ht="15" customHeight="1" x14ac:dyDescent="0.35">
      <c r="A11206" s="1705">
        <v>74150</v>
      </c>
      <c r="B11206" s="1706">
        <v>1.1599999999999999</v>
      </c>
      <c r="C11206" s="89" t="s">
        <v>2439</v>
      </c>
      <c r="E11206" s="1705" t="s">
        <v>6556</v>
      </c>
    </row>
    <row r="11207" spans="1:5" ht="15" customHeight="1" x14ac:dyDescent="0.35">
      <c r="A11207" s="1705">
        <v>74150</v>
      </c>
      <c r="B11207" s="1706">
        <v>1.1599999999999999</v>
      </c>
      <c r="C11207" s="100" t="s">
        <v>6788</v>
      </c>
      <c r="E11207" s="1705" t="s">
        <v>6737</v>
      </c>
    </row>
    <row r="11208" spans="1:5" ht="15" customHeight="1" x14ac:dyDescent="0.35">
      <c r="A11208" s="1705">
        <v>74150</v>
      </c>
      <c r="B11208" s="1706">
        <v>1.1599999999999999</v>
      </c>
      <c r="C11208" s="89" t="s">
        <v>6381</v>
      </c>
      <c r="E11208" s="1705" t="s">
        <v>6965</v>
      </c>
    </row>
    <row r="11209" spans="1:5" ht="15" customHeight="1" x14ac:dyDescent="0.35">
      <c r="A11209" s="1705">
        <v>74150</v>
      </c>
      <c r="B11209" s="1706">
        <v>1.1599999999999999</v>
      </c>
      <c r="C11209" s="89" t="s">
        <v>7201</v>
      </c>
      <c r="E11209" s="1705" t="s">
        <v>6965</v>
      </c>
    </row>
    <row r="11210" spans="1:5" ht="15" customHeight="1" x14ac:dyDescent="0.35">
      <c r="A11210" s="1705">
        <v>74150</v>
      </c>
      <c r="B11210" s="1706">
        <v>1.1599999999999999</v>
      </c>
      <c r="C11210" s="100" t="s">
        <v>7391</v>
      </c>
      <c r="E11210" s="1705" t="s">
        <v>7410</v>
      </c>
    </row>
    <row r="11211" spans="1:5" ht="15" customHeight="1" x14ac:dyDescent="0.35">
      <c r="A11211" s="1705">
        <v>74150</v>
      </c>
      <c r="B11211" s="1706">
        <v>1.1599999999999999</v>
      </c>
      <c r="C11211" s="100" t="s">
        <v>7709</v>
      </c>
      <c r="E11211" s="1705" t="s">
        <v>7428</v>
      </c>
    </row>
    <row r="11212" spans="1:5" ht="15" customHeight="1" x14ac:dyDescent="0.35">
      <c r="A11212" s="1705">
        <v>74150</v>
      </c>
      <c r="B11212" s="1706">
        <v>1.1599999999999999</v>
      </c>
      <c r="C11212" s="100" t="s">
        <v>8661</v>
      </c>
      <c r="E11212" s="1705" t="s">
        <v>8655</v>
      </c>
    </row>
    <row r="11213" spans="1:5" ht="15" customHeight="1" x14ac:dyDescent="0.35">
      <c r="A11213" s="1705">
        <v>74150</v>
      </c>
      <c r="B11213" s="1706">
        <v>1.1599999999999999</v>
      </c>
      <c r="C11213" s="89" t="s">
        <v>8972</v>
      </c>
      <c r="E11213" s="1705" t="s">
        <v>8689</v>
      </c>
    </row>
    <row r="11214" spans="1:5" ht="15" customHeight="1" x14ac:dyDescent="0.35">
      <c r="A11214" s="1705">
        <v>74150</v>
      </c>
      <c r="B11214" s="1706">
        <v>1.1599999999999999</v>
      </c>
      <c r="C11214" s="89" t="s">
        <v>6788</v>
      </c>
      <c r="E11214" s="1705" t="s">
        <v>9583</v>
      </c>
    </row>
    <row r="11215" spans="1:5" ht="15" customHeight="1" x14ac:dyDescent="0.35">
      <c r="A11215" s="1705">
        <v>74150</v>
      </c>
      <c r="B11215" s="1706">
        <v>1.1599999999999999</v>
      </c>
      <c r="C11215" s="89" t="s">
        <v>9969</v>
      </c>
      <c r="E11215" s="1705" t="s">
        <v>9583</v>
      </c>
    </row>
    <row r="11216" spans="1:5" ht="15" customHeight="1" x14ac:dyDescent="0.35">
      <c r="A11216" s="1705">
        <v>74150</v>
      </c>
      <c r="B11216" s="1706">
        <v>1.1599999999999999</v>
      </c>
      <c r="C11216" s="89" t="s">
        <v>11131</v>
      </c>
      <c r="E11216" s="1705" t="s">
        <v>10273</v>
      </c>
    </row>
    <row r="11217" spans="1:5" ht="15" customHeight="1" x14ac:dyDescent="0.35">
      <c r="A11217" s="1705">
        <v>74150</v>
      </c>
      <c r="B11217" s="1706">
        <v>1.1599999999999999</v>
      </c>
      <c r="C11217" s="89" t="s">
        <v>11132</v>
      </c>
      <c r="E11217" s="1705" t="s">
        <v>10273</v>
      </c>
    </row>
    <row r="11218" spans="1:5" ht="15" customHeight="1" x14ac:dyDescent="0.35">
      <c r="A11218" s="1705">
        <v>74150</v>
      </c>
      <c r="B11218" s="1706">
        <v>1.1599999999999999</v>
      </c>
      <c r="C11218" s="89" t="s">
        <v>11133</v>
      </c>
      <c r="E11218" s="1705" t="s">
        <v>10273</v>
      </c>
    </row>
    <row r="11219" spans="1:5" ht="15" customHeight="1" x14ac:dyDescent="0.35">
      <c r="A11219" s="1705">
        <v>74150</v>
      </c>
      <c r="B11219" s="1706">
        <v>1.1599999999999999</v>
      </c>
      <c r="C11219" s="89" t="s">
        <v>11134</v>
      </c>
      <c r="E11219" s="1705" t="s">
        <v>10273</v>
      </c>
    </row>
    <row r="11220" spans="1:5" ht="15" customHeight="1" x14ac:dyDescent="0.35">
      <c r="A11220" s="1705">
        <v>74150</v>
      </c>
      <c r="B11220" s="1706">
        <v>1.1599999999999999</v>
      </c>
      <c r="C11220" s="100" t="s">
        <v>1125</v>
      </c>
      <c r="E11220" s="1705" t="s">
        <v>10273</v>
      </c>
    </row>
    <row r="11221" spans="1:5" ht="15" customHeight="1" x14ac:dyDescent="0.35">
      <c r="A11221" s="1705">
        <v>74150</v>
      </c>
      <c r="B11221" s="1706">
        <v>1.1599999999999999</v>
      </c>
      <c r="C11221" s="89" t="s">
        <v>11135</v>
      </c>
      <c r="E11221" s="1705" t="s">
        <v>10273</v>
      </c>
    </row>
    <row r="11222" spans="1:5" ht="15" customHeight="1" x14ac:dyDescent="0.35">
      <c r="A11222" s="1705">
        <v>74150</v>
      </c>
      <c r="B11222" s="1706">
        <v>1.1599999999999999</v>
      </c>
      <c r="C11222" s="100" t="s">
        <v>4030</v>
      </c>
      <c r="E11222" s="100" t="s">
        <v>12088</v>
      </c>
    </row>
    <row r="11223" spans="1:5" ht="15" customHeight="1" x14ac:dyDescent="0.35">
      <c r="A11223" s="1705">
        <v>74150</v>
      </c>
      <c r="B11223" s="1706">
        <v>1.1599999999999999</v>
      </c>
      <c r="C11223" s="100" t="s">
        <v>12275</v>
      </c>
      <c r="E11223" s="100" t="s">
        <v>12088</v>
      </c>
    </row>
    <row r="11224" spans="1:5" ht="15" customHeight="1" x14ac:dyDescent="0.35">
      <c r="A11224" s="1705">
        <v>74150</v>
      </c>
      <c r="B11224" s="1706">
        <v>1.1599999999999999</v>
      </c>
      <c r="C11224" s="100" t="s">
        <v>12276</v>
      </c>
      <c r="E11224" s="100" t="s">
        <v>12088</v>
      </c>
    </row>
    <row r="11225" spans="1:5" ht="15" customHeight="1" x14ac:dyDescent="0.35">
      <c r="A11225" s="1705">
        <v>74150</v>
      </c>
      <c r="B11225" s="1706">
        <v>1.1599999999999999</v>
      </c>
      <c r="C11225" s="89" t="s">
        <v>13021</v>
      </c>
      <c r="E11225" s="1705" t="s">
        <v>12542</v>
      </c>
    </row>
    <row r="11226" spans="1:5" ht="15" customHeight="1" x14ac:dyDescent="0.35">
      <c r="A11226" s="1705">
        <v>74150</v>
      </c>
      <c r="B11226" s="1706">
        <v>1.1599999999999999</v>
      </c>
      <c r="C11226" s="89" t="s">
        <v>13022</v>
      </c>
      <c r="E11226" s="1705" t="s">
        <v>12542</v>
      </c>
    </row>
    <row r="11227" spans="1:5" ht="15" customHeight="1" x14ac:dyDescent="0.35">
      <c r="A11227" s="1705">
        <v>74150</v>
      </c>
      <c r="B11227" s="1706">
        <v>1.1599999999999999</v>
      </c>
      <c r="C11227" s="100" t="s">
        <v>13023</v>
      </c>
      <c r="E11227" s="1705" t="s">
        <v>12542</v>
      </c>
    </row>
    <row r="11228" spans="1:5" ht="15" customHeight="1" x14ac:dyDescent="0.35">
      <c r="A11228" s="1705">
        <v>74150</v>
      </c>
      <c r="B11228" s="1706">
        <v>1.1599999999999999</v>
      </c>
      <c r="C11228" s="1705" t="s">
        <v>13024</v>
      </c>
      <c r="E11228" s="1705" t="s">
        <v>12542</v>
      </c>
    </row>
    <row r="11229" spans="1:5" ht="15" customHeight="1" x14ac:dyDescent="0.35">
      <c r="A11229" s="1705">
        <v>74150</v>
      </c>
      <c r="B11229" s="1706">
        <v>1.1599999999999999</v>
      </c>
      <c r="C11229" s="100" t="s">
        <v>4030</v>
      </c>
      <c r="E11229" s="1705" t="s">
        <v>13383</v>
      </c>
    </row>
    <row r="11230" spans="1:5" ht="15" customHeight="1" x14ac:dyDescent="0.35">
      <c r="A11230" s="1705">
        <v>74150</v>
      </c>
      <c r="B11230" s="1706">
        <v>1.1599999999999999</v>
      </c>
      <c r="C11230" s="89" t="s">
        <v>13393</v>
      </c>
      <c r="E11230" s="1705" t="s">
        <v>13383</v>
      </c>
    </row>
    <row r="11231" spans="1:5" ht="15" customHeight="1" x14ac:dyDescent="0.35">
      <c r="A11231" s="1705">
        <v>74150</v>
      </c>
      <c r="B11231" s="1706">
        <v>1.1599999999999999</v>
      </c>
      <c r="C11231" s="89" t="s">
        <v>14894</v>
      </c>
      <c r="E11231" s="1705" t="s">
        <v>13430</v>
      </c>
    </row>
    <row r="11232" spans="1:5" ht="15" customHeight="1" x14ac:dyDescent="0.35">
      <c r="A11232" s="1705">
        <v>74160</v>
      </c>
      <c r="B11232" s="1706">
        <v>1.24</v>
      </c>
      <c r="C11232" s="89" t="s">
        <v>158</v>
      </c>
      <c r="E11232" s="1705" t="s">
        <v>39</v>
      </c>
    </row>
    <row r="11233" spans="1:5" ht="15" customHeight="1" x14ac:dyDescent="0.35">
      <c r="A11233" s="1705">
        <v>74160</v>
      </c>
      <c r="B11233" s="1706">
        <v>1.24</v>
      </c>
      <c r="C11233" s="100" t="s">
        <v>467</v>
      </c>
      <c r="E11233" s="1705" t="s">
        <v>182</v>
      </c>
    </row>
    <row r="11234" spans="1:5" ht="15" customHeight="1" x14ac:dyDescent="0.35">
      <c r="A11234" s="1705">
        <v>74160</v>
      </c>
      <c r="B11234" s="1737">
        <v>1.24</v>
      </c>
      <c r="C11234" s="100" t="s">
        <v>750</v>
      </c>
      <c r="E11234" s="1705" t="s">
        <v>532</v>
      </c>
    </row>
    <row r="11235" spans="1:5" ht="15" customHeight="1" x14ac:dyDescent="0.35">
      <c r="A11235" s="1705">
        <v>74160</v>
      </c>
      <c r="B11235" s="1706">
        <v>1.24</v>
      </c>
      <c r="C11235" s="100" t="s">
        <v>8630</v>
      </c>
      <c r="E11235" s="1705" t="s">
        <v>875</v>
      </c>
    </row>
    <row r="11236" spans="1:5" ht="15" customHeight="1" x14ac:dyDescent="0.35">
      <c r="A11236" s="1705">
        <v>74160</v>
      </c>
      <c r="B11236" s="1706">
        <v>1.24</v>
      </c>
      <c r="C11236" s="100" t="s">
        <v>1740</v>
      </c>
      <c r="E11236" s="1705" t="s">
        <v>875</v>
      </c>
    </row>
    <row r="11237" spans="1:5" ht="15" customHeight="1" x14ac:dyDescent="0.35">
      <c r="A11237" s="1705">
        <v>74160</v>
      </c>
      <c r="B11237" s="1706">
        <v>1.24</v>
      </c>
      <c r="C11237" s="100" t="s">
        <v>14056</v>
      </c>
      <c r="E11237" s="100" t="s">
        <v>875</v>
      </c>
    </row>
    <row r="11238" spans="1:5" ht="15" customHeight="1" x14ac:dyDescent="0.35">
      <c r="A11238" s="1705">
        <v>74160</v>
      </c>
      <c r="B11238" s="1706">
        <v>1.24</v>
      </c>
      <c r="C11238" s="100" t="s">
        <v>1144</v>
      </c>
      <c r="E11238" s="1705" t="s">
        <v>879</v>
      </c>
    </row>
    <row r="11239" spans="1:5" ht="15" customHeight="1" x14ac:dyDescent="0.35">
      <c r="A11239" s="1705">
        <v>74160</v>
      </c>
      <c r="B11239" s="1706">
        <v>1.24</v>
      </c>
      <c r="C11239" s="100" t="s">
        <v>1412</v>
      </c>
      <c r="E11239" s="1705" t="s">
        <v>1280</v>
      </c>
    </row>
    <row r="11240" spans="1:5" ht="15" customHeight="1" x14ac:dyDescent="0.35">
      <c r="A11240" s="1705">
        <v>74160</v>
      </c>
      <c r="B11240" s="1706">
        <v>1.24</v>
      </c>
      <c r="C11240" s="100" t="s">
        <v>1144</v>
      </c>
      <c r="E11240" s="1705" t="s">
        <v>2237</v>
      </c>
    </row>
    <row r="11241" spans="1:5" ht="15" customHeight="1" x14ac:dyDescent="0.35">
      <c r="A11241" s="1705">
        <v>74160</v>
      </c>
      <c r="B11241" s="1706">
        <v>1.24</v>
      </c>
      <c r="C11241" s="100" t="s">
        <v>3500</v>
      </c>
      <c r="E11241" s="1705" t="s">
        <v>2994</v>
      </c>
    </row>
    <row r="11242" spans="1:5" ht="15" customHeight="1" x14ac:dyDescent="0.35">
      <c r="A11242" s="1705">
        <v>74160</v>
      </c>
      <c r="B11242" s="1706">
        <v>1.24</v>
      </c>
      <c r="C11242" s="89" t="s">
        <v>4244</v>
      </c>
      <c r="E11242" s="100" t="s">
        <v>4174</v>
      </c>
    </row>
    <row r="11243" spans="1:5" ht="15" customHeight="1" x14ac:dyDescent="0.35">
      <c r="A11243" s="1705">
        <v>74160</v>
      </c>
      <c r="B11243" s="1706">
        <v>1.24</v>
      </c>
      <c r="C11243" s="89" t="s">
        <v>4515</v>
      </c>
      <c r="E11243" s="1705" t="s">
        <v>4266</v>
      </c>
    </row>
    <row r="11244" spans="1:5" ht="15" customHeight="1" x14ac:dyDescent="0.35">
      <c r="A11244" s="1705">
        <v>74160</v>
      </c>
      <c r="B11244" s="1706">
        <v>1.24</v>
      </c>
      <c r="C11244" s="100" t="s">
        <v>4890</v>
      </c>
      <c r="E11244" s="100" t="s">
        <v>4609</v>
      </c>
    </row>
    <row r="11245" spans="1:5" ht="15" customHeight="1" x14ac:dyDescent="0.35">
      <c r="A11245" s="1705">
        <v>74160</v>
      </c>
      <c r="B11245" s="1706">
        <v>1.24</v>
      </c>
      <c r="C11245" s="89" t="s">
        <v>5342</v>
      </c>
      <c r="E11245" s="100" t="s">
        <v>5155</v>
      </c>
    </row>
    <row r="11246" spans="1:5" ht="15" customHeight="1" x14ac:dyDescent="0.35">
      <c r="A11246" s="1705">
        <v>74160</v>
      </c>
      <c r="B11246" s="1706">
        <v>1.24</v>
      </c>
      <c r="C11246" s="100" t="s">
        <v>5656</v>
      </c>
      <c r="E11246" s="100" t="s">
        <v>5452</v>
      </c>
    </row>
    <row r="11247" spans="1:5" ht="15" customHeight="1" x14ac:dyDescent="0.35">
      <c r="A11247" s="1705">
        <v>74160</v>
      </c>
      <c r="B11247" s="1706">
        <v>1.24</v>
      </c>
      <c r="C11247" s="100" t="s">
        <v>4059</v>
      </c>
      <c r="E11247" s="100" t="s">
        <v>5695</v>
      </c>
    </row>
    <row r="11248" spans="1:5" ht="15" customHeight="1" x14ac:dyDescent="0.35">
      <c r="A11248" s="1705">
        <v>74160</v>
      </c>
      <c r="B11248" s="1706">
        <v>1.24</v>
      </c>
      <c r="C11248" s="89" t="s">
        <v>8284</v>
      </c>
      <c r="E11248" s="100" t="s">
        <v>5912</v>
      </c>
    </row>
    <row r="11249" spans="1:5" ht="15" customHeight="1" x14ac:dyDescent="0.35">
      <c r="A11249" s="1705">
        <v>74160</v>
      </c>
      <c r="B11249" s="1706">
        <v>1.24</v>
      </c>
      <c r="C11249" s="89" t="s">
        <v>8285</v>
      </c>
      <c r="E11249" s="100" t="s">
        <v>5912</v>
      </c>
    </row>
    <row r="11250" spans="1:5" ht="15" customHeight="1" x14ac:dyDescent="0.35">
      <c r="A11250" s="1705">
        <v>74160</v>
      </c>
      <c r="B11250" s="1706">
        <v>1.24</v>
      </c>
      <c r="C11250" s="100" t="s">
        <v>8286</v>
      </c>
      <c r="E11250" s="100" t="s">
        <v>5912</v>
      </c>
    </row>
    <row r="11251" spans="1:5" ht="15" customHeight="1" x14ac:dyDescent="0.35">
      <c r="A11251" s="1705">
        <v>74160</v>
      </c>
      <c r="B11251" s="1706">
        <v>1.24</v>
      </c>
      <c r="C11251" s="100" t="s">
        <v>8287</v>
      </c>
      <c r="E11251" s="100" t="s">
        <v>5912</v>
      </c>
    </row>
    <row r="11252" spans="1:5" ht="15" customHeight="1" x14ac:dyDescent="0.35">
      <c r="A11252" s="1705">
        <v>74160</v>
      </c>
      <c r="B11252" s="1706">
        <v>1.24</v>
      </c>
      <c r="C11252" s="100" t="s">
        <v>6076</v>
      </c>
      <c r="E11252" s="100" t="s">
        <v>5923</v>
      </c>
    </row>
    <row r="11253" spans="1:5" ht="15" customHeight="1" x14ac:dyDescent="0.35">
      <c r="A11253" s="1705">
        <v>74160</v>
      </c>
      <c r="B11253" s="1706">
        <v>1.24</v>
      </c>
      <c r="C11253" s="89" t="s">
        <v>6401</v>
      </c>
      <c r="E11253" s="100" t="s">
        <v>6110</v>
      </c>
    </row>
    <row r="11254" spans="1:5" ht="15" customHeight="1" x14ac:dyDescent="0.35">
      <c r="A11254" s="1705">
        <v>74160</v>
      </c>
      <c r="B11254" s="1706">
        <v>1.24</v>
      </c>
      <c r="C11254" s="100" t="s">
        <v>6402</v>
      </c>
      <c r="E11254" s="100" t="s">
        <v>6110</v>
      </c>
    </row>
    <row r="11255" spans="1:5" ht="15" customHeight="1" x14ac:dyDescent="0.35">
      <c r="A11255" s="1705">
        <v>74160</v>
      </c>
      <c r="B11255" s="1706">
        <v>1.24</v>
      </c>
      <c r="C11255" s="100" t="s">
        <v>6403</v>
      </c>
      <c r="E11255" s="100" t="s">
        <v>6110</v>
      </c>
    </row>
    <row r="11256" spans="1:5" ht="15" customHeight="1" x14ac:dyDescent="0.35">
      <c r="A11256" s="1705">
        <v>74160</v>
      </c>
      <c r="B11256" s="1706">
        <v>1.24</v>
      </c>
      <c r="C11256" s="100" t="s">
        <v>6655</v>
      </c>
      <c r="E11256" s="1705" t="s">
        <v>6556</v>
      </c>
    </row>
    <row r="11257" spans="1:5" ht="15" customHeight="1" x14ac:dyDescent="0.35">
      <c r="A11257" s="1705">
        <v>74160</v>
      </c>
      <c r="B11257" s="1706">
        <v>1.24</v>
      </c>
      <c r="C11257" s="100" t="s">
        <v>6822</v>
      </c>
      <c r="E11257" s="1705" t="s">
        <v>6737</v>
      </c>
    </row>
    <row r="11258" spans="1:5" ht="15" customHeight="1" x14ac:dyDescent="0.35">
      <c r="A11258" s="1705">
        <v>74160</v>
      </c>
      <c r="B11258" s="1706">
        <v>1.24</v>
      </c>
      <c r="C11258" s="89" t="s">
        <v>7218</v>
      </c>
      <c r="E11258" s="1705" t="s">
        <v>6965</v>
      </c>
    </row>
    <row r="11259" spans="1:5" ht="15" customHeight="1" x14ac:dyDescent="0.35">
      <c r="A11259" s="1705">
        <v>74160</v>
      </c>
      <c r="B11259" s="1706">
        <v>1.24</v>
      </c>
      <c r="C11259" s="89" t="s">
        <v>7219</v>
      </c>
      <c r="E11259" s="1705" t="s">
        <v>6965</v>
      </c>
    </row>
    <row r="11260" spans="1:5" ht="15" customHeight="1" x14ac:dyDescent="0.35">
      <c r="A11260" s="1705">
        <v>74160</v>
      </c>
      <c r="B11260" s="1706">
        <v>1.24</v>
      </c>
      <c r="C11260" s="100" t="s">
        <v>7422</v>
      </c>
      <c r="E11260" s="1705" t="s">
        <v>7410</v>
      </c>
    </row>
    <row r="11261" spans="1:5" ht="15" customHeight="1" x14ac:dyDescent="0.35">
      <c r="A11261" s="1705">
        <v>74160</v>
      </c>
      <c r="B11261" s="1706">
        <v>1.24</v>
      </c>
      <c r="C11261" s="100" t="s">
        <v>7763</v>
      </c>
      <c r="E11261" s="1705" t="s">
        <v>7428</v>
      </c>
    </row>
    <row r="11262" spans="1:5" ht="15" customHeight="1" x14ac:dyDescent="0.35">
      <c r="A11262" s="1705">
        <v>74160</v>
      </c>
      <c r="B11262" s="1706">
        <v>1.24</v>
      </c>
      <c r="C11262" s="100" t="s">
        <v>8663</v>
      </c>
      <c r="E11262" s="1705" t="s">
        <v>8655</v>
      </c>
    </row>
    <row r="11263" spans="1:5" ht="15" customHeight="1" x14ac:dyDescent="0.35">
      <c r="A11263" s="1705">
        <v>74160</v>
      </c>
      <c r="B11263" s="1706">
        <v>1.24</v>
      </c>
      <c r="C11263" s="89" t="s">
        <v>4244</v>
      </c>
      <c r="E11263" s="1705" t="s">
        <v>8689</v>
      </c>
    </row>
    <row r="11264" spans="1:5" ht="15" customHeight="1" x14ac:dyDescent="0.35">
      <c r="A11264" s="1705">
        <v>74160</v>
      </c>
      <c r="B11264" s="1706">
        <v>1.24</v>
      </c>
      <c r="C11264" s="89" t="s">
        <v>6822</v>
      </c>
      <c r="E11264" s="1705" t="s">
        <v>9583</v>
      </c>
    </row>
    <row r="11265" spans="1:9" ht="15" customHeight="1" x14ac:dyDescent="0.35">
      <c r="A11265" s="1705">
        <v>74160</v>
      </c>
      <c r="B11265" s="1706">
        <v>1.24</v>
      </c>
      <c r="C11265" s="89" t="s">
        <v>11172</v>
      </c>
      <c r="E11265" s="1705" t="s">
        <v>10273</v>
      </c>
    </row>
    <row r="11266" spans="1:9" ht="15" customHeight="1" x14ac:dyDescent="0.35">
      <c r="A11266" s="1705">
        <v>74160</v>
      </c>
      <c r="B11266" s="1706">
        <v>1.24</v>
      </c>
      <c r="C11266" s="100" t="s">
        <v>11173</v>
      </c>
      <c r="E11266" s="1705" t="s">
        <v>10273</v>
      </c>
      <c r="F11266" s="100"/>
      <c r="I11266" s="100"/>
    </row>
    <row r="11267" spans="1:9" ht="15" customHeight="1" x14ac:dyDescent="0.35">
      <c r="A11267" s="1705">
        <v>74160</v>
      </c>
      <c r="B11267" s="1706">
        <v>1.24</v>
      </c>
      <c r="C11267" s="89" t="s">
        <v>11174</v>
      </c>
      <c r="E11267" s="1705" t="s">
        <v>10273</v>
      </c>
    </row>
    <row r="11268" spans="1:9" ht="15" customHeight="1" x14ac:dyDescent="0.35">
      <c r="A11268" s="1705">
        <v>74160</v>
      </c>
      <c r="B11268" s="1706">
        <v>1.24</v>
      </c>
      <c r="C11268" s="100" t="s">
        <v>7218</v>
      </c>
      <c r="E11268" s="100" t="s">
        <v>12088</v>
      </c>
    </row>
    <row r="11269" spans="1:9" ht="15" customHeight="1" x14ac:dyDescent="0.35">
      <c r="A11269" s="1705">
        <v>74160</v>
      </c>
      <c r="B11269" s="1706">
        <v>1.24</v>
      </c>
      <c r="C11269" s="100" t="s">
        <v>12327</v>
      </c>
      <c r="E11269" s="100" t="s">
        <v>12088</v>
      </c>
    </row>
    <row r="11270" spans="1:9" ht="15" customHeight="1" x14ac:dyDescent="0.35">
      <c r="A11270" s="1705">
        <v>74160</v>
      </c>
      <c r="B11270" s="1706">
        <v>1.24</v>
      </c>
      <c r="C11270" s="100" t="s">
        <v>12328</v>
      </c>
      <c r="E11270" s="100" t="s">
        <v>12088</v>
      </c>
    </row>
    <row r="11271" spans="1:9" ht="15" customHeight="1" x14ac:dyDescent="0.35">
      <c r="A11271" s="1705">
        <v>74160</v>
      </c>
      <c r="B11271" s="1706">
        <v>1.24</v>
      </c>
      <c r="C11271" s="89" t="s">
        <v>13084</v>
      </c>
      <c r="E11271" s="1705" t="s">
        <v>12542</v>
      </c>
    </row>
    <row r="11272" spans="1:9" ht="15" customHeight="1" x14ac:dyDescent="0.35">
      <c r="A11272" s="1705">
        <v>74160</v>
      </c>
      <c r="B11272" s="1706">
        <v>1.24</v>
      </c>
      <c r="C11272" s="89" t="s">
        <v>13085</v>
      </c>
      <c r="E11272" s="1705" t="s">
        <v>12542</v>
      </c>
    </row>
    <row r="11273" spans="1:9" ht="15" customHeight="1" x14ac:dyDescent="0.35">
      <c r="A11273" s="1705">
        <v>74160</v>
      </c>
      <c r="B11273" s="1706">
        <v>1.24</v>
      </c>
      <c r="C11273" s="100" t="s">
        <v>4059</v>
      </c>
      <c r="E11273" s="1705" t="s">
        <v>13383</v>
      </c>
    </row>
    <row r="11274" spans="1:9" ht="15" customHeight="1" x14ac:dyDescent="0.35">
      <c r="A11274" s="1705">
        <v>74160</v>
      </c>
      <c r="B11274" s="1706">
        <v>1.24</v>
      </c>
      <c r="C11274" s="1705" t="s">
        <v>13777</v>
      </c>
      <c r="E11274" s="1705" t="s">
        <v>13580</v>
      </c>
    </row>
    <row r="11275" spans="1:9" ht="15" customHeight="1" x14ac:dyDescent="0.35">
      <c r="A11275" s="1705">
        <v>74170</v>
      </c>
      <c r="B11275" s="1706">
        <v>1.37</v>
      </c>
      <c r="C11275" s="100" t="s">
        <v>1185</v>
      </c>
      <c r="E11275" s="1705" t="s">
        <v>19</v>
      </c>
    </row>
    <row r="11276" spans="1:9" ht="15" customHeight="1" x14ac:dyDescent="0.35">
      <c r="A11276" s="1705">
        <v>74170</v>
      </c>
      <c r="B11276" s="1706">
        <v>1.37</v>
      </c>
      <c r="C11276" s="100" t="s">
        <v>476</v>
      </c>
      <c r="E11276" s="1705" t="s">
        <v>182</v>
      </c>
    </row>
    <row r="11277" spans="1:9" ht="15" customHeight="1" x14ac:dyDescent="0.35">
      <c r="A11277" s="1705">
        <v>74170</v>
      </c>
      <c r="B11277" s="1737">
        <v>1.37</v>
      </c>
      <c r="C11277" s="100" t="s">
        <v>755</v>
      </c>
      <c r="E11277" s="1705" t="s">
        <v>532</v>
      </c>
    </row>
    <row r="11278" spans="1:9" ht="15" customHeight="1" x14ac:dyDescent="0.35">
      <c r="A11278" s="1705">
        <v>74170</v>
      </c>
      <c r="B11278" s="1706">
        <v>1.37</v>
      </c>
      <c r="C11278" s="100" t="s">
        <v>8635</v>
      </c>
      <c r="E11278" s="1705" t="s">
        <v>875</v>
      </c>
    </row>
    <row r="11279" spans="1:9" ht="15" customHeight="1" x14ac:dyDescent="0.35">
      <c r="A11279" s="1705">
        <v>74170</v>
      </c>
      <c r="B11279" s="1706">
        <v>1.37</v>
      </c>
      <c r="C11279" s="89" t="s">
        <v>14063</v>
      </c>
      <c r="E11279" s="100" t="s">
        <v>875</v>
      </c>
    </row>
    <row r="11280" spans="1:9" ht="15" customHeight="1" x14ac:dyDescent="0.35">
      <c r="A11280" s="1705">
        <v>74170</v>
      </c>
      <c r="B11280" s="1706">
        <v>1.37</v>
      </c>
      <c r="C11280" s="100" t="s">
        <v>1185</v>
      </c>
      <c r="E11280" s="1705" t="s">
        <v>879</v>
      </c>
    </row>
    <row r="11281" spans="1:5" ht="15" customHeight="1" x14ac:dyDescent="0.35">
      <c r="A11281" s="1705">
        <v>74170</v>
      </c>
      <c r="B11281" s="1706">
        <v>1.37</v>
      </c>
      <c r="C11281" s="100" t="s">
        <v>1415</v>
      </c>
      <c r="E11281" s="1705" t="s">
        <v>1280</v>
      </c>
    </row>
    <row r="11282" spans="1:5" x14ac:dyDescent="0.35">
      <c r="A11282" s="1705">
        <v>74170</v>
      </c>
      <c r="B11282" s="1706">
        <v>1.37</v>
      </c>
      <c r="C11282" s="1705" t="s">
        <v>1559</v>
      </c>
      <c r="E11282" s="1705" t="s">
        <v>1433</v>
      </c>
    </row>
    <row r="11283" spans="1:5" x14ac:dyDescent="0.35">
      <c r="A11283" s="1705">
        <v>74170</v>
      </c>
      <c r="B11283" s="1706">
        <v>1.37</v>
      </c>
      <c r="C11283" s="1705" t="s">
        <v>1560</v>
      </c>
      <c r="E11283" s="1705" t="s">
        <v>1433</v>
      </c>
    </row>
    <row r="11284" spans="1:5" ht="15" customHeight="1" x14ac:dyDescent="0.35">
      <c r="A11284" s="1705">
        <v>74170</v>
      </c>
      <c r="B11284" s="1706">
        <v>1.37</v>
      </c>
      <c r="C11284" s="1705" t="s">
        <v>14872</v>
      </c>
      <c r="E11284" s="1705" t="s">
        <v>1433</v>
      </c>
    </row>
    <row r="11285" spans="1:5" ht="15" customHeight="1" x14ac:dyDescent="0.35">
      <c r="A11285" s="1705">
        <v>74170</v>
      </c>
      <c r="B11285" s="1706">
        <v>1.37</v>
      </c>
      <c r="C11285" s="1705" t="s">
        <v>1561</v>
      </c>
      <c r="E11285" s="1705" t="s">
        <v>1433</v>
      </c>
    </row>
    <row r="11286" spans="1:5" ht="15" customHeight="1" x14ac:dyDescent="0.35">
      <c r="A11286" s="1705">
        <v>74170</v>
      </c>
      <c r="B11286" s="1706">
        <v>1.37</v>
      </c>
      <c r="C11286" s="1705" t="s">
        <v>1562</v>
      </c>
      <c r="E11286" s="1705" t="s">
        <v>1433</v>
      </c>
    </row>
    <row r="11287" spans="1:5" ht="15" customHeight="1" x14ac:dyDescent="0.35">
      <c r="A11287" s="1705">
        <v>74170</v>
      </c>
      <c r="B11287" s="1706">
        <v>1.37</v>
      </c>
      <c r="C11287" s="89" t="s">
        <v>2075</v>
      </c>
      <c r="E11287" s="1705" t="s">
        <v>1755</v>
      </c>
    </row>
    <row r="11288" spans="1:5" ht="15" customHeight="1" x14ac:dyDescent="0.35">
      <c r="A11288" s="1705">
        <v>74170</v>
      </c>
      <c r="B11288" s="1706">
        <v>1.37</v>
      </c>
      <c r="C11288" s="100" t="s">
        <v>2529</v>
      </c>
      <c r="E11288" s="1705" t="s">
        <v>2237</v>
      </c>
    </row>
    <row r="11289" spans="1:5" ht="15" customHeight="1" x14ac:dyDescent="0.35">
      <c r="A11289" s="1705">
        <v>74170</v>
      </c>
      <c r="B11289" s="1706">
        <v>1.37</v>
      </c>
      <c r="C11289" s="100" t="s">
        <v>3550</v>
      </c>
      <c r="E11289" s="1705" t="s">
        <v>2994</v>
      </c>
    </row>
    <row r="11290" spans="1:5" ht="15" customHeight="1" x14ac:dyDescent="0.35">
      <c r="A11290" s="1705">
        <v>74170</v>
      </c>
      <c r="B11290" s="1706">
        <v>1.37</v>
      </c>
      <c r="C11290" s="100" t="s">
        <v>4900</v>
      </c>
      <c r="E11290" s="100" t="s">
        <v>4609</v>
      </c>
    </row>
    <row r="11291" spans="1:5" ht="15" customHeight="1" x14ac:dyDescent="0.35">
      <c r="A11291" s="1705">
        <v>74170</v>
      </c>
      <c r="B11291" s="1706">
        <v>1.37</v>
      </c>
      <c r="C11291" s="100" t="s">
        <v>4901</v>
      </c>
      <c r="E11291" s="100" t="s">
        <v>4609</v>
      </c>
    </row>
    <row r="11292" spans="1:5" ht="15" customHeight="1" x14ac:dyDescent="0.35">
      <c r="A11292" s="1705">
        <v>74170</v>
      </c>
      <c r="B11292" s="1706">
        <v>1.37</v>
      </c>
      <c r="C11292" s="100" t="s">
        <v>5372</v>
      </c>
      <c r="E11292" s="100" t="s">
        <v>5155</v>
      </c>
    </row>
    <row r="11293" spans="1:5" ht="15" customHeight="1" x14ac:dyDescent="0.35">
      <c r="A11293" s="1705">
        <v>74170</v>
      </c>
      <c r="B11293" s="1706">
        <v>1.37</v>
      </c>
      <c r="C11293" s="100" t="s">
        <v>5373</v>
      </c>
      <c r="E11293" s="100" t="s">
        <v>5155</v>
      </c>
    </row>
    <row r="11294" spans="1:5" ht="15" customHeight="1" x14ac:dyDescent="0.35">
      <c r="A11294" s="1705">
        <v>74170</v>
      </c>
      <c r="B11294" s="1706">
        <v>1.37</v>
      </c>
      <c r="C11294" s="100" t="s">
        <v>5671</v>
      </c>
      <c r="E11294" s="100" t="s">
        <v>5452</v>
      </c>
    </row>
    <row r="11295" spans="1:5" ht="15" customHeight="1" x14ac:dyDescent="0.35">
      <c r="A11295" s="1705">
        <v>74170</v>
      </c>
      <c r="B11295" s="1706">
        <v>1.37</v>
      </c>
      <c r="C11295" s="100" t="s">
        <v>1415</v>
      </c>
      <c r="E11295" s="100" t="s">
        <v>5695</v>
      </c>
    </row>
    <row r="11296" spans="1:5" ht="15" customHeight="1" x14ac:dyDescent="0.35">
      <c r="A11296" s="1705">
        <v>74170</v>
      </c>
      <c r="B11296" s="1706">
        <v>1.37</v>
      </c>
      <c r="C11296" s="89" t="s">
        <v>8301</v>
      </c>
      <c r="E11296" s="100" t="s">
        <v>5912</v>
      </c>
    </row>
    <row r="11297" spans="1:5" ht="15" customHeight="1" x14ac:dyDescent="0.35">
      <c r="A11297" s="1705">
        <v>74170</v>
      </c>
      <c r="B11297" s="1706">
        <v>1.37</v>
      </c>
      <c r="C11297" s="89" t="s">
        <v>8302</v>
      </c>
      <c r="E11297" s="100" t="s">
        <v>5912</v>
      </c>
    </row>
    <row r="11298" spans="1:5" ht="15" customHeight="1" x14ac:dyDescent="0.35">
      <c r="A11298" s="1705">
        <v>74170</v>
      </c>
      <c r="B11298" s="1706">
        <v>1.37</v>
      </c>
      <c r="C11298" s="100" t="s">
        <v>8303</v>
      </c>
      <c r="E11298" s="100" t="s">
        <v>5912</v>
      </c>
    </row>
    <row r="11299" spans="1:5" ht="15" customHeight="1" x14ac:dyDescent="0.35">
      <c r="A11299" s="1705">
        <v>74170</v>
      </c>
      <c r="B11299" s="1706">
        <v>1.37</v>
      </c>
      <c r="C11299" s="100" t="s">
        <v>8304</v>
      </c>
      <c r="E11299" s="100" t="s">
        <v>5912</v>
      </c>
    </row>
    <row r="11300" spans="1:5" ht="15" customHeight="1" x14ac:dyDescent="0.35">
      <c r="A11300" s="1705">
        <v>74170</v>
      </c>
      <c r="B11300" s="1706">
        <v>1.37</v>
      </c>
      <c r="C11300" s="100" t="s">
        <v>6083</v>
      </c>
      <c r="E11300" s="100" t="s">
        <v>5923</v>
      </c>
    </row>
    <row r="11301" spans="1:5" ht="15" customHeight="1" x14ac:dyDescent="0.35">
      <c r="A11301" s="1705">
        <v>74170</v>
      </c>
      <c r="B11301" s="1706">
        <v>1.37</v>
      </c>
      <c r="C11301" s="100" t="s">
        <v>6420</v>
      </c>
      <c r="E11301" s="100" t="s">
        <v>6110</v>
      </c>
    </row>
    <row r="11302" spans="1:5" ht="15" customHeight="1" x14ac:dyDescent="0.35">
      <c r="A11302" s="1705">
        <v>74170</v>
      </c>
      <c r="B11302" s="1706">
        <v>1.37</v>
      </c>
      <c r="C11302" s="100" t="s">
        <v>6421</v>
      </c>
      <c r="E11302" s="100" t="s">
        <v>6110</v>
      </c>
    </row>
    <row r="11303" spans="1:5" ht="15" customHeight="1" x14ac:dyDescent="0.35">
      <c r="A11303" s="1740">
        <v>74170</v>
      </c>
      <c r="B11303" s="1741">
        <v>1.37</v>
      </c>
      <c r="C11303" s="1742" t="s">
        <v>7239</v>
      </c>
      <c r="E11303" s="1705" t="s">
        <v>6965</v>
      </c>
    </row>
    <row r="11304" spans="1:5" ht="15" customHeight="1" x14ac:dyDescent="0.35">
      <c r="A11304" s="1705">
        <v>74170</v>
      </c>
      <c r="B11304" s="1706">
        <v>1.37</v>
      </c>
      <c r="C11304" s="89" t="s">
        <v>7240</v>
      </c>
      <c r="E11304" s="1705" t="s">
        <v>6965</v>
      </c>
    </row>
    <row r="11305" spans="1:5" ht="15" customHeight="1" x14ac:dyDescent="0.35">
      <c r="A11305" s="1705">
        <v>74170</v>
      </c>
      <c r="B11305" s="1706">
        <v>1.37</v>
      </c>
      <c r="C11305" s="89" t="s">
        <v>7393</v>
      </c>
      <c r="E11305" s="1705" t="s">
        <v>7410</v>
      </c>
    </row>
    <row r="11306" spans="1:5" ht="15" customHeight="1" x14ac:dyDescent="0.35">
      <c r="A11306" s="1705">
        <v>74170</v>
      </c>
      <c r="B11306" s="1706">
        <v>1.37</v>
      </c>
      <c r="C11306" s="89" t="s">
        <v>7394</v>
      </c>
      <c r="E11306" s="1705" t="s">
        <v>7410</v>
      </c>
    </row>
    <row r="11307" spans="1:5" ht="15" customHeight="1" x14ac:dyDescent="0.35">
      <c r="A11307" s="1705">
        <v>74170</v>
      </c>
      <c r="B11307" s="1706">
        <v>1.37</v>
      </c>
      <c r="C11307" s="100" t="s">
        <v>7803</v>
      </c>
      <c r="E11307" s="1705" t="s">
        <v>7428</v>
      </c>
    </row>
    <row r="11308" spans="1:5" ht="15" customHeight="1" x14ac:dyDescent="0.35">
      <c r="A11308" s="1705">
        <v>74170</v>
      </c>
      <c r="B11308" s="1706">
        <v>1.37</v>
      </c>
      <c r="C11308" s="100" t="s">
        <v>7974</v>
      </c>
      <c r="E11308" s="100" t="s">
        <v>7967</v>
      </c>
    </row>
    <row r="11309" spans="1:5" ht="15" customHeight="1" x14ac:dyDescent="0.35">
      <c r="A11309" s="1705">
        <v>74170</v>
      </c>
      <c r="B11309" s="1706">
        <v>1.37</v>
      </c>
      <c r="C11309" s="100" t="s">
        <v>14873</v>
      </c>
      <c r="E11309" s="1705" t="s">
        <v>8655</v>
      </c>
    </row>
    <row r="11310" spans="1:5" ht="15" customHeight="1" x14ac:dyDescent="0.35">
      <c r="A11310" s="1705">
        <v>74170</v>
      </c>
      <c r="B11310" s="1706">
        <v>1.37</v>
      </c>
      <c r="C11310" s="100" t="s">
        <v>8664</v>
      </c>
      <c r="E11310" s="1705" t="s">
        <v>8655</v>
      </c>
    </row>
    <row r="11311" spans="1:5" ht="15" customHeight="1" x14ac:dyDescent="0.35">
      <c r="A11311" s="1705">
        <v>74170</v>
      </c>
      <c r="B11311" s="1706">
        <v>1.37</v>
      </c>
      <c r="C11311" s="100" t="s">
        <v>14874</v>
      </c>
      <c r="E11311" s="1705" t="s">
        <v>8655</v>
      </c>
    </row>
    <row r="11312" spans="1:5" ht="15" customHeight="1" x14ac:dyDescent="0.35">
      <c r="A11312" s="1705">
        <v>74170</v>
      </c>
      <c r="B11312" s="1706">
        <v>1.37</v>
      </c>
      <c r="C11312" s="100" t="s">
        <v>14875</v>
      </c>
      <c r="E11312" s="1705" t="s">
        <v>8655</v>
      </c>
    </row>
    <row r="11313" spans="1:9" ht="15" customHeight="1" x14ac:dyDescent="0.35">
      <c r="A11313" s="1705">
        <v>74170</v>
      </c>
      <c r="B11313" s="1706">
        <v>1.37</v>
      </c>
      <c r="C11313" s="89" t="s">
        <v>8665</v>
      </c>
      <c r="E11313" s="1705" t="s">
        <v>8655</v>
      </c>
    </row>
    <row r="11314" spans="1:9" ht="15" customHeight="1" x14ac:dyDescent="0.35">
      <c r="A11314" s="1705">
        <v>74170</v>
      </c>
      <c r="B11314" s="1706">
        <v>1.37</v>
      </c>
      <c r="C11314" s="89" t="s">
        <v>8666</v>
      </c>
      <c r="E11314" s="1705" t="s">
        <v>8655</v>
      </c>
    </row>
    <row r="11315" spans="1:9" ht="15" customHeight="1" x14ac:dyDescent="0.35">
      <c r="A11315" s="1705">
        <v>74170</v>
      </c>
      <c r="B11315" s="1706">
        <v>1.37</v>
      </c>
      <c r="C11315" s="89" t="s">
        <v>9016</v>
      </c>
      <c r="E11315" s="1705" t="s">
        <v>8689</v>
      </c>
    </row>
    <row r="11316" spans="1:9" ht="15" customHeight="1" x14ac:dyDescent="0.35">
      <c r="A11316" s="1705">
        <v>74170</v>
      </c>
      <c r="B11316" s="1706">
        <v>1.37</v>
      </c>
      <c r="C11316" s="89" t="s">
        <v>10087</v>
      </c>
      <c r="E11316" s="1705" t="s">
        <v>9583</v>
      </c>
    </row>
    <row r="11317" spans="1:9" ht="15" customHeight="1" x14ac:dyDescent="0.35">
      <c r="A11317" s="1705">
        <v>74170</v>
      </c>
      <c r="B11317" s="1706">
        <v>1.37</v>
      </c>
      <c r="C11317" s="100" t="s">
        <v>866</v>
      </c>
      <c r="E11317" s="1705" t="s">
        <v>9583</v>
      </c>
    </row>
    <row r="11318" spans="1:9" ht="15" customHeight="1" x14ac:dyDescent="0.35">
      <c r="A11318" s="1705">
        <v>74170</v>
      </c>
      <c r="B11318" s="1706">
        <v>1.37</v>
      </c>
      <c r="C11318" s="100" t="s">
        <v>867</v>
      </c>
      <c r="E11318" s="1705" t="s">
        <v>9583</v>
      </c>
    </row>
    <row r="11319" spans="1:9" ht="15" customHeight="1" x14ac:dyDescent="0.35">
      <c r="A11319" s="1705">
        <v>74170</v>
      </c>
      <c r="B11319" s="1706">
        <v>1.37</v>
      </c>
      <c r="C11319" s="100" t="s">
        <v>868</v>
      </c>
      <c r="E11319" s="1705" t="s">
        <v>9583</v>
      </c>
    </row>
    <row r="11320" spans="1:9" ht="15" customHeight="1" x14ac:dyDescent="0.35">
      <c r="A11320" s="1705">
        <v>74170</v>
      </c>
      <c r="B11320" s="1706">
        <v>1.37</v>
      </c>
      <c r="C11320" s="100" t="s">
        <v>869</v>
      </c>
      <c r="E11320" s="1705" t="s">
        <v>9583</v>
      </c>
      <c r="F11320" s="100"/>
      <c r="I11320" s="100"/>
    </row>
    <row r="11321" spans="1:9" ht="15" customHeight="1" x14ac:dyDescent="0.35">
      <c r="A11321" s="1705">
        <v>74170</v>
      </c>
      <c r="B11321" s="1706">
        <v>1.37</v>
      </c>
      <c r="C11321" s="100" t="s">
        <v>870</v>
      </c>
      <c r="E11321" s="1705" t="s">
        <v>9583</v>
      </c>
      <c r="F11321" s="100"/>
      <c r="I11321" s="100"/>
    </row>
    <row r="11322" spans="1:9" ht="15" customHeight="1" x14ac:dyDescent="0.35">
      <c r="A11322" s="1705">
        <v>74170</v>
      </c>
      <c r="B11322" s="1706">
        <v>1.37</v>
      </c>
      <c r="C11322" s="89" t="s">
        <v>10088</v>
      </c>
      <c r="E11322" s="1705" t="s">
        <v>9583</v>
      </c>
    </row>
    <row r="11323" spans="1:9" ht="15" customHeight="1" x14ac:dyDescent="0.35">
      <c r="A11323" s="1705">
        <v>74170</v>
      </c>
      <c r="B11323" s="1706">
        <v>1.37</v>
      </c>
      <c r="C11323" s="89" t="s">
        <v>11639</v>
      </c>
      <c r="E11323" s="1705" t="s">
        <v>10273</v>
      </c>
    </row>
    <row r="11324" spans="1:9" ht="15" customHeight="1" x14ac:dyDescent="0.35">
      <c r="A11324" s="1705">
        <v>74170</v>
      </c>
      <c r="B11324" s="1706">
        <v>1.37</v>
      </c>
      <c r="C11324" s="89" t="s">
        <v>11640</v>
      </c>
      <c r="E11324" s="1705" t="s">
        <v>10273</v>
      </c>
    </row>
    <row r="11325" spans="1:9" x14ac:dyDescent="0.35">
      <c r="A11325" s="1705">
        <v>74170</v>
      </c>
      <c r="B11325" s="1706">
        <v>1.37</v>
      </c>
      <c r="C11325" s="89" t="s">
        <v>11641</v>
      </c>
      <c r="E11325" s="1705" t="s">
        <v>10273</v>
      </c>
    </row>
    <row r="11326" spans="1:9" ht="15" customHeight="1" x14ac:dyDescent="0.35">
      <c r="A11326" s="1705">
        <v>74170</v>
      </c>
      <c r="B11326" s="1706">
        <v>1.37</v>
      </c>
      <c r="C11326" s="89" t="s">
        <v>11642</v>
      </c>
      <c r="E11326" s="1705" t="s">
        <v>10273</v>
      </c>
    </row>
    <row r="11327" spans="1:9" ht="15" customHeight="1" x14ac:dyDescent="0.35">
      <c r="A11327" s="1705">
        <v>74170</v>
      </c>
      <c r="B11327" s="1706">
        <v>1.37</v>
      </c>
      <c r="C11327" s="89" t="s">
        <v>11643</v>
      </c>
      <c r="E11327" s="1705" t="s">
        <v>10273</v>
      </c>
    </row>
    <row r="11328" spans="1:9" ht="15" customHeight="1" x14ac:dyDescent="0.35">
      <c r="A11328" s="1705">
        <v>74170</v>
      </c>
      <c r="B11328" s="1706">
        <v>1.37</v>
      </c>
      <c r="C11328" s="89" t="s">
        <v>11644</v>
      </c>
      <c r="E11328" s="1705" t="s">
        <v>10273</v>
      </c>
    </row>
    <row r="11329" spans="1:5" ht="15" customHeight="1" x14ac:dyDescent="0.35">
      <c r="A11329" s="1705">
        <v>74170</v>
      </c>
      <c r="B11329" s="1706">
        <v>1.37</v>
      </c>
      <c r="C11329" s="89" t="s">
        <v>7407</v>
      </c>
      <c r="E11329" s="100" t="s">
        <v>10273</v>
      </c>
    </row>
    <row r="11330" spans="1:5" ht="15" customHeight="1" x14ac:dyDescent="0.35">
      <c r="A11330" s="1705">
        <v>74170</v>
      </c>
      <c r="B11330" s="1706">
        <v>1.37</v>
      </c>
      <c r="C11330" s="89" t="s">
        <v>11645</v>
      </c>
      <c r="E11330" s="1705" t="s">
        <v>10273</v>
      </c>
    </row>
    <row r="11331" spans="1:5" ht="15" customHeight="1" x14ac:dyDescent="0.35">
      <c r="A11331" s="1705">
        <v>74170</v>
      </c>
      <c r="B11331" s="1706">
        <v>1.37</v>
      </c>
      <c r="C11331" s="1705" t="s">
        <v>11646</v>
      </c>
      <c r="E11331" s="1705" t="s">
        <v>10273</v>
      </c>
    </row>
    <row r="11332" spans="1:5" ht="15" customHeight="1" x14ac:dyDescent="0.35">
      <c r="A11332" s="1705">
        <v>74170</v>
      </c>
      <c r="B11332" s="1706">
        <v>1.37</v>
      </c>
      <c r="C11332" s="89" t="s">
        <v>11647</v>
      </c>
      <c r="E11332" s="1705" t="s">
        <v>10273</v>
      </c>
    </row>
    <row r="11333" spans="1:5" ht="15" customHeight="1" x14ac:dyDescent="0.35">
      <c r="A11333" s="1705">
        <v>74170</v>
      </c>
      <c r="B11333" s="1706">
        <v>1.37</v>
      </c>
      <c r="C11333" s="89" t="s">
        <v>11648</v>
      </c>
      <c r="E11333" s="1705" t="s">
        <v>10273</v>
      </c>
    </row>
    <row r="11334" spans="1:5" ht="15" customHeight="1" x14ac:dyDescent="0.35">
      <c r="A11334" s="1705">
        <v>74170</v>
      </c>
      <c r="B11334" s="1706">
        <v>1.37</v>
      </c>
      <c r="C11334" s="100" t="s">
        <v>12369</v>
      </c>
      <c r="E11334" s="100" t="s">
        <v>12088</v>
      </c>
    </row>
    <row r="11335" spans="1:5" ht="15" customHeight="1" x14ac:dyDescent="0.35">
      <c r="A11335" s="1705">
        <v>74170</v>
      </c>
      <c r="B11335" s="1706">
        <v>1.37</v>
      </c>
      <c r="C11335" s="100" t="s">
        <v>12370</v>
      </c>
      <c r="E11335" s="100" t="s">
        <v>12088</v>
      </c>
    </row>
    <row r="11336" spans="1:5" ht="15" customHeight="1" x14ac:dyDescent="0.35">
      <c r="A11336" s="1705">
        <v>74170</v>
      </c>
      <c r="B11336" s="1706">
        <v>1.37</v>
      </c>
      <c r="C11336" s="100" t="s">
        <v>12371</v>
      </c>
      <c r="E11336" s="100" t="s">
        <v>12088</v>
      </c>
    </row>
    <row r="11337" spans="1:5" ht="15" customHeight="1" x14ac:dyDescent="0.35">
      <c r="A11337" s="1705">
        <v>74170</v>
      </c>
      <c r="B11337" s="1706">
        <v>1.37</v>
      </c>
      <c r="C11337" s="89" t="s">
        <v>13182</v>
      </c>
      <c r="E11337" s="1705" t="s">
        <v>12542</v>
      </c>
    </row>
    <row r="11338" spans="1:5" ht="15" customHeight="1" x14ac:dyDescent="0.35">
      <c r="A11338" s="1705">
        <v>74170</v>
      </c>
      <c r="B11338" s="1706">
        <v>1.37</v>
      </c>
      <c r="C11338" s="89" t="s">
        <v>13183</v>
      </c>
      <c r="E11338" s="1705" t="s">
        <v>12542</v>
      </c>
    </row>
    <row r="11339" spans="1:5" ht="15" customHeight="1" x14ac:dyDescent="0.35">
      <c r="A11339" s="1705">
        <v>74170</v>
      </c>
      <c r="B11339" s="1706">
        <v>1.37</v>
      </c>
      <c r="C11339" s="100" t="s">
        <v>13184</v>
      </c>
      <c r="E11339" s="1705" t="s">
        <v>12542</v>
      </c>
    </row>
    <row r="11340" spans="1:5" ht="15" customHeight="1" x14ac:dyDescent="0.35">
      <c r="A11340" s="1738">
        <v>74170</v>
      </c>
      <c r="B11340" s="1739">
        <v>1.37</v>
      </c>
      <c r="C11340" s="100" t="s">
        <v>13185</v>
      </c>
      <c r="E11340" s="1705" t="s">
        <v>12542</v>
      </c>
    </row>
    <row r="11341" spans="1:5" ht="15" customHeight="1" x14ac:dyDescent="0.35">
      <c r="A11341" s="1738">
        <v>74170</v>
      </c>
      <c r="B11341" s="1739">
        <v>1.37</v>
      </c>
      <c r="C11341" s="100" t="s">
        <v>13186</v>
      </c>
      <c r="E11341" s="1705" t="s">
        <v>12542</v>
      </c>
    </row>
    <row r="11342" spans="1:5" ht="15" customHeight="1" x14ac:dyDescent="0.35">
      <c r="A11342" s="1705">
        <v>74170</v>
      </c>
      <c r="B11342" s="1706">
        <v>1.37</v>
      </c>
      <c r="C11342" s="1705" t="s">
        <v>11</v>
      </c>
      <c r="E11342" s="1705" t="s">
        <v>13383</v>
      </c>
    </row>
    <row r="11343" spans="1:5" ht="15" customHeight="1" x14ac:dyDescent="0.35">
      <c r="A11343" s="1705">
        <v>74170</v>
      </c>
      <c r="B11343" s="1706">
        <v>1.37</v>
      </c>
      <c r="C11343" s="100" t="s">
        <v>4086</v>
      </c>
      <c r="E11343" s="1705" t="s">
        <v>13383</v>
      </c>
    </row>
    <row r="11344" spans="1:5" ht="15" customHeight="1" x14ac:dyDescent="0.35">
      <c r="A11344" s="1705">
        <v>74170</v>
      </c>
      <c r="B11344" s="1706">
        <v>1.37</v>
      </c>
      <c r="C11344" s="89" t="s">
        <v>13409</v>
      </c>
      <c r="E11344" s="1705" t="s">
        <v>13383</v>
      </c>
    </row>
    <row r="11345" spans="1:5" ht="15" customHeight="1" x14ac:dyDescent="0.35">
      <c r="A11345" s="1705">
        <v>74170</v>
      </c>
      <c r="B11345" s="1706">
        <v>1.37</v>
      </c>
      <c r="C11345" s="89" t="s">
        <v>13548</v>
      </c>
      <c r="E11345" s="1705" t="s">
        <v>13430</v>
      </c>
    </row>
    <row r="11346" spans="1:5" ht="15" customHeight="1" x14ac:dyDescent="0.35">
      <c r="A11346" s="1740">
        <v>74170</v>
      </c>
      <c r="B11346" s="1741">
        <v>1.37</v>
      </c>
      <c r="C11346" s="1705" t="s">
        <v>13806</v>
      </c>
      <c r="E11346" s="1705" t="s">
        <v>13580</v>
      </c>
    </row>
    <row r="11347" spans="1:5" ht="15" customHeight="1" x14ac:dyDescent="0.35">
      <c r="A11347" s="1705">
        <v>74174</v>
      </c>
      <c r="B11347" s="1706">
        <v>2.15</v>
      </c>
      <c r="C11347" s="100" t="s">
        <v>2978</v>
      </c>
      <c r="E11347" s="1705" t="s">
        <v>19</v>
      </c>
    </row>
    <row r="11348" spans="1:5" ht="14.5" customHeight="1" x14ac:dyDescent="0.35">
      <c r="A11348" s="1705">
        <v>74174</v>
      </c>
      <c r="B11348" s="1706">
        <v>2.15</v>
      </c>
      <c r="C11348" s="100" t="s">
        <v>2979</v>
      </c>
      <c r="E11348" s="1705" t="s">
        <v>19</v>
      </c>
    </row>
    <row r="11349" spans="1:5" ht="15" customHeight="1" x14ac:dyDescent="0.35">
      <c r="A11349" s="1705">
        <v>74174</v>
      </c>
      <c r="B11349" s="1706">
        <v>2.15</v>
      </c>
      <c r="C11349" s="100" t="s">
        <v>173</v>
      </c>
      <c r="E11349" s="1705" t="s">
        <v>39</v>
      </c>
    </row>
    <row r="11350" spans="1:5" ht="15" customHeight="1" x14ac:dyDescent="0.35">
      <c r="A11350" s="1705">
        <v>74174</v>
      </c>
      <c r="B11350" s="1706">
        <v>2.15</v>
      </c>
      <c r="C11350" s="100" t="s">
        <v>1257</v>
      </c>
      <c r="E11350" s="1705" t="s">
        <v>879</v>
      </c>
    </row>
    <row r="11351" spans="1:5" ht="15" customHeight="1" x14ac:dyDescent="0.35">
      <c r="A11351" s="1705">
        <v>74174</v>
      </c>
      <c r="B11351" s="1706">
        <v>2.15</v>
      </c>
      <c r="C11351" s="100" t="s">
        <v>1429</v>
      </c>
      <c r="E11351" s="1705" t="s">
        <v>1280</v>
      </c>
    </row>
    <row r="11352" spans="1:5" ht="15" customHeight="1" x14ac:dyDescent="0.35">
      <c r="A11352" s="1740">
        <v>74174</v>
      </c>
      <c r="B11352" s="1706">
        <v>2.15</v>
      </c>
      <c r="C11352" s="1742" t="s">
        <v>1605</v>
      </c>
      <c r="E11352" s="1705" t="s">
        <v>1433</v>
      </c>
    </row>
    <row r="11353" spans="1:5" ht="15" customHeight="1" x14ac:dyDescent="0.35">
      <c r="A11353" s="1705">
        <v>74174</v>
      </c>
      <c r="B11353" s="1706">
        <v>2.15</v>
      </c>
      <c r="C11353" s="89" t="s">
        <v>2199</v>
      </c>
      <c r="E11353" s="1705" t="s">
        <v>1755</v>
      </c>
    </row>
    <row r="11354" spans="1:5" ht="15" customHeight="1" x14ac:dyDescent="0.35">
      <c r="A11354" s="1705">
        <v>74174</v>
      </c>
      <c r="B11354" s="1706">
        <v>2.15</v>
      </c>
      <c r="C11354" s="100" t="s">
        <v>2653</v>
      </c>
      <c r="E11354" s="1705" t="s">
        <v>2237</v>
      </c>
    </row>
    <row r="11355" spans="1:5" ht="19" customHeight="1" x14ac:dyDescent="0.35">
      <c r="A11355" s="1705">
        <v>74174</v>
      </c>
      <c r="B11355" s="1706">
        <v>2.15</v>
      </c>
      <c r="C11355" s="100" t="s">
        <v>2654</v>
      </c>
      <c r="E11355" s="1705" t="s">
        <v>2237</v>
      </c>
    </row>
    <row r="11356" spans="1:5" ht="19" customHeight="1" x14ac:dyDescent="0.35">
      <c r="A11356" s="1705">
        <v>74174</v>
      </c>
      <c r="B11356" s="1706">
        <v>2.15</v>
      </c>
      <c r="C11356" s="100" t="s">
        <v>3710</v>
      </c>
      <c r="E11356" s="1705" t="s">
        <v>2994</v>
      </c>
    </row>
    <row r="11357" spans="1:5" ht="19" customHeight="1" x14ac:dyDescent="0.35">
      <c r="A11357" s="1705">
        <v>74174</v>
      </c>
      <c r="B11357" s="1706">
        <v>2.15</v>
      </c>
      <c r="C11357" s="100" t="s">
        <v>3711</v>
      </c>
      <c r="E11357" s="1705" t="s">
        <v>2994</v>
      </c>
    </row>
    <row r="11358" spans="1:5" ht="15" customHeight="1" x14ac:dyDescent="0.35">
      <c r="A11358" s="1705">
        <v>74174</v>
      </c>
      <c r="B11358" s="1706">
        <v>2.15</v>
      </c>
      <c r="C11358" s="100" t="s">
        <v>4261</v>
      </c>
      <c r="E11358" s="100" t="s">
        <v>4174</v>
      </c>
    </row>
    <row r="11359" spans="1:5" ht="15" customHeight="1" x14ac:dyDescent="0.35">
      <c r="A11359" s="1705">
        <v>74174</v>
      </c>
      <c r="B11359" s="1706">
        <v>2.15</v>
      </c>
      <c r="C11359" s="89" t="s">
        <v>4577</v>
      </c>
      <c r="E11359" s="1705" t="s">
        <v>4266</v>
      </c>
    </row>
    <row r="11360" spans="1:5" ht="15" customHeight="1" x14ac:dyDescent="0.35">
      <c r="A11360" s="1705">
        <v>74174</v>
      </c>
      <c r="B11360" s="1706">
        <v>2.15</v>
      </c>
      <c r="C11360" s="100" t="s">
        <v>4927</v>
      </c>
      <c r="E11360" s="100" t="s">
        <v>4609</v>
      </c>
    </row>
    <row r="11361" spans="1:5" ht="15" customHeight="1" x14ac:dyDescent="0.35">
      <c r="A11361" s="1705">
        <v>74174</v>
      </c>
      <c r="B11361" s="1706">
        <v>2.15</v>
      </c>
      <c r="C11361" s="100" t="s">
        <v>5142</v>
      </c>
      <c r="E11361" s="100" t="s">
        <v>4946</v>
      </c>
    </row>
    <row r="11362" spans="1:5" ht="15" customHeight="1" x14ac:dyDescent="0.35">
      <c r="A11362" s="1705">
        <v>74174</v>
      </c>
      <c r="B11362" s="1706">
        <v>2.15</v>
      </c>
      <c r="C11362" s="100" t="s">
        <v>5143</v>
      </c>
      <c r="E11362" s="100" t="s">
        <v>4946</v>
      </c>
    </row>
    <row r="11363" spans="1:5" ht="15.65" customHeight="1" x14ac:dyDescent="0.35">
      <c r="A11363" s="1705">
        <v>74174</v>
      </c>
      <c r="B11363" s="1706">
        <v>2.15</v>
      </c>
      <c r="C11363" s="100" t="s">
        <v>5442</v>
      </c>
      <c r="E11363" s="100" t="s">
        <v>5155</v>
      </c>
    </row>
    <row r="11364" spans="1:5" ht="15.65" customHeight="1" x14ac:dyDescent="0.35">
      <c r="A11364" s="1738">
        <v>74174</v>
      </c>
      <c r="B11364" s="1739">
        <v>2.15</v>
      </c>
      <c r="C11364" s="100" t="s">
        <v>5907</v>
      </c>
      <c r="E11364" s="100" t="s">
        <v>5695</v>
      </c>
    </row>
    <row r="11365" spans="1:5" ht="15" customHeight="1" x14ac:dyDescent="0.35">
      <c r="A11365" s="1705">
        <v>74174</v>
      </c>
      <c r="B11365" s="1706">
        <v>2.15</v>
      </c>
      <c r="C11365" s="100" t="s">
        <v>5908</v>
      </c>
      <c r="E11365" s="100" t="s">
        <v>5695</v>
      </c>
    </row>
    <row r="11366" spans="1:5" ht="15" customHeight="1" x14ac:dyDescent="0.35">
      <c r="A11366" s="1705">
        <v>74174</v>
      </c>
      <c r="B11366" s="1706">
        <v>2.15</v>
      </c>
      <c r="C11366" s="89" t="s">
        <v>8344</v>
      </c>
      <c r="E11366" s="100" t="s">
        <v>5912</v>
      </c>
    </row>
    <row r="11367" spans="1:5" ht="15" customHeight="1" x14ac:dyDescent="0.35">
      <c r="A11367" s="1705">
        <v>74174</v>
      </c>
      <c r="B11367" s="1706">
        <v>2.15</v>
      </c>
      <c r="C11367" s="89" t="s">
        <v>8345</v>
      </c>
      <c r="E11367" s="100" t="s">
        <v>5912</v>
      </c>
    </row>
    <row r="11368" spans="1:5" ht="15" customHeight="1" x14ac:dyDescent="0.35">
      <c r="A11368" s="1705">
        <v>74174</v>
      </c>
      <c r="B11368" s="1706">
        <v>2.15</v>
      </c>
      <c r="C11368" s="100" t="s">
        <v>6724</v>
      </c>
      <c r="E11368" s="1705" t="s">
        <v>6556</v>
      </c>
    </row>
    <row r="11369" spans="1:5" ht="15" customHeight="1" x14ac:dyDescent="0.35">
      <c r="A11369" s="1705">
        <v>74174</v>
      </c>
      <c r="B11369" s="1706">
        <v>2.15</v>
      </c>
      <c r="C11369" s="100" t="s">
        <v>6725</v>
      </c>
      <c r="E11369" s="1705" t="s">
        <v>6556</v>
      </c>
    </row>
    <row r="11370" spans="1:5" ht="15" customHeight="1" x14ac:dyDescent="0.35">
      <c r="A11370" s="1738">
        <v>74174</v>
      </c>
      <c r="B11370" s="1739">
        <v>2.15</v>
      </c>
      <c r="C11370" s="100" t="s">
        <v>7309</v>
      </c>
      <c r="E11370" s="1705" t="s">
        <v>6965</v>
      </c>
    </row>
    <row r="11371" spans="1:5" ht="15" customHeight="1" x14ac:dyDescent="0.35">
      <c r="A11371" s="1738">
        <v>74174</v>
      </c>
      <c r="B11371" s="1739">
        <v>2.15</v>
      </c>
      <c r="C11371" s="100" t="s">
        <v>7310</v>
      </c>
      <c r="E11371" s="1705" t="s">
        <v>6965</v>
      </c>
    </row>
    <row r="11372" spans="1:5" ht="15" customHeight="1" x14ac:dyDescent="0.35">
      <c r="A11372" s="1705">
        <v>74174</v>
      </c>
      <c r="B11372" s="1706">
        <v>2.15</v>
      </c>
      <c r="C11372" s="89" t="s">
        <v>7311</v>
      </c>
      <c r="E11372" s="1705" t="s">
        <v>6965</v>
      </c>
    </row>
    <row r="11373" spans="1:5" ht="15" customHeight="1" x14ac:dyDescent="0.35">
      <c r="A11373" s="1738">
        <v>74174</v>
      </c>
      <c r="B11373" s="1739">
        <v>2.15</v>
      </c>
      <c r="C11373" s="100" t="s">
        <v>7312</v>
      </c>
      <c r="E11373" s="1705" t="s">
        <v>6965</v>
      </c>
    </row>
    <row r="11374" spans="1:5" ht="15" customHeight="1" x14ac:dyDescent="0.35">
      <c r="A11374" s="1705">
        <v>74174</v>
      </c>
      <c r="B11374" s="1706">
        <v>2.15</v>
      </c>
      <c r="C11374" s="100" t="s">
        <v>7952</v>
      </c>
      <c r="E11374" s="1705" t="s">
        <v>7428</v>
      </c>
    </row>
    <row r="11375" spans="1:5" ht="15" customHeight="1" x14ac:dyDescent="0.35">
      <c r="A11375" s="1705">
        <v>74174</v>
      </c>
      <c r="B11375" s="1706">
        <v>2.15</v>
      </c>
      <c r="C11375" s="100" t="s">
        <v>2979</v>
      </c>
      <c r="E11375" s="1705" t="s">
        <v>7428</v>
      </c>
    </row>
    <row r="11376" spans="1:5" ht="15" customHeight="1" x14ac:dyDescent="0.35">
      <c r="A11376" s="1705">
        <v>74174</v>
      </c>
      <c r="B11376" s="1706">
        <v>2.15</v>
      </c>
      <c r="C11376" s="89" t="s">
        <v>8682</v>
      </c>
      <c r="E11376" s="1705" t="s">
        <v>8655</v>
      </c>
    </row>
    <row r="11377" spans="1:5" ht="15" customHeight="1" x14ac:dyDescent="0.35">
      <c r="A11377" s="1705">
        <v>74174</v>
      </c>
      <c r="B11377" s="1706">
        <v>2.15</v>
      </c>
      <c r="C11377" s="100" t="s">
        <v>8683</v>
      </c>
      <c r="E11377" s="1705" t="s">
        <v>8655</v>
      </c>
    </row>
    <row r="11378" spans="1:5" ht="15" customHeight="1" x14ac:dyDescent="0.35">
      <c r="A11378" s="1705">
        <v>74174</v>
      </c>
      <c r="B11378" s="1706">
        <v>2.15</v>
      </c>
      <c r="C11378" s="89" t="s">
        <v>8684</v>
      </c>
      <c r="E11378" s="1705" t="s">
        <v>8655</v>
      </c>
    </row>
    <row r="11379" spans="1:5" ht="15" customHeight="1" x14ac:dyDescent="0.35">
      <c r="A11379" s="1705">
        <v>74174</v>
      </c>
      <c r="B11379" s="1706">
        <v>2.15</v>
      </c>
      <c r="C11379" s="89" t="s">
        <v>9085</v>
      </c>
      <c r="E11379" s="1705" t="s">
        <v>8689</v>
      </c>
    </row>
    <row r="11380" spans="1:5" ht="16" customHeight="1" x14ac:dyDescent="0.35">
      <c r="A11380" s="1705">
        <v>74174</v>
      </c>
      <c r="B11380" s="1706">
        <v>2.15</v>
      </c>
      <c r="C11380" s="100" t="s">
        <v>9541</v>
      </c>
      <c r="E11380" s="1738" t="s">
        <v>9126</v>
      </c>
    </row>
    <row r="11381" spans="1:5" ht="15" customHeight="1" x14ac:dyDescent="0.35">
      <c r="A11381" s="1738">
        <v>74174</v>
      </c>
      <c r="B11381" s="1739">
        <v>2.15</v>
      </c>
      <c r="C11381" s="100" t="s">
        <v>10236</v>
      </c>
      <c r="E11381" s="1705" t="s">
        <v>9583</v>
      </c>
    </row>
    <row r="11382" spans="1:5" ht="15" customHeight="1" x14ac:dyDescent="0.35">
      <c r="A11382" s="1705">
        <v>74174</v>
      </c>
      <c r="B11382" s="1706">
        <v>2.15</v>
      </c>
      <c r="C11382" s="100" t="s">
        <v>10237</v>
      </c>
      <c r="E11382" s="1705" t="s">
        <v>9583</v>
      </c>
    </row>
    <row r="11383" spans="1:5" ht="15" customHeight="1" x14ac:dyDescent="0.35">
      <c r="A11383" s="1705">
        <v>74174</v>
      </c>
      <c r="B11383" s="1706">
        <v>2.15</v>
      </c>
      <c r="C11383" s="1705" t="s">
        <v>12003</v>
      </c>
      <c r="E11383" s="1705" t="s">
        <v>10273</v>
      </c>
    </row>
    <row r="11384" spans="1:5" ht="15" customHeight="1" x14ac:dyDescent="0.35">
      <c r="A11384" s="1705">
        <v>74174</v>
      </c>
      <c r="B11384" s="1706">
        <v>2.15</v>
      </c>
      <c r="C11384" s="1705" t="s">
        <v>12004</v>
      </c>
      <c r="E11384" s="1705" t="s">
        <v>10273</v>
      </c>
    </row>
    <row r="11385" spans="1:5" ht="15" customHeight="1" x14ac:dyDescent="0.35">
      <c r="A11385" s="1705">
        <v>74174</v>
      </c>
      <c r="B11385" s="1706">
        <v>2.15</v>
      </c>
      <c r="C11385" s="100" t="s">
        <v>12486</v>
      </c>
      <c r="E11385" s="100" t="s">
        <v>12088</v>
      </c>
    </row>
    <row r="11386" spans="1:5" ht="15" customHeight="1" x14ac:dyDescent="0.35">
      <c r="A11386" s="1705">
        <v>74174</v>
      </c>
      <c r="B11386" s="1706">
        <v>2.15</v>
      </c>
      <c r="C11386" s="100" t="s">
        <v>13358</v>
      </c>
      <c r="E11386" s="1705" t="s">
        <v>12542</v>
      </c>
    </row>
    <row r="11387" spans="1:5" ht="15" customHeight="1" x14ac:dyDescent="0.35">
      <c r="A11387" s="1705">
        <v>74174</v>
      </c>
      <c r="B11387" s="1706">
        <v>2.15</v>
      </c>
      <c r="C11387" s="100" t="s">
        <v>13419</v>
      </c>
      <c r="E11387" s="1705" t="s">
        <v>13383</v>
      </c>
    </row>
    <row r="11388" spans="1:5" ht="15" customHeight="1" x14ac:dyDescent="0.35">
      <c r="A11388" s="1705">
        <v>74175</v>
      </c>
      <c r="B11388" s="1706">
        <v>1.77</v>
      </c>
      <c r="C11388" s="100" t="s">
        <v>30</v>
      </c>
      <c r="E11388" s="1705" t="s">
        <v>19</v>
      </c>
    </row>
    <row r="11389" spans="1:5" ht="15" customHeight="1" x14ac:dyDescent="0.35">
      <c r="A11389" s="1705">
        <v>74175</v>
      </c>
      <c r="B11389" s="1706">
        <v>1.77</v>
      </c>
      <c r="C11389" s="100" t="s">
        <v>1747</v>
      </c>
      <c r="E11389" s="1705" t="s">
        <v>875</v>
      </c>
    </row>
    <row r="11390" spans="1:5" ht="15" customHeight="1" x14ac:dyDescent="0.35">
      <c r="A11390" s="1705">
        <v>74175</v>
      </c>
      <c r="B11390" s="1706">
        <v>1.77</v>
      </c>
      <c r="C11390" s="100" t="s">
        <v>8648</v>
      </c>
      <c r="E11390" s="1705" t="s">
        <v>875</v>
      </c>
    </row>
    <row r="11391" spans="1:5" ht="15" customHeight="1" x14ac:dyDescent="0.35">
      <c r="A11391" s="1705">
        <v>74175</v>
      </c>
      <c r="B11391" s="1706">
        <v>1.77</v>
      </c>
      <c r="C11391" s="100" t="s">
        <v>1217</v>
      </c>
      <c r="E11391" s="1705" t="s">
        <v>879</v>
      </c>
    </row>
    <row r="11392" spans="1:5" ht="15" customHeight="1" x14ac:dyDescent="0.35">
      <c r="A11392" s="1705">
        <v>74175</v>
      </c>
      <c r="B11392" s="1706">
        <v>1.77</v>
      </c>
      <c r="C11392" s="100" t="s">
        <v>1425</v>
      </c>
      <c r="E11392" s="1705" t="s">
        <v>1280</v>
      </c>
    </row>
    <row r="11393" spans="1:5" ht="15" customHeight="1" x14ac:dyDescent="0.35">
      <c r="A11393" s="1705">
        <v>74175</v>
      </c>
      <c r="B11393" s="1706">
        <v>1.77</v>
      </c>
      <c r="C11393" s="89" t="s">
        <v>2162</v>
      </c>
      <c r="E11393" s="1705" t="s">
        <v>1755</v>
      </c>
    </row>
    <row r="11394" spans="1:5" ht="15" customHeight="1" x14ac:dyDescent="0.35">
      <c r="A11394" s="1705">
        <v>74175</v>
      </c>
      <c r="B11394" s="1706">
        <v>1.77</v>
      </c>
      <c r="C11394" s="100" t="s">
        <v>2612</v>
      </c>
      <c r="E11394" s="1705" t="s">
        <v>2237</v>
      </c>
    </row>
    <row r="11395" spans="1:5" ht="15" customHeight="1" x14ac:dyDescent="0.35">
      <c r="A11395" s="1705">
        <v>74175</v>
      </c>
      <c r="B11395" s="1706">
        <v>1.77</v>
      </c>
      <c r="C11395" s="100" t="s">
        <v>3648</v>
      </c>
      <c r="E11395" s="1705" t="s">
        <v>2994</v>
      </c>
    </row>
    <row r="11396" spans="1:5" ht="15" customHeight="1" x14ac:dyDescent="0.35">
      <c r="A11396" s="1705">
        <v>74175</v>
      </c>
      <c r="B11396" s="1706">
        <v>1.77</v>
      </c>
      <c r="C11396" s="89" t="s">
        <v>4560</v>
      </c>
      <c r="E11396" s="1705" t="s">
        <v>4266</v>
      </c>
    </row>
    <row r="11397" spans="1:5" ht="15" customHeight="1" x14ac:dyDescent="0.35">
      <c r="A11397" s="1705">
        <v>74175</v>
      </c>
      <c r="B11397" s="1706">
        <v>1.77</v>
      </c>
      <c r="C11397" s="100" t="s">
        <v>4922</v>
      </c>
      <c r="E11397" s="100" t="s">
        <v>4609</v>
      </c>
    </row>
    <row r="11398" spans="1:5" ht="15" customHeight="1" x14ac:dyDescent="0.35">
      <c r="A11398" s="1705">
        <v>74175</v>
      </c>
      <c r="B11398" s="1706">
        <v>1.77</v>
      </c>
      <c r="C11398" s="100" t="s">
        <v>5411</v>
      </c>
      <c r="E11398" s="100" t="s">
        <v>5155</v>
      </c>
    </row>
    <row r="11399" spans="1:5" ht="15" customHeight="1" x14ac:dyDescent="0.35">
      <c r="A11399" s="1705">
        <v>74175</v>
      </c>
      <c r="B11399" s="1706">
        <v>1.77</v>
      </c>
      <c r="C11399" s="100" t="s">
        <v>5902</v>
      </c>
      <c r="E11399" s="100" t="s">
        <v>5695</v>
      </c>
    </row>
    <row r="11400" spans="1:5" ht="15" customHeight="1" x14ac:dyDescent="0.35">
      <c r="A11400" s="1705">
        <v>74175</v>
      </c>
      <c r="B11400" s="1706">
        <v>1.77</v>
      </c>
      <c r="C11400" s="89" t="s">
        <v>8331</v>
      </c>
      <c r="E11400" s="100" t="s">
        <v>5912</v>
      </c>
    </row>
    <row r="11401" spans="1:5" ht="15" customHeight="1" x14ac:dyDescent="0.35">
      <c r="A11401" s="1705">
        <v>74175</v>
      </c>
      <c r="B11401" s="1706">
        <v>1.77</v>
      </c>
      <c r="C11401" s="100" t="s">
        <v>6102</v>
      </c>
      <c r="E11401" s="100" t="s">
        <v>5923</v>
      </c>
    </row>
    <row r="11402" spans="1:5" ht="15" customHeight="1" x14ac:dyDescent="0.35">
      <c r="A11402" s="1705">
        <v>74175</v>
      </c>
      <c r="B11402" s="1706">
        <v>1.77</v>
      </c>
      <c r="C11402" s="1705" t="s">
        <v>6548</v>
      </c>
      <c r="E11402" s="100" t="s">
        <v>6503</v>
      </c>
    </row>
    <row r="11403" spans="1:5" ht="15" customHeight="1" x14ac:dyDescent="0.35">
      <c r="A11403" s="1705">
        <v>74175</v>
      </c>
      <c r="B11403" s="1706">
        <v>1.77</v>
      </c>
      <c r="C11403" s="100" t="s">
        <v>6709</v>
      </c>
      <c r="E11403" s="1705" t="s">
        <v>6556</v>
      </c>
    </row>
    <row r="11404" spans="1:5" ht="15" customHeight="1" x14ac:dyDescent="0.35">
      <c r="A11404" s="1705">
        <v>74175</v>
      </c>
      <c r="B11404" s="1706">
        <v>1.77</v>
      </c>
      <c r="C11404" s="100" t="s">
        <v>6710</v>
      </c>
      <c r="E11404" s="1705" t="s">
        <v>6556</v>
      </c>
    </row>
    <row r="11405" spans="1:5" ht="15" customHeight="1" x14ac:dyDescent="0.35">
      <c r="A11405" s="1705">
        <v>74175</v>
      </c>
      <c r="B11405" s="1706">
        <v>1.77</v>
      </c>
      <c r="C11405" s="89" t="s">
        <v>7280</v>
      </c>
      <c r="E11405" s="1705" t="s">
        <v>6965</v>
      </c>
    </row>
    <row r="11406" spans="1:5" ht="15" customHeight="1" x14ac:dyDescent="0.35">
      <c r="A11406" s="1705">
        <v>74175</v>
      </c>
      <c r="B11406" s="1706">
        <v>1.77</v>
      </c>
      <c r="C11406" s="89" t="s">
        <v>7398</v>
      </c>
      <c r="E11406" s="1705" t="s">
        <v>7410</v>
      </c>
    </row>
    <row r="11407" spans="1:5" ht="15" customHeight="1" x14ac:dyDescent="0.35">
      <c r="A11407" s="1705">
        <v>74175</v>
      </c>
      <c r="B11407" s="1706">
        <v>1.77</v>
      </c>
      <c r="C11407" s="100" t="s">
        <v>7892</v>
      </c>
      <c r="E11407" s="1705" t="s">
        <v>7428</v>
      </c>
    </row>
    <row r="11408" spans="1:5" ht="15" customHeight="1" x14ac:dyDescent="0.35">
      <c r="A11408" s="1705">
        <v>74175</v>
      </c>
      <c r="B11408" s="1706">
        <v>1.77</v>
      </c>
      <c r="C11408" s="100" t="s">
        <v>7893</v>
      </c>
      <c r="E11408" s="1705" t="s">
        <v>7428</v>
      </c>
    </row>
    <row r="11409" spans="1:5" ht="15" customHeight="1" x14ac:dyDescent="0.35">
      <c r="A11409" s="1705">
        <v>74175</v>
      </c>
      <c r="B11409" s="1706">
        <v>1.77</v>
      </c>
      <c r="C11409" s="100" t="s">
        <v>7894</v>
      </c>
      <c r="E11409" s="1705" t="s">
        <v>7428</v>
      </c>
    </row>
    <row r="11410" spans="1:5" ht="15" customHeight="1" x14ac:dyDescent="0.35">
      <c r="A11410" s="1705">
        <v>74175</v>
      </c>
      <c r="B11410" s="1706">
        <v>1.77</v>
      </c>
      <c r="C11410" s="89" t="s">
        <v>9067</v>
      </c>
      <c r="E11410" s="1705" t="s">
        <v>8689</v>
      </c>
    </row>
    <row r="11411" spans="1:5" ht="15" customHeight="1" x14ac:dyDescent="0.35">
      <c r="A11411" s="1705">
        <v>74175</v>
      </c>
      <c r="B11411" s="1706">
        <v>1.77</v>
      </c>
      <c r="C11411" s="89" t="s">
        <v>9068</v>
      </c>
      <c r="E11411" s="1705" t="s">
        <v>8689</v>
      </c>
    </row>
    <row r="11412" spans="1:5" ht="15" customHeight="1" x14ac:dyDescent="0.35">
      <c r="A11412" s="1705">
        <v>74175</v>
      </c>
      <c r="B11412" s="1706">
        <v>1.77</v>
      </c>
      <c r="C11412" s="89" t="s">
        <v>30</v>
      </c>
      <c r="E11412" s="1738" t="s">
        <v>9126</v>
      </c>
    </row>
    <row r="11413" spans="1:5" ht="15" customHeight="1" x14ac:dyDescent="0.35">
      <c r="A11413" s="1705">
        <v>74175</v>
      </c>
      <c r="B11413" s="1706">
        <v>1.77</v>
      </c>
      <c r="C11413" s="89" t="s">
        <v>10185</v>
      </c>
      <c r="E11413" s="1705" t="s">
        <v>9583</v>
      </c>
    </row>
    <row r="11414" spans="1:5" ht="15" customHeight="1" x14ac:dyDescent="0.35">
      <c r="A11414" s="1705">
        <v>74175</v>
      </c>
      <c r="B11414" s="1706">
        <v>1.77</v>
      </c>
      <c r="C11414" s="100" t="s">
        <v>6709</v>
      </c>
      <c r="E11414" s="1705" t="s">
        <v>9583</v>
      </c>
    </row>
    <row r="11415" spans="1:5" ht="15" customHeight="1" x14ac:dyDescent="0.35">
      <c r="A11415" s="1705">
        <v>74175</v>
      </c>
      <c r="B11415" s="1706">
        <v>1.77</v>
      </c>
      <c r="C11415" s="1705" t="s">
        <v>11903</v>
      </c>
      <c r="E11415" s="1705" t="s">
        <v>10273</v>
      </c>
    </row>
    <row r="11416" spans="1:5" ht="15" customHeight="1" x14ac:dyDescent="0.35">
      <c r="A11416" s="1705">
        <v>74175</v>
      </c>
      <c r="B11416" s="1706">
        <v>1.77</v>
      </c>
      <c r="C11416" s="100" t="s">
        <v>12441</v>
      </c>
      <c r="E11416" s="100" t="s">
        <v>12088</v>
      </c>
    </row>
    <row r="11417" spans="1:5" ht="15" customHeight="1" x14ac:dyDescent="0.35">
      <c r="A11417" s="1705">
        <v>74175</v>
      </c>
      <c r="B11417" s="1706">
        <v>1.77</v>
      </c>
      <c r="C11417" s="89" t="s">
        <v>13299</v>
      </c>
      <c r="E11417" s="1705" t="s">
        <v>12542</v>
      </c>
    </row>
    <row r="11418" spans="1:5" ht="15" customHeight="1" x14ac:dyDescent="0.35">
      <c r="A11418" s="1705">
        <v>74175</v>
      </c>
      <c r="B11418" s="1706">
        <v>1.77</v>
      </c>
      <c r="C11418" s="100" t="s">
        <v>13300</v>
      </c>
      <c r="E11418" s="1705" t="s">
        <v>12542</v>
      </c>
    </row>
    <row r="11419" spans="1:5" ht="15" customHeight="1" x14ac:dyDescent="0.35">
      <c r="A11419" s="1705">
        <v>74175</v>
      </c>
      <c r="B11419" s="1706">
        <v>1.77</v>
      </c>
      <c r="C11419" s="100" t="s">
        <v>13301</v>
      </c>
      <c r="E11419" s="1705" t="s">
        <v>12542</v>
      </c>
    </row>
    <row r="11420" spans="1:5" ht="15" customHeight="1" x14ac:dyDescent="0.35">
      <c r="A11420" s="1705">
        <v>74175</v>
      </c>
      <c r="B11420" s="1706">
        <v>1.77</v>
      </c>
      <c r="C11420" s="100" t="s">
        <v>4136</v>
      </c>
      <c r="E11420" s="1705" t="s">
        <v>13383</v>
      </c>
    </row>
    <row r="11421" spans="1:5" ht="15" customHeight="1" x14ac:dyDescent="0.35">
      <c r="A11421" s="1705">
        <v>74176</v>
      </c>
      <c r="B11421" s="1706">
        <v>1.7</v>
      </c>
      <c r="C11421" s="89" t="s">
        <v>2947</v>
      </c>
      <c r="E11421" s="1705" t="s">
        <v>19</v>
      </c>
    </row>
    <row r="11422" spans="1:5" ht="15" customHeight="1" x14ac:dyDescent="0.35">
      <c r="A11422" s="1705">
        <v>74176</v>
      </c>
      <c r="B11422" s="1706">
        <v>1.7</v>
      </c>
      <c r="C11422" s="89" t="s">
        <v>2948</v>
      </c>
      <c r="E11422" s="1705" t="s">
        <v>19</v>
      </c>
    </row>
    <row r="11423" spans="1:5" ht="15" customHeight="1" x14ac:dyDescent="0.35">
      <c r="A11423" s="1705">
        <v>74176</v>
      </c>
      <c r="B11423" s="1706">
        <v>1.7</v>
      </c>
      <c r="C11423" s="100" t="s">
        <v>2949</v>
      </c>
      <c r="E11423" s="1705" t="s">
        <v>19</v>
      </c>
    </row>
    <row r="11424" spans="1:5" ht="15" customHeight="1" x14ac:dyDescent="0.35">
      <c r="A11424" s="1705">
        <v>74176</v>
      </c>
      <c r="B11424" s="1706">
        <v>1.7</v>
      </c>
      <c r="C11424" s="100" t="s">
        <v>482</v>
      </c>
      <c r="E11424" s="1705" t="s">
        <v>182</v>
      </c>
    </row>
    <row r="11425" spans="1:5" ht="15" customHeight="1" x14ac:dyDescent="0.35">
      <c r="A11425" s="1705">
        <v>74176</v>
      </c>
      <c r="B11425" s="1706">
        <v>1.7</v>
      </c>
      <c r="C11425" s="100" t="s">
        <v>483</v>
      </c>
      <c r="E11425" s="1705" t="s">
        <v>182</v>
      </c>
    </row>
    <row r="11426" spans="1:5" ht="15" customHeight="1" x14ac:dyDescent="0.35">
      <c r="A11426" s="1705">
        <v>74176</v>
      </c>
      <c r="B11426" s="1706">
        <v>1.7</v>
      </c>
      <c r="C11426" s="100" t="s">
        <v>484</v>
      </c>
      <c r="E11426" s="1705" t="s">
        <v>182</v>
      </c>
    </row>
    <row r="11427" spans="1:5" ht="15" customHeight="1" x14ac:dyDescent="0.35">
      <c r="A11427" s="1705">
        <v>74176</v>
      </c>
      <c r="B11427" s="1737">
        <v>1.7</v>
      </c>
      <c r="C11427" s="100" t="s">
        <v>758</v>
      </c>
      <c r="E11427" s="1705" t="s">
        <v>532</v>
      </c>
    </row>
    <row r="11428" spans="1:5" ht="15" customHeight="1" x14ac:dyDescent="0.35">
      <c r="A11428" s="1705">
        <v>74176</v>
      </c>
      <c r="B11428" s="1737">
        <v>1.7</v>
      </c>
      <c r="C11428" s="100" t="s">
        <v>759</v>
      </c>
      <c r="E11428" s="1705" t="s">
        <v>532</v>
      </c>
    </row>
    <row r="11429" spans="1:5" ht="15" customHeight="1" x14ac:dyDescent="0.35">
      <c r="A11429" s="1705">
        <v>74176</v>
      </c>
      <c r="B11429" s="1737">
        <v>1.7</v>
      </c>
      <c r="C11429" s="100" t="s">
        <v>760</v>
      </c>
      <c r="E11429" s="1705" t="s">
        <v>532</v>
      </c>
    </row>
    <row r="11430" spans="1:5" ht="15" customHeight="1" x14ac:dyDescent="0.35">
      <c r="A11430" s="1705">
        <v>74176</v>
      </c>
      <c r="B11430" s="1737">
        <v>1.7</v>
      </c>
      <c r="C11430" s="100" t="s">
        <v>761</v>
      </c>
      <c r="E11430" s="1705" t="s">
        <v>532</v>
      </c>
    </row>
    <row r="11431" spans="1:5" ht="15" customHeight="1" x14ac:dyDescent="0.35">
      <c r="A11431" s="1705">
        <v>74176</v>
      </c>
      <c r="B11431" s="1706">
        <v>1.7</v>
      </c>
      <c r="C11431" s="100" t="s">
        <v>8642</v>
      </c>
      <c r="E11431" s="1705" t="s">
        <v>875</v>
      </c>
    </row>
    <row r="11432" spans="1:5" ht="15" customHeight="1" x14ac:dyDescent="0.35">
      <c r="A11432" s="1705">
        <v>74176</v>
      </c>
      <c r="B11432" s="1706">
        <v>1.7</v>
      </c>
      <c r="C11432" s="89" t="s">
        <v>14071</v>
      </c>
      <c r="E11432" s="100" t="s">
        <v>875</v>
      </c>
    </row>
    <row r="11433" spans="1:5" ht="15" customHeight="1" x14ac:dyDescent="0.35">
      <c r="A11433" s="1705">
        <v>74176</v>
      </c>
      <c r="B11433" s="1706">
        <v>1.7</v>
      </c>
      <c r="C11433" s="89" t="s">
        <v>14072</v>
      </c>
      <c r="E11433" s="100" t="s">
        <v>875</v>
      </c>
    </row>
    <row r="11434" spans="1:5" ht="15" customHeight="1" x14ac:dyDescent="0.35">
      <c r="A11434" s="1705">
        <v>74176</v>
      </c>
      <c r="B11434" s="1706">
        <v>1.7</v>
      </c>
      <c r="C11434" s="100" t="s">
        <v>1206</v>
      </c>
      <c r="E11434" s="1705" t="s">
        <v>879</v>
      </c>
    </row>
    <row r="11435" spans="1:5" ht="15" customHeight="1" x14ac:dyDescent="0.35">
      <c r="A11435" s="1705">
        <v>74176</v>
      </c>
      <c r="B11435" s="1706">
        <v>1.7</v>
      </c>
      <c r="C11435" s="100" t="s">
        <v>1418</v>
      </c>
      <c r="E11435" s="1705" t="s">
        <v>1280</v>
      </c>
    </row>
    <row r="11436" spans="1:5" ht="15" customHeight="1" x14ac:dyDescent="0.35">
      <c r="A11436" s="1705">
        <v>74176</v>
      </c>
      <c r="B11436" s="1706">
        <v>1.7</v>
      </c>
      <c r="C11436" s="1705" t="s">
        <v>1569</v>
      </c>
      <c r="E11436" s="1705" t="s">
        <v>1433</v>
      </c>
    </row>
    <row r="11437" spans="1:5" ht="15" customHeight="1" x14ac:dyDescent="0.35">
      <c r="A11437" s="1740">
        <v>74176</v>
      </c>
      <c r="B11437" s="1706">
        <v>1.7</v>
      </c>
      <c r="C11437" s="1742" t="s">
        <v>1570</v>
      </c>
      <c r="E11437" s="1705" t="s">
        <v>1433</v>
      </c>
    </row>
    <row r="11438" spans="1:5" ht="15" customHeight="1" x14ac:dyDescent="0.35">
      <c r="A11438" s="1740">
        <v>74176</v>
      </c>
      <c r="B11438" s="1706">
        <v>1.7</v>
      </c>
      <c r="C11438" s="1742" t="s">
        <v>14890</v>
      </c>
      <c r="E11438" s="1705" t="s">
        <v>1433</v>
      </c>
    </row>
    <row r="11439" spans="1:5" ht="15" customHeight="1" x14ac:dyDescent="0.35">
      <c r="A11439" s="1740">
        <v>74176</v>
      </c>
      <c r="B11439" s="1706">
        <v>1.7</v>
      </c>
      <c r="C11439" s="1742" t="s">
        <v>14891</v>
      </c>
      <c r="E11439" s="1705" t="s">
        <v>1433</v>
      </c>
    </row>
    <row r="11440" spans="1:5" ht="15" customHeight="1" x14ac:dyDescent="0.35">
      <c r="A11440" s="1740">
        <v>74176</v>
      </c>
      <c r="B11440" s="1706">
        <v>1.7</v>
      </c>
      <c r="C11440" s="1742" t="s">
        <v>1571</v>
      </c>
      <c r="E11440" s="1705" t="s">
        <v>1433</v>
      </c>
    </row>
    <row r="11441" spans="1:5" ht="15" customHeight="1" x14ac:dyDescent="0.35">
      <c r="A11441" s="1705">
        <v>74176</v>
      </c>
      <c r="B11441" s="1706">
        <v>1.7</v>
      </c>
      <c r="C11441" s="100" t="s">
        <v>3622</v>
      </c>
      <c r="E11441" s="1705" t="s">
        <v>2994</v>
      </c>
    </row>
    <row r="11442" spans="1:5" ht="15" customHeight="1" x14ac:dyDescent="0.35">
      <c r="A11442" s="1705">
        <v>74176</v>
      </c>
      <c r="B11442" s="1706">
        <v>1.7</v>
      </c>
      <c r="C11442" s="89" t="s">
        <v>4256</v>
      </c>
      <c r="E11442" s="100" t="s">
        <v>4174</v>
      </c>
    </row>
    <row r="11443" spans="1:5" ht="15" customHeight="1" x14ac:dyDescent="0.35">
      <c r="A11443" s="1705">
        <v>74176</v>
      </c>
      <c r="B11443" s="1706">
        <v>1.7</v>
      </c>
      <c r="C11443" s="89" t="s">
        <v>4549</v>
      </c>
      <c r="E11443" s="1705" t="s">
        <v>4266</v>
      </c>
    </row>
    <row r="11444" spans="1:5" ht="15" customHeight="1" x14ac:dyDescent="0.35">
      <c r="A11444" s="1705">
        <v>74176</v>
      </c>
      <c r="B11444" s="1706">
        <v>1.7</v>
      </c>
      <c r="C11444" s="100" t="s">
        <v>4908</v>
      </c>
      <c r="E11444" s="100" t="s">
        <v>4609</v>
      </c>
    </row>
    <row r="11445" spans="1:5" ht="15" customHeight="1" x14ac:dyDescent="0.35">
      <c r="A11445" s="1705">
        <v>74176</v>
      </c>
      <c r="B11445" s="1706">
        <v>1.7</v>
      </c>
      <c r="C11445" s="100" t="s">
        <v>4909</v>
      </c>
      <c r="E11445" s="100" t="s">
        <v>4609</v>
      </c>
    </row>
    <row r="11446" spans="1:5" ht="15" customHeight="1" x14ac:dyDescent="0.35">
      <c r="A11446" s="1705">
        <v>74176</v>
      </c>
      <c r="B11446" s="1706">
        <v>1.7</v>
      </c>
      <c r="C11446" s="100" t="s">
        <v>4910</v>
      </c>
      <c r="E11446" s="100" t="s">
        <v>4609</v>
      </c>
    </row>
    <row r="11447" spans="1:5" ht="15" customHeight="1" x14ac:dyDescent="0.35">
      <c r="A11447" s="1705">
        <v>74176</v>
      </c>
      <c r="B11447" s="1706">
        <v>1.7</v>
      </c>
      <c r="C11447" s="100" t="s">
        <v>4911</v>
      </c>
      <c r="E11447" s="100" t="s">
        <v>4609</v>
      </c>
    </row>
    <row r="11448" spans="1:5" ht="15" customHeight="1" x14ac:dyDescent="0.35">
      <c r="A11448" s="1705">
        <v>74176</v>
      </c>
      <c r="B11448" s="1706">
        <v>1.7</v>
      </c>
      <c r="C11448" s="100" t="s">
        <v>5402</v>
      </c>
      <c r="E11448" s="100" t="s">
        <v>5155</v>
      </c>
    </row>
    <row r="11449" spans="1:5" ht="15" customHeight="1" x14ac:dyDescent="0.35">
      <c r="A11449" s="1705">
        <v>74176</v>
      </c>
      <c r="B11449" s="1706">
        <v>1.7</v>
      </c>
      <c r="C11449" s="89" t="s">
        <v>5403</v>
      </c>
      <c r="E11449" s="100" t="s">
        <v>5155</v>
      </c>
    </row>
    <row r="11450" spans="1:5" ht="15" customHeight="1" x14ac:dyDescent="0.35">
      <c r="A11450" s="1705">
        <v>74176</v>
      </c>
      <c r="B11450" s="1706">
        <v>1.7</v>
      </c>
      <c r="C11450" s="89" t="s">
        <v>5579</v>
      </c>
      <c r="E11450" s="100" t="s">
        <v>5452</v>
      </c>
    </row>
    <row r="11451" spans="1:5" ht="15" customHeight="1" x14ac:dyDescent="0.35">
      <c r="A11451" s="1705">
        <v>74176</v>
      </c>
      <c r="B11451" s="1706">
        <v>1.7</v>
      </c>
      <c r="C11451" s="100" t="s">
        <v>5893</v>
      </c>
      <c r="E11451" s="100" t="s">
        <v>5695</v>
      </c>
    </row>
    <row r="11452" spans="1:5" ht="15" customHeight="1" x14ac:dyDescent="0.35">
      <c r="A11452" s="1705">
        <v>74176</v>
      </c>
      <c r="B11452" s="1706">
        <v>1.7</v>
      </c>
      <c r="C11452" s="100" t="s">
        <v>5894</v>
      </c>
      <c r="E11452" s="100" t="s">
        <v>5695</v>
      </c>
    </row>
    <row r="11453" spans="1:5" ht="15" customHeight="1" x14ac:dyDescent="0.35">
      <c r="A11453" s="1705">
        <v>74176</v>
      </c>
      <c r="B11453" s="1706">
        <v>1.7</v>
      </c>
      <c r="C11453" s="89" t="s">
        <v>8319</v>
      </c>
      <c r="E11453" s="100" t="s">
        <v>5912</v>
      </c>
    </row>
    <row r="11454" spans="1:5" ht="15" customHeight="1" x14ac:dyDescent="0.35">
      <c r="A11454" s="1705">
        <v>74176</v>
      </c>
      <c r="B11454" s="1706">
        <v>1.7</v>
      </c>
      <c r="C11454" s="89" t="s">
        <v>8320</v>
      </c>
      <c r="E11454" s="100" t="s">
        <v>5912</v>
      </c>
    </row>
    <row r="11455" spans="1:5" ht="15" customHeight="1" x14ac:dyDescent="0.35">
      <c r="A11455" s="1705">
        <v>74176</v>
      </c>
      <c r="B11455" s="1706">
        <v>1.7</v>
      </c>
      <c r="C11455" s="89" t="s">
        <v>8321</v>
      </c>
      <c r="E11455" s="100" t="s">
        <v>5912</v>
      </c>
    </row>
    <row r="11456" spans="1:5" ht="15" customHeight="1" x14ac:dyDescent="0.35">
      <c r="A11456" s="1705">
        <v>74176</v>
      </c>
      <c r="B11456" s="1706">
        <v>1.7</v>
      </c>
      <c r="C11456" s="100" t="s">
        <v>6095</v>
      </c>
      <c r="E11456" s="100" t="s">
        <v>5923</v>
      </c>
    </row>
    <row r="11457" spans="1:5" ht="15" customHeight="1" x14ac:dyDescent="0.35">
      <c r="A11457" s="1705">
        <v>74176</v>
      </c>
      <c r="B11457" s="1706">
        <v>1.7</v>
      </c>
      <c r="C11457" s="100" t="s">
        <v>6096</v>
      </c>
      <c r="E11457" s="100" t="s">
        <v>5923</v>
      </c>
    </row>
    <row r="11458" spans="1:5" ht="15" customHeight="1" x14ac:dyDescent="0.35">
      <c r="A11458" s="1705">
        <v>74176</v>
      </c>
      <c r="B11458" s="1706">
        <v>1.7</v>
      </c>
      <c r="C11458" s="100" t="s">
        <v>6443</v>
      </c>
      <c r="E11458" s="100" t="s">
        <v>6110</v>
      </c>
    </row>
    <row r="11459" spans="1:5" ht="15" customHeight="1" x14ac:dyDescent="0.35">
      <c r="A11459" s="1705">
        <v>74176</v>
      </c>
      <c r="B11459" s="1706">
        <v>1.7</v>
      </c>
      <c r="C11459" s="89" t="s">
        <v>6444</v>
      </c>
      <c r="E11459" s="100" t="s">
        <v>6110</v>
      </c>
    </row>
    <row r="11460" spans="1:5" ht="15" customHeight="1" x14ac:dyDescent="0.35">
      <c r="A11460" s="1705">
        <v>74176</v>
      </c>
      <c r="B11460" s="1706">
        <v>1.7</v>
      </c>
      <c r="C11460" s="89" t="s">
        <v>6445</v>
      </c>
      <c r="E11460" s="100" t="s">
        <v>6110</v>
      </c>
    </row>
    <row r="11461" spans="1:5" ht="15" customHeight="1" x14ac:dyDescent="0.35">
      <c r="A11461" s="1705">
        <v>74176</v>
      </c>
      <c r="B11461" s="1706">
        <v>1.7</v>
      </c>
      <c r="C11461" s="100" t="s">
        <v>6894</v>
      </c>
      <c r="E11461" s="1705" t="s">
        <v>6737</v>
      </c>
    </row>
    <row r="11462" spans="1:5" ht="15" customHeight="1" x14ac:dyDescent="0.35">
      <c r="A11462" s="1705">
        <v>74176</v>
      </c>
      <c r="B11462" s="1706">
        <v>1.7</v>
      </c>
      <c r="C11462" s="89" t="s">
        <v>7259</v>
      </c>
      <c r="E11462" s="1705" t="s">
        <v>6965</v>
      </c>
    </row>
    <row r="11463" spans="1:5" ht="15" customHeight="1" x14ac:dyDescent="0.35">
      <c r="A11463" s="1705">
        <v>74176</v>
      </c>
      <c r="B11463" s="1706">
        <v>1.7</v>
      </c>
      <c r="C11463" s="89" t="s">
        <v>7260</v>
      </c>
      <c r="E11463" s="1705" t="s">
        <v>6965</v>
      </c>
    </row>
    <row r="11464" spans="1:5" ht="15" customHeight="1" x14ac:dyDescent="0.35">
      <c r="A11464" s="1705">
        <v>74176</v>
      </c>
      <c r="B11464" s="1706">
        <v>1.7</v>
      </c>
      <c r="C11464" s="100" t="s">
        <v>7850</v>
      </c>
      <c r="E11464" s="1705" t="s">
        <v>7428</v>
      </c>
    </row>
    <row r="11465" spans="1:5" ht="15" customHeight="1" x14ac:dyDescent="0.35">
      <c r="A11465" s="1705">
        <v>74176</v>
      </c>
      <c r="B11465" s="1706">
        <v>1.7</v>
      </c>
      <c r="C11465" s="100" t="s">
        <v>7851</v>
      </c>
      <c r="E11465" s="1705" t="s">
        <v>7428</v>
      </c>
    </row>
    <row r="11466" spans="1:5" ht="15" customHeight="1" x14ac:dyDescent="0.35">
      <c r="A11466" s="1705">
        <v>74176</v>
      </c>
      <c r="B11466" s="1737">
        <v>1.7</v>
      </c>
      <c r="C11466" s="100" t="s">
        <v>7852</v>
      </c>
      <c r="E11466" s="1705" t="s">
        <v>7428</v>
      </c>
    </row>
    <row r="11467" spans="1:5" ht="15" customHeight="1" x14ac:dyDescent="0.35">
      <c r="A11467" s="1705">
        <v>74176</v>
      </c>
      <c r="B11467" s="1706">
        <v>1.7</v>
      </c>
      <c r="C11467" s="89" t="s">
        <v>8490</v>
      </c>
      <c r="E11467" s="100" t="s">
        <v>8381</v>
      </c>
    </row>
    <row r="11468" spans="1:5" ht="15" customHeight="1" x14ac:dyDescent="0.35">
      <c r="A11468" s="1705">
        <v>74176</v>
      </c>
      <c r="B11468" s="1706">
        <v>1.7</v>
      </c>
      <c r="C11468" s="100" t="s">
        <v>8491</v>
      </c>
      <c r="E11468" s="100" t="s">
        <v>8381</v>
      </c>
    </row>
    <row r="11469" spans="1:5" ht="15" customHeight="1" x14ac:dyDescent="0.35">
      <c r="A11469" s="1705">
        <v>74176</v>
      </c>
      <c r="B11469" s="1706">
        <v>1.7</v>
      </c>
      <c r="C11469" s="89" t="s">
        <v>8492</v>
      </c>
      <c r="E11469" s="100" t="s">
        <v>8381</v>
      </c>
    </row>
    <row r="11470" spans="1:5" ht="15" customHeight="1" x14ac:dyDescent="0.35">
      <c r="A11470" s="1705">
        <v>74176</v>
      </c>
      <c r="B11470" s="1737">
        <v>1.7</v>
      </c>
      <c r="C11470" s="100" t="s">
        <v>8672</v>
      </c>
      <c r="E11470" s="1705" t="s">
        <v>8655</v>
      </c>
    </row>
    <row r="11471" spans="1:5" ht="15" customHeight="1" x14ac:dyDescent="0.35">
      <c r="A11471" s="1705">
        <v>74176</v>
      </c>
      <c r="B11471" s="1737">
        <v>1.7</v>
      </c>
      <c r="C11471" s="100" t="s">
        <v>8673</v>
      </c>
      <c r="E11471" s="1705" t="s">
        <v>8655</v>
      </c>
    </row>
    <row r="11472" spans="1:5" ht="15" customHeight="1" x14ac:dyDescent="0.35">
      <c r="A11472" s="1705">
        <v>74176</v>
      </c>
      <c r="B11472" s="1737">
        <v>1.7</v>
      </c>
      <c r="C11472" s="100" t="s">
        <v>8674</v>
      </c>
      <c r="E11472" s="1705" t="s">
        <v>8655</v>
      </c>
    </row>
    <row r="11473" spans="1:9" ht="15" customHeight="1" x14ac:dyDescent="0.35">
      <c r="A11473" s="1705">
        <v>74176</v>
      </c>
      <c r="B11473" s="1706">
        <v>1.7</v>
      </c>
      <c r="C11473" s="89" t="s">
        <v>9046</v>
      </c>
      <c r="E11473" s="1705" t="s">
        <v>8689</v>
      </c>
    </row>
    <row r="11474" spans="1:9" ht="15" customHeight="1" x14ac:dyDescent="0.35">
      <c r="A11474" s="1705">
        <v>74176</v>
      </c>
      <c r="B11474" s="1706">
        <v>1.7</v>
      </c>
      <c r="C11474" s="89" t="s">
        <v>9047</v>
      </c>
      <c r="E11474" s="1705" t="s">
        <v>8689</v>
      </c>
    </row>
    <row r="11475" spans="1:9" ht="15" customHeight="1" x14ac:dyDescent="0.35">
      <c r="A11475" s="1705">
        <v>74176</v>
      </c>
      <c r="B11475" s="1706">
        <v>1.7</v>
      </c>
      <c r="C11475" s="89" t="s">
        <v>9504</v>
      </c>
      <c r="E11475" s="1738" t="s">
        <v>9126</v>
      </c>
    </row>
    <row r="11476" spans="1:9" ht="15" customHeight="1" x14ac:dyDescent="0.35">
      <c r="A11476" s="1705">
        <v>74176</v>
      </c>
      <c r="B11476" s="1706">
        <v>1.7</v>
      </c>
      <c r="C11476" s="100" t="s">
        <v>9505</v>
      </c>
      <c r="E11476" s="1738" t="s">
        <v>9126</v>
      </c>
    </row>
    <row r="11477" spans="1:9" ht="15" customHeight="1" x14ac:dyDescent="0.35">
      <c r="A11477" s="1705">
        <v>74176</v>
      </c>
      <c r="B11477" s="1706">
        <v>1.7</v>
      </c>
      <c r="C11477" s="100" t="s">
        <v>10160</v>
      </c>
      <c r="E11477" s="1705" t="s">
        <v>9583</v>
      </c>
    </row>
    <row r="11478" spans="1:9" ht="15" customHeight="1" x14ac:dyDescent="0.35">
      <c r="A11478" s="1705">
        <v>74176</v>
      </c>
      <c r="B11478" s="1706">
        <v>1.7</v>
      </c>
      <c r="C11478" s="100" t="s">
        <v>871</v>
      </c>
      <c r="E11478" s="1705" t="s">
        <v>9583</v>
      </c>
    </row>
    <row r="11479" spans="1:9" ht="15" customHeight="1" x14ac:dyDescent="0.35">
      <c r="A11479" s="1705">
        <v>74176</v>
      </c>
      <c r="B11479" s="1706">
        <v>1.7</v>
      </c>
      <c r="C11479" s="100" t="s">
        <v>10161</v>
      </c>
      <c r="E11479" s="1705" t="s">
        <v>9583</v>
      </c>
    </row>
    <row r="11480" spans="1:9" ht="15" customHeight="1" x14ac:dyDescent="0.35">
      <c r="A11480" s="1705">
        <v>74176</v>
      </c>
      <c r="B11480" s="1706">
        <v>1.7</v>
      </c>
      <c r="C11480" s="89" t="s">
        <v>11871</v>
      </c>
      <c r="E11480" s="1705" t="s">
        <v>10273</v>
      </c>
    </row>
    <row r="11481" spans="1:9" ht="15" customHeight="1" x14ac:dyDescent="0.35">
      <c r="A11481" s="1705">
        <v>74176</v>
      </c>
      <c r="B11481" s="1706">
        <v>1.7</v>
      </c>
      <c r="C11481" s="89" t="s">
        <v>11872</v>
      </c>
      <c r="E11481" s="1705" t="s">
        <v>10273</v>
      </c>
    </row>
    <row r="11482" spans="1:9" ht="15" customHeight="1" x14ac:dyDescent="0.35">
      <c r="A11482" s="1705">
        <v>74176</v>
      </c>
      <c r="B11482" s="1706">
        <v>1.7</v>
      </c>
      <c r="C11482" s="89" t="s">
        <v>11873</v>
      </c>
      <c r="E11482" s="1705" t="s">
        <v>10273</v>
      </c>
    </row>
    <row r="11483" spans="1:9" ht="15" customHeight="1" x14ac:dyDescent="0.35">
      <c r="A11483" s="1705">
        <v>74176</v>
      </c>
      <c r="B11483" s="1706">
        <v>1.7</v>
      </c>
      <c r="C11483" s="89" t="s">
        <v>11874</v>
      </c>
      <c r="E11483" s="1705" t="s">
        <v>10273</v>
      </c>
    </row>
    <row r="11484" spans="1:9" ht="15" customHeight="1" x14ac:dyDescent="0.35">
      <c r="A11484" s="1705">
        <v>74176</v>
      </c>
      <c r="B11484" s="1706">
        <v>1.7</v>
      </c>
      <c r="C11484" s="89" t="s">
        <v>11875</v>
      </c>
      <c r="E11484" s="1705" t="s">
        <v>10273</v>
      </c>
    </row>
    <row r="11485" spans="1:9" ht="15" customHeight="1" x14ac:dyDescent="0.35">
      <c r="A11485" s="1705">
        <v>74176</v>
      </c>
      <c r="B11485" s="1706">
        <v>1.7</v>
      </c>
      <c r="C11485" s="89" t="s">
        <v>11876</v>
      </c>
      <c r="E11485" s="1705" t="s">
        <v>10273</v>
      </c>
    </row>
    <row r="11486" spans="1:9" ht="15" customHeight="1" x14ac:dyDescent="0.35">
      <c r="A11486" s="1705">
        <v>74176</v>
      </c>
      <c r="B11486" s="1706">
        <v>1.7</v>
      </c>
      <c r="C11486" s="89" t="s">
        <v>11877</v>
      </c>
      <c r="E11486" s="1705" t="s">
        <v>10273</v>
      </c>
    </row>
    <row r="11487" spans="1:9" ht="15" customHeight="1" x14ac:dyDescent="0.35">
      <c r="A11487" s="1705">
        <v>74176</v>
      </c>
      <c r="B11487" s="1706">
        <v>1.7</v>
      </c>
      <c r="C11487" s="89" t="s">
        <v>7851</v>
      </c>
      <c r="E11487" s="1705" t="s">
        <v>10273</v>
      </c>
    </row>
    <row r="11488" spans="1:9" ht="15" customHeight="1" x14ac:dyDescent="0.35">
      <c r="A11488" s="1705">
        <v>74176</v>
      </c>
      <c r="B11488" s="1706">
        <v>1.7</v>
      </c>
      <c r="C11488" s="89" t="s">
        <v>11878</v>
      </c>
      <c r="E11488" s="1705" t="s">
        <v>10273</v>
      </c>
      <c r="F11488" s="100"/>
      <c r="I11488" s="100"/>
    </row>
    <row r="11489" spans="1:5" ht="15" customHeight="1" x14ac:dyDescent="0.35">
      <c r="A11489" s="1705">
        <v>74176</v>
      </c>
      <c r="B11489" s="1706">
        <v>1.7</v>
      </c>
      <c r="C11489" s="1705" t="s">
        <v>11879</v>
      </c>
      <c r="E11489" s="1705" t="s">
        <v>10273</v>
      </c>
    </row>
    <row r="11490" spans="1:5" ht="15" customHeight="1" x14ac:dyDescent="0.35">
      <c r="A11490" s="1705">
        <v>74176</v>
      </c>
      <c r="B11490" s="1706">
        <v>1.7</v>
      </c>
      <c r="C11490" s="89" t="s">
        <v>11879</v>
      </c>
      <c r="E11490" s="1705" t="s">
        <v>10273</v>
      </c>
    </row>
    <row r="11491" spans="1:5" ht="15" customHeight="1" x14ac:dyDescent="0.35">
      <c r="A11491" s="1705">
        <v>74176</v>
      </c>
      <c r="B11491" s="1706">
        <v>1.7</v>
      </c>
      <c r="C11491" s="89" t="s">
        <v>11880</v>
      </c>
      <c r="E11491" s="1705" t="s">
        <v>10273</v>
      </c>
    </row>
    <row r="11492" spans="1:5" ht="15" customHeight="1" x14ac:dyDescent="0.35">
      <c r="A11492" s="1705">
        <v>74176</v>
      </c>
      <c r="B11492" s="1706">
        <v>1.7</v>
      </c>
      <c r="C11492" s="89" t="s">
        <v>11880</v>
      </c>
      <c r="E11492" s="1705" t="s">
        <v>10273</v>
      </c>
    </row>
    <row r="11493" spans="1:5" ht="15" customHeight="1" x14ac:dyDescent="0.35">
      <c r="A11493" s="1705">
        <v>74176</v>
      </c>
      <c r="B11493" s="1706">
        <v>1.7</v>
      </c>
      <c r="C11493" s="89" t="s">
        <v>11881</v>
      </c>
      <c r="E11493" s="1705" t="s">
        <v>10273</v>
      </c>
    </row>
    <row r="11494" spans="1:5" ht="15" customHeight="1" x14ac:dyDescent="0.35">
      <c r="A11494" s="1705">
        <v>74176</v>
      </c>
      <c r="B11494" s="1706">
        <v>1.7</v>
      </c>
      <c r="C11494" s="1705" t="s">
        <v>11882</v>
      </c>
      <c r="E11494" s="1705" t="s">
        <v>10273</v>
      </c>
    </row>
    <row r="11495" spans="1:5" ht="15" customHeight="1" x14ac:dyDescent="0.35">
      <c r="A11495" s="1705">
        <v>74176</v>
      </c>
      <c r="B11495" s="1706">
        <v>1.7</v>
      </c>
      <c r="C11495" s="89" t="s">
        <v>11883</v>
      </c>
      <c r="E11495" s="1705" t="s">
        <v>10273</v>
      </c>
    </row>
    <row r="11496" spans="1:5" ht="15" customHeight="1" x14ac:dyDescent="0.35">
      <c r="A11496" s="1705">
        <v>74176</v>
      </c>
      <c r="B11496" s="1706">
        <v>1.7</v>
      </c>
      <c r="C11496" s="89" t="s">
        <v>10274</v>
      </c>
      <c r="E11496" s="1705" t="s">
        <v>10273</v>
      </c>
    </row>
    <row r="11497" spans="1:5" ht="15" customHeight="1" x14ac:dyDescent="0.35">
      <c r="A11497" s="1705">
        <v>74176</v>
      </c>
      <c r="B11497" s="1706">
        <v>1.7</v>
      </c>
      <c r="C11497" s="89" t="s">
        <v>11884</v>
      </c>
      <c r="E11497" s="1705" t="s">
        <v>10273</v>
      </c>
    </row>
    <row r="11498" spans="1:5" ht="15" customHeight="1" x14ac:dyDescent="0.35">
      <c r="A11498" s="1705">
        <v>74176</v>
      </c>
      <c r="B11498" s="1706">
        <v>1.7</v>
      </c>
      <c r="C11498" s="89" t="s">
        <v>11885</v>
      </c>
      <c r="E11498" s="1705" t="s">
        <v>10273</v>
      </c>
    </row>
    <row r="11499" spans="1:5" ht="15" customHeight="1" x14ac:dyDescent="0.35">
      <c r="A11499" s="1705">
        <v>74176</v>
      </c>
      <c r="B11499" s="1706">
        <v>1.7</v>
      </c>
      <c r="C11499" s="89" t="s">
        <v>11886</v>
      </c>
      <c r="E11499" s="1705" t="s">
        <v>10273</v>
      </c>
    </row>
    <row r="11500" spans="1:5" ht="15" customHeight="1" x14ac:dyDescent="0.35">
      <c r="A11500" s="1705">
        <v>74176</v>
      </c>
      <c r="B11500" s="1706">
        <v>1.7</v>
      </c>
      <c r="C11500" s="89" t="s">
        <v>11887</v>
      </c>
      <c r="E11500" s="1705" t="s">
        <v>10273</v>
      </c>
    </row>
    <row r="11501" spans="1:5" ht="15" customHeight="1" x14ac:dyDescent="0.35">
      <c r="A11501" s="1705">
        <v>74176</v>
      </c>
      <c r="B11501" s="1706">
        <v>1.7</v>
      </c>
      <c r="C11501" s="100" t="s">
        <v>12422</v>
      </c>
      <c r="E11501" s="100" t="s">
        <v>12088</v>
      </c>
    </row>
    <row r="11502" spans="1:5" ht="15" customHeight="1" x14ac:dyDescent="0.35">
      <c r="A11502" s="1705">
        <v>74176</v>
      </c>
      <c r="B11502" s="1706">
        <v>1.7</v>
      </c>
      <c r="C11502" s="100" t="s">
        <v>12422</v>
      </c>
      <c r="E11502" s="100" t="s">
        <v>12088</v>
      </c>
    </row>
    <row r="11503" spans="1:5" ht="15" customHeight="1" x14ac:dyDescent="0.35">
      <c r="A11503" s="1705">
        <v>74176</v>
      </c>
      <c r="B11503" s="1706">
        <v>1.7</v>
      </c>
      <c r="C11503" s="100" t="s">
        <v>12423</v>
      </c>
      <c r="E11503" s="100" t="s">
        <v>12088</v>
      </c>
    </row>
    <row r="11504" spans="1:5" ht="15" customHeight="1" x14ac:dyDescent="0.35">
      <c r="A11504" s="1705">
        <v>74176</v>
      </c>
      <c r="B11504" s="1706">
        <v>1.7</v>
      </c>
      <c r="C11504" s="89" t="s">
        <v>13271</v>
      </c>
      <c r="E11504" s="1705" t="s">
        <v>12542</v>
      </c>
    </row>
    <row r="11505" spans="1:9" ht="15" customHeight="1" x14ac:dyDescent="0.35">
      <c r="A11505" s="1705">
        <v>74176</v>
      </c>
      <c r="B11505" s="1706">
        <v>1.7</v>
      </c>
      <c r="C11505" s="100" t="s">
        <v>13272</v>
      </c>
      <c r="E11505" s="1705" t="s">
        <v>12542</v>
      </c>
    </row>
    <row r="11506" spans="1:9" ht="15" customHeight="1" x14ac:dyDescent="0.35">
      <c r="A11506" s="1705">
        <v>74176</v>
      </c>
      <c r="B11506" s="1706">
        <v>1.7</v>
      </c>
      <c r="C11506" s="100" t="s">
        <v>13273</v>
      </c>
      <c r="E11506" s="1705" t="s">
        <v>12542</v>
      </c>
    </row>
    <row r="11507" spans="1:9" ht="15" customHeight="1" x14ac:dyDescent="0.35">
      <c r="A11507" s="1705">
        <v>74176</v>
      </c>
      <c r="B11507" s="1706">
        <v>1.7</v>
      </c>
      <c r="C11507" s="100" t="s">
        <v>4117</v>
      </c>
      <c r="E11507" s="1705" t="s">
        <v>13383</v>
      </c>
    </row>
    <row r="11508" spans="1:9" ht="15" customHeight="1" x14ac:dyDescent="0.35">
      <c r="A11508" s="1705">
        <v>74176</v>
      </c>
      <c r="B11508" s="1706">
        <v>1.7</v>
      </c>
      <c r="C11508" s="1705" t="s">
        <v>13415</v>
      </c>
      <c r="E11508" s="1705" t="s">
        <v>13383</v>
      </c>
    </row>
    <row r="11509" spans="1:9" ht="15" customHeight="1" x14ac:dyDescent="0.35">
      <c r="A11509" s="1705">
        <v>74176</v>
      </c>
      <c r="B11509" s="1706">
        <v>1.7</v>
      </c>
      <c r="C11509" s="1705" t="s">
        <v>13470</v>
      </c>
      <c r="E11509" s="1705" t="s">
        <v>13430</v>
      </c>
    </row>
    <row r="11510" spans="1:9" ht="15" customHeight="1" x14ac:dyDescent="0.35">
      <c r="A11510" s="1705">
        <v>74176</v>
      </c>
      <c r="B11510" s="1706">
        <v>1.7</v>
      </c>
      <c r="C11510" s="1705" t="s">
        <v>13471</v>
      </c>
      <c r="E11510" s="1705" t="s">
        <v>13430</v>
      </c>
    </row>
    <row r="11511" spans="1:9" ht="15" customHeight="1" x14ac:dyDescent="0.35">
      <c r="A11511" s="1705">
        <v>74176</v>
      </c>
      <c r="B11511" s="1706">
        <v>1.7</v>
      </c>
      <c r="C11511" s="89" t="s">
        <v>13828</v>
      </c>
      <c r="E11511" s="1705" t="s">
        <v>13580</v>
      </c>
    </row>
    <row r="11512" spans="1:9" ht="15" customHeight="1" x14ac:dyDescent="0.35">
      <c r="A11512" s="1705">
        <v>74176</v>
      </c>
      <c r="B11512" s="1706">
        <v>1.7</v>
      </c>
      <c r="C11512" s="89" t="s">
        <v>13829</v>
      </c>
      <c r="E11512" s="1705" t="s">
        <v>13580</v>
      </c>
    </row>
    <row r="11513" spans="1:9" ht="15" customHeight="1" x14ac:dyDescent="0.35">
      <c r="A11513" s="1705">
        <v>74176</v>
      </c>
      <c r="B11513" s="1706">
        <v>1.7</v>
      </c>
      <c r="C11513" s="89" t="s">
        <v>13830</v>
      </c>
      <c r="E11513" s="1705" t="s">
        <v>13580</v>
      </c>
    </row>
    <row r="11514" spans="1:9" ht="15" customHeight="1" x14ac:dyDescent="0.35">
      <c r="A11514" s="1705">
        <v>74177</v>
      </c>
      <c r="B11514" s="1706">
        <v>1.77</v>
      </c>
      <c r="C11514" s="89" t="s">
        <v>2966</v>
      </c>
      <c r="E11514" s="1705" t="s">
        <v>19</v>
      </c>
      <c r="F11514" s="100"/>
      <c r="I11514" s="100"/>
    </row>
    <row r="11515" spans="1:9" ht="15" customHeight="1" x14ac:dyDescent="0.35">
      <c r="A11515" s="1705">
        <v>74177</v>
      </c>
      <c r="B11515" s="1706">
        <v>1.77</v>
      </c>
      <c r="C11515" s="89" t="s">
        <v>2967</v>
      </c>
      <c r="E11515" s="1705" t="s">
        <v>19</v>
      </c>
      <c r="F11515" s="100"/>
      <c r="I11515" s="100"/>
    </row>
    <row r="11516" spans="1:9" ht="15" customHeight="1" x14ac:dyDescent="0.35">
      <c r="A11516" s="1705">
        <v>74177</v>
      </c>
      <c r="B11516" s="1706">
        <v>1.77</v>
      </c>
      <c r="C11516" s="100" t="s">
        <v>488</v>
      </c>
      <c r="E11516" s="1705" t="s">
        <v>182</v>
      </c>
    </row>
    <row r="11517" spans="1:9" ht="15" customHeight="1" x14ac:dyDescent="0.35">
      <c r="A11517" s="1705">
        <v>74177</v>
      </c>
      <c r="B11517" s="1706">
        <v>1.77</v>
      </c>
      <c r="C11517" s="100" t="s">
        <v>489</v>
      </c>
      <c r="E11517" s="1705" t="s">
        <v>182</v>
      </c>
    </row>
    <row r="11518" spans="1:9" ht="15" customHeight="1" x14ac:dyDescent="0.35">
      <c r="A11518" s="1705">
        <v>74177</v>
      </c>
      <c r="B11518" s="1706">
        <v>1.77</v>
      </c>
      <c r="C11518" s="100" t="s">
        <v>490</v>
      </c>
      <c r="E11518" s="1705" t="s">
        <v>182</v>
      </c>
    </row>
    <row r="11519" spans="1:9" ht="15" customHeight="1" x14ac:dyDescent="0.35">
      <c r="A11519" s="1705">
        <v>74177</v>
      </c>
      <c r="B11519" s="1706">
        <v>1.77</v>
      </c>
      <c r="C11519" s="100" t="s">
        <v>491</v>
      </c>
      <c r="E11519" s="1705" t="s">
        <v>182</v>
      </c>
    </row>
    <row r="11520" spans="1:9" ht="15" customHeight="1" x14ac:dyDescent="0.35">
      <c r="A11520" s="1705">
        <v>74177</v>
      </c>
      <c r="B11520" s="1737">
        <v>1.77</v>
      </c>
      <c r="C11520" s="100" t="s">
        <v>763</v>
      </c>
      <c r="E11520" s="1705" t="s">
        <v>532</v>
      </c>
    </row>
    <row r="11521" spans="1:9" ht="15" customHeight="1" x14ac:dyDescent="0.35">
      <c r="A11521" s="1705">
        <v>74177</v>
      </c>
      <c r="B11521" s="1737">
        <v>1.77</v>
      </c>
      <c r="C11521" s="100" t="s">
        <v>764</v>
      </c>
      <c r="E11521" s="1705" t="s">
        <v>532</v>
      </c>
    </row>
    <row r="11522" spans="1:9" ht="15" customHeight="1" x14ac:dyDescent="0.35">
      <c r="A11522" s="1705">
        <v>74177</v>
      </c>
      <c r="B11522" s="1706">
        <v>1.77</v>
      </c>
      <c r="C11522" s="89" t="s">
        <v>14074</v>
      </c>
      <c r="E11522" s="100" t="s">
        <v>875</v>
      </c>
    </row>
    <row r="11523" spans="1:9" ht="15" customHeight="1" x14ac:dyDescent="0.35">
      <c r="A11523" s="1705">
        <v>74177</v>
      </c>
      <c r="B11523" s="1706">
        <v>1.77</v>
      </c>
      <c r="C11523" s="100" t="s">
        <v>8649</v>
      </c>
      <c r="E11523" s="1705" t="s">
        <v>875</v>
      </c>
    </row>
    <row r="11524" spans="1:9" ht="15" customHeight="1" x14ac:dyDescent="0.35">
      <c r="A11524" s="1705">
        <v>74177</v>
      </c>
      <c r="B11524" s="1706">
        <v>1.77</v>
      </c>
      <c r="C11524" s="89" t="s">
        <v>14075</v>
      </c>
      <c r="E11524" s="100" t="s">
        <v>875</v>
      </c>
    </row>
    <row r="11525" spans="1:9" ht="15" customHeight="1" x14ac:dyDescent="0.35">
      <c r="A11525" s="1705">
        <v>74177</v>
      </c>
      <c r="B11525" s="1706">
        <v>1.77</v>
      </c>
      <c r="C11525" s="100" t="s">
        <v>1748</v>
      </c>
      <c r="E11525" s="1705" t="s">
        <v>875</v>
      </c>
      <c r="F11525" s="100"/>
      <c r="I11525" s="100"/>
    </row>
    <row r="11526" spans="1:9" ht="15" customHeight="1" x14ac:dyDescent="0.35">
      <c r="A11526" s="1705">
        <v>74177</v>
      </c>
      <c r="B11526" s="1706">
        <v>1.77</v>
      </c>
      <c r="C11526" s="100" t="s">
        <v>1218</v>
      </c>
      <c r="E11526" s="1705" t="s">
        <v>879</v>
      </c>
    </row>
    <row r="11527" spans="1:9" ht="15" customHeight="1" x14ac:dyDescent="0.35">
      <c r="A11527" s="1705">
        <v>74177</v>
      </c>
      <c r="B11527" s="1706">
        <v>1.77</v>
      </c>
      <c r="C11527" s="100" t="s">
        <v>1426</v>
      </c>
      <c r="E11527" s="1705" t="s">
        <v>1280</v>
      </c>
      <c r="F11527" s="100"/>
      <c r="I11527" s="100"/>
    </row>
    <row r="11528" spans="1:9" ht="15" customHeight="1" x14ac:dyDescent="0.35">
      <c r="A11528" s="1705">
        <v>74177</v>
      </c>
      <c r="B11528" s="1706">
        <v>1.77</v>
      </c>
      <c r="C11528" s="1705" t="s">
        <v>14889</v>
      </c>
      <c r="E11528" s="1705" t="s">
        <v>1433</v>
      </c>
    </row>
    <row r="11529" spans="1:9" ht="15" customHeight="1" x14ac:dyDescent="0.35">
      <c r="A11529" s="1705">
        <v>74177</v>
      </c>
      <c r="B11529" s="1706">
        <v>1.77</v>
      </c>
      <c r="C11529" s="1705" t="s">
        <v>14868</v>
      </c>
      <c r="E11529" s="1705" t="s">
        <v>1433</v>
      </c>
      <c r="F11529" s="100"/>
      <c r="I11529" s="100"/>
    </row>
    <row r="11530" spans="1:9" ht="15" customHeight="1" x14ac:dyDescent="0.35">
      <c r="A11530" s="1705">
        <v>74177</v>
      </c>
      <c r="B11530" s="1706">
        <v>1.77</v>
      </c>
      <c r="C11530" s="1705" t="s">
        <v>1577</v>
      </c>
      <c r="E11530" s="1705" t="s">
        <v>1433</v>
      </c>
      <c r="F11530" s="100"/>
      <c r="I11530" s="100"/>
    </row>
    <row r="11531" spans="1:9" ht="15" customHeight="1" x14ac:dyDescent="0.35">
      <c r="A11531" s="1705">
        <v>74177</v>
      </c>
      <c r="B11531" s="1706">
        <v>1.77</v>
      </c>
      <c r="C11531" s="1705" t="s">
        <v>1578</v>
      </c>
      <c r="E11531" s="1705" t="s">
        <v>1433</v>
      </c>
      <c r="F11531" s="100"/>
      <c r="I11531" s="100"/>
    </row>
    <row r="11532" spans="1:9" ht="15" customHeight="1" x14ac:dyDescent="0.35">
      <c r="A11532" s="1705">
        <v>74177</v>
      </c>
      <c r="B11532" s="1706">
        <v>1.77</v>
      </c>
      <c r="C11532" s="1705" t="s">
        <v>14869</v>
      </c>
      <c r="E11532" s="1705" t="s">
        <v>1433</v>
      </c>
      <c r="F11532" s="100"/>
      <c r="I11532" s="100"/>
    </row>
    <row r="11533" spans="1:9" ht="15" customHeight="1" x14ac:dyDescent="0.35">
      <c r="A11533" s="1740">
        <v>74177</v>
      </c>
      <c r="B11533" s="1706">
        <v>1.77</v>
      </c>
      <c r="C11533" s="1742" t="s">
        <v>1579</v>
      </c>
      <c r="E11533" s="1705" t="s">
        <v>1433</v>
      </c>
      <c r="F11533" s="100"/>
      <c r="I11533" s="100"/>
    </row>
    <row r="11534" spans="1:9" ht="15" customHeight="1" x14ac:dyDescent="0.35">
      <c r="A11534" s="1740">
        <v>74177</v>
      </c>
      <c r="B11534" s="1706">
        <v>1.77</v>
      </c>
      <c r="C11534" s="1742" t="s">
        <v>14870</v>
      </c>
      <c r="E11534" s="1705" t="s">
        <v>1433</v>
      </c>
      <c r="F11534" s="100"/>
      <c r="I11534" s="100"/>
    </row>
    <row r="11535" spans="1:9" ht="15" customHeight="1" x14ac:dyDescent="0.35">
      <c r="A11535" s="1705">
        <v>74177</v>
      </c>
      <c r="B11535" s="1706">
        <v>1.77</v>
      </c>
      <c r="C11535" s="89" t="s">
        <v>2163</v>
      </c>
      <c r="E11535" s="1705" t="s">
        <v>1755</v>
      </c>
      <c r="F11535" s="100"/>
      <c r="I11535" s="100"/>
    </row>
    <row r="11536" spans="1:9" ht="15" customHeight="1" x14ac:dyDescent="0.35">
      <c r="A11536" s="1705">
        <v>74177</v>
      </c>
      <c r="B11536" s="1706">
        <v>1.77</v>
      </c>
      <c r="C11536" s="100" t="s">
        <v>3649</v>
      </c>
      <c r="E11536" s="1705" t="s">
        <v>2994</v>
      </c>
      <c r="F11536" s="100"/>
      <c r="I11536" s="100"/>
    </row>
    <row r="11537" spans="1:9" ht="15" customHeight="1" x14ac:dyDescent="0.35">
      <c r="A11537" s="1705">
        <v>74177</v>
      </c>
      <c r="B11537" s="1706">
        <v>1.77</v>
      </c>
      <c r="C11537" s="100" t="s">
        <v>3650</v>
      </c>
      <c r="E11537" s="1705" t="s">
        <v>2994</v>
      </c>
      <c r="F11537" s="100"/>
      <c r="I11537" s="100"/>
    </row>
    <row r="11538" spans="1:9" ht="15" customHeight="1" x14ac:dyDescent="0.35">
      <c r="A11538" s="1705">
        <v>74177</v>
      </c>
      <c r="B11538" s="1706">
        <v>1.77</v>
      </c>
      <c r="C11538" s="89" t="s">
        <v>4258</v>
      </c>
      <c r="E11538" s="100" t="s">
        <v>4174</v>
      </c>
    </row>
    <row r="11539" spans="1:9" ht="15" customHeight="1" x14ac:dyDescent="0.35">
      <c r="A11539" s="1705">
        <v>74177</v>
      </c>
      <c r="B11539" s="1706">
        <v>1.77</v>
      </c>
      <c r="C11539" s="89" t="s">
        <v>4259</v>
      </c>
      <c r="E11539" s="100" t="s">
        <v>4174</v>
      </c>
    </row>
    <row r="11540" spans="1:9" ht="15" customHeight="1" x14ac:dyDescent="0.35">
      <c r="A11540" s="1705">
        <v>74177</v>
      </c>
      <c r="B11540" s="1706">
        <v>1.77</v>
      </c>
      <c r="C11540" s="89" t="s">
        <v>4561</v>
      </c>
      <c r="E11540" s="1705" t="s">
        <v>4266</v>
      </c>
      <c r="F11540" s="100"/>
      <c r="I11540" s="100"/>
    </row>
    <row r="11541" spans="1:9" ht="15" customHeight="1" x14ac:dyDescent="0.35">
      <c r="A11541" s="1705">
        <v>74177</v>
      </c>
      <c r="B11541" s="1706">
        <v>1.77</v>
      </c>
      <c r="C11541" s="100" t="s">
        <v>4923</v>
      </c>
      <c r="E11541" s="100" t="s">
        <v>4609</v>
      </c>
      <c r="F11541" s="100"/>
      <c r="I11541" s="100"/>
    </row>
    <row r="11542" spans="1:9" ht="15" customHeight="1" x14ac:dyDescent="0.35">
      <c r="A11542" s="1705">
        <v>74177</v>
      </c>
      <c r="B11542" s="1706">
        <v>1.77</v>
      </c>
      <c r="C11542" s="89" t="s">
        <v>5412</v>
      </c>
      <c r="E11542" s="100" t="s">
        <v>5155</v>
      </c>
      <c r="F11542" s="100"/>
      <c r="I11542" s="100"/>
    </row>
    <row r="11543" spans="1:9" ht="15" customHeight="1" x14ac:dyDescent="0.35">
      <c r="A11543" s="1705">
        <v>74177</v>
      </c>
      <c r="B11543" s="1706">
        <v>1.77</v>
      </c>
      <c r="C11543" s="1705" t="s">
        <v>5680</v>
      </c>
      <c r="E11543" s="100" t="s">
        <v>5452</v>
      </c>
    </row>
    <row r="11544" spans="1:9" ht="15" customHeight="1" x14ac:dyDescent="0.35">
      <c r="A11544" s="1705">
        <v>74177</v>
      </c>
      <c r="B11544" s="1706">
        <v>1.77</v>
      </c>
      <c r="C11544" s="100" t="s">
        <v>5681</v>
      </c>
      <c r="E11544" s="100" t="s">
        <v>5452</v>
      </c>
      <c r="F11544" s="100"/>
      <c r="I11544" s="100"/>
    </row>
    <row r="11545" spans="1:9" ht="15" customHeight="1" x14ac:dyDescent="0.35">
      <c r="A11545" s="1705">
        <v>74177</v>
      </c>
      <c r="B11545" s="1706">
        <v>1.77</v>
      </c>
      <c r="C11545" s="100" t="s">
        <v>5682</v>
      </c>
      <c r="E11545" s="100" t="s">
        <v>5452</v>
      </c>
      <c r="F11545" s="100"/>
      <c r="I11545" s="100"/>
    </row>
    <row r="11546" spans="1:9" ht="15" customHeight="1" x14ac:dyDescent="0.35">
      <c r="A11546" s="1705">
        <v>74177</v>
      </c>
      <c r="B11546" s="1706">
        <v>1.77</v>
      </c>
      <c r="C11546" s="100" t="s">
        <v>5683</v>
      </c>
      <c r="E11546" s="100" t="s">
        <v>5452</v>
      </c>
      <c r="F11546" s="100"/>
      <c r="I11546" s="100"/>
    </row>
    <row r="11547" spans="1:9" ht="15" customHeight="1" x14ac:dyDescent="0.35">
      <c r="A11547" s="1705">
        <v>74177</v>
      </c>
      <c r="B11547" s="1706">
        <v>1.77</v>
      </c>
      <c r="C11547" s="100" t="s">
        <v>5903</v>
      </c>
      <c r="E11547" s="100" t="s">
        <v>5695</v>
      </c>
      <c r="F11547" s="100"/>
      <c r="I11547" s="100"/>
    </row>
    <row r="11548" spans="1:9" ht="15" customHeight="1" x14ac:dyDescent="0.35">
      <c r="A11548" s="1705">
        <v>74177</v>
      </c>
      <c r="B11548" s="1706">
        <v>1.77</v>
      </c>
      <c r="C11548" s="100" t="s">
        <v>14892</v>
      </c>
      <c r="E11548" s="100" t="s">
        <v>5695</v>
      </c>
      <c r="F11548" s="100"/>
      <c r="I11548" s="100"/>
    </row>
    <row r="11549" spans="1:9" ht="15" customHeight="1" x14ac:dyDescent="0.35">
      <c r="A11549" s="1705">
        <v>74177</v>
      </c>
      <c r="B11549" s="1706">
        <v>1.77</v>
      </c>
      <c r="C11549" s="89" t="s">
        <v>5904</v>
      </c>
      <c r="E11549" s="100" t="s">
        <v>5695</v>
      </c>
      <c r="F11549" s="100"/>
      <c r="I11549" s="100"/>
    </row>
    <row r="11550" spans="1:9" ht="15" customHeight="1" x14ac:dyDescent="0.35">
      <c r="A11550" s="1705">
        <v>74177</v>
      </c>
      <c r="B11550" s="1706">
        <v>1.77</v>
      </c>
      <c r="C11550" s="100" t="s">
        <v>5905</v>
      </c>
      <c r="E11550" s="100" t="s">
        <v>5695</v>
      </c>
      <c r="F11550" s="100"/>
      <c r="I11550" s="100"/>
    </row>
    <row r="11551" spans="1:9" ht="15" customHeight="1" x14ac:dyDescent="0.35">
      <c r="A11551" s="1705">
        <v>74177</v>
      </c>
      <c r="B11551" s="1706">
        <v>1.77</v>
      </c>
      <c r="C11551" s="89" t="s">
        <v>8332</v>
      </c>
      <c r="E11551" s="100" t="s">
        <v>5912</v>
      </c>
      <c r="F11551" s="100"/>
      <c r="I11551" s="100"/>
    </row>
    <row r="11552" spans="1:9" ht="15" customHeight="1" x14ac:dyDescent="0.35">
      <c r="A11552" s="1705">
        <v>74177</v>
      </c>
      <c r="B11552" s="1706">
        <v>1.77</v>
      </c>
      <c r="C11552" s="89" t="s">
        <v>8333</v>
      </c>
      <c r="E11552" s="100" t="s">
        <v>5912</v>
      </c>
      <c r="F11552" s="100"/>
      <c r="I11552" s="100"/>
    </row>
    <row r="11553" spans="1:9" ht="15" customHeight="1" x14ac:dyDescent="0.35">
      <c r="A11553" s="1705">
        <v>74177</v>
      </c>
      <c r="B11553" s="1706">
        <v>1.77</v>
      </c>
      <c r="C11553" s="100" t="s">
        <v>6103</v>
      </c>
      <c r="E11553" s="100" t="s">
        <v>5923</v>
      </c>
      <c r="F11553" s="100"/>
      <c r="I11553" s="100"/>
    </row>
    <row r="11554" spans="1:9" ht="15" customHeight="1" x14ac:dyDescent="0.35">
      <c r="A11554" s="1705">
        <v>74177</v>
      </c>
      <c r="B11554" s="1706">
        <v>1.77</v>
      </c>
      <c r="C11554" s="89" t="s">
        <v>6453</v>
      </c>
      <c r="E11554" s="100" t="s">
        <v>6110</v>
      </c>
      <c r="F11554" s="100"/>
      <c r="I11554" s="100"/>
    </row>
    <row r="11555" spans="1:9" ht="15" customHeight="1" x14ac:dyDescent="0.35">
      <c r="A11555" s="1705">
        <v>74177</v>
      </c>
      <c r="B11555" s="1706">
        <v>1.77</v>
      </c>
      <c r="C11555" s="89" t="s">
        <v>6454</v>
      </c>
      <c r="E11555" s="100" t="s">
        <v>6110</v>
      </c>
      <c r="F11555" s="100"/>
      <c r="I11555" s="100"/>
    </row>
    <row r="11556" spans="1:9" ht="15" customHeight="1" x14ac:dyDescent="0.35">
      <c r="A11556" s="1705">
        <v>74177</v>
      </c>
      <c r="B11556" s="1706">
        <v>1.77</v>
      </c>
      <c r="C11556" s="89" t="s">
        <v>6455</v>
      </c>
      <c r="E11556" s="100" t="s">
        <v>6110</v>
      </c>
      <c r="F11556" s="100"/>
      <c r="I11556" s="100"/>
    </row>
    <row r="11557" spans="1:9" ht="15" customHeight="1" x14ac:dyDescent="0.35">
      <c r="A11557" s="1705">
        <v>74177</v>
      </c>
      <c r="B11557" s="1706">
        <v>1.77</v>
      </c>
      <c r="C11557" s="89" t="s">
        <v>6711</v>
      </c>
      <c r="E11557" s="1705" t="s">
        <v>6556</v>
      </c>
      <c r="F11557" s="100"/>
      <c r="I11557" s="100"/>
    </row>
    <row r="11558" spans="1:9" ht="15" customHeight="1" x14ac:dyDescent="0.35">
      <c r="A11558" s="1705">
        <v>74177</v>
      </c>
      <c r="B11558" s="1706">
        <v>1.77</v>
      </c>
      <c r="C11558" s="89" t="s">
        <v>6712</v>
      </c>
      <c r="E11558" s="1705" t="s">
        <v>6556</v>
      </c>
      <c r="F11558" s="100"/>
      <c r="I11558" s="100"/>
    </row>
    <row r="11559" spans="1:9" ht="15" customHeight="1" x14ac:dyDescent="0.35">
      <c r="A11559" s="1705">
        <v>74177</v>
      </c>
      <c r="B11559" s="1706">
        <v>1.77</v>
      </c>
      <c r="C11559" s="100" t="s">
        <v>6906</v>
      </c>
      <c r="E11559" s="1705" t="s">
        <v>6737</v>
      </c>
    </row>
    <row r="11560" spans="1:9" ht="15" customHeight="1" x14ac:dyDescent="0.35">
      <c r="A11560" s="1705">
        <v>74177</v>
      </c>
      <c r="B11560" s="1706">
        <v>1.77</v>
      </c>
      <c r="C11560" s="100" t="s">
        <v>6907</v>
      </c>
      <c r="E11560" s="1705" t="s">
        <v>6737</v>
      </c>
    </row>
    <row r="11561" spans="1:9" ht="15" customHeight="1" x14ac:dyDescent="0.35">
      <c r="A11561" s="1705">
        <v>74177</v>
      </c>
      <c r="B11561" s="1706">
        <v>1.77</v>
      </c>
      <c r="C11561" s="100" t="s">
        <v>6908</v>
      </c>
      <c r="E11561" s="1705" t="s">
        <v>6737</v>
      </c>
    </row>
    <row r="11562" spans="1:9" ht="15" customHeight="1" x14ac:dyDescent="0.35">
      <c r="A11562" s="1705">
        <v>74177</v>
      </c>
      <c r="B11562" s="1706">
        <v>1.77</v>
      </c>
      <c r="C11562" s="89" t="s">
        <v>7281</v>
      </c>
      <c r="E11562" s="1705" t="s">
        <v>6965</v>
      </c>
    </row>
    <row r="11563" spans="1:9" ht="15" customHeight="1" x14ac:dyDescent="0.35">
      <c r="A11563" s="1738">
        <v>74177</v>
      </c>
      <c r="B11563" s="1739">
        <v>1.77</v>
      </c>
      <c r="C11563" s="100" t="s">
        <v>7282</v>
      </c>
      <c r="E11563" s="1705" t="s">
        <v>6965</v>
      </c>
    </row>
    <row r="11564" spans="1:9" ht="15" customHeight="1" x14ac:dyDescent="0.35">
      <c r="A11564" s="1705">
        <v>74177</v>
      </c>
      <c r="B11564" s="1706">
        <v>1.77</v>
      </c>
      <c r="C11564" s="100" t="s">
        <v>7399</v>
      </c>
      <c r="E11564" s="1705" t="s">
        <v>7410</v>
      </c>
      <c r="F11564" s="100"/>
      <c r="I11564" s="100"/>
    </row>
    <row r="11565" spans="1:9" ht="15" customHeight="1" x14ac:dyDescent="0.35">
      <c r="A11565" s="1705">
        <v>74177</v>
      </c>
      <c r="B11565" s="1706">
        <v>1.77</v>
      </c>
      <c r="C11565" s="100" t="s">
        <v>7895</v>
      </c>
      <c r="E11565" s="1705" t="s">
        <v>7428</v>
      </c>
      <c r="F11565" s="100"/>
      <c r="I11565" s="100"/>
    </row>
    <row r="11566" spans="1:9" ht="15" customHeight="1" x14ac:dyDescent="0.35">
      <c r="A11566" s="1705">
        <v>74177</v>
      </c>
      <c r="B11566" s="1706">
        <v>1.77</v>
      </c>
      <c r="C11566" s="89" t="s">
        <v>6906</v>
      </c>
      <c r="E11566" s="100" t="s">
        <v>8381</v>
      </c>
    </row>
    <row r="11567" spans="1:9" ht="15" customHeight="1" x14ac:dyDescent="0.35">
      <c r="A11567" s="1705">
        <v>74177</v>
      </c>
      <c r="B11567" s="1706">
        <v>1.77</v>
      </c>
      <c r="C11567" s="100" t="s">
        <v>8676</v>
      </c>
      <c r="E11567" s="1705" t="s">
        <v>8655</v>
      </c>
      <c r="F11567" s="100"/>
      <c r="I11567" s="100"/>
    </row>
    <row r="11568" spans="1:9" ht="15" customHeight="1" x14ac:dyDescent="0.35">
      <c r="A11568" s="1705">
        <v>74177</v>
      </c>
      <c r="B11568" s="1706">
        <v>1.77</v>
      </c>
      <c r="C11568" s="100" t="s">
        <v>8677</v>
      </c>
      <c r="E11568" s="1705" t="s">
        <v>8655</v>
      </c>
      <c r="F11568" s="100"/>
      <c r="I11568" s="100"/>
    </row>
    <row r="11569" spans="1:9" ht="15" customHeight="1" x14ac:dyDescent="0.35">
      <c r="A11569" s="1705">
        <v>74177</v>
      </c>
      <c r="B11569" s="1706">
        <v>1.77</v>
      </c>
      <c r="C11569" s="100" t="s">
        <v>8678</v>
      </c>
      <c r="E11569" s="1705" t="s">
        <v>8655</v>
      </c>
      <c r="F11569" s="100"/>
      <c r="I11569" s="100"/>
    </row>
    <row r="11570" spans="1:9" ht="15" customHeight="1" x14ac:dyDescent="0.35">
      <c r="A11570" s="1705">
        <v>74177</v>
      </c>
      <c r="B11570" s="1706">
        <v>1.77</v>
      </c>
      <c r="C11570" s="89" t="s">
        <v>9069</v>
      </c>
      <c r="E11570" s="1705" t="s">
        <v>8689</v>
      </c>
    </row>
    <row r="11571" spans="1:9" ht="15" customHeight="1" x14ac:dyDescent="0.35">
      <c r="A11571" s="1705">
        <v>74177</v>
      </c>
      <c r="B11571" s="1706">
        <v>1.77</v>
      </c>
      <c r="C11571" s="89" t="s">
        <v>9513</v>
      </c>
      <c r="E11571" s="1738" t="s">
        <v>9126</v>
      </c>
      <c r="F11571" s="100"/>
      <c r="I11571" s="100"/>
    </row>
    <row r="11572" spans="1:9" ht="15" customHeight="1" x14ac:dyDescent="0.35">
      <c r="A11572" s="1705">
        <v>74177</v>
      </c>
      <c r="B11572" s="1706">
        <v>1.77</v>
      </c>
      <c r="C11572" s="100" t="s">
        <v>10186</v>
      </c>
      <c r="E11572" s="1705" t="s">
        <v>9583</v>
      </c>
    </row>
    <row r="11573" spans="1:9" ht="15" customHeight="1" x14ac:dyDescent="0.35">
      <c r="A11573" s="1705">
        <v>74177</v>
      </c>
      <c r="B11573" s="1706">
        <v>1.77</v>
      </c>
      <c r="C11573" s="100" t="s">
        <v>10187</v>
      </c>
      <c r="E11573" s="1705" t="s">
        <v>9583</v>
      </c>
      <c r="F11573" s="100"/>
      <c r="I11573" s="100"/>
    </row>
    <row r="11574" spans="1:9" ht="15" customHeight="1" x14ac:dyDescent="0.35">
      <c r="A11574" s="1705">
        <v>74177</v>
      </c>
      <c r="B11574" s="1706">
        <v>1.77</v>
      </c>
      <c r="C11574" s="100" t="s">
        <v>872</v>
      </c>
      <c r="E11574" s="1705" t="s">
        <v>9583</v>
      </c>
      <c r="F11574" s="100"/>
      <c r="I11574" s="100"/>
    </row>
    <row r="11575" spans="1:9" ht="15" customHeight="1" x14ac:dyDescent="0.35">
      <c r="A11575" s="1705">
        <v>74177</v>
      </c>
      <c r="B11575" s="1706">
        <v>1.77</v>
      </c>
      <c r="C11575" s="89" t="s">
        <v>11904</v>
      </c>
      <c r="E11575" s="1705" t="s">
        <v>10273</v>
      </c>
    </row>
    <row r="11576" spans="1:9" ht="15" customHeight="1" x14ac:dyDescent="0.35">
      <c r="A11576" s="1705">
        <v>74177</v>
      </c>
      <c r="B11576" s="1706">
        <v>1.77</v>
      </c>
      <c r="C11576" s="89" t="s">
        <v>11905</v>
      </c>
      <c r="E11576" s="1705" t="s">
        <v>10273</v>
      </c>
    </row>
    <row r="11577" spans="1:9" ht="15" customHeight="1" x14ac:dyDescent="0.35">
      <c r="A11577" s="1705">
        <v>74177</v>
      </c>
      <c r="B11577" s="1706">
        <v>1.77</v>
      </c>
      <c r="C11577" s="89" t="s">
        <v>11906</v>
      </c>
      <c r="E11577" s="1705" t="s">
        <v>10273</v>
      </c>
    </row>
    <row r="11578" spans="1:9" ht="15" customHeight="1" x14ac:dyDescent="0.35">
      <c r="A11578" s="1705">
        <v>74177</v>
      </c>
      <c r="B11578" s="1706">
        <v>1.77</v>
      </c>
      <c r="C11578" s="89" t="s">
        <v>11907</v>
      </c>
      <c r="E11578" s="1705" t="s">
        <v>10273</v>
      </c>
    </row>
    <row r="11579" spans="1:9" ht="15" customHeight="1" x14ac:dyDescent="0.35">
      <c r="A11579" s="1705">
        <v>74177</v>
      </c>
      <c r="B11579" s="1706">
        <v>1.77</v>
      </c>
      <c r="C11579" s="89" t="s">
        <v>11908</v>
      </c>
      <c r="E11579" s="1705" t="s">
        <v>10273</v>
      </c>
    </row>
    <row r="11580" spans="1:9" ht="15" customHeight="1" x14ac:dyDescent="0.35">
      <c r="A11580" s="1705">
        <v>74177</v>
      </c>
      <c r="B11580" s="1706">
        <v>1.77</v>
      </c>
      <c r="C11580" s="89" t="s">
        <v>11909</v>
      </c>
      <c r="E11580" s="1705" t="s">
        <v>10273</v>
      </c>
    </row>
    <row r="11581" spans="1:9" ht="15" customHeight="1" x14ac:dyDescent="0.35">
      <c r="A11581" s="1705">
        <v>74177</v>
      </c>
      <c r="B11581" s="1706">
        <v>1.77</v>
      </c>
      <c r="C11581" s="1705" t="s">
        <v>11910</v>
      </c>
      <c r="E11581" s="1705" t="s">
        <v>10273</v>
      </c>
    </row>
    <row r="11582" spans="1:9" ht="15" customHeight="1" x14ac:dyDescent="0.35">
      <c r="A11582" s="1705">
        <v>74177</v>
      </c>
      <c r="B11582" s="1706">
        <v>1.77</v>
      </c>
      <c r="C11582" s="89" t="s">
        <v>11911</v>
      </c>
      <c r="E11582" s="1705" t="s">
        <v>10273</v>
      </c>
    </row>
    <row r="11583" spans="1:9" ht="15" customHeight="1" x14ac:dyDescent="0.35">
      <c r="A11583" s="1705">
        <v>74177</v>
      </c>
      <c r="B11583" s="1706">
        <v>1.77</v>
      </c>
      <c r="C11583" s="1705" t="s">
        <v>11912</v>
      </c>
      <c r="E11583" s="1705" t="s">
        <v>10273</v>
      </c>
      <c r="F11583" s="100"/>
      <c r="I11583" s="100"/>
    </row>
    <row r="11584" spans="1:9" ht="15" customHeight="1" x14ac:dyDescent="0.35">
      <c r="A11584" s="1705">
        <v>74177</v>
      </c>
      <c r="B11584" s="1706">
        <v>1.77</v>
      </c>
      <c r="C11584" s="89" t="s">
        <v>11913</v>
      </c>
      <c r="E11584" s="1705" t="s">
        <v>10273</v>
      </c>
      <c r="F11584" s="100"/>
      <c r="I11584" s="100"/>
    </row>
    <row r="11585" spans="1:9" ht="15" customHeight="1" x14ac:dyDescent="0.35">
      <c r="A11585" s="1705">
        <v>74177</v>
      </c>
      <c r="B11585" s="1706">
        <v>1.77</v>
      </c>
      <c r="C11585" s="89" t="s">
        <v>11914</v>
      </c>
      <c r="E11585" s="1705" t="s">
        <v>10273</v>
      </c>
      <c r="F11585" s="100"/>
      <c r="I11585" s="100"/>
    </row>
    <row r="11586" spans="1:9" ht="15" customHeight="1" x14ac:dyDescent="0.35">
      <c r="A11586" s="1705">
        <v>74177</v>
      </c>
      <c r="B11586" s="1706">
        <v>1.77</v>
      </c>
      <c r="C11586" s="89" t="s">
        <v>11915</v>
      </c>
      <c r="E11586" s="1705" t="s">
        <v>10273</v>
      </c>
      <c r="F11586" s="100"/>
      <c r="I11586" s="100"/>
    </row>
    <row r="11587" spans="1:9" ht="15" customHeight="1" x14ac:dyDescent="0.35">
      <c r="A11587" s="1705">
        <v>74177</v>
      </c>
      <c r="B11587" s="1706">
        <v>1.77</v>
      </c>
      <c r="C11587" s="89" t="s">
        <v>11915</v>
      </c>
      <c r="E11587" s="1705" t="s">
        <v>10273</v>
      </c>
      <c r="F11587" s="100"/>
      <c r="I11587" s="100"/>
    </row>
    <row r="11588" spans="1:9" ht="15" customHeight="1" x14ac:dyDescent="0.35">
      <c r="A11588" s="1705">
        <v>74177</v>
      </c>
      <c r="B11588" s="1706">
        <v>1.77</v>
      </c>
      <c r="C11588" s="1705" t="s">
        <v>11916</v>
      </c>
      <c r="E11588" s="1705" t="s">
        <v>10273</v>
      </c>
      <c r="F11588" s="100"/>
      <c r="I11588" s="100"/>
    </row>
    <row r="11589" spans="1:9" ht="15" customHeight="1" x14ac:dyDescent="0.35">
      <c r="A11589" s="1705">
        <v>74177</v>
      </c>
      <c r="B11589" s="1706">
        <v>1.77</v>
      </c>
      <c r="C11589" s="89" t="s">
        <v>11917</v>
      </c>
      <c r="E11589" s="1705" t="s">
        <v>10273</v>
      </c>
      <c r="F11589" s="100"/>
      <c r="I11589" s="100"/>
    </row>
    <row r="11590" spans="1:9" ht="15" customHeight="1" x14ac:dyDescent="0.35">
      <c r="A11590" s="1705">
        <v>74177</v>
      </c>
      <c r="B11590" s="1706">
        <v>1.77</v>
      </c>
      <c r="C11590" s="89" t="s">
        <v>11918</v>
      </c>
      <c r="E11590" s="1705" t="s">
        <v>10273</v>
      </c>
      <c r="F11590" s="100"/>
      <c r="I11590" s="100"/>
    </row>
    <row r="11591" spans="1:9" ht="15" customHeight="1" x14ac:dyDescent="0.35">
      <c r="A11591" s="1705">
        <v>74177</v>
      </c>
      <c r="B11591" s="1706">
        <v>1.77</v>
      </c>
      <c r="C11591" s="100" t="s">
        <v>12442</v>
      </c>
      <c r="E11591" s="100" t="s">
        <v>12088</v>
      </c>
      <c r="F11591" s="100"/>
      <c r="I11591" s="100"/>
    </row>
    <row r="11592" spans="1:9" ht="15" customHeight="1" x14ac:dyDescent="0.35">
      <c r="A11592" s="1705">
        <v>74177</v>
      </c>
      <c r="B11592" s="1706">
        <v>1.77</v>
      </c>
      <c r="C11592" s="100" t="s">
        <v>12443</v>
      </c>
      <c r="E11592" s="100" t="s">
        <v>12088</v>
      </c>
      <c r="F11592" s="100"/>
      <c r="I11592" s="100"/>
    </row>
    <row r="11593" spans="1:9" ht="15" customHeight="1" x14ac:dyDescent="0.35">
      <c r="A11593" s="1705">
        <v>74177</v>
      </c>
      <c r="B11593" s="1706">
        <v>1.77</v>
      </c>
      <c r="C11593" s="100" t="s">
        <v>12444</v>
      </c>
      <c r="E11593" s="100" t="s">
        <v>12088</v>
      </c>
      <c r="F11593" s="100"/>
      <c r="I11593" s="100"/>
    </row>
    <row r="11594" spans="1:9" ht="15" customHeight="1" x14ac:dyDescent="0.35">
      <c r="A11594" s="1705">
        <v>74177</v>
      </c>
      <c r="B11594" s="1706">
        <v>1.77</v>
      </c>
      <c r="C11594" s="100" t="s">
        <v>12444</v>
      </c>
      <c r="E11594" s="100" t="s">
        <v>12088</v>
      </c>
      <c r="F11594" s="100"/>
      <c r="I11594" s="100"/>
    </row>
    <row r="11595" spans="1:9" ht="15" customHeight="1" x14ac:dyDescent="0.35">
      <c r="A11595" s="1705">
        <v>74177</v>
      </c>
      <c r="B11595" s="1706">
        <v>1.77</v>
      </c>
      <c r="C11595" s="89" t="s">
        <v>13302</v>
      </c>
      <c r="E11595" s="1705" t="s">
        <v>12542</v>
      </c>
      <c r="F11595" s="100"/>
      <c r="I11595" s="100"/>
    </row>
    <row r="11596" spans="1:9" ht="15" customHeight="1" x14ac:dyDescent="0.35">
      <c r="A11596" s="1705">
        <v>74177</v>
      </c>
      <c r="B11596" s="1706">
        <v>1.77</v>
      </c>
      <c r="C11596" s="89" t="s">
        <v>13303</v>
      </c>
      <c r="E11596" s="1705" t="s">
        <v>12542</v>
      </c>
      <c r="F11596" s="100"/>
      <c r="I11596" s="100"/>
    </row>
    <row r="11597" spans="1:9" ht="15" customHeight="1" x14ac:dyDescent="0.35">
      <c r="A11597" s="1738">
        <v>74177</v>
      </c>
      <c r="B11597" s="1739">
        <v>1.77</v>
      </c>
      <c r="C11597" s="100" t="s">
        <v>13304</v>
      </c>
      <c r="E11597" s="1705" t="s">
        <v>12542</v>
      </c>
      <c r="F11597" s="100"/>
      <c r="I11597" s="100"/>
    </row>
    <row r="11598" spans="1:9" ht="15" customHeight="1" x14ac:dyDescent="0.35">
      <c r="A11598" s="1705">
        <v>74177</v>
      </c>
      <c r="B11598" s="1706">
        <v>1.77</v>
      </c>
      <c r="C11598" s="100" t="s">
        <v>4137</v>
      </c>
      <c r="E11598" s="1705" t="s">
        <v>13383</v>
      </c>
      <c r="F11598" s="100"/>
      <c r="I11598" s="100"/>
    </row>
    <row r="11599" spans="1:9" ht="15" customHeight="1" x14ac:dyDescent="0.35">
      <c r="A11599" s="1705">
        <v>74177</v>
      </c>
      <c r="B11599" s="1706">
        <v>1.77</v>
      </c>
      <c r="C11599" s="1705" t="s">
        <v>13567</v>
      </c>
      <c r="E11599" s="1705" t="s">
        <v>13430</v>
      </c>
      <c r="F11599" s="100"/>
      <c r="I11599" s="100"/>
    </row>
    <row r="11600" spans="1:9" ht="15" customHeight="1" x14ac:dyDescent="0.35">
      <c r="A11600" s="1705">
        <v>74177</v>
      </c>
      <c r="B11600" s="1706">
        <v>1.77</v>
      </c>
      <c r="C11600" s="1705" t="s">
        <v>13568</v>
      </c>
      <c r="E11600" s="1705" t="s">
        <v>13430</v>
      </c>
      <c r="F11600" s="100"/>
      <c r="I11600" s="100"/>
    </row>
    <row r="11601" spans="1:9" ht="15" customHeight="1" x14ac:dyDescent="0.35">
      <c r="A11601" s="1705">
        <v>74177</v>
      </c>
      <c r="B11601" s="1706">
        <v>1.77</v>
      </c>
      <c r="C11601" s="89" t="s">
        <v>13837</v>
      </c>
      <c r="E11601" s="1705" t="s">
        <v>13580</v>
      </c>
      <c r="F11601" s="100"/>
      <c r="I11601" s="100"/>
    </row>
    <row r="11602" spans="1:9" ht="15" customHeight="1" x14ac:dyDescent="0.35">
      <c r="A11602" s="1705">
        <v>74177</v>
      </c>
      <c r="B11602" s="1737">
        <v>1.77</v>
      </c>
      <c r="C11602" s="100" t="s">
        <v>14893</v>
      </c>
      <c r="E11602" s="1705" t="s">
        <v>13580</v>
      </c>
      <c r="F11602" s="100"/>
      <c r="I11602" s="100"/>
    </row>
    <row r="11603" spans="1:9" ht="15" customHeight="1" x14ac:dyDescent="0.35">
      <c r="A11603" s="1705">
        <v>74177</v>
      </c>
      <c r="B11603" s="1706">
        <v>1.77</v>
      </c>
      <c r="C11603" s="89" t="s">
        <v>13838</v>
      </c>
      <c r="E11603" s="1705" t="s">
        <v>13580</v>
      </c>
      <c r="F11603" s="100"/>
      <c r="I11603" s="100"/>
    </row>
    <row r="11604" spans="1:9" ht="15" customHeight="1" x14ac:dyDescent="0.35">
      <c r="A11604" s="1705">
        <v>74178</v>
      </c>
      <c r="B11604" s="1706">
        <v>1.96</v>
      </c>
      <c r="C11604" s="100" t="s">
        <v>171</v>
      </c>
      <c r="E11604" s="1705" t="s">
        <v>39</v>
      </c>
      <c r="F11604" s="100"/>
      <c r="I11604" s="100"/>
    </row>
    <row r="11605" spans="1:9" ht="15" customHeight="1" x14ac:dyDescent="0.35">
      <c r="A11605" s="1705">
        <v>74178</v>
      </c>
      <c r="B11605" s="1706">
        <v>1.96</v>
      </c>
      <c r="C11605" s="100" t="s">
        <v>492</v>
      </c>
      <c r="E11605" s="1705" t="s">
        <v>182</v>
      </c>
      <c r="F11605" s="100"/>
      <c r="I11605" s="100"/>
    </row>
    <row r="11606" spans="1:9" ht="15" customHeight="1" x14ac:dyDescent="0.35">
      <c r="A11606" s="1705">
        <v>74178</v>
      </c>
      <c r="B11606" s="1706">
        <v>1.96</v>
      </c>
      <c r="C11606" s="100" t="s">
        <v>493</v>
      </c>
      <c r="E11606" s="1705" t="s">
        <v>182</v>
      </c>
      <c r="F11606" s="100"/>
      <c r="I11606" s="100"/>
    </row>
    <row r="11607" spans="1:9" ht="15" customHeight="1" x14ac:dyDescent="0.35">
      <c r="A11607" s="1705">
        <v>74178</v>
      </c>
      <c r="B11607" s="1737">
        <v>1.96</v>
      </c>
      <c r="C11607" s="100" t="s">
        <v>765</v>
      </c>
      <c r="E11607" s="1705" t="s">
        <v>532</v>
      </c>
      <c r="F11607" s="100"/>
      <c r="I11607" s="100"/>
    </row>
    <row r="11608" spans="1:9" ht="15" customHeight="1" x14ac:dyDescent="0.35">
      <c r="A11608" s="1705">
        <v>74178</v>
      </c>
      <c r="B11608" s="1737">
        <v>1.96</v>
      </c>
      <c r="C11608" s="100" t="s">
        <v>766</v>
      </c>
      <c r="E11608" s="1705" t="s">
        <v>532</v>
      </c>
      <c r="F11608" s="100"/>
      <c r="I11608" s="100"/>
    </row>
    <row r="11609" spans="1:9" ht="15" customHeight="1" x14ac:dyDescent="0.35">
      <c r="A11609" s="1705">
        <v>74178</v>
      </c>
      <c r="B11609" s="1706">
        <v>1.96</v>
      </c>
      <c r="C11609" s="100" t="s">
        <v>8652</v>
      </c>
      <c r="E11609" s="1705" t="s">
        <v>875</v>
      </c>
      <c r="F11609" s="100"/>
      <c r="I11609" s="100"/>
    </row>
    <row r="11610" spans="1:9" ht="15" customHeight="1" x14ac:dyDescent="0.35">
      <c r="A11610" s="1705">
        <v>74178</v>
      </c>
      <c r="B11610" s="1706">
        <v>1.96</v>
      </c>
      <c r="C11610" s="89" t="s">
        <v>14076</v>
      </c>
      <c r="E11610" s="100" t="s">
        <v>875</v>
      </c>
      <c r="F11610" s="100"/>
      <c r="I11610" s="100"/>
    </row>
    <row r="11611" spans="1:9" ht="15" customHeight="1" x14ac:dyDescent="0.35">
      <c r="A11611" s="1705">
        <v>74178</v>
      </c>
      <c r="B11611" s="1706">
        <v>1.96</v>
      </c>
      <c r="C11611" s="100" t="s">
        <v>1220</v>
      </c>
      <c r="E11611" s="1705" t="s">
        <v>879</v>
      </c>
      <c r="F11611" s="100"/>
      <c r="I11611" s="100"/>
    </row>
    <row r="11612" spans="1:9" ht="15" customHeight="1" x14ac:dyDescent="0.35">
      <c r="A11612" s="1705">
        <v>74178</v>
      </c>
      <c r="B11612" s="1706">
        <v>1.96</v>
      </c>
      <c r="C11612" s="100" t="s">
        <v>1428</v>
      </c>
      <c r="E11612" s="1705" t="s">
        <v>1280</v>
      </c>
      <c r="F11612" s="100"/>
      <c r="I11612" s="100"/>
    </row>
    <row r="11613" spans="1:9" ht="15" customHeight="1" x14ac:dyDescent="0.35">
      <c r="A11613" s="1740">
        <v>74178</v>
      </c>
      <c r="B11613" s="1706">
        <v>1.96</v>
      </c>
      <c r="C11613" s="1742" t="s">
        <v>1580</v>
      </c>
      <c r="E11613" s="1705" t="s">
        <v>1433</v>
      </c>
      <c r="F11613" s="100"/>
      <c r="I11613" s="100"/>
    </row>
    <row r="11614" spans="1:9" ht="15" customHeight="1" x14ac:dyDescent="0.35">
      <c r="A11614" s="1705">
        <v>74178</v>
      </c>
      <c r="B11614" s="1706">
        <v>1.96</v>
      </c>
      <c r="C11614" s="1705" t="s">
        <v>1581</v>
      </c>
      <c r="E11614" s="1705" t="s">
        <v>1433</v>
      </c>
      <c r="F11614" s="100"/>
      <c r="I11614" s="100"/>
    </row>
    <row r="11615" spans="1:9" ht="15" customHeight="1" x14ac:dyDescent="0.35">
      <c r="A11615" s="1740">
        <v>74178</v>
      </c>
      <c r="B11615" s="1706">
        <v>1.96</v>
      </c>
      <c r="C11615" s="1742" t="s">
        <v>1582</v>
      </c>
      <c r="E11615" s="1705" t="s">
        <v>1433</v>
      </c>
      <c r="F11615" s="100"/>
      <c r="I11615" s="100"/>
    </row>
    <row r="11616" spans="1:9" ht="15" customHeight="1" x14ac:dyDescent="0.35">
      <c r="A11616" s="1740">
        <v>74178</v>
      </c>
      <c r="B11616" s="1706">
        <v>1.96</v>
      </c>
      <c r="C11616" s="1742" t="s">
        <v>1583</v>
      </c>
      <c r="E11616" s="1705" t="s">
        <v>1433</v>
      </c>
      <c r="F11616" s="100"/>
      <c r="I11616" s="100"/>
    </row>
    <row r="11617" spans="1:9" ht="15" customHeight="1" x14ac:dyDescent="0.35">
      <c r="A11617" s="1705">
        <v>74178</v>
      </c>
      <c r="B11617" s="1706">
        <v>1.96</v>
      </c>
      <c r="C11617" s="1705" t="s">
        <v>1584</v>
      </c>
      <c r="E11617" s="1705" t="s">
        <v>1433</v>
      </c>
      <c r="F11617" s="100"/>
      <c r="I11617" s="100"/>
    </row>
    <row r="11618" spans="1:9" ht="15" customHeight="1" x14ac:dyDescent="0.35">
      <c r="A11618" s="1705">
        <v>74178</v>
      </c>
      <c r="B11618" s="1706">
        <v>1.96</v>
      </c>
      <c r="C11618" s="1705" t="s">
        <v>1585</v>
      </c>
      <c r="E11618" s="1705" t="s">
        <v>1433</v>
      </c>
      <c r="F11618" s="100"/>
      <c r="I11618" s="100"/>
    </row>
    <row r="11619" spans="1:9" ht="15" customHeight="1" x14ac:dyDescent="0.35">
      <c r="A11619" s="1705">
        <v>74178</v>
      </c>
      <c r="B11619" s="1706">
        <v>1.96</v>
      </c>
      <c r="C11619" s="1705" t="s">
        <v>1586</v>
      </c>
      <c r="E11619" s="1705" t="s">
        <v>1433</v>
      </c>
      <c r="F11619" s="100"/>
      <c r="I11619" s="100"/>
    </row>
    <row r="11620" spans="1:9" ht="15" customHeight="1" x14ac:dyDescent="0.35">
      <c r="A11620" s="1740">
        <v>74178</v>
      </c>
      <c r="B11620" s="1706">
        <v>1.96</v>
      </c>
      <c r="C11620" s="1742" t="s">
        <v>14871</v>
      </c>
      <c r="E11620" s="1705" t="s">
        <v>1433</v>
      </c>
      <c r="F11620" s="100"/>
      <c r="I11620" s="100"/>
    </row>
    <row r="11621" spans="1:9" ht="15" customHeight="1" x14ac:dyDescent="0.35">
      <c r="A11621" s="1705">
        <v>74178</v>
      </c>
      <c r="B11621" s="1706">
        <v>1.96</v>
      </c>
      <c r="C11621" s="1705" t="s">
        <v>1587</v>
      </c>
      <c r="E11621" s="1705" t="s">
        <v>1433</v>
      </c>
      <c r="F11621" s="100"/>
      <c r="I11621" s="100"/>
    </row>
    <row r="11622" spans="1:9" ht="15" customHeight="1" x14ac:dyDescent="0.35">
      <c r="A11622" s="1705">
        <v>74178</v>
      </c>
      <c r="B11622" s="1706">
        <v>1.96</v>
      </c>
      <c r="C11622" s="1705" t="s">
        <v>1588</v>
      </c>
      <c r="E11622" s="1705" t="s">
        <v>1433</v>
      </c>
      <c r="F11622" s="100"/>
      <c r="I11622" s="100"/>
    </row>
    <row r="11623" spans="1:9" ht="15" customHeight="1" x14ac:dyDescent="0.35">
      <c r="A11623" s="1740">
        <v>74178</v>
      </c>
      <c r="B11623" s="1706">
        <v>1.96</v>
      </c>
      <c r="C11623" s="1742" t="s">
        <v>1589</v>
      </c>
      <c r="E11623" s="1705" t="s">
        <v>1433</v>
      </c>
    </row>
    <row r="11624" spans="1:9" ht="15" customHeight="1" x14ac:dyDescent="0.35">
      <c r="A11624" s="1705">
        <v>74178</v>
      </c>
      <c r="B11624" s="1706">
        <v>1.96</v>
      </c>
      <c r="C11624" s="89" t="s">
        <v>2166</v>
      </c>
      <c r="E11624" s="1705" t="s">
        <v>1755</v>
      </c>
      <c r="F11624" s="100"/>
      <c r="I11624" s="100"/>
    </row>
    <row r="11625" spans="1:9" ht="15" customHeight="1" x14ac:dyDescent="0.35">
      <c r="A11625" s="1705">
        <v>74178</v>
      </c>
      <c r="B11625" s="1706">
        <v>1.96</v>
      </c>
      <c r="C11625" s="89" t="s">
        <v>2167</v>
      </c>
      <c r="E11625" s="1705" t="s">
        <v>1755</v>
      </c>
      <c r="F11625" s="100"/>
      <c r="I11625" s="100"/>
    </row>
    <row r="11626" spans="1:9" ht="15" customHeight="1" x14ac:dyDescent="0.35">
      <c r="A11626" s="1705">
        <v>74178</v>
      </c>
      <c r="B11626" s="1706">
        <v>1.96</v>
      </c>
      <c r="C11626" s="100" t="s">
        <v>2617</v>
      </c>
      <c r="E11626" s="1705" t="s">
        <v>2237</v>
      </c>
      <c r="F11626" s="100"/>
      <c r="I11626" s="100"/>
    </row>
    <row r="11627" spans="1:9" ht="15" customHeight="1" x14ac:dyDescent="0.35">
      <c r="A11627" s="1705">
        <v>74178</v>
      </c>
      <c r="B11627" s="1706">
        <v>1.96</v>
      </c>
      <c r="C11627" s="100" t="s">
        <v>3656</v>
      </c>
      <c r="E11627" s="1705" t="s">
        <v>2994</v>
      </c>
      <c r="F11627" s="100"/>
      <c r="I11627" s="100"/>
    </row>
    <row r="11628" spans="1:9" ht="15" customHeight="1" x14ac:dyDescent="0.35">
      <c r="A11628" s="1705">
        <v>74178</v>
      </c>
      <c r="B11628" s="1706">
        <v>1.96</v>
      </c>
      <c r="C11628" s="100" t="s">
        <v>3657</v>
      </c>
      <c r="E11628" s="1705" t="s">
        <v>2994</v>
      </c>
      <c r="F11628" s="100"/>
      <c r="I11628" s="100"/>
    </row>
    <row r="11629" spans="1:9" ht="15" customHeight="1" x14ac:dyDescent="0.35">
      <c r="A11629" s="1705">
        <v>74178</v>
      </c>
      <c r="B11629" s="1706">
        <v>1.96</v>
      </c>
      <c r="C11629" s="100" t="s">
        <v>3658</v>
      </c>
      <c r="E11629" s="1705" t="s">
        <v>2994</v>
      </c>
      <c r="F11629" s="100"/>
      <c r="I11629" s="100"/>
    </row>
    <row r="11630" spans="1:9" ht="15" customHeight="1" x14ac:dyDescent="0.35">
      <c r="A11630" s="1705">
        <v>74178</v>
      </c>
      <c r="B11630" s="1706">
        <v>1.96</v>
      </c>
      <c r="C11630" s="89" t="s">
        <v>4260</v>
      </c>
      <c r="E11630" s="100" t="s">
        <v>4174</v>
      </c>
      <c r="F11630" s="100"/>
      <c r="I11630" s="100"/>
    </row>
    <row r="11631" spans="1:9" ht="15" customHeight="1" x14ac:dyDescent="0.35">
      <c r="A11631" s="1705">
        <v>74178</v>
      </c>
      <c r="B11631" s="1706">
        <v>1.96</v>
      </c>
      <c r="C11631" s="89" t="s">
        <v>4564</v>
      </c>
      <c r="E11631" s="1705" t="s">
        <v>4266</v>
      </c>
      <c r="F11631" s="100"/>
      <c r="I11631" s="100"/>
    </row>
    <row r="11632" spans="1:9" ht="15" customHeight="1" x14ac:dyDescent="0.35">
      <c r="A11632" s="1705">
        <v>74178</v>
      </c>
      <c r="B11632" s="1706">
        <v>1.96</v>
      </c>
      <c r="C11632" s="100" t="s">
        <v>4924</v>
      </c>
      <c r="E11632" s="100" t="s">
        <v>4609</v>
      </c>
      <c r="F11632" s="100"/>
      <c r="I11632" s="100"/>
    </row>
    <row r="11633" spans="1:9" ht="15" customHeight="1" x14ac:dyDescent="0.35">
      <c r="A11633" s="1705">
        <v>74178</v>
      </c>
      <c r="B11633" s="1706">
        <v>1.96</v>
      </c>
      <c r="C11633" s="100" t="s">
        <v>4925</v>
      </c>
      <c r="E11633" s="100" t="s">
        <v>4609</v>
      </c>
      <c r="F11633" s="100"/>
      <c r="I11633" s="100"/>
    </row>
    <row r="11634" spans="1:9" ht="15" customHeight="1" x14ac:dyDescent="0.35">
      <c r="A11634" s="1705">
        <v>74178</v>
      </c>
      <c r="B11634" s="1706">
        <v>1.96</v>
      </c>
      <c r="C11634" s="89" t="s">
        <v>1220</v>
      </c>
      <c r="E11634" s="100" t="s">
        <v>5155</v>
      </c>
      <c r="F11634" s="100"/>
      <c r="I11634" s="100"/>
    </row>
    <row r="11635" spans="1:9" ht="15" customHeight="1" x14ac:dyDescent="0.35">
      <c r="A11635" s="1705">
        <v>74178</v>
      </c>
      <c r="B11635" s="1706">
        <v>1.96</v>
      </c>
      <c r="C11635" s="100" t="s">
        <v>5684</v>
      </c>
      <c r="E11635" s="100" t="s">
        <v>5452</v>
      </c>
      <c r="F11635" s="100"/>
      <c r="I11635" s="100"/>
    </row>
    <row r="11636" spans="1:9" ht="15" customHeight="1" x14ac:dyDescent="0.35">
      <c r="A11636" s="1705">
        <v>74178</v>
      </c>
      <c r="B11636" s="1706">
        <v>1.96</v>
      </c>
      <c r="C11636" s="100" t="s">
        <v>5685</v>
      </c>
      <c r="E11636" s="100" t="s">
        <v>5452</v>
      </c>
      <c r="F11636" s="100"/>
      <c r="I11636" s="100"/>
    </row>
    <row r="11637" spans="1:9" ht="15" customHeight="1" x14ac:dyDescent="0.35">
      <c r="A11637" s="1705">
        <v>74178</v>
      </c>
      <c r="B11637" s="1706">
        <v>1.96</v>
      </c>
      <c r="C11637" s="100" t="s">
        <v>5906</v>
      </c>
      <c r="E11637" s="100" t="s">
        <v>5695</v>
      </c>
      <c r="F11637" s="100"/>
      <c r="I11637" s="100"/>
    </row>
    <row r="11638" spans="1:9" ht="15" customHeight="1" x14ac:dyDescent="0.35">
      <c r="A11638" s="1705">
        <v>74178</v>
      </c>
      <c r="B11638" s="1706">
        <v>1.96</v>
      </c>
      <c r="C11638" s="100" t="s">
        <v>8334</v>
      </c>
      <c r="E11638" s="100" t="s">
        <v>5912</v>
      </c>
      <c r="F11638" s="100"/>
      <c r="I11638" s="100"/>
    </row>
    <row r="11639" spans="1:9" ht="15" customHeight="1" x14ac:dyDescent="0.35">
      <c r="A11639" s="1705">
        <v>74178</v>
      </c>
      <c r="B11639" s="1706">
        <v>1.96</v>
      </c>
      <c r="C11639" s="100" t="s">
        <v>8335</v>
      </c>
      <c r="E11639" s="100" t="s">
        <v>5912</v>
      </c>
      <c r="F11639" s="100"/>
      <c r="I11639" s="100"/>
    </row>
    <row r="11640" spans="1:9" ht="15" customHeight="1" x14ac:dyDescent="0.35">
      <c r="A11640" s="1705">
        <v>74178</v>
      </c>
      <c r="B11640" s="1706">
        <v>1.96</v>
      </c>
      <c r="C11640" s="89" t="s">
        <v>8336</v>
      </c>
      <c r="E11640" s="100" t="s">
        <v>5912</v>
      </c>
      <c r="F11640" s="100"/>
      <c r="I11640" s="100"/>
    </row>
    <row r="11641" spans="1:9" ht="15" customHeight="1" x14ac:dyDescent="0.35">
      <c r="A11641" s="1705">
        <v>74178</v>
      </c>
      <c r="B11641" s="1706">
        <v>1.96</v>
      </c>
      <c r="C11641" s="89" t="s">
        <v>8337</v>
      </c>
      <c r="E11641" s="100" t="s">
        <v>5912</v>
      </c>
      <c r="F11641" s="100"/>
      <c r="I11641" s="100"/>
    </row>
    <row r="11642" spans="1:9" ht="15" customHeight="1" x14ac:dyDescent="0.35">
      <c r="A11642" s="1705">
        <v>74178</v>
      </c>
      <c r="B11642" s="1706">
        <v>1.96</v>
      </c>
      <c r="C11642" s="100" t="s">
        <v>8338</v>
      </c>
      <c r="E11642" s="100" t="s">
        <v>5912</v>
      </c>
      <c r="F11642" s="100"/>
      <c r="I11642" s="100"/>
    </row>
    <row r="11643" spans="1:9" ht="15" customHeight="1" x14ac:dyDescent="0.35">
      <c r="A11643" s="1705">
        <v>74178</v>
      </c>
      <c r="B11643" s="1706">
        <v>1.96</v>
      </c>
      <c r="C11643" s="100" t="s">
        <v>8339</v>
      </c>
      <c r="E11643" s="100" t="s">
        <v>5912</v>
      </c>
      <c r="F11643" s="100"/>
      <c r="I11643" s="100"/>
    </row>
    <row r="11644" spans="1:9" ht="15" customHeight="1" x14ac:dyDescent="0.35">
      <c r="A11644" s="1705">
        <v>74178</v>
      </c>
      <c r="B11644" s="1706">
        <v>1.96</v>
      </c>
      <c r="C11644" s="89" t="s">
        <v>8304</v>
      </c>
      <c r="E11644" s="100" t="s">
        <v>5912</v>
      </c>
      <c r="F11644" s="100"/>
      <c r="I11644" s="100"/>
    </row>
    <row r="11645" spans="1:9" ht="15" customHeight="1" x14ac:dyDescent="0.35">
      <c r="A11645" s="1705">
        <v>74178</v>
      </c>
      <c r="B11645" s="1706">
        <v>1.96</v>
      </c>
      <c r="C11645" s="100" t="s">
        <v>6107</v>
      </c>
      <c r="E11645" s="100" t="s">
        <v>5923</v>
      </c>
      <c r="F11645" s="100"/>
      <c r="I11645" s="100"/>
    </row>
    <row r="11646" spans="1:9" ht="15" customHeight="1" x14ac:dyDescent="0.35">
      <c r="A11646" s="1705">
        <v>74178</v>
      </c>
      <c r="B11646" s="1706">
        <v>1.96</v>
      </c>
      <c r="C11646" s="89" t="s">
        <v>6456</v>
      </c>
      <c r="E11646" s="100" t="s">
        <v>6110</v>
      </c>
      <c r="F11646" s="100"/>
      <c r="I11646" s="100"/>
    </row>
    <row r="11647" spans="1:9" ht="15" customHeight="1" x14ac:dyDescent="0.35">
      <c r="A11647" s="1705">
        <v>74178</v>
      </c>
      <c r="B11647" s="1706">
        <v>1.96</v>
      </c>
      <c r="C11647" s="100" t="s">
        <v>6457</v>
      </c>
      <c r="E11647" s="100" t="s">
        <v>6110</v>
      </c>
      <c r="F11647" s="100"/>
      <c r="I11647" s="100"/>
    </row>
    <row r="11648" spans="1:9" ht="15" customHeight="1" x14ac:dyDescent="0.35">
      <c r="A11648" s="1705">
        <v>74178</v>
      </c>
      <c r="B11648" s="1706">
        <v>1.96</v>
      </c>
      <c r="C11648" s="89" t="s">
        <v>6716</v>
      </c>
      <c r="E11648" s="1705" t="s">
        <v>6556</v>
      </c>
    </row>
    <row r="11649" spans="1:9" ht="15" customHeight="1" x14ac:dyDescent="0.35">
      <c r="A11649" s="1705">
        <v>74178</v>
      </c>
      <c r="B11649" s="1706">
        <v>1.96</v>
      </c>
      <c r="C11649" s="100" t="s">
        <v>6911</v>
      </c>
      <c r="E11649" s="1705" t="s">
        <v>6737</v>
      </c>
      <c r="F11649" s="100"/>
      <c r="I11649" s="100"/>
    </row>
    <row r="11650" spans="1:9" ht="15" customHeight="1" x14ac:dyDescent="0.35">
      <c r="A11650" s="1705">
        <v>74178</v>
      </c>
      <c r="B11650" s="1706">
        <v>1.96</v>
      </c>
      <c r="C11650" s="100" t="s">
        <v>4606</v>
      </c>
      <c r="E11650" s="100" t="s">
        <v>6965</v>
      </c>
      <c r="F11650" s="100"/>
      <c r="I11650" s="100"/>
    </row>
    <row r="11651" spans="1:9" ht="15" customHeight="1" x14ac:dyDescent="0.35">
      <c r="A11651" s="1738">
        <v>74178</v>
      </c>
      <c r="B11651" s="1739">
        <v>1.96</v>
      </c>
      <c r="C11651" s="100" t="s">
        <v>7286</v>
      </c>
      <c r="E11651" s="1705" t="s">
        <v>6965</v>
      </c>
      <c r="F11651" s="100"/>
      <c r="I11651" s="100"/>
    </row>
    <row r="11652" spans="1:9" ht="15" customHeight="1" x14ac:dyDescent="0.35">
      <c r="A11652" s="1705">
        <v>74178</v>
      </c>
      <c r="B11652" s="1706">
        <v>1.96</v>
      </c>
      <c r="C11652" s="89" t="s">
        <v>7287</v>
      </c>
      <c r="E11652" s="1705" t="s">
        <v>6965</v>
      </c>
    </row>
    <row r="11653" spans="1:9" ht="15" customHeight="1" x14ac:dyDescent="0.35">
      <c r="A11653" s="1705">
        <v>74178</v>
      </c>
      <c r="B11653" s="1706">
        <v>1.96</v>
      </c>
      <c r="C11653" s="100" t="s">
        <v>7288</v>
      </c>
      <c r="E11653" s="1705" t="s">
        <v>6965</v>
      </c>
      <c r="F11653" s="100"/>
      <c r="I11653" s="100"/>
    </row>
    <row r="11654" spans="1:9" ht="15" customHeight="1" x14ac:dyDescent="0.35">
      <c r="A11654" s="1705">
        <v>74178</v>
      </c>
      <c r="B11654" s="1706">
        <v>1.96</v>
      </c>
      <c r="C11654" s="100" t="s">
        <v>7910</v>
      </c>
      <c r="E11654" s="1705" t="s">
        <v>7428</v>
      </c>
      <c r="F11654" s="100"/>
      <c r="I11654" s="100"/>
    </row>
    <row r="11655" spans="1:9" ht="15" customHeight="1" x14ac:dyDescent="0.35">
      <c r="A11655" s="1705">
        <v>74178</v>
      </c>
      <c r="B11655" s="1706">
        <v>1.96</v>
      </c>
      <c r="C11655" s="100" t="s">
        <v>7911</v>
      </c>
      <c r="E11655" s="1705" t="s">
        <v>7428</v>
      </c>
      <c r="F11655" s="100"/>
      <c r="I11655" s="100"/>
    </row>
    <row r="11656" spans="1:9" ht="15" customHeight="1" x14ac:dyDescent="0.35">
      <c r="A11656" s="1705">
        <v>74178</v>
      </c>
      <c r="B11656" s="1706">
        <v>1.96</v>
      </c>
      <c r="C11656" s="100" t="s">
        <v>7912</v>
      </c>
      <c r="E11656" s="1705" t="s">
        <v>7428</v>
      </c>
    </row>
    <row r="11657" spans="1:9" ht="15" customHeight="1" x14ac:dyDescent="0.35">
      <c r="A11657" s="1705">
        <v>74178</v>
      </c>
      <c r="B11657" s="1706">
        <v>1.96</v>
      </c>
      <c r="C11657" s="100" t="s">
        <v>7975</v>
      </c>
      <c r="E11657" s="100" t="s">
        <v>7967</v>
      </c>
    </row>
    <row r="11658" spans="1:9" ht="15" customHeight="1" x14ac:dyDescent="0.35">
      <c r="A11658" s="1705">
        <v>74178</v>
      </c>
      <c r="B11658" s="1706">
        <v>1.96</v>
      </c>
      <c r="C11658" s="100" t="s">
        <v>7976</v>
      </c>
      <c r="E11658" s="100" t="s">
        <v>7967</v>
      </c>
      <c r="F11658" s="100"/>
      <c r="I11658" s="100"/>
    </row>
    <row r="11659" spans="1:9" ht="15" customHeight="1" x14ac:dyDescent="0.35">
      <c r="A11659" s="1705">
        <v>74178</v>
      </c>
      <c r="B11659" s="1706">
        <v>1.96</v>
      </c>
      <c r="C11659" s="100" t="s">
        <v>8071</v>
      </c>
      <c r="E11659" s="100" t="s">
        <v>7979</v>
      </c>
      <c r="F11659" s="100"/>
      <c r="I11659" s="100"/>
    </row>
    <row r="11660" spans="1:9" ht="15" customHeight="1" x14ac:dyDescent="0.35">
      <c r="A11660" s="1705">
        <v>74178</v>
      </c>
      <c r="B11660" s="1706">
        <v>1.96</v>
      </c>
      <c r="C11660" s="89" t="s">
        <v>8493</v>
      </c>
      <c r="E11660" s="100" t="s">
        <v>8381</v>
      </c>
      <c r="F11660" s="100"/>
      <c r="I11660" s="100"/>
    </row>
    <row r="11661" spans="1:9" ht="15" customHeight="1" x14ac:dyDescent="0.35">
      <c r="A11661" s="1705">
        <v>74178</v>
      </c>
      <c r="B11661" s="1706">
        <v>1.96</v>
      </c>
      <c r="C11661" s="100" t="s">
        <v>8679</v>
      </c>
      <c r="E11661" s="1705" t="s">
        <v>8655</v>
      </c>
      <c r="F11661" s="100"/>
      <c r="I11661" s="100"/>
    </row>
    <row r="11662" spans="1:9" ht="15" customHeight="1" x14ac:dyDescent="0.35">
      <c r="A11662" s="1705">
        <v>74178</v>
      </c>
      <c r="B11662" s="1706">
        <v>1.96</v>
      </c>
      <c r="C11662" s="100" t="s">
        <v>8680</v>
      </c>
      <c r="E11662" s="1705" t="s">
        <v>8655</v>
      </c>
      <c r="F11662" s="100"/>
      <c r="I11662" s="100"/>
    </row>
    <row r="11663" spans="1:9" ht="15" customHeight="1" x14ac:dyDescent="0.35">
      <c r="A11663" s="1705">
        <v>74178</v>
      </c>
      <c r="B11663" s="1706">
        <v>1.96</v>
      </c>
      <c r="C11663" s="100" t="s">
        <v>8681</v>
      </c>
      <c r="E11663" s="1705" t="s">
        <v>8655</v>
      </c>
      <c r="F11663" s="100"/>
      <c r="I11663" s="100"/>
    </row>
    <row r="11664" spans="1:9" ht="15" customHeight="1" x14ac:dyDescent="0.35">
      <c r="A11664" s="1705">
        <v>74178</v>
      </c>
      <c r="B11664" s="1706">
        <v>1.96</v>
      </c>
      <c r="C11664" s="89" t="s">
        <v>9072</v>
      </c>
      <c r="E11664" s="1705" t="s">
        <v>8689</v>
      </c>
      <c r="F11664" s="100"/>
      <c r="I11664" s="100"/>
    </row>
    <row r="11665" spans="1:9" ht="15" customHeight="1" x14ac:dyDescent="0.35">
      <c r="A11665" s="1705">
        <v>74178</v>
      </c>
      <c r="B11665" s="1706">
        <v>1.96</v>
      </c>
      <c r="C11665" s="100" t="s">
        <v>10192</v>
      </c>
      <c r="E11665" s="1705" t="s">
        <v>9583</v>
      </c>
      <c r="F11665" s="100"/>
      <c r="I11665" s="100"/>
    </row>
    <row r="11666" spans="1:9" ht="15" customHeight="1" x14ac:dyDescent="0.35">
      <c r="A11666" s="1705">
        <v>74178</v>
      </c>
      <c r="B11666" s="1706">
        <v>1.96</v>
      </c>
      <c r="C11666" s="100" t="s">
        <v>1220</v>
      </c>
      <c r="E11666" s="1705" t="s">
        <v>9583</v>
      </c>
      <c r="F11666" s="100"/>
      <c r="I11666" s="100"/>
    </row>
    <row r="11667" spans="1:9" ht="15" customHeight="1" x14ac:dyDescent="0.35">
      <c r="A11667" s="1705">
        <v>74178</v>
      </c>
      <c r="B11667" s="1706">
        <v>1.96</v>
      </c>
      <c r="C11667" s="89" t="s">
        <v>11920</v>
      </c>
      <c r="E11667" s="1705" t="s">
        <v>10273</v>
      </c>
      <c r="F11667" s="100"/>
      <c r="I11667" s="100"/>
    </row>
    <row r="11668" spans="1:9" ht="15" customHeight="1" x14ac:dyDescent="0.35">
      <c r="A11668" s="1705">
        <v>74178</v>
      </c>
      <c r="B11668" s="1706">
        <v>1.96</v>
      </c>
      <c r="C11668" s="89" t="s">
        <v>11921</v>
      </c>
      <c r="E11668" s="1705" t="s">
        <v>10273</v>
      </c>
      <c r="F11668" s="100"/>
      <c r="I11668" s="100"/>
    </row>
    <row r="11669" spans="1:9" ht="15" customHeight="1" x14ac:dyDescent="0.35">
      <c r="A11669" s="1705">
        <v>74178</v>
      </c>
      <c r="B11669" s="1706">
        <v>1.96</v>
      </c>
      <c r="C11669" s="89" t="s">
        <v>11922</v>
      </c>
      <c r="E11669" s="1705" t="s">
        <v>10273</v>
      </c>
      <c r="F11669" s="100"/>
      <c r="I11669" s="100"/>
    </row>
    <row r="11670" spans="1:9" ht="15" customHeight="1" x14ac:dyDescent="0.35">
      <c r="A11670" s="1705">
        <v>74178</v>
      </c>
      <c r="B11670" s="1706">
        <v>1.96</v>
      </c>
      <c r="C11670" s="89" t="s">
        <v>11923</v>
      </c>
      <c r="E11670" s="1705" t="s">
        <v>10273</v>
      </c>
      <c r="F11670" s="100"/>
      <c r="I11670" s="100"/>
    </row>
    <row r="11671" spans="1:9" ht="15" customHeight="1" x14ac:dyDescent="0.35">
      <c r="A11671" s="1705">
        <v>74178</v>
      </c>
      <c r="B11671" s="1706">
        <v>1.96</v>
      </c>
      <c r="C11671" s="89" t="s">
        <v>11924</v>
      </c>
      <c r="E11671" s="1705" t="s">
        <v>10273</v>
      </c>
      <c r="F11671" s="100"/>
      <c r="I11671" s="100"/>
    </row>
    <row r="11672" spans="1:9" ht="15" customHeight="1" x14ac:dyDescent="0.35">
      <c r="A11672" s="1705">
        <v>74178</v>
      </c>
      <c r="B11672" s="1706">
        <v>1.96</v>
      </c>
      <c r="C11672" s="89" t="s">
        <v>11925</v>
      </c>
      <c r="E11672" s="1705" t="s">
        <v>10273</v>
      </c>
      <c r="F11672" s="100"/>
      <c r="I11672" s="100"/>
    </row>
    <row r="11673" spans="1:9" ht="15" customHeight="1" x14ac:dyDescent="0.35">
      <c r="A11673" s="1705">
        <v>74178</v>
      </c>
      <c r="B11673" s="1706">
        <v>1.96</v>
      </c>
      <c r="C11673" s="89" t="s">
        <v>11926</v>
      </c>
      <c r="E11673" s="1705" t="s">
        <v>10273</v>
      </c>
      <c r="F11673" s="100"/>
      <c r="I11673" s="100"/>
    </row>
    <row r="11674" spans="1:9" ht="15" customHeight="1" x14ac:dyDescent="0.35">
      <c r="A11674" s="1705">
        <v>74178</v>
      </c>
      <c r="B11674" s="1706">
        <v>1.96</v>
      </c>
      <c r="C11674" s="89" t="s">
        <v>11927</v>
      </c>
      <c r="E11674" s="1705" t="s">
        <v>10273</v>
      </c>
      <c r="F11674" s="100"/>
      <c r="I11674" s="100"/>
    </row>
    <row r="11675" spans="1:9" ht="15" customHeight="1" x14ac:dyDescent="0.35">
      <c r="A11675" s="1705">
        <v>74178</v>
      </c>
      <c r="B11675" s="1706">
        <v>1.96</v>
      </c>
      <c r="C11675" s="89" t="s">
        <v>11928</v>
      </c>
      <c r="E11675" s="1705" t="s">
        <v>10273</v>
      </c>
      <c r="F11675" s="100"/>
      <c r="I11675" s="100"/>
    </row>
    <row r="11676" spans="1:9" ht="15" customHeight="1" x14ac:dyDescent="0.35">
      <c r="A11676" s="1705">
        <v>74178</v>
      </c>
      <c r="B11676" s="1706">
        <v>1.96</v>
      </c>
      <c r="C11676" s="1705" t="s">
        <v>11929</v>
      </c>
      <c r="E11676" s="1705" t="s">
        <v>10273</v>
      </c>
      <c r="F11676" s="100"/>
      <c r="I11676" s="100"/>
    </row>
    <row r="11677" spans="1:9" ht="15" customHeight="1" x14ac:dyDescent="0.35">
      <c r="A11677" s="1705">
        <v>74178</v>
      </c>
      <c r="B11677" s="1706">
        <v>1.96</v>
      </c>
      <c r="C11677" s="89" t="s">
        <v>7408</v>
      </c>
      <c r="E11677" s="100" t="s">
        <v>10273</v>
      </c>
      <c r="F11677" s="100"/>
      <c r="I11677" s="100"/>
    </row>
    <row r="11678" spans="1:9" ht="15" customHeight="1" x14ac:dyDescent="0.35">
      <c r="A11678" s="1705">
        <v>74178</v>
      </c>
      <c r="B11678" s="1706">
        <v>1.96</v>
      </c>
      <c r="C11678" s="89" t="s">
        <v>11930</v>
      </c>
      <c r="E11678" s="1705" t="s">
        <v>10273</v>
      </c>
      <c r="F11678" s="100"/>
      <c r="I11678" s="100"/>
    </row>
    <row r="11679" spans="1:9" ht="15" customHeight="1" x14ac:dyDescent="0.35">
      <c r="A11679" s="1705">
        <v>74178</v>
      </c>
      <c r="B11679" s="1706">
        <v>1.96</v>
      </c>
      <c r="C11679" s="89" t="s">
        <v>11931</v>
      </c>
      <c r="E11679" s="1705" t="s">
        <v>10273</v>
      </c>
      <c r="F11679" s="100"/>
      <c r="I11679" s="100"/>
    </row>
    <row r="11680" spans="1:9" ht="15" customHeight="1" x14ac:dyDescent="0.35">
      <c r="A11680" s="1705">
        <v>74178</v>
      </c>
      <c r="B11680" s="1706">
        <v>1.96</v>
      </c>
      <c r="C11680" s="89" t="s">
        <v>11932</v>
      </c>
      <c r="E11680" s="1705" t="s">
        <v>10273</v>
      </c>
      <c r="F11680" s="100"/>
      <c r="I11680" s="100"/>
    </row>
    <row r="11681" spans="1:9" ht="15" customHeight="1" x14ac:dyDescent="0.35">
      <c r="A11681" s="1705">
        <v>74178</v>
      </c>
      <c r="B11681" s="1706">
        <v>1.96</v>
      </c>
      <c r="C11681" s="89" t="s">
        <v>11933</v>
      </c>
      <c r="E11681" s="1705" t="s">
        <v>10273</v>
      </c>
      <c r="F11681" s="100"/>
      <c r="I11681" s="100"/>
    </row>
    <row r="11682" spans="1:9" ht="15" customHeight="1" x14ac:dyDescent="0.35">
      <c r="A11682" s="1705">
        <v>74178</v>
      </c>
      <c r="B11682" s="1706">
        <v>1.96</v>
      </c>
      <c r="C11682" s="89" t="s">
        <v>11934</v>
      </c>
      <c r="E11682" s="1705" t="s">
        <v>10273</v>
      </c>
    </row>
    <row r="11683" spans="1:9" ht="15" customHeight="1" x14ac:dyDescent="0.35">
      <c r="A11683" s="1705">
        <v>74178</v>
      </c>
      <c r="B11683" s="1706">
        <v>1.96</v>
      </c>
      <c r="C11683" s="1705" t="s">
        <v>11935</v>
      </c>
      <c r="E11683" s="1705" t="s">
        <v>10273</v>
      </c>
    </row>
    <row r="11684" spans="1:9" ht="15" customHeight="1" x14ac:dyDescent="0.35">
      <c r="A11684" s="1705">
        <v>74178</v>
      </c>
      <c r="B11684" s="1706">
        <v>1.96</v>
      </c>
      <c r="C11684" s="1705" t="s">
        <v>11935</v>
      </c>
      <c r="E11684" s="1705" t="s">
        <v>10273</v>
      </c>
    </row>
    <row r="11685" spans="1:9" ht="15" customHeight="1" x14ac:dyDescent="0.35">
      <c r="A11685" s="1705">
        <v>74178</v>
      </c>
      <c r="B11685" s="1706">
        <v>1.96</v>
      </c>
      <c r="C11685" s="1705" t="s">
        <v>11936</v>
      </c>
      <c r="E11685" s="1705" t="s">
        <v>10273</v>
      </c>
      <c r="F11685" s="100"/>
      <c r="I11685" s="100"/>
    </row>
    <row r="11686" spans="1:9" ht="15" customHeight="1" x14ac:dyDescent="0.35">
      <c r="A11686" s="1705">
        <v>74178</v>
      </c>
      <c r="B11686" s="1706">
        <v>1.96</v>
      </c>
      <c r="C11686" s="1705" t="s">
        <v>11937</v>
      </c>
      <c r="E11686" s="1705" t="s">
        <v>10273</v>
      </c>
    </row>
    <row r="11687" spans="1:9" ht="15" customHeight="1" x14ac:dyDescent="0.35">
      <c r="A11687" s="1705">
        <v>74178</v>
      </c>
      <c r="B11687" s="1706">
        <v>1.96</v>
      </c>
      <c r="C11687" s="1705" t="s">
        <v>11938</v>
      </c>
      <c r="E11687" s="1705" t="s">
        <v>10273</v>
      </c>
      <c r="F11687" s="100"/>
      <c r="I11687" s="100"/>
    </row>
    <row r="11688" spans="1:9" ht="15" customHeight="1" x14ac:dyDescent="0.35">
      <c r="A11688" s="1705">
        <v>74178</v>
      </c>
      <c r="B11688" s="1706">
        <v>1.96</v>
      </c>
      <c r="C11688" s="1705" t="s">
        <v>11939</v>
      </c>
      <c r="E11688" s="1705" t="s">
        <v>10273</v>
      </c>
      <c r="F11688" s="100"/>
      <c r="I11688" s="100"/>
    </row>
    <row r="11689" spans="1:9" ht="15" customHeight="1" x14ac:dyDescent="0.35">
      <c r="A11689" s="1705">
        <v>74178</v>
      </c>
      <c r="B11689" s="1706">
        <v>1.96</v>
      </c>
      <c r="C11689" s="89" t="s">
        <v>11940</v>
      </c>
      <c r="E11689" s="1705" t="s">
        <v>10273</v>
      </c>
      <c r="F11689" s="100"/>
      <c r="I11689" s="100"/>
    </row>
    <row r="11690" spans="1:9" ht="15" customHeight="1" x14ac:dyDescent="0.35">
      <c r="A11690" s="1738">
        <v>74178</v>
      </c>
      <c r="B11690" s="1739">
        <v>1.96</v>
      </c>
      <c r="C11690" s="100" t="s">
        <v>4925</v>
      </c>
      <c r="E11690" s="1705" t="s">
        <v>10273</v>
      </c>
      <c r="F11690" s="100"/>
      <c r="I11690" s="100"/>
    </row>
    <row r="11691" spans="1:9" ht="15" customHeight="1" x14ac:dyDescent="0.35">
      <c r="A11691" s="1705">
        <v>74178</v>
      </c>
      <c r="B11691" s="1706">
        <v>1.96</v>
      </c>
      <c r="C11691" s="89" t="s">
        <v>11941</v>
      </c>
      <c r="E11691" s="1705" t="s">
        <v>10273</v>
      </c>
      <c r="F11691" s="100"/>
      <c r="I11691" s="100"/>
    </row>
    <row r="11692" spans="1:9" ht="15" customHeight="1" x14ac:dyDescent="0.35">
      <c r="A11692" s="1705">
        <v>74178</v>
      </c>
      <c r="B11692" s="1706">
        <v>1.96</v>
      </c>
      <c r="C11692" s="100" t="s">
        <v>12447</v>
      </c>
      <c r="E11692" s="100" t="s">
        <v>12088</v>
      </c>
    </row>
    <row r="11693" spans="1:9" ht="15" customHeight="1" x14ac:dyDescent="0.35">
      <c r="A11693" s="1705">
        <v>74178</v>
      </c>
      <c r="B11693" s="1706">
        <v>1.96</v>
      </c>
      <c r="C11693" s="100" t="s">
        <v>12448</v>
      </c>
      <c r="E11693" s="100" t="s">
        <v>12088</v>
      </c>
    </row>
    <row r="11694" spans="1:9" ht="15" customHeight="1" x14ac:dyDescent="0.35">
      <c r="A11694" s="1738">
        <v>74178</v>
      </c>
      <c r="B11694" s="1739">
        <v>1.96</v>
      </c>
      <c r="C11694" s="100" t="s">
        <v>13307</v>
      </c>
      <c r="E11694" s="1705" t="s">
        <v>12542</v>
      </c>
      <c r="F11694" s="100"/>
      <c r="I11694" s="100"/>
    </row>
    <row r="11695" spans="1:9" ht="15" customHeight="1" x14ac:dyDescent="0.35">
      <c r="A11695" s="1705">
        <v>74178</v>
      </c>
      <c r="B11695" s="1706">
        <v>1.96</v>
      </c>
      <c r="C11695" s="89" t="s">
        <v>13308</v>
      </c>
      <c r="E11695" s="1705" t="s">
        <v>12542</v>
      </c>
    </row>
    <row r="11696" spans="1:9" ht="15" customHeight="1" x14ac:dyDescent="0.35">
      <c r="A11696" s="1705">
        <v>74178</v>
      </c>
      <c r="B11696" s="1706">
        <v>1.96</v>
      </c>
      <c r="C11696" s="1705" t="s">
        <v>13309</v>
      </c>
      <c r="E11696" s="1705" t="s">
        <v>12542</v>
      </c>
    </row>
    <row r="11697" spans="1:9" ht="15" customHeight="1" x14ac:dyDescent="0.35">
      <c r="A11697" s="1738">
        <v>74178</v>
      </c>
      <c r="B11697" s="1739">
        <v>1.96</v>
      </c>
      <c r="C11697" s="100" t="s">
        <v>13310</v>
      </c>
      <c r="E11697" s="1705" t="s">
        <v>12542</v>
      </c>
      <c r="F11697" s="100"/>
      <c r="I11697" s="100"/>
    </row>
    <row r="11698" spans="1:9" ht="15" customHeight="1" x14ac:dyDescent="0.35">
      <c r="A11698" s="1705">
        <v>74178</v>
      </c>
      <c r="B11698" s="1706">
        <v>1.96</v>
      </c>
      <c r="C11698" s="89" t="s">
        <v>13569</v>
      </c>
      <c r="E11698" s="1705" t="s">
        <v>13430</v>
      </c>
      <c r="F11698" s="100"/>
      <c r="I11698" s="100"/>
    </row>
    <row r="11699" spans="1:9" ht="15" customHeight="1" x14ac:dyDescent="0.35">
      <c r="A11699" s="1705">
        <v>74178</v>
      </c>
      <c r="B11699" s="1706">
        <v>1.96</v>
      </c>
      <c r="C11699" s="100" t="s">
        <v>13843</v>
      </c>
      <c r="E11699" s="1705" t="s">
        <v>13580</v>
      </c>
      <c r="F11699" s="100"/>
      <c r="I11699" s="100"/>
    </row>
    <row r="11700" spans="1:9" ht="15" customHeight="1" x14ac:dyDescent="0.35">
      <c r="A11700" s="1705">
        <v>74181</v>
      </c>
      <c r="B11700" s="1706">
        <v>1.42</v>
      </c>
      <c r="C11700" s="89" t="s">
        <v>2936</v>
      </c>
      <c r="E11700" s="1705" t="s">
        <v>19</v>
      </c>
    </row>
    <row r="11701" spans="1:9" ht="15" customHeight="1" x14ac:dyDescent="0.35">
      <c r="A11701" s="1705">
        <v>74181</v>
      </c>
      <c r="B11701" s="1706">
        <v>1.42</v>
      </c>
      <c r="C11701" s="100" t="s">
        <v>14941</v>
      </c>
      <c r="E11701" s="1705" t="s">
        <v>39</v>
      </c>
      <c r="F11701" s="100"/>
      <c r="I11701" s="100"/>
    </row>
    <row r="11702" spans="1:9" ht="15" customHeight="1" x14ac:dyDescent="0.35">
      <c r="A11702" s="1705">
        <v>74181</v>
      </c>
      <c r="B11702" s="1706">
        <v>1.42</v>
      </c>
      <c r="C11702" s="100" t="s">
        <v>1192</v>
      </c>
      <c r="E11702" s="1705" t="s">
        <v>879</v>
      </c>
      <c r="F11702" s="100"/>
      <c r="I11702" s="100"/>
    </row>
    <row r="11703" spans="1:9" ht="15" customHeight="1" x14ac:dyDescent="0.35">
      <c r="A11703" s="1740">
        <v>74181</v>
      </c>
      <c r="B11703" s="1706">
        <v>1.42</v>
      </c>
      <c r="C11703" s="1742" t="s">
        <v>1565</v>
      </c>
      <c r="E11703" s="1705" t="s">
        <v>1433</v>
      </c>
    </row>
    <row r="11704" spans="1:9" ht="15" customHeight="1" x14ac:dyDescent="0.35">
      <c r="A11704" s="1740">
        <v>74181</v>
      </c>
      <c r="B11704" s="1706">
        <v>1.42</v>
      </c>
      <c r="C11704" s="1742" t="s">
        <v>1566</v>
      </c>
      <c r="E11704" s="1705" t="s">
        <v>1433</v>
      </c>
    </row>
    <row r="11705" spans="1:9" ht="15" customHeight="1" x14ac:dyDescent="0.35">
      <c r="A11705" s="1705">
        <v>74181</v>
      </c>
      <c r="B11705" s="1706">
        <v>1.42</v>
      </c>
      <c r="C11705" s="100" t="s">
        <v>2079</v>
      </c>
      <c r="E11705" s="1705" t="s">
        <v>1755</v>
      </c>
      <c r="F11705" s="100"/>
      <c r="I11705" s="100"/>
    </row>
    <row r="11706" spans="1:9" ht="15" customHeight="1" x14ac:dyDescent="0.35">
      <c r="A11706" s="1705">
        <v>74181</v>
      </c>
      <c r="B11706" s="1706">
        <v>1.42</v>
      </c>
      <c r="C11706" s="100" t="s">
        <v>2533</v>
      </c>
      <c r="E11706" s="1705" t="s">
        <v>2237</v>
      </c>
      <c r="F11706" s="100"/>
      <c r="I11706" s="100"/>
    </row>
    <row r="11707" spans="1:9" ht="15" customHeight="1" x14ac:dyDescent="0.35">
      <c r="A11707" s="1705">
        <v>74181</v>
      </c>
      <c r="B11707" s="1706">
        <v>1.42</v>
      </c>
      <c r="C11707" s="100" t="s">
        <v>2534</v>
      </c>
      <c r="E11707" s="1705" t="s">
        <v>2237</v>
      </c>
    </row>
    <row r="11708" spans="1:9" ht="15" customHeight="1" x14ac:dyDescent="0.35">
      <c r="A11708" s="1705">
        <v>74181</v>
      </c>
      <c r="B11708" s="1706">
        <v>1.42</v>
      </c>
      <c r="C11708" s="100" t="s">
        <v>3560</v>
      </c>
      <c r="E11708" s="1705" t="s">
        <v>2994</v>
      </c>
    </row>
    <row r="11709" spans="1:9" ht="15" customHeight="1" x14ac:dyDescent="0.35">
      <c r="A11709" s="1705">
        <v>74181</v>
      </c>
      <c r="B11709" s="1706">
        <v>1.42</v>
      </c>
      <c r="C11709" s="100" t="s">
        <v>3561</v>
      </c>
      <c r="E11709" s="1705" t="s">
        <v>2994</v>
      </c>
    </row>
    <row r="11710" spans="1:9" ht="15" customHeight="1" x14ac:dyDescent="0.35">
      <c r="A11710" s="1705">
        <v>74181</v>
      </c>
      <c r="B11710" s="1706">
        <v>1.42</v>
      </c>
      <c r="C11710" s="89" t="s">
        <v>4534</v>
      </c>
      <c r="E11710" s="1705" t="s">
        <v>4266</v>
      </c>
    </row>
    <row r="11711" spans="1:9" ht="15" customHeight="1" x14ac:dyDescent="0.35">
      <c r="A11711" s="1705">
        <v>74181</v>
      </c>
      <c r="B11711" s="1706">
        <v>1.42</v>
      </c>
      <c r="C11711" s="100" t="s">
        <v>5374</v>
      </c>
      <c r="E11711" s="100" t="s">
        <v>5155</v>
      </c>
      <c r="F11711" s="100"/>
      <c r="I11711" s="100"/>
    </row>
    <row r="11712" spans="1:9" ht="15" customHeight="1" x14ac:dyDescent="0.35">
      <c r="A11712" s="1705">
        <v>74181</v>
      </c>
      <c r="B11712" s="1706">
        <v>1.42</v>
      </c>
      <c r="C11712" s="100" t="s">
        <v>7814</v>
      </c>
      <c r="E11712" s="100" t="s">
        <v>5912</v>
      </c>
    </row>
    <row r="11713" spans="1:9" ht="15" customHeight="1" x14ac:dyDescent="0.35">
      <c r="A11713" s="1705">
        <v>74181</v>
      </c>
      <c r="B11713" s="1706">
        <v>1.42</v>
      </c>
      <c r="C11713" s="100" t="s">
        <v>8310</v>
      </c>
      <c r="E11713" s="100" t="s">
        <v>5912</v>
      </c>
    </row>
    <row r="11714" spans="1:9" ht="15" customHeight="1" x14ac:dyDescent="0.35">
      <c r="A11714" s="1705">
        <v>74181</v>
      </c>
      <c r="B11714" s="1706">
        <v>1.42</v>
      </c>
      <c r="C11714" s="100" t="s">
        <v>6424</v>
      </c>
      <c r="E11714" s="100" t="s">
        <v>6110</v>
      </c>
    </row>
    <row r="11715" spans="1:9" ht="15" customHeight="1" x14ac:dyDescent="0.35">
      <c r="A11715" s="1705">
        <v>74181</v>
      </c>
      <c r="B11715" s="1706">
        <v>1.42</v>
      </c>
      <c r="C11715" s="100" t="s">
        <v>6678</v>
      </c>
      <c r="E11715" s="1705" t="s">
        <v>6556</v>
      </c>
      <c r="F11715" s="100"/>
      <c r="I11715" s="100"/>
    </row>
    <row r="11716" spans="1:9" ht="15" customHeight="1" x14ac:dyDescent="0.35">
      <c r="A11716" s="1705">
        <v>74181</v>
      </c>
      <c r="B11716" s="1706">
        <v>1.42</v>
      </c>
      <c r="C11716" s="89" t="s">
        <v>6679</v>
      </c>
      <c r="E11716" s="1705" t="s">
        <v>6556</v>
      </c>
    </row>
    <row r="11717" spans="1:9" ht="15" customHeight="1" x14ac:dyDescent="0.35">
      <c r="A11717" s="1705">
        <v>74181</v>
      </c>
      <c r="B11717" s="1706">
        <v>1.42</v>
      </c>
      <c r="C11717" s="89" t="s">
        <v>7243</v>
      </c>
      <c r="E11717" s="1705" t="s">
        <v>6965</v>
      </c>
    </row>
    <row r="11718" spans="1:9" ht="15" customHeight="1" x14ac:dyDescent="0.35">
      <c r="A11718" s="1705">
        <v>74181</v>
      </c>
      <c r="B11718" s="1706">
        <v>1.42</v>
      </c>
      <c r="C11718" s="100" t="s">
        <v>7814</v>
      </c>
      <c r="E11718" s="1705" t="s">
        <v>7428</v>
      </c>
    </row>
    <row r="11719" spans="1:9" ht="15" customHeight="1" x14ac:dyDescent="0.35">
      <c r="A11719" s="1705">
        <v>74181</v>
      </c>
      <c r="B11719" s="1706">
        <v>1.42</v>
      </c>
      <c r="C11719" s="100" t="s">
        <v>9019</v>
      </c>
      <c r="E11719" s="1705" t="s">
        <v>8689</v>
      </c>
    </row>
    <row r="11720" spans="1:9" ht="15" customHeight="1" x14ac:dyDescent="0.35">
      <c r="A11720" s="1705">
        <v>74181</v>
      </c>
      <c r="B11720" s="1706">
        <v>1.42</v>
      </c>
      <c r="C11720" s="100" t="s">
        <v>10094</v>
      </c>
      <c r="E11720" s="1705" t="s">
        <v>9583</v>
      </c>
      <c r="F11720" s="100"/>
      <c r="I11720" s="100"/>
    </row>
    <row r="11721" spans="1:9" ht="15" customHeight="1" x14ac:dyDescent="0.35">
      <c r="A11721" s="1705">
        <v>74181</v>
      </c>
      <c r="B11721" s="1706">
        <v>1.42</v>
      </c>
      <c r="C11721" s="100" t="s">
        <v>5374</v>
      </c>
      <c r="E11721" s="1705" t="s">
        <v>9583</v>
      </c>
      <c r="F11721" s="100"/>
      <c r="I11721" s="100"/>
    </row>
    <row r="11722" spans="1:9" ht="15" customHeight="1" x14ac:dyDescent="0.35">
      <c r="A11722" s="1705">
        <v>74181</v>
      </c>
      <c r="B11722" s="1706">
        <v>1.42</v>
      </c>
      <c r="C11722" s="1705" t="s">
        <v>11671</v>
      </c>
      <c r="E11722" s="1705" t="s">
        <v>10273</v>
      </c>
      <c r="F11722" s="100"/>
      <c r="I11722" s="100"/>
    </row>
    <row r="11723" spans="1:9" ht="15" customHeight="1" x14ac:dyDescent="0.35">
      <c r="A11723" s="1705">
        <v>74181</v>
      </c>
      <c r="B11723" s="1706">
        <v>1.42</v>
      </c>
      <c r="C11723" s="1705" t="s">
        <v>11672</v>
      </c>
      <c r="E11723" s="1705" t="s">
        <v>10273</v>
      </c>
    </row>
    <row r="11724" spans="1:9" ht="15" customHeight="1" x14ac:dyDescent="0.35">
      <c r="A11724" s="1705">
        <v>74181</v>
      </c>
      <c r="B11724" s="1706">
        <v>1.42</v>
      </c>
      <c r="C11724" s="1705" t="s">
        <v>11673</v>
      </c>
      <c r="E11724" s="1705" t="s">
        <v>10273</v>
      </c>
    </row>
    <row r="11725" spans="1:9" ht="15" customHeight="1" x14ac:dyDescent="0.35">
      <c r="A11725" s="1705">
        <v>74181</v>
      </c>
      <c r="B11725" s="1706">
        <v>1.42</v>
      </c>
      <c r="C11725" s="1705" t="s">
        <v>11674</v>
      </c>
      <c r="E11725" s="1705" t="s">
        <v>10273</v>
      </c>
    </row>
    <row r="11726" spans="1:9" ht="15" customHeight="1" x14ac:dyDescent="0.35">
      <c r="A11726" s="1705">
        <v>74181</v>
      </c>
      <c r="B11726" s="1706">
        <v>1.42</v>
      </c>
      <c r="C11726" s="100" t="s">
        <v>11675</v>
      </c>
      <c r="E11726" s="1705" t="s">
        <v>10273</v>
      </c>
    </row>
    <row r="11727" spans="1:9" ht="15" customHeight="1" x14ac:dyDescent="0.35">
      <c r="A11727" s="1705">
        <v>74181</v>
      </c>
      <c r="B11727" s="1706">
        <v>1.42</v>
      </c>
      <c r="C11727" s="1705" t="s">
        <v>11676</v>
      </c>
      <c r="E11727" s="1705" t="s">
        <v>10273</v>
      </c>
    </row>
    <row r="11728" spans="1:9" ht="15" customHeight="1" x14ac:dyDescent="0.35">
      <c r="A11728" s="1705">
        <v>74181</v>
      </c>
      <c r="B11728" s="1706">
        <v>1.42</v>
      </c>
      <c r="C11728" s="100" t="s">
        <v>11677</v>
      </c>
      <c r="E11728" s="1705" t="s">
        <v>10273</v>
      </c>
    </row>
    <row r="11729" spans="1:9" ht="15" customHeight="1" x14ac:dyDescent="0.35">
      <c r="A11729" s="1705">
        <v>74181</v>
      </c>
      <c r="B11729" s="1706">
        <v>1.42</v>
      </c>
      <c r="C11729" s="100" t="s">
        <v>12373</v>
      </c>
      <c r="E11729" s="100" t="s">
        <v>12088</v>
      </c>
    </row>
    <row r="11730" spans="1:9" ht="15" customHeight="1" x14ac:dyDescent="0.35">
      <c r="A11730" s="1705">
        <v>74181</v>
      </c>
      <c r="B11730" s="1706">
        <v>1.42</v>
      </c>
      <c r="C11730" s="100" t="s">
        <v>4090</v>
      </c>
      <c r="E11730" s="100" t="s">
        <v>12088</v>
      </c>
    </row>
    <row r="11731" spans="1:9" ht="15" customHeight="1" x14ac:dyDescent="0.35">
      <c r="A11731" s="1705">
        <v>74181</v>
      </c>
      <c r="B11731" s="1706">
        <v>1.42</v>
      </c>
      <c r="C11731" s="100" t="s">
        <v>13199</v>
      </c>
      <c r="E11731" s="1705" t="s">
        <v>12542</v>
      </c>
      <c r="F11731" s="100"/>
      <c r="I11731" s="100"/>
    </row>
    <row r="11732" spans="1:9" ht="15" customHeight="1" x14ac:dyDescent="0.35">
      <c r="A11732" s="1705">
        <v>74181</v>
      </c>
      <c r="B11732" s="1706">
        <v>1.42</v>
      </c>
      <c r="C11732" s="100" t="s">
        <v>2533</v>
      </c>
      <c r="E11732" s="1705" t="s">
        <v>12542</v>
      </c>
    </row>
    <row r="11733" spans="1:9" ht="15" customHeight="1" x14ac:dyDescent="0.35">
      <c r="A11733" s="1705">
        <v>74181</v>
      </c>
      <c r="B11733" s="1706">
        <v>1.42</v>
      </c>
      <c r="C11733" s="100" t="s">
        <v>13200</v>
      </c>
      <c r="E11733" s="1705" t="s">
        <v>12542</v>
      </c>
    </row>
    <row r="11734" spans="1:9" ht="15" customHeight="1" x14ac:dyDescent="0.35">
      <c r="A11734" s="1705">
        <v>74181</v>
      </c>
      <c r="B11734" s="1706">
        <v>1.42</v>
      </c>
      <c r="C11734" s="100" t="s">
        <v>4090</v>
      </c>
      <c r="E11734" s="1705" t="s">
        <v>13383</v>
      </c>
    </row>
    <row r="11735" spans="1:9" ht="15" customHeight="1" x14ac:dyDescent="0.35">
      <c r="A11735" s="1705">
        <v>74181</v>
      </c>
      <c r="B11735" s="1706">
        <v>1.42</v>
      </c>
      <c r="C11735" s="1705" t="s">
        <v>13811</v>
      </c>
      <c r="E11735" s="1705" t="s">
        <v>13580</v>
      </c>
      <c r="F11735" s="100"/>
      <c r="I11735" s="100"/>
    </row>
    <row r="11736" spans="1:9" ht="15" customHeight="1" x14ac:dyDescent="0.35">
      <c r="A11736" s="1705">
        <v>74181</v>
      </c>
      <c r="B11736" s="1706">
        <v>1.42</v>
      </c>
      <c r="C11736" s="1705" t="s">
        <v>13812</v>
      </c>
      <c r="E11736" s="1705" t="s">
        <v>13580</v>
      </c>
      <c r="F11736" s="100"/>
      <c r="I11736" s="100"/>
    </row>
    <row r="11737" spans="1:9" ht="15" customHeight="1" x14ac:dyDescent="0.35">
      <c r="A11737" s="1705">
        <v>74182</v>
      </c>
      <c r="B11737" s="1706">
        <v>1.69</v>
      </c>
      <c r="C11737" s="100" t="s">
        <v>1205</v>
      </c>
      <c r="E11737" s="1705" t="s">
        <v>879</v>
      </c>
      <c r="F11737" s="100"/>
      <c r="I11737" s="100"/>
    </row>
    <row r="11738" spans="1:9" ht="15" customHeight="1" x14ac:dyDescent="0.35">
      <c r="A11738" s="1705">
        <v>74182</v>
      </c>
      <c r="B11738" s="1706">
        <v>1.69</v>
      </c>
      <c r="C11738" s="100" t="s">
        <v>2125</v>
      </c>
      <c r="E11738" s="1705" t="s">
        <v>1755</v>
      </c>
      <c r="F11738" s="100"/>
      <c r="I11738" s="100"/>
    </row>
    <row r="11739" spans="1:9" ht="15" customHeight="1" x14ac:dyDescent="0.35">
      <c r="A11739" s="1705">
        <v>74182</v>
      </c>
      <c r="B11739" s="1706">
        <v>1.69</v>
      </c>
      <c r="C11739" s="100" t="s">
        <v>2585</v>
      </c>
      <c r="E11739" s="1705" t="s">
        <v>2237</v>
      </c>
      <c r="F11739" s="100"/>
      <c r="I11739" s="100"/>
    </row>
    <row r="11740" spans="1:9" ht="15" customHeight="1" x14ac:dyDescent="0.35">
      <c r="A11740" s="1705">
        <v>74182</v>
      </c>
      <c r="B11740" s="1706">
        <v>1.69</v>
      </c>
      <c r="C11740" s="100" t="s">
        <v>3621</v>
      </c>
      <c r="E11740" s="1705" t="s">
        <v>2994</v>
      </c>
      <c r="F11740" s="100"/>
      <c r="I11740" s="100"/>
    </row>
    <row r="11741" spans="1:9" ht="15" customHeight="1" x14ac:dyDescent="0.35">
      <c r="A11741" s="1705">
        <v>74182</v>
      </c>
      <c r="B11741" s="1706">
        <v>1.69</v>
      </c>
      <c r="C11741" s="100" t="s">
        <v>4116</v>
      </c>
      <c r="E11741" s="100" t="s">
        <v>5155</v>
      </c>
      <c r="F11741" s="100"/>
      <c r="I11741" s="100"/>
    </row>
    <row r="11742" spans="1:9" ht="15" customHeight="1" x14ac:dyDescent="0.35">
      <c r="A11742" s="1705">
        <v>74182</v>
      </c>
      <c r="B11742" s="1706">
        <v>1.69</v>
      </c>
      <c r="C11742" s="100" t="s">
        <v>6442</v>
      </c>
      <c r="E11742" s="100" t="s">
        <v>6110</v>
      </c>
      <c r="F11742" s="100"/>
      <c r="I11742" s="100"/>
    </row>
    <row r="11743" spans="1:9" ht="15" customHeight="1" x14ac:dyDescent="0.35">
      <c r="A11743" s="1705">
        <v>74182</v>
      </c>
      <c r="B11743" s="1706">
        <v>1.69</v>
      </c>
      <c r="C11743" s="100" t="s">
        <v>6701</v>
      </c>
      <c r="E11743" s="1705" t="s">
        <v>6556</v>
      </c>
    </row>
    <row r="11744" spans="1:9" ht="15" customHeight="1" x14ac:dyDescent="0.35">
      <c r="A11744" s="1705">
        <v>74182</v>
      </c>
      <c r="B11744" s="1706">
        <v>1.69</v>
      </c>
      <c r="C11744" s="100" t="s">
        <v>7849</v>
      </c>
      <c r="E11744" s="1705" t="s">
        <v>7428</v>
      </c>
      <c r="F11744" s="100"/>
      <c r="I11744" s="100"/>
    </row>
    <row r="11745" spans="1:9" ht="15" customHeight="1" x14ac:dyDescent="0.35">
      <c r="A11745" s="1705">
        <v>74182</v>
      </c>
      <c r="B11745" s="1706">
        <v>1.69</v>
      </c>
      <c r="C11745" s="100" t="s">
        <v>9044</v>
      </c>
      <c r="E11745" s="1705" t="s">
        <v>8689</v>
      </c>
      <c r="F11745" s="100"/>
      <c r="I11745" s="100"/>
    </row>
    <row r="11746" spans="1:9" ht="15" customHeight="1" x14ac:dyDescent="0.35">
      <c r="A11746" s="1705">
        <v>74182</v>
      </c>
      <c r="B11746" s="1706">
        <v>1.69</v>
      </c>
      <c r="C11746" s="100" t="s">
        <v>9045</v>
      </c>
      <c r="E11746" s="1705" t="s">
        <v>8689</v>
      </c>
      <c r="F11746" s="100"/>
      <c r="I11746" s="100"/>
    </row>
    <row r="11747" spans="1:9" ht="15" customHeight="1" x14ac:dyDescent="0.35">
      <c r="A11747" s="1705">
        <v>74182</v>
      </c>
      <c r="B11747" s="1706">
        <v>1.69</v>
      </c>
      <c r="C11747" s="100" t="s">
        <v>1205</v>
      </c>
      <c r="E11747" s="1705" t="s">
        <v>9583</v>
      </c>
    </row>
    <row r="11748" spans="1:9" ht="15" customHeight="1" x14ac:dyDescent="0.35">
      <c r="A11748" s="1705">
        <v>74182</v>
      </c>
      <c r="B11748" s="1706">
        <v>1.69</v>
      </c>
      <c r="C11748" s="100" t="s">
        <v>2585</v>
      </c>
      <c r="E11748" s="1705" t="s">
        <v>9583</v>
      </c>
      <c r="F11748" s="100"/>
      <c r="I11748" s="100"/>
    </row>
    <row r="11749" spans="1:9" ht="15" customHeight="1" x14ac:dyDescent="0.35">
      <c r="A11749" s="1705">
        <v>74182</v>
      </c>
      <c r="B11749" s="1706">
        <v>1.69</v>
      </c>
      <c r="C11749" s="100" t="s">
        <v>2585</v>
      </c>
      <c r="E11749" s="1705" t="s">
        <v>10273</v>
      </c>
      <c r="F11749" s="100"/>
      <c r="I11749" s="100"/>
    </row>
    <row r="11750" spans="1:9" ht="15" customHeight="1" x14ac:dyDescent="0.35">
      <c r="A11750" s="1705">
        <v>74182</v>
      </c>
      <c r="B11750" s="1706">
        <v>1.69</v>
      </c>
      <c r="C11750" s="100" t="s">
        <v>4116</v>
      </c>
      <c r="E11750" s="100" t="s">
        <v>12088</v>
      </c>
      <c r="F11750" s="100"/>
      <c r="I11750" s="100"/>
    </row>
    <row r="11751" spans="1:9" ht="15" customHeight="1" x14ac:dyDescent="0.35">
      <c r="A11751" s="1705">
        <v>74182</v>
      </c>
      <c r="B11751" s="1706">
        <v>1.69</v>
      </c>
      <c r="C11751" s="100" t="s">
        <v>13270</v>
      </c>
      <c r="E11751" s="1705" t="s">
        <v>12542</v>
      </c>
      <c r="F11751" s="100"/>
      <c r="I11751" s="100"/>
    </row>
    <row r="11752" spans="1:9" ht="15" customHeight="1" x14ac:dyDescent="0.35">
      <c r="A11752" s="1705">
        <v>74182</v>
      </c>
      <c r="B11752" s="1706">
        <v>1.69</v>
      </c>
      <c r="C11752" s="100" t="s">
        <v>4116</v>
      </c>
      <c r="E11752" s="1705" t="s">
        <v>13383</v>
      </c>
      <c r="F11752" s="100"/>
      <c r="I11752" s="100"/>
    </row>
    <row r="11753" spans="1:9" ht="15" customHeight="1" x14ac:dyDescent="0.35">
      <c r="A11753" s="1705">
        <v>74183</v>
      </c>
      <c r="B11753" s="1706">
        <v>2.15</v>
      </c>
      <c r="C11753" s="89" t="s">
        <v>174</v>
      </c>
      <c r="E11753" s="1705" t="s">
        <v>39</v>
      </c>
      <c r="F11753" s="100"/>
      <c r="I11753" s="100"/>
    </row>
    <row r="11754" spans="1:9" ht="15" customHeight="1" x14ac:dyDescent="0.35">
      <c r="A11754" s="1705">
        <v>74183</v>
      </c>
      <c r="B11754" s="1706">
        <v>2.15</v>
      </c>
      <c r="C11754" s="100" t="s">
        <v>1258</v>
      </c>
      <c r="E11754" s="1705" t="s">
        <v>879</v>
      </c>
      <c r="F11754" s="100"/>
      <c r="I11754" s="100"/>
    </row>
    <row r="11755" spans="1:9" ht="15" customHeight="1" x14ac:dyDescent="0.35">
      <c r="A11755" s="1705">
        <v>74183</v>
      </c>
      <c r="B11755" s="1706">
        <v>2.15</v>
      </c>
      <c r="C11755" s="1705" t="s">
        <v>14895</v>
      </c>
      <c r="E11755" s="1705" t="s">
        <v>1433</v>
      </c>
      <c r="F11755" s="100"/>
      <c r="I11755" s="100"/>
    </row>
    <row r="11756" spans="1:9" ht="15" customHeight="1" x14ac:dyDescent="0.35">
      <c r="A11756" s="1705">
        <v>74183</v>
      </c>
      <c r="B11756" s="1706">
        <v>2.15</v>
      </c>
      <c r="C11756" s="1705" t="s">
        <v>14896</v>
      </c>
      <c r="E11756" s="1705" t="s">
        <v>1433</v>
      </c>
      <c r="F11756" s="100"/>
      <c r="I11756" s="100"/>
    </row>
    <row r="11757" spans="1:9" ht="15" customHeight="1" x14ac:dyDescent="0.35">
      <c r="A11757" s="1740">
        <v>74183</v>
      </c>
      <c r="B11757" s="1706">
        <v>2.15</v>
      </c>
      <c r="C11757" s="1742" t="s">
        <v>1606</v>
      </c>
      <c r="E11757" s="1705" t="s">
        <v>1433</v>
      </c>
      <c r="F11757" s="100"/>
      <c r="I11757" s="100"/>
    </row>
    <row r="11758" spans="1:9" ht="15" customHeight="1" x14ac:dyDescent="0.35">
      <c r="A11758" s="1705">
        <v>74183</v>
      </c>
      <c r="B11758" s="1706">
        <v>2.15</v>
      </c>
      <c r="C11758" s="1705" t="s">
        <v>1607</v>
      </c>
      <c r="E11758" s="1705" t="s">
        <v>1433</v>
      </c>
    </row>
    <row r="11759" spans="1:9" ht="15" customHeight="1" x14ac:dyDescent="0.35">
      <c r="A11759" s="1705">
        <v>74183</v>
      </c>
      <c r="B11759" s="1706">
        <v>2.15</v>
      </c>
      <c r="C11759" s="1705" t="s">
        <v>1608</v>
      </c>
      <c r="E11759" s="1705" t="s">
        <v>1433</v>
      </c>
    </row>
    <row r="11760" spans="1:9" ht="15" customHeight="1" x14ac:dyDescent="0.35">
      <c r="A11760" s="1705">
        <v>74183</v>
      </c>
      <c r="B11760" s="1706">
        <v>2.15</v>
      </c>
      <c r="C11760" s="1705" t="s">
        <v>1609</v>
      </c>
      <c r="E11760" s="1705" t="s">
        <v>1433</v>
      </c>
    </row>
    <row r="11761" spans="1:9" ht="15" customHeight="1" x14ac:dyDescent="0.35">
      <c r="A11761" s="1705">
        <v>74183</v>
      </c>
      <c r="B11761" s="1706">
        <v>2.15</v>
      </c>
      <c r="C11761" s="1705" t="s">
        <v>1610</v>
      </c>
      <c r="E11761" s="1705" t="s">
        <v>1433</v>
      </c>
    </row>
    <row r="11762" spans="1:9" ht="15" customHeight="1" x14ac:dyDescent="0.35">
      <c r="A11762" s="1705">
        <v>74183</v>
      </c>
      <c r="B11762" s="1706">
        <v>2.15</v>
      </c>
      <c r="C11762" s="1705" t="s">
        <v>1611</v>
      </c>
      <c r="E11762" s="1705" t="s">
        <v>1433</v>
      </c>
    </row>
    <row r="11763" spans="1:9" ht="15" customHeight="1" x14ac:dyDescent="0.35">
      <c r="A11763" s="1705">
        <v>74183</v>
      </c>
      <c r="B11763" s="1706">
        <v>2.15</v>
      </c>
      <c r="C11763" s="1705" t="s">
        <v>14897</v>
      </c>
      <c r="E11763" s="1705" t="s">
        <v>1433</v>
      </c>
      <c r="F11763" s="100"/>
      <c r="I11763" s="100"/>
    </row>
    <row r="11764" spans="1:9" ht="15" customHeight="1" x14ac:dyDescent="0.35">
      <c r="A11764" s="1705">
        <v>74183</v>
      </c>
      <c r="B11764" s="1706">
        <v>2.15</v>
      </c>
      <c r="C11764" s="1705" t="s">
        <v>1612</v>
      </c>
      <c r="E11764" s="1705" t="s">
        <v>1433</v>
      </c>
    </row>
    <row r="11765" spans="1:9" ht="15" customHeight="1" x14ac:dyDescent="0.35">
      <c r="A11765" s="1705">
        <v>74183</v>
      </c>
      <c r="B11765" s="1706">
        <v>2.15</v>
      </c>
      <c r="C11765" s="1705" t="s">
        <v>14898</v>
      </c>
      <c r="E11765" s="1705" t="s">
        <v>1433</v>
      </c>
    </row>
    <row r="11766" spans="1:9" ht="15" customHeight="1" x14ac:dyDescent="0.35">
      <c r="A11766" s="1705">
        <v>74183</v>
      </c>
      <c r="B11766" s="1706">
        <v>2.15</v>
      </c>
      <c r="C11766" s="1705" t="s">
        <v>1613</v>
      </c>
      <c r="E11766" s="1705" t="s">
        <v>1433</v>
      </c>
    </row>
    <row r="11767" spans="1:9" ht="15" customHeight="1" x14ac:dyDescent="0.35">
      <c r="A11767" s="1705">
        <v>74183</v>
      </c>
      <c r="B11767" s="1706">
        <v>2.15</v>
      </c>
      <c r="C11767" s="1705" t="s">
        <v>1614</v>
      </c>
      <c r="E11767" s="1705" t="s">
        <v>1433</v>
      </c>
      <c r="F11767" s="100"/>
      <c r="I11767" s="100"/>
    </row>
    <row r="11768" spans="1:9" ht="15" customHeight="1" x14ac:dyDescent="0.35">
      <c r="A11768" s="1705">
        <v>74183</v>
      </c>
      <c r="B11768" s="1706">
        <v>2.15</v>
      </c>
      <c r="C11768" s="1705" t="s">
        <v>14899</v>
      </c>
      <c r="E11768" s="1705" t="s">
        <v>1433</v>
      </c>
    </row>
    <row r="11769" spans="1:9" ht="15" customHeight="1" x14ac:dyDescent="0.35">
      <c r="A11769" s="1705">
        <v>74183</v>
      </c>
      <c r="B11769" s="1706">
        <v>2.15</v>
      </c>
      <c r="C11769" s="1705" t="s">
        <v>14900</v>
      </c>
      <c r="E11769" s="1705" t="s">
        <v>1433</v>
      </c>
    </row>
    <row r="11770" spans="1:9" ht="15" customHeight="1" x14ac:dyDescent="0.35">
      <c r="A11770" s="1705">
        <v>74183</v>
      </c>
      <c r="B11770" s="1706">
        <v>2.15</v>
      </c>
      <c r="C11770" s="1705" t="s">
        <v>1615</v>
      </c>
      <c r="E11770" s="1705" t="s">
        <v>1433</v>
      </c>
    </row>
    <row r="11771" spans="1:9" ht="15" customHeight="1" x14ac:dyDescent="0.35">
      <c r="A11771" s="1705">
        <v>74183</v>
      </c>
      <c r="B11771" s="1706">
        <v>2.15</v>
      </c>
      <c r="C11771" s="1705" t="s">
        <v>1616</v>
      </c>
      <c r="E11771" s="1705" t="s">
        <v>1433</v>
      </c>
    </row>
    <row r="11772" spans="1:9" ht="15" customHeight="1" x14ac:dyDescent="0.35">
      <c r="A11772" s="1705">
        <v>74183</v>
      </c>
      <c r="B11772" s="1706">
        <v>2.15</v>
      </c>
      <c r="C11772" s="1705" t="s">
        <v>1617</v>
      </c>
      <c r="E11772" s="1705" t="s">
        <v>1433</v>
      </c>
    </row>
    <row r="11773" spans="1:9" ht="15" customHeight="1" x14ac:dyDescent="0.35">
      <c r="A11773" s="1705">
        <v>74183</v>
      </c>
      <c r="B11773" s="1706">
        <v>2.15</v>
      </c>
      <c r="C11773" s="1705" t="s">
        <v>1618</v>
      </c>
      <c r="E11773" s="1705" t="s">
        <v>1433</v>
      </c>
    </row>
    <row r="11774" spans="1:9" ht="15" customHeight="1" x14ac:dyDescent="0.35">
      <c r="A11774" s="1705">
        <v>74183</v>
      </c>
      <c r="B11774" s="1706">
        <v>2.15</v>
      </c>
      <c r="C11774" s="1705" t="s">
        <v>14901</v>
      </c>
      <c r="E11774" s="1705" t="s">
        <v>1433</v>
      </c>
    </row>
    <row r="11775" spans="1:9" ht="15" customHeight="1" x14ac:dyDescent="0.35">
      <c r="A11775" s="1705">
        <v>74183</v>
      </c>
      <c r="B11775" s="1706">
        <v>2.15</v>
      </c>
      <c r="C11775" s="1742" t="s">
        <v>1619</v>
      </c>
      <c r="E11775" s="1705" t="s">
        <v>1433</v>
      </c>
      <c r="F11775" s="100"/>
      <c r="I11775" s="100"/>
    </row>
    <row r="11776" spans="1:9" ht="15" customHeight="1" x14ac:dyDescent="0.35">
      <c r="A11776" s="1705">
        <v>74183</v>
      </c>
      <c r="B11776" s="1706">
        <v>2.15</v>
      </c>
      <c r="C11776" s="1705" t="s">
        <v>1620</v>
      </c>
      <c r="E11776" s="1705" t="s">
        <v>1433</v>
      </c>
      <c r="F11776" s="100"/>
      <c r="I11776" s="100"/>
    </row>
    <row r="11777" spans="1:9" ht="15" customHeight="1" x14ac:dyDescent="0.35">
      <c r="A11777" s="1705">
        <v>74183</v>
      </c>
      <c r="B11777" s="1706">
        <v>2.15</v>
      </c>
      <c r="C11777" s="89" t="s">
        <v>1621</v>
      </c>
      <c r="E11777" s="1705" t="s">
        <v>1433</v>
      </c>
      <c r="F11777" s="100"/>
      <c r="I11777" s="100"/>
    </row>
    <row r="11778" spans="1:9" ht="15" customHeight="1" x14ac:dyDescent="0.35">
      <c r="A11778" s="1705">
        <v>74183</v>
      </c>
      <c r="B11778" s="1706">
        <v>2.15</v>
      </c>
      <c r="C11778" s="1705" t="s">
        <v>1622</v>
      </c>
      <c r="E11778" s="1705" t="s">
        <v>1433</v>
      </c>
      <c r="F11778" s="100"/>
      <c r="I11778" s="100"/>
    </row>
    <row r="11779" spans="1:9" ht="15" customHeight="1" x14ac:dyDescent="0.35">
      <c r="A11779" s="1705">
        <v>74183</v>
      </c>
      <c r="B11779" s="1706">
        <v>2.15</v>
      </c>
      <c r="C11779" s="1705" t="s">
        <v>1623</v>
      </c>
      <c r="E11779" s="1705" t="s">
        <v>1433</v>
      </c>
      <c r="F11779" s="100"/>
      <c r="I11779" s="100"/>
    </row>
    <row r="11780" spans="1:9" ht="15" customHeight="1" x14ac:dyDescent="0.35">
      <c r="A11780" s="1705">
        <v>74183</v>
      </c>
      <c r="B11780" s="1706">
        <v>2.15</v>
      </c>
      <c r="C11780" s="1705" t="s">
        <v>1624</v>
      </c>
      <c r="E11780" s="1705" t="s">
        <v>1433</v>
      </c>
      <c r="F11780" s="100"/>
      <c r="I11780" s="100"/>
    </row>
    <row r="11781" spans="1:9" ht="15" customHeight="1" x14ac:dyDescent="0.35">
      <c r="A11781" s="1705">
        <v>74183</v>
      </c>
      <c r="B11781" s="1706">
        <v>2.15</v>
      </c>
      <c r="C11781" s="1705" t="s">
        <v>1625</v>
      </c>
      <c r="E11781" s="1705" t="s">
        <v>1433</v>
      </c>
      <c r="F11781" s="100"/>
      <c r="I11781" s="100"/>
    </row>
    <row r="11782" spans="1:9" ht="15" customHeight="1" x14ac:dyDescent="0.35">
      <c r="A11782" s="1705">
        <v>74183</v>
      </c>
      <c r="B11782" s="1706">
        <v>2.15</v>
      </c>
      <c r="C11782" s="1705" t="s">
        <v>14902</v>
      </c>
      <c r="E11782" s="1705" t="s">
        <v>1433</v>
      </c>
      <c r="F11782" s="100"/>
      <c r="I11782" s="100"/>
    </row>
    <row r="11783" spans="1:9" ht="15" customHeight="1" x14ac:dyDescent="0.35">
      <c r="A11783" s="1705">
        <v>74183</v>
      </c>
      <c r="B11783" s="1706">
        <v>2.15</v>
      </c>
      <c r="C11783" s="89" t="s">
        <v>2200</v>
      </c>
      <c r="E11783" s="1705" t="s">
        <v>1755</v>
      </c>
      <c r="F11783" s="100"/>
      <c r="I11783" s="100"/>
    </row>
    <row r="11784" spans="1:9" ht="15" customHeight="1" x14ac:dyDescent="0.35">
      <c r="A11784" s="1705">
        <v>74183</v>
      </c>
      <c r="B11784" s="1706">
        <v>2.15</v>
      </c>
      <c r="C11784" s="100" t="s">
        <v>2655</v>
      </c>
      <c r="E11784" s="1705" t="s">
        <v>2237</v>
      </c>
      <c r="F11784" s="100"/>
      <c r="I11784" s="100"/>
    </row>
    <row r="11785" spans="1:9" ht="15" customHeight="1" x14ac:dyDescent="0.35">
      <c r="A11785" s="1705">
        <v>74183</v>
      </c>
      <c r="B11785" s="1706">
        <v>2.15</v>
      </c>
      <c r="C11785" s="100" t="s">
        <v>3712</v>
      </c>
      <c r="E11785" s="1705" t="s">
        <v>2994</v>
      </c>
    </row>
    <row r="11786" spans="1:9" ht="15" customHeight="1" x14ac:dyDescent="0.35">
      <c r="A11786" s="1705">
        <v>74183</v>
      </c>
      <c r="B11786" s="1706">
        <v>2.15</v>
      </c>
      <c r="C11786" s="1705" t="s">
        <v>3713</v>
      </c>
      <c r="E11786" s="1705" t="s">
        <v>2994</v>
      </c>
    </row>
    <row r="11787" spans="1:9" ht="15" customHeight="1" x14ac:dyDescent="0.35">
      <c r="A11787" s="1705">
        <v>74183</v>
      </c>
      <c r="B11787" s="1706">
        <v>2.15</v>
      </c>
      <c r="C11787" s="100" t="s">
        <v>3714</v>
      </c>
      <c r="E11787" s="1705" t="s">
        <v>2994</v>
      </c>
    </row>
    <row r="11788" spans="1:9" ht="15" customHeight="1" x14ac:dyDescent="0.35">
      <c r="A11788" s="1705">
        <v>74183</v>
      </c>
      <c r="B11788" s="1706">
        <v>2.15</v>
      </c>
      <c r="C11788" s="89" t="s">
        <v>4262</v>
      </c>
      <c r="E11788" s="100" t="s">
        <v>4174</v>
      </c>
      <c r="F11788" s="100"/>
      <c r="I11788" s="100"/>
    </row>
    <row r="11789" spans="1:9" ht="15" customHeight="1" x14ac:dyDescent="0.35">
      <c r="A11789" s="1705">
        <v>74183</v>
      </c>
      <c r="B11789" s="1706">
        <v>2.15</v>
      </c>
      <c r="C11789" s="100" t="s">
        <v>5443</v>
      </c>
      <c r="E11789" s="100" t="s">
        <v>5155</v>
      </c>
      <c r="F11789" s="100"/>
      <c r="I11789" s="100"/>
    </row>
    <row r="11790" spans="1:9" ht="15" customHeight="1" x14ac:dyDescent="0.35">
      <c r="A11790" s="1705">
        <v>74183</v>
      </c>
      <c r="B11790" s="1706">
        <v>2.15</v>
      </c>
      <c r="C11790" s="100" t="s">
        <v>6468</v>
      </c>
      <c r="E11790" s="100" t="s">
        <v>6110</v>
      </c>
      <c r="F11790" s="100"/>
      <c r="I11790" s="100"/>
    </row>
    <row r="11791" spans="1:9" ht="15" customHeight="1" x14ac:dyDescent="0.35">
      <c r="A11791" s="1705">
        <v>74183</v>
      </c>
      <c r="B11791" s="1706">
        <v>2.15</v>
      </c>
      <c r="C11791" s="100" t="s">
        <v>6726</v>
      </c>
      <c r="E11791" s="1705" t="s">
        <v>6556</v>
      </c>
      <c r="F11791" s="100"/>
      <c r="I11791" s="100"/>
    </row>
    <row r="11792" spans="1:9" ht="15" customHeight="1" x14ac:dyDescent="0.35">
      <c r="A11792" s="1705">
        <v>74183</v>
      </c>
      <c r="B11792" s="1706">
        <v>2.15</v>
      </c>
      <c r="C11792" s="100" t="s">
        <v>6727</v>
      </c>
      <c r="E11792" s="1705" t="s">
        <v>6556</v>
      </c>
      <c r="F11792" s="100"/>
      <c r="I11792" s="100"/>
    </row>
    <row r="11793" spans="1:9" ht="15" customHeight="1" x14ac:dyDescent="0.35">
      <c r="A11793" s="1705">
        <v>74183</v>
      </c>
      <c r="B11793" s="1706">
        <v>2.15</v>
      </c>
      <c r="C11793" s="100" t="s">
        <v>6728</v>
      </c>
      <c r="E11793" s="1705" t="s">
        <v>6556</v>
      </c>
      <c r="F11793" s="100"/>
      <c r="I11793" s="100"/>
    </row>
    <row r="11794" spans="1:9" ht="15" customHeight="1" x14ac:dyDescent="0.35">
      <c r="A11794" s="1705">
        <v>74183</v>
      </c>
      <c r="B11794" s="1706">
        <v>2.15</v>
      </c>
      <c r="C11794" s="89" t="s">
        <v>6954</v>
      </c>
      <c r="E11794" s="1705" t="s">
        <v>6737</v>
      </c>
      <c r="F11794" s="100"/>
      <c r="I11794" s="100"/>
    </row>
    <row r="11795" spans="1:9" ht="15" customHeight="1" x14ac:dyDescent="0.35">
      <c r="A11795" s="1705">
        <v>74183</v>
      </c>
      <c r="B11795" s="1706">
        <v>2.15</v>
      </c>
      <c r="C11795" s="100" t="s">
        <v>6955</v>
      </c>
      <c r="E11795" s="1705" t="s">
        <v>6737</v>
      </c>
    </row>
    <row r="11796" spans="1:9" ht="15" customHeight="1" x14ac:dyDescent="0.35">
      <c r="A11796" s="1705">
        <v>74183</v>
      </c>
      <c r="B11796" s="1706">
        <v>2.15</v>
      </c>
      <c r="C11796" s="89" t="s">
        <v>7313</v>
      </c>
      <c r="E11796" s="1705" t="s">
        <v>6965</v>
      </c>
      <c r="F11796" s="100"/>
      <c r="I11796" s="100"/>
    </row>
    <row r="11797" spans="1:9" ht="15" customHeight="1" x14ac:dyDescent="0.35">
      <c r="A11797" s="1705">
        <v>74183</v>
      </c>
      <c r="B11797" s="1706">
        <v>2.15</v>
      </c>
      <c r="C11797" s="89" t="s">
        <v>7314</v>
      </c>
      <c r="E11797" s="1705" t="s">
        <v>6965</v>
      </c>
      <c r="F11797" s="100"/>
      <c r="I11797" s="100"/>
    </row>
    <row r="11798" spans="1:9" ht="15" customHeight="1" x14ac:dyDescent="0.35">
      <c r="A11798" s="1705">
        <v>74183</v>
      </c>
      <c r="B11798" s="1706">
        <v>2.15</v>
      </c>
      <c r="C11798" s="100" t="s">
        <v>4607</v>
      </c>
      <c r="E11798" s="100" t="s">
        <v>6965</v>
      </c>
      <c r="F11798" s="100"/>
      <c r="I11798" s="100"/>
    </row>
    <row r="11799" spans="1:9" ht="15" customHeight="1" x14ac:dyDescent="0.35">
      <c r="A11799" s="1705">
        <v>74183</v>
      </c>
      <c r="B11799" s="1706">
        <v>2.15</v>
      </c>
      <c r="C11799" s="100" t="s">
        <v>7953</v>
      </c>
      <c r="E11799" s="1705" t="s">
        <v>7428</v>
      </c>
      <c r="F11799" s="100"/>
      <c r="I11799" s="100"/>
    </row>
    <row r="11800" spans="1:9" ht="15" customHeight="1" x14ac:dyDescent="0.35">
      <c r="A11800" s="1705">
        <v>74183</v>
      </c>
      <c r="B11800" s="1706">
        <v>2.15</v>
      </c>
      <c r="C11800" s="89" t="s">
        <v>9086</v>
      </c>
      <c r="E11800" s="1705" t="s">
        <v>8689</v>
      </c>
      <c r="F11800" s="100"/>
      <c r="I11800" s="100"/>
    </row>
    <row r="11801" spans="1:9" ht="15" customHeight="1" x14ac:dyDescent="0.35">
      <c r="A11801" s="1705">
        <v>74183</v>
      </c>
      <c r="B11801" s="1706">
        <v>2.15</v>
      </c>
      <c r="C11801" s="89" t="s">
        <v>9087</v>
      </c>
      <c r="E11801" s="1705" t="s">
        <v>8689</v>
      </c>
      <c r="F11801" s="100"/>
      <c r="I11801" s="100"/>
    </row>
    <row r="11802" spans="1:9" ht="15" customHeight="1" x14ac:dyDescent="0.35">
      <c r="A11802" s="1705">
        <v>74183</v>
      </c>
      <c r="B11802" s="1706">
        <v>2.15</v>
      </c>
      <c r="C11802" s="100" t="s">
        <v>1258</v>
      </c>
      <c r="E11802" s="1705" t="s">
        <v>9583</v>
      </c>
      <c r="F11802" s="100"/>
      <c r="I11802" s="100"/>
    </row>
    <row r="11803" spans="1:9" ht="15" customHeight="1" x14ac:dyDescent="0.35">
      <c r="A11803" s="1705">
        <v>74183</v>
      </c>
      <c r="B11803" s="1706">
        <v>2.15</v>
      </c>
      <c r="C11803" s="100" t="s">
        <v>6728</v>
      </c>
      <c r="E11803" s="1705" t="s">
        <v>9583</v>
      </c>
    </row>
    <row r="11804" spans="1:9" ht="15" customHeight="1" x14ac:dyDescent="0.35">
      <c r="A11804" s="1705">
        <v>74183</v>
      </c>
      <c r="B11804" s="1706">
        <v>2.15</v>
      </c>
      <c r="C11804" s="1705" t="s">
        <v>12005</v>
      </c>
      <c r="E11804" s="1705" t="s">
        <v>10273</v>
      </c>
      <c r="F11804" s="100"/>
      <c r="I11804" s="100"/>
    </row>
    <row r="11805" spans="1:9" ht="15" customHeight="1" x14ac:dyDescent="0.35">
      <c r="A11805" s="1705">
        <v>74183</v>
      </c>
      <c r="B11805" s="1706">
        <v>2.15</v>
      </c>
      <c r="C11805" s="1705" t="s">
        <v>12006</v>
      </c>
      <c r="E11805" s="1705" t="s">
        <v>10273</v>
      </c>
      <c r="F11805" s="100"/>
      <c r="I11805" s="100"/>
    </row>
    <row r="11806" spans="1:9" ht="15" customHeight="1" x14ac:dyDescent="0.35">
      <c r="A11806" s="1705">
        <v>74183</v>
      </c>
      <c r="B11806" s="1706">
        <v>2.15</v>
      </c>
      <c r="C11806" s="89" t="s">
        <v>12007</v>
      </c>
      <c r="E11806" s="1705" t="s">
        <v>10273</v>
      </c>
      <c r="F11806" s="100"/>
      <c r="I11806" s="100"/>
    </row>
    <row r="11807" spans="1:9" ht="15" customHeight="1" x14ac:dyDescent="0.35">
      <c r="A11807" s="1705">
        <v>74183</v>
      </c>
      <c r="B11807" s="1706">
        <v>2.15</v>
      </c>
      <c r="C11807" s="89" t="s">
        <v>12008</v>
      </c>
      <c r="E11807" s="1705" t="s">
        <v>10273</v>
      </c>
      <c r="F11807" s="100"/>
      <c r="I11807" s="100"/>
    </row>
    <row r="11808" spans="1:9" ht="15" customHeight="1" x14ac:dyDescent="0.35">
      <c r="A11808" s="1705">
        <v>74183</v>
      </c>
      <c r="B11808" s="1706">
        <v>2.15</v>
      </c>
      <c r="C11808" s="89" t="s">
        <v>12009</v>
      </c>
      <c r="E11808" s="1705" t="s">
        <v>10273</v>
      </c>
      <c r="F11808" s="100"/>
      <c r="I11808" s="100"/>
    </row>
    <row r="11809" spans="1:9" ht="15" customHeight="1" x14ac:dyDescent="0.35">
      <c r="A11809" s="1705">
        <v>74183</v>
      </c>
      <c r="B11809" s="1706">
        <v>2.15</v>
      </c>
      <c r="C11809" s="89" t="s">
        <v>12010</v>
      </c>
      <c r="E11809" s="1705" t="s">
        <v>10273</v>
      </c>
      <c r="F11809" s="100"/>
      <c r="I11809" s="100"/>
    </row>
    <row r="11810" spans="1:9" ht="15" customHeight="1" x14ac:dyDescent="0.35">
      <c r="A11810" s="1705">
        <v>74183</v>
      </c>
      <c r="B11810" s="1706">
        <v>2.15</v>
      </c>
      <c r="C11810" s="89" t="s">
        <v>12011</v>
      </c>
      <c r="E11810" s="1705" t="s">
        <v>10273</v>
      </c>
      <c r="F11810" s="100"/>
      <c r="I11810" s="100"/>
    </row>
    <row r="11811" spans="1:9" ht="15" customHeight="1" x14ac:dyDescent="0.35">
      <c r="A11811" s="1705">
        <v>74183</v>
      </c>
      <c r="B11811" s="1706">
        <v>2.15</v>
      </c>
      <c r="C11811" s="89" t="s">
        <v>12012</v>
      </c>
      <c r="E11811" s="1705" t="s">
        <v>10273</v>
      </c>
      <c r="F11811" s="100"/>
      <c r="I11811" s="100"/>
    </row>
    <row r="11812" spans="1:9" ht="15" customHeight="1" x14ac:dyDescent="0.35">
      <c r="A11812" s="1705">
        <v>74183</v>
      </c>
      <c r="B11812" s="1706">
        <v>2.15</v>
      </c>
      <c r="C11812" s="1705" t="s">
        <v>12013</v>
      </c>
      <c r="E11812" s="1705" t="s">
        <v>10273</v>
      </c>
      <c r="F11812" s="100"/>
      <c r="I11812" s="100"/>
    </row>
    <row r="11813" spans="1:9" ht="15" customHeight="1" x14ac:dyDescent="0.35">
      <c r="A11813" s="1705">
        <v>74183</v>
      </c>
      <c r="B11813" s="1706">
        <v>2.15</v>
      </c>
      <c r="C11813" s="89" t="s">
        <v>12014</v>
      </c>
      <c r="E11813" s="1705" t="s">
        <v>10273</v>
      </c>
      <c r="F11813" s="100"/>
      <c r="I11813" s="100"/>
    </row>
    <row r="11814" spans="1:9" ht="15" customHeight="1" x14ac:dyDescent="0.35">
      <c r="A11814" s="1705">
        <v>74183</v>
      </c>
      <c r="B11814" s="1706">
        <v>2.15</v>
      </c>
      <c r="C11814" s="89" t="s">
        <v>12015</v>
      </c>
      <c r="E11814" s="1705" t="s">
        <v>10273</v>
      </c>
      <c r="F11814" s="100"/>
      <c r="I11814" s="100"/>
    </row>
    <row r="11815" spans="1:9" ht="15" customHeight="1" x14ac:dyDescent="0.35">
      <c r="A11815" s="1705">
        <v>74183</v>
      </c>
      <c r="B11815" s="1706">
        <v>2.15</v>
      </c>
      <c r="C11815" s="89" t="s">
        <v>12016</v>
      </c>
      <c r="E11815" s="1705" t="s">
        <v>10273</v>
      </c>
    </row>
    <row r="11816" spans="1:9" ht="15" customHeight="1" x14ac:dyDescent="0.35">
      <c r="A11816" s="1705">
        <v>74183</v>
      </c>
      <c r="B11816" s="1706">
        <v>2.15</v>
      </c>
      <c r="C11816" s="1705" t="s">
        <v>12017</v>
      </c>
      <c r="E11816" s="1705" t="s">
        <v>10273</v>
      </c>
    </row>
    <row r="11817" spans="1:9" ht="15" customHeight="1" x14ac:dyDescent="0.35">
      <c r="A11817" s="1705">
        <v>74183</v>
      </c>
      <c r="B11817" s="1706">
        <v>2.15</v>
      </c>
      <c r="C11817" s="1705" t="s">
        <v>12018</v>
      </c>
      <c r="E11817" s="1705" t="s">
        <v>10273</v>
      </c>
      <c r="F11817" s="100"/>
      <c r="I11817" s="100"/>
    </row>
    <row r="11818" spans="1:9" ht="15" customHeight="1" x14ac:dyDescent="0.35">
      <c r="A11818" s="1705">
        <v>74183</v>
      </c>
      <c r="B11818" s="1706">
        <v>2.15</v>
      </c>
      <c r="C11818" s="89" t="s">
        <v>12019</v>
      </c>
      <c r="E11818" s="1705" t="s">
        <v>10273</v>
      </c>
      <c r="F11818" s="100"/>
      <c r="I11818" s="100"/>
    </row>
    <row r="11819" spans="1:9" ht="15" customHeight="1" x14ac:dyDescent="0.35">
      <c r="A11819" s="1705">
        <v>74183</v>
      </c>
      <c r="B11819" s="1706">
        <v>2.15</v>
      </c>
      <c r="C11819" s="89" t="s">
        <v>12019</v>
      </c>
      <c r="E11819" s="1705" t="s">
        <v>10273</v>
      </c>
      <c r="F11819" s="100"/>
      <c r="I11819" s="100"/>
    </row>
    <row r="11820" spans="1:9" ht="15" customHeight="1" x14ac:dyDescent="0.35">
      <c r="A11820" s="1705">
        <v>74183</v>
      </c>
      <c r="B11820" s="1706">
        <v>2.15</v>
      </c>
      <c r="C11820" s="1705" t="s">
        <v>12020</v>
      </c>
      <c r="E11820" s="1705" t="s">
        <v>10273</v>
      </c>
      <c r="F11820" s="100"/>
      <c r="I11820" s="100"/>
    </row>
    <row r="11821" spans="1:9" ht="15" customHeight="1" x14ac:dyDescent="0.35">
      <c r="A11821" s="1705">
        <v>74183</v>
      </c>
      <c r="B11821" s="1706">
        <v>2.15</v>
      </c>
      <c r="C11821" s="89" t="s">
        <v>12021</v>
      </c>
      <c r="E11821" s="1705" t="s">
        <v>10273</v>
      </c>
    </row>
    <row r="11822" spans="1:9" ht="15" customHeight="1" x14ac:dyDescent="0.35">
      <c r="A11822" s="1705">
        <v>74183</v>
      </c>
      <c r="B11822" s="1706">
        <v>2.15</v>
      </c>
      <c r="C11822" s="89" t="s">
        <v>12022</v>
      </c>
      <c r="E11822" s="1705" t="s">
        <v>10273</v>
      </c>
    </row>
    <row r="11823" spans="1:9" ht="15" customHeight="1" x14ac:dyDescent="0.35">
      <c r="A11823" s="1705">
        <v>74183</v>
      </c>
      <c r="B11823" s="1706">
        <v>2.15</v>
      </c>
      <c r="C11823" s="100" t="s">
        <v>4153</v>
      </c>
      <c r="E11823" s="100" t="s">
        <v>12088</v>
      </c>
    </row>
    <row r="11824" spans="1:9" ht="15" customHeight="1" x14ac:dyDescent="0.35">
      <c r="A11824" s="1705">
        <v>74183</v>
      </c>
      <c r="B11824" s="1706">
        <v>2.15</v>
      </c>
      <c r="C11824" s="100" t="s">
        <v>12487</v>
      </c>
      <c r="E11824" s="100" t="s">
        <v>12088</v>
      </c>
      <c r="F11824" s="100"/>
      <c r="I11824" s="100"/>
    </row>
    <row r="11825" spans="1:9" ht="15" customHeight="1" x14ac:dyDescent="0.35">
      <c r="A11825" s="1705">
        <v>74183</v>
      </c>
      <c r="B11825" s="1706">
        <v>2.15</v>
      </c>
      <c r="C11825" s="100" t="s">
        <v>12488</v>
      </c>
      <c r="E11825" s="100" t="s">
        <v>12088</v>
      </c>
    </row>
    <row r="11826" spans="1:9" ht="15" customHeight="1" x14ac:dyDescent="0.35">
      <c r="A11826" s="1705">
        <v>74183</v>
      </c>
      <c r="B11826" s="1706">
        <v>2.15</v>
      </c>
      <c r="C11826" s="100" t="s">
        <v>12489</v>
      </c>
      <c r="E11826" s="100" t="s">
        <v>12088</v>
      </c>
    </row>
    <row r="11827" spans="1:9" ht="15" customHeight="1" x14ac:dyDescent="0.35">
      <c r="A11827" s="1738">
        <v>74183</v>
      </c>
      <c r="B11827" s="1739">
        <v>2.15</v>
      </c>
      <c r="C11827" s="1705" t="s">
        <v>13359</v>
      </c>
      <c r="E11827" s="1705" t="s">
        <v>12542</v>
      </c>
      <c r="F11827" s="100"/>
      <c r="I11827" s="100"/>
    </row>
    <row r="11828" spans="1:9" x14ac:dyDescent="0.35">
      <c r="A11828" s="1705">
        <v>74183</v>
      </c>
      <c r="B11828" s="1706">
        <v>2.15</v>
      </c>
      <c r="C11828" s="1705" t="s">
        <v>13360</v>
      </c>
      <c r="E11828" s="1705" t="s">
        <v>12542</v>
      </c>
      <c r="F11828" s="100"/>
      <c r="I11828" s="100"/>
    </row>
    <row r="11829" spans="1:9" x14ac:dyDescent="0.35">
      <c r="A11829" s="1705">
        <v>74183</v>
      </c>
      <c r="B11829" s="1706">
        <v>2.15</v>
      </c>
      <c r="C11829" s="89" t="s">
        <v>13361</v>
      </c>
      <c r="E11829" s="1705" t="s">
        <v>12542</v>
      </c>
    </row>
    <row r="11830" spans="1:9" x14ac:dyDescent="0.35">
      <c r="A11830" s="1738">
        <v>74183</v>
      </c>
      <c r="B11830" s="1739">
        <v>2.15</v>
      </c>
      <c r="C11830" s="100" t="s">
        <v>13362</v>
      </c>
      <c r="E11830" s="1705" t="s">
        <v>12542</v>
      </c>
    </row>
    <row r="11831" spans="1:9" ht="14.5" customHeight="1" x14ac:dyDescent="0.35">
      <c r="A11831" s="1738">
        <v>74183</v>
      </c>
      <c r="B11831" s="1739">
        <v>2.15</v>
      </c>
      <c r="C11831" s="100" t="s">
        <v>13363</v>
      </c>
      <c r="E11831" s="1705" t="s">
        <v>12542</v>
      </c>
    </row>
    <row r="11832" spans="1:9" x14ac:dyDescent="0.35">
      <c r="A11832" s="1705">
        <v>74183</v>
      </c>
      <c r="B11832" s="1706">
        <v>2.15</v>
      </c>
      <c r="C11832" s="100" t="s">
        <v>4153</v>
      </c>
      <c r="E11832" s="1705" t="s">
        <v>13383</v>
      </c>
    </row>
    <row r="11833" spans="1:9" x14ac:dyDescent="0.35">
      <c r="A11833" s="1705">
        <v>74183</v>
      </c>
      <c r="B11833" s="1706">
        <v>2.15</v>
      </c>
      <c r="C11833" s="89" t="s">
        <v>13871</v>
      </c>
      <c r="E11833" s="1705" t="s">
        <v>13580</v>
      </c>
      <c r="F11833" s="100"/>
      <c r="I11833" s="100"/>
    </row>
    <row r="11834" spans="1:9" x14ac:dyDescent="0.35">
      <c r="A11834" s="1705">
        <v>74183</v>
      </c>
      <c r="B11834" s="1706">
        <v>2.15</v>
      </c>
      <c r="C11834" s="89" t="s">
        <v>13872</v>
      </c>
      <c r="E11834" s="1705" t="s">
        <v>13580</v>
      </c>
      <c r="F11834" s="100"/>
      <c r="I11834" s="100"/>
    </row>
    <row r="11835" spans="1:9" x14ac:dyDescent="0.35">
      <c r="A11835" s="1705">
        <v>74183</v>
      </c>
      <c r="B11835" s="1706">
        <v>2.15</v>
      </c>
      <c r="C11835" s="89" t="s">
        <v>13872</v>
      </c>
      <c r="E11835" s="1705" t="s">
        <v>13580</v>
      </c>
      <c r="F11835" s="100"/>
      <c r="I11835" s="100"/>
    </row>
    <row r="11836" spans="1:9" x14ac:dyDescent="0.35">
      <c r="A11836" s="1705">
        <v>74183</v>
      </c>
      <c r="B11836" s="1706">
        <v>2.15</v>
      </c>
      <c r="C11836" s="89" t="s">
        <v>13873</v>
      </c>
      <c r="E11836" s="1705" t="s">
        <v>13580</v>
      </c>
      <c r="F11836" s="100"/>
      <c r="I11836" s="100"/>
    </row>
    <row r="11837" spans="1:9" ht="14.5" customHeight="1" x14ac:dyDescent="0.35">
      <c r="A11837" s="1705">
        <v>74183</v>
      </c>
      <c r="B11837" s="1706">
        <v>2.15</v>
      </c>
      <c r="C11837" s="89" t="s">
        <v>13874</v>
      </c>
      <c r="E11837" s="1705" t="s">
        <v>13580</v>
      </c>
      <c r="F11837" s="100"/>
      <c r="I11837" s="100"/>
    </row>
    <row r="11838" spans="1:9" x14ac:dyDescent="0.35">
      <c r="A11838" s="1705">
        <v>74183</v>
      </c>
      <c r="B11838" s="1706">
        <v>2.15</v>
      </c>
      <c r="C11838" s="89" t="s">
        <v>13875</v>
      </c>
      <c r="E11838" s="1705" t="s">
        <v>13580</v>
      </c>
      <c r="F11838" s="100"/>
      <c r="I11838" s="100"/>
    </row>
    <row r="11839" spans="1:9" x14ac:dyDescent="0.35">
      <c r="A11839" s="1705">
        <v>74185</v>
      </c>
      <c r="B11839" s="1706">
        <v>1.76</v>
      </c>
      <c r="C11839" s="100" t="s">
        <v>2960</v>
      </c>
      <c r="E11839" s="1705" t="s">
        <v>19</v>
      </c>
    </row>
    <row r="11840" spans="1:9" ht="15" customHeight="1" x14ac:dyDescent="0.35">
      <c r="A11840" s="1705">
        <v>74185</v>
      </c>
      <c r="B11840" s="1706">
        <v>1.76</v>
      </c>
      <c r="C11840" s="100" t="s">
        <v>2606</v>
      </c>
      <c r="E11840" s="1705" t="s">
        <v>19</v>
      </c>
    </row>
    <row r="11841" spans="1:5" ht="15" customHeight="1" x14ac:dyDescent="0.35">
      <c r="A11841" s="1705">
        <v>74185</v>
      </c>
      <c r="B11841" s="1706">
        <v>1.76</v>
      </c>
      <c r="C11841" s="100" t="s">
        <v>1215</v>
      </c>
      <c r="E11841" s="1705" t="s">
        <v>879</v>
      </c>
    </row>
    <row r="11842" spans="1:5" ht="15" customHeight="1" x14ac:dyDescent="0.35">
      <c r="A11842" s="1705">
        <v>74185</v>
      </c>
      <c r="B11842" s="1706">
        <v>1.76</v>
      </c>
      <c r="C11842" s="100" t="s">
        <v>2140</v>
      </c>
      <c r="E11842" s="1705" t="s">
        <v>1755</v>
      </c>
    </row>
    <row r="11843" spans="1:5" ht="15" customHeight="1" x14ac:dyDescent="0.35">
      <c r="A11843" s="1705">
        <v>74185</v>
      </c>
      <c r="B11843" s="1706">
        <v>1.76</v>
      </c>
      <c r="C11843" s="100" t="s">
        <v>2141</v>
      </c>
      <c r="E11843" s="1705" t="s">
        <v>1755</v>
      </c>
    </row>
    <row r="11844" spans="1:5" ht="15" customHeight="1" x14ac:dyDescent="0.35">
      <c r="A11844" s="1705">
        <v>74185</v>
      </c>
      <c r="B11844" s="1706">
        <v>1.76</v>
      </c>
      <c r="C11844" s="100" t="s">
        <v>2142</v>
      </c>
      <c r="E11844" s="1705" t="s">
        <v>1755</v>
      </c>
    </row>
    <row r="11845" spans="1:5" ht="15" customHeight="1" x14ac:dyDescent="0.35">
      <c r="A11845" s="1705">
        <v>74185</v>
      </c>
      <c r="B11845" s="1706">
        <v>1.76</v>
      </c>
      <c r="C11845" s="100" t="s">
        <v>2604</v>
      </c>
      <c r="E11845" s="1705" t="s">
        <v>2237</v>
      </c>
    </row>
    <row r="11846" spans="1:5" ht="15" customHeight="1" x14ac:dyDescent="0.35">
      <c r="A11846" s="1705">
        <v>74185</v>
      </c>
      <c r="B11846" s="1706">
        <v>1.76</v>
      </c>
      <c r="C11846" s="100" t="s">
        <v>2605</v>
      </c>
      <c r="E11846" s="1705" t="s">
        <v>2237</v>
      </c>
    </row>
    <row r="11847" spans="1:5" ht="14.5" customHeight="1" x14ac:dyDescent="0.35">
      <c r="A11847" s="1705">
        <v>74185</v>
      </c>
      <c r="B11847" s="1706">
        <v>1.76</v>
      </c>
      <c r="C11847" s="100" t="s">
        <v>2606</v>
      </c>
      <c r="E11847" s="1705" t="s">
        <v>2237</v>
      </c>
    </row>
    <row r="11848" spans="1:5" x14ac:dyDescent="0.35">
      <c r="A11848" s="1705">
        <v>74185</v>
      </c>
      <c r="B11848" s="1706">
        <v>1.76</v>
      </c>
      <c r="C11848" s="100" t="s">
        <v>2607</v>
      </c>
      <c r="E11848" s="1705" t="s">
        <v>2237</v>
      </c>
    </row>
    <row r="11849" spans="1:5" x14ac:dyDescent="0.35">
      <c r="A11849" s="1705">
        <v>74185</v>
      </c>
      <c r="B11849" s="1706">
        <v>1.76</v>
      </c>
      <c r="C11849" s="100" t="s">
        <v>3641</v>
      </c>
      <c r="E11849" s="1705" t="s">
        <v>2994</v>
      </c>
    </row>
    <row r="11850" spans="1:5" ht="14.5" customHeight="1" x14ac:dyDescent="0.35">
      <c r="A11850" s="1705">
        <v>74185</v>
      </c>
      <c r="B11850" s="1706">
        <v>1.76</v>
      </c>
      <c r="C11850" s="100" t="s">
        <v>5408</v>
      </c>
      <c r="E11850" s="100" t="s">
        <v>5155</v>
      </c>
    </row>
    <row r="11851" spans="1:5" ht="14.5" customHeight="1" x14ac:dyDescent="0.35">
      <c r="A11851" s="1705">
        <v>74185</v>
      </c>
      <c r="B11851" s="1706">
        <v>1.76</v>
      </c>
      <c r="C11851" s="100" t="s">
        <v>6451</v>
      </c>
      <c r="E11851" s="100" t="s">
        <v>6110</v>
      </c>
    </row>
    <row r="11852" spans="1:5" x14ac:dyDescent="0.35">
      <c r="A11852" s="1705">
        <v>74185</v>
      </c>
      <c r="B11852" s="1706">
        <v>1.76</v>
      </c>
      <c r="C11852" s="100" t="s">
        <v>5408</v>
      </c>
      <c r="E11852" s="1705" t="s">
        <v>6556</v>
      </c>
    </row>
    <row r="11853" spans="1:5" ht="16" customHeight="1" x14ac:dyDescent="0.35">
      <c r="A11853" s="1705">
        <v>74185</v>
      </c>
      <c r="B11853" s="1706">
        <v>1.76</v>
      </c>
      <c r="C11853" s="100" t="s">
        <v>7275</v>
      </c>
      <c r="E11853" s="1705" t="s">
        <v>6965</v>
      </c>
    </row>
    <row r="11854" spans="1:5" ht="14.5" customHeight="1" x14ac:dyDescent="0.35">
      <c r="A11854" s="1705">
        <v>74185</v>
      </c>
      <c r="B11854" s="1706">
        <v>1.76</v>
      </c>
      <c r="C11854" s="100" t="s">
        <v>7276</v>
      </c>
      <c r="E11854" s="1705" t="s">
        <v>6965</v>
      </c>
    </row>
    <row r="11855" spans="1:5" x14ac:dyDescent="0.35">
      <c r="A11855" s="1705">
        <v>74185</v>
      </c>
      <c r="B11855" s="1706">
        <v>1.76</v>
      </c>
      <c r="C11855" s="100" t="s">
        <v>7277</v>
      </c>
      <c r="E11855" s="1705" t="s">
        <v>6965</v>
      </c>
    </row>
    <row r="11856" spans="1:5" ht="16" customHeight="1" x14ac:dyDescent="0.35">
      <c r="A11856" s="1705">
        <v>74185</v>
      </c>
      <c r="B11856" s="1706">
        <v>1.76</v>
      </c>
      <c r="C11856" s="100" t="s">
        <v>7884</v>
      </c>
      <c r="E11856" s="1705" t="s">
        <v>7428</v>
      </c>
    </row>
    <row r="11857" spans="1:9" ht="16" customHeight="1" x14ac:dyDescent="0.35">
      <c r="A11857" s="1705">
        <v>74185</v>
      </c>
      <c r="B11857" s="1706">
        <v>1.76</v>
      </c>
      <c r="C11857" s="100" t="s">
        <v>7885</v>
      </c>
      <c r="E11857" s="1705" t="s">
        <v>7428</v>
      </c>
    </row>
    <row r="11858" spans="1:9" ht="16" customHeight="1" x14ac:dyDescent="0.35">
      <c r="A11858" s="1705">
        <v>74185</v>
      </c>
      <c r="B11858" s="1706">
        <v>1.76</v>
      </c>
      <c r="C11858" s="100" t="s">
        <v>9060</v>
      </c>
      <c r="E11858" s="1705" t="s">
        <v>8689</v>
      </c>
    </row>
    <row r="11859" spans="1:9" ht="14.5" customHeight="1" x14ac:dyDescent="0.35">
      <c r="A11859" s="1705">
        <v>74185</v>
      </c>
      <c r="B11859" s="1706">
        <v>1.76</v>
      </c>
      <c r="C11859" s="100" t="s">
        <v>9061</v>
      </c>
      <c r="E11859" s="1705" t="s">
        <v>8689</v>
      </c>
    </row>
    <row r="11860" spans="1:9" x14ac:dyDescent="0.35">
      <c r="A11860" s="1705">
        <v>74185</v>
      </c>
      <c r="B11860" s="1706">
        <v>1.76</v>
      </c>
      <c r="C11860" s="100" t="s">
        <v>9062</v>
      </c>
      <c r="E11860" s="1705" t="s">
        <v>8689</v>
      </c>
    </row>
    <row r="11861" spans="1:9" ht="14.5" customHeight="1" x14ac:dyDescent="0.35">
      <c r="A11861" s="1705">
        <v>74185</v>
      </c>
      <c r="B11861" s="1706">
        <v>1.76</v>
      </c>
      <c r="C11861" s="100" t="s">
        <v>10172</v>
      </c>
      <c r="E11861" s="1705" t="s">
        <v>9583</v>
      </c>
    </row>
    <row r="11862" spans="1:9" x14ac:dyDescent="0.35">
      <c r="A11862" s="1705">
        <v>74185</v>
      </c>
      <c r="B11862" s="1706">
        <v>1.76</v>
      </c>
      <c r="C11862" s="100" t="s">
        <v>5408</v>
      </c>
      <c r="E11862" s="1705" t="s">
        <v>9583</v>
      </c>
      <c r="F11862" s="100"/>
      <c r="I11862" s="100"/>
    </row>
    <row r="11863" spans="1:9" x14ac:dyDescent="0.35">
      <c r="A11863" s="1705">
        <v>74185</v>
      </c>
      <c r="B11863" s="1706">
        <v>1.76</v>
      </c>
      <c r="C11863" s="100" t="s">
        <v>12435</v>
      </c>
      <c r="E11863" s="100" t="s">
        <v>12088</v>
      </c>
    </row>
    <row r="11864" spans="1:9" x14ac:dyDescent="0.35">
      <c r="A11864" s="1705">
        <v>74185</v>
      </c>
      <c r="B11864" s="1706">
        <v>1.76</v>
      </c>
      <c r="C11864" s="100" t="s">
        <v>12436</v>
      </c>
      <c r="E11864" s="100" t="s">
        <v>12088</v>
      </c>
    </row>
    <row r="11865" spans="1:9" x14ac:dyDescent="0.35">
      <c r="A11865" s="1705">
        <v>74185</v>
      </c>
      <c r="B11865" s="1706">
        <v>1.76</v>
      </c>
      <c r="C11865" s="100" t="s">
        <v>12437</v>
      </c>
      <c r="E11865" s="100" t="s">
        <v>12088</v>
      </c>
    </row>
    <row r="11866" spans="1:9" x14ac:dyDescent="0.35">
      <c r="A11866" s="1705">
        <v>74185</v>
      </c>
      <c r="B11866" s="1706">
        <v>1.76</v>
      </c>
      <c r="C11866" s="100" t="s">
        <v>13293</v>
      </c>
      <c r="E11866" s="1705" t="s">
        <v>12542</v>
      </c>
    </row>
    <row r="11867" spans="1:9" x14ac:dyDescent="0.35">
      <c r="A11867" s="1705">
        <v>74185</v>
      </c>
      <c r="B11867" s="1706">
        <v>1.76</v>
      </c>
      <c r="C11867" s="100" t="s">
        <v>4132</v>
      </c>
      <c r="E11867" s="1705" t="s">
        <v>13383</v>
      </c>
    </row>
    <row r="11868" spans="1:9" x14ac:dyDescent="0.35">
      <c r="A11868" s="1705">
        <v>74185</v>
      </c>
      <c r="B11868" s="1706">
        <v>1.76</v>
      </c>
      <c r="C11868" s="100" t="s">
        <v>13836</v>
      </c>
      <c r="E11868" s="1705" t="s">
        <v>13580</v>
      </c>
      <c r="F11868" s="100"/>
      <c r="I11868" s="100"/>
    </row>
    <row r="11869" spans="1:9" x14ac:dyDescent="0.35">
      <c r="A11869" s="1705">
        <v>74210</v>
      </c>
      <c r="B11869" s="1706">
        <v>0.57999999999999996</v>
      </c>
      <c r="C11869" s="100" t="s">
        <v>3249</v>
      </c>
      <c r="E11869" s="1705" t="s">
        <v>2994</v>
      </c>
    </row>
    <row r="11870" spans="1:9" x14ac:dyDescent="0.35">
      <c r="A11870" s="1705">
        <v>74210</v>
      </c>
      <c r="B11870" s="1706">
        <v>0.57999999999999996</v>
      </c>
      <c r="C11870" s="100" t="s">
        <v>3926</v>
      </c>
      <c r="E11870" s="1705" t="s">
        <v>13383</v>
      </c>
    </row>
    <row r="11871" spans="1:9" x14ac:dyDescent="0.35">
      <c r="A11871" s="1705">
        <v>74220</v>
      </c>
      <c r="B11871" s="1706">
        <v>0.59</v>
      </c>
      <c r="C11871" s="100" t="s">
        <v>2815</v>
      </c>
      <c r="E11871" s="1705" t="s">
        <v>19</v>
      </c>
      <c r="F11871" s="100"/>
      <c r="I11871" s="100"/>
    </row>
    <row r="11872" spans="1:9" ht="14.5" customHeight="1" x14ac:dyDescent="0.35">
      <c r="A11872" s="1705">
        <v>74220</v>
      </c>
      <c r="B11872" s="1706">
        <v>0.59</v>
      </c>
      <c r="C11872" s="100" t="s">
        <v>1695</v>
      </c>
      <c r="E11872" s="1705" t="s">
        <v>875</v>
      </c>
    </row>
    <row r="11873" spans="1:9" ht="16" customHeight="1" x14ac:dyDescent="0.35">
      <c r="A11873" s="1705">
        <v>74220</v>
      </c>
      <c r="B11873" s="1706">
        <v>0.59</v>
      </c>
      <c r="C11873" s="100" t="s">
        <v>1044</v>
      </c>
      <c r="E11873" s="1705" t="s">
        <v>879</v>
      </c>
      <c r="F11873" s="100"/>
      <c r="I11873" s="100"/>
    </row>
    <row r="11874" spans="1:9" x14ac:dyDescent="0.35">
      <c r="A11874" s="1705">
        <v>74220</v>
      </c>
      <c r="B11874" s="1706">
        <v>0.59</v>
      </c>
      <c r="C11874" s="100" t="s">
        <v>1927</v>
      </c>
      <c r="E11874" s="1705" t="s">
        <v>1755</v>
      </c>
      <c r="F11874" s="100"/>
      <c r="I11874" s="100"/>
    </row>
    <row r="11875" spans="1:9" x14ac:dyDescent="0.35">
      <c r="A11875" s="1705">
        <v>74220</v>
      </c>
      <c r="B11875" s="1706">
        <v>0.59</v>
      </c>
      <c r="C11875" s="100" t="s">
        <v>1695</v>
      </c>
      <c r="E11875" s="1705" t="s">
        <v>2237</v>
      </c>
    </row>
    <row r="11876" spans="1:9" x14ac:dyDescent="0.35">
      <c r="A11876" s="1705">
        <v>74220</v>
      </c>
      <c r="B11876" s="1706">
        <v>0.59</v>
      </c>
      <c r="C11876" s="100" t="s">
        <v>2362</v>
      </c>
      <c r="E11876" s="1705" t="s">
        <v>2237</v>
      </c>
      <c r="F11876" s="100"/>
      <c r="I11876" s="100"/>
    </row>
    <row r="11877" spans="1:9" x14ac:dyDescent="0.35">
      <c r="A11877" s="1705">
        <v>74220</v>
      </c>
      <c r="B11877" s="1706">
        <v>0.59</v>
      </c>
      <c r="C11877" s="100" t="s">
        <v>3255</v>
      </c>
      <c r="E11877" s="1705" t="s">
        <v>2994</v>
      </c>
      <c r="F11877" s="100"/>
      <c r="I11877" s="100"/>
    </row>
    <row r="11878" spans="1:9" x14ac:dyDescent="0.35">
      <c r="A11878" s="1705">
        <v>74220</v>
      </c>
      <c r="B11878" s="1706">
        <v>0.59</v>
      </c>
      <c r="C11878" s="100" t="s">
        <v>3256</v>
      </c>
      <c r="E11878" s="1705" t="s">
        <v>2994</v>
      </c>
      <c r="F11878" s="100"/>
      <c r="I11878" s="100"/>
    </row>
    <row r="11879" spans="1:9" x14ac:dyDescent="0.35">
      <c r="A11879" s="1705">
        <v>74220</v>
      </c>
      <c r="B11879" s="1706">
        <v>0.59</v>
      </c>
      <c r="C11879" s="100" t="s">
        <v>5812</v>
      </c>
      <c r="E11879" s="100" t="s">
        <v>5695</v>
      </c>
      <c r="F11879" s="100"/>
      <c r="I11879" s="100"/>
    </row>
    <row r="11880" spans="1:9" x14ac:dyDescent="0.35">
      <c r="A11880" s="1705">
        <v>74220</v>
      </c>
      <c r="B11880" s="1706">
        <v>0.59</v>
      </c>
      <c r="C11880" s="100" t="s">
        <v>8191</v>
      </c>
      <c r="E11880" s="100" t="s">
        <v>5912</v>
      </c>
      <c r="F11880" s="100"/>
      <c r="I11880" s="100"/>
    </row>
    <row r="11881" spans="1:9" x14ac:dyDescent="0.35">
      <c r="A11881" s="1705">
        <v>74220</v>
      </c>
      <c r="B11881" s="1706">
        <v>0.59</v>
      </c>
      <c r="C11881" s="100" t="s">
        <v>1044</v>
      </c>
      <c r="E11881" s="100" t="s">
        <v>6110</v>
      </c>
    </row>
    <row r="11882" spans="1:9" ht="15" customHeight="1" x14ac:dyDescent="0.35">
      <c r="A11882" s="1705">
        <v>74220</v>
      </c>
      <c r="B11882" s="1706">
        <v>0.59</v>
      </c>
      <c r="C11882" s="100" t="s">
        <v>10265</v>
      </c>
      <c r="E11882" s="100" t="s">
        <v>7410</v>
      </c>
      <c r="F11882" s="100"/>
      <c r="I11882" s="100"/>
    </row>
    <row r="11883" spans="1:9" ht="15" customHeight="1" x14ac:dyDescent="0.35">
      <c r="A11883" s="1705">
        <v>74220</v>
      </c>
      <c r="B11883" s="1706">
        <v>0.59</v>
      </c>
      <c r="C11883" s="100" t="s">
        <v>7595</v>
      </c>
      <c r="E11883" s="1705" t="s">
        <v>7428</v>
      </c>
      <c r="F11883" s="100"/>
      <c r="I11883" s="100"/>
    </row>
    <row r="11884" spans="1:9" ht="15" customHeight="1" x14ac:dyDescent="0.35">
      <c r="A11884" s="1705">
        <v>74220</v>
      </c>
      <c r="B11884" s="1706">
        <v>0.59</v>
      </c>
      <c r="C11884" s="100" t="s">
        <v>8889</v>
      </c>
      <c r="E11884" s="1705" t="s">
        <v>8689</v>
      </c>
      <c r="F11884" s="100"/>
      <c r="I11884" s="100"/>
    </row>
    <row r="11885" spans="1:9" ht="15" customHeight="1" x14ac:dyDescent="0.35">
      <c r="A11885" s="1705">
        <v>74220</v>
      </c>
      <c r="B11885" s="1706">
        <v>0.59</v>
      </c>
      <c r="C11885" s="100" t="s">
        <v>9829</v>
      </c>
      <c r="E11885" s="1705" t="s">
        <v>9583</v>
      </c>
      <c r="F11885" s="100"/>
      <c r="I11885" s="100"/>
    </row>
    <row r="11886" spans="1:9" ht="15" customHeight="1" x14ac:dyDescent="0.35">
      <c r="A11886" s="1705">
        <v>74220</v>
      </c>
      <c r="B11886" s="1706">
        <v>0.59</v>
      </c>
      <c r="C11886" s="100" t="s">
        <v>9830</v>
      </c>
      <c r="E11886" s="1705" t="s">
        <v>9583</v>
      </c>
      <c r="F11886" s="100"/>
      <c r="I11886" s="100"/>
    </row>
    <row r="11887" spans="1:9" ht="15" customHeight="1" x14ac:dyDescent="0.35">
      <c r="A11887" s="1705">
        <v>74220</v>
      </c>
      <c r="B11887" s="1706">
        <v>0.59</v>
      </c>
      <c r="C11887" s="100" t="s">
        <v>3927</v>
      </c>
      <c r="E11887" s="1705" t="s">
        <v>13383</v>
      </c>
      <c r="F11887" s="100"/>
      <c r="I11887" s="100"/>
    </row>
    <row r="11888" spans="1:9" ht="15" customHeight="1" x14ac:dyDescent="0.35">
      <c r="A11888" s="1705">
        <v>74220</v>
      </c>
      <c r="B11888" s="1706">
        <v>0.59</v>
      </c>
      <c r="C11888" s="100" t="s">
        <v>13734</v>
      </c>
      <c r="E11888" s="1705" t="s">
        <v>13580</v>
      </c>
    </row>
    <row r="11889" spans="1:9" ht="15" customHeight="1" x14ac:dyDescent="0.35">
      <c r="A11889" s="1705">
        <v>74220</v>
      </c>
      <c r="B11889" s="1706">
        <v>0.59</v>
      </c>
      <c r="C11889" s="100" t="s">
        <v>13735</v>
      </c>
      <c r="E11889" s="1705" t="s">
        <v>13580</v>
      </c>
      <c r="F11889" s="100"/>
      <c r="I11889" s="100"/>
    </row>
    <row r="11890" spans="1:9" ht="15" customHeight="1" x14ac:dyDescent="0.35">
      <c r="A11890" s="1705">
        <v>74221</v>
      </c>
      <c r="B11890" s="1706">
        <v>0.68</v>
      </c>
      <c r="C11890" s="100" t="s">
        <v>3276</v>
      </c>
      <c r="E11890" s="1705" t="s">
        <v>2994</v>
      </c>
    </row>
    <row r="11891" spans="1:9" ht="15" customHeight="1" x14ac:dyDescent="0.35">
      <c r="A11891" s="1705">
        <v>74221</v>
      </c>
      <c r="B11891" s="1706">
        <v>0.68</v>
      </c>
      <c r="C11891" s="100" t="s">
        <v>8907</v>
      </c>
      <c r="E11891" s="1705" t="s">
        <v>8689</v>
      </c>
    </row>
    <row r="11892" spans="1:9" ht="16" customHeight="1" x14ac:dyDescent="0.35">
      <c r="A11892" s="1705">
        <v>74221</v>
      </c>
      <c r="B11892" s="1706">
        <v>0.68</v>
      </c>
      <c r="C11892" s="100" t="s">
        <v>9844</v>
      </c>
      <c r="E11892" s="1705" t="s">
        <v>9583</v>
      </c>
      <c r="F11892" s="100"/>
      <c r="I11892" s="100"/>
    </row>
    <row r="11893" spans="1:9" ht="14.5" customHeight="1" x14ac:dyDescent="0.35">
      <c r="A11893" s="1705">
        <v>74221</v>
      </c>
      <c r="B11893" s="1706">
        <v>0.68</v>
      </c>
      <c r="C11893" s="100" t="s">
        <v>13743</v>
      </c>
      <c r="E11893" s="1705" t="s">
        <v>13580</v>
      </c>
      <c r="F11893" s="100"/>
      <c r="I11893" s="100"/>
    </row>
    <row r="11894" spans="1:9" ht="15" customHeight="1" x14ac:dyDescent="0.35">
      <c r="A11894" s="1705">
        <v>74230</v>
      </c>
      <c r="B11894" s="1706">
        <v>0.52</v>
      </c>
      <c r="C11894" s="100" t="s">
        <v>2794</v>
      </c>
      <c r="E11894" s="1705" t="s">
        <v>19</v>
      </c>
    </row>
    <row r="11895" spans="1:9" ht="15" customHeight="1" x14ac:dyDescent="0.35">
      <c r="A11895" s="1705">
        <v>74230</v>
      </c>
      <c r="B11895" s="1706">
        <v>0.52</v>
      </c>
      <c r="C11895" s="100" t="s">
        <v>1690</v>
      </c>
      <c r="E11895" s="1705" t="s">
        <v>875</v>
      </c>
    </row>
    <row r="11896" spans="1:9" ht="15" customHeight="1" x14ac:dyDescent="0.35">
      <c r="A11896" s="1705">
        <v>74230</v>
      </c>
      <c r="B11896" s="1706">
        <v>0.52</v>
      </c>
      <c r="C11896" s="100" t="s">
        <v>1032</v>
      </c>
      <c r="E11896" s="1705" t="s">
        <v>879</v>
      </c>
    </row>
    <row r="11897" spans="1:9" ht="15" customHeight="1" x14ac:dyDescent="0.35">
      <c r="A11897" s="1705">
        <v>74230</v>
      </c>
      <c r="B11897" s="1706">
        <v>0.52</v>
      </c>
      <c r="C11897" s="100" t="s">
        <v>3218</v>
      </c>
      <c r="D11897" s="1705"/>
      <c r="E11897" s="1705" t="s">
        <v>2994</v>
      </c>
    </row>
    <row r="11898" spans="1:9" ht="14.5" customHeight="1" x14ac:dyDescent="0.35">
      <c r="A11898" s="1705">
        <v>74230</v>
      </c>
      <c r="B11898" s="1706">
        <v>0.52</v>
      </c>
      <c r="C11898" s="1705" t="s">
        <v>4783</v>
      </c>
      <c r="E11898" s="100" t="s">
        <v>4609</v>
      </c>
    </row>
    <row r="11899" spans="1:9" ht="15" customHeight="1" x14ac:dyDescent="0.35">
      <c r="A11899" s="1705">
        <v>74230</v>
      </c>
      <c r="B11899" s="1706">
        <v>0.52</v>
      </c>
      <c r="C11899" s="100" t="s">
        <v>5289</v>
      </c>
      <c r="E11899" s="100" t="s">
        <v>5155</v>
      </c>
    </row>
    <row r="11900" spans="1:9" ht="15" customHeight="1" x14ac:dyDescent="0.35">
      <c r="A11900" s="1705">
        <v>74230</v>
      </c>
      <c r="B11900" s="1706">
        <v>0.52</v>
      </c>
      <c r="C11900" s="100" t="s">
        <v>5801</v>
      </c>
      <c r="E11900" s="100" t="s">
        <v>5695</v>
      </c>
    </row>
    <row r="11901" spans="1:9" ht="15" customHeight="1" x14ac:dyDescent="0.35">
      <c r="A11901" s="1705">
        <v>74230</v>
      </c>
      <c r="B11901" s="1706">
        <v>0.52</v>
      </c>
      <c r="C11901" s="100" t="s">
        <v>5802</v>
      </c>
      <c r="E11901" s="100" t="s">
        <v>5695</v>
      </c>
      <c r="F11901" s="100"/>
      <c r="I11901" s="100"/>
    </row>
    <row r="11902" spans="1:9" ht="15" customHeight="1" x14ac:dyDescent="0.35">
      <c r="A11902" s="1705">
        <v>74230</v>
      </c>
      <c r="B11902" s="1706">
        <v>0.52</v>
      </c>
      <c r="C11902" s="100" t="s">
        <v>4604</v>
      </c>
      <c r="E11902" s="1705" t="s">
        <v>5912</v>
      </c>
    </row>
    <row r="11903" spans="1:9" ht="15" customHeight="1" x14ac:dyDescent="0.35">
      <c r="A11903" s="1705">
        <v>74230</v>
      </c>
      <c r="B11903" s="1706">
        <v>0.52</v>
      </c>
      <c r="C11903" s="100" t="s">
        <v>6278</v>
      </c>
      <c r="E11903" s="100" t="s">
        <v>6110</v>
      </c>
    </row>
    <row r="11904" spans="1:9" ht="15" customHeight="1" x14ac:dyDescent="0.35">
      <c r="A11904" s="1705">
        <v>74230</v>
      </c>
      <c r="B11904" s="1706">
        <v>0.52</v>
      </c>
      <c r="C11904" s="100" t="s">
        <v>4604</v>
      </c>
      <c r="E11904" s="100" t="s">
        <v>6965</v>
      </c>
    </row>
    <row r="11905" spans="1:9" ht="15" customHeight="1" x14ac:dyDescent="0.35">
      <c r="A11905" s="1705">
        <v>74230</v>
      </c>
      <c r="B11905" s="1706">
        <v>0.52</v>
      </c>
      <c r="C11905" s="100" t="s">
        <v>8882</v>
      </c>
      <c r="E11905" s="1705" t="s">
        <v>8689</v>
      </c>
    </row>
    <row r="11906" spans="1:9" ht="15" customHeight="1" x14ac:dyDescent="0.35">
      <c r="A11906" s="1705">
        <v>74230</v>
      </c>
      <c r="B11906" s="1706">
        <v>0.52</v>
      </c>
      <c r="C11906" s="100" t="s">
        <v>9810</v>
      </c>
      <c r="E11906" s="1705" t="s">
        <v>9583</v>
      </c>
    </row>
    <row r="11907" spans="1:9" ht="15" customHeight="1" x14ac:dyDescent="0.35">
      <c r="A11907" s="1705">
        <v>74230</v>
      </c>
      <c r="B11907" s="1706">
        <v>0.52</v>
      </c>
      <c r="C11907" s="100" t="s">
        <v>9811</v>
      </c>
      <c r="E11907" s="1705" t="s">
        <v>9583</v>
      </c>
    </row>
    <row r="11908" spans="1:9" ht="15" customHeight="1" x14ac:dyDescent="0.35">
      <c r="A11908" s="1705">
        <v>74230</v>
      </c>
      <c r="B11908" s="1706">
        <v>0.52</v>
      </c>
      <c r="C11908" s="100" t="s">
        <v>9812</v>
      </c>
      <c r="E11908" s="1705" t="s">
        <v>9583</v>
      </c>
    </row>
    <row r="11909" spans="1:9" ht="15" customHeight="1" x14ac:dyDescent="0.35">
      <c r="A11909" s="1705">
        <v>74230</v>
      </c>
      <c r="B11909" s="1706">
        <v>0.52</v>
      </c>
      <c r="C11909" s="100" t="s">
        <v>3898</v>
      </c>
      <c r="E11909" s="1705" t="s">
        <v>13383</v>
      </c>
    </row>
    <row r="11910" spans="1:9" ht="15" customHeight="1" x14ac:dyDescent="0.35">
      <c r="A11910" s="1705">
        <v>74240</v>
      </c>
      <c r="B11910" s="1706">
        <v>0.78</v>
      </c>
      <c r="C11910" s="100" t="s">
        <v>2848</v>
      </c>
      <c r="E11910" s="1705" t="s">
        <v>19</v>
      </c>
    </row>
    <row r="11911" spans="1:9" ht="15" customHeight="1" x14ac:dyDescent="0.35">
      <c r="A11911" s="1705">
        <v>74240</v>
      </c>
      <c r="B11911" s="1706">
        <v>0.78</v>
      </c>
      <c r="C11911" s="100" t="s">
        <v>1706</v>
      </c>
      <c r="E11911" s="1705" t="s">
        <v>875</v>
      </c>
    </row>
    <row r="11912" spans="1:9" ht="15" customHeight="1" x14ac:dyDescent="0.35">
      <c r="A11912" s="1705">
        <v>74240</v>
      </c>
      <c r="B11912" s="1706">
        <v>0.78</v>
      </c>
      <c r="C11912" s="100" t="s">
        <v>1072</v>
      </c>
      <c r="E11912" s="1705" t="s">
        <v>879</v>
      </c>
    </row>
    <row r="11913" spans="1:9" ht="15" customHeight="1" x14ac:dyDescent="0.35">
      <c r="A11913" s="1705">
        <v>74240</v>
      </c>
      <c r="B11913" s="1706">
        <v>0.78</v>
      </c>
      <c r="C11913" s="100" t="s">
        <v>1962</v>
      </c>
      <c r="E11913" s="1705" t="s">
        <v>1755</v>
      </c>
    </row>
    <row r="11914" spans="1:9" ht="15" customHeight="1" x14ac:dyDescent="0.35">
      <c r="A11914" s="1705">
        <v>74240</v>
      </c>
      <c r="B11914" s="1706">
        <v>0.78</v>
      </c>
      <c r="C11914" s="100" t="s">
        <v>1963</v>
      </c>
      <c r="E11914" s="1705" t="s">
        <v>1755</v>
      </c>
    </row>
    <row r="11915" spans="1:9" ht="15" customHeight="1" x14ac:dyDescent="0.35">
      <c r="A11915" s="1705">
        <v>74240</v>
      </c>
      <c r="B11915" s="1706">
        <v>0.78</v>
      </c>
      <c r="C11915" s="100" t="s">
        <v>3301</v>
      </c>
      <c r="E11915" s="1705" t="s">
        <v>2994</v>
      </c>
    </row>
    <row r="11916" spans="1:9" ht="15" customHeight="1" x14ac:dyDescent="0.35">
      <c r="A11916" s="1705">
        <v>74240</v>
      </c>
      <c r="B11916" s="1706">
        <v>0.78</v>
      </c>
      <c r="C11916" s="100" t="s">
        <v>5306</v>
      </c>
      <c r="E11916" s="100" t="s">
        <v>5155</v>
      </c>
    </row>
    <row r="11917" spans="1:9" ht="16" customHeight="1" x14ac:dyDescent="0.35">
      <c r="A11917" s="1705">
        <v>74240</v>
      </c>
      <c r="B11917" s="1706">
        <v>0.78</v>
      </c>
      <c r="C11917" s="100" t="s">
        <v>8211</v>
      </c>
      <c r="E11917" s="100" t="s">
        <v>5912</v>
      </c>
    </row>
    <row r="11918" spans="1:9" ht="15" customHeight="1" x14ac:dyDescent="0.35">
      <c r="A11918" s="1705">
        <v>74240</v>
      </c>
      <c r="B11918" s="1706">
        <v>0.78</v>
      </c>
      <c r="C11918" s="100" t="s">
        <v>7619</v>
      </c>
      <c r="E11918" s="1705" t="s">
        <v>7428</v>
      </c>
      <c r="F11918" s="100"/>
      <c r="I11918" s="100"/>
    </row>
    <row r="11919" spans="1:9" ht="15" customHeight="1" x14ac:dyDescent="0.35">
      <c r="A11919" s="1705">
        <v>74240</v>
      </c>
      <c r="B11919" s="1706">
        <v>0.78</v>
      </c>
      <c r="C11919" s="100" t="s">
        <v>8921</v>
      </c>
      <c r="E11919" s="1705" t="s">
        <v>8689</v>
      </c>
    </row>
    <row r="11920" spans="1:9" ht="15" customHeight="1" x14ac:dyDescent="0.35">
      <c r="A11920" s="1705">
        <v>74240</v>
      </c>
      <c r="B11920" s="1706">
        <v>0.78</v>
      </c>
      <c r="C11920" s="100" t="s">
        <v>9868</v>
      </c>
      <c r="E11920" s="1705" t="s">
        <v>9583</v>
      </c>
    </row>
    <row r="11921" spans="1:9" ht="15" customHeight="1" x14ac:dyDescent="0.35">
      <c r="A11921" s="1705">
        <v>74240</v>
      </c>
      <c r="B11921" s="1706">
        <v>0.78</v>
      </c>
      <c r="C11921" s="100" t="s">
        <v>9869</v>
      </c>
      <c r="E11921" s="1705" t="s">
        <v>9583</v>
      </c>
    </row>
    <row r="11922" spans="1:9" ht="15" customHeight="1" x14ac:dyDescent="0.35">
      <c r="A11922" s="1705">
        <v>74240</v>
      </c>
      <c r="B11922" s="1706">
        <v>0.78</v>
      </c>
      <c r="C11922" s="100" t="s">
        <v>3965</v>
      </c>
      <c r="E11922" s="1705" t="s">
        <v>13383</v>
      </c>
    </row>
    <row r="11923" spans="1:9" ht="16" customHeight="1" x14ac:dyDescent="0.35">
      <c r="A11923" s="1705">
        <v>74240</v>
      </c>
      <c r="B11923" s="1706">
        <v>0.78</v>
      </c>
      <c r="C11923" s="100" t="s">
        <v>13749</v>
      </c>
      <c r="E11923" s="1705" t="s">
        <v>13580</v>
      </c>
    </row>
    <row r="11924" spans="1:9" ht="15" customHeight="1" x14ac:dyDescent="0.35">
      <c r="A11924" s="1705">
        <v>74240</v>
      </c>
      <c r="B11924" s="1706">
        <v>0.78</v>
      </c>
      <c r="C11924" s="100" t="s">
        <v>13750</v>
      </c>
      <c r="E11924" s="1705" t="s">
        <v>13580</v>
      </c>
      <c r="F11924" s="100"/>
      <c r="I11924" s="100"/>
    </row>
    <row r="11925" spans="1:9" ht="15" customHeight="1" x14ac:dyDescent="0.35">
      <c r="A11925" s="1705">
        <v>74246</v>
      </c>
      <c r="B11925" s="1706">
        <v>0.88</v>
      </c>
      <c r="C11925" s="100" t="s">
        <v>2865</v>
      </c>
      <c r="E11925" s="1705" t="s">
        <v>19</v>
      </c>
    </row>
    <row r="11926" spans="1:9" ht="15" customHeight="1" x14ac:dyDescent="0.35">
      <c r="A11926" s="1705">
        <v>74246</v>
      </c>
      <c r="B11926" s="1706">
        <v>0.88</v>
      </c>
      <c r="C11926" s="100" t="s">
        <v>1087</v>
      </c>
      <c r="E11926" s="1705" t="s">
        <v>879</v>
      </c>
    </row>
    <row r="11927" spans="1:9" ht="15" customHeight="1" x14ac:dyDescent="0.35">
      <c r="A11927" s="1705">
        <v>74246</v>
      </c>
      <c r="B11927" s="1706">
        <v>0.88</v>
      </c>
      <c r="C11927" s="100" t="s">
        <v>1978</v>
      </c>
      <c r="E11927" s="1705" t="s">
        <v>1755</v>
      </c>
    </row>
    <row r="11928" spans="1:9" ht="15" customHeight="1" x14ac:dyDescent="0.35">
      <c r="A11928" s="1705">
        <v>74246</v>
      </c>
      <c r="B11928" s="1706">
        <v>0.88</v>
      </c>
      <c r="C11928" s="100" t="s">
        <v>1979</v>
      </c>
      <c r="E11928" s="1705" t="s">
        <v>1755</v>
      </c>
    </row>
    <row r="11929" spans="1:9" ht="15" customHeight="1" x14ac:dyDescent="0.35">
      <c r="A11929" s="1705">
        <v>74246</v>
      </c>
      <c r="B11929" s="1706">
        <v>0.88</v>
      </c>
      <c r="C11929" s="100" t="s">
        <v>2383</v>
      </c>
      <c r="E11929" s="1705" t="s">
        <v>2237</v>
      </c>
    </row>
    <row r="11930" spans="1:9" ht="15" customHeight="1" x14ac:dyDescent="0.35">
      <c r="A11930" s="1705">
        <v>74246</v>
      </c>
      <c r="B11930" s="1706">
        <v>0.88</v>
      </c>
      <c r="C11930" s="100" t="s">
        <v>3327</v>
      </c>
      <c r="E11930" s="1705" t="s">
        <v>2994</v>
      </c>
    </row>
    <row r="11931" spans="1:9" ht="15" customHeight="1" x14ac:dyDescent="0.35">
      <c r="A11931" s="1705">
        <v>74246</v>
      </c>
      <c r="B11931" s="1706">
        <v>0.88</v>
      </c>
      <c r="C11931" s="100" t="s">
        <v>3328</v>
      </c>
      <c r="E11931" s="1705" t="s">
        <v>2994</v>
      </c>
    </row>
    <row r="11932" spans="1:9" ht="15" customHeight="1" x14ac:dyDescent="0.35">
      <c r="A11932" s="1705">
        <v>74246</v>
      </c>
      <c r="B11932" s="1706">
        <v>0.88</v>
      </c>
      <c r="C11932" s="100" t="s">
        <v>6313</v>
      </c>
      <c r="E11932" s="100" t="s">
        <v>6110</v>
      </c>
    </row>
    <row r="11933" spans="1:9" ht="15" customHeight="1" x14ac:dyDescent="0.35">
      <c r="A11933" s="1705">
        <v>74246</v>
      </c>
      <c r="B11933" s="1706">
        <v>0.88</v>
      </c>
      <c r="C11933" s="100" t="s">
        <v>6314</v>
      </c>
      <c r="E11933" s="100" t="s">
        <v>6110</v>
      </c>
    </row>
    <row r="11934" spans="1:9" ht="15" customHeight="1" x14ac:dyDescent="0.35">
      <c r="A11934" s="1705">
        <v>74246</v>
      </c>
      <c r="B11934" s="1706">
        <v>0.88</v>
      </c>
      <c r="C11934" s="100" t="s">
        <v>7639</v>
      </c>
      <c r="E11934" s="1705" t="s">
        <v>7428</v>
      </c>
    </row>
    <row r="11935" spans="1:9" ht="15" customHeight="1" x14ac:dyDescent="0.35">
      <c r="A11935" s="1705">
        <v>74246</v>
      </c>
      <c r="B11935" s="1706">
        <v>0.88</v>
      </c>
      <c r="C11935" s="100" t="s">
        <v>8940</v>
      </c>
      <c r="E11935" s="1705" t="s">
        <v>8689</v>
      </c>
    </row>
    <row r="11936" spans="1:9" ht="15" customHeight="1" x14ac:dyDescent="0.35">
      <c r="A11936" s="1705">
        <v>74246</v>
      </c>
      <c r="B11936" s="1706">
        <v>0.88</v>
      </c>
      <c r="C11936" s="100" t="s">
        <v>9886</v>
      </c>
      <c r="E11936" s="1705" t="s">
        <v>9583</v>
      </c>
    </row>
    <row r="11937" spans="1:9" ht="15" customHeight="1" x14ac:dyDescent="0.35">
      <c r="A11937" s="1705">
        <v>74246</v>
      </c>
      <c r="B11937" s="1706">
        <v>0.88</v>
      </c>
      <c r="C11937" s="100" t="s">
        <v>9887</v>
      </c>
      <c r="E11937" s="1705" t="s">
        <v>9583</v>
      </c>
    </row>
    <row r="11938" spans="1:9" ht="15" customHeight="1" x14ac:dyDescent="0.35">
      <c r="A11938" s="1705">
        <v>74246</v>
      </c>
      <c r="B11938" s="1706">
        <v>0.88</v>
      </c>
      <c r="C11938" s="100" t="s">
        <v>3986</v>
      </c>
      <c r="E11938" s="1705" t="s">
        <v>13383</v>
      </c>
    </row>
    <row r="11939" spans="1:9" ht="15" customHeight="1" x14ac:dyDescent="0.35">
      <c r="A11939" s="1705">
        <v>74248</v>
      </c>
      <c r="B11939" s="1706">
        <v>0.68</v>
      </c>
      <c r="C11939" s="100" t="s">
        <v>2829</v>
      </c>
      <c r="E11939" s="1705" t="s">
        <v>19</v>
      </c>
      <c r="F11939" s="100"/>
      <c r="I11939" s="100"/>
    </row>
    <row r="11940" spans="1:9" ht="15" customHeight="1" x14ac:dyDescent="0.35">
      <c r="A11940" s="1705">
        <v>74248</v>
      </c>
      <c r="B11940" s="1706">
        <v>0.68</v>
      </c>
      <c r="C11940" s="100" t="s">
        <v>3277</v>
      </c>
      <c r="E11940" s="1705" t="s">
        <v>2994</v>
      </c>
    </row>
    <row r="11941" spans="1:9" ht="15" customHeight="1" x14ac:dyDescent="0.35">
      <c r="A11941" s="1705">
        <v>74248</v>
      </c>
      <c r="B11941" s="1706">
        <v>0.68</v>
      </c>
      <c r="C11941" s="100" t="s">
        <v>3278</v>
      </c>
      <c r="E11941" s="1705" t="s">
        <v>2994</v>
      </c>
    </row>
    <row r="11942" spans="1:9" ht="15" customHeight="1" x14ac:dyDescent="0.35">
      <c r="A11942" s="1705">
        <v>74248</v>
      </c>
      <c r="B11942" s="1706">
        <v>0.68</v>
      </c>
      <c r="C11942" s="100" t="s">
        <v>5299</v>
      </c>
      <c r="E11942" s="100" t="s">
        <v>5155</v>
      </c>
    </row>
    <row r="11943" spans="1:9" ht="15" customHeight="1" x14ac:dyDescent="0.35">
      <c r="A11943" s="1705">
        <v>74248</v>
      </c>
      <c r="B11943" s="1706">
        <v>0.68</v>
      </c>
      <c r="C11943" s="100" t="s">
        <v>6295</v>
      </c>
      <c r="E11943" s="100" t="s">
        <v>6110</v>
      </c>
    </row>
    <row r="11944" spans="1:9" ht="15" customHeight="1" x14ac:dyDescent="0.35">
      <c r="A11944" s="1705">
        <v>74248</v>
      </c>
      <c r="B11944" s="1706">
        <v>0.68</v>
      </c>
      <c r="C11944" s="100" t="s">
        <v>8908</v>
      </c>
      <c r="E11944" s="1705" t="s">
        <v>8689</v>
      </c>
    </row>
    <row r="11945" spans="1:9" ht="15" customHeight="1" x14ac:dyDescent="0.35">
      <c r="A11945" s="1705">
        <v>74248</v>
      </c>
      <c r="B11945" s="1706">
        <v>0.68</v>
      </c>
      <c r="C11945" s="100" t="s">
        <v>9845</v>
      </c>
      <c r="E11945" s="1705" t="s">
        <v>9583</v>
      </c>
    </row>
    <row r="11946" spans="1:9" ht="15" customHeight="1" x14ac:dyDescent="0.35">
      <c r="A11946" s="1705">
        <v>74248</v>
      </c>
      <c r="B11946" s="1706">
        <v>0.68</v>
      </c>
      <c r="C11946" s="89" t="s">
        <v>9846</v>
      </c>
      <c r="E11946" s="1705" t="s">
        <v>9583</v>
      </c>
    </row>
    <row r="11947" spans="1:9" ht="15" customHeight="1" x14ac:dyDescent="0.35">
      <c r="A11947" s="1705">
        <v>74250</v>
      </c>
      <c r="B11947" s="1737">
        <v>0.79</v>
      </c>
      <c r="C11947" s="100" t="s">
        <v>688</v>
      </c>
      <c r="E11947" s="1705" t="s">
        <v>532</v>
      </c>
    </row>
    <row r="11948" spans="1:9" ht="15" customHeight="1" x14ac:dyDescent="0.35">
      <c r="A11948" s="1705">
        <v>74250</v>
      </c>
      <c r="B11948" s="1706">
        <v>0.79</v>
      </c>
      <c r="C11948" s="100" t="s">
        <v>1709</v>
      </c>
      <c r="E11948" s="1705" t="s">
        <v>875</v>
      </c>
    </row>
    <row r="11949" spans="1:9" ht="15" customHeight="1" x14ac:dyDescent="0.35">
      <c r="A11949" s="1705">
        <v>74250</v>
      </c>
      <c r="B11949" s="1706">
        <v>0.79</v>
      </c>
      <c r="C11949" s="100" t="s">
        <v>1080</v>
      </c>
      <c r="E11949" s="1705" t="s">
        <v>879</v>
      </c>
    </row>
    <row r="11950" spans="1:9" ht="15" customHeight="1" x14ac:dyDescent="0.35">
      <c r="A11950" s="1705">
        <v>74250</v>
      </c>
      <c r="B11950" s="1706">
        <v>0.79</v>
      </c>
      <c r="C11950" s="100" t="s">
        <v>1969</v>
      </c>
      <c r="E11950" s="1705" t="s">
        <v>1755</v>
      </c>
    </row>
    <row r="11951" spans="1:9" ht="15" customHeight="1" x14ac:dyDescent="0.35">
      <c r="A11951" s="1705">
        <v>74250</v>
      </c>
      <c r="B11951" s="1706">
        <v>0.79</v>
      </c>
      <c r="C11951" s="100" t="s">
        <v>2379</v>
      </c>
      <c r="E11951" s="1705" t="s">
        <v>2237</v>
      </c>
    </row>
    <row r="11952" spans="1:9" ht="15" customHeight="1" x14ac:dyDescent="0.35">
      <c r="A11952" s="1705">
        <v>74250</v>
      </c>
      <c r="B11952" s="1706">
        <v>0.79</v>
      </c>
      <c r="C11952" s="100" t="s">
        <v>3312</v>
      </c>
      <c r="E11952" s="1705" t="s">
        <v>2994</v>
      </c>
    </row>
    <row r="11953" spans="1:9" ht="15" customHeight="1" x14ac:dyDescent="0.35">
      <c r="A11953" s="1705">
        <v>74250</v>
      </c>
      <c r="B11953" s="1706">
        <v>0.79</v>
      </c>
      <c r="C11953" s="100" t="s">
        <v>3312</v>
      </c>
      <c r="E11953" s="1705" t="s">
        <v>2994</v>
      </c>
    </row>
    <row r="11954" spans="1:9" x14ac:dyDescent="0.35">
      <c r="A11954" s="1705">
        <v>74250</v>
      </c>
      <c r="B11954" s="1706">
        <v>0.79</v>
      </c>
      <c r="C11954" s="100" t="s">
        <v>4415</v>
      </c>
      <c r="E11954" s="1705" t="s">
        <v>4266</v>
      </c>
    </row>
    <row r="11955" spans="1:9" ht="15" customHeight="1" x14ac:dyDescent="0.35">
      <c r="A11955" s="1705">
        <v>74250</v>
      </c>
      <c r="B11955" s="1706">
        <v>0.79</v>
      </c>
      <c r="C11955" s="100" t="s">
        <v>5312</v>
      </c>
      <c r="E11955" s="100" t="s">
        <v>5155</v>
      </c>
    </row>
    <row r="11956" spans="1:9" x14ac:dyDescent="0.35">
      <c r="A11956" s="1705">
        <v>74250</v>
      </c>
      <c r="B11956" s="1706">
        <v>0.79</v>
      </c>
      <c r="C11956" s="100" t="s">
        <v>5837</v>
      </c>
      <c r="E11956" s="100" t="s">
        <v>5695</v>
      </c>
      <c r="F11956" s="100"/>
      <c r="I11956" s="100"/>
    </row>
    <row r="11957" spans="1:9" x14ac:dyDescent="0.35">
      <c r="A11957" s="1705">
        <v>74250</v>
      </c>
      <c r="B11957" s="1706">
        <v>0.79</v>
      </c>
      <c r="C11957" s="100" t="s">
        <v>8218</v>
      </c>
      <c r="E11957" s="100" t="s">
        <v>5912</v>
      </c>
    </row>
    <row r="11958" spans="1:9" ht="15" customHeight="1" x14ac:dyDescent="0.35">
      <c r="A11958" s="1705">
        <v>74250</v>
      </c>
      <c r="B11958" s="1706">
        <v>0.79</v>
      </c>
      <c r="C11958" s="100" t="s">
        <v>6306</v>
      </c>
      <c r="E11958" s="100" t="s">
        <v>6110</v>
      </c>
    </row>
    <row r="11959" spans="1:9" ht="15" customHeight="1" x14ac:dyDescent="0.35">
      <c r="A11959" s="1705">
        <v>74250</v>
      </c>
      <c r="B11959" s="1706">
        <v>0.79</v>
      </c>
      <c r="C11959" s="89" t="s">
        <v>7166</v>
      </c>
      <c r="E11959" s="1705" t="s">
        <v>6965</v>
      </c>
    </row>
    <row r="11960" spans="1:9" ht="15" customHeight="1" x14ac:dyDescent="0.35">
      <c r="A11960" s="1738">
        <v>74250</v>
      </c>
      <c r="B11960" s="1739">
        <v>0.79</v>
      </c>
      <c r="C11960" s="89" t="s">
        <v>7167</v>
      </c>
      <c r="E11960" s="1705" t="s">
        <v>6965</v>
      </c>
    </row>
    <row r="11961" spans="1:9" ht="15" customHeight="1" x14ac:dyDescent="0.35">
      <c r="A11961" s="1705">
        <v>74250</v>
      </c>
      <c r="B11961" s="1706">
        <v>0.79</v>
      </c>
      <c r="C11961" s="89" t="s">
        <v>7168</v>
      </c>
      <c r="E11961" s="1705" t="s">
        <v>6965</v>
      </c>
    </row>
    <row r="11962" spans="1:9" x14ac:dyDescent="0.35">
      <c r="A11962" s="1705">
        <v>74250</v>
      </c>
      <c r="B11962" s="1706">
        <v>0.79</v>
      </c>
      <c r="C11962" s="89" t="s">
        <v>688</v>
      </c>
      <c r="E11962" s="1705" t="s">
        <v>7410</v>
      </c>
    </row>
    <row r="11963" spans="1:9" ht="15" customHeight="1" x14ac:dyDescent="0.35">
      <c r="A11963" s="1705">
        <v>74250</v>
      </c>
      <c r="B11963" s="1706">
        <v>0.79</v>
      </c>
      <c r="C11963" s="100" t="s">
        <v>7625</v>
      </c>
      <c r="E11963" s="1705" t="s">
        <v>7428</v>
      </c>
    </row>
    <row r="11964" spans="1:9" ht="15" customHeight="1" x14ac:dyDescent="0.35">
      <c r="A11964" s="1705">
        <v>74250</v>
      </c>
      <c r="B11964" s="1706">
        <v>0.79</v>
      </c>
      <c r="C11964" s="89" t="s">
        <v>8927</v>
      </c>
      <c r="E11964" s="1705" t="s">
        <v>8689</v>
      </c>
    </row>
    <row r="11965" spans="1:9" ht="15" customHeight="1" x14ac:dyDescent="0.35">
      <c r="A11965" s="1705">
        <v>74250</v>
      </c>
      <c r="B11965" s="1706">
        <v>0.79</v>
      </c>
      <c r="C11965" s="100" t="s">
        <v>9361</v>
      </c>
      <c r="E11965" s="1738" t="s">
        <v>9126</v>
      </c>
    </row>
    <row r="11966" spans="1:9" ht="15" customHeight="1" x14ac:dyDescent="0.35">
      <c r="A11966" s="1705">
        <v>74250</v>
      </c>
      <c r="B11966" s="1706">
        <v>0.79</v>
      </c>
      <c r="C11966" s="100" t="s">
        <v>9876</v>
      </c>
      <c r="E11966" s="1705" t="s">
        <v>9583</v>
      </c>
    </row>
    <row r="11967" spans="1:9" ht="15" customHeight="1" x14ac:dyDescent="0.35">
      <c r="A11967" s="1705">
        <v>74250</v>
      </c>
      <c r="B11967" s="1706">
        <v>0.79</v>
      </c>
      <c r="C11967" s="100" t="s">
        <v>9877</v>
      </c>
      <c r="E11967" s="1705" t="s">
        <v>9583</v>
      </c>
    </row>
    <row r="11968" spans="1:9" ht="15" customHeight="1" x14ac:dyDescent="0.35">
      <c r="A11968" s="1705">
        <v>74250</v>
      </c>
      <c r="B11968" s="1706">
        <v>0.79</v>
      </c>
      <c r="C11968" s="100" t="s">
        <v>3972</v>
      </c>
      <c r="E11968" s="1705" t="s">
        <v>13383</v>
      </c>
    </row>
    <row r="11969" spans="1:9" ht="15" customHeight="1" x14ac:dyDescent="0.35">
      <c r="A11969" s="1705">
        <v>74251</v>
      </c>
      <c r="B11969" s="1706">
        <v>1.1399999999999999</v>
      </c>
      <c r="C11969" s="100" t="s">
        <v>3444</v>
      </c>
      <c r="E11969" s="1705" t="s">
        <v>2994</v>
      </c>
    </row>
    <row r="11970" spans="1:9" ht="15" customHeight="1" x14ac:dyDescent="0.35">
      <c r="A11970" s="1705">
        <v>74251</v>
      </c>
      <c r="B11970" s="1706">
        <v>1.1399999999999999</v>
      </c>
      <c r="C11970" s="100" t="s">
        <v>4028</v>
      </c>
      <c r="E11970" s="1705" t="s">
        <v>13383</v>
      </c>
    </row>
    <row r="11971" spans="1:9" ht="15" customHeight="1" x14ac:dyDescent="0.35">
      <c r="A11971" s="1705">
        <v>74261</v>
      </c>
      <c r="B11971" s="1706">
        <v>2.34</v>
      </c>
      <c r="C11971" s="100" t="s">
        <v>3727</v>
      </c>
      <c r="E11971" s="1705" t="s">
        <v>2994</v>
      </c>
      <c r="F11971" s="100"/>
      <c r="I11971" s="100"/>
    </row>
    <row r="11972" spans="1:9" ht="15" customHeight="1" x14ac:dyDescent="0.35">
      <c r="A11972" s="1705">
        <v>74261</v>
      </c>
      <c r="B11972" s="1706">
        <v>2.34</v>
      </c>
      <c r="C11972" s="100" t="s">
        <v>4163</v>
      </c>
      <c r="E11972" s="1705" t="s">
        <v>13383</v>
      </c>
      <c r="F11972" s="100"/>
      <c r="I11972" s="100"/>
    </row>
    <row r="11973" spans="1:9" ht="15" customHeight="1" x14ac:dyDescent="0.35">
      <c r="A11973" s="1705">
        <v>74262</v>
      </c>
      <c r="B11973" s="1706">
        <v>2.44</v>
      </c>
      <c r="C11973" s="100" t="s">
        <v>4166</v>
      </c>
      <c r="E11973" s="1705" t="s">
        <v>13383</v>
      </c>
      <c r="F11973" s="100"/>
      <c r="I11973" s="100"/>
    </row>
    <row r="11974" spans="1:9" x14ac:dyDescent="0.35">
      <c r="A11974" s="1705">
        <v>74270</v>
      </c>
      <c r="B11974" s="1706">
        <v>1.01</v>
      </c>
      <c r="C11974" s="100" t="s">
        <v>2886</v>
      </c>
      <c r="E11974" s="1705" t="s">
        <v>19</v>
      </c>
      <c r="F11974" s="100"/>
      <c r="I11974" s="100"/>
    </row>
    <row r="11975" spans="1:9" ht="15" customHeight="1" x14ac:dyDescent="0.35">
      <c r="A11975" s="1705">
        <v>74270</v>
      </c>
      <c r="B11975" s="1737">
        <v>1.01</v>
      </c>
      <c r="C11975" s="100" t="s">
        <v>730</v>
      </c>
      <c r="E11975" s="1705" t="s">
        <v>532</v>
      </c>
      <c r="F11975" s="100"/>
      <c r="I11975" s="100"/>
    </row>
    <row r="11976" spans="1:9" ht="15" customHeight="1" x14ac:dyDescent="0.35">
      <c r="A11976" s="1705">
        <v>74270</v>
      </c>
      <c r="B11976" s="1706">
        <v>1.01</v>
      </c>
      <c r="C11976" s="100" t="s">
        <v>1720</v>
      </c>
      <c r="E11976" s="1705" t="s">
        <v>875</v>
      </c>
      <c r="F11976" s="100"/>
      <c r="I11976" s="100"/>
    </row>
    <row r="11977" spans="1:9" x14ac:dyDescent="0.35">
      <c r="A11977" s="1705">
        <v>74270</v>
      </c>
      <c r="B11977" s="1706">
        <v>1.01</v>
      </c>
      <c r="C11977" s="100" t="s">
        <v>2001</v>
      </c>
      <c r="E11977" s="1705" t="s">
        <v>1755</v>
      </c>
      <c r="F11977" s="100"/>
      <c r="I11977" s="100"/>
    </row>
    <row r="11978" spans="1:9" ht="15" customHeight="1" x14ac:dyDescent="0.35">
      <c r="A11978" s="1705">
        <v>74270</v>
      </c>
      <c r="B11978" s="1706">
        <v>1.01</v>
      </c>
      <c r="C11978" s="100" t="s">
        <v>2402</v>
      </c>
      <c r="E11978" s="1705" t="s">
        <v>2237</v>
      </c>
      <c r="F11978" s="100"/>
      <c r="I11978" s="100"/>
    </row>
    <row r="11979" spans="1:9" ht="15" customHeight="1" x14ac:dyDescent="0.35">
      <c r="A11979" s="1705">
        <v>74270</v>
      </c>
      <c r="B11979" s="1706">
        <v>1.01</v>
      </c>
      <c r="C11979" s="100" t="s">
        <v>3390</v>
      </c>
      <c r="E11979" s="1705" t="s">
        <v>2994</v>
      </c>
    </row>
    <row r="11980" spans="1:9" ht="15" customHeight="1" x14ac:dyDescent="0.35">
      <c r="A11980" s="1705">
        <v>74270</v>
      </c>
      <c r="B11980" s="1706">
        <v>1.01</v>
      </c>
      <c r="C11980" s="100" t="s">
        <v>8239</v>
      </c>
      <c r="E11980" s="100" t="s">
        <v>5912</v>
      </c>
      <c r="F11980" s="100"/>
      <c r="I11980" s="100"/>
    </row>
    <row r="11981" spans="1:9" ht="15" customHeight="1" x14ac:dyDescent="0.35">
      <c r="A11981" s="1705">
        <v>74270</v>
      </c>
      <c r="B11981" s="1706">
        <v>1.01</v>
      </c>
      <c r="C11981" s="100" t="s">
        <v>6345</v>
      </c>
      <c r="E11981" s="100" t="s">
        <v>6110</v>
      </c>
      <c r="F11981" s="100"/>
      <c r="I11981" s="100"/>
    </row>
    <row r="11982" spans="1:9" ht="15" customHeight="1" x14ac:dyDescent="0.35">
      <c r="A11982" s="1705">
        <v>74270</v>
      </c>
      <c r="B11982" s="1706">
        <v>1.01</v>
      </c>
      <c r="C11982" s="100" t="s">
        <v>7665</v>
      </c>
      <c r="E11982" s="1705" t="s">
        <v>7428</v>
      </c>
      <c r="F11982" s="100"/>
      <c r="I11982" s="100"/>
    </row>
    <row r="11983" spans="1:9" ht="15" customHeight="1" x14ac:dyDescent="0.35">
      <c r="A11983" s="1705">
        <v>74270</v>
      </c>
      <c r="B11983" s="1706">
        <v>1.01</v>
      </c>
      <c r="C11983" s="100" t="s">
        <v>8959</v>
      </c>
      <c r="E11983" s="1705" t="s">
        <v>8689</v>
      </c>
      <c r="F11983" s="100"/>
      <c r="I11983" s="100"/>
    </row>
    <row r="11984" spans="1:9" ht="15" customHeight="1" x14ac:dyDescent="0.35">
      <c r="A11984" s="1705">
        <v>74270</v>
      </c>
      <c r="B11984" s="1706">
        <v>1.01</v>
      </c>
      <c r="C11984" s="100" t="s">
        <v>9394</v>
      </c>
      <c r="E11984" s="1738" t="s">
        <v>9126</v>
      </c>
      <c r="F11984" s="100"/>
      <c r="I11984" s="100"/>
    </row>
    <row r="11985" spans="1:9" ht="15" customHeight="1" x14ac:dyDescent="0.35">
      <c r="A11985" s="1705">
        <v>74270</v>
      </c>
      <c r="B11985" s="1706">
        <v>1.01</v>
      </c>
      <c r="C11985" s="100" t="s">
        <v>9394</v>
      </c>
      <c r="E11985" s="1705" t="s">
        <v>9583</v>
      </c>
      <c r="F11985" s="100"/>
      <c r="I11985" s="100"/>
    </row>
    <row r="11986" spans="1:9" ht="16" customHeight="1" x14ac:dyDescent="0.35">
      <c r="A11986" s="1705">
        <v>74270</v>
      </c>
      <c r="B11986" s="1706">
        <v>1.01</v>
      </c>
      <c r="C11986" s="100" t="s">
        <v>9394</v>
      </c>
      <c r="E11986" s="1705" t="s">
        <v>9583</v>
      </c>
      <c r="F11986" s="100"/>
      <c r="I11986" s="100"/>
    </row>
    <row r="11987" spans="1:9" x14ac:dyDescent="0.35">
      <c r="A11987" s="1705">
        <v>74270</v>
      </c>
      <c r="B11987" s="1706">
        <v>1.01</v>
      </c>
      <c r="C11987" s="100" t="s">
        <v>4013</v>
      </c>
      <c r="E11987" s="1705" t="s">
        <v>13383</v>
      </c>
      <c r="F11987" s="100"/>
      <c r="I11987" s="100"/>
    </row>
    <row r="11988" spans="1:9" ht="15" customHeight="1" x14ac:dyDescent="0.35">
      <c r="A11988" s="1705">
        <v>74270</v>
      </c>
      <c r="B11988" s="1706">
        <v>1.01</v>
      </c>
      <c r="C11988" s="100" t="s">
        <v>13768</v>
      </c>
      <c r="E11988" s="1705" t="s">
        <v>13580</v>
      </c>
      <c r="F11988" s="100"/>
      <c r="I11988" s="100"/>
    </row>
    <row r="11989" spans="1:9" ht="15" customHeight="1" x14ac:dyDescent="0.35">
      <c r="A11989" s="1705">
        <v>74280</v>
      </c>
      <c r="B11989" s="1706">
        <v>1.23</v>
      </c>
      <c r="C11989" s="100" t="s">
        <v>2910</v>
      </c>
      <c r="E11989" s="1705" t="s">
        <v>19</v>
      </c>
    </row>
    <row r="11990" spans="1:9" ht="15" customHeight="1" x14ac:dyDescent="0.35">
      <c r="A11990" s="1705">
        <v>74280</v>
      </c>
      <c r="B11990" s="1737">
        <v>1.23</v>
      </c>
      <c r="C11990" s="100" t="s">
        <v>744</v>
      </c>
      <c r="E11990" s="1705" t="s">
        <v>532</v>
      </c>
    </row>
    <row r="11991" spans="1:9" ht="15" customHeight="1" x14ac:dyDescent="0.35">
      <c r="A11991" s="1705">
        <v>74280</v>
      </c>
      <c r="B11991" s="1706">
        <v>1.23</v>
      </c>
      <c r="C11991" s="100" t="s">
        <v>1737</v>
      </c>
      <c r="E11991" s="1705" t="s">
        <v>875</v>
      </c>
    </row>
    <row r="11992" spans="1:9" ht="15" customHeight="1" x14ac:dyDescent="0.35">
      <c r="A11992" s="1705">
        <v>74280</v>
      </c>
      <c r="B11992" s="1706">
        <v>1.23</v>
      </c>
      <c r="C11992" s="100" t="s">
        <v>2034</v>
      </c>
      <c r="E11992" s="1705" t="s">
        <v>1755</v>
      </c>
    </row>
    <row r="11993" spans="1:9" ht="15" customHeight="1" x14ac:dyDescent="0.35">
      <c r="A11993" s="1705">
        <v>74280</v>
      </c>
      <c r="B11993" s="1706">
        <v>1.23</v>
      </c>
      <c r="C11993" s="100" t="s">
        <v>2476</v>
      </c>
      <c r="E11993" s="1705" t="s">
        <v>2237</v>
      </c>
    </row>
    <row r="11994" spans="1:9" ht="15" customHeight="1" x14ac:dyDescent="0.35">
      <c r="A11994" s="1705">
        <v>74280</v>
      </c>
      <c r="B11994" s="1706">
        <v>1.23</v>
      </c>
      <c r="C11994" s="100" t="s">
        <v>3493</v>
      </c>
      <c r="E11994" s="1705" t="s">
        <v>2994</v>
      </c>
    </row>
    <row r="11995" spans="1:9" ht="15" customHeight="1" x14ac:dyDescent="0.35">
      <c r="A11995" s="1705">
        <v>74280</v>
      </c>
      <c r="B11995" s="1706">
        <v>1.23</v>
      </c>
      <c r="C11995" s="100" t="s">
        <v>5339</v>
      </c>
      <c r="E11995" s="100" t="s">
        <v>5155</v>
      </c>
    </row>
    <row r="11996" spans="1:9" ht="15" customHeight="1" x14ac:dyDescent="0.35">
      <c r="A11996" s="1705">
        <v>74280</v>
      </c>
      <c r="B11996" s="1706">
        <v>1.23</v>
      </c>
      <c r="C11996" s="100" t="s">
        <v>8275</v>
      </c>
      <c r="E11996" s="100" t="s">
        <v>5912</v>
      </c>
    </row>
    <row r="11997" spans="1:9" ht="15" customHeight="1" x14ac:dyDescent="0.35">
      <c r="A11997" s="1705">
        <v>74280</v>
      </c>
      <c r="B11997" s="1706">
        <v>1.23</v>
      </c>
      <c r="C11997" s="100" t="s">
        <v>6392</v>
      </c>
      <c r="E11997" s="100" t="s">
        <v>6110</v>
      </c>
    </row>
    <row r="11998" spans="1:9" ht="15" customHeight="1" x14ac:dyDescent="0.35">
      <c r="A11998" s="1705">
        <v>74280</v>
      </c>
      <c r="B11998" s="1706">
        <v>1.23</v>
      </c>
      <c r="C11998" s="100" t="s">
        <v>7746</v>
      </c>
      <c r="E11998" s="1705" t="s">
        <v>7428</v>
      </c>
    </row>
    <row r="11999" spans="1:9" x14ac:dyDescent="0.35">
      <c r="A11999" s="1705">
        <v>74280</v>
      </c>
      <c r="B11999" s="1706">
        <v>1.23</v>
      </c>
      <c r="C11999" s="100" t="s">
        <v>8985</v>
      </c>
      <c r="E11999" s="1705" t="s">
        <v>8689</v>
      </c>
    </row>
    <row r="12000" spans="1:9" x14ac:dyDescent="0.35">
      <c r="A12000" s="1705">
        <v>74280</v>
      </c>
      <c r="B12000" s="1706">
        <v>1.23</v>
      </c>
      <c r="C12000" s="100" t="s">
        <v>9448</v>
      </c>
      <c r="E12000" s="1738" t="s">
        <v>9126</v>
      </c>
    </row>
    <row r="12001" spans="1:9" x14ac:dyDescent="0.35">
      <c r="A12001" s="1705">
        <v>74280</v>
      </c>
      <c r="B12001" s="1706">
        <v>1.23</v>
      </c>
      <c r="C12001" s="100" t="s">
        <v>10006</v>
      </c>
      <c r="E12001" s="1705" t="s">
        <v>9583</v>
      </c>
      <c r="F12001" s="100"/>
      <c r="I12001" s="100"/>
    </row>
    <row r="12002" spans="1:9" ht="15" customHeight="1" x14ac:dyDescent="0.35">
      <c r="A12002" s="1705">
        <v>74280</v>
      </c>
      <c r="B12002" s="1706">
        <v>1.23</v>
      </c>
      <c r="C12002" s="100" t="s">
        <v>10007</v>
      </c>
      <c r="E12002" s="1705" t="s">
        <v>9583</v>
      </c>
      <c r="F12002" s="100"/>
      <c r="I12002" s="100"/>
    </row>
    <row r="12003" spans="1:9" ht="15" customHeight="1" x14ac:dyDescent="0.35">
      <c r="A12003" s="1705">
        <v>74280</v>
      </c>
      <c r="B12003" s="1706">
        <v>1.23</v>
      </c>
      <c r="C12003" s="100" t="s">
        <v>4049</v>
      </c>
      <c r="E12003" s="1705" t="s">
        <v>13383</v>
      </c>
    </row>
    <row r="12004" spans="1:9" ht="15" customHeight="1" x14ac:dyDescent="0.35">
      <c r="A12004" s="1705">
        <v>74280</v>
      </c>
      <c r="B12004" s="1706">
        <v>1.23</v>
      </c>
      <c r="C12004" s="100" t="s">
        <v>13773</v>
      </c>
      <c r="E12004" s="1705" t="s">
        <v>13580</v>
      </c>
    </row>
    <row r="12005" spans="1:9" ht="15" customHeight="1" x14ac:dyDescent="0.35">
      <c r="A12005" s="1705">
        <v>74283</v>
      </c>
      <c r="B12005" s="1706">
        <v>1.97</v>
      </c>
      <c r="C12005" s="100" t="s">
        <v>4141</v>
      </c>
      <c r="E12005" s="1705" t="s">
        <v>13383</v>
      </c>
    </row>
    <row r="12006" spans="1:9" ht="15" customHeight="1" x14ac:dyDescent="0.35">
      <c r="A12006" s="1705">
        <v>74290</v>
      </c>
      <c r="B12006" s="1706">
        <v>0.31</v>
      </c>
      <c r="C12006" s="100" t="s">
        <v>1866</v>
      </c>
      <c r="E12006" s="1705" t="s">
        <v>1755</v>
      </c>
    </row>
    <row r="12007" spans="1:9" ht="15" customHeight="1" x14ac:dyDescent="0.35">
      <c r="A12007" s="1705">
        <v>74290</v>
      </c>
      <c r="B12007" s="1706">
        <v>0.31</v>
      </c>
      <c r="C12007" s="100" t="s">
        <v>8169</v>
      </c>
      <c r="E12007" s="100" t="s">
        <v>5912</v>
      </c>
    </row>
    <row r="12008" spans="1:9" x14ac:dyDescent="0.35">
      <c r="A12008" s="1705">
        <v>74290</v>
      </c>
      <c r="B12008" s="1706">
        <v>0.31</v>
      </c>
      <c r="C12008" s="100" t="s">
        <v>9761</v>
      </c>
      <c r="E12008" s="1705" t="s">
        <v>9583</v>
      </c>
    </row>
    <row r="12009" spans="1:9" ht="15" customHeight="1" x14ac:dyDescent="0.35">
      <c r="A12009" s="1705">
        <v>74290</v>
      </c>
      <c r="B12009" s="1706">
        <v>0.31</v>
      </c>
      <c r="C12009" s="100" t="s">
        <v>3859</v>
      </c>
      <c r="E12009" s="1705" t="s">
        <v>13383</v>
      </c>
    </row>
    <row r="12010" spans="1:9" ht="15" customHeight="1" x14ac:dyDescent="0.35">
      <c r="A12010" s="1705">
        <v>74400</v>
      </c>
      <c r="B12010" s="1737">
        <v>0.48</v>
      </c>
      <c r="C12010" s="100" t="s">
        <v>658</v>
      </c>
      <c r="E12010" s="1705" t="s">
        <v>532</v>
      </c>
    </row>
    <row r="12011" spans="1:9" x14ac:dyDescent="0.35">
      <c r="A12011" s="1705">
        <v>74400</v>
      </c>
      <c r="B12011" s="1706">
        <v>0.48</v>
      </c>
      <c r="C12011" s="100" t="s">
        <v>1024</v>
      </c>
      <c r="E12011" s="1705" t="s">
        <v>879</v>
      </c>
    </row>
    <row r="12012" spans="1:9" x14ac:dyDescent="0.35">
      <c r="A12012" s="1705">
        <v>74400</v>
      </c>
      <c r="B12012" s="1706">
        <v>0.48</v>
      </c>
      <c r="C12012" s="100" t="s">
        <v>658</v>
      </c>
      <c r="E12012" s="1705" t="s">
        <v>1755</v>
      </c>
    </row>
    <row r="12013" spans="1:9" x14ac:dyDescent="0.35">
      <c r="A12013" s="1705">
        <v>74400</v>
      </c>
      <c r="B12013" s="1706">
        <v>0.48</v>
      </c>
      <c r="C12013" s="100" t="s">
        <v>4775</v>
      </c>
      <c r="E12013" s="100" t="s">
        <v>4609</v>
      </c>
    </row>
    <row r="12014" spans="1:9" x14ac:dyDescent="0.35">
      <c r="A12014" s="1705">
        <v>74400</v>
      </c>
      <c r="B12014" s="1706">
        <v>0.48</v>
      </c>
      <c r="C12014" s="100" t="s">
        <v>658</v>
      </c>
      <c r="E12014" s="100" t="s">
        <v>5923</v>
      </c>
    </row>
    <row r="12015" spans="1:9" x14ac:dyDescent="0.35">
      <c r="A12015" s="1705">
        <v>74400</v>
      </c>
      <c r="B12015" s="1706">
        <v>0.48</v>
      </c>
      <c r="C12015" s="100" t="s">
        <v>6270</v>
      </c>
      <c r="E12015" s="100" t="s">
        <v>6110</v>
      </c>
    </row>
    <row r="12016" spans="1:9" ht="15" customHeight="1" x14ac:dyDescent="0.35">
      <c r="A12016" s="1705">
        <v>74400</v>
      </c>
      <c r="B12016" s="1706">
        <v>0.48</v>
      </c>
      <c r="C12016" s="89" t="s">
        <v>7124</v>
      </c>
      <c r="E12016" s="1705" t="s">
        <v>6965</v>
      </c>
    </row>
    <row r="12017" spans="1:9" ht="15" customHeight="1" x14ac:dyDescent="0.35">
      <c r="A12017" s="1705">
        <v>74400</v>
      </c>
      <c r="B12017" s="1706">
        <v>0.48</v>
      </c>
      <c r="C12017" s="100" t="s">
        <v>658</v>
      </c>
      <c r="E12017" s="1705" t="s">
        <v>9583</v>
      </c>
    </row>
    <row r="12018" spans="1:9" ht="15" customHeight="1" x14ac:dyDescent="0.35">
      <c r="A12018" s="1705">
        <v>74400</v>
      </c>
      <c r="B12018" s="1706">
        <v>0.48</v>
      </c>
      <c r="C12018" s="100" t="s">
        <v>658</v>
      </c>
      <c r="E12018" s="1705" t="s">
        <v>9583</v>
      </c>
    </row>
    <row r="12019" spans="1:9" ht="14.5" customHeight="1" x14ac:dyDescent="0.35">
      <c r="A12019" s="1705">
        <v>74400</v>
      </c>
      <c r="B12019" s="1706">
        <v>0.48</v>
      </c>
      <c r="C12019" s="100" t="s">
        <v>3882</v>
      </c>
      <c r="E12019" s="1705" t="s">
        <v>13383</v>
      </c>
      <c r="F12019" s="100"/>
      <c r="I12019" s="100"/>
    </row>
    <row r="12020" spans="1:9" ht="15" customHeight="1" x14ac:dyDescent="0.35">
      <c r="A12020" s="1705">
        <v>74410</v>
      </c>
      <c r="B12020" s="1706">
        <v>0.48</v>
      </c>
      <c r="C12020" s="100" t="s">
        <v>3201</v>
      </c>
      <c r="D12020" s="1705"/>
      <c r="E12020" s="1705" t="s">
        <v>2994</v>
      </c>
      <c r="F12020" s="100"/>
      <c r="I12020" s="100"/>
    </row>
    <row r="12021" spans="1:9" ht="15" customHeight="1" x14ac:dyDescent="0.35">
      <c r="A12021" s="1705">
        <v>74410</v>
      </c>
      <c r="B12021" s="1706">
        <v>0.48</v>
      </c>
      <c r="C12021" s="100" t="s">
        <v>3883</v>
      </c>
      <c r="E12021" s="1705" t="s">
        <v>13383</v>
      </c>
      <c r="F12021" s="100"/>
      <c r="I12021" s="100"/>
    </row>
    <row r="12022" spans="1:9" ht="15" customHeight="1" x14ac:dyDescent="0.35">
      <c r="A12022" s="1705">
        <v>74415</v>
      </c>
      <c r="B12022" s="1706">
        <v>0.48</v>
      </c>
      <c r="C12022" s="100" t="s">
        <v>1903</v>
      </c>
      <c r="E12022" s="1705" t="s">
        <v>1755</v>
      </c>
      <c r="F12022" s="100"/>
      <c r="I12022" s="100"/>
    </row>
    <row r="12023" spans="1:9" ht="15" customHeight="1" x14ac:dyDescent="0.35">
      <c r="A12023" s="1705">
        <v>74415</v>
      </c>
      <c r="B12023" s="1706">
        <v>0.48</v>
      </c>
      <c r="C12023" s="100" t="s">
        <v>9796</v>
      </c>
      <c r="E12023" s="1705" t="s">
        <v>9583</v>
      </c>
      <c r="F12023" s="100"/>
      <c r="I12023" s="100"/>
    </row>
    <row r="12024" spans="1:9" ht="15" customHeight="1" x14ac:dyDescent="0.35">
      <c r="A12024" s="1705">
        <v>74415</v>
      </c>
      <c r="B12024" s="1706">
        <v>0.48</v>
      </c>
      <c r="C12024" s="100" t="s">
        <v>3884</v>
      </c>
      <c r="E12024" s="1705" t="s">
        <v>13383</v>
      </c>
      <c r="F12024" s="100"/>
      <c r="I12024" s="100"/>
    </row>
    <row r="12025" spans="1:9" ht="15" customHeight="1" x14ac:dyDescent="0.35">
      <c r="A12025" s="1705">
        <v>74420</v>
      </c>
      <c r="B12025" s="1706">
        <v>0.51</v>
      </c>
      <c r="C12025" s="100" t="s">
        <v>2793</v>
      </c>
      <c r="E12025" s="1705" t="s">
        <v>19</v>
      </c>
      <c r="F12025" s="100"/>
      <c r="I12025" s="100"/>
    </row>
    <row r="12026" spans="1:9" x14ac:dyDescent="0.35">
      <c r="A12026" s="1705">
        <v>74420</v>
      </c>
      <c r="B12026" s="1706">
        <v>0.51</v>
      </c>
      <c r="C12026" s="100" t="s">
        <v>1917</v>
      </c>
      <c r="E12026" s="1705" t="s">
        <v>1755</v>
      </c>
      <c r="F12026" s="100"/>
      <c r="I12026" s="100"/>
    </row>
    <row r="12027" spans="1:9" x14ac:dyDescent="0.35">
      <c r="A12027" s="1705">
        <v>74420</v>
      </c>
      <c r="B12027" s="1706">
        <v>0.51</v>
      </c>
      <c r="C12027" s="100" t="s">
        <v>2991</v>
      </c>
      <c r="E12027" s="100" t="s">
        <v>14887</v>
      </c>
      <c r="F12027" s="100"/>
      <c r="I12027" s="100"/>
    </row>
    <row r="12028" spans="1:9" ht="15" customHeight="1" x14ac:dyDescent="0.35">
      <c r="A12028" s="1705">
        <v>74420</v>
      </c>
      <c r="B12028" s="1706">
        <v>0.51</v>
      </c>
      <c r="C12028" s="100" t="s">
        <v>8184</v>
      </c>
      <c r="E12028" s="100" t="s">
        <v>5912</v>
      </c>
      <c r="F12028" s="100"/>
      <c r="I12028" s="100"/>
    </row>
    <row r="12029" spans="1:9" ht="15" customHeight="1" x14ac:dyDescent="0.35">
      <c r="A12029" s="1705">
        <v>74420</v>
      </c>
      <c r="B12029" s="1706">
        <v>0.51</v>
      </c>
      <c r="C12029" s="100" t="s">
        <v>2793</v>
      </c>
      <c r="E12029" s="1705" t="s">
        <v>9583</v>
      </c>
      <c r="F12029" s="100"/>
      <c r="I12029" s="100"/>
    </row>
    <row r="12030" spans="1:9" ht="15" customHeight="1" x14ac:dyDescent="0.35">
      <c r="A12030" s="1705">
        <v>74420</v>
      </c>
      <c r="B12030" s="1706">
        <v>0.51</v>
      </c>
      <c r="C12030" s="100" t="s">
        <v>3896</v>
      </c>
      <c r="E12030" s="1705" t="s">
        <v>13383</v>
      </c>
      <c r="F12030" s="100"/>
      <c r="I12030" s="100"/>
    </row>
    <row r="12031" spans="1:9" ht="15" customHeight="1" x14ac:dyDescent="0.35">
      <c r="A12031" s="1705">
        <v>74425</v>
      </c>
      <c r="B12031" s="1706">
        <v>0.5</v>
      </c>
      <c r="C12031" s="100" t="s">
        <v>2792</v>
      </c>
      <c r="E12031" s="1705" t="s">
        <v>19</v>
      </c>
      <c r="F12031" s="100"/>
      <c r="I12031" s="100"/>
    </row>
    <row r="12032" spans="1:9" ht="15" customHeight="1" x14ac:dyDescent="0.35">
      <c r="A12032" s="1705">
        <v>74425</v>
      </c>
      <c r="B12032" s="1706">
        <v>0.5</v>
      </c>
      <c r="C12032" s="100" t="s">
        <v>1689</v>
      </c>
      <c r="E12032" s="1705" t="s">
        <v>875</v>
      </c>
      <c r="F12032" s="100"/>
      <c r="I12032" s="100"/>
    </row>
    <row r="12033" spans="1:9" x14ac:dyDescent="0.35">
      <c r="A12033" s="1705">
        <v>74425</v>
      </c>
      <c r="B12033" s="1706">
        <v>0.5</v>
      </c>
      <c r="C12033" s="100" t="s">
        <v>1915</v>
      </c>
      <c r="E12033" s="1705" t="s">
        <v>1755</v>
      </c>
      <c r="F12033" s="100"/>
      <c r="I12033" s="100"/>
    </row>
    <row r="12034" spans="1:9" ht="15" customHeight="1" x14ac:dyDescent="0.35">
      <c r="A12034" s="1705">
        <v>74425</v>
      </c>
      <c r="B12034" s="1706">
        <v>0.5</v>
      </c>
      <c r="C12034" s="89" t="s">
        <v>2792</v>
      </c>
      <c r="E12034" s="1705" t="s">
        <v>9583</v>
      </c>
      <c r="F12034" s="100"/>
      <c r="I12034" s="100"/>
    </row>
    <row r="12035" spans="1:9" ht="15" customHeight="1" x14ac:dyDescent="0.35">
      <c r="A12035" s="1705">
        <v>74425</v>
      </c>
      <c r="B12035" s="1706">
        <v>0.5</v>
      </c>
      <c r="C12035" s="100" t="s">
        <v>3893</v>
      </c>
      <c r="E12035" s="1705" t="s">
        <v>13383</v>
      </c>
      <c r="F12035" s="100"/>
      <c r="I12035" s="100"/>
    </row>
    <row r="12036" spans="1:9" ht="15" customHeight="1" x14ac:dyDescent="0.35">
      <c r="A12036" s="1705">
        <v>74430</v>
      </c>
      <c r="B12036" s="1706">
        <v>0.31</v>
      </c>
      <c r="C12036" s="100" t="s">
        <v>2776</v>
      </c>
      <c r="E12036" s="1705" t="s">
        <v>19</v>
      </c>
      <c r="F12036" s="100"/>
      <c r="I12036" s="100"/>
    </row>
    <row r="12037" spans="1:9" ht="15" customHeight="1" x14ac:dyDescent="0.35">
      <c r="A12037" s="1705">
        <v>74430</v>
      </c>
      <c r="B12037" s="1706">
        <v>0.31</v>
      </c>
      <c r="C12037" s="100" t="s">
        <v>1867</v>
      </c>
      <c r="E12037" s="1705" t="s">
        <v>1755</v>
      </c>
      <c r="F12037" s="100"/>
      <c r="I12037" s="100"/>
    </row>
    <row r="12038" spans="1:9" ht="15" customHeight="1" x14ac:dyDescent="0.35">
      <c r="A12038" s="1705">
        <v>74430</v>
      </c>
      <c r="B12038" s="1706">
        <v>0.31</v>
      </c>
      <c r="C12038" s="100" t="s">
        <v>3172</v>
      </c>
      <c r="E12038" s="1705" t="s">
        <v>2994</v>
      </c>
      <c r="F12038" s="100"/>
      <c r="I12038" s="100"/>
    </row>
    <row r="12039" spans="1:9" ht="15" customHeight="1" x14ac:dyDescent="0.35">
      <c r="A12039" s="1705">
        <v>74430</v>
      </c>
      <c r="B12039" s="1706">
        <v>0.31</v>
      </c>
      <c r="C12039" s="100" t="s">
        <v>8170</v>
      </c>
      <c r="E12039" s="100" t="s">
        <v>5912</v>
      </c>
      <c r="F12039" s="100"/>
      <c r="I12039" s="100"/>
    </row>
    <row r="12040" spans="1:9" ht="15" customHeight="1" x14ac:dyDescent="0.35">
      <c r="A12040" s="1738">
        <v>74430</v>
      </c>
      <c r="B12040" s="1739">
        <v>0.31</v>
      </c>
      <c r="C12040" s="100" t="s">
        <v>7113</v>
      </c>
      <c r="E12040" s="1705" t="s">
        <v>6965</v>
      </c>
      <c r="F12040" s="100"/>
      <c r="I12040" s="100"/>
    </row>
    <row r="12041" spans="1:9" ht="15" customHeight="1" x14ac:dyDescent="0.35">
      <c r="A12041" s="1705">
        <v>74430</v>
      </c>
      <c r="B12041" s="1706">
        <v>0.31</v>
      </c>
      <c r="C12041" s="100" t="s">
        <v>8854</v>
      </c>
      <c r="E12041" s="1705" t="s">
        <v>8689</v>
      </c>
      <c r="F12041" s="100"/>
      <c r="I12041" s="100"/>
    </row>
    <row r="12042" spans="1:9" ht="15" customHeight="1" x14ac:dyDescent="0.35">
      <c r="A12042" s="1705">
        <v>74430</v>
      </c>
      <c r="B12042" s="1706">
        <v>0.31</v>
      </c>
      <c r="C12042" s="100" t="s">
        <v>9313</v>
      </c>
      <c r="E12042" s="1738" t="s">
        <v>9126</v>
      </c>
      <c r="F12042" s="100"/>
      <c r="I12042" s="100"/>
    </row>
    <row r="12043" spans="1:9" ht="15" customHeight="1" x14ac:dyDescent="0.35">
      <c r="A12043" s="1705">
        <v>74430</v>
      </c>
      <c r="B12043" s="1706">
        <v>0.31</v>
      </c>
      <c r="C12043" s="89" t="s">
        <v>2776</v>
      </c>
      <c r="E12043" s="1705" t="s">
        <v>9583</v>
      </c>
      <c r="F12043" s="100"/>
      <c r="I12043" s="100"/>
    </row>
    <row r="12044" spans="1:9" ht="15" customHeight="1" x14ac:dyDescent="0.35">
      <c r="A12044" s="1705">
        <v>74430</v>
      </c>
      <c r="B12044" s="1706">
        <v>0.31</v>
      </c>
      <c r="C12044" s="100" t="s">
        <v>3860</v>
      </c>
      <c r="E12044" s="1705" t="s">
        <v>13383</v>
      </c>
      <c r="F12044" s="100"/>
      <c r="I12044" s="100"/>
    </row>
    <row r="12045" spans="1:9" ht="15" customHeight="1" x14ac:dyDescent="0.35">
      <c r="A12045" s="1705">
        <v>74440</v>
      </c>
      <c r="B12045" s="1706">
        <v>0.37</v>
      </c>
      <c r="C12045" s="100" t="s">
        <v>3868</v>
      </c>
      <c r="E12045" s="1705" t="s">
        <v>13383</v>
      </c>
      <c r="F12045" s="100"/>
      <c r="I12045" s="100"/>
    </row>
    <row r="12046" spans="1:9" ht="15" customHeight="1" x14ac:dyDescent="0.35">
      <c r="A12046" s="1705">
        <v>74455</v>
      </c>
      <c r="B12046" s="1706">
        <v>0.32</v>
      </c>
      <c r="C12046" s="100" t="s">
        <v>2777</v>
      </c>
      <c r="E12046" s="1705" t="s">
        <v>19</v>
      </c>
    </row>
    <row r="12047" spans="1:9" x14ac:dyDescent="0.35">
      <c r="A12047" s="1705">
        <v>74455</v>
      </c>
      <c r="B12047" s="1706">
        <v>0.32</v>
      </c>
      <c r="C12047" s="100" t="s">
        <v>1681</v>
      </c>
      <c r="E12047" s="1705" t="s">
        <v>875</v>
      </c>
      <c r="F12047" s="100"/>
      <c r="I12047" s="100"/>
    </row>
    <row r="12048" spans="1:9" ht="15" customHeight="1" x14ac:dyDescent="0.35">
      <c r="A12048" s="1705">
        <v>74455</v>
      </c>
      <c r="B12048" s="1706">
        <v>0.32</v>
      </c>
      <c r="C12048" s="100" t="s">
        <v>1868</v>
      </c>
      <c r="E12048" s="1705" t="s">
        <v>1755</v>
      </c>
      <c r="F12048" s="100"/>
      <c r="I12048" s="100"/>
    </row>
    <row r="12049" spans="1:9" ht="15" customHeight="1" x14ac:dyDescent="0.35">
      <c r="A12049" s="1705">
        <v>74455</v>
      </c>
      <c r="B12049" s="1706">
        <v>0.32</v>
      </c>
      <c r="C12049" s="100" t="s">
        <v>1869</v>
      </c>
      <c r="E12049" s="1705" t="s">
        <v>1755</v>
      </c>
      <c r="F12049" s="100"/>
      <c r="I12049" s="100"/>
    </row>
    <row r="12050" spans="1:9" ht="15" customHeight="1" x14ac:dyDescent="0.35">
      <c r="A12050" s="1705">
        <v>74455</v>
      </c>
      <c r="B12050" s="1706">
        <v>0.32</v>
      </c>
      <c r="C12050" s="100" t="s">
        <v>3173</v>
      </c>
      <c r="E12050" s="1705" t="s">
        <v>2994</v>
      </c>
      <c r="F12050" s="100"/>
      <c r="I12050" s="100"/>
    </row>
    <row r="12051" spans="1:9" ht="15" customHeight="1" x14ac:dyDescent="0.35">
      <c r="A12051" s="1705">
        <v>74455</v>
      </c>
      <c r="B12051" s="1706">
        <v>0.32</v>
      </c>
      <c r="C12051" s="100" t="s">
        <v>8171</v>
      </c>
      <c r="E12051" s="100" t="s">
        <v>5912</v>
      </c>
      <c r="F12051" s="100"/>
      <c r="I12051" s="100"/>
    </row>
    <row r="12052" spans="1:9" ht="15" customHeight="1" x14ac:dyDescent="0.35">
      <c r="A12052" s="1705">
        <v>74455</v>
      </c>
      <c r="B12052" s="1706">
        <v>0.32</v>
      </c>
      <c r="C12052" s="100" t="s">
        <v>8855</v>
      </c>
      <c r="E12052" s="1705" t="s">
        <v>8689</v>
      </c>
    </row>
    <row r="12053" spans="1:9" ht="15" customHeight="1" x14ac:dyDescent="0.35">
      <c r="A12053" s="1705">
        <v>74455</v>
      </c>
      <c r="B12053" s="1706">
        <v>0.32</v>
      </c>
      <c r="C12053" s="100" t="s">
        <v>8856</v>
      </c>
      <c r="E12053" s="1705" t="s">
        <v>8689</v>
      </c>
    </row>
    <row r="12054" spans="1:9" ht="15" customHeight="1" x14ac:dyDescent="0.35">
      <c r="A12054" s="1705">
        <v>74455</v>
      </c>
      <c r="B12054" s="1706">
        <v>0.32</v>
      </c>
      <c r="C12054" s="100" t="s">
        <v>9314</v>
      </c>
      <c r="E12054" s="1738" t="s">
        <v>9126</v>
      </c>
      <c r="F12054" s="100"/>
      <c r="I12054" s="100"/>
    </row>
    <row r="12055" spans="1:9" x14ac:dyDescent="0.35">
      <c r="A12055" s="1705">
        <v>74455</v>
      </c>
      <c r="B12055" s="1706">
        <v>0.32</v>
      </c>
      <c r="C12055" s="100" t="s">
        <v>8856</v>
      </c>
      <c r="E12055" s="1705" t="s">
        <v>9583</v>
      </c>
    </row>
    <row r="12056" spans="1:9" ht="15" customHeight="1" x14ac:dyDescent="0.35">
      <c r="A12056" s="1705">
        <v>74710</v>
      </c>
      <c r="B12056" s="1706" t="e">
        <v>#N/A</v>
      </c>
      <c r="C12056" s="100" t="s">
        <v>2990</v>
      </c>
      <c r="E12056" s="1705" t="s">
        <v>19</v>
      </c>
    </row>
    <row r="12057" spans="1:9" ht="15" customHeight="1" x14ac:dyDescent="0.35">
      <c r="A12057" s="1705">
        <v>74710</v>
      </c>
      <c r="B12057" s="1706" t="e">
        <v>#N/A</v>
      </c>
      <c r="C12057" s="100" t="s">
        <v>8362</v>
      </c>
      <c r="E12057" s="100" t="s">
        <v>5912</v>
      </c>
    </row>
    <row r="12058" spans="1:9" ht="15" customHeight="1" x14ac:dyDescent="0.35">
      <c r="A12058" s="1705">
        <v>74710</v>
      </c>
      <c r="B12058" s="1706" t="e">
        <v>#N/A</v>
      </c>
      <c r="C12058" s="100" t="s">
        <v>2990</v>
      </c>
      <c r="E12058" s="1705" t="s">
        <v>9583</v>
      </c>
    </row>
    <row r="12059" spans="1:9" ht="15" customHeight="1" x14ac:dyDescent="0.35">
      <c r="A12059" s="1705">
        <v>74710</v>
      </c>
      <c r="B12059" s="1706" t="e">
        <v>#N/A</v>
      </c>
      <c r="C12059" s="100" t="s">
        <v>4172</v>
      </c>
      <c r="E12059" s="1705" t="s">
        <v>13383</v>
      </c>
    </row>
    <row r="12060" spans="1:9" x14ac:dyDescent="0.35">
      <c r="A12060" s="1705">
        <v>74740</v>
      </c>
      <c r="B12060" s="1706">
        <v>0.37</v>
      </c>
      <c r="C12060" s="100" t="s">
        <v>2781</v>
      </c>
      <c r="E12060" s="1705" t="s">
        <v>19</v>
      </c>
      <c r="F12060" s="100"/>
      <c r="I12060" s="100"/>
    </row>
    <row r="12061" spans="1:9" ht="15" customHeight="1" x14ac:dyDescent="0.35">
      <c r="A12061" s="1705">
        <v>74740</v>
      </c>
      <c r="B12061" s="1706">
        <v>0.37</v>
      </c>
      <c r="C12061" s="100" t="s">
        <v>1683</v>
      </c>
      <c r="E12061" s="1705" t="s">
        <v>875</v>
      </c>
    </row>
    <row r="12062" spans="1:9" ht="15" customHeight="1" x14ac:dyDescent="0.35">
      <c r="A12062" s="1705">
        <v>74740</v>
      </c>
      <c r="B12062" s="1706">
        <v>0.37</v>
      </c>
      <c r="C12062" s="100" t="s">
        <v>3183</v>
      </c>
      <c r="E12062" s="1705" t="s">
        <v>2994</v>
      </c>
    </row>
    <row r="12063" spans="1:9" ht="15" customHeight="1" x14ac:dyDescent="0.35">
      <c r="A12063" s="1705">
        <v>74740</v>
      </c>
      <c r="B12063" s="1706">
        <v>0.37</v>
      </c>
      <c r="C12063" s="100" t="s">
        <v>8175</v>
      </c>
      <c r="E12063" s="100" t="s">
        <v>5912</v>
      </c>
    </row>
    <row r="12064" spans="1:9" ht="15" customHeight="1" x14ac:dyDescent="0.35">
      <c r="A12064" s="1705">
        <v>74740</v>
      </c>
      <c r="B12064" s="1706">
        <v>0.37</v>
      </c>
      <c r="C12064" s="100" t="s">
        <v>4584</v>
      </c>
      <c r="E12064" s="100" t="s">
        <v>6965</v>
      </c>
    </row>
    <row r="12065" spans="1:9" ht="15" customHeight="1" x14ac:dyDescent="0.35">
      <c r="A12065" s="1705">
        <v>74740</v>
      </c>
      <c r="B12065" s="1706">
        <v>0.37</v>
      </c>
      <c r="C12065" s="100" t="s">
        <v>8863</v>
      </c>
      <c r="E12065" s="1705" t="s">
        <v>8689</v>
      </c>
    </row>
    <row r="12066" spans="1:9" ht="15" customHeight="1" x14ac:dyDescent="0.35">
      <c r="A12066" s="1705">
        <v>74740</v>
      </c>
      <c r="B12066" s="1706">
        <v>0.37</v>
      </c>
      <c r="C12066" s="89" t="s">
        <v>2781</v>
      </c>
      <c r="E12066" s="1705" t="s">
        <v>9583</v>
      </c>
    </row>
    <row r="12067" spans="1:9" x14ac:dyDescent="0.35">
      <c r="A12067" s="1705">
        <v>74740</v>
      </c>
      <c r="B12067" s="1706">
        <v>0.37</v>
      </c>
      <c r="C12067" s="100" t="s">
        <v>3869</v>
      </c>
      <c r="E12067" s="1705" t="s">
        <v>13383</v>
      </c>
    </row>
    <row r="12068" spans="1:9" x14ac:dyDescent="0.35">
      <c r="A12068" s="1705">
        <v>75557</v>
      </c>
      <c r="B12068" s="1706">
        <v>2.29</v>
      </c>
      <c r="C12068" s="100" t="s">
        <v>2208</v>
      </c>
      <c r="E12068" s="1705" t="s">
        <v>1755</v>
      </c>
    </row>
    <row r="12069" spans="1:9" x14ac:dyDescent="0.35">
      <c r="A12069" s="1705">
        <v>75557</v>
      </c>
      <c r="B12069" s="1706">
        <v>2.29</v>
      </c>
      <c r="C12069" s="100" t="s">
        <v>10248</v>
      </c>
      <c r="E12069" s="1705" t="s">
        <v>9583</v>
      </c>
    </row>
    <row r="12070" spans="1:9" x14ac:dyDescent="0.35">
      <c r="A12070" s="1705">
        <v>75557</v>
      </c>
      <c r="B12070" s="1706">
        <v>2.29</v>
      </c>
      <c r="C12070" s="100" t="s">
        <v>4162</v>
      </c>
      <c r="E12070" s="1705" t="s">
        <v>13383</v>
      </c>
    </row>
    <row r="12071" spans="1:9" x14ac:dyDescent="0.35">
      <c r="A12071" s="1705">
        <v>75559</v>
      </c>
      <c r="B12071" s="1706">
        <v>2.88</v>
      </c>
      <c r="C12071" s="100" t="s">
        <v>4169</v>
      </c>
      <c r="E12071" s="1705" t="s">
        <v>13383</v>
      </c>
    </row>
    <row r="12072" spans="1:9" x14ac:dyDescent="0.35">
      <c r="A12072" s="1705">
        <v>75561</v>
      </c>
      <c r="B12072" s="1706">
        <v>2.54</v>
      </c>
      <c r="C12072" s="100" t="s">
        <v>4168</v>
      </c>
      <c r="E12072" s="1705" t="s">
        <v>13383</v>
      </c>
    </row>
    <row r="12073" spans="1:9" ht="15" customHeight="1" x14ac:dyDescent="0.35">
      <c r="A12073" s="1705">
        <v>75563</v>
      </c>
      <c r="B12073" s="1706">
        <v>2.93</v>
      </c>
      <c r="C12073" s="100" t="s">
        <v>4170</v>
      </c>
      <c r="E12073" s="1705" t="s">
        <v>13383</v>
      </c>
    </row>
    <row r="12074" spans="1:9" ht="15" customHeight="1" x14ac:dyDescent="0.35">
      <c r="A12074" s="1705">
        <v>75565</v>
      </c>
      <c r="B12074" s="1706">
        <v>0.24</v>
      </c>
      <c r="C12074" s="100" t="s">
        <v>3840</v>
      </c>
      <c r="E12074" s="1705" t="s">
        <v>13383</v>
      </c>
    </row>
    <row r="12075" spans="1:9" ht="15" customHeight="1" x14ac:dyDescent="0.35">
      <c r="A12075" s="1705">
        <v>75571</v>
      </c>
      <c r="B12075" s="1706">
        <v>0.56999999999999995</v>
      </c>
      <c r="C12075" s="100" t="s">
        <v>1692</v>
      </c>
      <c r="E12075" s="1705" t="s">
        <v>875</v>
      </c>
      <c r="F12075" s="100"/>
      <c r="I12075" s="100"/>
    </row>
    <row r="12076" spans="1:9" ht="15" customHeight="1" x14ac:dyDescent="0.35">
      <c r="A12076" s="1705">
        <v>75571</v>
      </c>
      <c r="B12076" s="1706">
        <v>0.56999999999999995</v>
      </c>
      <c r="C12076" s="100" t="s">
        <v>1693</v>
      </c>
      <c r="E12076" s="1705" t="s">
        <v>875</v>
      </c>
    </row>
    <row r="12077" spans="1:9" ht="15" customHeight="1" x14ac:dyDescent="0.35">
      <c r="A12077" s="1740">
        <v>75571</v>
      </c>
      <c r="B12077" s="1706">
        <v>0.56999999999999995</v>
      </c>
      <c r="C12077" s="1742" t="s">
        <v>1537</v>
      </c>
      <c r="E12077" s="1705" t="s">
        <v>1433</v>
      </c>
    </row>
    <row r="12078" spans="1:9" ht="14.5" customHeight="1" x14ac:dyDescent="0.35">
      <c r="A12078" s="1705">
        <v>75571</v>
      </c>
      <c r="B12078" s="1706">
        <v>0.56999999999999995</v>
      </c>
      <c r="C12078" s="100" t="s">
        <v>1924</v>
      </c>
      <c r="E12078" s="1705" t="s">
        <v>1755</v>
      </c>
    </row>
    <row r="12079" spans="1:9" x14ac:dyDescent="0.35">
      <c r="A12079" s="1705">
        <v>75571</v>
      </c>
      <c r="B12079" s="1706">
        <v>0.56999999999999995</v>
      </c>
      <c r="C12079" s="100" t="s">
        <v>1925</v>
      </c>
      <c r="E12079" s="1705" t="s">
        <v>1755</v>
      </c>
    </row>
    <row r="12080" spans="1:9" x14ac:dyDescent="0.35">
      <c r="A12080" s="1705">
        <v>75571</v>
      </c>
      <c r="B12080" s="1706">
        <v>0.56999999999999995</v>
      </c>
      <c r="C12080" s="100" t="s">
        <v>2358</v>
      </c>
      <c r="E12080" s="1705" t="s">
        <v>2237</v>
      </c>
    </row>
    <row r="12081" spans="1:9" ht="15" customHeight="1" x14ac:dyDescent="0.35">
      <c r="A12081" s="1705">
        <v>75571</v>
      </c>
      <c r="B12081" s="1706">
        <v>0.56999999999999995</v>
      </c>
      <c r="C12081" s="100" t="s">
        <v>3244</v>
      </c>
      <c r="E12081" s="1705" t="s">
        <v>2994</v>
      </c>
    </row>
    <row r="12082" spans="1:9" ht="15" customHeight="1" x14ac:dyDescent="0.35">
      <c r="A12082" s="1705">
        <v>75571</v>
      </c>
      <c r="B12082" s="1706">
        <v>0.56999999999999995</v>
      </c>
      <c r="C12082" s="100" t="s">
        <v>1537</v>
      </c>
      <c r="E12082" s="100" t="s">
        <v>5155</v>
      </c>
    </row>
    <row r="12083" spans="1:9" ht="15" customHeight="1" x14ac:dyDescent="0.35">
      <c r="A12083" s="1705">
        <v>75571</v>
      </c>
      <c r="B12083" s="1706">
        <v>0.56999999999999995</v>
      </c>
      <c r="C12083" s="100" t="s">
        <v>14092</v>
      </c>
      <c r="E12083" s="1705" t="s">
        <v>6965</v>
      </c>
    </row>
    <row r="12084" spans="1:9" ht="15" customHeight="1" x14ac:dyDescent="0.35">
      <c r="A12084" s="1705">
        <v>75571</v>
      </c>
      <c r="B12084" s="1706">
        <v>0.56999999999999995</v>
      </c>
      <c r="C12084" s="100" t="s">
        <v>7589</v>
      </c>
      <c r="E12084" s="1705" t="s">
        <v>7428</v>
      </c>
    </row>
    <row r="12085" spans="1:9" ht="15" customHeight="1" x14ac:dyDescent="0.35">
      <c r="A12085" s="1705">
        <v>75571</v>
      </c>
      <c r="B12085" s="1706">
        <v>0.56999999999999995</v>
      </c>
      <c r="C12085" s="100" t="s">
        <v>9821</v>
      </c>
      <c r="E12085" s="1705" t="s">
        <v>9583</v>
      </c>
    </row>
    <row r="12086" spans="1:9" x14ac:dyDescent="0.35">
      <c r="A12086" s="1705">
        <v>75571</v>
      </c>
      <c r="B12086" s="1706">
        <v>0.56999999999999995</v>
      </c>
      <c r="C12086" s="100" t="s">
        <v>3920</v>
      </c>
      <c r="E12086" s="1705" t="s">
        <v>13383</v>
      </c>
      <c r="F12086" s="100"/>
      <c r="I12086" s="100"/>
    </row>
    <row r="12087" spans="1:9" ht="15" customHeight="1" x14ac:dyDescent="0.35">
      <c r="A12087" s="1705">
        <v>75572</v>
      </c>
      <c r="B12087" s="1706">
        <v>1.71</v>
      </c>
      <c r="C12087" s="100" t="s">
        <v>4119</v>
      </c>
      <c r="E12087" s="1705" t="s">
        <v>13383</v>
      </c>
    </row>
    <row r="12088" spans="1:9" ht="15" customHeight="1" x14ac:dyDescent="0.35">
      <c r="A12088" s="1705">
        <v>75573</v>
      </c>
      <c r="B12088" s="1706">
        <v>2.4900000000000002</v>
      </c>
      <c r="C12088" s="100" t="s">
        <v>4167</v>
      </c>
      <c r="E12088" s="1705" t="s">
        <v>13383</v>
      </c>
    </row>
    <row r="12089" spans="1:9" x14ac:dyDescent="0.35">
      <c r="A12089" s="1705">
        <v>75574</v>
      </c>
      <c r="B12089" s="1706">
        <v>2.34</v>
      </c>
      <c r="C12089" s="100" t="s">
        <v>4164</v>
      </c>
      <c r="E12089" s="1705" t="s">
        <v>13383</v>
      </c>
      <c r="F12089" s="100"/>
      <c r="I12089" s="100"/>
    </row>
    <row r="12090" spans="1:9" ht="15" customHeight="1" x14ac:dyDescent="0.35">
      <c r="A12090" s="1705">
        <v>75635</v>
      </c>
      <c r="B12090" s="1706">
        <v>2.34</v>
      </c>
      <c r="C12090" s="89" t="s">
        <v>2985</v>
      </c>
      <c r="E12090" s="1705" t="s">
        <v>19</v>
      </c>
      <c r="F12090" s="100"/>
      <c r="I12090" s="100"/>
    </row>
    <row r="12091" spans="1:9" x14ac:dyDescent="0.35">
      <c r="A12091" s="1705">
        <v>75635</v>
      </c>
      <c r="B12091" s="1706">
        <v>2.34</v>
      </c>
      <c r="C12091" s="100" t="s">
        <v>179</v>
      </c>
      <c r="E12091" s="1705" t="s">
        <v>39</v>
      </c>
      <c r="F12091" s="100"/>
      <c r="I12091" s="100"/>
    </row>
    <row r="12092" spans="1:9" x14ac:dyDescent="0.35">
      <c r="A12092" s="1705">
        <v>75635</v>
      </c>
      <c r="B12092" s="1706">
        <v>2.34</v>
      </c>
      <c r="C12092" s="100" t="s">
        <v>1751</v>
      </c>
      <c r="E12092" s="1705" t="s">
        <v>875</v>
      </c>
    </row>
    <row r="12093" spans="1:9" x14ac:dyDescent="0.35">
      <c r="A12093" s="1705">
        <v>75635</v>
      </c>
      <c r="B12093" s="1706">
        <v>2.34</v>
      </c>
      <c r="C12093" s="100" t="s">
        <v>8653</v>
      </c>
      <c r="E12093" s="1705" t="s">
        <v>875</v>
      </c>
      <c r="F12093" s="100"/>
      <c r="I12093" s="100"/>
    </row>
    <row r="12094" spans="1:9" ht="15" customHeight="1" x14ac:dyDescent="0.35">
      <c r="A12094" s="1705">
        <v>75635</v>
      </c>
      <c r="B12094" s="1706">
        <v>2.34</v>
      </c>
      <c r="C12094" s="100" t="s">
        <v>1752</v>
      </c>
      <c r="E12094" s="1705" t="s">
        <v>875</v>
      </c>
      <c r="F12094" s="100"/>
      <c r="I12094" s="100"/>
    </row>
    <row r="12095" spans="1:9" x14ac:dyDescent="0.35">
      <c r="A12095" s="1705">
        <v>75635</v>
      </c>
      <c r="B12095" s="1706">
        <v>2.34</v>
      </c>
      <c r="C12095" s="100" t="s">
        <v>1267</v>
      </c>
      <c r="E12095" s="1705" t="s">
        <v>879</v>
      </c>
    </row>
    <row r="12096" spans="1:9" ht="15" customHeight="1" x14ac:dyDescent="0.35">
      <c r="A12096" s="1705">
        <v>75635</v>
      </c>
      <c r="B12096" s="1706">
        <v>2.34</v>
      </c>
      <c r="C12096" s="100" t="s">
        <v>1268</v>
      </c>
      <c r="E12096" s="1705" t="s">
        <v>879</v>
      </c>
    </row>
    <row r="12097" spans="1:9" ht="15" customHeight="1" x14ac:dyDescent="0.35">
      <c r="A12097" s="1705">
        <v>75635</v>
      </c>
      <c r="B12097" s="1706">
        <v>2.34</v>
      </c>
      <c r="C12097" s="100" t="s">
        <v>1430</v>
      </c>
      <c r="E12097" s="1705" t="s">
        <v>1280</v>
      </c>
      <c r="F12097" s="100"/>
      <c r="I12097" s="100"/>
    </row>
    <row r="12098" spans="1:9" ht="15" customHeight="1" x14ac:dyDescent="0.35">
      <c r="A12098" s="1740">
        <v>75635</v>
      </c>
      <c r="B12098" s="1706">
        <v>2.34</v>
      </c>
      <c r="C12098" s="1742" t="s">
        <v>14948</v>
      </c>
      <c r="E12098" s="1705" t="s">
        <v>1433</v>
      </c>
      <c r="F12098" s="100"/>
      <c r="I12098" s="100"/>
    </row>
    <row r="12099" spans="1:9" ht="15" customHeight="1" x14ac:dyDescent="0.35">
      <c r="A12099" s="1740">
        <v>75635</v>
      </c>
      <c r="B12099" s="1706">
        <v>2.34</v>
      </c>
      <c r="C12099" s="1742" t="s">
        <v>1629</v>
      </c>
      <c r="E12099" s="1705" t="s">
        <v>1433</v>
      </c>
      <c r="F12099" s="100"/>
      <c r="I12099" s="100"/>
    </row>
    <row r="12100" spans="1:9" ht="15" customHeight="1" x14ac:dyDescent="0.35">
      <c r="A12100" s="1705">
        <v>75635</v>
      </c>
      <c r="B12100" s="1706">
        <v>2.34</v>
      </c>
      <c r="C12100" s="100" t="s">
        <v>1630</v>
      </c>
      <c r="E12100" s="1705" t="s">
        <v>1433</v>
      </c>
    </row>
    <row r="12101" spans="1:9" x14ac:dyDescent="0.35">
      <c r="A12101" s="1705">
        <v>75635</v>
      </c>
      <c r="B12101" s="1706">
        <v>2.34</v>
      </c>
      <c r="C12101" s="100" t="s">
        <v>1631</v>
      </c>
      <c r="E12101" s="1705" t="s">
        <v>1433</v>
      </c>
    </row>
    <row r="12102" spans="1:9" x14ac:dyDescent="0.35">
      <c r="A12102" s="1705">
        <v>75635</v>
      </c>
      <c r="B12102" s="1706">
        <v>2.34</v>
      </c>
      <c r="C12102" s="1705" t="s">
        <v>1632</v>
      </c>
      <c r="E12102" s="1705" t="s">
        <v>1433</v>
      </c>
      <c r="F12102" s="100"/>
      <c r="I12102" s="100"/>
    </row>
    <row r="12103" spans="1:9" ht="15" customHeight="1" x14ac:dyDescent="0.35">
      <c r="A12103" s="1705">
        <v>75635</v>
      </c>
      <c r="B12103" s="1706">
        <v>2.34</v>
      </c>
      <c r="C12103" s="89" t="s">
        <v>2211</v>
      </c>
      <c r="E12103" s="1705" t="s">
        <v>1755</v>
      </c>
    </row>
    <row r="12104" spans="1:9" x14ac:dyDescent="0.35">
      <c r="A12104" s="1705">
        <v>75635</v>
      </c>
      <c r="B12104" s="1706">
        <v>2.34</v>
      </c>
      <c r="C12104" s="100" t="s">
        <v>2667</v>
      </c>
      <c r="E12104" s="1705" t="s">
        <v>2237</v>
      </c>
    </row>
    <row r="12105" spans="1:9" x14ac:dyDescent="0.35">
      <c r="A12105" s="1705">
        <v>75635</v>
      </c>
      <c r="B12105" s="1706">
        <v>2.34</v>
      </c>
      <c r="C12105" s="100" t="s">
        <v>2668</v>
      </c>
      <c r="E12105" s="1705" t="s">
        <v>2237</v>
      </c>
      <c r="F12105" s="100"/>
      <c r="I12105" s="100"/>
    </row>
    <row r="12106" spans="1:9" x14ac:dyDescent="0.35">
      <c r="A12106" s="1705">
        <v>75635</v>
      </c>
      <c r="B12106" s="1706">
        <v>2.34</v>
      </c>
      <c r="C12106" s="100" t="s">
        <v>3728</v>
      </c>
      <c r="E12106" s="1705" t="s">
        <v>2994</v>
      </c>
    </row>
    <row r="12107" spans="1:9" x14ac:dyDescent="0.35">
      <c r="A12107" s="1705">
        <v>75635</v>
      </c>
      <c r="B12107" s="1706">
        <v>2.34</v>
      </c>
      <c r="C12107" s="89" t="s">
        <v>4580</v>
      </c>
      <c r="E12107" s="1705" t="s">
        <v>4266</v>
      </c>
    </row>
    <row r="12108" spans="1:9" x14ac:dyDescent="0.35">
      <c r="A12108" s="1705">
        <v>75635</v>
      </c>
      <c r="B12108" s="1706">
        <v>2.34</v>
      </c>
      <c r="C12108" s="100" t="s">
        <v>4929</v>
      </c>
      <c r="E12108" s="100" t="s">
        <v>4609</v>
      </c>
    </row>
    <row r="12109" spans="1:9" x14ac:dyDescent="0.35">
      <c r="A12109" s="1705">
        <v>75635</v>
      </c>
      <c r="B12109" s="1706">
        <v>2.34</v>
      </c>
      <c r="C12109" s="100" t="s">
        <v>4930</v>
      </c>
      <c r="E12109" s="100" t="s">
        <v>4609</v>
      </c>
    </row>
    <row r="12110" spans="1:9" x14ac:dyDescent="0.35">
      <c r="A12110" s="1705">
        <v>75635</v>
      </c>
      <c r="B12110" s="1706">
        <v>2.34</v>
      </c>
      <c r="C12110" s="100" t="s">
        <v>4931</v>
      </c>
      <c r="E12110" s="100" t="s">
        <v>4609</v>
      </c>
    </row>
    <row r="12111" spans="1:9" x14ac:dyDescent="0.35">
      <c r="A12111" s="1705">
        <v>75635</v>
      </c>
      <c r="B12111" s="1706">
        <v>2.34</v>
      </c>
      <c r="C12111" s="100" t="s">
        <v>5147</v>
      </c>
      <c r="E12111" s="100" t="s">
        <v>4946</v>
      </c>
      <c r="F12111" s="100"/>
      <c r="I12111" s="100"/>
    </row>
    <row r="12112" spans="1:9" x14ac:dyDescent="0.35">
      <c r="A12112" s="1705">
        <v>75635</v>
      </c>
      <c r="B12112" s="1706">
        <v>2.34</v>
      </c>
      <c r="C12112" s="100" t="s">
        <v>5148</v>
      </c>
      <c r="E12112" s="100" t="s">
        <v>4946</v>
      </c>
      <c r="F12112" s="100"/>
      <c r="I12112" s="100"/>
    </row>
    <row r="12113" spans="1:9" x14ac:dyDescent="0.35">
      <c r="A12113" s="1705">
        <v>75635</v>
      </c>
      <c r="B12113" s="1706">
        <v>2.34</v>
      </c>
      <c r="C12113" s="89" t="s">
        <v>5447</v>
      </c>
      <c r="E12113" s="100" t="s">
        <v>5155</v>
      </c>
    </row>
    <row r="12114" spans="1:9" x14ac:dyDescent="0.35">
      <c r="A12114" s="1705">
        <v>75635</v>
      </c>
      <c r="B12114" s="1706">
        <v>2.34</v>
      </c>
      <c r="C12114" s="100" t="s">
        <v>5909</v>
      </c>
      <c r="E12114" s="100" t="s">
        <v>5695</v>
      </c>
    </row>
    <row r="12115" spans="1:9" ht="14.5" customHeight="1" x14ac:dyDescent="0.35">
      <c r="A12115" s="1705">
        <v>75635</v>
      </c>
      <c r="B12115" s="1706">
        <v>2.34</v>
      </c>
      <c r="C12115" s="100" t="s">
        <v>5910</v>
      </c>
      <c r="E12115" s="100" t="s">
        <v>5695</v>
      </c>
    </row>
    <row r="12116" spans="1:9" ht="15" customHeight="1" x14ac:dyDescent="0.35">
      <c r="A12116" s="1705">
        <v>75635</v>
      </c>
      <c r="B12116" s="1706">
        <v>2.34</v>
      </c>
      <c r="C12116" s="100" t="s">
        <v>5911</v>
      </c>
      <c r="E12116" s="100" t="s">
        <v>5695</v>
      </c>
    </row>
    <row r="12117" spans="1:9" x14ac:dyDescent="0.35">
      <c r="A12117" s="1705">
        <v>75635</v>
      </c>
      <c r="B12117" s="1706">
        <v>2.34</v>
      </c>
      <c r="C12117" s="89" t="s">
        <v>8352</v>
      </c>
      <c r="E12117" s="100" t="s">
        <v>5912</v>
      </c>
      <c r="F12117" s="100"/>
      <c r="I12117" s="100"/>
    </row>
    <row r="12118" spans="1:9" x14ac:dyDescent="0.35">
      <c r="A12118" s="1705">
        <v>75635</v>
      </c>
      <c r="B12118" s="1706">
        <v>2.34</v>
      </c>
      <c r="C12118" s="89" t="s">
        <v>6734</v>
      </c>
      <c r="E12118" s="1705" t="s">
        <v>6556</v>
      </c>
      <c r="F12118" s="100"/>
      <c r="I12118" s="100"/>
    </row>
    <row r="12119" spans="1:9" x14ac:dyDescent="0.35">
      <c r="A12119" s="1705">
        <v>75635</v>
      </c>
      <c r="B12119" s="1706">
        <v>2.34</v>
      </c>
      <c r="C12119" s="89" t="s">
        <v>7327</v>
      </c>
      <c r="E12119" s="1705" t="s">
        <v>6965</v>
      </c>
    </row>
    <row r="12120" spans="1:9" x14ac:dyDescent="0.35">
      <c r="A12120" s="1705">
        <v>75635</v>
      </c>
      <c r="B12120" s="1706">
        <v>2.34</v>
      </c>
      <c r="C12120" s="100" t="s">
        <v>7962</v>
      </c>
      <c r="E12120" s="1705" t="s">
        <v>7428</v>
      </c>
    </row>
    <row r="12121" spans="1:9" x14ac:dyDescent="0.35">
      <c r="A12121" s="1705">
        <v>75635</v>
      </c>
      <c r="B12121" s="1706">
        <v>2.34</v>
      </c>
      <c r="C12121" s="100" t="s">
        <v>7963</v>
      </c>
      <c r="E12121" s="1705" t="s">
        <v>7428</v>
      </c>
    </row>
    <row r="12122" spans="1:9" x14ac:dyDescent="0.35">
      <c r="A12122" s="1705">
        <v>75635</v>
      </c>
      <c r="B12122" s="1706">
        <v>2.34</v>
      </c>
      <c r="C12122" s="89" t="s">
        <v>9096</v>
      </c>
      <c r="E12122" s="1705" t="s">
        <v>8689</v>
      </c>
    </row>
    <row r="12123" spans="1:9" x14ac:dyDescent="0.35">
      <c r="A12123" s="1705">
        <v>75635</v>
      </c>
      <c r="B12123" s="1706">
        <v>2.34</v>
      </c>
      <c r="C12123" s="89" t="s">
        <v>9097</v>
      </c>
      <c r="E12123" s="1705" t="s">
        <v>8689</v>
      </c>
    </row>
    <row r="12124" spans="1:9" x14ac:dyDescent="0.35">
      <c r="A12124" s="1705">
        <v>75635</v>
      </c>
      <c r="B12124" s="1706">
        <v>2.34</v>
      </c>
      <c r="C12124" s="100" t="s">
        <v>9546</v>
      </c>
      <c r="E12124" s="1738" t="s">
        <v>9126</v>
      </c>
      <c r="F12124" s="100"/>
      <c r="I12124" s="100"/>
    </row>
    <row r="12125" spans="1:9" x14ac:dyDescent="0.35">
      <c r="A12125" s="1705">
        <v>75635</v>
      </c>
      <c r="B12125" s="1706">
        <v>2.34</v>
      </c>
      <c r="C12125" s="100" t="s">
        <v>13381</v>
      </c>
      <c r="E12125" s="1705" t="s">
        <v>9583</v>
      </c>
    </row>
    <row r="12126" spans="1:9" x14ac:dyDescent="0.35">
      <c r="A12126" s="1705">
        <v>75635</v>
      </c>
      <c r="B12126" s="1706">
        <v>2.34</v>
      </c>
      <c r="C12126" s="100" t="s">
        <v>10250</v>
      </c>
      <c r="E12126" s="1705" t="s">
        <v>9583</v>
      </c>
      <c r="F12126" s="100"/>
      <c r="I12126" s="100"/>
    </row>
    <row r="12127" spans="1:9" x14ac:dyDescent="0.35">
      <c r="A12127" s="1705">
        <v>75635</v>
      </c>
      <c r="B12127" s="1706">
        <v>2.34</v>
      </c>
      <c r="C12127" s="89" t="s">
        <v>2985</v>
      </c>
      <c r="E12127" s="1705" t="s">
        <v>9583</v>
      </c>
      <c r="F12127" s="100"/>
      <c r="I12127" s="100"/>
    </row>
    <row r="12128" spans="1:9" x14ac:dyDescent="0.35">
      <c r="A12128" s="1705">
        <v>75635</v>
      </c>
      <c r="B12128" s="1706">
        <v>2.34</v>
      </c>
      <c r="C12128" s="100" t="s">
        <v>12493</v>
      </c>
      <c r="E12128" s="100" t="s">
        <v>12088</v>
      </c>
    </row>
    <row r="12129" spans="1:9" x14ac:dyDescent="0.35">
      <c r="A12129" s="1705">
        <v>75635</v>
      </c>
      <c r="B12129" s="1706">
        <v>2.34</v>
      </c>
      <c r="C12129" s="100" t="s">
        <v>13380</v>
      </c>
      <c r="E12129" s="1705" t="s">
        <v>12542</v>
      </c>
    </row>
    <row r="12130" spans="1:9" x14ac:dyDescent="0.35">
      <c r="A12130" s="1705">
        <v>75635</v>
      </c>
      <c r="B12130" s="1706">
        <v>2.34</v>
      </c>
      <c r="C12130" s="100" t="s">
        <v>4165</v>
      </c>
      <c r="E12130" s="1705" t="s">
        <v>13383</v>
      </c>
    </row>
    <row r="12131" spans="1:9" ht="14.5" customHeight="1" x14ac:dyDescent="0.35">
      <c r="A12131" s="1705">
        <v>75809</v>
      </c>
      <c r="B12131" s="1706">
        <v>0.46</v>
      </c>
      <c r="C12131" s="100" t="s">
        <v>3198</v>
      </c>
      <c r="E12131" s="1705" t="s">
        <v>2994</v>
      </c>
      <c r="F12131" s="100"/>
      <c r="I12131" s="100"/>
    </row>
    <row r="12132" spans="1:9" x14ac:dyDescent="0.35">
      <c r="A12132" s="1705">
        <v>75809</v>
      </c>
      <c r="B12132" s="1706">
        <v>0.46</v>
      </c>
      <c r="C12132" s="100" t="s">
        <v>3199</v>
      </c>
      <c r="E12132" s="1705" t="s">
        <v>2994</v>
      </c>
      <c r="F12132" s="100"/>
      <c r="I12132" s="100"/>
    </row>
    <row r="12133" spans="1:9" x14ac:dyDescent="0.35">
      <c r="A12133" s="1705">
        <v>75809</v>
      </c>
      <c r="B12133" s="1706">
        <v>0.46</v>
      </c>
      <c r="C12133" s="100" t="s">
        <v>4378</v>
      </c>
      <c r="E12133" s="1705" t="s">
        <v>4266</v>
      </c>
      <c r="F12133" s="100"/>
      <c r="I12133" s="100"/>
    </row>
    <row r="12134" spans="1:9" x14ac:dyDescent="0.35">
      <c r="A12134" s="1705">
        <v>75809</v>
      </c>
      <c r="B12134" s="1706">
        <v>0.46</v>
      </c>
      <c r="C12134" s="100" t="s">
        <v>5794</v>
      </c>
      <c r="E12134" s="100" t="s">
        <v>5695</v>
      </c>
      <c r="F12134" s="100"/>
      <c r="I12134" s="100"/>
    </row>
    <row r="12135" spans="1:9" x14ac:dyDescent="0.35">
      <c r="A12135" s="1738">
        <v>75809</v>
      </c>
      <c r="B12135" s="1739">
        <v>0.46</v>
      </c>
      <c r="C12135" s="100" t="s">
        <v>7123</v>
      </c>
      <c r="E12135" s="1705" t="s">
        <v>6965</v>
      </c>
      <c r="F12135" s="100"/>
      <c r="I12135" s="100"/>
    </row>
    <row r="12136" spans="1:9" ht="16" customHeight="1" x14ac:dyDescent="0.35">
      <c r="A12136" s="1705">
        <v>75809</v>
      </c>
      <c r="B12136" s="1706">
        <v>0.46</v>
      </c>
      <c r="C12136" s="100" t="s">
        <v>7562</v>
      </c>
      <c r="E12136" s="1705" t="s">
        <v>7428</v>
      </c>
      <c r="F12136" s="100"/>
      <c r="I12136" s="100"/>
    </row>
    <row r="12137" spans="1:9" x14ac:dyDescent="0.35">
      <c r="A12137" s="1705">
        <v>75809</v>
      </c>
      <c r="B12137" s="1706">
        <v>0.46</v>
      </c>
      <c r="C12137" s="100" t="s">
        <v>8871</v>
      </c>
      <c r="E12137" s="1705" t="s">
        <v>8689</v>
      </c>
      <c r="F12137" s="100"/>
      <c r="I12137" s="100"/>
    </row>
    <row r="12138" spans="1:9" ht="16" customHeight="1" x14ac:dyDescent="0.35">
      <c r="A12138" s="1705">
        <v>75809</v>
      </c>
      <c r="B12138" s="1706">
        <v>0.46</v>
      </c>
      <c r="C12138" s="100" t="s">
        <v>5794</v>
      </c>
      <c r="E12138" s="1705" t="s">
        <v>9583</v>
      </c>
      <c r="F12138" s="100"/>
      <c r="I12138" s="100"/>
    </row>
    <row r="12139" spans="1:9" ht="14.5" customHeight="1" x14ac:dyDescent="0.35">
      <c r="A12139" s="1738">
        <v>75809</v>
      </c>
      <c r="B12139" s="1739">
        <v>0.46</v>
      </c>
      <c r="C12139" s="100" t="s">
        <v>8871</v>
      </c>
      <c r="E12139" s="1705" t="s">
        <v>9583</v>
      </c>
      <c r="F12139" s="100"/>
      <c r="I12139" s="100"/>
    </row>
    <row r="12140" spans="1:9" ht="14.5" customHeight="1" x14ac:dyDescent="0.35">
      <c r="A12140" s="1705">
        <v>75809</v>
      </c>
      <c r="B12140" s="1706">
        <v>0.46</v>
      </c>
      <c r="C12140" s="89" t="s">
        <v>10876</v>
      </c>
      <c r="E12140" s="1705" t="s">
        <v>10273</v>
      </c>
      <c r="F12140" s="100"/>
      <c r="I12140" s="100"/>
    </row>
    <row r="12141" spans="1:9" x14ac:dyDescent="0.35">
      <c r="A12141" s="1705">
        <v>75820</v>
      </c>
      <c r="B12141" s="1706">
        <v>1.02</v>
      </c>
      <c r="C12141" s="100" t="s">
        <v>2887</v>
      </c>
      <c r="E12141" s="1705" t="s">
        <v>19</v>
      </c>
      <c r="F12141" s="100"/>
      <c r="I12141" s="100"/>
    </row>
    <row r="12142" spans="1:9" x14ac:dyDescent="0.35">
      <c r="A12142" s="1705">
        <v>75820</v>
      </c>
      <c r="B12142" s="1706">
        <v>1.02</v>
      </c>
      <c r="C12142" s="100" t="s">
        <v>2888</v>
      </c>
      <c r="E12142" s="1705" t="s">
        <v>19</v>
      </c>
      <c r="F12142" s="100"/>
      <c r="I12142" s="100"/>
    </row>
    <row r="12143" spans="1:9" ht="14.5" customHeight="1" x14ac:dyDescent="0.35">
      <c r="A12143" s="1705">
        <v>75820</v>
      </c>
      <c r="B12143" s="1706">
        <v>1.02</v>
      </c>
      <c r="C12143" s="100" t="s">
        <v>1109</v>
      </c>
      <c r="E12143" s="1705" t="s">
        <v>879</v>
      </c>
      <c r="F12143" s="100"/>
      <c r="I12143" s="100"/>
    </row>
    <row r="12144" spans="1:9" x14ac:dyDescent="0.35">
      <c r="A12144" s="1705">
        <v>75820</v>
      </c>
      <c r="B12144" s="1706">
        <v>1.02</v>
      </c>
      <c r="C12144" s="100" t="s">
        <v>1110</v>
      </c>
      <c r="E12144" s="1705" t="s">
        <v>879</v>
      </c>
    </row>
    <row r="12145" spans="1:9" x14ac:dyDescent="0.35">
      <c r="A12145" s="1705">
        <v>75820</v>
      </c>
      <c r="B12145" s="1706">
        <v>1.02</v>
      </c>
      <c r="C12145" s="100" t="s">
        <v>3391</v>
      </c>
      <c r="E12145" s="1705" t="s">
        <v>2994</v>
      </c>
      <c r="F12145" s="100"/>
      <c r="I12145" s="100"/>
    </row>
    <row r="12146" spans="1:9" x14ac:dyDescent="0.35">
      <c r="A12146" s="1705">
        <v>75820</v>
      </c>
      <c r="B12146" s="1706">
        <v>1.02</v>
      </c>
      <c r="C12146" s="100" t="s">
        <v>8240</v>
      </c>
      <c r="E12146" s="100" t="s">
        <v>5912</v>
      </c>
      <c r="F12146" s="100"/>
      <c r="I12146" s="100"/>
    </row>
    <row r="12147" spans="1:9" x14ac:dyDescent="0.35">
      <c r="A12147" s="1705">
        <v>75820</v>
      </c>
      <c r="B12147" s="1706">
        <v>1.02</v>
      </c>
      <c r="C12147" s="100" t="s">
        <v>8241</v>
      </c>
      <c r="E12147" s="100" t="s">
        <v>5912</v>
      </c>
      <c r="F12147" s="100"/>
      <c r="I12147" s="100"/>
    </row>
    <row r="12148" spans="1:9" x14ac:dyDescent="0.35">
      <c r="A12148" s="1705">
        <v>75820</v>
      </c>
      <c r="B12148" s="1706">
        <v>1.02</v>
      </c>
      <c r="C12148" s="100" t="s">
        <v>8242</v>
      </c>
      <c r="E12148" s="100" t="s">
        <v>5912</v>
      </c>
    </row>
    <row r="12149" spans="1:9" ht="16" customHeight="1" x14ac:dyDescent="0.35">
      <c r="A12149" s="1705">
        <v>75820</v>
      </c>
      <c r="B12149" s="1706">
        <v>1.02</v>
      </c>
      <c r="C12149" s="100" t="s">
        <v>8243</v>
      </c>
      <c r="E12149" s="100" t="s">
        <v>5912</v>
      </c>
    </row>
    <row r="12150" spans="1:9" ht="14.5" customHeight="1" x14ac:dyDescent="0.35">
      <c r="A12150" s="1705">
        <v>75820</v>
      </c>
      <c r="B12150" s="1706">
        <v>1.02</v>
      </c>
      <c r="C12150" s="100" t="s">
        <v>9395</v>
      </c>
      <c r="E12150" s="1738" t="s">
        <v>9126</v>
      </c>
      <c r="F12150" s="100"/>
      <c r="I12150" s="100"/>
    </row>
    <row r="12151" spans="1:9" x14ac:dyDescent="0.35">
      <c r="A12151" s="1705">
        <v>75820</v>
      </c>
      <c r="B12151" s="1706">
        <v>1.02</v>
      </c>
      <c r="C12151" s="100" t="s">
        <v>9396</v>
      </c>
      <c r="E12151" s="1738" t="s">
        <v>9126</v>
      </c>
      <c r="F12151" s="100"/>
      <c r="I12151" s="100"/>
    </row>
    <row r="12152" spans="1:9" x14ac:dyDescent="0.35">
      <c r="A12152" s="1705">
        <v>75822</v>
      </c>
      <c r="B12152" s="1706">
        <v>1.44</v>
      </c>
      <c r="C12152" s="100" t="s">
        <v>2941</v>
      </c>
      <c r="E12152" s="1705" t="s">
        <v>19</v>
      </c>
    </row>
    <row r="12153" spans="1:9" x14ac:dyDescent="0.35">
      <c r="A12153" s="1705">
        <v>75822</v>
      </c>
      <c r="B12153" s="1706">
        <v>1.44</v>
      </c>
      <c r="C12153" s="100" t="s">
        <v>3576</v>
      </c>
      <c r="E12153" s="1705" t="s">
        <v>2994</v>
      </c>
    </row>
    <row r="12154" spans="1:9" x14ac:dyDescent="0.35">
      <c r="A12154" s="1705">
        <v>75822</v>
      </c>
      <c r="B12154" s="1706">
        <v>1.44</v>
      </c>
      <c r="C12154" s="100" t="s">
        <v>9481</v>
      </c>
      <c r="E12154" s="1738" t="s">
        <v>9126</v>
      </c>
    </row>
    <row r="12155" spans="1:9" x14ac:dyDescent="0.35">
      <c r="A12155" s="1705">
        <v>76000</v>
      </c>
      <c r="B12155" s="1706">
        <v>0.3</v>
      </c>
      <c r="C12155" s="89" t="s">
        <v>2773</v>
      </c>
      <c r="E12155" s="1705" t="s">
        <v>19</v>
      </c>
      <c r="F12155" s="100"/>
      <c r="I12155" s="100"/>
    </row>
    <row r="12156" spans="1:9" x14ac:dyDescent="0.35">
      <c r="A12156" s="1705">
        <v>76000</v>
      </c>
      <c r="B12156" s="1706">
        <v>0.3</v>
      </c>
      <c r="C12156" s="100" t="s">
        <v>2774</v>
      </c>
      <c r="E12156" s="1705" t="s">
        <v>19</v>
      </c>
    </row>
    <row r="12157" spans="1:9" x14ac:dyDescent="0.35">
      <c r="A12157" s="1705">
        <v>76000</v>
      </c>
      <c r="B12157" s="1706">
        <v>0.3</v>
      </c>
      <c r="C12157" s="100" t="s">
        <v>2775</v>
      </c>
      <c r="E12157" s="1705" t="s">
        <v>19</v>
      </c>
    </row>
    <row r="12158" spans="1:9" x14ac:dyDescent="0.35">
      <c r="A12158" s="1705">
        <v>76000</v>
      </c>
      <c r="B12158" s="1706">
        <v>0.3</v>
      </c>
      <c r="C12158" s="100" t="s">
        <v>113</v>
      </c>
      <c r="E12158" s="1705" t="s">
        <v>39</v>
      </c>
    </row>
    <row r="12159" spans="1:9" x14ac:dyDescent="0.35">
      <c r="A12159" s="1705">
        <v>76000</v>
      </c>
      <c r="B12159" s="1706">
        <v>0.3</v>
      </c>
      <c r="C12159" s="100" t="s">
        <v>1009</v>
      </c>
      <c r="E12159" s="1705" t="s">
        <v>879</v>
      </c>
      <c r="F12159" s="100"/>
      <c r="I12159" s="100"/>
    </row>
    <row r="12160" spans="1:9" x14ac:dyDescent="0.35">
      <c r="A12160" s="1705">
        <v>76000</v>
      </c>
      <c r="B12160" s="1706">
        <v>0.3</v>
      </c>
      <c r="C12160" s="100" t="s">
        <v>1010</v>
      </c>
      <c r="E12160" s="1705" t="s">
        <v>879</v>
      </c>
      <c r="F12160" s="100"/>
      <c r="I12160" s="100"/>
    </row>
    <row r="12161" spans="1:9" x14ac:dyDescent="0.35">
      <c r="A12161" s="1705">
        <v>76000</v>
      </c>
      <c r="B12161" s="1706">
        <v>0.3</v>
      </c>
      <c r="C12161" s="100" t="s">
        <v>1011</v>
      </c>
      <c r="E12161" s="1705" t="s">
        <v>879</v>
      </c>
      <c r="F12161" s="100"/>
      <c r="I12161" s="100"/>
    </row>
    <row r="12162" spans="1:9" x14ac:dyDescent="0.35">
      <c r="A12162" s="1705">
        <v>76000</v>
      </c>
      <c r="B12162" s="1706">
        <v>0.3</v>
      </c>
      <c r="C12162" s="89" t="s">
        <v>1863</v>
      </c>
      <c r="E12162" s="1705" t="s">
        <v>1755</v>
      </c>
    </row>
    <row r="12163" spans="1:9" x14ac:dyDescent="0.35">
      <c r="A12163" s="1705">
        <v>76000</v>
      </c>
      <c r="B12163" s="1706">
        <v>0.3</v>
      </c>
      <c r="C12163" s="100" t="s">
        <v>3165</v>
      </c>
      <c r="E12163" s="1705" t="s">
        <v>2994</v>
      </c>
      <c r="F12163" s="100"/>
      <c r="I12163" s="100"/>
    </row>
    <row r="12164" spans="1:9" x14ac:dyDescent="0.35">
      <c r="A12164" s="1738">
        <v>76000</v>
      </c>
      <c r="B12164" s="1739">
        <v>0.3</v>
      </c>
      <c r="C12164" s="100" t="s">
        <v>4734</v>
      </c>
      <c r="E12164" s="100" t="s">
        <v>4609</v>
      </c>
    </row>
    <row r="12165" spans="1:9" x14ac:dyDescent="0.35">
      <c r="A12165" s="1738">
        <v>76000</v>
      </c>
      <c r="B12165" s="1739">
        <v>0.3</v>
      </c>
      <c r="C12165" s="100" t="s">
        <v>14888</v>
      </c>
      <c r="E12165" s="100" t="s">
        <v>4609</v>
      </c>
    </row>
    <row r="12166" spans="1:9" x14ac:dyDescent="0.35">
      <c r="A12166" s="1738">
        <v>76000</v>
      </c>
      <c r="B12166" s="1739">
        <v>0.3</v>
      </c>
      <c r="C12166" s="100" t="s">
        <v>4735</v>
      </c>
      <c r="E12166" s="100" t="s">
        <v>4609</v>
      </c>
    </row>
    <row r="12167" spans="1:9" x14ac:dyDescent="0.35">
      <c r="A12167" s="1738">
        <v>76000</v>
      </c>
      <c r="B12167" s="1739">
        <v>0.3</v>
      </c>
      <c r="C12167" s="100" t="s">
        <v>4736</v>
      </c>
      <c r="E12167" s="100" t="s">
        <v>4609</v>
      </c>
      <c r="F12167" s="100"/>
      <c r="I12167" s="100"/>
    </row>
    <row r="12168" spans="1:9" x14ac:dyDescent="0.35">
      <c r="A12168" s="1738">
        <v>76000</v>
      </c>
      <c r="B12168" s="1739">
        <v>0.3</v>
      </c>
      <c r="C12168" s="100" t="s">
        <v>4737</v>
      </c>
      <c r="E12168" s="100" t="s">
        <v>4609</v>
      </c>
    </row>
    <row r="12169" spans="1:9" x14ac:dyDescent="0.35">
      <c r="A12169" s="1738">
        <v>76000</v>
      </c>
      <c r="B12169" s="1739">
        <v>0.3</v>
      </c>
      <c r="C12169" s="100" t="s">
        <v>4738</v>
      </c>
      <c r="E12169" s="100" t="s">
        <v>4609</v>
      </c>
      <c r="F12169" s="100"/>
      <c r="I12169" s="100"/>
    </row>
    <row r="12170" spans="1:9" x14ac:dyDescent="0.35">
      <c r="A12170" s="1738">
        <v>76000</v>
      </c>
      <c r="B12170" s="1739">
        <v>0.3</v>
      </c>
      <c r="C12170" s="100" t="s">
        <v>4739</v>
      </c>
      <c r="E12170" s="100" t="s">
        <v>4609</v>
      </c>
      <c r="F12170" s="100"/>
      <c r="I12170" s="100"/>
    </row>
    <row r="12171" spans="1:9" x14ac:dyDescent="0.35">
      <c r="A12171" s="1705">
        <v>76000</v>
      </c>
      <c r="B12171" s="1706">
        <v>0.3</v>
      </c>
      <c r="C12171" s="100" t="s">
        <v>5045</v>
      </c>
      <c r="E12171" s="100" t="s">
        <v>4946</v>
      </c>
      <c r="F12171" s="100"/>
      <c r="I12171" s="100"/>
    </row>
    <row r="12172" spans="1:9" x14ac:dyDescent="0.35">
      <c r="A12172" s="1705">
        <v>76000</v>
      </c>
      <c r="B12172" s="1706">
        <v>0.3</v>
      </c>
      <c r="C12172" s="100" t="s">
        <v>5046</v>
      </c>
      <c r="E12172" s="100" t="s">
        <v>4946</v>
      </c>
    </row>
    <row r="12173" spans="1:9" x14ac:dyDescent="0.35">
      <c r="A12173" s="1705">
        <v>76000</v>
      </c>
      <c r="B12173" s="1706">
        <v>0.3</v>
      </c>
      <c r="C12173" s="100" t="s">
        <v>5786</v>
      </c>
      <c r="E12173" s="100" t="s">
        <v>5695</v>
      </c>
    </row>
    <row r="12174" spans="1:9" x14ac:dyDescent="0.35">
      <c r="A12174" s="1705">
        <v>76000</v>
      </c>
      <c r="B12174" s="1706">
        <v>0.3</v>
      </c>
      <c r="C12174" s="89" t="s">
        <v>8164</v>
      </c>
      <c r="E12174" s="100" t="s">
        <v>5912</v>
      </c>
    </row>
    <row r="12175" spans="1:9" x14ac:dyDescent="0.35">
      <c r="A12175" s="1705">
        <v>76000</v>
      </c>
      <c r="B12175" s="1706">
        <v>0.3</v>
      </c>
      <c r="C12175" s="89" t="s">
        <v>8165</v>
      </c>
      <c r="E12175" s="100" t="s">
        <v>5912</v>
      </c>
      <c r="F12175" s="100"/>
      <c r="I12175" s="100"/>
    </row>
    <row r="12176" spans="1:9" x14ac:dyDescent="0.35">
      <c r="A12176" s="1705">
        <v>76000</v>
      </c>
      <c r="B12176" s="1706">
        <v>0.3</v>
      </c>
      <c r="C12176" s="100" t="s">
        <v>6594</v>
      </c>
      <c r="E12176" s="1705" t="s">
        <v>6556</v>
      </c>
    </row>
    <row r="12177" spans="1:9" ht="14.5" customHeight="1" x14ac:dyDescent="0.35">
      <c r="A12177" s="1705">
        <v>76000</v>
      </c>
      <c r="B12177" s="1706">
        <v>0.3</v>
      </c>
      <c r="C12177" s="100" t="s">
        <v>6595</v>
      </c>
      <c r="E12177" s="1705" t="s">
        <v>6556</v>
      </c>
    </row>
    <row r="12178" spans="1:9" x14ac:dyDescent="0.35">
      <c r="A12178" s="1738">
        <v>76000</v>
      </c>
      <c r="B12178" s="1739">
        <v>0.3</v>
      </c>
      <c r="C12178" s="100" t="s">
        <v>7109</v>
      </c>
      <c r="E12178" s="1705" t="s">
        <v>6965</v>
      </c>
    </row>
    <row r="12179" spans="1:9" x14ac:dyDescent="0.35">
      <c r="A12179" s="1738">
        <v>76000</v>
      </c>
      <c r="B12179" s="1739">
        <v>0.3</v>
      </c>
      <c r="C12179" s="100" t="s">
        <v>7110</v>
      </c>
      <c r="E12179" s="1705" t="s">
        <v>6965</v>
      </c>
      <c r="F12179" s="100"/>
      <c r="I12179" s="100"/>
    </row>
    <row r="12180" spans="1:9" x14ac:dyDescent="0.35">
      <c r="A12180" s="1705">
        <v>76000</v>
      </c>
      <c r="B12180" s="1706">
        <v>0.3</v>
      </c>
      <c r="C12180" s="100" t="s">
        <v>7373</v>
      </c>
      <c r="E12180" s="1705" t="s">
        <v>7410</v>
      </c>
      <c r="F12180" s="100"/>
      <c r="I12180" s="100"/>
    </row>
    <row r="12181" spans="1:9" x14ac:dyDescent="0.35">
      <c r="A12181" s="1705">
        <v>76000</v>
      </c>
      <c r="B12181" s="1706">
        <v>0.3</v>
      </c>
      <c r="C12181" s="100" t="s">
        <v>7374</v>
      </c>
      <c r="E12181" s="1705" t="s">
        <v>7410</v>
      </c>
    </row>
    <row r="12182" spans="1:9" x14ac:dyDescent="0.35">
      <c r="A12182" s="1705">
        <v>76000</v>
      </c>
      <c r="B12182" s="1706">
        <v>0.3</v>
      </c>
      <c r="C12182" s="100" t="s">
        <v>7549</v>
      </c>
      <c r="E12182" s="1705" t="s">
        <v>7428</v>
      </c>
    </row>
    <row r="12183" spans="1:9" x14ac:dyDescent="0.35">
      <c r="A12183" s="1705">
        <v>76000</v>
      </c>
      <c r="B12183" s="1706">
        <v>0.3</v>
      </c>
      <c r="C12183" s="89" t="s">
        <v>8850</v>
      </c>
      <c r="E12183" s="1705" t="s">
        <v>8689</v>
      </c>
      <c r="F12183" s="100"/>
      <c r="I12183" s="100"/>
    </row>
    <row r="12184" spans="1:9" ht="16" customHeight="1" x14ac:dyDescent="0.35">
      <c r="A12184" s="1705">
        <v>76000</v>
      </c>
      <c r="B12184" s="1706">
        <v>0.3</v>
      </c>
      <c r="C12184" s="89" t="s">
        <v>9307</v>
      </c>
      <c r="E12184" s="1738" t="s">
        <v>9126</v>
      </c>
      <c r="F12184" s="100"/>
      <c r="I12184" s="100"/>
    </row>
    <row r="12185" spans="1:9" ht="14.5" customHeight="1" x14ac:dyDescent="0.35">
      <c r="A12185" s="1705">
        <v>76000</v>
      </c>
      <c r="B12185" s="1706">
        <v>0.3</v>
      </c>
      <c r="C12185" s="89" t="s">
        <v>9308</v>
      </c>
      <c r="E12185" s="1738" t="s">
        <v>9126</v>
      </c>
      <c r="F12185" s="100"/>
      <c r="I12185" s="100"/>
    </row>
    <row r="12186" spans="1:9" x14ac:dyDescent="0.35">
      <c r="A12186" s="1705">
        <v>76000</v>
      </c>
      <c r="B12186" s="1706">
        <v>0.3</v>
      </c>
      <c r="C12186" s="100" t="s">
        <v>9309</v>
      </c>
      <c r="E12186" s="1738" t="s">
        <v>9126</v>
      </c>
    </row>
    <row r="12187" spans="1:9" x14ac:dyDescent="0.35">
      <c r="A12187" s="1705">
        <v>76000</v>
      </c>
      <c r="B12187" s="1706">
        <v>0.3</v>
      </c>
      <c r="C12187" s="100" t="s">
        <v>9310</v>
      </c>
      <c r="E12187" s="1738" t="s">
        <v>9126</v>
      </c>
    </row>
    <row r="12188" spans="1:9" ht="16" customHeight="1" x14ac:dyDescent="0.35">
      <c r="A12188" s="1705">
        <v>76000</v>
      </c>
      <c r="B12188" s="1706">
        <v>0.3</v>
      </c>
      <c r="C12188" s="100" t="s">
        <v>9758</v>
      </c>
      <c r="E12188" s="1705" t="s">
        <v>9583</v>
      </c>
    </row>
    <row r="12189" spans="1:9" ht="14.5" customHeight="1" x14ac:dyDescent="0.35">
      <c r="A12189" s="1705">
        <v>76000</v>
      </c>
      <c r="B12189" s="1706">
        <v>0.3</v>
      </c>
      <c r="C12189" s="100" t="s">
        <v>3855</v>
      </c>
      <c r="E12189" s="1705" t="s">
        <v>13383</v>
      </c>
      <c r="F12189" s="100"/>
      <c r="I12189" s="100"/>
    </row>
    <row r="12190" spans="1:9" x14ac:dyDescent="0.35">
      <c r="A12190" s="1705">
        <v>76000</v>
      </c>
      <c r="B12190" s="1706">
        <v>0.3</v>
      </c>
      <c r="C12190" s="100" t="s">
        <v>13708</v>
      </c>
      <c r="E12190" s="1705" t="s">
        <v>13580</v>
      </c>
      <c r="F12190" s="100"/>
      <c r="I12190" s="100"/>
    </row>
    <row r="12191" spans="1:9" x14ac:dyDescent="0.35">
      <c r="A12191" s="1705">
        <v>76000</v>
      </c>
      <c r="B12191" s="1706">
        <v>0.3</v>
      </c>
      <c r="C12191" s="100" t="s">
        <v>14166</v>
      </c>
      <c r="F12191" s="100"/>
      <c r="I12191" s="100"/>
    </row>
    <row r="12192" spans="1:9" x14ac:dyDescent="0.35">
      <c r="A12192" s="1705">
        <v>76010</v>
      </c>
      <c r="B12192" s="1706">
        <v>0.18</v>
      </c>
      <c r="C12192" s="100" t="s">
        <v>2734</v>
      </c>
      <c r="E12192" s="1705" t="s">
        <v>19</v>
      </c>
      <c r="F12192" s="100"/>
      <c r="I12192" s="100"/>
    </row>
    <row r="12193" spans="1:9" ht="14.5" customHeight="1" x14ac:dyDescent="0.35">
      <c r="A12193" s="1705">
        <v>76010</v>
      </c>
      <c r="B12193" s="1706">
        <v>0.18</v>
      </c>
      <c r="C12193" s="100" t="s">
        <v>279</v>
      </c>
      <c r="E12193" s="1705" t="s">
        <v>182</v>
      </c>
      <c r="F12193" s="100"/>
      <c r="I12193" s="100"/>
    </row>
    <row r="12194" spans="1:9" x14ac:dyDescent="0.35">
      <c r="A12194" s="1705">
        <v>76010</v>
      </c>
      <c r="B12194" s="1706">
        <v>0.18</v>
      </c>
      <c r="C12194" s="100" t="s">
        <v>1662</v>
      </c>
      <c r="E12194" s="1705" t="s">
        <v>875</v>
      </c>
    </row>
    <row r="12195" spans="1:9" x14ac:dyDescent="0.35">
      <c r="A12195" s="1705">
        <v>76010</v>
      </c>
      <c r="B12195" s="1706">
        <v>0.18</v>
      </c>
      <c r="C12195" s="100" t="s">
        <v>962</v>
      </c>
      <c r="E12195" s="1705" t="s">
        <v>879</v>
      </c>
    </row>
    <row r="12196" spans="1:9" x14ac:dyDescent="0.35">
      <c r="A12196" s="1705">
        <v>76010</v>
      </c>
      <c r="B12196" s="1706">
        <v>0.18</v>
      </c>
      <c r="C12196" s="100" t="s">
        <v>1817</v>
      </c>
      <c r="E12196" s="1705" t="s">
        <v>1755</v>
      </c>
      <c r="F12196" s="100"/>
      <c r="I12196" s="100"/>
    </row>
    <row r="12197" spans="1:9" ht="16" customHeight="1" x14ac:dyDescent="0.35">
      <c r="A12197" s="1705">
        <v>76010</v>
      </c>
      <c r="B12197" s="1706">
        <v>0.18</v>
      </c>
      <c r="C12197" s="100" t="s">
        <v>3097</v>
      </c>
      <c r="E12197" s="1705" t="s">
        <v>2994</v>
      </c>
      <c r="F12197" s="100"/>
      <c r="I12197" s="100"/>
    </row>
    <row r="12198" spans="1:9" x14ac:dyDescent="0.35">
      <c r="A12198" s="1705">
        <v>76010</v>
      </c>
      <c r="B12198" s="1706">
        <v>0.18</v>
      </c>
      <c r="C12198" s="89" t="s">
        <v>4334</v>
      </c>
      <c r="E12198" s="1705" t="s">
        <v>4266</v>
      </c>
      <c r="F12198" s="100"/>
      <c r="I12198" s="100"/>
    </row>
    <row r="12199" spans="1:9" x14ac:dyDescent="0.35">
      <c r="A12199" s="1705">
        <v>76010</v>
      </c>
      <c r="B12199" s="1706">
        <v>0.18</v>
      </c>
      <c r="C12199" s="100" t="s">
        <v>5746</v>
      </c>
      <c r="E12199" s="100" t="s">
        <v>5695</v>
      </c>
      <c r="F12199" s="100"/>
      <c r="I12199" s="100"/>
    </row>
    <row r="12200" spans="1:9" ht="16" customHeight="1" x14ac:dyDescent="0.35">
      <c r="A12200" s="1705">
        <v>76010</v>
      </c>
      <c r="B12200" s="1706">
        <v>0.18</v>
      </c>
      <c r="C12200" s="100" t="s">
        <v>8127</v>
      </c>
      <c r="E12200" s="100" t="s">
        <v>5912</v>
      </c>
    </row>
    <row r="12201" spans="1:9" ht="16" customHeight="1" x14ac:dyDescent="0.35">
      <c r="A12201" s="1705">
        <v>76010</v>
      </c>
      <c r="B12201" s="1706">
        <v>0.18</v>
      </c>
      <c r="C12201" s="100" t="s">
        <v>6214</v>
      </c>
      <c r="E12201" s="100" t="s">
        <v>6110</v>
      </c>
    </row>
    <row r="12202" spans="1:9" ht="14.5" customHeight="1" x14ac:dyDescent="0.35">
      <c r="A12202" s="1705">
        <v>76010</v>
      </c>
      <c r="B12202" s="1706">
        <v>0.18</v>
      </c>
      <c r="C12202" s="100" t="s">
        <v>8785</v>
      </c>
      <c r="E12202" s="1705" t="s">
        <v>8689</v>
      </c>
      <c r="F12202" s="100"/>
      <c r="I12202" s="100"/>
    </row>
    <row r="12203" spans="1:9" x14ac:dyDescent="0.35">
      <c r="A12203" s="1705">
        <v>76010</v>
      </c>
      <c r="B12203" s="1706">
        <v>0.18</v>
      </c>
      <c r="C12203" s="100" t="s">
        <v>9233</v>
      </c>
      <c r="E12203" s="1738" t="s">
        <v>9126</v>
      </c>
      <c r="F12203" s="100"/>
      <c r="I12203" s="100"/>
    </row>
    <row r="12204" spans="1:9" x14ac:dyDescent="0.35">
      <c r="A12204" s="1705">
        <v>76010</v>
      </c>
      <c r="B12204" s="1706">
        <v>0.18</v>
      </c>
      <c r="C12204" s="100" t="s">
        <v>9234</v>
      </c>
      <c r="E12204" s="1738" t="s">
        <v>9126</v>
      </c>
      <c r="F12204" s="100"/>
      <c r="I12204" s="100"/>
    </row>
    <row r="12205" spans="1:9" x14ac:dyDescent="0.35">
      <c r="A12205" s="1705">
        <v>76010</v>
      </c>
      <c r="B12205" s="1706">
        <v>0.18</v>
      </c>
      <c r="C12205" s="89" t="s">
        <v>9698</v>
      </c>
      <c r="E12205" s="1705" t="s">
        <v>9583</v>
      </c>
      <c r="F12205" s="100"/>
      <c r="I12205" s="100"/>
    </row>
    <row r="12206" spans="1:9" x14ac:dyDescent="0.35">
      <c r="A12206" s="1705">
        <v>76010</v>
      </c>
      <c r="B12206" s="1706">
        <v>0.18</v>
      </c>
      <c r="C12206" s="100" t="s">
        <v>9699</v>
      </c>
      <c r="E12206" s="1705" t="s">
        <v>9583</v>
      </c>
      <c r="F12206" s="100"/>
      <c r="I12206" s="100"/>
    </row>
    <row r="12207" spans="1:9" x14ac:dyDescent="0.35">
      <c r="A12207" s="1705">
        <v>76010</v>
      </c>
      <c r="B12207" s="1706">
        <v>0.18</v>
      </c>
      <c r="C12207" s="100" t="s">
        <v>3808</v>
      </c>
      <c r="E12207" s="1705" t="s">
        <v>13383</v>
      </c>
      <c r="F12207" s="100"/>
      <c r="I12207" s="100"/>
    </row>
    <row r="12208" spans="1:9" x14ac:dyDescent="0.35">
      <c r="A12208" s="1705">
        <v>76080</v>
      </c>
      <c r="B12208" s="1706">
        <v>0.53</v>
      </c>
      <c r="C12208" s="100" t="s">
        <v>2807</v>
      </c>
      <c r="E12208" s="1705" t="s">
        <v>19</v>
      </c>
      <c r="F12208" s="100"/>
      <c r="I12208" s="100"/>
    </row>
    <row r="12209" spans="1:9" x14ac:dyDescent="0.35">
      <c r="A12209" s="1705">
        <v>76080</v>
      </c>
      <c r="B12209" s="1706">
        <v>0.53</v>
      </c>
      <c r="C12209" s="100" t="s">
        <v>359</v>
      </c>
      <c r="E12209" s="1705" t="s">
        <v>182</v>
      </c>
      <c r="F12209" s="100"/>
      <c r="I12209" s="100"/>
    </row>
    <row r="12210" spans="1:9" x14ac:dyDescent="0.35">
      <c r="A12210" s="1705">
        <v>76080</v>
      </c>
      <c r="B12210" s="1706">
        <v>0.53</v>
      </c>
      <c r="C12210" s="100" t="s">
        <v>360</v>
      </c>
      <c r="E12210" s="1705" t="s">
        <v>182</v>
      </c>
      <c r="F12210" s="100"/>
      <c r="I12210" s="100"/>
    </row>
    <row r="12211" spans="1:9" x14ac:dyDescent="0.35">
      <c r="A12211" s="1705">
        <v>76080</v>
      </c>
      <c r="B12211" s="1706">
        <v>0.53</v>
      </c>
      <c r="C12211" s="100" t="s">
        <v>1691</v>
      </c>
      <c r="E12211" s="1705" t="s">
        <v>875</v>
      </c>
    </row>
    <row r="12212" spans="1:9" x14ac:dyDescent="0.35">
      <c r="A12212" s="1705">
        <v>76080</v>
      </c>
      <c r="B12212" s="1706">
        <v>0.53</v>
      </c>
      <c r="C12212" s="100" t="s">
        <v>1918</v>
      </c>
      <c r="E12212" s="1705" t="s">
        <v>1755</v>
      </c>
      <c r="F12212" s="100"/>
      <c r="I12212" s="100"/>
    </row>
    <row r="12213" spans="1:9" x14ac:dyDescent="0.35">
      <c r="A12213" s="1705">
        <v>76080</v>
      </c>
      <c r="B12213" s="1706">
        <v>0.53</v>
      </c>
      <c r="C12213" s="100" t="s">
        <v>5804</v>
      </c>
      <c r="E12213" s="100" t="s">
        <v>5695</v>
      </c>
      <c r="F12213" s="100"/>
      <c r="I12213" s="100"/>
    </row>
    <row r="12214" spans="1:9" x14ac:dyDescent="0.35">
      <c r="A12214" s="1705">
        <v>76080</v>
      </c>
      <c r="B12214" s="1706">
        <v>0.53</v>
      </c>
      <c r="C12214" s="100" t="s">
        <v>8185</v>
      </c>
      <c r="E12214" s="100" t="s">
        <v>5912</v>
      </c>
      <c r="F12214" s="100"/>
      <c r="I12214" s="100"/>
    </row>
    <row r="12215" spans="1:9" x14ac:dyDescent="0.35">
      <c r="A12215" s="1705">
        <v>76080</v>
      </c>
      <c r="B12215" s="1706">
        <v>0.53</v>
      </c>
      <c r="C12215" s="100" t="s">
        <v>6608</v>
      </c>
      <c r="E12215" s="1705" t="s">
        <v>6556</v>
      </c>
    </row>
    <row r="12216" spans="1:9" x14ac:dyDescent="0.35">
      <c r="A12216" s="1705">
        <v>76080</v>
      </c>
      <c r="B12216" s="1706">
        <v>0.53</v>
      </c>
      <c r="C12216" s="100" t="s">
        <v>8883</v>
      </c>
      <c r="E12216" s="1705" t="s">
        <v>8689</v>
      </c>
    </row>
    <row r="12217" spans="1:9" x14ac:dyDescent="0.35">
      <c r="A12217" s="1705">
        <v>76080</v>
      </c>
      <c r="B12217" s="1706">
        <v>0.53</v>
      </c>
      <c r="C12217" s="100" t="s">
        <v>6608</v>
      </c>
      <c r="E12217" s="1705" t="s">
        <v>9583</v>
      </c>
    </row>
    <row r="12218" spans="1:9" x14ac:dyDescent="0.35">
      <c r="A12218" s="1705">
        <v>76080</v>
      </c>
      <c r="B12218" s="1706">
        <v>0.53</v>
      </c>
      <c r="C12218" s="100" t="s">
        <v>3912</v>
      </c>
      <c r="E12218" s="1705" t="s">
        <v>13383</v>
      </c>
    </row>
    <row r="12219" spans="1:9" x14ac:dyDescent="0.35">
      <c r="A12219" s="1705">
        <v>76098</v>
      </c>
      <c r="B12219" s="1706">
        <v>0.3</v>
      </c>
      <c r="C12219" s="100" t="s">
        <v>3166</v>
      </c>
      <c r="E12219" s="1705" t="s">
        <v>2994</v>
      </c>
    </row>
    <row r="12220" spans="1:9" x14ac:dyDescent="0.35">
      <c r="A12220" s="1705">
        <v>76098</v>
      </c>
      <c r="B12220" s="1706">
        <v>0.3</v>
      </c>
      <c r="C12220" s="100" t="s">
        <v>3167</v>
      </c>
      <c r="E12220" s="1705" t="s">
        <v>2994</v>
      </c>
    </row>
    <row r="12221" spans="1:9" x14ac:dyDescent="0.35">
      <c r="A12221" s="1705">
        <v>76100</v>
      </c>
      <c r="B12221" s="1706">
        <v>0.56999999999999995</v>
      </c>
      <c r="C12221" s="100" t="s">
        <v>3921</v>
      </c>
      <c r="E12221" s="1705" t="s">
        <v>13383</v>
      </c>
    </row>
    <row r="12222" spans="1:9" x14ac:dyDescent="0.35">
      <c r="A12222" s="1705">
        <v>76120</v>
      </c>
      <c r="B12222" s="1706">
        <v>0.37</v>
      </c>
      <c r="C12222" s="100" t="s">
        <v>4585</v>
      </c>
      <c r="E12222" s="100" t="s">
        <v>6965</v>
      </c>
    </row>
    <row r="12223" spans="1:9" x14ac:dyDescent="0.35">
      <c r="A12223" s="1705">
        <v>76120</v>
      </c>
      <c r="B12223" s="1706">
        <v>0.37</v>
      </c>
      <c r="C12223" s="100" t="s">
        <v>4586</v>
      </c>
      <c r="E12223" s="100" t="s">
        <v>6965</v>
      </c>
    </row>
    <row r="12224" spans="1:9" x14ac:dyDescent="0.35">
      <c r="A12224" s="1705">
        <v>76120</v>
      </c>
      <c r="B12224" s="1706">
        <v>0.37</v>
      </c>
      <c r="C12224" s="100" t="s">
        <v>4587</v>
      </c>
      <c r="E12224" s="100" t="s">
        <v>6965</v>
      </c>
    </row>
    <row r="12225" spans="1:9" x14ac:dyDescent="0.35">
      <c r="A12225" s="1705">
        <v>76120</v>
      </c>
      <c r="B12225" s="1706">
        <v>0.37</v>
      </c>
      <c r="C12225" s="100" t="s">
        <v>4588</v>
      </c>
      <c r="E12225" s="100" t="s">
        <v>6965</v>
      </c>
    </row>
    <row r="12226" spans="1:9" x14ac:dyDescent="0.35">
      <c r="A12226" s="1705">
        <v>76120</v>
      </c>
      <c r="B12226" s="1706">
        <v>0.37</v>
      </c>
      <c r="C12226" s="100" t="s">
        <v>4589</v>
      </c>
      <c r="E12226" s="100" t="s">
        <v>6965</v>
      </c>
    </row>
    <row r="12227" spans="1:9" x14ac:dyDescent="0.35">
      <c r="A12227" s="1705">
        <v>76120</v>
      </c>
      <c r="B12227" s="1706">
        <v>0.37</v>
      </c>
      <c r="C12227" s="100" t="s">
        <v>4590</v>
      </c>
      <c r="E12227" s="100" t="s">
        <v>6965</v>
      </c>
    </row>
    <row r="12228" spans="1:9" x14ac:dyDescent="0.35">
      <c r="A12228" s="1705">
        <v>76120</v>
      </c>
      <c r="B12228" s="1706">
        <v>0.37</v>
      </c>
      <c r="C12228" s="100" t="s">
        <v>4591</v>
      </c>
      <c r="E12228" s="100" t="s">
        <v>6965</v>
      </c>
    </row>
    <row r="12229" spans="1:9" x14ac:dyDescent="0.35">
      <c r="A12229" s="1705">
        <v>76120</v>
      </c>
      <c r="B12229" s="1706">
        <v>0.37</v>
      </c>
      <c r="C12229" s="100" t="s">
        <v>4592</v>
      </c>
      <c r="E12229" s="100" t="s">
        <v>6965</v>
      </c>
      <c r="F12229" s="100"/>
      <c r="I12229" s="100"/>
    </row>
    <row r="12230" spans="1:9" x14ac:dyDescent="0.35">
      <c r="A12230" s="1705">
        <v>76120</v>
      </c>
      <c r="B12230" s="1706">
        <v>0.37</v>
      </c>
      <c r="C12230" s="100" t="s">
        <v>4593</v>
      </c>
      <c r="E12230" s="100" t="s">
        <v>6965</v>
      </c>
      <c r="F12230" s="100"/>
      <c r="I12230" s="100"/>
    </row>
    <row r="12231" spans="1:9" x14ac:dyDescent="0.35">
      <c r="A12231" s="1705">
        <v>76120</v>
      </c>
      <c r="B12231" s="1706">
        <v>0.37</v>
      </c>
      <c r="C12231" s="100" t="s">
        <v>4594</v>
      </c>
      <c r="E12231" s="100" t="s">
        <v>6965</v>
      </c>
      <c r="F12231" s="100"/>
      <c r="I12231" s="100"/>
    </row>
    <row r="12232" spans="1:9" ht="16" customHeight="1" x14ac:dyDescent="0.35">
      <c r="A12232" s="1705">
        <v>76120</v>
      </c>
      <c r="B12232" s="1706">
        <v>0.37</v>
      </c>
      <c r="C12232" s="100" t="s">
        <v>4595</v>
      </c>
      <c r="E12232" s="100" t="s">
        <v>6965</v>
      </c>
      <c r="F12232" s="100"/>
      <c r="I12232" s="100"/>
    </row>
    <row r="12233" spans="1:9" x14ac:dyDescent="0.35">
      <c r="A12233" s="1705">
        <v>76120</v>
      </c>
      <c r="B12233" s="1706">
        <v>0.37</v>
      </c>
      <c r="C12233" s="100" t="s">
        <v>4596</v>
      </c>
      <c r="E12233" s="100" t="s">
        <v>6965</v>
      </c>
      <c r="F12233" s="100"/>
      <c r="I12233" s="100"/>
    </row>
    <row r="12234" spans="1:9" x14ac:dyDescent="0.35">
      <c r="A12234" s="1705">
        <v>76120</v>
      </c>
      <c r="B12234" s="1706">
        <v>0.37</v>
      </c>
      <c r="C12234" s="100" t="s">
        <v>4597</v>
      </c>
      <c r="E12234" s="100" t="s">
        <v>6965</v>
      </c>
      <c r="F12234" s="100"/>
      <c r="I12234" s="100"/>
    </row>
    <row r="12235" spans="1:9" x14ac:dyDescent="0.35">
      <c r="A12235" s="1705">
        <v>76120</v>
      </c>
      <c r="B12235" s="1706">
        <v>0.37</v>
      </c>
      <c r="C12235" s="100" t="s">
        <v>4598</v>
      </c>
      <c r="E12235" s="100" t="s">
        <v>6965</v>
      </c>
      <c r="F12235" s="100"/>
      <c r="I12235" s="100"/>
    </row>
    <row r="12236" spans="1:9" x14ac:dyDescent="0.35">
      <c r="A12236" s="1705">
        <v>76120</v>
      </c>
      <c r="B12236" s="1706">
        <v>0.37</v>
      </c>
      <c r="C12236" s="100" t="s">
        <v>4599</v>
      </c>
      <c r="E12236" s="100" t="s">
        <v>6965</v>
      </c>
      <c r="F12236" s="100"/>
      <c r="I12236" s="100"/>
    </row>
    <row r="12237" spans="1:9" x14ac:dyDescent="0.35">
      <c r="A12237" s="1705">
        <v>76120</v>
      </c>
      <c r="B12237" s="1706">
        <v>0.37</v>
      </c>
      <c r="C12237" s="100" t="s">
        <v>4600</v>
      </c>
      <c r="E12237" s="100" t="s">
        <v>6965</v>
      </c>
      <c r="F12237" s="100"/>
      <c r="I12237" s="100"/>
    </row>
    <row r="12238" spans="1:9" x14ac:dyDescent="0.35">
      <c r="A12238" s="1705">
        <v>76120</v>
      </c>
      <c r="B12238" s="1706">
        <v>0.37</v>
      </c>
      <c r="C12238" s="100" t="s">
        <v>4601</v>
      </c>
      <c r="E12238" s="100" t="s">
        <v>6965</v>
      </c>
      <c r="F12238" s="100"/>
      <c r="I12238" s="100"/>
    </row>
    <row r="12239" spans="1:9" x14ac:dyDescent="0.35">
      <c r="A12239" s="1705">
        <v>76120</v>
      </c>
      <c r="B12239" s="1706">
        <v>0.37</v>
      </c>
      <c r="C12239" s="100" t="s">
        <v>4602</v>
      </c>
      <c r="E12239" s="100" t="s">
        <v>6965</v>
      </c>
      <c r="F12239" s="100"/>
      <c r="I12239" s="100"/>
    </row>
    <row r="12240" spans="1:9" x14ac:dyDescent="0.35">
      <c r="A12240" s="1705">
        <v>76120</v>
      </c>
      <c r="B12240" s="1706">
        <v>0.37</v>
      </c>
      <c r="C12240" s="100" t="s">
        <v>4603</v>
      </c>
      <c r="E12240" s="100" t="s">
        <v>6965</v>
      </c>
      <c r="F12240" s="100"/>
      <c r="I12240" s="100"/>
    </row>
    <row r="12241" spans="1:9" x14ac:dyDescent="0.35">
      <c r="A12241" s="1705">
        <v>76376</v>
      </c>
      <c r="B12241" s="1706">
        <v>0.2</v>
      </c>
      <c r="C12241" s="100" t="s">
        <v>3106</v>
      </c>
      <c r="E12241" s="1705" t="s">
        <v>2994</v>
      </c>
      <c r="F12241" s="100"/>
      <c r="I12241" s="100"/>
    </row>
    <row r="12242" spans="1:9" x14ac:dyDescent="0.35">
      <c r="A12242" s="1705">
        <v>76377</v>
      </c>
      <c r="B12242" s="1706">
        <v>0.77</v>
      </c>
      <c r="C12242" s="100" t="s">
        <v>3299</v>
      </c>
      <c r="E12242" s="1705" t="s">
        <v>2994</v>
      </c>
      <c r="F12242" s="100"/>
      <c r="I12242" s="100"/>
    </row>
    <row r="12243" spans="1:9" x14ac:dyDescent="0.35">
      <c r="A12243" s="1705">
        <v>76377</v>
      </c>
      <c r="B12243" s="1706">
        <v>0.77</v>
      </c>
      <c r="C12243" s="100" t="s">
        <v>14125</v>
      </c>
      <c r="F12243" s="100"/>
      <c r="I12243" s="100"/>
    </row>
    <row r="12244" spans="1:9" x14ac:dyDescent="0.35">
      <c r="A12244" s="1705">
        <v>76380</v>
      </c>
      <c r="B12244" s="1706">
        <v>0.96</v>
      </c>
      <c r="C12244" s="100" t="s">
        <v>3341</v>
      </c>
      <c r="E12244" s="1705" t="s">
        <v>2994</v>
      </c>
      <c r="F12244" s="100"/>
      <c r="I12244" s="100"/>
    </row>
    <row r="12245" spans="1:9" x14ac:dyDescent="0.35">
      <c r="A12245" s="1705">
        <v>76380</v>
      </c>
      <c r="B12245" s="1706">
        <v>0.96</v>
      </c>
      <c r="C12245" s="100" t="s">
        <v>7641</v>
      </c>
      <c r="E12245" s="1705" t="s">
        <v>7428</v>
      </c>
      <c r="F12245" s="100"/>
      <c r="I12245" s="100"/>
    </row>
    <row r="12246" spans="1:9" x14ac:dyDescent="0.35">
      <c r="A12246" s="1705">
        <v>76391</v>
      </c>
      <c r="B12246" s="1706">
        <v>1.07</v>
      </c>
      <c r="C12246" s="100" t="s">
        <v>3404</v>
      </c>
      <c r="E12246" s="1705" t="s">
        <v>2994</v>
      </c>
      <c r="F12246" s="100"/>
      <c r="I12246" s="100"/>
    </row>
    <row r="12247" spans="1:9" ht="16" customHeight="1" x14ac:dyDescent="0.35">
      <c r="A12247" s="1705">
        <v>76391</v>
      </c>
      <c r="B12247" s="1706">
        <v>1.07</v>
      </c>
      <c r="C12247" s="100" t="s">
        <v>14093</v>
      </c>
      <c r="E12247" s="1705" t="s">
        <v>6965</v>
      </c>
      <c r="F12247" s="100"/>
      <c r="I12247" s="100"/>
    </row>
    <row r="12248" spans="1:9" x14ac:dyDescent="0.35">
      <c r="A12248" s="1705">
        <v>76506</v>
      </c>
      <c r="B12248" s="1706">
        <v>0.61</v>
      </c>
      <c r="C12248" s="100" t="s">
        <v>1696</v>
      </c>
      <c r="E12248" s="1705" t="s">
        <v>875</v>
      </c>
      <c r="F12248" s="100"/>
      <c r="I12248" s="100"/>
    </row>
    <row r="12249" spans="1:9" x14ac:dyDescent="0.35">
      <c r="A12249" s="1705">
        <v>76506</v>
      </c>
      <c r="B12249" s="1706">
        <v>0.61</v>
      </c>
      <c r="C12249" s="100" t="s">
        <v>4799</v>
      </c>
      <c r="E12249" s="100" t="s">
        <v>4609</v>
      </c>
      <c r="F12249" s="100"/>
      <c r="I12249" s="100"/>
    </row>
    <row r="12250" spans="1:9" x14ac:dyDescent="0.35">
      <c r="A12250" s="1705">
        <v>76506</v>
      </c>
      <c r="B12250" s="1706">
        <v>0.61</v>
      </c>
      <c r="C12250" s="100" t="s">
        <v>5064</v>
      </c>
      <c r="E12250" s="100" t="s">
        <v>4946</v>
      </c>
      <c r="F12250" s="100"/>
      <c r="I12250" s="100"/>
    </row>
    <row r="12251" spans="1:9" x14ac:dyDescent="0.35">
      <c r="A12251" s="1705">
        <v>76506</v>
      </c>
      <c r="B12251" s="1706">
        <v>0.61</v>
      </c>
      <c r="C12251" s="100" t="s">
        <v>8192</v>
      </c>
      <c r="E12251" s="100" t="s">
        <v>5912</v>
      </c>
      <c r="F12251" s="100"/>
      <c r="I12251" s="100"/>
    </row>
    <row r="12252" spans="1:9" x14ac:dyDescent="0.35">
      <c r="A12252" s="1705">
        <v>76506</v>
      </c>
      <c r="B12252" s="1706">
        <v>0.61</v>
      </c>
      <c r="C12252" s="100" t="s">
        <v>7597</v>
      </c>
      <c r="E12252" s="1705" t="s">
        <v>7428</v>
      </c>
      <c r="F12252" s="100"/>
      <c r="I12252" s="100"/>
    </row>
    <row r="12253" spans="1:9" x14ac:dyDescent="0.35">
      <c r="A12253" s="1705">
        <v>76506</v>
      </c>
      <c r="B12253" s="1706">
        <v>0.61</v>
      </c>
      <c r="C12253" s="100" t="s">
        <v>9831</v>
      </c>
      <c r="E12253" s="1705" t="s">
        <v>9583</v>
      </c>
      <c r="F12253" s="100"/>
      <c r="I12253" s="100"/>
    </row>
    <row r="12254" spans="1:9" ht="14.5" customHeight="1" x14ac:dyDescent="0.35">
      <c r="A12254" s="1705">
        <v>76506</v>
      </c>
      <c r="B12254" s="1706">
        <v>0.61</v>
      </c>
      <c r="C12254" s="100" t="s">
        <v>3936</v>
      </c>
      <c r="E12254" s="1705" t="s">
        <v>13383</v>
      </c>
      <c r="F12254" s="100"/>
      <c r="I12254" s="100"/>
    </row>
    <row r="12255" spans="1:9" x14ac:dyDescent="0.35">
      <c r="A12255" s="1705">
        <v>76536</v>
      </c>
      <c r="B12255" s="1706">
        <v>0.55000000000000004</v>
      </c>
      <c r="C12255" s="89" t="s">
        <v>2357</v>
      </c>
      <c r="E12255" s="1705" t="s">
        <v>19</v>
      </c>
    </row>
    <row r="12256" spans="1:9" x14ac:dyDescent="0.35">
      <c r="A12256" s="1705">
        <v>76536</v>
      </c>
      <c r="B12256" s="1706">
        <v>0.55000000000000004</v>
      </c>
      <c r="C12256" s="100" t="s">
        <v>363</v>
      </c>
      <c r="E12256" s="1705" t="s">
        <v>182</v>
      </c>
      <c r="F12256" s="100"/>
      <c r="I12256" s="100"/>
    </row>
    <row r="12257" spans="1:9" x14ac:dyDescent="0.35">
      <c r="A12257" s="1705">
        <v>76536</v>
      </c>
      <c r="B12257" s="1706">
        <v>0.55000000000000004</v>
      </c>
      <c r="C12257" s="100" t="s">
        <v>364</v>
      </c>
      <c r="E12257" s="1705" t="s">
        <v>182</v>
      </c>
      <c r="F12257" s="100"/>
      <c r="I12257" s="100"/>
    </row>
    <row r="12258" spans="1:9" x14ac:dyDescent="0.35">
      <c r="A12258" s="1705">
        <v>76536</v>
      </c>
      <c r="B12258" s="1737">
        <v>0.55000000000000004</v>
      </c>
      <c r="C12258" s="100" t="s">
        <v>665</v>
      </c>
      <c r="E12258" s="1705" t="s">
        <v>532</v>
      </c>
      <c r="F12258" s="100"/>
      <c r="I12258" s="100"/>
    </row>
    <row r="12259" spans="1:9" x14ac:dyDescent="0.35">
      <c r="A12259" s="1705">
        <v>76536</v>
      </c>
      <c r="B12259" s="1706">
        <v>0.55000000000000004</v>
      </c>
      <c r="C12259" s="89" t="s">
        <v>9817</v>
      </c>
      <c r="E12259" s="100" t="s">
        <v>875</v>
      </c>
    </row>
    <row r="12260" spans="1:9" x14ac:dyDescent="0.35">
      <c r="A12260" s="1705">
        <v>76536</v>
      </c>
      <c r="B12260" s="1706">
        <v>0.55000000000000004</v>
      </c>
      <c r="C12260" s="89" t="s">
        <v>14004</v>
      </c>
      <c r="E12260" s="100" t="s">
        <v>875</v>
      </c>
    </row>
    <row r="12261" spans="1:9" x14ac:dyDescent="0.35">
      <c r="A12261" s="1705">
        <v>76536</v>
      </c>
      <c r="B12261" s="1706">
        <v>0.55000000000000004</v>
      </c>
      <c r="C12261" s="100" t="s">
        <v>8572</v>
      </c>
      <c r="E12261" s="1705" t="s">
        <v>875</v>
      </c>
      <c r="F12261" s="100"/>
      <c r="I12261" s="100"/>
    </row>
    <row r="12262" spans="1:9" ht="16" customHeight="1" x14ac:dyDescent="0.35">
      <c r="A12262" s="1705">
        <v>76536</v>
      </c>
      <c r="B12262" s="1706">
        <v>0.55000000000000004</v>
      </c>
      <c r="C12262" s="100" t="s">
        <v>1036</v>
      </c>
      <c r="E12262" s="1705" t="s">
        <v>879</v>
      </c>
      <c r="F12262" s="100"/>
      <c r="I12262" s="100"/>
    </row>
    <row r="12263" spans="1:9" ht="14.5" customHeight="1" x14ac:dyDescent="0.35">
      <c r="A12263" s="1705">
        <v>76536</v>
      </c>
      <c r="B12263" s="1706">
        <v>0.55000000000000004</v>
      </c>
      <c r="C12263" s="100" t="s">
        <v>1037</v>
      </c>
      <c r="E12263" s="1705" t="s">
        <v>879</v>
      </c>
    </row>
    <row r="12264" spans="1:9" x14ac:dyDescent="0.35">
      <c r="A12264" s="1705">
        <v>76536</v>
      </c>
      <c r="B12264" s="1706">
        <v>0.55000000000000004</v>
      </c>
      <c r="C12264" s="100" t="s">
        <v>1368</v>
      </c>
      <c r="E12264" s="1705" t="s">
        <v>1280</v>
      </c>
      <c r="F12264" s="100"/>
      <c r="I12264" s="100"/>
    </row>
    <row r="12265" spans="1:9" x14ac:dyDescent="0.35">
      <c r="A12265" s="1705">
        <v>76536</v>
      </c>
      <c r="B12265" s="1706">
        <v>0.55000000000000004</v>
      </c>
      <c r="C12265" s="100" t="s">
        <v>1369</v>
      </c>
      <c r="E12265" s="1705" t="s">
        <v>1280</v>
      </c>
      <c r="F12265" s="100"/>
      <c r="I12265" s="100"/>
    </row>
    <row r="12266" spans="1:9" x14ac:dyDescent="0.35">
      <c r="A12266" s="1705">
        <v>76536</v>
      </c>
      <c r="B12266" s="1706">
        <v>0.55000000000000004</v>
      </c>
      <c r="C12266" s="89" t="s">
        <v>1920</v>
      </c>
      <c r="E12266" s="1705" t="s">
        <v>1755</v>
      </c>
      <c r="F12266" s="100"/>
      <c r="I12266" s="100"/>
    </row>
    <row r="12267" spans="1:9" x14ac:dyDescent="0.35">
      <c r="A12267" s="1705">
        <v>76536</v>
      </c>
      <c r="B12267" s="1706">
        <v>0.55000000000000004</v>
      </c>
      <c r="C12267" s="89" t="s">
        <v>1921</v>
      </c>
      <c r="E12267" s="1705" t="s">
        <v>1755</v>
      </c>
      <c r="F12267" s="100"/>
      <c r="I12267" s="100"/>
    </row>
    <row r="12268" spans="1:9" x14ac:dyDescent="0.35">
      <c r="A12268" s="1705">
        <v>76536</v>
      </c>
      <c r="B12268" s="1706">
        <v>0.55000000000000004</v>
      </c>
      <c r="C12268" s="100" t="s">
        <v>2356</v>
      </c>
      <c r="E12268" s="1705" t="s">
        <v>2237</v>
      </c>
    </row>
    <row r="12269" spans="1:9" x14ac:dyDescent="0.35">
      <c r="A12269" s="1705">
        <v>76536</v>
      </c>
      <c r="B12269" s="1706">
        <v>0.55000000000000004</v>
      </c>
      <c r="C12269" s="100" t="s">
        <v>2357</v>
      </c>
      <c r="E12269" s="1705" t="s">
        <v>2237</v>
      </c>
    </row>
    <row r="12270" spans="1:9" x14ac:dyDescent="0.35">
      <c r="A12270" s="1705">
        <v>76536</v>
      </c>
      <c r="B12270" s="1706">
        <v>0.55000000000000004</v>
      </c>
      <c r="C12270" s="100" t="s">
        <v>1037</v>
      </c>
      <c r="E12270" s="1705" t="s">
        <v>2237</v>
      </c>
    </row>
    <row r="12271" spans="1:9" ht="14.5" customHeight="1" x14ac:dyDescent="0.35">
      <c r="A12271" s="1705">
        <v>76536</v>
      </c>
      <c r="B12271" s="1706">
        <v>0.55000000000000004</v>
      </c>
      <c r="C12271" s="100" t="s">
        <v>3240</v>
      </c>
      <c r="E12271" s="1705" t="s">
        <v>2994</v>
      </c>
      <c r="F12271" s="100"/>
      <c r="I12271" s="100"/>
    </row>
    <row r="12272" spans="1:9" x14ac:dyDescent="0.35">
      <c r="A12272" s="1705">
        <v>76536</v>
      </c>
      <c r="B12272" s="1706">
        <v>0.55000000000000004</v>
      </c>
      <c r="C12272" s="100" t="s">
        <v>3241</v>
      </c>
      <c r="E12272" s="1705" t="s">
        <v>2994</v>
      </c>
      <c r="F12272" s="100"/>
      <c r="I12272" s="100"/>
    </row>
    <row r="12273" spans="1:9" x14ac:dyDescent="0.35">
      <c r="A12273" s="1705">
        <v>76536</v>
      </c>
      <c r="B12273" s="1706">
        <v>0.55000000000000004</v>
      </c>
      <c r="C12273" s="89" t="s">
        <v>4210</v>
      </c>
      <c r="E12273" s="100" t="s">
        <v>4174</v>
      </c>
      <c r="F12273" s="100"/>
      <c r="I12273" s="100"/>
    </row>
    <row r="12274" spans="1:9" x14ac:dyDescent="0.35">
      <c r="A12274" s="1705">
        <v>76536</v>
      </c>
      <c r="B12274" s="1706">
        <v>0.55000000000000004</v>
      </c>
      <c r="C12274" s="89" t="s">
        <v>4211</v>
      </c>
      <c r="E12274" s="100" t="s">
        <v>4174</v>
      </c>
      <c r="F12274" s="100"/>
      <c r="I12274" s="100"/>
    </row>
    <row r="12275" spans="1:9" x14ac:dyDescent="0.35">
      <c r="A12275" s="1705">
        <v>76536</v>
      </c>
      <c r="B12275" s="1706">
        <v>0.55000000000000004</v>
      </c>
      <c r="C12275" s="89" t="s">
        <v>4212</v>
      </c>
      <c r="E12275" s="100" t="s">
        <v>4174</v>
      </c>
      <c r="F12275" s="100"/>
      <c r="I12275" s="100"/>
    </row>
    <row r="12276" spans="1:9" x14ac:dyDescent="0.35">
      <c r="A12276" s="1705">
        <v>76536</v>
      </c>
      <c r="B12276" s="1706">
        <v>0.55000000000000004</v>
      </c>
      <c r="C12276" s="100" t="s">
        <v>4788</v>
      </c>
      <c r="E12276" s="100" t="s">
        <v>4609</v>
      </c>
      <c r="F12276" s="100"/>
      <c r="I12276" s="100"/>
    </row>
    <row r="12277" spans="1:9" x14ac:dyDescent="0.35">
      <c r="A12277" s="1705">
        <v>76536</v>
      </c>
      <c r="B12277" s="1706">
        <v>0.55000000000000004</v>
      </c>
      <c r="C12277" s="100" t="s">
        <v>4789</v>
      </c>
      <c r="E12277" s="100" t="s">
        <v>4609</v>
      </c>
      <c r="F12277" s="100"/>
      <c r="I12277" s="100"/>
    </row>
    <row r="12278" spans="1:9" ht="16" customHeight="1" x14ac:dyDescent="0.35">
      <c r="A12278" s="1705">
        <v>76536</v>
      </c>
      <c r="B12278" s="1706">
        <v>0.55000000000000004</v>
      </c>
      <c r="C12278" s="89" t="s">
        <v>1037</v>
      </c>
      <c r="E12278" s="100" t="s">
        <v>5155</v>
      </c>
    </row>
    <row r="12279" spans="1:9" ht="14.5" customHeight="1" x14ac:dyDescent="0.35">
      <c r="A12279" s="1705">
        <v>76536</v>
      </c>
      <c r="B12279" s="1706">
        <v>0.55000000000000004</v>
      </c>
      <c r="C12279" s="100" t="s">
        <v>5607</v>
      </c>
      <c r="E12279" s="100" t="s">
        <v>5452</v>
      </c>
    </row>
    <row r="12280" spans="1:9" x14ac:dyDescent="0.35">
      <c r="A12280" s="1705">
        <v>76536</v>
      </c>
      <c r="B12280" s="1706">
        <v>0.55000000000000004</v>
      </c>
      <c r="C12280" s="100" t="s">
        <v>5608</v>
      </c>
      <c r="E12280" s="100" t="s">
        <v>5452</v>
      </c>
      <c r="F12280" s="100"/>
      <c r="I12280" s="100"/>
    </row>
    <row r="12281" spans="1:9" x14ac:dyDescent="0.35">
      <c r="A12281" s="1705">
        <v>76536</v>
      </c>
      <c r="B12281" s="1706">
        <v>0.55000000000000004</v>
      </c>
      <c r="C12281" s="100" t="s">
        <v>2357</v>
      </c>
      <c r="E12281" s="100" t="s">
        <v>5695</v>
      </c>
    </row>
    <row r="12282" spans="1:9" x14ac:dyDescent="0.35">
      <c r="A12282" s="1705">
        <v>76536</v>
      </c>
      <c r="B12282" s="1706">
        <v>0.55000000000000004</v>
      </c>
      <c r="C12282" s="100" t="s">
        <v>1037</v>
      </c>
      <c r="E12282" s="100" t="s">
        <v>5695</v>
      </c>
    </row>
    <row r="12283" spans="1:9" x14ac:dyDescent="0.35">
      <c r="A12283" s="1705">
        <v>76536</v>
      </c>
      <c r="B12283" s="1706">
        <v>0.55000000000000004</v>
      </c>
      <c r="C12283" s="89" t="s">
        <v>8187</v>
      </c>
      <c r="E12283" s="100" t="s">
        <v>5912</v>
      </c>
      <c r="F12283" s="100"/>
      <c r="I12283" s="100"/>
    </row>
    <row r="12284" spans="1:9" x14ac:dyDescent="0.35">
      <c r="A12284" s="1705">
        <v>76536</v>
      </c>
      <c r="B12284" s="1706">
        <v>0.55000000000000004</v>
      </c>
      <c r="C12284" s="100" t="s">
        <v>1037</v>
      </c>
      <c r="E12284" s="100" t="s">
        <v>5923</v>
      </c>
    </row>
    <row r="12285" spans="1:9" x14ac:dyDescent="0.35">
      <c r="A12285" s="1705">
        <v>76536</v>
      </c>
      <c r="B12285" s="1706">
        <v>0.55000000000000004</v>
      </c>
      <c r="C12285" s="89" t="s">
        <v>6281</v>
      </c>
      <c r="E12285" s="100" t="s">
        <v>6110</v>
      </c>
      <c r="F12285" s="100"/>
      <c r="I12285" s="100"/>
    </row>
    <row r="12286" spans="1:9" x14ac:dyDescent="0.35">
      <c r="A12286" s="1705">
        <v>76536</v>
      </c>
      <c r="B12286" s="1706">
        <v>0.55000000000000004</v>
      </c>
      <c r="C12286" s="89" t="s">
        <v>7130</v>
      </c>
      <c r="E12286" s="1705" t="s">
        <v>6965</v>
      </c>
      <c r="F12286" s="100"/>
      <c r="I12286" s="100"/>
    </row>
    <row r="12287" spans="1:9" x14ac:dyDescent="0.35">
      <c r="A12287" s="1705">
        <v>76536</v>
      </c>
      <c r="B12287" s="1706">
        <v>0.55000000000000004</v>
      </c>
      <c r="C12287" s="89" t="s">
        <v>7130</v>
      </c>
      <c r="E12287" s="1705" t="s">
        <v>6965</v>
      </c>
    </row>
    <row r="12288" spans="1:9" x14ac:dyDescent="0.35">
      <c r="A12288" s="1705">
        <v>76536</v>
      </c>
      <c r="B12288" s="1706">
        <v>0.55000000000000004</v>
      </c>
      <c r="C12288" s="100" t="s">
        <v>7586</v>
      </c>
      <c r="E12288" s="1705" t="s">
        <v>7428</v>
      </c>
    </row>
    <row r="12289" spans="1:9" x14ac:dyDescent="0.35">
      <c r="A12289" s="1705">
        <v>76536</v>
      </c>
      <c r="B12289" s="1706">
        <v>0.55000000000000004</v>
      </c>
      <c r="C12289" s="100" t="s">
        <v>7587</v>
      </c>
      <c r="E12289" s="1705" t="s">
        <v>7428</v>
      </c>
    </row>
    <row r="12290" spans="1:9" x14ac:dyDescent="0.35">
      <c r="A12290" s="1705">
        <v>76536</v>
      </c>
      <c r="B12290" s="1706">
        <v>0.55000000000000004</v>
      </c>
      <c r="C12290" s="89" t="s">
        <v>8476</v>
      </c>
      <c r="E12290" s="100" t="s">
        <v>8381</v>
      </c>
      <c r="F12290" s="100"/>
      <c r="I12290" s="100"/>
    </row>
    <row r="12291" spans="1:9" x14ac:dyDescent="0.35">
      <c r="A12291" s="1705">
        <v>76536</v>
      </c>
      <c r="B12291" s="1706">
        <v>0.55000000000000004</v>
      </c>
      <c r="C12291" s="89" t="s">
        <v>8885</v>
      </c>
      <c r="E12291" s="1705" t="s">
        <v>8689</v>
      </c>
    </row>
    <row r="12292" spans="1:9" x14ac:dyDescent="0.35">
      <c r="A12292" s="1705">
        <v>76536</v>
      </c>
      <c r="B12292" s="1706">
        <v>0.55000000000000004</v>
      </c>
      <c r="C12292" s="100" t="s">
        <v>8886</v>
      </c>
      <c r="E12292" s="1705" t="s">
        <v>8689</v>
      </c>
    </row>
    <row r="12293" spans="1:9" x14ac:dyDescent="0.35">
      <c r="A12293" s="1705">
        <v>76536</v>
      </c>
      <c r="B12293" s="1706">
        <v>0.55000000000000004</v>
      </c>
      <c r="C12293" s="89" t="s">
        <v>8887</v>
      </c>
      <c r="E12293" s="1705" t="s">
        <v>8689</v>
      </c>
    </row>
    <row r="12294" spans="1:9" x14ac:dyDescent="0.35">
      <c r="A12294" s="1705">
        <v>76536</v>
      </c>
      <c r="B12294" s="1706">
        <v>0.55000000000000004</v>
      </c>
      <c r="C12294" s="100" t="s">
        <v>1036</v>
      </c>
      <c r="E12294" s="1738" t="s">
        <v>9126</v>
      </c>
      <c r="F12294" s="100"/>
      <c r="I12294" s="100"/>
    </row>
    <row r="12295" spans="1:9" x14ac:dyDescent="0.35">
      <c r="A12295" s="1705">
        <v>76536</v>
      </c>
      <c r="B12295" s="1706">
        <v>0.55000000000000004</v>
      </c>
      <c r="C12295" s="100" t="s">
        <v>9817</v>
      </c>
      <c r="E12295" s="1705" t="s">
        <v>9583</v>
      </c>
    </row>
    <row r="12296" spans="1:9" x14ac:dyDescent="0.35">
      <c r="A12296" s="1705">
        <v>76536</v>
      </c>
      <c r="B12296" s="1706">
        <v>0.55000000000000004</v>
      </c>
      <c r="C12296" s="89" t="s">
        <v>9818</v>
      </c>
      <c r="E12296" s="1705" t="s">
        <v>9583</v>
      </c>
    </row>
    <row r="12297" spans="1:9" x14ac:dyDescent="0.35">
      <c r="A12297" s="1735">
        <v>76536</v>
      </c>
      <c r="B12297" s="1736">
        <v>0.55000000000000004</v>
      </c>
      <c r="C12297" s="89" t="s">
        <v>9819</v>
      </c>
      <c r="E12297" s="1705" t="s">
        <v>9583</v>
      </c>
    </row>
    <row r="12298" spans="1:9" x14ac:dyDescent="0.35">
      <c r="A12298" s="1705">
        <v>76536</v>
      </c>
      <c r="B12298" s="1706">
        <v>0.55000000000000004</v>
      </c>
      <c r="C12298" s="100" t="s">
        <v>1037</v>
      </c>
      <c r="E12298" s="1705" t="s">
        <v>9583</v>
      </c>
    </row>
    <row r="12299" spans="1:9" x14ac:dyDescent="0.35">
      <c r="A12299" s="1705">
        <v>76536</v>
      </c>
      <c r="B12299" s="1706">
        <v>0.55000000000000004</v>
      </c>
      <c r="C12299" s="89" t="s">
        <v>10882</v>
      </c>
      <c r="E12299" s="1705" t="s">
        <v>10273</v>
      </c>
      <c r="F12299" s="100"/>
      <c r="I12299" s="100"/>
    </row>
    <row r="12300" spans="1:9" x14ac:dyDescent="0.35">
      <c r="A12300" s="1705">
        <v>76536</v>
      </c>
      <c r="B12300" s="1706">
        <v>0.55000000000000004</v>
      </c>
      <c r="C12300" s="89" t="s">
        <v>10883</v>
      </c>
      <c r="E12300" s="1705" t="s">
        <v>10273</v>
      </c>
      <c r="F12300" s="100"/>
      <c r="I12300" s="100"/>
    </row>
    <row r="12301" spans="1:9" x14ac:dyDescent="0.35">
      <c r="A12301" s="1705">
        <v>76536</v>
      </c>
      <c r="B12301" s="1706">
        <v>0.55000000000000004</v>
      </c>
      <c r="C12301" s="89" t="s">
        <v>3936</v>
      </c>
      <c r="E12301" s="1705" t="s">
        <v>10273</v>
      </c>
      <c r="F12301" s="100"/>
      <c r="I12301" s="100"/>
    </row>
    <row r="12302" spans="1:9" x14ac:dyDescent="0.35">
      <c r="A12302" s="1705">
        <v>76536</v>
      </c>
      <c r="B12302" s="1706">
        <v>0.55000000000000004</v>
      </c>
      <c r="C12302" s="1705" t="s">
        <v>10884</v>
      </c>
      <c r="E12302" s="1705" t="s">
        <v>10273</v>
      </c>
      <c r="F12302" s="100"/>
      <c r="I12302" s="100"/>
    </row>
    <row r="12303" spans="1:9" x14ac:dyDescent="0.35">
      <c r="A12303" s="1705">
        <v>76536</v>
      </c>
      <c r="B12303" s="1706">
        <v>0.55000000000000004</v>
      </c>
      <c r="C12303" s="89" t="s">
        <v>10885</v>
      </c>
      <c r="E12303" s="1705" t="s">
        <v>10273</v>
      </c>
    </row>
    <row r="12304" spans="1:9" x14ac:dyDescent="0.35">
      <c r="A12304" s="1705">
        <v>76536</v>
      </c>
      <c r="B12304" s="1706">
        <v>0.55000000000000004</v>
      </c>
      <c r="C12304" s="89" t="s">
        <v>10886</v>
      </c>
      <c r="E12304" s="1705" t="s">
        <v>10273</v>
      </c>
    </row>
    <row r="12305" spans="1:9" x14ac:dyDescent="0.35">
      <c r="A12305" s="1705">
        <v>76536</v>
      </c>
      <c r="B12305" s="1706">
        <v>0.55000000000000004</v>
      </c>
      <c r="C12305" s="89" t="s">
        <v>10887</v>
      </c>
      <c r="E12305" s="1705" t="s">
        <v>10273</v>
      </c>
    </row>
    <row r="12306" spans="1:9" ht="16" customHeight="1" x14ac:dyDescent="0.35">
      <c r="A12306" s="1705">
        <v>76536</v>
      </c>
      <c r="B12306" s="1706">
        <v>0.55000000000000004</v>
      </c>
      <c r="C12306" s="89" t="s">
        <v>10888</v>
      </c>
      <c r="E12306" s="1705" t="s">
        <v>10273</v>
      </c>
    </row>
    <row r="12307" spans="1:9" x14ac:dyDescent="0.35">
      <c r="A12307" s="1705">
        <v>76536</v>
      </c>
      <c r="B12307" s="1706">
        <v>0.55000000000000004</v>
      </c>
      <c r="C12307" s="100" t="s">
        <v>12178</v>
      </c>
      <c r="E12307" s="100" t="s">
        <v>12088</v>
      </c>
      <c r="F12307" s="100"/>
      <c r="I12307" s="100"/>
    </row>
    <row r="12308" spans="1:9" x14ac:dyDescent="0.35">
      <c r="A12308" s="1705">
        <v>76536</v>
      </c>
      <c r="B12308" s="1706">
        <v>0.55000000000000004</v>
      </c>
      <c r="C12308" s="100" t="s">
        <v>8885</v>
      </c>
      <c r="E12308" s="100" t="s">
        <v>12088</v>
      </c>
    </row>
    <row r="12309" spans="1:9" x14ac:dyDescent="0.35">
      <c r="A12309" s="1705">
        <v>76536</v>
      </c>
      <c r="B12309" s="1706">
        <v>0.55000000000000004</v>
      </c>
      <c r="C12309" s="100" t="s">
        <v>1037</v>
      </c>
      <c r="E12309" s="100" t="s">
        <v>12088</v>
      </c>
    </row>
    <row r="12310" spans="1:9" x14ac:dyDescent="0.35">
      <c r="A12310" s="1705">
        <v>76536</v>
      </c>
      <c r="B12310" s="1706">
        <v>0.55000000000000004</v>
      </c>
      <c r="C12310" s="100" t="s">
        <v>12844</v>
      </c>
      <c r="E12310" s="1705" t="s">
        <v>12542</v>
      </c>
      <c r="F12310" s="100"/>
      <c r="I12310" s="100"/>
    </row>
    <row r="12311" spans="1:9" x14ac:dyDescent="0.35">
      <c r="A12311" s="1705">
        <v>76536</v>
      </c>
      <c r="B12311" s="1706">
        <v>0.55000000000000004</v>
      </c>
      <c r="C12311" s="100" t="s">
        <v>12845</v>
      </c>
      <c r="E12311" s="1705" t="s">
        <v>12542</v>
      </c>
    </row>
    <row r="12312" spans="1:9" x14ac:dyDescent="0.35">
      <c r="A12312" s="1705">
        <v>76536</v>
      </c>
      <c r="B12312" s="1706">
        <v>0.55000000000000004</v>
      </c>
      <c r="C12312" s="100" t="s">
        <v>3915</v>
      </c>
      <c r="E12312" s="1705" t="s">
        <v>13383</v>
      </c>
      <c r="F12312" s="100"/>
      <c r="I12312" s="100"/>
    </row>
    <row r="12313" spans="1:9" x14ac:dyDescent="0.35">
      <c r="A12313" s="1705">
        <v>76536</v>
      </c>
      <c r="B12313" s="1706">
        <v>0.55000000000000004</v>
      </c>
      <c r="C12313" s="100" t="s">
        <v>13723</v>
      </c>
      <c r="E12313" s="1705" t="s">
        <v>13580</v>
      </c>
      <c r="F12313" s="100"/>
      <c r="I12313" s="100"/>
    </row>
    <row r="12314" spans="1:9" x14ac:dyDescent="0.35">
      <c r="A12314" s="1705">
        <v>76536</v>
      </c>
      <c r="B12314" s="1706">
        <v>0.55000000000000004</v>
      </c>
      <c r="C12314" s="1705" t="s">
        <v>13724</v>
      </c>
      <c r="E12314" s="1705" t="s">
        <v>13580</v>
      </c>
      <c r="F12314" s="100"/>
      <c r="I12314" s="100"/>
    </row>
    <row r="12315" spans="1:9" x14ac:dyDescent="0.35">
      <c r="A12315" s="1705">
        <v>76536</v>
      </c>
      <c r="B12315" s="1706">
        <v>0.55000000000000004</v>
      </c>
      <c r="C12315" s="100" t="s">
        <v>13725</v>
      </c>
      <c r="E12315" s="1705" t="s">
        <v>13580</v>
      </c>
      <c r="F12315" s="100"/>
      <c r="I12315" s="100"/>
    </row>
    <row r="12316" spans="1:9" ht="14.5" customHeight="1" x14ac:dyDescent="0.35">
      <c r="A12316" s="1705">
        <v>76604</v>
      </c>
      <c r="B12316" s="1737">
        <v>0.57999999999999996</v>
      </c>
      <c r="C12316" s="100" t="s">
        <v>666</v>
      </c>
      <c r="E12316" s="1705" t="s">
        <v>532</v>
      </c>
    </row>
    <row r="12317" spans="1:9" x14ac:dyDescent="0.35">
      <c r="A12317" s="1705">
        <v>76604</v>
      </c>
      <c r="B12317" s="1706">
        <v>0.57999999999999996</v>
      </c>
      <c r="C12317" s="100" t="s">
        <v>8574</v>
      </c>
      <c r="E12317" s="1705" t="s">
        <v>875</v>
      </c>
    </row>
    <row r="12318" spans="1:9" x14ac:dyDescent="0.35">
      <c r="A12318" s="1705">
        <v>76604</v>
      </c>
      <c r="B12318" s="1706">
        <v>0.57999999999999996</v>
      </c>
      <c r="C12318" s="100" t="s">
        <v>1694</v>
      </c>
      <c r="E12318" s="1705" t="s">
        <v>875</v>
      </c>
    </row>
    <row r="12319" spans="1:9" ht="14.5" customHeight="1" x14ac:dyDescent="0.35">
      <c r="A12319" s="1705">
        <v>76604</v>
      </c>
      <c r="B12319" s="1706">
        <v>0.57999999999999996</v>
      </c>
      <c r="C12319" s="89" t="s">
        <v>1694</v>
      </c>
      <c r="E12319" s="100" t="s">
        <v>875</v>
      </c>
    </row>
    <row r="12320" spans="1:9" ht="14.5" customHeight="1" x14ac:dyDescent="0.35">
      <c r="A12320" s="1705">
        <v>76604</v>
      </c>
      <c r="B12320" s="1706">
        <v>0.57999999999999996</v>
      </c>
      <c r="C12320" s="89" t="s">
        <v>9825</v>
      </c>
      <c r="E12320" s="100" t="s">
        <v>875</v>
      </c>
    </row>
    <row r="12321" spans="1:9" ht="16" customHeight="1" x14ac:dyDescent="0.35">
      <c r="A12321" s="1705">
        <v>76604</v>
      </c>
      <c r="B12321" s="1706">
        <v>0.57999999999999996</v>
      </c>
      <c r="C12321" s="100" t="s">
        <v>1371</v>
      </c>
      <c r="E12321" s="1705" t="s">
        <v>1280</v>
      </c>
      <c r="F12321" s="100"/>
      <c r="I12321" s="100"/>
    </row>
    <row r="12322" spans="1:9" ht="14.5" customHeight="1" x14ac:dyDescent="0.35">
      <c r="A12322" s="1705">
        <v>76604</v>
      </c>
      <c r="B12322" s="1706">
        <v>0.57999999999999996</v>
      </c>
      <c r="C12322" s="100" t="s">
        <v>1372</v>
      </c>
      <c r="E12322" s="1705" t="s">
        <v>1280</v>
      </c>
      <c r="F12322" s="100"/>
      <c r="I12322" s="100"/>
    </row>
    <row r="12323" spans="1:9" x14ac:dyDescent="0.35">
      <c r="A12323" s="1705">
        <v>76604</v>
      </c>
      <c r="B12323" s="1706">
        <v>0.57999999999999996</v>
      </c>
      <c r="C12323" s="89" t="s">
        <v>1371</v>
      </c>
      <c r="E12323" s="1705" t="s">
        <v>1755</v>
      </c>
      <c r="F12323" s="100"/>
      <c r="I12323" s="100"/>
    </row>
    <row r="12324" spans="1:9" x14ac:dyDescent="0.35">
      <c r="A12324" s="1705">
        <v>76604</v>
      </c>
      <c r="B12324" s="1706">
        <v>0.57999999999999996</v>
      </c>
      <c r="C12324" s="100" t="s">
        <v>2359</v>
      </c>
      <c r="E12324" s="1705" t="s">
        <v>2237</v>
      </c>
    </row>
    <row r="12325" spans="1:9" x14ac:dyDescent="0.35">
      <c r="A12325" s="1705">
        <v>76604</v>
      </c>
      <c r="B12325" s="1706">
        <v>0.57999999999999996</v>
      </c>
      <c r="C12325" s="100" t="s">
        <v>3250</v>
      </c>
      <c r="E12325" s="1705" t="s">
        <v>2994</v>
      </c>
    </row>
    <row r="12326" spans="1:9" x14ac:dyDescent="0.35">
      <c r="A12326" s="1705">
        <v>76604</v>
      </c>
      <c r="B12326" s="1706">
        <v>0.57999999999999996</v>
      </c>
      <c r="C12326" s="100" t="s">
        <v>4791</v>
      </c>
      <c r="E12326" s="100" t="s">
        <v>4609</v>
      </c>
      <c r="F12326" s="100"/>
      <c r="I12326" s="100"/>
    </row>
    <row r="12327" spans="1:9" x14ac:dyDescent="0.35">
      <c r="A12327" s="1705">
        <v>76604</v>
      </c>
      <c r="B12327" s="1706">
        <v>0.57999999999999996</v>
      </c>
      <c r="C12327" s="89" t="s">
        <v>5292</v>
      </c>
      <c r="E12327" s="100" t="s">
        <v>5155</v>
      </c>
    </row>
    <row r="12328" spans="1:9" x14ac:dyDescent="0.35">
      <c r="A12328" s="1705">
        <v>76604</v>
      </c>
      <c r="B12328" s="1706">
        <v>0.57999999999999996</v>
      </c>
      <c r="C12328" s="100" t="s">
        <v>5807</v>
      </c>
      <c r="E12328" s="100" t="s">
        <v>5695</v>
      </c>
    </row>
    <row r="12329" spans="1:9" x14ac:dyDescent="0.35">
      <c r="A12329" s="1705">
        <v>76604</v>
      </c>
      <c r="B12329" s="1706">
        <v>0.57999999999999996</v>
      </c>
      <c r="C12329" s="100" t="s">
        <v>5808</v>
      </c>
      <c r="E12329" s="100" t="s">
        <v>5695</v>
      </c>
    </row>
    <row r="12330" spans="1:9" x14ac:dyDescent="0.35">
      <c r="A12330" s="1705">
        <v>76604</v>
      </c>
      <c r="B12330" s="1706">
        <v>0.57999999999999996</v>
      </c>
      <c r="C12330" s="89" t="s">
        <v>8188</v>
      </c>
      <c r="E12330" s="100" t="s">
        <v>5912</v>
      </c>
    </row>
    <row r="12331" spans="1:9" x14ac:dyDescent="0.35">
      <c r="A12331" s="1705">
        <v>76604</v>
      </c>
      <c r="B12331" s="1706">
        <v>0.57999999999999996</v>
      </c>
      <c r="C12331" s="100" t="s">
        <v>1371</v>
      </c>
      <c r="E12331" s="100" t="s">
        <v>5923</v>
      </c>
      <c r="F12331" s="100"/>
      <c r="I12331" s="100"/>
    </row>
    <row r="12332" spans="1:9" x14ac:dyDescent="0.35">
      <c r="A12332" s="1705">
        <v>76604</v>
      </c>
      <c r="B12332" s="1706">
        <v>0.57999999999999996</v>
      </c>
      <c r="C12332" s="89" t="s">
        <v>6284</v>
      </c>
      <c r="E12332" s="100" t="s">
        <v>6110</v>
      </c>
      <c r="F12332" s="100"/>
      <c r="I12332" s="100"/>
    </row>
    <row r="12333" spans="1:9" x14ac:dyDescent="0.35">
      <c r="A12333" s="1705">
        <v>76604</v>
      </c>
      <c r="B12333" s="1706">
        <v>0.57999999999999996</v>
      </c>
      <c r="C12333" s="100" t="s">
        <v>1371</v>
      </c>
      <c r="E12333" s="1705" t="s">
        <v>7428</v>
      </c>
      <c r="F12333" s="100"/>
      <c r="I12333" s="100"/>
    </row>
    <row r="12334" spans="1:9" x14ac:dyDescent="0.35">
      <c r="A12334" s="1705">
        <v>76604</v>
      </c>
      <c r="B12334" s="1737">
        <v>0.57999999999999996</v>
      </c>
      <c r="C12334" s="100" t="s">
        <v>9344</v>
      </c>
      <c r="E12334" s="1738" t="s">
        <v>9126</v>
      </c>
      <c r="F12334" s="100"/>
      <c r="I12334" s="100"/>
    </row>
    <row r="12335" spans="1:9" x14ac:dyDescent="0.35">
      <c r="A12335" s="1705">
        <v>76604</v>
      </c>
      <c r="B12335" s="1706">
        <v>0.57999999999999996</v>
      </c>
      <c r="C12335" s="100" t="s">
        <v>1371</v>
      </c>
      <c r="E12335" s="1705" t="s">
        <v>9583</v>
      </c>
      <c r="F12335" s="100"/>
      <c r="I12335" s="100"/>
    </row>
    <row r="12336" spans="1:9" x14ac:dyDescent="0.35">
      <c r="A12336" s="1705">
        <v>76604</v>
      </c>
      <c r="B12336" s="1706">
        <v>0.57999999999999996</v>
      </c>
      <c r="C12336" s="100" t="s">
        <v>9825</v>
      </c>
      <c r="E12336" s="1705" t="s">
        <v>9583</v>
      </c>
    </row>
    <row r="12337" spans="1:9" x14ac:dyDescent="0.35">
      <c r="A12337" s="1705">
        <v>76604</v>
      </c>
      <c r="B12337" s="1706">
        <v>0.57999999999999996</v>
      </c>
      <c r="C12337" s="100" t="s">
        <v>1371</v>
      </c>
      <c r="E12337" s="100" t="s">
        <v>12088</v>
      </c>
      <c r="F12337" s="100"/>
      <c r="I12337" s="100"/>
    </row>
    <row r="12338" spans="1:9" x14ac:dyDescent="0.35">
      <c r="A12338" s="1705">
        <v>76604</v>
      </c>
      <c r="B12338" s="1706">
        <v>0.57999999999999996</v>
      </c>
      <c r="C12338" s="100" t="s">
        <v>12846</v>
      </c>
      <c r="E12338" s="1705" t="s">
        <v>12542</v>
      </c>
    </row>
    <row r="12339" spans="1:9" x14ac:dyDescent="0.35">
      <c r="A12339" s="1705">
        <v>76604</v>
      </c>
      <c r="B12339" s="1706">
        <v>0.57999999999999996</v>
      </c>
      <c r="C12339" s="100" t="s">
        <v>12847</v>
      </c>
      <c r="E12339" s="1705" t="s">
        <v>12542</v>
      </c>
    </row>
    <row r="12340" spans="1:9" x14ac:dyDescent="0.35">
      <c r="A12340" s="1705">
        <v>76604</v>
      </c>
      <c r="B12340" s="1706">
        <v>0.57999999999999996</v>
      </c>
      <c r="C12340" s="100" t="s">
        <v>1371</v>
      </c>
      <c r="E12340" s="1705" t="s">
        <v>13383</v>
      </c>
    </row>
    <row r="12341" spans="1:9" x14ac:dyDescent="0.35">
      <c r="A12341" s="1705">
        <v>76604</v>
      </c>
      <c r="B12341" s="1752">
        <v>0.57999999999999996</v>
      </c>
      <c r="C12341" s="100" t="s">
        <v>13728</v>
      </c>
      <c r="E12341" s="1705" t="s">
        <v>13580</v>
      </c>
      <c r="F12341" s="100"/>
      <c r="I12341" s="100"/>
    </row>
    <row r="12342" spans="1:9" x14ac:dyDescent="0.35">
      <c r="A12342" s="1705">
        <v>76641</v>
      </c>
      <c r="B12342" s="1706">
        <v>0.71</v>
      </c>
      <c r="C12342" s="100" t="s">
        <v>388</v>
      </c>
      <c r="E12342" s="1705" t="s">
        <v>182</v>
      </c>
    </row>
    <row r="12343" spans="1:9" x14ac:dyDescent="0.35">
      <c r="A12343" s="1705">
        <v>76641</v>
      </c>
      <c r="B12343" s="1706">
        <v>0.71</v>
      </c>
      <c r="C12343" s="100" t="s">
        <v>389</v>
      </c>
      <c r="E12343" s="1705" t="s">
        <v>182</v>
      </c>
    </row>
    <row r="12344" spans="1:9" x14ac:dyDescent="0.35">
      <c r="A12344" s="1705">
        <v>76641</v>
      </c>
      <c r="B12344" s="1737">
        <v>0.71</v>
      </c>
      <c r="C12344" s="1746" t="s">
        <v>679</v>
      </c>
      <c r="E12344" s="1705" t="s">
        <v>532</v>
      </c>
    </row>
    <row r="12345" spans="1:9" x14ac:dyDescent="0.35">
      <c r="A12345" s="1705">
        <v>76641</v>
      </c>
      <c r="B12345" s="1706">
        <v>0.71</v>
      </c>
      <c r="C12345" s="89" t="s">
        <v>14018</v>
      </c>
      <c r="E12345" s="100" t="s">
        <v>875</v>
      </c>
    </row>
    <row r="12346" spans="1:9" x14ac:dyDescent="0.35">
      <c r="A12346" s="1705">
        <v>76641</v>
      </c>
      <c r="B12346" s="1706">
        <v>0.71</v>
      </c>
      <c r="C12346" s="100" t="s">
        <v>1702</v>
      </c>
      <c r="E12346" s="1705" t="s">
        <v>875</v>
      </c>
    </row>
    <row r="12347" spans="1:9" x14ac:dyDescent="0.35">
      <c r="A12347" s="1705">
        <v>76641</v>
      </c>
      <c r="B12347" s="1706">
        <v>0.71</v>
      </c>
      <c r="C12347" s="100" t="s">
        <v>8586</v>
      </c>
      <c r="E12347" s="1705" t="s">
        <v>875</v>
      </c>
    </row>
    <row r="12348" spans="1:9" x14ac:dyDescent="0.35">
      <c r="A12348" s="1705">
        <v>76641</v>
      </c>
      <c r="B12348" s="1706">
        <v>0.71</v>
      </c>
      <c r="C12348" s="100" t="s">
        <v>8587</v>
      </c>
      <c r="E12348" s="1705" t="s">
        <v>875</v>
      </c>
    </row>
    <row r="12349" spans="1:9" x14ac:dyDescent="0.35">
      <c r="A12349" s="1705">
        <v>76641</v>
      </c>
      <c r="B12349" s="1706">
        <v>0.71</v>
      </c>
      <c r="C12349" s="100" t="s">
        <v>1703</v>
      </c>
      <c r="E12349" s="1705" t="s">
        <v>875</v>
      </c>
      <c r="F12349" s="100"/>
      <c r="I12349" s="100"/>
    </row>
    <row r="12350" spans="1:9" x14ac:dyDescent="0.35">
      <c r="A12350" s="1705">
        <v>76641</v>
      </c>
      <c r="B12350" s="1706">
        <v>0.71</v>
      </c>
      <c r="C12350" s="100" t="s">
        <v>1064</v>
      </c>
      <c r="E12350" s="1705" t="s">
        <v>879</v>
      </c>
      <c r="F12350" s="100"/>
      <c r="I12350" s="100"/>
    </row>
    <row r="12351" spans="1:9" x14ac:dyDescent="0.35">
      <c r="A12351" s="1705">
        <v>76641</v>
      </c>
      <c r="B12351" s="1706">
        <v>0.71</v>
      </c>
      <c r="C12351" s="100" t="s">
        <v>1065</v>
      </c>
      <c r="E12351" s="1705" t="s">
        <v>879</v>
      </c>
      <c r="F12351" s="100"/>
      <c r="I12351" s="100"/>
    </row>
    <row r="12352" spans="1:9" ht="14.5" customHeight="1" x14ac:dyDescent="0.35">
      <c r="A12352" s="1705">
        <v>76641</v>
      </c>
      <c r="B12352" s="1706">
        <v>0.71</v>
      </c>
      <c r="C12352" s="100" t="s">
        <v>1380</v>
      </c>
      <c r="E12352" s="1705" t="s">
        <v>1280</v>
      </c>
      <c r="F12352" s="100"/>
      <c r="I12352" s="100"/>
    </row>
    <row r="12353" spans="1:9" ht="14.5" customHeight="1" x14ac:dyDescent="0.35">
      <c r="A12353" s="1705">
        <v>76641</v>
      </c>
      <c r="B12353" s="1706">
        <v>0.71</v>
      </c>
      <c r="C12353" s="100" t="s">
        <v>1381</v>
      </c>
      <c r="E12353" s="1705" t="s">
        <v>1280</v>
      </c>
      <c r="F12353" s="100"/>
      <c r="I12353" s="100"/>
    </row>
    <row r="12354" spans="1:9" ht="14.5" customHeight="1" x14ac:dyDescent="0.35">
      <c r="A12354" s="1705">
        <v>76641</v>
      </c>
      <c r="B12354" s="1706">
        <v>0.71</v>
      </c>
      <c r="C12354" s="100" t="s">
        <v>1539</v>
      </c>
      <c r="E12354" s="1705" t="s">
        <v>1433</v>
      </c>
    </row>
    <row r="12355" spans="1:9" ht="14.5" customHeight="1" x14ac:dyDescent="0.35">
      <c r="A12355" s="1705">
        <v>76641</v>
      </c>
      <c r="B12355" s="1706">
        <v>0.71</v>
      </c>
      <c r="C12355" s="89" t="s">
        <v>1947</v>
      </c>
      <c r="E12355" s="1705" t="s">
        <v>1755</v>
      </c>
      <c r="F12355" s="100"/>
      <c r="I12355" s="100"/>
    </row>
    <row r="12356" spans="1:9" ht="14.5" customHeight="1" x14ac:dyDescent="0.35">
      <c r="A12356" s="1705">
        <v>76641</v>
      </c>
      <c r="B12356" s="1706">
        <v>0.71</v>
      </c>
      <c r="C12356" s="89" t="s">
        <v>1948</v>
      </c>
      <c r="E12356" s="1705" t="s">
        <v>1755</v>
      </c>
    </row>
    <row r="12357" spans="1:9" x14ac:dyDescent="0.35">
      <c r="A12357" s="1705">
        <v>76641</v>
      </c>
      <c r="B12357" s="1706">
        <v>0.71</v>
      </c>
      <c r="C12357" s="100" t="s">
        <v>2373</v>
      </c>
      <c r="E12357" s="1705" t="s">
        <v>2237</v>
      </c>
    </row>
    <row r="12358" spans="1:9" x14ac:dyDescent="0.35">
      <c r="A12358" s="1705">
        <v>76641</v>
      </c>
      <c r="B12358" s="1706">
        <v>0.71</v>
      </c>
      <c r="C12358" s="100" t="s">
        <v>2374</v>
      </c>
      <c r="E12358" s="1705" t="s">
        <v>2237</v>
      </c>
    </row>
    <row r="12359" spans="1:9" x14ac:dyDescent="0.35">
      <c r="A12359" s="1705">
        <v>76641</v>
      </c>
      <c r="B12359" s="1706">
        <v>0.71</v>
      </c>
      <c r="C12359" s="100" t="s">
        <v>3285</v>
      </c>
      <c r="E12359" s="1705" t="s">
        <v>2994</v>
      </c>
      <c r="F12359" s="100"/>
      <c r="I12359" s="100"/>
    </row>
    <row r="12360" spans="1:9" x14ac:dyDescent="0.35">
      <c r="A12360" s="1705">
        <v>76641</v>
      </c>
      <c r="B12360" s="1706">
        <v>0.71</v>
      </c>
      <c r="C12360" s="89" t="s">
        <v>4216</v>
      </c>
      <c r="E12360" s="100" t="s">
        <v>4174</v>
      </c>
      <c r="F12360" s="100"/>
      <c r="I12360" s="100"/>
    </row>
    <row r="12361" spans="1:9" x14ac:dyDescent="0.35">
      <c r="A12361" s="1705">
        <v>76641</v>
      </c>
      <c r="B12361" s="1706">
        <v>0.71</v>
      </c>
      <c r="C12361" s="89" t="s">
        <v>4408</v>
      </c>
      <c r="E12361" s="1705" t="s">
        <v>4266</v>
      </c>
    </row>
    <row r="12362" spans="1:9" x14ac:dyDescent="0.35">
      <c r="A12362" s="1705">
        <v>76641</v>
      </c>
      <c r="B12362" s="1706">
        <v>0.71</v>
      </c>
      <c r="C12362" s="89" t="s">
        <v>4409</v>
      </c>
      <c r="E12362" s="1705" t="s">
        <v>4266</v>
      </c>
      <c r="F12362" s="100"/>
      <c r="I12362" s="100"/>
    </row>
    <row r="12363" spans="1:9" x14ac:dyDescent="0.35">
      <c r="A12363" s="1705">
        <v>76641</v>
      </c>
      <c r="B12363" s="1706">
        <v>0.71</v>
      </c>
      <c r="C12363" s="89" t="s">
        <v>4818</v>
      </c>
      <c r="E12363" s="100" t="s">
        <v>4609</v>
      </c>
      <c r="F12363" s="100"/>
      <c r="I12363" s="100"/>
    </row>
    <row r="12364" spans="1:9" x14ac:dyDescent="0.35">
      <c r="A12364" s="1705">
        <v>76641</v>
      </c>
      <c r="B12364" s="1706">
        <v>0.71</v>
      </c>
      <c r="C12364" s="89" t="s">
        <v>4819</v>
      </c>
      <c r="E12364" s="100" t="s">
        <v>4609</v>
      </c>
    </row>
    <row r="12365" spans="1:9" x14ac:dyDescent="0.35">
      <c r="A12365" s="1705">
        <v>76641</v>
      </c>
      <c r="B12365" s="1706">
        <v>0.71</v>
      </c>
      <c r="C12365" s="100" t="s">
        <v>4820</v>
      </c>
      <c r="E12365" s="100" t="s">
        <v>4609</v>
      </c>
    </row>
    <row r="12366" spans="1:9" ht="14.5" customHeight="1" x14ac:dyDescent="0.35">
      <c r="A12366" s="1705">
        <v>76641</v>
      </c>
      <c r="B12366" s="1706">
        <v>0.71</v>
      </c>
      <c r="C12366" s="89" t="s">
        <v>4821</v>
      </c>
      <c r="E12366" s="100" t="s">
        <v>4609</v>
      </c>
      <c r="F12366" s="100"/>
      <c r="I12366" s="100"/>
    </row>
    <row r="12367" spans="1:9" ht="14.5" customHeight="1" x14ac:dyDescent="0.35">
      <c r="A12367" s="1705">
        <v>76641</v>
      </c>
      <c r="B12367" s="1706">
        <v>0.71</v>
      </c>
      <c r="C12367" s="100" t="s">
        <v>5302</v>
      </c>
      <c r="E12367" s="100" t="s">
        <v>5155</v>
      </c>
      <c r="F12367" s="100"/>
      <c r="I12367" s="100"/>
    </row>
    <row r="12368" spans="1:9" ht="14.5" customHeight="1" x14ac:dyDescent="0.35">
      <c r="A12368" s="1705">
        <v>76641</v>
      </c>
      <c r="B12368" s="1706">
        <v>0.71</v>
      </c>
      <c r="C12368" s="100" t="s">
        <v>5303</v>
      </c>
      <c r="E12368" s="100" t="s">
        <v>5155</v>
      </c>
    </row>
    <row r="12369" spans="1:9" x14ac:dyDescent="0.35">
      <c r="A12369" s="1705">
        <v>76641</v>
      </c>
      <c r="B12369" s="1706">
        <v>0.71</v>
      </c>
      <c r="C12369" s="100" t="s">
        <v>5617</v>
      </c>
      <c r="E12369" s="100" t="s">
        <v>5452</v>
      </c>
    </row>
    <row r="12370" spans="1:9" x14ac:dyDescent="0.35">
      <c r="A12370" s="1705">
        <v>76641</v>
      </c>
      <c r="B12370" s="1706">
        <v>0.71</v>
      </c>
      <c r="C12370" s="100" t="s">
        <v>5618</v>
      </c>
      <c r="E12370" s="100" t="s">
        <v>5452</v>
      </c>
      <c r="F12370" s="100"/>
      <c r="I12370" s="100"/>
    </row>
    <row r="12371" spans="1:9" x14ac:dyDescent="0.35">
      <c r="A12371" s="1705">
        <v>76641</v>
      </c>
      <c r="B12371" s="1706">
        <v>0.71</v>
      </c>
      <c r="C12371" s="100" t="s">
        <v>5823</v>
      </c>
      <c r="E12371" s="100" t="s">
        <v>5695</v>
      </c>
    </row>
    <row r="12372" spans="1:9" x14ac:dyDescent="0.35">
      <c r="A12372" s="1705">
        <v>76641</v>
      </c>
      <c r="B12372" s="1706">
        <v>0.71</v>
      </c>
      <c r="C12372" s="100" t="s">
        <v>5824</v>
      </c>
      <c r="E12372" s="100" t="s">
        <v>5695</v>
      </c>
    </row>
    <row r="12373" spans="1:9" x14ac:dyDescent="0.35">
      <c r="A12373" s="1705">
        <v>76641</v>
      </c>
      <c r="B12373" s="1706">
        <v>0.71</v>
      </c>
      <c r="C12373" s="89" t="s">
        <v>8205</v>
      </c>
      <c r="E12373" s="100" t="s">
        <v>5912</v>
      </c>
      <c r="F12373" s="100"/>
      <c r="I12373" s="100"/>
    </row>
    <row r="12374" spans="1:9" x14ac:dyDescent="0.35">
      <c r="A12374" s="1705">
        <v>76641</v>
      </c>
      <c r="B12374" s="1706">
        <v>0.71</v>
      </c>
      <c r="C12374" s="89" t="s">
        <v>8206</v>
      </c>
      <c r="E12374" s="100" t="s">
        <v>5912</v>
      </c>
      <c r="F12374" s="100"/>
      <c r="I12374" s="100"/>
    </row>
    <row r="12375" spans="1:9" x14ac:dyDescent="0.35">
      <c r="A12375" s="1705">
        <v>76641</v>
      </c>
      <c r="B12375" s="1706">
        <v>0.71</v>
      </c>
      <c r="C12375" s="100" t="s">
        <v>6020</v>
      </c>
      <c r="E12375" s="100" t="s">
        <v>5923</v>
      </c>
    </row>
    <row r="12376" spans="1:9" x14ac:dyDescent="0.35">
      <c r="A12376" s="1705">
        <v>76641</v>
      </c>
      <c r="B12376" s="1706">
        <v>0.71</v>
      </c>
      <c r="C12376" s="100" t="s">
        <v>6021</v>
      </c>
      <c r="E12376" s="100" t="s">
        <v>5923</v>
      </c>
      <c r="F12376" s="100"/>
      <c r="I12376" s="100"/>
    </row>
    <row r="12377" spans="1:9" x14ac:dyDescent="0.35">
      <c r="A12377" s="1705">
        <v>76641</v>
      </c>
      <c r="B12377" s="1706">
        <v>0.71</v>
      </c>
      <c r="C12377" s="100" t="s">
        <v>1065</v>
      </c>
      <c r="E12377" s="100" t="s">
        <v>6110</v>
      </c>
      <c r="F12377" s="100"/>
      <c r="I12377" s="100"/>
    </row>
    <row r="12378" spans="1:9" x14ac:dyDescent="0.35">
      <c r="A12378" s="1705">
        <v>76641</v>
      </c>
      <c r="B12378" s="1706">
        <v>0.71</v>
      </c>
      <c r="C12378" s="89" t="s">
        <v>6298</v>
      </c>
      <c r="E12378" s="100" t="s">
        <v>6110</v>
      </c>
      <c r="F12378" s="100"/>
      <c r="I12378" s="100"/>
    </row>
    <row r="12379" spans="1:9" x14ac:dyDescent="0.35">
      <c r="A12379" s="1705">
        <v>76641</v>
      </c>
      <c r="B12379" s="1706">
        <v>0.71</v>
      </c>
      <c r="C12379" s="89" t="s">
        <v>6299</v>
      </c>
      <c r="E12379" s="100" t="s">
        <v>6110</v>
      </c>
    </row>
    <row r="12380" spans="1:9" x14ac:dyDescent="0.35">
      <c r="A12380" s="1705">
        <v>76641</v>
      </c>
      <c r="B12380" s="1706">
        <v>0.71</v>
      </c>
      <c r="C12380" s="100" t="s">
        <v>388</v>
      </c>
      <c r="E12380" s="1705" t="s">
        <v>6556</v>
      </c>
    </row>
    <row r="12381" spans="1:9" x14ac:dyDescent="0.35">
      <c r="A12381" s="1705">
        <v>76641</v>
      </c>
      <c r="B12381" s="1706">
        <v>0.71</v>
      </c>
      <c r="C12381" s="100" t="s">
        <v>389</v>
      </c>
      <c r="E12381" s="1705" t="s">
        <v>6556</v>
      </c>
    </row>
    <row r="12382" spans="1:9" x14ac:dyDescent="0.35">
      <c r="A12382" s="1705">
        <v>76641</v>
      </c>
      <c r="B12382" s="1706">
        <v>0.71</v>
      </c>
      <c r="C12382" s="89" t="s">
        <v>1702</v>
      </c>
      <c r="E12382" s="1705" t="s">
        <v>6965</v>
      </c>
      <c r="F12382" s="100"/>
      <c r="I12382" s="100"/>
    </row>
    <row r="12383" spans="1:9" x14ac:dyDescent="0.35">
      <c r="A12383" s="1705">
        <v>76641</v>
      </c>
      <c r="B12383" s="1706">
        <v>0.71</v>
      </c>
      <c r="C12383" s="89" t="s">
        <v>6020</v>
      </c>
      <c r="E12383" s="1705" t="s">
        <v>6965</v>
      </c>
      <c r="F12383" s="100"/>
      <c r="I12383" s="100"/>
    </row>
    <row r="12384" spans="1:9" ht="14.5" customHeight="1" x14ac:dyDescent="0.35">
      <c r="A12384" s="1705">
        <v>76641</v>
      </c>
      <c r="B12384" s="1706">
        <v>0.71</v>
      </c>
      <c r="C12384" s="89" t="s">
        <v>6021</v>
      </c>
      <c r="E12384" s="1705" t="s">
        <v>6965</v>
      </c>
      <c r="F12384" s="100"/>
      <c r="I12384" s="100"/>
    </row>
    <row r="12385" spans="1:9" ht="14.5" customHeight="1" x14ac:dyDescent="0.35">
      <c r="A12385" s="1705">
        <v>76641</v>
      </c>
      <c r="B12385" s="1706">
        <v>0.71</v>
      </c>
      <c r="C12385" s="100" t="s">
        <v>7608</v>
      </c>
      <c r="E12385" s="1705" t="s">
        <v>7428</v>
      </c>
    </row>
    <row r="12386" spans="1:9" ht="14.5" customHeight="1" x14ac:dyDescent="0.35">
      <c r="A12386" s="1705">
        <v>76641</v>
      </c>
      <c r="B12386" s="1706">
        <v>0.71</v>
      </c>
      <c r="C12386" s="100" t="s">
        <v>7609</v>
      </c>
      <c r="E12386" s="1705" t="s">
        <v>7428</v>
      </c>
      <c r="F12386" s="100"/>
      <c r="I12386" s="100"/>
    </row>
    <row r="12387" spans="1:9" x14ac:dyDescent="0.35">
      <c r="A12387" s="1705">
        <v>76641</v>
      </c>
      <c r="B12387" s="1706">
        <v>0.71</v>
      </c>
      <c r="C12387" s="89" t="s">
        <v>1064</v>
      </c>
      <c r="E12387" s="1705" t="s">
        <v>8689</v>
      </c>
      <c r="F12387" s="100"/>
      <c r="I12387" s="100"/>
    </row>
    <row r="12388" spans="1:9" x14ac:dyDescent="0.35">
      <c r="A12388" s="1705">
        <v>76641</v>
      </c>
      <c r="B12388" s="1706">
        <v>0.71</v>
      </c>
      <c r="C12388" s="89" t="s">
        <v>1065</v>
      </c>
      <c r="E12388" s="1705" t="s">
        <v>8689</v>
      </c>
      <c r="F12388" s="100"/>
      <c r="I12388" s="100"/>
    </row>
    <row r="12389" spans="1:9" x14ac:dyDescent="0.35">
      <c r="A12389" s="1705">
        <v>76641</v>
      </c>
      <c r="B12389" s="1706">
        <v>0.71</v>
      </c>
      <c r="C12389" s="100" t="s">
        <v>6020</v>
      </c>
      <c r="E12389" s="1738" t="s">
        <v>9126</v>
      </c>
      <c r="F12389" s="100"/>
      <c r="I12389" s="100"/>
    </row>
    <row r="12390" spans="1:9" x14ac:dyDescent="0.35">
      <c r="A12390" s="1705">
        <v>76641</v>
      </c>
      <c r="B12390" s="1706">
        <v>0.71</v>
      </c>
      <c r="C12390" s="100" t="s">
        <v>6021</v>
      </c>
      <c r="E12390" s="1738" t="s">
        <v>9126</v>
      </c>
      <c r="F12390" s="100"/>
      <c r="I12390" s="100"/>
    </row>
    <row r="12391" spans="1:9" x14ac:dyDescent="0.35">
      <c r="A12391" s="1705">
        <v>76641</v>
      </c>
      <c r="B12391" s="1706">
        <v>0.71</v>
      </c>
      <c r="C12391" s="89" t="s">
        <v>388</v>
      </c>
      <c r="E12391" s="1705" t="s">
        <v>9583</v>
      </c>
    </row>
    <row r="12392" spans="1:9" x14ac:dyDescent="0.35">
      <c r="A12392" s="1705">
        <v>76641</v>
      </c>
      <c r="B12392" s="1706">
        <v>0.71</v>
      </c>
      <c r="C12392" s="89" t="s">
        <v>389</v>
      </c>
      <c r="E12392" s="1705" t="s">
        <v>9583</v>
      </c>
    </row>
    <row r="12393" spans="1:9" ht="14.5" customHeight="1" x14ac:dyDescent="0.35">
      <c r="A12393" s="1705">
        <v>76641</v>
      </c>
      <c r="B12393" s="1706">
        <v>0.71</v>
      </c>
      <c r="C12393" s="100" t="s">
        <v>6298</v>
      </c>
      <c r="E12393" s="1705" t="s">
        <v>9583</v>
      </c>
      <c r="F12393" s="100"/>
      <c r="I12393" s="100"/>
    </row>
    <row r="12394" spans="1:9" ht="14.5" customHeight="1" x14ac:dyDescent="0.35">
      <c r="A12394" s="1705">
        <v>76641</v>
      </c>
      <c r="B12394" s="1706">
        <v>0.71</v>
      </c>
      <c r="C12394" s="100" t="s">
        <v>6299</v>
      </c>
      <c r="E12394" s="1705" t="s">
        <v>9583</v>
      </c>
    </row>
    <row r="12395" spans="1:9" ht="14.5" customHeight="1" x14ac:dyDescent="0.35">
      <c r="A12395" s="1705">
        <v>76641</v>
      </c>
      <c r="B12395" s="1706">
        <v>0.71</v>
      </c>
      <c r="C12395" s="89" t="s">
        <v>10915</v>
      </c>
      <c r="E12395" s="1705" t="s">
        <v>10273</v>
      </c>
      <c r="F12395" s="100"/>
      <c r="I12395" s="100"/>
    </row>
    <row r="12396" spans="1:9" x14ac:dyDescent="0.35">
      <c r="A12396" s="1705">
        <v>76641</v>
      </c>
      <c r="B12396" s="1706">
        <v>0.71</v>
      </c>
      <c r="C12396" s="100" t="s">
        <v>12864</v>
      </c>
      <c r="E12396" s="1705" t="s">
        <v>12542</v>
      </c>
    </row>
    <row r="12397" spans="1:9" x14ac:dyDescent="0.35">
      <c r="A12397" s="1705">
        <v>76642</v>
      </c>
      <c r="B12397" s="1706">
        <v>0.66</v>
      </c>
      <c r="C12397" s="100" t="s">
        <v>2821</v>
      </c>
      <c r="E12397" s="1705" t="s">
        <v>19</v>
      </c>
    </row>
    <row r="12398" spans="1:9" x14ac:dyDescent="0.35">
      <c r="A12398" s="1705">
        <v>76642</v>
      </c>
      <c r="B12398" s="1706">
        <v>0.66</v>
      </c>
      <c r="C12398" s="100" t="s">
        <v>371</v>
      </c>
      <c r="E12398" s="1705" t="s">
        <v>182</v>
      </c>
    </row>
    <row r="12399" spans="1:9" x14ac:dyDescent="0.35">
      <c r="A12399" s="1705">
        <v>76642</v>
      </c>
      <c r="B12399" s="1706">
        <v>0.66</v>
      </c>
      <c r="C12399" s="100" t="s">
        <v>372</v>
      </c>
      <c r="E12399" s="1705" t="s">
        <v>182</v>
      </c>
    </row>
    <row r="12400" spans="1:9" x14ac:dyDescent="0.35">
      <c r="A12400" s="1705">
        <v>76642</v>
      </c>
      <c r="B12400" s="1737">
        <v>0.66</v>
      </c>
      <c r="C12400" s="1746" t="s">
        <v>675</v>
      </c>
      <c r="E12400" s="1705" t="s">
        <v>532</v>
      </c>
    </row>
    <row r="12401" spans="1:9" x14ac:dyDescent="0.35">
      <c r="A12401" s="1705">
        <v>76642</v>
      </c>
      <c r="B12401" s="1706">
        <v>0.66</v>
      </c>
      <c r="C12401" s="100" t="s">
        <v>851</v>
      </c>
      <c r="E12401" s="1705" t="s">
        <v>770</v>
      </c>
    </row>
    <row r="12402" spans="1:9" x14ac:dyDescent="0.35">
      <c r="A12402" s="1705">
        <v>76642</v>
      </c>
      <c r="B12402" s="1706">
        <v>0.66</v>
      </c>
      <c r="C12402" s="100" t="s">
        <v>14008</v>
      </c>
      <c r="E12402" s="100" t="s">
        <v>875</v>
      </c>
      <c r="F12402" s="100"/>
      <c r="I12402" s="100"/>
    </row>
    <row r="12403" spans="1:9" x14ac:dyDescent="0.35">
      <c r="A12403" s="1705">
        <v>76642</v>
      </c>
      <c r="B12403" s="1706">
        <v>0.66</v>
      </c>
      <c r="C12403" s="89" t="s">
        <v>14009</v>
      </c>
      <c r="E12403" s="100" t="s">
        <v>875</v>
      </c>
      <c r="F12403" s="100"/>
      <c r="I12403" s="100"/>
    </row>
    <row r="12404" spans="1:9" x14ac:dyDescent="0.35">
      <c r="A12404" s="1705">
        <v>76642</v>
      </c>
      <c r="B12404" s="1706">
        <v>0.66</v>
      </c>
      <c r="C12404" s="100" t="s">
        <v>8579</v>
      </c>
      <c r="E12404" s="1705" t="s">
        <v>875</v>
      </c>
      <c r="F12404" s="100"/>
      <c r="I12404" s="100"/>
    </row>
    <row r="12405" spans="1:9" x14ac:dyDescent="0.35">
      <c r="A12405" s="1705">
        <v>76642</v>
      </c>
      <c r="B12405" s="1706">
        <v>0.66</v>
      </c>
      <c r="C12405" s="100" t="s">
        <v>8580</v>
      </c>
      <c r="E12405" s="1705" t="s">
        <v>875</v>
      </c>
    </row>
    <row r="12406" spans="1:9" x14ac:dyDescent="0.35">
      <c r="A12406" s="1705">
        <v>76642</v>
      </c>
      <c r="B12406" s="1706">
        <v>0.66</v>
      </c>
      <c r="C12406" s="100" t="s">
        <v>1049</v>
      </c>
      <c r="E12406" s="1705" t="s">
        <v>879</v>
      </c>
      <c r="F12406" s="100"/>
      <c r="I12406" s="100"/>
    </row>
    <row r="12407" spans="1:9" x14ac:dyDescent="0.35">
      <c r="A12407" s="1705">
        <v>76642</v>
      </c>
      <c r="B12407" s="1706">
        <v>0.66</v>
      </c>
      <c r="C12407" s="100" t="s">
        <v>1050</v>
      </c>
      <c r="E12407" s="1705" t="s">
        <v>879</v>
      </c>
    </row>
    <row r="12408" spans="1:9" x14ac:dyDescent="0.35">
      <c r="A12408" s="1705">
        <v>76642</v>
      </c>
      <c r="B12408" s="1706">
        <v>0.66</v>
      </c>
      <c r="C12408" s="89" t="s">
        <v>1934</v>
      </c>
      <c r="E12408" s="1705" t="s">
        <v>1755</v>
      </c>
      <c r="F12408" s="100"/>
      <c r="I12408" s="100"/>
    </row>
    <row r="12409" spans="1:9" x14ac:dyDescent="0.35">
      <c r="A12409" s="1705">
        <v>76642</v>
      </c>
      <c r="B12409" s="1706">
        <v>0.66</v>
      </c>
      <c r="C12409" s="89" t="s">
        <v>1935</v>
      </c>
      <c r="E12409" s="1705" t="s">
        <v>1755</v>
      </c>
    </row>
    <row r="12410" spans="1:9" x14ac:dyDescent="0.35">
      <c r="A12410" s="1705">
        <v>76642</v>
      </c>
      <c r="B12410" s="1706">
        <v>0.66</v>
      </c>
      <c r="C12410" s="100" t="s">
        <v>2364</v>
      </c>
      <c r="E12410" s="1705" t="s">
        <v>2237</v>
      </c>
    </row>
    <row r="12411" spans="1:9" x14ac:dyDescent="0.35">
      <c r="A12411" s="1705">
        <v>76642</v>
      </c>
      <c r="B12411" s="1706">
        <v>0.66</v>
      </c>
      <c r="C12411" s="100" t="s">
        <v>2365</v>
      </c>
      <c r="E12411" s="1705" t="s">
        <v>2237</v>
      </c>
    </row>
    <row r="12412" spans="1:9" x14ac:dyDescent="0.35">
      <c r="A12412" s="1705">
        <v>76642</v>
      </c>
      <c r="B12412" s="1706">
        <v>0.66</v>
      </c>
      <c r="C12412" s="100" t="s">
        <v>3265</v>
      </c>
      <c r="E12412" s="1705" t="s">
        <v>2994</v>
      </c>
    </row>
    <row r="12413" spans="1:9" x14ac:dyDescent="0.35">
      <c r="A12413" s="1705">
        <v>76642</v>
      </c>
      <c r="B12413" s="1706">
        <v>0.66</v>
      </c>
      <c r="C12413" s="89" t="s">
        <v>4397</v>
      </c>
      <c r="E12413" s="1705" t="s">
        <v>4266</v>
      </c>
      <c r="F12413" s="100"/>
      <c r="I12413" s="100"/>
    </row>
    <row r="12414" spans="1:9" x14ac:dyDescent="0.35">
      <c r="A12414" s="1705">
        <v>76642</v>
      </c>
      <c r="B12414" s="1706">
        <v>0.66</v>
      </c>
      <c r="C12414" s="89" t="s">
        <v>4398</v>
      </c>
      <c r="E12414" s="1705" t="s">
        <v>4266</v>
      </c>
      <c r="F12414" s="100"/>
      <c r="I12414" s="100"/>
    </row>
    <row r="12415" spans="1:9" x14ac:dyDescent="0.35">
      <c r="A12415" s="1705">
        <v>76642</v>
      </c>
      <c r="B12415" s="1706">
        <v>0.66</v>
      </c>
      <c r="C12415" s="89" t="s">
        <v>4804</v>
      </c>
      <c r="E12415" s="100" t="s">
        <v>4609</v>
      </c>
      <c r="F12415" s="100"/>
      <c r="I12415" s="100"/>
    </row>
    <row r="12416" spans="1:9" x14ac:dyDescent="0.35">
      <c r="A12416" s="1705">
        <v>76642</v>
      </c>
      <c r="B12416" s="1706">
        <v>0.66</v>
      </c>
      <c r="C12416" s="89" t="s">
        <v>4805</v>
      </c>
      <c r="E12416" s="100" t="s">
        <v>4609</v>
      </c>
      <c r="F12416" s="100"/>
      <c r="I12416" s="100"/>
    </row>
    <row r="12417" spans="1:9" x14ac:dyDescent="0.35">
      <c r="A12417" s="1705">
        <v>76642</v>
      </c>
      <c r="B12417" s="1706">
        <v>0.66</v>
      </c>
      <c r="C12417" s="89" t="s">
        <v>4806</v>
      </c>
      <c r="E12417" s="100" t="s">
        <v>4609</v>
      </c>
      <c r="F12417" s="100"/>
      <c r="I12417" s="100"/>
    </row>
    <row r="12418" spans="1:9" x14ac:dyDescent="0.35">
      <c r="A12418" s="1705">
        <v>76642</v>
      </c>
      <c r="B12418" s="1706">
        <v>0.66</v>
      </c>
      <c r="C12418" s="89" t="s">
        <v>4807</v>
      </c>
      <c r="E12418" s="100" t="s">
        <v>4609</v>
      </c>
      <c r="F12418" s="100"/>
      <c r="I12418" s="100"/>
    </row>
    <row r="12419" spans="1:9" x14ac:dyDescent="0.35">
      <c r="A12419" s="1705">
        <v>76642</v>
      </c>
      <c r="B12419" s="1706">
        <v>0.66</v>
      </c>
      <c r="C12419" s="89" t="s">
        <v>4808</v>
      </c>
      <c r="E12419" s="100" t="s">
        <v>4609</v>
      </c>
      <c r="F12419" s="100"/>
      <c r="I12419" s="100"/>
    </row>
    <row r="12420" spans="1:9" x14ac:dyDescent="0.35">
      <c r="A12420" s="1705">
        <v>76642</v>
      </c>
      <c r="B12420" s="1706">
        <v>0.66</v>
      </c>
      <c r="C12420" s="100" t="s">
        <v>1049</v>
      </c>
      <c r="E12420" s="100" t="s">
        <v>5155</v>
      </c>
      <c r="F12420" s="100"/>
      <c r="I12420" s="100"/>
    </row>
    <row r="12421" spans="1:9" x14ac:dyDescent="0.35">
      <c r="A12421" s="1705">
        <v>76642</v>
      </c>
      <c r="B12421" s="1706">
        <v>0.66</v>
      </c>
      <c r="C12421" s="89" t="s">
        <v>1050</v>
      </c>
      <c r="E12421" s="100" t="s">
        <v>5155</v>
      </c>
    </row>
    <row r="12422" spans="1:9" x14ac:dyDescent="0.35">
      <c r="A12422" s="1705">
        <v>76642</v>
      </c>
      <c r="B12422" s="1706">
        <v>0.66</v>
      </c>
      <c r="C12422" s="100" t="s">
        <v>5613</v>
      </c>
      <c r="E12422" s="100" t="s">
        <v>5452</v>
      </c>
    </row>
    <row r="12423" spans="1:9" x14ac:dyDescent="0.35">
      <c r="A12423" s="1705">
        <v>76642</v>
      </c>
      <c r="B12423" s="1706">
        <v>0.66</v>
      </c>
      <c r="C12423" s="100" t="s">
        <v>5614</v>
      </c>
      <c r="E12423" s="100" t="s">
        <v>5452</v>
      </c>
    </row>
    <row r="12424" spans="1:9" x14ac:dyDescent="0.35">
      <c r="A12424" s="1705">
        <v>76642</v>
      </c>
      <c r="B12424" s="1706">
        <v>0.66</v>
      </c>
      <c r="C12424" s="100" t="s">
        <v>5814</v>
      </c>
      <c r="E12424" s="100" t="s">
        <v>5695</v>
      </c>
      <c r="F12424" s="100"/>
      <c r="I12424" s="100"/>
    </row>
    <row r="12425" spans="1:9" x14ac:dyDescent="0.35">
      <c r="A12425" s="1705">
        <v>76642</v>
      </c>
      <c r="B12425" s="1706">
        <v>0.66</v>
      </c>
      <c r="C12425" s="100" t="s">
        <v>5815</v>
      </c>
      <c r="E12425" s="100" t="s">
        <v>5695</v>
      </c>
      <c r="F12425" s="100"/>
      <c r="I12425" s="100"/>
    </row>
    <row r="12426" spans="1:9" x14ac:dyDescent="0.35">
      <c r="A12426" s="1705">
        <v>76642</v>
      </c>
      <c r="B12426" s="1706">
        <v>0.66</v>
      </c>
      <c r="C12426" s="89" t="s">
        <v>8194</v>
      </c>
      <c r="E12426" s="100" t="s">
        <v>5912</v>
      </c>
    </row>
    <row r="12427" spans="1:9" x14ac:dyDescent="0.35">
      <c r="A12427" s="1705">
        <v>76642</v>
      </c>
      <c r="B12427" s="1706">
        <v>0.66</v>
      </c>
      <c r="C12427" s="89" t="s">
        <v>8195</v>
      </c>
      <c r="E12427" s="100" t="s">
        <v>5912</v>
      </c>
    </row>
    <row r="12428" spans="1:9" x14ac:dyDescent="0.35">
      <c r="A12428" s="1705">
        <v>76642</v>
      </c>
      <c r="B12428" s="1706">
        <v>0.66</v>
      </c>
      <c r="C12428" s="100" t="s">
        <v>5814</v>
      </c>
      <c r="E12428" s="100" t="s">
        <v>5923</v>
      </c>
      <c r="F12428" s="100"/>
      <c r="I12428" s="100"/>
    </row>
    <row r="12429" spans="1:9" x14ac:dyDescent="0.35">
      <c r="A12429" s="1705">
        <v>76642</v>
      </c>
      <c r="B12429" s="1706">
        <v>0.66</v>
      </c>
      <c r="C12429" s="100" t="s">
        <v>5815</v>
      </c>
      <c r="E12429" s="100" t="s">
        <v>5923</v>
      </c>
      <c r="F12429" s="100"/>
      <c r="I12429" s="100"/>
    </row>
    <row r="12430" spans="1:9" x14ac:dyDescent="0.35">
      <c r="A12430" s="1705">
        <v>76642</v>
      </c>
      <c r="B12430" s="1706">
        <v>0.66</v>
      </c>
      <c r="C12430" s="89" t="s">
        <v>6287</v>
      </c>
      <c r="E12430" s="100" t="s">
        <v>6110</v>
      </c>
    </row>
    <row r="12431" spans="1:9" x14ac:dyDescent="0.35">
      <c r="A12431" s="1705">
        <v>76642</v>
      </c>
      <c r="B12431" s="1706">
        <v>0.66</v>
      </c>
      <c r="C12431" s="89" t="s">
        <v>6288</v>
      </c>
      <c r="E12431" s="100" t="s">
        <v>6110</v>
      </c>
      <c r="F12431" s="100"/>
      <c r="I12431" s="100"/>
    </row>
    <row r="12432" spans="1:9" x14ac:dyDescent="0.35">
      <c r="A12432" s="1705">
        <v>76642</v>
      </c>
      <c r="B12432" s="1706">
        <v>0.66</v>
      </c>
      <c r="C12432" s="100" t="s">
        <v>371</v>
      </c>
      <c r="E12432" s="1705" t="s">
        <v>6556</v>
      </c>
    </row>
    <row r="12433" spans="1:9" x14ac:dyDescent="0.35">
      <c r="A12433" s="1705">
        <v>76642</v>
      </c>
      <c r="B12433" s="1706">
        <v>0.66</v>
      </c>
      <c r="C12433" s="100" t="s">
        <v>372</v>
      </c>
      <c r="E12433" s="1705" t="s">
        <v>6556</v>
      </c>
    </row>
    <row r="12434" spans="1:9" x14ac:dyDescent="0.35">
      <c r="A12434" s="1705">
        <v>76642</v>
      </c>
      <c r="B12434" s="1706">
        <v>0.66</v>
      </c>
      <c r="C12434" s="89" t="s">
        <v>5814</v>
      </c>
      <c r="E12434" s="1705" t="s">
        <v>6965</v>
      </c>
      <c r="F12434" s="100"/>
      <c r="I12434" s="100"/>
    </row>
    <row r="12435" spans="1:9" x14ac:dyDescent="0.35">
      <c r="A12435" s="1705">
        <v>76642</v>
      </c>
      <c r="B12435" s="1706">
        <v>0.66</v>
      </c>
      <c r="C12435" s="89" t="s">
        <v>7142</v>
      </c>
      <c r="E12435" s="1705" t="s">
        <v>6965</v>
      </c>
      <c r="F12435" s="100"/>
      <c r="I12435" s="100"/>
    </row>
    <row r="12436" spans="1:9" x14ac:dyDescent="0.35">
      <c r="A12436" s="1705">
        <v>76642</v>
      </c>
      <c r="B12436" s="1706">
        <v>0.66</v>
      </c>
      <c r="C12436" s="89" t="s">
        <v>5815</v>
      </c>
      <c r="E12436" s="1705" t="s">
        <v>6965</v>
      </c>
    </row>
    <row r="12437" spans="1:9" x14ac:dyDescent="0.35">
      <c r="A12437" s="1705">
        <v>76642</v>
      </c>
      <c r="B12437" s="1706">
        <v>0.66</v>
      </c>
      <c r="C12437" s="89" t="s">
        <v>7143</v>
      </c>
      <c r="E12437" s="1705" t="s">
        <v>6965</v>
      </c>
    </row>
    <row r="12438" spans="1:9" x14ac:dyDescent="0.35">
      <c r="A12438" s="1705">
        <v>76642</v>
      </c>
      <c r="B12438" s="1706">
        <v>0.66</v>
      </c>
      <c r="C12438" s="100" t="s">
        <v>7601</v>
      </c>
      <c r="E12438" s="1705" t="s">
        <v>7428</v>
      </c>
    </row>
    <row r="12439" spans="1:9" x14ac:dyDescent="0.35">
      <c r="A12439" s="1705">
        <v>76642</v>
      </c>
      <c r="B12439" s="1706">
        <v>0.66</v>
      </c>
      <c r="C12439" s="100" t="s">
        <v>7602</v>
      </c>
      <c r="E12439" s="1705" t="s">
        <v>7428</v>
      </c>
    </row>
    <row r="12440" spans="1:9" x14ac:dyDescent="0.35">
      <c r="A12440" s="1705">
        <v>76642</v>
      </c>
      <c r="B12440" s="1706">
        <v>0.66</v>
      </c>
      <c r="C12440" s="89" t="s">
        <v>8894</v>
      </c>
      <c r="E12440" s="1705" t="s">
        <v>8689</v>
      </c>
    </row>
    <row r="12441" spans="1:9" x14ac:dyDescent="0.35">
      <c r="A12441" s="1705">
        <v>76642</v>
      </c>
      <c r="B12441" s="1706">
        <v>0.66</v>
      </c>
      <c r="C12441" s="89" t="s">
        <v>8895</v>
      </c>
      <c r="E12441" s="1705" t="s">
        <v>8689</v>
      </c>
      <c r="F12441" s="100"/>
      <c r="I12441" s="100"/>
    </row>
    <row r="12442" spans="1:9" x14ac:dyDescent="0.35">
      <c r="A12442" s="1705">
        <v>76642</v>
      </c>
      <c r="B12442" s="1706">
        <v>0.66</v>
      </c>
      <c r="C12442" s="89" t="s">
        <v>8896</v>
      </c>
      <c r="E12442" s="1705" t="s">
        <v>8689</v>
      </c>
    </row>
    <row r="12443" spans="1:9" x14ac:dyDescent="0.35">
      <c r="A12443" s="1705">
        <v>76642</v>
      </c>
      <c r="B12443" s="1706">
        <v>0.66</v>
      </c>
      <c r="C12443" s="89" t="s">
        <v>9833</v>
      </c>
      <c r="E12443" s="1705" t="s">
        <v>9583</v>
      </c>
      <c r="F12443" s="100"/>
      <c r="I12443" s="100"/>
    </row>
    <row r="12444" spans="1:9" x14ac:dyDescent="0.35">
      <c r="A12444" s="1705">
        <v>76642</v>
      </c>
      <c r="B12444" s="1706">
        <v>0.66</v>
      </c>
      <c r="C12444" s="89" t="s">
        <v>9834</v>
      </c>
      <c r="E12444" s="1705" t="s">
        <v>9583</v>
      </c>
      <c r="F12444" s="100"/>
      <c r="I12444" s="100"/>
    </row>
    <row r="12445" spans="1:9" x14ac:dyDescent="0.35">
      <c r="A12445" s="1705">
        <v>76642</v>
      </c>
      <c r="B12445" s="1706">
        <v>0.66</v>
      </c>
      <c r="C12445" s="100" t="s">
        <v>1049</v>
      </c>
      <c r="E12445" s="1705" t="s">
        <v>9583</v>
      </c>
      <c r="F12445" s="100"/>
      <c r="I12445" s="100"/>
    </row>
    <row r="12446" spans="1:9" x14ac:dyDescent="0.35">
      <c r="A12446" s="1705">
        <v>76642</v>
      </c>
      <c r="B12446" s="1706">
        <v>0.66</v>
      </c>
      <c r="C12446" s="89" t="s">
        <v>1050</v>
      </c>
      <c r="E12446" s="1705" t="s">
        <v>9583</v>
      </c>
    </row>
    <row r="12447" spans="1:9" x14ac:dyDescent="0.35">
      <c r="A12447" s="1705">
        <v>76642</v>
      </c>
      <c r="B12447" s="1706">
        <v>0.66</v>
      </c>
      <c r="C12447" s="100" t="s">
        <v>10897</v>
      </c>
      <c r="E12447" s="1705" t="s">
        <v>10273</v>
      </c>
      <c r="F12447" s="100"/>
      <c r="I12447" s="100"/>
    </row>
    <row r="12448" spans="1:9" x14ac:dyDescent="0.35">
      <c r="A12448" s="1705">
        <v>76642</v>
      </c>
      <c r="B12448" s="1706">
        <v>0.66</v>
      </c>
      <c r="C12448" s="100" t="s">
        <v>12851</v>
      </c>
      <c r="E12448" s="1705" t="s">
        <v>12542</v>
      </c>
      <c r="F12448" s="100"/>
      <c r="I12448" s="100"/>
    </row>
    <row r="12449" spans="1:9" x14ac:dyDescent="0.35">
      <c r="A12449" s="1705">
        <v>76700</v>
      </c>
      <c r="B12449" s="1706">
        <v>0.79</v>
      </c>
      <c r="C12449" s="89" t="s">
        <v>2855</v>
      </c>
      <c r="E12449" s="1705" t="s">
        <v>19</v>
      </c>
      <c r="F12449" s="100"/>
      <c r="I12449" s="100"/>
    </row>
    <row r="12450" spans="1:9" x14ac:dyDescent="0.35">
      <c r="A12450" s="1705">
        <v>76700</v>
      </c>
      <c r="B12450" s="1706">
        <v>0.79</v>
      </c>
      <c r="C12450" s="100" t="s">
        <v>408</v>
      </c>
      <c r="E12450" s="1705" t="s">
        <v>182</v>
      </c>
      <c r="F12450" s="100"/>
      <c r="I12450" s="100"/>
    </row>
    <row r="12451" spans="1:9" x14ac:dyDescent="0.35">
      <c r="A12451" s="1705">
        <v>76700</v>
      </c>
      <c r="B12451" s="1706">
        <v>0.79</v>
      </c>
      <c r="C12451" s="100" t="s">
        <v>409</v>
      </c>
      <c r="E12451" s="1705" t="s">
        <v>182</v>
      </c>
      <c r="F12451" s="100"/>
      <c r="I12451" s="100"/>
    </row>
    <row r="12452" spans="1:9" x14ac:dyDescent="0.35">
      <c r="A12452" s="1705">
        <v>76700</v>
      </c>
      <c r="B12452" s="1737">
        <v>0.79</v>
      </c>
      <c r="C12452" s="100" t="s">
        <v>689</v>
      </c>
      <c r="E12452" s="1705" t="s">
        <v>532</v>
      </c>
      <c r="F12452" s="100"/>
      <c r="I12452" s="100"/>
    </row>
    <row r="12453" spans="1:9" x14ac:dyDescent="0.35">
      <c r="A12453" s="1705">
        <v>76700</v>
      </c>
      <c r="B12453" s="1706">
        <v>0.79</v>
      </c>
      <c r="C12453" s="100" t="s">
        <v>8596</v>
      </c>
      <c r="E12453" s="1705" t="s">
        <v>875</v>
      </c>
    </row>
    <row r="12454" spans="1:9" x14ac:dyDescent="0.35">
      <c r="A12454" s="1705">
        <v>76700</v>
      </c>
      <c r="B12454" s="1706">
        <v>0.79</v>
      </c>
      <c r="C12454" s="89" t="s">
        <v>14025</v>
      </c>
      <c r="E12454" s="100" t="s">
        <v>875</v>
      </c>
    </row>
    <row r="12455" spans="1:9" x14ac:dyDescent="0.35">
      <c r="A12455" s="1705">
        <v>76700</v>
      </c>
      <c r="B12455" s="1706">
        <v>0.79</v>
      </c>
      <c r="C12455" s="100" t="s">
        <v>1081</v>
      </c>
      <c r="E12455" s="1705" t="s">
        <v>879</v>
      </c>
    </row>
    <row r="12456" spans="1:9" x14ac:dyDescent="0.35">
      <c r="A12456" s="1705">
        <v>76700</v>
      </c>
      <c r="B12456" s="1706">
        <v>0.79</v>
      </c>
      <c r="C12456" s="100" t="s">
        <v>689</v>
      </c>
      <c r="E12456" s="1705" t="s">
        <v>1280</v>
      </c>
      <c r="F12456" s="100"/>
      <c r="I12456" s="100"/>
    </row>
    <row r="12457" spans="1:9" x14ac:dyDescent="0.35">
      <c r="A12457" s="1705">
        <v>76700</v>
      </c>
      <c r="B12457" s="1706">
        <v>0.79</v>
      </c>
      <c r="C12457" s="100" t="s">
        <v>689</v>
      </c>
      <c r="E12457" s="1705" t="s">
        <v>2237</v>
      </c>
      <c r="F12457" s="100"/>
      <c r="I12457" s="100"/>
    </row>
    <row r="12458" spans="1:9" x14ac:dyDescent="0.35">
      <c r="A12458" s="1705">
        <v>76700</v>
      </c>
      <c r="B12458" s="1706">
        <v>0.79</v>
      </c>
      <c r="C12458" s="100" t="s">
        <v>3313</v>
      </c>
      <c r="E12458" s="1705" t="s">
        <v>2994</v>
      </c>
    </row>
    <row r="12459" spans="1:9" x14ac:dyDescent="0.35">
      <c r="A12459" s="1705">
        <v>76700</v>
      </c>
      <c r="B12459" s="1706">
        <v>0.79</v>
      </c>
      <c r="C12459" s="100" t="s">
        <v>3314</v>
      </c>
      <c r="E12459" s="1705" t="s">
        <v>2994</v>
      </c>
      <c r="F12459" s="100"/>
      <c r="I12459" s="100"/>
    </row>
    <row r="12460" spans="1:9" x14ac:dyDescent="0.35">
      <c r="A12460" s="1705">
        <v>76700</v>
      </c>
      <c r="B12460" s="1706">
        <v>0.79</v>
      </c>
      <c r="C12460" s="1735" t="s">
        <v>4831</v>
      </c>
      <c r="E12460" s="100" t="s">
        <v>4609</v>
      </c>
    </row>
    <row r="12461" spans="1:9" x14ac:dyDescent="0.35">
      <c r="A12461" s="1705">
        <v>76700</v>
      </c>
      <c r="B12461" s="1706">
        <v>0.79</v>
      </c>
      <c r="C12461" s="100" t="s">
        <v>689</v>
      </c>
      <c r="E12461" s="100" t="s">
        <v>5452</v>
      </c>
      <c r="F12461" s="100"/>
      <c r="I12461" s="100"/>
    </row>
    <row r="12462" spans="1:9" x14ac:dyDescent="0.35">
      <c r="A12462" s="1705">
        <v>76700</v>
      </c>
      <c r="B12462" s="1706">
        <v>0.79</v>
      </c>
      <c r="C12462" s="100" t="s">
        <v>689</v>
      </c>
      <c r="E12462" s="100" t="s">
        <v>5695</v>
      </c>
      <c r="F12462" s="100"/>
      <c r="I12462" s="100"/>
    </row>
    <row r="12463" spans="1:9" x14ac:dyDescent="0.35">
      <c r="A12463" s="1705">
        <v>76700</v>
      </c>
      <c r="B12463" s="1706">
        <v>0.79</v>
      </c>
      <c r="C12463" s="89" t="s">
        <v>689</v>
      </c>
      <c r="E12463" s="100" t="s">
        <v>5912</v>
      </c>
      <c r="F12463" s="100"/>
      <c r="I12463" s="100"/>
    </row>
    <row r="12464" spans="1:9" x14ac:dyDescent="0.35">
      <c r="A12464" s="1705">
        <v>76700</v>
      </c>
      <c r="B12464" s="1706">
        <v>0.79</v>
      </c>
      <c r="C12464" s="100" t="s">
        <v>689</v>
      </c>
      <c r="E12464" s="100" t="s">
        <v>5923</v>
      </c>
      <c r="F12464" s="100"/>
      <c r="I12464" s="100"/>
    </row>
    <row r="12465" spans="1:9" x14ac:dyDescent="0.35">
      <c r="A12465" s="1705">
        <v>76700</v>
      </c>
      <c r="B12465" s="1706">
        <v>0.79</v>
      </c>
      <c r="C12465" s="89" t="s">
        <v>6307</v>
      </c>
      <c r="E12465" s="100" t="s">
        <v>6110</v>
      </c>
    </row>
    <row r="12466" spans="1:9" x14ac:dyDescent="0.35">
      <c r="A12466" s="1705">
        <v>76700</v>
      </c>
      <c r="B12466" s="1706">
        <v>0.79</v>
      </c>
      <c r="C12466" s="89" t="s">
        <v>409</v>
      </c>
      <c r="E12466" s="1705" t="s">
        <v>6556</v>
      </c>
      <c r="F12466" s="100"/>
      <c r="I12466" s="100"/>
    </row>
    <row r="12467" spans="1:9" x14ac:dyDescent="0.35">
      <c r="A12467" s="1738">
        <v>76700</v>
      </c>
      <c r="B12467" s="1739">
        <v>0.79</v>
      </c>
      <c r="C12467" s="100" t="s">
        <v>7169</v>
      </c>
      <c r="E12467" s="1705" t="s">
        <v>6965</v>
      </c>
      <c r="F12467" s="100"/>
      <c r="I12467" s="100"/>
    </row>
    <row r="12468" spans="1:9" x14ac:dyDescent="0.35">
      <c r="A12468" s="1705">
        <v>76700</v>
      </c>
      <c r="B12468" s="1706">
        <v>0.79</v>
      </c>
      <c r="C12468" s="100" t="s">
        <v>689</v>
      </c>
      <c r="E12468" s="1705" t="s">
        <v>7428</v>
      </c>
    </row>
    <row r="12469" spans="1:9" x14ac:dyDescent="0.35">
      <c r="A12469" s="1705">
        <v>76700</v>
      </c>
      <c r="B12469" s="1706">
        <v>0.79</v>
      </c>
      <c r="C12469" s="100" t="s">
        <v>8659</v>
      </c>
      <c r="E12469" s="1705" t="s">
        <v>8655</v>
      </c>
    </row>
    <row r="12470" spans="1:9" x14ac:dyDescent="0.35">
      <c r="A12470" s="1705">
        <v>76700</v>
      </c>
      <c r="B12470" s="1706">
        <v>0.79</v>
      </c>
      <c r="C12470" s="89" t="s">
        <v>8928</v>
      </c>
      <c r="E12470" s="1705" t="s">
        <v>8689</v>
      </c>
    </row>
    <row r="12471" spans="1:9" x14ac:dyDescent="0.35">
      <c r="A12471" s="1738">
        <v>76700</v>
      </c>
      <c r="B12471" s="1739">
        <v>0.79</v>
      </c>
      <c r="C12471" s="100" t="s">
        <v>9878</v>
      </c>
      <c r="E12471" s="1705" t="s">
        <v>9583</v>
      </c>
      <c r="F12471" s="100"/>
      <c r="I12471" s="100"/>
    </row>
    <row r="12472" spans="1:9" x14ac:dyDescent="0.35">
      <c r="A12472" s="1705">
        <v>76700</v>
      </c>
      <c r="B12472" s="1706">
        <v>0.79</v>
      </c>
      <c r="C12472" s="100" t="s">
        <v>689</v>
      </c>
      <c r="E12472" s="1705" t="s">
        <v>9583</v>
      </c>
    </row>
    <row r="12473" spans="1:9" x14ac:dyDescent="0.35">
      <c r="A12473" s="1705">
        <v>76700</v>
      </c>
      <c r="B12473" s="1706">
        <v>0.79</v>
      </c>
      <c r="C12473" s="89" t="s">
        <v>10925</v>
      </c>
      <c r="E12473" s="1705" t="s">
        <v>10273</v>
      </c>
      <c r="F12473" s="100"/>
      <c r="I12473" s="100"/>
    </row>
    <row r="12474" spans="1:9" x14ac:dyDescent="0.35">
      <c r="A12474" s="1705">
        <v>76700</v>
      </c>
      <c r="B12474" s="1706">
        <v>0.79</v>
      </c>
      <c r="C12474" s="1705" t="s">
        <v>10926</v>
      </c>
      <c r="E12474" s="1705" t="s">
        <v>10273</v>
      </c>
      <c r="F12474" s="100"/>
      <c r="I12474" s="100"/>
    </row>
    <row r="12475" spans="1:9" x14ac:dyDescent="0.35">
      <c r="A12475" s="1705">
        <v>76700</v>
      </c>
      <c r="B12475" s="1706">
        <v>0.79</v>
      </c>
      <c r="C12475" s="89" t="s">
        <v>10927</v>
      </c>
      <c r="E12475" s="1705" t="s">
        <v>10273</v>
      </c>
      <c r="F12475" s="100"/>
      <c r="I12475" s="100"/>
    </row>
    <row r="12476" spans="1:9" x14ac:dyDescent="0.35">
      <c r="A12476" s="1705">
        <v>76700</v>
      </c>
      <c r="B12476" s="1706">
        <v>0.79</v>
      </c>
      <c r="C12476" s="89" t="s">
        <v>10928</v>
      </c>
      <c r="E12476" s="1705" t="s">
        <v>10273</v>
      </c>
    </row>
    <row r="12477" spans="1:9" x14ac:dyDescent="0.35">
      <c r="A12477" s="1705">
        <v>76700</v>
      </c>
      <c r="B12477" s="1706">
        <v>0.79</v>
      </c>
      <c r="C12477" s="100" t="s">
        <v>689</v>
      </c>
      <c r="E12477" s="100" t="s">
        <v>12088</v>
      </c>
    </row>
    <row r="12478" spans="1:9" x14ac:dyDescent="0.35">
      <c r="A12478" s="1705">
        <v>76700</v>
      </c>
      <c r="B12478" s="1706">
        <v>0.79</v>
      </c>
      <c r="C12478" s="100" t="s">
        <v>689</v>
      </c>
      <c r="E12478" s="100" t="s">
        <v>12088</v>
      </c>
    </row>
    <row r="12479" spans="1:9" x14ac:dyDescent="0.35">
      <c r="A12479" s="1705">
        <v>76700</v>
      </c>
      <c r="B12479" s="1706">
        <v>0.79</v>
      </c>
      <c r="C12479" s="89" t="s">
        <v>9878</v>
      </c>
      <c r="E12479" s="1705" t="s">
        <v>12542</v>
      </c>
      <c r="F12479" s="100"/>
      <c r="I12479" s="100"/>
    </row>
    <row r="12480" spans="1:9" x14ac:dyDescent="0.35">
      <c r="A12480" s="1705">
        <v>76700</v>
      </c>
      <c r="B12480" s="1706">
        <v>0.79</v>
      </c>
      <c r="C12480" s="100" t="s">
        <v>12877</v>
      </c>
      <c r="E12480" s="1705" t="s">
        <v>12542</v>
      </c>
    </row>
    <row r="12481" spans="1:9" x14ac:dyDescent="0.35">
      <c r="A12481" s="1705">
        <v>76700</v>
      </c>
      <c r="B12481" s="1706">
        <v>0.79</v>
      </c>
      <c r="C12481" s="100" t="s">
        <v>3973</v>
      </c>
      <c r="E12481" s="1705" t="s">
        <v>13383</v>
      </c>
    </row>
    <row r="12482" spans="1:9" x14ac:dyDescent="0.35">
      <c r="A12482" s="1705">
        <v>76700</v>
      </c>
      <c r="B12482" s="1706">
        <v>0.79</v>
      </c>
      <c r="C12482" s="89" t="s">
        <v>13755</v>
      </c>
      <c r="E12482" s="1705" t="s">
        <v>13580</v>
      </c>
    </row>
    <row r="12483" spans="1:9" x14ac:dyDescent="0.35">
      <c r="A12483" s="1705">
        <v>76705</v>
      </c>
      <c r="B12483" s="1706">
        <v>0.57999999999999996</v>
      </c>
      <c r="C12483" s="100" t="s">
        <v>2814</v>
      </c>
      <c r="E12483" s="1705" t="s">
        <v>19</v>
      </c>
    </row>
    <row r="12484" spans="1:9" x14ac:dyDescent="0.35">
      <c r="A12484" s="1705">
        <v>76705</v>
      </c>
      <c r="B12484" s="1706">
        <v>0.57999999999999996</v>
      </c>
      <c r="C12484" s="100" t="s">
        <v>127</v>
      </c>
      <c r="E12484" s="1705" t="s">
        <v>39</v>
      </c>
      <c r="F12484" s="100"/>
      <c r="I12484" s="100"/>
    </row>
    <row r="12485" spans="1:9" x14ac:dyDescent="0.35">
      <c r="A12485" s="1705">
        <v>76705</v>
      </c>
      <c r="B12485" s="1737">
        <v>0.57999999999999996</v>
      </c>
      <c r="C12485" s="100" t="s">
        <v>367</v>
      </c>
      <c r="E12485" s="1705" t="s">
        <v>182</v>
      </c>
      <c r="F12485" s="100"/>
      <c r="I12485" s="100"/>
    </row>
    <row r="12486" spans="1:9" x14ac:dyDescent="0.35">
      <c r="A12486" s="1705">
        <v>76705</v>
      </c>
      <c r="B12486" s="1737">
        <v>0.57999999999999996</v>
      </c>
      <c r="C12486" s="100" t="s">
        <v>667</v>
      </c>
      <c r="E12486" s="1705" t="s">
        <v>532</v>
      </c>
      <c r="F12486" s="100"/>
      <c r="I12486" s="100"/>
    </row>
    <row r="12487" spans="1:9" x14ac:dyDescent="0.35">
      <c r="A12487" s="1705">
        <v>76705</v>
      </c>
      <c r="B12487" s="1737">
        <v>0.57999999999999996</v>
      </c>
      <c r="C12487" s="100" t="s">
        <v>668</v>
      </c>
      <c r="E12487" s="1705" t="s">
        <v>532</v>
      </c>
      <c r="F12487" s="100"/>
      <c r="I12487" s="100"/>
    </row>
    <row r="12488" spans="1:9" x14ac:dyDescent="0.35">
      <c r="A12488" s="1705">
        <v>76705</v>
      </c>
      <c r="B12488" s="1737">
        <v>0.57999999999999996</v>
      </c>
      <c r="C12488" s="100" t="s">
        <v>669</v>
      </c>
      <c r="E12488" s="1705" t="s">
        <v>532</v>
      </c>
    </row>
    <row r="12489" spans="1:9" x14ac:dyDescent="0.35">
      <c r="A12489" s="1705">
        <v>76705</v>
      </c>
      <c r="B12489" s="1737">
        <v>0.57999999999999996</v>
      </c>
      <c r="C12489" s="100" t="s">
        <v>670</v>
      </c>
      <c r="E12489" s="1705" t="s">
        <v>532</v>
      </c>
    </row>
    <row r="12490" spans="1:9" x14ac:dyDescent="0.35">
      <c r="A12490" s="1705">
        <v>76705</v>
      </c>
      <c r="B12490" s="1737">
        <v>0.57999999999999996</v>
      </c>
      <c r="C12490" s="100" t="s">
        <v>671</v>
      </c>
      <c r="E12490" s="1705" t="s">
        <v>532</v>
      </c>
      <c r="F12490" s="100"/>
      <c r="I12490" s="100"/>
    </row>
    <row r="12491" spans="1:9" x14ac:dyDescent="0.35">
      <c r="A12491" s="1705">
        <v>76705</v>
      </c>
      <c r="B12491" s="1737">
        <v>0.57999999999999996</v>
      </c>
      <c r="C12491" s="100" t="s">
        <v>672</v>
      </c>
      <c r="E12491" s="1705" t="s">
        <v>532</v>
      </c>
    </row>
    <row r="12492" spans="1:9" x14ac:dyDescent="0.35">
      <c r="A12492" s="1705">
        <v>76705</v>
      </c>
      <c r="B12492" s="1706">
        <v>0.57999999999999996</v>
      </c>
      <c r="C12492" s="89" t="s">
        <v>14006</v>
      </c>
      <c r="E12492" s="100" t="s">
        <v>875</v>
      </c>
    </row>
    <row r="12493" spans="1:9" x14ac:dyDescent="0.35">
      <c r="A12493" s="1705">
        <v>76705</v>
      </c>
      <c r="B12493" s="1706">
        <v>0.57999999999999996</v>
      </c>
      <c r="C12493" s="100" t="s">
        <v>8575</v>
      </c>
      <c r="E12493" s="1705" t="s">
        <v>875</v>
      </c>
      <c r="F12493" s="100"/>
      <c r="I12493" s="100"/>
    </row>
    <row r="12494" spans="1:9" x14ac:dyDescent="0.35">
      <c r="A12494" s="1705">
        <v>76705</v>
      </c>
      <c r="B12494" s="1706">
        <v>0.57999999999999996</v>
      </c>
      <c r="C12494" s="100" t="s">
        <v>8576</v>
      </c>
      <c r="E12494" s="1705" t="s">
        <v>875</v>
      </c>
    </row>
    <row r="12495" spans="1:9" x14ac:dyDescent="0.35">
      <c r="A12495" s="1705">
        <v>76705</v>
      </c>
      <c r="B12495" s="1706">
        <v>0.57999999999999996</v>
      </c>
      <c r="C12495" s="100" t="s">
        <v>8577</v>
      </c>
      <c r="E12495" s="1705" t="s">
        <v>875</v>
      </c>
      <c r="F12495" s="100"/>
      <c r="I12495" s="100"/>
    </row>
    <row r="12496" spans="1:9" x14ac:dyDescent="0.35">
      <c r="A12496" s="1705">
        <v>76705</v>
      </c>
      <c r="B12496" s="1706">
        <v>0.57999999999999996</v>
      </c>
      <c r="C12496" s="100" t="s">
        <v>8578</v>
      </c>
      <c r="E12496" s="1705" t="s">
        <v>875</v>
      </c>
      <c r="F12496" s="100"/>
      <c r="I12496" s="100"/>
    </row>
    <row r="12497" spans="1:9" x14ac:dyDescent="0.35">
      <c r="A12497" s="1705">
        <v>76705</v>
      </c>
      <c r="B12497" s="1706">
        <v>0.57999999999999996</v>
      </c>
      <c r="C12497" s="100" t="s">
        <v>1040</v>
      </c>
      <c r="E12497" s="1705" t="s">
        <v>879</v>
      </c>
      <c r="F12497" s="100"/>
      <c r="I12497" s="100"/>
    </row>
    <row r="12498" spans="1:9" x14ac:dyDescent="0.35">
      <c r="A12498" s="1705">
        <v>76705</v>
      </c>
      <c r="B12498" s="1706">
        <v>0.57999999999999996</v>
      </c>
      <c r="C12498" s="100" t="s">
        <v>1041</v>
      </c>
      <c r="E12498" s="1705" t="s">
        <v>879</v>
      </c>
      <c r="F12498" s="100"/>
      <c r="I12498" s="100"/>
    </row>
    <row r="12499" spans="1:9" x14ac:dyDescent="0.35">
      <c r="A12499" s="1705">
        <v>76705</v>
      </c>
      <c r="B12499" s="1706">
        <v>0.57999999999999996</v>
      </c>
      <c r="C12499" s="100" t="s">
        <v>1042</v>
      </c>
      <c r="E12499" s="1705" t="s">
        <v>879</v>
      </c>
    </row>
    <row r="12500" spans="1:9" x14ac:dyDescent="0.35">
      <c r="A12500" s="1705">
        <v>76705</v>
      </c>
      <c r="B12500" s="1706">
        <v>0.57999999999999996</v>
      </c>
      <c r="C12500" s="100" t="s">
        <v>1043</v>
      </c>
      <c r="E12500" s="1705" t="s">
        <v>879</v>
      </c>
      <c r="F12500" s="100"/>
      <c r="I12500" s="100"/>
    </row>
    <row r="12501" spans="1:9" x14ac:dyDescent="0.35">
      <c r="A12501" s="1705">
        <v>76705</v>
      </c>
      <c r="B12501" s="1706">
        <v>0.57999999999999996</v>
      </c>
      <c r="C12501" s="100" t="s">
        <v>1373</v>
      </c>
      <c r="E12501" s="1705" t="s">
        <v>1280</v>
      </c>
      <c r="F12501" s="100"/>
      <c r="I12501" s="100"/>
    </row>
    <row r="12502" spans="1:9" x14ac:dyDescent="0.35">
      <c r="A12502" s="1705">
        <v>76705</v>
      </c>
      <c r="B12502" s="1706">
        <v>0.57999999999999996</v>
      </c>
      <c r="C12502" s="100" t="s">
        <v>1374</v>
      </c>
      <c r="E12502" s="1705" t="s">
        <v>1280</v>
      </c>
    </row>
    <row r="12503" spans="1:9" x14ac:dyDescent="0.35">
      <c r="A12503" s="1705">
        <v>76705</v>
      </c>
      <c r="B12503" s="1706">
        <v>0.57999999999999996</v>
      </c>
      <c r="C12503" s="100" t="s">
        <v>667</v>
      </c>
      <c r="E12503" s="1705" t="s">
        <v>2237</v>
      </c>
      <c r="F12503" s="100"/>
      <c r="I12503" s="100"/>
    </row>
    <row r="12504" spans="1:9" x14ac:dyDescent="0.35">
      <c r="A12504" s="1705">
        <v>76705</v>
      </c>
      <c r="B12504" s="1706">
        <v>0.57999999999999996</v>
      </c>
      <c r="C12504" s="100" t="s">
        <v>2360</v>
      </c>
      <c r="E12504" s="1705" t="s">
        <v>2237</v>
      </c>
    </row>
    <row r="12505" spans="1:9" x14ac:dyDescent="0.35">
      <c r="A12505" s="1705">
        <v>76705</v>
      </c>
      <c r="B12505" s="1706">
        <v>0.57999999999999996</v>
      </c>
      <c r="C12505" s="100" t="s">
        <v>1041</v>
      </c>
      <c r="E12505" s="1705" t="s">
        <v>2237</v>
      </c>
      <c r="F12505" s="100"/>
      <c r="I12505" s="100"/>
    </row>
    <row r="12506" spans="1:9" x14ac:dyDescent="0.35">
      <c r="A12506" s="1705">
        <v>76705</v>
      </c>
      <c r="B12506" s="1706">
        <v>0.57999999999999996</v>
      </c>
      <c r="C12506" s="100" t="s">
        <v>2361</v>
      </c>
      <c r="E12506" s="1705" t="s">
        <v>2237</v>
      </c>
      <c r="F12506" s="100"/>
      <c r="I12506" s="100"/>
    </row>
    <row r="12507" spans="1:9" x14ac:dyDescent="0.35">
      <c r="A12507" s="1705">
        <v>76705</v>
      </c>
      <c r="B12507" s="1706">
        <v>0.57999999999999996</v>
      </c>
      <c r="C12507" s="100" t="s">
        <v>3251</v>
      </c>
      <c r="E12507" s="1705" t="s">
        <v>2994</v>
      </c>
    </row>
    <row r="12508" spans="1:9" x14ac:dyDescent="0.35">
      <c r="A12508" s="1705">
        <v>76705</v>
      </c>
      <c r="B12508" s="1706">
        <v>0.57999999999999996</v>
      </c>
      <c r="C12508" s="100" t="s">
        <v>3252</v>
      </c>
      <c r="E12508" s="1705" t="s">
        <v>2994</v>
      </c>
    </row>
    <row r="12509" spans="1:9" x14ac:dyDescent="0.35">
      <c r="A12509" s="1705">
        <v>76705</v>
      </c>
      <c r="B12509" s="1706">
        <v>0.57999999999999996</v>
      </c>
      <c r="C12509" s="89" t="s">
        <v>4213</v>
      </c>
      <c r="E12509" s="100" t="s">
        <v>4174</v>
      </c>
      <c r="F12509" s="100"/>
      <c r="I12509" s="100"/>
    </row>
    <row r="12510" spans="1:9" x14ac:dyDescent="0.35">
      <c r="A12510" s="1705">
        <v>76705</v>
      </c>
      <c r="B12510" s="1706">
        <v>0.57999999999999996</v>
      </c>
      <c r="C12510" s="100" t="s">
        <v>4391</v>
      </c>
      <c r="E12510" s="1705" t="s">
        <v>4266</v>
      </c>
    </row>
    <row r="12511" spans="1:9" x14ac:dyDescent="0.35">
      <c r="A12511" s="1705">
        <v>76705</v>
      </c>
      <c r="B12511" s="1706">
        <v>0.57999999999999996</v>
      </c>
      <c r="C12511" s="89" t="s">
        <v>4392</v>
      </c>
      <c r="E12511" s="1705" t="s">
        <v>4266</v>
      </c>
    </row>
    <row r="12512" spans="1:9" x14ac:dyDescent="0.35">
      <c r="A12512" s="1705">
        <v>76705</v>
      </c>
      <c r="B12512" s="1706">
        <v>0.57999999999999996</v>
      </c>
      <c r="C12512" s="89" t="s">
        <v>4393</v>
      </c>
      <c r="E12512" s="1705" t="s">
        <v>4266</v>
      </c>
      <c r="F12512" s="100"/>
      <c r="I12512" s="100"/>
    </row>
    <row r="12513" spans="1:9" x14ac:dyDescent="0.35">
      <c r="A12513" s="1705">
        <v>76705</v>
      </c>
      <c r="B12513" s="1706">
        <v>0.57999999999999996</v>
      </c>
      <c r="C12513" s="100" t="s">
        <v>4792</v>
      </c>
      <c r="E12513" s="100" t="s">
        <v>4609</v>
      </c>
    </row>
    <row r="12514" spans="1:9" x14ac:dyDescent="0.35">
      <c r="A12514" s="1705">
        <v>76705</v>
      </c>
      <c r="B12514" s="1706">
        <v>0.57999999999999996</v>
      </c>
      <c r="C12514" s="100" t="s">
        <v>4793</v>
      </c>
      <c r="E12514" s="100" t="s">
        <v>4609</v>
      </c>
    </row>
    <row r="12515" spans="1:9" x14ac:dyDescent="0.35">
      <c r="A12515" s="1705">
        <v>76705</v>
      </c>
      <c r="B12515" s="1706">
        <v>0.57999999999999996</v>
      </c>
      <c r="C12515" s="100" t="s">
        <v>4794</v>
      </c>
      <c r="E12515" s="100" t="s">
        <v>4609</v>
      </c>
    </row>
    <row r="12516" spans="1:9" x14ac:dyDescent="0.35">
      <c r="A12516" s="1705">
        <v>76705</v>
      </c>
      <c r="B12516" s="1706">
        <v>0.57999999999999996</v>
      </c>
      <c r="C12516" s="100" t="s">
        <v>4795</v>
      </c>
      <c r="E12516" s="100" t="s">
        <v>4609</v>
      </c>
      <c r="F12516" s="100"/>
      <c r="I12516" s="100"/>
    </row>
    <row r="12517" spans="1:9" x14ac:dyDescent="0.35">
      <c r="A12517" s="1705">
        <v>76705</v>
      </c>
      <c r="B12517" s="1706">
        <v>0.57999999999999996</v>
      </c>
      <c r="C12517" s="100" t="s">
        <v>4796</v>
      </c>
      <c r="E12517" s="100" t="s">
        <v>4609</v>
      </c>
    </row>
    <row r="12518" spans="1:9" x14ac:dyDescent="0.35">
      <c r="A12518" s="1705">
        <v>76705</v>
      </c>
      <c r="B12518" s="1706">
        <v>0.57999999999999996</v>
      </c>
      <c r="C12518" s="100" t="s">
        <v>4797</v>
      </c>
      <c r="E12518" s="100" t="s">
        <v>4609</v>
      </c>
    </row>
    <row r="12519" spans="1:9" x14ac:dyDescent="0.35">
      <c r="A12519" s="1705">
        <v>76705</v>
      </c>
      <c r="B12519" s="1706">
        <v>0.57999999999999996</v>
      </c>
      <c r="C12519" s="100" t="s">
        <v>4798</v>
      </c>
      <c r="E12519" s="100" t="s">
        <v>4609</v>
      </c>
    </row>
    <row r="12520" spans="1:9" x14ac:dyDescent="0.35">
      <c r="A12520" s="1705">
        <v>76705</v>
      </c>
      <c r="B12520" s="1706">
        <v>0.57999999999999996</v>
      </c>
      <c r="C12520" s="89" t="s">
        <v>667</v>
      </c>
      <c r="E12520" s="100" t="s">
        <v>5155</v>
      </c>
      <c r="F12520" s="100"/>
      <c r="I12520" s="100"/>
    </row>
    <row r="12521" spans="1:9" x14ac:dyDescent="0.35">
      <c r="A12521" s="1705">
        <v>76705</v>
      </c>
      <c r="B12521" s="1706">
        <v>0.57999999999999996</v>
      </c>
      <c r="C12521" s="89" t="s">
        <v>5293</v>
      </c>
      <c r="E12521" s="100" t="s">
        <v>5155</v>
      </c>
      <c r="F12521" s="100"/>
      <c r="I12521" s="100"/>
    </row>
    <row r="12522" spans="1:9" x14ac:dyDescent="0.35">
      <c r="A12522" s="1705">
        <v>76705</v>
      </c>
      <c r="B12522" s="1706">
        <v>0.57999999999999996</v>
      </c>
      <c r="C12522" s="100" t="s">
        <v>5610</v>
      </c>
      <c r="E12522" s="100" t="s">
        <v>5452</v>
      </c>
    </row>
    <row r="12523" spans="1:9" x14ac:dyDescent="0.35">
      <c r="A12523" s="1705">
        <v>76705</v>
      </c>
      <c r="B12523" s="1706">
        <v>0.57999999999999996</v>
      </c>
      <c r="C12523" s="100" t="s">
        <v>2360</v>
      </c>
      <c r="E12523" s="100" t="s">
        <v>5452</v>
      </c>
    </row>
    <row r="12524" spans="1:9" x14ac:dyDescent="0.35">
      <c r="A12524" s="1705">
        <v>76705</v>
      </c>
      <c r="B12524" s="1706">
        <v>0.57999999999999996</v>
      </c>
      <c r="C12524" s="100" t="s">
        <v>5611</v>
      </c>
      <c r="E12524" s="100" t="s">
        <v>5452</v>
      </c>
    </row>
    <row r="12525" spans="1:9" x14ac:dyDescent="0.35">
      <c r="A12525" s="1705">
        <v>76705</v>
      </c>
      <c r="B12525" s="1706">
        <v>0.57999999999999996</v>
      </c>
      <c r="C12525" s="100" t="s">
        <v>667</v>
      </c>
      <c r="E12525" s="100" t="s">
        <v>5695</v>
      </c>
      <c r="F12525" s="100"/>
      <c r="I12525" s="100"/>
    </row>
    <row r="12526" spans="1:9" x14ac:dyDescent="0.35">
      <c r="A12526" s="1705">
        <v>76705</v>
      </c>
      <c r="B12526" s="1706">
        <v>0.57999999999999996</v>
      </c>
      <c r="C12526" s="100" t="s">
        <v>2360</v>
      </c>
      <c r="E12526" s="100" t="s">
        <v>5695</v>
      </c>
    </row>
    <row r="12527" spans="1:9" x14ac:dyDescent="0.35">
      <c r="A12527" s="1705">
        <v>76705</v>
      </c>
      <c r="B12527" s="1706">
        <v>0.57999999999999996</v>
      </c>
      <c r="C12527" s="100" t="s">
        <v>5809</v>
      </c>
      <c r="E12527" s="100" t="s">
        <v>5695</v>
      </c>
      <c r="F12527" s="100"/>
      <c r="I12527" s="100"/>
    </row>
    <row r="12528" spans="1:9" x14ac:dyDescent="0.35">
      <c r="A12528" s="1705">
        <v>76705</v>
      </c>
      <c r="B12528" s="1706">
        <v>0.57999999999999996</v>
      </c>
      <c r="C12528" s="100" t="s">
        <v>5810</v>
      </c>
      <c r="E12528" s="100" t="s">
        <v>5695</v>
      </c>
      <c r="F12528" s="100"/>
      <c r="I12528" s="100"/>
    </row>
    <row r="12529" spans="1:9" x14ac:dyDescent="0.35">
      <c r="A12529" s="1705">
        <v>76705</v>
      </c>
      <c r="B12529" s="1706">
        <v>0.57999999999999996</v>
      </c>
      <c r="C12529" s="100" t="s">
        <v>1041</v>
      </c>
      <c r="E12529" s="100" t="s">
        <v>5695</v>
      </c>
      <c r="F12529" s="100"/>
      <c r="I12529" s="100"/>
    </row>
    <row r="12530" spans="1:9" x14ac:dyDescent="0.35">
      <c r="A12530" s="1705">
        <v>76705</v>
      </c>
      <c r="B12530" s="1706">
        <v>0.57999999999999996</v>
      </c>
      <c r="C12530" s="100" t="s">
        <v>5811</v>
      </c>
      <c r="E12530" s="100" t="s">
        <v>5695</v>
      </c>
      <c r="F12530" s="100"/>
      <c r="I12530" s="100"/>
    </row>
    <row r="12531" spans="1:9" x14ac:dyDescent="0.35">
      <c r="A12531" s="1705">
        <v>76705</v>
      </c>
      <c r="B12531" s="1706">
        <v>0.57999999999999996</v>
      </c>
      <c r="C12531" s="89" t="s">
        <v>8189</v>
      </c>
      <c r="E12531" s="100" t="s">
        <v>5912</v>
      </c>
    </row>
    <row r="12532" spans="1:9" x14ac:dyDescent="0.35">
      <c r="A12532" s="1705">
        <v>76705</v>
      </c>
      <c r="B12532" s="1706">
        <v>0.57999999999999996</v>
      </c>
      <c r="C12532" s="89" t="s">
        <v>2360</v>
      </c>
      <c r="E12532" s="100" t="s">
        <v>5912</v>
      </c>
      <c r="F12532" s="100"/>
      <c r="I12532" s="100"/>
    </row>
    <row r="12533" spans="1:9" x14ac:dyDescent="0.35">
      <c r="A12533" s="1705">
        <v>76705</v>
      </c>
      <c r="B12533" s="1706">
        <v>0.57999999999999996</v>
      </c>
      <c r="C12533" s="100" t="s">
        <v>8190</v>
      </c>
      <c r="E12533" s="100" t="s">
        <v>5912</v>
      </c>
      <c r="F12533" s="100"/>
      <c r="I12533" s="100"/>
    </row>
    <row r="12534" spans="1:9" x14ac:dyDescent="0.35">
      <c r="A12534" s="1705">
        <v>76705</v>
      </c>
      <c r="B12534" s="1706">
        <v>0.57999999999999996</v>
      </c>
      <c r="C12534" s="100" t="s">
        <v>667</v>
      </c>
      <c r="E12534" s="100" t="s">
        <v>5923</v>
      </c>
      <c r="F12534" s="100"/>
      <c r="I12534" s="100"/>
    </row>
    <row r="12535" spans="1:9" x14ac:dyDescent="0.35">
      <c r="A12535" s="1705">
        <v>76705</v>
      </c>
      <c r="B12535" s="1706">
        <v>0.57999999999999996</v>
      </c>
      <c r="C12535" s="100" t="s">
        <v>6015</v>
      </c>
      <c r="E12535" s="100" t="s">
        <v>5923</v>
      </c>
      <c r="F12535" s="100"/>
      <c r="I12535" s="100"/>
    </row>
    <row r="12536" spans="1:9" ht="14.5" customHeight="1" x14ac:dyDescent="0.35">
      <c r="A12536" s="1705">
        <v>76705</v>
      </c>
      <c r="B12536" s="1706">
        <v>0.57999999999999996</v>
      </c>
      <c r="C12536" s="89" t="s">
        <v>6285</v>
      </c>
      <c r="E12536" s="100" t="s">
        <v>6110</v>
      </c>
      <c r="F12536" s="100"/>
      <c r="I12536" s="100"/>
    </row>
    <row r="12537" spans="1:9" x14ac:dyDescent="0.35">
      <c r="A12537" s="1705">
        <v>76705</v>
      </c>
      <c r="B12537" s="1706">
        <v>0.57999999999999996</v>
      </c>
      <c r="C12537" s="100" t="s">
        <v>6286</v>
      </c>
      <c r="E12537" s="100" t="s">
        <v>6110</v>
      </c>
      <c r="F12537" s="100"/>
      <c r="I12537" s="100"/>
    </row>
    <row r="12538" spans="1:9" ht="14.5" customHeight="1" x14ac:dyDescent="0.35">
      <c r="A12538" s="1705">
        <v>76705</v>
      </c>
      <c r="B12538" s="1706">
        <v>0.57999999999999996</v>
      </c>
      <c r="C12538" s="100" t="s">
        <v>5811</v>
      </c>
      <c r="E12538" s="100" t="s">
        <v>6110</v>
      </c>
      <c r="F12538" s="100"/>
      <c r="I12538" s="100"/>
    </row>
    <row r="12539" spans="1:9" x14ac:dyDescent="0.35">
      <c r="A12539" s="1705">
        <v>76705</v>
      </c>
      <c r="B12539" s="1706">
        <v>0.57999999999999996</v>
      </c>
      <c r="C12539" s="89" t="s">
        <v>7133</v>
      </c>
      <c r="E12539" s="1705" t="s">
        <v>6965</v>
      </c>
    </row>
    <row r="12540" spans="1:9" x14ac:dyDescent="0.35">
      <c r="A12540" s="1705">
        <v>76705</v>
      </c>
      <c r="B12540" s="1706">
        <v>0.57999999999999996</v>
      </c>
      <c r="C12540" s="89" t="s">
        <v>7134</v>
      </c>
      <c r="E12540" s="1705" t="s">
        <v>6965</v>
      </c>
    </row>
    <row r="12541" spans="1:9" x14ac:dyDescent="0.35">
      <c r="A12541" s="1705">
        <v>76705</v>
      </c>
      <c r="B12541" s="1706">
        <v>0.57999999999999996</v>
      </c>
      <c r="C12541" s="1705" t="s">
        <v>7135</v>
      </c>
      <c r="E12541" s="1705" t="s">
        <v>6965</v>
      </c>
      <c r="F12541" s="100"/>
      <c r="I12541" s="100"/>
    </row>
    <row r="12542" spans="1:9" x14ac:dyDescent="0.35">
      <c r="A12542" s="1705">
        <v>76705</v>
      </c>
      <c r="B12542" s="1706">
        <v>0.57999999999999996</v>
      </c>
      <c r="C12542" s="89" t="s">
        <v>7136</v>
      </c>
      <c r="E12542" s="1705" t="s">
        <v>6965</v>
      </c>
      <c r="F12542" s="100"/>
      <c r="I12542" s="100"/>
    </row>
    <row r="12543" spans="1:9" x14ac:dyDescent="0.35">
      <c r="A12543" s="1705">
        <v>76705</v>
      </c>
      <c r="B12543" s="1706">
        <v>0.57999999999999996</v>
      </c>
      <c r="C12543" s="100" t="s">
        <v>667</v>
      </c>
      <c r="E12543" s="1705" t="s">
        <v>7428</v>
      </c>
      <c r="F12543" s="100"/>
      <c r="I12543" s="100"/>
    </row>
    <row r="12544" spans="1:9" x14ac:dyDescent="0.35">
      <c r="A12544" s="1705">
        <v>76705</v>
      </c>
      <c r="B12544" s="1706">
        <v>0.57999999999999996</v>
      </c>
      <c r="C12544" s="100" t="s">
        <v>667</v>
      </c>
      <c r="E12544" s="1705" t="s">
        <v>7428</v>
      </c>
      <c r="F12544" s="100"/>
      <c r="I12544" s="100"/>
    </row>
    <row r="12545" spans="1:9" x14ac:dyDescent="0.35">
      <c r="A12545" s="1705">
        <v>76705</v>
      </c>
      <c r="B12545" s="1706">
        <v>0.57999999999999996</v>
      </c>
      <c r="C12545" s="100" t="s">
        <v>1041</v>
      </c>
      <c r="E12545" s="1705" t="s">
        <v>7428</v>
      </c>
      <c r="F12545" s="100"/>
      <c r="I12545" s="100"/>
    </row>
    <row r="12546" spans="1:9" x14ac:dyDescent="0.35">
      <c r="A12546" s="1705">
        <v>76705</v>
      </c>
      <c r="B12546" s="1706">
        <v>0.57999999999999996</v>
      </c>
      <c r="C12546" s="100" t="s">
        <v>8654</v>
      </c>
      <c r="E12546" s="1705" t="s">
        <v>8655</v>
      </c>
    </row>
    <row r="12547" spans="1:9" x14ac:dyDescent="0.35">
      <c r="A12547" s="1705">
        <v>76705</v>
      </c>
      <c r="B12547" s="1706">
        <v>0.57999999999999996</v>
      </c>
      <c r="C12547" s="100" t="s">
        <v>8656</v>
      </c>
      <c r="E12547" s="1705" t="s">
        <v>8655</v>
      </c>
    </row>
    <row r="12548" spans="1:9" x14ac:dyDescent="0.35">
      <c r="A12548" s="1705">
        <v>76705</v>
      </c>
      <c r="B12548" s="1706">
        <v>0.57999999999999996</v>
      </c>
      <c r="C12548" s="89" t="s">
        <v>1040</v>
      </c>
      <c r="E12548" s="1705" t="s">
        <v>8689</v>
      </c>
      <c r="F12548" s="100"/>
      <c r="I12548" s="100"/>
    </row>
    <row r="12549" spans="1:9" x14ac:dyDescent="0.35">
      <c r="A12549" s="1705">
        <v>76705</v>
      </c>
      <c r="B12549" s="1706">
        <v>0.57999999999999996</v>
      </c>
      <c r="C12549" s="89" t="s">
        <v>1041</v>
      </c>
      <c r="E12549" s="1705" t="s">
        <v>8689</v>
      </c>
      <c r="F12549" s="100"/>
      <c r="I12549" s="100"/>
    </row>
    <row r="12550" spans="1:9" x14ac:dyDescent="0.35">
      <c r="A12550" s="1705">
        <v>76705</v>
      </c>
      <c r="B12550" s="1706">
        <v>0.57999999999999996</v>
      </c>
      <c r="C12550" s="100" t="s">
        <v>5611</v>
      </c>
      <c r="E12550" s="1705" t="s">
        <v>8689</v>
      </c>
    </row>
    <row r="12551" spans="1:9" x14ac:dyDescent="0.35">
      <c r="A12551" s="1705">
        <v>76705</v>
      </c>
      <c r="B12551" s="1706">
        <v>0.57999999999999996</v>
      </c>
      <c r="C12551" s="89" t="s">
        <v>9826</v>
      </c>
      <c r="E12551" s="1705" t="s">
        <v>9583</v>
      </c>
    </row>
    <row r="12552" spans="1:9" x14ac:dyDescent="0.35">
      <c r="A12552" s="1705">
        <v>76705</v>
      </c>
      <c r="B12552" s="1706">
        <v>0.57999999999999996</v>
      </c>
      <c r="C12552" s="100" t="s">
        <v>667</v>
      </c>
      <c r="E12552" s="1705" t="s">
        <v>9583</v>
      </c>
      <c r="F12552" s="100"/>
      <c r="I12552" s="100"/>
    </row>
    <row r="12553" spans="1:9" x14ac:dyDescent="0.35">
      <c r="A12553" s="1705">
        <v>76705</v>
      </c>
      <c r="B12553" s="1706">
        <v>0.57999999999999996</v>
      </c>
      <c r="C12553" s="100" t="s">
        <v>4391</v>
      </c>
      <c r="E12553" s="1705" t="s">
        <v>9583</v>
      </c>
    </row>
    <row r="12554" spans="1:9" x14ac:dyDescent="0.35">
      <c r="A12554" s="1705">
        <v>76705</v>
      </c>
      <c r="B12554" s="1706">
        <v>0.57999999999999996</v>
      </c>
      <c r="C12554" s="100" t="s">
        <v>2360</v>
      </c>
      <c r="E12554" s="1705" t="s">
        <v>9583</v>
      </c>
      <c r="F12554" s="100"/>
      <c r="I12554" s="100"/>
    </row>
    <row r="12555" spans="1:9" x14ac:dyDescent="0.35">
      <c r="A12555" s="1705">
        <v>76705</v>
      </c>
      <c r="B12555" s="1706">
        <v>0.57999999999999996</v>
      </c>
      <c r="C12555" s="100" t="s">
        <v>2360</v>
      </c>
      <c r="E12555" s="1705" t="s">
        <v>9583</v>
      </c>
      <c r="F12555" s="100"/>
      <c r="I12555" s="100"/>
    </row>
    <row r="12556" spans="1:9" x14ac:dyDescent="0.35">
      <c r="A12556" s="1705">
        <v>76705</v>
      </c>
      <c r="B12556" s="1706">
        <v>0.57999999999999996</v>
      </c>
      <c r="C12556" s="100" t="s">
        <v>1041</v>
      </c>
      <c r="E12556" s="1705" t="s">
        <v>9583</v>
      </c>
      <c r="F12556" s="100"/>
      <c r="I12556" s="100"/>
    </row>
    <row r="12557" spans="1:9" x14ac:dyDescent="0.35">
      <c r="A12557" s="1705">
        <v>76705</v>
      </c>
      <c r="B12557" s="1706">
        <v>0.57999999999999996</v>
      </c>
      <c r="C12557" s="100" t="s">
        <v>9827</v>
      </c>
      <c r="E12557" s="1705" t="s">
        <v>9583</v>
      </c>
    </row>
    <row r="12558" spans="1:9" x14ac:dyDescent="0.35">
      <c r="A12558" s="1705">
        <v>76705</v>
      </c>
      <c r="B12558" s="1706">
        <v>0.57999999999999996</v>
      </c>
      <c r="C12558" s="100" t="s">
        <v>5611</v>
      </c>
      <c r="E12558" s="1705" t="s">
        <v>9583</v>
      </c>
      <c r="F12558" s="100"/>
      <c r="I12558" s="100"/>
    </row>
    <row r="12559" spans="1:9" x14ac:dyDescent="0.35">
      <c r="A12559" s="1705">
        <v>76705</v>
      </c>
      <c r="B12559" s="1706">
        <v>0.57999999999999996</v>
      </c>
      <c r="C12559" s="100" t="s">
        <v>5611</v>
      </c>
      <c r="E12559" s="1705" t="s">
        <v>9583</v>
      </c>
    </row>
    <row r="12560" spans="1:9" x14ac:dyDescent="0.35">
      <c r="A12560" s="1705">
        <v>76705</v>
      </c>
      <c r="B12560" s="1706">
        <v>0.57999999999999996</v>
      </c>
      <c r="C12560" s="100" t="s">
        <v>9828</v>
      </c>
      <c r="E12560" s="1705" t="s">
        <v>9583</v>
      </c>
      <c r="F12560" s="100"/>
      <c r="I12560" s="100"/>
    </row>
    <row r="12561" spans="1:9" x14ac:dyDescent="0.35">
      <c r="A12561" s="1705">
        <v>76705</v>
      </c>
      <c r="B12561" s="1706">
        <v>0.57999999999999996</v>
      </c>
      <c r="C12561" s="100" t="s">
        <v>1043</v>
      </c>
      <c r="E12561" s="1705" t="s">
        <v>9583</v>
      </c>
      <c r="F12561" s="100"/>
      <c r="I12561" s="100"/>
    </row>
    <row r="12562" spans="1:9" x14ac:dyDescent="0.35">
      <c r="A12562" s="1705">
        <v>76705</v>
      </c>
      <c r="B12562" s="1706">
        <v>0.57999999999999996</v>
      </c>
      <c r="C12562" s="89" t="s">
        <v>10890</v>
      </c>
      <c r="E12562" s="1705" t="s">
        <v>10273</v>
      </c>
    </row>
    <row r="12563" spans="1:9" x14ac:dyDescent="0.35">
      <c r="A12563" s="1705">
        <v>76705</v>
      </c>
      <c r="B12563" s="1706">
        <v>0.57999999999999996</v>
      </c>
      <c r="C12563" s="1705" t="s">
        <v>10891</v>
      </c>
      <c r="E12563" s="1705" t="s">
        <v>10273</v>
      </c>
    </row>
    <row r="12564" spans="1:9" x14ac:dyDescent="0.35">
      <c r="A12564" s="1705">
        <v>76705</v>
      </c>
      <c r="B12564" s="1706">
        <v>0.57999999999999996</v>
      </c>
      <c r="C12564" s="89" t="s">
        <v>10892</v>
      </c>
      <c r="E12564" s="1705" t="s">
        <v>10273</v>
      </c>
      <c r="F12564" s="100"/>
      <c r="I12564" s="100"/>
    </row>
    <row r="12565" spans="1:9" x14ac:dyDescent="0.35">
      <c r="A12565" s="1705">
        <v>76705</v>
      </c>
      <c r="B12565" s="1706">
        <v>0.57999999999999996</v>
      </c>
      <c r="C12565" s="89" t="s">
        <v>3922</v>
      </c>
      <c r="E12565" s="1705" t="s">
        <v>10273</v>
      </c>
      <c r="F12565" s="100"/>
      <c r="I12565" s="100"/>
    </row>
    <row r="12566" spans="1:9" x14ac:dyDescent="0.35">
      <c r="A12566" s="1705">
        <v>76705</v>
      </c>
      <c r="B12566" s="1706">
        <v>0.57999999999999996</v>
      </c>
      <c r="C12566" s="89" t="s">
        <v>10893</v>
      </c>
      <c r="E12566" s="1705" t="s">
        <v>10273</v>
      </c>
    </row>
    <row r="12567" spans="1:9" x14ac:dyDescent="0.35">
      <c r="A12567" s="1705">
        <v>76705</v>
      </c>
      <c r="B12567" s="1706">
        <v>0.57999999999999996</v>
      </c>
      <c r="C12567" s="100" t="s">
        <v>10894</v>
      </c>
      <c r="E12567" s="1705" t="s">
        <v>10273</v>
      </c>
    </row>
    <row r="12568" spans="1:9" x14ac:dyDescent="0.35">
      <c r="A12568" s="1705">
        <v>76705</v>
      </c>
      <c r="B12568" s="1706">
        <v>0.57999999999999996</v>
      </c>
      <c r="C12568" s="100" t="s">
        <v>667</v>
      </c>
      <c r="E12568" s="100" t="s">
        <v>12088</v>
      </c>
      <c r="F12568" s="100"/>
      <c r="I12568" s="100"/>
    </row>
    <row r="12569" spans="1:9" x14ac:dyDescent="0.35">
      <c r="A12569" s="1705">
        <v>76705</v>
      </c>
      <c r="B12569" s="1706">
        <v>0.57999999999999996</v>
      </c>
      <c r="C12569" s="100" t="s">
        <v>12181</v>
      </c>
      <c r="E12569" s="100" t="s">
        <v>12088</v>
      </c>
    </row>
    <row r="12570" spans="1:9" x14ac:dyDescent="0.35">
      <c r="A12570" s="1705">
        <v>76705</v>
      </c>
      <c r="B12570" s="1706">
        <v>0.57999999999999996</v>
      </c>
      <c r="C12570" s="100" t="s">
        <v>12182</v>
      </c>
      <c r="E12570" s="100" t="s">
        <v>12088</v>
      </c>
    </row>
    <row r="12571" spans="1:9" x14ac:dyDescent="0.35">
      <c r="A12571" s="1705">
        <v>76705</v>
      </c>
      <c r="B12571" s="1706">
        <v>0.57999999999999996</v>
      </c>
      <c r="C12571" s="100" t="s">
        <v>2360</v>
      </c>
      <c r="E12571" s="100" t="s">
        <v>12088</v>
      </c>
      <c r="F12571" s="100"/>
      <c r="I12571" s="100"/>
    </row>
    <row r="12572" spans="1:9" x14ac:dyDescent="0.35">
      <c r="A12572" s="1705">
        <v>76705</v>
      </c>
      <c r="B12572" s="1706">
        <v>0.57999999999999996</v>
      </c>
      <c r="C12572" s="100" t="s">
        <v>1041</v>
      </c>
      <c r="E12572" s="100" t="s">
        <v>12088</v>
      </c>
    </row>
    <row r="12573" spans="1:9" x14ac:dyDescent="0.35">
      <c r="A12573" s="1705">
        <v>76705</v>
      </c>
      <c r="B12573" s="1706">
        <v>0.57999999999999996</v>
      </c>
      <c r="C12573" s="100" t="s">
        <v>12183</v>
      </c>
      <c r="E12573" s="100" t="s">
        <v>12088</v>
      </c>
    </row>
    <row r="12574" spans="1:9" x14ac:dyDescent="0.35">
      <c r="A12574" s="1705">
        <v>76705</v>
      </c>
      <c r="B12574" s="1706">
        <v>0.57999999999999996</v>
      </c>
      <c r="C12574" s="100" t="s">
        <v>5611</v>
      </c>
      <c r="E12574" s="100" t="s">
        <v>12088</v>
      </c>
    </row>
    <row r="12575" spans="1:9" x14ac:dyDescent="0.35">
      <c r="A12575" s="1705">
        <v>76705</v>
      </c>
      <c r="B12575" s="1706">
        <v>0.57999999999999996</v>
      </c>
      <c r="C12575" s="100" t="s">
        <v>12184</v>
      </c>
      <c r="E12575" s="100" t="s">
        <v>12088</v>
      </c>
    </row>
    <row r="12576" spans="1:9" x14ac:dyDescent="0.35">
      <c r="A12576" s="1705">
        <v>76705</v>
      </c>
      <c r="B12576" s="1706">
        <v>0.57999999999999996</v>
      </c>
      <c r="C12576" s="100" t="s">
        <v>1043</v>
      </c>
      <c r="E12576" s="100" t="s">
        <v>12088</v>
      </c>
      <c r="F12576" s="100"/>
      <c r="I12576" s="100"/>
    </row>
    <row r="12577" spans="1:9" x14ac:dyDescent="0.35">
      <c r="A12577" s="1705">
        <v>76705</v>
      </c>
      <c r="B12577" s="1706">
        <v>0.57999999999999996</v>
      </c>
      <c r="C12577" s="100" t="s">
        <v>12848</v>
      </c>
      <c r="E12577" s="1705" t="s">
        <v>12542</v>
      </c>
      <c r="F12577" s="100"/>
      <c r="I12577" s="100"/>
    </row>
    <row r="12578" spans="1:9" ht="14.5" customHeight="1" x14ac:dyDescent="0.35">
      <c r="A12578" s="1705">
        <v>76705</v>
      </c>
      <c r="B12578" s="1706">
        <v>0.57999999999999996</v>
      </c>
      <c r="C12578" s="100" t="s">
        <v>12849</v>
      </c>
      <c r="E12578" s="1705" t="s">
        <v>12542</v>
      </c>
      <c r="F12578" s="100"/>
      <c r="I12578" s="100"/>
    </row>
    <row r="12579" spans="1:9" x14ac:dyDescent="0.35">
      <c r="A12579" s="1705">
        <v>76705</v>
      </c>
      <c r="B12579" s="1706">
        <v>0.57999999999999996</v>
      </c>
      <c r="C12579" s="100" t="s">
        <v>667</v>
      </c>
      <c r="E12579" s="1705" t="s">
        <v>13383</v>
      </c>
    </row>
    <row r="12580" spans="1:9" ht="14.5" customHeight="1" x14ac:dyDescent="0.35">
      <c r="A12580" s="1705">
        <v>76705</v>
      </c>
      <c r="B12580" s="1706">
        <v>0.57999999999999996</v>
      </c>
      <c r="C12580" s="100" t="s">
        <v>13729</v>
      </c>
      <c r="E12580" s="1705" t="s">
        <v>13580</v>
      </c>
    </row>
    <row r="12581" spans="1:9" x14ac:dyDescent="0.35">
      <c r="A12581" s="1705">
        <v>76705</v>
      </c>
      <c r="B12581" s="1706">
        <v>0.57999999999999996</v>
      </c>
      <c r="C12581" s="1705" t="s">
        <v>13730</v>
      </c>
      <c r="E12581" s="1705" t="s">
        <v>13580</v>
      </c>
    </row>
    <row r="12582" spans="1:9" x14ac:dyDescent="0.35">
      <c r="A12582" s="1705">
        <v>76705</v>
      </c>
      <c r="B12582" s="1706">
        <v>0.57999999999999996</v>
      </c>
      <c r="C12582" s="100" t="s">
        <v>13731</v>
      </c>
      <c r="E12582" s="1705" t="s">
        <v>13580</v>
      </c>
      <c r="F12582" s="100"/>
      <c r="I12582" s="100"/>
    </row>
    <row r="12583" spans="1:9" x14ac:dyDescent="0.35">
      <c r="A12583" s="1705">
        <v>76705</v>
      </c>
      <c r="B12583" s="1706">
        <v>0.57999999999999996</v>
      </c>
      <c r="C12583" s="100" t="s">
        <v>13732</v>
      </c>
      <c r="E12583" s="1705" t="s">
        <v>13580</v>
      </c>
    </row>
    <row r="12584" spans="1:9" x14ac:dyDescent="0.35">
      <c r="A12584" s="1705">
        <v>76705</v>
      </c>
      <c r="B12584" s="1706">
        <v>0.57999999999999996</v>
      </c>
      <c r="C12584" s="100" t="s">
        <v>13733</v>
      </c>
      <c r="E12584" s="1705" t="s">
        <v>13580</v>
      </c>
      <c r="F12584" s="100"/>
      <c r="I12584" s="100"/>
    </row>
    <row r="12585" spans="1:9" x14ac:dyDescent="0.35">
      <c r="A12585" s="1705">
        <v>76706</v>
      </c>
      <c r="B12585" s="1706">
        <v>0.54</v>
      </c>
      <c r="C12585" s="100" t="s">
        <v>361</v>
      </c>
      <c r="E12585" s="1705" t="s">
        <v>182</v>
      </c>
    </row>
    <row r="12586" spans="1:9" x14ac:dyDescent="0.35">
      <c r="A12586" s="1705">
        <v>76706</v>
      </c>
      <c r="B12586" s="1737">
        <v>0.54</v>
      </c>
      <c r="C12586" s="100" t="s">
        <v>664</v>
      </c>
      <c r="E12586" s="1705" t="s">
        <v>532</v>
      </c>
    </row>
    <row r="12587" spans="1:9" x14ac:dyDescent="0.35">
      <c r="A12587" s="1705">
        <v>76706</v>
      </c>
      <c r="B12587" s="1706">
        <v>0.54</v>
      </c>
      <c r="C12587" s="89" t="s">
        <v>14001</v>
      </c>
      <c r="E12587" s="100" t="s">
        <v>875</v>
      </c>
      <c r="F12587" s="100"/>
      <c r="I12587" s="100"/>
    </row>
    <row r="12588" spans="1:9" x14ac:dyDescent="0.35">
      <c r="A12588" s="1705">
        <v>76706</v>
      </c>
      <c r="B12588" s="1706">
        <v>0.54</v>
      </c>
      <c r="C12588" s="100" t="s">
        <v>8570</v>
      </c>
      <c r="E12588" s="1705" t="s">
        <v>875</v>
      </c>
    </row>
    <row r="12589" spans="1:9" x14ac:dyDescent="0.35">
      <c r="A12589" s="1705">
        <v>76706</v>
      </c>
      <c r="B12589" s="1706">
        <v>0.54</v>
      </c>
      <c r="C12589" s="100" t="s">
        <v>1033</v>
      </c>
      <c r="E12589" s="1705" t="s">
        <v>879</v>
      </c>
    </row>
    <row r="12590" spans="1:9" x14ac:dyDescent="0.35">
      <c r="A12590" s="1705">
        <v>76706</v>
      </c>
      <c r="B12590" s="1706">
        <v>0.54</v>
      </c>
      <c r="C12590" s="100" t="s">
        <v>1034</v>
      </c>
      <c r="E12590" s="1705" t="s">
        <v>879</v>
      </c>
    </row>
    <row r="12591" spans="1:9" x14ac:dyDescent="0.35">
      <c r="A12591" s="1705">
        <v>76706</v>
      </c>
      <c r="B12591" s="1706">
        <v>0.54</v>
      </c>
      <c r="C12591" s="100" t="s">
        <v>1366</v>
      </c>
      <c r="E12591" s="1705" t="s">
        <v>1280</v>
      </c>
    </row>
    <row r="12592" spans="1:9" x14ac:dyDescent="0.35">
      <c r="A12592" s="1705">
        <v>76706</v>
      </c>
      <c r="B12592" s="1706">
        <v>0.54</v>
      </c>
      <c r="C12592" s="100" t="s">
        <v>2355</v>
      </c>
      <c r="E12592" s="1705" t="s">
        <v>2237</v>
      </c>
    </row>
    <row r="12593" spans="1:24" x14ac:dyDescent="0.35">
      <c r="A12593" s="1705">
        <v>76706</v>
      </c>
      <c r="B12593" s="1706">
        <v>0.54</v>
      </c>
      <c r="C12593" s="100" t="s">
        <v>3237</v>
      </c>
      <c r="E12593" s="1705" t="s">
        <v>2994</v>
      </c>
    </row>
    <row r="12594" spans="1:24" x14ac:dyDescent="0.35">
      <c r="A12594" s="1705">
        <v>76706</v>
      </c>
      <c r="B12594" s="1706">
        <v>0.54</v>
      </c>
      <c r="C12594" s="89" t="s">
        <v>4389</v>
      </c>
      <c r="E12594" s="1705" t="s">
        <v>4266</v>
      </c>
      <c r="F12594" s="100"/>
      <c r="I12594" s="100"/>
    </row>
    <row r="12595" spans="1:24" x14ac:dyDescent="0.35">
      <c r="A12595" s="1705">
        <v>76706</v>
      </c>
      <c r="B12595" s="1706">
        <v>0.54</v>
      </c>
      <c r="C12595" s="100" t="s">
        <v>4784</v>
      </c>
      <c r="E12595" s="100" t="s">
        <v>4609</v>
      </c>
    </row>
    <row r="12596" spans="1:24" x14ac:dyDescent="0.35">
      <c r="A12596" s="1705">
        <v>76706</v>
      </c>
      <c r="B12596" s="1706">
        <v>0.54</v>
      </c>
      <c r="C12596" s="89" t="s">
        <v>5290</v>
      </c>
      <c r="E12596" s="100" t="s">
        <v>5155</v>
      </c>
    </row>
    <row r="12597" spans="1:24" x14ac:dyDescent="0.35">
      <c r="A12597" s="1705">
        <v>76706</v>
      </c>
      <c r="B12597" s="1706">
        <v>0.54</v>
      </c>
      <c r="C12597" s="100" t="s">
        <v>5805</v>
      </c>
      <c r="E12597" s="100" t="s">
        <v>5695</v>
      </c>
    </row>
    <row r="12598" spans="1:24" x14ac:dyDescent="0.35">
      <c r="A12598" s="1705">
        <v>76706</v>
      </c>
      <c r="B12598" s="1706">
        <v>0.54</v>
      </c>
      <c r="C12598" s="100" t="s">
        <v>6013</v>
      </c>
      <c r="E12598" s="100" t="s">
        <v>5923</v>
      </c>
    </row>
    <row r="12599" spans="1:24" x14ac:dyDescent="0.35">
      <c r="A12599" s="1705">
        <v>76706</v>
      </c>
      <c r="B12599" s="1706">
        <v>0.54</v>
      </c>
      <c r="C12599" s="89" t="s">
        <v>6279</v>
      </c>
      <c r="E12599" s="100" t="s">
        <v>6110</v>
      </c>
    </row>
    <row r="12600" spans="1:24" x14ac:dyDescent="0.35">
      <c r="A12600" s="1705">
        <v>76706</v>
      </c>
      <c r="B12600" s="1706">
        <v>0.54</v>
      </c>
      <c r="C12600" s="100" t="s">
        <v>7584</v>
      </c>
      <c r="E12600" s="1705" t="s">
        <v>7428</v>
      </c>
    </row>
    <row r="12601" spans="1:24" s="1705" customFormat="1" x14ac:dyDescent="0.35">
      <c r="A12601" s="1705">
        <v>76706</v>
      </c>
      <c r="B12601" s="1706">
        <v>0.54</v>
      </c>
      <c r="C12601" s="100" t="s">
        <v>9340</v>
      </c>
      <c r="D12601" s="100"/>
      <c r="E12601" s="1738" t="s">
        <v>9126</v>
      </c>
      <c r="G12601" s="100"/>
      <c r="H12601" s="100"/>
      <c r="I12601" s="1743"/>
      <c r="J12601" s="100"/>
      <c r="K12601" s="100"/>
      <c r="L12601" s="100"/>
      <c r="M12601" s="100"/>
      <c r="N12601" s="100"/>
      <c r="O12601" s="100"/>
      <c r="P12601" s="100"/>
      <c r="Q12601" s="100"/>
      <c r="R12601" s="100"/>
      <c r="S12601" s="100"/>
      <c r="T12601" s="100"/>
      <c r="U12601" s="100"/>
      <c r="V12601" s="100"/>
      <c r="W12601" s="100"/>
      <c r="X12601" s="100"/>
    </row>
    <row r="12602" spans="1:24" x14ac:dyDescent="0.35">
      <c r="A12602" s="1705">
        <v>76706</v>
      </c>
      <c r="B12602" s="1706">
        <v>0.54</v>
      </c>
      <c r="C12602" s="100" t="s">
        <v>9341</v>
      </c>
      <c r="E12602" s="1738" t="s">
        <v>9126</v>
      </c>
    </row>
    <row r="12603" spans="1:24" x14ac:dyDescent="0.35">
      <c r="A12603" s="1705">
        <v>76706</v>
      </c>
      <c r="B12603" s="1706">
        <v>0.54</v>
      </c>
      <c r="C12603" s="89" t="s">
        <v>9814</v>
      </c>
      <c r="E12603" s="1705" t="s">
        <v>9583</v>
      </c>
    </row>
    <row r="12604" spans="1:24" x14ac:dyDescent="0.35">
      <c r="A12604" s="1705">
        <v>76706</v>
      </c>
      <c r="B12604" s="1706">
        <v>0.54</v>
      </c>
      <c r="C12604" s="100" t="s">
        <v>9815</v>
      </c>
      <c r="E12604" s="1705" t="s">
        <v>9583</v>
      </c>
    </row>
    <row r="12605" spans="1:24" x14ac:dyDescent="0.35">
      <c r="A12605" s="1705">
        <v>76706</v>
      </c>
      <c r="B12605" s="1706">
        <v>0.54</v>
      </c>
      <c r="C12605" s="89" t="s">
        <v>12843</v>
      </c>
      <c r="E12605" s="1705" t="s">
        <v>12542</v>
      </c>
    </row>
    <row r="12606" spans="1:24" x14ac:dyDescent="0.35">
      <c r="A12606" s="1705">
        <v>76706</v>
      </c>
      <c r="B12606" s="1706">
        <v>0.54</v>
      </c>
      <c r="C12606" s="1705" t="s">
        <v>13721</v>
      </c>
      <c r="E12606" s="1705" t="s">
        <v>13580</v>
      </c>
    </row>
    <row r="12607" spans="1:24" x14ac:dyDescent="0.35">
      <c r="A12607" s="1705">
        <v>76770</v>
      </c>
      <c r="B12607" s="1706">
        <v>0.72</v>
      </c>
      <c r="C12607" s="100" t="s">
        <v>2836</v>
      </c>
      <c r="E12607" s="1705" t="s">
        <v>19</v>
      </c>
    </row>
    <row r="12608" spans="1:24" x14ac:dyDescent="0.35">
      <c r="A12608" s="1705">
        <v>76770</v>
      </c>
      <c r="B12608" s="1706">
        <v>0.72</v>
      </c>
      <c r="C12608" s="100" t="s">
        <v>2837</v>
      </c>
      <c r="E12608" s="1705" t="s">
        <v>19</v>
      </c>
    </row>
    <row r="12609" spans="1:9" x14ac:dyDescent="0.35">
      <c r="A12609" s="1705">
        <v>76770</v>
      </c>
      <c r="B12609" s="1737">
        <v>0.72</v>
      </c>
      <c r="C12609" s="100" t="s">
        <v>133</v>
      </c>
      <c r="E12609" s="1705" t="s">
        <v>39</v>
      </c>
    </row>
    <row r="12610" spans="1:9" x14ac:dyDescent="0.35">
      <c r="A12610" s="1705">
        <v>76770</v>
      </c>
      <c r="B12610" s="1706">
        <v>0.72</v>
      </c>
      <c r="C12610" s="100" t="s">
        <v>390</v>
      </c>
      <c r="E12610" s="1705" t="s">
        <v>182</v>
      </c>
    </row>
    <row r="12611" spans="1:9" x14ac:dyDescent="0.35">
      <c r="A12611" s="1705">
        <v>76770</v>
      </c>
      <c r="B12611" s="1706">
        <v>0.72</v>
      </c>
      <c r="C12611" s="100" t="s">
        <v>391</v>
      </c>
      <c r="E12611" s="1705" t="s">
        <v>182</v>
      </c>
    </row>
    <row r="12612" spans="1:9" x14ac:dyDescent="0.35">
      <c r="A12612" s="1705">
        <v>76770</v>
      </c>
      <c r="B12612" s="1706">
        <v>0.72</v>
      </c>
      <c r="C12612" s="100" t="s">
        <v>392</v>
      </c>
      <c r="E12612" s="1705" t="s">
        <v>182</v>
      </c>
      <c r="F12612" s="100"/>
      <c r="I12612" s="100"/>
    </row>
    <row r="12613" spans="1:9" x14ac:dyDescent="0.35">
      <c r="A12613" s="1705">
        <v>76770</v>
      </c>
      <c r="B12613" s="1737">
        <v>0.72</v>
      </c>
      <c r="C12613" s="100" t="s">
        <v>680</v>
      </c>
      <c r="E12613" s="1705" t="s">
        <v>532</v>
      </c>
    </row>
    <row r="12614" spans="1:9" x14ac:dyDescent="0.35">
      <c r="A12614" s="1705">
        <v>76770</v>
      </c>
      <c r="B12614" s="1737">
        <v>0.72</v>
      </c>
      <c r="C12614" s="100" t="s">
        <v>681</v>
      </c>
      <c r="E12614" s="1705" t="s">
        <v>532</v>
      </c>
    </row>
    <row r="12615" spans="1:9" x14ac:dyDescent="0.35">
      <c r="A12615" s="1705">
        <v>76770</v>
      </c>
      <c r="B12615" s="1706">
        <v>0.72</v>
      </c>
      <c r="C12615" s="89" t="s">
        <v>852</v>
      </c>
      <c r="E12615" s="1705" t="s">
        <v>770</v>
      </c>
    </row>
    <row r="12616" spans="1:9" x14ac:dyDescent="0.35">
      <c r="A12616" s="1705">
        <v>76770</v>
      </c>
      <c r="B12616" s="1706">
        <v>0.72</v>
      </c>
      <c r="C12616" s="100" t="s">
        <v>14019</v>
      </c>
      <c r="E12616" s="100" t="s">
        <v>875</v>
      </c>
    </row>
    <row r="12617" spans="1:9" x14ac:dyDescent="0.35">
      <c r="A12617" s="1705">
        <v>76770</v>
      </c>
      <c r="B12617" s="1706">
        <v>0.72</v>
      </c>
      <c r="C12617" s="100" t="s">
        <v>8588</v>
      </c>
      <c r="E12617" s="1705" t="s">
        <v>875</v>
      </c>
    </row>
    <row r="12618" spans="1:9" x14ac:dyDescent="0.35">
      <c r="A12618" s="1705">
        <v>76770</v>
      </c>
      <c r="B12618" s="1706">
        <v>0.72</v>
      </c>
      <c r="C12618" s="89" t="s">
        <v>14020</v>
      </c>
      <c r="E12618" s="100" t="s">
        <v>875</v>
      </c>
      <c r="F12618" s="100"/>
      <c r="I12618" s="100"/>
    </row>
    <row r="12619" spans="1:9" x14ac:dyDescent="0.35">
      <c r="A12619" s="1705">
        <v>76770</v>
      </c>
      <c r="B12619" s="1706">
        <v>0.72</v>
      </c>
      <c r="C12619" s="100" t="s">
        <v>1066</v>
      </c>
      <c r="E12619" s="1705" t="s">
        <v>879</v>
      </c>
    </row>
    <row r="12620" spans="1:9" x14ac:dyDescent="0.35">
      <c r="A12620" s="1705">
        <v>76770</v>
      </c>
      <c r="B12620" s="1706">
        <v>0.72</v>
      </c>
      <c r="C12620" s="100" t="s">
        <v>852</v>
      </c>
      <c r="E12620" s="1705" t="s">
        <v>879</v>
      </c>
      <c r="F12620" s="100"/>
      <c r="I12620" s="100"/>
    </row>
    <row r="12621" spans="1:9" x14ac:dyDescent="0.35">
      <c r="A12621" s="1705">
        <v>76770</v>
      </c>
      <c r="B12621" s="1706">
        <v>0.72</v>
      </c>
      <c r="C12621" s="100" t="s">
        <v>1382</v>
      </c>
      <c r="E12621" s="1705" t="s">
        <v>1280</v>
      </c>
    </row>
    <row r="12622" spans="1:9" x14ac:dyDescent="0.35">
      <c r="A12622" s="1740">
        <v>76770</v>
      </c>
      <c r="B12622" s="1706">
        <v>0.72</v>
      </c>
      <c r="C12622" s="1742" t="s">
        <v>852</v>
      </c>
      <c r="E12622" s="1705" t="s">
        <v>1433</v>
      </c>
    </row>
    <row r="12623" spans="1:9" x14ac:dyDescent="0.35">
      <c r="A12623" s="1705">
        <v>76770</v>
      </c>
      <c r="B12623" s="1706">
        <v>0.72</v>
      </c>
      <c r="C12623" s="89" t="s">
        <v>1949</v>
      </c>
      <c r="E12623" s="1705" t="s">
        <v>1755</v>
      </c>
    </row>
    <row r="12624" spans="1:9" x14ac:dyDescent="0.35">
      <c r="A12624" s="1705">
        <v>76770</v>
      </c>
      <c r="B12624" s="1706">
        <v>0.72</v>
      </c>
      <c r="C12624" s="100" t="s">
        <v>1066</v>
      </c>
      <c r="E12624" s="1705" t="s">
        <v>2237</v>
      </c>
    </row>
    <row r="12625" spans="1:9" x14ac:dyDescent="0.35">
      <c r="A12625" s="1705">
        <v>76770</v>
      </c>
      <c r="B12625" s="1706">
        <v>0.72</v>
      </c>
      <c r="C12625" s="100" t="s">
        <v>3288</v>
      </c>
      <c r="E12625" s="1705" t="s">
        <v>2994</v>
      </c>
      <c r="F12625" s="100"/>
      <c r="I12625" s="100"/>
    </row>
    <row r="12626" spans="1:9" ht="14.5" customHeight="1" x14ac:dyDescent="0.35">
      <c r="A12626" s="1705">
        <v>76770</v>
      </c>
      <c r="B12626" s="1706">
        <v>0.72</v>
      </c>
      <c r="C12626" s="100" t="s">
        <v>3289</v>
      </c>
      <c r="E12626" s="1705" t="s">
        <v>2994</v>
      </c>
      <c r="F12626" s="100"/>
      <c r="I12626" s="100"/>
    </row>
    <row r="12627" spans="1:9" x14ac:dyDescent="0.35">
      <c r="A12627" s="1705">
        <v>76770</v>
      </c>
      <c r="B12627" s="1706">
        <v>0.72</v>
      </c>
      <c r="C12627" s="100" t="s">
        <v>4217</v>
      </c>
      <c r="E12627" s="100" t="s">
        <v>4174</v>
      </c>
    </row>
    <row r="12628" spans="1:9" x14ac:dyDescent="0.35">
      <c r="A12628" s="1705">
        <v>76770</v>
      </c>
      <c r="B12628" s="1706">
        <v>0.72</v>
      </c>
      <c r="C12628" s="89" t="s">
        <v>4218</v>
      </c>
      <c r="E12628" s="100" t="s">
        <v>4174</v>
      </c>
    </row>
    <row r="12629" spans="1:9" x14ac:dyDescent="0.35">
      <c r="A12629" s="1705">
        <v>76770</v>
      </c>
      <c r="B12629" s="1706">
        <v>0.72</v>
      </c>
      <c r="C12629" s="100" t="s">
        <v>4822</v>
      </c>
      <c r="E12629" s="100" t="s">
        <v>4609</v>
      </c>
      <c r="F12629" s="100"/>
      <c r="I12629" s="100"/>
    </row>
    <row r="12630" spans="1:9" x14ac:dyDescent="0.35">
      <c r="A12630" s="1705">
        <v>76770</v>
      </c>
      <c r="B12630" s="1706">
        <v>0.72</v>
      </c>
      <c r="C12630" s="89" t="s">
        <v>4823</v>
      </c>
      <c r="E12630" s="100" t="s">
        <v>4609</v>
      </c>
    </row>
    <row r="12631" spans="1:9" x14ac:dyDescent="0.35">
      <c r="A12631" s="1705">
        <v>76770</v>
      </c>
      <c r="B12631" s="1706">
        <v>0.72</v>
      </c>
      <c r="C12631" s="89" t="s">
        <v>5304</v>
      </c>
      <c r="E12631" s="100" t="s">
        <v>5155</v>
      </c>
      <c r="F12631" s="100"/>
      <c r="I12631" s="100"/>
    </row>
    <row r="12632" spans="1:9" ht="14.5" customHeight="1" x14ac:dyDescent="0.35">
      <c r="A12632" s="1705">
        <v>76770</v>
      </c>
      <c r="B12632" s="1706">
        <v>0.72</v>
      </c>
      <c r="C12632" s="100" t="s">
        <v>5619</v>
      </c>
      <c r="E12632" s="100" t="s">
        <v>5452</v>
      </c>
    </row>
    <row r="12633" spans="1:9" x14ac:dyDescent="0.35">
      <c r="A12633" s="1705">
        <v>76770</v>
      </c>
      <c r="B12633" s="1706">
        <v>0.72</v>
      </c>
      <c r="C12633" s="100" t="s">
        <v>2837</v>
      </c>
      <c r="E12633" s="100" t="s">
        <v>5695</v>
      </c>
    </row>
    <row r="12634" spans="1:9" ht="16" customHeight="1" x14ac:dyDescent="0.35">
      <c r="A12634" s="1705">
        <v>76770</v>
      </c>
      <c r="B12634" s="1706">
        <v>0.72</v>
      </c>
      <c r="C12634" s="100" t="s">
        <v>5825</v>
      </c>
      <c r="E12634" s="100" t="s">
        <v>5695</v>
      </c>
    </row>
    <row r="12635" spans="1:9" ht="14.5" customHeight="1" x14ac:dyDescent="0.35">
      <c r="A12635" s="1705">
        <v>76770</v>
      </c>
      <c r="B12635" s="1706">
        <v>0.72</v>
      </c>
      <c r="C12635" s="100" t="s">
        <v>5826</v>
      </c>
      <c r="E12635" s="100" t="s">
        <v>5695</v>
      </c>
    </row>
    <row r="12636" spans="1:9" x14ac:dyDescent="0.35">
      <c r="A12636" s="1705">
        <v>76770</v>
      </c>
      <c r="B12636" s="1706">
        <v>0.72</v>
      </c>
      <c r="C12636" s="100" t="s">
        <v>8207</v>
      </c>
      <c r="E12636" s="100" t="s">
        <v>5912</v>
      </c>
    </row>
    <row r="12637" spans="1:9" ht="15" customHeight="1" x14ac:dyDescent="0.35">
      <c r="A12637" s="1705">
        <v>76770</v>
      </c>
      <c r="B12637" s="1706">
        <v>0.72</v>
      </c>
      <c r="C12637" s="89" t="s">
        <v>1066</v>
      </c>
      <c r="E12637" s="100" t="s">
        <v>5912</v>
      </c>
      <c r="F12637" s="100"/>
      <c r="I12637" s="100"/>
    </row>
    <row r="12638" spans="1:9" ht="15" customHeight="1" x14ac:dyDescent="0.35">
      <c r="A12638" s="1705">
        <v>76770</v>
      </c>
      <c r="B12638" s="1706">
        <v>0.72</v>
      </c>
      <c r="C12638" s="89" t="s">
        <v>6022</v>
      </c>
      <c r="E12638" s="100" t="s">
        <v>5923</v>
      </c>
      <c r="F12638" s="100"/>
      <c r="I12638" s="100"/>
    </row>
    <row r="12639" spans="1:9" x14ac:dyDescent="0.35">
      <c r="A12639" s="1705">
        <v>76770</v>
      </c>
      <c r="B12639" s="1706">
        <v>0.72</v>
      </c>
      <c r="C12639" s="89" t="s">
        <v>6300</v>
      </c>
      <c r="E12639" s="100" t="s">
        <v>6110</v>
      </c>
    </row>
    <row r="12640" spans="1:9" x14ac:dyDescent="0.35">
      <c r="A12640" s="1705">
        <v>76770</v>
      </c>
      <c r="B12640" s="1706">
        <v>0.72</v>
      </c>
      <c r="C12640" s="89" t="s">
        <v>6301</v>
      </c>
      <c r="E12640" s="100" t="s">
        <v>6110</v>
      </c>
    </row>
    <row r="12641" spans="1:9" x14ac:dyDescent="0.35">
      <c r="A12641" s="1705">
        <v>76770</v>
      </c>
      <c r="B12641" s="1706">
        <v>0.72</v>
      </c>
      <c r="C12641" s="100" t="s">
        <v>6619</v>
      </c>
      <c r="E12641" s="1705" t="s">
        <v>6556</v>
      </c>
    </row>
    <row r="12642" spans="1:9" x14ac:dyDescent="0.35">
      <c r="A12642" s="1705">
        <v>76770</v>
      </c>
      <c r="B12642" s="1706">
        <v>0.72</v>
      </c>
      <c r="C12642" s="89" t="s">
        <v>6620</v>
      </c>
      <c r="E12642" s="1705" t="s">
        <v>6556</v>
      </c>
    </row>
    <row r="12643" spans="1:9" ht="14.5" customHeight="1" x14ac:dyDescent="0.35">
      <c r="A12643" s="1705">
        <v>76770</v>
      </c>
      <c r="B12643" s="1706">
        <v>0.72</v>
      </c>
      <c r="C12643" s="100" t="s">
        <v>6621</v>
      </c>
      <c r="E12643" s="1705" t="s">
        <v>6556</v>
      </c>
    </row>
    <row r="12644" spans="1:9" x14ac:dyDescent="0.35">
      <c r="A12644" s="1705">
        <v>76770</v>
      </c>
      <c r="B12644" s="1706">
        <v>0.72</v>
      </c>
      <c r="C12644" s="89" t="s">
        <v>7156</v>
      </c>
      <c r="E12644" s="1705" t="s">
        <v>6965</v>
      </c>
      <c r="F12644" s="100"/>
      <c r="I12644" s="100"/>
    </row>
    <row r="12645" spans="1:9" ht="14.5" customHeight="1" x14ac:dyDescent="0.35">
      <c r="A12645" s="1705">
        <v>76770</v>
      </c>
      <c r="B12645" s="1706">
        <v>0.72</v>
      </c>
      <c r="C12645" s="100" t="s">
        <v>681</v>
      </c>
      <c r="E12645" s="1705" t="s">
        <v>7428</v>
      </c>
    </row>
    <row r="12646" spans="1:9" x14ac:dyDescent="0.35">
      <c r="A12646" s="1705">
        <v>76770</v>
      </c>
      <c r="B12646" s="1706">
        <v>0.72</v>
      </c>
      <c r="C12646" s="100" t="s">
        <v>7610</v>
      </c>
      <c r="E12646" s="1705" t="s">
        <v>7428</v>
      </c>
    </row>
    <row r="12647" spans="1:9" x14ac:dyDescent="0.35">
      <c r="A12647" s="1705">
        <v>76770</v>
      </c>
      <c r="B12647" s="1706">
        <v>0.72</v>
      </c>
      <c r="C12647" s="89" t="s">
        <v>8482</v>
      </c>
      <c r="E12647" s="100" t="s">
        <v>8381</v>
      </c>
      <c r="F12647" s="100"/>
      <c r="I12647" s="100"/>
    </row>
    <row r="12648" spans="1:9" x14ac:dyDescent="0.35">
      <c r="A12648" s="1705">
        <v>76770</v>
      </c>
      <c r="B12648" s="1706">
        <v>0.72</v>
      </c>
      <c r="C12648" s="100" t="s">
        <v>8657</v>
      </c>
      <c r="E12648" s="1705" t="s">
        <v>8655</v>
      </c>
    </row>
    <row r="12649" spans="1:9" x14ac:dyDescent="0.35">
      <c r="A12649" s="1705">
        <v>76770</v>
      </c>
      <c r="B12649" s="1706">
        <v>0.72</v>
      </c>
      <c r="C12649" s="89" t="s">
        <v>680</v>
      </c>
      <c r="E12649" s="1705" t="s">
        <v>8689</v>
      </c>
    </row>
    <row r="12650" spans="1:9" x14ac:dyDescent="0.35">
      <c r="A12650" s="1705">
        <v>76770</v>
      </c>
      <c r="B12650" s="1706">
        <v>0.72</v>
      </c>
      <c r="C12650" s="89" t="s">
        <v>681</v>
      </c>
      <c r="E12650" s="1705" t="s">
        <v>8689</v>
      </c>
    </row>
    <row r="12651" spans="1:9" x14ac:dyDescent="0.35">
      <c r="A12651" s="1705">
        <v>76770</v>
      </c>
      <c r="B12651" s="1706">
        <v>0.72</v>
      </c>
      <c r="C12651" s="100" t="s">
        <v>8910</v>
      </c>
      <c r="E12651" s="1705" t="s">
        <v>8689</v>
      </c>
    </row>
    <row r="12652" spans="1:9" x14ac:dyDescent="0.35">
      <c r="A12652" s="1705">
        <v>76770</v>
      </c>
      <c r="B12652" s="1706">
        <v>0.72</v>
      </c>
      <c r="C12652" s="89" t="s">
        <v>9351</v>
      </c>
      <c r="E12652" s="1738" t="s">
        <v>9126</v>
      </c>
    </row>
    <row r="12653" spans="1:9" x14ac:dyDescent="0.35">
      <c r="A12653" s="1705">
        <v>76770</v>
      </c>
      <c r="B12653" s="1706">
        <v>0.72</v>
      </c>
      <c r="C12653" s="89" t="s">
        <v>9352</v>
      </c>
      <c r="E12653" s="1738" t="s">
        <v>9126</v>
      </c>
    </row>
    <row r="12654" spans="1:9" ht="16" customHeight="1" x14ac:dyDescent="0.35">
      <c r="A12654" s="1705">
        <v>76770</v>
      </c>
      <c r="B12654" s="1706">
        <v>0.72</v>
      </c>
      <c r="C12654" s="89" t="s">
        <v>9353</v>
      </c>
      <c r="E12654" s="1738" t="s">
        <v>9126</v>
      </c>
    </row>
    <row r="12655" spans="1:9" x14ac:dyDescent="0.35">
      <c r="A12655" s="1705">
        <v>76770</v>
      </c>
      <c r="B12655" s="1706">
        <v>0.72</v>
      </c>
      <c r="C12655" s="89" t="s">
        <v>1066</v>
      </c>
      <c r="E12655" s="1705" t="s">
        <v>9583</v>
      </c>
    </row>
    <row r="12656" spans="1:9" x14ac:dyDescent="0.35">
      <c r="A12656" s="1705">
        <v>76770</v>
      </c>
      <c r="B12656" s="1706">
        <v>0.72</v>
      </c>
      <c r="C12656" s="100" t="s">
        <v>9849</v>
      </c>
      <c r="E12656" s="1705" t="s">
        <v>9583</v>
      </c>
    </row>
    <row r="12657" spans="1:9" x14ac:dyDescent="0.35">
      <c r="A12657" s="1705">
        <v>76770</v>
      </c>
      <c r="B12657" s="1706">
        <v>0.72</v>
      </c>
      <c r="C12657" s="100" t="s">
        <v>9850</v>
      </c>
      <c r="E12657" s="1705" t="s">
        <v>9583</v>
      </c>
    </row>
    <row r="12658" spans="1:9" x14ac:dyDescent="0.35">
      <c r="A12658" s="1705">
        <v>76770</v>
      </c>
      <c r="B12658" s="1706">
        <v>0.72</v>
      </c>
      <c r="C12658" s="89" t="s">
        <v>10916</v>
      </c>
      <c r="E12658" s="1705" t="s">
        <v>10273</v>
      </c>
    </row>
    <row r="12659" spans="1:9" x14ac:dyDescent="0.35">
      <c r="A12659" s="1705">
        <v>76770</v>
      </c>
      <c r="B12659" s="1706">
        <v>0.72</v>
      </c>
      <c r="C12659" s="89" t="s">
        <v>10917</v>
      </c>
      <c r="E12659" s="1705" t="s">
        <v>10273</v>
      </c>
    </row>
    <row r="12660" spans="1:9" x14ac:dyDescent="0.35">
      <c r="A12660" s="1705">
        <v>76770</v>
      </c>
      <c r="B12660" s="1706">
        <v>0.72</v>
      </c>
      <c r="C12660" s="100" t="s">
        <v>12190</v>
      </c>
      <c r="E12660" s="100" t="s">
        <v>12088</v>
      </c>
    </row>
    <row r="12661" spans="1:9" x14ac:dyDescent="0.35">
      <c r="A12661" s="1705">
        <v>76770</v>
      </c>
      <c r="B12661" s="1706">
        <v>0.72</v>
      </c>
      <c r="C12661" s="100" t="s">
        <v>12191</v>
      </c>
      <c r="E12661" s="100" t="s">
        <v>12088</v>
      </c>
    </row>
    <row r="12662" spans="1:9" x14ac:dyDescent="0.35">
      <c r="A12662" s="1705">
        <v>76770</v>
      </c>
      <c r="B12662" s="1706">
        <v>0.72</v>
      </c>
      <c r="C12662" s="100" t="s">
        <v>12865</v>
      </c>
      <c r="E12662" s="1705" t="s">
        <v>12542</v>
      </c>
    </row>
    <row r="12663" spans="1:9" x14ac:dyDescent="0.35">
      <c r="A12663" s="1705">
        <v>76770</v>
      </c>
      <c r="B12663" s="1706">
        <v>0.72</v>
      </c>
      <c r="C12663" s="100" t="s">
        <v>12866</v>
      </c>
      <c r="E12663" s="1705" t="s">
        <v>12542</v>
      </c>
    </row>
    <row r="12664" spans="1:9" x14ac:dyDescent="0.35">
      <c r="A12664" s="1705">
        <v>76770</v>
      </c>
      <c r="B12664" s="1706">
        <v>0.72</v>
      </c>
      <c r="C12664" s="100" t="s">
        <v>12867</v>
      </c>
      <c r="E12664" s="1705" t="s">
        <v>12542</v>
      </c>
    </row>
    <row r="12665" spans="1:9" x14ac:dyDescent="0.35">
      <c r="A12665" s="1705">
        <v>76770</v>
      </c>
      <c r="B12665" s="1706">
        <v>0.72</v>
      </c>
      <c r="C12665" s="100" t="s">
        <v>3954</v>
      </c>
      <c r="E12665" s="1705" t="s">
        <v>13383</v>
      </c>
    </row>
    <row r="12666" spans="1:9" x14ac:dyDescent="0.35">
      <c r="A12666" s="1705">
        <v>76770</v>
      </c>
      <c r="B12666" s="1706">
        <v>0.72</v>
      </c>
      <c r="C12666" s="1705" t="s">
        <v>13747</v>
      </c>
      <c r="E12666" s="1705" t="s">
        <v>13580</v>
      </c>
    </row>
    <row r="12667" spans="1:9" x14ac:dyDescent="0.35">
      <c r="A12667" s="1705">
        <v>76770</v>
      </c>
      <c r="B12667" s="1706">
        <v>0.72</v>
      </c>
      <c r="C12667" s="100" t="s">
        <v>13748</v>
      </c>
      <c r="E12667" s="1705" t="s">
        <v>13580</v>
      </c>
      <c r="F12667" s="100"/>
      <c r="I12667" s="100"/>
    </row>
    <row r="12668" spans="1:9" x14ac:dyDescent="0.35">
      <c r="A12668" s="1705">
        <v>76775</v>
      </c>
      <c r="B12668" s="1706">
        <v>0.56999999999999995</v>
      </c>
      <c r="C12668" s="100" t="s">
        <v>2810</v>
      </c>
      <c r="E12668" s="1705" t="s">
        <v>19</v>
      </c>
    </row>
    <row r="12669" spans="1:9" x14ac:dyDescent="0.35">
      <c r="A12669" s="1705">
        <v>76775</v>
      </c>
      <c r="B12669" s="1706">
        <v>0.56999999999999995</v>
      </c>
      <c r="C12669" s="100" t="s">
        <v>2811</v>
      </c>
      <c r="E12669" s="1705" t="s">
        <v>19</v>
      </c>
    </row>
    <row r="12670" spans="1:9" x14ac:dyDescent="0.35">
      <c r="A12670" s="1705">
        <v>76775</v>
      </c>
      <c r="B12670" s="1706">
        <v>0.56999999999999995</v>
      </c>
      <c r="C12670" s="100" t="s">
        <v>365</v>
      </c>
      <c r="E12670" s="1705" t="s">
        <v>182</v>
      </c>
      <c r="F12670" s="100"/>
      <c r="I12670" s="100"/>
    </row>
    <row r="12671" spans="1:9" x14ac:dyDescent="0.35">
      <c r="A12671" s="1705">
        <v>76775</v>
      </c>
      <c r="B12671" s="1706">
        <v>0.56999999999999995</v>
      </c>
      <c r="C12671" s="100" t="s">
        <v>366</v>
      </c>
      <c r="E12671" s="1705" t="s">
        <v>182</v>
      </c>
      <c r="F12671" s="100"/>
      <c r="I12671" s="100"/>
    </row>
    <row r="12672" spans="1:9" x14ac:dyDescent="0.35">
      <c r="A12672" s="1705">
        <v>76775</v>
      </c>
      <c r="B12672" s="1706">
        <v>0.56999999999999995</v>
      </c>
      <c r="C12672" s="100" t="s">
        <v>8573</v>
      </c>
      <c r="E12672" s="1705" t="s">
        <v>875</v>
      </c>
    </row>
    <row r="12673" spans="1:9" x14ac:dyDescent="0.35">
      <c r="A12673" s="1705">
        <v>76775</v>
      </c>
      <c r="B12673" s="1706">
        <v>0.56999999999999995</v>
      </c>
      <c r="C12673" s="89" t="s">
        <v>14005</v>
      </c>
      <c r="E12673" s="100" t="s">
        <v>875</v>
      </c>
      <c r="F12673" s="100"/>
      <c r="I12673" s="100"/>
    </row>
    <row r="12674" spans="1:9" x14ac:dyDescent="0.35">
      <c r="A12674" s="1705">
        <v>76775</v>
      </c>
      <c r="B12674" s="1706">
        <v>0.56999999999999995</v>
      </c>
      <c r="C12674" s="100" t="s">
        <v>1039</v>
      </c>
      <c r="E12674" s="1705" t="s">
        <v>879</v>
      </c>
      <c r="F12674" s="100"/>
      <c r="I12674" s="100"/>
    </row>
    <row r="12675" spans="1:9" x14ac:dyDescent="0.35">
      <c r="A12675" s="1705">
        <v>76775</v>
      </c>
      <c r="B12675" s="1706">
        <v>0.56999999999999995</v>
      </c>
      <c r="C12675" s="100" t="s">
        <v>1370</v>
      </c>
      <c r="E12675" s="1705" t="s">
        <v>1280</v>
      </c>
      <c r="F12675" s="100"/>
      <c r="I12675" s="100"/>
    </row>
    <row r="12676" spans="1:9" x14ac:dyDescent="0.35">
      <c r="A12676" s="1705">
        <v>76775</v>
      </c>
      <c r="B12676" s="1706">
        <v>0.56999999999999995</v>
      </c>
      <c r="C12676" s="89" t="s">
        <v>1926</v>
      </c>
      <c r="E12676" s="1705" t="s">
        <v>1755</v>
      </c>
      <c r="F12676" s="100"/>
      <c r="I12676" s="100"/>
    </row>
    <row r="12677" spans="1:9" x14ac:dyDescent="0.35">
      <c r="A12677" s="1705">
        <v>76775</v>
      </c>
      <c r="B12677" s="1706">
        <v>0.56999999999999995</v>
      </c>
      <c r="C12677" s="100" t="s">
        <v>3245</v>
      </c>
      <c r="E12677" s="1705" t="s">
        <v>2994</v>
      </c>
      <c r="F12677" s="100"/>
      <c r="I12677" s="100"/>
    </row>
    <row r="12678" spans="1:9" x14ac:dyDescent="0.35">
      <c r="A12678" s="1705">
        <v>76775</v>
      </c>
      <c r="B12678" s="1706">
        <v>0.56999999999999995</v>
      </c>
      <c r="C12678" s="100" t="s">
        <v>4790</v>
      </c>
      <c r="E12678" s="100" t="s">
        <v>4609</v>
      </c>
      <c r="F12678" s="100"/>
      <c r="I12678" s="100"/>
    </row>
    <row r="12679" spans="1:9" x14ac:dyDescent="0.35">
      <c r="A12679" s="1705">
        <v>76775</v>
      </c>
      <c r="B12679" s="1706">
        <v>0.56999999999999995</v>
      </c>
      <c r="C12679" s="100" t="s">
        <v>5061</v>
      </c>
      <c r="E12679" s="100" t="s">
        <v>4946</v>
      </c>
      <c r="F12679" s="100"/>
      <c r="I12679" s="100"/>
    </row>
    <row r="12680" spans="1:9" x14ac:dyDescent="0.35">
      <c r="A12680" s="1705">
        <v>76775</v>
      </c>
      <c r="B12680" s="1706">
        <v>0.56999999999999995</v>
      </c>
      <c r="C12680" s="100" t="s">
        <v>5061</v>
      </c>
      <c r="E12680" s="100" t="s">
        <v>4946</v>
      </c>
    </row>
    <row r="12681" spans="1:9" x14ac:dyDescent="0.35">
      <c r="A12681" s="1705">
        <v>76775</v>
      </c>
      <c r="B12681" s="1706">
        <v>0.56999999999999995</v>
      </c>
      <c r="C12681" s="100" t="s">
        <v>5609</v>
      </c>
      <c r="E12681" s="100" t="s">
        <v>5452</v>
      </c>
      <c r="F12681" s="100"/>
      <c r="I12681" s="100"/>
    </row>
    <row r="12682" spans="1:9" x14ac:dyDescent="0.35">
      <c r="A12682" s="1705">
        <v>76775</v>
      </c>
      <c r="B12682" s="1706">
        <v>0.56999999999999995</v>
      </c>
      <c r="C12682" s="89" t="s">
        <v>6282</v>
      </c>
      <c r="E12682" s="100" t="s">
        <v>6110</v>
      </c>
      <c r="F12682" s="100"/>
      <c r="I12682" s="100"/>
    </row>
    <row r="12683" spans="1:9" x14ac:dyDescent="0.35">
      <c r="A12683" s="1705">
        <v>76775</v>
      </c>
      <c r="B12683" s="1706">
        <v>0.56999999999999995</v>
      </c>
      <c r="C12683" s="89" t="s">
        <v>6283</v>
      </c>
      <c r="E12683" s="100" t="s">
        <v>6110</v>
      </c>
    </row>
    <row r="12684" spans="1:9" x14ac:dyDescent="0.35">
      <c r="A12684" s="1705">
        <v>76775</v>
      </c>
      <c r="B12684" s="1706">
        <v>0.56999999999999995</v>
      </c>
      <c r="C12684" s="100" t="s">
        <v>6609</v>
      </c>
      <c r="E12684" s="1705" t="s">
        <v>6556</v>
      </c>
    </row>
    <row r="12685" spans="1:9" x14ac:dyDescent="0.35">
      <c r="A12685" s="1705">
        <v>76775</v>
      </c>
      <c r="B12685" s="1706">
        <v>0.56999999999999995</v>
      </c>
      <c r="C12685" s="100" t="s">
        <v>6610</v>
      </c>
      <c r="E12685" s="1705" t="s">
        <v>6556</v>
      </c>
    </row>
    <row r="12686" spans="1:9" ht="14.5" customHeight="1" x14ac:dyDescent="0.35">
      <c r="A12686" s="1705">
        <v>76775</v>
      </c>
      <c r="B12686" s="1706">
        <v>0.56999999999999995</v>
      </c>
      <c r="C12686" s="89" t="s">
        <v>7131</v>
      </c>
      <c r="E12686" s="1705" t="s">
        <v>6965</v>
      </c>
      <c r="F12686" s="100"/>
      <c r="I12686" s="100"/>
    </row>
    <row r="12687" spans="1:9" ht="16" customHeight="1" x14ac:dyDescent="0.35">
      <c r="A12687" s="1705">
        <v>76775</v>
      </c>
      <c r="B12687" s="1706">
        <v>0.56999999999999995</v>
      </c>
      <c r="C12687" s="89" t="s">
        <v>7132</v>
      </c>
      <c r="E12687" s="1705" t="s">
        <v>6965</v>
      </c>
      <c r="F12687" s="100"/>
      <c r="I12687" s="100"/>
    </row>
    <row r="12688" spans="1:9" ht="14.5" customHeight="1" x14ac:dyDescent="0.35">
      <c r="A12688" s="1705">
        <v>76775</v>
      </c>
      <c r="B12688" s="1706">
        <v>0.56999999999999995</v>
      </c>
      <c r="C12688" s="100" t="s">
        <v>7590</v>
      </c>
      <c r="E12688" s="1705" t="s">
        <v>7428</v>
      </c>
    </row>
    <row r="12689" spans="1:9" x14ac:dyDescent="0.35">
      <c r="A12689" s="1705">
        <v>76775</v>
      </c>
      <c r="B12689" s="1706">
        <v>0.56999999999999995</v>
      </c>
      <c r="C12689" s="100" t="s">
        <v>7591</v>
      </c>
      <c r="E12689" s="1705" t="s">
        <v>7428</v>
      </c>
      <c r="F12689" s="100"/>
      <c r="I12689" s="100"/>
    </row>
    <row r="12690" spans="1:9" x14ac:dyDescent="0.35">
      <c r="A12690" s="1705">
        <v>76775</v>
      </c>
      <c r="B12690" s="1706">
        <v>0.56999999999999995</v>
      </c>
      <c r="C12690" s="100" t="s">
        <v>9822</v>
      </c>
      <c r="E12690" s="1705" t="s">
        <v>9583</v>
      </c>
      <c r="F12690" s="100"/>
      <c r="I12690" s="100"/>
    </row>
    <row r="12691" spans="1:9" x14ac:dyDescent="0.35">
      <c r="A12691" s="1705">
        <v>76775</v>
      </c>
      <c r="B12691" s="1706">
        <v>0.56999999999999995</v>
      </c>
      <c r="C12691" s="100" t="s">
        <v>1039</v>
      </c>
      <c r="E12691" s="1705" t="s">
        <v>9583</v>
      </c>
    </row>
    <row r="12692" spans="1:9" x14ac:dyDescent="0.35">
      <c r="A12692" s="1705">
        <v>76775</v>
      </c>
      <c r="B12692" s="1706">
        <v>0.56999999999999995</v>
      </c>
      <c r="C12692" s="100" t="s">
        <v>9823</v>
      </c>
      <c r="E12692" s="1705" t="s">
        <v>9583</v>
      </c>
    </row>
    <row r="12693" spans="1:9" ht="14.5" customHeight="1" x14ac:dyDescent="0.35">
      <c r="A12693" s="1705">
        <v>76775</v>
      </c>
      <c r="B12693" s="1706">
        <v>0.56999999999999995</v>
      </c>
      <c r="C12693" s="100" t="s">
        <v>9824</v>
      </c>
      <c r="E12693" s="1705" t="s">
        <v>9583</v>
      </c>
      <c r="F12693" s="100"/>
      <c r="I12693" s="100"/>
    </row>
    <row r="12694" spans="1:9" x14ac:dyDescent="0.35">
      <c r="A12694" s="1738">
        <v>76775</v>
      </c>
      <c r="B12694" s="1739">
        <v>0.56999999999999995</v>
      </c>
      <c r="C12694" s="100" t="s">
        <v>10889</v>
      </c>
      <c r="E12694" s="1705" t="s">
        <v>10273</v>
      </c>
    </row>
    <row r="12695" spans="1:9" x14ac:dyDescent="0.35">
      <c r="A12695" s="1705">
        <v>76775</v>
      </c>
      <c r="B12695" s="1706">
        <v>0.56999999999999995</v>
      </c>
      <c r="C12695" s="100" t="s">
        <v>12179</v>
      </c>
      <c r="E12695" s="100" t="s">
        <v>12088</v>
      </c>
    </row>
    <row r="12696" spans="1:9" x14ac:dyDescent="0.35">
      <c r="A12696" s="1705">
        <v>76775</v>
      </c>
      <c r="B12696" s="1706">
        <v>0.56999999999999995</v>
      </c>
      <c r="C12696" s="100" t="s">
        <v>12180</v>
      </c>
      <c r="E12696" s="100" t="s">
        <v>12088</v>
      </c>
    </row>
    <row r="12697" spans="1:9" x14ac:dyDescent="0.35">
      <c r="A12697" s="1705">
        <v>76775</v>
      </c>
      <c r="B12697" s="1706">
        <v>0.56999999999999995</v>
      </c>
      <c r="C12697" s="100" t="s">
        <v>3922</v>
      </c>
      <c r="E12697" s="1705" t="s">
        <v>13383</v>
      </c>
      <c r="F12697" s="100"/>
      <c r="I12697" s="100"/>
    </row>
    <row r="12698" spans="1:9" x14ac:dyDescent="0.35">
      <c r="A12698" s="1705">
        <v>76775</v>
      </c>
      <c r="B12698" s="1706">
        <v>0.56999999999999995</v>
      </c>
      <c r="C12698" s="100" t="s">
        <v>13726</v>
      </c>
      <c r="E12698" s="1705" t="s">
        <v>13580</v>
      </c>
      <c r="F12698" s="100"/>
      <c r="I12698" s="100"/>
    </row>
    <row r="12699" spans="1:9" x14ac:dyDescent="0.35">
      <c r="A12699" s="1705">
        <v>76775</v>
      </c>
      <c r="B12699" s="1706">
        <v>0.56999999999999995</v>
      </c>
      <c r="C12699" s="100" t="s">
        <v>5609</v>
      </c>
      <c r="E12699" s="1705" t="s">
        <v>13580</v>
      </c>
      <c r="F12699" s="100"/>
      <c r="I12699" s="100"/>
    </row>
    <row r="12700" spans="1:9" ht="16" customHeight="1" x14ac:dyDescent="0.35">
      <c r="A12700" s="1705">
        <v>76775</v>
      </c>
      <c r="B12700" s="1706">
        <v>0.56999999999999995</v>
      </c>
      <c r="C12700" s="100" t="s">
        <v>13727</v>
      </c>
      <c r="E12700" s="1705" t="s">
        <v>13580</v>
      </c>
    </row>
    <row r="12701" spans="1:9" ht="14.5" customHeight="1" x14ac:dyDescent="0.35">
      <c r="A12701" s="1705">
        <v>76776</v>
      </c>
      <c r="B12701" s="1706">
        <v>0.74</v>
      </c>
      <c r="C12701" s="100" t="s">
        <v>1069</v>
      </c>
      <c r="E12701" s="1705" t="s">
        <v>879</v>
      </c>
      <c r="F12701" s="100"/>
      <c r="I12701" s="100"/>
    </row>
    <row r="12702" spans="1:9" x14ac:dyDescent="0.35">
      <c r="A12702" s="1705">
        <v>76776</v>
      </c>
      <c r="B12702" s="1706">
        <v>0.74</v>
      </c>
      <c r="C12702" s="100" t="s">
        <v>1953</v>
      </c>
      <c r="E12702" s="1705" t="s">
        <v>1755</v>
      </c>
      <c r="F12702" s="100"/>
      <c r="I12702" s="100"/>
    </row>
    <row r="12703" spans="1:9" x14ac:dyDescent="0.35">
      <c r="A12703" s="1705">
        <v>76776</v>
      </c>
      <c r="B12703" s="1706">
        <v>0.74</v>
      </c>
      <c r="C12703" s="100" t="s">
        <v>1954</v>
      </c>
      <c r="E12703" s="1705" t="s">
        <v>1755</v>
      </c>
      <c r="F12703" s="100"/>
      <c r="I12703" s="100"/>
    </row>
    <row r="12704" spans="1:9" x14ac:dyDescent="0.35">
      <c r="A12704" s="1705">
        <v>76776</v>
      </c>
      <c r="B12704" s="1706">
        <v>0.74</v>
      </c>
      <c r="C12704" s="100" t="s">
        <v>3296</v>
      </c>
      <c r="E12704" s="1705" t="s">
        <v>2994</v>
      </c>
      <c r="F12704" s="100"/>
      <c r="I12704" s="100"/>
    </row>
    <row r="12705" spans="1:9" x14ac:dyDescent="0.35">
      <c r="A12705" s="1705">
        <v>76776</v>
      </c>
      <c r="B12705" s="1706">
        <v>0.74</v>
      </c>
      <c r="C12705" s="100" t="s">
        <v>5827</v>
      </c>
      <c r="E12705" s="100" t="s">
        <v>5695</v>
      </c>
      <c r="F12705" s="100"/>
      <c r="I12705" s="100"/>
    </row>
    <row r="12706" spans="1:9" x14ac:dyDescent="0.35">
      <c r="A12706" s="1705">
        <v>76776</v>
      </c>
      <c r="B12706" s="1706">
        <v>0.74</v>
      </c>
      <c r="C12706" s="100" t="s">
        <v>9856</v>
      </c>
      <c r="E12706" s="1705" t="s">
        <v>9583</v>
      </c>
      <c r="F12706" s="100"/>
      <c r="I12706" s="100"/>
    </row>
    <row r="12707" spans="1:9" x14ac:dyDescent="0.35">
      <c r="A12707" s="1705">
        <v>76776</v>
      </c>
      <c r="B12707" s="1706">
        <v>0.74</v>
      </c>
      <c r="C12707" s="100" t="s">
        <v>9857</v>
      </c>
      <c r="E12707" s="1705" t="s">
        <v>9583</v>
      </c>
      <c r="F12707" s="100"/>
      <c r="I12707" s="100"/>
    </row>
    <row r="12708" spans="1:9" x14ac:dyDescent="0.35">
      <c r="A12708" s="1705">
        <v>76776</v>
      </c>
      <c r="B12708" s="1706">
        <v>0.74</v>
      </c>
      <c r="C12708" s="100" t="s">
        <v>9858</v>
      </c>
      <c r="E12708" s="1705" t="s">
        <v>9583</v>
      </c>
      <c r="F12708" s="100"/>
      <c r="I12708" s="100"/>
    </row>
    <row r="12709" spans="1:9" x14ac:dyDescent="0.35">
      <c r="A12709" s="1705">
        <v>76776</v>
      </c>
      <c r="B12709" s="1706">
        <v>0.74</v>
      </c>
      <c r="C12709" s="100" t="s">
        <v>3961</v>
      </c>
      <c r="E12709" s="1705" t="s">
        <v>13383</v>
      </c>
      <c r="F12709" s="100"/>
      <c r="I12709" s="100"/>
    </row>
    <row r="12710" spans="1:9" x14ac:dyDescent="0.35">
      <c r="A12710" s="1705">
        <v>76800</v>
      </c>
      <c r="B12710" s="1706">
        <v>1.1000000000000001</v>
      </c>
      <c r="C12710" s="100" t="s">
        <v>438</v>
      </c>
      <c r="E12710" s="1705" t="s">
        <v>182</v>
      </c>
      <c r="F12710" s="100"/>
      <c r="I12710" s="100"/>
    </row>
    <row r="12711" spans="1:9" x14ac:dyDescent="0.35">
      <c r="A12711" s="1705">
        <v>76800</v>
      </c>
      <c r="B12711" s="1706">
        <v>1.1000000000000001</v>
      </c>
      <c r="C12711" s="100" t="s">
        <v>3408</v>
      </c>
      <c r="E12711" s="1705" t="s">
        <v>2994</v>
      </c>
      <c r="F12711" s="100"/>
      <c r="I12711" s="100"/>
    </row>
    <row r="12712" spans="1:9" x14ac:dyDescent="0.35">
      <c r="A12712" s="1705">
        <v>76800</v>
      </c>
      <c r="B12712" s="1706">
        <v>1.1000000000000001</v>
      </c>
      <c r="C12712" s="100" t="s">
        <v>8254</v>
      </c>
      <c r="E12712" s="100" t="s">
        <v>5912</v>
      </c>
      <c r="F12712" s="100"/>
      <c r="I12712" s="100"/>
    </row>
    <row r="12713" spans="1:9" x14ac:dyDescent="0.35">
      <c r="A12713" s="1705">
        <v>76800</v>
      </c>
      <c r="B12713" s="1706">
        <v>1.1000000000000001</v>
      </c>
      <c r="C12713" s="89" t="s">
        <v>4021</v>
      </c>
      <c r="E12713" s="1705" t="s">
        <v>6965</v>
      </c>
      <c r="F12713" s="100"/>
      <c r="I12713" s="100"/>
    </row>
    <row r="12714" spans="1:9" x14ac:dyDescent="0.35">
      <c r="A12714" s="1705">
        <v>76800</v>
      </c>
      <c r="B12714" s="1706">
        <v>1.1000000000000001</v>
      </c>
      <c r="C12714" s="100" t="s">
        <v>7685</v>
      </c>
      <c r="E12714" s="1705" t="s">
        <v>7428</v>
      </c>
      <c r="F12714" s="100"/>
      <c r="I12714" s="100"/>
    </row>
    <row r="12715" spans="1:9" x14ac:dyDescent="0.35">
      <c r="A12715" s="1705">
        <v>76800</v>
      </c>
      <c r="B12715" s="1706">
        <v>1.1000000000000001</v>
      </c>
      <c r="C12715" s="100" t="s">
        <v>4021</v>
      </c>
      <c r="E12715" s="1705" t="s">
        <v>9583</v>
      </c>
      <c r="F12715" s="100"/>
      <c r="I12715" s="100"/>
    </row>
    <row r="12716" spans="1:9" x14ac:dyDescent="0.35">
      <c r="A12716" s="1705">
        <v>76800</v>
      </c>
      <c r="B12716" s="1706">
        <v>1.1000000000000001</v>
      </c>
      <c r="C12716" s="100" t="s">
        <v>8254</v>
      </c>
      <c r="E12716" s="1705" t="s">
        <v>9583</v>
      </c>
      <c r="F12716" s="100"/>
      <c r="I12716" s="100"/>
    </row>
    <row r="12717" spans="1:9" x14ac:dyDescent="0.35">
      <c r="A12717" s="1705">
        <v>76800</v>
      </c>
      <c r="B12717" s="1706">
        <v>1.1000000000000001</v>
      </c>
      <c r="C12717" s="100" t="s">
        <v>4021</v>
      </c>
      <c r="E12717" s="1705" t="s">
        <v>13383</v>
      </c>
      <c r="F12717" s="100"/>
      <c r="I12717" s="100"/>
    </row>
    <row r="12718" spans="1:9" x14ac:dyDescent="0.35">
      <c r="A12718" s="1705">
        <v>76801</v>
      </c>
      <c r="B12718" s="1706">
        <v>0.97</v>
      </c>
      <c r="C12718" s="89" t="s">
        <v>2871</v>
      </c>
      <c r="E12718" s="1705" t="s">
        <v>19</v>
      </c>
      <c r="F12718" s="100"/>
      <c r="I12718" s="100"/>
    </row>
    <row r="12719" spans="1:9" ht="16" customHeight="1" x14ac:dyDescent="0.35">
      <c r="A12719" s="1705">
        <v>76801</v>
      </c>
      <c r="B12719" s="1706">
        <v>0.97</v>
      </c>
      <c r="C12719" s="89" t="s">
        <v>2872</v>
      </c>
      <c r="E12719" s="1705" t="s">
        <v>19</v>
      </c>
      <c r="F12719" s="100"/>
      <c r="I12719" s="100"/>
    </row>
    <row r="12720" spans="1:9" x14ac:dyDescent="0.35">
      <c r="A12720" s="1705">
        <v>76801</v>
      </c>
      <c r="B12720" s="1706">
        <v>0.97</v>
      </c>
      <c r="C12720" s="89" t="s">
        <v>138</v>
      </c>
      <c r="E12720" s="1705" t="s">
        <v>39</v>
      </c>
      <c r="F12720" s="100"/>
      <c r="I12720" s="100"/>
    </row>
    <row r="12721" spans="1:9" x14ac:dyDescent="0.35">
      <c r="A12721" s="1705">
        <v>76801</v>
      </c>
      <c r="B12721" s="1706">
        <v>0.97</v>
      </c>
      <c r="C12721" s="89" t="s">
        <v>418</v>
      </c>
      <c r="E12721" s="1705" t="s">
        <v>182</v>
      </c>
      <c r="F12721" s="100"/>
      <c r="I12721" s="100"/>
    </row>
    <row r="12722" spans="1:9" x14ac:dyDescent="0.35">
      <c r="A12722" s="1705">
        <v>76801</v>
      </c>
      <c r="B12722" s="1706">
        <v>0.97</v>
      </c>
      <c r="C12722" s="89" t="s">
        <v>419</v>
      </c>
      <c r="E12722" s="1705" t="s">
        <v>182</v>
      </c>
      <c r="F12722" s="100"/>
      <c r="I12722" s="100"/>
    </row>
    <row r="12723" spans="1:9" x14ac:dyDescent="0.35">
      <c r="A12723" s="1705">
        <v>76801</v>
      </c>
      <c r="B12723" s="1737">
        <v>0.97</v>
      </c>
      <c r="C12723" s="100" t="s">
        <v>700</v>
      </c>
      <c r="E12723" s="1705" t="s">
        <v>532</v>
      </c>
      <c r="F12723" s="100"/>
      <c r="I12723" s="100"/>
    </row>
    <row r="12724" spans="1:9" x14ac:dyDescent="0.35">
      <c r="A12724" s="1705">
        <v>76801</v>
      </c>
      <c r="B12724" s="1706">
        <v>0.97</v>
      </c>
      <c r="C12724" s="89" t="s">
        <v>855</v>
      </c>
      <c r="E12724" s="1705" t="s">
        <v>770</v>
      </c>
    </row>
    <row r="12725" spans="1:9" x14ac:dyDescent="0.35">
      <c r="A12725" s="1705">
        <v>76801</v>
      </c>
      <c r="B12725" s="1706">
        <v>0.97</v>
      </c>
      <c r="C12725" s="89" t="s">
        <v>138</v>
      </c>
      <c r="E12725" s="100" t="s">
        <v>875</v>
      </c>
      <c r="F12725" s="100"/>
      <c r="I12725" s="100"/>
    </row>
    <row r="12726" spans="1:9" x14ac:dyDescent="0.35">
      <c r="A12726" s="1705">
        <v>76801</v>
      </c>
      <c r="B12726" s="1706">
        <v>0.97</v>
      </c>
      <c r="C12726" s="100" t="s">
        <v>1714</v>
      </c>
      <c r="E12726" s="1705" t="s">
        <v>875</v>
      </c>
    </row>
    <row r="12727" spans="1:9" x14ac:dyDescent="0.35">
      <c r="A12727" s="1705">
        <v>76801</v>
      </c>
      <c r="B12727" s="1706">
        <v>0.97</v>
      </c>
      <c r="C12727" s="89" t="s">
        <v>1991</v>
      </c>
      <c r="E12727" s="1705" t="s">
        <v>1755</v>
      </c>
    </row>
    <row r="12728" spans="1:9" x14ac:dyDescent="0.35">
      <c r="A12728" s="1705">
        <v>76801</v>
      </c>
      <c r="B12728" s="1706">
        <v>0.97</v>
      </c>
      <c r="C12728" s="100" t="s">
        <v>2386</v>
      </c>
      <c r="E12728" s="1705" t="s">
        <v>2237</v>
      </c>
      <c r="F12728" s="100"/>
      <c r="I12728" s="100"/>
    </row>
    <row r="12729" spans="1:9" x14ac:dyDescent="0.35">
      <c r="A12729" s="1705">
        <v>76801</v>
      </c>
      <c r="B12729" s="1706">
        <v>0.97</v>
      </c>
      <c r="C12729" s="100" t="s">
        <v>3345</v>
      </c>
      <c r="E12729" s="1705" t="s">
        <v>2994</v>
      </c>
    </row>
    <row r="12730" spans="1:9" x14ac:dyDescent="0.35">
      <c r="A12730" s="1705">
        <v>76801</v>
      </c>
      <c r="B12730" s="1706">
        <v>0.97</v>
      </c>
      <c r="C12730" s="89" t="s">
        <v>4225</v>
      </c>
      <c r="E12730" s="100" t="s">
        <v>4174</v>
      </c>
      <c r="F12730" s="100"/>
      <c r="I12730" s="100"/>
    </row>
    <row r="12731" spans="1:9" x14ac:dyDescent="0.35">
      <c r="A12731" s="1705">
        <v>76801</v>
      </c>
      <c r="B12731" s="1706">
        <v>0.97</v>
      </c>
      <c r="C12731" s="89" t="s">
        <v>4424</v>
      </c>
      <c r="E12731" s="1705" t="s">
        <v>4266</v>
      </c>
      <c r="F12731" s="100"/>
      <c r="I12731" s="100"/>
    </row>
    <row r="12732" spans="1:9" x14ac:dyDescent="0.35">
      <c r="A12732" s="1705">
        <v>76801</v>
      </c>
      <c r="B12732" s="1706">
        <v>0.97</v>
      </c>
      <c r="C12732" s="100" t="s">
        <v>4837</v>
      </c>
      <c r="E12732" s="100" t="s">
        <v>4609</v>
      </c>
      <c r="F12732" s="100"/>
      <c r="I12732" s="100"/>
    </row>
    <row r="12733" spans="1:9" x14ac:dyDescent="0.35">
      <c r="A12733" s="1705">
        <v>76801</v>
      </c>
      <c r="B12733" s="1706">
        <v>0.97</v>
      </c>
      <c r="C12733" s="100" t="s">
        <v>4838</v>
      </c>
      <c r="E12733" s="100" t="s">
        <v>4609</v>
      </c>
      <c r="F12733" s="100"/>
      <c r="I12733" s="100"/>
    </row>
    <row r="12734" spans="1:9" x14ac:dyDescent="0.35">
      <c r="A12734" s="1705">
        <v>76801</v>
      </c>
      <c r="B12734" s="1706">
        <v>0.97</v>
      </c>
      <c r="C12734" s="100" t="s">
        <v>5629</v>
      </c>
      <c r="E12734" s="100" t="s">
        <v>5452</v>
      </c>
      <c r="F12734" s="100"/>
      <c r="I12734" s="100"/>
    </row>
    <row r="12735" spans="1:9" x14ac:dyDescent="0.35">
      <c r="A12735" s="1705">
        <v>76801</v>
      </c>
      <c r="B12735" s="1706">
        <v>0.97</v>
      </c>
      <c r="C12735" s="100" t="s">
        <v>14938</v>
      </c>
      <c r="E12735" s="100" t="s">
        <v>5695</v>
      </c>
      <c r="F12735" s="100"/>
      <c r="I12735" s="100"/>
    </row>
    <row r="12736" spans="1:9" x14ac:dyDescent="0.35">
      <c r="A12736" s="1705">
        <v>76801</v>
      </c>
      <c r="B12736" s="1706">
        <v>0.97</v>
      </c>
      <c r="C12736" s="100" t="s">
        <v>5849</v>
      </c>
      <c r="E12736" s="100" t="s">
        <v>5695</v>
      </c>
      <c r="F12736" s="100"/>
      <c r="I12736" s="100"/>
    </row>
    <row r="12737" spans="1:9" x14ac:dyDescent="0.35">
      <c r="A12737" s="1705">
        <v>76801</v>
      </c>
      <c r="B12737" s="1706">
        <v>0.97</v>
      </c>
      <c r="C12737" s="100" t="s">
        <v>6035</v>
      </c>
      <c r="E12737" s="100" t="s">
        <v>5923</v>
      </c>
      <c r="F12737" s="100"/>
      <c r="I12737" s="100"/>
    </row>
    <row r="12738" spans="1:9" x14ac:dyDescent="0.35">
      <c r="A12738" s="1705">
        <v>76801</v>
      </c>
      <c r="B12738" s="1706">
        <v>0.97</v>
      </c>
      <c r="C12738" s="89" t="s">
        <v>6639</v>
      </c>
      <c r="E12738" s="1705" t="s">
        <v>6556</v>
      </c>
      <c r="F12738" s="100"/>
      <c r="I12738" s="100"/>
    </row>
    <row r="12739" spans="1:9" x14ac:dyDescent="0.35">
      <c r="A12739" s="1705">
        <v>76801</v>
      </c>
      <c r="B12739" s="1706">
        <v>0.97</v>
      </c>
      <c r="C12739" s="100" t="s">
        <v>7643</v>
      </c>
      <c r="E12739" s="1705" t="s">
        <v>7428</v>
      </c>
      <c r="F12739" s="100"/>
      <c r="I12739" s="100"/>
    </row>
    <row r="12740" spans="1:9" x14ac:dyDescent="0.35">
      <c r="A12740" s="1705">
        <v>76801</v>
      </c>
      <c r="B12740" s="1706">
        <v>0.97</v>
      </c>
      <c r="C12740" s="100" t="s">
        <v>6639</v>
      </c>
      <c r="E12740" s="1705" t="s">
        <v>9583</v>
      </c>
      <c r="F12740" s="100"/>
      <c r="I12740" s="100"/>
    </row>
    <row r="12741" spans="1:9" x14ac:dyDescent="0.35">
      <c r="A12741" s="1705">
        <v>76801</v>
      </c>
      <c r="B12741" s="1706">
        <v>0.97</v>
      </c>
      <c r="C12741" s="89" t="s">
        <v>9896</v>
      </c>
      <c r="E12741" s="1705" t="s">
        <v>9583</v>
      </c>
      <c r="F12741" s="100"/>
      <c r="I12741" s="100"/>
    </row>
    <row r="12742" spans="1:9" x14ac:dyDescent="0.35">
      <c r="A12742" s="1705">
        <v>76801</v>
      </c>
      <c r="B12742" s="1706">
        <v>0.97</v>
      </c>
      <c r="C12742" s="100" t="s">
        <v>12202</v>
      </c>
      <c r="E12742" s="100" t="s">
        <v>12088</v>
      </c>
      <c r="F12742" s="100"/>
      <c r="I12742" s="100"/>
    </row>
    <row r="12743" spans="1:9" x14ac:dyDescent="0.35">
      <c r="A12743" s="1705">
        <v>76801</v>
      </c>
      <c r="B12743" s="1706">
        <v>0.97</v>
      </c>
      <c r="C12743" s="89" t="s">
        <v>12890</v>
      </c>
      <c r="E12743" s="1705" t="s">
        <v>12542</v>
      </c>
      <c r="F12743" s="100"/>
      <c r="I12743" s="100"/>
    </row>
    <row r="12744" spans="1:9" ht="14.5" customHeight="1" x14ac:dyDescent="0.35">
      <c r="A12744" s="1705">
        <v>76801</v>
      </c>
      <c r="B12744" s="1706">
        <v>0.97</v>
      </c>
      <c r="C12744" s="100" t="s">
        <v>3995</v>
      </c>
      <c r="E12744" s="1705" t="s">
        <v>13383</v>
      </c>
      <c r="F12744" s="100"/>
      <c r="I12744" s="100"/>
    </row>
    <row r="12745" spans="1:9" x14ac:dyDescent="0.35">
      <c r="A12745" s="1705">
        <v>76801</v>
      </c>
      <c r="B12745" s="1706">
        <v>0.97</v>
      </c>
      <c r="C12745" s="100" t="s">
        <v>13757</v>
      </c>
      <c r="E12745" s="1705" t="s">
        <v>13580</v>
      </c>
      <c r="F12745" s="100"/>
      <c r="I12745" s="100"/>
    </row>
    <row r="12746" spans="1:9" x14ac:dyDescent="0.35">
      <c r="A12746" s="1705">
        <v>76802</v>
      </c>
      <c r="B12746" s="1706">
        <v>0.81</v>
      </c>
      <c r="C12746" s="100" t="s">
        <v>3319</v>
      </c>
      <c r="E12746" s="1705" t="s">
        <v>2994</v>
      </c>
    </row>
    <row r="12747" spans="1:9" ht="14.5" customHeight="1" x14ac:dyDescent="0.35">
      <c r="A12747" s="1705">
        <v>76802</v>
      </c>
      <c r="B12747" s="1706">
        <v>0.81</v>
      </c>
      <c r="C12747" s="100" t="s">
        <v>5841</v>
      </c>
      <c r="E12747" s="100" t="s">
        <v>5695</v>
      </c>
    </row>
    <row r="12748" spans="1:9" x14ac:dyDescent="0.35">
      <c r="A12748" s="1705">
        <v>76802</v>
      </c>
      <c r="B12748" s="1706">
        <v>0.81</v>
      </c>
      <c r="C12748" s="100" t="s">
        <v>7631</v>
      </c>
      <c r="E12748" s="1705" t="s">
        <v>7428</v>
      </c>
      <c r="F12748" s="100"/>
      <c r="I12748" s="100"/>
    </row>
    <row r="12749" spans="1:9" x14ac:dyDescent="0.35">
      <c r="A12749" s="1705">
        <v>76802</v>
      </c>
      <c r="B12749" s="1706">
        <v>0.81</v>
      </c>
      <c r="C12749" s="100" t="s">
        <v>12880</v>
      </c>
      <c r="E12749" s="1705" t="s">
        <v>12542</v>
      </c>
    </row>
    <row r="12750" spans="1:9" x14ac:dyDescent="0.35">
      <c r="A12750" s="1705">
        <v>76802</v>
      </c>
      <c r="B12750" s="1706">
        <v>0.81</v>
      </c>
      <c r="C12750" s="100" t="s">
        <v>3977</v>
      </c>
      <c r="E12750" s="1705" t="s">
        <v>13383</v>
      </c>
    </row>
    <row r="12751" spans="1:9" ht="16" customHeight="1" x14ac:dyDescent="0.35">
      <c r="A12751" s="1705">
        <v>76805</v>
      </c>
      <c r="B12751" s="1706">
        <v>0.97</v>
      </c>
      <c r="C12751" s="89" t="s">
        <v>2873</v>
      </c>
      <c r="E12751" s="1705" t="s">
        <v>19</v>
      </c>
      <c r="F12751" s="100"/>
      <c r="I12751" s="100"/>
    </row>
    <row r="12752" spans="1:9" ht="14.5" customHeight="1" x14ac:dyDescent="0.35">
      <c r="A12752" s="1705">
        <v>76805</v>
      </c>
      <c r="B12752" s="1706">
        <v>0.97</v>
      </c>
      <c r="C12752" s="1705" t="s">
        <v>139</v>
      </c>
      <c r="E12752" s="1705" t="s">
        <v>39</v>
      </c>
    </row>
    <row r="12753" spans="1:9" ht="14.5" customHeight="1" x14ac:dyDescent="0.35">
      <c r="A12753" s="1705">
        <v>76805</v>
      </c>
      <c r="B12753" s="1706">
        <v>0.97</v>
      </c>
      <c r="C12753" s="100" t="s">
        <v>420</v>
      </c>
      <c r="E12753" s="1705" t="s">
        <v>182</v>
      </c>
      <c r="F12753" s="100"/>
      <c r="I12753" s="100"/>
    </row>
    <row r="12754" spans="1:9" ht="14.5" customHeight="1" x14ac:dyDescent="0.35">
      <c r="A12754" s="1705">
        <v>76805</v>
      </c>
      <c r="B12754" s="1706">
        <v>0.97</v>
      </c>
      <c r="C12754" s="100" t="s">
        <v>14940</v>
      </c>
      <c r="E12754" s="1705" t="s">
        <v>182</v>
      </c>
      <c r="F12754" s="100"/>
      <c r="I12754" s="100"/>
    </row>
    <row r="12755" spans="1:9" ht="16" customHeight="1" x14ac:dyDescent="0.35">
      <c r="A12755" s="1705">
        <v>76805</v>
      </c>
      <c r="B12755" s="1706">
        <v>0.97</v>
      </c>
      <c r="C12755" s="100" t="s">
        <v>421</v>
      </c>
      <c r="E12755" s="1705" t="s">
        <v>182</v>
      </c>
      <c r="F12755" s="100"/>
      <c r="I12755" s="100"/>
    </row>
    <row r="12756" spans="1:9" ht="14.5" customHeight="1" x14ac:dyDescent="0.35">
      <c r="A12756" s="1705">
        <v>76805</v>
      </c>
      <c r="B12756" s="1737">
        <v>0.97</v>
      </c>
      <c r="C12756" s="100" t="s">
        <v>701</v>
      </c>
      <c r="E12756" s="1705" t="s">
        <v>532</v>
      </c>
      <c r="F12756" s="100"/>
      <c r="I12756" s="100"/>
    </row>
    <row r="12757" spans="1:9" x14ac:dyDescent="0.35">
      <c r="A12757" s="1705">
        <v>76805</v>
      </c>
      <c r="B12757" s="1706">
        <v>0.97</v>
      </c>
      <c r="C12757" s="100" t="s">
        <v>1715</v>
      </c>
      <c r="E12757" s="1705" t="s">
        <v>875</v>
      </c>
      <c r="F12757" s="100"/>
      <c r="I12757" s="100"/>
    </row>
    <row r="12758" spans="1:9" x14ac:dyDescent="0.35">
      <c r="A12758" s="1705">
        <v>76805</v>
      </c>
      <c r="B12758" s="1706">
        <v>0.97</v>
      </c>
      <c r="C12758" s="100" t="s">
        <v>1095</v>
      </c>
      <c r="E12758" s="1705" t="s">
        <v>879</v>
      </c>
      <c r="F12758" s="100"/>
      <c r="I12758" s="100"/>
    </row>
    <row r="12759" spans="1:9" x14ac:dyDescent="0.35">
      <c r="A12759" s="1705">
        <v>76805</v>
      </c>
      <c r="B12759" s="1706">
        <v>0.97</v>
      </c>
      <c r="C12759" s="100" t="s">
        <v>1389</v>
      </c>
      <c r="E12759" s="1705" t="s">
        <v>1280</v>
      </c>
      <c r="F12759" s="100"/>
      <c r="I12759" s="100"/>
    </row>
    <row r="12760" spans="1:9" x14ac:dyDescent="0.35">
      <c r="A12760" s="1705">
        <v>76805</v>
      </c>
      <c r="B12760" s="1706">
        <v>0.97</v>
      </c>
      <c r="C12760" s="89" t="s">
        <v>1992</v>
      </c>
      <c r="E12760" s="1705" t="s">
        <v>1755</v>
      </c>
      <c r="F12760" s="100"/>
      <c r="I12760" s="100"/>
    </row>
    <row r="12761" spans="1:9" x14ac:dyDescent="0.35">
      <c r="A12761" s="1705">
        <v>76805</v>
      </c>
      <c r="B12761" s="1706">
        <v>0.97</v>
      </c>
      <c r="C12761" s="1705" t="s">
        <v>2387</v>
      </c>
      <c r="E12761" s="1705" t="s">
        <v>2237</v>
      </c>
      <c r="F12761" s="100"/>
      <c r="I12761" s="100"/>
    </row>
    <row r="12762" spans="1:9" x14ac:dyDescent="0.35">
      <c r="A12762" s="1705">
        <v>76805</v>
      </c>
      <c r="B12762" s="1706">
        <v>0.97</v>
      </c>
      <c r="C12762" s="100" t="s">
        <v>2388</v>
      </c>
      <c r="E12762" s="1705" t="s">
        <v>2237</v>
      </c>
      <c r="F12762" s="100"/>
      <c r="I12762" s="100"/>
    </row>
    <row r="12763" spans="1:9" x14ac:dyDescent="0.35">
      <c r="A12763" s="1705">
        <v>76805</v>
      </c>
      <c r="B12763" s="1706">
        <v>0.97</v>
      </c>
      <c r="C12763" s="1705" t="s">
        <v>2389</v>
      </c>
      <c r="E12763" s="1705" t="s">
        <v>2237</v>
      </c>
      <c r="F12763" s="100"/>
      <c r="I12763" s="100"/>
    </row>
    <row r="12764" spans="1:9" x14ac:dyDescent="0.35">
      <c r="A12764" s="1705">
        <v>76805</v>
      </c>
      <c r="B12764" s="1706">
        <v>0.97</v>
      </c>
      <c r="C12764" s="100" t="s">
        <v>3346</v>
      </c>
      <c r="E12764" s="1705" t="s">
        <v>2994</v>
      </c>
      <c r="F12764" s="100"/>
      <c r="I12764" s="100"/>
    </row>
    <row r="12765" spans="1:9" x14ac:dyDescent="0.35">
      <c r="A12765" s="1705">
        <v>76805</v>
      </c>
      <c r="B12765" s="1706">
        <v>0.97</v>
      </c>
      <c r="C12765" s="100" t="s">
        <v>4839</v>
      </c>
      <c r="E12765" s="100" t="s">
        <v>4609</v>
      </c>
    </row>
    <row r="12766" spans="1:9" x14ac:dyDescent="0.35">
      <c r="A12766" s="1705">
        <v>76805</v>
      </c>
      <c r="B12766" s="1706">
        <v>0.97</v>
      </c>
      <c r="C12766" s="100" t="s">
        <v>4840</v>
      </c>
      <c r="E12766" s="100" t="s">
        <v>4609</v>
      </c>
    </row>
    <row r="12767" spans="1:9" x14ac:dyDescent="0.35">
      <c r="A12767" s="1705">
        <v>76805</v>
      </c>
      <c r="B12767" s="1706">
        <v>0.97</v>
      </c>
      <c r="C12767" s="100" t="s">
        <v>4841</v>
      </c>
      <c r="E12767" s="100" t="s">
        <v>4609</v>
      </c>
      <c r="F12767" s="100"/>
      <c r="I12767" s="100"/>
    </row>
    <row r="12768" spans="1:9" x14ac:dyDescent="0.35">
      <c r="A12768" s="1705">
        <v>76805</v>
      </c>
      <c r="B12768" s="1706">
        <v>0.97</v>
      </c>
      <c r="C12768" s="1705" t="s">
        <v>5074</v>
      </c>
      <c r="E12768" s="100" t="s">
        <v>4946</v>
      </c>
      <c r="F12768" s="100"/>
      <c r="I12768" s="100"/>
    </row>
    <row r="12769" spans="1:9" ht="16" customHeight="1" x14ac:dyDescent="0.35">
      <c r="A12769" s="1705">
        <v>76805</v>
      </c>
      <c r="B12769" s="1706">
        <v>0.97</v>
      </c>
      <c r="C12769" s="100" t="s">
        <v>5316</v>
      </c>
      <c r="E12769" s="100" t="s">
        <v>5155</v>
      </c>
      <c r="F12769" s="100"/>
      <c r="I12769" s="100"/>
    </row>
    <row r="12770" spans="1:9" ht="14.5" customHeight="1" x14ac:dyDescent="0.35">
      <c r="A12770" s="1705">
        <v>76805</v>
      </c>
      <c r="B12770" s="1706">
        <v>0.97</v>
      </c>
      <c r="C12770" s="89" t="s">
        <v>5317</v>
      </c>
      <c r="E12770" s="100" t="s">
        <v>5155</v>
      </c>
      <c r="F12770" s="100"/>
      <c r="I12770" s="100"/>
    </row>
    <row r="12771" spans="1:9" x14ac:dyDescent="0.35">
      <c r="A12771" s="1705">
        <v>76805</v>
      </c>
      <c r="B12771" s="1706">
        <v>0.97</v>
      </c>
      <c r="C12771" s="100" t="s">
        <v>5850</v>
      </c>
      <c r="E12771" s="100" t="s">
        <v>5695</v>
      </c>
      <c r="F12771" s="100"/>
      <c r="I12771" s="100"/>
    </row>
    <row r="12772" spans="1:9" ht="14.5" customHeight="1" x14ac:dyDescent="0.35">
      <c r="A12772" s="1705">
        <v>76805</v>
      </c>
      <c r="B12772" s="1706">
        <v>0.97</v>
      </c>
      <c r="C12772" s="100" t="s">
        <v>8230</v>
      </c>
      <c r="E12772" s="100" t="s">
        <v>5912</v>
      </c>
      <c r="F12772" s="100"/>
      <c r="I12772" s="100"/>
    </row>
    <row r="12773" spans="1:9" x14ac:dyDescent="0.35">
      <c r="A12773" s="1705">
        <v>76805</v>
      </c>
      <c r="B12773" s="1706">
        <v>0.97</v>
      </c>
      <c r="C12773" s="100" t="s">
        <v>6036</v>
      </c>
      <c r="E12773" s="100" t="s">
        <v>5923</v>
      </c>
      <c r="F12773" s="100"/>
      <c r="I12773" s="100"/>
    </row>
    <row r="12774" spans="1:9" x14ac:dyDescent="0.35">
      <c r="A12774" s="1705">
        <v>76805</v>
      </c>
      <c r="B12774" s="1706">
        <v>0.97</v>
      </c>
      <c r="C12774" s="89" t="s">
        <v>6316</v>
      </c>
      <c r="E12774" s="100" t="s">
        <v>6110</v>
      </c>
      <c r="F12774" s="100"/>
      <c r="I12774" s="100"/>
    </row>
    <row r="12775" spans="1:9" x14ac:dyDescent="0.35">
      <c r="A12775" s="1705">
        <v>76805</v>
      </c>
      <c r="B12775" s="1706">
        <v>0.97</v>
      </c>
      <c r="C12775" s="89" t="s">
        <v>7183</v>
      </c>
      <c r="E12775" s="1705" t="s">
        <v>6965</v>
      </c>
    </row>
    <row r="12776" spans="1:9" x14ac:dyDescent="0.35">
      <c r="A12776" s="1705">
        <v>76805</v>
      </c>
      <c r="B12776" s="1706">
        <v>0.97</v>
      </c>
      <c r="C12776" s="100" t="s">
        <v>421</v>
      </c>
      <c r="E12776" s="1705" t="s">
        <v>7428</v>
      </c>
      <c r="F12776" s="100"/>
      <c r="I12776" s="100"/>
    </row>
    <row r="12777" spans="1:9" x14ac:dyDescent="0.35">
      <c r="A12777" s="1705">
        <v>76805</v>
      </c>
      <c r="B12777" s="1706">
        <v>0.97</v>
      </c>
      <c r="C12777" s="100" t="s">
        <v>8948</v>
      </c>
      <c r="E12777" s="1705" t="s">
        <v>8689</v>
      </c>
      <c r="F12777" s="100"/>
      <c r="I12777" s="100"/>
    </row>
    <row r="12778" spans="1:9" x14ac:dyDescent="0.35">
      <c r="A12778" s="1705">
        <v>76805</v>
      </c>
      <c r="B12778" s="1706">
        <v>0.97</v>
      </c>
      <c r="C12778" s="100" t="s">
        <v>5316</v>
      </c>
      <c r="E12778" s="1705" t="s">
        <v>9583</v>
      </c>
      <c r="F12778" s="100"/>
      <c r="I12778" s="100"/>
    </row>
    <row r="12779" spans="1:9" ht="16" customHeight="1" x14ac:dyDescent="0.35">
      <c r="A12779" s="1705">
        <v>76805</v>
      </c>
      <c r="B12779" s="1706">
        <v>0.97</v>
      </c>
      <c r="C12779" s="100" t="s">
        <v>12203</v>
      </c>
      <c r="E12779" s="100" t="s">
        <v>12088</v>
      </c>
    </row>
    <row r="12780" spans="1:9" ht="14.5" customHeight="1" x14ac:dyDescent="0.35">
      <c r="A12780" s="1705">
        <v>76805</v>
      </c>
      <c r="B12780" s="1706">
        <v>0.97</v>
      </c>
      <c r="C12780" s="100" t="s">
        <v>12891</v>
      </c>
      <c r="E12780" s="1705" t="s">
        <v>12542</v>
      </c>
      <c r="F12780" s="100"/>
      <c r="I12780" s="100"/>
    </row>
    <row r="12781" spans="1:9" x14ac:dyDescent="0.35">
      <c r="A12781" s="1705">
        <v>76805</v>
      </c>
      <c r="B12781" s="1706">
        <v>0.97</v>
      </c>
      <c r="C12781" s="100" t="s">
        <v>12892</v>
      </c>
      <c r="E12781" s="1705" t="s">
        <v>12542</v>
      </c>
      <c r="F12781" s="100"/>
      <c r="I12781" s="100"/>
    </row>
    <row r="12782" spans="1:9" x14ac:dyDescent="0.35">
      <c r="A12782" s="1705">
        <v>76805</v>
      </c>
      <c r="B12782" s="1706">
        <v>0.97</v>
      </c>
      <c r="C12782" s="100" t="s">
        <v>3996</v>
      </c>
      <c r="E12782" s="1705" t="s">
        <v>13383</v>
      </c>
      <c r="F12782" s="100"/>
      <c r="I12782" s="100"/>
    </row>
    <row r="12783" spans="1:9" x14ac:dyDescent="0.35">
      <c r="A12783" s="1705">
        <v>76805</v>
      </c>
      <c r="B12783" s="1706">
        <v>0.97</v>
      </c>
      <c r="C12783" s="1705" t="s">
        <v>13758</v>
      </c>
      <c r="E12783" s="1705" t="s">
        <v>13580</v>
      </c>
    </row>
    <row r="12784" spans="1:9" x14ac:dyDescent="0.35">
      <c r="A12784" s="1705">
        <v>76810</v>
      </c>
      <c r="B12784" s="1706">
        <v>0.96</v>
      </c>
      <c r="C12784" s="100" t="s">
        <v>2869</v>
      </c>
      <c r="E12784" s="1705" t="s">
        <v>19</v>
      </c>
      <c r="F12784" s="100"/>
      <c r="I12784" s="100"/>
    </row>
    <row r="12785" spans="1:9" x14ac:dyDescent="0.35">
      <c r="A12785" s="1705">
        <v>76810</v>
      </c>
      <c r="B12785" s="1737">
        <v>0.96</v>
      </c>
      <c r="C12785" s="100" t="s">
        <v>699</v>
      </c>
      <c r="E12785" s="1705" t="s">
        <v>532</v>
      </c>
      <c r="F12785" s="100"/>
      <c r="I12785" s="100"/>
    </row>
    <row r="12786" spans="1:9" x14ac:dyDescent="0.35">
      <c r="A12786" s="1705">
        <v>76810</v>
      </c>
      <c r="B12786" s="1706">
        <v>0.96</v>
      </c>
      <c r="C12786" s="100" t="s">
        <v>3342</v>
      </c>
      <c r="E12786" s="1705" t="s">
        <v>2994</v>
      </c>
      <c r="F12786" s="100"/>
      <c r="I12786" s="100"/>
    </row>
    <row r="12787" spans="1:9" x14ac:dyDescent="0.35">
      <c r="A12787" s="1705">
        <v>76810</v>
      </c>
      <c r="B12787" s="1706">
        <v>0.96</v>
      </c>
      <c r="C12787" s="100" t="s">
        <v>5848</v>
      </c>
      <c r="E12787" s="100" t="s">
        <v>5695</v>
      </c>
      <c r="F12787" s="100"/>
      <c r="I12787" s="100"/>
    </row>
    <row r="12788" spans="1:9" x14ac:dyDescent="0.35">
      <c r="A12788" s="1705">
        <v>76810</v>
      </c>
      <c r="B12788" s="1706">
        <v>0.96</v>
      </c>
      <c r="C12788" s="100" t="s">
        <v>12889</v>
      </c>
      <c r="E12788" s="1705" t="s">
        <v>12542</v>
      </c>
      <c r="F12788" s="100"/>
      <c r="I12788" s="100"/>
    </row>
    <row r="12789" spans="1:9" x14ac:dyDescent="0.35">
      <c r="A12789" s="1705">
        <v>76810</v>
      </c>
      <c r="B12789" s="1706">
        <v>0.96</v>
      </c>
      <c r="C12789" s="100" t="s">
        <v>3992</v>
      </c>
      <c r="E12789" s="1705" t="s">
        <v>13383</v>
      </c>
      <c r="F12789" s="100"/>
      <c r="I12789" s="100"/>
    </row>
    <row r="12790" spans="1:9" x14ac:dyDescent="0.35">
      <c r="A12790" s="1705">
        <v>76811</v>
      </c>
      <c r="B12790" s="1706">
        <v>1.85</v>
      </c>
      <c r="C12790" s="100" t="s">
        <v>3654</v>
      </c>
      <c r="E12790" s="1705" t="s">
        <v>2994</v>
      </c>
      <c r="F12790" s="100"/>
      <c r="I12790" s="100"/>
    </row>
    <row r="12791" spans="1:9" x14ac:dyDescent="0.35">
      <c r="A12791" s="1705">
        <v>76811</v>
      </c>
      <c r="B12791" s="1706">
        <v>1.85</v>
      </c>
      <c r="C12791" s="100" t="s">
        <v>6105</v>
      </c>
      <c r="E12791" s="100" t="s">
        <v>5923</v>
      </c>
      <c r="F12791" s="100"/>
      <c r="I12791" s="100"/>
    </row>
    <row r="12792" spans="1:9" x14ac:dyDescent="0.35">
      <c r="A12792" s="1705">
        <v>76811</v>
      </c>
      <c r="B12792" s="1706">
        <v>1.85</v>
      </c>
      <c r="C12792" s="100" t="s">
        <v>6106</v>
      </c>
      <c r="E12792" s="100" t="s">
        <v>5923</v>
      </c>
      <c r="F12792" s="100"/>
      <c r="I12792" s="100"/>
    </row>
    <row r="12793" spans="1:9" x14ac:dyDescent="0.35">
      <c r="A12793" s="1705">
        <v>76811</v>
      </c>
      <c r="B12793" s="1706">
        <v>1.85</v>
      </c>
      <c r="C12793" s="100" t="s">
        <v>4140</v>
      </c>
      <c r="E12793" s="1705" t="s">
        <v>13383</v>
      </c>
      <c r="F12793" s="100"/>
      <c r="I12793" s="100"/>
    </row>
    <row r="12794" spans="1:9" ht="16" customHeight="1" x14ac:dyDescent="0.35">
      <c r="A12794" s="1705">
        <v>76812</v>
      </c>
      <c r="B12794" s="1706">
        <v>1.74</v>
      </c>
      <c r="C12794" s="100" t="s">
        <v>3631</v>
      </c>
      <c r="E12794" s="1705" t="s">
        <v>2994</v>
      </c>
      <c r="F12794" s="100"/>
      <c r="I12794" s="100"/>
    </row>
    <row r="12795" spans="1:9" x14ac:dyDescent="0.35">
      <c r="A12795" s="1705">
        <v>76812</v>
      </c>
      <c r="B12795" s="1706">
        <v>1.74</v>
      </c>
      <c r="C12795" s="100" t="s">
        <v>4124</v>
      </c>
      <c r="E12795" s="1705" t="s">
        <v>13383</v>
      </c>
      <c r="F12795" s="100"/>
      <c r="I12795" s="100"/>
    </row>
    <row r="12796" spans="1:9" x14ac:dyDescent="0.35">
      <c r="A12796" s="1705">
        <v>76813</v>
      </c>
      <c r="B12796" s="1706">
        <v>1.1499999999999999</v>
      </c>
      <c r="C12796" s="100" t="s">
        <v>4029</v>
      </c>
      <c r="E12796" s="1705" t="s">
        <v>13383</v>
      </c>
      <c r="F12796" s="100"/>
      <c r="I12796" s="100"/>
    </row>
    <row r="12797" spans="1:9" x14ac:dyDescent="0.35">
      <c r="A12797" s="1705">
        <v>76814</v>
      </c>
      <c r="B12797" s="1706">
        <v>0.97</v>
      </c>
      <c r="C12797" s="100" t="s">
        <v>3997</v>
      </c>
      <c r="E12797" s="1705" t="s">
        <v>13383</v>
      </c>
      <c r="F12797" s="100"/>
      <c r="I12797" s="100"/>
    </row>
    <row r="12798" spans="1:9" x14ac:dyDescent="0.35">
      <c r="A12798" s="1705">
        <v>76815</v>
      </c>
      <c r="B12798" s="1706">
        <v>0.63</v>
      </c>
      <c r="C12798" s="100" t="s">
        <v>370</v>
      </c>
      <c r="E12798" s="1705" t="s">
        <v>182</v>
      </c>
      <c r="F12798" s="100"/>
      <c r="I12798" s="100"/>
    </row>
    <row r="12799" spans="1:9" x14ac:dyDescent="0.35">
      <c r="A12799" s="1705">
        <v>76815</v>
      </c>
      <c r="B12799" s="1706">
        <v>0.63</v>
      </c>
      <c r="C12799" s="100" t="s">
        <v>1697</v>
      </c>
      <c r="E12799" s="1705" t="s">
        <v>875</v>
      </c>
      <c r="F12799" s="100"/>
      <c r="I12799" s="100"/>
    </row>
    <row r="12800" spans="1:9" x14ac:dyDescent="0.35">
      <c r="A12800" s="1705">
        <v>76815</v>
      </c>
      <c r="B12800" s="1706">
        <v>0.63</v>
      </c>
      <c r="C12800" s="100" t="s">
        <v>1047</v>
      </c>
      <c r="E12800" s="1705" t="s">
        <v>879</v>
      </c>
      <c r="F12800" s="100"/>
      <c r="I12800" s="100"/>
    </row>
    <row r="12801" spans="1:9" x14ac:dyDescent="0.35">
      <c r="A12801" s="1705">
        <v>76815</v>
      </c>
      <c r="B12801" s="1706">
        <v>0.63</v>
      </c>
      <c r="C12801" s="89" t="s">
        <v>1932</v>
      </c>
      <c r="E12801" s="1705" t="s">
        <v>1755</v>
      </c>
      <c r="F12801" s="100"/>
      <c r="I12801" s="100"/>
    </row>
    <row r="12802" spans="1:9" x14ac:dyDescent="0.35">
      <c r="A12802" s="1705">
        <v>76815</v>
      </c>
      <c r="B12802" s="1706">
        <v>0.63</v>
      </c>
      <c r="C12802" s="100" t="s">
        <v>3261</v>
      </c>
      <c r="E12802" s="1705" t="s">
        <v>2994</v>
      </c>
      <c r="F12802" s="100"/>
      <c r="I12802" s="100"/>
    </row>
    <row r="12803" spans="1:9" x14ac:dyDescent="0.35">
      <c r="A12803" s="1705">
        <v>76815</v>
      </c>
      <c r="B12803" s="1706">
        <v>0.63</v>
      </c>
      <c r="C12803" s="89" t="s">
        <v>4396</v>
      </c>
      <c r="E12803" s="1705" t="s">
        <v>4266</v>
      </c>
      <c r="F12803" s="100"/>
      <c r="I12803" s="100"/>
    </row>
    <row r="12804" spans="1:9" x14ac:dyDescent="0.35">
      <c r="A12804" s="1705">
        <v>76815</v>
      </c>
      <c r="B12804" s="1706">
        <v>0.63</v>
      </c>
      <c r="C12804" s="89" t="s">
        <v>4802</v>
      </c>
      <c r="E12804" s="100" t="s">
        <v>4609</v>
      </c>
      <c r="F12804" s="100"/>
      <c r="I12804" s="100"/>
    </row>
    <row r="12805" spans="1:9" x14ac:dyDescent="0.35">
      <c r="A12805" s="1705">
        <v>76815</v>
      </c>
      <c r="B12805" s="1706">
        <v>0.63</v>
      </c>
      <c r="C12805" s="100" t="s">
        <v>5813</v>
      </c>
      <c r="E12805" s="100" t="s">
        <v>5695</v>
      </c>
      <c r="F12805" s="100"/>
      <c r="I12805" s="100"/>
    </row>
    <row r="12806" spans="1:9" x14ac:dyDescent="0.35">
      <c r="A12806" s="1705">
        <v>76815</v>
      </c>
      <c r="B12806" s="1706">
        <v>0.63</v>
      </c>
      <c r="C12806" s="100" t="s">
        <v>6017</v>
      </c>
      <c r="E12806" s="100" t="s">
        <v>5923</v>
      </c>
      <c r="F12806" s="100"/>
      <c r="I12806" s="100"/>
    </row>
    <row r="12807" spans="1:9" x14ac:dyDescent="0.35">
      <c r="A12807" s="1705">
        <v>76815</v>
      </c>
      <c r="B12807" s="1706">
        <v>0.63</v>
      </c>
      <c r="C12807" s="89" t="s">
        <v>7139</v>
      </c>
      <c r="E12807" s="1705" t="s">
        <v>6965</v>
      </c>
      <c r="F12807" s="100"/>
      <c r="I12807" s="100"/>
    </row>
    <row r="12808" spans="1:9" x14ac:dyDescent="0.35">
      <c r="A12808" s="1705">
        <v>76815</v>
      </c>
      <c r="B12808" s="1706">
        <v>0.63</v>
      </c>
      <c r="C12808" s="89" t="s">
        <v>7140</v>
      </c>
      <c r="E12808" s="1705" t="s">
        <v>6965</v>
      </c>
      <c r="F12808" s="100"/>
      <c r="I12808" s="100"/>
    </row>
    <row r="12809" spans="1:9" x14ac:dyDescent="0.35">
      <c r="A12809" s="1705">
        <v>76815</v>
      </c>
      <c r="B12809" s="1706">
        <v>0.63</v>
      </c>
      <c r="C12809" s="100" t="s">
        <v>7598</v>
      </c>
      <c r="E12809" s="1705" t="s">
        <v>7428</v>
      </c>
      <c r="F12809" s="100"/>
      <c r="I12809" s="100"/>
    </row>
    <row r="12810" spans="1:9" x14ac:dyDescent="0.35">
      <c r="A12810" s="1705">
        <v>76815</v>
      </c>
      <c r="B12810" s="1706">
        <v>0.63</v>
      </c>
      <c r="C12810" s="89" t="s">
        <v>8893</v>
      </c>
      <c r="E12810" s="1705" t="s">
        <v>8689</v>
      </c>
      <c r="F12810" s="100"/>
      <c r="I12810" s="100"/>
    </row>
    <row r="12811" spans="1:9" x14ac:dyDescent="0.35">
      <c r="A12811" s="1705">
        <v>76815</v>
      </c>
      <c r="B12811" s="1706">
        <v>0.63</v>
      </c>
      <c r="C12811" s="100" t="s">
        <v>9345</v>
      </c>
      <c r="E12811" s="1738" t="s">
        <v>9126</v>
      </c>
      <c r="F12811" s="100"/>
      <c r="I12811" s="100"/>
    </row>
    <row r="12812" spans="1:9" x14ac:dyDescent="0.35">
      <c r="A12812" s="1705">
        <v>76815</v>
      </c>
      <c r="B12812" s="1706">
        <v>0.63</v>
      </c>
      <c r="C12812" s="100" t="s">
        <v>8893</v>
      </c>
      <c r="E12812" s="1705" t="s">
        <v>9583</v>
      </c>
      <c r="F12812" s="100"/>
      <c r="I12812" s="100"/>
    </row>
    <row r="12813" spans="1:9" x14ac:dyDescent="0.35">
      <c r="A12813" s="1705">
        <v>76815</v>
      </c>
      <c r="B12813" s="1706">
        <v>0.63</v>
      </c>
      <c r="C12813" s="100" t="s">
        <v>9345</v>
      </c>
      <c r="E12813" s="1705" t="s">
        <v>9583</v>
      </c>
      <c r="F12813" s="100"/>
      <c r="I12813" s="100"/>
    </row>
    <row r="12814" spans="1:9" x14ac:dyDescent="0.35">
      <c r="A12814" s="1705">
        <v>76815</v>
      </c>
      <c r="B12814" s="1706">
        <v>0.63</v>
      </c>
      <c r="C12814" s="100" t="s">
        <v>9345</v>
      </c>
      <c r="E12814" s="1705" t="s">
        <v>9583</v>
      </c>
      <c r="F12814" s="100"/>
      <c r="I12814" s="100"/>
    </row>
    <row r="12815" spans="1:9" x14ac:dyDescent="0.35">
      <c r="A12815" s="1705">
        <v>76815</v>
      </c>
      <c r="B12815" s="1706">
        <v>0.63</v>
      </c>
      <c r="C12815" s="100" t="s">
        <v>12185</v>
      </c>
      <c r="E12815" s="100" t="s">
        <v>12088</v>
      </c>
      <c r="F12815" s="100"/>
      <c r="I12815" s="100"/>
    </row>
    <row r="12816" spans="1:9" x14ac:dyDescent="0.35">
      <c r="A12816" s="1705">
        <v>76815</v>
      </c>
      <c r="B12816" s="1706">
        <v>0.63</v>
      </c>
      <c r="C12816" s="100" t="s">
        <v>3939</v>
      </c>
      <c r="E12816" s="1705" t="s">
        <v>13383</v>
      </c>
      <c r="F12816" s="100"/>
      <c r="I12816" s="100"/>
    </row>
    <row r="12817" spans="1:9" x14ac:dyDescent="0.35">
      <c r="A12817" s="1705">
        <v>76816</v>
      </c>
      <c r="B12817" s="1737">
        <v>0.83</v>
      </c>
      <c r="C12817" s="100" t="s">
        <v>692</v>
      </c>
      <c r="E12817" s="1705" t="s">
        <v>532</v>
      </c>
      <c r="F12817" s="100"/>
      <c r="I12817" s="100"/>
    </row>
    <row r="12818" spans="1:9" x14ac:dyDescent="0.35">
      <c r="A12818" s="1705">
        <v>76816</v>
      </c>
      <c r="B12818" s="1706">
        <v>0.83</v>
      </c>
      <c r="C12818" s="100" t="s">
        <v>1711</v>
      </c>
      <c r="E12818" s="1705" t="s">
        <v>875</v>
      </c>
      <c r="F12818" s="100"/>
      <c r="I12818" s="100"/>
    </row>
    <row r="12819" spans="1:9" x14ac:dyDescent="0.35">
      <c r="A12819" s="1705">
        <v>76816</v>
      </c>
      <c r="B12819" s="1706">
        <v>0.83</v>
      </c>
      <c r="C12819" s="100" t="s">
        <v>3323</v>
      </c>
      <c r="E12819" s="1705" t="s">
        <v>2994</v>
      </c>
      <c r="F12819" s="100"/>
      <c r="I12819" s="100"/>
    </row>
    <row r="12820" spans="1:9" x14ac:dyDescent="0.35">
      <c r="A12820" s="1705">
        <v>76816</v>
      </c>
      <c r="B12820" s="1706">
        <v>0.83</v>
      </c>
      <c r="C12820" s="100" t="s">
        <v>5844</v>
      </c>
      <c r="E12820" s="100" t="s">
        <v>5695</v>
      </c>
      <c r="F12820" s="100"/>
      <c r="I12820" s="100"/>
    </row>
    <row r="12821" spans="1:9" ht="14.5" customHeight="1" x14ac:dyDescent="0.35">
      <c r="A12821" s="1705">
        <v>76816</v>
      </c>
      <c r="B12821" s="1706">
        <v>0.83</v>
      </c>
      <c r="C12821" s="100" t="s">
        <v>8936</v>
      </c>
      <c r="E12821" s="1705" t="s">
        <v>8689</v>
      </c>
      <c r="F12821" s="100"/>
      <c r="I12821" s="100"/>
    </row>
    <row r="12822" spans="1:9" x14ac:dyDescent="0.35">
      <c r="A12822" s="1705">
        <v>76816</v>
      </c>
      <c r="B12822" s="1706">
        <v>0.83</v>
      </c>
      <c r="C12822" s="100" t="s">
        <v>8936</v>
      </c>
      <c r="E12822" s="1705" t="s">
        <v>9583</v>
      </c>
      <c r="F12822" s="100"/>
      <c r="I12822" s="100"/>
    </row>
    <row r="12823" spans="1:9" x14ac:dyDescent="0.35">
      <c r="A12823" s="1705">
        <v>76816</v>
      </c>
      <c r="B12823" s="1706">
        <v>0.83</v>
      </c>
      <c r="C12823" s="100" t="s">
        <v>9885</v>
      </c>
      <c r="E12823" s="1705" t="s">
        <v>9583</v>
      </c>
      <c r="F12823" s="100"/>
      <c r="I12823" s="100"/>
    </row>
    <row r="12824" spans="1:9" x14ac:dyDescent="0.35">
      <c r="A12824" s="1705">
        <v>76816</v>
      </c>
      <c r="B12824" s="1706">
        <v>0.83</v>
      </c>
      <c r="C12824" s="100" t="s">
        <v>12201</v>
      </c>
      <c r="E12824" s="100" t="s">
        <v>12088</v>
      </c>
      <c r="F12824" s="100"/>
      <c r="I12824" s="100"/>
    </row>
    <row r="12825" spans="1:9" x14ac:dyDescent="0.35">
      <c r="A12825" s="1705">
        <v>76816</v>
      </c>
      <c r="B12825" s="1706">
        <v>0.83</v>
      </c>
      <c r="C12825" s="100" t="s">
        <v>3982</v>
      </c>
      <c r="E12825" s="1705" t="s">
        <v>13383</v>
      </c>
      <c r="F12825" s="100"/>
      <c r="I12825" s="100"/>
    </row>
    <row r="12826" spans="1:9" x14ac:dyDescent="0.35">
      <c r="A12826" s="1705">
        <v>76817</v>
      </c>
      <c r="B12826" s="1706">
        <v>0.73</v>
      </c>
      <c r="C12826" s="100" t="s">
        <v>394</v>
      </c>
      <c r="E12826" s="1705" t="s">
        <v>182</v>
      </c>
      <c r="F12826" s="100"/>
      <c r="I12826" s="100"/>
    </row>
    <row r="12827" spans="1:9" x14ac:dyDescent="0.35">
      <c r="A12827" s="1705">
        <v>76817</v>
      </c>
      <c r="B12827" s="1706">
        <v>0.73</v>
      </c>
      <c r="C12827" s="100" t="s">
        <v>395</v>
      </c>
      <c r="E12827" s="1705" t="s">
        <v>182</v>
      </c>
      <c r="F12827" s="100"/>
      <c r="I12827" s="100"/>
    </row>
    <row r="12828" spans="1:9" ht="16" customHeight="1" x14ac:dyDescent="0.35">
      <c r="A12828" s="1705">
        <v>76817</v>
      </c>
      <c r="B12828" s="1706">
        <v>0.73</v>
      </c>
      <c r="C12828" s="100" t="s">
        <v>1704</v>
      </c>
      <c r="E12828" s="1705" t="s">
        <v>875</v>
      </c>
      <c r="F12828" s="100"/>
      <c r="I12828" s="100"/>
    </row>
    <row r="12829" spans="1:9" ht="14.5" customHeight="1" x14ac:dyDescent="0.35">
      <c r="A12829" s="1705">
        <v>76817</v>
      </c>
      <c r="B12829" s="1706">
        <v>0.73</v>
      </c>
      <c r="C12829" s="100" t="s">
        <v>1383</v>
      </c>
      <c r="E12829" s="1705" t="s">
        <v>1280</v>
      </c>
      <c r="F12829" s="100"/>
      <c r="I12829" s="100"/>
    </row>
    <row r="12830" spans="1:9" x14ac:dyDescent="0.35">
      <c r="A12830" s="1705">
        <v>76817</v>
      </c>
      <c r="B12830" s="1706">
        <v>0.73</v>
      </c>
      <c r="C12830" s="89" t="s">
        <v>1952</v>
      </c>
      <c r="E12830" s="1705" t="s">
        <v>1755</v>
      </c>
      <c r="F12830" s="100"/>
      <c r="I12830" s="100"/>
    </row>
    <row r="12831" spans="1:9" x14ac:dyDescent="0.35">
      <c r="A12831" s="1705">
        <v>76817</v>
      </c>
      <c r="B12831" s="1706">
        <v>0.73</v>
      </c>
      <c r="C12831" s="100" t="s">
        <v>2375</v>
      </c>
      <c r="E12831" s="1705" t="s">
        <v>2237</v>
      </c>
      <c r="F12831" s="100"/>
      <c r="I12831" s="100"/>
    </row>
    <row r="12832" spans="1:9" x14ac:dyDescent="0.35">
      <c r="A12832" s="1705">
        <v>76817</v>
      </c>
      <c r="B12832" s="1706">
        <v>0.73</v>
      </c>
      <c r="C12832" s="100" t="s">
        <v>3294</v>
      </c>
      <c r="E12832" s="1705" t="s">
        <v>2994</v>
      </c>
      <c r="F12832" s="100"/>
      <c r="I12832" s="100"/>
    </row>
    <row r="12833" spans="1:9" x14ac:dyDescent="0.35">
      <c r="A12833" s="1705">
        <v>76817</v>
      </c>
      <c r="B12833" s="1706">
        <v>0.73</v>
      </c>
      <c r="C12833" s="100" t="s">
        <v>4410</v>
      </c>
      <c r="E12833" s="1705" t="s">
        <v>4266</v>
      </c>
      <c r="F12833" s="100"/>
      <c r="I12833" s="100"/>
    </row>
    <row r="12834" spans="1:9" x14ac:dyDescent="0.35">
      <c r="A12834" s="1705">
        <v>76817</v>
      </c>
      <c r="B12834" s="1706">
        <v>0.73</v>
      </c>
      <c r="C12834" s="89" t="s">
        <v>4824</v>
      </c>
      <c r="E12834" s="100" t="s">
        <v>4609</v>
      </c>
      <c r="F12834" s="100"/>
      <c r="I12834" s="100"/>
    </row>
    <row r="12835" spans="1:9" x14ac:dyDescent="0.35">
      <c r="A12835" s="1705">
        <v>76817</v>
      </c>
      <c r="B12835" s="1706">
        <v>0.73</v>
      </c>
      <c r="C12835" s="100" t="s">
        <v>5305</v>
      </c>
      <c r="E12835" s="100" t="s">
        <v>5155</v>
      </c>
      <c r="F12835" s="100"/>
      <c r="I12835" s="100"/>
    </row>
    <row r="12836" spans="1:9" ht="14.5" customHeight="1" x14ac:dyDescent="0.35">
      <c r="A12836" s="1705">
        <v>76817</v>
      </c>
      <c r="B12836" s="1706">
        <v>0.73</v>
      </c>
      <c r="C12836" s="100" t="s">
        <v>5620</v>
      </c>
      <c r="E12836" s="100" t="s">
        <v>5452</v>
      </c>
      <c r="F12836" s="100"/>
      <c r="I12836" s="100"/>
    </row>
    <row r="12837" spans="1:9" x14ac:dyDescent="0.35">
      <c r="A12837" s="1705">
        <v>76817</v>
      </c>
      <c r="B12837" s="1706">
        <v>0.73</v>
      </c>
      <c r="C12837" s="100" t="s">
        <v>3959</v>
      </c>
      <c r="E12837" s="100" t="s">
        <v>5695</v>
      </c>
      <c r="F12837" s="100"/>
      <c r="I12837" s="100"/>
    </row>
    <row r="12838" spans="1:9" x14ac:dyDescent="0.35">
      <c r="A12838" s="1705">
        <v>76817</v>
      </c>
      <c r="B12838" s="1706">
        <v>0.73</v>
      </c>
      <c r="C12838" s="89" t="s">
        <v>8208</v>
      </c>
      <c r="E12838" s="100" t="s">
        <v>5912</v>
      </c>
      <c r="F12838" s="100"/>
      <c r="I12838" s="100"/>
    </row>
    <row r="12839" spans="1:9" x14ac:dyDescent="0.35">
      <c r="A12839" s="1705">
        <v>76817</v>
      </c>
      <c r="B12839" s="1706">
        <v>0.73</v>
      </c>
      <c r="C12839" s="100" t="s">
        <v>3959</v>
      </c>
      <c r="E12839" s="100" t="s">
        <v>6110</v>
      </c>
      <c r="F12839" s="100"/>
      <c r="I12839" s="100"/>
    </row>
    <row r="12840" spans="1:9" x14ac:dyDescent="0.35">
      <c r="A12840" s="1705">
        <v>76817</v>
      </c>
      <c r="B12840" s="1706">
        <v>0.73</v>
      </c>
      <c r="C12840" s="100" t="s">
        <v>7613</v>
      </c>
      <c r="E12840" s="1705" t="s">
        <v>7428</v>
      </c>
      <c r="F12840" s="100"/>
      <c r="I12840" s="100"/>
    </row>
    <row r="12841" spans="1:9" ht="16" customHeight="1" x14ac:dyDescent="0.35">
      <c r="A12841" s="1705">
        <v>76817</v>
      </c>
      <c r="B12841" s="1706">
        <v>0.73</v>
      </c>
      <c r="C12841" s="89" t="s">
        <v>8914</v>
      </c>
      <c r="E12841" s="1705" t="s">
        <v>8689</v>
      </c>
      <c r="F12841" s="100"/>
      <c r="I12841" s="100"/>
    </row>
    <row r="12842" spans="1:9" x14ac:dyDescent="0.35">
      <c r="A12842" s="1705">
        <v>76817</v>
      </c>
      <c r="B12842" s="1706">
        <v>0.73</v>
      </c>
      <c r="C12842" s="100" t="s">
        <v>3959</v>
      </c>
      <c r="E12842" s="1738" t="s">
        <v>9126</v>
      </c>
      <c r="F12842" s="100"/>
      <c r="I12842" s="100"/>
    </row>
    <row r="12843" spans="1:9" ht="16" customHeight="1" x14ac:dyDescent="0.35">
      <c r="A12843" s="1705">
        <v>76817</v>
      </c>
      <c r="B12843" s="1706">
        <v>0.73</v>
      </c>
      <c r="C12843" s="100" t="s">
        <v>9854</v>
      </c>
      <c r="E12843" s="1705" t="s">
        <v>9583</v>
      </c>
      <c r="F12843" s="100"/>
      <c r="I12843" s="100"/>
    </row>
    <row r="12844" spans="1:9" ht="14.5" customHeight="1" x14ac:dyDescent="0.35">
      <c r="A12844" s="1705">
        <v>76817</v>
      </c>
      <c r="B12844" s="1706">
        <v>0.73</v>
      </c>
      <c r="C12844" s="100" t="s">
        <v>9855</v>
      </c>
      <c r="E12844" s="1705" t="s">
        <v>9583</v>
      </c>
      <c r="F12844" s="100"/>
      <c r="I12844" s="100"/>
    </row>
    <row r="12845" spans="1:9" x14ac:dyDescent="0.35">
      <c r="A12845" s="1705">
        <v>76817</v>
      </c>
      <c r="B12845" s="1706">
        <v>0.73</v>
      </c>
      <c r="C12845" s="89" t="s">
        <v>10918</v>
      </c>
      <c r="E12845" s="1705" t="s">
        <v>10273</v>
      </c>
      <c r="F12845" s="100"/>
      <c r="I12845" s="100"/>
    </row>
    <row r="12846" spans="1:9" x14ac:dyDescent="0.35">
      <c r="A12846" s="1705">
        <v>76817</v>
      </c>
      <c r="B12846" s="1706">
        <v>0.73</v>
      </c>
      <c r="C12846" s="100" t="s">
        <v>2375</v>
      </c>
      <c r="E12846" s="100" t="s">
        <v>12088</v>
      </c>
      <c r="F12846" s="100"/>
      <c r="I12846" s="100"/>
    </row>
    <row r="12847" spans="1:9" x14ac:dyDescent="0.35">
      <c r="A12847" s="1705">
        <v>76817</v>
      </c>
      <c r="B12847" s="1706">
        <v>0.73</v>
      </c>
      <c r="C12847" s="100" t="s">
        <v>3959</v>
      </c>
      <c r="E12847" s="1705" t="s">
        <v>13383</v>
      </c>
      <c r="F12847" s="100"/>
      <c r="I12847" s="100"/>
    </row>
    <row r="12848" spans="1:9" x14ac:dyDescent="0.35">
      <c r="A12848" s="1705">
        <v>76817</v>
      </c>
      <c r="B12848" s="1706">
        <v>0.73</v>
      </c>
      <c r="C12848" s="89" t="s">
        <v>14079</v>
      </c>
      <c r="E12848" s="100" t="s">
        <v>14078</v>
      </c>
      <c r="F12848" s="100"/>
      <c r="I12848" s="100"/>
    </row>
    <row r="12849" spans="1:9" x14ac:dyDescent="0.35">
      <c r="A12849" s="1705">
        <v>76818</v>
      </c>
      <c r="B12849" s="1706">
        <v>1.02</v>
      </c>
      <c r="C12849" s="100" t="s">
        <v>3392</v>
      </c>
      <c r="E12849" s="1705" t="s">
        <v>2994</v>
      </c>
      <c r="F12849" s="100"/>
      <c r="I12849" s="100"/>
    </row>
    <row r="12850" spans="1:9" x14ac:dyDescent="0.35">
      <c r="A12850" s="1705">
        <v>76818</v>
      </c>
      <c r="B12850" s="1706">
        <v>1.02</v>
      </c>
      <c r="C12850" s="100" t="s">
        <v>8244</v>
      </c>
      <c r="E12850" s="100" t="s">
        <v>5912</v>
      </c>
      <c r="F12850" s="100"/>
      <c r="I12850" s="100"/>
    </row>
    <row r="12851" spans="1:9" x14ac:dyDescent="0.35">
      <c r="A12851" s="1705">
        <v>76818</v>
      </c>
      <c r="B12851" s="1706">
        <v>1.02</v>
      </c>
      <c r="C12851" s="89" t="s">
        <v>9931</v>
      </c>
      <c r="E12851" s="1705" t="s">
        <v>9583</v>
      </c>
      <c r="F12851" s="100"/>
      <c r="I12851" s="100"/>
    </row>
    <row r="12852" spans="1:9" x14ac:dyDescent="0.35">
      <c r="A12852" s="1705">
        <v>76818</v>
      </c>
      <c r="B12852" s="1706">
        <v>1.02</v>
      </c>
      <c r="C12852" s="100" t="s">
        <v>12233</v>
      </c>
      <c r="E12852" s="100" t="s">
        <v>12088</v>
      </c>
      <c r="F12852" s="100"/>
      <c r="I12852" s="100"/>
    </row>
    <row r="12853" spans="1:9" x14ac:dyDescent="0.35">
      <c r="A12853" s="1705">
        <v>76819</v>
      </c>
      <c r="B12853" s="1706">
        <v>0.75</v>
      </c>
      <c r="C12853" s="89" t="s">
        <v>2844</v>
      </c>
      <c r="E12853" s="1705" t="s">
        <v>19</v>
      </c>
      <c r="F12853" s="100"/>
      <c r="I12853" s="100"/>
    </row>
    <row r="12854" spans="1:9" x14ac:dyDescent="0.35">
      <c r="A12854" s="1705">
        <v>76819</v>
      </c>
      <c r="B12854" s="1706">
        <v>0.75</v>
      </c>
      <c r="C12854" s="100" t="s">
        <v>1958</v>
      </c>
      <c r="E12854" s="1705" t="s">
        <v>1755</v>
      </c>
      <c r="F12854" s="100"/>
      <c r="I12854" s="100"/>
    </row>
    <row r="12855" spans="1:9" ht="16" customHeight="1" x14ac:dyDescent="0.35">
      <c r="A12855" s="1705">
        <v>76819</v>
      </c>
      <c r="B12855" s="1706">
        <v>0.75</v>
      </c>
      <c r="C12855" s="100" t="s">
        <v>5833</v>
      </c>
      <c r="E12855" s="100" t="s">
        <v>5695</v>
      </c>
      <c r="F12855" s="100"/>
      <c r="I12855" s="100"/>
    </row>
    <row r="12856" spans="1:9" x14ac:dyDescent="0.35">
      <c r="A12856" s="1705">
        <v>76819</v>
      </c>
      <c r="B12856" s="1706">
        <v>0.75</v>
      </c>
      <c r="C12856" s="100" t="s">
        <v>6625</v>
      </c>
      <c r="E12856" s="1705" t="s">
        <v>6556</v>
      </c>
      <c r="F12856" s="100"/>
      <c r="I12856" s="100"/>
    </row>
    <row r="12857" spans="1:9" x14ac:dyDescent="0.35">
      <c r="A12857" s="1705">
        <v>76819</v>
      </c>
      <c r="B12857" s="1706">
        <v>0.75</v>
      </c>
      <c r="C12857" s="100" t="s">
        <v>6626</v>
      </c>
      <c r="E12857" s="1705" t="s">
        <v>6556</v>
      </c>
      <c r="F12857" s="100"/>
      <c r="I12857" s="100"/>
    </row>
    <row r="12858" spans="1:9" x14ac:dyDescent="0.35">
      <c r="A12858" s="1705">
        <v>76819</v>
      </c>
      <c r="B12858" s="1706">
        <v>0.75</v>
      </c>
      <c r="C12858" s="100" t="s">
        <v>7163</v>
      </c>
      <c r="E12858" s="1705" t="s">
        <v>6965</v>
      </c>
      <c r="F12858" s="100"/>
      <c r="I12858" s="100"/>
    </row>
    <row r="12859" spans="1:9" x14ac:dyDescent="0.35">
      <c r="A12859" s="1705">
        <v>76819</v>
      </c>
      <c r="B12859" s="1706">
        <v>0.75</v>
      </c>
      <c r="C12859" s="100" t="s">
        <v>7617</v>
      </c>
      <c r="E12859" s="1705" t="s">
        <v>7428</v>
      </c>
      <c r="F12859" s="100"/>
      <c r="I12859" s="100"/>
    </row>
    <row r="12860" spans="1:9" x14ac:dyDescent="0.35">
      <c r="A12860" s="1705">
        <v>76819</v>
      </c>
      <c r="B12860" s="1706">
        <v>0.75</v>
      </c>
      <c r="C12860" s="89" t="s">
        <v>2844</v>
      </c>
      <c r="E12860" s="1705" t="s">
        <v>9583</v>
      </c>
      <c r="F12860" s="100"/>
      <c r="I12860" s="100"/>
    </row>
    <row r="12861" spans="1:9" x14ac:dyDescent="0.35">
      <c r="A12861" s="1705">
        <v>76820</v>
      </c>
      <c r="B12861" s="1706">
        <v>0.49</v>
      </c>
      <c r="C12861" s="100" t="s">
        <v>3888</v>
      </c>
      <c r="E12861" s="1705" t="s">
        <v>13383</v>
      </c>
    </row>
    <row r="12862" spans="1:9" x14ac:dyDescent="0.35">
      <c r="A12862" s="1705">
        <v>76821</v>
      </c>
      <c r="B12862" s="1706">
        <v>0.68</v>
      </c>
      <c r="C12862" s="100" t="s">
        <v>3948</v>
      </c>
      <c r="E12862" s="1705" t="s">
        <v>13383</v>
      </c>
    </row>
    <row r="12863" spans="1:9" x14ac:dyDescent="0.35">
      <c r="A12863" s="1705">
        <v>76825</v>
      </c>
      <c r="B12863" s="1706">
        <v>1.63</v>
      </c>
      <c r="C12863" s="100" t="s">
        <v>4111</v>
      </c>
      <c r="E12863" s="1705" t="s">
        <v>13383</v>
      </c>
    </row>
    <row r="12864" spans="1:9" x14ac:dyDescent="0.35">
      <c r="A12864" s="1705">
        <v>76826</v>
      </c>
      <c r="B12864" s="1706">
        <v>0.81</v>
      </c>
      <c r="C12864" s="100" t="s">
        <v>3978</v>
      </c>
      <c r="E12864" s="1705" t="s">
        <v>13383</v>
      </c>
    </row>
    <row r="12865" spans="1:9" x14ac:dyDescent="0.35">
      <c r="A12865" s="1705">
        <v>76827</v>
      </c>
      <c r="B12865" s="1706">
        <v>0.56999999999999995</v>
      </c>
      <c r="C12865" s="100" t="s">
        <v>3923</v>
      </c>
      <c r="E12865" s="1705" t="s">
        <v>13383</v>
      </c>
    </row>
    <row r="12866" spans="1:9" x14ac:dyDescent="0.35">
      <c r="A12866" s="1705">
        <v>76828</v>
      </c>
      <c r="B12866" s="1706">
        <v>0.55000000000000004</v>
      </c>
      <c r="C12866" s="100" t="s">
        <v>3916</v>
      </c>
      <c r="E12866" s="1705" t="s">
        <v>13383</v>
      </c>
    </row>
    <row r="12867" spans="1:9" x14ac:dyDescent="0.35">
      <c r="A12867" s="1705">
        <v>76830</v>
      </c>
      <c r="B12867" s="1706">
        <v>0.67</v>
      </c>
      <c r="C12867" s="100" t="s">
        <v>2823</v>
      </c>
      <c r="E12867" s="1705" t="s">
        <v>19</v>
      </c>
    </row>
    <row r="12868" spans="1:9" x14ac:dyDescent="0.35">
      <c r="A12868" s="1705">
        <v>76830</v>
      </c>
      <c r="B12868" s="1706">
        <v>0.67</v>
      </c>
      <c r="C12868" s="100" t="s">
        <v>8581</v>
      </c>
      <c r="E12868" s="1705" t="s">
        <v>875</v>
      </c>
    </row>
    <row r="12869" spans="1:9" x14ac:dyDescent="0.35">
      <c r="A12869" s="1705">
        <v>76830</v>
      </c>
      <c r="B12869" s="1706">
        <v>0.67</v>
      </c>
      <c r="C12869" s="100" t="s">
        <v>1052</v>
      </c>
      <c r="E12869" s="1705" t="s">
        <v>879</v>
      </c>
      <c r="F12869" s="100"/>
      <c r="I12869" s="100"/>
    </row>
    <row r="12870" spans="1:9" x14ac:dyDescent="0.35">
      <c r="A12870" s="1705">
        <v>76830</v>
      </c>
      <c r="B12870" s="1706">
        <v>0.67</v>
      </c>
      <c r="C12870" s="100" t="s">
        <v>1052</v>
      </c>
      <c r="E12870" s="1705" t="s">
        <v>1280</v>
      </c>
      <c r="F12870" s="100"/>
      <c r="I12870" s="100"/>
    </row>
    <row r="12871" spans="1:9" x14ac:dyDescent="0.35">
      <c r="A12871" s="1705">
        <v>76830</v>
      </c>
      <c r="B12871" s="1706">
        <v>0.67</v>
      </c>
      <c r="C12871" s="100" t="s">
        <v>1052</v>
      </c>
      <c r="E12871" s="1705" t="s">
        <v>2237</v>
      </c>
      <c r="F12871" s="100"/>
      <c r="I12871" s="100"/>
    </row>
    <row r="12872" spans="1:9" x14ac:dyDescent="0.35">
      <c r="A12872" s="1705">
        <v>76830</v>
      </c>
      <c r="B12872" s="1706">
        <v>0.67</v>
      </c>
      <c r="C12872" s="100" t="s">
        <v>3268</v>
      </c>
      <c r="E12872" s="1705" t="s">
        <v>2994</v>
      </c>
    </row>
    <row r="12873" spans="1:9" x14ac:dyDescent="0.35">
      <c r="A12873" s="1705">
        <v>76830</v>
      </c>
      <c r="B12873" s="1706">
        <v>0.67</v>
      </c>
      <c r="C12873" s="100" t="s">
        <v>4399</v>
      </c>
      <c r="E12873" s="1705" t="s">
        <v>4266</v>
      </c>
    </row>
    <row r="12874" spans="1:9" x14ac:dyDescent="0.35">
      <c r="A12874" s="1705">
        <v>76830</v>
      </c>
      <c r="B12874" s="1706">
        <v>0.67</v>
      </c>
      <c r="C12874" s="89" t="s">
        <v>4809</v>
      </c>
      <c r="E12874" s="100" t="s">
        <v>4609</v>
      </c>
      <c r="F12874" s="100"/>
      <c r="I12874" s="100"/>
    </row>
    <row r="12875" spans="1:9" x14ac:dyDescent="0.35">
      <c r="A12875" s="1705">
        <v>76830</v>
      </c>
      <c r="B12875" s="1706">
        <v>0.67</v>
      </c>
      <c r="C12875" s="100" t="s">
        <v>5156</v>
      </c>
      <c r="E12875" s="100" t="s">
        <v>5155</v>
      </c>
      <c r="F12875" s="100"/>
      <c r="I12875" s="100"/>
    </row>
    <row r="12876" spans="1:9" x14ac:dyDescent="0.35">
      <c r="A12876" s="1705">
        <v>76830</v>
      </c>
      <c r="B12876" s="1706">
        <v>0.67</v>
      </c>
      <c r="C12876" s="100" t="s">
        <v>1052</v>
      </c>
      <c r="E12876" s="100" t="s">
        <v>5452</v>
      </c>
      <c r="F12876" s="100"/>
      <c r="I12876" s="100"/>
    </row>
    <row r="12877" spans="1:9" x14ac:dyDescent="0.35">
      <c r="A12877" s="1705">
        <v>76830</v>
      </c>
      <c r="B12877" s="1706">
        <v>0.67</v>
      </c>
      <c r="C12877" s="100" t="s">
        <v>1052</v>
      </c>
      <c r="E12877" s="100" t="s">
        <v>5695</v>
      </c>
      <c r="F12877" s="100"/>
      <c r="I12877" s="100"/>
    </row>
    <row r="12878" spans="1:9" x14ac:dyDescent="0.35">
      <c r="A12878" s="1705">
        <v>76830</v>
      </c>
      <c r="B12878" s="1706">
        <v>0.67</v>
      </c>
      <c r="C12878" s="89" t="s">
        <v>8196</v>
      </c>
      <c r="E12878" s="100" t="s">
        <v>5912</v>
      </c>
    </row>
    <row r="12879" spans="1:9" x14ac:dyDescent="0.35">
      <c r="A12879" s="1705">
        <v>76830</v>
      </c>
      <c r="B12879" s="1706">
        <v>0.67</v>
      </c>
      <c r="C12879" s="100" t="s">
        <v>1052</v>
      </c>
      <c r="E12879" s="100" t="s">
        <v>5923</v>
      </c>
      <c r="F12879" s="100"/>
      <c r="I12879" s="100"/>
    </row>
    <row r="12880" spans="1:9" x14ac:dyDescent="0.35">
      <c r="A12880" s="1705">
        <v>76830</v>
      </c>
      <c r="B12880" s="1706">
        <v>0.67</v>
      </c>
      <c r="C12880" s="89" t="s">
        <v>7146</v>
      </c>
      <c r="E12880" s="1705" t="s">
        <v>6965</v>
      </c>
      <c r="F12880" s="100"/>
      <c r="I12880" s="100"/>
    </row>
    <row r="12881" spans="1:9" x14ac:dyDescent="0.35">
      <c r="A12881" s="1705">
        <v>76830</v>
      </c>
      <c r="B12881" s="1706">
        <v>0.67</v>
      </c>
      <c r="C12881" s="89" t="s">
        <v>7379</v>
      </c>
      <c r="E12881" s="1705" t="s">
        <v>7410</v>
      </c>
    </row>
    <row r="12882" spans="1:9" x14ac:dyDescent="0.35">
      <c r="A12882" s="1705">
        <v>76830</v>
      </c>
      <c r="B12882" s="1706">
        <v>0.67</v>
      </c>
      <c r="C12882" s="100" t="s">
        <v>1052</v>
      </c>
      <c r="E12882" s="1705" t="s">
        <v>7428</v>
      </c>
      <c r="F12882" s="100"/>
      <c r="I12882" s="100"/>
    </row>
    <row r="12883" spans="1:9" x14ac:dyDescent="0.35">
      <c r="A12883" s="1705">
        <v>76830</v>
      </c>
      <c r="B12883" s="1706">
        <v>0.67</v>
      </c>
      <c r="C12883" s="89" t="s">
        <v>8898</v>
      </c>
      <c r="E12883" s="1705" t="s">
        <v>8689</v>
      </c>
      <c r="F12883" s="100"/>
      <c r="I12883" s="100"/>
    </row>
    <row r="12884" spans="1:9" x14ac:dyDescent="0.35">
      <c r="A12884" s="1705">
        <v>76830</v>
      </c>
      <c r="B12884" s="1706">
        <v>0.67</v>
      </c>
      <c r="C12884" s="89" t="s">
        <v>8899</v>
      </c>
      <c r="E12884" s="1705" t="s">
        <v>8689</v>
      </c>
      <c r="F12884" s="100"/>
      <c r="I12884" s="100"/>
    </row>
    <row r="12885" spans="1:9" x14ac:dyDescent="0.35">
      <c r="A12885" s="1705">
        <v>76830</v>
      </c>
      <c r="B12885" s="1706">
        <v>0.67</v>
      </c>
      <c r="C12885" s="89" t="s">
        <v>8900</v>
      </c>
      <c r="E12885" s="1705" t="s">
        <v>8689</v>
      </c>
      <c r="F12885" s="100"/>
      <c r="I12885" s="100"/>
    </row>
    <row r="12886" spans="1:9" x14ac:dyDescent="0.35">
      <c r="A12886" s="1705">
        <v>76830</v>
      </c>
      <c r="B12886" s="1706">
        <v>0.67</v>
      </c>
      <c r="C12886" s="100" t="s">
        <v>3944</v>
      </c>
      <c r="E12886" s="1738" t="s">
        <v>9126</v>
      </c>
    </row>
    <row r="12887" spans="1:9" ht="14.5" customHeight="1" x14ac:dyDescent="0.35">
      <c r="A12887" s="1705">
        <v>76830</v>
      </c>
      <c r="B12887" s="1706">
        <v>0.67</v>
      </c>
      <c r="C12887" s="100" t="s">
        <v>8899</v>
      </c>
      <c r="E12887" s="1705" t="s">
        <v>9583</v>
      </c>
      <c r="F12887" s="100"/>
      <c r="I12887" s="100"/>
    </row>
    <row r="12888" spans="1:9" x14ac:dyDescent="0.35">
      <c r="A12888" s="1705">
        <v>76830</v>
      </c>
      <c r="B12888" s="1706">
        <v>0.67</v>
      </c>
      <c r="C12888" s="89" t="s">
        <v>9836</v>
      </c>
      <c r="E12888" s="1705" t="s">
        <v>9583</v>
      </c>
      <c r="F12888" s="100"/>
      <c r="I12888" s="100"/>
    </row>
    <row r="12889" spans="1:9" ht="14.5" customHeight="1" x14ac:dyDescent="0.35">
      <c r="A12889" s="1705">
        <v>76830</v>
      </c>
      <c r="B12889" s="1706">
        <v>0.67</v>
      </c>
      <c r="C12889" s="1705" t="s">
        <v>10898</v>
      </c>
      <c r="E12889" s="1705" t="s">
        <v>10273</v>
      </c>
    </row>
    <row r="12890" spans="1:9" ht="14.5" customHeight="1" x14ac:dyDescent="0.35">
      <c r="A12890" s="1705">
        <v>76830</v>
      </c>
      <c r="B12890" s="1706">
        <v>0.67</v>
      </c>
      <c r="C12890" s="100" t="s">
        <v>10899</v>
      </c>
      <c r="E12890" s="1705" t="s">
        <v>10273</v>
      </c>
      <c r="F12890" s="100"/>
      <c r="I12890" s="100"/>
    </row>
    <row r="12891" spans="1:9" x14ac:dyDescent="0.35">
      <c r="A12891" s="1705">
        <v>76830</v>
      </c>
      <c r="B12891" s="1706">
        <v>0.67</v>
      </c>
      <c r="C12891" s="1705" t="s">
        <v>10900</v>
      </c>
      <c r="E12891" s="1705" t="s">
        <v>10273</v>
      </c>
      <c r="F12891" s="100"/>
      <c r="I12891" s="100"/>
    </row>
    <row r="12892" spans="1:9" ht="14.5" customHeight="1" x14ac:dyDescent="0.35">
      <c r="A12892" s="1705">
        <v>76830</v>
      </c>
      <c r="B12892" s="1706">
        <v>0.67</v>
      </c>
      <c r="C12892" s="100" t="s">
        <v>10901</v>
      </c>
      <c r="E12892" s="1705" t="s">
        <v>10273</v>
      </c>
    </row>
    <row r="12893" spans="1:9" x14ac:dyDescent="0.35">
      <c r="A12893" s="1705">
        <v>76830</v>
      </c>
      <c r="B12893" s="1706">
        <v>0.67</v>
      </c>
      <c r="C12893" s="100" t="s">
        <v>1052</v>
      </c>
      <c r="E12893" s="100" t="s">
        <v>12088</v>
      </c>
      <c r="F12893" s="100"/>
      <c r="I12893" s="100"/>
    </row>
    <row r="12894" spans="1:9" x14ac:dyDescent="0.35">
      <c r="A12894" s="1705">
        <v>76830</v>
      </c>
      <c r="B12894" s="1706">
        <v>0.67</v>
      </c>
      <c r="C12894" s="100" t="s">
        <v>12852</v>
      </c>
      <c r="E12894" s="1705" t="s">
        <v>12542</v>
      </c>
    </row>
    <row r="12895" spans="1:9" ht="16" customHeight="1" x14ac:dyDescent="0.35">
      <c r="A12895" s="1705">
        <v>76830</v>
      </c>
      <c r="B12895" s="1706">
        <v>0.67</v>
      </c>
      <c r="C12895" s="100" t="s">
        <v>12853</v>
      </c>
      <c r="E12895" s="1705" t="s">
        <v>12542</v>
      </c>
    </row>
    <row r="12896" spans="1:9" ht="14.5" customHeight="1" x14ac:dyDescent="0.35">
      <c r="A12896" s="1705">
        <v>76830</v>
      </c>
      <c r="B12896" s="1706">
        <v>0.67</v>
      </c>
      <c r="C12896" s="100" t="s">
        <v>3944</v>
      </c>
      <c r="E12896" s="1705" t="s">
        <v>13383</v>
      </c>
    </row>
    <row r="12897" spans="1:9" ht="16" customHeight="1" x14ac:dyDescent="0.35">
      <c r="A12897" s="1705">
        <v>76830</v>
      </c>
      <c r="B12897" s="1706">
        <v>0.67</v>
      </c>
      <c r="C12897" s="1705" t="s">
        <v>13737</v>
      </c>
      <c r="E12897" s="1705" t="s">
        <v>13580</v>
      </c>
    </row>
    <row r="12898" spans="1:9" ht="14.5" customHeight="1" x14ac:dyDescent="0.35">
      <c r="A12898" s="1705">
        <v>76831</v>
      </c>
      <c r="B12898" s="1706">
        <v>0.7</v>
      </c>
      <c r="C12898" s="100" t="s">
        <v>3283</v>
      </c>
      <c r="E12898" s="1705" t="s">
        <v>2994</v>
      </c>
      <c r="F12898" s="100"/>
      <c r="I12898" s="100"/>
    </row>
    <row r="12899" spans="1:9" ht="16" customHeight="1" x14ac:dyDescent="0.35">
      <c r="A12899" s="1705">
        <v>76831</v>
      </c>
      <c r="B12899" s="1706">
        <v>0.7</v>
      </c>
      <c r="C12899" s="100" t="s">
        <v>3284</v>
      </c>
      <c r="E12899" s="1705" t="s">
        <v>2994</v>
      </c>
      <c r="F12899" s="100"/>
      <c r="I12899" s="100"/>
    </row>
    <row r="12900" spans="1:9" ht="14.5" customHeight="1" x14ac:dyDescent="0.35">
      <c r="A12900" s="1705">
        <v>76831</v>
      </c>
      <c r="B12900" s="1706">
        <v>0.7</v>
      </c>
      <c r="C12900" s="100" t="s">
        <v>4605</v>
      </c>
      <c r="E12900" s="100" t="s">
        <v>6965</v>
      </c>
      <c r="F12900" s="100"/>
      <c r="I12900" s="100"/>
    </row>
    <row r="12901" spans="1:9" x14ac:dyDescent="0.35">
      <c r="A12901" s="1705">
        <v>76831</v>
      </c>
      <c r="B12901" s="1706">
        <v>0.7</v>
      </c>
      <c r="C12901" s="100" t="s">
        <v>3952</v>
      </c>
      <c r="E12901" s="1705" t="s">
        <v>13383</v>
      </c>
    </row>
    <row r="12902" spans="1:9" x14ac:dyDescent="0.35">
      <c r="A12902" s="1705">
        <v>76856</v>
      </c>
      <c r="B12902" s="1706">
        <v>0.67</v>
      </c>
      <c r="C12902" s="89" t="s">
        <v>2824</v>
      </c>
      <c r="E12902" s="1705" t="s">
        <v>19</v>
      </c>
      <c r="F12902" s="100"/>
      <c r="I12902" s="100"/>
    </row>
    <row r="12903" spans="1:9" x14ac:dyDescent="0.35">
      <c r="A12903" s="1705">
        <v>76856</v>
      </c>
      <c r="B12903" s="1706">
        <v>0.67</v>
      </c>
      <c r="C12903" s="89" t="s">
        <v>373</v>
      </c>
      <c r="E12903" s="1705" t="s">
        <v>182</v>
      </c>
    </row>
    <row r="12904" spans="1:9" x14ac:dyDescent="0.35">
      <c r="A12904" s="1705">
        <v>76856</v>
      </c>
      <c r="B12904" s="1706">
        <v>0.67</v>
      </c>
      <c r="C12904" s="100" t="s">
        <v>374</v>
      </c>
      <c r="E12904" s="1705" t="s">
        <v>182</v>
      </c>
      <c r="F12904" s="100"/>
      <c r="I12904" s="100"/>
    </row>
    <row r="12905" spans="1:9" x14ac:dyDescent="0.35">
      <c r="A12905" s="1705">
        <v>76856</v>
      </c>
      <c r="B12905" s="1737">
        <v>0.67</v>
      </c>
      <c r="C12905" s="100" t="s">
        <v>676</v>
      </c>
      <c r="E12905" s="1705" t="s">
        <v>532</v>
      </c>
    </row>
    <row r="12906" spans="1:9" x14ac:dyDescent="0.35">
      <c r="A12906" s="1705">
        <v>76856</v>
      </c>
      <c r="B12906" s="1706">
        <v>0.67</v>
      </c>
      <c r="C12906" s="89" t="s">
        <v>676</v>
      </c>
      <c r="E12906" s="100" t="s">
        <v>875</v>
      </c>
      <c r="F12906" s="100"/>
      <c r="I12906" s="100"/>
    </row>
    <row r="12907" spans="1:9" ht="16" customHeight="1" x14ac:dyDescent="0.35">
      <c r="A12907" s="1705">
        <v>76856</v>
      </c>
      <c r="B12907" s="1706">
        <v>0.67</v>
      </c>
      <c r="C12907" s="100" t="s">
        <v>8582</v>
      </c>
      <c r="E12907" s="1705" t="s">
        <v>875</v>
      </c>
      <c r="F12907" s="100"/>
      <c r="I12907" s="100"/>
    </row>
    <row r="12908" spans="1:9" x14ac:dyDescent="0.35">
      <c r="A12908" s="1705">
        <v>76856</v>
      </c>
      <c r="B12908" s="1706">
        <v>0.67</v>
      </c>
      <c r="C12908" s="100" t="s">
        <v>1053</v>
      </c>
      <c r="E12908" s="1705" t="s">
        <v>879</v>
      </c>
      <c r="F12908" s="100"/>
      <c r="I12908" s="100"/>
    </row>
    <row r="12909" spans="1:9" ht="16" customHeight="1" x14ac:dyDescent="0.35">
      <c r="A12909" s="1705">
        <v>76856</v>
      </c>
      <c r="B12909" s="1706">
        <v>0.67</v>
      </c>
      <c r="C12909" s="100" t="s">
        <v>1377</v>
      </c>
      <c r="E12909" s="1705" t="s">
        <v>1280</v>
      </c>
      <c r="F12909" s="100"/>
      <c r="I12909" s="100"/>
    </row>
    <row r="12910" spans="1:9" x14ac:dyDescent="0.35">
      <c r="A12910" s="1705">
        <v>76856</v>
      </c>
      <c r="B12910" s="1706">
        <v>0.67</v>
      </c>
      <c r="C12910" s="1742" t="s">
        <v>1538</v>
      </c>
      <c r="E12910" s="1705" t="s">
        <v>1433</v>
      </c>
      <c r="F12910" s="100"/>
      <c r="I12910" s="100"/>
    </row>
    <row r="12911" spans="1:9" x14ac:dyDescent="0.35">
      <c r="A12911" s="1705">
        <v>76856</v>
      </c>
      <c r="B12911" s="1706">
        <v>0.67</v>
      </c>
      <c r="C12911" s="100" t="s">
        <v>2366</v>
      </c>
      <c r="E12911" s="1705" t="s">
        <v>2237</v>
      </c>
    </row>
    <row r="12912" spans="1:9" ht="16" customHeight="1" x14ac:dyDescent="0.35">
      <c r="A12912" s="1705">
        <v>76856</v>
      </c>
      <c r="B12912" s="1706">
        <v>0.67</v>
      </c>
      <c r="C12912" s="100" t="s">
        <v>2367</v>
      </c>
      <c r="E12912" s="1705" t="s">
        <v>2237</v>
      </c>
      <c r="F12912" s="100"/>
      <c r="I12912" s="100"/>
    </row>
    <row r="12913" spans="1:9" x14ac:dyDescent="0.35">
      <c r="A12913" s="1705">
        <v>76856</v>
      </c>
      <c r="B12913" s="1706">
        <v>0.67</v>
      </c>
      <c r="C12913" s="100" t="s">
        <v>3269</v>
      </c>
      <c r="E12913" s="1705" t="s">
        <v>2994</v>
      </c>
      <c r="F12913" s="100"/>
      <c r="I12913" s="100"/>
    </row>
    <row r="12914" spans="1:9" x14ac:dyDescent="0.35">
      <c r="A12914" s="1705">
        <v>76856</v>
      </c>
      <c r="B12914" s="1706">
        <v>0.67</v>
      </c>
      <c r="C12914" s="89" t="s">
        <v>4214</v>
      </c>
      <c r="E12914" s="100" t="s">
        <v>4174</v>
      </c>
    </row>
    <row r="12915" spans="1:9" x14ac:dyDescent="0.35">
      <c r="A12915" s="1705">
        <v>76856</v>
      </c>
      <c r="B12915" s="1706">
        <v>0.67</v>
      </c>
      <c r="C12915" s="89" t="s">
        <v>4400</v>
      </c>
      <c r="E12915" s="1705" t="s">
        <v>4266</v>
      </c>
      <c r="F12915" s="100"/>
      <c r="I12915" s="100"/>
    </row>
    <row r="12916" spans="1:9" x14ac:dyDescent="0.35">
      <c r="A12916" s="1705">
        <v>76856</v>
      </c>
      <c r="B12916" s="1706">
        <v>0.67</v>
      </c>
      <c r="C12916" s="89" t="s">
        <v>4810</v>
      </c>
      <c r="E12916" s="100" t="s">
        <v>4609</v>
      </c>
    </row>
    <row r="12917" spans="1:9" x14ac:dyDescent="0.35">
      <c r="A12917" s="1705">
        <v>76856</v>
      </c>
      <c r="B12917" s="1737">
        <v>0.67</v>
      </c>
      <c r="C12917" s="100" t="s">
        <v>4811</v>
      </c>
      <c r="E12917" s="100" t="s">
        <v>4609</v>
      </c>
    </row>
    <row r="12918" spans="1:9" x14ac:dyDescent="0.35">
      <c r="A12918" s="1705">
        <v>76856</v>
      </c>
      <c r="B12918" s="1706">
        <v>0.67</v>
      </c>
      <c r="C12918" s="89" t="s">
        <v>1377</v>
      </c>
      <c r="E12918" s="100" t="s">
        <v>5155</v>
      </c>
      <c r="F12918" s="100"/>
      <c r="I12918" s="100"/>
    </row>
    <row r="12919" spans="1:9" x14ac:dyDescent="0.35">
      <c r="A12919" s="1705">
        <v>76856</v>
      </c>
      <c r="B12919" s="1706">
        <v>0.67</v>
      </c>
      <c r="C12919" s="100" t="s">
        <v>1377</v>
      </c>
      <c r="E12919" s="100" t="s">
        <v>5452</v>
      </c>
      <c r="F12919" s="100"/>
      <c r="I12919" s="100"/>
    </row>
    <row r="12920" spans="1:9" x14ac:dyDescent="0.35">
      <c r="A12920" s="1705">
        <v>76856</v>
      </c>
      <c r="B12920" s="1706">
        <v>0.67</v>
      </c>
      <c r="C12920" s="100" t="s">
        <v>2366</v>
      </c>
      <c r="E12920" s="100" t="s">
        <v>5695</v>
      </c>
    </row>
    <row r="12921" spans="1:9" x14ac:dyDescent="0.35">
      <c r="A12921" s="1705">
        <v>76856</v>
      </c>
      <c r="B12921" s="1706">
        <v>0.67</v>
      </c>
      <c r="C12921" s="89" t="s">
        <v>8197</v>
      </c>
      <c r="E12921" s="100" t="s">
        <v>5912</v>
      </c>
      <c r="F12921" s="100"/>
      <c r="I12921" s="100"/>
    </row>
    <row r="12922" spans="1:9" x14ac:dyDescent="0.35">
      <c r="A12922" s="1705">
        <v>76856</v>
      </c>
      <c r="B12922" s="1706">
        <v>0.67</v>
      </c>
      <c r="C12922" s="100" t="s">
        <v>1538</v>
      </c>
      <c r="E12922" s="100" t="s">
        <v>5923</v>
      </c>
      <c r="F12922" s="100"/>
      <c r="I12922" s="100"/>
    </row>
    <row r="12923" spans="1:9" x14ac:dyDescent="0.35">
      <c r="A12923" s="1705">
        <v>76856</v>
      </c>
      <c r="B12923" s="1706">
        <v>0.67</v>
      </c>
      <c r="C12923" s="89" t="s">
        <v>6289</v>
      </c>
      <c r="E12923" s="100" t="s">
        <v>6110</v>
      </c>
      <c r="F12923" s="100"/>
      <c r="I12923" s="100"/>
    </row>
    <row r="12924" spans="1:9" x14ac:dyDescent="0.35">
      <c r="A12924" s="1705">
        <v>76856</v>
      </c>
      <c r="B12924" s="1706">
        <v>0.67</v>
      </c>
      <c r="C12924" s="89" t="s">
        <v>1538</v>
      </c>
      <c r="E12924" s="100" t="s">
        <v>6110</v>
      </c>
      <c r="F12924" s="100"/>
      <c r="I12924" s="100"/>
    </row>
    <row r="12925" spans="1:9" x14ac:dyDescent="0.35">
      <c r="A12925" s="1705">
        <v>76856</v>
      </c>
      <c r="B12925" s="1706">
        <v>0.67</v>
      </c>
      <c r="C12925" s="89" t="s">
        <v>7147</v>
      </c>
      <c r="E12925" s="1705" t="s">
        <v>6965</v>
      </c>
    </row>
    <row r="12926" spans="1:9" ht="14.5" customHeight="1" x14ac:dyDescent="0.35">
      <c r="A12926" s="1705">
        <v>76856</v>
      </c>
      <c r="B12926" s="1706">
        <v>0.67</v>
      </c>
      <c r="C12926" s="100" t="s">
        <v>1377</v>
      </c>
      <c r="E12926" s="1705" t="s">
        <v>7428</v>
      </c>
      <c r="F12926" s="100"/>
      <c r="I12926" s="100"/>
    </row>
    <row r="12927" spans="1:9" ht="14.5" customHeight="1" x14ac:dyDescent="0.35">
      <c r="A12927" s="1705">
        <v>76856</v>
      </c>
      <c r="B12927" s="1706">
        <v>0.67</v>
      </c>
      <c r="C12927" s="89" t="s">
        <v>2366</v>
      </c>
      <c r="E12927" s="1705" t="s">
        <v>8689</v>
      </c>
      <c r="F12927" s="100"/>
      <c r="I12927" s="100"/>
    </row>
    <row r="12928" spans="1:9" x14ac:dyDescent="0.35">
      <c r="A12928" s="1705">
        <v>76856</v>
      </c>
      <c r="B12928" s="1706">
        <v>0.67</v>
      </c>
      <c r="C12928" s="89" t="s">
        <v>8901</v>
      </c>
      <c r="E12928" s="1705" t="s">
        <v>8689</v>
      </c>
    </row>
    <row r="12929" spans="1:9" x14ac:dyDescent="0.35">
      <c r="A12929" s="1705">
        <v>76856</v>
      </c>
      <c r="B12929" s="1706">
        <v>0.67</v>
      </c>
      <c r="C12929" s="89" t="s">
        <v>8902</v>
      </c>
      <c r="E12929" s="1705" t="s">
        <v>8689</v>
      </c>
      <c r="F12929" s="100"/>
      <c r="I12929" s="100"/>
    </row>
    <row r="12930" spans="1:9" x14ac:dyDescent="0.35">
      <c r="A12930" s="1705">
        <v>76856</v>
      </c>
      <c r="B12930" s="1706">
        <v>0.67</v>
      </c>
      <c r="C12930" s="100" t="s">
        <v>9346</v>
      </c>
      <c r="E12930" s="1738" t="s">
        <v>9126</v>
      </c>
      <c r="F12930" s="100"/>
      <c r="I12930" s="100"/>
    </row>
    <row r="12931" spans="1:9" x14ac:dyDescent="0.35">
      <c r="A12931" s="1705">
        <v>76856</v>
      </c>
      <c r="B12931" s="1706">
        <v>0.67</v>
      </c>
      <c r="C12931" s="89" t="s">
        <v>9837</v>
      </c>
      <c r="E12931" s="1705" t="s">
        <v>9583</v>
      </c>
    </row>
    <row r="12932" spans="1:9" x14ac:dyDescent="0.35">
      <c r="A12932" s="1705">
        <v>76856</v>
      </c>
      <c r="B12932" s="1706">
        <v>0.67</v>
      </c>
      <c r="C12932" s="100" t="s">
        <v>4400</v>
      </c>
      <c r="E12932" s="1705" t="s">
        <v>9583</v>
      </c>
      <c r="F12932" s="100"/>
      <c r="I12932" s="100"/>
    </row>
    <row r="12933" spans="1:9" ht="16" customHeight="1" x14ac:dyDescent="0.35">
      <c r="A12933" s="1705">
        <v>76856</v>
      </c>
      <c r="B12933" s="1706">
        <v>0.67</v>
      </c>
      <c r="C12933" s="89" t="s">
        <v>4400</v>
      </c>
      <c r="E12933" s="1705" t="s">
        <v>9583</v>
      </c>
      <c r="F12933" s="100"/>
      <c r="I12933" s="100"/>
    </row>
    <row r="12934" spans="1:9" ht="16" customHeight="1" x14ac:dyDescent="0.35">
      <c r="A12934" s="1705">
        <v>76856</v>
      </c>
      <c r="B12934" s="1706">
        <v>0.67</v>
      </c>
      <c r="C12934" s="89" t="s">
        <v>10902</v>
      </c>
      <c r="E12934" s="1705" t="s">
        <v>10273</v>
      </c>
    </row>
    <row r="12935" spans="1:9" ht="14.5" customHeight="1" x14ac:dyDescent="0.35">
      <c r="A12935" s="1705">
        <v>76856</v>
      </c>
      <c r="B12935" s="1706">
        <v>0.67</v>
      </c>
      <c r="C12935" s="89" t="s">
        <v>10903</v>
      </c>
      <c r="E12935" s="1705" t="s">
        <v>10273</v>
      </c>
    </row>
    <row r="12936" spans="1:9" x14ac:dyDescent="0.35">
      <c r="A12936" s="1705">
        <v>76856</v>
      </c>
      <c r="B12936" s="1706">
        <v>0.67</v>
      </c>
      <c r="C12936" s="89" t="s">
        <v>10904</v>
      </c>
      <c r="E12936" s="1705" t="s">
        <v>10273</v>
      </c>
      <c r="F12936" s="100"/>
      <c r="I12936" s="100"/>
    </row>
    <row r="12937" spans="1:9" x14ac:dyDescent="0.35">
      <c r="A12937" s="1705">
        <v>76856</v>
      </c>
      <c r="B12937" s="1706">
        <v>0.67</v>
      </c>
      <c r="C12937" s="100" t="s">
        <v>676</v>
      </c>
      <c r="E12937" s="100" t="s">
        <v>12088</v>
      </c>
      <c r="F12937" s="100"/>
      <c r="I12937" s="100"/>
    </row>
    <row r="12938" spans="1:9" x14ac:dyDescent="0.35">
      <c r="A12938" s="1705">
        <v>76856</v>
      </c>
      <c r="B12938" s="1706">
        <v>0.67</v>
      </c>
      <c r="C12938" s="100" t="s">
        <v>676</v>
      </c>
      <c r="E12938" s="100" t="s">
        <v>12088</v>
      </c>
      <c r="F12938" s="100"/>
      <c r="I12938" s="100"/>
    </row>
    <row r="12939" spans="1:9" ht="14.5" customHeight="1" x14ac:dyDescent="0.35">
      <c r="A12939" s="1705">
        <v>76856</v>
      </c>
      <c r="B12939" s="1706">
        <v>0.67</v>
      </c>
      <c r="C12939" s="100" t="s">
        <v>12186</v>
      </c>
      <c r="E12939" s="100" t="s">
        <v>12088</v>
      </c>
      <c r="F12939" s="100"/>
      <c r="I12939" s="100"/>
    </row>
    <row r="12940" spans="1:9" x14ac:dyDescent="0.35">
      <c r="A12940" s="1705">
        <v>76856</v>
      </c>
      <c r="B12940" s="1706">
        <v>0.67</v>
      </c>
      <c r="C12940" s="100" t="s">
        <v>12854</v>
      </c>
      <c r="E12940" s="1705" t="s">
        <v>12542</v>
      </c>
      <c r="F12940" s="100"/>
      <c r="I12940" s="100"/>
    </row>
    <row r="12941" spans="1:9" x14ac:dyDescent="0.35">
      <c r="A12941" s="1705">
        <v>76856</v>
      </c>
      <c r="B12941" s="1706">
        <v>0.67</v>
      </c>
      <c r="C12941" s="100" t="s">
        <v>676</v>
      </c>
      <c r="E12941" s="1705" t="s">
        <v>13383</v>
      </c>
      <c r="F12941" s="100"/>
      <c r="I12941" s="100"/>
    </row>
    <row r="12942" spans="1:9" x14ac:dyDescent="0.35">
      <c r="A12942" s="1705">
        <v>76856</v>
      </c>
      <c r="B12942" s="1706">
        <v>0.67</v>
      </c>
      <c r="C12942" s="1705" t="s">
        <v>13738</v>
      </c>
      <c r="E12942" s="1705" t="s">
        <v>13580</v>
      </c>
    </row>
    <row r="12943" spans="1:9" x14ac:dyDescent="0.35">
      <c r="A12943" s="1705">
        <v>76856</v>
      </c>
      <c r="B12943" s="1706">
        <v>0.67</v>
      </c>
      <c r="C12943" s="1705" t="s">
        <v>13739</v>
      </c>
      <c r="E12943" s="1705" t="s">
        <v>13580</v>
      </c>
    </row>
    <row r="12944" spans="1:9" x14ac:dyDescent="0.35">
      <c r="A12944" s="1705">
        <v>76856</v>
      </c>
      <c r="B12944" s="1706">
        <v>0.67</v>
      </c>
      <c r="C12944" s="100" t="s">
        <v>13740</v>
      </c>
      <c r="E12944" s="1705" t="s">
        <v>13580</v>
      </c>
      <c r="F12944" s="100"/>
      <c r="I12944" s="100"/>
    </row>
    <row r="12945" spans="1:9" x14ac:dyDescent="0.35">
      <c r="A12945" s="1705">
        <v>76857</v>
      </c>
      <c r="B12945" s="1706">
        <v>0.49</v>
      </c>
      <c r="C12945" s="89" t="s">
        <v>2786</v>
      </c>
      <c r="E12945" s="1705" t="s">
        <v>19</v>
      </c>
      <c r="F12945" s="100"/>
      <c r="I12945" s="100"/>
    </row>
    <row r="12946" spans="1:9" ht="16" customHeight="1" x14ac:dyDescent="0.35">
      <c r="A12946" s="1705">
        <v>76857</v>
      </c>
      <c r="B12946" s="1706">
        <v>0.49</v>
      </c>
      <c r="C12946" s="100" t="s">
        <v>120</v>
      </c>
      <c r="E12946" s="1705" t="s">
        <v>39</v>
      </c>
      <c r="F12946" s="100"/>
      <c r="I12946" s="100"/>
    </row>
    <row r="12947" spans="1:9" ht="16" customHeight="1" x14ac:dyDescent="0.35">
      <c r="A12947" s="1705">
        <v>76857</v>
      </c>
      <c r="B12947" s="1706">
        <v>0.49</v>
      </c>
      <c r="C12947" s="100" t="s">
        <v>346</v>
      </c>
      <c r="E12947" s="1705" t="s">
        <v>182</v>
      </c>
    </row>
    <row r="12948" spans="1:9" ht="14.5" customHeight="1" x14ac:dyDescent="0.35">
      <c r="A12948" s="1705">
        <v>76857</v>
      </c>
      <c r="B12948" s="1706">
        <v>0.49</v>
      </c>
      <c r="C12948" s="100" t="s">
        <v>347</v>
      </c>
      <c r="E12948" s="1705" t="s">
        <v>182</v>
      </c>
    </row>
    <row r="12949" spans="1:9" x14ac:dyDescent="0.35">
      <c r="A12949" s="1705">
        <v>76857</v>
      </c>
      <c r="B12949" s="1706">
        <v>0.49</v>
      </c>
      <c r="C12949" s="100" t="s">
        <v>348</v>
      </c>
      <c r="E12949" s="1705" t="s">
        <v>182</v>
      </c>
      <c r="F12949" s="100"/>
      <c r="I12949" s="100"/>
    </row>
    <row r="12950" spans="1:9" x14ac:dyDescent="0.35">
      <c r="A12950" s="1744">
        <v>76857</v>
      </c>
      <c r="B12950" s="1745">
        <v>0.49</v>
      </c>
      <c r="C12950" s="1746" t="s">
        <v>663</v>
      </c>
      <c r="E12950" s="1705" t="s">
        <v>532</v>
      </c>
    </row>
    <row r="12951" spans="1:9" x14ac:dyDescent="0.35">
      <c r="A12951" s="1705">
        <v>76857</v>
      </c>
      <c r="B12951" s="1706">
        <v>0.49</v>
      </c>
      <c r="C12951" s="89" t="s">
        <v>13996</v>
      </c>
      <c r="E12951" s="100" t="s">
        <v>875</v>
      </c>
    </row>
    <row r="12952" spans="1:9" x14ac:dyDescent="0.35">
      <c r="A12952" s="1705">
        <v>76857</v>
      </c>
      <c r="B12952" s="1706">
        <v>0.49</v>
      </c>
      <c r="C12952" s="89" t="s">
        <v>9799</v>
      </c>
      <c r="E12952" s="100" t="s">
        <v>875</v>
      </c>
    </row>
    <row r="12953" spans="1:9" x14ac:dyDescent="0.35">
      <c r="A12953" s="1705">
        <v>76857</v>
      </c>
      <c r="B12953" s="1706">
        <v>0.49</v>
      </c>
      <c r="C12953" s="100" t="s">
        <v>8565</v>
      </c>
      <c r="E12953" s="1705" t="s">
        <v>875</v>
      </c>
      <c r="F12953" s="100"/>
      <c r="I12953" s="100"/>
    </row>
    <row r="12954" spans="1:9" x14ac:dyDescent="0.35">
      <c r="A12954" s="1705">
        <v>76857</v>
      </c>
      <c r="B12954" s="1706">
        <v>0.49</v>
      </c>
      <c r="C12954" s="89" t="s">
        <v>13997</v>
      </c>
      <c r="E12954" s="100" t="s">
        <v>875</v>
      </c>
      <c r="F12954" s="100"/>
      <c r="I12954" s="100"/>
    </row>
    <row r="12955" spans="1:9" x14ac:dyDescent="0.35">
      <c r="A12955" s="1705">
        <v>76857</v>
      </c>
      <c r="B12955" s="1706">
        <v>0.49</v>
      </c>
      <c r="C12955" s="89" t="s">
        <v>1905</v>
      </c>
      <c r="E12955" s="1705" t="s">
        <v>1755</v>
      </c>
      <c r="F12955" s="100"/>
      <c r="I12955" s="100"/>
    </row>
    <row r="12956" spans="1:9" x14ac:dyDescent="0.35">
      <c r="A12956" s="1705">
        <v>76857</v>
      </c>
      <c r="B12956" s="1706">
        <v>0.49</v>
      </c>
      <c r="C12956" s="89" t="s">
        <v>1906</v>
      </c>
      <c r="E12956" s="1705" t="s">
        <v>1755</v>
      </c>
    </row>
    <row r="12957" spans="1:9" x14ac:dyDescent="0.35">
      <c r="A12957" s="1705">
        <v>76857</v>
      </c>
      <c r="B12957" s="1706">
        <v>0.49</v>
      </c>
      <c r="C12957" s="100" t="s">
        <v>3205</v>
      </c>
      <c r="D12957" s="1705"/>
      <c r="E12957" s="1705" t="s">
        <v>2994</v>
      </c>
      <c r="F12957" s="100"/>
      <c r="I12957" s="100"/>
    </row>
    <row r="12958" spans="1:9" x14ac:dyDescent="0.35">
      <c r="A12958" s="1705">
        <v>76857</v>
      </c>
      <c r="B12958" s="1706">
        <v>0.49</v>
      </c>
      <c r="C12958" s="89" t="s">
        <v>4379</v>
      </c>
      <c r="E12958" s="1705" t="s">
        <v>4266</v>
      </c>
    </row>
    <row r="12959" spans="1:9" ht="16" customHeight="1" x14ac:dyDescent="0.35">
      <c r="A12959" s="1705">
        <v>76857</v>
      </c>
      <c r="B12959" s="1706">
        <v>0.49</v>
      </c>
      <c r="C12959" s="89" t="s">
        <v>4380</v>
      </c>
      <c r="E12959" s="1705" t="s">
        <v>4266</v>
      </c>
    </row>
    <row r="12960" spans="1:9" x14ac:dyDescent="0.35">
      <c r="A12960" s="1705">
        <v>76857</v>
      </c>
      <c r="B12960" s="1706">
        <v>0.49</v>
      </c>
      <c r="C12960" s="100" t="s">
        <v>4776</v>
      </c>
      <c r="E12960" s="100" t="s">
        <v>4609</v>
      </c>
      <c r="F12960" s="100"/>
      <c r="I12960" s="100"/>
    </row>
    <row r="12961" spans="1:9" x14ac:dyDescent="0.35">
      <c r="A12961" s="1705">
        <v>76857</v>
      </c>
      <c r="B12961" s="1706">
        <v>0.49</v>
      </c>
      <c r="C12961" s="100" t="s">
        <v>4777</v>
      </c>
      <c r="E12961" s="100" t="s">
        <v>4609</v>
      </c>
      <c r="F12961" s="100"/>
      <c r="I12961" s="100"/>
    </row>
    <row r="12962" spans="1:9" x14ac:dyDescent="0.35">
      <c r="A12962" s="1705">
        <v>76857</v>
      </c>
      <c r="B12962" s="1706">
        <v>0.49</v>
      </c>
      <c r="C12962" s="89" t="s">
        <v>5059</v>
      </c>
      <c r="E12962" s="100" t="s">
        <v>4946</v>
      </c>
      <c r="F12962" s="100"/>
      <c r="I12962" s="100"/>
    </row>
    <row r="12963" spans="1:9" ht="16" customHeight="1" x14ac:dyDescent="0.35">
      <c r="A12963" s="1705">
        <v>76857</v>
      </c>
      <c r="B12963" s="1706">
        <v>0.49</v>
      </c>
      <c r="C12963" s="89" t="s">
        <v>5060</v>
      </c>
      <c r="E12963" s="100" t="s">
        <v>4946</v>
      </c>
      <c r="F12963" s="100"/>
      <c r="I12963" s="100"/>
    </row>
    <row r="12964" spans="1:9" x14ac:dyDescent="0.35">
      <c r="A12964" s="1705">
        <v>76857</v>
      </c>
      <c r="B12964" s="1706">
        <v>0.49</v>
      </c>
      <c r="C12964" s="100" t="s">
        <v>5284</v>
      </c>
      <c r="E12964" s="100" t="s">
        <v>5155</v>
      </c>
      <c r="F12964" s="100"/>
      <c r="I12964" s="100"/>
    </row>
    <row r="12965" spans="1:9" x14ac:dyDescent="0.35">
      <c r="A12965" s="1705">
        <v>76857</v>
      </c>
      <c r="B12965" s="1706">
        <v>0.49</v>
      </c>
      <c r="C12965" s="100" t="s">
        <v>5600</v>
      </c>
      <c r="E12965" s="100" t="s">
        <v>5452</v>
      </c>
    </row>
    <row r="12966" spans="1:9" x14ac:dyDescent="0.35">
      <c r="A12966" s="1705">
        <v>76857</v>
      </c>
      <c r="B12966" s="1706">
        <v>0.49</v>
      </c>
      <c r="C12966" s="100" t="s">
        <v>5601</v>
      </c>
      <c r="E12966" s="100" t="s">
        <v>5452</v>
      </c>
      <c r="F12966" s="100"/>
      <c r="I12966" s="100"/>
    </row>
    <row r="12967" spans="1:9" x14ac:dyDescent="0.35">
      <c r="A12967" s="1705">
        <v>76857</v>
      </c>
      <c r="B12967" s="1706">
        <v>0.49</v>
      </c>
      <c r="C12967" s="100" t="s">
        <v>5795</v>
      </c>
      <c r="E12967" s="100" t="s">
        <v>5695</v>
      </c>
      <c r="F12967" s="100"/>
      <c r="I12967" s="100"/>
    </row>
    <row r="12968" spans="1:9" x14ac:dyDescent="0.35">
      <c r="A12968" s="1705">
        <v>76857</v>
      </c>
      <c r="B12968" s="1706">
        <v>0.49</v>
      </c>
      <c r="C12968" s="100" t="s">
        <v>5796</v>
      </c>
      <c r="E12968" s="100" t="s">
        <v>5695</v>
      </c>
      <c r="F12968" s="100"/>
      <c r="I12968" s="100"/>
    </row>
    <row r="12969" spans="1:9" x14ac:dyDescent="0.35">
      <c r="A12969" s="1705">
        <v>76857</v>
      </c>
      <c r="B12969" s="1706">
        <v>0.49</v>
      </c>
      <c r="C12969" s="89" t="s">
        <v>6271</v>
      </c>
      <c r="E12969" s="100" t="s">
        <v>6110</v>
      </c>
      <c r="F12969" s="100"/>
      <c r="I12969" s="100"/>
    </row>
    <row r="12970" spans="1:9" x14ac:dyDescent="0.35">
      <c r="A12970" s="1705">
        <v>76857</v>
      </c>
      <c r="B12970" s="1706">
        <v>0.49</v>
      </c>
      <c r="C12970" s="100" t="s">
        <v>6603</v>
      </c>
      <c r="E12970" s="1705" t="s">
        <v>6556</v>
      </c>
      <c r="F12970" s="100"/>
      <c r="I12970" s="100"/>
    </row>
    <row r="12971" spans="1:9" x14ac:dyDescent="0.35">
      <c r="A12971" s="1705">
        <v>76857</v>
      </c>
      <c r="B12971" s="1706">
        <v>0.49</v>
      </c>
      <c r="C12971" s="100" t="s">
        <v>7416</v>
      </c>
      <c r="E12971" s="1705" t="s">
        <v>7410</v>
      </c>
      <c r="F12971" s="100"/>
      <c r="I12971" s="100"/>
    </row>
    <row r="12972" spans="1:9" x14ac:dyDescent="0.35">
      <c r="A12972" s="1705">
        <v>76857</v>
      </c>
      <c r="B12972" s="1706">
        <v>0.49</v>
      </c>
      <c r="C12972" s="100" t="s">
        <v>7564</v>
      </c>
      <c r="E12972" s="1705" t="s">
        <v>7428</v>
      </c>
      <c r="F12972" s="100"/>
      <c r="I12972" s="100"/>
    </row>
    <row r="12973" spans="1:9" x14ac:dyDescent="0.35">
      <c r="A12973" s="1705">
        <v>76857</v>
      </c>
      <c r="B12973" s="1706">
        <v>0.49</v>
      </c>
      <c r="C12973" s="89" t="s">
        <v>8473</v>
      </c>
      <c r="E12973" s="100" t="s">
        <v>8381</v>
      </c>
    </row>
    <row r="12974" spans="1:9" x14ac:dyDescent="0.35">
      <c r="A12974" s="1705">
        <v>76857</v>
      </c>
      <c r="B12974" s="1706">
        <v>0.49</v>
      </c>
      <c r="C12974" s="100" t="s">
        <v>8875</v>
      </c>
      <c r="E12974" s="1705" t="s">
        <v>8689</v>
      </c>
      <c r="F12974" s="100"/>
      <c r="I12974" s="100"/>
    </row>
    <row r="12975" spans="1:9" x14ac:dyDescent="0.35">
      <c r="A12975" s="1705">
        <v>76857</v>
      </c>
      <c r="B12975" s="1706">
        <v>0.49</v>
      </c>
      <c r="C12975" s="100" t="s">
        <v>9799</v>
      </c>
      <c r="E12975" s="1705" t="s">
        <v>9583</v>
      </c>
    </row>
    <row r="12976" spans="1:9" x14ac:dyDescent="0.35">
      <c r="A12976" s="1705">
        <v>76857</v>
      </c>
      <c r="B12976" s="1706">
        <v>0.49</v>
      </c>
      <c r="C12976" s="100" t="s">
        <v>9800</v>
      </c>
      <c r="E12976" s="1705" t="s">
        <v>9583</v>
      </c>
      <c r="F12976" s="100"/>
      <c r="I12976" s="100"/>
    </row>
    <row r="12977" spans="1:9" x14ac:dyDescent="0.35">
      <c r="A12977" s="1705">
        <v>76857</v>
      </c>
      <c r="B12977" s="1706">
        <v>0.49</v>
      </c>
      <c r="C12977" s="89" t="s">
        <v>10877</v>
      </c>
      <c r="E12977" s="1705" t="s">
        <v>10273</v>
      </c>
    </row>
    <row r="12978" spans="1:9" x14ac:dyDescent="0.35">
      <c r="A12978" s="1705">
        <v>76857</v>
      </c>
      <c r="B12978" s="1706">
        <v>0.49</v>
      </c>
      <c r="C12978" s="89" t="s">
        <v>10878</v>
      </c>
      <c r="E12978" s="1705" t="s">
        <v>10273</v>
      </c>
      <c r="F12978" s="100"/>
      <c r="I12978" s="100"/>
    </row>
    <row r="12979" spans="1:9" ht="14.5" customHeight="1" x14ac:dyDescent="0.35">
      <c r="A12979" s="1705">
        <v>76857</v>
      </c>
      <c r="B12979" s="1706">
        <v>0.49</v>
      </c>
      <c r="C12979" s="100" t="s">
        <v>9799</v>
      </c>
      <c r="E12979" s="100" t="s">
        <v>12088</v>
      </c>
    </row>
    <row r="12980" spans="1:9" x14ac:dyDescent="0.35">
      <c r="A12980" s="1705">
        <v>76857</v>
      </c>
      <c r="B12980" s="1706">
        <v>0.49</v>
      </c>
      <c r="C12980" s="100" t="s">
        <v>3889</v>
      </c>
      <c r="E12980" s="100" t="s">
        <v>12088</v>
      </c>
      <c r="F12980" s="100"/>
      <c r="I12980" s="100"/>
    </row>
    <row r="12981" spans="1:9" ht="14.5" customHeight="1" x14ac:dyDescent="0.35">
      <c r="A12981" s="1738">
        <v>76857</v>
      </c>
      <c r="B12981" s="1739">
        <v>0.49</v>
      </c>
      <c r="C12981" s="100" t="s">
        <v>12831</v>
      </c>
      <c r="E12981" s="1705" t="s">
        <v>12542</v>
      </c>
    </row>
    <row r="12982" spans="1:9" x14ac:dyDescent="0.35">
      <c r="A12982" s="1705">
        <v>76857</v>
      </c>
      <c r="B12982" s="1706">
        <v>0.49</v>
      </c>
      <c r="C12982" s="100" t="s">
        <v>12832</v>
      </c>
      <c r="E12982" s="1705" t="s">
        <v>12542</v>
      </c>
      <c r="F12982" s="100"/>
      <c r="I12982" s="100"/>
    </row>
    <row r="12983" spans="1:9" x14ac:dyDescent="0.35">
      <c r="A12983" s="1705">
        <v>76857</v>
      </c>
      <c r="B12983" s="1706">
        <v>0.49</v>
      </c>
      <c r="C12983" s="100" t="s">
        <v>12833</v>
      </c>
      <c r="E12983" s="1705" t="s">
        <v>12542</v>
      </c>
      <c r="F12983" s="100"/>
      <c r="I12983" s="100"/>
    </row>
    <row r="12984" spans="1:9" x14ac:dyDescent="0.35">
      <c r="A12984" s="1705">
        <v>76857</v>
      </c>
      <c r="B12984" s="1706">
        <v>0.49</v>
      </c>
      <c r="C12984" s="100" t="s">
        <v>3889</v>
      </c>
      <c r="E12984" s="1705" t="s">
        <v>13383</v>
      </c>
      <c r="F12984" s="100"/>
      <c r="I12984" s="100"/>
    </row>
    <row r="12985" spans="1:9" x14ac:dyDescent="0.35">
      <c r="A12985" s="1705">
        <v>76857</v>
      </c>
      <c r="B12985" s="1706">
        <v>0.49</v>
      </c>
      <c r="C12985" s="100" t="s">
        <v>13716</v>
      </c>
      <c r="E12985" s="1705" t="s">
        <v>13580</v>
      </c>
      <c r="F12985" s="100"/>
      <c r="I12985" s="100"/>
    </row>
    <row r="12986" spans="1:9" ht="16" customHeight="1" x14ac:dyDescent="0.35">
      <c r="A12986" s="1705">
        <v>76857</v>
      </c>
      <c r="B12986" s="1706">
        <v>0.49</v>
      </c>
      <c r="C12986" s="100" t="s">
        <v>13717</v>
      </c>
      <c r="E12986" s="1705" t="s">
        <v>13580</v>
      </c>
      <c r="F12986" s="100"/>
      <c r="I12986" s="100"/>
    </row>
    <row r="12987" spans="1:9" ht="14.5" customHeight="1" x14ac:dyDescent="0.35">
      <c r="A12987" s="1705">
        <v>76857</v>
      </c>
      <c r="B12987" s="1706">
        <v>0.49</v>
      </c>
      <c r="C12987" s="100" t="s">
        <v>13718</v>
      </c>
      <c r="E12987" s="1705" t="s">
        <v>13580</v>
      </c>
      <c r="F12987" s="100"/>
      <c r="I12987" s="100"/>
    </row>
    <row r="12988" spans="1:9" ht="16" customHeight="1" x14ac:dyDescent="0.35">
      <c r="A12988" s="1705">
        <v>76857</v>
      </c>
      <c r="B12988" s="1706">
        <v>0.49</v>
      </c>
      <c r="C12988" s="100" t="s">
        <v>9799</v>
      </c>
      <c r="E12988" s="1705" t="s">
        <v>13580</v>
      </c>
    </row>
    <row r="12989" spans="1:9" ht="14.5" customHeight="1" x14ac:dyDescent="0.35">
      <c r="A12989" s="1705">
        <v>76857</v>
      </c>
      <c r="B12989" s="1706">
        <v>0.49</v>
      </c>
      <c r="C12989" s="100" t="s">
        <v>13719</v>
      </c>
      <c r="E12989" s="1705" t="s">
        <v>13580</v>
      </c>
      <c r="F12989" s="100"/>
      <c r="I12989" s="100"/>
    </row>
    <row r="12990" spans="1:9" x14ac:dyDescent="0.35">
      <c r="A12990" s="1705">
        <v>76857</v>
      </c>
      <c r="B12990" s="1706">
        <v>0.49</v>
      </c>
      <c r="C12990" s="100" t="s">
        <v>13720</v>
      </c>
      <c r="E12990" s="1705" t="s">
        <v>13580</v>
      </c>
      <c r="F12990" s="100"/>
      <c r="I12990" s="100"/>
    </row>
    <row r="12991" spans="1:9" x14ac:dyDescent="0.35">
      <c r="A12991" s="1705">
        <v>76870</v>
      </c>
      <c r="B12991" s="1706">
        <v>0.62</v>
      </c>
      <c r="C12991" s="89" t="s">
        <v>2819</v>
      </c>
      <c r="E12991" s="1705" t="s">
        <v>19</v>
      </c>
      <c r="F12991" s="100"/>
      <c r="I12991" s="100"/>
    </row>
    <row r="12992" spans="1:9" x14ac:dyDescent="0.35">
      <c r="A12992" s="1705">
        <v>76870</v>
      </c>
      <c r="B12992" s="1737">
        <v>0.62</v>
      </c>
      <c r="C12992" s="100" t="s">
        <v>673</v>
      </c>
      <c r="E12992" s="1705" t="s">
        <v>532</v>
      </c>
      <c r="F12992" s="100"/>
      <c r="I12992" s="100"/>
    </row>
    <row r="12993" spans="1:9" x14ac:dyDescent="0.35">
      <c r="A12993" s="1705">
        <v>76870</v>
      </c>
      <c r="B12993" s="1706">
        <v>0.62</v>
      </c>
      <c r="C12993" s="89" t="s">
        <v>14007</v>
      </c>
      <c r="E12993" s="100" t="s">
        <v>875</v>
      </c>
      <c r="F12993" s="100"/>
      <c r="I12993" s="100"/>
    </row>
    <row r="12994" spans="1:9" x14ac:dyDescent="0.35">
      <c r="A12994" s="1705">
        <v>76870</v>
      </c>
      <c r="B12994" s="1706">
        <v>0.62</v>
      </c>
      <c r="C12994" s="100" t="s">
        <v>1046</v>
      </c>
      <c r="E12994" s="1705" t="s">
        <v>879</v>
      </c>
      <c r="F12994" s="100"/>
      <c r="I12994" s="100"/>
    </row>
    <row r="12995" spans="1:9" ht="16" customHeight="1" x14ac:dyDescent="0.35">
      <c r="A12995" s="1705">
        <v>76870</v>
      </c>
      <c r="B12995" s="1706">
        <v>0.62</v>
      </c>
      <c r="C12995" s="100" t="s">
        <v>1376</v>
      </c>
      <c r="E12995" s="1705" t="s">
        <v>1280</v>
      </c>
      <c r="F12995" s="100"/>
      <c r="I12995" s="100"/>
    </row>
    <row r="12996" spans="1:9" x14ac:dyDescent="0.35">
      <c r="A12996" s="1705">
        <v>76870</v>
      </c>
      <c r="B12996" s="1706">
        <v>0.62</v>
      </c>
      <c r="C12996" s="89" t="s">
        <v>673</v>
      </c>
      <c r="E12996" s="1705" t="s">
        <v>1755</v>
      </c>
      <c r="F12996" s="100"/>
      <c r="I12996" s="100"/>
    </row>
    <row r="12997" spans="1:9" ht="16" customHeight="1" x14ac:dyDescent="0.35">
      <c r="A12997" s="1705">
        <v>76870</v>
      </c>
      <c r="B12997" s="1706">
        <v>0.62</v>
      </c>
      <c r="C12997" s="89" t="s">
        <v>1930</v>
      </c>
      <c r="E12997" s="1705" t="s">
        <v>1755</v>
      </c>
      <c r="F12997" s="100"/>
      <c r="I12997" s="100"/>
    </row>
    <row r="12998" spans="1:9" x14ac:dyDescent="0.35">
      <c r="A12998" s="1705">
        <v>76870</v>
      </c>
      <c r="B12998" s="1706">
        <v>0.62</v>
      </c>
      <c r="C12998" s="100" t="s">
        <v>673</v>
      </c>
      <c r="E12998" s="1705" t="s">
        <v>2237</v>
      </c>
      <c r="F12998" s="100"/>
      <c r="I12998" s="100"/>
    </row>
    <row r="12999" spans="1:9" x14ac:dyDescent="0.35">
      <c r="A12999" s="1705">
        <v>76870</v>
      </c>
      <c r="B12999" s="1706">
        <v>0.62</v>
      </c>
      <c r="C12999" s="100" t="s">
        <v>2363</v>
      </c>
      <c r="E12999" s="1705" t="s">
        <v>2237</v>
      </c>
      <c r="F12999" s="100"/>
      <c r="I12999" s="100"/>
    </row>
    <row r="13000" spans="1:9" x14ac:dyDescent="0.35">
      <c r="A13000" s="1705">
        <v>76870</v>
      </c>
      <c r="B13000" s="1706">
        <v>0.62</v>
      </c>
      <c r="C13000" s="100" t="s">
        <v>3259</v>
      </c>
      <c r="E13000" s="1705" t="s">
        <v>2994</v>
      </c>
      <c r="F13000" s="100"/>
      <c r="I13000" s="100"/>
    </row>
    <row r="13001" spans="1:9" x14ac:dyDescent="0.35">
      <c r="A13001" s="1705">
        <v>76870</v>
      </c>
      <c r="B13001" s="1706">
        <v>0.62</v>
      </c>
      <c r="C13001" s="89" t="s">
        <v>4395</v>
      </c>
      <c r="E13001" s="1705" t="s">
        <v>4266</v>
      </c>
      <c r="F13001" s="100"/>
      <c r="I13001" s="100"/>
    </row>
    <row r="13002" spans="1:9" x14ac:dyDescent="0.35">
      <c r="A13002" s="1705">
        <v>76870</v>
      </c>
      <c r="B13002" s="1706">
        <v>0.62</v>
      </c>
      <c r="C13002" s="89" t="s">
        <v>4800</v>
      </c>
      <c r="E13002" s="100" t="s">
        <v>4609</v>
      </c>
      <c r="F13002" s="100"/>
      <c r="I13002" s="100"/>
    </row>
    <row r="13003" spans="1:9" x14ac:dyDescent="0.35">
      <c r="A13003" s="1705">
        <v>76870</v>
      </c>
      <c r="B13003" s="1706">
        <v>0.62</v>
      </c>
      <c r="C13003" s="89" t="s">
        <v>4801</v>
      </c>
      <c r="E13003" s="100" t="s">
        <v>4609</v>
      </c>
      <c r="F13003" s="100"/>
      <c r="I13003" s="100"/>
    </row>
    <row r="13004" spans="1:9" x14ac:dyDescent="0.35">
      <c r="A13004" s="1705">
        <v>76870</v>
      </c>
      <c r="B13004" s="1706">
        <v>0.62</v>
      </c>
      <c r="C13004" s="100" t="s">
        <v>5612</v>
      </c>
      <c r="E13004" s="100" t="s">
        <v>5452</v>
      </c>
      <c r="F13004" s="100"/>
      <c r="I13004" s="100"/>
    </row>
    <row r="13005" spans="1:9" x14ac:dyDescent="0.35">
      <c r="A13005" s="1705">
        <v>76870</v>
      </c>
      <c r="B13005" s="1706">
        <v>0.62</v>
      </c>
      <c r="C13005" s="100" t="s">
        <v>2363</v>
      </c>
      <c r="E13005" s="100" t="s">
        <v>5695</v>
      </c>
      <c r="F13005" s="100"/>
      <c r="I13005" s="100"/>
    </row>
    <row r="13006" spans="1:9" x14ac:dyDescent="0.35">
      <c r="A13006" s="1705">
        <v>76870</v>
      </c>
      <c r="B13006" s="1706">
        <v>0.62</v>
      </c>
      <c r="C13006" s="89" t="s">
        <v>8193</v>
      </c>
      <c r="E13006" s="100" t="s">
        <v>5912</v>
      </c>
      <c r="F13006" s="100"/>
      <c r="I13006" s="100"/>
    </row>
    <row r="13007" spans="1:9" x14ac:dyDescent="0.35">
      <c r="A13007" s="1705">
        <v>76870</v>
      </c>
      <c r="B13007" s="1706">
        <v>0.62</v>
      </c>
      <c r="C13007" s="100" t="s">
        <v>6016</v>
      </c>
      <c r="E13007" s="100" t="s">
        <v>5923</v>
      </c>
      <c r="F13007" s="100"/>
      <c r="I13007" s="100"/>
    </row>
    <row r="13008" spans="1:9" x14ac:dyDescent="0.35">
      <c r="A13008" s="1705">
        <v>76870</v>
      </c>
      <c r="B13008" s="1706">
        <v>0.62</v>
      </c>
      <c r="C13008" s="89" t="s">
        <v>6611</v>
      </c>
      <c r="E13008" s="1705" t="s">
        <v>6556</v>
      </c>
      <c r="F13008" s="100"/>
      <c r="I13008" s="100"/>
    </row>
    <row r="13009" spans="1:9" x14ac:dyDescent="0.35">
      <c r="A13009" s="1705">
        <v>76870</v>
      </c>
      <c r="B13009" s="1706">
        <v>0.62</v>
      </c>
      <c r="C13009" s="89" t="s">
        <v>7138</v>
      </c>
      <c r="E13009" s="1705" t="s">
        <v>6965</v>
      </c>
      <c r="F13009" s="100"/>
      <c r="I13009" s="100"/>
    </row>
    <row r="13010" spans="1:9" x14ac:dyDescent="0.35">
      <c r="A13010" s="1705">
        <v>76870</v>
      </c>
      <c r="B13010" s="1706">
        <v>0.62</v>
      </c>
      <c r="C13010" s="100" t="s">
        <v>2363</v>
      </c>
      <c r="E13010" s="1705" t="s">
        <v>7428</v>
      </c>
      <c r="F13010" s="100"/>
      <c r="I13010" s="100"/>
    </row>
    <row r="13011" spans="1:9" x14ac:dyDescent="0.35">
      <c r="A13011" s="1705">
        <v>76870</v>
      </c>
      <c r="B13011" s="1706">
        <v>0.62</v>
      </c>
      <c r="C13011" s="89" t="s">
        <v>2363</v>
      </c>
      <c r="E13011" s="1705" t="s">
        <v>8689</v>
      </c>
      <c r="F13011" s="100"/>
      <c r="I13011" s="100"/>
    </row>
    <row r="13012" spans="1:9" x14ac:dyDescent="0.35">
      <c r="A13012" s="1705">
        <v>76870</v>
      </c>
      <c r="B13012" s="1706">
        <v>0.62</v>
      </c>
      <c r="C13012" s="100" t="s">
        <v>673</v>
      </c>
      <c r="E13012" s="1705" t="s">
        <v>9583</v>
      </c>
      <c r="F13012" s="100"/>
      <c r="I13012" s="100"/>
    </row>
    <row r="13013" spans="1:9" x14ac:dyDescent="0.35">
      <c r="A13013" s="1705">
        <v>76870</v>
      </c>
      <c r="B13013" s="1706">
        <v>0.62</v>
      </c>
      <c r="C13013" s="89" t="s">
        <v>10895</v>
      </c>
      <c r="E13013" s="1705" t="s">
        <v>10273</v>
      </c>
      <c r="F13013" s="100"/>
      <c r="I13013" s="100"/>
    </row>
    <row r="13014" spans="1:9" ht="14.5" customHeight="1" x14ac:dyDescent="0.35">
      <c r="A13014" s="1705">
        <v>76870</v>
      </c>
      <c r="B13014" s="1706">
        <v>0.62</v>
      </c>
      <c r="C13014" s="89" t="s">
        <v>10896</v>
      </c>
      <c r="E13014" s="1705" t="s">
        <v>10273</v>
      </c>
      <c r="F13014" s="100"/>
      <c r="I13014" s="100"/>
    </row>
    <row r="13015" spans="1:9" ht="14.5" customHeight="1" x14ac:dyDescent="0.35">
      <c r="A13015" s="1705">
        <v>76870</v>
      </c>
      <c r="B13015" s="1706">
        <v>0.62</v>
      </c>
      <c r="C13015" s="100" t="s">
        <v>8193</v>
      </c>
      <c r="E13015" s="100" t="s">
        <v>12088</v>
      </c>
      <c r="F13015" s="100"/>
      <c r="I13015" s="100"/>
    </row>
    <row r="13016" spans="1:9" x14ac:dyDescent="0.35">
      <c r="A13016" s="1705">
        <v>76870</v>
      </c>
      <c r="B13016" s="1706">
        <v>0.62</v>
      </c>
      <c r="C13016" s="100" t="s">
        <v>12850</v>
      </c>
      <c r="E13016" s="1705" t="s">
        <v>12542</v>
      </c>
      <c r="F13016" s="100"/>
      <c r="I13016" s="100"/>
    </row>
    <row r="13017" spans="1:9" x14ac:dyDescent="0.35">
      <c r="A13017" s="1705">
        <v>76870</v>
      </c>
      <c r="B13017" s="1706">
        <v>0.62</v>
      </c>
      <c r="C13017" s="100" t="s">
        <v>673</v>
      </c>
      <c r="E13017" s="1705" t="s">
        <v>13383</v>
      </c>
      <c r="F13017" s="100"/>
      <c r="I13017" s="100"/>
    </row>
    <row r="13018" spans="1:9" x14ac:dyDescent="0.35">
      <c r="A13018" s="1705">
        <v>76870</v>
      </c>
      <c r="B13018" s="1706">
        <v>0.62</v>
      </c>
      <c r="C13018" s="100" t="s">
        <v>13736</v>
      </c>
      <c r="E13018" s="1705" t="s">
        <v>13580</v>
      </c>
      <c r="F13018" s="100"/>
      <c r="I13018" s="100"/>
    </row>
    <row r="13019" spans="1:9" x14ac:dyDescent="0.35">
      <c r="A13019" s="1705">
        <v>76870</v>
      </c>
      <c r="B13019" s="1706">
        <v>0.62</v>
      </c>
      <c r="C13019" s="100" t="s">
        <v>2363</v>
      </c>
      <c r="E13019" s="1705" t="s">
        <v>13580</v>
      </c>
      <c r="F13019" s="100"/>
      <c r="I13019" s="100"/>
    </row>
    <row r="13020" spans="1:9" x14ac:dyDescent="0.35">
      <c r="A13020" s="1705">
        <v>76872</v>
      </c>
      <c r="B13020" s="1737">
        <v>0.65</v>
      </c>
      <c r="C13020" s="100" t="s">
        <v>674</v>
      </c>
      <c r="E13020" s="1705" t="s">
        <v>532</v>
      </c>
      <c r="F13020" s="100"/>
      <c r="I13020" s="100"/>
    </row>
    <row r="13021" spans="1:9" x14ac:dyDescent="0.35">
      <c r="A13021" s="1705">
        <v>76872</v>
      </c>
      <c r="B13021" s="1706">
        <v>0.65</v>
      </c>
      <c r="C13021" s="100" t="s">
        <v>1048</v>
      </c>
      <c r="E13021" s="1705" t="s">
        <v>879</v>
      </c>
      <c r="F13021" s="100"/>
      <c r="I13021" s="100"/>
    </row>
    <row r="13022" spans="1:9" ht="16" customHeight="1" x14ac:dyDescent="0.35">
      <c r="A13022" s="1705">
        <v>76872</v>
      </c>
      <c r="B13022" s="1706">
        <v>0.65</v>
      </c>
      <c r="C13022" s="100" t="s">
        <v>674</v>
      </c>
      <c r="E13022" s="1705" t="s">
        <v>2237</v>
      </c>
      <c r="F13022" s="100"/>
      <c r="I13022" s="100"/>
    </row>
    <row r="13023" spans="1:9" ht="16" customHeight="1" x14ac:dyDescent="0.35">
      <c r="A13023" s="1705">
        <v>76872</v>
      </c>
      <c r="B13023" s="1706">
        <v>0.65</v>
      </c>
      <c r="C13023" s="100" t="s">
        <v>674</v>
      </c>
      <c r="E13023" s="1705" t="s">
        <v>2994</v>
      </c>
      <c r="F13023" s="100"/>
      <c r="I13023" s="100"/>
    </row>
    <row r="13024" spans="1:9" ht="14.5" customHeight="1" x14ac:dyDescent="0.35">
      <c r="A13024" s="1705">
        <v>76872</v>
      </c>
      <c r="B13024" s="1706">
        <v>0.65</v>
      </c>
      <c r="C13024" s="89" t="s">
        <v>674</v>
      </c>
      <c r="E13024" s="100" t="s">
        <v>6110</v>
      </c>
      <c r="F13024" s="100"/>
      <c r="I13024" s="100"/>
    </row>
    <row r="13025" spans="1:9" x14ac:dyDescent="0.35">
      <c r="A13025" s="1705">
        <v>76872</v>
      </c>
      <c r="B13025" s="1706">
        <v>0.65</v>
      </c>
      <c r="C13025" s="100" t="s">
        <v>7599</v>
      </c>
      <c r="E13025" s="1705" t="s">
        <v>7428</v>
      </c>
      <c r="F13025" s="100"/>
      <c r="I13025" s="100"/>
    </row>
    <row r="13026" spans="1:9" x14ac:dyDescent="0.35">
      <c r="A13026" s="1705">
        <v>76872</v>
      </c>
      <c r="B13026" s="1706">
        <v>0.65</v>
      </c>
      <c r="C13026" s="89" t="s">
        <v>674</v>
      </c>
      <c r="E13026" s="1705" t="s">
        <v>9583</v>
      </c>
      <c r="F13026" s="100"/>
      <c r="I13026" s="100"/>
    </row>
    <row r="13027" spans="1:9" x14ac:dyDescent="0.35">
      <c r="A13027" s="1705">
        <v>76872</v>
      </c>
      <c r="B13027" s="1706">
        <v>0.65</v>
      </c>
      <c r="C13027" s="100" t="s">
        <v>674</v>
      </c>
      <c r="E13027" s="1705" t="s">
        <v>13383</v>
      </c>
      <c r="F13027" s="100"/>
      <c r="I13027" s="100"/>
    </row>
    <row r="13028" spans="1:9" x14ac:dyDescent="0.35">
      <c r="A13028" s="1705">
        <v>76873</v>
      </c>
      <c r="B13028" s="1706">
        <v>1.51</v>
      </c>
      <c r="C13028" s="100" t="s">
        <v>480</v>
      </c>
      <c r="E13028" s="1705" t="s">
        <v>182</v>
      </c>
      <c r="F13028" s="100"/>
      <c r="I13028" s="100"/>
    </row>
    <row r="13029" spans="1:9" x14ac:dyDescent="0.35">
      <c r="A13029" s="1705">
        <v>76873</v>
      </c>
      <c r="B13029" s="1706">
        <v>1.51</v>
      </c>
      <c r="C13029" s="100" t="s">
        <v>480</v>
      </c>
      <c r="E13029" s="1705" t="s">
        <v>2237</v>
      </c>
      <c r="F13029" s="100"/>
      <c r="I13029" s="100"/>
    </row>
    <row r="13030" spans="1:9" x14ac:dyDescent="0.35">
      <c r="A13030" s="1705">
        <v>76873</v>
      </c>
      <c r="B13030" s="1706">
        <v>1.51</v>
      </c>
      <c r="C13030" s="100" t="s">
        <v>480</v>
      </c>
      <c r="E13030" s="1705" t="s">
        <v>9583</v>
      </c>
      <c r="F13030" s="100"/>
      <c r="I13030" s="100"/>
    </row>
    <row r="13031" spans="1:9" ht="16" customHeight="1" x14ac:dyDescent="0.35">
      <c r="A13031" s="1705">
        <v>76873</v>
      </c>
      <c r="B13031" s="1706">
        <v>1.51</v>
      </c>
      <c r="C13031" s="100" t="s">
        <v>480</v>
      </c>
      <c r="E13031" s="1705" t="s">
        <v>9583</v>
      </c>
    </row>
    <row r="13032" spans="1:9" ht="16" customHeight="1" x14ac:dyDescent="0.35">
      <c r="A13032" s="1705">
        <v>76881</v>
      </c>
      <c r="B13032" s="1706">
        <v>0.88</v>
      </c>
      <c r="C13032" s="100" t="s">
        <v>414</v>
      </c>
      <c r="E13032" s="1705" t="s">
        <v>182</v>
      </c>
      <c r="F13032" s="100"/>
      <c r="I13032" s="100"/>
    </row>
    <row r="13033" spans="1:9" x14ac:dyDescent="0.35">
      <c r="A13033" s="1705">
        <v>76881</v>
      </c>
      <c r="B13033" s="1706">
        <v>0.88</v>
      </c>
      <c r="C13033" s="100" t="s">
        <v>415</v>
      </c>
      <c r="E13033" s="1705" t="s">
        <v>182</v>
      </c>
      <c r="F13033" s="100"/>
      <c r="I13033" s="100"/>
    </row>
    <row r="13034" spans="1:9" x14ac:dyDescent="0.35">
      <c r="A13034" s="1749">
        <v>76881</v>
      </c>
      <c r="B13034" s="1737">
        <v>0.88</v>
      </c>
      <c r="C13034" s="1750" t="s">
        <v>694</v>
      </c>
      <c r="E13034" s="1705" t="s">
        <v>532</v>
      </c>
      <c r="F13034" s="100"/>
      <c r="I13034" s="100"/>
    </row>
    <row r="13035" spans="1:9" x14ac:dyDescent="0.35">
      <c r="A13035" s="1749">
        <v>76881</v>
      </c>
      <c r="B13035" s="1737">
        <v>0.88</v>
      </c>
      <c r="C13035" s="1750" t="s">
        <v>695</v>
      </c>
      <c r="E13035" s="1705" t="s">
        <v>532</v>
      </c>
    </row>
    <row r="13036" spans="1:9" x14ac:dyDescent="0.35">
      <c r="A13036" s="1749">
        <v>76881</v>
      </c>
      <c r="B13036" s="1737">
        <v>0.88</v>
      </c>
      <c r="C13036" s="1750" t="s">
        <v>696</v>
      </c>
      <c r="E13036" s="1705" t="s">
        <v>532</v>
      </c>
    </row>
    <row r="13037" spans="1:9" x14ac:dyDescent="0.35">
      <c r="A13037" s="1705">
        <v>76881</v>
      </c>
      <c r="B13037" s="1706">
        <v>0.88</v>
      </c>
      <c r="C13037" s="100" t="s">
        <v>1712</v>
      </c>
      <c r="E13037" s="1705" t="s">
        <v>875</v>
      </c>
    </row>
    <row r="13038" spans="1:9" x14ac:dyDescent="0.35">
      <c r="A13038" s="1705">
        <v>76881</v>
      </c>
      <c r="B13038" s="1706">
        <v>0.88</v>
      </c>
      <c r="C13038" s="100" t="s">
        <v>1980</v>
      </c>
      <c r="E13038" s="1705" t="s">
        <v>1755</v>
      </c>
    </row>
    <row r="13039" spans="1:9" x14ac:dyDescent="0.35">
      <c r="A13039" s="1705">
        <v>76881</v>
      </c>
      <c r="B13039" s="1706">
        <v>0.88</v>
      </c>
      <c r="C13039" s="100" t="s">
        <v>1981</v>
      </c>
      <c r="E13039" s="1705" t="s">
        <v>1755</v>
      </c>
    </row>
    <row r="13040" spans="1:9" x14ac:dyDescent="0.35">
      <c r="A13040" s="1705">
        <v>76881</v>
      </c>
      <c r="B13040" s="1706">
        <v>0.88</v>
      </c>
      <c r="C13040" s="89" t="s">
        <v>1982</v>
      </c>
      <c r="E13040" s="1705" t="s">
        <v>1755</v>
      </c>
    </row>
    <row r="13041" spans="1:9" x14ac:dyDescent="0.35">
      <c r="A13041" s="1705">
        <v>76881</v>
      </c>
      <c r="B13041" s="1706">
        <v>0.88</v>
      </c>
      <c r="C13041" s="100" t="s">
        <v>2384</v>
      </c>
      <c r="E13041" s="1705" t="s">
        <v>2237</v>
      </c>
      <c r="F13041" s="100"/>
      <c r="I13041" s="100"/>
    </row>
    <row r="13042" spans="1:9" x14ac:dyDescent="0.35">
      <c r="A13042" s="1705">
        <v>76881</v>
      </c>
      <c r="B13042" s="1706">
        <v>0.88</v>
      </c>
      <c r="C13042" s="100" t="s">
        <v>2385</v>
      </c>
      <c r="E13042" s="1705" t="s">
        <v>2237</v>
      </c>
      <c r="F13042" s="100"/>
      <c r="I13042" s="100"/>
    </row>
    <row r="13043" spans="1:9" x14ac:dyDescent="0.35">
      <c r="A13043" s="1705">
        <v>76881</v>
      </c>
      <c r="B13043" s="1706">
        <v>0.88</v>
      </c>
      <c r="C13043" s="100" t="s">
        <v>3329</v>
      </c>
      <c r="E13043" s="1705" t="s">
        <v>2994</v>
      </c>
    </row>
    <row r="13044" spans="1:9" x14ac:dyDescent="0.35">
      <c r="A13044" s="1705">
        <v>76881</v>
      </c>
      <c r="B13044" s="1706">
        <v>0.88</v>
      </c>
      <c r="C13044" s="100" t="s">
        <v>3330</v>
      </c>
      <c r="E13044" s="1705" t="s">
        <v>2994</v>
      </c>
    </row>
    <row r="13045" spans="1:9" x14ac:dyDescent="0.35">
      <c r="A13045" s="1705">
        <v>76881</v>
      </c>
      <c r="B13045" s="1706">
        <v>0.88</v>
      </c>
      <c r="C13045" s="100" t="s">
        <v>3331</v>
      </c>
      <c r="E13045" s="1705" t="s">
        <v>2994</v>
      </c>
      <c r="F13045" s="100"/>
      <c r="I13045" s="100"/>
    </row>
    <row r="13046" spans="1:9" x14ac:dyDescent="0.35">
      <c r="A13046" s="1705">
        <v>76881</v>
      </c>
      <c r="B13046" s="1706">
        <v>0.88</v>
      </c>
      <c r="C13046" s="100" t="s">
        <v>3332</v>
      </c>
      <c r="E13046" s="1705" t="s">
        <v>2994</v>
      </c>
    </row>
    <row r="13047" spans="1:9" x14ac:dyDescent="0.35">
      <c r="A13047" s="1705">
        <v>76881</v>
      </c>
      <c r="B13047" s="1706">
        <v>0.88</v>
      </c>
      <c r="C13047" s="89" t="s">
        <v>3732</v>
      </c>
      <c r="E13047" s="1705" t="s">
        <v>2994</v>
      </c>
      <c r="F13047" s="100"/>
      <c r="I13047" s="100"/>
    </row>
    <row r="13048" spans="1:9" x14ac:dyDescent="0.35">
      <c r="A13048" s="1705">
        <v>76881</v>
      </c>
      <c r="B13048" s="1706">
        <v>0.88</v>
      </c>
      <c r="C13048" s="100" t="s">
        <v>3333</v>
      </c>
      <c r="E13048" s="1705" t="s">
        <v>2994</v>
      </c>
    </row>
    <row r="13049" spans="1:9" x14ac:dyDescent="0.35">
      <c r="A13049" s="1705">
        <v>76881</v>
      </c>
      <c r="B13049" s="1706">
        <v>0.88</v>
      </c>
      <c r="C13049" s="100" t="s">
        <v>3334</v>
      </c>
      <c r="E13049" s="1705" t="s">
        <v>2994</v>
      </c>
    </row>
    <row r="13050" spans="1:9" x14ac:dyDescent="0.35">
      <c r="A13050" s="1705">
        <v>76881</v>
      </c>
      <c r="B13050" s="1706">
        <v>0.88</v>
      </c>
      <c r="C13050" s="89" t="s">
        <v>3733</v>
      </c>
      <c r="E13050" s="1705" t="s">
        <v>2994</v>
      </c>
    </row>
    <row r="13051" spans="1:9" x14ac:dyDescent="0.35">
      <c r="A13051" s="1705">
        <v>76881</v>
      </c>
      <c r="B13051" s="1706">
        <v>0.88</v>
      </c>
      <c r="C13051" s="100" t="s">
        <v>4422</v>
      </c>
      <c r="E13051" s="1705" t="s">
        <v>4266</v>
      </c>
    </row>
    <row r="13052" spans="1:9" x14ac:dyDescent="0.35">
      <c r="A13052" s="1705">
        <v>76881</v>
      </c>
      <c r="B13052" s="1706">
        <v>0.88</v>
      </c>
      <c r="C13052" s="100" t="s">
        <v>4423</v>
      </c>
      <c r="E13052" s="1705" t="s">
        <v>4266</v>
      </c>
    </row>
    <row r="13053" spans="1:9" x14ac:dyDescent="0.35">
      <c r="A13053" s="1705">
        <v>76881</v>
      </c>
      <c r="B13053" s="1706">
        <v>0.88</v>
      </c>
      <c r="C13053" s="100" t="s">
        <v>5628</v>
      </c>
      <c r="E13053" s="100" t="s">
        <v>5452</v>
      </c>
    </row>
    <row r="13054" spans="1:9" x14ac:dyDescent="0.35">
      <c r="A13054" s="1705">
        <v>76881</v>
      </c>
      <c r="B13054" s="1706">
        <v>0.88</v>
      </c>
      <c r="C13054" s="100" t="s">
        <v>5845</v>
      </c>
      <c r="E13054" s="100" t="s">
        <v>5695</v>
      </c>
    </row>
    <row r="13055" spans="1:9" ht="14.5" customHeight="1" x14ac:dyDescent="0.35">
      <c r="A13055" s="1705">
        <v>76881</v>
      </c>
      <c r="B13055" s="1706">
        <v>0.88</v>
      </c>
      <c r="C13055" s="100" t="s">
        <v>8229</v>
      </c>
      <c r="E13055" s="100" t="s">
        <v>5912</v>
      </c>
      <c r="F13055" s="100"/>
      <c r="I13055" s="100"/>
    </row>
    <row r="13056" spans="1:9" x14ac:dyDescent="0.35">
      <c r="A13056" s="1749">
        <v>76881</v>
      </c>
      <c r="B13056" s="1737">
        <v>0.88</v>
      </c>
      <c r="C13056" s="1750" t="s">
        <v>6034</v>
      </c>
      <c r="E13056" s="100" t="s">
        <v>5923</v>
      </c>
    </row>
    <row r="13057" spans="1:9" x14ac:dyDescent="0.35">
      <c r="A13057" s="1705">
        <v>76881</v>
      </c>
      <c r="B13057" s="1706">
        <v>0.88</v>
      </c>
      <c r="C13057" s="100" t="s">
        <v>6315</v>
      </c>
      <c r="E13057" s="100" t="s">
        <v>6110</v>
      </c>
      <c r="F13057" s="100"/>
      <c r="I13057" s="100"/>
    </row>
    <row r="13058" spans="1:9" x14ac:dyDescent="0.35">
      <c r="A13058" s="1705">
        <v>76881</v>
      </c>
      <c r="B13058" s="1706">
        <v>0.88</v>
      </c>
      <c r="C13058" s="89" t="s">
        <v>7181</v>
      </c>
      <c r="E13058" s="1705" t="s">
        <v>6965</v>
      </c>
      <c r="F13058" s="100"/>
      <c r="I13058" s="100"/>
    </row>
    <row r="13059" spans="1:9" x14ac:dyDescent="0.35">
      <c r="A13059" s="1705">
        <v>76881</v>
      </c>
      <c r="B13059" s="1706">
        <v>0.88</v>
      </c>
      <c r="C13059" s="100" t="s">
        <v>9888</v>
      </c>
      <c r="E13059" s="1705" t="s">
        <v>9583</v>
      </c>
    </row>
    <row r="13060" spans="1:9" x14ac:dyDescent="0.35">
      <c r="A13060" s="1705">
        <v>76881</v>
      </c>
      <c r="B13060" s="1706">
        <v>0.88</v>
      </c>
      <c r="C13060" s="100" t="s">
        <v>9889</v>
      </c>
      <c r="E13060" s="1705" t="s">
        <v>9583</v>
      </c>
    </row>
    <row r="13061" spans="1:9" x14ac:dyDescent="0.35">
      <c r="A13061" s="1705">
        <v>76881</v>
      </c>
      <c r="B13061" s="1706">
        <v>0.88</v>
      </c>
      <c r="C13061" s="89" t="s">
        <v>2384</v>
      </c>
      <c r="E13061" s="1705" t="s">
        <v>9583</v>
      </c>
      <c r="F13061" s="100"/>
      <c r="I13061" s="100"/>
    </row>
    <row r="13062" spans="1:9" ht="16" customHeight="1" x14ac:dyDescent="0.35">
      <c r="A13062" s="1705">
        <v>76881</v>
      </c>
      <c r="B13062" s="1706">
        <v>0.88</v>
      </c>
      <c r="C13062" s="89" t="s">
        <v>2385</v>
      </c>
      <c r="E13062" s="1705" t="s">
        <v>9583</v>
      </c>
      <c r="F13062" s="100"/>
      <c r="I13062" s="100"/>
    </row>
    <row r="13063" spans="1:9" ht="14.5" customHeight="1" x14ac:dyDescent="0.35">
      <c r="A13063" s="1705">
        <v>76881</v>
      </c>
      <c r="B13063" s="1706">
        <v>0.88</v>
      </c>
      <c r="C13063" s="89" t="s">
        <v>9890</v>
      </c>
      <c r="E13063" s="1705" t="s">
        <v>9583</v>
      </c>
      <c r="F13063" s="100"/>
      <c r="I13063" s="100"/>
    </row>
    <row r="13064" spans="1:9" x14ac:dyDescent="0.35">
      <c r="A13064" s="1705">
        <v>76881</v>
      </c>
      <c r="B13064" s="1706">
        <v>0.88</v>
      </c>
      <c r="C13064" s="89" t="s">
        <v>9891</v>
      </c>
      <c r="E13064" s="1705" t="s">
        <v>9583</v>
      </c>
      <c r="F13064" s="100"/>
      <c r="I13064" s="100"/>
    </row>
    <row r="13065" spans="1:9" x14ac:dyDescent="0.35">
      <c r="A13065" s="1705">
        <v>76881</v>
      </c>
      <c r="B13065" s="1706">
        <v>0.88</v>
      </c>
      <c r="C13065" s="100" t="s">
        <v>414</v>
      </c>
      <c r="E13065" s="1705" t="s">
        <v>9583</v>
      </c>
      <c r="F13065" s="100"/>
      <c r="I13065" s="100"/>
    </row>
    <row r="13066" spans="1:9" x14ac:dyDescent="0.35">
      <c r="A13066" s="1705">
        <v>76881</v>
      </c>
      <c r="B13066" s="1706">
        <v>0.88</v>
      </c>
      <c r="C13066" s="100" t="s">
        <v>415</v>
      </c>
      <c r="E13066" s="1705" t="s">
        <v>9583</v>
      </c>
      <c r="F13066" s="100"/>
      <c r="I13066" s="100"/>
    </row>
    <row r="13067" spans="1:9" x14ac:dyDescent="0.35">
      <c r="A13067" s="1705">
        <v>76881</v>
      </c>
      <c r="B13067" s="1706">
        <v>0.88</v>
      </c>
      <c r="C13067" s="89" t="s">
        <v>10948</v>
      </c>
      <c r="E13067" s="1705" t="s">
        <v>10273</v>
      </c>
    </row>
    <row r="13068" spans="1:9" x14ac:dyDescent="0.35">
      <c r="A13068" s="1705">
        <v>76881</v>
      </c>
      <c r="B13068" s="1706">
        <v>0.88</v>
      </c>
      <c r="C13068" s="89" t="s">
        <v>10949</v>
      </c>
      <c r="E13068" s="1705" t="s">
        <v>10273</v>
      </c>
    </row>
    <row r="13069" spans="1:9" x14ac:dyDescent="0.35">
      <c r="A13069" s="1705">
        <v>76881</v>
      </c>
      <c r="B13069" s="1706">
        <v>0.88</v>
      </c>
      <c r="C13069" s="1705" t="s">
        <v>10950</v>
      </c>
      <c r="E13069" s="1705" t="s">
        <v>10273</v>
      </c>
      <c r="F13069" s="100"/>
      <c r="I13069" s="100"/>
    </row>
    <row r="13070" spans="1:9" ht="16" customHeight="1" x14ac:dyDescent="0.35">
      <c r="A13070" s="1705">
        <v>76881</v>
      </c>
      <c r="B13070" s="1706">
        <v>0.88</v>
      </c>
      <c r="C13070" s="89" t="s">
        <v>10951</v>
      </c>
      <c r="E13070" s="1705" t="s">
        <v>10273</v>
      </c>
      <c r="F13070" s="100"/>
      <c r="I13070" s="100"/>
    </row>
    <row r="13071" spans="1:9" x14ac:dyDescent="0.35">
      <c r="A13071" s="1705">
        <v>76881</v>
      </c>
      <c r="B13071" s="1706">
        <v>0.88</v>
      </c>
      <c r="C13071" s="89" t="s">
        <v>12888</v>
      </c>
      <c r="E13071" s="1705" t="s">
        <v>12542</v>
      </c>
      <c r="F13071" s="100"/>
      <c r="I13071" s="100"/>
    </row>
    <row r="13072" spans="1:9" x14ac:dyDescent="0.35">
      <c r="A13072" s="1705">
        <v>76881</v>
      </c>
      <c r="B13072" s="1706">
        <v>0.88</v>
      </c>
      <c r="C13072" s="89" t="s">
        <v>13391</v>
      </c>
      <c r="E13072" s="1705" t="s">
        <v>13383</v>
      </c>
    </row>
    <row r="13073" spans="1:9" x14ac:dyDescent="0.35">
      <c r="A13073" s="1705">
        <v>76882</v>
      </c>
      <c r="B13073" s="1706">
        <v>0.67</v>
      </c>
      <c r="C13073" s="100" t="s">
        <v>2825</v>
      </c>
      <c r="E13073" s="1705" t="s">
        <v>19</v>
      </c>
    </row>
    <row r="13074" spans="1:9" x14ac:dyDescent="0.35">
      <c r="A13074" s="1705">
        <v>76882</v>
      </c>
      <c r="B13074" s="1706">
        <v>0.67</v>
      </c>
      <c r="C13074" s="100" t="s">
        <v>2826</v>
      </c>
      <c r="E13074" s="1705" t="s">
        <v>19</v>
      </c>
    </row>
    <row r="13075" spans="1:9" x14ac:dyDescent="0.35">
      <c r="A13075" s="1705">
        <v>76882</v>
      </c>
      <c r="B13075" s="1706">
        <v>0.67</v>
      </c>
      <c r="C13075" s="100" t="s">
        <v>2827</v>
      </c>
      <c r="E13075" s="1705" t="s">
        <v>19</v>
      </c>
      <c r="F13075" s="100"/>
      <c r="I13075" s="100"/>
    </row>
    <row r="13076" spans="1:9" x14ac:dyDescent="0.35">
      <c r="A13076" s="1705">
        <v>76882</v>
      </c>
      <c r="B13076" s="1706">
        <v>0.67</v>
      </c>
      <c r="C13076" s="89" t="s">
        <v>2828</v>
      </c>
      <c r="E13076" s="1705" t="s">
        <v>19</v>
      </c>
      <c r="F13076" s="100"/>
      <c r="I13076" s="100"/>
    </row>
    <row r="13077" spans="1:9" x14ac:dyDescent="0.35">
      <c r="A13077" s="1705">
        <v>76882</v>
      </c>
      <c r="B13077" s="1706">
        <v>0.67</v>
      </c>
      <c r="C13077" s="89" t="s">
        <v>128</v>
      </c>
      <c r="E13077" s="1705" t="s">
        <v>39</v>
      </c>
      <c r="F13077" s="100"/>
      <c r="I13077" s="100"/>
    </row>
    <row r="13078" spans="1:9" x14ac:dyDescent="0.35">
      <c r="A13078" s="1705">
        <v>76882</v>
      </c>
      <c r="B13078" s="1706">
        <v>0.67</v>
      </c>
      <c r="C13078" s="100" t="s">
        <v>375</v>
      </c>
      <c r="E13078" s="1705" t="s">
        <v>182</v>
      </c>
      <c r="F13078" s="100"/>
      <c r="I13078" s="100"/>
    </row>
    <row r="13079" spans="1:9" x14ac:dyDescent="0.35">
      <c r="A13079" s="1705">
        <v>76882</v>
      </c>
      <c r="B13079" s="1706">
        <v>0.67</v>
      </c>
      <c r="C13079" s="100" t="s">
        <v>376</v>
      </c>
      <c r="E13079" s="1705" t="s">
        <v>182</v>
      </c>
    </row>
    <row r="13080" spans="1:9" x14ac:dyDescent="0.35">
      <c r="A13080" s="1705">
        <v>76882</v>
      </c>
      <c r="B13080" s="1706">
        <v>0.67</v>
      </c>
      <c r="C13080" s="100" t="s">
        <v>377</v>
      </c>
      <c r="E13080" s="1705" t="s">
        <v>182</v>
      </c>
    </row>
    <row r="13081" spans="1:9" x14ac:dyDescent="0.35">
      <c r="A13081" s="1705">
        <v>76882</v>
      </c>
      <c r="B13081" s="1706">
        <v>0.67</v>
      </c>
      <c r="C13081" s="100" t="s">
        <v>378</v>
      </c>
      <c r="E13081" s="1705" t="s">
        <v>182</v>
      </c>
    </row>
    <row r="13082" spans="1:9" x14ac:dyDescent="0.35">
      <c r="A13082" s="1705">
        <v>76882</v>
      </c>
      <c r="B13082" s="1706">
        <v>0.67</v>
      </c>
      <c r="C13082" s="100" t="s">
        <v>379</v>
      </c>
      <c r="E13082" s="1705" t="s">
        <v>182</v>
      </c>
      <c r="F13082" s="100"/>
      <c r="I13082" s="100"/>
    </row>
    <row r="13083" spans="1:9" x14ac:dyDescent="0.35">
      <c r="A13083" s="1705">
        <v>76882</v>
      </c>
      <c r="B13083" s="1706">
        <v>0.67</v>
      </c>
      <c r="C13083" s="100" t="s">
        <v>380</v>
      </c>
      <c r="E13083" s="1705" t="s">
        <v>182</v>
      </c>
      <c r="F13083" s="100"/>
      <c r="I13083" s="100"/>
    </row>
    <row r="13084" spans="1:9" x14ac:dyDescent="0.35">
      <c r="A13084" s="1705">
        <v>76882</v>
      </c>
      <c r="B13084" s="1706">
        <v>0.67</v>
      </c>
      <c r="C13084" s="100" t="s">
        <v>381</v>
      </c>
      <c r="E13084" s="1705" t="s">
        <v>182</v>
      </c>
      <c r="F13084" s="100"/>
      <c r="I13084" s="100"/>
    </row>
    <row r="13085" spans="1:9" x14ac:dyDescent="0.35">
      <c r="A13085" s="1705">
        <v>76882</v>
      </c>
      <c r="B13085" s="1706">
        <v>0.67</v>
      </c>
      <c r="C13085" s="100" t="s">
        <v>382</v>
      </c>
      <c r="E13085" s="1705" t="s">
        <v>182</v>
      </c>
      <c r="F13085" s="100"/>
      <c r="I13085" s="100"/>
    </row>
    <row r="13086" spans="1:9" x14ac:dyDescent="0.35">
      <c r="A13086" s="1705">
        <v>76882</v>
      </c>
      <c r="B13086" s="1706">
        <v>0.67</v>
      </c>
      <c r="C13086" s="100" t="s">
        <v>383</v>
      </c>
      <c r="E13086" s="1705" t="s">
        <v>182</v>
      </c>
      <c r="F13086" s="100"/>
      <c r="I13086" s="100"/>
    </row>
    <row r="13087" spans="1:9" x14ac:dyDescent="0.35">
      <c r="A13087" s="1705">
        <v>76882</v>
      </c>
      <c r="B13087" s="1737">
        <v>0.67</v>
      </c>
      <c r="C13087" s="100" t="s">
        <v>677</v>
      </c>
      <c r="E13087" s="1705" t="s">
        <v>532</v>
      </c>
      <c r="F13087" s="100"/>
      <c r="I13087" s="100"/>
    </row>
    <row r="13088" spans="1:9" x14ac:dyDescent="0.35">
      <c r="A13088" s="1705">
        <v>76882</v>
      </c>
      <c r="B13088" s="1706">
        <v>0.67</v>
      </c>
      <c r="C13088" s="100" t="s">
        <v>1698</v>
      </c>
      <c r="E13088" s="1705" t="s">
        <v>875</v>
      </c>
    </row>
    <row r="13089" spans="1:9" x14ac:dyDescent="0.35">
      <c r="A13089" s="1705">
        <v>76882</v>
      </c>
      <c r="B13089" s="1706">
        <v>0.67</v>
      </c>
      <c r="C13089" s="89" t="s">
        <v>14010</v>
      </c>
      <c r="E13089" s="100" t="s">
        <v>875</v>
      </c>
      <c r="F13089" s="100"/>
      <c r="I13089" s="100"/>
    </row>
    <row r="13090" spans="1:9" x14ac:dyDescent="0.35">
      <c r="A13090" s="1705">
        <v>76882</v>
      </c>
      <c r="B13090" s="1706">
        <v>0.67</v>
      </c>
      <c r="C13090" s="89" t="s">
        <v>14011</v>
      </c>
      <c r="E13090" s="100" t="s">
        <v>875</v>
      </c>
    </row>
    <row r="13091" spans="1:9" x14ac:dyDescent="0.35">
      <c r="A13091" s="1705">
        <v>76882</v>
      </c>
      <c r="B13091" s="1706">
        <v>0.67</v>
      </c>
      <c r="C13091" s="100" t="s">
        <v>1699</v>
      </c>
      <c r="E13091" s="1705" t="s">
        <v>875</v>
      </c>
    </row>
    <row r="13092" spans="1:9" x14ac:dyDescent="0.35">
      <c r="A13092" s="1705">
        <v>76882</v>
      </c>
      <c r="B13092" s="1706">
        <v>0.67</v>
      </c>
      <c r="C13092" s="89" t="s">
        <v>14012</v>
      </c>
      <c r="E13092" s="100" t="s">
        <v>875</v>
      </c>
    </row>
    <row r="13093" spans="1:9" x14ac:dyDescent="0.35">
      <c r="A13093" s="1705">
        <v>76882</v>
      </c>
      <c r="B13093" s="1706">
        <v>0.67</v>
      </c>
      <c r="C13093" s="89" t="s">
        <v>14013</v>
      </c>
      <c r="E13093" s="100" t="s">
        <v>875</v>
      </c>
    </row>
    <row r="13094" spans="1:9" x14ac:dyDescent="0.35">
      <c r="A13094" s="1705">
        <v>76882</v>
      </c>
      <c r="B13094" s="1706">
        <v>0.67</v>
      </c>
      <c r="C13094" s="89" t="s">
        <v>14014</v>
      </c>
      <c r="E13094" s="100" t="s">
        <v>875</v>
      </c>
    </row>
    <row r="13095" spans="1:9" x14ac:dyDescent="0.35">
      <c r="A13095" s="1705">
        <v>76882</v>
      </c>
      <c r="B13095" s="1706">
        <v>0.67</v>
      </c>
      <c r="C13095" s="89" t="s">
        <v>14015</v>
      </c>
      <c r="E13095" s="100" t="s">
        <v>875</v>
      </c>
    </row>
    <row r="13096" spans="1:9" x14ac:dyDescent="0.35">
      <c r="A13096" s="1705">
        <v>76882</v>
      </c>
      <c r="B13096" s="1706">
        <v>0.67</v>
      </c>
      <c r="C13096" s="100" t="s">
        <v>8583</v>
      </c>
      <c r="E13096" s="1705" t="s">
        <v>875</v>
      </c>
    </row>
    <row r="13097" spans="1:9" x14ac:dyDescent="0.35">
      <c r="A13097" s="1705">
        <v>76882</v>
      </c>
      <c r="B13097" s="1706">
        <v>0.67</v>
      </c>
      <c r="C13097" s="89" t="s">
        <v>14016</v>
      </c>
      <c r="E13097" s="100" t="s">
        <v>875</v>
      </c>
    </row>
    <row r="13098" spans="1:9" x14ac:dyDescent="0.35">
      <c r="A13098" s="1705">
        <v>76882</v>
      </c>
      <c r="B13098" s="1706">
        <v>0.67</v>
      </c>
      <c r="C13098" s="100" t="s">
        <v>8584</v>
      </c>
      <c r="E13098" s="1705" t="s">
        <v>875</v>
      </c>
      <c r="F13098" s="100"/>
      <c r="I13098" s="100"/>
    </row>
    <row r="13099" spans="1:9" x14ac:dyDescent="0.35">
      <c r="A13099" s="1705">
        <v>76882</v>
      </c>
      <c r="B13099" s="1706">
        <v>0.67</v>
      </c>
      <c r="C13099" s="100" t="s">
        <v>1054</v>
      </c>
      <c r="E13099" s="1705" t="s">
        <v>879</v>
      </c>
    </row>
    <row r="13100" spans="1:9" x14ac:dyDescent="0.35">
      <c r="A13100" s="1705">
        <v>76882</v>
      </c>
      <c r="B13100" s="1706">
        <v>0.67</v>
      </c>
      <c r="C13100" s="100" t="s">
        <v>1055</v>
      </c>
      <c r="E13100" s="1705" t="s">
        <v>879</v>
      </c>
    </row>
    <row r="13101" spans="1:9" x14ac:dyDescent="0.35">
      <c r="A13101" s="1705">
        <v>76882</v>
      </c>
      <c r="B13101" s="1706">
        <v>0.67</v>
      </c>
      <c r="C13101" s="100" t="s">
        <v>1056</v>
      </c>
      <c r="E13101" s="1705" t="s">
        <v>879</v>
      </c>
      <c r="F13101" s="100"/>
      <c r="I13101" s="100"/>
    </row>
    <row r="13102" spans="1:9" x14ac:dyDescent="0.35">
      <c r="A13102" s="1705">
        <v>76882</v>
      </c>
      <c r="B13102" s="1706">
        <v>0.67</v>
      </c>
      <c r="C13102" s="100" t="s">
        <v>1057</v>
      </c>
      <c r="E13102" s="1705" t="s">
        <v>879</v>
      </c>
      <c r="F13102" s="100"/>
      <c r="I13102" s="100"/>
    </row>
    <row r="13103" spans="1:9" x14ac:dyDescent="0.35">
      <c r="A13103" s="1705">
        <v>76882</v>
      </c>
      <c r="B13103" s="1706">
        <v>0.67</v>
      </c>
      <c r="C13103" s="100" t="s">
        <v>1058</v>
      </c>
      <c r="E13103" s="1705" t="s">
        <v>879</v>
      </c>
      <c r="F13103" s="100"/>
      <c r="I13103" s="100"/>
    </row>
    <row r="13104" spans="1:9" x14ac:dyDescent="0.35">
      <c r="A13104" s="1705">
        <v>76882</v>
      </c>
      <c r="B13104" s="1706">
        <v>0.67</v>
      </c>
      <c r="C13104" s="100" t="s">
        <v>1378</v>
      </c>
      <c r="E13104" s="1705" t="s">
        <v>1280</v>
      </c>
      <c r="F13104" s="100"/>
      <c r="I13104" s="100"/>
    </row>
    <row r="13105" spans="1:9" x14ac:dyDescent="0.35">
      <c r="A13105" s="1705">
        <v>76882</v>
      </c>
      <c r="B13105" s="1706">
        <v>0.67</v>
      </c>
      <c r="C13105" s="100" t="s">
        <v>1939</v>
      </c>
      <c r="E13105" s="1705" t="s">
        <v>1755</v>
      </c>
      <c r="F13105" s="100"/>
      <c r="I13105" s="100"/>
    </row>
    <row r="13106" spans="1:9" x14ac:dyDescent="0.35">
      <c r="A13106" s="1705">
        <v>76882</v>
      </c>
      <c r="B13106" s="1706">
        <v>0.67</v>
      </c>
      <c r="C13106" s="100" t="s">
        <v>1940</v>
      </c>
      <c r="E13106" s="1705" t="s">
        <v>1755</v>
      </c>
      <c r="F13106" s="100"/>
      <c r="I13106" s="100"/>
    </row>
    <row r="13107" spans="1:9" x14ac:dyDescent="0.35">
      <c r="A13107" s="1705">
        <v>76882</v>
      </c>
      <c r="B13107" s="1706">
        <v>0.67</v>
      </c>
      <c r="C13107" s="100" t="s">
        <v>1941</v>
      </c>
      <c r="E13107" s="1705" t="s">
        <v>1755</v>
      </c>
      <c r="F13107" s="100"/>
      <c r="I13107" s="100"/>
    </row>
    <row r="13108" spans="1:9" x14ac:dyDescent="0.35">
      <c r="A13108" s="1705">
        <v>76882</v>
      </c>
      <c r="B13108" s="1706">
        <v>0.67</v>
      </c>
      <c r="C13108" s="89" t="s">
        <v>1942</v>
      </c>
      <c r="E13108" s="1705" t="s">
        <v>1755</v>
      </c>
      <c r="F13108" s="100"/>
      <c r="I13108" s="100"/>
    </row>
    <row r="13109" spans="1:9" x14ac:dyDescent="0.35">
      <c r="A13109" s="1705">
        <v>76882</v>
      </c>
      <c r="B13109" s="1706">
        <v>0.67</v>
      </c>
      <c r="C13109" s="100" t="s">
        <v>2368</v>
      </c>
      <c r="E13109" s="1705" t="s">
        <v>2237</v>
      </c>
      <c r="F13109" s="100"/>
      <c r="I13109" s="100"/>
    </row>
    <row r="13110" spans="1:9" x14ac:dyDescent="0.35">
      <c r="A13110" s="1705">
        <v>76882</v>
      </c>
      <c r="B13110" s="1706">
        <v>0.67</v>
      </c>
      <c r="C13110" s="100" t="s">
        <v>2369</v>
      </c>
      <c r="E13110" s="1705" t="s">
        <v>2237</v>
      </c>
      <c r="F13110" s="100"/>
      <c r="I13110" s="100"/>
    </row>
    <row r="13111" spans="1:9" x14ac:dyDescent="0.35">
      <c r="A13111" s="1705">
        <v>76882</v>
      </c>
      <c r="B13111" s="1706">
        <v>0.67</v>
      </c>
      <c r="C13111" s="100" t="s">
        <v>3270</v>
      </c>
      <c r="E13111" s="1705" t="s">
        <v>2994</v>
      </c>
      <c r="F13111" s="100"/>
      <c r="I13111" s="100"/>
    </row>
    <row r="13112" spans="1:9" x14ac:dyDescent="0.35">
      <c r="A13112" s="1705">
        <v>76882</v>
      </c>
      <c r="B13112" s="1706">
        <v>0.67</v>
      </c>
      <c r="C13112" s="100" t="s">
        <v>3271</v>
      </c>
      <c r="E13112" s="1705" t="s">
        <v>2994</v>
      </c>
      <c r="F13112" s="100"/>
      <c r="I13112" s="100"/>
    </row>
    <row r="13113" spans="1:9" x14ac:dyDescent="0.35">
      <c r="A13113" s="1705">
        <v>76882</v>
      </c>
      <c r="B13113" s="1706">
        <v>0.67</v>
      </c>
      <c r="C13113" s="1705" t="s">
        <v>3272</v>
      </c>
      <c r="E13113" s="1705" t="s">
        <v>2994</v>
      </c>
      <c r="F13113" s="100"/>
      <c r="I13113" s="100"/>
    </row>
    <row r="13114" spans="1:9" x14ac:dyDescent="0.35">
      <c r="A13114" s="1705">
        <v>76882</v>
      </c>
      <c r="B13114" s="1706">
        <v>0.67</v>
      </c>
      <c r="C13114" s="100" t="s">
        <v>3273</v>
      </c>
      <c r="E13114" s="1705" t="s">
        <v>2994</v>
      </c>
      <c r="F13114" s="100"/>
      <c r="I13114" s="100"/>
    </row>
    <row r="13115" spans="1:9" x14ac:dyDescent="0.35">
      <c r="A13115" s="1705">
        <v>76882</v>
      </c>
      <c r="B13115" s="1706">
        <v>0.67</v>
      </c>
      <c r="C13115" s="1705" t="s">
        <v>3274</v>
      </c>
      <c r="E13115" s="1705" t="s">
        <v>2994</v>
      </c>
      <c r="F13115" s="100"/>
      <c r="I13115" s="100"/>
    </row>
    <row r="13116" spans="1:9" x14ac:dyDescent="0.35">
      <c r="A13116" s="1705">
        <v>76882</v>
      </c>
      <c r="B13116" s="1706">
        <v>0.67</v>
      </c>
      <c r="C13116" s="89" t="s">
        <v>4401</v>
      </c>
      <c r="E13116" s="1705" t="s">
        <v>4266</v>
      </c>
      <c r="F13116" s="100"/>
      <c r="I13116" s="100"/>
    </row>
    <row r="13117" spans="1:9" x14ac:dyDescent="0.35">
      <c r="A13117" s="1705">
        <v>76882</v>
      </c>
      <c r="B13117" s="1706">
        <v>0.67</v>
      </c>
      <c r="C13117" s="89" t="s">
        <v>4402</v>
      </c>
      <c r="E13117" s="1705" t="s">
        <v>4266</v>
      </c>
      <c r="F13117" s="100"/>
      <c r="I13117" s="100"/>
    </row>
    <row r="13118" spans="1:9" x14ac:dyDescent="0.35">
      <c r="A13118" s="1705">
        <v>76882</v>
      </c>
      <c r="B13118" s="1706">
        <v>0.67</v>
      </c>
      <c r="C13118" s="100" t="s">
        <v>4403</v>
      </c>
      <c r="E13118" s="1705" t="s">
        <v>4266</v>
      </c>
      <c r="F13118" s="100"/>
      <c r="I13118" s="100"/>
    </row>
    <row r="13119" spans="1:9" x14ac:dyDescent="0.35">
      <c r="A13119" s="1705">
        <v>76882</v>
      </c>
      <c r="B13119" s="1706">
        <v>0.67</v>
      </c>
      <c r="C13119" s="89" t="s">
        <v>4812</v>
      </c>
      <c r="E13119" s="100" t="s">
        <v>4609</v>
      </c>
      <c r="F13119" s="100"/>
      <c r="I13119" s="100"/>
    </row>
    <row r="13120" spans="1:9" x14ac:dyDescent="0.35">
      <c r="A13120" s="1705">
        <v>76882</v>
      </c>
      <c r="B13120" s="1706">
        <v>0.67</v>
      </c>
      <c r="C13120" s="100" t="s">
        <v>4813</v>
      </c>
      <c r="E13120" s="100" t="s">
        <v>4609</v>
      </c>
      <c r="F13120" s="100"/>
      <c r="I13120" s="100"/>
    </row>
    <row r="13121" spans="1:9" x14ac:dyDescent="0.35">
      <c r="A13121" s="1705">
        <v>76882</v>
      </c>
      <c r="B13121" s="1706">
        <v>0.67</v>
      </c>
      <c r="C13121" s="100" t="s">
        <v>5065</v>
      </c>
      <c r="E13121" s="100" t="s">
        <v>4946</v>
      </c>
    </row>
    <row r="13122" spans="1:9" x14ac:dyDescent="0.35">
      <c r="A13122" s="1705">
        <v>76882</v>
      </c>
      <c r="B13122" s="1706">
        <v>0.67</v>
      </c>
      <c r="C13122" s="100" t="s">
        <v>5066</v>
      </c>
      <c r="E13122" s="100" t="s">
        <v>4946</v>
      </c>
    </row>
    <row r="13123" spans="1:9" x14ac:dyDescent="0.35">
      <c r="A13123" s="1705">
        <v>76882</v>
      </c>
      <c r="B13123" s="1706">
        <v>0.67</v>
      </c>
      <c r="C13123" s="100" t="s">
        <v>5067</v>
      </c>
      <c r="E13123" s="100" t="s">
        <v>4946</v>
      </c>
      <c r="F13123" s="100"/>
      <c r="I13123" s="100"/>
    </row>
    <row r="13124" spans="1:9" x14ac:dyDescent="0.35">
      <c r="A13124" s="1705">
        <v>76882</v>
      </c>
      <c r="B13124" s="1706">
        <v>0.67</v>
      </c>
      <c r="C13124" s="100" t="s">
        <v>5068</v>
      </c>
      <c r="E13124" s="100" t="s">
        <v>4946</v>
      </c>
      <c r="F13124" s="100"/>
      <c r="I13124" s="100"/>
    </row>
    <row r="13125" spans="1:9" x14ac:dyDescent="0.35">
      <c r="A13125" s="1705">
        <v>76882</v>
      </c>
      <c r="B13125" s="1706">
        <v>0.67</v>
      </c>
      <c r="C13125" s="89" t="s">
        <v>5296</v>
      </c>
      <c r="E13125" s="100" t="s">
        <v>5155</v>
      </c>
      <c r="F13125" s="100"/>
      <c r="I13125" s="100"/>
    </row>
    <row r="13126" spans="1:9" x14ac:dyDescent="0.35">
      <c r="A13126" s="1705">
        <v>76882</v>
      </c>
      <c r="B13126" s="1706">
        <v>0.67</v>
      </c>
      <c r="C13126" s="89" t="s">
        <v>5297</v>
      </c>
      <c r="E13126" s="100" t="s">
        <v>5155</v>
      </c>
      <c r="F13126" s="100"/>
      <c r="I13126" s="100"/>
    </row>
    <row r="13127" spans="1:9" x14ac:dyDescent="0.35">
      <c r="A13127" s="1705">
        <v>76882</v>
      </c>
      <c r="B13127" s="1706">
        <v>0.67</v>
      </c>
      <c r="C13127" s="89" t="s">
        <v>5298</v>
      </c>
      <c r="E13127" s="100" t="s">
        <v>5155</v>
      </c>
      <c r="F13127" s="100"/>
      <c r="I13127" s="100"/>
    </row>
    <row r="13128" spans="1:9" x14ac:dyDescent="0.35">
      <c r="A13128" s="1705">
        <v>76882</v>
      </c>
      <c r="B13128" s="1706">
        <v>0.67</v>
      </c>
      <c r="C13128" s="100" t="s">
        <v>5615</v>
      </c>
      <c r="E13128" s="100" t="s">
        <v>5452</v>
      </c>
      <c r="F13128" s="100"/>
      <c r="I13128" s="100"/>
    </row>
    <row r="13129" spans="1:9" ht="14.5" customHeight="1" x14ac:dyDescent="0.35">
      <c r="A13129" s="1705">
        <v>76882</v>
      </c>
      <c r="B13129" s="1706">
        <v>0.67</v>
      </c>
      <c r="C13129" s="100" t="s">
        <v>5816</v>
      </c>
      <c r="E13129" s="100" t="s">
        <v>5695</v>
      </c>
      <c r="F13129" s="100"/>
      <c r="I13129" s="100"/>
    </row>
    <row r="13130" spans="1:9" x14ac:dyDescent="0.35">
      <c r="A13130" s="1705">
        <v>76882</v>
      </c>
      <c r="B13130" s="1706">
        <v>0.67</v>
      </c>
      <c r="C13130" s="100" t="s">
        <v>5817</v>
      </c>
      <c r="E13130" s="100" t="s">
        <v>5695</v>
      </c>
      <c r="F13130" s="100"/>
      <c r="I13130" s="100"/>
    </row>
    <row r="13131" spans="1:9" ht="14.5" customHeight="1" x14ac:dyDescent="0.35">
      <c r="A13131" s="1705">
        <v>76882</v>
      </c>
      <c r="B13131" s="1706">
        <v>0.67</v>
      </c>
      <c r="C13131" s="100" t="s">
        <v>5818</v>
      </c>
      <c r="E13131" s="100" t="s">
        <v>5695</v>
      </c>
      <c r="F13131" s="100"/>
      <c r="I13131" s="100"/>
    </row>
    <row r="13132" spans="1:9" x14ac:dyDescent="0.35">
      <c r="A13132" s="1705">
        <v>76882</v>
      </c>
      <c r="B13132" s="1706">
        <v>0.67</v>
      </c>
      <c r="C13132" s="100" t="s">
        <v>5819</v>
      </c>
      <c r="E13132" s="100" t="s">
        <v>5695</v>
      </c>
      <c r="F13132" s="100"/>
      <c r="I13132" s="100"/>
    </row>
    <row r="13133" spans="1:9" x14ac:dyDescent="0.35">
      <c r="A13133" s="1705">
        <v>76882</v>
      </c>
      <c r="B13133" s="1706">
        <v>0.67</v>
      </c>
      <c r="C13133" s="100" t="s">
        <v>14939</v>
      </c>
      <c r="E13133" s="100" t="s">
        <v>5695</v>
      </c>
      <c r="F13133" s="100"/>
      <c r="I13133" s="100"/>
    </row>
    <row r="13134" spans="1:9" x14ac:dyDescent="0.35">
      <c r="A13134" s="1705">
        <v>76882</v>
      </c>
      <c r="B13134" s="1706">
        <v>0.67</v>
      </c>
      <c r="C13134" s="89" t="s">
        <v>8198</v>
      </c>
      <c r="E13134" s="100" t="s">
        <v>5912</v>
      </c>
    </row>
    <row r="13135" spans="1:9" x14ac:dyDescent="0.35">
      <c r="A13135" s="1705">
        <v>76882</v>
      </c>
      <c r="B13135" s="1706">
        <v>0.67</v>
      </c>
      <c r="C13135" s="89" t="s">
        <v>8199</v>
      </c>
      <c r="E13135" s="100" t="s">
        <v>5912</v>
      </c>
    </row>
    <row r="13136" spans="1:9" x14ac:dyDescent="0.35">
      <c r="A13136" s="1705">
        <v>76882</v>
      </c>
      <c r="B13136" s="1706">
        <v>0.67</v>
      </c>
      <c r="C13136" s="89" t="s">
        <v>8200</v>
      </c>
      <c r="E13136" s="100" t="s">
        <v>5912</v>
      </c>
      <c r="F13136" s="100"/>
      <c r="I13136" s="100"/>
    </row>
    <row r="13137" spans="1:9" x14ac:dyDescent="0.35">
      <c r="A13137" s="1705">
        <v>76882</v>
      </c>
      <c r="B13137" s="1706">
        <v>0.67</v>
      </c>
      <c r="C13137" s="89" t="s">
        <v>8201</v>
      </c>
      <c r="E13137" s="100" t="s">
        <v>5912</v>
      </c>
      <c r="F13137" s="100"/>
      <c r="I13137" s="100"/>
    </row>
    <row r="13138" spans="1:9" x14ac:dyDescent="0.35">
      <c r="A13138" s="1705">
        <v>76882</v>
      </c>
      <c r="B13138" s="1706">
        <v>0.67</v>
      </c>
      <c r="C13138" s="100" t="s">
        <v>6290</v>
      </c>
      <c r="E13138" s="100" t="s">
        <v>6110</v>
      </c>
      <c r="F13138" s="100"/>
      <c r="I13138" s="100"/>
    </row>
    <row r="13139" spans="1:9" x14ac:dyDescent="0.35">
      <c r="A13139" s="1705">
        <v>76882</v>
      </c>
      <c r="B13139" s="1706">
        <v>0.67</v>
      </c>
      <c r="C13139" s="100" t="s">
        <v>6291</v>
      </c>
      <c r="E13139" s="100" t="s">
        <v>6110</v>
      </c>
      <c r="F13139" s="100"/>
      <c r="I13139" s="100"/>
    </row>
    <row r="13140" spans="1:9" x14ac:dyDescent="0.35">
      <c r="A13140" s="1705">
        <v>76882</v>
      </c>
      <c r="B13140" s="1706">
        <v>0.67</v>
      </c>
      <c r="C13140" s="100" t="s">
        <v>6292</v>
      </c>
      <c r="E13140" s="100" t="s">
        <v>6110</v>
      </c>
      <c r="F13140" s="100"/>
      <c r="I13140" s="100"/>
    </row>
    <row r="13141" spans="1:9" x14ac:dyDescent="0.35">
      <c r="A13141" s="1705">
        <v>76882</v>
      </c>
      <c r="B13141" s="1706">
        <v>0.67</v>
      </c>
      <c r="C13141" s="100" t="s">
        <v>6293</v>
      </c>
      <c r="E13141" s="100" t="s">
        <v>6110</v>
      </c>
      <c r="F13141" s="100"/>
      <c r="I13141" s="100"/>
    </row>
    <row r="13142" spans="1:9" x14ac:dyDescent="0.35">
      <c r="A13142" s="1705">
        <v>76882</v>
      </c>
      <c r="B13142" s="1706">
        <v>0.67</v>
      </c>
      <c r="C13142" s="100" t="s">
        <v>6294</v>
      </c>
      <c r="E13142" s="100" t="s">
        <v>6110</v>
      </c>
      <c r="F13142" s="100"/>
      <c r="I13142" s="100"/>
    </row>
    <row r="13143" spans="1:9" x14ac:dyDescent="0.35">
      <c r="A13143" s="1705">
        <v>76882</v>
      </c>
      <c r="B13143" s="1706">
        <v>0.67</v>
      </c>
      <c r="C13143" s="89" t="s">
        <v>6614</v>
      </c>
      <c r="E13143" s="1705" t="s">
        <v>6556</v>
      </c>
      <c r="F13143" s="100"/>
      <c r="I13143" s="100"/>
    </row>
    <row r="13144" spans="1:9" x14ac:dyDescent="0.35">
      <c r="A13144" s="1705">
        <v>76882</v>
      </c>
      <c r="B13144" s="1706">
        <v>0.67</v>
      </c>
      <c r="C13144" s="89" t="s">
        <v>6615</v>
      </c>
      <c r="E13144" s="1705" t="s">
        <v>6556</v>
      </c>
      <c r="F13144" s="100"/>
      <c r="I13144" s="100"/>
    </row>
    <row r="13145" spans="1:9" x14ac:dyDescent="0.35">
      <c r="A13145" s="1705">
        <v>76882</v>
      </c>
      <c r="B13145" s="1706">
        <v>0.67</v>
      </c>
      <c r="C13145" s="89" t="s">
        <v>6616</v>
      </c>
      <c r="E13145" s="1705" t="s">
        <v>6556</v>
      </c>
      <c r="F13145" s="100"/>
      <c r="I13145" s="100"/>
    </row>
    <row r="13146" spans="1:9" x14ac:dyDescent="0.35">
      <c r="A13146" s="1705">
        <v>76882</v>
      </c>
      <c r="B13146" s="1706">
        <v>0.67</v>
      </c>
      <c r="C13146" s="89" t="s">
        <v>6617</v>
      </c>
      <c r="E13146" s="1705" t="s">
        <v>6556</v>
      </c>
      <c r="F13146" s="100"/>
      <c r="I13146" s="100"/>
    </row>
    <row r="13147" spans="1:9" x14ac:dyDescent="0.35">
      <c r="A13147" s="1705">
        <v>76882</v>
      </c>
      <c r="B13147" s="1706">
        <v>0.67</v>
      </c>
      <c r="C13147" s="89" t="s">
        <v>6618</v>
      </c>
      <c r="E13147" s="1705" t="s">
        <v>6556</v>
      </c>
      <c r="F13147" s="100"/>
      <c r="I13147" s="100"/>
    </row>
    <row r="13148" spans="1:9" x14ac:dyDescent="0.35">
      <c r="A13148" s="1705">
        <v>76882</v>
      </c>
      <c r="B13148" s="1706">
        <v>0.67</v>
      </c>
      <c r="C13148" s="89" t="s">
        <v>7148</v>
      </c>
      <c r="E13148" s="1705" t="s">
        <v>6965</v>
      </c>
    </row>
    <row r="13149" spans="1:9" x14ac:dyDescent="0.35">
      <c r="A13149" s="1705">
        <v>76882</v>
      </c>
      <c r="B13149" s="1706">
        <v>0.67</v>
      </c>
      <c r="C13149" s="89" t="s">
        <v>7149</v>
      </c>
      <c r="E13149" s="1705" t="s">
        <v>6965</v>
      </c>
    </row>
    <row r="13150" spans="1:9" x14ac:dyDescent="0.35">
      <c r="A13150" s="1705">
        <v>76882</v>
      </c>
      <c r="B13150" s="1706">
        <v>0.67</v>
      </c>
      <c r="C13150" s="89" t="s">
        <v>7150</v>
      </c>
      <c r="E13150" s="1705" t="s">
        <v>6965</v>
      </c>
    </row>
    <row r="13151" spans="1:9" x14ac:dyDescent="0.35">
      <c r="A13151" s="1705">
        <v>76882</v>
      </c>
      <c r="B13151" s="1706">
        <v>0.67</v>
      </c>
      <c r="C13151" s="89" t="s">
        <v>7380</v>
      </c>
      <c r="E13151" s="1705" t="s">
        <v>7410</v>
      </c>
      <c r="F13151" s="100"/>
      <c r="I13151" s="100"/>
    </row>
    <row r="13152" spans="1:9" x14ac:dyDescent="0.35">
      <c r="A13152" s="1705">
        <v>76882</v>
      </c>
      <c r="B13152" s="1706">
        <v>0.67</v>
      </c>
      <c r="C13152" s="89" t="s">
        <v>7381</v>
      </c>
      <c r="E13152" s="1705" t="s">
        <v>7410</v>
      </c>
      <c r="F13152" s="100"/>
      <c r="I13152" s="100"/>
    </row>
    <row r="13153" spans="1:9" x14ac:dyDescent="0.35">
      <c r="A13153" s="1705">
        <v>76882</v>
      </c>
      <c r="B13153" s="1706">
        <v>0.67</v>
      </c>
      <c r="C13153" s="100" t="s">
        <v>7604</v>
      </c>
      <c r="E13153" s="1705" t="s">
        <v>7428</v>
      </c>
    </row>
    <row r="13154" spans="1:9" x14ac:dyDescent="0.35">
      <c r="A13154" s="1705">
        <v>76882</v>
      </c>
      <c r="B13154" s="1706">
        <v>0.67</v>
      </c>
      <c r="C13154" s="100" t="s">
        <v>7605</v>
      </c>
      <c r="E13154" s="1705" t="s">
        <v>7428</v>
      </c>
    </row>
    <row r="13155" spans="1:9" x14ac:dyDescent="0.35">
      <c r="A13155" s="1705">
        <v>76882</v>
      </c>
      <c r="B13155" s="1706">
        <v>0.67</v>
      </c>
      <c r="C13155" s="100" t="s">
        <v>7606</v>
      </c>
      <c r="E13155" s="1705" t="s">
        <v>7428</v>
      </c>
    </row>
    <row r="13156" spans="1:9" x14ac:dyDescent="0.35">
      <c r="A13156" s="1705">
        <v>76882</v>
      </c>
      <c r="B13156" s="1706">
        <v>0.67</v>
      </c>
      <c r="C13156" s="89" t="s">
        <v>8477</v>
      </c>
      <c r="E13156" s="100" t="s">
        <v>8381</v>
      </c>
      <c r="F13156" s="100"/>
      <c r="I13156" s="100"/>
    </row>
    <row r="13157" spans="1:9" x14ac:dyDescent="0.35">
      <c r="A13157" s="1705">
        <v>76882</v>
      </c>
      <c r="B13157" s="1706">
        <v>0.67</v>
      </c>
      <c r="C13157" s="89" t="s">
        <v>8478</v>
      </c>
      <c r="E13157" s="100" t="s">
        <v>8381</v>
      </c>
      <c r="F13157" s="100"/>
      <c r="I13157" s="100"/>
    </row>
    <row r="13158" spans="1:9" x14ac:dyDescent="0.35">
      <c r="A13158" s="1705">
        <v>76882</v>
      </c>
      <c r="B13158" s="1706">
        <v>0.67</v>
      </c>
      <c r="C13158" s="89" t="s">
        <v>8903</v>
      </c>
      <c r="E13158" s="1705" t="s">
        <v>8689</v>
      </c>
    </row>
    <row r="13159" spans="1:9" x14ac:dyDescent="0.35">
      <c r="A13159" s="1705">
        <v>76882</v>
      </c>
      <c r="B13159" s="1706">
        <v>0.67</v>
      </c>
      <c r="C13159" s="100" t="s">
        <v>8904</v>
      </c>
      <c r="E13159" s="1705" t="s">
        <v>8689</v>
      </c>
    </row>
    <row r="13160" spans="1:9" x14ac:dyDescent="0.35">
      <c r="A13160" s="1705">
        <v>76882</v>
      </c>
      <c r="B13160" s="1706">
        <v>0.67</v>
      </c>
      <c r="C13160" s="89" t="s">
        <v>8905</v>
      </c>
      <c r="E13160" s="1705" t="s">
        <v>8689</v>
      </c>
    </row>
    <row r="13161" spans="1:9" x14ac:dyDescent="0.35">
      <c r="A13161" s="1705">
        <v>76882</v>
      </c>
      <c r="B13161" s="1706">
        <v>0.67</v>
      </c>
      <c r="C13161" s="89" t="s">
        <v>8906</v>
      </c>
      <c r="E13161" s="1705" t="s">
        <v>8689</v>
      </c>
    </row>
    <row r="13162" spans="1:9" ht="14.5" customHeight="1" x14ac:dyDescent="0.35">
      <c r="A13162" s="1705">
        <v>76882</v>
      </c>
      <c r="B13162" s="1706">
        <v>0.67</v>
      </c>
      <c r="C13162" s="89" t="s">
        <v>9347</v>
      </c>
      <c r="E13162" s="1738" t="s">
        <v>9126</v>
      </c>
      <c r="F13162" s="100"/>
      <c r="I13162" s="100"/>
    </row>
    <row r="13163" spans="1:9" ht="14.5" customHeight="1" x14ac:dyDescent="0.35">
      <c r="A13163" s="1705">
        <v>76882</v>
      </c>
      <c r="B13163" s="1706">
        <v>0.67</v>
      </c>
      <c r="C13163" s="100" t="s">
        <v>8477</v>
      </c>
      <c r="E13163" s="1738" t="s">
        <v>9126</v>
      </c>
    </row>
    <row r="13164" spans="1:9" x14ac:dyDescent="0.35">
      <c r="A13164" s="1705">
        <v>76882</v>
      </c>
      <c r="B13164" s="1706">
        <v>0.67</v>
      </c>
      <c r="C13164" s="89" t="s">
        <v>5067</v>
      </c>
      <c r="E13164" s="1738" t="s">
        <v>9126</v>
      </c>
      <c r="F13164" s="100"/>
      <c r="I13164" s="100"/>
    </row>
    <row r="13165" spans="1:9" ht="14.5" customHeight="1" x14ac:dyDescent="0.35">
      <c r="A13165" s="1705">
        <v>76882</v>
      </c>
      <c r="B13165" s="1706">
        <v>0.67</v>
      </c>
      <c r="C13165" s="89" t="s">
        <v>5068</v>
      </c>
      <c r="E13165" s="1738" t="s">
        <v>9126</v>
      </c>
      <c r="F13165" s="100"/>
      <c r="I13165" s="100"/>
    </row>
    <row r="13166" spans="1:9" ht="14.5" customHeight="1" x14ac:dyDescent="0.35">
      <c r="A13166" s="1705">
        <v>76882</v>
      </c>
      <c r="B13166" s="1706">
        <v>0.67</v>
      </c>
      <c r="C13166" s="100" t="s">
        <v>9838</v>
      </c>
      <c r="E13166" s="1705" t="s">
        <v>9583</v>
      </c>
      <c r="F13166" s="100"/>
      <c r="I13166" s="100"/>
    </row>
    <row r="13167" spans="1:9" x14ac:dyDescent="0.35">
      <c r="A13167" s="1705">
        <v>76882</v>
      </c>
      <c r="B13167" s="1706">
        <v>0.67</v>
      </c>
      <c r="C13167" s="100" t="s">
        <v>9839</v>
      </c>
      <c r="E13167" s="1705" t="s">
        <v>9583</v>
      </c>
      <c r="F13167" s="100"/>
      <c r="I13167" s="100"/>
    </row>
    <row r="13168" spans="1:9" x14ac:dyDescent="0.35">
      <c r="A13168" s="1705">
        <v>76882</v>
      </c>
      <c r="B13168" s="1706">
        <v>0.67</v>
      </c>
      <c r="C13168" s="89" t="s">
        <v>9840</v>
      </c>
      <c r="E13168" s="1705" t="s">
        <v>9583</v>
      </c>
    </row>
    <row r="13169" spans="1:9" ht="16" customHeight="1" x14ac:dyDescent="0.35">
      <c r="A13169" s="1705">
        <v>76882</v>
      </c>
      <c r="B13169" s="1706">
        <v>0.67</v>
      </c>
      <c r="C13169" s="89" t="s">
        <v>9841</v>
      </c>
      <c r="E13169" s="1705" t="s">
        <v>9583</v>
      </c>
      <c r="F13169" s="100"/>
      <c r="I13169" s="100"/>
    </row>
    <row r="13170" spans="1:9" ht="16" customHeight="1" x14ac:dyDescent="0.35">
      <c r="A13170" s="1705">
        <v>76882</v>
      </c>
      <c r="B13170" s="1706">
        <v>0.67</v>
      </c>
      <c r="C13170" s="100" t="s">
        <v>9842</v>
      </c>
      <c r="E13170" s="1705" t="s">
        <v>9583</v>
      </c>
      <c r="F13170" s="100"/>
      <c r="I13170" s="100"/>
    </row>
    <row r="13171" spans="1:9" ht="14.5" customHeight="1" x14ac:dyDescent="0.35">
      <c r="A13171" s="1705">
        <v>76882</v>
      </c>
      <c r="B13171" s="1706">
        <v>0.67</v>
      </c>
      <c r="C13171" s="100" t="s">
        <v>9843</v>
      </c>
      <c r="E13171" s="1705" t="s">
        <v>9583</v>
      </c>
      <c r="F13171" s="100"/>
      <c r="I13171" s="100"/>
    </row>
    <row r="13172" spans="1:9" ht="16" customHeight="1" x14ac:dyDescent="0.35">
      <c r="A13172" s="1705">
        <v>76882</v>
      </c>
      <c r="B13172" s="1706">
        <v>0.67</v>
      </c>
      <c r="C13172" s="100" t="s">
        <v>10905</v>
      </c>
      <c r="E13172" s="1705" t="s">
        <v>10273</v>
      </c>
      <c r="F13172" s="100"/>
      <c r="I13172" s="100"/>
    </row>
    <row r="13173" spans="1:9" ht="16" customHeight="1" x14ac:dyDescent="0.35">
      <c r="A13173" s="1705">
        <v>76882</v>
      </c>
      <c r="B13173" s="1706">
        <v>0.67</v>
      </c>
      <c r="C13173" s="100" t="s">
        <v>10906</v>
      </c>
      <c r="E13173" s="1705" t="s">
        <v>10273</v>
      </c>
      <c r="F13173" s="100"/>
      <c r="I13173" s="100"/>
    </row>
    <row r="13174" spans="1:9" ht="14.5" customHeight="1" x14ac:dyDescent="0.35">
      <c r="A13174" s="1705">
        <v>76882</v>
      </c>
      <c r="B13174" s="1706">
        <v>0.67</v>
      </c>
      <c r="C13174" s="100" t="s">
        <v>10907</v>
      </c>
      <c r="E13174" s="1705" t="s">
        <v>10273</v>
      </c>
      <c r="F13174" s="100"/>
      <c r="I13174" s="100"/>
    </row>
    <row r="13175" spans="1:9" ht="16" customHeight="1" x14ac:dyDescent="0.35">
      <c r="A13175" s="1705">
        <v>76882</v>
      </c>
      <c r="B13175" s="1706">
        <v>0.67</v>
      </c>
      <c r="C13175" s="89" t="s">
        <v>10908</v>
      </c>
      <c r="E13175" s="1705" t="s">
        <v>10273</v>
      </c>
      <c r="F13175" s="100"/>
      <c r="I13175" s="100"/>
    </row>
    <row r="13176" spans="1:9" ht="16" customHeight="1" x14ac:dyDescent="0.35">
      <c r="A13176" s="1705">
        <v>76882</v>
      </c>
      <c r="B13176" s="1706">
        <v>0.67</v>
      </c>
      <c r="C13176" s="100" t="s">
        <v>10909</v>
      </c>
      <c r="E13176" s="1705" t="s">
        <v>10273</v>
      </c>
      <c r="F13176" s="100"/>
      <c r="I13176" s="100"/>
    </row>
    <row r="13177" spans="1:9" x14ac:dyDescent="0.35">
      <c r="A13177" s="1705">
        <v>76882</v>
      </c>
      <c r="B13177" s="1706">
        <v>0.67</v>
      </c>
      <c r="C13177" s="100" t="s">
        <v>12187</v>
      </c>
      <c r="E13177" s="100" t="s">
        <v>12088</v>
      </c>
      <c r="F13177" s="100"/>
      <c r="I13177" s="100"/>
    </row>
    <row r="13178" spans="1:9" ht="16" customHeight="1" x14ac:dyDescent="0.35">
      <c r="A13178" s="1705">
        <v>76882</v>
      </c>
      <c r="B13178" s="1706">
        <v>0.67</v>
      </c>
      <c r="C13178" s="89" t="s">
        <v>12855</v>
      </c>
      <c r="E13178" s="1705" t="s">
        <v>12542</v>
      </c>
      <c r="F13178" s="100"/>
      <c r="I13178" s="100"/>
    </row>
    <row r="13179" spans="1:9" ht="16" customHeight="1" x14ac:dyDescent="0.35">
      <c r="A13179" s="1705">
        <v>76882</v>
      </c>
      <c r="B13179" s="1706">
        <v>0.67</v>
      </c>
      <c r="C13179" s="89" t="s">
        <v>12856</v>
      </c>
      <c r="E13179" s="1705" t="s">
        <v>12542</v>
      </c>
    </row>
    <row r="13180" spans="1:9" x14ac:dyDescent="0.35">
      <c r="A13180" s="1705">
        <v>76882</v>
      </c>
      <c r="B13180" s="1706">
        <v>0.67</v>
      </c>
      <c r="C13180" s="100" t="s">
        <v>12857</v>
      </c>
      <c r="E13180" s="1705" t="s">
        <v>12542</v>
      </c>
      <c r="F13180" s="100"/>
      <c r="I13180" s="100"/>
    </row>
    <row r="13181" spans="1:9" x14ac:dyDescent="0.35">
      <c r="A13181" s="1738">
        <v>76882</v>
      </c>
      <c r="B13181" s="1739">
        <v>0.67</v>
      </c>
      <c r="C13181" s="100" t="s">
        <v>12858</v>
      </c>
      <c r="E13181" s="1705" t="s">
        <v>12542</v>
      </c>
      <c r="F13181" s="100"/>
      <c r="I13181" s="100"/>
    </row>
    <row r="13182" spans="1:9" x14ac:dyDescent="0.35">
      <c r="A13182" s="1705">
        <v>76882</v>
      </c>
      <c r="B13182" s="1706">
        <v>0.67</v>
      </c>
      <c r="C13182" s="100" t="s">
        <v>12859</v>
      </c>
      <c r="E13182" s="1705" t="s">
        <v>12542</v>
      </c>
      <c r="F13182" s="100"/>
      <c r="I13182" s="100"/>
    </row>
    <row r="13183" spans="1:9" x14ac:dyDescent="0.35">
      <c r="A13183" s="1738">
        <v>76882</v>
      </c>
      <c r="B13183" s="1706">
        <v>0.67</v>
      </c>
      <c r="C13183" s="100" t="s">
        <v>12860</v>
      </c>
      <c r="E13183" s="1705" t="s">
        <v>12542</v>
      </c>
      <c r="F13183" s="100"/>
      <c r="I13183" s="100"/>
    </row>
    <row r="13184" spans="1:9" x14ac:dyDescent="0.35">
      <c r="A13184" s="1705">
        <v>76882</v>
      </c>
      <c r="B13184" s="1706">
        <v>0.67</v>
      </c>
      <c r="C13184" s="100" t="s">
        <v>3945</v>
      </c>
      <c r="E13184" s="1705" t="s">
        <v>13383</v>
      </c>
    </row>
    <row r="13185" spans="1:9" x14ac:dyDescent="0.35">
      <c r="A13185" s="1705">
        <v>76882</v>
      </c>
      <c r="B13185" s="1706">
        <v>0.67</v>
      </c>
      <c r="C13185" s="1705" t="s">
        <v>13390</v>
      </c>
      <c r="E13185" s="1705" t="s">
        <v>13383</v>
      </c>
    </row>
    <row r="13186" spans="1:9" x14ac:dyDescent="0.35">
      <c r="A13186" s="1705">
        <v>76882</v>
      </c>
      <c r="B13186" s="1706">
        <v>0.67</v>
      </c>
      <c r="C13186" s="1705" t="s">
        <v>13741</v>
      </c>
      <c r="E13186" s="1705" t="s">
        <v>13580</v>
      </c>
      <c r="F13186" s="100"/>
      <c r="I13186" s="100"/>
    </row>
    <row r="13187" spans="1:9" x14ac:dyDescent="0.35">
      <c r="A13187" s="1705">
        <v>76882</v>
      </c>
      <c r="B13187" s="1706">
        <v>0.67</v>
      </c>
      <c r="C13187" s="1705" t="s">
        <v>13742</v>
      </c>
      <c r="E13187" s="1705" t="s">
        <v>13580</v>
      </c>
      <c r="F13187" s="100"/>
      <c r="I13187" s="100"/>
    </row>
    <row r="13188" spans="1:9" x14ac:dyDescent="0.35">
      <c r="A13188" s="1705">
        <v>76885</v>
      </c>
      <c r="B13188" s="1706">
        <v>0.72</v>
      </c>
      <c r="C13188" s="100" t="s">
        <v>393</v>
      </c>
      <c r="E13188" s="1705" t="s">
        <v>182</v>
      </c>
      <c r="F13188" s="100"/>
      <c r="I13188" s="100"/>
    </row>
    <row r="13189" spans="1:9" x14ac:dyDescent="0.35">
      <c r="A13189" s="1705">
        <v>76885</v>
      </c>
      <c r="B13189" s="1706">
        <v>0.72</v>
      </c>
      <c r="C13189" s="100" t="s">
        <v>3290</v>
      </c>
      <c r="E13189" s="1705" t="s">
        <v>2994</v>
      </c>
    </row>
    <row r="13190" spans="1:9" x14ac:dyDescent="0.35">
      <c r="A13190" s="1738">
        <v>76885</v>
      </c>
      <c r="B13190" s="1739">
        <v>0.72</v>
      </c>
      <c r="C13190" s="100" t="s">
        <v>7157</v>
      </c>
      <c r="E13190" s="1705" t="s">
        <v>6965</v>
      </c>
    </row>
    <row r="13191" spans="1:9" x14ac:dyDescent="0.35">
      <c r="A13191" s="1705">
        <v>76885</v>
      </c>
      <c r="B13191" s="1706">
        <v>0.72</v>
      </c>
      <c r="C13191" s="100" t="s">
        <v>393</v>
      </c>
      <c r="E13191" s="1705" t="s">
        <v>9583</v>
      </c>
      <c r="F13191" s="100"/>
      <c r="I13191" s="100"/>
    </row>
    <row r="13192" spans="1:9" x14ac:dyDescent="0.35">
      <c r="A13192" s="1705">
        <v>76885</v>
      </c>
      <c r="B13192" s="1706">
        <v>0.72</v>
      </c>
      <c r="C13192" s="100" t="s">
        <v>393</v>
      </c>
      <c r="E13192" s="1705" t="s">
        <v>9583</v>
      </c>
      <c r="F13192" s="100"/>
      <c r="I13192" s="100"/>
    </row>
    <row r="13193" spans="1:9" x14ac:dyDescent="0.35">
      <c r="A13193" s="1705">
        <v>76885</v>
      </c>
      <c r="B13193" s="1706">
        <v>0.72</v>
      </c>
      <c r="C13193" s="100" t="s">
        <v>3955</v>
      </c>
      <c r="E13193" s="1705" t="s">
        <v>13383</v>
      </c>
      <c r="F13193" s="100"/>
      <c r="I13193" s="100"/>
    </row>
    <row r="13194" spans="1:9" x14ac:dyDescent="0.35">
      <c r="A13194" s="1705">
        <v>76886</v>
      </c>
      <c r="B13194" s="1706">
        <v>0.6</v>
      </c>
      <c r="C13194" s="89" t="s">
        <v>4394</v>
      </c>
      <c r="E13194" s="1705" t="s">
        <v>4266</v>
      </c>
    </row>
    <row r="13195" spans="1:9" x14ac:dyDescent="0.35">
      <c r="A13195" s="1705">
        <v>76886</v>
      </c>
      <c r="B13195" s="1706">
        <v>0.6</v>
      </c>
      <c r="C13195" s="100" t="s">
        <v>3934</v>
      </c>
      <c r="E13195" s="1705" t="s">
        <v>13383</v>
      </c>
    </row>
    <row r="13196" spans="1:9" x14ac:dyDescent="0.35">
      <c r="A13196" s="1705">
        <v>76942</v>
      </c>
      <c r="B13196" s="1706">
        <v>0.65</v>
      </c>
      <c r="C13196" s="100" t="s">
        <v>1933</v>
      </c>
      <c r="E13196" s="1705" t="s">
        <v>1755</v>
      </c>
    </row>
    <row r="13197" spans="1:9" x14ac:dyDescent="0.35">
      <c r="A13197" s="1705">
        <v>76942</v>
      </c>
      <c r="B13197" s="1706">
        <v>0.65</v>
      </c>
      <c r="C13197" s="100" t="s">
        <v>3262</v>
      </c>
      <c r="E13197" s="1705" t="s">
        <v>2994</v>
      </c>
    </row>
    <row r="13198" spans="1:9" x14ac:dyDescent="0.35">
      <c r="A13198" s="1705">
        <v>76942</v>
      </c>
      <c r="B13198" s="1706">
        <v>0.65</v>
      </c>
      <c r="C13198" s="100" t="s">
        <v>3263</v>
      </c>
      <c r="E13198" s="1705" t="s">
        <v>2994</v>
      </c>
    </row>
    <row r="13199" spans="1:9" x14ac:dyDescent="0.35">
      <c r="A13199" s="1705">
        <v>76942</v>
      </c>
      <c r="B13199" s="1706">
        <v>0.65</v>
      </c>
      <c r="C13199" s="100" t="s">
        <v>4803</v>
      </c>
      <c r="E13199" s="100" t="s">
        <v>4609</v>
      </c>
    </row>
    <row r="13200" spans="1:9" x14ac:dyDescent="0.35">
      <c r="A13200" s="1738">
        <v>76942</v>
      </c>
      <c r="B13200" s="1739">
        <v>0.65</v>
      </c>
      <c r="C13200" s="100" t="s">
        <v>6613</v>
      </c>
      <c r="E13200" s="1705" t="s">
        <v>6556</v>
      </c>
    </row>
    <row r="13201" spans="1:9" x14ac:dyDescent="0.35">
      <c r="A13201" s="1738">
        <v>76942</v>
      </c>
      <c r="B13201" s="1739">
        <v>0.65</v>
      </c>
      <c r="C13201" s="100" t="s">
        <v>7141</v>
      </c>
      <c r="E13201" s="1705" t="s">
        <v>6965</v>
      </c>
    </row>
    <row r="13202" spans="1:9" x14ac:dyDescent="0.35">
      <c r="A13202" s="1705">
        <v>76942</v>
      </c>
      <c r="B13202" s="1706">
        <v>0.65</v>
      </c>
      <c r="C13202" s="100" t="s">
        <v>7600</v>
      </c>
      <c r="E13202" s="1705" t="s">
        <v>7428</v>
      </c>
    </row>
    <row r="13203" spans="1:9" ht="14.5" customHeight="1" x14ac:dyDescent="0.35">
      <c r="A13203" s="1738">
        <v>76942</v>
      </c>
      <c r="B13203" s="1739">
        <v>0.65</v>
      </c>
      <c r="C13203" s="100" t="s">
        <v>9832</v>
      </c>
      <c r="E13203" s="1705" t="s">
        <v>9583</v>
      </c>
    </row>
    <row r="13204" spans="1:9" x14ac:dyDescent="0.35">
      <c r="A13204" s="1738">
        <v>76942</v>
      </c>
      <c r="B13204" s="1739">
        <v>0.65</v>
      </c>
      <c r="C13204" s="100" t="s">
        <v>7141</v>
      </c>
      <c r="E13204" s="1705" t="s">
        <v>9583</v>
      </c>
    </row>
    <row r="13205" spans="1:9" ht="14.5" customHeight="1" x14ac:dyDescent="0.35">
      <c r="A13205" s="1738">
        <v>76946</v>
      </c>
      <c r="B13205" s="1739">
        <v>0.37</v>
      </c>
      <c r="C13205" s="100" t="s">
        <v>7117</v>
      </c>
      <c r="E13205" s="1705" t="s">
        <v>6965</v>
      </c>
      <c r="F13205" s="100"/>
      <c r="I13205" s="100"/>
    </row>
    <row r="13206" spans="1:9" x14ac:dyDescent="0.35">
      <c r="A13206" s="1738">
        <v>76946</v>
      </c>
      <c r="B13206" s="1739">
        <v>0.37</v>
      </c>
      <c r="C13206" s="100" t="s">
        <v>7117</v>
      </c>
      <c r="E13206" s="1705" t="s">
        <v>9583</v>
      </c>
    </row>
    <row r="13207" spans="1:9" x14ac:dyDescent="0.35">
      <c r="A13207" s="1705">
        <v>76977</v>
      </c>
      <c r="B13207" s="1706">
        <v>0.05</v>
      </c>
      <c r="C13207" s="100" t="s">
        <v>2993</v>
      </c>
      <c r="E13207" s="1705" t="s">
        <v>2994</v>
      </c>
    </row>
    <row r="13208" spans="1:9" x14ac:dyDescent="0.35">
      <c r="A13208" s="1705">
        <v>76977</v>
      </c>
      <c r="B13208" s="1706">
        <v>0.05</v>
      </c>
      <c r="C13208" s="100" t="s">
        <v>3736</v>
      </c>
      <c r="E13208" s="1705" t="s">
        <v>13383</v>
      </c>
    </row>
    <row r="13209" spans="1:9" x14ac:dyDescent="0.35">
      <c r="A13209" s="1705">
        <v>76981</v>
      </c>
      <c r="B13209" s="1706">
        <v>0.57999999999999996</v>
      </c>
      <c r="C13209" s="100" t="s">
        <v>3253</v>
      </c>
      <c r="E13209" s="1705" t="s">
        <v>2994</v>
      </c>
      <c r="F13209" s="100"/>
      <c r="I13209" s="100"/>
    </row>
    <row r="13210" spans="1:9" x14ac:dyDescent="0.35">
      <c r="A13210" s="1705">
        <v>76981</v>
      </c>
      <c r="B13210" s="1706">
        <v>0.57999999999999996</v>
      </c>
      <c r="C13210" s="100" t="s">
        <v>14094</v>
      </c>
      <c r="E13210" s="1705" t="s">
        <v>6965</v>
      </c>
    </row>
    <row r="13211" spans="1:9" x14ac:dyDescent="0.35">
      <c r="A13211" s="1705">
        <v>76982</v>
      </c>
      <c r="B13211" s="1706">
        <v>0.57999999999999996</v>
      </c>
      <c r="C13211" s="100" t="s">
        <v>3254</v>
      </c>
      <c r="E13211" s="1705" t="s">
        <v>2994</v>
      </c>
    </row>
    <row r="13212" spans="1:9" x14ac:dyDescent="0.35">
      <c r="A13212" s="1705">
        <v>76983</v>
      </c>
      <c r="B13212" s="1706">
        <v>0.46</v>
      </c>
      <c r="C13212" s="100" t="s">
        <v>3200</v>
      </c>
      <c r="D13212" s="1705"/>
      <c r="E13212" s="1705" t="s">
        <v>2994</v>
      </c>
    </row>
    <row r="13213" spans="1:9" x14ac:dyDescent="0.35">
      <c r="A13213" s="1705">
        <v>77002</v>
      </c>
      <c r="B13213" s="1706">
        <v>0.53</v>
      </c>
      <c r="C13213" s="100" t="s">
        <v>3234</v>
      </c>
      <c r="E13213" s="1705" t="s">
        <v>2994</v>
      </c>
    </row>
    <row r="13214" spans="1:9" x14ac:dyDescent="0.35">
      <c r="A13214" s="1705">
        <v>77002</v>
      </c>
      <c r="B13214" s="1706">
        <v>0.53</v>
      </c>
      <c r="C13214" s="100" t="s">
        <v>3235</v>
      </c>
      <c r="E13214" s="1705" t="s">
        <v>2994</v>
      </c>
    </row>
    <row r="13215" spans="1:9" x14ac:dyDescent="0.35">
      <c r="A13215" s="1705">
        <v>77002</v>
      </c>
      <c r="B13215" s="1706">
        <v>0.53</v>
      </c>
      <c r="C13215" s="100" t="s">
        <v>3235</v>
      </c>
      <c r="E13215" s="1705" t="s">
        <v>2994</v>
      </c>
    </row>
    <row r="13216" spans="1:9" x14ac:dyDescent="0.35">
      <c r="A13216" s="1705">
        <v>77002</v>
      </c>
      <c r="B13216" s="1706">
        <v>0.53</v>
      </c>
      <c r="C13216" s="100" t="s">
        <v>3236</v>
      </c>
      <c r="E13216" s="1705" t="s">
        <v>2994</v>
      </c>
    </row>
    <row r="13217" spans="1:9" x14ac:dyDescent="0.35">
      <c r="A13217" s="1705">
        <v>77003</v>
      </c>
      <c r="B13217" s="1706">
        <v>0.59</v>
      </c>
      <c r="C13217" s="100" t="s">
        <v>3257</v>
      </c>
      <c r="E13217" s="1705" t="s">
        <v>2994</v>
      </c>
    </row>
    <row r="13218" spans="1:9" x14ac:dyDescent="0.35">
      <c r="A13218" s="1738">
        <v>77012</v>
      </c>
      <c r="B13218" s="1739">
        <v>1.46</v>
      </c>
      <c r="C13218" s="100" t="s">
        <v>7250</v>
      </c>
      <c r="E13218" s="1705" t="s">
        <v>6965</v>
      </c>
    </row>
    <row r="13219" spans="1:9" x14ac:dyDescent="0.35">
      <c r="A13219" s="1738">
        <v>77012</v>
      </c>
      <c r="B13219" s="1739">
        <v>1.46</v>
      </c>
      <c r="C13219" s="100" t="s">
        <v>7250</v>
      </c>
      <c r="E13219" s="1705" t="s">
        <v>9583</v>
      </c>
    </row>
    <row r="13220" spans="1:9" x14ac:dyDescent="0.35">
      <c r="A13220" s="1705">
        <v>77012</v>
      </c>
      <c r="B13220" s="1706">
        <v>1.46</v>
      </c>
      <c r="C13220" s="100" t="s">
        <v>12263</v>
      </c>
      <c r="E13220" s="100" t="s">
        <v>12088</v>
      </c>
    </row>
    <row r="13221" spans="1:9" x14ac:dyDescent="0.35">
      <c r="A13221" s="1705">
        <v>77012</v>
      </c>
      <c r="B13221" s="1706">
        <v>1.46</v>
      </c>
      <c r="C13221" s="100" t="s">
        <v>12264</v>
      </c>
      <c r="E13221" s="100" t="s">
        <v>12088</v>
      </c>
    </row>
    <row r="13222" spans="1:9" x14ac:dyDescent="0.35">
      <c r="A13222" s="1705">
        <v>77012</v>
      </c>
      <c r="B13222" s="1706">
        <v>1.46</v>
      </c>
      <c r="C13222" s="100" t="s">
        <v>2427</v>
      </c>
      <c r="E13222" s="100" t="s">
        <v>12088</v>
      </c>
    </row>
    <row r="13223" spans="1:9" x14ac:dyDescent="0.35">
      <c r="A13223" s="1705">
        <v>77012</v>
      </c>
      <c r="B13223" s="1706">
        <v>1.46</v>
      </c>
      <c r="C13223" s="100" t="s">
        <v>2428</v>
      </c>
      <c r="E13223" s="100" t="s">
        <v>12088</v>
      </c>
    </row>
    <row r="13224" spans="1:9" x14ac:dyDescent="0.35">
      <c r="A13224" s="1705">
        <v>77012</v>
      </c>
      <c r="B13224" s="1706">
        <v>1.46</v>
      </c>
      <c r="C13224" s="100" t="s">
        <v>12244</v>
      </c>
      <c r="E13224" s="100" t="s">
        <v>12088</v>
      </c>
    </row>
    <row r="13225" spans="1:9" x14ac:dyDescent="0.35">
      <c r="A13225" s="1705">
        <v>77012</v>
      </c>
      <c r="B13225" s="1706">
        <v>1.46</v>
      </c>
      <c r="C13225" s="100" t="s">
        <v>12245</v>
      </c>
      <c r="E13225" s="100" t="s">
        <v>12088</v>
      </c>
    </row>
    <row r="13226" spans="1:9" x14ac:dyDescent="0.35">
      <c r="A13226" s="1705">
        <v>77012</v>
      </c>
      <c r="B13226" s="1706">
        <v>1.46</v>
      </c>
      <c r="C13226" s="100" t="s">
        <v>12246</v>
      </c>
      <c r="E13226" s="100" t="s">
        <v>12088</v>
      </c>
      <c r="F13226" s="100"/>
      <c r="I13226" s="100"/>
    </row>
    <row r="13227" spans="1:9" x14ac:dyDescent="0.35">
      <c r="A13227" s="1705">
        <v>77012</v>
      </c>
      <c r="B13227" s="1706">
        <v>1.46</v>
      </c>
      <c r="C13227" s="100" t="s">
        <v>12246</v>
      </c>
      <c r="E13227" s="100" t="s">
        <v>12088</v>
      </c>
    </row>
    <row r="13228" spans="1:9" x14ac:dyDescent="0.35">
      <c r="A13228" s="1705">
        <v>77012</v>
      </c>
      <c r="B13228" s="1706">
        <v>1.46</v>
      </c>
      <c r="C13228" s="100" t="s">
        <v>12247</v>
      </c>
      <c r="E13228" s="100" t="s">
        <v>12088</v>
      </c>
    </row>
    <row r="13229" spans="1:9" x14ac:dyDescent="0.35">
      <c r="A13229" s="1705">
        <v>77012</v>
      </c>
      <c r="B13229" s="1706">
        <v>1.46</v>
      </c>
      <c r="C13229" s="100" t="s">
        <v>12247</v>
      </c>
      <c r="E13229" s="100" t="s">
        <v>12088</v>
      </c>
    </row>
    <row r="13230" spans="1:9" x14ac:dyDescent="0.35">
      <c r="A13230" s="1705">
        <v>77012</v>
      </c>
      <c r="B13230" s="1706">
        <v>1.46</v>
      </c>
      <c r="C13230" s="100" t="s">
        <v>12384</v>
      </c>
      <c r="E13230" s="100" t="s">
        <v>12088</v>
      </c>
    </row>
    <row r="13231" spans="1:9" x14ac:dyDescent="0.35">
      <c r="A13231" s="1705">
        <v>77012</v>
      </c>
      <c r="B13231" s="1706">
        <v>1.46</v>
      </c>
      <c r="C13231" s="100" t="s">
        <v>12385</v>
      </c>
      <c r="E13231" s="100" t="s">
        <v>12088</v>
      </c>
    </row>
    <row r="13232" spans="1:9" x14ac:dyDescent="0.35">
      <c r="A13232" s="1705">
        <v>77012</v>
      </c>
      <c r="B13232" s="1706">
        <v>1.46</v>
      </c>
      <c r="C13232" s="100" t="s">
        <v>12386</v>
      </c>
      <c r="E13232" s="100" t="s">
        <v>12088</v>
      </c>
    </row>
    <row r="13233" spans="1:5" x14ac:dyDescent="0.35">
      <c r="A13233" s="1705">
        <v>77012</v>
      </c>
      <c r="B13233" s="1706">
        <v>1.46</v>
      </c>
      <c r="C13233" s="100" t="s">
        <v>12387</v>
      </c>
      <c r="E13233" s="100" t="s">
        <v>12088</v>
      </c>
    </row>
    <row r="13234" spans="1:5" x14ac:dyDescent="0.35">
      <c r="A13234" s="1705">
        <v>77012</v>
      </c>
      <c r="B13234" s="1706">
        <v>1.46</v>
      </c>
      <c r="C13234" s="100" t="s">
        <v>12388</v>
      </c>
      <c r="E13234" s="100" t="s">
        <v>12088</v>
      </c>
    </row>
    <row r="13235" spans="1:5" x14ac:dyDescent="0.35">
      <c r="A13235" s="1705">
        <v>77012</v>
      </c>
      <c r="B13235" s="1706">
        <v>1.46</v>
      </c>
      <c r="C13235" s="100" t="s">
        <v>12389</v>
      </c>
      <c r="E13235" s="100" t="s">
        <v>12088</v>
      </c>
    </row>
    <row r="13236" spans="1:5" x14ac:dyDescent="0.35">
      <c r="A13236" s="1705">
        <v>77012</v>
      </c>
      <c r="B13236" s="1706">
        <v>1.46</v>
      </c>
      <c r="C13236" s="100" t="s">
        <v>12390</v>
      </c>
      <c r="E13236" s="100" t="s">
        <v>12088</v>
      </c>
    </row>
    <row r="13237" spans="1:5" x14ac:dyDescent="0.35">
      <c r="A13237" s="1705">
        <v>77012</v>
      </c>
      <c r="B13237" s="1706">
        <v>1.46</v>
      </c>
      <c r="C13237" s="100" t="s">
        <v>12391</v>
      </c>
      <c r="E13237" s="100" t="s">
        <v>12088</v>
      </c>
    </row>
    <row r="13238" spans="1:5" x14ac:dyDescent="0.35">
      <c r="A13238" s="1705">
        <v>77012</v>
      </c>
      <c r="B13238" s="1706">
        <v>1.46</v>
      </c>
      <c r="C13238" s="100" t="s">
        <v>12392</v>
      </c>
      <c r="E13238" s="100" t="s">
        <v>12088</v>
      </c>
    </row>
    <row r="13239" spans="1:5" x14ac:dyDescent="0.35">
      <c r="A13239" s="1705">
        <v>77012</v>
      </c>
      <c r="B13239" s="1706">
        <v>1.46</v>
      </c>
      <c r="C13239" s="100" t="s">
        <v>12393</v>
      </c>
      <c r="E13239" s="100" t="s">
        <v>12088</v>
      </c>
    </row>
    <row r="13240" spans="1:5" x14ac:dyDescent="0.35">
      <c r="A13240" s="1705">
        <v>77012</v>
      </c>
      <c r="B13240" s="1706">
        <v>1.46</v>
      </c>
      <c r="C13240" s="100" t="s">
        <v>12394</v>
      </c>
      <c r="E13240" s="100" t="s">
        <v>12088</v>
      </c>
    </row>
    <row r="13241" spans="1:5" x14ac:dyDescent="0.35">
      <c r="A13241" s="1705">
        <v>77012</v>
      </c>
      <c r="B13241" s="1706">
        <v>1.46</v>
      </c>
      <c r="C13241" s="100" t="s">
        <v>12395</v>
      </c>
      <c r="E13241" s="100" t="s">
        <v>12088</v>
      </c>
    </row>
    <row r="13242" spans="1:5" x14ac:dyDescent="0.35">
      <c r="A13242" s="1705">
        <v>77012</v>
      </c>
      <c r="B13242" s="1706">
        <v>1.46</v>
      </c>
      <c r="C13242" s="100" t="s">
        <v>12395</v>
      </c>
      <c r="E13242" s="100" t="s">
        <v>12088</v>
      </c>
    </row>
    <row r="13243" spans="1:5" x14ac:dyDescent="0.35">
      <c r="A13243" s="1705">
        <v>77012</v>
      </c>
      <c r="B13243" s="1706">
        <v>1.46</v>
      </c>
      <c r="C13243" s="100" t="s">
        <v>12396</v>
      </c>
      <c r="E13243" s="100" t="s">
        <v>12088</v>
      </c>
    </row>
    <row r="13244" spans="1:5" x14ac:dyDescent="0.35">
      <c r="A13244" s="1705">
        <v>77012</v>
      </c>
      <c r="B13244" s="1706">
        <v>1.46</v>
      </c>
      <c r="C13244" s="100" t="s">
        <v>12397</v>
      </c>
      <c r="E13244" s="100" t="s">
        <v>12088</v>
      </c>
    </row>
    <row r="13245" spans="1:5" x14ac:dyDescent="0.35">
      <c r="A13245" s="1705">
        <v>77012</v>
      </c>
      <c r="B13245" s="1706">
        <v>1.46</v>
      </c>
      <c r="C13245" s="100" t="s">
        <v>12398</v>
      </c>
      <c r="E13245" s="100" t="s">
        <v>12088</v>
      </c>
    </row>
    <row r="13246" spans="1:5" x14ac:dyDescent="0.35">
      <c r="A13246" s="1705">
        <v>77012</v>
      </c>
      <c r="B13246" s="1706">
        <v>1.46</v>
      </c>
      <c r="C13246" s="100" t="s">
        <v>12399</v>
      </c>
      <c r="E13246" s="100" t="s">
        <v>12088</v>
      </c>
    </row>
    <row r="13247" spans="1:5" x14ac:dyDescent="0.35">
      <c r="A13247" s="1705">
        <v>77012</v>
      </c>
      <c r="B13247" s="1706">
        <v>1.46</v>
      </c>
      <c r="C13247" s="100" t="s">
        <v>12400</v>
      </c>
      <c r="E13247" s="100" t="s">
        <v>12088</v>
      </c>
    </row>
    <row r="13248" spans="1:5" x14ac:dyDescent="0.35">
      <c r="A13248" s="1705">
        <v>77012</v>
      </c>
      <c r="B13248" s="1706">
        <v>1.46</v>
      </c>
      <c r="C13248" s="100" t="s">
        <v>12401</v>
      </c>
      <c r="E13248" s="100" t="s">
        <v>12088</v>
      </c>
    </row>
    <row r="13249" spans="1:9" x14ac:dyDescent="0.35">
      <c r="A13249" s="1705">
        <v>77012</v>
      </c>
      <c r="B13249" s="1706">
        <v>1.46</v>
      </c>
      <c r="C13249" s="100" t="s">
        <v>12402</v>
      </c>
      <c r="E13249" s="100" t="s">
        <v>12088</v>
      </c>
    </row>
    <row r="13250" spans="1:9" ht="14.5" customHeight="1" x14ac:dyDescent="0.35">
      <c r="A13250" s="1705">
        <v>77012</v>
      </c>
      <c r="B13250" s="1706">
        <v>1.46</v>
      </c>
      <c r="C13250" s="100" t="s">
        <v>12402</v>
      </c>
      <c r="E13250" s="100" t="s">
        <v>12088</v>
      </c>
    </row>
    <row r="13251" spans="1:9" x14ac:dyDescent="0.35">
      <c r="A13251" s="1705">
        <v>77012</v>
      </c>
      <c r="B13251" s="1706">
        <v>1.46</v>
      </c>
      <c r="C13251" s="100" t="s">
        <v>12403</v>
      </c>
      <c r="E13251" s="100" t="s">
        <v>12088</v>
      </c>
      <c r="F13251" s="100"/>
      <c r="I13251" s="100"/>
    </row>
    <row r="13252" spans="1:9" ht="14.5" customHeight="1" x14ac:dyDescent="0.35">
      <c r="A13252" s="1705">
        <v>77012</v>
      </c>
      <c r="B13252" s="1706">
        <v>1.46</v>
      </c>
      <c r="C13252" s="100" t="s">
        <v>12404</v>
      </c>
      <c r="E13252" s="100" t="s">
        <v>12088</v>
      </c>
    </row>
    <row r="13253" spans="1:9" ht="14.5" customHeight="1" x14ac:dyDescent="0.35">
      <c r="A13253" s="1705">
        <v>77012</v>
      </c>
      <c r="B13253" s="1706">
        <v>1.46</v>
      </c>
      <c r="C13253" s="100" t="s">
        <v>12405</v>
      </c>
      <c r="E13253" s="100" t="s">
        <v>12088</v>
      </c>
    </row>
    <row r="13254" spans="1:9" x14ac:dyDescent="0.35">
      <c r="A13254" s="1705">
        <v>77012</v>
      </c>
      <c r="B13254" s="1706">
        <v>1.46</v>
      </c>
      <c r="C13254" s="100" t="s">
        <v>12406</v>
      </c>
      <c r="E13254" s="100" t="s">
        <v>12088</v>
      </c>
    </row>
    <row r="13255" spans="1:9" ht="14.5" customHeight="1" x14ac:dyDescent="0.35">
      <c r="A13255" s="1705">
        <v>77012</v>
      </c>
      <c r="B13255" s="1706">
        <v>1.46</v>
      </c>
      <c r="C13255" s="100" t="s">
        <v>12407</v>
      </c>
      <c r="E13255" s="100" t="s">
        <v>12088</v>
      </c>
      <c r="F13255" s="100"/>
      <c r="I13255" s="100"/>
    </row>
    <row r="13256" spans="1:9" x14ac:dyDescent="0.35">
      <c r="A13256" s="1705">
        <v>77012</v>
      </c>
      <c r="B13256" s="1706">
        <v>1.46</v>
      </c>
      <c r="C13256" s="100" t="s">
        <v>12408</v>
      </c>
      <c r="E13256" s="100" t="s">
        <v>12088</v>
      </c>
    </row>
    <row r="13257" spans="1:9" x14ac:dyDescent="0.35">
      <c r="A13257" s="1705">
        <v>77012</v>
      </c>
      <c r="B13257" s="1706">
        <v>1.46</v>
      </c>
      <c r="C13257" s="100" t="s">
        <v>12409</v>
      </c>
      <c r="E13257" s="100" t="s">
        <v>12088</v>
      </c>
    </row>
    <row r="13258" spans="1:9" x14ac:dyDescent="0.35">
      <c r="A13258" s="1705">
        <v>77012</v>
      </c>
      <c r="B13258" s="1706">
        <v>1.46</v>
      </c>
      <c r="C13258" s="100" t="s">
        <v>12410</v>
      </c>
      <c r="E13258" s="100" t="s">
        <v>12088</v>
      </c>
    </row>
    <row r="13259" spans="1:9" x14ac:dyDescent="0.35">
      <c r="A13259" s="1705">
        <v>77046</v>
      </c>
      <c r="B13259" s="1706">
        <v>1.41</v>
      </c>
      <c r="C13259" s="100" t="s">
        <v>2530</v>
      </c>
      <c r="E13259" s="1705" t="s">
        <v>2237</v>
      </c>
    </row>
    <row r="13260" spans="1:9" x14ac:dyDescent="0.35">
      <c r="A13260" s="1705">
        <v>77046</v>
      </c>
      <c r="B13260" s="1706">
        <v>1.41</v>
      </c>
      <c r="C13260" s="100" t="s">
        <v>3554</v>
      </c>
      <c r="E13260" s="1705" t="s">
        <v>2994</v>
      </c>
    </row>
    <row r="13261" spans="1:9" x14ac:dyDescent="0.35">
      <c r="A13261" s="1705">
        <v>77046</v>
      </c>
      <c r="B13261" s="1706">
        <v>1.41</v>
      </c>
      <c r="C13261" s="89" t="s">
        <v>4533</v>
      </c>
      <c r="E13261" s="1705" t="s">
        <v>4266</v>
      </c>
    </row>
    <row r="13262" spans="1:9" x14ac:dyDescent="0.35">
      <c r="A13262" s="1705">
        <v>77046</v>
      </c>
      <c r="B13262" s="1706">
        <v>1.41</v>
      </c>
      <c r="C13262" s="100" t="s">
        <v>6853</v>
      </c>
      <c r="E13262" s="1705" t="s">
        <v>6737</v>
      </c>
    </row>
    <row r="13263" spans="1:9" x14ac:dyDescent="0.35">
      <c r="A13263" s="1705">
        <v>77046</v>
      </c>
      <c r="B13263" s="1706">
        <v>1.41</v>
      </c>
      <c r="C13263" s="100" t="s">
        <v>6854</v>
      </c>
      <c r="E13263" s="1705" t="s">
        <v>6737</v>
      </c>
      <c r="F13263" s="100"/>
      <c r="I13263" s="100"/>
    </row>
    <row r="13264" spans="1:9" x14ac:dyDescent="0.35">
      <c r="A13264" s="1705">
        <v>77046</v>
      </c>
      <c r="B13264" s="1706">
        <v>1.41</v>
      </c>
      <c r="C13264" s="89" t="s">
        <v>10092</v>
      </c>
      <c r="E13264" s="1705" t="s">
        <v>9583</v>
      </c>
    </row>
    <row r="13265" spans="1:9" x14ac:dyDescent="0.35">
      <c r="A13265" s="1705">
        <v>77046</v>
      </c>
      <c r="B13265" s="1706">
        <v>1.41</v>
      </c>
      <c r="C13265" s="89" t="s">
        <v>10093</v>
      </c>
      <c r="E13265" s="1705" t="s">
        <v>9583</v>
      </c>
    </row>
    <row r="13266" spans="1:9" x14ac:dyDescent="0.35">
      <c r="A13266" s="1705">
        <v>77047</v>
      </c>
      <c r="B13266" s="1706">
        <v>1.56</v>
      </c>
      <c r="C13266" s="100" t="s">
        <v>2086</v>
      </c>
      <c r="E13266" s="1705" t="s">
        <v>1755</v>
      </c>
    </row>
    <row r="13267" spans="1:9" x14ac:dyDescent="0.35">
      <c r="A13267" s="1705">
        <v>77047</v>
      </c>
      <c r="B13267" s="1706">
        <v>1.56</v>
      </c>
      <c r="C13267" s="100" t="s">
        <v>2548</v>
      </c>
      <c r="E13267" s="1705" t="s">
        <v>2237</v>
      </c>
    </row>
    <row r="13268" spans="1:9" x14ac:dyDescent="0.35">
      <c r="A13268" s="1705">
        <v>77047</v>
      </c>
      <c r="B13268" s="1706">
        <v>1.56</v>
      </c>
      <c r="C13268" s="100" t="s">
        <v>3578</v>
      </c>
      <c r="E13268" s="1705" t="s">
        <v>2994</v>
      </c>
    </row>
    <row r="13269" spans="1:9" x14ac:dyDescent="0.35">
      <c r="A13269" s="1705">
        <v>77047</v>
      </c>
      <c r="B13269" s="1706">
        <v>1.56</v>
      </c>
      <c r="C13269" s="100" t="s">
        <v>7828</v>
      </c>
      <c r="E13269" s="1705" t="s">
        <v>7428</v>
      </c>
    </row>
    <row r="13270" spans="1:9" x14ac:dyDescent="0.35">
      <c r="A13270" s="1705">
        <v>77047</v>
      </c>
      <c r="B13270" s="1706">
        <v>1.56</v>
      </c>
      <c r="C13270" s="100" t="s">
        <v>10103</v>
      </c>
      <c r="E13270" s="1705" t="s">
        <v>9583</v>
      </c>
    </row>
    <row r="13271" spans="1:9" x14ac:dyDescent="0.35">
      <c r="A13271" s="1705">
        <v>77047</v>
      </c>
      <c r="B13271" s="1706">
        <v>1.56</v>
      </c>
      <c r="C13271" s="100" t="s">
        <v>13230</v>
      </c>
      <c r="E13271" s="1705" t="s">
        <v>12542</v>
      </c>
    </row>
    <row r="13272" spans="1:9" x14ac:dyDescent="0.35">
      <c r="A13272" s="1705">
        <v>77048</v>
      </c>
      <c r="B13272" s="1706">
        <v>2.0499999999999998</v>
      </c>
      <c r="C13272" s="100" t="s">
        <v>2170</v>
      </c>
      <c r="E13272" s="1705" t="s">
        <v>1755</v>
      </c>
    </row>
    <row r="13273" spans="1:9" x14ac:dyDescent="0.35">
      <c r="A13273" s="1705">
        <v>77048</v>
      </c>
      <c r="B13273" s="1706">
        <v>2.0499999999999998</v>
      </c>
      <c r="C13273" s="100" t="s">
        <v>2171</v>
      </c>
      <c r="E13273" s="1705" t="s">
        <v>1755</v>
      </c>
    </row>
    <row r="13274" spans="1:9" x14ac:dyDescent="0.35">
      <c r="A13274" s="1705">
        <v>77048</v>
      </c>
      <c r="B13274" s="1706">
        <v>2.0499999999999998</v>
      </c>
      <c r="C13274" s="100" t="s">
        <v>2618</v>
      </c>
      <c r="E13274" s="1705" t="s">
        <v>2237</v>
      </c>
    </row>
    <row r="13275" spans="1:9" x14ac:dyDescent="0.35">
      <c r="A13275" s="1705">
        <v>77048</v>
      </c>
      <c r="B13275" s="1706">
        <v>2.0499999999999998</v>
      </c>
      <c r="C13275" s="100" t="s">
        <v>3659</v>
      </c>
      <c r="E13275" s="1705" t="s">
        <v>2994</v>
      </c>
    </row>
    <row r="13276" spans="1:9" x14ac:dyDescent="0.35">
      <c r="A13276" s="1705">
        <v>77048</v>
      </c>
      <c r="B13276" s="1706">
        <v>2.0499999999999998</v>
      </c>
      <c r="C13276" s="100" t="s">
        <v>6914</v>
      </c>
      <c r="E13276" s="1705" t="s">
        <v>6737</v>
      </c>
    </row>
    <row r="13277" spans="1:9" x14ac:dyDescent="0.35">
      <c r="A13277" s="1705">
        <v>77048</v>
      </c>
      <c r="B13277" s="1706">
        <v>2.0499999999999998</v>
      </c>
      <c r="C13277" s="100" t="s">
        <v>6915</v>
      </c>
      <c r="E13277" s="1705" t="s">
        <v>6737</v>
      </c>
    </row>
    <row r="13278" spans="1:9" ht="14.5" customHeight="1" x14ac:dyDescent="0.35">
      <c r="A13278" s="1705">
        <v>77048</v>
      </c>
      <c r="B13278" s="1706">
        <v>2.0499999999999998</v>
      </c>
      <c r="C13278" s="100" t="s">
        <v>7913</v>
      </c>
      <c r="E13278" s="1705" t="s">
        <v>7428</v>
      </c>
    </row>
    <row r="13279" spans="1:9" x14ac:dyDescent="0.35">
      <c r="A13279" s="1705">
        <v>77048</v>
      </c>
      <c r="B13279" s="1706">
        <v>2.0499999999999998</v>
      </c>
      <c r="C13279" s="100" t="s">
        <v>10194</v>
      </c>
      <c r="E13279" s="1705" t="s">
        <v>9583</v>
      </c>
      <c r="F13279" s="100"/>
      <c r="I13279" s="100"/>
    </row>
    <row r="13280" spans="1:9" ht="14.5" customHeight="1" x14ac:dyDescent="0.35">
      <c r="A13280" s="1705">
        <v>77048</v>
      </c>
      <c r="B13280" s="1706">
        <v>2.0499999999999998</v>
      </c>
      <c r="C13280" s="100" t="s">
        <v>10195</v>
      </c>
      <c r="E13280" s="1705" t="s">
        <v>9583</v>
      </c>
      <c r="F13280" s="100"/>
      <c r="I13280" s="100"/>
    </row>
    <row r="13281" spans="1:9" x14ac:dyDescent="0.35">
      <c r="A13281" s="1705">
        <v>77049</v>
      </c>
      <c r="B13281" s="1706">
        <v>2.2400000000000002</v>
      </c>
      <c r="C13281" s="100" t="s">
        <v>1628</v>
      </c>
      <c r="E13281" s="1705" t="s">
        <v>1433</v>
      </c>
    </row>
    <row r="13282" spans="1:9" x14ac:dyDescent="0.35">
      <c r="A13282" s="1705">
        <v>77049</v>
      </c>
      <c r="B13282" s="1706">
        <v>2.2400000000000002</v>
      </c>
      <c r="C13282" s="100" t="s">
        <v>2206</v>
      </c>
      <c r="E13282" s="1705" t="s">
        <v>1755</v>
      </c>
    </row>
    <row r="13283" spans="1:9" x14ac:dyDescent="0.35">
      <c r="A13283" s="1705">
        <v>77049</v>
      </c>
      <c r="B13283" s="1706">
        <v>2.2400000000000002</v>
      </c>
      <c r="C13283" s="100" t="s">
        <v>2666</v>
      </c>
      <c r="E13283" s="1705" t="s">
        <v>2237</v>
      </c>
    </row>
    <row r="13284" spans="1:9" x14ac:dyDescent="0.35">
      <c r="A13284" s="1705">
        <v>77049</v>
      </c>
      <c r="B13284" s="1706">
        <v>2.2400000000000002</v>
      </c>
      <c r="C13284" s="100" t="s">
        <v>3725</v>
      </c>
      <c r="E13284" s="1705" t="s">
        <v>2994</v>
      </c>
    </row>
    <row r="13285" spans="1:9" x14ac:dyDescent="0.35">
      <c r="A13285" s="1705">
        <v>77049</v>
      </c>
      <c r="B13285" s="1706">
        <v>2.2400000000000002</v>
      </c>
      <c r="C13285" s="100" t="s">
        <v>3726</v>
      </c>
      <c r="E13285" s="1705" t="s">
        <v>2994</v>
      </c>
      <c r="F13285" s="100"/>
      <c r="I13285" s="100"/>
    </row>
    <row r="13286" spans="1:9" x14ac:dyDescent="0.35">
      <c r="A13286" s="1705">
        <v>77049</v>
      </c>
      <c r="B13286" s="1706">
        <v>2.2400000000000002</v>
      </c>
      <c r="C13286" s="100" t="s">
        <v>7961</v>
      </c>
      <c r="E13286" s="1705" t="s">
        <v>7428</v>
      </c>
    </row>
    <row r="13287" spans="1:9" x14ac:dyDescent="0.35">
      <c r="A13287" s="1705">
        <v>77049</v>
      </c>
      <c r="B13287" s="1706">
        <v>2.2400000000000002</v>
      </c>
      <c r="C13287" s="100" t="s">
        <v>10245</v>
      </c>
      <c r="E13287" s="1705" t="s">
        <v>9583</v>
      </c>
    </row>
    <row r="13288" spans="1:9" x14ac:dyDescent="0.35">
      <c r="A13288" s="1705">
        <v>77049</v>
      </c>
      <c r="B13288" s="1706">
        <v>2.2400000000000002</v>
      </c>
      <c r="C13288" s="100" t="s">
        <v>13379</v>
      </c>
      <c r="E13288" s="1705" t="s">
        <v>12542</v>
      </c>
    </row>
    <row r="13289" spans="1:9" x14ac:dyDescent="0.35">
      <c r="A13289" s="1705">
        <v>77053</v>
      </c>
      <c r="B13289" s="1706">
        <v>0.35</v>
      </c>
      <c r="C13289" s="100" t="s">
        <v>3181</v>
      </c>
      <c r="E13289" s="1705" t="s">
        <v>2994</v>
      </c>
      <c r="F13289" s="100"/>
      <c r="I13289" s="100"/>
    </row>
    <row r="13290" spans="1:9" x14ac:dyDescent="0.35">
      <c r="A13290" s="1705">
        <v>77053</v>
      </c>
      <c r="B13290" s="1706">
        <v>0.35</v>
      </c>
      <c r="C13290" s="100" t="s">
        <v>3866</v>
      </c>
      <c r="E13290" s="1705" t="s">
        <v>13383</v>
      </c>
      <c r="F13290" s="100"/>
      <c r="I13290" s="100"/>
    </row>
    <row r="13291" spans="1:9" x14ac:dyDescent="0.35">
      <c r="A13291" s="1705">
        <v>77053</v>
      </c>
      <c r="B13291" s="1706">
        <v>0.35</v>
      </c>
      <c r="C13291" s="100" t="s">
        <v>3867</v>
      </c>
      <c r="E13291" s="1705" t="s">
        <v>13383</v>
      </c>
      <c r="F13291" s="100"/>
      <c r="I13291" s="100"/>
    </row>
    <row r="13292" spans="1:9" x14ac:dyDescent="0.35">
      <c r="A13292" s="1705">
        <v>77054</v>
      </c>
      <c r="B13292" s="1706">
        <v>0.44</v>
      </c>
      <c r="C13292" s="100" t="s">
        <v>3190</v>
      </c>
      <c r="E13292" s="1705" t="s">
        <v>2994</v>
      </c>
      <c r="F13292" s="100"/>
      <c r="I13292" s="100"/>
    </row>
    <row r="13293" spans="1:9" x14ac:dyDescent="0.35">
      <c r="A13293" s="1705">
        <v>77054</v>
      </c>
      <c r="B13293" s="1706">
        <v>0.44</v>
      </c>
      <c r="C13293" s="100" t="s">
        <v>3875</v>
      </c>
      <c r="E13293" s="1705" t="s">
        <v>13383</v>
      </c>
      <c r="F13293" s="100"/>
      <c r="I13293" s="100"/>
    </row>
    <row r="13294" spans="1:9" x14ac:dyDescent="0.35">
      <c r="A13294" s="1705">
        <v>77065</v>
      </c>
      <c r="B13294" s="1706">
        <v>0.79</v>
      </c>
      <c r="C13294" s="89" t="s">
        <v>2856</v>
      </c>
      <c r="E13294" s="1705" t="s">
        <v>19</v>
      </c>
      <c r="F13294" s="100"/>
      <c r="I13294" s="100"/>
    </row>
    <row r="13295" spans="1:9" x14ac:dyDescent="0.35">
      <c r="A13295" s="1705">
        <v>77065</v>
      </c>
      <c r="B13295" s="1706">
        <v>0.79</v>
      </c>
      <c r="C13295" s="89" t="s">
        <v>2857</v>
      </c>
      <c r="E13295" s="1705" t="s">
        <v>19</v>
      </c>
      <c r="F13295" s="100"/>
      <c r="I13295" s="100"/>
    </row>
    <row r="13296" spans="1:9" x14ac:dyDescent="0.35">
      <c r="A13296" s="1705">
        <v>77065</v>
      </c>
      <c r="B13296" s="1706">
        <v>0.79</v>
      </c>
      <c r="C13296" s="89" t="s">
        <v>2858</v>
      </c>
      <c r="E13296" s="1705" t="s">
        <v>19</v>
      </c>
      <c r="F13296" s="100"/>
      <c r="I13296" s="100"/>
    </row>
    <row r="13297" spans="1:9" x14ac:dyDescent="0.35">
      <c r="A13297" s="1705">
        <v>77065</v>
      </c>
      <c r="B13297" s="1706">
        <v>0.79</v>
      </c>
      <c r="C13297" s="89" t="s">
        <v>2859</v>
      </c>
      <c r="E13297" s="1705" t="s">
        <v>19</v>
      </c>
      <c r="F13297" s="100"/>
      <c r="I13297" s="100"/>
    </row>
    <row r="13298" spans="1:9" x14ac:dyDescent="0.35">
      <c r="A13298" s="1705">
        <v>77065</v>
      </c>
      <c r="B13298" s="1706">
        <v>0.79</v>
      </c>
      <c r="C13298" s="100" t="s">
        <v>8597</v>
      </c>
      <c r="E13298" s="1705" t="s">
        <v>875</v>
      </c>
      <c r="F13298" s="100"/>
      <c r="I13298" s="100"/>
    </row>
    <row r="13299" spans="1:9" x14ac:dyDescent="0.35">
      <c r="A13299" s="1705">
        <v>77065</v>
      </c>
      <c r="B13299" s="1706">
        <v>0.79</v>
      </c>
      <c r="C13299" s="89" t="s">
        <v>14026</v>
      </c>
      <c r="E13299" s="100" t="s">
        <v>875</v>
      </c>
      <c r="F13299" s="100"/>
      <c r="I13299" s="100"/>
    </row>
    <row r="13300" spans="1:9" x14ac:dyDescent="0.35">
      <c r="A13300" s="1705">
        <v>77065</v>
      </c>
      <c r="B13300" s="1706">
        <v>0.79</v>
      </c>
      <c r="C13300" s="100" t="s">
        <v>1082</v>
      </c>
      <c r="E13300" s="1705" t="s">
        <v>879</v>
      </c>
    </row>
    <row r="13301" spans="1:9" x14ac:dyDescent="0.35">
      <c r="A13301" s="1705">
        <v>77065</v>
      </c>
      <c r="B13301" s="1706">
        <v>0.79</v>
      </c>
      <c r="C13301" s="100" t="s">
        <v>1083</v>
      </c>
      <c r="E13301" s="1705" t="s">
        <v>879</v>
      </c>
    </row>
    <row r="13302" spans="1:9" x14ac:dyDescent="0.35">
      <c r="A13302" s="1705">
        <v>77065</v>
      </c>
      <c r="B13302" s="1706">
        <v>0.79</v>
      </c>
      <c r="C13302" s="100" t="s">
        <v>1970</v>
      </c>
      <c r="E13302" s="1705" t="s">
        <v>1755</v>
      </c>
      <c r="F13302" s="100"/>
      <c r="I13302" s="100"/>
    </row>
    <row r="13303" spans="1:9" x14ac:dyDescent="0.35">
      <c r="A13303" s="1705">
        <v>77065</v>
      </c>
      <c r="B13303" s="1706">
        <v>0.79</v>
      </c>
      <c r="C13303" s="89" t="s">
        <v>1971</v>
      </c>
      <c r="E13303" s="1705" t="s">
        <v>1755</v>
      </c>
      <c r="F13303" s="100"/>
      <c r="I13303" s="100"/>
    </row>
    <row r="13304" spans="1:9" x14ac:dyDescent="0.35">
      <c r="A13304" s="1705">
        <v>77065</v>
      </c>
      <c r="B13304" s="1706">
        <v>0.79</v>
      </c>
      <c r="C13304" s="89" t="s">
        <v>1972</v>
      </c>
      <c r="E13304" s="1705" t="s">
        <v>1755</v>
      </c>
      <c r="F13304" s="100"/>
      <c r="I13304" s="100"/>
    </row>
    <row r="13305" spans="1:9" x14ac:dyDescent="0.35">
      <c r="A13305" s="1705">
        <v>77065</v>
      </c>
      <c r="B13305" s="1706">
        <v>0.79</v>
      </c>
      <c r="C13305" s="100" t="s">
        <v>3315</v>
      </c>
      <c r="E13305" s="1705" t="s">
        <v>2994</v>
      </c>
      <c r="F13305" s="100"/>
      <c r="I13305" s="100"/>
    </row>
    <row r="13306" spans="1:9" x14ac:dyDescent="0.35">
      <c r="A13306" s="1705">
        <v>77065</v>
      </c>
      <c r="B13306" s="1706">
        <v>0.79</v>
      </c>
      <c r="C13306" s="89" t="s">
        <v>4416</v>
      </c>
      <c r="E13306" s="1705" t="s">
        <v>4266</v>
      </c>
    </row>
    <row r="13307" spans="1:9" x14ac:dyDescent="0.35">
      <c r="A13307" s="1705">
        <v>77065</v>
      </c>
      <c r="B13307" s="1706">
        <v>0.79</v>
      </c>
      <c r="C13307" s="89" t="s">
        <v>4417</v>
      </c>
      <c r="E13307" s="1705" t="s">
        <v>4266</v>
      </c>
    </row>
    <row r="13308" spans="1:9" x14ac:dyDescent="0.35">
      <c r="A13308" s="1705">
        <v>77065</v>
      </c>
      <c r="B13308" s="1706">
        <v>0.79</v>
      </c>
      <c r="C13308" s="89" t="s">
        <v>4418</v>
      </c>
      <c r="E13308" s="1705" t="s">
        <v>4266</v>
      </c>
      <c r="F13308" s="100"/>
      <c r="I13308" s="100"/>
    </row>
    <row r="13309" spans="1:9" x14ac:dyDescent="0.35">
      <c r="A13309" s="1705">
        <v>77065</v>
      </c>
      <c r="B13309" s="1706">
        <v>0.79</v>
      </c>
      <c r="C13309" s="89" t="s">
        <v>4419</v>
      </c>
      <c r="E13309" s="1705" t="s">
        <v>4266</v>
      </c>
    </row>
    <row r="13310" spans="1:9" x14ac:dyDescent="0.35">
      <c r="A13310" s="1705">
        <v>77065</v>
      </c>
      <c r="B13310" s="1706">
        <v>0.79</v>
      </c>
      <c r="C13310" s="100" t="s">
        <v>5838</v>
      </c>
      <c r="E13310" s="100" t="s">
        <v>5695</v>
      </c>
    </row>
    <row r="13311" spans="1:9" ht="16" customHeight="1" x14ac:dyDescent="0.35">
      <c r="A13311" s="1705">
        <v>77065</v>
      </c>
      <c r="B13311" s="1706">
        <v>0.79</v>
      </c>
      <c r="C13311" s="100" t="s">
        <v>5839</v>
      </c>
      <c r="E13311" s="100" t="s">
        <v>5695</v>
      </c>
    </row>
    <row r="13312" spans="1:9" x14ac:dyDescent="0.35">
      <c r="A13312" s="1705">
        <v>77065</v>
      </c>
      <c r="B13312" s="1706">
        <v>0.79</v>
      </c>
      <c r="C13312" s="89" t="s">
        <v>8219</v>
      </c>
      <c r="E13312" s="100" t="s">
        <v>5912</v>
      </c>
      <c r="F13312" s="100"/>
      <c r="I13312" s="100"/>
    </row>
    <row r="13313" spans="1:9" x14ac:dyDescent="0.35">
      <c r="A13313" s="1705">
        <v>77065</v>
      </c>
      <c r="B13313" s="1706">
        <v>0.79</v>
      </c>
      <c r="C13313" s="89" t="s">
        <v>8220</v>
      </c>
      <c r="E13313" s="100" t="s">
        <v>5912</v>
      </c>
      <c r="F13313" s="100"/>
      <c r="I13313" s="100"/>
    </row>
    <row r="13314" spans="1:9" x14ac:dyDescent="0.35">
      <c r="A13314" s="1705">
        <v>77065</v>
      </c>
      <c r="B13314" s="1706">
        <v>0.79</v>
      </c>
      <c r="C13314" s="89" t="s">
        <v>8221</v>
      </c>
      <c r="E13314" s="100" t="s">
        <v>5912</v>
      </c>
      <c r="F13314" s="100"/>
      <c r="I13314" s="100"/>
    </row>
    <row r="13315" spans="1:9" x14ac:dyDescent="0.35">
      <c r="A13315" s="1705">
        <v>77065</v>
      </c>
      <c r="B13315" s="1706">
        <v>0.79</v>
      </c>
      <c r="C13315" s="89" t="s">
        <v>8222</v>
      </c>
      <c r="E13315" s="100" t="s">
        <v>5912</v>
      </c>
      <c r="F13315" s="100"/>
      <c r="I13315" s="100"/>
    </row>
    <row r="13316" spans="1:9" x14ac:dyDescent="0.35">
      <c r="A13316" s="1705">
        <v>77065</v>
      </c>
      <c r="B13316" s="1706">
        <v>0.79</v>
      </c>
      <c r="C13316" s="100" t="s">
        <v>6029</v>
      </c>
      <c r="E13316" s="100" t="s">
        <v>5923</v>
      </c>
      <c r="F13316" s="100"/>
      <c r="I13316" s="100"/>
    </row>
    <row r="13317" spans="1:9" x14ac:dyDescent="0.35">
      <c r="A13317" s="1705">
        <v>77065</v>
      </c>
      <c r="B13317" s="1706">
        <v>0.79</v>
      </c>
      <c r="C13317" s="100" t="s">
        <v>6030</v>
      </c>
      <c r="E13317" s="100" t="s">
        <v>5923</v>
      </c>
      <c r="F13317" s="100"/>
      <c r="I13317" s="100"/>
    </row>
    <row r="13318" spans="1:9" x14ac:dyDescent="0.35">
      <c r="A13318" s="1738">
        <v>77065</v>
      </c>
      <c r="B13318" s="1739">
        <v>0.79</v>
      </c>
      <c r="C13318" s="100" t="s">
        <v>7170</v>
      </c>
      <c r="E13318" s="1705" t="s">
        <v>6965</v>
      </c>
      <c r="F13318" s="100"/>
      <c r="I13318" s="100"/>
    </row>
    <row r="13319" spans="1:9" x14ac:dyDescent="0.35">
      <c r="A13319" s="1738">
        <v>77065</v>
      </c>
      <c r="B13319" s="1739">
        <v>0.79</v>
      </c>
      <c r="C13319" s="100" t="s">
        <v>7171</v>
      </c>
      <c r="E13319" s="1705" t="s">
        <v>6965</v>
      </c>
      <c r="F13319" s="100"/>
      <c r="I13319" s="100"/>
    </row>
    <row r="13320" spans="1:9" x14ac:dyDescent="0.35">
      <c r="A13320" s="1705">
        <v>77065</v>
      </c>
      <c r="B13320" s="1706">
        <v>0.79</v>
      </c>
      <c r="C13320" s="100" t="s">
        <v>7626</v>
      </c>
      <c r="E13320" s="1705" t="s">
        <v>7428</v>
      </c>
      <c r="F13320" s="100"/>
      <c r="I13320" s="100"/>
    </row>
    <row r="13321" spans="1:9" x14ac:dyDescent="0.35">
      <c r="A13321" s="1705">
        <v>77065</v>
      </c>
      <c r="B13321" s="1706">
        <v>0.79</v>
      </c>
      <c r="C13321" s="100" t="s">
        <v>7627</v>
      </c>
      <c r="E13321" s="1705" t="s">
        <v>7428</v>
      </c>
      <c r="F13321" s="100"/>
      <c r="I13321" s="100"/>
    </row>
    <row r="13322" spans="1:9" x14ac:dyDescent="0.35">
      <c r="A13322" s="1705">
        <v>77065</v>
      </c>
      <c r="B13322" s="1706">
        <v>0.79</v>
      </c>
      <c r="C13322" s="100" t="s">
        <v>7628</v>
      </c>
      <c r="E13322" s="1705" t="s">
        <v>7428</v>
      </c>
    </row>
    <row r="13323" spans="1:9" x14ac:dyDescent="0.35">
      <c r="A13323" s="1705">
        <v>77065</v>
      </c>
      <c r="B13323" s="1706">
        <v>0.79</v>
      </c>
      <c r="C13323" s="100" t="s">
        <v>7629</v>
      </c>
      <c r="E13323" s="1705" t="s">
        <v>7428</v>
      </c>
    </row>
    <row r="13324" spans="1:9" x14ac:dyDescent="0.35">
      <c r="A13324" s="1705">
        <v>77065</v>
      </c>
      <c r="B13324" s="1706">
        <v>0.79</v>
      </c>
      <c r="C13324" s="89" t="s">
        <v>8929</v>
      </c>
      <c r="E13324" s="1705" t="s">
        <v>8689</v>
      </c>
    </row>
    <row r="13325" spans="1:9" x14ac:dyDescent="0.35">
      <c r="A13325" s="1705">
        <v>77065</v>
      </c>
      <c r="B13325" s="1706">
        <v>0.79</v>
      </c>
      <c r="C13325" s="89" t="s">
        <v>8930</v>
      </c>
      <c r="E13325" s="1705" t="s">
        <v>8689</v>
      </c>
    </row>
    <row r="13326" spans="1:9" ht="14.5" customHeight="1" x14ac:dyDescent="0.35">
      <c r="A13326" s="1705">
        <v>77065</v>
      </c>
      <c r="B13326" s="1706">
        <v>0.79</v>
      </c>
      <c r="C13326" s="100" t="s">
        <v>9362</v>
      </c>
      <c r="E13326" s="1738" t="s">
        <v>9126</v>
      </c>
      <c r="F13326" s="100"/>
      <c r="I13326" s="100"/>
    </row>
    <row r="13327" spans="1:9" ht="16" customHeight="1" x14ac:dyDescent="0.35">
      <c r="A13327" s="1735">
        <v>77065</v>
      </c>
      <c r="B13327" s="1736">
        <v>0.79</v>
      </c>
      <c r="C13327" s="89" t="s">
        <v>9363</v>
      </c>
      <c r="E13327" s="1738" t="s">
        <v>9126</v>
      </c>
      <c r="F13327" s="100"/>
      <c r="I13327" s="100"/>
    </row>
    <row r="13328" spans="1:9" x14ac:dyDescent="0.35">
      <c r="A13328" s="1705">
        <v>77065</v>
      </c>
      <c r="B13328" s="1706">
        <v>0.79</v>
      </c>
      <c r="C13328" s="89" t="s">
        <v>9364</v>
      </c>
      <c r="E13328" s="1738" t="s">
        <v>9126</v>
      </c>
    </row>
    <row r="13329" spans="1:9" x14ac:dyDescent="0.35">
      <c r="A13329" s="1705">
        <v>77065</v>
      </c>
      <c r="B13329" s="1706">
        <v>0.79</v>
      </c>
      <c r="C13329" s="100" t="s">
        <v>9879</v>
      </c>
      <c r="E13329" s="1705" t="s">
        <v>9583</v>
      </c>
      <c r="F13329" s="100"/>
      <c r="I13329" s="100"/>
    </row>
    <row r="13330" spans="1:9" x14ac:dyDescent="0.35">
      <c r="A13330" s="1735">
        <v>77065</v>
      </c>
      <c r="B13330" s="1736">
        <v>0.79</v>
      </c>
      <c r="C13330" s="89" t="s">
        <v>9880</v>
      </c>
      <c r="E13330" s="1705" t="s">
        <v>9583</v>
      </c>
      <c r="F13330" s="100"/>
      <c r="I13330" s="100"/>
    </row>
    <row r="13331" spans="1:9" ht="14.5" customHeight="1" x14ac:dyDescent="0.35">
      <c r="A13331" s="1705">
        <v>77065</v>
      </c>
      <c r="B13331" s="1706">
        <v>0.79</v>
      </c>
      <c r="C13331" s="100" t="s">
        <v>9881</v>
      </c>
      <c r="E13331" s="1705" t="s">
        <v>9583</v>
      </c>
    </row>
    <row r="13332" spans="1:9" x14ac:dyDescent="0.35">
      <c r="A13332" s="1705">
        <v>77065</v>
      </c>
      <c r="B13332" s="1706">
        <v>0.79</v>
      </c>
      <c r="C13332" s="100" t="s">
        <v>9882</v>
      </c>
      <c r="E13332" s="1705" t="s">
        <v>9583</v>
      </c>
    </row>
    <row r="13333" spans="1:9" ht="14.5" customHeight="1" x14ac:dyDescent="0.35">
      <c r="A13333" s="1705">
        <v>77065</v>
      </c>
      <c r="B13333" s="1706">
        <v>0.79</v>
      </c>
      <c r="C13333" s="89" t="s">
        <v>12878</v>
      </c>
      <c r="E13333" s="1705" t="s">
        <v>12542</v>
      </c>
      <c r="F13333" s="100"/>
      <c r="I13333" s="100"/>
    </row>
    <row r="13334" spans="1:9" x14ac:dyDescent="0.35">
      <c r="A13334" s="1705">
        <v>77065</v>
      </c>
      <c r="B13334" s="1706">
        <v>0.79</v>
      </c>
      <c r="C13334" s="89" t="s">
        <v>12879</v>
      </c>
      <c r="E13334" s="1705" t="s">
        <v>12542</v>
      </c>
      <c r="F13334" s="100"/>
      <c r="I13334" s="100"/>
    </row>
    <row r="13335" spans="1:9" x14ac:dyDescent="0.35">
      <c r="A13335" s="1705">
        <v>77066</v>
      </c>
      <c r="B13335" s="1706">
        <v>0.98</v>
      </c>
      <c r="C13335" s="100" t="s">
        <v>2882</v>
      </c>
      <c r="E13335" s="1705" t="s">
        <v>19</v>
      </c>
      <c r="F13335" s="100"/>
      <c r="I13335" s="100"/>
    </row>
    <row r="13336" spans="1:9" x14ac:dyDescent="0.35">
      <c r="A13336" s="1705">
        <v>77066</v>
      </c>
      <c r="B13336" s="1706">
        <v>0.98</v>
      </c>
      <c r="C13336" s="100" t="s">
        <v>1718</v>
      </c>
      <c r="E13336" s="1705" t="s">
        <v>875</v>
      </c>
      <c r="F13336" s="100"/>
      <c r="I13336" s="100"/>
    </row>
    <row r="13337" spans="1:9" x14ac:dyDescent="0.35">
      <c r="A13337" s="1705">
        <v>77066</v>
      </c>
      <c r="B13337" s="1706">
        <v>0.98</v>
      </c>
      <c r="C13337" s="100" t="s">
        <v>8608</v>
      </c>
      <c r="E13337" s="1705" t="s">
        <v>875</v>
      </c>
      <c r="F13337" s="100"/>
      <c r="I13337" s="100"/>
    </row>
    <row r="13338" spans="1:9" x14ac:dyDescent="0.35">
      <c r="A13338" s="1705">
        <v>77066</v>
      </c>
      <c r="B13338" s="1706">
        <v>0.98</v>
      </c>
      <c r="C13338" s="100" t="s">
        <v>1719</v>
      </c>
      <c r="E13338" s="1705" t="s">
        <v>875</v>
      </c>
      <c r="F13338" s="100"/>
      <c r="I13338" s="100"/>
    </row>
    <row r="13339" spans="1:9" x14ac:dyDescent="0.35">
      <c r="A13339" s="1705">
        <v>77066</v>
      </c>
      <c r="B13339" s="1706">
        <v>0.98</v>
      </c>
      <c r="C13339" s="89" t="s">
        <v>14041</v>
      </c>
      <c r="E13339" s="100" t="s">
        <v>875</v>
      </c>
      <c r="F13339" s="100"/>
      <c r="I13339" s="100"/>
    </row>
    <row r="13340" spans="1:9" x14ac:dyDescent="0.35">
      <c r="A13340" s="1705">
        <v>77066</v>
      </c>
      <c r="B13340" s="1706">
        <v>0.98</v>
      </c>
      <c r="C13340" s="100" t="s">
        <v>1107</v>
      </c>
      <c r="E13340" s="1705" t="s">
        <v>879</v>
      </c>
    </row>
    <row r="13341" spans="1:9" x14ac:dyDescent="0.35">
      <c r="A13341" s="1705">
        <v>77066</v>
      </c>
      <c r="B13341" s="1706">
        <v>0.98</v>
      </c>
      <c r="C13341" s="89" t="s">
        <v>1999</v>
      </c>
      <c r="E13341" s="1705" t="s">
        <v>1755</v>
      </c>
      <c r="F13341" s="100"/>
      <c r="I13341" s="100"/>
    </row>
    <row r="13342" spans="1:9" x14ac:dyDescent="0.35">
      <c r="A13342" s="1705">
        <v>77066</v>
      </c>
      <c r="B13342" s="1706">
        <v>0.98</v>
      </c>
      <c r="C13342" s="100" t="s">
        <v>3387</v>
      </c>
      <c r="E13342" s="1705" t="s">
        <v>2994</v>
      </c>
      <c r="F13342" s="100"/>
      <c r="I13342" s="100"/>
    </row>
    <row r="13343" spans="1:9" x14ac:dyDescent="0.35">
      <c r="A13343" s="1705">
        <v>77066</v>
      </c>
      <c r="B13343" s="1706">
        <v>0.98</v>
      </c>
      <c r="C13343" s="89" t="s">
        <v>4453</v>
      </c>
      <c r="E13343" s="1705" t="s">
        <v>4266</v>
      </c>
      <c r="F13343" s="100"/>
      <c r="I13343" s="100"/>
    </row>
    <row r="13344" spans="1:9" x14ac:dyDescent="0.35">
      <c r="A13344" s="1705">
        <v>77066</v>
      </c>
      <c r="B13344" s="1706">
        <v>0.98</v>
      </c>
      <c r="C13344" s="89" t="s">
        <v>4454</v>
      </c>
      <c r="E13344" s="1705" t="s">
        <v>4266</v>
      </c>
    </row>
    <row r="13345" spans="1:9" x14ac:dyDescent="0.35">
      <c r="A13345" s="1705">
        <v>77066</v>
      </c>
      <c r="B13345" s="1706">
        <v>0.98</v>
      </c>
      <c r="C13345" s="100" t="s">
        <v>5858</v>
      </c>
      <c r="E13345" s="100" t="s">
        <v>5695</v>
      </c>
    </row>
    <row r="13346" spans="1:9" ht="14.5" customHeight="1" x14ac:dyDescent="0.35">
      <c r="A13346" s="1705">
        <v>77066</v>
      </c>
      <c r="B13346" s="1706">
        <v>0.98</v>
      </c>
      <c r="C13346" s="89" t="s">
        <v>8238</v>
      </c>
      <c r="E13346" s="100" t="s">
        <v>5912</v>
      </c>
      <c r="F13346" s="100"/>
      <c r="I13346" s="100"/>
    </row>
    <row r="13347" spans="1:9" ht="14.5" customHeight="1" x14ac:dyDescent="0.35">
      <c r="A13347" s="1705">
        <v>77066</v>
      </c>
      <c r="B13347" s="1706">
        <v>0.98</v>
      </c>
      <c r="C13347" s="100" t="s">
        <v>6044</v>
      </c>
      <c r="E13347" s="100" t="s">
        <v>5923</v>
      </c>
      <c r="F13347" s="100"/>
      <c r="I13347" s="100"/>
    </row>
    <row r="13348" spans="1:9" x14ac:dyDescent="0.35">
      <c r="A13348" s="1705">
        <v>77066</v>
      </c>
      <c r="B13348" s="1706">
        <v>0.98</v>
      </c>
      <c r="C13348" s="100" t="s">
        <v>6045</v>
      </c>
      <c r="E13348" s="100" t="s">
        <v>5923</v>
      </c>
      <c r="F13348" s="100"/>
      <c r="I13348" s="100"/>
    </row>
    <row r="13349" spans="1:9" ht="14.5" customHeight="1" x14ac:dyDescent="0.35">
      <c r="A13349" s="1705">
        <v>77066</v>
      </c>
      <c r="B13349" s="1706">
        <v>0.98</v>
      </c>
      <c r="C13349" s="100" t="s">
        <v>7661</v>
      </c>
      <c r="E13349" s="1705" t="s">
        <v>7428</v>
      </c>
      <c r="F13349" s="100"/>
      <c r="I13349" s="100"/>
    </row>
    <row r="13350" spans="1:9" x14ac:dyDescent="0.35">
      <c r="A13350" s="1705">
        <v>77066</v>
      </c>
      <c r="B13350" s="1706">
        <v>0.98</v>
      </c>
      <c r="C13350" s="100" t="s">
        <v>7662</v>
      </c>
      <c r="E13350" s="1705" t="s">
        <v>7428</v>
      </c>
      <c r="F13350" s="100"/>
      <c r="I13350" s="100"/>
    </row>
    <row r="13351" spans="1:9" x14ac:dyDescent="0.35">
      <c r="A13351" s="1705">
        <v>77066</v>
      </c>
      <c r="B13351" s="1706">
        <v>0.98</v>
      </c>
      <c r="C13351" s="89" t="s">
        <v>9393</v>
      </c>
      <c r="E13351" s="1738" t="s">
        <v>9126</v>
      </c>
    </row>
    <row r="13352" spans="1:9" x14ac:dyDescent="0.35">
      <c r="A13352" s="1735">
        <v>77066</v>
      </c>
      <c r="B13352" s="1736">
        <v>0.98</v>
      </c>
      <c r="C13352" s="89" t="s">
        <v>9929</v>
      </c>
      <c r="E13352" s="1705" t="s">
        <v>9583</v>
      </c>
      <c r="F13352" s="100"/>
      <c r="I13352" s="100"/>
    </row>
    <row r="13353" spans="1:9" x14ac:dyDescent="0.35">
      <c r="A13353" s="1705">
        <v>77066</v>
      </c>
      <c r="B13353" s="1706">
        <v>0.98</v>
      </c>
      <c r="C13353" s="100" t="s">
        <v>9930</v>
      </c>
      <c r="E13353" s="1705" t="s">
        <v>9583</v>
      </c>
    </row>
    <row r="13354" spans="1:9" x14ac:dyDescent="0.35">
      <c r="A13354" s="1705">
        <v>77066</v>
      </c>
      <c r="B13354" s="1706">
        <v>0.98</v>
      </c>
      <c r="C13354" s="89" t="s">
        <v>12950</v>
      </c>
      <c r="E13354" s="1705" t="s">
        <v>12542</v>
      </c>
      <c r="F13354" s="100"/>
      <c r="I13354" s="100"/>
    </row>
    <row r="13355" spans="1:9" x14ac:dyDescent="0.35">
      <c r="A13355" s="1705">
        <v>77066</v>
      </c>
      <c r="B13355" s="1706">
        <v>0.98</v>
      </c>
      <c r="C13355" s="89" t="s">
        <v>12950</v>
      </c>
      <c r="E13355" s="1705" t="s">
        <v>12542</v>
      </c>
      <c r="F13355" s="100"/>
      <c r="I13355" s="100"/>
    </row>
    <row r="13356" spans="1:9" x14ac:dyDescent="0.35">
      <c r="A13356" s="1705">
        <v>77066</v>
      </c>
      <c r="B13356" s="1706">
        <v>0.98</v>
      </c>
      <c r="C13356" s="89" t="s">
        <v>12951</v>
      </c>
      <c r="E13356" s="1705" t="s">
        <v>12542</v>
      </c>
    </row>
    <row r="13357" spans="1:9" x14ac:dyDescent="0.35">
      <c r="A13357" s="1705">
        <v>77067</v>
      </c>
      <c r="B13357" s="1706">
        <v>0.74</v>
      </c>
      <c r="C13357" s="100" t="s">
        <v>2841</v>
      </c>
      <c r="E13357" s="1705" t="s">
        <v>19</v>
      </c>
    </row>
    <row r="13358" spans="1:9" x14ac:dyDescent="0.35">
      <c r="A13358" s="1705">
        <v>77067</v>
      </c>
      <c r="B13358" s="1706">
        <v>0.74</v>
      </c>
      <c r="C13358" s="100" t="s">
        <v>2842</v>
      </c>
      <c r="E13358" s="1705" t="s">
        <v>19</v>
      </c>
    </row>
    <row r="13359" spans="1:9" x14ac:dyDescent="0.35">
      <c r="A13359" s="1705">
        <v>77067</v>
      </c>
      <c r="B13359" s="1706">
        <v>0.74</v>
      </c>
      <c r="C13359" s="100" t="s">
        <v>2843</v>
      </c>
      <c r="E13359" s="1705" t="s">
        <v>19</v>
      </c>
      <c r="F13359" s="100"/>
      <c r="I13359" s="100"/>
    </row>
    <row r="13360" spans="1:9" x14ac:dyDescent="0.35">
      <c r="A13360" s="1705">
        <v>77067</v>
      </c>
      <c r="B13360" s="1706">
        <v>0.74</v>
      </c>
      <c r="C13360" s="100" t="s">
        <v>8589</v>
      </c>
      <c r="E13360" s="1705" t="s">
        <v>875</v>
      </c>
    </row>
    <row r="13361" spans="1:9" x14ac:dyDescent="0.35">
      <c r="A13361" s="1705">
        <v>77067</v>
      </c>
      <c r="B13361" s="1706">
        <v>0.74</v>
      </c>
      <c r="C13361" s="100" t="s">
        <v>1705</v>
      </c>
      <c r="E13361" s="1705" t="s">
        <v>875</v>
      </c>
    </row>
    <row r="13362" spans="1:9" x14ac:dyDescent="0.35">
      <c r="A13362" s="1705">
        <v>77067</v>
      </c>
      <c r="B13362" s="1706">
        <v>0.74</v>
      </c>
      <c r="C13362" s="100" t="s">
        <v>1070</v>
      </c>
      <c r="E13362" s="1705" t="s">
        <v>879</v>
      </c>
    </row>
    <row r="13363" spans="1:9" x14ac:dyDescent="0.35">
      <c r="A13363" s="1705">
        <v>77067</v>
      </c>
      <c r="B13363" s="1706">
        <v>0.74</v>
      </c>
      <c r="C13363" s="89" t="s">
        <v>1955</v>
      </c>
      <c r="E13363" s="1705" t="s">
        <v>1755</v>
      </c>
    </row>
    <row r="13364" spans="1:9" x14ac:dyDescent="0.35">
      <c r="A13364" s="1705">
        <v>77067</v>
      </c>
      <c r="B13364" s="1706">
        <v>0.74</v>
      </c>
      <c r="C13364" s="89" t="s">
        <v>1956</v>
      </c>
      <c r="E13364" s="1705" t="s">
        <v>1755</v>
      </c>
    </row>
    <row r="13365" spans="1:9" x14ac:dyDescent="0.35">
      <c r="A13365" s="1705">
        <v>77067</v>
      </c>
      <c r="B13365" s="1706">
        <v>0.74</v>
      </c>
      <c r="C13365" s="89" t="s">
        <v>1957</v>
      </c>
      <c r="E13365" s="1705" t="s">
        <v>1755</v>
      </c>
      <c r="F13365" s="100"/>
      <c r="I13365" s="100"/>
    </row>
    <row r="13366" spans="1:9" x14ac:dyDescent="0.35">
      <c r="A13366" s="1705">
        <v>77067</v>
      </c>
      <c r="B13366" s="1706">
        <v>0.74</v>
      </c>
      <c r="C13366" s="100" t="s">
        <v>3297</v>
      </c>
      <c r="E13366" s="1705" t="s">
        <v>2994</v>
      </c>
    </row>
    <row r="13367" spans="1:9" x14ac:dyDescent="0.35">
      <c r="A13367" s="1705">
        <v>77067</v>
      </c>
      <c r="B13367" s="1706">
        <v>0.74</v>
      </c>
      <c r="C13367" s="100" t="s">
        <v>3298</v>
      </c>
      <c r="E13367" s="1705" t="s">
        <v>2994</v>
      </c>
    </row>
    <row r="13368" spans="1:9" x14ac:dyDescent="0.35">
      <c r="A13368" s="1705">
        <v>77067</v>
      </c>
      <c r="B13368" s="1706">
        <v>0.74</v>
      </c>
      <c r="C13368" s="89" t="s">
        <v>4411</v>
      </c>
      <c r="E13368" s="1705" t="s">
        <v>4266</v>
      </c>
    </row>
    <row r="13369" spans="1:9" x14ac:dyDescent="0.35">
      <c r="A13369" s="1705">
        <v>77067</v>
      </c>
      <c r="B13369" s="1706">
        <v>0.74</v>
      </c>
      <c r="C13369" s="100" t="s">
        <v>4412</v>
      </c>
      <c r="E13369" s="1705" t="s">
        <v>4266</v>
      </c>
    </row>
    <row r="13370" spans="1:9" x14ac:dyDescent="0.35">
      <c r="A13370" s="1705">
        <v>77067</v>
      </c>
      <c r="B13370" s="1706">
        <v>0.74</v>
      </c>
      <c r="C13370" s="100" t="s">
        <v>4413</v>
      </c>
      <c r="E13370" s="1705" t="s">
        <v>4266</v>
      </c>
    </row>
    <row r="13371" spans="1:9" x14ac:dyDescent="0.35">
      <c r="A13371" s="1705">
        <v>77067</v>
      </c>
      <c r="B13371" s="1706">
        <v>0.74</v>
      </c>
      <c r="C13371" s="100" t="s">
        <v>5828</v>
      </c>
      <c r="E13371" s="100" t="s">
        <v>5695</v>
      </c>
    </row>
    <row r="13372" spans="1:9" x14ac:dyDescent="0.35">
      <c r="A13372" s="1705">
        <v>77067</v>
      </c>
      <c r="B13372" s="1706">
        <v>0.74</v>
      </c>
      <c r="C13372" s="100" t="s">
        <v>5829</v>
      </c>
      <c r="E13372" s="100" t="s">
        <v>5695</v>
      </c>
    </row>
    <row r="13373" spans="1:9" x14ac:dyDescent="0.35">
      <c r="A13373" s="1705">
        <v>77067</v>
      </c>
      <c r="B13373" s="1706">
        <v>0.74</v>
      </c>
      <c r="C13373" s="100" t="s">
        <v>5830</v>
      </c>
      <c r="E13373" s="100" t="s">
        <v>5695</v>
      </c>
      <c r="F13373" s="100"/>
      <c r="I13373" s="100"/>
    </row>
    <row r="13374" spans="1:9" x14ac:dyDescent="0.35">
      <c r="A13374" s="1705">
        <v>77067</v>
      </c>
      <c r="B13374" s="1706">
        <v>0.74</v>
      </c>
      <c r="C13374" s="100" t="s">
        <v>5831</v>
      </c>
      <c r="E13374" s="100" t="s">
        <v>5695</v>
      </c>
    </row>
    <row r="13375" spans="1:9" x14ac:dyDescent="0.35">
      <c r="A13375" s="1705">
        <v>77067</v>
      </c>
      <c r="B13375" s="1706">
        <v>0.74</v>
      </c>
      <c r="C13375" s="100" t="s">
        <v>5832</v>
      </c>
      <c r="E13375" s="100" t="s">
        <v>5695</v>
      </c>
    </row>
    <row r="13376" spans="1:9" x14ac:dyDescent="0.35">
      <c r="A13376" s="1705">
        <v>77067</v>
      </c>
      <c r="B13376" s="1706">
        <v>0.74</v>
      </c>
      <c r="C13376" s="89" t="s">
        <v>8209</v>
      </c>
      <c r="E13376" s="100" t="s">
        <v>5912</v>
      </c>
    </row>
    <row r="13377" spans="1:5" x14ac:dyDescent="0.35">
      <c r="A13377" s="1705">
        <v>77067</v>
      </c>
      <c r="B13377" s="1706">
        <v>0.74</v>
      </c>
      <c r="C13377" s="89" t="s">
        <v>8210</v>
      </c>
      <c r="E13377" s="100" t="s">
        <v>5912</v>
      </c>
    </row>
    <row r="13378" spans="1:5" x14ac:dyDescent="0.35">
      <c r="A13378" s="1705">
        <v>77067</v>
      </c>
      <c r="B13378" s="1706">
        <v>0.74</v>
      </c>
      <c r="C13378" s="100" t="s">
        <v>6023</v>
      </c>
      <c r="E13378" s="100" t="s">
        <v>5923</v>
      </c>
    </row>
    <row r="13379" spans="1:5" x14ac:dyDescent="0.35">
      <c r="A13379" s="1705">
        <v>77067</v>
      </c>
      <c r="B13379" s="1706">
        <v>0.74</v>
      </c>
      <c r="C13379" s="100" t="s">
        <v>6024</v>
      </c>
      <c r="E13379" s="100" t="s">
        <v>5923</v>
      </c>
    </row>
    <row r="13380" spans="1:5" x14ac:dyDescent="0.35">
      <c r="A13380" s="1705">
        <v>77067</v>
      </c>
      <c r="B13380" s="1706">
        <v>0.74</v>
      </c>
      <c r="C13380" s="100" t="s">
        <v>6624</v>
      </c>
      <c r="E13380" s="1705" t="s">
        <v>6556</v>
      </c>
    </row>
    <row r="13381" spans="1:5" x14ac:dyDescent="0.35">
      <c r="A13381" s="1738">
        <v>77067</v>
      </c>
      <c r="B13381" s="1739">
        <v>0.74</v>
      </c>
      <c r="C13381" s="100" t="s">
        <v>7160</v>
      </c>
      <c r="E13381" s="1705" t="s">
        <v>6965</v>
      </c>
    </row>
    <row r="13382" spans="1:5" x14ac:dyDescent="0.35">
      <c r="A13382" s="1705">
        <v>77067</v>
      </c>
      <c r="B13382" s="1706">
        <v>0.74</v>
      </c>
      <c r="C13382" s="100" t="s">
        <v>7161</v>
      </c>
      <c r="E13382" s="1705" t="s">
        <v>6965</v>
      </c>
    </row>
    <row r="13383" spans="1:5" x14ac:dyDescent="0.35">
      <c r="A13383" s="1738">
        <v>77067</v>
      </c>
      <c r="B13383" s="1739">
        <v>0.74</v>
      </c>
      <c r="C13383" s="100" t="s">
        <v>7162</v>
      </c>
      <c r="E13383" s="1705" t="s">
        <v>6965</v>
      </c>
    </row>
    <row r="13384" spans="1:5" x14ac:dyDescent="0.35">
      <c r="A13384" s="1738">
        <v>77067</v>
      </c>
      <c r="B13384" s="1739">
        <v>0.74</v>
      </c>
      <c r="C13384" s="89" t="s">
        <v>7382</v>
      </c>
      <c r="E13384" s="1705" t="s">
        <v>7410</v>
      </c>
    </row>
    <row r="13385" spans="1:5" x14ac:dyDescent="0.35">
      <c r="A13385" s="1705">
        <v>77067</v>
      </c>
      <c r="B13385" s="1706">
        <v>0.74</v>
      </c>
      <c r="C13385" s="100" t="s">
        <v>7615</v>
      </c>
      <c r="E13385" s="1705" t="s">
        <v>7428</v>
      </c>
    </row>
    <row r="13386" spans="1:5" x14ac:dyDescent="0.35">
      <c r="A13386" s="1705">
        <v>77067</v>
      </c>
      <c r="B13386" s="1706">
        <v>0.74</v>
      </c>
      <c r="C13386" s="100" t="s">
        <v>7616</v>
      </c>
      <c r="E13386" s="1705" t="s">
        <v>7428</v>
      </c>
    </row>
    <row r="13387" spans="1:5" x14ac:dyDescent="0.35">
      <c r="A13387" s="1705">
        <v>77067</v>
      </c>
      <c r="B13387" s="1706">
        <v>0.74</v>
      </c>
      <c r="C13387" s="100" t="s">
        <v>8915</v>
      </c>
      <c r="E13387" s="1705" t="s">
        <v>8689</v>
      </c>
    </row>
    <row r="13388" spans="1:5" x14ac:dyDescent="0.35">
      <c r="A13388" s="1705">
        <v>77067</v>
      </c>
      <c r="B13388" s="1706">
        <v>0.74</v>
      </c>
      <c r="C13388" s="89" t="s">
        <v>8916</v>
      </c>
      <c r="E13388" s="1705" t="s">
        <v>8689</v>
      </c>
    </row>
    <row r="13389" spans="1:5" x14ac:dyDescent="0.35">
      <c r="A13389" s="1705">
        <v>77067</v>
      </c>
      <c r="B13389" s="1706">
        <v>0.74</v>
      </c>
      <c r="C13389" s="89" t="s">
        <v>8917</v>
      </c>
      <c r="E13389" s="1705" t="s">
        <v>8689</v>
      </c>
    </row>
    <row r="13390" spans="1:5" x14ac:dyDescent="0.35">
      <c r="A13390" s="1705">
        <v>77067</v>
      </c>
      <c r="B13390" s="1706">
        <v>0.74</v>
      </c>
      <c r="C13390" s="89" t="s">
        <v>8918</v>
      </c>
      <c r="E13390" s="1705" t="s">
        <v>8689</v>
      </c>
    </row>
    <row r="13391" spans="1:5" x14ac:dyDescent="0.35">
      <c r="A13391" s="1705">
        <v>77067</v>
      </c>
      <c r="B13391" s="1706">
        <v>0.74</v>
      </c>
      <c r="C13391" s="89" t="s">
        <v>8919</v>
      </c>
      <c r="E13391" s="1705" t="s">
        <v>8689</v>
      </c>
    </row>
    <row r="13392" spans="1:5" x14ac:dyDescent="0.35">
      <c r="A13392" s="1705">
        <v>77067</v>
      </c>
      <c r="B13392" s="1706">
        <v>0.74</v>
      </c>
      <c r="C13392" s="100" t="s">
        <v>9859</v>
      </c>
      <c r="E13392" s="1705" t="s">
        <v>9583</v>
      </c>
    </row>
    <row r="13393" spans="1:9" x14ac:dyDescent="0.35">
      <c r="A13393" s="1705">
        <v>77067</v>
      </c>
      <c r="B13393" s="1706">
        <v>0.74</v>
      </c>
      <c r="C13393" s="100" t="s">
        <v>9860</v>
      </c>
      <c r="E13393" s="1705" t="s">
        <v>9583</v>
      </c>
    </row>
    <row r="13394" spans="1:9" x14ac:dyDescent="0.35">
      <c r="A13394" s="1705">
        <v>77067</v>
      </c>
      <c r="B13394" s="1706">
        <v>0.74</v>
      </c>
      <c r="C13394" s="100" t="s">
        <v>9861</v>
      </c>
      <c r="E13394" s="1705" t="s">
        <v>9583</v>
      </c>
    </row>
    <row r="13395" spans="1:9" x14ac:dyDescent="0.35">
      <c r="A13395" s="1735">
        <v>77067</v>
      </c>
      <c r="B13395" s="1736">
        <v>0.74</v>
      </c>
      <c r="C13395" s="89" t="s">
        <v>9862</v>
      </c>
      <c r="E13395" s="1705" t="s">
        <v>9583</v>
      </c>
    </row>
    <row r="13396" spans="1:9" x14ac:dyDescent="0.35">
      <c r="A13396" s="1738">
        <v>77067</v>
      </c>
      <c r="B13396" s="1739">
        <v>0.74</v>
      </c>
      <c r="C13396" s="89" t="s">
        <v>9863</v>
      </c>
      <c r="E13396" s="1705" t="s">
        <v>9583</v>
      </c>
    </row>
    <row r="13397" spans="1:9" x14ac:dyDescent="0.35">
      <c r="A13397" s="1705">
        <v>77067</v>
      </c>
      <c r="B13397" s="1706">
        <v>0.74</v>
      </c>
      <c r="C13397" s="89" t="s">
        <v>9864</v>
      </c>
      <c r="E13397" s="1705" t="s">
        <v>9583</v>
      </c>
    </row>
    <row r="13398" spans="1:9" x14ac:dyDescent="0.35">
      <c r="A13398" s="1705">
        <v>77067</v>
      </c>
      <c r="B13398" s="1706">
        <v>0.74</v>
      </c>
      <c r="C13398" s="89" t="s">
        <v>12868</v>
      </c>
      <c r="E13398" s="1705" t="s">
        <v>12542</v>
      </c>
      <c r="F13398" s="100"/>
      <c r="I13398" s="100"/>
    </row>
    <row r="13399" spans="1:9" ht="14.5" customHeight="1" x14ac:dyDescent="0.35">
      <c r="A13399" s="1705">
        <v>77071</v>
      </c>
      <c r="B13399" s="1706">
        <v>0.4</v>
      </c>
      <c r="C13399" s="100" t="s">
        <v>3186</v>
      </c>
      <c r="E13399" s="1705" t="s">
        <v>2994</v>
      </c>
    </row>
    <row r="13400" spans="1:9" x14ac:dyDescent="0.35">
      <c r="A13400" s="1705">
        <v>77072</v>
      </c>
      <c r="B13400" s="1706">
        <v>0.19</v>
      </c>
      <c r="C13400" s="89" t="s">
        <v>13962</v>
      </c>
      <c r="E13400" s="100" t="s">
        <v>875</v>
      </c>
      <c r="F13400" s="100"/>
      <c r="I13400" s="100"/>
    </row>
    <row r="13401" spans="1:9" ht="14.5" customHeight="1" x14ac:dyDescent="0.35">
      <c r="A13401" s="1705">
        <v>77072</v>
      </c>
      <c r="B13401" s="1706">
        <v>0.19</v>
      </c>
      <c r="C13401" s="100" t="s">
        <v>8538</v>
      </c>
      <c r="E13401" s="1705" t="s">
        <v>875</v>
      </c>
      <c r="F13401" s="100"/>
      <c r="I13401" s="100"/>
    </row>
    <row r="13402" spans="1:9" x14ac:dyDescent="0.35">
      <c r="A13402" s="1705">
        <v>77072</v>
      </c>
      <c r="B13402" s="1706">
        <v>0.19</v>
      </c>
      <c r="C13402" s="100" t="s">
        <v>966</v>
      </c>
      <c r="E13402" s="1705" t="s">
        <v>879</v>
      </c>
      <c r="F13402" s="100"/>
      <c r="I13402" s="100"/>
    </row>
    <row r="13403" spans="1:9" ht="14.5" customHeight="1" x14ac:dyDescent="0.35">
      <c r="A13403" s="1705">
        <v>77072</v>
      </c>
      <c r="B13403" s="1706">
        <v>0.19</v>
      </c>
      <c r="C13403" s="100" t="s">
        <v>1498</v>
      </c>
      <c r="E13403" s="1705" t="s">
        <v>1433</v>
      </c>
      <c r="F13403" s="100"/>
      <c r="I13403" s="100"/>
    </row>
    <row r="13404" spans="1:9" x14ac:dyDescent="0.35">
      <c r="A13404" s="1705">
        <v>77072</v>
      </c>
      <c r="B13404" s="1706">
        <v>0.19</v>
      </c>
      <c r="C13404" s="100" t="s">
        <v>1499</v>
      </c>
      <c r="E13404" s="1705" t="s">
        <v>1433</v>
      </c>
    </row>
    <row r="13405" spans="1:9" ht="14.5" customHeight="1" x14ac:dyDescent="0.35">
      <c r="A13405" s="1705">
        <v>77072</v>
      </c>
      <c r="B13405" s="1706">
        <v>0.19</v>
      </c>
      <c r="C13405" s="100" t="s">
        <v>2302</v>
      </c>
      <c r="E13405" s="1705" t="s">
        <v>2237</v>
      </c>
      <c r="F13405" s="100"/>
      <c r="I13405" s="100"/>
    </row>
    <row r="13406" spans="1:9" x14ac:dyDescent="0.35">
      <c r="A13406" s="1705">
        <v>77072</v>
      </c>
      <c r="B13406" s="1706">
        <v>0.19</v>
      </c>
      <c r="C13406" s="100" t="s">
        <v>3100</v>
      </c>
      <c r="E13406" s="1705" t="s">
        <v>2994</v>
      </c>
    </row>
    <row r="13407" spans="1:9" x14ac:dyDescent="0.35">
      <c r="A13407" s="1705">
        <v>77072</v>
      </c>
      <c r="B13407" s="1706">
        <v>0.19</v>
      </c>
      <c r="C13407" s="89" t="s">
        <v>4336</v>
      </c>
      <c r="E13407" s="1705" t="s">
        <v>4266</v>
      </c>
    </row>
    <row r="13408" spans="1:9" x14ac:dyDescent="0.35">
      <c r="A13408" s="1705">
        <v>77072</v>
      </c>
      <c r="B13408" s="1706">
        <v>0.19</v>
      </c>
      <c r="C13408" s="100" t="s">
        <v>5236</v>
      </c>
      <c r="E13408" s="100" t="s">
        <v>5155</v>
      </c>
      <c r="F13408" s="100"/>
      <c r="I13408" s="100"/>
    </row>
    <row r="13409" spans="1:9" x14ac:dyDescent="0.35">
      <c r="A13409" s="1705">
        <v>77072</v>
      </c>
      <c r="B13409" s="1706">
        <v>0.19</v>
      </c>
      <c r="C13409" s="100" t="s">
        <v>5748</v>
      </c>
      <c r="E13409" s="100" t="s">
        <v>5695</v>
      </c>
    </row>
    <row r="13410" spans="1:9" x14ac:dyDescent="0.35">
      <c r="A13410" s="1705">
        <v>77072</v>
      </c>
      <c r="B13410" s="1706">
        <v>0.19</v>
      </c>
      <c r="C13410" s="100" t="s">
        <v>5981</v>
      </c>
      <c r="E13410" s="100" t="s">
        <v>5923</v>
      </c>
      <c r="F13410" s="100"/>
      <c r="I13410" s="100"/>
    </row>
    <row r="13411" spans="1:9" x14ac:dyDescent="0.35">
      <c r="A13411" s="1705">
        <v>77072</v>
      </c>
      <c r="B13411" s="1706">
        <v>0.19</v>
      </c>
      <c r="C13411" s="89" t="s">
        <v>966</v>
      </c>
      <c r="E13411" s="100" t="s">
        <v>6110</v>
      </c>
      <c r="F13411" s="100"/>
      <c r="I13411" s="100"/>
    </row>
    <row r="13412" spans="1:9" x14ac:dyDescent="0.35">
      <c r="A13412" s="1705">
        <v>77072</v>
      </c>
      <c r="B13412" s="1706">
        <v>0.19</v>
      </c>
      <c r="C13412" s="100" t="s">
        <v>7072</v>
      </c>
      <c r="E13412" s="1705" t="s">
        <v>6965</v>
      </c>
      <c r="F13412" s="100"/>
      <c r="I13412" s="100"/>
    </row>
    <row r="13413" spans="1:9" x14ac:dyDescent="0.35">
      <c r="A13413" s="1705">
        <v>77072</v>
      </c>
      <c r="B13413" s="1706">
        <v>0.19</v>
      </c>
      <c r="C13413" s="100" t="s">
        <v>7501</v>
      </c>
      <c r="E13413" s="1705" t="s">
        <v>7428</v>
      </c>
      <c r="F13413" s="100"/>
      <c r="I13413" s="100"/>
    </row>
    <row r="13414" spans="1:9" x14ac:dyDescent="0.35">
      <c r="A13414" s="1705">
        <v>77072</v>
      </c>
      <c r="B13414" s="1706">
        <v>0.19</v>
      </c>
      <c r="C13414" s="100" t="s">
        <v>8787</v>
      </c>
      <c r="E13414" s="1705" t="s">
        <v>8689</v>
      </c>
      <c r="F13414" s="100"/>
      <c r="I13414" s="100"/>
    </row>
    <row r="13415" spans="1:9" x14ac:dyDescent="0.35">
      <c r="A13415" s="1705">
        <v>77072</v>
      </c>
      <c r="B13415" s="1706">
        <v>0.19</v>
      </c>
      <c r="C13415" s="100" t="s">
        <v>8788</v>
      </c>
      <c r="E13415" s="1705" t="s">
        <v>8689</v>
      </c>
      <c r="F13415" s="100"/>
      <c r="I13415" s="100"/>
    </row>
    <row r="13416" spans="1:9" x14ac:dyDescent="0.35">
      <c r="A13416" s="1705">
        <v>77072</v>
      </c>
      <c r="B13416" s="1706">
        <v>0.19</v>
      </c>
      <c r="C13416" s="100" t="s">
        <v>5981</v>
      </c>
      <c r="E13416" s="1738" t="s">
        <v>9126</v>
      </c>
      <c r="F13416" s="100"/>
      <c r="I13416" s="100"/>
    </row>
    <row r="13417" spans="1:9" x14ac:dyDescent="0.35">
      <c r="A13417" s="1705">
        <v>77072</v>
      </c>
      <c r="B13417" s="1706">
        <v>0.19</v>
      </c>
      <c r="C13417" s="100" t="s">
        <v>5981</v>
      </c>
      <c r="E13417" s="1705" t="s">
        <v>9583</v>
      </c>
      <c r="F13417" s="100"/>
      <c r="I13417" s="100"/>
    </row>
    <row r="13418" spans="1:9" x14ac:dyDescent="0.35">
      <c r="A13418" s="1705">
        <v>77072</v>
      </c>
      <c r="B13418" s="1706">
        <v>0.19</v>
      </c>
      <c r="C13418" s="89" t="s">
        <v>5981</v>
      </c>
      <c r="E13418" s="1705" t="s">
        <v>9583</v>
      </c>
      <c r="F13418" s="100"/>
      <c r="I13418" s="100"/>
    </row>
    <row r="13419" spans="1:9" x14ac:dyDescent="0.35">
      <c r="A13419" s="1705">
        <v>77072</v>
      </c>
      <c r="B13419" s="1706">
        <v>0.19</v>
      </c>
      <c r="C13419" s="100" t="s">
        <v>12132</v>
      </c>
      <c r="E13419" s="100" t="s">
        <v>12088</v>
      </c>
    </row>
    <row r="13420" spans="1:9" x14ac:dyDescent="0.35">
      <c r="A13420" s="1705">
        <v>77072</v>
      </c>
      <c r="B13420" s="1706">
        <v>0.19</v>
      </c>
      <c r="C13420" s="100" t="s">
        <v>12718</v>
      </c>
      <c r="E13420" s="1705" t="s">
        <v>12542</v>
      </c>
    </row>
    <row r="13421" spans="1:9" x14ac:dyDescent="0.35">
      <c r="A13421" s="1705">
        <v>77072</v>
      </c>
      <c r="B13421" s="1706">
        <v>0.19</v>
      </c>
      <c r="C13421" s="100" t="s">
        <v>1499</v>
      </c>
      <c r="E13421" s="1705" t="s">
        <v>13383</v>
      </c>
    </row>
    <row r="13422" spans="1:9" x14ac:dyDescent="0.35">
      <c r="A13422" s="1705">
        <v>77072</v>
      </c>
      <c r="B13422" s="1706">
        <v>0.19</v>
      </c>
      <c r="C13422" s="100" t="s">
        <v>966</v>
      </c>
      <c r="E13422" s="1705" t="s">
        <v>13580</v>
      </c>
      <c r="F13422" s="100"/>
      <c r="I13422" s="100"/>
    </row>
    <row r="13423" spans="1:9" x14ac:dyDescent="0.35">
      <c r="A13423" s="1705">
        <v>77073</v>
      </c>
      <c r="B13423" s="1706">
        <v>0.25</v>
      </c>
      <c r="C13423" s="100" t="s">
        <v>2328</v>
      </c>
      <c r="E13423" s="1705" t="s">
        <v>19</v>
      </c>
    </row>
    <row r="13424" spans="1:9" x14ac:dyDescent="0.35">
      <c r="A13424" s="1705">
        <v>77073</v>
      </c>
      <c r="B13424" s="1706">
        <v>0.25</v>
      </c>
      <c r="C13424" s="100" t="s">
        <v>2764</v>
      </c>
      <c r="E13424" s="1705" t="s">
        <v>19</v>
      </c>
      <c r="F13424" s="100"/>
      <c r="I13424" s="100"/>
    </row>
    <row r="13425" spans="1:9" x14ac:dyDescent="0.35">
      <c r="A13425" s="1705">
        <v>77073</v>
      </c>
      <c r="B13425" s="1739">
        <v>0.25</v>
      </c>
      <c r="C13425" s="100" t="s">
        <v>305</v>
      </c>
      <c r="E13425" s="1705" t="s">
        <v>182</v>
      </c>
      <c r="F13425" s="100"/>
      <c r="I13425" s="100"/>
    </row>
    <row r="13426" spans="1:9" x14ac:dyDescent="0.35">
      <c r="A13426" s="1705">
        <v>77073</v>
      </c>
      <c r="B13426" s="1706">
        <v>0.25</v>
      </c>
      <c r="C13426" s="100" t="s">
        <v>1674</v>
      </c>
      <c r="E13426" s="1705" t="s">
        <v>875</v>
      </c>
    </row>
    <row r="13427" spans="1:9" x14ac:dyDescent="0.35">
      <c r="A13427" s="1705">
        <v>77073</v>
      </c>
      <c r="B13427" s="1706">
        <v>0.25</v>
      </c>
      <c r="C13427" s="100" t="s">
        <v>1518</v>
      </c>
      <c r="E13427" s="1705" t="s">
        <v>1433</v>
      </c>
    </row>
    <row r="13428" spans="1:9" x14ac:dyDescent="0.35">
      <c r="A13428" s="1705">
        <v>77073</v>
      </c>
      <c r="B13428" s="1706">
        <v>0.25</v>
      </c>
      <c r="C13428" s="100" t="s">
        <v>1519</v>
      </c>
      <c r="E13428" s="1705" t="s">
        <v>1433</v>
      </c>
    </row>
    <row r="13429" spans="1:9" x14ac:dyDescent="0.35">
      <c r="A13429" s="1705">
        <v>77073</v>
      </c>
      <c r="B13429" s="1706">
        <v>0.25</v>
      </c>
      <c r="C13429" s="100" t="s">
        <v>1520</v>
      </c>
      <c r="E13429" s="1705" t="s">
        <v>1433</v>
      </c>
      <c r="F13429" s="100"/>
      <c r="I13429" s="100"/>
    </row>
    <row r="13430" spans="1:9" x14ac:dyDescent="0.35">
      <c r="A13430" s="1705">
        <v>77073</v>
      </c>
      <c r="B13430" s="1706">
        <v>0.25</v>
      </c>
      <c r="C13430" s="100" t="s">
        <v>1521</v>
      </c>
      <c r="E13430" s="1705" t="s">
        <v>1433</v>
      </c>
      <c r="F13430" s="100"/>
      <c r="I13430" s="100"/>
    </row>
    <row r="13431" spans="1:9" x14ac:dyDescent="0.35">
      <c r="A13431" s="1705">
        <v>77073</v>
      </c>
      <c r="B13431" s="1706">
        <v>0.25</v>
      </c>
      <c r="C13431" s="100" t="s">
        <v>1522</v>
      </c>
      <c r="E13431" s="1705" t="s">
        <v>1433</v>
      </c>
      <c r="F13431" s="100"/>
      <c r="I13431" s="100"/>
    </row>
    <row r="13432" spans="1:9" x14ac:dyDescent="0.35">
      <c r="A13432" s="1705">
        <v>77073</v>
      </c>
      <c r="B13432" s="1706">
        <v>0.25</v>
      </c>
      <c r="C13432" s="100" t="s">
        <v>1523</v>
      </c>
      <c r="E13432" s="1705" t="s">
        <v>1433</v>
      </c>
      <c r="F13432" s="100"/>
      <c r="I13432" s="100"/>
    </row>
    <row r="13433" spans="1:9" x14ac:dyDescent="0.35">
      <c r="A13433" s="1705">
        <v>77073</v>
      </c>
      <c r="B13433" s="1706">
        <v>0.25</v>
      </c>
      <c r="C13433" s="89" t="s">
        <v>1844</v>
      </c>
      <c r="E13433" s="1705" t="s">
        <v>1755</v>
      </c>
      <c r="F13433" s="100"/>
      <c r="I13433" s="100"/>
    </row>
    <row r="13434" spans="1:9" x14ac:dyDescent="0.35">
      <c r="A13434" s="1705">
        <v>77073</v>
      </c>
      <c r="B13434" s="1706">
        <v>0.25</v>
      </c>
      <c r="C13434" s="100" t="s">
        <v>2328</v>
      </c>
      <c r="E13434" s="1705" t="s">
        <v>2237</v>
      </c>
      <c r="F13434" s="100"/>
      <c r="I13434" s="100"/>
    </row>
    <row r="13435" spans="1:9" x14ac:dyDescent="0.35">
      <c r="A13435" s="1705">
        <v>77073</v>
      </c>
      <c r="B13435" s="1706">
        <v>0.25</v>
      </c>
      <c r="C13435" s="100" t="s">
        <v>3142</v>
      </c>
      <c r="E13435" s="1705" t="s">
        <v>2994</v>
      </c>
      <c r="F13435" s="100"/>
      <c r="I13435" s="100"/>
    </row>
    <row r="13436" spans="1:9" x14ac:dyDescent="0.35">
      <c r="A13436" s="1705">
        <v>77073</v>
      </c>
      <c r="B13436" s="1706">
        <v>0.25</v>
      </c>
      <c r="C13436" s="100" t="s">
        <v>3143</v>
      </c>
      <c r="E13436" s="1705" t="s">
        <v>2994</v>
      </c>
      <c r="F13436" s="100"/>
      <c r="I13436" s="100"/>
    </row>
    <row r="13437" spans="1:9" x14ac:dyDescent="0.35">
      <c r="A13437" s="1705">
        <v>77073</v>
      </c>
      <c r="B13437" s="1706">
        <v>0.25</v>
      </c>
      <c r="C13437" s="100" t="s">
        <v>5260</v>
      </c>
      <c r="E13437" s="100" t="s">
        <v>5155</v>
      </c>
      <c r="F13437" s="100"/>
      <c r="I13437" s="100"/>
    </row>
    <row r="13438" spans="1:9" x14ac:dyDescent="0.35">
      <c r="A13438" s="1705">
        <v>77073</v>
      </c>
      <c r="B13438" s="1706">
        <v>0.25</v>
      </c>
      <c r="C13438" s="100" t="s">
        <v>5775</v>
      </c>
      <c r="E13438" s="100" t="s">
        <v>5695</v>
      </c>
      <c r="F13438" s="100"/>
      <c r="I13438" s="100"/>
    </row>
    <row r="13439" spans="1:9" ht="14.5" customHeight="1" x14ac:dyDescent="0.35">
      <c r="A13439" s="1705">
        <v>77073</v>
      </c>
      <c r="B13439" s="1706">
        <v>0.25</v>
      </c>
      <c r="C13439" s="100" t="s">
        <v>6248</v>
      </c>
      <c r="E13439" s="100" t="s">
        <v>6110</v>
      </c>
    </row>
    <row r="13440" spans="1:9" ht="14.5" customHeight="1" x14ac:dyDescent="0.35">
      <c r="A13440" s="1738">
        <v>77073</v>
      </c>
      <c r="B13440" s="1739">
        <v>0.25</v>
      </c>
      <c r="C13440" s="100" t="s">
        <v>7099</v>
      </c>
      <c r="E13440" s="1705" t="s">
        <v>6965</v>
      </c>
      <c r="F13440" s="100"/>
      <c r="I13440" s="100"/>
    </row>
    <row r="13441" spans="1:9" ht="14.5" customHeight="1" x14ac:dyDescent="0.35">
      <c r="A13441" s="1705">
        <v>77073</v>
      </c>
      <c r="B13441" s="1706">
        <v>0.25</v>
      </c>
      <c r="C13441" s="100" t="s">
        <v>7531</v>
      </c>
      <c r="E13441" s="1705" t="s">
        <v>7428</v>
      </c>
    </row>
    <row r="13442" spans="1:9" ht="14.5" customHeight="1" x14ac:dyDescent="0.35">
      <c r="A13442" s="1705">
        <v>77073</v>
      </c>
      <c r="B13442" s="1706">
        <v>0.25</v>
      </c>
      <c r="C13442" s="100" t="s">
        <v>7532</v>
      </c>
      <c r="E13442" s="1705" t="s">
        <v>7428</v>
      </c>
      <c r="F13442" s="100"/>
      <c r="I13442" s="100"/>
    </row>
    <row r="13443" spans="1:9" x14ac:dyDescent="0.35">
      <c r="A13443" s="1705">
        <v>77073</v>
      </c>
      <c r="B13443" s="1706">
        <v>0.25</v>
      </c>
      <c r="C13443" s="100" t="s">
        <v>5775</v>
      </c>
      <c r="E13443" s="1705" t="s">
        <v>9583</v>
      </c>
      <c r="F13443" s="100"/>
      <c r="I13443" s="100"/>
    </row>
    <row r="13444" spans="1:9" x14ac:dyDescent="0.35">
      <c r="A13444" s="1705">
        <v>77073</v>
      </c>
      <c r="B13444" s="1706">
        <v>0.25</v>
      </c>
      <c r="C13444" s="100" t="s">
        <v>1844</v>
      </c>
      <c r="E13444" s="1705" t="s">
        <v>9583</v>
      </c>
      <c r="F13444" s="100"/>
      <c r="I13444" s="100"/>
    </row>
    <row r="13445" spans="1:9" x14ac:dyDescent="0.35">
      <c r="A13445" s="1705">
        <v>77073</v>
      </c>
      <c r="B13445" s="1706">
        <v>0.25</v>
      </c>
      <c r="C13445" s="100" t="s">
        <v>12785</v>
      </c>
      <c r="E13445" s="1705" t="s">
        <v>12542</v>
      </c>
    </row>
    <row r="13446" spans="1:9" x14ac:dyDescent="0.35">
      <c r="A13446" s="1705">
        <v>77073</v>
      </c>
      <c r="B13446" s="1706">
        <v>0.25</v>
      </c>
      <c r="C13446" s="100" t="s">
        <v>1522</v>
      </c>
      <c r="E13446" s="1705" t="s">
        <v>13383</v>
      </c>
      <c r="F13446" s="100"/>
      <c r="I13446" s="100"/>
    </row>
    <row r="13447" spans="1:9" x14ac:dyDescent="0.35">
      <c r="A13447" s="1705">
        <v>77073</v>
      </c>
      <c r="B13447" s="1706">
        <v>0.25</v>
      </c>
      <c r="C13447" s="100" t="s">
        <v>6248</v>
      </c>
      <c r="E13447" s="1705" t="s">
        <v>13580</v>
      </c>
    </row>
    <row r="13448" spans="1:9" x14ac:dyDescent="0.35">
      <c r="A13448" s="1705">
        <v>77073</v>
      </c>
      <c r="B13448" s="1706">
        <v>0.25</v>
      </c>
      <c r="C13448" s="100" t="s">
        <v>13688</v>
      </c>
      <c r="E13448" s="1705" t="s">
        <v>13580</v>
      </c>
      <c r="F13448" s="100"/>
      <c r="I13448" s="100"/>
    </row>
    <row r="13449" spans="1:9" x14ac:dyDescent="0.35">
      <c r="A13449" s="1705">
        <v>77073</v>
      </c>
      <c r="B13449" s="1706">
        <v>0.25</v>
      </c>
      <c r="C13449" s="100" t="s">
        <v>13689</v>
      </c>
      <c r="E13449" s="1705" t="s">
        <v>13580</v>
      </c>
      <c r="F13449" s="100"/>
      <c r="I13449" s="100"/>
    </row>
    <row r="13450" spans="1:9" x14ac:dyDescent="0.35">
      <c r="A13450" s="1705">
        <v>77074</v>
      </c>
      <c r="B13450" s="1706">
        <v>0.43</v>
      </c>
      <c r="C13450" s="100" t="s">
        <v>8560</v>
      </c>
      <c r="E13450" s="1705" t="s">
        <v>875</v>
      </c>
      <c r="F13450" s="100"/>
      <c r="I13450" s="100"/>
    </row>
    <row r="13451" spans="1:9" x14ac:dyDescent="0.35">
      <c r="A13451" s="1705">
        <v>77074</v>
      </c>
      <c r="B13451" s="1706">
        <v>0.43</v>
      </c>
      <c r="C13451" s="100" t="s">
        <v>1685</v>
      </c>
      <c r="E13451" s="1705" t="s">
        <v>875</v>
      </c>
      <c r="F13451" s="100"/>
      <c r="I13451" s="100"/>
    </row>
    <row r="13452" spans="1:9" ht="14.5" customHeight="1" x14ac:dyDescent="0.35">
      <c r="A13452" s="1705">
        <v>77074</v>
      </c>
      <c r="B13452" s="1706">
        <v>0.43</v>
      </c>
      <c r="C13452" s="100" t="s">
        <v>3187</v>
      </c>
      <c r="E13452" s="1705" t="s">
        <v>2994</v>
      </c>
      <c r="F13452" s="100"/>
      <c r="I13452" s="100"/>
    </row>
    <row r="13453" spans="1:9" x14ac:dyDescent="0.35">
      <c r="A13453" s="1705">
        <v>77074</v>
      </c>
      <c r="B13453" s="1706">
        <v>0.43</v>
      </c>
      <c r="C13453" s="100" t="s">
        <v>4767</v>
      </c>
      <c r="E13453" s="100" t="s">
        <v>4609</v>
      </c>
      <c r="F13453" s="100"/>
      <c r="I13453" s="100"/>
    </row>
    <row r="13454" spans="1:9" ht="14.5" customHeight="1" x14ac:dyDescent="0.35">
      <c r="A13454" s="1705">
        <v>77074</v>
      </c>
      <c r="B13454" s="1706">
        <v>0.43</v>
      </c>
      <c r="C13454" s="100" t="s">
        <v>6597</v>
      </c>
      <c r="E13454" s="1705" t="s">
        <v>6556</v>
      </c>
      <c r="F13454" s="100"/>
      <c r="I13454" s="100"/>
    </row>
    <row r="13455" spans="1:9" x14ac:dyDescent="0.35">
      <c r="A13455" s="1738">
        <v>77074</v>
      </c>
      <c r="B13455" s="1739">
        <v>0.43</v>
      </c>
      <c r="C13455" s="100" t="s">
        <v>7118</v>
      </c>
      <c r="E13455" s="1705" t="s">
        <v>6965</v>
      </c>
      <c r="F13455" s="100"/>
      <c r="I13455" s="100"/>
    </row>
    <row r="13456" spans="1:9" x14ac:dyDescent="0.35">
      <c r="A13456" s="1705">
        <v>77074</v>
      </c>
      <c r="B13456" s="1706">
        <v>0.43</v>
      </c>
      <c r="C13456" s="100" t="s">
        <v>7558</v>
      </c>
      <c r="E13456" s="1705" t="s">
        <v>7428</v>
      </c>
      <c r="F13456" s="100"/>
      <c r="I13456" s="100"/>
    </row>
    <row r="13457" spans="1:9" x14ac:dyDescent="0.35">
      <c r="A13457" s="1705">
        <v>77074</v>
      </c>
      <c r="B13457" s="1706">
        <v>0.43</v>
      </c>
      <c r="C13457" s="100" t="s">
        <v>8865</v>
      </c>
      <c r="E13457" s="1705" t="s">
        <v>8689</v>
      </c>
      <c r="F13457" s="100"/>
      <c r="I13457" s="100"/>
    </row>
    <row r="13458" spans="1:9" x14ac:dyDescent="0.35">
      <c r="A13458" s="1705">
        <v>77074</v>
      </c>
      <c r="B13458" s="1706">
        <v>0.43</v>
      </c>
      <c r="C13458" s="100" t="s">
        <v>8866</v>
      </c>
      <c r="E13458" s="1705" t="s">
        <v>8689</v>
      </c>
      <c r="F13458" s="100"/>
      <c r="I13458" s="100"/>
    </row>
    <row r="13459" spans="1:9" x14ac:dyDescent="0.35">
      <c r="A13459" s="1705">
        <v>77074</v>
      </c>
      <c r="B13459" s="1706">
        <v>0.43</v>
      </c>
      <c r="C13459" s="100" t="s">
        <v>9791</v>
      </c>
      <c r="E13459" s="1705" t="s">
        <v>9583</v>
      </c>
      <c r="F13459" s="100"/>
      <c r="I13459" s="100"/>
    </row>
    <row r="13460" spans="1:9" x14ac:dyDescent="0.35">
      <c r="A13460" s="1705">
        <v>77074</v>
      </c>
      <c r="B13460" s="1706">
        <v>0.43</v>
      </c>
      <c r="C13460" s="100" t="s">
        <v>3872</v>
      </c>
      <c r="E13460" s="1705" t="s">
        <v>13383</v>
      </c>
      <c r="F13460" s="100"/>
      <c r="I13460" s="100"/>
    </row>
    <row r="13461" spans="1:9" x14ac:dyDescent="0.35">
      <c r="A13461" s="1705">
        <v>77074</v>
      </c>
      <c r="B13461" s="1706">
        <v>0.43</v>
      </c>
      <c r="C13461" s="100" t="s">
        <v>13714</v>
      </c>
      <c r="E13461" s="1705" t="s">
        <v>13580</v>
      </c>
      <c r="F13461" s="100"/>
      <c r="I13461" s="100"/>
    </row>
    <row r="13462" spans="1:9" x14ac:dyDescent="0.35">
      <c r="A13462" s="1705">
        <v>77075</v>
      </c>
      <c r="B13462" s="1706">
        <v>0.54</v>
      </c>
      <c r="C13462" s="100" t="s">
        <v>2808</v>
      </c>
      <c r="E13462" s="1705" t="s">
        <v>19</v>
      </c>
      <c r="F13462" s="100"/>
      <c r="I13462" s="100"/>
    </row>
    <row r="13463" spans="1:9" x14ac:dyDescent="0.35">
      <c r="A13463" s="1705">
        <v>77075</v>
      </c>
      <c r="B13463" s="1706">
        <v>0.54</v>
      </c>
      <c r="C13463" s="100" t="s">
        <v>362</v>
      </c>
      <c r="E13463" s="1705" t="s">
        <v>182</v>
      </c>
    </row>
    <row r="13464" spans="1:9" x14ac:dyDescent="0.35">
      <c r="A13464" s="1705">
        <v>77075</v>
      </c>
      <c r="B13464" s="1706">
        <v>0.54</v>
      </c>
      <c r="C13464" s="100" t="s">
        <v>14002</v>
      </c>
      <c r="E13464" s="100" t="s">
        <v>875</v>
      </c>
      <c r="F13464" s="100"/>
      <c r="I13464" s="100"/>
    </row>
    <row r="13465" spans="1:9" x14ac:dyDescent="0.35">
      <c r="A13465" s="1705">
        <v>77075</v>
      </c>
      <c r="B13465" s="1706">
        <v>0.54</v>
      </c>
      <c r="C13465" s="100" t="s">
        <v>8571</v>
      </c>
      <c r="E13465" s="1705" t="s">
        <v>875</v>
      </c>
    </row>
    <row r="13466" spans="1:9" x14ac:dyDescent="0.35">
      <c r="A13466" s="1705">
        <v>77075</v>
      </c>
      <c r="B13466" s="1706">
        <v>0.54</v>
      </c>
      <c r="C13466" s="89" t="s">
        <v>14003</v>
      </c>
      <c r="E13466" s="100" t="s">
        <v>875</v>
      </c>
    </row>
    <row r="13467" spans="1:9" x14ac:dyDescent="0.35">
      <c r="A13467" s="1735">
        <v>77075</v>
      </c>
      <c r="B13467" s="1736">
        <v>0.54</v>
      </c>
      <c r="C13467" s="100" t="s">
        <v>1035</v>
      </c>
      <c r="E13467" s="1705" t="s">
        <v>879</v>
      </c>
    </row>
    <row r="13468" spans="1:9" x14ac:dyDescent="0.35">
      <c r="A13468" s="1705">
        <v>77075</v>
      </c>
      <c r="B13468" s="1706">
        <v>0.54</v>
      </c>
      <c r="C13468" s="100" t="s">
        <v>1367</v>
      </c>
      <c r="E13468" s="1705" t="s">
        <v>1280</v>
      </c>
    </row>
    <row r="13469" spans="1:9" x14ac:dyDescent="0.35">
      <c r="A13469" s="1705">
        <v>77075</v>
      </c>
      <c r="B13469" s="1706">
        <v>0.54</v>
      </c>
      <c r="C13469" s="100" t="s">
        <v>1919</v>
      </c>
      <c r="E13469" s="1705" t="s">
        <v>1755</v>
      </c>
      <c r="F13469" s="100"/>
      <c r="I13469" s="100"/>
    </row>
    <row r="13470" spans="1:9" x14ac:dyDescent="0.35">
      <c r="A13470" s="1705">
        <v>77075</v>
      </c>
      <c r="B13470" s="1706">
        <v>0.54</v>
      </c>
      <c r="C13470" s="100" t="s">
        <v>3238</v>
      </c>
      <c r="E13470" s="1705" t="s">
        <v>2994</v>
      </c>
      <c r="F13470" s="100"/>
      <c r="I13470" s="100"/>
    </row>
    <row r="13471" spans="1:9" x14ac:dyDescent="0.35">
      <c r="A13471" s="1705">
        <v>77075</v>
      </c>
      <c r="B13471" s="1706">
        <v>0.54</v>
      </c>
      <c r="C13471" s="100" t="s">
        <v>4390</v>
      </c>
      <c r="E13471" s="1705" t="s">
        <v>4266</v>
      </c>
      <c r="F13471" s="100"/>
      <c r="I13471" s="100"/>
    </row>
    <row r="13472" spans="1:9" x14ac:dyDescent="0.35">
      <c r="A13472" s="1705">
        <v>77075</v>
      </c>
      <c r="B13472" s="1706">
        <v>0.54</v>
      </c>
      <c r="C13472" s="100" t="s">
        <v>4785</v>
      </c>
      <c r="E13472" s="100" t="s">
        <v>4609</v>
      </c>
    </row>
    <row r="13473" spans="1:9" x14ac:dyDescent="0.35">
      <c r="A13473" s="1705">
        <v>77075</v>
      </c>
      <c r="B13473" s="1706">
        <v>0.54</v>
      </c>
      <c r="C13473" s="100" t="s">
        <v>4786</v>
      </c>
      <c r="E13473" s="100" t="s">
        <v>4609</v>
      </c>
    </row>
    <row r="13474" spans="1:9" x14ac:dyDescent="0.35">
      <c r="A13474" s="1705">
        <v>77075</v>
      </c>
      <c r="B13474" s="1706">
        <v>0.54</v>
      </c>
      <c r="C13474" s="89" t="s">
        <v>4787</v>
      </c>
      <c r="E13474" s="100" t="s">
        <v>4609</v>
      </c>
    </row>
    <row r="13475" spans="1:9" x14ac:dyDescent="0.35">
      <c r="A13475" s="1705">
        <v>77075</v>
      </c>
      <c r="B13475" s="1706">
        <v>0.54</v>
      </c>
      <c r="C13475" s="100" t="s">
        <v>5291</v>
      </c>
      <c r="E13475" s="100" t="s">
        <v>5155</v>
      </c>
    </row>
    <row r="13476" spans="1:9" x14ac:dyDescent="0.35">
      <c r="A13476" s="1705">
        <v>77075</v>
      </c>
      <c r="B13476" s="1706">
        <v>0.54</v>
      </c>
      <c r="C13476" s="100" t="s">
        <v>5606</v>
      </c>
      <c r="E13476" s="100" t="s">
        <v>5452</v>
      </c>
      <c r="F13476" s="100"/>
      <c r="I13476" s="100"/>
    </row>
    <row r="13477" spans="1:9" x14ac:dyDescent="0.35">
      <c r="A13477" s="1705">
        <v>77075</v>
      </c>
      <c r="B13477" s="1706">
        <v>0.54</v>
      </c>
      <c r="C13477" s="100" t="s">
        <v>5806</v>
      </c>
      <c r="E13477" s="100" t="s">
        <v>5695</v>
      </c>
      <c r="F13477" s="100"/>
      <c r="I13477" s="100"/>
    </row>
    <row r="13478" spans="1:9" x14ac:dyDescent="0.35">
      <c r="A13478" s="1705">
        <v>77075</v>
      </c>
      <c r="B13478" s="1706">
        <v>0.54</v>
      </c>
      <c r="C13478" s="89" t="s">
        <v>8186</v>
      </c>
      <c r="E13478" s="100" t="s">
        <v>5912</v>
      </c>
      <c r="F13478" s="100"/>
      <c r="I13478" s="100"/>
    </row>
    <row r="13479" spans="1:9" x14ac:dyDescent="0.35">
      <c r="A13479" s="1705">
        <v>77075</v>
      </c>
      <c r="B13479" s="1706">
        <v>0.54</v>
      </c>
      <c r="C13479" s="100" t="s">
        <v>6014</v>
      </c>
      <c r="E13479" s="100" t="s">
        <v>5923</v>
      </c>
      <c r="F13479" s="100"/>
      <c r="I13479" s="100"/>
    </row>
    <row r="13480" spans="1:9" x14ac:dyDescent="0.35">
      <c r="A13480" s="1705">
        <v>77075</v>
      </c>
      <c r="B13480" s="1706">
        <v>0.54</v>
      </c>
      <c r="C13480" s="100" t="s">
        <v>6280</v>
      </c>
      <c r="E13480" s="100" t="s">
        <v>6110</v>
      </c>
    </row>
    <row r="13481" spans="1:9" x14ac:dyDescent="0.35">
      <c r="A13481" s="1738">
        <v>77075</v>
      </c>
      <c r="B13481" s="1739">
        <v>0.54</v>
      </c>
      <c r="C13481" s="100" t="s">
        <v>7129</v>
      </c>
      <c r="E13481" s="1705" t="s">
        <v>6965</v>
      </c>
    </row>
    <row r="13482" spans="1:9" x14ac:dyDescent="0.35">
      <c r="A13482" s="1705">
        <v>77075</v>
      </c>
      <c r="B13482" s="1706">
        <v>0.54</v>
      </c>
      <c r="C13482" s="100" t="s">
        <v>7585</v>
      </c>
      <c r="E13482" s="1705" t="s">
        <v>7428</v>
      </c>
    </row>
    <row r="13483" spans="1:9" x14ac:dyDescent="0.35">
      <c r="A13483" s="1705">
        <v>77075</v>
      </c>
      <c r="B13483" s="1706">
        <v>0.54</v>
      </c>
      <c r="C13483" s="89" t="s">
        <v>8884</v>
      </c>
      <c r="E13483" s="1705" t="s">
        <v>8689</v>
      </c>
      <c r="F13483" s="100"/>
      <c r="I13483" s="100"/>
    </row>
    <row r="13484" spans="1:9" x14ac:dyDescent="0.35">
      <c r="A13484" s="1705">
        <v>77075</v>
      </c>
      <c r="B13484" s="1706">
        <v>0.54</v>
      </c>
      <c r="C13484" s="100" t="s">
        <v>8186</v>
      </c>
      <c r="E13484" s="1738" t="s">
        <v>9126</v>
      </c>
    </row>
    <row r="13485" spans="1:9" x14ac:dyDescent="0.35">
      <c r="A13485" s="1705">
        <v>77075</v>
      </c>
      <c r="B13485" s="1706">
        <v>0.54</v>
      </c>
      <c r="C13485" s="100" t="s">
        <v>362</v>
      </c>
      <c r="E13485" s="1705" t="s">
        <v>9583</v>
      </c>
    </row>
    <row r="13486" spans="1:9" x14ac:dyDescent="0.35">
      <c r="A13486" s="1735">
        <v>77075</v>
      </c>
      <c r="B13486" s="1736">
        <v>0.54</v>
      </c>
      <c r="C13486" s="100" t="s">
        <v>9816</v>
      </c>
      <c r="E13486" s="1705" t="s">
        <v>9583</v>
      </c>
      <c r="F13486" s="100"/>
      <c r="I13486" s="100"/>
    </row>
    <row r="13487" spans="1:9" x14ac:dyDescent="0.35">
      <c r="A13487" s="1705">
        <v>77075</v>
      </c>
      <c r="B13487" s="1706">
        <v>0.54</v>
      </c>
      <c r="C13487" s="100" t="s">
        <v>3913</v>
      </c>
      <c r="E13487" s="1705" t="s">
        <v>13383</v>
      </c>
      <c r="F13487" s="100"/>
      <c r="I13487" s="100"/>
    </row>
    <row r="13488" spans="1:9" ht="14.5" customHeight="1" x14ac:dyDescent="0.35">
      <c r="A13488" s="1705">
        <v>77075</v>
      </c>
      <c r="B13488" s="1706">
        <v>0.54</v>
      </c>
      <c r="C13488" s="100" t="s">
        <v>13722</v>
      </c>
      <c r="E13488" s="1705" t="s">
        <v>13580</v>
      </c>
    </row>
    <row r="13489" spans="1:9" x14ac:dyDescent="0.35">
      <c r="A13489" s="1705">
        <v>77076</v>
      </c>
      <c r="B13489" s="1706">
        <v>0.68</v>
      </c>
      <c r="C13489" s="100" t="s">
        <v>129</v>
      </c>
      <c r="E13489" s="1705" t="s">
        <v>39</v>
      </c>
      <c r="F13489" s="100"/>
      <c r="I13489" s="100"/>
    </row>
    <row r="13490" spans="1:9" ht="14.5" customHeight="1" x14ac:dyDescent="0.35">
      <c r="A13490" s="1705">
        <v>77076</v>
      </c>
      <c r="B13490" s="1706">
        <v>0.68</v>
      </c>
      <c r="C13490" s="100" t="s">
        <v>384</v>
      </c>
      <c r="E13490" s="1705" t="s">
        <v>182</v>
      </c>
      <c r="F13490" s="100"/>
      <c r="I13490" s="100"/>
    </row>
    <row r="13491" spans="1:9" x14ac:dyDescent="0.35">
      <c r="A13491" s="1705">
        <v>77076</v>
      </c>
      <c r="B13491" s="1706">
        <v>0.68</v>
      </c>
      <c r="C13491" s="100" t="s">
        <v>384</v>
      </c>
      <c r="E13491" s="1705" t="s">
        <v>182</v>
      </c>
      <c r="F13491" s="100"/>
      <c r="I13491" s="100"/>
    </row>
    <row r="13492" spans="1:9" ht="14.5" customHeight="1" x14ac:dyDescent="0.35">
      <c r="A13492" s="1705">
        <v>77076</v>
      </c>
      <c r="B13492" s="1706">
        <v>0.68</v>
      </c>
      <c r="C13492" s="100" t="s">
        <v>1700</v>
      </c>
      <c r="E13492" s="1705" t="s">
        <v>875</v>
      </c>
      <c r="F13492" s="100"/>
      <c r="I13492" s="100"/>
    </row>
    <row r="13493" spans="1:9" x14ac:dyDescent="0.35">
      <c r="A13493" s="1705">
        <v>77076</v>
      </c>
      <c r="B13493" s="1706">
        <v>0.68</v>
      </c>
      <c r="C13493" s="100" t="s">
        <v>3279</v>
      </c>
      <c r="E13493" s="1705" t="s">
        <v>2994</v>
      </c>
      <c r="F13493" s="100"/>
      <c r="I13493" s="100"/>
    </row>
    <row r="13494" spans="1:9" x14ac:dyDescent="0.35">
      <c r="A13494" s="1705">
        <v>77076</v>
      </c>
      <c r="B13494" s="1706">
        <v>0.68</v>
      </c>
      <c r="C13494" s="89" t="s">
        <v>4404</v>
      </c>
      <c r="E13494" s="1705" t="s">
        <v>4266</v>
      </c>
      <c r="F13494" s="100"/>
      <c r="I13494" s="100"/>
    </row>
    <row r="13495" spans="1:9" x14ac:dyDescent="0.35">
      <c r="A13495" s="1705">
        <v>77076</v>
      </c>
      <c r="B13495" s="1706">
        <v>0.68</v>
      </c>
      <c r="C13495" s="100" t="s">
        <v>4814</v>
      </c>
      <c r="E13495" s="100" t="s">
        <v>4609</v>
      </c>
      <c r="F13495" s="100"/>
      <c r="I13495" s="100"/>
    </row>
    <row r="13496" spans="1:9" x14ac:dyDescent="0.35">
      <c r="A13496" s="1705">
        <v>77076</v>
      </c>
      <c r="B13496" s="1706">
        <v>0.68</v>
      </c>
      <c r="C13496" s="100" t="s">
        <v>5820</v>
      </c>
      <c r="E13496" s="100" t="s">
        <v>5695</v>
      </c>
      <c r="F13496" s="100"/>
      <c r="I13496" s="100"/>
    </row>
    <row r="13497" spans="1:9" x14ac:dyDescent="0.35">
      <c r="A13497" s="1738">
        <v>77076</v>
      </c>
      <c r="B13497" s="1739">
        <v>0.68</v>
      </c>
      <c r="C13497" s="100" t="s">
        <v>7151</v>
      </c>
      <c r="E13497" s="1705" t="s">
        <v>6965</v>
      </c>
      <c r="F13497" s="100"/>
      <c r="I13497" s="100"/>
    </row>
    <row r="13498" spans="1:9" x14ac:dyDescent="0.35">
      <c r="A13498" s="1738">
        <v>77076</v>
      </c>
      <c r="B13498" s="1739">
        <v>0.68</v>
      </c>
      <c r="C13498" s="100" t="s">
        <v>7152</v>
      </c>
      <c r="E13498" s="1705" t="s">
        <v>6965</v>
      </c>
      <c r="F13498" s="100"/>
      <c r="I13498" s="100"/>
    </row>
    <row r="13499" spans="1:9" x14ac:dyDescent="0.35">
      <c r="A13499" s="1705">
        <v>77076</v>
      </c>
      <c r="B13499" s="1706">
        <v>0.68</v>
      </c>
      <c r="C13499" s="100" t="s">
        <v>4404</v>
      </c>
      <c r="E13499" s="1738" t="s">
        <v>9126</v>
      </c>
      <c r="F13499" s="100"/>
      <c r="I13499" s="100"/>
    </row>
    <row r="13500" spans="1:9" x14ac:dyDescent="0.35">
      <c r="A13500" s="1705">
        <v>77076</v>
      </c>
      <c r="B13500" s="1706">
        <v>0.68</v>
      </c>
      <c r="C13500" s="100" t="s">
        <v>4404</v>
      </c>
      <c r="E13500" s="1705" t="s">
        <v>9583</v>
      </c>
      <c r="F13500" s="100"/>
      <c r="I13500" s="100"/>
    </row>
    <row r="13501" spans="1:9" x14ac:dyDescent="0.35">
      <c r="A13501" s="1705">
        <v>77076</v>
      </c>
      <c r="B13501" s="1706">
        <v>0.68</v>
      </c>
      <c r="C13501" s="100" t="s">
        <v>384</v>
      </c>
      <c r="E13501" s="1705" t="s">
        <v>9583</v>
      </c>
      <c r="F13501" s="100"/>
      <c r="I13501" s="100"/>
    </row>
    <row r="13502" spans="1:9" x14ac:dyDescent="0.35">
      <c r="A13502" s="1705">
        <v>77076</v>
      </c>
      <c r="B13502" s="1706">
        <v>0.68</v>
      </c>
      <c r="C13502" s="100" t="s">
        <v>3949</v>
      </c>
      <c r="E13502" s="1705" t="s">
        <v>13383</v>
      </c>
      <c r="F13502" s="100"/>
      <c r="I13502" s="100"/>
    </row>
    <row r="13503" spans="1:9" x14ac:dyDescent="0.35">
      <c r="A13503" s="1705">
        <v>77077</v>
      </c>
      <c r="B13503" s="1706">
        <v>0.32</v>
      </c>
      <c r="C13503" s="100" t="s">
        <v>1682</v>
      </c>
      <c r="E13503" s="1705" t="s">
        <v>875</v>
      </c>
      <c r="F13503" s="100"/>
      <c r="I13503" s="100"/>
    </row>
    <row r="13504" spans="1:9" x14ac:dyDescent="0.35">
      <c r="A13504" s="1705">
        <v>77077</v>
      </c>
      <c r="B13504" s="1706">
        <v>0.32</v>
      </c>
      <c r="C13504" s="100" t="s">
        <v>3174</v>
      </c>
      <c r="E13504" s="1705" t="s">
        <v>2994</v>
      </c>
      <c r="F13504" s="100"/>
      <c r="I13504" s="100"/>
    </row>
    <row r="13505" spans="1:9" x14ac:dyDescent="0.35">
      <c r="A13505" s="1705">
        <v>77077</v>
      </c>
      <c r="B13505" s="1706">
        <v>0.32</v>
      </c>
      <c r="C13505" s="100" t="s">
        <v>3175</v>
      </c>
      <c r="E13505" s="1705" t="s">
        <v>2994</v>
      </c>
      <c r="F13505" s="100"/>
      <c r="I13505" s="100"/>
    </row>
    <row r="13506" spans="1:9" x14ac:dyDescent="0.35">
      <c r="A13506" s="1705">
        <v>77077</v>
      </c>
      <c r="B13506" s="1706">
        <v>0.32</v>
      </c>
      <c r="C13506" s="100" t="s">
        <v>4743</v>
      </c>
      <c r="E13506" s="100" t="s">
        <v>4609</v>
      </c>
      <c r="F13506" s="100"/>
      <c r="I13506" s="100"/>
    </row>
    <row r="13507" spans="1:9" x14ac:dyDescent="0.35">
      <c r="A13507" s="1705">
        <v>77077</v>
      </c>
      <c r="B13507" s="1706">
        <v>0.32</v>
      </c>
      <c r="C13507" s="100" t="s">
        <v>6596</v>
      </c>
      <c r="E13507" s="1705" t="s">
        <v>6556</v>
      </c>
      <c r="F13507" s="100"/>
      <c r="I13507" s="100"/>
    </row>
    <row r="13508" spans="1:9" x14ac:dyDescent="0.35">
      <c r="A13508" s="1705">
        <v>77077</v>
      </c>
      <c r="B13508" s="1706">
        <v>0.32</v>
      </c>
      <c r="C13508" s="100" t="s">
        <v>7552</v>
      </c>
      <c r="E13508" s="1705" t="s">
        <v>7428</v>
      </c>
      <c r="F13508" s="100"/>
      <c r="I13508" s="100"/>
    </row>
    <row r="13509" spans="1:9" x14ac:dyDescent="0.35">
      <c r="A13509" s="1705">
        <v>77077</v>
      </c>
      <c r="B13509" s="1706">
        <v>0.32</v>
      </c>
      <c r="C13509" s="100" t="s">
        <v>9762</v>
      </c>
      <c r="E13509" s="1705" t="s">
        <v>9583</v>
      </c>
      <c r="F13509" s="100"/>
      <c r="I13509" s="100"/>
    </row>
    <row r="13510" spans="1:9" x14ac:dyDescent="0.35">
      <c r="A13510" s="1705">
        <v>77077</v>
      </c>
      <c r="B13510" s="1706">
        <v>0.32</v>
      </c>
      <c r="C13510" s="100" t="s">
        <v>9763</v>
      </c>
      <c r="E13510" s="1705" t="s">
        <v>9583</v>
      </c>
      <c r="F13510" s="100"/>
      <c r="I13510" s="100"/>
    </row>
    <row r="13511" spans="1:9" x14ac:dyDescent="0.35">
      <c r="A13511" s="1705">
        <v>77077</v>
      </c>
      <c r="B13511" s="1706">
        <v>0.32</v>
      </c>
      <c r="C13511" s="100" t="s">
        <v>3862</v>
      </c>
      <c r="E13511" s="1705" t="s">
        <v>13383</v>
      </c>
      <c r="F13511" s="100"/>
      <c r="I13511" s="100"/>
    </row>
    <row r="13512" spans="1:9" x14ac:dyDescent="0.35">
      <c r="A13512" s="1705">
        <v>77078</v>
      </c>
      <c r="B13512" s="1706">
        <v>0.24</v>
      </c>
      <c r="C13512" s="100" t="s">
        <v>1673</v>
      </c>
      <c r="E13512" s="1705" t="s">
        <v>875</v>
      </c>
      <c r="F13512" s="100"/>
      <c r="I13512" s="100"/>
    </row>
    <row r="13513" spans="1:9" ht="15" customHeight="1" x14ac:dyDescent="0.35">
      <c r="A13513" s="1705">
        <v>77078</v>
      </c>
      <c r="B13513" s="1706">
        <v>0.24</v>
      </c>
      <c r="C13513" s="100" t="s">
        <v>1351</v>
      </c>
      <c r="E13513" s="1705" t="s">
        <v>1280</v>
      </c>
    </row>
    <row r="13514" spans="1:9" ht="15" customHeight="1" x14ac:dyDescent="0.35">
      <c r="A13514" s="1705">
        <v>77078</v>
      </c>
      <c r="B13514" s="1706">
        <v>0.24</v>
      </c>
      <c r="C13514" s="89" t="s">
        <v>1840</v>
      </c>
      <c r="E13514" s="1705" t="s">
        <v>1755</v>
      </c>
    </row>
    <row r="13515" spans="1:9" x14ac:dyDescent="0.35">
      <c r="A13515" s="1705">
        <v>77078</v>
      </c>
      <c r="B13515" s="1706">
        <v>0.24</v>
      </c>
      <c r="C13515" s="100" t="s">
        <v>1351</v>
      </c>
      <c r="E13515" s="1705" t="s">
        <v>4266</v>
      </c>
    </row>
    <row r="13516" spans="1:9" x14ac:dyDescent="0.35">
      <c r="A13516" s="1705">
        <v>77078</v>
      </c>
      <c r="B13516" s="1706">
        <v>0.24</v>
      </c>
      <c r="C13516" s="100" t="s">
        <v>4709</v>
      </c>
      <c r="E13516" s="100" t="s">
        <v>4609</v>
      </c>
    </row>
    <row r="13517" spans="1:9" x14ac:dyDescent="0.35">
      <c r="A13517" s="1705">
        <v>77078</v>
      </c>
      <c r="B13517" s="1706">
        <v>0.24</v>
      </c>
      <c r="C13517" s="100" t="s">
        <v>5257</v>
      </c>
      <c r="E13517" s="100" t="s">
        <v>5155</v>
      </c>
    </row>
    <row r="13518" spans="1:9" x14ac:dyDescent="0.35">
      <c r="A13518" s="1705">
        <v>77078</v>
      </c>
      <c r="B13518" s="1706">
        <v>0.24</v>
      </c>
      <c r="C13518" s="100" t="s">
        <v>5557</v>
      </c>
      <c r="E13518" s="100" t="s">
        <v>5452</v>
      </c>
    </row>
    <row r="13519" spans="1:9" x14ac:dyDescent="0.35">
      <c r="A13519" s="1705">
        <v>77078</v>
      </c>
      <c r="B13519" s="1706">
        <v>0.24</v>
      </c>
      <c r="C13519" s="100" t="s">
        <v>5558</v>
      </c>
      <c r="E13519" s="100" t="s">
        <v>5452</v>
      </c>
    </row>
    <row r="13520" spans="1:9" x14ac:dyDescent="0.35">
      <c r="A13520" s="1705">
        <v>77078</v>
      </c>
      <c r="B13520" s="1706">
        <v>0.24</v>
      </c>
      <c r="C13520" s="89" t="s">
        <v>8149</v>
      </c>
      <c r="E13520" s="100" t="s">
        <v>5912</v>
      </c>
    </row>
    <row r="13521" spans="1:9" x14ac:dyDescent="0.35">
      <c r="A13521" s="1705">
        <v>77078</v>
      </c>
      <c r="B13521" s="1706">
        <v>0.24</v>
      </c>
      <c r="C13521" s="89" t="s">
        <v>8150</v>
      </c>
      <c r="E13521" s="100" t="s">
        <v>5912</v>
      </c>
    </row>
    <row r="13522" spans="1:9" x14ac:dyDescent="0.35">
      <c r="A13522" s="1705">
        <v>77078</v>
      </c>
      <c r="B13522" s="1706">
        <v>0.24</v>
      </c>
      <c r="C13522" s="100" t="s">
        <v>5994</v>
      </c>
      <c r="E13522" s="100" t="s">
        <v>5923</v>
      </c>
    </row>
    <row r="13523" spans="1:9" x14ac:dyDescent="0.35">
      <c r="A13523" s="1705">
        <v>77078</v>
      </c>
      <c r="B13523" s="1706">
        <v>0.24</v>
      </c>
      <c r="C13523" s="100" t="s">
        <v>1351</v>
      </c>
      <c r="E13523" s="100" t="s">
        <v>5923</v>
      </c>
    </row>
    <row r="13524" spans="1:9" x14ac:dyDescent="0.35">
      <c r="A13524" s="1705">
        <v>77078</v>
      </c>
      <c r="B13524" s="1706">
        <v>0.24</v>
      </c>
      <c r="C13524" s="100" t="s">
        <v>14903</v>
      </c>
      <c r="E13524" s="100" t="s">
        <v>5923</v>
      </c>
    </row>
    <row r="13525" spans="1:9" x14ac:dyDescent="0.35">
      <c r="A13525" s="1705">
        <v>77078</v>
      </c>
      <c r="B13525" s="1706">
        <v>0.24</v>
      </c>
      <c r="C13525" s="89" t="s">
        <v>8820</v>
      </c>
      <c r="E13525" s="1705" t="s">
        <v>8689</v>
      </c>
      <c r="F13525" s="100"/>
      <c r="I13525" s="100"/>
    </row>
    <row r="13526" spans="1:9" x14ac:dyDescent="0.35">
      <c r="A13526" s="1705">
        <v>77078</v>
      </c>
      <c r="B13526" s="1706">
        <v>0.24</v>
      </c>
      <c r="C13526" s="100" t="s">
        <v>1351</v>
      </c>
      <c r="E13526" s="1705" t="s">
        <v>9583</v>
      </c>
    </row>
    <row r="13527" spans="1:9" ht="14.5" customHeight="1" x14ac:dyDescent="0.35">
      <c r="A13527" s="1705">
        <v>77078</v>
      </c>
      <c r="B13527" s="1706">
        <v>0.24</v>
      </c>
      <c r="C13527" s="100" t="s">
        <v>3841</v>
      </c>
      <c r="E13527" s="1705" t="s">
        <v>13383</v>
      </c>
    </row>
    <row r="13528" spans="1:9" ht="14.5" customHeight="1" x14ac:dyDescent="0.35">
      <c r="A13528" s="1705">
        <v>77080</v>
      </c>
      <c r="B13528" s="1706">
        <v>0.2</v>
      </c>
      <c r="C13528" s="89" t="s">
        <v>2740</v>
      </c>
      <c r="E13528" s="1705" t="s">
        <v>19</v>
      </c>
      <c r="F13528" s="100"/>
      <c r="I13528" s="100"/>
    </row>
    <row r="13529" spans="1:9" ht="14.5" customHeight="1" x14ac:dyDescent="0.35">
      <c r="A13529" s="1705">
        <v>77080</v>
      </c>
      <c r="B13529" s="1706">
        <v>0.2</v>
      </c>
      <c r="C13529" s="89" t="s">
        <v>2741</v>
      </c>
      <c r="E13529" s="1705" t="s">
        <v>19</v>
      </c>
      <c r="F13529" s="100"/>
      <c r="I13529" s="100"/>
    </row>
    <row r="13530" spans="1:9" ht="14.5" customHeight="1" x14ac:dyDescent="0.35">
      <c r="A13530" s="1705">
        <v>77080</v>
      </c>
      <c r="B13530" s="1706">
        <v>0.2</v>
      </c>
      <c r="C13530" s="100" t="s">
        <v>8540</v>
      </c>
      <c r="E13530" s="1705" t="s">
        <v>875</v>
      </c>
    </row>
    <row r="13531" spans="1:9" x14ac:dyDescent="0.35">
      <c r="A13531" s="1705">
        <v>77080</v>
      </c>
      <c r="B13531" s="1706">
        <v>0.2</v>
      </c>
      <c r="C13531" s="89" t="s">
        <v>13966</v>
      </c>
      <c r="E13531" s="100" t="s">
        <v>875</v>
      </c>
      <c r="F13531" s="100"/>
      <c r="I13531" s="100"/>
    </row>
    <row r="13532" spans="1:9" x14ac:dyDescent="0.35">
      <c r="A13532" s="1705">
        <v>77080</v>
      </c>
      <c r="B13532" s="1706">
        <v>0.2</v>
      </c>
      <c r="C13532" s="100" t="s">
        <v>969</v>
      </c>
      <c r="E13532" s="1705" t="s">
        <v>879</v>
      </c>
    </row>
    <row r="13533" spans="1:9" x14ac:dyDescent="0.35">
      <c r="A13533" s="1705">
        <v>77080</v>
      </c>
      <c r="B13533" s="1706">
        <v>0.2</v>
      </c>
      <c r="C13533" s="89" t="s">
        <v>1821</v>
      </c>
      <c r="E13533" s="1705" t="s">
        <v>1755</v>
      </c>
    </row>
    <row r="13534" spans="1:9" x14ac:dyDescent="0.35">
      <c r="A13534" s="1705">
        <v>77080</v>
      </c>
      <c r="B13534" s="1706">
        <v>0.2</v>
      </c>
      <c r="C13534" s="100" t="s">
        <v>3107</v>
      </c>
      <c r="E13534" s="1705" t="s">
        <v>2994</v>
      </c>
      <c r="F13534" s="100"/>
      <c r="I13534" s="100"/>
    </row>
    <row r="13535" spans="1:9" x14ac:dyDescent="0.35">
      <c r="A13535" s="1705">
        <v>77080</v>
      </c>
      <c r="B13535" s="1706">
        <v>0.2</v>
      </c>
      <c r="C13535" s="100" t="s">
        <v>4341</v>
      </c>
      <c r="E13535" s="1705" t="s">
        <v>4266</v>
      </c>
    </row>
    <row r="13536" spans="1:9" x14ac:dyDescent="0.35">
      <c r="A13536" s="1705">
        <v>77080</v>
      </c>
      <c r="B13536" s="1706">
        <v>0.2</v>
      </c>
      <c r="C13536" s="100" t="s">
        <v>4341</v>
      </c>
      <c r="E13536" s="100" t="s">
        <v>4609</v>
      </c>
    </row>
    <row r="13537" spans="1:9" x14ac:dyDescent="0.35">
      <c r="A13537" s="1705">
        <v>77080</v>
      </c>
      <c r="B13537" s="1706">
        <v>0.2</v>
      </c>
      <c r="C13537" s="1705" t="s">
        <v>5008</v>
      </c>
      <c r="E13537" s="100" t="s">
        <v>4946</v>
      </c>
    </row>
    <row r="13538" spans="1:9" x14ac:dyDescent="0.35">
      <c r="A13538" s="1705">
        <v>77080</v>
      </c>
      <c r="B13538" s="1706">
        <v>0.2</v>
      </c>
      <c r="C13538" s="100" t="s">
        <v>5009</v>
      </c>
      <c r="E13538" s="100" t="s">
        <v>4946</v>
      </c>
    </row>
    <row r="13539" spans="1:9" x14ac:dyDescent="0.35">
      <c r="A13539" s="1705">
        <v>77080</v>
      </c>
      <c r="B13539" s="1706">
        <v>0.2</v>
      </c>
      <c r="C13539" s="100" t="s">
        <v>5010</v>
      </c>
      <c r="E13539" s="100" t="s">
        <v>4946</v>
      </c>
    </row>
    <row r="13540" spans="1:9" x14ac:dyDescent="0.35">
      <c r="A13540" s="1705">
        <v>77080</v>
      </c>
      <c r="B13540" s="1706">
        <v>0.2</v>
      </c>
      <c r="C13540" s="100" t="s">
        <v>5750</v>
      </c>
      <c r="E13540" s="100" t="s">
        <v>5695</v>
      </c>
      <c r="F13540" s="100"/>
      <c r="I13540" s="100"/>
    </row>
    <row r="13541" spans="1:9" x14ac:dyDescent="0.35">
      <c r="A13541" s="1705">
        <v>77080</v>
      </c>
      <c r="B13541" s="1706">
        <v>0.2</v>
      </c>
      <c r="C13541" s="100" t="s">
        <v>8129</v>
      </c>
      <c r="E13541" s="100" t="s">
        <v>5912</v>
      </c>
      <c r="F13541" s="100"/>
      <c r="I13541" s="100"/>
    </row>
    <row r="13542" spans="1:9" x14ac:dyDescent="0.35">
      <c r="A13542" s="1705">
        <v>77080</v>
      </c>
      <c r="B13542" s="1706">
        <v>0.2</v>
      </c>
      <c r="C13542" s="100" t="s">
        <v>6221</v>
      </c>
      <c r="E13542" s="100" t="s">
        <v>6110</v>
      </c>
      <c r="F13542" s="100"/>
      <c r="I13542" s="100"/>
    </row>
    <row r="13543" spans="1:9" x14ac:dyDescent="0.35">
      <c r="A13543" s="1705">
        <v>77080</v>
      </c>
      <c r="B13543" s="1706">
        <v>0.2</v>
      </c>
      <c r="C13543" s="89" t="s">
        <v>6573</v>
      </c>
      <c r="E13543" s="1705" t="s">
        <v>6556</v>
      </c>
    </row>
    <row r="13544" spans="1:9" x14ac:dyDescent="0.35">
      <c r="A13544" s="1705">
        <v>77080</v>
      </c>
      <c r="B13544" s="1706">
        <v>0.2</v>
      </c>
      <c r="C13544" s="100" t="s">
        <v>7506</v>
      </c>
      <c r="E13544" s="1705" t="s">
        <v>7428</v>
      </c>
      <c r="F13544" s="100"/>
      <c r="I13544" s="100"/>
    </row>
    <row r="13545" spans="1:9" x14ac:dyDescent="0.35">
      <c r="A13545" s="1705">
        <v>77080</v>
      </c>
      <c r="B13545" s="1706">
        <v>0.2</v>
      </c>
      <c r="C13545" s="89" t="s">
        <v>2741</v>
      </c>
      <c r="E13545" s="1705" t="s">
        <v>9583</v>
      </c>
      <c r="F13545" s="100"/>
      <c r="I13545" s="100"/>
    </row>
    <row r="13546" spans="1:9" x14ac:dyDescent="0.35">
      <c r="A13546" s="1705">
        <v>77080</v>
      </c>
      <c r="B13546" s="1706">
        <v>0.2</v>
      </c>
      <c r="C13546" s="100" t="s">
        <v>12134</v>
      </c>
      <c r="E13546" s="100" t="s">
        <v>12088</v>
      </c>
      <c r="F13546" s="100"/>
      <c r="I13546" s="100"/>
    </row>
    <row r="13547" spans="1:9" x14ac:dyDescent="0.35">
      <c r="A13547" s="1705">
        <v>77080</v>
      </c>
      <c r="B13547" s="1706">
        <v>0.2</v>
      </c>
      <c r="C13547" s="100" t="s">
        <v>12725</v>
      </c>
      <c r="E13547" s="1705" t="s">
        <v>12542</v>
      </c>
    </row>
    <row r="13548" spans="1:9" x14ac:dyDescent="0.35">
      <c r="A13548" s="1705">
        <v>77080</v>
      </c>
      <c r="B13548" s="1706">
        <v>0.2</v>
      </c>
      <c r="C13548" s="100" t="s">
        <v>12726</v>
      </c>
      <c r="E13548" s="1705" t="s">
        <v>12542</v>
      </c>
      <c r="F13548" s="100"/>
      <c r="I13548" s="100"/>
    </row>
    <row r="13549" spans="1:9" x14ac:dyDescent="0.35">
      <c r="A13549" s="1705">
        <v>77080</v>
      </c>
      <c r="B13549" s="1706">
        <v>0.2</v>
      </c>
      <c r="C13549" s="100" t="s">
        <v>12727</v>
      </c>
      <c r="E13549" s="1705" t="s">
        <v>12542</v>
      </c>
      <c r="F13549" s="100"/>
      <c r="I13549" s="100"/>
    </row>
    <row r="13550" spans="1:9" x14ac:dyDescent="0.35">
      <c r="A13550" s="1705">
        <v>77080</v>
      </c>
      <c r="B13550" s="1706">
        <v>0.2</v>
      </c>
      <c r="C13550" s="100" t="s">
        <v>3816</v>
      </c>
      <c r="E13550" s="1705" t="s">
        <v>13383</v>
      </c>
    </row>
    <row r="13551" spans="1:9" x14ac:dyDescent="0.35">
      <c r="A13551" s="1705">
        <v>77080</v>
      </c>
      <c r="B13551" s="1706">
        <v>0.2</v>
      </c>
      <c r="C13551" s="100" t="s">
        <v>5010</v>
      </c>
      <c r="E13551" s="1705" t="s">
        <v>13580</v>
      </c>
    </row>
    <row r="13552" spans="1:9" x14ac:dyDescent="0.35">
      <c r="A13552" s="1705">
        <v>77080</v>
      </c>
      <c r="B13552" s="1706">
        <v>0.2</v>
      </c>
      <c r="C13552" s="100" t="s">
        <v>13660</v>
      </c>
      <c r="E13552" s="1705" t="s">
        <v>13580</v>
      </c>
    </row>
    <row r="13553" spans="1:9" x14ac:dyDescent="0.35">
      <c r="A13553" s="1705">
        <v>77080</v>
      </c>
      <c r="B13553" s="1706">
        <v>0.2</v>
      </c>
      <c r="C13553" s="100" t="s">
        <v>13661</v>
      </c>
      <c r="E13553" s="1705" t="s">
        <v>13580</v>
      </c>
    </row>
    <row r="13554" spans="1:9" x14ac:dyDescent="0.35">
      <c r="A13554" s="1705">
        <v>77080</v>
      </c>
      <c r="B13554" s="1706">
        <v>0.2</v>
      </c>
      <c r="C13554" s="100" t="s">
        <v>13662</v>
      </c>
      <c r="E13554" s="1705" t="s">
        <v>13580</v>
      </c>
    </row>
    <row r="13555" spans="1:9" x14ac:dyDescent="0.35">
      <c r="A13555" s="1705">
        <v>77081</v>
      </c>
      <c r="B13555" s="1706">
        <v>0.2</v>
      </c>
      <c r="C13555" s="100" t="s">
        <v>2742</v>
      </c>
      <c r="E13555" s="1705" t="s">
        <v>19</v>
      </c>
      <c r="F13555" s="100"/>
      <c r="I13555" s="100"/>
    </row>
    <row r="13556" spans="1:9" x14ac:dyDescent="0.35">
      <c r="A13556" s="1705">
        <v>77081</v>
      </c>
      <c r="B13556" s="1706">
        <v>0.2</v>
      </c>
      <c r="C13556" s="100" t="s">
        <v>8541</v>
      </c>
      <c r="E13556" s="1705" t="s">
        <v>875</v>
      </c>
      <c r="F13556" s="100"/>
      <c r="I13556" s="100"/>
    </row>
    <row r="13557" spans="1:9" x14ac:dyDescent="0.35">
      <c r="A13557" s="1705">
        <v>77081</v>
      </c>
      <c r="B13557" s="1706">
        <v>0.2</v>
      </c>
      <c r="C13557" s="100" t="s">
        <v>1663</v>
      </c>
      <c r="E13557" s="1705" t="s">
        <v>875</v>
      </c>
      <c r="F13557" s="100"/>
      <c r="I13557" s="100"/>
    </row>
    <row r="13558" spans="1:9" x14ac:dyDescent="0.35">
      <c r="A13558" s="1705">
        <v>77081</v>
      </c>
      <c r="B13558" s="1706">
        <v>0.2</v>
      </c>
      <c r="C13558" s="100" t="s">
        <v>3108</v>
      </c>
      <c r="E13558" s="1705" t="s">
        <v>2994</v>
      </c>
      <c r="F13558" s="100"/>
      <c r="I13558" s="100"/>
    </row>
    <row r="13559" spans="1:9" x14ac:dyDescent="0.35">
      <c r="A13559" s="1705">
        <v>77081</v>
      </c>
      <c r="B13559" s="1706">
        <v>0.2</v>
      </c>
      <c r="C13559" s="100" t="s">
        <v>5751</v>
      </c>
      <c r="E13559" s="100" t="s">
        <v>5695</v>
      </c>
    </row>
    <row r="13560" spans="1:9" x14ac:dyDescent="0.35">
      <c r="A13560" s="1705">
        <v>77081</v>
      </c>
      <c r="B13560" s="1706">
        <v>0.2</v>
      </c>
      <c r="C13560" s="89" t="s">
        <v>5751</v>
      </c>
      <c r="E13560" s="1705" t="s">
        <v>9583</v>
      </c>
    </row>
    <row r="13561" spans="1:9" x14ac:dyDescent="0.35">
      <c r="A13561" s="1705">
        <v>77081</v>
      </c>
      <c r="B13561" s="1706">
        <v>0.2</v>
      </c>
      <c r="C13561" s="89" t="s">
        <v>12728</v>
      </c>
      <c r="E13561" s="1705" t="s">
        <v>12542</v>
      </c>
      <c r="F13561" s="100"/>
      <c r="I13561" s="100"/>
    </row>
    <row r="13562" spans="1:9" x14ac:dyDescent="0.35">
      <c r="A13562" s="1705">
        <v>77081</v>
      </c>
      <c r="B13562" s="1706">
        <v>0.2</v>
      </c>
      <c r="C13562" s="100" t="s">
        <v>3817</v>
      </c>
      <c r="E13562" s="1705" t="s">
        <v>13383</v>
      </c>
      <c r="F13562" s="100"/>
      <c r="I13562" s="100"/>
    </row>
    <row r="13563" spans="1:9" x14ac:dyDescent="0.35">
      <c r="A13563" s="1705">
        <v>77084</v>
      </c>
      <c r="B13563" s="1706">
        <v>1.56</v>
      </c>
      <c r="C13563" s="100" t="s">
        <v>3579</v>
      </c>
      <c r="E13563" s="1705" t="s">
        <v>2994</v>
      </c>
      <c r="F13563" s="100"/>
      <c r="I13563" s="100"/>
    </row>
    <row r="13564" spans="1:9" x14ac:dyDescent="0.35">
      <c r="A13564" s="1705">
        <v>77084</v>
      </c>
      <c r="B13564" s="1706">
        <v>1.56</v>
      </c>
      <c r="C13564" s="100" t="s">
        <v>6431</v>
      </c>
      <c r="E13564" s="100" t="s">
        <v>6110</v>
      </c>
    </row>
    <row r="13565" spans="1:9" x14ac:dyDescent="0.35">
      <c r="A13565" s="1705">
        <v>77084</v>
      </c>
      <c r="B13565" s="1706">
        <v>1.56</v>
      </c>
      <c r="C13565" s="100" t="s">
        <v>10104</v>
      </c>
      <c r="E13565" s="1705" t="s">
        <v>9583</v>
      </c>
    </row>
    <row r="13566" spans="1:9" x14ac:dyDescent="0.35">
      <c r="A13566" s="1705">
        <v>77085</v>
      </c>
      <c r="B13566" s="1706">
        <v>0.28999999999999998</v>
      </c>
      <c r="C13566" s="100" t="s">
        <v>1858</v>
      </c>
      <c r="E13566" s="1705" t="s">
        <v>1755</v>
      </c>
    </row>
    <row r="13567" spans="1:9" x14ac:dyDescent="0.35">
      <c r="A13567" s="1705">
        <v>77085</v>
      </c>
      <c r="B13567" s="1706">
        <v>0.28999999999999998</v>
      </c>
      <c r="C13567" s="100" t="s">
        <v>3159</v>
      </c>
      <c r="E13567" s="1705" t="s">
        <v>2994</v>
      </c>
    </row>
    <row r="13568" spans="1:9" x14ac:dyDescent="0.35">
      <c r="A13568" s="1705">
        <v>77085</v>
      </c>
      <c r="B13568" s="1706">
        <v>0.28999999999999998</v>
      </c>
      <c r="C13568" s="100" t="s">
        <v>9305</v>
      </c>
      <c r="E13568" s="1738" t="s">
        <v>9126</v>
      </c>
    </row>
    <row r="13569" spans="1:9" x14ac:dyDescent="0.35">
      <c r="A13569" s="1705">
        <v>77085</v>
      </c>
      <c r="B13569" s="1706">
        <v>0.28999999999999998</v>
      </c>
      <c r="C13569" s="100" t="s">
        <v>9753</v>
      </c>
      <c r="E13569" s="1705" t="s">
        <v>9583</v>
      </c>
    </row>
    <row r="13570" spans="1:9" x14ac:dyDescent="0.35">
      <c r="A13570" s="1705">
        <v>77085</v>
      </c>
      <c r="B13570" s="1706">
        <v>0.28999999999999998</v>
      </c>
      <c r="C13570" s="100" t="s">
        <v>13704</v>
      </c>
      <c r="E13570" s="1705" t="s">
        <v>13580</v>
      </c>
    </row>
    <row r="13571" spans="1:9" x14ac:dyDescent="0.35">
      <c r="A13571" s="1705">
        <v>77086</v>
      </c>
      <c r="B13571" s="1706">
        <v>0.17</v>
      </c>
      <c r="C13571" s="100" t="s">
        <v>3074</v>
      </c>
      <c r="E13571" s="1705" t="s">
        <v>2994</v>
      </c>
      <c r="F13571" s="100"/>
      <c r="I13571" s="100"/>
    </row>
    <row r="13572" spans="1:9" x14ac:dyDescent="0.35">
      <c r="A13572" s="1705">
        <v>78012</v>
      </c>
      <c r="B13572" s="1706">
        <v>0.19</v>
      </c>
      <c r="C13572" s="100" t="s">
        <v>3101</v>
      </c>
      <c r="E13572" s="1705" t="s">
        <v>2994</v>
      </c>
    </row>
    <row r="13573" spans="1:9" ht="14.5" customHeight="1" x14ac:dyDescent="0.35">
      <c r="A13573" s="1705">
        <v>78012</v>
      </c>
      <c r="B13573" s="1706">
        <v>0.19</v>
      </c>
      <c r="C13573" s="89" t="s">
        <v>4337</v>
      </c>
      <c r="E13573" s="1705" t="s">
        <v>4266</v>
      </c>
    </row>
    <row r="13574" spans="1:9" x14ac:dyDescent="0.35">
      <c r="A13574" s="1705">
        <v>78012</v>
      </c>
      <c r="B13574" s="1706">
        <v>0.19</v>
      </c>
      <c r="C13574" s="100" t="s">
        <v>7502</v>
      </c>
      <c r="E13574" s="1705" t="s">
        <v>7428</v>
      </c>
    </row>
    <row r="13575" spans="1:9" ht="14.5" customHeight="1" x14ac:dyDescent="0.35">
      <c r="A13575" s="1705">
        <v>78012</v>
      </c>
      <c r="B13575" s="1706">
        <v>0.19</v>
      </c>
      <c r="C13575" s="89" t="s">
        <v>8789</v>
      </c>
      <c r="E13575" s="1705" t="s">
        <v>8689</v>
      </c>
      <c r="F13575" s="100"/>
      <c r="I13575" s="100"/>
    </row>
    <row r="13576" spans="1:9" x14ac:dyDescent="0.35">
      <c r="A13576" s="1705">
        <v>78012</v>
      </c>
      <c r="B13576" s="1706">
        <v>0.19</v>
      </c>
      <c r="C13576" s="100" t="s">
        <v>9701</v>
      </c>
      <c r="E13576" s="1705" t="s">
        <v>9583</v>
      </c>
    </row>
    <row r="13577" spans="1:9" x14ac:dyDescent="0.35">
      <c r="A13577" s="1705">
        <v>78013</v>
      </c>
      <c r="B13577" s="1706">
        <v>0.36</v>
      </c>
      <c r="C13577" s="100" t="s">
        <v>2780</v>
      </c>
      <c r="E13577" s="1705" t="s">
        <v>19</v>
      </c>
    </row>
    <row r="13578" spans="1:9" x14ac:dyDescent="0.35">
      <c r="A13578" s="1705">
        <v>78013</v>
      </c>
      <c r="B13578" s="1706">
        <v>0.36</v>
      </c>
      <c r="C13578" s="100" t="s">
        <v>1892</v>
      </c>
      <c r="E13578" s="1705" t="s">
        <v>1755</v>
      </c>
    </row>
    <row r="13579" spans="1:9" x14ac:dyDescent="0.35">
      <c r="A13579" s="1705">
        <v>78013</v>
      </c>
      <c r="B13579" s="1706">
        <v>0.36</v>
      </c>
      <c r="C13579" s="100" t="s">
        <v>3182</v>
      </c>
      <c r="E13579" s="1705" t="s">
        <v>2994</v>
      </c>
    </row>
    <row r="13580" spans="1:9" x14ac:dyDescent="0.35">
      <c r="A13580" s="1705">
        <v>78013</v>
      </c>
      <c r="B13580" s="1706">
        <v>0.36</v>
      </c>
      <c r="C13580" s="100" t="s">
        <v>7556</v>
      </c>
      <c r="E13580" s="1705" t="s">
        <v>7428</v>
      </c>
    </row>
    <row r="13581" spans="1:9" x14ac:dyDescent="0.35">
      <c r="A13581" s="1705">
        <v>78013</v>
      </c>
      <c r="B13581" s="1706">
        <v>0.36</v>
      </c>
      <c r="C13581" s="100" t="s">
        <v>9784</v>
      </c>
      <c r="E13581" s="1705" t="s">
        <v>9583</v>
      </c>
    </row>
    <row r="13582" spans="1:9" x14ac:dyDescent="0.35">
      <c r="A13582" s="1735">
        <v>78014</v>
      </c>
      <c r="B13582" s="1736">
        <v>0.49</v>
      </c>
      <c r="C13582" s="89" t="s">
        <v>2787</v>
      </c>
      <c r="E13582" s="1705" t="s">
        <v>19</v>
      </c>
    </row>
    <row r="13583" spans="1:9" x14ac:dyDescent="0.35">
      <c r="A13583" s="1705">
        <v>78014</v>
      </c>
      <c r="B13583" s="1706">
        <v>0.49</v>
      </c>
      <c r="C13583" s="100" t="s">
        <v>1026</v>
      </c>
      <c r="E13583" s="1705" t="s">
        <v>879</v>
      </c>
    </row>
    <row r="13584" spans="1:9" x14ac:dyDescent="0.35">
      <c r="A13584" s="1705">
        <v>78014</v>
      </c>
      <c r="B13584" s="1706">
        <v>0.49</v>
      </c>
      <c r="C13584" s="100" t="s">
        <v>1907</v>
      </c>
      <c r="E13584" s="1705" t="s">
        <v>1755</v>
      </c>
    </row>
    <row r="13585" spans="1:9" x14ac:dyDescent="0.35">
      <c r="A13585" s="1705">
        <v>78014</v>
      </c>
      <c r="B13585" s="1706">
        <v>0.49</v>
      </c>
      <c r="C13585" s="89" t="s">
        <v>1908</v>
      </c>
      <c r="E13585" s="1705" t="s">
        <v>1755</v>
      </c>
    </row>
    <row r="13586" spans="1:9" x14ac:dyDescent="0.35">
      <c r="A13586" s="1705">
        <v>78014</v>
      </c>
      <c r="B13586" s="1706">
        <v>0.49</v>
      </c>
      <c r="C13586" s="100" t="s">
        <v>3206</v>
      </c>
      <c r="D13586" s="1705"/>
      <c r="E13586" s="1705" t="s">
        <v>2994</v>
      </c>
    </row>
    <row r="13587" spans="1:9" x14ac:dyDescent="0.35">
      <c r="A13587" s="1735">
        <v>78014</v>
      </c>
      <c r="B13587" s="1736">
        <v>0.49</v>
      </c>
      <c r="C13587" s="89" t="s">
        <v>6604</v>
      </c>
      <c r="E13587" s="1705" t="s">
        <v>6556</v>
      </c>
    </row>
    <row r="13588" spans="1:9" x14ac:dyDescent="0.35">
      <c r="A13588" s="1735">
        <v>78014</v>
      </c>
      <c r="B13588" s="1736">
        <v>0.49</v>
      </c>
      <c r="C13588" s="89" t="s">
        <v>7376</v>
      </c>
      <c r="E13588" s="1705" t="s">
        <v>7410</v>
      </c>
    </row>
    <row r="13589" spans="1:9" x14ac:dyDescent="0.35">
      <c r="A13589" s="1705">
        <v>78014</v>
      </c>
      <c r="B13589" s="1706">
        <v>0.49</v>
      </c>
      <c r="C13589" s="100" t="s">
        <v>7565</v>
      </c>
      <c r="E13589" s="1705" t="s">
        <v>7428</v>
      </c>
      <c r="F13589" s="100"/>
      <c r="I13589" s="100"/>
    </row>
    <row r="13590" spans="1:9" x14ac:dyDescent="0.35">
      <c r="A13590" s="1705">
        <v>78014</v>
      </c>
      <c r="B13590" s="1706">
        <v>0.49</v>
      </c>
      <c r="C13590" s="89" t="s">
        <v>8876</v>
      </c>
      <c r="E13590" s="1705" t="s">
        <v>8689</v>
      </c>
    </row>
    <row r="13591" spans="1:9" x14ac:dyDescent="0.35">
      <c r="A13591" s="1735">
        <v>78014</v>
      </c>
      <c r="B13591" s="1736">
        <v>0.49</v>
      </c>
      <c r="C13591" s="89" t="s">
        <v>9801</v>
      </c>
      <c r="E13591" s="1705" t="s">
        <v>9583</v>
      </c>
    </row>
    <row r="13592" spans="1:9" x14ac:dyDescent="0.35">
      <c r="A13592" s="1705">
        <v>78014</v>
      </c>
      <c r="B13592" s="1706">
        <v>0.49</v>
      </c>
      <c r="C13592" s="100" t="s">
        <v>9802</v>
      </c>
      <c r="E13592" s="1705" t="s">
        <v>9583</v>
      </c>
    </row>
    <row r="13593" spans="1:9" x14ac:dyDescent="0.35">
      <c r="A13593" s="1735">
        <v>78014</v>
      </c>
      <c r="B13593" s="1736">
        <v>0.49</v>
      </c>
      <c r="C13593" s="100" t="s">
        <v>9803</v>
      </c>
      <c r="E13593" s="1705" t="s">
        <v>9583</v>
      </c>
      <c r="F13593" s="100"/>
      <c r="I13593" s="100"/>
    </row>
    <row r="13594" spans="1:9" x14ac:dyDescent="0.35">
      <c r="A13594" s="1705">
        <v>78015</v>
      </c>
      <c r="B13594" s="1706">
        <v>0.65</v>
      </c>
      <c r="C13594" s="100" t="s">
        <v>3264</v>
      </c>
      <c r="E13594" s="1705" t="s">
        <v>2994</v>
      </c>
      <c r="F13594" s="100"/>
      <c r="I13594" s="100"/>
    </row>
    <row r="13595" spans="1:9" x14ac:dyDescent="0.35">
      <c r="A13595" s="1705">
        <v>78015</v>
      </c>
      <c r="B13595" s="1706">
        <v>0.65</v>
      </c>
      <c r="C13595" s="100" t="s">
        <v>3940</v>
      </c>
      <c r="E13595" s="1705" t="s">
        <v>13383</v>
      </c>
      <c r="F13595" s="100"/>
      <c r="I13595" s="100"/>
    </row>
    <row r="13596" spans="1:9" x14ac:dyDescent="0.35">
      <c r="A13596" s="1705">
        <v>78016</v>
      </c>
      <c r="B13596" s="1706">
        <v>0.8</v>
      </c>
      <c r="C13596" s="100" t="s">
        <v>3316</v>
      </c>
      <c r="E13596" s="1705" t="s">
        <v>2994</v>
      </c>
      <c r="F13596" s="100"/>
      <c r="I13596" s="100"/>
    </row>
    <row r="13597" spans="1:9" x14ac:dyDescent="0.35">
      <c r="A13597" s="1705">
        <v>78016</v>
      </c>
      <c r="B13597" s="1706">
        <v>0.8</v>
      </c>
      <c r="C13597" s="100" t="s">
        <v>3974</v>
      </c>
      <c r="E13597" s="1705" t="s">
        <v>13383</v>
      </c>
      <c r="F13597" s="100"/>
      <c r="I13597" s="100"/>
    </row>
    <row r="13598" spans="1:9" x14ac:dyDescent="0.35">
      <c r="A13598" s="1705">
        <v>78018</v>
      </c>
      <c r="B13598" s="1706">
        <v>0.84</v>
      </c>
      <c r="C13598" s="100" t="s">
        <v>2863</v>
      </c>
      <c r="E13598" s="1705" t="s">
        <v>19</v>
      </c>
      <c r="F13598" s="100"/>
      <c r="I13598" s="100"/>
    </row>
    <row r="13599" spans="1:9" ht="14.5" customHeight="1" x14ac:dyDescent="0.35">
      <c r="A13599" s="1705">
        <v>78018</v>
      </c>
      <c r="B13599" s="1706">
        <v>0.84</v>
      </c>
      <c r="C13599" s="100" t="s">
        <v>3325</v>
      </c>
      <c r="E13599" s="1705" t="s">
        <v>2994</v>
      </c>
      <c r="F13599" s="100"/>
      <c r="I13599" s="100"/>
    </row>
    <row r="13600" spans="1:9" x14ac:dyDescent="0.35">
      <c r="A13600" s="1705">
        <v>78018</v>
      </c>
      <c r="B13600" s="1706">
        <v>0.84</v>
      </c>
      <c r="C13600" s="100" t="s">
        <v>7637</v>
      </c>
      <c r="E13600" s="1705" t="s">
        <v>7428</v>
      </c>
      <c r="F13600" s="100"/>
      <c r="I13600" s="100"/>
    </row>
    <row r="13601" spans="1:9" x14ac:dyDescent="0.35">
      <c r="A13601" s="1705">
        <v>78018</v>
      </c>
      <c r="B13601" s="1706">
        <v>0.84</v>
      </c>
      <c r="C13601" s="100" t="s">
        <v>2863</v>
      </c>
      <c r="E13601" s="1705" t="s">
        <v>9583</v>
      </c>
      <c r="F13601" s="100"/>
      <c r="I13601" s="100"/>
    </row>
    <row r="13602" spans="1:9" x14ac:dyDescent="0.35">
      <c r="A13602" s="1705">
        <v>78018</v>
      </c>
      <c r="B13602" s="1706">
        <v>0.84</v>
      </c>
      <c r="C13602" s="100" t="s">
        <v>3983</v>
      </c>
      <c r="E13602" s="1705" t="s">
        <v>13383</v>
      </c>
      <c r="F13602" s="100"/>
      <c r="I13602" s="100"/>
    </row>
    <row r="13603" spans="1:9" x14ac:dyDescent="0.35">
      <c r="A13603" s="1705">
        <v>78020</v>
      </c>
      <c r="B13603" s="1706">
        <v>0.59</v>
      </c>
      <c r="C13603" s="100" t="s">
        <v>3928</v>
      </c>
      <c r="E13603" s="1705" t="s">
        <v>13383</v>
      </c>
      <c r="F13603" s="100"/>
      <c r="I13603" s="100"/>
    </row>
    <row r="13604" spans="1:9" x14ac:dyDescent="0.35">
      <c r="A13604" s="1705">
        <v>78070</v>
      </c>
      <c r="B13604" s="1706">
        <v>0.78</v>
      </c>
      <c r="C13604" s="100" t="s">
        <v>2849</v>
      </c>
      <c r="E13604" s="1705" t="s">
        <v>19</v>
      </c>
      <c r="F13604" s="100"/>
      <c r="I13604" s="100"/>
    </row>
    <row r="13605" spans="1:9" x14ac:dyDescent="0.35">
      <c r="A13605" s="1705">
        <v>78070</v>
      </c>
      <c r="B13605" s="1706">
        <v>0.78</v>
      </c>
      <c r="C13605" s="100" t="s">
        <v>2850</v>
      </c>
      <c r="E13605" s="1705" t="s">
        <v>19</v>
      </c>
      <c r="F13605" s="100"/>
      <c r="I13605" s="100"/>
    </row>
    <row r="13606" spans="1:9" ht="16" customHeight="1" x14ac:dyDescent="0.35">
      <c r="A13606" s="1705">
        <v>78070</v>
      </c>
      <c r="B13606" s="1706">
        <v>0.78</v>
      </c>
      <c r="C13606" s="100" t="s">
        <v>1073</v>
      </c>
      <c r="E13606" s="1705" t="s">
        <v>879</v>
      </c>
      <c r="F13606" s="100"/>
      <c r="I13606" s="100"/>
    </row>
    <row r="13607" spans="1:9" ht="14.5" customHeight="1" x14ac:dyDescent="0.35">
      <c r="A13607" s="1705">
        <v>78070</v>
      </c>
      <c r="B13607" s="1706">
        <v>0.78</v>
      </c>
      <c r="C13607" s="100" t="s">
        <v>3302</v>
      </c>
      <c r="E13607" s="1705" t="s">
        <v>2994</v>
      </c>
    </row>
    <row r="13608" spans="1:9" ht="16" customHeight="1" x14ac:dyDescent="0.35">
      <c r="A13608" s="1705">
        <v>78070</v>
      </c>
      <c r="B13608" s="1706">
        <v>0.78</v>
      </c>
      <c r="C13608" s="100" t="s">
        <v>1073</v>
      </c>
      <c r="E13608" s="1705" t="s">
        <v>6965</v>
      </c>
    </row>
    <row r="13609" spans="1:9" x14ac:dyDescent="0.35">
      <c r="A13609" s="1705">
        <v>78070</v>
      </c>
      <c r="B13609" s="1706">
        <v>0.78</v>
      </c>
      <c r="C13609" s="100" t="s">
        <v>8922</v>
      </c>
      <c r="E13609" s="1705" t="s">
        <v>8689</v>
      </c>
    </row>
    <row r="13610" spans="1:9" x14ac:dyDescent="0.35">
      <c r="A13610" s="1705">
        <v>78070</v>
      </c>
      <c r="B13610" s="1706">
        <v>0.78</v>
      </c>
      <c r="C13610" s="100" t="s">
        <v>2849</v>
      </c>
      <c r="E13610" s="1705" t="s">
        <v>9583</v>
      </c>
      <c r="F13610" s="100"/>
      <c r="I13610" s="100"/>
    </row>
    <row r="13611" spans="1:9" x14ac:dyDescent="0.35">
      <c r="A13611" s="1705">
        <v>78070</v>
      </c>
      <c r="B13611" s="1706">
        <v>0.78</v>
      </c>
      <c r="C13611" s="100" t="s">
        <v>2849</v>
      </c>
      <c r="E13611" s="1705" t="s">
        <v>9583</v>
      </c>
      <c r="F13611" s="100"/>
      <c r="I13611" s="100"/>
    </row>
    <row r="13612" spans="1:9" x14ac:dyDescent="0.35">
      <c r="A13612" s="1705">
        <v>78070</v>
      </c>
      <c r="B13612" s="1706">
        <v>0.78</v>
      </c>
      <c r="C13612" s="100" t="s">
        <v>3966</v>
      </c>
      <c r="E13612" s="1705" t="s">
        <v>13383</v>
      </c>
      <c r="F13612" s="100"/>
      <c r="I13612" s="100"/>
    </row>
    <row r="13613" spans="1:9" x14ac:dyDescent="0.35">
      <c r="A13613" s="1705">
        <v>78071</v>
      </c>
      <c r="B13613" s="1706">
        <v>1.17</v>
      </c>
      <c r="C13613" s="100" t="s">
        <v>3453</v>
      </c>
      <c r="E13613" s="1705" t="s">
        <v>2994</v>
      </c>
    </row>
    <row r="13614" spans="1:9" x14ac:dyDescent="0.35">
      <c r="A13614" s="1705">
        <v>78075</v>
      </c>
      <c r="B13614" s="1706">
        <v>0.72</v>
      </c>
      <c r="C13614" s="100" t="s">
        <v>3291</v>
      </c>
      <c r="E13614" s="1705" t="s">
        <v>2994</v>
      </c>
    </row>
    <row r="13615" spans="1:9" x14ac:dyDescent="0.35">
      <c r="A13615" s="1705">
        <v>78075</v>
      </c>
      <c r="B13615" s="1706">
        <v>0.72</v>
      </c>
      <c r="C13615" s="100" t="s">
        <v>3956</v>
      </c>
      <c r="E13615" s="1705" t="s">
        <v>13383</v>
      </c>
    </row>
    <row r="13616" spans="1:9" x14ac:dyDescent="0.35">
      <c r="A13616" s="1705">
        <v>78102</v>
      </c>
      <c r="B13616" s="1706">
        <v>0.54</v>
      </c>
      <c r="C13616" s="100" t="s">
        <v>3239</v>
      </c>
      <c r="E13616" s="1705" t="s">
        <v>2994</v>
      </c>
    </row>
    <row r="13617" spans="1:5" x14ac:dyDescent="0.35">
      <c r="A13617" s="1705">
        <v>78102</v>
      </c>
      <c r="B13617" s="1706">
        <v>0.54</v>
      </c>
      <c r="C13617" s="100" t="s">
        <v>3914</v>
      </c>
      <c r="E13617" s="1705" t="s">
        <v>13383</v>
      </c>
    </row>
    <row r="13618" spans="1:5" x14ac:dyDescent="0.35">
      <c r="A13618" s="1705">
        <v>78103</v>
      </c>
      <c r="B13618" s="1706">
        <v>0.73</v>
      </c>
      <c r="C13618" s="100" t="s">
        <v>3960</v>
      </c>
      <c r="E13618" s="1705" t="s">
        <v>13383</v>
      </c>
    </row>
    <row r="13619" spans="1:5" x14ac:dyDescent="0.35">
      <c r="A13619" s="1705">
        <v>78104</v>
      </c>
      <c r="B13619" s="1706">
        <v>0.78</v>
      </c>
      <c r="C13619" s="100" t="s">
        <v>3967</v>
      </c>
      <c r="E13619" s="1705" t="s">
        <v>13383</v>
      </c>
    </row>
    <row r="13620" spans="1:5" x14ac:dyDescent="0.35">
      <c r="A13620" s="1705">
        <v>78110</v>
      </c>
      <c r="B13620" s="1706">
        <v>0.19</v>
      </c>
      <c r="C13620" s="100" t="s">
        <v>3811</v>
      </c>
      <c r="E13620" s="1705" t="s">
        <v>13383</v>
      </c>
    </row>
    <row r="13621" spans="1:5" x14ac:dyDescent="0.35">
      <c r="A13621" s="1705">
        <v>78111</v>
      </c>
      <c r="B13621" s="1706">
        <v>0.21</v>
      </c>
      <c r="C13621" s="100" t="s">
        <v>3831</v>
      </c>
      <c r="E13621" s="1705" t="s">
        <v>13383</v>
      </c>
    </row>
    <row r="13622" spans="1:5" x14ac:dyDescent="0.35">
      <c r="A13622" s="1705">
        <v>78120</v>
      </c>
      <c r="B13622" s="1706">
        <v>0.22</v>
      </c>
      <c r="C13622" s="100" t="s">
        <v>3835</v>
      </c>
      <c r="E13622" s="1705" t="s">
        <v>13383</v>
      </c>
    </row>
    <row r="13623" spans="1:5" x14ac:dyDescent="0.35">
      <c r="A13623" s="1705">
        <v>78121</v>
      </c>
      <c r="B13623" s="1706">
        <v>0.31</v>
      </c>
      <c r="C13623" s="100" t="s">
        <v>3861</v>
      </c>
      <c r="E13623" s="1705" t="s">
        <v>13383</v>
      </c>
    </row>
    <row r="13624" spans="1:5" x14ac:dyDescent="0.35">
      <c r="A13624" s="1705">
        <v>78122</v>
      </c>
      <c r="B13624" s="1706">
        <v>0.44</v>
      </c>
      <c r="C13624" s="100" t="s">
        <v>3876</v>
      </c>
      <c r="E13624" s="1705" t="s">
        <v>13383</v>
      </c>
    </row>
    <row r="13625" spans="1:5" x14ac:dyDescent="0.35">
      <c r="A13625" s="1705">
        <v>78130</v>
      </c>
      <c r="B13625" s="1706">
        <v>0.59</v>
      </c>
      <c r="C13625" s="100" t="s">
        <v>3929</v>
      </c>
      <c r="E13625" s="1705" t="s">
        <v>13383</v>
      </c>
    </row>
    <row r="13626" spans="1:5" x14ac:dyDescent="0.35">
      <c r="A13626" s="1705">
        <v>78140</v>
      </c>
      <c r="B13626" s="1706">
        <v>0.59</v>
      </c>
      <c r="C13626" s="100" t="s">
        <v>1928</v>
      </c>
      <c r="E13626" s="1705" t="s">
        <v>1755</v>
      </c>
    </row>
    <row r="13627" spans="1:5" x14ac:dyDescent="0.35">
      <c r="A13627" s="1705">
        <v>78140</v>
      </c>
      <c r="B13627" s="1706">
        <v>0.59</v>
      </c>
      <c r="C13627" s="100" t="s">
        <v>8890</v>
      </c>
      <c r="E13627" s="1705" t="s">
        <v>8689</v>
      </c>
    </row>
    <row r="13628" spans="1:5" x14ac:dyDescent="0.35">
      <c r="A13628" s="1705">
        <v>78140</v>
      </c>
      <c r="B13628" s="1706">
        <v>0.59</v>
      </c>
      <c r="C13628" s="100" t="s">
        <v>8890</v>
      </c>
      <c r="E13628" s="1705" t="s">
        <v>9583</v>
      </c>
    </row>
    <row r="13629" spans="1:5" x14ac:dyDescent="0.35">
      <c r="A13629" s="1705">
        <v>78140</v>
      </c>
      <c r="B13629" s="1706">
        <v>0.59</v>
      </c>
      <c r="C13629" s="100" t="s">
        <v>3930</v>
      </c>
      <c r="E13629" s="1705" t="s">
        <v>13383</v>
      </c>
    </row>
    <row r="13630" spans="1:5" x14ac:dyDescent="0.35">
      <c r="A13630" s="1705">
        <v>78185</v>
      </c>
      <c r="B13630" s="1706">
        <v>0.39</v>
      </c>
      <c r="C13630" s="100" t="s">
        <v>3871</v>
      </c>
      <c r="E13630" s="1705" t="s">
        <v>13383</v>
      </c>
    </row>
    <row r="13631" spans="1:5" x14ac:dyDescent="0.35">
      <c r="A13631" s="1705">
        <v>78191</v>
      </c>
      <c r="B13631" s="1706">
        <v>0.59</v>
      </c>
      <c r="C13631" s="100" t="s">
        <v>3931</v>
      </c>
      <c r="E13631" s="1705" t="s">
        <v>13383</v>
      </c>
    </row>
    <row r="13632" spans="1:5" x14ac:dyDescent="0.35">
      <c r="A13632" s="1705">
        <v>78195</v>
      </c>
      <c r="B13632" s="1706">
        <v>1.17</v>
      </c>
      <c r="C13632" s="100" t="s">
        <v>2903</v>
      </c>
      <c r="E13632" s="1705" t="s">
        <v>19</v>
      </c>
    </row>
    <row r="13633" spans="1:9" ht="14.5" customHeight="1" x14ac:dyDescent="0.35">
      <c r="A13633" s="1705">
        <v>78195</v>
      </c>
      <c r="B13633" s="1706">
        <v>1.17</v>
      </c>
      <c r="C13633" s="100" t="s">
        <v>3454</v>
      </c>
      <c r="E13633" s="1705" t="s">
        <v>2994</v>
      </c>
    </row>
    <row r="13634" spans="1:9" x14ac:dyDescent="0.35">
      <c r="A13634" s="1705">
        <v>78195</v>
      </c>
      <c r="B13634" s="1706">
        <v>1.17</v>
      </c>
      <c r="C13634" s="100" t="s">
        <v>8974</v>
      </c>
      <c r="E13634" s="1705" t="s">
        <v>8689</v>
      </c>
    </row>
    <row r="13635" spans="1:9" x14ac:dyDescent="0.35">
      <c r="A13635" s="1735">
        <v>78195</v>
      </c>
      <c r="B13635" s="1736">
        <v>1.17</v>
      </c>
      <c r="C13635" s="89" t="s">
        <v>9970</v>
      </c>
      <c r="E13635" s="1705" t="s">
        <v>9583</v>
      </c>
    </row>
    <row r="13636" spans="1:9" x14ac:dyDescent="0.35">
      <c r="A13636" s="1705">
        <v>78195</v>
      </c>
      <c r="B13636" s="1706">
        <v>1.17</v>
      </c>
      <c r="C13636" s="100" t="s">
        <v>4035</v>
      </c>
      <c r="E13636" s="1705" t="s">
        <v>13383</v>
      </c>
      <c r="F13636" s="100"/>
      <c r="I13636" s="100"/>
    </row>
    <row r="13637" spans="1:9" x14ac:dyDescent="0.35">
      <c r="A13637" s="1705">
        <v>78201</v>
      </c>
      <c r="B13637" s="1706">
        <v>0.43</v>
      </c>
      <c r="C13637" s="100" t="s">
        <v>3188</v>
      </c>
      <c r="E13637" s="1705" t="s">
        <v>2994</v>
      </c>
    </row>
    <row r="13638" spans="1:9" x14ac:dyDescent="0.35">
      <c r="A13638" s="1705">
        <v>78201</v>
      </c>
      <c r="B13638" s="1706">
        <v>0.43</v>
      </c>
      <c r="C13638" s="100" t="s">
        <v>3873</v>
      </c>
      <c r="E13638" s="1705" t="s">
        <v>13383</v>
      </c>
    </row>
    <row r="13639" spans="1:9" x14ac:dyDescent="0.35">
      <c r="A13639" s="1705">
        <v>78202</v>
      </c>
      <c r="B13639" s="1706">
        <v>0.5</v>
      </c>
      <c r="C13639" s="100" t="s">
        <v>3217</v>
      </c>
      <c r="D13639" s="1705"/>
      <c r="E13639" s="1705" t="s">
        <v>2994</v>
      </c>
    </row>
    <row r="13640" spans="1:9" ht="16" customHeight="1" x14ac:dyDescent="0.35">
      <c r="A13640" s="1705">
        <v>78202</v>
      </c>
      <c r="B13640" s="1706">
        <v>0.5</v>
      </c>
      <c r="C13640" s="100" t="s">
        <v>3894</v>
      </c>
      <c r="E13640" s="1705" t="s">
        <v>13383</v>
      </c>
    </row>
    <row r="13641" spans="1:9" ht="14.5" customHeight="1" x14ac:dyDescent="0.35">
      <c r="A13641" s="1705">
        <v>78215</v>
      </c>
      <c r="B13641" s="1706">
        <v>0.48</v>
      </c>
      <c r="C13641" s="100" t="s">
        <v>3202</v>
      </c>
      <c r="E13641" s="1705" t="s">
        <v>2994</v>
      </c>
    </row>
    <row r="13642" spans="1:9" ht="16" customHeight="1" x14ac:dyDescent="0.35">
      <c r="A13642" s="1738">
        <v>78215</v>
      </c>
      <c r="B13642" s="1739">
        <v>0.48</v>
      </c>
      <c r="C13642" s="100" t="s">
        <v>7125</v>
      </c>
      <c r="E13642" s="1705" t="s">
        <v>6965</v>
      </c>
    </row>
    <row r="13643" spans="1:9" x14ac:dyDescent="0.35">
      <c r="A13643" s="1705">
        <v>78215</v>
      </c>
      <c r="B13643" s="1706">
        <v>0.48</v>
      </c>
      <c r="C13643" s="100" t="s">
        <v>7563</v>
      </c>
      <c r="E13643" s="1705" t="s">
        <v>7428</v>
      </c>
    </row>
    <row r="13644" spans="1:9" x14ac:dyDescent="0.35">
      <c r="A13644" s="1705">
        <v>78215</v>
      </c>
      <c r="B13644" s="1706">
        <v>0.48</v>
      </c>
      <c r="C13644" s="100" t="s">
        <v>8872</v>
      </c>
      <c r="E13644" s="1705" t="s">
        <v>8689</v>
      </c>
    </row>
    <row r="13645" spans="1:9" x14ac:dyDescent="0.35">
      <c r="A13645" s="1705">
        <v>78215</v>
      </c>
      <c r="B13645" s="1706">
        <v>0.48</v>
      </c>
      <c r="C13645" s="100" t="s">
        <v>8873</v>
      </c>
      <c r="E13645" s="1705" t="s">
        <v>8689</v>
      </c>
    </row>
    <row r="13646" spans="1:9" x14ac:dyDescent="0.35">
      <c r="A13646" s="1705">
        <v>78215</v>
      </c>
      <c r="B13646" s="1706">
        <v>0.48</v>
      </c>
      <c r="C13646" s="100" t="s">
        <v>9797</v>
      </c>
      <c r="E13646" s="1705" t="s">
        <v>9583</v>
      </c>
    </row>
    <row r="13647" spans="1:9" x14ac:dyDescent="0.35">
      <c r="A13647" s="1705">
        <v>78215</v>
      </c>
      <c r="B13647" s="1706">
        <v>0.48</v>
      </c>
      <c r="C13647" s="100" t="s">
        <v>3885</v>
      </c>
      <c r="E13647" s="1705" t="s">
        <v>13383</v>
      </c>
    </row>
    <row r="13648" spans="1:9" x14ac:dyDescent="0.35">
      <c r="A13648" s="1705">
        <v>78216</v>
      </c>
      <c r="B13648" s="1706">
        <v>0.56000000000000005</v>
      </c>
      <c r="C13648" s="100" t="s">
        <v>2809</v>
      </c>
      <c r="E13648" s="1705" t="s">
        <v>19</v>
      </c>
    </row>
    <row r="13649" spans="1:9" x14ac:dyDescent="0.35">
      <c r="A13649" s="1705">
        <v>78216</v>
      </c>
      <c r="B13649" s="1706">
        <v>0.56000000000000005</v>
      </c>
      <c r="C13649" s="89" t="s">
        <v>1922</v>
      </c>
      <c r="E13649" s="1705" t="s">
        <v>1755</v>
      </c>
    </row>
    <row r="13650" spans="1:9" x14ac:dyDescent="0.35">
      <c r="A13650" s="1705">
        <v>78216</v>
      </c>
      <c r="B13650" s="1706">
        <v>0.56000000000000005</v>
      </c>
      <c r="C13650" s="100" t="s">
        <v>1923</v>
      </c>
      <c r="E13650" s="1705" t="s">
        <v>1755</v>
      </c>
    </row>
    <row r="13651" spans="1:9" ht="14.5" customHeight="1" x14ac:dyDescent="0.35">
      <c r="A13651" s="1705">
        <v>78216</v>
      </c>
      <c r="B13651" s="1706">
        <v>0.56000000000000005</v>
      </c>
      <c r="C13651" s="100" t="s">
        <v>3242</v>
      </c>
      <c r="E13651" s="1705" t="s">
        <v>2994</v>
      </c>
    </row>
    <row r="13652" spans="1:9" x14ac:dyDescent="0.35">
      <c r="A13652" s="1705">
        <v>78216</v>
      </c>
      <c r="B13652" s="1706">
        <v>0.56000000000000005</v>
      </c>
      <c r="C13652" s="100" t="s">
        <v>7588</v>
      </c>
      <c r="E13652" s="1705" t="s">
        <v>7428</v>
      </c>
      <c r="F13652" s="100"/>
      <c r="I13652" s="100"/>
    </row>
    <row r="13653" spans="1:9" x14ac:dyDescent="0.35">
      <c r="A13653" s="1705">
        <v>78216</v>
      </c>
      <c r="B13653" s="1706">
        <v>0.56000000000000005</v>
      </c>
      <c r="C13653" s="100" t="s">
        <v>9342</v>
      </c>
      <c r="E13653" s="1738" t="s">
        <v>9126</v>
      </c>
    </row>
    <row r="13654" spans="1:9" x14ac:dyDescent="0.35">
      <c r="A13654" s="1705">
        <v>78216</v>
      </c>
      <c r="B13654" s="1706">
        <v>0.56000000000000005</v>
      </c>
      <c r="C13654" s="89" t="s">
        <v>9820</v>
      </c>
      <c r="E13654" s="1705" t="s">
        <v>9583</v>
      </c>
    </row>
    <row r="13655" spans="1:9" ht="14.5" customHeight="1" x14ac:dyDescent="0.35">
      <c r="A13655" s="1705">
        <v>78216</v>
      </c>
      <c r="B13655" s="1706">
        <v>0.56000000000000005</v>
      </c>
      <c r="C13655" s="100" t="s">
        <v>3917</v>
      </c>
      <c r="E13655" s="1705" t="s">
        <v>13383</v>
      </c>
    </row>
    <row r="13656" spans="1:9" x14ac:dyDescent="0.35">
      <c r="A13656" s="1705">
        <v>78226</v>
      </c>
      <c r="B13656" s="1706">
        <v>0.72</v>
      </c>
      <c r="C13656" s="100" t="s">
        <v>2838</v>
      </c>
      <c r="E13656" s="1705" t="s">
        <v>19</v>
      </c>
    </row>
    <row r="13657" spans="1:9" x14ac:dyDescent="0.35">
      <c r="A13657" s="1705">
        <v>78226</v>
      </c>
      <c r="B13657" s="1706">
        <v>0.72</v>
      </c>
      <c r="C13657" s="100" t="s">
        <v>2839</v>
      </c>
      <c r="E13657" s="1705" t="s">
        <v>19</v>
      </c>
    </row>
    <row r="13658" spans="1:9" ht="16" customHeight="1" x14ac:dyDescent="0.35">
      <c r="A13658" s="1738">
        <v>78226</v>
      </c>
      <c r="B13658" s="1739">
        <v>0.72</v>
      </c>
      <c r="C13658" s="100" t="s">
        <v>1067</v>
      </c>
      <c r="E13658" s="1705" t="s">
        <v>879</v>
      </c>
    </row>
    <row r="13659" spans="1:9" ht="16" customHeight="1" x14ac:dyDescent="0.35">
      <c r="A13659" s="1705">
        <v>78226</v>
      </c>
      <c r="B13659" s="1706">
        <v>0.72</v>
      </c>
      <c r="C13659" s="100" t="s">
        <v>3292</v>
      </c>
      <c r="E13659" s="1705" t="s">
        <v>2994</v>
      </c>
      <c r="F13659" s="100"/>
      <c r="I13659" s="100"/>
    </row>
    <row r="13660" spans="1:9" x14ac:dyDescent="0.35">
      <c r="A13660" s="1738">
        <v>78226</v>
      </c>
      <c r="B13660" s="1739">
        <v>0.72</v>
      </c>
      <c r="C13660" s="100" t="s">
        <v>5069</v>
      </c>
      <c r="E13660" s="100" t="s">
        <v>4946</v>
      </c>
    </row>
    <row r="13661" spans="1:9" x14ac:dyDescent="0.35">
      <c r="A13661" s="1738">
        <v>78226</v>
      </c>
      <c r="B13661" s="1739">
        <v>0.72</v>
      </c>
      <c r="C13661" s="100" t="s">
        <v>5070</v>
      </c>
      <c r="E13661" s="100" t="s">
        <v>4946</v>
      </c>
    </row>
    <row r="13662" spans="1:9" ht="16" customHeight="1" x14ac:dyDescent="0.35">
      <c r="A13662" s="1738">
        <v>78226</v>
      </c>
      <c r="B13662" s="1739">
        <v>0.72</v>
      </c>
      <c r="C13662" s="100" t="s">
        <v>5071</v>
      </c>
      <c r="E13662" s="100" t="s">
        <v>4946</v>
      </c>
    </row>
    <row r="13663" spans="1:9" ht="14.5" customHeight="1" x14ac:dyDescent="0.35">
      <c r="A13663" s="1738">
        <v>78226</v>
      </c>
      <c r="B13663" s="1739">
        <v>0.72</v>
      </c>
      <c r="C13663" s="100" t="s">
        <v>7158</v>
      </c>
      <c r="E13663" s="1705" t="s">
        <v>6965</v>
      </c>
    </row>
    <row r="13664" spans="1:9" x14ac:dyDescent="0.35">
      <c r="A13664" s="1705">
        <v>78226</v>
      </c>
      <c r="B13664" s="1706">
        <v>0.72</v>
      </c>
      <c r="C13664" s="100" t="s">
        <v>7611</v>
      </c>
      <c r="E13664" s="1705" t="s">
        <v>7428</v>
      </c>
    </row>
    <row r="13665" spans="1:5" x14ac:dyDescent="0.35">
      <c r="A13665" s="1705">
        <v>78226</v>
      </c>
      <c r="B13665" s="1706">
        <v>0.72</v>
      </c>
      <c r="C13665" s="100" t="s">
        <v>8911</v>
      </c>
      <c r="E13665" s="1705" t="s">
        <v>8689</v>
      </c>
    </row>
    <row r="13666" spans="1:5" x14ac:dyDescent="0.35">
      <c r="A13666" s="1705">
        <v>78226</v>
      </c>
      <c r="B13666" s="1706">
        <v>0.72</v>
      </c>
      <c r="C13666" s="89" t="s">
        <v>8912</v>
      </c>
      <c r="E13666" s="1705" t="s">
        <v>8689</v>
      </c>
    </row>
    <row r="13667" spans="1:5" x14ac:dyDescent="0.35">
      <c r="A13667" s="1705">
        <v>78226</v>
      </c>
      <c r="B13667" s="1706">
        <v>0.72</v>
      </c>
      <c r="C13667" s="100" t="s">
        <v>9851</v>
      </c>
      <c r="E13667" s="1705" t="s">
        <v>9583</v>
      </c>
    </row>
    <row r="13668" spans="1:5" x14ac:dyDescent="0.35">
      <c r="A13668" s="1705">
        <v>78227</v>
      </c>
      <c r="B13668" s="1706">
        <v>0.88</v>
      </c>
      <c r="C13668" s="100" t="s">
        <v>2866</v>
      </c>
      <c r="E13668" s="1705" t="s">
        <v>19</v>
      </c>
    </row>
    <row r="13669" spans="1:5" x14ac:dyDescent="0.35">
      <c r="A13669" s="1705">
        <v>78227</v>
      </c>
      <c r="B13669" s="1706">
        <v>0.88</v>
      </c>
      <c r="C13669" s="100" t="s">
        <v>2867</v>
      </c>
      <c r="E13669" s="1705" t="s">
        <v>19</v>
      </c>
    </row>
    <row r="13670" spans="1:5" ht="16" customHeight="1" x14ac:dyDescent="0.35">
      <c r="A13670" s="1705">
        <v>78227</v>
      </c>
      <c r="B13670" s="1706">
        <v>0.88</v>
      </c>
      <c r="C13670" s="100" t="s">
        <v>1088</v>
      </c>
      <c r="E13670" s="1705" t="s">
        <v>879</v>
      </c>
    </row>
    <row r="13671" spans="1:5" ht="16" customHeight="1" x14ac:dyDescent="0.35">
      <c r="A13671" s="1705">
        <v>78227</v>
      </c>
      <c r="B13671" s="1706">
        <v>0.88</v>
      </c>
      <c r="C13671" s="89" t="s">
        <v>1983</v>
      </c>
      <c r="E13671" s="1705" t="s">
        <v>1755</v>
      </c>
    </row>
    <row r="13672" spans="1:5" x14ac:dyDescent="0.35">
      <c r="A13672" s="1705">
        <v>78227</v>
      </c>
      <c r="B13672" s="1706">
        <v>0.88</v>
      </c>
      <c r="C13672" s="89" t="s">
        <v>1984</v>
      </c>
      <c r="E13672" s="1705" t="s">
        <v>1755</v>
      </c>
    </row>
    <row r="13673" spans="1:5" x14ac:dyDescent="0.35">
      <c r="A13673" s="1705">
        <v>78227</v>
      </c>
      <c r="B13673" s="1706">
        <v>0.88</v>
      </c>
      <c r="C13673" s="100" t="s">
        <v>3335</v>
      </c>
      <c r="E13673" s="1705" t="s">
        <v>2994</v>
      </c>
    </row>
    <row r="13674" spans="1:5" x14ac:dyDescent="0.35">
      <c r="A13674" s="1705">
        <v>78227</v>
      </c>
      <c r="B13674" s="1706">
        <v>0.88</v>
      </c>
      <c r="C13674" s="89" t="s">
        <v>6637</v>
      </c>
      <c r="E13674" s="1705" t="s">
        <v>6556</v>
      </c>
    </row>
    <row r="13675" spans="1:5" x14ac:dyDescent="0.35">
      <c r="A13675" s="1705">
        <v>78227</v>
      </c>
      <c r="B13675" s="1706">
        <v>0.88</v>
      </c>
      <c r="C13675" s="89" t="s">
        <v>6638</v>
      </c>
      <c r="E13675" s="1705" t="s">
        <v>6556</v>
      </c>
    </row>
    <row r="13676" spans="1:5" x14ac:dyDescent="0.35">
      <c r="A13676" s="1705">
        <v>78227</v>
      </c>
      <c r="B13676" s="1706">
        <v>0.88</v>
      </c>
      <c r="C13676" s="89" t="s">
        <v>7383</v>
      </c>
      <c r="E13676" s="1705" t="s">
        <v>7410</v>
      </c>
    </row>
    <row r="13677" spans="1:5" ht="14.5" customHeight="1" x14ac:dyDescent="0.35">
      <c r="A13677" s="1705">
        <v>78227</v>
      </c>
      <c r="B13677" s="1706">
        <v>0.88</v>
      </c>
      <c r="C13677" s="89" t="s">
        <v>7384</v>
      </c>
      <c r="E13677" s="1705" t="s">
        <v>7410</v>
      </c>
    </row>
    <row r="13678" spans="1:5" ht="14.5" customHeight="1" x14ac:dyDescent="0.35">
      <c r="A13678" s="1705">
        <v>78227</v>
      </c>
      <c r="B13678" s="1706">
        <v>0.88</v>
      </c>
      <c r="C13678" s="100" t="s">
        <v>7640</v>
      </c>
      <c r="E13678" s="1705" t="s">
        <v>7428</v>
      </c>
    </row>
    <row r="13679" spans="1:5" x14ac:dyDescent="0.35">
      <c r="A13679" s="1705">
        <v>78227</v>
      </c>
      <c r="B13679" s="1706">
        <v>0.88</v>
      </c>
      <c r="C13679" s="100" t="s">
        <v>8941</v>
      </c>
      <c r="E13679" s="1705" t="s">
        <v>8689</v>
      </c>
    </row>
    <row r="13680" spans="1:5" x14ac:dyDescent="0.35">
      <c r="A13680" s="1705">
        <v>78227</v>
      </c>
      <c r="B13680" s="1706">
        <v>0.88</v>
      </c>
      <c r="C13680" s="100" t="s">
        <v>8942</v>
      </c>
      <c r="E13680" s="1705" t="s">
        <v>8689</v>
      </c>
    </row>
    <row r="13681" spans="1:9" x14ac:dyDescent="0.35">
      <c r="A13681" s="1705">
        <v>78227</v>
      </c>
      <c r="B13681" s="1706">
        <v>0.88</v>
      </c>
      <c r="C13681" s="89" t="s">
        <v>8943</v>
      </c>
      <c r="E13681" s="1705" t="s">
        <v>8689</v>
      </c>
      <c r="F13681" s="100"/>
      <c r="I13681" s="100"/>
    </row>
    <row r="13682" spans="1:9" x14ac:dyDescent="0.35">
      <c r="A13682" s="1705">
        <v>78227</v>
      </c>
      <c r="B13682" s="1706">
        <v>0.88</v>
      </c>
      <c r="C13682" s="100" t="s">
        <v>9892</v>
      </c>
      <c r="E13682" s="1705" t="s">
        <v>9583</v>
      </c>
    </row>
    <row r="13683" spans="1:9" x14ac:dyDescent="0.35">
      <c r="A13683" s="1705">
        <v>78230</v>
      </c>
      <c r="B13683" s="1706">
        <v>0.44</v>
      </c>
      <c r="C13683" s="100" t="s">
        <v>8867</v>
      </c>
      <c r="E13683" s="1705" t="s">
        <v>8689</v>
      </c>
    </row>
    <row r="13684" spans="1:9" x14ac:dyDescent="0.35">
      <c r="A13684" s="1705">
        <v>78230</v>
      </c>
      <c r="B13684" s="1706">
        <v>0.44</v>
      </c>
      <c r="C13684" s="100" t="s">
        <v>9792</v>
      </c>
      <c r="E13684" s="1705" t="s">
        <v>9583</v>
      </c>
      <c r="F13684" s="100"/>
      <c r="I13684" s="100"/>
    </row>
    <row r="13685" spans="1:9" ht="14.5" customHeight="1" x14ac:dyDescent="0.35">
      <c r="A13685" s="1705">
        <v>78230</v>
      </c>
      <c r="B13685" s="1706">
        <v>0.44</v>
      </c>
      <c r="C13685" s="100" t="s">
        <v>3877</v>
      </c>
      <c r="E13685" s="1705" t="s">
        <v>13383</v>
      </c>
    </row>
    <row r="13686" spans="1:9" ht="16" customHeight="1" x14ac:dyDescent="0.35">
      <c r="A13686" s="1705">
        <v>78231</v>
      </c>
      <c r="B13686" s="1706">
        <v>0.51</v>
      </c>
      <c r="C13686" s="100" t="s">
        <v>3897</v>
      </c>
      <c r="E13686" s="1705" t="s">
        <v>13383</v>
      </c>
    </row>
    <row r="13687" spans="1:9" ht="16" customHeight="1" x14ac:dyDescent="0.35">
      <c r="A13687" s="1705">
        <v>78232</v>
      </c>
      <c r="B13687" s="1706">
        <v>0.46</v>
      </c>
      <c r="C13687" s="100" t="s">
        <v>1902</v>
      </c>
      <c r="E13687" s="1705" t="s">
        <v>1755</v>
      </c>
    </row>
    <row r="13688" spans="1:9" ht="14.5" customHeight="1" x14ac:dyDescent="0.35">
      <c r="A13688" s="1705">
        <v>78232</v>
      </c>
      <c r="B13688" s="1706">
        <v>0.46</v>
      </c>
      <c r="C13688" s="100" t="s">
        <v>9795</v>
      </c>
      <c r="E13688" s="1705" t="s">
        <v>9583</v>
      </c>
    </row>
    <row r="13689" spans="1:9" x14ac:dyDescent="0.35">
      <c r="A13689" s="1705">
        <v>78232</v>
      </c>
      <c r="B13689" s="1706">
        <v>0.46</v>
      </c>
      <c r="C13689" s="100" t="s">
        <v>3881</v>
      </c>
      <c r="E13689" s="1705" t="s">
        <v>13383</v>
      </c>
    </row>
    <row r="13690" spans="1:9" x14ac:dyDescent="0.35">
      <c r="A13690" s="1705">
        <v>78258</v>
      </c>
      <c r="B13690" s="1706">
        <v>0.72</v>
      </c>
      <c r="C13690" s="100" t="s">
        <v>3957</v>
      </c>
      <c r="E13690" s="1705" t="s">
        <v>13383</v>
      </c>
    </row>
    <row r="13691" spans="1:9" x14ac:dyDescent="0.35">
      <c r="A13691" s="1705">
        <v>78261</v>
      </c>
      <c r="B13691" s="1706">
        <v>0.67</v>
      </c>
      <c r="C13691" s="100" t="s">
        <v>3275</v>
      </c>
      <c r="E13691" s="1705" t="s">
        <v>2994</v>
      </c>
    </row>
    <row r="13692" spans="1:9" x14ac:dyDescent="0.35">
      <c r="A13692" s="1705">
        <v>78261</v>
      </c>
      <c r="B13692" s="1706">
        <v>0.67</v>
      </c>
      <c r="C13692" s="100" t="s">
        <v>3946</v>
      </c>
      <c r="E13692" s="1705" t="s">
        <v>13383</v>
      </c>
    </row>
    <row r="13693" spans="1:9" ht="14.5" customHeight="1" x14ac:dyDescent="0.35">
      <c r="A13693" s="1705">
        <v>78262</v>
      </c>
      <c r="B13693" s="1706">
        <v>0.66</v>
      </c>
      <c r="C13693" s="100" t="s">
        <v>1051</v>
      </c>
      <c r="E13693" s="1705" t="s">
        <v>879</v>
      </c>
    </row>
    <row r="13694" spans="1:9" ht="14.5" customHeight="1" x14ac:dyDescent="0.35">
      <c r="A13694" s="1705">
        <v>78262</v>
      </c>
      <c r="B13694" s="1706">
        <v>0.66</v>
      </c>
      <c r="C13694" s="100" t="s">
        <v>3266</v>
      </c>
      <c r="E13694" s="1705" t="s">
        <v>2994</v>
      </c>
    </row>
    <row r="13695" spans="1:9" ht="14.5" customHeight="1" x14ac:dyDescent="0.35">
      <c r="A13695" s="1705">
        <v>78262</v>
      </c>
      <c r="B13695" s="1706">
        <v>0.66</v>
      </c>
      <c r="C13695" s="100" t="s">
        <v>3941</v>
      </c>
      <c r="E13695" s="1705" t="s">
        <v>13383</v>
      </c>
    </row>
    <row r="13696" spans="1:9" ht="14.5" customHeight="1" x14ac:dyDescent="0.35">
      <c r="A13696" s="1705">
        <v>78264</v>
      </c>
      <c r="B13696" s="1706">
        <v>0.77</v>
      </c>
      <c r="C13696" s="100" t="s">
        <v>2847</v>
      </c>
      <c r="E13696" s="1705" t="s">
        <v>19</v>
      </c>
    </row>
    <row r="13697" spans="1:9" ht="14.5" customHeight="1" x14ac:dyDescent="0.35">
      <c r="A13697" s="1705">
        <v>78264</v>
      </c>
      <c r="B13697" s="1706">
        <v>0.77</v>
      </c>
      <c r="C13697" s="100" t="s">
        <v>1071</v>
      </c>
      <c r="E13697" s="1705" t="s">
        <v>879</v>
      </c>
    </row>
    <row r="13698" spans="1:9" ht="14.5" customHeight="1" x14ac:dyDescent="0.35">
      <c r="A13698" s="1705">
        <v>78264</v>
      </c>
      <c r="B13698" s="1706">
        <v>0.77</v>
      </c>
      <c r="C13698" s="100" t="s">
        <v>1961</v>
      </c>
      <c r="E13698" s="1705" t="s">
        <v>1755</v>
      </c>
    </row>
    <row r="13699" spans="1:9" ht="14.5" customHeight="1" x14ac:dyDescent="0.35">
      <c r="A13699" s="1705">
        <v>78264</v>
      </c>
      <c r="B13699" s="1706">
        <v>0.77</v>
      </c>
      <c r="C13699" s="100" t="s">
        <v>3300</v>
      </c>
      <c r="E13699" s="1705" t="s">
        <v>2994</v>
      </c>
    </row>
    <row r="13700" spans="1:9" x14ac:dyDescent="0.35">
      <c r="A13700" s="1705">
        <v>78264</v>
      </c>
      <c r="B13700" s="1706">
        <v>0.77</v>
      </c>
      <c r="C13700" s="89" t="s">
        <v>6627</v>
      </c>
      <c r="E13700" s="1705" t="s">
        <v>6556</v>
      </c>
    </row>
    <row r="13701" spans="1:9" x14ac:dyDescent="0.35">
      <c r="A13701" s="1705">
        <v>78264</v>
      </c>
      <c r="B13701" s="1706">
        <v>0.77</v>
      </c>
      <c r="C13701" s="100" t="s">
        <v>7417</v>
      </c>
      <c r="E13701" s="1705" t="s">
        <v>7410</v>
      </c>
    </row>
    <row r="13702" spans="1:9" x14ac:dyDescent="0.35">
      <c r="A13702" s="1705">
        <v>78264</v>
      </c>
      <c r="B13702" s="1706">
        <v>0.77</v>
      </c>
      <c r="C13702" s="100" t="s">
        <v>7618</v>
      </c>
      <c r="E13702" s="1705" t="s">
        <v>7428</v>
      </c>
      <c r="F13702" s="100"/>
      <c r="I13702" s="100"/>
    </row>
    <row r="13703" spans="1:9" x14ac:dyDescent="0.35">
      <c r="A13703" s="1705">
        <v>78264</v>
      </c>
      <c r="B13703" s="1706">
        <v>0.77</v>
      </c>
      <c r="C13703" s="89" t="s">
        <v>8920</v>
      </c>
      <c r="E13703" s="1705" t="s">
        <v>8689</v>
      </c>
    </row>
    <row r="13704" spans="1:9" x14ac:dyDescent="0.35">
      <c r="A13704" s="1705">
        <v>78264</v>
      </c>
      <c r="B13704" s="1706">
        <v>0.77</v>
      </c>
      <c r="C13704" s="100" t="s">
        <v>9355</v>
      </c>
      <c r="E13704" s="1738" t="s">
        <v>9126</v>
      </c>
    </row>
    <row r="13705" spans="1:9" x14ac:dyDescent="0.35">
      <c r="A13705" s="1705">
        <v>78264</v>
      </c>
      <c r="B13705" s="1706">
        <v>0.77</v>
      </c>
      <c r="C13705" s="100" t="s">
        <v>9867</v>
      </c>
      <c r="E13705" s="1705" t="s">
        <v>9583</v>
      </c>
    </row>
    <row r="13706" spans="1:9" x14ac:dyDescent="0.35">
      <c r="A13706" s="1705">
        <v>78264</v>
      </c>
      <c r="B13706" s="1706">
        <v>0.77</v>
      </c>
      <c r="C13706" s="100" t="s">
        <v>3964</v>
      </c>
      <c r="E13706" s="1705" t="s">
        <v>13383</v>
      </c>
    </row>
    <row r="13707" spans="1:9" x14ac:dyDescent="0.35">
      <c r="A13707" s="1705">
        <v>78265</v>
      </c>
      <c r="B13707" s="1706">
        <v>0.96</v>
      </c>
      <c r="C13707" s="89" t="s">
        <v>1987</v>
      </c>
      <c r="E13707" s="1705" t="s">
        <v>1755</v>
      </c>
    </row>
    <row r="13708" spans="1:9" x14ac:dyDescent="0.35">
      <c r="A13708" s="1705">
        <v>78265</v>
      </c>
      <c r="B13708" s="1706">
        <v>0.96</v>
      </c>
      <c r="C13708" s="89" t="s">
        <v>1988</v>
      </c>
      <c r="E13708" s="1705" t="s">
        <v>1755</v>
      </c>
    </row>
    <row r="13709" spans="1:9" x14ac:dyDescent="0.35">
      <c r="A13709" s="1705">
        <v>78265</v>
      </c>
      <c r="B13709" s="1706">
        <v>0.96</v>
      </c>
      <c r="C13709" s="89" t="s">
        <v>5073</v>
      </c>
      <c r="E13709" s="100" t="s">
        <v>4946</v>
      </c>
    </row>
    <row r="13710" spans="1:9" x14ac:dyDescent="0.35">
      <c r="A13710" s="1705">
        <v>78265</v>
      </c>
      <c r="B13710" s="1706">
        <v>0.96</v>
      </c>
      <c r="C13710" s="100" t="s">
        <v>9894</v>
      </c>
      <c r="E13710" s="1705" t="s">
        <v>9583</v>
      </c>
    </row>
    <row r="13711" spans="1:9" x14ac:dyDescent="0.35">
      <c r="A13711" s="1705">
        <v>78278</v>
      </c>
      <c r="B13711" s="1706">
        <v>0.97</v>
      </c>
      <c r="C13711" s="100" t="s">
        <v>2874</v>
      </c>
      <c r="E13711" s="1705" t="s">
        <v>19</v>
      </c>
    </row>
    <row r="13712" spans="1:9" x14ac:dyDescent="0.35">
      <c r="A13712" s="1705">
        <v>78278</v>
      </c>
      <c r="B13712" s="1706">
        <v>0.97</v>
      </c>
      <c r="C13712" s="100" t="s">
        <v>2875</v>
      </c>
      <c r="E13712" s="1705" t="s">
        <v>19</v>
      </c>
    </row>
    <row r="13713" spans="1:9" x14ac:dyDescent="0.35">
      <c r="A13713" s="1705">
        <v>78278</v>
      </c>
      <c r="B13713" s="1706">
        <v>0.97</v>
      </c>
      <c r="C13713" s="100" t="s">
        <v>2876</v>
      </c>
      <c r="E13713" s="1705" t="s">
        <v>19</v>
      </c>
    </row>
    <row r="13714" spans="1:9" x14ac:dyDescent="0.35">
      <c r="A13714" s="1705">
        <v>78278</v>
      </c>
      <c r="B13714" s="1706">
        <v>0.97</v>
      </c>
      <c r="C13714" s="100" t="s">
        <v>140</v>
      </c>
      <c r="E13714" s="1705" t="s">
        <v>39</v>
      </c>
    </row>
    <row r="13715" spans="1:9" x14ac:dyDescent="0.35">
      <c r="A13715" s="1705">
        <v>78278</v>
      </c>
      <c r="B13715" s="1706">
        <v>0.97</v>
      </c>
      <c r="C13715" s="100" t="s">
        <v>1096</v>
      </c>
      <c r="E13715" s="1705" t="s">
        <v>879</v>
      </c>
    </row>
    <row r="13716" spans="1:9" x14ac:dyDescent="0.35">
      <c r="A13716" s="1705">
        <v>78278</v>
      </c>
      <c r="B13716" s="1706">
        <v>0.97</v>
      </c>
      <c r="C13716" s="100" t="s">
        <v>1993</v>
      </c>
      <c r="E13716" s="1705" t="s">
        <v>1755</v>
      </c>
      <c r="F13716" s="100"/>
      <c r="I13716" s="100"/>
    </row>
    <row r="13717" spans="1:9" x14ac:dyDescent="0.35">
      <c r="A13717" s="1705">
        <v>78278</v>
      </c>
      <c r="B13717" s="1706">
        <v>0.97</v>
      </c>
      <c r="C13717" s="100" t="s">
        <v>3347</v>
      </c>
      <c r="E13717" s="1705" t="s">
        <v>2994</v>
      </c>
      <c r="F13717" s="100"/>
      <c r="I13717" s="100"/>
    </row>
    <row r="13718" spans="1:9" x14ac:dyDescent="0.35">
      <c r="A13718" s="1738">
        <v>78278</v>
      </c>
      <c r="B13718" s="1739">
        <v>0.97</v>
      </c>
      <c r="C13718" s="100" t="s">
        <v>7184</v>
      </c>
      <c r="E13718" s="1705" t="s">
        <v>6965</v>
      </c>
      <c r="F13718" s="100"/>
      <c r="I13718" s="100"/>
    </row>
    <row r="13719" spans="1:9" x14ac:dyDescent="0.35">
      <c r="A13719" s="1705">
        <v>78278</v>
      </c>
      <c r="B13719" s="1706">
        <v>0.97</v>
      </c>
      <c r="C13719" s="100" t="s">
        <v>7418</v>
      </c>
      <c r="E13719" s="1705" t="s">
        <v>7410</v>
      </c>
    </row>
    <row r="13720" spans="1:9" x14ac:dyDescent="0.35">
      <c r="A13720" s="1705">
        <v>78278</v>
      </c>
      <c r="B13720" s="1706">
        <v>0.97</v>
      </c>
      <c r="C13720" s="100" t="s">
        <v>7644</v>
      </c>
      <c r="E13720" s="1705" t="s">
        <v>7428</v>
      </c>
    </row>
    <row r="13721" spans="1:9" x14ac:dyDescent="0.35">
      <c r="A13721" s="1705">
        <v>78278</v>
      </c>
      <c r="B13721" s="1706">
        <v>0.97</v>
      </c>
      <c r="C13721" s="100" t="s">
        <v>8949</v>
      </c>
      <c r="E13721" s="1705" t="s">
        <v>8689</v>
      </c>
      <c r="F13721" s="100"/>
      <c r="I13721" s="100"/>
    </row>
    <row r="13722" spans="1:9" x14ac:dyDescent="0.35">
      <c r="A13722" s="1705">
        <v>78278</v>
      </c>
      <c r="B13722" s="1706">
        <v>0.97</v>
      </c>
      <c r="C13722" s="89" t="s">
        <v>9369</v>
      </c>
      <c r="E13722" s="1738" t="s">
        <v>9126</v>
      </c>
      <c r="F13722" s="100"/>
      <c r="I13722" s="100"/>
    </row>
    <row r="13723" spans="1:9" x14ac:dyDescent="0.35">
      <c r="A13723" s="1705">
        <v>78278</v>
      </c>
      <c r="B13723" s="1706">
        <v>0.97</v>
      </c>
      <c r="C13723" s="100" t="s">
        <v>9370</v>
      </c>
      <c r="E13723" s="1738" t="s">
        <v>9126</v>
      </c>
      <c r="F13723" s="100"/>
      <c r="I13723" s="100"/>
    </row>
    <row r="13724" spans="1:9" x14ac:dyDescent="0.35">
      <c r="A13724" s="1735">
        <v>78278</v>
      </c>
      <c r="B13724" s="1736">
        <v>0.97</v>
      </c>
      <c r="C13724" s="89" t="s">
        <v>2876</v>
      </c>
      <c r="E13724" s="1705" t="s">
        <v>9583</v>
      </c>
    </row>
    <row r="13725" spans="1:9" x14ac:dyDescent="0.35">
      <c r="A13725" s="1705">
        <v>78278</v>
      </c>
      <c r="B13725" s="1706">
        <v>0.97</v>
      </c>
      <c r="C13725" s="100" t="s">
        <v>3998</v>
      </c>
      <c r="E13725" s="1705" t="s">
        <v>13383</v>
      </c>
    </row>
    <row r="13726" spans="1:9" x14ac:dyDescent="0.35">
      <c r="A13726" s="1705">
        <v>78290</v>
      </c>
      <c r="B13726" s="1706">
        <v>0.66</v>
      </c>
      <c r="C13726" s="100" t="s">
        <v>2822</v>
      </c>
      <c r="E13726" s="1705" t="s">
        <v>19</v>
      </c>
      <c r="F13726" s="100"/>
      <c r="I13726" s="100"/>
    </row>
    <row r="13727" spans="1:9" x14ac:dyDescent="0.35">
      <c r="A13727" s="1705">
        <v>78290</v>
      </c>
      <c r="B13727" s="1706">
        <v>0.66</v>
      </c>
      <c r="C13727" s="100" t="s">
        <v>1936</v>
      </c>
      <c r="E13727" s="1705" t="s">
        <v>1755</v>
      </c>
      <c r="F13727" s="100"/>
      <c r="I13727" s="100"/>
    </row>
    <row r="13728" spans="1:9" x14ac:dyDescent="0.35">
      <c r="A13728" s="1705">
        <v>78290</v>
      </c>
      <c r="B13728" s="1706">
        <v>0.66</v>
      </c>
      <c r="C13728" s="100" t="s">
        <v>3267</v>
      </c>
      <c r="E13728" s="1705" t="s">
        <v>2994</v>
      </c>
      <c r="F13728" s="100"/>
      <c r="I13728" s="100"/>
    </row>
    <row r="13729" spans="1:9" x14ac:dyDescent="0.35">
      <c r="A13729" s="1738">
        <v>78290</v>
      </c>
      <c r="B13729" s="1739">
        <v>0.66</v>
      </c>
      <c r="C13729" s="100" t="s">
        <v>7144</v>
      </c>
      <c r="E13729" s="1705" t="s">
        <v>6965</v>
      </c>
      <c r="F13729" s="100"/>
      <c r="I13729" s="100"/>
    </row>
    <row r="13730" spans="1:9" x14ac:dyDescent="0.35">
      <c r="A13730" s="1738">
        <v>78290</v>
      </c>
      <c r="B13730" s="1739">
        <v>0.66</v>
      </c>
      <c r="C13730" s="100" t="s">
        <v>7145</v>
      </c>
      <c r="E13730" s="1705" t="s">
        <v>6965</v>
      </c>
      <c r="F13730" s="100"/>
      <c r="I13730" s="100"/>
    </row>
    <row r="13731" spans="1:9" x14ac:dyDescent="0.35">
      <c r="A13731" s="1705">
        <v>78290</v>
      </c>
      <c r="B13731" s="1706">
        <v>0.66</v>
      </c>
      <c r="C13731" s="100" t="s">
        <v>7603</v>
      </c>
      <c r="E13731" s="1705" t="s">
        <v>7428</v>
      </c>
      <c r="F13731" s="100"/>
      <c r="I13731" s="100"/>
    </row>
    <row r="13732" spans="1:9" x14ac:dyDescent="0.35">
      <c r="A13732" s="1705">
        <v>78290</v>
      </c>
      <c r="B13732" s="1706">
        <v>0.66</v>
      </c>
      <c r="C13732" s="100" t="s">
        <v>8897</v>
      </c>
      <c r="E13732" s="1705" t="s">
        <v>8689</v>
      </c>
      <c r="F13732" s="100"/>
      <c r="I13732" s="100"/>
    </row>
    <row r="13733" spans="1:9" x14ac:dyDescent="0.35">
      <c r="A13733" s="1738">
        <v>78290</v>
      </c>
      <c r="B13733" s="1739">
        <v>0.66</v>
      </c>
      <c r="C13733" s="100" t="s">
        <v>9835</v>
      </c>
      <c r="E13733" s="1705" t="s">
        <v>9583</v>
      </c>
      <c r="F13733" s="100"/>
      <c r="I13733" s="100"/>
    </row>
    <row r="13734" spans="1:9" x14ac:dyDescent="0.35">
      <c r="A13734" s="1738">
        <v>78290</v>
      </c>
      <c r="B13734" s="1739">
        <v>0.66</v>
      </c>
      <c r="C13734" s="100" t="s">
        <v>8897</v>
      </c>
      <c r="E13734" s="1705" t="s">
        <v>9583</v>
      </c>
      <c r="F13734" s="100"/>
      <c r="I13734" s="100"/>
    </row>
    <row r="13735" spans="1:9" x14ac:dyDescent="0.35">
      <c r="A13735" s="1705">
        <v>78290</v>
      </c>
      <c r="B13735" s="1706">
        <v>0.66</v>
      </c>
      <c r="C13735" s="100" t="s">
        <v>3942</v>
      </c>
      <c r="E13735" s="1705" t="s">
        <v>13383</v>
      </c>
      <c r="F13735" s="100"/>
      <c r="I13735" s="100"/>
    </row>
    <row r="13736" spans="1:9" x14ac:dyDescent="0.35">
      <c r="A13736" s="1705">
        <v>78291</v>
      </c>
      <c r="B13736" s="1706">
        <v>0.86</v>
      </c>
      <c r="C13736" s="100" t="s">
        <v>3985</v>
      </c>
      <c r="E13736" s="1705" t="s">
        <v>13383</v>
      </c>
      <c r="F13736" s="100"/>
      <c r="I13736" s="100"/>
    </row>
    <row r="13737" spans="1:9" x14ac:dyDescent="0.35">
      <c r="A13737" s="1705">
        <v>78300</v>
      </c>
      <c r="B13737" s="1706">
        <v>0.6</v>
      </c>
      <c r="C13737" s="100" t="s">
        <v>2818</v>
      </c>
      <c r="E13737" s="1705" t="s">
        <v>19</v>
      </c>
    </row>
    <row r="13738" spans="1:9" x14ac:dyDescent="0.35">
      <c r="A13738" s="1705">
        <v>78300</v>
      </c>
      <c r="B13738" s="1706">
        <v>0.6</v>
      </c>
      <c r="C13738" s="100" t="s">
        <v>1045</v>
      </c>
      <c r="E13738" s="1705" t="s">
        <v>879</v>
      </c>
    </row>
    <row r="13739" spans="1:9" x14ac:dyDescent="0.35">
      <c r="A13739" s="1705">
        <v>78300</v>
      </c>
      <c r="B13739" s="1706">
        <v>0.6</v>
      </c>
      <c r="C13739" s="100" t="s">
        <v>1929</v>
      </c>
      <c r="E13739" s="1705" t="s">
        <v>1755</v>
      </c>
    </row>
    <row r="13740" spans="1:9" ht="16" customHeight="1" x14ac:dyDescent="0.35">
      <c r="A13740" s="1705">
        <v>78300</v>
      </c>
      <c r="B13740" s="1706">
        <v>0.6</v>
      </c>
      <c r="C13740" s="100" t="s">
        <v>3258</v>
      </c>
      <c r="E13740" s="1705" t="s">
        <v>2994</v>
      </c>
    </row>
    <row r="13741" spans="1:9" x14ac:dyDescent="0.35">
      <c r="A13741" s="1738">
        <v>78300</v>
      </c>
      <c r="B13741" s="1739">
        <v>0.6</v>
      </c>
      <c r="C13741" s="100" t="s">
        <v>7137</v>
      </c>
      <c r="E13741" s="1705" t="s">
        <v>6965</v>
      </c>
    </row>
    <row r="13742" spans="1:9" x14ac:dyDescent="0.35">
      <c r="A13742" s="1705">
        <v>78300</v>
      </c>
      <c r="B13742" s="1706">
        <v>0.6</v>
      </c>
      <c r="C13742" s="100" t="s">
        <v>7596</v>
      </c>
      <c r="E13742" s="1705" t="s">
        <v>7428</v>
      </c>
    </row>
    <row r="13743" spans="1:9" x14ac:dyDescent="0.35">
      <c r="A13743" s="1705">
        <v>78300</v>
      </c>
      <c r="B13743" s="1706">
        <v>0.6</v>
      </c>
      <c r="C13743" s="100" t="s">
        <v>1929</v>
      </c>
      <c r="E13743" s="1705" t="s">
        <v>9583</v>
      </c>
    </row>
    <row r="13744" spans="1:9" x14ac:dyDescent="0.35">
      <c r="A13744" s="1705">
        <v>78300</v>
      </c>
      <c r="B13744" s="1706">
        <v>0.6</v>
      </c>
      <c r="C13744" s="100" t="s">
        <v>3935</v>
      </c>
      <c r="E13744" s="1705" t="s">
        <v>13383</v>
      </c>
    </row>
    <row r="13745" spans="1:9" x14ac:dyDescent="0.35">
      <c r="A13745" s="1705">
        <v>78305</v>
      </c>
      <c r="B13745" s="1706">
        <v>0.81</v>
      </c>
      <c r="C13745" s="100" t="s">
        <v>3320</v>
      </c>
      <c r="E13745" s="1705" t="s">
        <v>2994</v>
      </c>
    </row>
    <row r="13746" spans="1:9" x14ac:dyDescent="0.35">
      <c r="A13746" s="1705">
        <v>78305</v>
      </c>
      <c r="B13746" s="1706">
        <v>0.81</v>
      </c>
      <c r="C13746" s="100" t="s">
        <v>7632</v>
      </c>
      <c r="E13746" s="1705" t="s">
        <v>7428</v>
      </c>
    </row>
    <row r="13747" spans="1:9" x14ac:dyDescent="0.35">
      <c r="A13747" s="1705">
        <v>78305</v>
      </c>
      <c r="B13747" s="1706">
        <v>0.81</v>
      </c>
      <c r="C13747" s="100" t="s">
        <v>8931</v>
      </c>
      <c r="E13747" s="1705" t="s">
        <v>8689</v>
      </c>
    </row>
    <row r="13748" spans="1:9" x14ac:dyDescent="0.35">
      <c r="A13748" s="1705">
        <v>78305</v>
      </c>
      <c r="B13748" s="1706">
        <v>0.81</v>
      </c>
      <c r="C13748" s="100" t="s">
        <v>9883</v>
      </c>
      <c r="E13748" s="1705" t="s">
        <v>9583</v>
      </c>
    </row>
    <row r="13749" spans="1:9" x14ac:dyDescent="0.35">
      <c r="A13749" s="1705">
        <v>78305</v>
      </c>
      <c r="B13749" s="1706">
        <v>0.81</v>
      </c>
      <c r="C13749" s="100" t="s">
        <v>3979</v>
      </c>
      <c r="E13749" s="1705" t="s">
        <v>13383</v>
      </c>
    </row>
    <row r="13750" spans="1:9" x14ac:dyDescent="0.35">
      <c r="A13750" s="1705">
        <v>78306</v>
      </c>
      <c r="B13750" s="1706">
        <v>0.84</v>
      </c>
      <c r="C13750" s="89" t="s">
        <v>2864</v>
      </c>
      <c r="E13750" s="1705" t="s">
        <v>19</v>
      </c>
      <c r="F13750" s="100"/>
      <c r="I13750" s="100"/>
    </row>
    <row r="13751" spans="1:9" ht="14.5" customHeight="1" x14ac:dyDescent="0.35">
      <c r="A13751" s="1705">
        <v>78306</v>
      </c>
      <c r="B13751" s="1737">
        <v>0.84</v>
      </c>
      <c r="C13751" s="100" t="s">
        <v>693</v>
      </c>
      <c r="E13751" s="1705" t="s">
        <v>532</v>
      </c>
    </row>
    <row r="13752" spans="1:9" x14ac:dyDescent="0.35">
      <c r="A13752" s="1705">
        <v>78306</v>
      </c>
      <c r="B13752" s="1706">
        <v>0.84</v>
      </c>
      <c r="C13752" s="100" t="s">
        <v>1086</v>
      </c>
      <c r="E13752" s="1705" t="s">
        <v>879</v>
      </c>
    </row>
    <row r="13753" spans="1:9" x14ac:dyDescent="0.35">
      <c r="A13753" s="1705">
        <v>78306</v>
      </c>
      <c r="B13753" s="1706">
        <v>0.84</v>
      </c>
      <c r="C13753" s="100" t="s">
        <v>1976</v>
      </c>
      <c r="E13753" s="1705" t="s">
        <v>1755</v>
      </c>
      <c r="F13753" s="100"/>
      <c r="I13753" s="100"/>
    </row>
    <row r="13754" spans="1:9" ht="16" customHeight="1" x14ac:dyDescent="0.35">
      <c r="A13754" s="1705">
        <v>78306</v>
      </c>
      <c r="B13754" s="1706">
        <v>0.84</v>
      </c>
      <c r="C13754" s="89" t="s">
        <v>1977</v>
      </c>
      <c r="E13754" s="1705" t="s">
        <v>1755</v>
      </c>
    </row>
    <row r="13755" spans="1:9" x14ac:dyDescent="0.35">
      <c r="A13755" s="1705">
        <v>78306</v>
      </c>
      <c r="B13755" s="1706">
        <v>0.84</v>
      </c>
      <c r="C13755" s="100" t="s">
        <v>3326</v>
      </c>
      <c r="E13755" s="1705" t="s">
        <v>2994</v>
      </c>
    </row>
    <row r="13756" spans="1:9" x14ac:dyDescent="0.35">
      <c r="A13756" s="1705">
        <v>78306</v>
      </c>
      <c r="B13756" s="1706">
        <v>0.84</v>
      </c>
      <c r="C13756" s="89" t="s">
        <v>6636</v>
      </c>
      <c r="E13756" s="1705" t="s">
        <v>6556</v>
      </c>
    </row>
    <row r="13757" spans="1:9" x14ac:dyDescent="0.35">
      <c r="A13757" s="1705">
        <v>78306</v>
      </c>
      <c r="B13757" s="1706">
        <v>0.84</v>
      </c>
      <c r="C13757" s="89" t="s">
        <v>7178</v>
      </c>
      <c r="E13757" s="1705" t="s">
        <v>6965</v>
      </c>
    </row>
    <row r="13758" spans="1:9" ht="16" customHeight="1" x14ac:dyDescent="0.35">
      <c r="A13758" s="1705">
        <v>78306</v>
      </c>
      <c r="B13758" s="1706">
        <v>0.84</v>
      </c>
      <c r="C13758" s="89" t="s">
        <v>7179</v>
      </c>
      <c r="E13758" s="1705" t="s">
        <v>6965</v>
      </c>
    </row>
    <row r="13759" spans="1:9" ht="14.5" customHeight="1" x14ac:dyDescent="0.35">
      <c r="A13759" s="1705">
        <v>78306</v>
      </c>
      <c r="B13759" s="1706">
        <v>0.84</v>
      </c>
      <c r="C13759" s="89" t="s">
        <v>7180</v>
      </c>
      <c r="E13759" s="1705" t="s">
        <v>6965</v>
      </c>
    </row>
    <row r="13760" spans="1:9" ht="14.5" customHeight="1" x14ac:dyDescent="0.35">
      <c r="A13760" s="1705">
        <v>78306</v>
      </c>
      <c r="B13760" s="1706">
        <v>0.84</v>
      </c>
      <c r="C13760" s="100" t="s">
        <v>7638</v>
      </c>
      <c r="E13760" s="1705" t="s">
        <v>7428</v>
      </c>
      <c r="F13760" s="100"/>
      <c r="I13760" s="100"/>
    </row>
    <row r="13761" spans="1:9" x14ac:dyDescent="0.35">
      <c r="A13761" s="1705">
        <v>78306</v>
      </c>
      <c r="B13761" s="1706">
        <v>0.84</v>
      </c>
      <c r="C13761" s="100" t="s">
        <v>8939</v>
      </c>
      <c r="E13761" s="1705" t="s">
        <v>8689</v>
      </c>
    </row>
    <row r="13762" spans="1:9" x14ac:dyDescent="0.35">
      <c r="A13762" s="1705">
        <v>78306</v>
      </c>
      <c r="B13762" s="1706">
        <v>0.84</v>
      </c>
      <c r="C13762" s="89" t="s">
        <v>1977</v>
      </c>
      <c r="E13762" s="1705" t="s">
        <v>9583</v>
      </c>
    </row>
    <row r="13763" spans="1:9" x14ac:dyDescent="0.35">
      <c r="A13763" s="1705">
        <v>78306</v>
      </c>
      <c r="B13763" s="1706">
        <v>0.84</v>
      </c>
      <c r="C13763" s="100" t="s">
        <v>3984</v>
      </c>
      <c r="E13763" s="1705" t="s">
        <v>13383</v>
      </c>
    </row>
    <row r="13764" spans="1:9" x14ac:dyDescent="0.35">
      <c r="A13764" s="1705">
        <v>78315</v>
      </c>
      <c r="B13764" s="1706">
        <v>0.99</v>
      </c>
      <c r="C13764" s="89" t="s">
        <v>2884</v>
      </c>
      <c r="E13764" s="1705" t="s">
        <v>19</v>
      </c>
    </row>
    <row r="13765" spans="1:9" x14ac:dyDescent="0.35">
      <c r="A13765" s="1705">
        <v>78315</v>
      </c>
      <c r="B13765" s="1706">
        <v>0.99</v>
      </c>
      <c r="C13765" s="89" t="s">
        <v>2885</v>
      </c>
      <c r="E13765" s="1705" t="s">
        <v>19</v>
      </c>
    </row>
    <row r="13766" spans="1:9" ht="14.5" customHeight="1" x14ac:dyDescent="0.35">
      <c r="A13766" s="1705">
        <v>78315</v>
      </c>
      <c r="B13766" s="1706">
        <v>0.99</v>
      </c>
      <c r="C13766" s="89" t="s">
        <v>1108</v>
      </c>
      <c r="E13766" s="1705" t="s">
        <v>879</v>
      </c>
    </row>
    <row r="13767" spans="1:9" ht="14.5" customHeight="1" x14ac:dyDescent="0.35">
      <c r="A13767" s="1705">
        <v>78315</v>
      </c>
      <c r="B13767" s="1706">
        <v>0.99</v>
      </c>
      <c r="C13767" s="100" t="s">
        <v>2000</v>
      </c>
      <c r="E13767" s="1705" t="s">
        <v>1755</v>
      </c>
    </row>
    <row r="13768" spans="1:9" x14ac:dyDescent="0.35">
      <c r="A13768" s="1705">
        <v>78315</v>
      </c>
      <c r="B13768" s="1706">
        <v>0.99</v>
      </c>
      <c r="C13768" s="100" t="s">
        <v>3389</v>
      </c>
      <c r="E13768" s="1705" t="s">
        <v>2994</v>
      </c>
    </row>
    <row r="13769" spans="1:9" ht="16" customHeight="1" x14ac:dyDescent="0.35">
      <c r="A13769" s="1738">
        <v>78315</v>
      </c>
      <c r="B13769" s="1739">
        <v>0.99</v>
      </c>
      <c r="C13769" s="100" t="s">
        <v>1108</v>
      </c>
      <c r="E13769" s="1705" t="s">
        <v>6965</v>
      </c>
      <c r="F13769" s="100"/>
      <c r="I13769" s="100"/>
    </row>
    <row r="13770" spans="1:9" ht="16" customHeight="1" x14ac:dyDescent="0.35">
      <c r="A13770" s="1705">
        <v>78315</v>
      </c>
      <c r="B13770" s="1706">
        <v>0.99</v>
      </c>
      <c r="C13770" s="100" t="s">
        <v>7664</v>
      </c>
      <c r="E13770" s="1705" t="s">
        <v>7428</v>
      </c>
    </row>
    <row r="13771" spans="1:9" x14ac:dyDescent="0.35">
      <c r="A13771" s="1705">
        <v>78315</v>
      </c>
      <c r="B13771" s="1706">
        <v>0.99</v>
      </c>
      <c r="C13771" s="100" t="s">
        <v>8957</v>
      </c>
      <c r="E13771" s="1705" t="s">
        <v>8689</v>
      </c>
    </row>
    <row r="13772" spans="1:9" x14ac:dyDescent="0.35">
      <c r="A13772" s="1705">
        <v>78315</v>
      </c>
      <c r="B13772" s="1706">
        <v>0.99</v>
      </c>
      <c r="C13772" s="100" t="s">
        <v>8958</v>
      </c>
      <c r="E13772" s="1705" t="s">
        <v>8689</v>
      </c>
    </row>
    <row r="13773" spans="1:9" ht="16" customHeight="1" x14ac:dyDescent="0.35">
      <c r="A13773" s="1705">
        <v>78315</v>
      </c>
      <c r="B13773" s="1706">
        <v>0.99</v>
      </c>
      <c r="C13773" s="100" t="s">
        <v>8957</v>
      </c>
      <c r="E13773" s="1705" t="s">
        <v>9583</v>
      </c>
    </row>
    <row r="13774" spans="1:9" ht="16" customHeight="1" x14ac:dyDescent="0.35">
      <c r="A13774" s="1705">
        <v>78315</v>
      </c>
      <c r="B13774" s="1706">
        <v>0.99</v>
      </c>
      <c r="C13774" s="100" t="s">
        <v>4012</v>
      </c>
      <c r="E13774" s="1705" t="s">
        <v>13383</v>
      </c>
    </row>
    <row r="13775" spans="1:9" ht="16" customHeight="1" x14ac:dyDescent="0.35">
      <c r="A13775" s="1705">
        <v>78428</v>
      </c>
      <c r="B13775" s="1706">
        <v>0.76</v>
      </c>
      <c r="C13775" s="100" t="s">
        <v>3963</v>
      </c>
      <c r="E13775" s="1705" t="s">
        <v>13383</v>
      </c>
    </row>
    <row r="13776" spans="1:9" x14ac:dyDescent="0.35">
      <c r="A13776" s="1705">
        <v>78445</v>
      </c>
      <c r="B13776" s="1706">
        <v>0.48</v>
      </c>
      <c r="C13776" s="100" t="s">
        <v>3886</v>
      </c>
      <c r="E13776" s="1705" t="s">
        <v>13383</v>
      </c>
    </row>
    <row r="13777" spans="1:5" ht="14.15" customHeight="1" x14ac:dyDescent="0.35">
      <c r="A13777" s="1705">
        <v>78451</v>
      </c>
      <c r="B13777" s="1706">
        <v>1.35</v>
      </c>
      <c r="C13777" s="100" t="s">
        <v>2930</v>
      </c>
      <c r="E13777" s="1705" t="s">
        <v>19</v>
      </c>
    </row>
    <row r="13778" spans="1:5" x14ac:dyDescent="0.35">
      <c r="A13778" s="1705">
        <v>78451</v>
      </c>
      <c r="B13778" s="1706">
        <v>1.35</v>
      </c>
      <c r="C13778" s="89" t="s">
        <v>6672</v>
      </c>
      <c r="E13778" s="1705" t="s">
        <v>6556</v>
      </c>
    </row>
    <row r="13779" spans="1:5" x14ac:dyDescent="0.35">
      <c r="A13779" s="1705">
        <v>78451</v>
      </c>
      <c r="B13779" s="1706">
        <v>1.35</v>
      </c>
      <c r="C13779" s="89" t="s">
        <v>10086</v>
      </c>
      <c r="E13779" s="1705" t="s">
        <v>9583</v>
      </c>
    </row>
    <row r="13780" spans="1:5" x14ac:dyDescent="0.35">
      <c r="A13780" s="1705">
        <v>78452</v>
      </c>
      <c r="B13780" s="1706">
        <v>1.58</v>
      </c>
      <c r="C13780" s="100" t="s">
        <v>2946</v>
      </c>
      <c r="E13780" s="1705" t="s">
        <v>19</v>
      </c>
    </row>
    <row r="13781" spans="1:5" x14ac:dyDescent="0.35">
      <c r="A13781" s="1705">
        <v>78452</v>
      </c>
      <c r="B13781" s="1706">
        <v>1.58</v>
      </c>
      <c r="C13781" s="100" t="s">
        <v>2115</v>
      </c>
      <c r="E13781" s="1705" t="s">
        <v>1755</v>
      </c>
    </row>
    <row r="13782" spans="1:5" x14ac:dyDescent="0.35">
      <c r="A13782" s="1738">
        <v>78452</v>
      </c>
      <c r="B13782" s="1739">
        <v>1.58</v>
      </c>
      <c r="C13782" s="100" t="s">
        <v>7253</v>
      </c>
      <c r="E13782" s="1705" t="s">
        <v>6965</v>
      </c>
    </row>
    <row r="13783" spans="1:5" x14ac:dyDescent="0.35">
      <c r="A13783" s="1738">
        <v>78452</v>
      </c>
      <c r="B13783" s="1739">
        <v>1.58</v>
      </c>
      <c r="C13783" s="100" t="s">
        <v>7254</v>
      </c>
      <c r="E13783" s="1705" t="s">
        <v>6965</v>
      </c>
    </row>
    <row r="13784" spans="1:5" x14ac:dyDescent="0.35">
      <c r="A13784" s="1738">
        <v>78452</v>
      </c>
      <c r="B13784" s="1739">
        <v>1.58</v>
      </c>
      <c r="C13784" s="100" t="s">
        <v>7255</v>
      </c>
      <c r="E13784" s="1705" t="s">
        <v>6965</v>
      </c>
    </row>
    <row r="13785" spans="1:5" x14ac:dyDescent="0.35">
      <c r="A13785" s="1705">
        <v>78452</v>
      </c>
      <c r="B13785" s="1706">
        <v>1.58</v>
      </c>
      <c r="C13785" s="100" t="s">
        <v>7425</v>
      </c>
      <c r="E13785" s="1705" t="s">
        <v>7410</v>
      </c>
    </row>
    <row r="13786" spans="1:5" x14ac:dyDescent="0.35">
      <c r="A13786" s="1705">
        <v>78452</v>
      </c>
      <c r="B13786" s="1706">
        <v>1.58</v>
      </c>
      <c r="C13786" s="100" t="s">
        <v>10149</v>
      </c>
      <c r="E13786" s="1705" t="s">
        <v>9583</v>
      </c>
    </row>
    <row r="13787" spans="1:5" x14ac:dyDescent="0.35">
      <c r="A13787" s="1705">
        <v>78456</v>
      </c>
      <c r="B13787" s="1706">
        <v>0.98</v>
      </c>
      <c r="C13787" s="100" t="s">
        <v>4010</v>
      </c>
      <c r="E13787" s="1705" t="s">
        <v>13383</v>
      </c>
    </row>
    <row r="13788" spans="1:5" x14ac:dyDescent="0.35">
      <c r="A13788" s="1705">
        <v>78457</v>
      </c>
      <c r="B13788" s="1706">
        <v>0.75</v>
      </c>
      <c r="C13788" s="100" t="s">
        <v>2845</v>
      </c>
      <c r="E13788" s="1705" t="s">
        <v>19</v>
      </c>
    </row>
    <row r="13789" spans="1:5" x14ac:dyDescent="0.35">
      <c r="A13789" s="1705">
        <v>78457</v>
      </c>
      <c r="B13789" s="1706">
        <v>0.75</v>
      </c>
      <c r="C13789" s="100" t="s">
        <v>2846</v>
      </c>
      <c r="E13789" s="1705" t="s">
        <v>19</v>
      </c>
    </row>
    <row r="13790" spans="1:5" x14ac:dyDescent="0.35">
      <c r="A13790" s="1705">
        <v>78457</v>
      </c>
      <c r="B13790" s="1737">
        <v>0.75</v>
      </c>
      <c r="C13790" s="100" t="s">
        <v>683</v>
      </c>
      <c r="E13790" s="1705" t="s">
        <v>532</v>
      </c>
    </row>
    <row r="13791" spans="1:5" x14ac:dyDescent="0.35">
      <c r="A13791" s="1705">
        <v>78457</v>
      </c>
      <c r="B13791" s="1706">
        <v>0.75</v>
      </c>
      <c r="C13791" s="100" t="s">
        <v>1959</v>
      </c>
      <c r="E13791" s="1705" t="s">
        <v>1755</v>
      </c>
    </row>
    <row r="13792" spans="1:5" x14ac:dyDescent="0.35">
      <c r="A13792" s="1705">
        <v>78457</v>
      </c>
      <c r="B13792" s="1706">
        <v>0.75</v>
      </c>
      <c r="C13792" s="100" t="s">
        <v>1960</v>
      </c>
      <c r="E13792" s="1705" t="s">
        <v>1755</v>
      </c>
    </row>
    <row r="13793" spans="1:9" x14ac:dyDescent="0.35">
      <c r="A13793" s="1735">
        <v>78457</v>
      </c>
      <c r="B13793" s="1736">
        <v>0.75</v>
      </c>
      <c r="C13793" s="89" t="s">
        <v>9865</v>
      </c>
      <c r="E13793" s="1705" t="s">
        <v>9583</v>
      </c>
    </row>
    <row r="13794" spans="1:9" x14ac:dyDescent="0.35">
      <c r="A13794" s="1705">
        <v>78457</v>
      </c>
      <c r="B13794" s="1706">
        <v>0.75</v>
      </c>
      <c r="C13794" s="89" t="s">
        <v>9866</v>
      </c>
      <c r="E13794" s="1705" t="s">
        <v>9583</v>
      </c>
      <c r="F13794" s="100"/>
      <c r="I13794" s="100"/>
    </row>
    <row r="13795" spans="1:9" x14ac:dyDescent="0.35">
      <c r="A13795" s="1705">
        <v>78457</v>
      </c>
      <c r="B13795" s="1706">
        <v>0.75</v>
      </c>
      <c r="C13795" s="100" t="s">
        <v>3962</v>
      </c>
      <c r="E13795" s="1705" t="s">
        <v>13383</v>
      </c>
    </row>
    <row r="13796" spans="1:9" x14ac:dyDescent="0.35">
      <c r="A13796" s="1705">
        <v>78458</v>
      </c>
      <c r="B13796" s="1706">
        <v>0.88</v>
      </c>
      <c r="C13796" s="100" t="s">
        <v>2868</v>
      </c>
      <c r="E13796" s="1705" t="s">
        <v>19</v>
      </c>
    </row>
    <row r="13797" spans="1:9" x14ac:dyDescent="0.35">
      <c r="A13797" s="1705">
        <v>78458</v>
      </c>
      <c r="B13797" s="1737">
        <v>0.88</v>
      </c>
      <c r="C13797" s="100" t="s">
        <v>697</v>
      </c>
      <c r="E13797" s="1705" t="s">
        <v>532</v>
      </c>
      <c r="F13797" s="100"/>
      <c r="I13797" s="100"/>
    </row>
    <row r="13798" spans="1:9" x14ac:dyDescent="0.35">
      <c r="A13798" s="1705">
        <v>78458</v>
      </c>
      <c r="B13798" s="1706">
        <v>0.88</v>
      </c>
      <c r="C13798" s="100" t="s">
        <v>1089</v>
      </c>
      <c r="E13798" s="1705" t="s">
        <v>879</v>
      </c>
    </row>
    <row r="13799" spans="1:9" x14ac:dyDescent="0.35">
      <c r="A13799" s="1705">
        <v>78458</v>
      </c>
      <c r="B13799" s="1706">
        <v>0.88</v>
      </c>
      <c r="C13799" s="100" t="s">
        <v>1985</v>
      </c>
      <c r="E13799" s="1705" t="s">
        <v>1755</v>
      </c>
    </row>
    <row r="13800" spans="1:9" x14ac:dyDescent="0.35">
      <c r="A13800" s="1705">
        <v>78458</v>
      </c>
      <c r="B13800" s="1706">
        <v>0.88</v>
      </c>
      <c r="C13800" s="100" t="s">
        <v>8944</v>
      </c>
      <c r="E13800" s="1705" t="s">
        <v>8689</v>
      </c>
    </row>
    <row r="13801" spans="1:9" x14ac:dyDescent="0.35">
      <c r="A13801" s="1705">
        <v>78458</v>
      </c>
      <c r="B13801" s="1706">
        <v>0.88</v>
      </c>
      <c r="C13801" s="89" t="s">
        <v>9893</v>
      </c>
      <c r="E13801" s="1705" t="s">
        <v>9583</v>
      </c>
    </row>
    <row r="13802" spans="1:9" x14ac:dyDescent="0.35">
      <c r="A13802" s="1705">
        <v>78458</v>
      </c>
      <c r="B13802" s="1706">
        <v>0.88</v>
      </c>
      <c r="C13802" s="100" t="s">
        <v>3987</v>
      </c>
      <c r="E13802" s="1705" t="s">
        <v>13383</v>
      </c>
      <c r="F13802" s="100"/>
      <c r="I13802" s="100"/>
    </row>
    <row r="13803" spans="1:9" x14ac:dyDescent="0.35">
      <c r="A13803" s="1705">
        <v>78466</v>
      </c>
      <c r="B13803" s="1706">
        <v>0.67</v>
      </c>
      <c r="C13803" s="100" t="s">
        <v>3947</v>
      </c>
      <c r="E13803" s="1705" t="s">
        <v>13383</v>
      </c>
      <c r="F13803" s="100"/>
      <c r="I13803" s="100"/>
    </row>
    <row r="13804" spans="1:9" x14ac:dyDescent="0.35">
      <c r="A13804" s="1705">
        <v>78468</v>
      </c>
      <c r="B13804" s="1706">
        <v>0.78</v>
      </c>
      <c r="C13804" s="100" t="s">
        <v>1964</v>
      </c>
      <c r="E13804" s="1705" t="s">
        <v>1755</v>
      </c>
      <c r="F13804" s="100"/>
      <c r="I13804" s="100"/>
    </row>
    <row r="13805" spans="1:9" x14ac:dyDescent="0.35">
      <c r="A13805" s="1705">
        <v>78468</v>
      </c>
      <c r="B13805" s="1706">
        <v>0.78</v>
      </c>
      <c r="C13805" s="100" t="s">
        <v>9870</v>
      </c>
      <c r="E13805" s="1705" t="s">
        <v>9583</v>
      </c>
      <c r="F13805" s="100"/>
      <c r="I13805" s="100"/>
    </row>
    <row r="13806" spans="1:9" x14ac:dyDescent="0.35">
      <c r="A13806" s="1705">
        <v>78468</v>
      </c>
      <c r="B13806" s="1706">
        <v>0.78</v>
      </c>
      <c r="C13806" s="100" t="s">
        <v>3968</v>
      </c>
      <c r="E13806" s="1705" t="s">
        <v>13383</v>
      </c>
      <c r="F13806" s="100"/>
      <c r="I13806" s="100"/>
    </row>
    <row r="13807" spans="1:9" x14ac:dyDescent="0.35">
      <c r="A13807" s="1705">
        <v>78469</v>
      </c>
      <c r="B13807" s="1706">
        <v>0.9</v>
      </c>
      <c r="C13807" s="100" t="s">
        <v>3990</v>
      </c>
      <c r="E13807" s="1705" t="s">
        <v>13383</v>
      </c>
      <c r="F13807" s="100"/>
      <c r="I13807" s="100"/>
    </row>
    <row r="13808" spans="1:9" x14ac:dyDescent="0.35">
      <c r="A13808" s="1705">
        <v>78472</v>
      </c>
      <c r="B13808" s="1706">
        <v>0.96</v>
      </c>
      <c r="C13808" s="100" t="s">
        <v>2870</v>
      </c>
      <c r="E13808" s="1705" t="s">
        <v>19</v>
      </c>
      <c r="F13808" s="100"/>
      <c r="I13808" s="100"/>
    </row>
    <row r="13809" spans="1:9" x14ac:dyDescent="0.35">
      <c r="A13809" s="1735">
        <v>78472</v>
      </c>
      <c r="B13809" s="1736">
        <v>0.96</v>
      </c>
      <c r="C13809" s="89" t="s">
        <v>1094</v>
      </c>
      <c r="E13809" s="1705" t="s">
        <v>879</v>
      </c>
      <c r="F13809" s="100"/>
      <c r="I13809" s="100"/>
    </row>
    <row r="13810" spans="1:9" x14ac:dyDescent="0.35">
      <c r="A13810" s="1705">
        <v>78472</v>
      </c>
      <c r="B13810" s="1706">
        <v>0.96</v>
      </c>
      <c r="C13810" s="100" t="s">
        <v>1989</v>
      </c>
      <c r="E13810" s="1705" t="s">
        <v>1755</v>
      </c>
      <c r="F13810" s="100"/>
      <c r="I13810" s="100"/>
    </row>
    <row r="13811" spans="1:9" x14ac:dyDescent="0.35">
      <c r="A13811" s="1705">
        <v>78472</v>
      </c>
      <c r="B13811" s="1706">
        <v>0.96</v>
      </c>
      <c r="C13811" s="100" t="s">
        <v>1990</v>
      </c>
      <c r="E13811" s="1705" t="s">
        <v>1755</v>
      </c>
      <c r="F13811" s="100"/>
      <c r="I13811" s="100"/>
    </row>
    <row r="13812" spans="1:9" x14ac:dyDescent="0.35">
      <c r="A13812" s="1705">
        <v>78472</v>
      </c>
      <c r="B13812" s="1706">
        <v>0.96</v>
      </c>
      <c r="C13812" s="100" t="s">
        <v>3343</v>
      </c>
      <c r="E13812" s="1705" t="s">
        <v>2994</v>
      </c>
      <c r="F13812" s="100"/>
      <c r="I13812" s="100"/>
    </row>
    <row r="13813" spans="1:9" x14ac:dyDescent="0.35">
      <c r="A13813" s="1738">
        <v>78472</v>
      </c>
      <c r="B13813" s="1739">
        <v>0.96</v>
      </c>
      <c r="C13813" s="100" t="s">
        <v>1094</v>
      </c>
      <c r="E13813" s="1705" t="s">
        <v>6965</v>
      </c>
      <c r="F13813" s="100"/>
      <c r="I13813" s="100"/>
    </row>
    <row r="13814" spans="1:9" x14ac:dyDescent="0.35">
      <c r="A13814" s="1705">
        <v>78472</v>
      </c>
      <c r="B13814" s="1706">
        <v>0.96</v>
      </c>
      <c r="C13814" s="100" t="s">
        <v>7642</v>
      </c>
      <c r="E13814" s="1705" t="s">
        <v>7428</v>
      </c>
      <c r="F13814" s="100"/>
      <c r="I13814" s="100"/>
    </row>
    <row r="13815" spans="1:9" x14ac:dyDescent="0.35">
      <c r="A13815" s="1705">
        <v>78472</v>
      </c>
      <c r="B13815" s="1706">
        <v>0.96</v>
      </c>
      <c r="C13815" s="100" t="s">
        <v>9368</v>
      </c>
      <c r="E13815" s="1738" t="s">
        <v>9126</v>
      </c>
      <c r="F13815" s="100"/>
      <c r="I13815" s="100"/>
    </row>
    <row r="13816" spans="1:9" ht="16" customHeight="1" x14ac:dyDescent="0.35">
      <c r="A13816" s="1705">
        <v>78472</v>
      </c>
      <c r="B13816" s="1706">
        <v>0.96</v>
      </c>
      <c r="C13816" s="100" t="s">
        <v>9895</v>
      </c>
      <c r="E13816" s="1705" t="s">
        <v>9583</v>
      </c>
      <c r="F13816" s="100"/>
      <c r="I13816" s="100"/>
    </row>
    <row r="13817" spans="1:9" ht="14.5" customHeight="1" x14ac:dyDescent="0.35">
      <c r="A13817" s="1735">
        <v>78472</v>
      </c>
      <c r="B13817" s="1736">
        <v>0.96</v>
      </c>
      <c r="C13817" s="89" t="s">
        <v>2870</v>
      </c>
      <c r="E13817" s="1705" t="s">
        <v>9583</v>
      </c>
      <c r="F13817" s="100"/>
      <c r="I13817" s="100"/>
    </row>
    <row r="13818" spans="1:9" ht="14.5" customHeight="1" x14ac:dyDescent="0.35">
      <c r="A13818" s="1705">
        <v>78472</v>
      </c>
      <c r="B13818" s="1706">
        <v>0.96</v>
      </c>
      <c r="C13818" s="100" t="s">
        <v>3993</v>
      </c>
      <c r="E13818" s="1705" t="s">
        <v>13383</v>
      </c>
      <c r="F13818" s="100"/>
      <c r="I13818" s="100"/>
    </row>
    <row r="13819" spans="1:9" x14ac:dyDescent="0.35">
      <c r="A13819" s="1705">
        <v>78473</v>
      </c>
      <c r="B13819" s="1706">
        <v>1.43</v>
      </c>
      <c r="C13819" s="100" t="s">
        <v>3563</v>
      </c>
      <c r="E13819" s="1705" t="s">
        <v>2994</v>
      </c>
      <c r="F13819" s="100"/>
      <c r="I13819" s="100"/>
    </row>
    <row r="13820" spans="1:9" x14ac:dyDescent="0.35">
      <c r="A13820" s="1705">
        <v>78473</v>
      </c>
      <c r="B13820" s="1706">
        <v>1.43</v>
      </c>
      <c r="C13820" s="100" t="s">
        <v>7817</v>
      </c>
      <c r="E13820" s="1705" t="s">
        <v>7428</v>
      </c>
      <c r="F13820" s="100"/>
      <c r="I13820" s="100"/>
    </row>
    <row r="13821" spans="1:9" x14ac:dyDescent="0.35">
      <c r="A13821" s="1705">
        <v>78473</v>
      </c>
      <c r="B13821" s="1706">
        <v>1.43</v>
      </c>
      <c r="C13821" s="100" t="s">
        <v>9021</v>
      </c>
      <c r="E13821" s="1705" t="s">
        <v>8689</v>
      </c>
      <c r="F13821" s="100"/>
      <c r="I13821" s="100"/>
    </row>
    <row r="13822" spans="1:9" x14ac:dyDescent="0.35">
      <c r="A13822" s="1705">
        <v>78473</v>
      </c>
      <c r="B13822" s="1706">
        <v>1.43</v>
      </c>
      <c r="C13822" s="100" t="s">
        <v>4091</v>
      </c>
      <c r="E13822" s="1705" t="s">
        <v>13383</v>
      </c>
      <c r="F13822" s="100"/>
      <c r="I13822" s="100"/>
    </row>
    <row r="13823" spans="1:9" x14ac:dyDescent="0.35">
      <c r="A13823" s="1705">
        <v>78481</v>
      </c>
      <c r="B13823" s="1706">
        <v>0.96</v>
      </c>
      <c r="C13823" s="100" t="s">
        <v>3344</v>
      </c>
      <c r="E13823" s="1705" t="s">
        <v>2994</v>
      </c>
      <c r="F13823" s="100"/>
      <c r="I13823" s="100"/>
    </row>
    <row r="13824" spans="1:9" x14ac:dyDescent="0.35">
      <c r="A13824" s="1705">
        <v>78481</v>
      </c>
      <c r="B13824" s="1706">
        <v>0.96</v>
      </c>
      <c r="C13824" s="100" t="s">
        <v>3994</v>
      </c>
      <c r="E13824" s="1705" t="s">
        <v>13383</v>
      </c>
      <c r="F13824" s="100"/>
      <c r="I13824" s="100"/>
    </row>
    <row r="13825" spans="1:9" x14ac:dyDescent="0.35">
      <c r="A13825" s="1705">
        <v>78483</v>
      </c>
      <c r="B13825" s="1706">
        <v>1.43</v>
      </c>
      <c r="C13825" s="100" t="s">
        <v>3564</v>
      </c>
      <c r="E13825" s="1705" t="s">
        <v>2994</v>
      </c>
      <c r="F13825" s="100"/>
      <c r="I13825" s="100"/>
    </row>
    <row r="13826" spans="1:9" x14ac:dyDescent="0.35">
      <c r="A13826" s="1705">
        <v>78483</v>
      </c>
      <c r="B13826" s="1706">
        <v>1.43</v>
      </c>
      <c r="C13826" s="100" t="s">
        <v>4092</v>
      </c>
      <c r="E13826" s="1705" t="s">
        <v>13383</v>
      </c>
      <c r="F13826" s="100"/>
      <c r="I13826" s="100"/>
    </row>
    <row r="13827" spans="1:9" x14ac:dyDescent="0.35">
      <c r="A13827" s="1705">
        <v>78494</v>
      </c>
      <c r="B13827" s="1706">
        <v>1.1599999999999999</v>
      </c>
      <c r="C13827" s="100" t="s">
        <v>3446</v>
      </c>
      <c r="E13827" s="1705" t="s">
        <v>2994</v>
      </c>
      <c r="F13827" s="100"/>
      <c r="I13827" s="100"/>
    </row>
    <row r="13828" spans="1:9" x14ac:dyDescent="0.35">
      <c r="A13828" s="1705">
        <v>78494</v>
      </c>
      <c r="B13828" s="1706">
        <v>1.1599999999999999</v>
      </c>
      <c r="C13828" s="100" t="s">
        <v>4031</v>
      </c>
      <c r="E13828" s="1705" t="s">
        <v>13383</v>
      </c>
      <c r="F13828" s="100"/>
      <c r="I13828" s="100"/>
    </row>
    <row r="13829" spans="1:9" x14ac:dyDescent="0.35">
      <c r="A13829" s="1705">
        <v>78496</v>
      </c>
      <c r="B13829" s="1706">
        <v>0.49</v>
      </c>
      <c r="C13829" s="100" t="s">
        <v>3207</v>
      </c>
      <c r="D13829" s="1705"/>
      <c r="E13829" s="1705" t="s">
        <v>2994</v>
      </c>
      <c r="F13829" s="100"/>
      <c r="I13829" s="100"/>
    </row>
    <row r="13830" spans="1:9" x14ac:dyDescent="0.35">
      <c r="A13830" s="1705">
        <v>78496</v>
      </c>
      <c r="B13830" s="1706">
        <v>0.49</v>
      </c>
      <c r="C13830" s="100" t="s">
        <v>3890</v>
      </c>
      <c r="E13830" s="1705" t="s">
        <v>13383</v>
      </c>
      <c r="F13830" s="100"/>
      <c r="I13830" s="100"/>
    </row>
    <row r="13831" spans="1:9" x14ac:dyDescent="0.35">
      <c r="A13831" s="1705">
        <v>78579</v>
      </c>
      <c r="B13831" s="1706">
        <v>0.48</v>
      </c>
      <c r="C13831" s="100" t="s">
        <v>2785</v>
      </c>
      <c r="E13831" s="1705" t="s">
        <v>19</v>
      </c>
    </row>
    <row r="13832" spans="1:9" x14ac:dyDescent="0.35">
      <c r="A13832" s="1705">
        <v>78579</v>
      </c>
      <c r="B13832" s="1706">
        <v>0.48</v>
      </c>
      <c r="C13832" s="100" t="s">
        <v>3203</v>
      </c>
      <c r="D13832" s="1705"/>
      <c r="E13832" s="1705" t="s">
        <v>2994</v>
      </c>
    </row>
    <row r="13833" spans="1:9" x14ac:dyDescent="0.35">
      <c r="A13833" s="1705">
        <v>78579</v>
      </c>
      <c r="B13833" s="1706">
        <v>0.48</v>
      </c>
      <c r="C13833" s="100" t="s">
        <v>6602</v>
      </c>
      <c r="E13833" s="1705" t="s">
        <v>6556</v>
      </c>
    </row>
    <row r="13834" spans="1:9" x14ac:dyDescent="0.35">
      <c r="A13834" s="1738">
        <v>78579</v>
      </c>
      <c r="B13834" s="1739">
        <v>0.48</v>
      </c>
      <c r="C13834" s="100" t="s">
        <v>7126</v>
      </c>
      <c r="E13834" s="1705" t="s">
        <v>6965</v>
      </c>
      <c r="F13834" s="100"/>
      <c r="I13834" s="100"/>
    </row>
    <row r="13835" spans="1:9" x14ac:dyDescent="0.35">
      <c r="A13835" s="1705">
        <v>78579</v>
      </c>
      <c r="B13835" s="1706">
        <v>0.48</v>
      </c>
      <c r="C13835" s="100" t="s">
        <v>9334</v>
      </c>
      <c r="E13835" s="1738" t="s">
        <v>9126</v>
      </c>
    </row>
    <row r="13836" spans="1:9" x14ac:dyDescent="0.35">
      <c r="A13836" s="1738">
        <v>78579</v>
      </c>
      <c r="B13836" s="1739">
        <v>0.48</v>
      </c>
      <c r="C13836" s="100" t="s">
        <v>7126</v>
      </c>
      <c r="E13836" s="1705" t="s">
        <v>9583</v>
      </c>
      <c r="F13836" s="100"/>
      <c r="I13836" s="100"/>
    </row>
    <row r="13837" spans="1:9" x14ac:dyDescent="0.35">
      <c r="A13837" s="1738">
        <v>78579</v>
      </c>
      <c r="B13837" s="1739">
        <v>0.48</v>
      </c>
      <c r="C13837" s="100" t="s">
        <v>9798</v>
      </c>
      <c r="E13837" s="1705" t="s">
        <v>9583</v>
      </c>
    </row>
    <row r="13838" spans="1:9" x14ac:dyDescent="0.35">
      <c r="A13838" s="1705">
        <v>78580</v>
      </c>
      <c r="B13838" s="1706">
        <v>0.72</v>
      </c>
      <c r="C13838" s="100" t="s">
        <v>2840</v>
      </c>
      <c r="E13838" s="1705" t="s">
        <v>19</v>
      </c>
    </row>
    <row r="13839" spans="1:9" x14ac:dyDescent="0.35">
      <c r="A13839" s="1705">
        <v>78580</v>
      </c>
      <c r="B13839" s="1706">
        <v>0.72</v>
      </c>
      <c r="C13839" s="100" t="s">
        <v>134</v>
      </c>
      <c r="E13839" s="1705" t="s">
        <v>39</v>
      </c>
      <c r="F13839" s="100"/>
      <c r="I13839" s="100"/>
    </row>
    <row r="13840" spans="1:9" x14ac:dyDescent="0.35">
      <c r="A13840" s="1705">
        <v>78580</v>
      </c>
      <c r="B13840" s="1737">
        <v>0.72</v>
      </c>
      <c r="C13840" s="100" t="s">
        <v>682</v>
      </c>
      <c r="E13840" s="1705" t="s">
        <v>532</v>
      </c>
    </row>
    <row r="13841" spans="1:9" x14ac:dyDescent="0.35">
      <c r="A13841" s="1705">
        <v>78580</v>
      </c>
      <c r="B13841" s="1706">
        <v>0.72</v>
      </c>
      <c r="C13841" s="100" t="s">
        <v>1068</v>
      </c>
      <c r="E13841" s="1705" t="s">
        <v>879</v>
      </c>
    </row>
    <row r="13842" spans="1:9" x14ac:dyDescent="0.35">
      <c r="A13842" s="1705">
        <v>78580</v>
      </c>
      <c r="B13842" s="1706">
        <v>0.72</v>
      </c>
      <c r="C13842" s="100" t="s">
        <v>1950</v>
      </c>
      <c r="E13842" s="1705" t="s">
        <v>1755</v>
      </c>
    </row>
    <row r="13843" spans="1:9" x14ac:dyDescent="0.35">
      <c r="A13843" s="1705">
        <v>78580</v>
      </c>
      <c r="B13843" s="1706">
        <v>0.72</v>
      </c>
      <c r="C13843" s="100" t="s">
        <v>1951</v>
      </c>
      <c r="E13843" s="1705" t="s">
        <v>1755</v>
      </c>
      <c r="F13843" s="100"/>
      <c r="I13843" s="100"/>
    </row>
    <row r="13844" spans="1:9" x14ac:dyDescent="0.35">
      <c r="A13844" s="1705">
        <v>78580</v>
      </c>
      <c r="B13844" s="1706">
        <v>0.72</v>
      </c>
      <c r="C13844" s="100" t="s">
        <v>3293</v>
      </c>
      <c r="E13844" s="1705" t="s">
        <v>2994</v>
      </c>
    </row>
    <row r="13845" spans="1:9" x14ac:dyDescent="0.35">
      <c r="A13845" s="1705">
        <v>78580</v>
      </c>
      <c r="B13845" s="1706">
        <v>0.72</v>
      </c>
      <c r="C13845" s="100" t="s">
        <v>6622</v>
      </c>
      <c r="E13845" s="1705" t="s">
        <v>6556</v>
      </c>
    </row>
    <row r="13846" spans="1:9" x14ac:dyDescent="0.35">
      <c r="A13846" s="1738">
        <v>78580</v>
      </c>
      <c r="B13846" s="1739">
        <v>0.72</v>
      </c>
      <c r="C13846" s="100" t="s">
        <v>7159</v>
      </c>
      <c r="E13846" s="1705" t="s">
        <v>6965</v>
      </c>
    </row>
    <row r="13847" spans="1:9" x14ac:dyDescent="0.35">
      <c r="A13847" s="1705">
        <v>78580</v>
      </c>
      <c r="B13847" s="1706">
        <v>0.72</v>
      </c>
      <c r="C13847" s="100" t="s">
        <v>7612</v>
      </c>
      <c r="E13847" s="1705" t="s">
        <v>7428</v>
      </c>
    </row>
    <row r="13848" spans="1:9" x14ac:dyDescent="0.35">
      <c r="A13848" s="1705">
        <v>78580</v>
      </c>
      <c r="B13848" s="1706">
        <v>0.72</v>
      </c>
      <c r="C13848" s="100" t="s">
        <v>8913</v>
      </c>
      <c r="E13848" s="1705" t="s">
        <v>8689</v>
      </c>
    </row>
    <row r="13849" spans="1:9" x14ac:dyDescent="0.35">
      <c r="A13849" s="1705">
        <v>78580</v>
      </c>
      <c r="B13849" s="1706">
        <v>0.72</v>
      </c>
      <c r="C13849" s="100" t="s">
        <v>9354</v>
      </c>
      <c r="E13849" s="1738" t="s">
        <v>9126</v>
      </c>
      <c r="F13849" s="100"/>
      <c r="I13849" s="100"/>
    </row>
    <row r="13850" spans="1:9" x14ac:dyDescent="0.35">
      <c r="A13850" s="1705">
        <v>78580</v>
      </c>
      <c r="B13850" s="1706">
        <v>0.72</v>
      </c>
      <c r="C13850" s="100" t="s">
        <v>9852</v>
      </c>
      <c r="E13850" s="1705" t="s">
        <v>9583</v>
      </c>
      <c r="F13850" s="100"/>
      <c r="I13850" s="100"/>
    </row>
    <row r="13851" spans="1:9" x14ac:dyDescent="0.35">
      <c r="A13851" s="1705">
        <v>78580</v>
      </c>
      <c r="B13851" s="1706">
        <v>0.72</v>
      </c>
      <c r="C13851" s="100" t="s">
        <v>9853</v>
      </c>
      <c r="E13851" s="1705" t="s">
        <v>9583</v>
      </c>
    </row>
    <row r="13852" spans="1:9" x14ac:dyDescent="0.35">
      <c r="A13852" s="1705">
        <v>78580</v>
      </c>
      <c r="B13852" s="1706">
        <v>0.72</v>
      </c>
      <c r="C13852" s="100" t="s">
        <v>3958</v>
      </c>
      <c r="E13852" s="1705" t="s">
        <v>13383</v>
      </c>
    </row>
    <row r="13853" spans="1:9" x14ac:dyDescent="0.35">
      <c r="A13853" s="1705">
        <v>78582</v>
      </c>
      <c r="B13853" s="1706">
        <v>1.04</v>
      </c>
      <c r="C13853" s="100" t="s">
        <v>2890</v>
      </c>
      <c r="E13853" s="1705" t="s">
        <v>19</v>
      </c>
    </row>
    <row r="13854" spans="1:9" x14ac:dyDescent="0.35">
      <c r="A13854" s="1705">
        <v>78582</v>
      </c>
      <c r="B13854" s="1706">
        <v>1.04</v>
      </c>
      <c r="C13854" s="100" t="s">
        <v>1111</v>
      </c>
      <c r="E13854" s="1705" t="s">
        <v>879</v>
      </c>
    </row>
    <row r="13855" spans="1:9" x14ac:dyDescent="0.35">
      <c r="A13855" s="1705">
        <v>78582</v>
      </c>
      <c r="B13855" s="1706">
        <v>1.04</v>
      </c>
      <c r="C13855" s="89" t="s">
        <v>2002</v>
      </c>
      <c r="E13855" s="1705" t="s">
        <v>1755</v>
      </c>
    </row>
    <row r="13856" spans="1:9" x14ac:dyDescent="0.35">
      <c r="A13856" s="1705">
        <v>78582</v>
      </c>
      <c r="B13856" s="1706">
        <v>1.04</v>
      </c>
      <c r="C13856" s="100" t="s">
        <v>3393</v>
      </c>
      <c r="E13856" s="1705" t="s">
        <v>2994</v>
      </c>
    </row>
    <row r="13857" spans="1:9" x14ac:dyDescent="0.35">
      <c r="A13857" s="1705">
        <v>78582</v>
      </c>
      <c r="B13857" s="1706">
        <v>1.04</v>
      </c>
      <c r="C13857" s="100" t="s">
        <v>6646</v>
      </c>
      <c r="E13857" s="1705" t="s">
        <v>6556</v>
      </c>
    </row>
    <row r="13858" spans="1:9" x14ac:dyDescent="0.35">
      <c r="A13858" s="1738">
        <v>78582</v>
      </c>
      <c r="B13858" s="1739">
        <v>1.04</v>
      </c>
      <c r="C13858" s="100" t="s">
        <v>7190</v>
      </c>
      <c r="E13858" s="1705" t="s">
        <v>6965</v>
      </c>
    </row>
    <row r="13859" spans="1:9" x14ac:dyDescent="0.35">
      <c r="A13859" s="1738">
        <v>78582</v>
      </c>
      <c r="B13859" s="1739">
        <v>1.04</v>
      </c>
      <c r="C13859" s="100" t="s">
        <v>7191</v>
      </c>
      <c r="E13859" s="1705" t="s">
        <v>6965</v>
      </c>
    </row>
    <row r="13860" spans="1:9" x14ac:dyDescent="0.35">
      <c r="A13860" s="1705">
        <v>78582</v>
      </c>
      <c r="B13860" s="1706">
        <v>1.04</v>
      </c>
      <c r="C13860" s="100" t="s">
        <v>7666</v>
      </c>
      <c r="E13860" s="1705" t="s">
        <v>7428</v>
      </c>
    </row>
    <row r="13861" spans="1:9" x14ac:dyDescent="0.35">
      <c r="A13861" s="1705">
        <v>78582</v>
      </c>
      <c r="B13861" s="1706">
        <v>1.04</v>
      </c>
      <c r="C13861" s="100" t="s">
        <v>8960</v>
      </c>
      <c r="E13861" s="1705" t="s">
        <v>8689</v>
      </c>
    </row>
    <row r="13862" spans="1:9" x14ac:dyDescent="0.35">
      <c r="A13862" s="1738">
        <v>78582</v>
      </c>
      <c r="B13862" s="1739">
        <v>1.04</v>
      </c>
      <c r="C13862" s="100" t="s">
        <v>9932</v>
      </c>
      <c r="E13862" s="1705" t="s">
        <v>9583</v>
      </c>
    </row>
    <row r="13863" spans="1:9" x14ac:dyDescent="0.35">
      <c r="A13863" s="1738">
        <v>78582</v>
      </c>
      <c r="B13863" s="1739">
        <v>1.04</v>
      </c>
      <c r="C13863" s="100" t="s">
        <v>9933</v>
      </c>
      <c r="E13863" s="1705" t="s">
        <v>9583</v>
      </c>
    </row>
    <row r="13864" spans="1:9" x14ac:dyDescent="0.35">
      <c r="A13864" s="1705">
        <v>78597</v>
      </c>
      <c r="B13864" s="1706">
        <v>0.73</v>
      </c>
      <c r="C13864" s="100" t="s">
        <v>3295</v>
      </c>
      <c r="E13864" s="1705" t="s">
        <v>2994</v>
      </c>
      <c r="F13864" s="100"/>
      <c r="I13864" s="100"/>
    </row>
    <row r="13865" spans="1:9" x14ac:dyDescent="0.35">
      <c r="A13865" s="1735">
        <v>78597</v>
      </c>
      <c r="B13865" s="1736">
        <v>0.73</v>
      </c>
      <c r="C13865" s="89" t="s">
        <v>6623</v>
      </c>
      <c r="E13865" s="1705" t="s">
        <v>6556</v>
      </c>
    </row>
    <row r="13866" spans="1:9" x14ac:dyDescent="0.35">
      <c r="A13866" s="1705">
        <v>78597</v>
      </c>
      <c r="B13866" s="1706">
        <v>0.73</v>
      </c>
      <c r="C13866" s="100" t="s">
        <v>7614</v>
      </c>
      <c r="E13866" s="1705" t="s">
        <v>7428</v>
      </c>
      <c r="F13866" s="100"/>
      <c r="I13866" s="100"/>
    </row>
    <row r="13867" spans="1:9" x14ac:dyDescent="0.35">
      <c r="A13867" s="1705">
        <v>78598</v>
      </c>
      <c r="B13867" s="1706">
        <v>0.83</v>
      </c>
      <c r="C13867" s="100" t="s">
        <v>1975</v>
      </c>
      <c r="E13867" s="1705" t="s">
        <v>1755</v>
      </c>
      <c r="F13867" s="100"/>
      <c r="I13867" s="100"/>
    </row>
    <row r="13868" spans="1:9" x14ac:dyDescent="0.35">
      <c r="A13868" s="1705">
        <v>78598</v>
      </c>
      <c r="B13868" s="1706">
        <v>0.83</v>
      </c>
      <c r="C13868" s="100" t="s">
        <v>3324</v>
      </c>
      <c r="E13868" s="1705" t="s">
        <v>2994</v>
      </c>
      <c r="F13868" s="100"/>
      <c r="I13868" s="100"/>
    </row>
    <row r="13869" spans="1:9" x14ac:dyDescent="0.35">
      <c r="A13869" s="1705">
        <v>78598</v>
      </c>
      <c r="B13869" s="1706">
        <v>0.83</v>
      </c>
      <c r="C13869" s="100" t="s">
        <v>8937</v>
      </c>
      <c r="E13869" s="1705" t="s">
        <v>8689</v>
      </c>
      <c r="F13869" s="100"/>
      <c r="I13869" s="100"/>
    </row>
    <row r="13870" spans="1:9" x14ac:dyDescent="0.35">
      <c r="A13870" s="1705">
        <v>78598</v>
      </c>
      <c r="B13870" s="1706">
        <v>0.83</v>
      </c>
      <c r="C13870" s="100" t="s">
        <v>8938</v>
      </c>
      <c r="E13870" s="1705" t="s">
        <v>8689</v>
      </c>
      <c r="F13870" s="100"/>
      <c r="I13870" s="100"/>
    </row>
    <row r="13871" spans="1:9" x14ac:dyDescent="0.35">
      <c r="A13871" s="1705">
        <v>78598</v>
      </c>
      <c r="B13871" s="1706">
        <v>0.83</v>
      </c>
      <c r="C13871" s="100" t="s">
        <v>9367</v>
      </c>
      <c r="E13871" s="1738" t="s">
        <v>9126</v>
      </c>
      <c r="F13871" s="100"/>
      <c r="I13871" s="100"/>
    </row>
    <row r="13872" spans="1:9" x14ac:dyDescent="0.35">
      <c r="A13872" s="1705">
        <v>78598</v>
      </c>
      <c r="B13872" s="1706">
        <v>0.83</v>
      </c>
      <c r="C13872" s="100" t="s">
        <v>1975</v>
      </c>
      <c r="E13872" s="1705" t="s">
        <v>9583</v>
      </c>
      <c r="F13872" s="100"/>
      <c r="I13872" s="100"/>
    </row>
    <row r="13873" spans="1:9" x14ac:dyDescent="0.35">
      <c r="A13873" s="1705">
        <v>78598</v>
      </c>
      <c r="B13873" s="1706">
        <v>0.83</v>
      </c>
      <c r="C13873" s="100" t="s">
        <v>1975</v>
      </c>
      <c r="E13873" s="1705" t="s">
        <v>9583</v>
      </c>
      <c r="F13873" s="100"/>
      <c r="I13873" s="100"/>
    </row>
    <row r="13874" spans="1:9" x14ac:dyDescent="0.35">
      <c r="A13874" s="1705">
        <v>78600</v>
      </c>
      <c r="B13874" s="1706">
        <v>0.43</v>
      </c>
      <c r="C13874" s="100" t="s">
        <v>3874</v>
      </c>
      <c r="E13874" s="1705" t="s">
        <v>13383</v>
      </c>
      <c r="F13874" s="100"/>
      <c r="I13874" s="100"/>
    </row>
    <row r="13875" spans="1:9" x14ac:dyDescent="0.35">
      <c r="A13875" s="1705">
        <v>78601</v>
      </c>
      <c r="B13875" s="1706">
        <v>0.5</v>
      </c>
      <c r="C13875" s="100" t="s">
        <v>1916</v>
      </c>
      <c r="E13875" s="1705" t="s">
        <v>1755</v>
      </c>
      <c r="F13875" s="100"/>
      <c r="I13875" s="100"/>
    </row>
    <row r="13876" spans="1:9" x14ac:dyDescent="0.35">
      <c r="A13876" s="1705">
        <v>78601</v>
      </c>
      <c r="B13876" s="1706">
        <v>0.5</v>
      </c>
      <c r="C13876" s="100" t="s">
        <v>3895</v>
      </c>
      <c r="E13876" s="1705" t="s">
        <v>13383</v>
      </c>
      <c r="F13876" s="100"/>
      <c r="I13876" s="100"/>
    </row>
    <row r="13877" spans="1:9" x14ac:dyDescent="0.35">
      <c r="A13877" s="1705">
        <v>78605</v>
      </c>
      <c r="B13877" s="1706">
        <v>0.52</v>
      </c>
      <c r="C13877" s="100" t="s">
        <v>2795</v>
      </c>
      <c r="E13877" s="1705" t="s">
        <v>19</v>
      </c>
      <c r="F13877" s="100"/>
      <c r="I13877" s="100"/>
    </row>
    <row r="13878" spans="1:9" x14ac:dyDescent="0.35">
      <c r="A13878" s="1705">
        <v>78605</v>
      </c>
      <c r="B13878" s="1706">
        <v>0.52</v>
      </c>
      <c r="C13878" s="100" t="s">
        <v>3899</v>
      </c>
      <c r="E13878" s="1705" t="s">
        <v>13383</v>
      </c>
      <c r="F13878" s="100"/>
      <c r="I13878" s="100"/>
    </row>
    <row r="13879" spans="1:9" x14ac:dyDescent="0.35">
      <c r="A13879" s="1705">
        <v>78606</v>
      </c>
      <c r="B13879" s="1706">
        <v>0.62</v>
      </c>
      <c r="C13879" s="100" t="s">
        <v>3937</v>
      </c>
      <c r="E13879" s="1705" t="s">
        <v>13383</v>
      </c>
      <c r="F13879" s="100"/>
      <c r="I13879" s="100"/>
    </row>
    <row r="13880" spans="1:9" x14ac:dyDescent="0.35">
      <c r="A13880" s="1705">
        <v>78610</v>
      </c>
      <c r="B13880" s="1706">
        <v>0.28999999999999998</v>
      </c>
      <c r="C13880" s="100" t="s">
        <v>14091</v>
      </c>
      <c r="E13880" s="1705" t="s">
        <v>6965</v>
      </c>
    </row>
    <row r="13881" spans="1:9" x14ac:dyDescent="0.35">
      <c r="A13881" s="1705">
        <v>78610</v>
      </c>
      <c r="B13881" s="1706">
        <v>0.28999999999999998</v>
      </c>
      <c r="C13881" s="100" t="s">
        <v>8845</v>
      </c>
      <c r="E13881" s="1705" t="s">
        <v>8689</v>
      </c>
    </row>
    <row r="13882" spans="1:9" x14ac:dyDescent="0.35">
      <c r="A13882" s="1705">
        <v>78610</v>
      </c>
      <c r="B13882" s="1706">
        <v>0.28999999999999998</v>
      </c>
      <c r="C13882" s="100" t="s">
        <v>3853</v>
      </c>
      <c r="E13882" s="1705" t="s">
        <v>13383</v>
      </c>
      <c r="F13882" s="100"/>
      <c r="I13882" s="100"/>
    </row>
    <row r="13883" spans="1:9" x14ac:dyDescent="0.35">
      <c r="A13883" s="1705">
        <v>78630</v>
      </c>
      <c r="B13883" s="1706">
        <v>0.66</v>
      </c>
      <c r="C13883" s="100" t="s">
        <v>3943</v>
      </c>
      <c r="E13883" s="1705" t="s">
        <v>13383</v>
      </c>
    </row>
    <row r="13884" spans="1:9" x14ac:dyDescent="0.35">
      <c r="A13884" s="1705">
        <v>78635</v>
      </c>
      <c r="B13884" s="1706">
        <v>0.59</v>
      </c>
      <c r="C13884" s="100" t="s">
        <v>3932</v>
      </c>
      <c r="E13884" s="1705" t="s">
        <v>13383</v>
      </c>
    </row>
    <row r="13885" spans="1:9" x14ac:dyDescent="0.35">
      <c r="A13885" s="1705">
        <v>78645</v>
      </c>
      <c r="B13885" s="1706">
        <v>0.56000000000000005</v>
      </c>
      <c r="C13885" s="100" t="s">
        <v>3918</v>
      </c>
      <c r="E13885" s="1705" t="s">
        <v>13383</v>
      </c>
    </row>
    <row r="13886" spans="1:9" x14ac:dyDescent="0.35">
      <c r="A13886" s="1705">
        <v>78650</v>
      </c>
      <c r="B13886" s="1706">
        <v>0.59</v>
      </c>
      <c r="C13886" s="100" t="s">
        <v>3933</v>
      </c>
      <c r="E13886" s="1705" t="s">
        <v>13383</v>
      </c>
      <c r="F13886" s="100"/>
      <c r="I13886" s="100"/>
    </row>
    <row r="13887" spans="1:9" x14ac:dyDescent="0.35">
      <c r="A13887" s="1705">
        <v>78660</v>
      </c>
      <c r="B13887" s="1706">
        <v>0.52</v>
      </c>
      <c r="C13887" s="100" t="s">
        <v>3900</v>
      </c>
      <c r="E13887" s="1705" t="s">
        <v>13383</v>
      </c>
      <c r="F13887" s="100"/>
      <c r="I13887" s="100"/>
    </row>
    <row r="13888" spans="1:9" x14ac:dyDescent="0.35">
      <c r="A13888" s="1705">
        <v>78700</v>
      </c>
      <c r="B13888" s="1706">
        <v>0.44</v>
      </c>
      <c r="C13888" s="100" t="s">
        <v>2784</v>
      </c>
      <c r="E13888" s="1705" t="s">
        <v>19</v>
      </c>
    </row>
    <row r="13889" spans="1:9" x14ac:dyDescent="0.35">
      <c r="A13889" s="1705">
        <v>78700</v>
      </c>
      <c r="B13889" s="1706">
        <v>0.44</v>
      </c>
      <c r="C13889" s="100" t="s">
        <v>3191</v>
      </c>
      <c r="E13889" s="1705" t="s">
        <v>2994</v>
      </c>
    </row>
    <row r="13890" spans="1:9" x14ac:dyDescent="0.35">
      <c r="A13890" s="1705">
        <v>78700</v>
      </c>
      <c r="B13890" s="1706">
        <v>0.44</v>
      </c>
      <c r="C13890" s="100" t="s">
        <v>3878</v>
      </c>
      <c r="E13890" s="1705" t="s">
        <v>13383</v>
      </c>
    </row>
    <row r="13891" spans="1:9" x14ac:dyDescent="0.35">
      <c r="A13891" s="1705">
        <v>78701</v>
      </c>
      <c r="B13891" s="1706">
        <v>0.48</v>
      </c>
      <c r="C13891" s="100" t="s">
        <v>1025</v>
      </c>
      <c r="E13891" s="1705" t="s">
        <v>879</v>
      </c>
    </row>
    <row r="13892" spans="1:9" x14ac:dyDescent="0.35">
      <c r="A13892" s="1705">
        <v>78701</v>
      </c>
      <c r="B13892" s="1706">
        <v>0.48</v>
      </c>
      <c r="C13892" s="100" t="s">
        <v>1904</v>
      </c>
      <c r="E13892" s="1705" t="s">
        <v>1755</v>
      </c>
    </row>
    <row r="13893" spans="1:9" x14ac:dyDescent="0.35">
      <c r="A13893" s="1705">
        <v>78701</v>
      </c>
      <c r="B13893" s="1706">
        <v>0.48</v>
      </c>
      <c r="C13893" s="100" t="s">
        <v>3204</v>
      </c>
      <c r="D13893" s="1705"/>
      <c r="E13893" s="1705" t="s">
        <v>2994</v>
      </c>
    </row>
    <row r="13894" spans="1:9" x14ac:dyDescent="0.35">
      <c r="A13894" s="1705">
        <v>78701</v>
      </c>
      <c r="B13894" s="1706">
        <v>0.48</v>
      </c>
      <c r="C13894" s="100" t="s">
        <v>8874</v>
      </c>
      <c r="E13894" s="1705" t="s">
        <v>8689</v>
      </c>
    </row>
    <row r="13895" spans="1:9" x14ac:dyDescent="0.35">
      <c r="A13895" s="1705">
        <v>78701</v>
      </c>
      <c r="B13895" s="1706">
        <v>0.48</v>
      </c>
      <c r="C13895" s="100" t="s">
        <v>3887</v>
      </c>
      <c r="E13895" s="1705" t="s">
        <v>13383</v>
      </c>
    </row>
    <row r="13896" spans="1:9" x14ac:dyDescent="0.35">
      <c r="A13896" s="1705">
        <v>78707</v>
      </c>
      <c r="B13896" s="1706">
        <v>0.94</v>
      </c>
      <c r="C13896" s="100" t="s">
        <v>1093</v>
      </c>
      <c r="E13896" s="1705" t="s">
        <v>879</v>
      </c>
    </row>
    <row r="13897" spans="1:9" x14ac:dyDescent="0.35">
      <c r="A13897" s="1705">
        <v>78707</v>
      </c>
      <c r="B13897" s="1706">
        <v>0.94</v>
      </c>
      <c r="C13897" s="100" t="s">
        <v>1986</v>
      </c>
      <c r="E13897" s="1705" t="s">
        <v>1755</v>
      </c>
    </row>
    <row r="13898" spans="1:9" x14ac:dyDescent="0.35">
      <c r="A13898" s="1705">
        <v>78707</v>
      </c>
      <c r="B13898" s="1706">
        <v>0.94</v>
      </c>
      <c r="C13898" s="100" t="s">
        <v>3340</v>
      </c>
      <c r="E13898" s="1705" t="s">
        <v>2994</v>
      </c>
      <c r="F13898" s="100"/>
      <c r="I13898" s="100"/>
    </row>
    <row r="13899" spans="1:9" x14ac:dyDescent="0.35">
      <c r="A13899" s="1738">
        <v>78707</v>
      </c>
      <c r="B13899" s="1739">
        <v>0.94</v>
      </c>
      <c r="C13899" s="100" t="s">
        <v>7182</v>
      </c>
      <c r="E13899" s="1705" t="s">
        <v>6965</v>
      </c>
    </row>
    <row r="13900" spans="1:9" x14ac:dyDescent="0.35">
      <c r="A13900" s="1705">
        <v>78707</v>
      </c>
      <c r="B13900" s="1706">
        <v>0.94</v>
      </c>
      <c r="C13900" s="100" t="s">
        <v>8946</v>
      </c>
      <c r="E13900" s="1705" t="s">
        <v>8689</v>
      </c>
    </row>
    <row r="13901" spans="1:9" x14ac:dyDescent="0.35">
      <c r="A13901" s="1705">
        <v>78707</v>
      </c>
      <c r="B13901" s="1706">
        <v>0.94</v>
      </c>
      <c r="C13901" s="100" t="s">
        <v>8947</v>
      </c>
      <c r="E13901" s="1705" t="s">
        <v>8689</v>
      </c>
    </row>
    <row r="13902" spans="1:9" x14ac:dyDescent="0.35">
      <c r="A13902" s="1705">
        <v>78707</v>
      </c>
      <c r="B13902" s="1706">
        <v>0.94</v>
      </c>
      <c r="C13902" s="100" t="s">
        <v>3991</v>
      </c>
      <c r="E13902" s="1705" t="s">
        <v>13383</v>
      </c>
    </row>
    <row r="13903" spans="1:9" x14ac:dyDescent="0.35">
      <c r="A13903" s="1705">
        <v>78708</v>
      </c>
      <c r="B13903" s="1706">
        <v>1.18</v>
      </c>
      <c r="C13903" s="100" t="s">
        <v>2904</v>
      </c>
      <c r="E13903" s="1705" t="s">
        <v>19</v>
      </c>
    </row>
    <row r="13904" spans="1:9" x14ac:dyDescent="0.35">
      <c r="A13904" s="1705">
        <v>78708</v>
      </c>
      <c r="B13904" s="1706">
        <v>1.18</v>
      </c>
      <c r="C13904" s="100" t="s">
        <v>1127</v>
      </c>
      <c r="E13904" s="1705" t="s">
        <v>879</v>
      </c>
    </row>
    <row r="13905" spans="1:9" x14ac:dyDescent="0.35">
      <c r="A13905" s="1705">
        <v>78708</v>
      </c>
      <c r="B13905" s="1706">
        <v>1.18</v>
      </c>
      <c r="C13905" s="1705" t="s">
        <v>2018</v>
      </c>
      <c r="E13905" s="1705" t="s">
        <v>1755</v>
      </c>
    </row>
    <row r="13906" spans="1:9" x14ac:dyDescent="0.35">
      <c r="A13906" s="1705">
        <v>78708</v>
      </c>
      <c r="B13906" s="1706">
        <v>1.18</v>
      </c>
      <c r="C13906" s="100" t="s">
        <v>2019</v>
      </c>
      <c r="E13906" s="1705" t="s">
        <v>1755</v>
      </c>
    </row>
    <row r="13907" spans="1:9" x14ac:dyDescent="0.35">
      <c r="A13907" s="1705">
        <v>78708</v>
      </c>
      <c r="B13907" s="1706">
        <v>1.18</v>
      </c>
      <c r="C13907" s="100" t="s">
        <v>3455</v>
      </c>
      <c r="E13907" s="1705" t="s">
        <v>2994</v>
      </c>
    </row>
    <row r="13908" spans="1:9" x14ac:dyDescent="0.35">
      <c r="A13908" s="1705">
        <v>78708</v>
      </c>
      <c r="B13908" s="1706">
        <v>1.18</v>
      </c>
      <c r="C13908" s="100" t="s">
        <v>6651</v>
      </c>
      <c r="E13908" s="1705" t="s">
        <v>6556</v>
      </c>
    </row>
    <row r="13909" spans="1:9" x14ac:dyDescent="0.35">
      <c r="A13909" s="1705">
        <v>78708</v>
      </c>
      <c r="B13909" s="1706">
        <v>1.18</v>
      </c>
      <c r="C13909" s="100" t="s">
        <v>6652</v>
      </c>
      <c r="E13909" s="1705" t="s">
        <v>6556</v>
      </c>
    </row>
    <row r="13910" spans="1:9" x14ac:dyDescent="0.35">
      <c r="A13910" s="1705">
        <v>78708</v>
      </c>
      <c r="B13910" s="1706">
        <v>1.18</v>
      </c>
      <c r="C13910" s="100" t="s">
        <v>8975</v>
      </c>
      <c r="E13910" s="1705" t="s">
        <v>8689</v>
      </c>
    </row>
    <row r="13911" spans="1:9" x14ac:dyDescent="0.35">
      <c r="A13911" s="1705">
        <v>78708</v>
      </c>
      <c r="B13911" s="1706">
        <v>1.18</v>
      </c>
      <c r="C13911" s="100" t="s">
        <v>4036</v>
      </c>
      <c r="E13911" s="1705" t="s">
        <v>13383</v>
      </c>
    </row>
    <row r="13912" spans="1:9" x14ac:dyDescent="0.35">
      <c r="A13912" s="1705">
        <v>78709</v>
      </c>
      <c r="B13912" s="1706">
        <v>1.37</v>
      </c>
      <c r="C13912" s="100" t="s">
        <v>2931</v>
      </c>
      <c r="E13912" s="1705" t="s">
        <v>19</v>
      </c>
    </row>
    <row r="13913" spans="1:9" x14ac:dyDescent="0.35">
      <c r="A13913" s="1705">
        <v>78709</v>
      </c>
      <c r="B13913" s="1706">
        <v>1.37</v>
      </c>
      <c r="C13913" s="100" t="s">
        <v>1186</v>
      </c>
      <c r="E13913" s="1705" t="s">
        <v>879</v>
      </c>
    </row>
    <row r="13914" spans="1:9" x14ac:dyDescent="0.35">
      <c r="A13914" s="1705">
        <v>78709</v>
      </c>
      <c r="B13914" s="1706">
        <v>1.37</v>
      </c>
      <c r="C13914" s="89" t="s">
        <v>2076</v>
      </c>
      <c r="E13914" s="1705" t="s">
        <v>1755</v>
      </c>
    </row>
    <row r="13915" spans="1:9" x14ac:dyDescent="0.35">
      <c r="A13915" s="1705">
        <v>78709</v>
      </c>
      <c r="B13915" s="1706">
        <v>1.37</v>
      </c>
      <c r="C13915" s="100" t="s">
        <v>3551</v>
      </c>
      <c r="E13915" s="1705" t="s">
        <v>2994</v>
      </c>
    </row>
    <row r="13916" spans="1:9" x14ac:dyDescent="0.35">
      <c r="A13916" s="1705">
        <v>78709</v>
      </c>
      <c r="B13916" s="1706">
        <v>1.37</v>
      </c>
      <c r="C13916" s="100" t="s">
        <v>10270</v>
      </c>
      <c r="E13916" s="100" t="s">
        <v>7410</v>
      </c>
    </row>
    <row r="13917" spans="1:9" x14ac:dyDescent="0.35">
      <c r="A13917" s="1705">
        <v>78709</v>
      </c>
      <c r="B13917" s="1706">
        <v>1.37</v>
      </c>
      <c r="C13917" s="100" t="s">
        <v>9017</v>
      </c>
      <c r="E13917" s="1705" t="s">
        <v>8689</v>
      </c>
    </row>
    <row r="13918" spans="1:9" x14ac:dyDescent="0.35">
      <c r="A13918" s="1705">
        <v>78709</v>
      </c>
      <c r="B13918" s="1706">
        <v>1.37</v>
      </c>
      <c r="C13918" s="100" t="s">
        <v>4087</v>
      </c>
      <c r="E13918" s="1705" t="s">
        <v>13383</v>
      </c>
      <c r="F13918" s="100"/>
      <c r="I13918" s="100"/>
    </row>
    <row r="13919" spans="1:9" x14ac:dyDescent="0.35">
      <c r="A13919" s="1705">
        <v>78725</v>
      </c>
      <c r="B13919" s="1706">
        <v>0.37</v>
      </c>
      <c r="C13919" s="100" t="s">
        <v>3184</v>
      </c>
      <c r="E13919" s="1705" t="s">
        <v>2994</v>
      </c>
    </row>
    <row r="13920" spans="1:9" x14ac:dyDescent="0.35">
      <c r="A13920" s="1705">
        <v>78725</v>
      </c>
      <c r="B13920" s="1706">
        <v>0.37</v>
      </c>
      <c r="C13920" s="100" t="s">
        <v>3870</v>
      </c>
      <c r="E13920" s="1705" t="s">
        <v>13383</v>
      </c>
    </row>
    <row r="13921" spans="1:9" x14ac:dyDescent="0.35">
      <c r="A13921" s="1705">
        <v>78730</v>
      </c>
      <c r="B13921" s="1706">
        <v>0.15</v>
      </c>
      <c r="C13921" s="100" t="s">
        <v>1286</v>
      </c>
      <c r="E13921" s="1705" t="s">
        <v>1280</v>
      </c>
      <c r="F13921" s="100"/>
      <c r="I13921" s="100"/>
    </row>
    <row r="13922" spans="1:9" x14ac:dyDescent="0.35">
      <c r="A13922" s="1705">
        <v>78730</v>
      </c>
      <c r="B13922" s="1706">
        <v>0.15</v>
      </c>
      <c r="C13922" s="100" t="s">
        <v>3743</v>
      </c>
      <c r="E13922" s="1705" t="s">
        <v>13383</v>
      </c>
    </row>
    <row r="13923" spans="1:9" x14ac:dyDescent="0.35">
      <c r="A13923" s="1705">
        <v>78740</v>
      </c>
      <c r="B13923" s="1706">
        <v>0.56000000000000005</v>
      </c>
      <c r="C13923" s="100" t="s">
        <v>1038</v>
      </c>
      <c r="E13923" s="1705" t="s">
        <v>879</v>
      </c>
    </row>
    <row r="13924" spans="1:9" x14ac:dyDescent="0.35">
      <c r="A13924" s="1705">
        <v>78740</v>
      </c>
      <c r="B13924" s="1706">
        <v>0.56000000000000005</v>
      </c>
      <c r="C13924" s="100" t="s">
        <v>3243</v>
      </c>
      <c r="E13924" s="1705" t="s">
        <v>2994</v>
      </c>
      <c r="F13924" s="100"/>
      <c r="I13924" s="100"/>
    </row>
    <row r="13925" spans="1:9" x14ac:dyDescent="0.35">
      <c r="A13925" s="1705">
        <v>78740</v>
      </c>
      <c r="B13925" s="1706">
        <v>0.56000000000000005</v>
      </c>
      <c r="C13925" s="100" t="s">
        <v>8888</v>
      </c>
      <c r="E13925" s="1705" t="s">
        <v>8689</v>
      </c>
    </row>
    <row r="13926" spans="1:9" x14ac:dyDescent="0.35">
      <c r="A13926" s="1705">
        <v>78740</v>
      </c>
      <c r="B13926" s="1706">
        <v>0.56000000000000005</v>
      </c>
      <c r="C13926" s="100" t="s">
        <v>9343</v>
      </c>
      <c r="E13926" s="1738" t="s">
        <v>9126</v>
      </c>
      <c r="F13926" s="100"/>
      <c r="I13926" s="100"/>
    </row>
    <row r="13927" spans="1:9" x14ac:dyDescent="0.35">
      <c r="A13927" s="1705">
        <v>78740</v>
      </c>
      <c r="B13927" s="1706">
        <v>0.56000000000000005</v>
      </c>
      <c r="C13927" s="100" t="s">
        <v>3919</v>
      </c>
      <c r="E13927" s="1705" t="s">
        <v>13383</v>
      </c>
    </row>
    <row r="13928" spans="1:9" x14ac:dyDescent="0.35">
      <c r="A13928" s="1705">
        <v>78761</v>
      </c>
      <c r="B13928" s="1706">
        <v>0.69</v>
      </c>
      <c r="C13928" s="100" t="s">
        <v>2834</v>
      </c>
      <c r="E13928" s="1705" t="s">
        <v>19</v>
      </c>
      <c r="F13928" s="100"/>
      <c r="I13928" s="100"/>
    </row>
    <row r="13929" spans="1:9" x14ac:dyDescent="0.35">
      <c r="A13929" s="1705">
        <v>78761</v>
      </c>
      <c r="B13929" s="1706">
        <v>0.69</v>
      </c>
      <c r="C13929" s="100" t="s">
        <v>1063</v>
      </c>
      <c r="E13929" s="1705" t="s">
        <v>879</v>
      </c>
    </row>
    <row r="13930" spans="1:9" x14ac:dyDescent="0.35">
      <c r="A13930" s="1705">
        <v>78761</v>
      </c>
      <c r="B13930" s="1706">
        <v>0.69</v>
      </c>
      <c r="C13930" s="100" t="s">
        <v>1946</v>
      </c>
      <c r="E13930" s="1705" t="s">
        <v>1755</v>
      </c>
    </row>
    <row r="13931" spans="1:9" x14ac:dyDescent="0.35">
      <c r="A13931" s="1705">
        <v>78761</v>
      </c>
      <c r="B13931" s="1706">
        <v>0.69</v>
      </c>
      <c r="C13931" s="100" t="s">
        <v>3282</v>
      </c>
      <c r="E13931" s="1705" t="s">
        <v>2994</v>
      </c>
    </row>
    <row r="13932" spans="1:9" x14ac:dyDescent="0.35">
      <c r="A13932" s="1705">
        <v>78761</v>
      </c>
      <c r="B13932" s="1706">
        <v>0.69</v>
      </c>
      <c r="C13932" s="100" t="s">
        <v>3951</v>
      </c>
      <c r="E13932" s="1705" t="s">
        <v>13383</v>
      </c>
    </row>
    <row r="13933" spans="1:9" x14ac:dyDescent="0.35">
      <c r="A13933" s="1705">
        <v>78800</v>
      </c>
      <c r="B13933" s="1706">
        <v>0.62</v>
      </c>
      <c r="C13933" s="100" t="s">
        <v>2820</v>
      </c>
      <c r="E13933" s="1705" t="s">
        <v>19</v>
      </c>
    </row>
    <row r="13934" spans="1:9" x14ac:dyDescent="0.35">
      <c r="A13934" s="1705">
        <v>78800</v>
      </c>
      <c r="B13934" s="1706">
        <v>0.62</v>
      </c>
      <c r="C13934" s="100" t="s">
        <v>1931</v>
      </c>
      <c r="E13934" s="1705" t="s">
        <v>1755</v>
      </c>
    </row>
    <row r="13935" spans="1:9" x14ac:dyDescent="0.35">
      <c r="A13935" s="1705">
        <v>78800</v>
      </c>
      <c r="B13935" s="1706">
        <v>0.62</v>
      </c>
      <c r="C13935" s="100" t="s">
        <v>3260</v>
      </c>
      <c r="E13935" s="1705" t="s">
        <v>2994</v>
      </c>
    </row>
    <row r="13936" spans="1:9" x14ac:dyDescent="0.35">
      <c r="A13936" s="1705">
        <v>78800</v>
      </c>
      <c r="B13936" s="1706">
        <v>0.62</v>
      </c>
      <c r="C13936" s="100" t="s">
        <v>6612</v>
      </c>
      <c r="E13936" s="1705" t="s">
        <v>6556</v>
      </c>
    </row>
    <row r="13937" spans="1:9" x14ac:dyDescent="0.35">
      <c r="A13937" s="1705">
        <v>78800</v>
      </c>
      <c r="B13937" s="1706">
        <v>0.62</v>
      </c>
      <c r="C13937" s="100" t="s">
        <v>8891</v>
      </c>
      <c r="E13937" s="1705" t="s">
        <v>8689</v>
      </c>
    </row>
    <row r="13938" spans="1:9" x14ac:dyDescent="0.35">
      <c r="A13938" s="1705">
        <v>78800</v>
      </c>
      <c r="B13938" s="1706">
        <v>0.62</v>
      </c>
      <c r="C13938" s="100" t="s">
        <v>8892</v>
      </c>
      <c r="E13938" s="1705" t="s">
        <v>8689</v>
      </c>
    </row>
    <row r="13939" spans="1:9" x14ac:dyDescent="0.35">
      <c r="A13939" s="1705">
        <v>78800</v>
      </c>
      <c r="B13939" s="1706">
        <v>0.62</v>
      </c>
      <c r="C13939" s="100" t="s">
        <v>3938</v>
      </c>
      <c r="E13939" s="1705" t="s">
        <v>13383</v>
      </c>
    </row>
    <row r="13940" spans="1:9" x14ac:dyDescent="0.35">
      <c r="A13940" s="1705">
        <v>78801</v>
      </c>
      <c r="B13940" s="1706">
        <v>0.71</v>
      </c>
      <c r="C13940" s="100" t="s">
        <v>2835</v>
      </c>
      <c r="E13940" s="1705" t="s">
        <v>19</v>
      </c>
    </row>
    <row r="13941" spans="1:9" x14ac:dyDescent="0.35">
      <c r="A13941" s="1705">
        <v>78801</v>
      </c>
      <c r="B13941" s="1706">
        <v>0.71</v>
      </c>
      <c r="C13941" s="100" t="s">
        <v>3286</v>
      </c>
      <c r="E13941" s="1705" t="s">
        <v>2994</v>
      </c>
    </row>
    <row r="13942" spans="1:9" x14ac:dyDescent="0.35">
      <c r="A13942" s="1705">
        <v>78801</v>
      </c>
      <c r="B13942" s="1706">
        <v>0.71</v>
      </c>
      <c r="C13942" s="100" t="s">
        <v>3953</v>
      </c>
      <c r="E13942" s="1705" t="s">
        <v>13383</v>
      </c>
    </row>
    <row r="13943" spans="1:9" x14ac:dyDescent="0.35">
      <c r="A13943" s="1705">
        <v>78802</v>
      </c>
      <c r="B13943" s="1706">
        <v>0.78</v>
      </c>
      <c r="C13943" s="100" t="s">
        <v>2851</v>
      </c>
      <c r="E13943" s="1705" t="s">
        <v>19</v>
      </c>
    </row>
    <row r="13944" spans="1:9" x14ac:dyDescent="0.35">
      <c r="A13944" s="1705">
        <v>78802</v>
      </c>
      <c r="B13944" s="1706">
        <v>0.78</v>
      </c>
      <c r="C13944" s="100" t="s">
        <v>1074</v>
      </c>
      <c r="E13944" s="1705" t="s">
        <v>879</v>
      </c>
    </row>
    <row r="13945" spans="1:9" x14ac:dyDescent="0.35">
      <c r="A13945" s="1705">
        <v>78802</v>
      </c>
      <c r="B13945" s="1706">
        <v>0.78</v>
      </c>
      <c r="C13945" s="100" t="s">
        <v>3303</v>
      </c>
      <c r="E13945" s="1705" t="s">
        <v>2994</v>
      </c>
      <c r="F13945" s="100"/>
      <c r="I13945" s="100"/>
    </row>
    <row r="13946" spans="1:9" ht="15" customHeight="1" x14ac:dyDescent="0.35">
      <c r="A13946" s="1705">
        <v>78802</v>
      </c>
      <c r="B13946" s="1706">
        <v>0.78</v>
      </c>
      <c r="C13946" s="100" t="s">
        <v>7620</v>
      </c>
      <c r="E13946" s="1705" t="s">
        <v>7428</v>
      </c>
      <c r="F13946" s="100"/>
      <c r="I13946" s="100"/>
    </row>
    <row r="13947" spans="1:9" ht="15" customHeight="1" x14ac:dyDescent="0.35">
      <c r="A13947" s="1705">
        <v>78802</v>
      </c>
      <c r="B13947" s="1706">
        <v>0.78</v>
      </c>
      <c r="C13947" s="100" t="s">
        <v>3969</v>
      </c>
      <c r="E13947" s="1705" t="s">
        <v>13383</v>
      </c>
      <c r="F13947" s="100"/>
      <c r="I13947" s="100"/>
    </row>
    <row r="13948" spans="1:9" ht="15" customHeight="1" x14ac:dyDescent="0.35">
      <c r="A13948" s="1705">
        <v>78803</v>
      </c>
      <c r="B13948" s="1706">
        <v>1.06</v>
      </c>
      <c r="C13948" s="100" t="s">
        <v>2892</v>
      </c>
      <c r="E13948" s="1705" t="s">
        <v>19</v>
      </c>
      <c r="F13948" s="100"/>
      <c r="I13948" s="100"/>
    </row>
    <row r="13949" spans="1:9" ht="15" customHeight="1" x14ac:dyDescent="0.35">
      <c r="A13949" s="1705">
        <v>78803</v>
      </c>
      <c r="B13949" s="1706">
        <v>1.06</v>
      </c>
      <c r="C13949" s="100" t="s">
        <v>2893</v>
      </c>
      <c r="E13949" s="1705" t="s">
        <v>19</v>
      </c>
      <c r="F13949" s="100"/>
      <c r="I13949" s="100"/>
    </row>
    <row r="13950" spans="1:9" ht="15" customHeight="1" x14ac:dyDescent="0.35">
      <c r="A13950" s="1705">
        <v>78803</v>
      </c>
      <c r="B13950" s="1706">
        <v>1.06</v>
      </c>
      <c r="C13950" s="100" t="s">
        <v>2894</v>
      </c>
      <c r="E13950" s="1705" t="s">
        <v>19</v>
      </c>
      <c r="F13950" s="100"/>
      <c r="I13950" s="100"/>
    </row>
    <row r="13951" spans="1:9" ht="15" customHeight="1" x14ac:dyDescent="0.35">
      <c r="A13951" s="1705">
        <v>78803</v>
      </c>
      <c r="B13951" s="1706">
        <v>1.06</v>
      </c>
      <c r="C13951" s="100" t="s">
        <v>3399</v>
      </c>
      <c r="E13951" s="1705" t="s">
        <v>2994</v>
      </c>
      <c r="F13951" s="100"/>
      <c r="I13951" s="100"/>
    </row>
    <row r="13952" spans="1:9" ht="15" customHeight="1" x14ac:dyDescent="0.35">
      <c r="A13952" s="1705">
        <v>78803</v>
      </c>
      <c r="B13952" s="1706">
        <v>1.06</v>
      </c>
      <c r="C13952" s="100" t="s">
        <v>3400</v>
      </c>
      <c r="E13952" s="1705" t="s">
        <v>2994</v>
      </c>
      <c r="F13952" s="100"/>
      <c r="I13952" s="100"/>
    </row>
    <row r="13953" spans="1:9" ht="15" customHeight="1" x14ac:dyDescent="0.35">
      <c r="A13953" s="1705">
        <v>78803</v>
      </c>
      <c r="B13953" s="1706">
        <v>1.06</v>
      </c>
      <c r="C13953" s="100" t="s">
        <v>3401</v>
      </c>
      <c r="E13953" s="1705" t="s">
        <v>2994</v>
      </c>
      <c r="F13953" s="100"/>
      <c r="I13953" s="100"/>
    </row>
    <row r="13954" spans="1:9" ht="15" customHeight="1" x14ac:dyDescent="0.35">
      <c r="A13954" s="1705">
        <v>78803</v>
      </c>
      <c r="B13954" s="1706">
        <v>1.06</v>
      </c>
      <c r="C13954" s="100" t="s">
        <v>3402</v>
      </c>
      <c r="E13954" s="1705" t="s">
        <v>2994</v>
      </c>
      <c r="F13954" s="100"/>
      <c r="I13954" s="100"/>
    </row>
    <row r="13955" spans="1:9" ht="15" customHeight="1" x14ac:dyDescent="0.35">
      <c r="A13955" s="1705">
        <v>78803</v>
      </c>
      <c r="B13955" s="1706">
        <v>1.06</v>
      </c>
      <c r="C13955" s="100" t="s">
        <v>3403</v>
      </c>
      <c r="E13955" s="1705" t="s">
        <v>2994</v>
      </c>
      <c r="F13955" s="100"/>
      <c r="I13955" s="100"/>
    </row>
    <row r="13956" spans="1:9" ht="15" customHeight="1" x14ac:dyDescent="0.35">
      <c r="A13956" s="1705">
        <v>78803</v>
      </c>
      <c r="B13956" s="1706">
        <v>1.06</v>
      </c>
      <c r="C13956" s="100" t="s">
        <v>7673</v>
      </c>
      <c r="E13956" s="1705" t="s">
        <v>7428</v>
      </c>
      <c r="F13956" s="100"/>
      <c r="I13956" s="100"/>
    </row>
    <row r="13957" spans="1:9" ht="15" customHeight="1" x14ac:dyDescent="0.35">
      <c r="A13957" s="1705">
        <v>78803</v>
      </c>
      <c r="B13957" s="1706">
        <v>1.06</v>
      </c>
      <c r="C13957" s="100" t="s">
        <v>4017</v>
      </c>
      <c r="E13957" s="1705" t="s">
        <v>13383</v>
      </c>
      <c r="F13957" s="100"/>
      <c r="I13957" s="100"/>
    </row>
    <row r="13958" spans="1:9" ht="15" customHeight="1" x14ac:dyDescent="0.35">
      <c r="A13958" s="1705">
        <v>78804</v>
      </c>
      <c r="B13958" s="1706">
        <v>0.98</v>
      </c>
      <c r="C13958" s="100" t="s">
        <v>2883</v>
      </c>
      <c r="E13958" s="1705" t="s">
        <v>19</v>
      </c>
      <c r="F13958" s="100"/>
      <c r="I13958" s="100"/>
    </row>
    <row r="13959" spans="1:9" ht="15" customHeight="1" x14ac:dyDescent="0.35">
      <c r="A13959" s="1705">
        <v>78804</v>
      </c>
      <c r="B13959" s="1706">
        <v>0.98</v>
      </c>
      <c r="C13959" s="100" t="s">
        <v>3388</v>
      </c>
      <c r="E13959" s="1705" t="s">
        <v>2994</v>
      </c>
      <c r="F13959" s="100"/>
      <c r="I13959" s="100"/>
    </row>
    <row r="13960" spans="1:9" ht="15" customHeight="1" x14ac:dyDescent="0.35">
      <c r="A13960" s="1705">
        <v>78804</v>
      </c>
      <c r="B13960" s="1706">
        <v>0.98</v>
      </c>
      <c r="C13960" s="89" t="s">
        <v>6645</v>
      </c>
      <c r="E13960" s="1705" t="s">
        <v>6556</v>
      </c>
      <c r="F13960" s="100"/>
      <c r="I13960" s="100"/>
    </row>
    <row r="13961" spans="1:9" ht="15" customHeight="1" x14ac:dyDescent="0.35">
      <c r="A13961" s="1705">
        <v>78804</v>
      </c>
      <c r="B13961" s="1706">
        <v>0.98</v>
      </c>
      <c r="C13961" s="100" t="s">
        <v>7663</v>
      </c>
      <c r="E13961" s="1705" t="s">
        <v>7428</v>
      </c>
      <c r="F13961" s="100"/>
      <c r="I13961" s="100"/>
    </row>
    <row r="13962" spans="1:9" ht="15" customHeight="1" x14ac:dyDescent="0.35">
      <c r="A13962" s="1705">
        <v>78804</v>
      </c>
      <c r="B13962" s="1706">
        <v>0.98</v>
      </c>
      <c r="C13962" s="100" t="s">
        <v>4011</v>
      </c>
      <c r="E13962" s="1705" t="s">
        <v>13383</v>
      </c>
      <c r="F13962" s="100"/>
      <c r="I13962" s="100"/>
    </row>
    <row r="13963" spans="1:9" ht="15" customHeight="1" x14ac:dyDescent="0.35">
      <c r="A13963" s="1705">
        <v>78831</v>
      </c>
      <c r="B13963" s="1706">
        <v>1.77</v>
      </c>
      <c r="C13963" s="100" t="s">
        <v>7426</v>
      </c>
      <c r="E13963" s="1705" t="s">
        <v>7410</v>
      </c>
      <c r="F13963" s="100"/>
      <c r="I13963" s="100"/>
    </row>
    <row r="13964" spans="1:9" ht="15" customHeight="1" x14ac:dyDescent="0.35">
      <c r="A13964" s="1705">
        <v>79005</v>
      </c>
      <c r="B13964" s="1706">
        <v>1.76</v>
      </c>
      <c r="C13964" s="100" t="s">
        <v>2961</v>
      </c>
      <c r="E13964" s="1705" t="s">
        <v>19</v>
      </c>
      <c r="F13964" s="100"/>
      <c r="I13964" s="100"/>
    </row>
    <row r="13965" spans="1:9" ht="15" customHeight="1" x14ac:dyDescent="0.35">
      <c r="A13965" s="1705">
        <v>79005</v>
      </c>
      <c r="B13965" s="1706">
        <v>1.76</v>
      </c>
      <c r="C13965" s="100" t="s">
        <v>3642</v>
      </c>
      <c r="E13965" s="1705" t="s">
        <v>2994</v>
      </c>
      <c r="F13965" s="100"/>
      <c r="I13965" s="100"/>
    </row>
    <row r="13966" spans="1:9" ht="15" customHeight="1" x14ac:dyDescent="0.35">
      <c r="A13966" s="1705">
        <v>79101</v>
      </c>
      <c r="B13966" s="1706">
        <v>1.91</v>
      </c>
      <c r="C13966" s="100" t="s">
        <v>2974</v>
      </c>
      <c r="E13966" s="1705" t="s">
        <v>19</v>
      </c>
      <c r="F13966" s="100"/>
      <c r="I13966" s="100"/>
    </row>
    <row r="13967" spans="1:9" ht="15" customHeight="1" x14ac:dyDescent="0.35">
      <c r="A13967" s="1705">
        <v>79101</v>
      </c>
      <c r="B13967" s="1706">
        <v>1.91</v>
      </c>
      <c r="C13967" s="100" t="s">
        <v>3655</v>
      </c>
      <c r="E13967" s="1705" t="s">
        <v>2994</v>
      </c>
      <c r="F13967" s="100"/>
      <c r="I13967" s="100"/>
    </row>
    <row r="13968" spans="1:9" ht="15" customHeight="1" x14ac:dyDescent="0.35">
      <c r="A13968" s="1705">
        <v>92611</v>
      </c>
      <c r="B13968" s="1737">
        <v>1.31</v>
      </c>
      <c r="C13968" s="100" t="s">
        <v>753</v>
      </c>
      <c r="E13968" s="1705" t="s">
        <v>532</v>
      </c>
      <c r="F13968" s="100"/>
      <c r="I13968" s="100"/>
    </row>
    <row r="13969" spans="1:9" ht="15" customHeight="1" x14ac:dyDescent="0.35">
      <c r="A13969" s="1705">
        <v>93304</v>
      </c>
      <c r="B13969" s="1706">
        <v>0.73</v>
      </c>
      <c r="C13969" s="100" t="s">
        <v>396</v>
      </c>
      <c r="E13969" s="1705" t="s">
        <v>182</v>
      </c>
      <c r="F13969" s="100"/>
      <c r="I13969" s="100"/>
    </row>
    <row r="13970" spans="1:9" ht="15" customHeight="1" x14ac:dyDescent="0.35">
      <c r="A13970" s="1705">
        <v>93306</v>
      </c>
      <c r="B13970" s="1706">
        <v>1.42</v>
      </c>
      <c r="C13970" s="100" t="s">
        <v>2937</v>
      </c>
      <c r="E13970" s="1705" t="s">
        <v>19</v>
      </c>
      <c r="F13970" s="100"/>
      <c r="I13970" s="100"/>
    </row>
    <row r="13971" spans="1:9" ht="15" customHeight="1" x14ac:dyDescent="0.35">
      <c r="A13971" s="1705">
        <v>93306</v>
      </c>
      <c r="B13971" s="1706">
        <v>1.42</v>
      </c>
      <c r="C13971" s="100" t="s">
        <v>2938</v>
      </c>
      <c r="E13971" s="1705" t="s">
        <v>19</v>
      </c>
      <c r="F13971" s="100"/>
      <c r="I13971" s="100"/>
    </row>
    <row r="13972" spans="1:9" ht="15" customHeight="1" x14ac:dyDescent="0.35">
      <c r="A13972" s="1705">
        <v>93306</v>
      </c>
      <c r="B13972" s="1706">
        <v>1.42</v>
      </c>
      <c r="C13972" s="100" t="s">
        <v>477</v>
      </c>
      <c r="E13972" s="1705" t="s">
        <v>182</v>
      </c>
    </row>
    <row r="13973" spans="1:9" ht="15" customHeight="1" x14ac:dyDescent="0.35">
      <c r="A13973" s="1748">
        <v>93306</v>
      </c>
      <c r="B13973" s="1737">
        <v>1.42</v>
      </c>
      <c r="C13973" s="100" t="s">
        <v>756</v>
      </c>
      <c r="E13973" s="1705" t="s">
        <v>532</v>
      </c>
    </row>
    <row r="13974" spans="1:9" ht="15" customHeight="1" x14ac:dyDescent="0.35">
      <c r="A13974" s="1705">
        <v>93306</v>
      </c>
      <c r="B13974" s="1706">
        <v>1.42</v>
      </c>
      <c r="C13974" s="100" t="s">
        <v>1742</v>
      </c>
      <c r="E13974" s="1705" t="s">
        <v>875</v>
      </c>
      <c r="F13974" s="100"/>
      <c r="I13974" s="100"/>
    </row>
    <row r="13975" spans="1:9" ht="15" customHeight="1" x14ac:dyDescent="0.35">
      <c r="A13975" s="1705">
        <v>93306</v>
      </c>
      <c r="B13975" s="1706">
        <v>1.42</v>
      </c>
      <c r="C13975" s="100" t="s">
        <v>8637</v>
      </c>
      <c r="E13975" s="1705" t="s">
        <v>875</v>
      </c>
    </row>
    <row r="13976" spans="1:9" ht="15" customHeight="1" x14ac:dyDescent="0.35">
      <c r="A13976" s="1705">
        <v>93306</v>
      </c>
      <c r="B13976" s="1706">
        <v>1.42</v>
      </c>
      <c r="C13976" s="100" t="s">
        <v>1193</v>
      </c>
      <c r="E13976" s="1705" t="s">
        <v>879</v>
      </c>
    </row>
    <row r="13977" spans="1:9" ht="15" customHeight="1" x14ac:dyDescent="0.35">
      <c r="A13977" s="1705">
        <v>93306</v>
      </c>
      <c r="B13977" s="1706">
        <v>1.42</v>
      </c>
      <c r="C13977" s="100" t="s">
        <v>1416</v>
      </c>
      <c r="E13977" s="1705" t="s">
        <v>1280</v>
      </c>
      <c r="F13977" s="100"/>
      <c r="I13977" s="100"/>
    </row>
    <row r="13978" spans="1:9" ht="15" customHeight="1" x14ac:dyDescent="0.35">
      <c r="A13978" s="1705">
        <v>93306</v>
      </c>
      <c r="B13978" s="1706">
        <v>1.42</v>
      </c>
      <c r="C13978" s="100" t="s">
        <v>2535</v>
      </c>
      <c r="E13978" s="1705" t="s">
        <v>2237</v>
      </c>
      <c r="F13978" s="100"/>
      <c r="I13978" s="100"/>
    </row>
    <row r="13979" spans="1:9" ht="15" customHeight="1" x14ac:dyDescent="0.35">
      <c r="A13979" s="1705">
        <v>93306</v>
      </c>
      <c r="B13979" s="1706">
        <v>1.42</v>
      </c>
      <c r="C13979" s="100" t="s">
        <v>3562</v>
      </c>
      <c r="E13979" s="1705" t="s">
        <v>2994</v>
      </c>
    </row>
    <row r="13980" spans="1:9" ht="15" customHeight="1" x14ac:dyDescent="0.35">
      <c r="A13980" s="1705">
        <v>93306</v>
      </c>
      <c r="B13980" s="1706">
        <v>1.42</v>
      </c>
      <c r="C13980" s="100" t="s">
        <v>4904</v>
      </c>
      <c r="E13980" s="100" t="s">
        <v>4609</v>
      </c>
    </row>
    <row r="13981" spans="1:9" ht="15" customHeight="1" x14ac:dyDescent="0.35">
      <c r="A13981" s="1705">
        <v>93306</v>
      </c>
      <c r="B13981" s="1706">
        <v>1.42</v>
      </c>
      <c r="C13981" s="89" t="s">
        <v>5375</v>
      </c>
      <c r="E13981" s="100" t="s">
        <v>5155</v>
      </c>
      <c r="F13981" s="100"/>
      <c r="I13981" s="100"/>
    </row>
    <row r="13982" spans="1:9" ht="15" customHeight="1" x14ac:dyDescent="0.35">
      <c r="A13982" s="1705">
        <v>93306</v>
      </c>
      <c r="B13982" s="1706">
        <v>1.42</v>
      </c>
      <c r="C13982" s="89" t="s">
        <v>1193</v>
      </c>
      <c r="E13982" s="100" t="s">
        <v>5155</v>
      </c>
    </row>
    <row r="13983" spans="1:9" ht="15" customHeight="1" x14ac:dyDescent="0.35">
      <c r="A13983" s="1705">
        <v>93306</v>
      </c>
      <c r="B13983" s="1706">
        <v>1.42</v>
      </c>
      <c r="C13983" s="100" t="s">
        <v>5672</v>
      </c>
      <c r="E13983" s="100" t="s">
        <v>5452</v>
      </c>
      <c r="F13983" s="100"/>
      <c r="I13983" s="100"/>
    </row>
    <row r="13984" spans="1:9" ht="15" customHeight="1" x14ac:dyDescent="0.35">
      <c r="A13984" s="1705">
        <v>93306</v>
      </c>
      <c r="B13984" s="1706">
        <v>1.42</v>
      </c>
      <c r="C13984" s="100" t="s">
        <v>5890</v>
      </c>
      <c r="E13984" s="100" t="s">
        <v>5695</v>
      </c>
      <c r="F13984" s="100"/>
      <c r="I13984" s="100"/>
    </row>
    <row r="13985" spans="1:9" ht="15" customHeight="1" x14ac:dyDescent="0.35">
      <c r="A13985" s="1705">
        <v>93306</v>
      </c>
      <c r="B13985" s="1706">
        <v>1.42</v>
      </c>
      <c r="C13985" s="100" t="s">
        <v>5375</v>
      </c>
      <c r="E13985" s="100" t="s">
        <v>5912</v>
      </c>
    </row>
    <row r="13986" spans="1:9" ht="15" customHeight="1" x14ac:dyDescent="0.35">
      <c r="A13986" s="1705">
        <v>93306</v>
      </c>
      <c r="B13986" s="1706">
        <v>1.42</v>
      </c>
      <c r="C13986" s="100" t="s">
        <v>1193</v>
      </c>
      <c r="E13986" s="100" t="s">
        <v>5923</v>
      </c>
    </row>
    <row r="13987" spans="1:9" ht="15" customHeight="1" x14ac:dyDescent="0.35">
      <c r="A13987" s="1705">
        <v>93306</v>
      </c>
      <c r="B13987" s="1706">
        <v>1.42</v>
      </c>
      <c r="C13987" s="89" t="s">
        <v>6425</v>
      </c>
      <c r="E13987" s="100" t="s">
        <v>6110</v>
      </c>
    </row>
    <row r="13988" spans="1:9" ht="15" customHeight="1" x14ac:dyDescent="0.35">
      <c r="A13988" s="1738">
        <v>93306</v>
      </c>
      <c r="B13988" s="1739">
        <v>1.42</v>
      </c>
      <c r="C13988" s="100" t="s">
        <v>5672</v>
      </c>
      <c r="E13988" s="1705" t="s">
        <v>6965</v>
      </c>
      <c r="F13988" s="100"/>
      <c r="I13988" s="100"/>
    </row>
    <row r="13989" spans="1:9" ht="15" customHeight="1" x14ac:dyDescent="0.35">
      <c r="A13989" s="1705">
        <v>93306</v>
      </c>
      <c r="B13989" s="1706">
        <v>1.42</v>
      </c>
      <c r="C13989" s="100" t="s">
        <v>7815</v>
      </c>
      <c r="E13989" s="1705" t="s">
        <v>7428</v>
      </c>
    </row>
    <row r="13990" spans="1:9" ht="15" customHeight="1" x14ac:dyDescent="0.35">
      <c r="A13990" s="1735">
        <v>93306</v>
      </c>
      <c r="B13990" s="1736">
        <v>1.42</v>
      </c>
      <c r="C13990" s="89" t="s">
        <v>9020</v>
      </c>
      <c r="E13990" s="1705" t="s">
        <v>8689</v>
      </c>
    </row>
    <row r="13991" spans="1:9" ht="15" customHeight="1" x14ac:dyDescent="0.35">
      <c r="A13991" s="1705">
        <v>93306</v>
      </c>
      <c r="B13991" s="1706">
        <v>1.42</v>
      </c>
      <c r="C13991" s="100" t="s">
        <v>10095</v>
      </c>
      <c r="E13991" s="1705" t="s">
        <v>9583</v>
      </c>
    </row>
    <row r="13992" spans="1:9" ht="15" customHeight="1" x14ac:dyDescent="0.35">
      <c r="A13992" s="1705">
        <v>93306</v>
      </c>
      <c r="B13992" s="1706">
        <v>1.42</v>
      </c>
      <c r="C13992" s="100" t="s">
        <v>477</v>
      </c>
      <c r="E13992" s="1705" t="s">
        <v>9583</v>
      </c>
    </row>
    <row r="13993" spans="1:9" ht="15" customHeight="1" x14ac:dyDescent="0.35">
      <c r="A13993" s="1705">
        <v>93306</v>
      </c>
      <c r="B13993" s="1706">
        <v>1.42</v>
      </c>
      <c r="C13993" s="100" t="s">
        <v>11678</v>
      </c>
      <c r="E13993" s="1705" t="s">
        <v>10273</v>
      </c>
    </row>
    <row r="13994" spans="1:9" ht="15" customHeight="1" x14ac:dyDescent="0.35">
      <c r="A13994" s="1705">
        <v>93306</v>
      </c>
      <c r="B13994" s="1706">
        <v>1.42</v>
      </c>
      <c r="C13994" s="100" t="s">
        <v>1193</v>
      </c>
      <c r="E13994" s="100" t="s">
        <v>12088</v>
      </c>
    </row>
    <row r="13995" spans="1:9" ht="15" customHeight="1" x14ac:dyDescent="0.35">
      <c r="A13995" s="1705">
        <v>93306</v>
      </c>
      <c r="B13995" s="1706">
        <v>1.42</v>
      </c>
      <c r="C13995" s="89" t="s">
        <v>13201</v>
      </c>
      <c r="E13995" s="1705" t="s">
        <v>12542</v>
      </c>
    </row>
    <row r="13996" spans="1:9" ht="15" customHeight="1" x14ac:dyDescent="0.35">
      <c r="A13996" s="1705">
        <v>93307</v>
      </c>
      <c r="B13996" s="1737">
        <v>0.9</v>
      </c>
      <c r="C13996" s="100" t="s">
        <v>698</v>
      </c>
      <c r="E13996" s="1705" t="s">
        <v>532</v>
      </c>
    </row>
    <row r="13997" spans="1:9" ht="15" customHeight="1" x14ac:dyDescent="0.35">
      <c r="A13997" s="1705">
        <v>93307</v>
      </c>
      <c r="B13997" s="1706">
        <v>0.9</v>
      </c>
      <c r="C13997" s="100" t="s">
        <v>1713</v>
      </c>
      <c r="E13997" s="1705" t="s">
        <v>875</v>
      </c>
    </row>
    <row r="13998" spans="1:9" ht="15" customHeight="1" x14ac:dyDescent="0.35">
      <c r="A13998" s="1705">
        <v>93307</v>
      </c>
      <c r="B13998" s="1706">
        <v>0.9</v>
      </c>
      <c r="C13998" s="100" t="s">
        <v>1090</v>
      </c>
      <c r="E13998" s="1705" t="s">
        <v>879</v>
      </c>
    </row>
    <row r="13999" spans="1:9" ht="15" customHeight="1" x14ac:dyDescent="0.35">
      <c r="A13999" s="1735">
        <v>93307</v>
      </c>
      <c r="B13999" s="1736">
        <v>0.9</v>
      </c>
      <c r="C13999" s="89" t="s">
        <v>5315</v>
      </c>
      <c r="E13999" s="100" t="s">
        <v>5155</v>
      </c>
    </row>
    <row r="14000" spans="1:9" ht="15" customHeight="1" x14ac:dyDescent="0.35">
      <c r="A14000" s="1705">
        <v>93307</v>
      </c>
      <c r="B14000" s="1706">
        <v>0.9</v>
      </c>
      <c r="C14000" s="100" t="s">
        <v>5315</v>
      </c>
      <c r="E14000" s="1705" t="s">
        <v>9583</v>
      </c>
    </row>
    <row r="14001" spans="1:9" ht="15" customHeight="1" x14ac:dyDescent="0.35">
      <c r="A14001" s="1705">
        <v>93307</v>
      </c>
      <c r="B14001" s="1706">
        <v>0.9</v>
      </c>
      <c r="C14001" s="89" t="s">
        <v>5315</v>
      </c>
      <c r="E14001" s="1705" t="s">
        <v>9583</v>
      </c>
    </row>
    <row r="14002" spans="1:9" ht="15" customHeight="1" x14ac:dyDescent="0.35">
      <c r="A14002" s="1705">
        <v>93308</v>
      </c>
      <c r="B14002" s="1706">
        <v>0.52</v>
      </c>
      <c r="C14002" s="100" t="s">
        <v>2796</v>
      </c>
      <c r="E14002" s="1705" t="s">
        <v>19</v>
      </c>
    </row>
    <row r="14003" spans="1:9" ht="15" customHeight="1" x14ac:dyDescent="0.35">
      <c r="A14003" s="1705">
        <v>93308</v>
      </c>
      <c r="B14003" s="1706">
        <v>0.52</v>
      </c>
      <c r="C14003" s="100" t="s">
        <v>358</v>
      </c>
      <c r="E14003" s="1705" t="s">
        <v>182</v>
      </c>
    </row>
    <row r="14004" spans="1:9" ht="15" customHeight="1" x14ac:dyDescent="0.35">
      <c r="A14004" s="1705">
        <v>93308</v>
      </c>
      <c r="B14004" s="1706">
        <v>0.52</v>
      </c>
      <c r="C14004" s="89" t="s">
        <v>4388</v>
      </c>
      <c r="E14004" s="1705" t="s">
        <v>4266</v>
      </c>
    </row>
    <row r="14005" spans="1:9" ht="15.65" customHeight="1" x14ac:dyDescent="0.35">
      <c r="A14005" s="1705">
        <v>93308</v>
      </c>
      <c r="B14005" s="1706">
        <v>0.52</v>
      </c>
      <c r="C14005" s="100" t="s">
        <v>5803</v>
      </c>
      <c r="E14005" s="100" t="s">
        <v>5695</v>
      </c>
    </row>
    <row r="14006" spans="1:9" ht="15.65" customHeight="1" x14ac:dyDescent="0.35">
      <c r="A14006" s="1705">
        <v>93308</v>
      </c>
      <c r="B14006" s="1706">
        <v>0.52</v>
      </c>
      <c r="C14006" s="100" t="s">
        <v>5803</v>
      </c>
      <c r="E14006" s="1738" t="s">
        <v>9126</v>
      </c>
    </row>
    <row r="14007" spans="1:9" ht="15" customHeight="1" x14ac:dyDescent="0.35">
      <c r="A14007" s="1705">
        <v>93308</v>
      </c>
      <c r="B14007" s="1706">
        <v>0.52</v>
      </c>
      <c r="C14007" s="100" t="s">
        <v>9813</v>
      </c>
      <c r="E14007" s="1705" t="s">
        <v>9583</v>
      </c>
    </row>
    <row r="14008" spans="1:9" ht="15" customHeight="1" x14ac:dyDescent="0.35">
      <c r="A14008" s="1705">
        <v>93312</v>
      </c>
      <c r="B14008" s="1706">
        <v>2.2400000000000002</v>
      </c>
      <c r="C14008" s="100" t="s">
        <v>2983</v>
      </c>
      <c r="E14008" s="1705" t="s">
        <v>19</v>
      </c>
    </row>
    <row r="14009" spans="1:9" ht="15" customHeight="1" x14ac:dyDescent="0.35">
      <c r="A14009" s="1705">
        <v>93312</v>
      </c>
      <c r="B14009" s="1706">
        <v>2.2400000000000002</v>
      </c>
      <c r="C14009" s="100" t="s">
        <v>2983</v>
      </c>
      <c r="E14009" s="1705" t="s">
        <v>9583</v>
      </c>
      <c r="F14009" s="100"/>
      <c r="I14009" s="100"/>
    </row>
    <row r="14010" spans="1:9" ht="15" customHeight="1" x14ac:dyDescent="0.35">
      <c r="A14010" s="1705">
        <v>93320</v>
      </c>
      <c r="B14010" s="1706">
        <v>0.37</v>
      </c>
      <c r="C14010" s="100" t="s">
        <v>2782</v>
      </c>
      <c r="E14010" s="1705" t="s">
        <v>19</v>
      </c>
      <c r="F14010" s="100"/>
      <c r="I14010" s="100"/>
    </row>
    <row r="14011" spans="1:9" ht="15" customHeight="1" x14ac:dyDescent="0.35">
      <c r="A14011" s="1705">
        <v>93320</v>
      </c>
      <c r="B14011" s="1737">
        <v>0.37</v>
      </c>
      <c r="C14011" s="100" t="s">
        <v>654</v>
      </c>
      <c r="E14011" s="1705" t="s">
        <v>532</v>
      </c>
      <c r="F14011" s="100"/>
      <c r="I14011" s="100"/>
    </row>
    <row r="14012" spans="1:9" ht="15" customHeight="1" x14ac:dyDescent="0.35">
      <c r="A14012" s="1705">
        <v>93320</v>
      </c>
      <c r="B14012" s="1706">
        <v>0.37</v>
      </c>
      <c r="C14012" s="100" t="s">
        <v>1684</v>
      </c>
      <c r="E14012" s="1705" t="s">
        <v>875</v>
      </c>
      <c r="F14012" s="100"/>
      <c r="I14012" s="100"/>
    </row>
    <row r="14013" spans="1:9" ht="15" customHeight="1" x14ac:dyDescent="0.35">
      <c r="A14013" s="1705">
        <v>93320</v>
      </c>
      <c r="B14013" s="1706">
        <v>0.37</v>
      </c>
      <c r="C14013" s="100" t="s">
        <v>4764</v>
      </c>
      <c r="E14013" s="100" t="s">
        <v>4609</v>
      </c>
      <c r="F14013" s="100"/>
      <c r="I14013" s="100"/>
    </row>
    <row r="14014" spans="1:9" ht="15" customHeight="1" x14ac:dyDescent="0.35">
      <c r="A14014" s="1705">
        <v>93320</v>
      </c>
      <c r="B14014" s="1706">
        <v>0.37</v>
      </c>
      <c r="C14014" s="100" t="s">
        <v>6262</v>
      </c>
      <c r="E14014" s="100" t="s">
        <v>6110</v>
      </c>
      <c r="F14014" s="100"/>
      <c r="I14014" s="100"/>
    </row>
    <row r="14015" spans="1:9" ht="15" customHeight="1" x14ac:dyDescent="0.35">
      <c r="A14015" s="1705">
        <v>93321</v>
      </c>
      <c r="B14015" s="1737">
        <v>0.15</v>
      </c>
      <c r="C14015" s="100" t="s">
        <v>554</v>
      </c>
      <c r="E14015" s="1705" t="s">
        <v>532</v>
      </c>
      <c r="F14015" s="100"/>
      <c r="I14015" s="100"/>
    </row>
    <row r="14016" spans="1:9" ht="15" customHeight="1" x14ac:dyDescent="0.35">
      <c r="A14016" s="1705">
        <v>93321</v>
      </c>
      <c r="B14016" s="1737">
        <v>0.15</v>
      </c>
      <c r="C14016" s="100" t="s">
        <v>555</v>
      </c>
      <c r="E14016" s="1705" t="s">
        <v>532</v>
      </c>
      <c r="F14016" s="100"/>
      <c r="I14016" s="100"/>
    </row>
    <row r="14017" spans="1:9" ht="15" customHeight="1" x14ac:dyDescent="0.35">
      <c r="A14017" s="1705">
        <v>93325</v>
      </c>
      <c r="B14017" s="1737">
        <v>7.0000000000000007E-2</v>
      </c>
      <c r="C14017" s="100" t="s">
        <v>531</v>
      </c>
      <c r="E14017" s="1705" t="s">
        <v>532</v>
      </c>
      <c r="F14017" s="100"/>
      <c r="I14017" s="100"/>
    </row>
    <row r="14018" spans="1:9" ht="15" customHeight="1" x14ac:dyDescent="0.35">
      <c r="A14018" s="1705">
        <v>93325</v>
      </c>
      <c r="B14018" s="1706">
        <v>7.0000000000000007E-2</v>
      </c>
      <c r="C14018" s="100" t="s">
        <v>1635</v>
      </c>
      <c r="E14018" s="1705" t="s">
        <v>875</v>
      </c>
      <c r="F14018" s="100"/>
      <c r="I14018" s="100"/>
    </row>
    <row r="14019" spans="1:9" ht="15" customHeight="1" x14ac:dyDescent="0.35">
      <c r="A14019" s="1705">
        <v>93325</v>
      </c>
      <c r="B14019" s="1706">
        <v>7.0000000000000007E-2</v>
      </c>
      <c r="C14019" s="100" t="s">
        <v>4612</v>
      </c>
      <c r="E14019" s="100" t="s">
        <v>4609</v>
      </c>
      <c r="F14019" s="100"/>
      <c r="I14019" s="100"/>
    </row>
    <row r="14020" spans="1:9" ht="15" customHeight="1" x14ac:dyDescent="0.35">
      <c r="A14020" s="1705">
        <v>93325</v>
      </c>
      <c r="B14020" s="1706">
        <v>7.0000000000000007E-2</v>
      </c>
      <c r="C14020" s="100" t="s">
        <v>8073</v>
      </c>
      <c r="E14020" s="100" t="s">
        <v>5912</v>
      </c>
      <c r="F14020" s="100"/>
      <c r="I14020" s="100"/>
    </row>
    <row r="14021" spans="1:9" ht="15" customHeight="1" x14ac:dyDescent="0.35">
      <c r="A14021" s="1705">
        <v>93350</v>
      </c>
      <c r="B14021" s="1706">
        <v>1.42</v>
      </c>
      <c r="C14021" s="100" t="s">
        <v>2080</v>
      </c>
      <c r="E14021" s="1705" t="s">
        <v>1755</v>
      </c>
      <c r="F14021" s="100"/>
      <c r="I14021" s="100"/>
    </row>
    <row r="14022" spans="1:9" ht="15" customHeight="1" x14ac:dyDescent="0.35">
      <c r="A14022" s="1705">
        <v>93350</v>
      </c>
      <c r="B14022" s="1706">
        <v>1.42</v>
      </c>
      <c r="C14022" s="100" t="s">
        <v>6426</v>
      </c>
      <c r="E14022" s="100" t="s">
        <v>6110</v>
      </c>
      <c r="F14022" s="100"/>
      <c r="I14022" s="100"/>
    </row>
    <row r="14023" spans="1:9" ht="15" customHeight="1" x14ac:dyDescent="0.35">
      <c r="A14023" s="1705">
        <v>93790</v>
      </c>
      <c r="B14023" s="1706">
        <v>0.37</v>
      </c>
      <c r="C14023" s="100" t="s">
        <v>8559</v>
      </c>
      <c r="E14023" s="1705" t="s">
        <v>875</v>
      </c>
      <c r="F14023" s="100"/>
      <c r="I14023" s="100"/>
    </row>
    <row r="14024" spans="1:9" ht="15" customHeight="1" x14ac:dyDescent="0.35">
      <c r="A14024" s="1705">
        <v>93880</v>
      </c>
      <c r="B14024" s="1706">
        <v>0.78</v>
      </c>
      <c r="C14024" s="100" t="s">
        <v>2852</v>
      </c>
      <c r="E14024" s="1705" t="s">
        <v>19</v>
      </c>
      <c r="F14024" s="100"/>
      <c r="I14024" s="100"/>
    </row>
    <row r="14025" spans="1:9" ht="15" customHeight="1" x14ac:dyDescent="0.35">
      <c r="A14025" s="1705">
        <v>93880</v>
      </c>
      <c r="B14025" s="1706">
        <v>0.78</v>
      </c>
      <c r="C14025" s="100" t="s">
        <v>397</v>
      </c>
      <c r="E14025" s="1705" t="s">
        <v>182</v>
      </c>
      <c r="F14025" s="100"/>
      <c r="I14025" s="100"/>
    </row>
    <row r="14026" spans="1:9" ht="15" customHeight="1" x14ac:dyDescent="0.35">
      <c r="A14026" s="1705">
        <v>93880</v>
      </c>
      <c r="B14026" s="1706">
        <v>0.78</v>
      </c>
      <c r="C14026" s="100" t="s">
        <v>398</v>
      </c>
      <c r="E14026" s="1705" t="s">
        <v>182</v>
      </c>
      <c r="F14026" s="100"/>
      <c r="I14026" s="100"/>
    </row>
    <row r="14027" spans="1:9" ht="15" customHeight="1" x14ac:dyDescent="0.35">
      <c r="A14027" s="1705">
        <v>93880</v>
      </c>
      <c r="B14027" s="1706">
        <v>0.78</v>
      </c>
      <c r="C14027" s="100" t="s">
        <v>399</v>
      </c>
      <c r="E14027" s="1705" t="s">
        <v>182</v>
      </c>
      <c r="F14027" s="100"/>
      <c r="I14027" s="100"/>
    </row>
    <row r="14028" spans="1:9" ht="15" customHeight="1" x14ac:dyDescent="0.35">
      <c r="A14028" s="1705">
        <v>93880</v>
      </c>
      <c r="B14028" s="1737">
        <v>0.78</v>
      </c>
      <c r="C14028" s="100" t="s">
        <v>684</v>
      </c>
      <c r="E14028" s="1705" t="s">
        <v>532</v>
      </c>
      <c r="F14028" s="100"/>
      <c r="I14028" s="100"/>
    </row>
    <row r="14029" spans="1:9" ht="15" customHeight="1" x14ac:dyDescent="0.35">
      <c r="A14029" s="1705">
        <v>93880</v>
      </c>
      <c r="B14029" s="1706">
        <v>0.78</v>
      </c>
      <c r="C14029" s="100" t="s">
        <v>853</v>
      </c>
      <c r="E14029" s="1705" t="s">
        <v>770</v>
      </c>
      <c r="F14029" s="100"/>
      <c r="I14029" s="100"/>
    </row>
    <row r="14030" spans="1:9" ht="15" customHeight="1" x14ac:dyDescent="0.35">
      <c r="A14030" s="1705">
        <v>93880</v>
      </c>
      <c r="B14030" s="1706">
        <v>0.78</v>
      </c>
      <c r="C14030" s="89" t="s">
        <v>14021</v>
      </c>
      <c r="E14030" s="100" t="s">
        <v>875</v>
      </c>
      <c r="F14030" s="100"/>
      <c r="I14030" s="100"/>
    </row>
    <row r="14031" spans="1:9" ht="15" customHeight="1" x14ac:dyDescent="0.35">
      <c r="A14031" s="1705">
        <v>93880</v>
      </c>
      <c r="B14031" s="1706">
        <v>0.78</v>
      </c>
      <c r="C14031" s="100" t="s">
        <v>8592</v>
      </c>
      <c r="E14031" s="1705" t="s">
        <v>875</v>
      </c>
      <c r="F14031" s="100"/>
      <c r="I14031" s="100"/>
    </row>
    <row r="14032" spans="1:9" ht="15" customHeight="1" x14ac:dyDescent="0.35">
      <c r="A14032" s="1705">
        <v>93880</v>
      </c>
      <c r="B14032" s="1706">
        <v>0.78</v>
      </c>
      <c r="C14032" s="100" t="s">
        <v>1075</v>
      </c>
      <c r="E14032" s="1705" t="s">
        <v>879</v>
      </c>
      <c r="F14032" s="100"/>
      <c r="I14032" s="100"/>
    </row>
    <row r="14033" spans="1:9" ht="15" customHeight="1" x14ac:dyDescent="0.35">
      <c r="A14033" s="1705">
        <v>93880</v>
      </c>
      <c r="B14033" s="1706">
        <v>0.78</v>
      </c>
      <c r="C14033" s="100" t="s">
        <v>853</v>
      </c>
      <c r="E14033" s="1705" t="s">
        <v>1280</v>
      </c>
      <c r="F14033" s="100"/>
      <c r="I14033" s="100"/>
    </row>
    <row r="14034" spans="1:9" ht="15" customHeight="1" x14ac:dyDescent="0.35">
      <c r="A14034" s="1705">
        <v>93880</v>
      </c>
      <c r="B14034" s="1706">
        <v>0.78</v>
      </c>
      <c r="C14034" s="89" t="s">
        <v>1965</v>
      </c>
      <c r="E14034" s="1705" t="s">
        <v>1755</v>
      </c>
      <c r="F14034" s="100"/>
      <c r="I14034" s="100"/>
    </row>
    <row r="14035" spans="1:9" ht="15" customHeight="1" x14ac:dyDescent="0.35">
      <c r="A14035" s="1705">
        <v>93880</v>
      </c>
      <c r="B14035" s="1706">
        <v>0.78</v>
      </c>
      <c r="C14035" s="100" t="s">
        <v>2376</v>
      </c>
      <c r="E14035" s="1705" t="s">
        <v>2237</v>
      </c>
      <c r="F14035" s="100"/>
      <c r="I14035" s="100"/>
    </row>
    <row r="14036" spans="1:9" ht="15" customHeight="1" x14ac:dyDescent="0.35">
      <c r="A14036" s="1705">
        <v>93880</v>
      </c>
      <c r="B14036" s="1706">
        <v>0.78</v>
      </c>
      <c r="C14036" s="100" t="s">
        <v>3304</v>
      </c>
      <c r="E14036" s="1705" t="s">
        <v>2994</v>
      </c>
      <c r="F14036" s="100"/>
      <c r="I14036" s="100"/>
    </row>
    <row r="14037" spans="1:9" ht="15" customHeight="1" x14ac:dyDescent="0.35">
      <c r="A14037" s="1705">
        <v>93880</v>
      </c>
      <c r="B14037" s="1706">
        <v>0.78</v>
      </c>
      <c r="C14037" s="100" t="s">
        <v>3305</v>
      </c>
      <c r="E14037" s="1705" t="s">
        <v>2994</v>
      </c>
      <c r="F14037" s="100"/>
      <c r="I14037" s="100"/>
    </row>
    <row r="14038" spans="1:9" ht="15" customHeight="1" x14ac:dyDescent="0.35">
      <c r="A14038" s="1705">
        <v>93880</v>
      </c>
      <c r="B14038" s="1706">
        <v>0.78</v>
      </c>
      <c r="C14038" s="89" t="s">
        <v>4219</v>
      </c>
      <c r="E14038" s="100" t="s">
        <v>4174</v>
      </c>
      <c r="F14038" s="100"/>
      <c r="I14038" s="100"/>
    </row>
    <row r="14039" spans="1:9" ht="15" customHeight="1" x14ac:dyDescent="0.35">
      <c r="A14039" s="1705">
        <v>93880</v>
      </c>
      <c r="B14039" s="1706">
        <v>0.78</v>
      </c>
      <c r="C14039" s="100" t="s">
        <v>4825</v>
      </c>
      <c r="E14039" s="100" t="s">
        <v>4609</v>
      </c>
      <c r="F14039" s="100"/>
      <c r="I14039" s="100"/>
    </row>
    <row r="14040" spans="1:9" ht="15" customHeight="1" x14ac:dyDescent="0.35">
      <c r="A14040" s="1705">
        <v>93880</v>
      </c>
      <c r="B14040" s="1706">
        <v>0.78</v>
      </c>
      <c r="C14040" s="100" t="s">
        <v>4826</v>
      </c>
      <c r="E14040" s="100" t="s">
        <v>4609</v>
      </c>
      <c r="F14040" s="100"/>
      <c r="I14040" s="100"/>
    </row>
    <row r="14041" spans="1:9" ht="15" customHeight="1" x14ac:dyDescent="0.35">
      <c r="A14041" s="1705">
        <v>93880</v>
      </c>
      <c r="B14041" s="1706">
        <v>0.78</v>
      </c>
      <c r="C14041" s="89" t="s">
        <v>5307</v>
      </c>
      <c r="E14041" s="100" t="s">
        <v>5155</v>
      </c>
      <c r="F14041" s="100"/>
      <c r="I14041" s="100"/>
    </row>
    <row r="14042" spans="1:9" ht="15" customHeight="1" x14ac:dyDescent="0.35">
      <c r="A14042" s="1705">
        <v>93880</v>
      </c>
      <c r="B14042" s="1706">
        <v>0.78</v>
      </c>
      <c r="C14042" s="100" t="s">
        <v>5621</v>
      </c>
      <c r="E14042" s="100" t="s">
        <v>5452</v>
      </c>
      <c r="F14042" s="100"/>
      <c r="I14042" s="100"/>
    </row>
    <row r="14043" spans="1:9" ht="15" customHeight="1" x14ac:dyDescent="0.35">
      <c r="A14043" s="1705">
        <v>93880</v>
      </c>
      <c r="B14043" s="1706">
        <v>0.78</v>
      </c>
      <c r="C14043" s="100" t="s">
        <v>5834</v>
      </c>
      <c r="E14043" s="100" t="s">
        <v>5695</v>
      </c>
      <c r="F14043" s="100"/>
      <c r="I14043" s="100"/>
    </row>
    <row r="14044" spans="1:9" ht="15" customHeight="1" x14ac:dyDescent="0.35">
      <c r="A14044" s="1705">
        <v>93880</v>
      </c>
      <c r="B14044" s="1706">
        <v>0.78</v>
      </c>
      <c r="C14044" s="89" t="s">
        <v>8212</v>
      </c>
      <c r="E14044" s="100" t="s">
        <v>5912</v>
      </c>
      <c r="F14044" s="100"/>
      <c r="I14044" s="100"/>
    </row>
    <row r="14045" spans="1:9" ht="15" customHeight="1" x14ac:dyDescent="0.35">
      <c r="A14045" s="1705">
        <v>93880</v>
      </c>
      <c r="B14045" s="1706">
        <v>0.78</v>
      </c>
      <c r="C14045" s="100" t="s">
        <v>684</v>
      </c>
      <c r="E14045" s="100" t="s">
        <v>5923</v>
      </c>
      <c r="F14045" s="100"/>
      <c r="I14045" s="100"/>
    </row>
    <row r="14046" spans="1:9" ht="15" customHeight="1" x14ac:dyDescent="0.35">
      <c r="A14046" s="1705">
        <v>93880</v>
      </c>
      <c r="B14046" s="1706">
        <v>0.78</v>
      </c>
      <c r="C14046" s="89" t="s">
        <v>6302</v>
      </c>
      <c r="E14046" s="100" t="s">
        <v>6110</v>
      </c>
      <c r="F14046" s="100"/>
      <c r="I14046" s="100"/>
    </row>
    <row r="14047" spans="1:9" ht="15" customHeight="1" x14ac:dyDescent="0.35">
      <c r="A14047" s="1705">
        <v>93880</v>
      </c>
      <c r="B14047" s="1706">
        <v>0.78</v>
      </c>
      <c r="C14047" s="89" t="s">
        <v>6303</v>
      </c>
      <c r="E14047" s="100" t="s">
        <v>6110</v>
      </c>
      <c r="F14047" s="100"/>
      <c r="I14047" s="100"/>
    </row>
    <row r="14048" spans="1:9" ht="15" customHeight="1" x14ac:dyDescent="0.35">
      <c r="A14048" s="1735">
        <v>93880</v>
      </c>
      <c r="B14048" s="1706">
        <v>0.78</v>
      </c>
      <c r="C14048" s="89" t="s">
        <v>6628</v>
      </c>
      <c r="E14048" s="1705" t="s">
        <v>6556</v>
      </c>
      <c r="F14048" s="100"/>
      <c r="I14048" s="100"/>
    </row>
    <row r="14049" spans="1:9" ht="15" customHeight="1" x14ac:dyDescent="0.35">
      <c r="A14049" s="1705">
        <v>93880</v>
      </c>
      <c r="B14049" s="1706">
        <v>0.78</v>
      </c>
      <c r="C14049" s="100" t="s">
        <v>6303</v>
      </c>
      <c r="E14049" s="1705" t="s">
        <v>7428</v>
      </c>
      <c r="F14049" s="100"/>
      <c r="I14049" s="100"/>
    </row>
    <row r="14050" spans="1:9" ht="15" customHeight="1" x14ac:dyDescent="0.35">
      <c r="A14050" s="1705">
        <v>93880</v>
      </c>
      <c r="B14050" s="1706">
        <v>0.78</v>
      </c>
      <c r="C14050" s="89" t="s">
        <v>8923</v>
      </c>
      <c r="E14050" s="1705" t="s">
        <v>8689</v>
      </c>
      <c r="F14050" s="100"/>
      <c r="I14050" s="100"/>
    </row>
    <row r="14051" spans="1:9" ht="15" customHeight="1" x14ac:dyDescent="0.35">
      <c r="A14051" s="1705">
        <v>93880</v>
      </c>
      <c r="B14051" s="1706">
        <v>0.78</v>
      </c>
      <c r="C14051" s="89" t="s">
        <v>684</v>
      </c>
      <c r="E14051" s="1738" t="s">
        <v>9126</v>
      </c>
      <c r="F14051" s="100"/>
      <c r="I14051" s="100"/>
    </row>
    <row r="14052" spans="1:9" ht="15" customHeight="1" x14ac:dyDescent="0.35">
      <c r="A14052" s="1705">
        <v>93880</v>
      </c>
      <c r="B14052" s="1706">
        <v>0.78</v>
      </c>
      <c r="C14052" s="89" t="s">
        <v>9356</v>
      </c>
      <c r="E14052" s="1738" t="s">
        <v>9126</v>
      </c>
      <c r="F14052" s="100"/>
      <c r="I14052" s="100"/>
    </row>
    <row r="14053" spans="1:9" ht="15" customHeight="1" x14ac:dyDescent="0.35">
      <c r="A14053" s="1705">
        <v>93880</v>
      </c>
      <c r="B14053" s="1706">
        <v>0.78</v>
      </c>
      <c r="C14053" s="100" t="s">
        <v>9871</v>
      </c>
      <c r="E14053" s="1705" t="s">
        <v>9583</v>
      </c>
      <c r="F14053" s="100"/>
      <c r="I14053" s="100"/>
    </row>
    <row r="14054" spans="1:9" ht="15" customHeight="1" x14ac:dyDescent="0.35">
      <c r="A14054" s="1705">
        <v>93880</v>
      </c>
      <c r="B14054" s="1706">
        <v>0.78</v>
      </c>
      <c r="C14054" s="100" t="s">
        <v>9871</v>
      </c>
      <c r="E14054" s="1705" t="s">
        <v>9583</v>
      </c>
      <c r="F14054" s="100"/>
      <c r="I14054" s="100"/>
    </row>
    <row r="14055" spans="1:9" ht="15" customHeight="1" x14ac:dyDescent="0.35">
      <c r="A14055" s="1705">
        <v>93880</v>
      </c>
      <c r="B14055" s="1706">
        <v>0.78</v>
      </c>
      <c r="C14055" s="89" t="s">
        <v>10919</v>
      </c>
      <c r="E14055" s="1705" t="s">
        <v>10273</v>
      </c>
      <c r="F14055" s="100"/>
      <c r="I14055" s="100"/>
    </row>
    <row r="14056" spans="1:9" ht="15" customHeight="1" x14ac:dyDescent="0.35">
      <c r="A14056" s="1705">
        <v>93880</v>
      </c>
      <c r="B14056" s="1706">
        <v>0.78</v>
      </c>
      <c r="C14056" s="89" t="s">
        <v>10920</v>
      </c>
      <c r="E14056" s="1705" t="s">
        <v>10273</v>
      </c>
      <c r="F14056" s="100"/>
      <c r="I14056" s="100"/>
    </row>
    <row r="14057" spans="1:9" ht="15" customHeight="1" x14ac:dyDescent="0.35">
      <c r="A14057" s="1705">
        <v>93880</v>
      </c>
      <c r="B14057" s="1706">
        <v>0.78</v>
      </c>
      <c r="C14057" s="89" t="s">
        <v>10921</v>
      </c>
      <c r="E14057" s="1705" t="s">
        <v>10273</v>
      </c>
      <c r="F14057" s="100"/>
      <c r="I14057" s="100"/>
    </row>
    <row r="14058" spans="1:9" ht="15" customHeight="1" x14ac:dyDescent="0.35">
      <c r="A14058" s="1705">
        <v>93880</v>
      </c>
      <c r="B14058" s="1706">
        <v>0.78</v>
      </c>
      <c r="C14058" s="100" t="s">
        <v>12192</v>
      </c>
      <c r="E14058" s="100" t="s">
        <v>12088</v>
      </c>
      <c r="F14058" s="100"/>
      <c r="I14058" s="100"/>
    </row>
    <row r="14059" spans="1:9" ht="18.649999999999999" customHeight="1" x14ac:dyDescent="0.35">
      <c r="A14059" s="1705">
        <v>93880</v>
      </c>
      <c r="B14059" s="1706">
        <v>0.78</v>
      </c>
      <c r="C14059" s="89" t="s">
        <v>12869</v>
      </c>
      <c r="E14059" s="1705" t="s">
        <v>12542</v>
      </c>
      <c r="F14059" s="100"/>
      <c r="I14059" s="100"/>
    </row>
    <row r="14060" spans="1:9" ht="19.5" customHeight="1" x14ac:dyDescent="0.35">
      <c r="A14060" s="1705">
        <v>93880</v>
      </c>
      <c r="B14060" s="1706">
        <v>0.78</v>
      </c>
      <c r="C14060" s="89" t="s">
        <v>12870</v>
      </c>
      <c r="E14060" s="1705" t="s">
        <v>12542</v>
      </c>
      <c r="F14060" s="100"/>
      <c r="I14060" s="100"/>
    </row>
    <row r="14061" spans="1:9" ht="15" customHeight="1" x14ac:dyDescent="0.35">
      <c r="A14061" s="1705">
        <v>93880</v>
      </c>
      <c r="B14061" s="1706">
        <v>0.78</v>
      </c>
      <c r="C14061" s="89" t="s">
        <v>12871</v>
      </c>
      <c r="E14061" s="1705" t="s">
        <v>12542</v>
      </c>
      <c r="F14061" s="100"/>
      <c r="I14061" s="100"/>
    </row>
    <row r="14062" spans="1:9" ht="15" customHeight="1" x14ac:dyDescent="0.35">
      <c r="A14062" s="1705">
        <v>93880</v>
      </c>
      <c r="B14062" s="1706">
        <v>0.78</v>
      </c>
      <c r="C14062" s="100" t="s">
        <v>3970</v>
      </c>
      <c r="E14062" s="1705" t="s">
        <v>13383</v>
      </c>
      <c r="F14062" s="100"/>
      <c r="I14062" s="100"/>
    </row>
    <row r="14063" spans="1:9" ht="15" customHeight="1" x14ac:dyDescent="0.35">
      <c r="A14063" s="1705">
        <v>93880</v>
      </c>
      <c r="B14063" s="1706">
        <v>0.78</v>
      </c>
      <c r="C14063" s="1705" t="s">
        <v>13751</v>
      </c>
      <c r="E14063" s="1705" t="s">
        <v>13580</v>
      </c>
      <c r="F14063" s="100"/>
      <c r="I14063" s="100"/>
    </row>
    <row r="14064" spans="1:9" ht="15" customHeight="1" x14ac:dyDescent="0.35">
      <c r="A14064" s="1705">
        <v>93882</v>
      </c>
      <c r="B14064" s="1706">
        <v>0.49</v>
      </c>
      <c r="C14064" s="100" t="s">
        <v>349</v>
      </c>
      <c r="E14064" s="1705" t="s">
        <v>182</v>
      </c>
      <c r="F14064" s="100"/>
      <c r="I14064" s="100"/>
    </row>
    <row r="14065" spans="1:9" ht="15" customHeight="1" x14ac:dyDescent="0.35">
      <c r="A14065" s="1705">
        <v>93882</v>
      </c>
      <c r="B14065" s="1706">
        <v>0.49</v>
      </c>
      <c r="C14065" s="100" t="s">
        <v>1686</v>
      </c>
      <c r="E14065" s="1705" t="s">
        <v>875</v>
      </c>
      <c r="F14065" s="100"/>
      <c r="I14065" s="100"/>
    </row>
    <row r="14066" spans="1:9" ht="15" customHeight="1" x14ac:dyDescent="0.35">
      <c r="A14066" s="1705">
        <v>93882</v>
      </c>
      <c r="B14066" s="1706">
        <v>0.49</v>
      </c>
      <c r="C14066" s="100" t="s">
        <v>3208</v>
      </c>
      <c r="D14066" s="1705"/>
      <c r="E14066" s="1705" t="s">
        <v>2994</v>
      </c>
      <c r="F14066" s="100"/>
      <c r="I14066" s="100"/>
    </row>
    <row r="14067" spans="1:9" ht="15" customHeight="1" x14ac:dyDescent="0.35">
      <c r="A14067" s="1705">
        <v>93882</v>
      </c>
      <c r="B14067" s="1706">
        <v>0.49</v>
      </c>
      <c r="C14067" s="89" t="s">
        <v>4381</v>
      </c>
      <c r="E14067" s="1705" t="s">
        <v>4266</v>
      </c>
      <c r="F14067" s="100"/>
      <c r="I14067" s="100"/>
    </row>
    <row r="14068" spans="1:9" ht="15" customHeight="1" x14ac:dyDescent="0.35">
      <c r="A14068" s="1705">
        <v>93882</v>
      </c>
      <c r="B14068" s="1706">
        <v>0.49</v>
      </c>
      <c r="C14068" s="100" t="s">
        <v>7566</v>
      </c>
      <c r="E14068" s="1705" t="s">
        <v>7428</v>
      </c>
      <c r="F14068" s="100"/>
      <c r="I14068" s="100"/>
    </row>
    <row r="14069" spans="1:9" ht="15" customHeight="1" x14ac:dyDescent="0.35">
      <c r="A14069" s="1705">
        <v>93882</v>
      </c>
      <c r="B14069" s="1706">
        <v>0.49</v>
      </c>
      <c r="C14069" s="89" t="s">
        <v>9804</v>
      </c>
      <c r="E14069" s="1705" t="s">
        <v>9583</v>
      </c>
      <c r="F14069" s="100"/>
      <c r="I14069" s="100"/>
    </row>
    <row r="14070" spans="1:9" ht="15" customHeight="1" x14ac:dyDescent="0.35">
      <c r="A14070" s="1705">
        <v>93882</v>
      </c>
      <c r="B14070" s="1706">
        <v>0.49</v>
      </c>
      <c r="C14070" s="100" t="s">
        <v>12834</v>
      </c>
      <c r="E14070" s="1705" t="s">
        <v>12542</v>
      </c>
      <c r="F14070" s="100"/>
      <c r="I14070" s="100"/>
    </row>
    <row r="14071" spans="1:9" ht="15" customHeight="1" x14ac:dyDescent="0.35">
      <c r="A14071" s="1705">
        <v>93882</v>
      </c>
      <c r="B14071" s="1706">
        <v>0.49</v>
      </c>
      <c r="C14071" s="100" t="s">
        <v>3891</v>
      </c>
      <c r="E14071" s="1705" t="s">
        <v>13383</v>
      </c>
      <c r="F14071" s="100"/>
      <c r="I14071" s="100"/>
    </row>
    <row r="14072" spans="1:9" ht="15" customHeight="1" x14ac:dyDescent="0.35">
      <c r="A14072" s="1705">
        <v>93886</v>
      </c>
      <c r="B14072" s="1706">
        <v>0.88</v>
      </c>
      <c r="C14072" s="100" t="s">
        <v>3336</v>
      </c>
      <c r="E14072" s="1705" t="s">
        <v>2994</v>
      </c>
      <c r="F14072" s="100"/>
      <c r="I14072" s="100"/>
    </row>
    <row r="14073" spans="1:9" ht="15" customHeight="1" x14ac:dyDescent="0.35">
      <c r="A14073" s="1705">
        <v>93886</v>
      </c>
      <c r="B14073" s="1706">
        <v>0.88</v>
      </c>
      <c r="C14073" s="100" t="s">
        <v>8945</v>
      </c>
      <c r="E14073" s="1705" t="s">
        <v>8689</v>
      </c>
      <c r="F14073" s="100"/>
      <c r="I14073" s="100"/>
    </row>
    <row r="14074" spans="1:9" ht="15" customHeight="1" x14ac:dyDescent="0.35">
      <c r="A14074" s="1705">
        <v>93888</v>
      </c>
      <c r="B14074" s="1706">
        <v>0.71</v>
      </c>
      <c r="C14074" s="100" t="s">
        <v>3287</v>
      </c>
      <c r="E14074" s="1705" t="s">
        <v>2994</v>
      </c>
      <c r="F14074" s="100"/>
      <c r="I14074" s="100"/>
    </row>
    <row r="14075" spans="1:9" ht="15" customHeight="1" x14ac:dyDescent="0.35">
      <c r="A14075" s="1705">
        <v>93922</v>
      </c>
      <c r="B14075" s="1706">
        <v>0.24</v>
      </c>
      <c r="C14075" s="100" t="s">
        <v>3138</v>
      </c>
      <c r="E14075" s="1705" t="s">
        <v>2994</v>
      </c>
      <c r="F14075" s="100"/>
      <c r="I14075" s="100"/>
    </row>
    <row r="14076" spans="1:9" ht="15" customHeight="1" x14ac:dyDescent="0.35">
      <c r="A14076" s="1705">
        <v>93922</v>
      </c>
      <c r="B14076" s="1706">
        <v>0.24</v>
      </c>
      <c r="C14076" s="100" t="s">
        <v>13681</v>
      </c>
      <c r="E14076" s="1705" t="s">
        <v>13580</v>
      </c>
      <c r="F14076" s="100"/>
      <c r="I14076" s="100"/>
    </row>
    <row r="14077" spans="1:9" ht="15" customHeight="1" x14ac:dyDescent="0.35">
      <c r="A14077" s="1705">
        <v>93922</v>
      </c>
      <c r="B14077" s="1706">
        <v>0.24</v>
      </c>
      <c r="C14077" s="100" t="s">
        <v>13682</v>
      </c>
      <c r="E14077" s="1705" t="s">
        <v>13580</v>
      </c>
      <c r="F14077" s="100"/>
      <c r="I14077" s="100"/>
    </row>
    <row r="14078" spans="1:9" ht="15" customHeight="1" x14ac:dyDescent="0.35">
      <c r="A14078" s="1705">
        <v>93923</v>
      </c>
      <c r="B14078" s="1706">
        <v>0.44</v>
      </c>
      <c r="C14078" s="100" t="s">
        <v>337</v>
      </c>
      <c r="E14078" s="1705" t="s">
        <v>182</v>
      </c>
      <c r="F14078" s="100"/>
      <c r="I14078" s="100"/>
    </row>
    <row r="14079" spans="1:9" ht="15" customHeight="1" x14ac:dyDescent="0.35">
      <c r="A14079" s="1705">
        <v>93923</v>
      </c>
      <c r="B14079" s="1706">
        <v>0.44</v>
      </c>
      <c r="C14079" s="100" t="s">
        <v>1897</v>
      </c>
      <c r="E14079" s="1705" t="s">
        <v>1755</v>
      </c>
      <c r="F14079" s="100"/>
      <c r="I14079" s="100"/>
    </row>
    <row r="14080" spans="1:9" ht="15" customHeight="1" x14ac:dyDescent="0.35">
      <c r="A14080" s="1705">
        <v>93923</v>
      </c>
      <c r="B14080" s="1706">
        <v>0.44</v>
      </c>
      <c r="C14080" s="100" t="s">
        <v>3192</v>
      </c>
      <c r="E14080" s="1705" t="s">
        <v>2994</v>
      </c>
      <c r="F14080" s="100"/>
      <c r="I14080" s="100"/>
    </row>
    <row r="14081" spans="1:9" ht="15" customHeight="1" x14ac:dyDescent="0.35">
      <c r="A14081" s="1705">
        <v>93923</v>
      </c>
      <c r="B14081" s="1706">
        <v>0.44</v>
      </c>
      <c r="C14081" s="89" t="s">
        <v>4372</v>
      </c>
      <c r="E14081" s="1705" t="s">
        <v>4266</v>
      </c>
      <c r="F14081" s="100"/>
      <c r="I14081" s="100"/>
    </row>
    <row r="14082" spans="1:9" ht="15" customHeight="1" x14ac:dyDescent="0.35">
      <c r="A14082" s="1705">
        <v>93923</v>
      </c>
      <c r="B14082" s="1706">
        <v>0.44</v>
      </c>
      <c r="C14082" s="100" t="s">
        <v>4768</v>
      </c>
      <c r="E14082" s="100" t="s">
        <v>4609</v>
      </c>
      <c r="F14082" s="100"/>
      <c r="I14082" s="100"/>
    </row>
    <row r="14083" spans="1:9" ht="15" customHeight="1" x14ac:dyDescent="0.35">
      <c r="A14083" s="1705">
        <v>93923</v>
      </c>
      <c r="B14083" s="1706">
        <v>0.44</v>
      </c>
      <c r="C14083" s="100" t="s">
        <v>4769</v>
      </c>
      <c r="E14083" s="100" t="s">
        <v>4609</v>
      </c>
      <c r="F14083" s="100"/>
      <c r="I14083" s="100"/>
    </row>
    <row r="14084" spans="1:9" ht="15" customHeight="1" x14ac:dyDescent="0.35">
      <c r="A14084" s="1705">
        <v>93923</v>
      </c>
      <c r="B14084" s="1706">
        <v>0.44</v>
      </c>
      <c r="C14084" s="89" t="s">
        <v>5594</v>
      </c>
      <c r="E14084" s="100" t="s">
        <v>5452</v>
      </c>
      <c r="F14084" s="100"/>
      <c r="I14084" s="100"/>
    </row>
    <row r="14085" spans="1:9" ht="15" customHeight="1" x14ac:dyDescent="0.35">
      <c r="A14085" s="1705">
        <v>93923</v>
      </c>
      <c r="B14085" s="1706">
        <v>0.44</v>
      </c>
      <c r="C14085" s="100" t="s">
        <v>5789</v>
      </c>
      <c r="E14085" s="100" t="s">
        <v>5695</v>
      </c>
      <c r="F14085" s="100"/>
      <c r="I14085" s="100"/>
    </row>
    <row r="14086" spans="1:9" ht="15" customHeight="1" x14ac:dyDescent="0.35">
      <c r="A14086" s="1705">
        <v>93923</v>
      </c>
      <c r="B14086" s="1706">
        <v>0.44</v>
      </c>
      <c r="C14086" s="100" t="s">
        <v>8176</v>
      </c>
      <c r="E14086" s="100" t="s">
        <v>5912</v>
      </c>
      <c r="F14086" s="100"/>
      <c r="I14086" s="100"/>
    </row>
    <row r="14087" spans="1:9" ht="15" customHeight="1" x14ac:dyDescent="0.35">
      <c r="A14087" s="1705">
        <v>93923</v>
      </c>
      <c r="B14087" s="1706">
        <v>0.44</v>
      </c>
      <c r="C14087" s="100" t="s">
        <v>6263</v>
      </c>
      <c r="E14087" s="100" t="s">
        <v>6110</v>
      </c>
      <c r="F14087" s="100"/>
      <c r="I14087" s="100"/>
    </row>
    <row r="14088" spans="1:9" ht="15" customHeight="1" x14ac:dyDescent="0.35">
      <c r="A14088" s="1705">
        <v>93923</v>
      </c>
      <c r="B14088" s="1706">
        <v>0.44</v>
      </c>
      <c r="C14088" s="100" t="s">
        <v>7414</v>
      </c>
      <c r="E14088" s="1705" t="s">
        <v>7410</v>
      </c>
      <c r="F14088" s="100"/>
      <c r="I14088" s="100"/>
    </row>
    <row r="14089" spans="1:9" ht="15" customHeight="1" x14ac:dyDescent="0.35">
      <c r="A14089" s="1705">
        <v>93923</v>
      </c>
      <c r="B14089" s="1706">
        <v>0.44</v>
      </c>
      <c r="C14089" s="100" t="s">
        <v>7559</v>
      </c>
      <c r="E14089" s="1705" t="s">
        <v>7428</v>
      </c>
      <c r="F14089" s="100"/>
      <c r="I14089" s="100"/>
    </row>
    <row r="14090" spans="1:9" ht="15" customHeight="1" x14ac:dyDescent="0.35">
      <c r="A14090" s="1705">
        <v>93923</v>
      </c>
      <c r="B14090" s="1706">
        <v>0.44</v>
      </c>
      <c r="C14090" s="100" t="s">
        <v>8868</v>
      </c>
      <c r="E14090" s="1705" t="s">
        <v>8689</v>
      </c>
      <c r="F14090" s="100"/>
      <c r="I14090" s="100"/>
    </row>
    <row r="14091" spans="1:9" ht="15" customHeight="1" x14ac:dyDescent="0.35">
      <c r="A14091" s="1705">
        <v>93923</v>
      </c>
      <c r="B14091" s="1706">
        <v>0.44</v>
      </c>
      <c r="C14091" s="100" t="s">
        <v>9325</v>
      </c>
      <c r="E14091" s="1738" t="s">
        <v>9126</v>
      </c>
      <c r="F14091" s="100"/>
      <c r="I14091" s="100"/>
    </row>
    <row r="14092" spans="1:9" ht="15" customHeight="1" x14ac:dyDescent="0.35">
      <c r="A14092" s="1705">
        <v>93923</v>
      </c>
      <c r="B14092" s="1706">
        <v>0.44</v>
      </c>
      <c r="C14092" s="100" t="s">
        <v>9793</v>
      </c>
      <c r="E14092" s="1705" t="s">
        <v>9583</v>
      </c>
      <c r="F14092" s="100"/>
      <c r="I14092" s="100"/>
    </row>
    <row r="14093" spans="1:9" ht="15" customHeight="1" x14ac:dyDescent="0.35">
      <c r="A14093" s="1705">
        <v>93923</v>
      </c>
      <c r="B14093" s="1706">
        <v>0.44</v>
      </c>
      <c r="C14093" s="100" t="s">
        <v>9793</v>
      </c>
      <c r="E14093" s="1705" t="s">
        <v>9583</v>
      </c>
      <c r="F14093" s="100"/>
      <c r="I14093" s="100"/>
    </row>
    <row r="14094" spans="1:9" ht="15" customHeight="1" x14ac:dyDescent="0.35">
      <c r="A14094" s="1705">
        <v>93923</v>
      </c>
      <c r="B14094" s="1706">
        <v>0.44</v>
      </c>
      <c r="C14094" s="100" t="s">
        <v>12168</v>
      </c>
      <c r="E14094" s="100" t="s">
        <v>12088</v>
      </c>
      <c r="F14094" s="100"/>
      <c r="I14094" s="100"/>
    </row>
    <row r="14095" spans="1:9" ht="15" customHeight="1" x14ac:dyDescent="0.35">
      <c r="A14095" s="1705">
        <v>93923</v>
      </c>
      <c r="B14095" s="1706">
        <v>0.44</v>
      </c>
      <c r="C14095" s="89" t="s">
        <v>12168</v>
      </c>
      <c r="E14095" s="1705" t="s">
        <v>12542</v>
      </c>
      <c r="F14095" s="100"/>
      <c r="I14095" s="100"/>
    </row>
    <row r="14096" spans="1:9" ht="15" customHeight="1" x14ac:dyDescent="0.35">
      <c r="A14096" s="1705">
        <v>93923</v>
      </c>
      <c r="B14096" s="1706">
        <v>0.44</v>
      </c>
      <c r="C14096" s="100" t="s">
        <v>1897</v>
      </c>
      <c r="E14096" s="1705" t="s">
        <v>12542</v>
      </c>
      <c r="F14096" s="100"/>
      <c r="I14096" s="100"/>
    </row>
    <row r="14097" spans="1:9" ht="15" customHeight="1" x14ac:dyDescent="0.35">
      <c r="A14097" s="1705">
        <v>93923</v>
      </c>
      <c r="B14097" s="1706">
        <v>0.44</v>
      </c>
      <c r="C14097" s="100" t="s">
        <v>13715</v>
      </c>
      <c r="E14097" s="1705" t="s">
        <v>13580</v>
      </c>
      <c r="F14097" s="100"/>
      <c r="I14097" s="100"/>
    </row>
    <row r="14098" spans="1:9" ht="15" customHeight="1" x14ac:dyDescent="0.35">
      <c r="A14098" s="1705">
        <v>93924</v>
      </c>
      <c r="B14098" s="1706">
        <v>0.49</v>
      </c>
      <c r="C14098" s="100" t="s">
        <v>3209</v>
      </c>
      <c r="D14098" s="1705"/>
      <c r="E14098" s="1705" t="s">
        <v>2994</v>
      </c>
      <c r="F14098" s="100"/>
      <c r="I14098" s="100"/>
    </row>
    <row r="14099" spans="1:9" ht="15" customHeight="1" x14ac:dyDescent="0.35">
      <c r="A14099" s="1705">
        <v>93925</v>
      </c>
      <c r="B14099" s="1706">
        <v>0.78</v>
      </c>
      <c r="C14099" s="89" t="s">
        <v>2853</v>
      </c>
      <c r="E14099" s="1705" t="s">
        <v>19</v>
      </c>
    </row>
    <row r="14100" spans="1:9" ht="15" customHeight="1" x14ac:dyDescent="0.35">
      <c r="A14100" s="1705">
        <v>93925</v>
      </c>
      <c r="B14100" s="1706">
        <v>0.78</v>
      </c>
      <c r="C14100" s="89" t="s">
        <v>135</v>
      </c>
      <c r="E14100" s="1705" t="s">
        <v>39</v>
      </c>
      <c r="F14100" s="100"/>
      <c r="I14100" s="100"/>
    </row>
    <row r="14101" spans="1:9" ht="15" customHeight="1" x14ac:dyDescent="0.35">
      <c r="A14101" s="1705">
        <v>93925</v>
      </c>
      <c r="B14101" s="1706">
        <v>0.78</v>
      </c>
      <c r="C14101" s="100" t="s">
        <v>400</v>
      </c>
      <c r="E14101" s="1705" t="s">
        <v>182</v>
      </c>
      <c r="F14101" s="100"/>
      <c r="I14101" s="100"/>
    </row>
    <row r="14102" spans="1:9" ht="15" customHeight="1" x14ac:dyDescent="0.35">
      <c r="A14102" s="1705">
        <v>93925</v>
      </c>
      <c r="B14102" s="1706">
        <v>0.78</v>
      </c>
      <c r="C14102" s="100" t="s">
        <v>401</v>
      </c>
      <c r="E14102" s="1705" t="s">
        <v>182</v>
      </c>
    </row>
    <row r="14103" spans="1:9" ht="15" customHeight="1" x14ac:dyDescent="0.35">
      <c r="A14103" s="1705">
        <v>93925</v>
      </c>
      <c r="B14103" s="1706">
        <v>0.78</v>
      </c>
      <c r="C14103" s="100" t="s">
        <v>402</v>
      </c>
      <c r="E14103" s="1705" t="s">
        <v>182</v>
      </c>
    </row>
    <row r="14104" spans="1:9" ht="15" customHeight="1" x14ac:dyDescent="0.35">
      <c r="A14104" s="1705">
        <v>93925</v>
      </c>
      <c r="B14104" s="1706">
        <v>0.78</v>
      </c>
      <c r="C14104" s="100" t="s">
        <v>403</v>
      </c>
      <c r="E14104" s="1705" t="s">
        <v>182</v>
      </c>
      <c r="F14104" s="100"/>
      <c r="I14104" s="100"/>
    </row>
    <row r="14105" spans="1:9" ht="15" customHeight="1" x14ac:dyDescent="0.35">
      <c r="A14105" s="1705">
        <v>93925</v>
      </c>
      <c r="B14105" s="1737">
        <v>0.78</v>
      </c>
      <c r="C14105" s="100" t="s">
        <v>685</v>
      </c>
      <c r="E14105" s="1705" t="s">
        <v>532</v>
      </c>
      <c r="F14105" s="100"/>
      <c r="I14105" s="100"/>
    </row>
    <row r="14106" spans="1:9" ht="15" customHeight="1" x14ac:dyDescent="0.35">
      <c r="A14106" s="1705">
        <v>93925</v>
      </c>
      <c r="B14106" s="1706">
        <v>0.78</v>
      </c>
      <c r="C14106" s="89" t="s">
        <v>854</v>
      </c>
      <c r="E14106" s="1705" t="s">
        <v>770</v>
      </c>
    </row>
    <row r="14107" spans="1:9" ht="15" customHeight="1" x14ac:dyDescent="0.35">
      <c r="A14107" s="1705">
        <v>93925</v>
      </c>
      <c r="B14107" s="1706">
        <v>0.78</v>
      </c>
      <c r="C14107" s="89" t="s">
        <v>14022</v>
      </c>
      <c r="E14107" s="100" t="s">
        <v>875</v>
      </c>
      <c r="F14107" s="100"/>
      <c r="I14107" s="100"/>
    </row>
    <row r="14108" spans="1:9" ht="15" customHeight="1" x14ac:dyDescent="0.35">
      <c r="A14108" s="1705">
        <v>93925</v>
      </c>
      <c r="B14108" s="1706">
        <v>0.78</v>
      </c>
      <c r="C14108" s="89" t="s">
        <v>14023</v>
      </c>
      <c r="E14108" s="100" t="s">
        <v>875</v>
      </c>
      <c r="F14108" s="100"/>
      <c r="I14108" s="100"/>
    </row>
    <row r="14109" spans="1:9" ht="15" customHeight="1" x14ac:dyDescent="0.35">
      <c r="A14109" s="1705">
        <v>93925</v>
      </c>
      <c r="B14109" s="1706">
        <v>0.78</v>
      </c>
      <c r="C14109" s="100" t="s">
        <v>8593</v>
      </c>
      <c r="E14109" s="1705" t="s">
        <v>875</v>
      </c>
      <c r="F14109" s="100"/>
      <c r="I14109" s="100"/>
    </row>
    <row r="14110" spans="1:9" ht="15" customHeight="1" x14ac:dyDescent="0.35">
      <c r="A14110" s="1705">
        <v>93925</v>
      </c>
      <c r="B14110" s="1706">
        <v>0.78</v>
      </c>
      <c r="C14110" s="100" t="s">
        <v>8594</v>
      </c>
      <c r="E14110" s="1705" t="s">
        <v>875</v>
      </c>
    </row>
    <row r="14111" spans="1:9" ht="15" customHeight="1" x14ac:dyDescent="0.35">
      <c r="A14111" s="1705">
        <v>93925</v>
      </c>
      <c r="B14111" s="1706">
        <v>0.78</v>
      </c>
      <c r="C14111" s="1705" t="s">
        <v>1076</v>
      </c>
      <c r="E14111" s="1705" t="s">
        <v>879</v>
      </c>
      <c r="F14111" s="100"/>
      <c r="I14111" s="100"/>
    </row>
    <row r="14112" spans="1:9" ht="15" customHeight="1" x14ac:dyDescent="0.35">
      <c r="A14112" s="1705">
        <v>93925</v>
      </c>
      <c r="B14112" s="1706">
        <v>0.78</v>
      </c>
      <c r="C14112" s="100" t="s">
        <v>1384</v>
      </c>
      <c r="E14112" s="1705" t="s">
        <v>1280</v>
      </c>
      <c r="F14112" s="100"/>
      <c r="I14112" s="100"/>
    </row>
    <row r="14113" spans="1:9" ht="15" customHeight="1" x14ac:dyDescent="0.35">
      <c r="A14113" s="1705">
        <v>93925</v>
      </c>
      <c r="B14113" s="1706">
        <v>0.78</v>
      </c>
      <c r="C14113" s="89" t="s">
        <v>1966</v>
      </c>
      <c r="E14113" s="1705" t="s">
        <v>1755</v>
      </c>
      <c r="F14113" s="100"/>
      <c r="I14113" s="100"/>
    </row>
    <row r="14114" spans="1:9" ht="15" customHeight="1" x14ac:dyDescent="0.35">
      <c r="A14114" s="1705">
        <v>93925</v>
      </c>
      <c r="B14114" s="1706">
        <v>0.78</v>
      </c>
      <c r="C14114" s="100" t="s">
        <v>2377</v>
      </c>
      <c r="E14114" s="1705" t="s">
        <v>2237</v>
      </c>
      <c r="F14114" s="100"/>
      <c r="I14114" s="100"/>
    </row>
    <row r="14115" spans="1:9" ht="15" customHeight="1" x14ac:dyDescent="0.35">
      <c r="A14115" s="1705">
        <v>93925</v>
      </c>
      <c r="B14115" s="1706">
        <v>0.78</v>
      </c>
      <c r="C14115" s="100" t="s">
        <v>3306</v>
      </c>
      <c r="E14115" s="1705" t="s">
        <v>2994</v>
      </c>
      <c r="F14115" s="100"/>
      <c r="I14115" s="100"/>
    </row>
    <row r="14116" spans="1:9" ht="15" customHeight="1" x14ac:dyDescent="0.35">
      <c r="A14116" s="1705">
        <v>93925</v>
      </c>
      <c r="B14116" s="1706">
        <v>0.78</v>
      </c>
      <c r="C14116" s="89" t="s">
        <v>4220</v>
      </c>
      <c r="E14116" s="100" t="s">
        <v>4174</v>
      </c>
      <c r="F14116" s="100"/>
      <c r="I14116" s="100"/>
    </row>
    <row r="14117" spans="1:9" ht="15" customHeight="1" x14ac:dyDescent="0.35">
      <c r="A14117" s="1705">
        <v>93925</v>
      </c>
      <c r="B14117" s="1706">
        <v>0.78</v>
      </c>
      <c r="C14117" s="89" t="s">
        <v>4221</v>
      </c>
      <c r="E14117" s="100" t="s">
        <v>4174</v>
      </c>
      <c r="F14117" s="100"/>
      <c r="I14117" s="100"/>
    </row>
    <row r="14118" spans="1:9" ht="15" customHeight="1" x14ac:dyDescent="0.35">
      <c r="A14118" s="1705">
        <v>93925</v>
      </c>
      <c r="B14118" s="1706">
        <v>0.78</v>
      </c>
      <c r="C14118" s="89" t="s">
        <v>4173</v>
      </c>
      <c r="E14118" s="100" t="s">
        <v>4174</v>
      </c>
      <c r="F14118" s="100"/>
      <c r="I14118" s="100"/>
    </row>
    <row r="14119" spans="1:9" ht="15" customHeight="1" x14ac:dyDescent="0.35">
      <c r="A14119" s="1705">
        <v>93925</v>
      </c>
      <c r="B14119" s="1706">
        <v>0.78</v>
      </c>
      <c r="C14119" s="89" t="s">
        <v>4414</v>
      </c>
      <c r="E14119" s="1705" t="s">
        <v>4266</v>
      </c>
      <c r="F14119" s="100"/>
      <c r="I14119" s="100"/>
    </row>
    <row r="14120" spans="1:9" ht="15" customHeight="1" x14ac:dyDescent="0.35">
      <c r="A14120" s="1705">
        <v>93925</v>
      </c>
      <c r="B14120" s="1706">
        <v>0.78</v>
      </c>
      <c r="C14120" s="89" t="s">
        <v>4827</v>
      </c>
      <c r="E14120" s="100" t="s">
        <v>4609</v>
      </c>
      <c r="F14120" s="100"/>
      <c r="I14120" s="100"/>
    </row>
    <row r="14121" spans="1:9" ht="15" customHeight="1" x14ac:dyDescent="0.35">
      <c r="A14121" s="1705">
        <v>93925</v>
      </c>
      <c r="B14121" s="1706">
        <v>0.78</v>
      </c>
      <c r="C14121" s="89" t="s">
        <v>5308</v>
      </c>
      <c r="E14121" s="100" t="s">
        <v>5155</v>
      </c>
      <c r="F14121" s="100"/>
      <c r="I14121" s="100"/>
    </row>
    <row r="14122" spans="1:9" ht="15" customHeight="1" x14ac:dyDescent="0.35">
      <c r="A14122" s="1705">
        <v>93925</v>
      </c>
      <c r="B14122" s="1706">
        <v>0.78</v>
      </c>
      <c r="C14122" s="89" t="s">
        <v>5309</v>
      </c>
      <c r="E14122" s="100" t="s">
        <v>5155</v>
      </c>
      <c r="F14122" s="100"/>
      <c r="I14122" s="100"/>
    </row>
    <row r="14123" spans="1:9" ht="15" customHeight="1" x14ac:dyDescent="0.35">
      <c r="A14123" s="1705">
        <v>93925</v>
      </c>
      <c r="B14123" s="1706">
        <v>0.78</v>
      </c>
      <c r="C14123" s="89" t="s">
        <v>5310</v>
      </c>
      <c r="E14123" s="100" t="s">
        <v>5155</v>
      </c>
    </row>
    <row r="14124" spans="1:9" ht="15" customHeight="1" x14ac:dyDescent="0.35">
      <c r="A14124" s="1705">
        <v>93925</v>
      </c>
      <c r="B14124" s="1706">
        <v>0.78</v>
      </c>
      <c r="C14124" s="100" t="s">
        <v>5622</v>
      </c>
      <c r="E14124" s="100" t="s">
        <v>5452</v>
      </c>
      <c r="F14124" s="100"/>
      <c r="I14124" s="100"/>
    </row>
    <row r="14125" spans="1:9" ht="15" customHeight="1" x14ac:dyDescent="0.35">
      <c r="A14125" s="1705">
        <v>93925</v>
      </c>
      <c r="B14125" s="1706">
        <v>0.78</v>
      </c>
      <c r="C14125" s="100" t="s">
        <v>5623</v>
      </c>
      <c r="E14125" s="100" t="s">
        <v>5452</v>
      </c>
      <c r="F14125" s="100"/>
      <c r="I14125" s="100"/>
    </row>
    <row r="14126" spans="1:9" ht="15" customHeight="1" x14ac:dyDescent="0.35">
      <c r="A14126" s="1705">
        <v>93925</v>
      </c>
      <c r="B14126" s="1706">
        <v>0.78</v>
      </c>
      <c r="C14126" s="100" t="s">
        <v>5835</v>
      </c>
      <c r="E14126" s="100" t="s">
        <v>5695</v>
      </c>
      <c r="F14126" s="100"/>
      <c r="I14126" s="100"/>
    </row>
    <row r="14127" spans="1:9" ht="15" customHeight="1" x14ac:dyDescent="0.35">
      <c r="A14127" s="1705">
        <v>93925</v>
      </c>
      <c r="B14127" s="1706">
        <v>0.78</v>
      </c>
      <c r="C14127" s="89" t="s">
        <v>8213</v>
      </c>
      <c r="E14127" s="100" t="s">
        <v>5912</v>
      </c>
      <c r="F14127" s="100"/>
      <c r="I14127" s="100"/>
    </row>
    <row r="14128" spans="1:9" ht="15" customHeight="1" x14ac:dyDescent="0.35">
      <c r="A14128" s="1705">
        <v>93925</v>
      </c>
      <c r="B14128" s="1706">
        <v>0.78</v>
      </c>
      <c r="C14128" s="100" t="s">
        <v>6025</v>
      </c>
      <c r="E14128" s="100" t="s">
        <v>5923</v>
      </c>
    </row>
    <row r="14129" spans="1:9" ht="15" customHeight="1" x14ac:dyDescent="0.35">
      <c r="A14129" s="1705">
        <v>93925</v>
      </c>
      <c r="B14129" s="1706">
        <v>0.78</v>
      </c>
      <c r="C14129" s="89" t="s">
        <v>6304</v>
      </c>
      <c r="E14129" s="100" t="s">
        <v>6110</v>
      </c>
    </row>
    <row r="14130" spans="1:9" ht="15" customHeight="1" x14ac:dyDescent="0.35">
      <c r="A14130" s="1705">
        <v>93925</v>
      </c>
      <c r="B14130" s="1706">
        <v>0.78</v>
      </c>
      <c r="C14130" s="89" t="s">
        <v>6629</v>
      </c>
      <c r="E14130" s="1705" t="s">
        <v>6556</v>
      </c>
    </row>
    <row r="14131" spans="1:9" ht="15" customHeight="1" x14ac:dyDescent="0.35">
      <c r="A14131" s="1705">
        <v>93925</v>
      </c>
      <c r="B14131" s="1706">
        <v>0.78</v>
      </c>
      <c r="C14131" s="89" t="s">
        <v>6630</v>
      </c>
      <c r="E14131" s="1705" t="s">
        <v>6556</v>
      </c>
    </row>
    <row r="14132" spans="1:9" ht="15" customHeight="1" x14ac:dyDescent="0.35">
      <c r="A14132" s="1705">
        <v>93925</v>
      </c>
      <c r="B14132" s="1706">
        <v>0.78</v>
      </c>
      <c r="C14132" s="100" t="s">
        <v>7621</v>
      </c>
      <c r="E14132" s="1705" t="s">
        <v>7428</v>
      </c>
    </row>
    <row r="14133" spans="1:9" ht="15" customHeight="1" x14ac:dyDescent="0.35">
      <c r="A14133" s="1705">
        <v>93925</v>
      </c>
      <c r="B14133" s="1706">
        <v>0.78</v>
      </c>
      <c r="C14133" s="89" t="s">
        <v>8924</v>
      </c>
      <c r="E14133" s="1705" t="s">
        <v>8689</v>
      </c>
      <c r="F14133" s="100"/>
      <c r="I14133" s="100"/>
    </row>
    <row r="14134" spans="1:9" ht="15" customHeight="1" x14ac:dyDescent="0.35">
      <c r="A14134" s="1705">
        <v>93925</v>
      </c>
      <c r="B14134" s="1706">
        <v>0.78</v>
      </c>
      <c r="C14134" s="100" t="s">
        <v>9357</v>
      </c>
      <c r="E14134" s="1738" t="s">
        <v>9126</v>
      </c>
    </row>
    <row r="14135" spans="1:9" ht="15" customHeight="1" x14ac:dyDescent="0.35">
      <c r="A14135" s="1705">
        <v>93925</v>
      </c>
      <c r="B14135" s="1706">
        <v>0.78</v>
      </c>
      <c r="C14135" s="89" t="s">
        <v>9358</v>
      </c>
      <c r="E14135" s="1738" t="s">
        <v>9126</v>
      </c>
      <c r="F14135" s="100"/>
      <c r="I14135" s="100"/>
    </row>
    <row r="14136" spans="1:9" ht="15" customHeight="1" x14ac:dyDescent="0.35">
      <c r="A14136" s="1705">
        <v>93925</v>
      </c>
      <c r="B14136" s="1706">
        <v>0.78</v>
      </c>
      <c r="C14136" s="89" t="s">
        <v>9359</v>
      </c>
      <c r="E14136" s="1738" t="s">
        <v>9126</v>
      </c>
      <c r="F14136" s="100"/>
      <c r="I14136" s="100"/>
    </row>
    <row r="14137" spans="1:9" ht="15" customHeight="1" x14ac:dyDescent="0.35">
      <c r="A14137" s="1705">
        <v>93925</v>
      </c>
      <c r="B14137" s="1706">
        <v>0.78</v>
      </c>
      <c r="C14137" s="100" t="s">
        <v>9872</v>
      </c>
      <c r="E14137" s="1705" t="s">
        <v>9583</v>
      </c>
      <c r="F14137" s="100"/>
      <c r="I14137" s="100"/>
    </row>
    <row r="14138" spans="1:9" ht="15" customHeight="1" x14ac:dyDescent="0.35">
      <c r="A14138" s="1705">
        <v>93925</v>
      </c>
      <c r="B14138" s="1706">
        <v>0.78</v>
      </c>
      <c r="C14138" s="100" t="s">
        <v>9873</v>
      </c>
      <c r="E14138" s="1705" t="s">
        <v>9583</v>
      </c>
      <c r="F14138" s="100"/>
      <c r="I14138" s="100"/>
    </row>
    <row r="14139" spans="1:9" ht="15" customHeight="1" x14ac:dyDescent="0.35">
      <c r="A14139" s="1705">
        <v>93925</v>
      </c>
      <c r="B14139" s="1706">
        <v>0.78</v>
      </c>
      <c r="C14139" s="1705" t="s">
        <v>10922</v>
      </c>
      <c r="E14139" s="1705" t="s">
        <v>10273</v>
      </c>
      <c r="F14139" s="100"/>
      <c r="I14139" s="100"/>
    </row>
    <row r="14140" spans="1:9" ht="15" customHeight="1" x14ac:dyDescent="0.35">
      <c r="A14140" s="1705">
        <v>93925</v>
      </c>
      <c r="B14140" s="1706">
        <v>0.78</v>
      </c>
      <c r="C14140" s="89" t="s">
        <v>10923</v>
      </c>
      <c r="E14140" s="1705" t="s">
        <v>10273</v>
      </c>
      <c r="F14140" s="100"/>
      <c r="I14140" s="100"/>
    </row>
    <row r="14141" spans="1:9" ht="15" customHeight="1" x14ac:dyDescent="0.35">
      <c r="A14141" s="1705">
        <v>93925</v>
      </c>
      <c r="B14141" s="1706">
        <v>0.78</v>
      </c>
      <c r="C14141" s="100" t="s">
        <v>12193</v>
      </c>
      <c r="E14141" s="100" t="s">
        <v>12088</v>
      </c>
    </row>
    <row r="14142" spans="1:9" ht="15" customHeight="1" x14ac:dyDescent="0.35">
      <c r="A14142" s="1705">
        <v>93925</v>
      </c>
      <c r="B14142" s="1706">
        <v>0.78</v>
      </c>
      <c r="C14142" s="100" t="s">
        <v>12872</v>
      </c>
      <c r="E14142" s="1705" t="s">
        <v>12542</v>
      </c>
    </row>
    <row r="14143" spans="1:9" ht="15" customHeight="1" x14ac:dyDescent="0.35">
      <c r="A14143" s="1705">
        <v>93925</v>
      </c>
      <c r="B14143" s="1706">
        <v>0.78</v>
      </c>
      <c r="C14143" s="100" t="s">
        <v>12873</v>
      </c>
      <c r="E14143" s="1705" t="s">
        <v>12542</v>
      </c>
    </row>
    <row r="14144" spans="1:9" ht="15" customHeight="1" x14ac:dyDescent="0.35">
      <c r="A14144" s="1705">
        <v>93925</v>
      </c>
      <c r="B14144" s="1706">
        <v>0.78</v>
      </c>
      <c r="C14144" s="100" t="s">
        <v>12874</v>
      </c>
      <c r="E14144" s="1705" t="s">
        <v>12542</v>
      </c>
      <c r="F14144" s="100"/>
      <c r="I14144" s="100"/>
    </row>
    <row r="14145" spans="1:9" ht="15" customHeight="1" x14ac:dyDescent="0.35">
      <c r="A14145" s="1705">
        <v>93925</v>
      </c>
      <c r="B14145" s="1706">
        <v>0.78</v>
      </c>
      <c r="C14145" s="100" t="s">
        <v>3971</v>
      </c>
      <c r="E14145" s="1705" t="s">
        <v>13383</v>
      </c>
      <c r="F14145" s="100"/>
      <c r="I14145" s="100"/>
    </row>
    <row r="14146" spans="1:9" ht="15" customHeight="1" x14ac:dyDescent="0.35">
      <c r="A14146" s="1705">
        <v>93925</v>
      </c>
      <c r="B14146" s="1706">
        <v>0.78</v>
      </c>
      <c r="C14146" s="1705" t="s">
        <v>13752</v>
      </c>
      <c r="E14146" s="1705" t="s">
        <v>13580</v>
      </c>
      <c r="F14146" s="100"/>
      <c r="I14146" s="100"/>
    </row>
    <row r="14147" spans="1:9" ht="15" customHeight="1" x14ac:dyDescent="0.35">
      <c r="A14147" s="1705">
        <v>93925</v>
      </c>
      <c r="B14147" s="1706">
        <v>0.78</v>
      </c>
      <c r="C14147" s="1705" t="s">
        <v>13753</v>
      </c>
      <c r="E14147" s="1705" t="s">
        <v>13580</v>
      </c>
      <c r="F14147" s="100"/>
      <c r="I14147" s="100"/>
    </row>
    <row r="14148" spans="1:9" ht="15" customHeight="1" x14ac:dyDescent="0.35">
      <c r="A14148" s="1705">
        <v>93925</v>
      </c>
      <c r="B14148" s="1706">
        <v>0.78</v>
      </c>
      <c r="C14148" s="1705" t="s">
        <v>13754</v>
      </c>
      <c r="E14148" s="1705" t="s">
        <v>13580</v>
      </c>
      <c r="F14148" s="100"/>
      <c r="I14148" s="100"/>
    </row>
    <row r="14149" spans="1:9" ht="15" customHeight="1" x14ac:dyDescent="0.35">
      <c r="A14149" s="1705">
        <v>93926</v>
      </c>
      <c r="B14149" s="1706">
        <v>0.49</v>
      </c>
      <c r="C14149" s="89" t="s">
        <v>2788</v>
      </c>
      <c r="E14149" s="1705" t="s">
        <v>19</v>
      </c>
      <c r="F14149" s="100"/>
      <c r="I14149" s="100"/>
    </row>
    <row r="14150" spans="1:9" ht="15" customHeight="1" x14ac:dyDescent="0.35">
      <c r="A14150" s="1705">
        <v>93926</v>
      </c>
      <c r="B14150" s="1706">
        <v>0.49</v>
      </c>
      <c r="C14150" s="89" t="s">
        <v>2789</v>
      </c>
      <c r="E14150" s="1705" t="s">
        <v>19</v>
      </c>
      <c r="F14150" s="100"/>
      <c r="I14150" s="100"/>
    </row>
    <row r="14151" spans="1:9" ht="15" customHeight="1" x14ac:dyDescent="0.35">
      <c r="A14151" s="1705">
        <v>93926</v>
      </c>
      <c r="B14151" s="1706">
        <v>0.49</v>
      </c>
      <c r="C14151" s="100" t="s">
        <v>121</v>
      </c>
      <c r="E14151" s="1705" t="s">
        <v>39</v>
      </c>
    </row>
    <row r="14152" spans="1:9" ht="15" customHeight="1" x14ac:dyDescent="0.35">
      <c r="A14152" s="1705">
        <v>93926</v>
      </c>
      <c r="B14152" s="1706">
        <v>0.49</v>
      </c>
      <c r="C14152" s="100" t="s">
        <v>122</v>
      </c>
      <c r="E14152" s="1705" t="s">
        <v>39</v>
      </c>
      <c r="F14152" s="100"/>
      <c r="I14152" s="100"/>
    </row>
    <row r="14153" spans="1:9" ht="15" customHeight="1" x14ac:dyDescent="0.35">
      <c r="A14153" s="1705">
        <v>93926</v>
      </c>
      <c r="B14153" s="1706">
        <v>0.49</v>
      </c>
      <c r="C14153" s="100" t="s">
        <v>123</v>
      </c>
      <c r="E14153" s="1705" t="s">
        <v>39</v>
      </c>
    </row>
    <row r="14154" spans="1:9" ht="15" customHeight="1" x14ac:dyDescent="0.35">
      <c r="A14154" s="1705">
        <v>93926</v>
      </c>
      <c r="B14154" s="1706">
        <v>0.49</v>
      </c>
      <c r="C14154" s="89" t="s">
        <v>350</v>
      </c>
      <c r="E14154" s="1705" t="s">
        <v>182</v>
      </c>
      <c r="F14154" s="100"/>
      <c r="I14154" s="100"/>
    </row>
    <row r="14155" spans="1:9" ht="15" customHeight="1" x14ac:dyDescent="0.35">
      <c r="A14155" s="1705">
        <v>93926</v>
      </c>
      <c r="B14155" s="1706">
        <v>0.49</v>
      </c>
      <c r="C14155" s="100" t="s">
        <v>351</v>
      </c>
      <c r="E14155" s="1705" t="s">
        <v>182</v>
      </c>
      <c r="F14155" s="100"/>
      <c r="I14155" s="100"/>
    </row>
    <row r="14156" spans="1:9" ht="15" customHeight="1" x14ac:dyDescent="0.35">
      <c r="A14156" s="1705">
        <v>93926</v>
      </c>
      <c r="B14156" s="1706">
        <v>0.49</v>
      </c>
      <c r="C14156" s="100" t="s">
        <v>352</v>
      </c>
      <c r="E14156" s="1705" t="s">
        <v>182</v>
      </c>
    </row>
    <row r="14157" spans="1:9" ht="15" customHeight="1" x14ac:dyDescent="0.35">
      <c r="A14157" s="1705">
        <v>93926</v>
      </c>
      <c r="B14157" s="1706">
        <v>0.49</v>
      </c>
      <c r="C14157" s="100" t="s">
        <v>353</v>
      </c>
      <c r="E14157" s="1705" t="s">
        <v>182</v>
      </c>
    </row>
    <row r="14158" spans="1:9" ht="15" customHeight="1" x14ac:dyDescent="0.35">
      <c r="A14158" s="1705">
        <v>93926</v>
      </c>
      <c r="B14158" s="1706">
        <v>0.49</v>
      </c>
      <c r="C14158" s="100" t="s">
        <v>354</v>
      </c>
      <c r="E14158" s="1705" t="s">
        <v>182</v>
      </c>
      <c r="F14158" s="100"/>
      <c r="I14158" s="100"/>
    </row>
    <row r="14159" spans="1:9" ht="15" customHeight="1" x14ac:dyDescent="0.35">
      <c r="A14159" s="1705">
        <v>93926</v>
      </c>
      <c r="B14159" s="1706">
        <v>0.49</v>
      </c>
      <c r="C14159" s="100" t="s">
        <v>355</v>
      </c>
      <c r="E14159" s="1705" t="s">
        <v>182</v>
      </c>
      <c r="F14159" s="100"/>
      <c r="I14159" s="100"/>
    </row>
    <row r="14160" spans="1:9" ht="15" customHeight="1" x14ac:dyDescent="0.35">
      <c r="A14160" s="1748">
        <v>93926</v>
      </c>
      <c r="B14160" s="1737">
        <v>0.49</v>
      </c>
      <c r="C14160" s="100" t="s">
        <v>659</v>
      </c>
      <c r="E14160" s="1705" t="s">
        <v>532</v>
      </c>
    </row>
    <row r="14161" spans="1:9" ht="15" customHeight="1" x14ac:dyDescent="0.35">
      <c r="A14161" s="1748">
        <v>93926</v>
      </c>
      <c r="B14161" s="1737">
        <v>0.49</v>
      </c>
      <c r="C14161" s="100" t="s">
        <v>660</v>
      </c>
      <c r="E14161" s="1705" t="s">
        <v>532</v>
      </c>
    </row>
    <row r="14162" spans="1:9" ht="15" customHeight="1" x14ac:dyDescent="0.35">
      <c r="A14162" s="1705">
        <v>93926</v>
      </c>
      <c r="B14162" s="1706">
        <v>0.49</v>
      </c>
      <c r="C14162" s="89" t="s">
        <v>13998</v>
      </c>
      <c r="E14162" s="100" t="s">
        <v>875</v>
      </c>
      <c r="F14162" s="100"/>
      <c r="I14162" s="100"/>
    </row>
    <row r="14163" spans="1:9" ht="15" customHeight="1" x14ac:dyDescent="0.35">
      <c r="A14163" s="1705">
        <v>93926</v>
      </c>
      <c r="B14163" s="1706">
        <v>0.49</v>
      </c>
      <c r="C14163" s="89" t="s">
        <v>13999</v>
      </c>
      <c r="E14163" s="100" t="s">
        <v>875</v>
      </c>
      <c r="F14163" s="100"/>
      <c r="I14163" s="100"/>
    </row>
    <row r="14164" spans="1:9" ht="15" customHeight="1" x14ac:dyDescent="0.35">
      <c r="A14164" s="1705">
        <v>93926</v>
      </c>
      <c r="B14164" s="1706">
        <v>0.49</v>
      </c>
      <c r="C14164" s="89" t="s">
        <v>14000</v>
      </c>
      <c r="E14164" s="100" t="s">
        <v>875</v>
      </c>
      <c r="F14164" s="100"/>
      <c r="I14164" s="100"/>
    </row>
    <row r="14165" spans="1:9" ht="15" customHeight="1" x14ac:dyDescent="0.35">
      <c r="A14165" s="1705">
        <v>93926</v>
      </c>
      <c r="B14165" s="1706">
        <v>0.49</v>
      </c>
      <c r="C14165" s="100" t="s">
        <v>8566</v>
      </c>
      <c r="E14165" s="1705" t="s">
        <v>875</v>
      </c>
      <c r="F14165" s="100"/>
      <c r="I14165" s="100"/>
    </row>
    <row r="14166" spans="1:9" ht="15" customHeight="1" x14ac:dyDescent="0.35">
      <c r="A14166" s="1705">
        <v>93926</v>
      </c>
      <c r="B14166" s="1706">
        <v>0.49</v>
      </c>
      <c r="C14166" s="100" t="s">
        <v>8567</v>
      </c>
      <c r="E14166" s="1705" t="s">
        <v>875</v>
      </c>
    </row>
    <row r="14167" spans="1:9" ht="15" customHeight="1" x14ac:dyDescent="0.35">
      <c r="A14167" s="1705">
        <v>93926</v>
      </c>
      <c r="B14167" s="1706">
        <v>0.49</v>
      </c>
      <c r="C14167" s="1705" t="s">
        <v>1027</v>
      </c>
      <c r="E14167" s="1705" t="s">
        <v>879</v>
      </c>
    </row>
    <row r="14168" spans="1:9" ht="15" customHeight="1" x14ac:dyDescent="0.35">
      <c r="A14168" s="1705">
        <v>93926</v>
      </c>
      <c r="B14168" s="1706">
        <v>0.49</v>
      </c>
      <c r="C14168" s="1705" t="s">
        <v>1028</v>
      </c>
      <c r="E14168" s="1705" t="s">
        <v>879</v>
      </c>
    </row>
    <row r="14169" spans="1:9" ht="15" customHeight="1" x14ac:dyDescent="0.35">
      <c r="A14169" s="1705">
        <v>93926</v>
      </c>
      <c r="B14169" s="1706">
        <v>0.49</v>
      </c>
      <c r="C14169" s="100" t="s">
        <v>1362</v>
      </c>
      <c r="E14169" s="1705" t="s">
        <v>1280</v>
      </c>
    </row>
    <row r="14170" spans="1:9" ht="15" customHeight="1" x14ac:dyDescent="0.35">
      <c r="A14170" s="1705">
        <v>93926</v>
      </c>
      <c r="B14170" s="1706">
        <v>0.49</v>
      </c>
      <c r="C14170" s="100" t="s">
        <v>1363</v>
      </c>
      <c r="E14170" s="1705" t="s">
        <v>1280</v>
      </c>
    </row>
    <row r="14171" spans="1:9" ht="15" customHeight="1" x14ac:dyDescent="0.35">
      <c r="A14171" s="1705">
        <v>93926</v>
      </c>
      <c r="B14171" s="1706">
        <v>0.49</v>
      </c>
      <c r="C14171" s="89" t="s">
        <v>1909</v>
      </c>
      <c r="E14171" s="1705" t="s">
        <v>1755</v>
      </c>
      <c r="F14171" s="100"/>
      <c r="I14171" s="100"/>
    </row>
    <row r="14172" spans="1:9" ht="15" customHeight="1" x14ac:dyDescent="0.35">
      <c r="A14172" s="1705">
        <v>93926</v>
      </c>
      <c r="B14172" s="1706">
        <v>0.49</v>
      </c>
      <c r="C14172" s="89" t="s">
        <v>1910</v>
      </c>
      <c r="E14172" s="1705" t="s">
        <v>1755</v>
      </c>
      <c r="F14172" s="100"/>
      <c r="I14172" s="100"/>
    </row>
    <row r="14173" spans="1:9" ht="15" customHeight="1" x14ac:dyDescent="0.35">
      <c r="A14173" s="1705">
        <v>93926</v>
      </c>
      <c r="B14173" s="1706">
        <v>0.49</v>
      </c>
      <c r="C14173" s="100" t="s">
        <v>2351</v>
      </c>
      <c r="E14173" s="1705" t="s">
        <v>2237</v>
      </c>
      <c r="F14173" s="100"/>
      <c r="I14173" s="100"/>
    </row>
    <row r="14174" spans="1:9" ht="15" customHeight="1" x14ac:dyDescent="0.35">
      <c r="A14174" s="1705">
        <v>93926</v>
      </c>
      <c r="B14174" s="1706">
        <v>0.49</v>
      </c>
      <c r="C14174" s="100" t="s">
        <v>2352</v>
      </c>
      <c r="E14174" s="1705" t="s">
        <v>2237</v>
      </c>
      <c r="F14174" s="100"/>
      <c r="I14174" s="100"/>
    </row>
    <row r="14175" spans="1:9" ht="15" customHeight="1" x14ac:dyDescent="0.35">
      <c r="A14175" s="1705">
        <v>93926</v>
      </c>
      <c r="B14175" s="1706">
        <v>0.49</v>
      </c>
      <c r="C14175" s="1705" t="s">
        <v>3210</v>
      </c>
      <c r="D14175" s="1705"/>
      <c r="E14175" s="1705" t="s">
        <v>2994</v>
      </c>
    </row>
    <row r="14176" spans="1:9" ht="15" customHeight="1" x14ac:dyDescent="0.35">
      <c r="A14176" s="1705">
        <v>93926</v>
      </c>
      <c r="B14176" s="1706">
        <v>0.49</v>
      </c>
      <c r="C14176" s="1705" t="s">
        <v>3211</v>
      </c>
      <c r="D14176" s="1705"/>
      <c r="E14176" s="1705" t="s">
        <v>2994</v>
      </c>
      <c r="F14176" s="100"/>
      <c r="I14176" s="100"/>
    </row>
    <row r="14177" spans="1:9" ht="15" customHeight="1" x14ac:dyDescent="0.35">
      <c r="A14177" s="1705">
        <v>93926</v>
      </c>
      <c r="B14177" s="1706">
        <v>0.49</v>
      </c>
      <c r="C14177" s="100" t="s">
        <v>3212</v>
      </c>
      <c r="D14177" s="1705"/>
      <c r="E14177" s="1705" t="s">
        <v>2994</v>
      </c>
    </row>
    <row r="14178" spans="1:9" ht="15" customHeight="1" x14ac:dyDescent="0.35">
      <c r="A14178" s="1705">
        <v>93926</v>
      </c>
      <c r="B14178" s="1706">
        <v>0.49</v>
      </c>
      <c r="C14178" s="89" t="s">
        <v>4382</v>
      </c>
      <c r="E14178" s="1705" t="s">
        <v>4266</v>
      </c>
      <c r="F14178" s="100"/>
      <c r="I14178" s="100"/>
    </row>
    <row r="14179" spans="1:9" ht="15" customHeight="1" x14ac:dyDescent="0.35">
      <c r="A14179" s="1705">
        <v>93926</v>
      </c>
      <c r="B14179" s="1706">
        <v>0.49</v>
      </c>
      <c r="C14179" s="100" t="s">
        <v>4383</v>
      </c>
      <c r="E14179" s="1705" t="s">
        <v>4266</v>
      </c>
      <c r="F14179" s="100"/>
      <c r="I14179" s="100"/>
    </row>
    <row r="14180" spans="1:9" ht="15" customHeight="1" x14ac:dyDescent="0.35">
      <c r="A14180" s="1705">
        <v>93926</v>
      </c>
      <c r="B14180" s="1706">
        <v>0.49</v>
      </c>
      <c r="C14180" s="89" t="s">
        <v>4384</v>
      </c>
      <c r="E14180" s="1705" t="s">
        <v>4266</v>
      </c>
      <c r="F14180" s="100"/>
      <c r="I14180" s="100"/>
    </row>
    <row r="14181" spans="1:9" ht="15" customHeight="1" x14ac:dyDescent="0.35">
      <c r="A14181" s="1705">
        <v>93926</v>
      </c>
      <c r="B14181" s="1706">
        <v>0.49</v>
      </c>
      <c r="C14181" s="89" t="s">
        <v>4385</v>
      </c>
      <c r="E14181" s="1705" t="s">
        <v>4266</v>
      </c>
      <c r="F14181" s="100"/>
      <c r="I14181" s="100"/>
    </row>
    <row r="14182" spans="1:9" ht="15" customHeight="1" x14ac:dyDescent="0.35">
      <c r="A14182" s="1705">
        <v>93926</v>
      </c>
      <c r="B14182" s="1706">
        <v>0.49</v>
      </c>
      <c r="C14182" s="89" t="s">
        <v>4778</v>
      </c>
      <c r="E14182" s="100" t="s">
        <v>4609</v>
      </c>
      <c r="F14182" s="100"/>
      <c r="I14182" s="100"/>
    </row>
    <row r="14183" spans="1:9" ht="15" customHeight="1" x14ac:dyDescent="0.35">
      <c r="A14183" s="1705">
        <v>93926</v>
      </c>
      <c r="B14183" s="1706">
        <v>0.49</v>
      </c>
      <c r="C14183" s="89" t="s">
        <v>4779</v>
      </c>
      <c r="E14183" s="100" t="s">
        <v>4609</v>
      </c>
      <c r="F14183" s="100"/>
      <c r="I14183" s="100"/>
    </row>
    <row r="14184" spans="1:9" ht="15" customHeight="1" x14ac:dyDescent="0.35">
      <c r="A14184" s="1705">
        <v>93926</v>
      </c>
      <c r="B14184" s="1706">
        <v>0.49</v>
      </c>
      <c r="C14184" s="89" t="s">
        <v>4780</v>
      </c>
      <c r="E14184" s="100" t="s">
        <v>4609</v>
      </c>
      <c r="F14184" s="100"/>
      <c r="I14184" s="100"/>
    </row>
    <row r="14185" spans="1:9" ht="15" customHeight="1" x14ac:dyDescent="0.35">
      <c r="A14185" s="1705">
        <v>93926</v>
      </c>
      <c r="B14185" s="1706">
        <v>0.49</v>
      </c>
      <c r="C14185" s="89" t="s">
        <v>4781</v>
      </c>
      <c r="E14185" s="100" t="s">
        <v>4609</v>
      </c>
      <c r="F14185" s="100"/>
      <c r="I14185" s="100"/>
    </row>
    <row r="14186" spans="1:9" ht="15" customHeight="1" x14ac:dyDescent="0.35">
      <c r="A14186" s="1705">
        <v>93926</v>
      </c>
      <c r="B14186" s="1706">
        <v>0.49</v>
      </c>
      <c r="C14186" s="89" t="s">
        <v>5285</v>
      </c>
      <c r="E14186" s="100" t="s">
        <v>5155</v>
      </c>
    </row>
    <row r="14187" spans="1:9" ht="15" customHeight="1" x14ac:dyDescent="0.35">
      <c r="A14187" s="1705">
        <v>93926</v>
      </c>
      <c r="B14187" s="1706">
        <v>0.49</v>
      </c>
      <c r="C14187" s="89" t="s">
        <v>5286</v>
      </c>
      <c r="E14187" s="100" t="s">
        <v>5155</v>
      </c>
    </row>
    <row r="14188" spans="1:9" ht="15" customHeight="1" x14ac:dyDescent="0.35">
      <c r="A14188" s="1705">
        <v>93926</v>
      </c>
      <c r="B14188" s="1706">
        <v>0.49</v>
      </c>
      <c r="C14188" s="100" t="s">
        <v>5602</v>
      </c>
      <c r="E14188" s="100" t="s">
        <v>5452</v>
      </c>
      <c r="F14188" s="100"/>
      <c r="I14188" s="100"/>
    </row>
    <row r="14189" spans="1:9" ht="15" customHeight="1" x14ac:dyDescent="0.35">
      <c r="A14189" s="1705">
        <v>93926</v>
      </c>
      <c r="B14189" s="1706">
        <v>0.49</v>
      </c>
      <c r="C14189" s="100" t="s">
        <v>5603</v>
      </c>
      <c r="E14189" s="100" t="s">
        <v>5452</v>
      </c>
      <c r="F14189" s="100"/>
      <c r="I14189" s="100"/>
    </row>
    <row r="14190" spans="1:9" ht="15" customHeight="1" x14ac:dyDescent="0.35">
      <c r="A14190" s="1705">
        <v>93926</v>
      </c>
      <c r="B14190" s="1706">
        <v>0.49</v>
      </c>
      <c r="C14190" s="100" t="s">
        <v>5797</v>
      </c>
      <c r="E14190" s="100" t="s">
        <v>5695</v>
      </c>
      <c r="F14190" s="100"/>
      <c r="I14190" s="100"/>
    </row>
    <row r="14191" spans="1:9" ht="15" customHeight="1" x14ac:dyDescent="0.35">
      <c r="A14191" s="1705">
        <v>93926</v>
      </c>
      <c r="B14191" s="1706">
        <v>0.49</v>
      </c>
      <c r="C14191" s="100" t="s">
        <v>5798</v>
      </c>
      <c r="E14191" s="100" t="s">
        <v>5695</v>
      </c>
      <c r="F14191" s="100"/>
      <c r="I14191" s="100"/>
    </row>
    <row r="14192" spans="1:9" ht="15" customHeight="1" x14ac:dyDescent="0.35">
      <c r="A14192" s="1705">
        <v>93926</v>
      </c>
      <c r="B14192" s="1706">
        <v>0.49</v>
      </c>
      <c r="C14192" s="89" t="s">
        <v>8181</v>
      </c>
      <c r="E14192" s="100" t="s">
        <v>5912</v>
      </c>
    </row>
    <row r="14193" spans="1:9" ht="15" customHeight="1" x14ac:dyDescent="0.35">
      <c r="A14193" s="1705">
        <v>93926</v>
      </c>
      <c r="B14193" s="1706">
        <v>0.49</v>
      </c>
      <c r="C14193" s="100" t="s">
        <v>6008</v>
      </c>
      <c r="E14193" s="100" t="s">
        <v>5923</v>
      </c>
    </row>
    <row r="14194" spans="1:9" ht="15" customHeight="1" x14ac:dyDescent="0.35">
      <c r="A14194" s="1705">
        <v>93926</v>
      </c>
      <c r="B14194" s="1706">
        <v>0.49</v>
      </c>
      <c r="C14194" s="100" t="s">
        <v>6009</v>
      </c>
      <c r="E14194" s="100" t="s">
        <v>5923</v>
      </c>
      <c r="F14194" s="100"/>
      <c r="I14194" s="100"/>
    </row>
    <row r="14195" spans="1:9" ht="15" customHeight="1" x14ac:dyDescent="0.35">
      <c r="A14195" s="1705">
        <v>93926</v>
      </c>
      <c r="B14195" s="1706">
        <v>0.49</v>
      </c>
      <c r="C14195" s="89" t="s">
        <v>6272</v>
      </c>
      <c r="E14195" s="100" t="s">
        <v>6110</v>
      </c>
    </row>
    <row r="14196" spans="1:9" ht="15" customHeight="1" x14ac:dyDescent="0.35">
      <c r="A14196" s="1705">
        <v>93926</v>
      </c>
      <c r="B14196" s="1706">
        <v>0.49</v>
      </c>
      <c r="C14196" s="89" t="s">
        <v>6273</v>
      </c>
      <c r="E14196" s="100" t="s">
        <v>6110</v>
      </c>
    </row>
    <row r="14197" spans="1:9" ht="15" customHeight="1" x14ac:dyDescent="0.35">
      <c r="A14197" s="1705">
        <v>93926</v>
      </c>
      <c r="B14197" s="1706">
        <v>0.49</v>
      </c>
      <c r="C14197" s="89" t="s">
        <v>6274</v>
      </c>
      <c r="E14197" s="100" t="s">
        <v>6110</v>
      </c>
      <c r="F14197" s="100"/>
      <c r="I14197" s="100"/>
    </row>
    <row r="14198" spans="1:9" ht="15" customHeight="1" x14ac:dyDescent="0.35">
      <c r="A14198" s="1705">
        <v>93926</v>
      </c>
      <c r="B14198" s="1706">
        <v>0.49</v>
      </c>
      <c r="C14198" s="89" t="s">
        <v>6605</v>
      </c>
      <c r="E14198" s="1705" t="s">
        <v>6556</v>
      </c>
    </row>
    <row r="14199" spans="1:9" ht="15" customHeight="1" x14ac:dyDescent="0.35">
      <c r="A14199" s="1735">
        <v>93926</v>
      </c>
      <c r="B14199" s="1736">
        <v>0.49</v>
      </c>
      <c r="C14199" s="89" t="s">
        <v>6606</v>
      </c>
      <c r="E14199" s="1705" t="s">
        <v>6556</v>
      </c>
    </row>
    <row r="14200" spans="1:9" ht="15" customHeight="1" x14ac:dyDescent="0.35">
      <c r="A14200" s="1735">
        <v>93926</v>
      </c>
      <c r="B14200" s="1736">
        <v>0.49</v>
      </c>
      <c r="C14200" s="89" t="s">
        <v>6607</v>
      </c>
      <c r="E14200" s="1705" t="s">
        <v>6556</v>
      </c>
    </row>
    <row r="14201" spans="1:9" ht="15" customHeight="1" x14ac:dyDescent="0.35">
      <c r="A14201" s="1705">
        <v>93926</v>
      </c>
      <c r="B14201" s="1706">
        <v>0.49</v>
      </c>
      <c r="C14201" s="100" t="s">
        <v>7127</v>
      </c>
      <c r="E14201" s="1705" t="s">
        <v>6965</v>
      </c>
    </row>
    <row r="14202" spans="1:9" ht="15" customHeight="1" x14ac:dyDescent="0.35">
      <c r="A14202" s="1705">
        <v>93926</v>
      </c>
      <c r="B14202" s="1706">
        <v>0.49</v>
      </c>
      <c r="C14202" s="100" t="s">
        <v>7128</v>
      </c>
      <c r="E14202" s="1705" t="s">
        <v>6965</v>
      </c>
    </row>
    <row r="14203" spans="1:9" ht="15" customHeight="1" x14ac:dyDescent="0.35">
      <c r="A14203" s="1705">
        <v>93926</v>
      </c>
      <c r="B14203" s="1706">
        <v>0.49</v>
      </c>
      <c r="C14203" s="89" t="s">
        <v>7377</v>
      </c>
      <c r="E14203" s="1705" t="s">
        <v>7410</v>
      </c>
      <c r="F14203" s="100"/>
      <c r="I14203" s="100"/>
    </row>
    <row r="14204" spans="1:9" ht="15" customHeight="1" x14ac:dyDescent="0.35">
      <c r="A14204" s="1705">
        <v>93926</v>
      </c>
      <c r="B14204" s="1706">
        <v>0.49</v>
      </c>
      <c r="C14204" s="89" t="s">
        <v>7378</v>
      </c>
      <c r="E14204" s="1705" t="s">
        <v>7410</v>
      </c>
      <c r="F14204" s="100"/>
      <c r="I14204" s="100"/>
    </row>
    <row r="14205" spans="1:9" ht="15" customHeight="1" x14ac:dyDescent="0.35">
      <c r="A14205" s="1705">
        <v>93926</v>
      </c>
      <c r="B14205" s="1706">
        <v>0.49</v>
      </c>
      <c r="C14205" s="100" t="s">
        <v>8474</v>
      </c>
      <c r="E14205" s="100" t="s">
        <v>8381</v>
      </c>
      <c r="F14205" s="100"/>
      <c r="I14205" s="100"/>
    </row>
    <row r="14206" spans="1:9" ht="15" customHeight="1" x14ac:dyDescent="0.35">
      <c r="A14206" s="1705">
        <v>93926</v>
      </c>
      <c r="B14206" s="1706">
        <v>0.49</v>
      </c>
      <c r="C14206" s="100" t="s">
        <v>8475</v>
      </c>
      <c r="E14206" s="100" t="s">
        <v>8381</v>
      </c>
    </row>
    <row r="14207" spans="1:9" ht="15" customHeight="1" x14ac:dyDescent="0.35">
      <c r="A14207" s="1705">
        <v>93926</v>
      </c>
      <c r="B14207" s="1706">
        <v>0.49</v>
      </c>
      <c r="C14207" s="89" t="s">
        <v>8877</v>
      </c>
      <c r="E14207" s="1705" t="s">
        <v>8689</v>
      </c>
      <c r="F14207" s="100"/>
      <c r="I14207" s="100"/>
    </row>
    <row r="14208" spans="1:9" ht="15" customHeight="1" x14ac:dyDescent="0.35">
      <c r="A14208" s="1705">
        <v>93926</v>
      </c>
      <c r="B14208" s="1706">
        <v>0.49</v>
      </c>
      <c r="C14208" s="89" t="s">
        <v>8878</v>
      </c>
      <c r="E14208" s="1705" t="s">
        <v>8689</v>
      </c>
      <c r="F14208" s="100"/>
      <c r="I14208" s="100"/>
    </row>
    <row r="14209" spans="1:9" ht="15" customHeight="1" x14ac:dyDescent="0.35">
      <c r="A14209" s="1705">
        <v>93926</v>
      </c>
      <c r="B14209" s="1706">
        <v>0.49</v>
      </c>
      <c r="C14209" s="100" t="s">
        <v>9805</v>
      </c>
      <c r="E14209" s="1705" t="s">
        <v>9583</v>
      </c>
    </row>
    <row r="14210" spans="1:9" ht="15" customHeight="1" x14ac:dyDescent="0.35">
      <c r="A14210" s="1705">
        <v>93926</v>
      </c>
      <c r="B14210" s="1706">
        <v>0.49</v>
      </c>
      <c r="C14210" s="100" t="s">
        <v>9806</v>
      </c>
      <c r="E14210" s="1705" t="s">
        <v>9583</v>
      </c>
    </row>
    <row r="14211" spans="1:9" ht="15" customHeight="1" x14ac:dyDescent="0.35">
      <c r="A14211" s="1705">
        <v>93926</v>
      </c>
      <c r="B14211" s="1706">
        <v>0.49</v>
      </c>
      <c r="C14211" s="89" t="s">
        <v>1910</v>
      </c>
      <c r="E14211" s="1705" t="s">
        <v>9583</v>
      </c>
      <c r="F14211" s="100"/>
      <c r="I14211" s="100"/>
    </row>
    <row r="14212" spans="1:9" ht="15" customHeight="1" x14ac:dyDescent="0.35">
      <c r="A14212" s="1705">
        <v>93926</v>
      </c>
      <c r="B14212" s="1706">
        <v>0.49</v>
      </c>
      <c r="C14212" s="89" t="s">
        <v>9807</v>
      </c>
      <c r="E14212" s="1705" t="s">
        <v>9583</v>
      </c>
      <c r="F14212" s="100"/>
      <c r="I14212" s="100"/>
    </row>
    <row r="14213" spans="1:9" ht="15" customHeight="1" x14ac:dyDescent="0.35">
      <c r="A14213" s="1705">
        <v>93926</v>
      </c>
      <c r="B14213" s="1706">
        <v>0.49</v>
      </c>
      <c r="C14213" s="100" t="s">
        <v>10879</v>
      </c>
      <c r="E14213" s="1705" t="s">
        <v>10273</v>
      </c>
      <c r="F14213" s="100"/>
      <c r="I14213" s="100"/>
    </row>
    <row r="14214" spans="1:9" ht="15" customHeight="1" x14ac:dyDescent="0.35">
      <c r="A14214" s="1705">
        <v>93926</v>
      </c>
      <c r="B14214" s="1706">
        <v>0.49</v>
      </c>
      <c r="C14214" s="89" t="s">
        <v>10880</v>
      </c>
      <c r="E14214" s="1705" t="s">
        <v>10273</v>
      </c>
    </row>
    <row r="14215" spans="1:9" ht="15" customHeight="1" x14ac:dyDescent="0.35">
      <c r="A14215" s="1705">
        <v>93926</v>
      </c>
      <c r="B14215" s="1706">
        <v>0.49</v>
      </c>
      <c r="C14215" s="89" t="s">
        <v>10881</v>
      </c>
      <c r="E14215" s="1705" t="s">
        <v>10273</v>
      </c>
    </row>
    <row r="14216" spans="1:9" ht="15" customHeight="1" x14ac:dyDescent="0.35">
      <c r="A14216" s="1705">
        <v>93926</v>
      </c>
      <c r="B14216" s="1706">
        <v>0.49</v>
      </c>
      <c r="C14216" s="100" t="s">
        <v>12173</v>
      </c>
      <c r="E14216" s="100" t="s">
        <v>12088</v>
      </c>
    </row>
    <row r="14217" spans="1:9" ht="15" customHeight="1" x14ac:dyDescent="0.35">
      <c r="A14217" s="1705">
        <v>93926</v>
      </c>
      <c r="B14217" s="1706">
        <v>0.49</v>
      </c>
      <c r="C14217" s="100" t="s">
        <v>12174</v>
      </c>
      <c r="E14217" s="100" t="s">
        <v>12088</v>
      </c>
    </row>
    <row r="14218" spans="1:9" ht="15" customHeight="1" x14ac:dyDescent="0.35">
      <c r="A14218" s="1705">
        <v>93926</v>
      </c>
      <c r="B14218" s="1706">
        <v>0.49</v>
      </c>
      <c r="C14218" s="1705" t="s">
        <v>12835</v>
      </c>
      <c r="E14218" s="1705" t="s">
        <v>12542</v>
      </c>
    </row>
    <row r="14219" spans="1:9" ht="15" customHeight="1" x14ac:dyDescent="0.35">
      <c r="A14219" s="1705">
        <v>93926</v>
      </c>
      <c r="B14219" s="1706">
        <v>0.49</v>
      </c>
      <c r="C14219" s="1705" t="s">
        <v>12836</v>
      </c>
      <c r="E14219" s="1705" t="s">
        <v>12542</v>
      </c>
      <c r="F14219" s="100"/>
      <c r="I14219" s="100"/>
    </row>
    <row r="14220" spans="1:9" ht="15" customHeight="1" x14ac:dyDescent="0.35">
      <c r="A14220" s="1705">
        <v>93926</v>
      </c>
      <c r="B14220" s="1706">
        <v>0.49</v>
      </c>
      <c r="C14220" s="100" t="s">
        <v>12837</v>
      </c>
      <c r="E14220" s="1705" t="s">
        <v>12542</v>
      </c>
      <c r="F14220" s="100"/>
      <c r="I14220" s="100"/>
    </row>
    <row r="14221" spans="1:9" ht="15" customHeight="1" x14ac:dyDescent="0.35">
      <c r="A14221" s="1705">
        <v>93926</v>
      </c>
      <c r="B14221" s="1706">
        <v>0.49</v>
      </c>
      <c r="C14221" s="100" t="s">
        <v>12838</v>
      </c>
      <c r="E14221" s="1705" t="s">
        <v>12542</v>
      </c>
      <c r="F14221" s="100"/>
      <c r="I14221" s="100"/>
    </row>
    <row r="14222" spans="1:9" ht="15" customHeight="1" x14ac:dyDescent="0.35">
      <c r="A14222" s="1705">
        <v>93926</v>
      </c>
      <c r="B14222" s="1706">
        <v>0.49</v>
      </c>
      <c r="C14222" s="100" t="s">
        <v>3892</v>
      </c>
      <c r="E14222" s="1705" t="s">
        <v>13383</v>
      </c>
      <c r="F14222" s="100"/>
      <c r="I14222" s="100"/>
    </row>
    <row r="14223" spans="1:9" ht="15" customHeight="1" x14ac:dyDescent="0.35">
      <c r="A14223" s="1705">
        <v>93930</v>
      </c>
      <c r="B14223" s="1706">
        <v>0.78</v>
      </c>
      <c r="C14223" s="100" t="s">
        <v>2854</v>
      </c>
      <c r="E14223" s="1705" t="s">
        <v>19</v>
      </c>
      <c r="F14223" s="100"/>
      <c r="I14223" s="100"/>
    </row>
    <row r="14224" spans="1:9" ht="15" customHeight="1" x14ac:dyDescent="0.35">
      <c r="A14224" s="1705">
        <v>93930</v>
      </c>
      <c r="B14224" s="1706">
        <v>0.78</v>
      </c>
      <c r="C14224" s="100" t="s">
        <v>404</v>
      </c>
      <c r="E14224" s="1705" t="s">
        <v>182</v>
      </c>
      <c r="F14224" s="100"/>
      <c r="I14224" s="100"/>
    </row>
    <row r="14225" spans="1:9" ht="15" customHeight="1" x14ac:dyDescent="0.35">
      <c r="A14225" s="1705">
        <v>93930</v>
      </c>
      <c r="B14225" s="1737">
        <v>0.78</v>
      </c>
      <c r="C14225" s="100" t="s">
        <v>686</v>
      </c>
      <c r="E14225" s="1705" t="s">
        <v>532</v>
      </c>
      <c r="F14225" s="100"/>
      <c r="I14225" s="100"/>
    </row>
    <row r="14226" spans="1:9" ht="15" customHeight="1" x14ac:dyDescent="0.35">
      <c r="A14226" s="1705">
        <v>93930</v>
      </c>
      <c r="B14226" s="1706">
        <v>0.78</v>
      </c>
      <c r="C14226" s="100" t="s">
        <v>8595</v>
      </c>
      <c r="E14226" s="1705" t="s">
        <v>875</v>
      </c>
      <c r="F14226" s="100"/>
      <c r="I14226" s="100"/>
    </row>
    <row r="14227" spans="1:9" ht="15" customHeight="1" x14ac:dyDescent="0.35">
      <c r="A14227" s="1705">
        <v>93930</v>
      </c>
      <c r="B14227" s="1706">
        <v>0.78</v>
      </c>
      <c r="C14227" s="100" t="s">
        <v>1707</v>
      </c>
      <c r="E14227" s="1705" t="s">
        <v>875</v>
      </c>
      <c r="F14227" s="100"/>
      <c r="I14227" s="100"/>
    </row>
    <row r="14228" spans="1:9" ht="15" customHeight="1" x14ac:dyDescent="0.35">
      <c r="A14228" s="1705">
        <v>93930</v>
      </c>
      <c r="B14228" s="1706">
        <v>0.78</v>
      </c>
      <c r="C14228" s="100" t="s">
        <v>1077</v>
      </c>
      <c r="E14228" s="1705" t="s">
        <v>879</v>
      </c>
      <c r="F14228" s="100"/>
      <c r="I14228" s="100"/>
    </row>
    <row r="14229" spans="1:9" ht="15" customHeight="1" x14ac:dyDescent="0.35">
      <c r="A14229" s="1705">
        <v>93930</v>
      </c>
      <c r="B14229" s="1706">
        <v>0.78</v>
      </c>
      <c r="C14229" s="100" t="s">
        <v>1385</v>
      </c>
      <c r="E14229" s="1705" t="s">
        <v>1280</v>
      </c>
      <c r="F14229" s="100"/>
      <c r="I14229" s="100"/>
    </row>
    <row r="14230" spans="1:9" ht="15" customHeight="1" x14ac:dyDescent="0.35">
      <c r="A14230" s="1705">
        <v>93930</v>
      </c>
      <c r="B14230" s="1706">
        <v>0.78</v>
      </c>
      <c r="C14230" s="100" t="s">
        <v>1967</v>
      </c>
      <c r="E14230" s="1705" t="s">
        <v>1755</v>
      </c>
      <c r="F14230" s="100"/>
      <c r="I14230" s="100"/>
    </row>
    <row r="14231" spans="1:9" ht="15" customHeight="1" x14ac:dyDescent="0.35">
      <c r="A14231" s="1705">
        <v>93930</v>
      </c>
      <c r="B14231" s="1706">
        <v>0.78</v>
      </c>
      <c r="C14231" s="100" t="s">
        <v>2378</v>
      </c>
      <c r="E14231" s="1705" t="s">
        <v>2237</v>
      </c>
    </row>
    <row r="14232" spans="1:9" ht="15" customHeight="1" x14ac:dyDescent="0.35">
      <c r="A14232" s="1705">
        <v>93930</v>
      </c>
      <c r="B14232" s="1706">
        <v>0.78</v>
      </c>
      <c r="C14232" s="100" t="s">
        <v>3307</v>
      </c>
      <c r="E14232" s="1705" t="s">
        <v>2994</v>
      </c>
    </row>
    <row r="14233" spans="1:9" ht="15" customHeight="1" x14ac:dyDescent="0.35">
      <c r="A14233" s="1705">
        <v>93930</v>
      </c>
      <c r="B14233" s="1706">
        <v>0.78</v>
      </c>
      <c r="C14233" s="100" t="s">
        <v>4828</v>
      </c>
      <c r="E14233" s="100" t="s">
        <v>4609</v>
      </c>
    </row>
    <row r="14234" spans="1:9" ht="15" customHeight="1" x14ac:dyDescent="0.35">
      <c r="A14234" s="1705">
        <v>93930</v>
      </c>
      <c r="B14234" s="1706">
        <v>0.78</v>
      </c>
      <c r="C14234" s="89" t="s">
        <v>5311</v>
      </c>
      <c r="E14234" s="100" t="s">
        <v>5155</v>
      </c>
    </row>
    <row r="14235" spans="1:9" ht="15" customHeight="1" x14ac:dyDescent="0.35">
      <c r="A14235" s="1705">
        <v>93930</v>
      </c>
      <c r="B14235" s="1706">
        <v>0.78</v>
      </c>
      <c r="C14235" s="100" t="s">
        <v>5624</v>
      </c>
      <c r="E14235" s="100" t="s">
        <v>5452</v>
      </c>
    </row>
    <row r="14236" spans="1:9" ht="15" customHeight="1" x14ac:dyDescent="0.35">
      <c r="A14236" s="1705">
        <v>93930</v>
      </c>
      <c r="B14236" s="1706">
        <v>0.78</v>
      </c>
      <c r="C14236" s="100" t="s">
        <v>5836</v>
      </c>
      <c r="E14236" s="100" t="s">
        <v>5695</v>
      </c>
    </row>
    <row r="14237" spans="1:9" ht="15" customHeight="1" x14ac:dyDescent="0.35">
      <c r="A14237" s="1705">
        <v>93930</v>
      </c>
      <c r="B14237" s="1706">
        <v>0.78</v>
      </c>
      <c r="C14237" s="89" t="s">
        <v>8214</v>
      </c>
      <c r="E14237" s="100" t="s">
        <v>5912</v>
      </c>
    </row>
    <row r="14238" spans="1:9" ht="15" customHeight="1" x14ac:dyDescent="0.35">
      <c r="A14238" s="1705">
        <v>93930</v>
      </c>
      <c r="B14238" s="1706">
        <v>0.78</v>
      </c>
      <c r="C14238" s="89" t="s">
        <v>8215</v>
      </c>
      <c r="E14238" s="100" t="s">
        <v>5912</v>
      </c>
    </row>
    <row r="14239" spans="1:9" ht="15" customHeight="1" x14ac:dyDescent="0.35">
      <c r="A14239" s="1705">
        <v>93930</v>
      </c>
      <c r="B14239" s="1706">
        <v>0.78</v>
      </c>
      <c r="C14239" s="100" t="s">
        <v>6026</v>
      </c>
      <c r="E14239" s="100" t="s">
        <v>5923</v>
      </c>
      <c r="F14239" s="100"/>
      <c r="I14239" s="100"/>
    </row>
    <row r="14240" spans="1:9" ht="15" customHeight="1" x14ac:dyDescent="0.35">
      <c r="A14240" s="1705">
        <v>93930</v>
      </c>
      <c r="B14240" s="1706">
        <v>0.78</v>
      </c>
      <c r="C14240" s="100" t="s">
        <v>6305</v>
      </c>
      <c r="E14240" s="100" t="s">
        <v>6110</v>
      </c>
      <c r="F14240" s="100"/>
      <c r="I14240" s="100"/>
    </row>
    <row r="14241" spans="1:9" ht="15" customHeight="1" x14ac:dyDescent="0.35">
      <c r="A14241" s="1705">
        <v>93930</v>
      </c>
      <c r="B14241" s="1706">
        <v>0.78</v>
      </c>
      <c r="C14241" s="89" t="s">
        <v>6631</v>
      </c>
      <c r="E14241" s="1705" t="s">
        <v>6556</v>
      </c>
      <c r="F14241" s="100"/>
      <c r="I14241" s="100"/>
    </row>
    <row r="14242" spans="1:9" ht="15" customHeight="1" x14ac:dyDescent="0.35">
      <c r="A14242" s="1705">
        <v>93930</v>
      </c>
      <c r="B14242" s="1706">
        <v>0.78</v>
      </c>
      <c r="C14242" s="100" t="s">
        <v>7622</v>
      </c>
      <c r="E14242" s="1705" t="s">
        <v>7428</v>
      </c>
      <c r="F14242" s="100"/>
      <c r="I14242" s="100"/>
    </row>
    <row r="14243" spans="1:9" ht="15" customHeight="1" x14ac:dyDescent="0.35">
      <c r="A14243" s="1705">
        <v>93930</v>
      </c>
      <c r="B14243" s="1706">
        <v>0.78</v>
      </c>
      <c r="C14243" s="100" t="s">
        <v>8925</v>
      </c>
      <c r="E14243" s="1705" t="s">
        <v>8689</v>
      </c>
    </row>
    <row r="14244" spans="1:9" ht="15" customHeight="1" x14ac:dyDescent="0.35">
      <c r="A14244" s="1705">
        <v>93930</v>
      </c>
      <c r="B14244" s="1706">
        <v>0.78</v>
      </c>
      <c r="C14244" s="100" t="s">
        <v>8926</v>
      </c>
      <c r="E14244" s="1705" t="s">
        <v>8689</v>
      </c>
      <c r="F14244" s="100"/>
      <c r="I14244" s="100"/>
    </row>
    <row r="14245" spans="1:9" ht="15" customHeight="1" x14ac:dyDescent="0.35">
      <c r="A14245" s="1705">
        <v>93930</v>
      </c>
      <c r="B14245" s="1706">
        <v>0.78</v>
      </c>
      <c r="C14245" s="100" t="s">
        <v>9360</v>
      </c>
      <c r="E14245" s="1738" t="s">
        <v>9126</v>
      </c>
      <c r="F14245" s="100"/>
      <c r="I14245" s="100"/>
    </row>
    <row r="14246" spans="1:9" ht="15" customHeight="1" x14ac:dyDescent="0.35">
      <c r="A14246" s="1705">
        <v>93930</v>
      </c>
      <c r="B14246" s="1706">
        <v>0.78</v>
      </c>
      <c r="C14246" s="100" t="s">
        <v>9874</v>
      </c>
      <c r="E14246" s="1705" t="s">
        <v>9583</v>
      </c>
    </row>
    <row r="14247" spans="1:9" ht="15" customHeight="1" x14ac:dyDescent="0.35">
      <c r="A14247" s="1705">
        <v>93930</v>
      </c>
      <c r="B14247" s="1706">
        <v>0.78</v>
      </c>
      <c r="C14247" s="100" t="s">
        <v>9875</v>
      </c>
      <c r="E14247" s="1705" t="s">
        <v>9583</v>
      </c>
      <c r="F14247" s="100"/>
      <c r="I14247" s="100"/>
    </row>
    <row r="14248" spans="1:9" ht="15" customHeight="1" x14ac:dyDescent="0.35">
      <c r="A14248" s="1705">
        <v>93930</v>
      </c>
      <c r="B14248" s="1706">
        <v>0.78</v>
      </c>
      <c r="C14248" s="100" t="s">
        <v>12194</v>
      </c>
      <c r="E14248" s="100" t="s">
        <v>12088</v>
      </c>
      <c r="F14248" s="100"/>
      <c r="I14248" s="100"/>
    </row>
    <row r="14249" spans="1:9" ht="15" customHeight="1" x14ac:dyDescent="0.35">
      <c r="A14249" s="1705">
        <v>93930</v>
      </c>
      <c r="B14249" s="1706">
        <v>0.78</v>
      </c>
      <c r="C14249" s="100" t="s">
        <v>12875</v>
      </c>
      <c r="E14249" s="1705" t="s">
        <v>12542</v>
      </c>
      <c r="F14249" s="100"/>
      <c r="I14249" s="100"/>
    </row>
    <row r="14250" spans="1:9" ht="15" customHeight="1" x14ac:dyDescent="0.35">
      <c r="A14250" s="1705">
        <v>93930</v>
      </c>
      <c r="B14250" s="1706">
        <v>0.78</v>
      </c>
      <c r="C14250" s="100" t="s">
        <v>12876</v>
      </c>
      <c r="E14250" s="1705" t="s">
        <v>12542</v>
      </c>
      <c r="F14250" s="100"/>
      <c r="I14250" s="100"/>
    </row>
    <row r="14251" spans="1:9" ht="15" customHeight="1" x14ac:dyDescent="0.35">
      <c r="A14251" s="1705">
        <v>93931</v>
      </c>
      <c r="B14251" s="1706">
        <v>0.49</v>
      </c>
      <c r="C14251" s="100" t="s">
        <v>2790</v>
      </c>
      <c r="E14251" s="1705" t="s">
        <v>19</v>
      </c>
    </row>
    <row r="14252" spans="1:9" ht="15" customHeight="1" x14ac:dyDescent="0.35">
      <c r="A14252" s="1705">
        <v>93931</v>
      </c>
      <c r="B14252" s="1706">
        <v>0.49</v>
      </c>
      <c r="C14252" s="100" t="s">
        <v>2791</v>
      </c>
      <c r="E14252" s="1705" t="s">
        <v>19</v>
      </c>
    </row>
    <row r="14253" spans="1:9" ht="15" customHeight="1" x14ac:dyDescent="0.35">
      <c r="A14253" s="1705">
        <v>93931</v>
      </c>
      <c r="B14253" s="1706">
        <v>0.49</v>
      </c>
      <c r="C14253" s="100" t="s">
        <v>124</v>
      </c>
      <c r="E14253" s="1705" t="s">
        <v>39</v>
      </c>
    </row>
    <row r="14254" spans="1:9" ht="15" customHeight="1" x14ac:dyDescent="0.35">
      <c r="A14254" s="1705">
        <v>93931</v>
      </c>
      <c r="B14254" s="1706">
        <v>0.49</v>
      </c>
      <c r="C14254" s="100" t="s">
        <v>125</v>
      </c>
      <c r="E14254" s="1705" t="s">
        <v>39</v>
      </c>
    </row>
    <row r="14255" spans="1:9" ht="15" customHeight="1" x14ac:dyDescent="0.35">
      <c r="A14255" s="1705">
        <v>93931</v>
      </c>
      <c r="B14255" s="1706">
        <v>0.49</v>
      </c>
      <c r="C14255" s="100" t="s">
        <v>356</v>
      </c>
      <c r="E14255" s="1705" t="s">
        <v>182</v>
      </c>
    </row>
    <row r="14256" spans="1:9" ht="15" customHeight="1" x14ac:dyDescent="0.35">
      <c r="A14256" s="1705">
        <v>93931</v>
      </c>
      <c r="B14256" s="1706">
        <v>0.49</v>
      </c>
      <c r="C14256" s="100" t="s">
        <v>357</v>
      </c>
      <c r="E14256" s="1705" t="s">
        <v>182</v>
      </c>
    </row>
    <row r="14257" spans="1:9" ht="15" customHeight="1" x14ac:dyDescent="0.35">
      <c r="A14257" s="1748">
        <v>93931</v>
      </c>
      <c r="B14257" s="1737">
        <v>0.49</v>
      </c>
      <c r="C14257" s="100" t="s">
        <v>661</v>
      </c>
      <c r="E14257" s="1705" t="s">
        <v>532</v>
      </c>
    </row>
    <row r="14258" spans="1:9" ht="15" customHeight="1" x14ac:dyDescent="0.35">
      <c r="A14258" s="1748">
        <v>93931</v>
      </c>
      <c r="B14258" s="1737">
        <v>0.49</v>
      </c>
      <c r="C14258" s="100" t="s">
        <v>662</v>
      </c>
      <c r="E14258" s="1705" t="s">
        <v>532</v>
      </c>
      <c r="F14258" s="100"/>
      <c r="I14258" s="100"/>
    </row>
    <row r="14259" spans="1:9" ht="15" customHeight="1" x14ac:dyDescent="0.35">
      <c r="A14259" s="1705">
        <v>93931</v>
      </c>
      <c r="B14259" s="1706">
        <v>0.49</v>
      </c>
      <c r="C14259" s="100" t="s">
        <v>1687</v>
      </c>
      <c r="E14259" s="1705" t="s">
        <v>875</v>
      </c>
    </row>
    <row r="14260" spans="1:9" ht="15" customHeight="1" x14ac:dyDescent="0.35">
      <c r="A14260" s="1705">
        <v>93931</v>
      </c>
      <c r="B14260" s="1706">
        <v>0.49</v>
      </c>
      <c r="C14260" s="89" t="s">
        <v>1687</v>
      </c>
      <c r="E14260" s="100" t="s">
        <v>875</v>
      </c>
    </row>
    <row r="14261" spans="1:9" ht="15" customHeight="1" x14ac:dyDescent="0.35">
      <c r="A14261" s="1705">
        <v>93931</v>
      </c>
      <c r="B14261" s="1706">
        <v>0.49</v>
      </c>
      <c r="C14261" s="100" t="s">
        <v>8568</v>
      </c>
      <c r="E14261" s="1705" t="s">
        <v>875</v>
      </c>
    </row>
    <row r="14262" spans="1:9" ht="15" customHeight="1" x14ac:dyDescent="0.35">
      <c r="A14262" s="1705">
        <v>93931</v>
      </c>
      <c r="B14262" s="1706">
        <v>0.49</v>
      </c>
      <c r="C14262" s="100" t="s">
        <v>8569</v>
      </c>
      <c r="E14262" s="1705" t="s">
        <v>875</v>
      </c>
    </row>
    <row r="14263" spans="1:9" ht="15" customHeight="1" x14ac:dyDescent="0.35">
      <c r="A14263" s="1705">
        <v>93931</v>
      </c>
      <c r="B14263" s="1706">
        <v>0.49</v>
      </c>
      <c r="C14263" s="100" t="s">
        <v>1029</v>
      </c>
      <c r="E14263" s="1705" t="s">
        <v>879</v>
      </c>
    </row>
    <row r="14264" spans="1:9" ht="15" customHeight="1" x14ac:dyDescent="0.35">
      <c r="A14264" s="1705">
        <v>93931</v>
      </c>
      <c r="B14264" s="1706">
        <v>0.49</v>
      </c>
      <c r="C14264" s="100" t="s">
        <v>1030</v>
      </c>
      <c r="E14264" s="1705" t="s">
        <v>879</v>
      </c>
    </row>
    <row r="14265" spans="1:9" ht="15" customHeight="1" x14ac:dyDescent="0.35">
      <c r="A14265" s="1705">
        <v>93931</v>
      </c>
      <c r="B14265" s="1706">
        <v>0.49</v>
      </c>
      <c r="C14265" s="1705" t="s">
        <v>1031</v>
      </c>
      <c r="E14265" s="1705" t="s">
        <v>879</v>
      </c>
    </row>
    <row r="14266" spans="1:9" ht="15" customHeight="1" x14ac:dyDescent="0.35">
      <c r="A14266" s="1705">
        <v>93931</v>
      </c>
      <c r="B14266" s="1706">
        <v>0.49</v>
      </c>
      <c r="C14266" s="100" t="s">
        <v>1031</v>
      </c>
      <c r="E14266" s="1705" t="s">
        <v>879</v>
      </c>
    </row>
    <row r="14267" spans="1:9" ht="15" customHeight="1" x14ac:dyDescent="0.35">
      <c r="A14267" s="1705">
        <v>93931</v>
      </c>
      <c r="B14267" s="1706">
        <v>0.49</v>
      </c>
      <c r="C14267" s="100" t="s">
        <v>1364</v>
      </c>
      <c r="E14267" s="1705" t="s">
        <v>1280</v>
      </c>
    </row>
    <row r="14268" spans="1:9" ht="15" customHeight="1" x14ac:dyDescent="0.35">
      <c r="A14268" s="1705">
        <v>93931</v>
      </c>
      <c r="B14268" s="1706">
        <v>0.49</v>
      </c>
      <c r="C14268" s="100" t="s">
        <v>1365</v>
      </c>
      <c r="E14268" s="1705" t="s">
        <v>1280</v>
      </c>
    </row>
    <row r="14269" spans="1:9" ht="15" customHeight="1" x14ac:dyDescent="0.35">
      <c r="A14269" s="1705">
        <v>93931</v>
      </c>
      <c r="B14269" s="1706">
        <v>0.49</v>
      </c>
      <c r="C14269" s="100" t="s">
        <v>1911</v>
      </c>
      <c r="E14269" s="1705" t="s">
        <v>1755</v>
      </c>
      <c r="F14269" s="100"/>
      <c r="I14269" s="100"/>
    </row>
    <row r="14270" spans="1:9" ht="15" customHeight="1" x14ac:dyDescent="0.35">
      <c r="A14270" s="1705">
        <v>93931</v>
      </c>
      <c r="B14270" s="1706">
        <v>0.49</v>
      </c>
      <c r="C14270" s="89" t="s">
        <v>1912</v>
      </c>
      <c r="E14270" s="1705" t="s">
        <v>1755</v>
      </c>
      <c r="F14270" s="100"/>
      <c r="I14270" s="100"/>
    </row>
    <row r="14271" spans="1:9" ht="15" customHeight="1" x14ac:dyDescent="0.35">
      <c r="A14271" s="1705">
        <v>93931</v>
      </c>
      <c r="B14271" s="1706">
        <v>0.49</v>
      </c>
      <c r="C14271" s="89" t="s">
        <v>1913</v>
      </c>
      <c r="E14271" s="1705" t="s">
        <v>1755</v>
      </c>
      <c r="F14271" s="100"/>
      <c r="I14271" s="100"/>
    </row>
    <row r="14272" spans="1:9" ht="15" customHeight="1" x14ac:dyDescent="0.35">
      <c r="A14272" s="1705">
        <v>93931</v>
      </c>
      <c r="B14272" s="1706">
        <v>0.49</v>
      </c>
      <c r="C14272" s="100" t="s">
        <v>2353</v>
      </c>
      <c r="E14272" s="1705" t="s">
        <v>2237</v>
      </c>
    </row>
    <row r="14273" spans="1:9" ht="15" customHeight="1" x14ac:dyDescent="0.35">
      <c r="A14273" s="1705">
        <v>93931</v>
      </c>
      <c r="B14273" s="1706">
        <v>0.49</v>
      </c>
      <c r="C14273" s="100" t="s">
        <v>2354</v>
      </c>
      <c r="E14273" s="1705" t="s">
        <v>2237</v>
      </c>
      <c r="F14273" s="100"/>
      <c r="I14273" s="100"/>
    </row>
    <row r="14274" spans="1:9" ht="15" customHeight="1" x14ac:dyDescent="0.35">
      <c r="A14274" s="1705">
        <v>93931</v>
      </c>
      <c r="B14274" s="1706">
        <v>0.49</v>
      </c>
      <c r="C14274" s="100" t="s">
        <v>3213</v>
      </c>
      <c r="D14274" s="1705"/>
      <c r="E14274" s="1705" t="s">
        <v>2994</v>
      </c>
      <c r="F14274" s="100"/>
      <c r="I14274" s="100"/>
    </row>
    <row r="14275" spans="1:9" ht="15" customHeight="1" x14ac:dyDescent="0.35">
      <c r="A14275" s="1705">
        <v>93931</v>
      </c>
      <c r="B14275" s="1706">
        <v>0.49</v>
      </c>
      <c r="C14275" s="100" t="s">
        <v>4386</v>
      </c>
      <c r="E14275" s="1705" t="s">
        <v>4266</v>
      </c>
    </row>
    <row r="14276" spans="1:9" ht="15" customHeight="1" x14ac:dyDescent="0.35">
      <c r="A14276" s="1705">
        <v>93931</v>
      </c>
      <c r="B14276" s="1706">
        <v>0.49</v>
      </c>
      <c r="C14276" s="100" t="s">
        <v>4387</v>
      </c>
      <c r="E14276" s="1705" t="s">
        <v>4266</v>
      </c>
      <c r="F14276" s="100"/>
      <c r="I14276" s="100"/>
    </row>
    <row r="14277" spans="1:9" ht="15" customHeight="1" x14ac:dyDescent="0.35">
      <c r="A14277" s="1705">
        <v>93931</v>
      </c>
      <c r="B14277" s="1706">
        <v>0.49</v>
      </c>
      <c r="C14277" s="89" t="s">
        <v>4782</v>
      </c>
      <c r="E14277" s="100" t="s">
        <v>4609</v>
      </c>
    </row>
    <row r="14278" spans="1:9" ht="15" customHeight="1" x14ac:dyDescent="0.35">
      <c r="A14278" s="1705">
        <v>93931</v>
      </c>
      <c r="B14278" s="1706">
        <v>0.49</v>
      </c>
      <c r="C14278" s="100" t="s">
        <v>5287</v>
      </c>
      <c r="E14278" s="100" t="s">
        <v>5155</v>
      </c>
    </row>
    <row r="14279" spans="1:9" ht="15" customHeight="1" x14ac:dyDescent="0.35">
      <c r="A14279" s="1705">
        <v>93931</v>
      </c>
      <c r="B14279" s="1706">
        <v>0.49</v>
      </c>
      <c r="C14279" s="100" t="s">
        <v>5288</v>
      </c>
      <c r="E14279" s="100" t="s">
        <v>5155</v>
      </c>
    </row>
    <row r="14280" spans="1:9" ht="15" customHeight="1" x14ac:dyDescent="0.35">
      <c r="A14280" s="1705">
        <v>93931</v>
      </c>
      <c r="B14280" s="1706">
        <v>0.49</v>
      </c>
      <c r="C14280" s="100" t="s">
        <v>5604</v>
      </c>
      <c r="E14280" s="100" t="s">
        <v>5452</v>
      </c>
    </row>
    <row r="14281" spans="1:9" ht="15" customHeight="1" x14ac:dyDescent="0.35">
      <c r="A14281" s="1705">
        <v>93931</v>
      </c>
      <c r="B14281" s="1706">
        <v>0.49</v>
      </c>
      <c r="C14281" s="100" t="s">
        <v>5605</v>
      </c>
      <c r="E14281" s="100" t="s">
        <v>5452</v>
      </c>
    </row>
    <row r="14282" spans="1:9" ht="15" customHeight="1" x14ac:dyDescent="0.35">
      <c r="A14282" s="1705">
        <v>93931</v>
      </c>
      <c r="B14282" s="1706">
        <v>0.49</v>
      </c>
      <c r="C14282" s="100" t="s">
        <v>5799</v>
      </c>
      <c r="E14282" s="100" t="s">
        <v>5695</v>
      </c>
    </row>
    <row r="14283" spans="1:9" ht="15" customHeight="1" x14ac:dyDescent="0.35">
      <c r="A14283" s="1705">
        <v>93931</v>
      </c>
      <c r="B14283" s="1706">
        <v>0.49</v>
      </c>
      <c r="C14283" s="100" t="s">
        <v>5800</v>
      </c>
      <c r="E14283" s="100" t="s">
        <v>5695</v>
      </c>
    </row>
    <row r="14284" spans="1:9" ht="15" customHeight="1" x14ac:dyDescent="0.35">
      <c r="A14284" s="1705">
        <v>93931</v>
      </c>
      <c r="B14284" s="1706">
        <v>0.49</v>
      </c>
      <c r="C14284" s="89" t="s">
        <v>8182</v>
      </c>
      <c r="E14284" s="100" t="s">
        <v>5912</v>
      </c>
      <c r="F14284" s="100"/>
      <c r="I14284" s="100"/>
    </row>
    <row r="14285" spans="1:9" ht="15" customHeight="1" x14ac:dyDescent="0.35">
      <c r="A14285" s="1705">
        <v>93931</v>
      </c>
      <c r="B14285" s="1706">
        <v>0.49</v>
      </c>
      <c r="C14285" s="100" t="s">
        <v>8183</v>
      </c>
      <c r="E14285" s="100" t="s">
        <v>5912</v>
      </c>
      <c r="F14285" s="100"/>
      <c r="I14285" s="100"/>
    </row>
    <row r="14286" spans="1:9" ht="15" customHeight="1" x14ac:dyDescent="0.35">
      <c r="A14286" s="1705">
        <v>93931</v>
      </c>
      <c r="B14286" s="1706">
        <v>0.49</v>
      </c>
      <c r="C14286" s="100" t="s">
        <v>6010</v>
      </c>
      <c r="E14286" s="100" t="s">
        <v>5923</v>
      </c>
    </row>
    <row r="14287" spans="1:9" ht="15" customHeight="1" x14ac:dyDescent="0.35">
      <c r="A14287" s="1705">
        <v>93931</v>
      </c>
      <c r="B14287" s="1706">
        <v>0.49</v>
      </c>
      <c r="C14287" s="100" t="s">
        <v>6011</v>
      </c>
      <c r="E14287" s="100" t="s">
        <v>5923</v>
      </c>
    </row>
    <row r="14288" spans="1:9" ht="15" customHeight="1" x14ac:dyDescent="0.35">
      <c r="A14288" s="1705">
        <v>93931</v>
      </c>
      <c r="B14288" s="1706">
        <v>0.49</v>
      </c>
      <c r="C14288" s="89" t="s">
        <v>6275</v>
      </c>
      <c r="E14288" s="100" t="s">
        <v>6110</v>
      </c>
    </row>
    <row r="14289" spans="1:9" ht="15" customHeight="1" x14ac:dyDescent="0.35">
      <c r="A14289" s="1705">
        <v>93931</v>
      </c>
      <c r="B14289" s="1706">
        <v>0.49</v>
      </c>
      <c r="C14289" s="100" t="s">
        <v>6276</v>
      </c>
      <c r="E14289" s="100" t="s">
        <v>6110</v>
      </c>
    </row>
    <row r="14290" spans="1:9" ht="15" customHeight="1" x14ac:dyDescent="0.35">
      <c r="A14290" s="1705">
        <v>93931</v>
      </c>
      <c r="B14290" s="1706">
        <v>0.49</v>
      </c>
      <c r="C14290" s="100" t="s">
        <v>6277</v>
      </c>
      <c r="E14290" s="100" t="s">
        <v>6110</v>
      </c>
    </row>
    <row r="14291" spans="1:9" ht="15" customHeight="1" x14ac:dyDescent="0.35">
      <c r="A14291" s="1705">
        <v>93931</v>
      </c>
      <c r="B14291" s="1706">
        <v>0.49</v>
      </c>
      <c r="C14291" s="100" t="s">
        <v>124</v>
      </c>
      <c r="E14291" s="1705" t="s">
        <v>6965</v>
      </c>
      <c r="F14291" s="100"/>
      <c r="I14291" s="100"/>
    </row>
    <row r="14292" spans="1:9" ht="15" customHeight="1" x14ac:dyDescent="0.35">
      <c r="A14292" s="1705">
        <v>93931</v>
      </c>
      <c r="B14292" s="1706">
        <v>0.49</v>
      </c>
      <c r="C14292" s="100" t="s">
        <v>7567</v>
      </c>
      <c r="E14292" s="1705" t="s">
        <v>7428</v>
      </c>
    </row>
    <row r="14293" spans="1:9" ht="15" customHeight="1" x14ac:dyDescent="0.35">
      <c r="A14293" s="1705">
        <v>93931</v>
      </c>
      <c r="B14293" s="1706">
        <v>0.49</v>
      </c>
      <c r="C14293" s="100" t="s">
        <v>7568</v>
      </c>
      <c r="E14293" s="1705" t="s">
        <v>7428</v>
      </c>
      <c r="F14293" s="100"/>
      <c r="I14293" s="100"/>
    </row>
    <row r="14294" spans="1:9" ht="15" customHeight="1" x14ac:dyDescent="0.35">
      <c r="A14294" s="1705">
        <v>93931</v>
      </c>
      <c r="B14294" s="1706">
        <v>0.49</v>
      </c>
      <c r="C14294" s="100" t="s">
        <v>8879</v>
      </c>
      <c r="E14294" s="1705" t="s">
        <v>8689</v>
      </c>
    </row>
    <row r="14295" spans="1:9" ht="15" customHeight="1" x14ac:dyDescent="0.35">
      <c r="A14295" s="1705">
        <v>93931</v>
      </c>
      <c r="B14295" s="1706">
        <v>0.49</v>
      </c>
      <c r="C14295" s="100" t="s">
        <v>8880</v>
      </c>
      <c r="E14295" s="1705" t="s">
        <v>8689</v>
      </c>
    </row>
    <row r="14296" spans="1:9" ht="15" customHeight="1" x14ac:dyDescent="0.35">
      <c r="A14296" s="1705">
        <v>93931</v>
      </c>
      <c r="B14296" s="1706">
        <v>0.49</v>
      </c>
      <c r="C14296" s="100" t="s">
        <v>8881</v>
      </c>
      <c r="E14296" s="1705" t="s">
        <v>8689</v>
      </c>
    </row>
    <row r="14297" spans="1:9" ht="15" customHeight="1" x14ac:dyDescent="0.35">
      <c r="A14297" s="1705">
        <v>93931</v>
      </c>
      <c r="B14297" s="1706">
        <v>0.49</v>
      </c>
      <c r="C14297" s="100" t="s">
        <v>9335</v>
      </c>
      <c r="E14297" s="1738" t="s">
        <v>9126</v>
      </c>
    </row>
    <row r="14298" spans="1:9" ht="15" customHeight="1" x14ac:dyDescent="0.35">
      <c r="A14298" s="1705">
        <v>93931</v>
      </c>
      <c r="B14298" s="1706">
        <v>0.49</v>
      </c>
      <c r="C14298" s="100" t="s">
        <v>8879</v>
      </c>
      <c r="E14298" s="1705" t="s">
        <v>9583</v>
      </c>
    </row>
    <row r="14299" spans="1:9" ht="15" customHeight="1" x14ac:dyDescent="0.35">
      <c r="A14299" s="1705">
        <v>93931</v>
      </c>
      <c r="B14299" s="1706">
        <v>0.49</v>
      </c>
      <c r="C14299" s="100" t="s">
        <v>5287</v>
      </c>
      <c r="E14299" s="1705" t="s">
        <v>9583</v>
      </c>
    </row>
    <row r="14300" spans="1:9" ht="15" customHeight="1" x14ac:dyDescent="0.35">
      <c r="A14300" s="1705">
        <v>93931</v>
      </c>
      <c r="B14300" s="1706">
        <v>0.49</v>
      </c>
      <c r="C14300" s="100" t="s">
        <v>9808</v>
      </c>
      <c r="E14300" s="1705" t="s">
        <v>9583</v>
      </c>
    </row>
    <row r="14301" spans="1:9" ht="15" customHeight="1" x14ac:dyDescent="0.35">
      <c r="A14301" s="1705">
        <v>93931</v>
      </c>
      <c r="B14301" s="1706">
        <v>0.49</v>
      </c>
      <c r="C14301" s="100" t="s">
        <v>9809</v>
      </c>
      <c r="E14301" s="1705" t="s">
        <v>9583</v>
      </c>
      <c r="F14301" s="100"/>
      <c r="I14301" s="100"/>
    </row>
    <row r="14302" spans="1:9" ht="15" customHeight="1" x14ac:dyDescent="0.35">
      <c r="A14302" s="1705">
        <v>93931</v>
      </c>
      <c r="B14302" s="1706">
        <v>0.49</v>
      </c>
      <c r="C14302" s="100" t="s">
        <v>12175</v>
      </c>
      <c r="E14302" s="100" t="s">
        <v>12088</v>
      </c>
    </row>
    <row r="14303" spans="1:9" ht="15" customHeight="1" x14ac:dyDescent="0.35">
      <c r="A14303" s="1705">
        <v>93931</v>
      </c>
      <c r="B14303" s="1706">
        <v>0.49</v>
      </c>
      <c r="C14303" s="100" t="s">
        <v>12176</v>
      </c>
      <c r="E14303" s="100" t="s">
        <v>12088</v>
      </c>
      <c r="F14303" s="100"/>
      <c r="I14303" s="100"/>
    </row>
    <row r="14304" spans="1:9" ht="15" customHeight="1" x14ac:dyDescent="0.35">
      <c r="A14304" s="1705">
        <v>93931</v>
      </c>
      <c r="B14304" s="1706">
        <v>0.49</v>
      </c>
      <c r="C14304" s="100" t="s">
        <v>12839</v>
      </c>
      <c r="E14304" s="1705" t="s">
        <v>12542</v>
      </c>
    </row>
    <row r="14305" spans="1:9" ht="15" customHeight="1" x14ac:dyDescent="0.35">
      <c r="A14305" s="1705">
        <v>93931</v>
      </c>
      <c r="B14305" s="1706">
        <v>0.49</v>
      </c>
      <c r="C14305" s="100" t="s">
        <v>12840</v>
      </c>
      <c r="E14305" s="1705" t="s">
        <v>12542</v>
      </c>
      <c r="F14305" s="100"/>
      <c r="I14305" s="100"/>
    </row>
    <row r="14306" spans="1:9" ht="15" customHeight="1" x14ac:dyDescent="0.35">
      <c r="A14306" s="1705">
        <v>93931</v>
      </c>
      <c r="B14306" s="1706">
        <v>0.49</v>
      </c>
      <c r="C14306" s="100" t="s">
        <v>12841</v>
      </c>
      <c r="E14306" s="1705" t="s">
        <v>12542</v>
      </c>
      <c r="F14306" s="100"/>
      <c r="I14306" s="100"/>
    </row>
    <row r="14307" spans="1:9" ht="15" customHeight="1" x14ac:dyDescent="0.35">
      <c r="A14307" s="1705">
        <v>93931</v>
      </c>
      <c r="B14307" s="1706">
        <v>0.49</v>
      </c>
      <c r="C14307" s="100" t="s">
        <v>12842</v>
      </c>
      <c r="E14307" s="1705" t="s">
        <v>12542</v>
      </c>
      <c r="F14307" s="100"/>
      <c r="I14307" s="100"/>
    </row>
    <row r="14308" spans="1:9" ht="15" customHeight="1" x14ac:dyDescent="0.35">
      <c r="A14308" s="1705">
        <v>93970</v>
      </c>
      <c r="B14308" s="1706">
        <v>0.68</v>
      </c>
      <c r="C14308" s="100" t="s">
        <v>2830</v>
      </c>
      <c r="E14308" s="1705" t="s">
        <v>19</v>
      </c>
    </row>
    <row r="14309" spans="1:9" ht="15" customHeight="1" x14ac:dyDescent="0.35">
      <c r="A14309" s="1705">
        <v>93970</v>
      </c>
      <c r="B14309" s="1706">
        <v>0.68</v>
      </c>
      <c r="C14309" s="89" t="s">
        <v>2831</v>
      </c>
      <c r="E14309" s="1705" t="s">
        <v>19</v>
      </c>
    </row>
    <row r="14310" spans="1:9" ht="15.65" customHeight="1" x14ac:dyDescent="0.35">
      <c r="A14310" s="1705">
        <v>93970</v>
      </c>
      <c r="B14310" s="1706">
        <v>0.68</v>
      </c>
      <c r="C14310" s="100" t="s">
        <v>2832</v>
      </c>
      <c r="E14310" s="1705" t="s">
        <v>19</v>
      </c>
    </row>
    <row r="14311" spans="1:9" ht="15.65" customHeight="1" x14ac:dyDescent="0.35">
      <c r="A14311" s="1705">
        <v>93970</v>
      </c>
      <c r="B14311" s="1706">
        <v>0.68</v>
      </c>
      <c r="C14311" s="100" t="s">
        <v>2833</v>
      </c>
      <c r="E14311" s="1705" t="s">
        <v>19</v>
      </c>
    </row>
    <row r="14312" spans="1:9" ht="15" customHeight="1" x14ac:dyDescent="0.35">
      <c r="A14312" s="1705">
        <v>93970</v>
      </c>
      <c r="B14312" s="1706">
        <v>0.68</v>
      </c>
      <c r="C14312" s="89" t="s">
        <v>130</v>
      </c>
      <c r="E14312" s="1705" t="s">
        <v>39</v>
      </c>
      <c r="F14312" s="100"/>
      <c r="I14312" s="100"/>
    </row>
    <row r="14313" spans="1:9" ht="15" customHeight="1" x14ac:dyDescent="0.35">
      <c r="A14313" s="1705">
        <v>93970</v>
      </c>
      <c r="B14313" s="1706">
        <v>0.68</v>
      </c>
      <c r="C14313" s="89" t="s">
        <v>131</v>
      </c>
      <c r="E14313" s="1705" t="s">
        <v>39</v>
      </c>
      <c r="F14313" s="100"/>
      <c r="I14313" s="100"/>
    </row>
    <row r="14314" spans="1:9" ht="15" customHeight="1" x14ac:dyDescent="0.35">
      <c r="A14314" s="1705">
        <v>93970</v>
      </c>
      <c r="B14314" s="1706">
        <v>0.68</v>
      </c>
      <c r="C14314" s="89" t="s">
        <v>132</v>
      </c>
      <c r="E14314" s="1705" t="s">
        <v>39</v>
      </c>
      <c r="F14314" s="100"/>
      <c r="I14314" s="100"/>
    </row>
    <row r="14315" spans="1:9" ht="15" customHeight="1" x14ac:dyDescent="0.35">
      <c r="A14315" s="1705">
        <v>93970</v>
      </c>
      <c r="B14315" s="1706">
        <v>0.68</v>
      </c>
      <c r="C14315" s="89" t="s">
        <v>385</v>
      </c>
      <c r="E14315" s="1705" t="s">
        <v>182</v>
      </c>
      <c r="F14315" s="100"/>
      <c r="I14315" s="100"/>
    </row>
    <row r="14316" spans="1:9" ht="15" customHeight="1" x14ac:dyDescent="0.35">
      <c r="A14316" s="1705">
        <v>93970</v>
      </c>
      <c r="B14316" s="1706">
        <v>0.68</v>
      </c>
      <c r="C14316" s="100" t="s">
        <v>386</v>
      </c>
      <c r="E14316" s="1705" t="s">
        <v>182</v>
      </c>
      <c r="F14316" s="100"/>
      <c r="I14316" s="100"/>
    </row>
    <row r="14317" spans="1:9" ht="15" customHeight="1" x14ac:dyDescent="0.35">
      <c r="A14317" s="1705">
        <v>93970</v>
      </c>
      <c r="B14317" s="1706">
        <v>0.68</v>
      </c>
      <c r="C14317" s="100" t="s">
        <v>387</v>
      </c>
      <c r="E14317" s="1705" t="s">
        <v>182</v>
      </c>
      <c r="F14317" s="100"/>
      <c r="I14317" s="100"/>
    </row>
    <row r="14318" spans="1:9" ht="15" customHeight="1" x14ac:dyDescent="0.35">
      <c r="A14318" s="1705">
        <v>93970</v>
      </c>
      <c r="B14318" s="1737">
        <v>0.68</v>
      </c>
      <c r="C14318" s="100" t="s">
        <v>678</v>
      </c>
      <c r="E14318" s="1705" t="s">
        <v>532</v>
      </c>
      <c r="F14318" s="100"/>
      <c r="I14318" s="100"/>
    </row>
    <row r="14319" spans="1:9" ht="15" customHeight="1" x14ac:dyDescent="0.35">
      <c r="A14319" s="1705">
        <v>93970</v>
      </c>
      <c r="B14319" s="1706">
        <v>0.68</v>
      </c>
      <c r="C14319" s="100" t="s">
        <v>1701</v>
      </c>
      <c r="E14319" s="1705" t="s">
        <v>875</v>
      </c>
      <c r="F14319" s="100"/>
      <c r="I14319" s="100"/>
    </row>
    <row r="14320" spans="1:9" ht="15" customHeight="1" x14ac:dyDescent="0.35">
      <c r="A14320" s="1705">
        <v>93970</v>
      </c>
      <c r="B14320" s="1706">
        <v>0.68</v>
      </c>
      <c r="C14320" s="89" t="s">
        <v>14017</v>
      </c>
      <c r="E14320" s="100" t="s">
        <v>875</v>
      </c>
      <c r="F14320" s="100"/>
      <c r="I14320" s="100"/>
    </row>
    <row r="14321" spans="1:9" ht="15" customHeight="1" x14ac:dyDescent="0.35">
      <c r="A14321" s="1705">
        <v>93970</v>
      </c>
      <c r="B14321" s="1706">
        <v>0.68</v>
      </c>
      <c r="C14321" s="100" t="s">
        <v>8585</v>
      </c>
      <c r="E14321" s="1705" t="s">
        <v>875</v>
      </c>
      <c r="F14321" s="100"/>
      <c r="I14321" s="100"/>
    </row>
    <row r="14322" spans="1:9" ht="15" customHeight="1" x14ac:dyDescent="0.35">
      <c r="A14322" s="1705">
        <v>93970</v>
      </c>
      <c r="B14322" s="1706">
        <v>0.68</v>
      </c>
      <c r="C14322" s="100" t="s">
        <v>1059</v>
      </c>
      <c r="E14322" s="1705" t="s">
        <v>879</v>
      </c>
      <c r="F14322" s="100"/>
      <c r="I14322" s="100"/>
    </row>
    <row r="14323" spans="1:9" ht="15" customHeight="1" x14ac:dyDescent="0.35">
      <c r="A14323" s="1705">
        <v>93970</v>
      </c>
      <c r="B14323" s="1706">
        <v>0.68</v>
      </c>
      <c r="C14323" s="100" t="s">
        <v>1060</v>
      </c>
      <c r="E14323" s="1705" t="s">
        <v>879</v>
      </c>
      <c r="F14323" s="100"/>
      <c r="I14323" s="100"/>
    </row>
    <row r="14324" spans="1:9" ht="15" customHeight="1" x14ac:dyDescent="0.35">
      <c r="A14324" s="1705">
        <v>93970</v>
      </c>
      <c r="B14324" s="1706">
        <v>0.68</v>
      </c>
      <c r="C14324" s="100" t="s">
        <v>1061</v>
      </c>
      <c r="E14324" s="1705" t="s">
        <v>879</v>
      </c>
      <c r="F14324" s="100"/>
      <c r="I14324" s="100"/>
    </row>
    <row r="14325" spans="1:9" ht="15" customHeight="1" x14ac:dyDescent="0.35">
      <c r="A14325" s="1705">
        <v>93970</v>
      </c>
      <c r="B14325" s="1706">
        <v>0.68</v>
      </c>
      <c r="C14325" s="100" t="s">
        <v>1062</v>
      </c>
      <c r="E14325" s="1705" t="s">
        <v>879</v>
      </c>
      <c r="F14325" s="100"/>
      <c r="I14325" s="100"/>
    </row>
    <row r="14326" spans="1:9" ht="15" customHeight="1" x14ac:dyDescent="0.35">
      <c r="A14326" s="1705">
        <v>93970</v>
      </c>
      <c r="B14326" s="1706">
        <v>0.68</v>
      </c>
      <c r="C14326" s="100" t="s">
        <v>1379</v>
      </c>
      <c r="E14326" s="1705" t="s">
        <v>1280</v>
      </c>
    </row>
    <row r="14327" spans="1:9" ht="15" customHeight="1" x14ac:dyDescent="0.35">
      <c r="A14327" s="1705">
        <v>93970</v>
      </c>
      <c r="B14327" s="1706">
        <v>0.68</v>
      </c>
      <c r="C14327" s="100" t="s">
        <v>1943</v>
      </c>
      <c r="E14327" s="1705" t="s">
        <v>1755</v>
      </c>
      <c r="F14327" s="100"/>
      <c r="I14327" s="100"/>
    </row>
    <row r="14328" spans="1:9" ht="15" customHeight="1" x14ac:dyDescent="0.35">
      <c r="A14328" s="1705">
        <v>93970</v>
      </c>
      <c r="B14328" s="1706">
        <v>0.68</v>
      </c>
      <c r="C14328" s="100" t="s">
        <v>1944</v>
      </c>
      <c r="E14328" s="1705" t="s">
        <v>1755</v>
      </c>
      <c r="F14328" s="100"/>
      <c r="I14328" s="100"/>
    </row>
    <row r="14329" spans="1:9" ht="15" customHeight="1" x14ac:dyDescent="0.35">
      <c r="A14329" s="1705">
        <v>93970</v>
      </c>
      <c r="B14329" s="1706">
        <v>0.68</v>
      </c>
      <c r="C14329" s="89" t="s">
        <v>1945</v>
      </c>
      <c r="E14329" s="1705" t="s">
        <v>1755</v>
      </c>
      <c r="F14329" s="100"/>
      <c r="I14329" s="100"/>
    </row>
    <row r="14330" spans="1:9" ht="15" customHeight="1" x14ac:dyDescent="0.35">
      <c r="A14330" s="1705">
        <v>93970</v>
      </c>
      <c r="B14330" s="1706">
        <v>0.68</v>
      </c>
      <c r="C14330" s="100" t="s">
        <v>2370</v>
      </c>
      <c r="E14330" s="1705" t="s">
        <v>2237</v>
      </c>
      <c r="F14330" s="100"/>
      <c r="I14330" s="100"/>
    </row>
    <row r="14331" spans="1:9" ht="15" customHeight="1" x14ac:dyDescent="0.35">
      <c r="A14331" s="1705">
        <v>93970</v>
      </c>
      <c r="B14331" s="1706">
        <v>0.68</v>
      </c>
      <c r="C14331" s="100" t="s">
        <v>2371</v>
      </c>
      <c r="E14331" s="1705" t="s">
        <v>2237</v>
      </c>
    </row>
    <row r="14332" spans="1:9" ht="15" customHeight="1" x14ac:dyDescent="0.35">
      <c r="A14332" s="1705">
        <v>93970</v>
      </c>
      <c r="B14332" s="1706">
        <v>0.68</v>
      </c>
      <c r="C14332" s="100" t="s">
        <v>2372</v>
      </c>
      <c r="E14332" s="1705" t="s">
        <v>2237</v>
      </c>
    </row>
    <row r="14333" spans="1:9" ht="15" customHeight="1" x14ac:dyDescent="0.35">
      <c r="A14333" s="1705">
        <v>93970</v>
      </c>
      <c r="B14333" s="1706">
        <v>0.68</v>
      </c>
      <c r="C14333" s="100" t="s">
        <v>3280</v>
      </c>
      <c r="E14333" s="1705" t="s">
        <v>2994</v>
      </c>
    </row>
    <row r="14334" spans="1:9" ht="15" customHeight="1" x14ac:dyDescent="0.35">
      <c r="A14334" s="1705">
        <v>93970</v>
      </c>
      <c r="B14334" s="1706">
        <v>0.68</v>
      </c>
      <c r="C14334" s="100" t="s">
        <v>3281</v>
      </c>
      <c r="E14334" s="1705" t="s">
        <v>2994</v>
      </c>
    </row>
    <row r="14335" spans="1:9" ht="15" customHeight="1" x14ac:dyDescent="0.35">
      <c r="A14335" s="1705">
        <v>93970</v>
      </c>
      <c r="B14335" s="1706">
        <v>0.68</v>
      </c>
      <c r="C14335" s="100" t="s">
        <v>3731</v>
      </c>
      <c r="E14335" s="1705" t="s">
        <v>2994</v>
      </c>
    </row>
    <row r="14336" spans="1:9" ht="15" customHeight="1" x14ac:dyDescent="0.35">
      <c r="A14336" s="1738">
        <v>93970</v>
      </c>
      <c r="B14336" s="1739">
        <v>0.68</v>
      </c>
      <c r="C14336" s="100" t="s">
        <v>4215</v>
      </c>
      <c r="E14336" s="100" t="s">
        <v>4174</v>
      </c>
      <c r="F14336" s="100"/>
      <c r="I14336" s="100"/>
    </row>
    <row r="14337" spans="1:9" ht="15" customHeight="1" x14ac:dyDescent="0.35">
      <c r="A14337" s="1705">
        <v>93970</v>
      </c>
      <c r="B14337" s="1706">
        <v>0.68</v>
      </c>
      <c r="C14337" s="89" t="s">
        <v>4405</v>
      </c>
      <c r="E14337" s="1705" t="s">
        <v>4266</v>
      </c>
      <c r="F14337" s="100"/>
      <c r="I14337" s="100"/>
    </row>
    <row r="14338" spans="1:9" ht="15" customHeight="1" x14ac:dyDescent="0.35">
      <c r="A14338" s="1705">
        <v>93970</v>
      </c>
      <c r="B14338" s="1706">
        <v>0.68</v>
      </c>
      <c r="C14338" s="89" t="s">
        <v>4406</v>
      </c>
      <c r="E14338" s="1705" t="s">
        <v>4266</v>
      </c>
      <c r="F14338" s="100"/>
      <c r="I14338" s="100"/>
    </row>
    <row r="14339" spans="1:9" ht="15" customHeight="1" x14ac:dyDescent="0.35">
      <c r="A14339" s="1705">
        <v>93970</v>
      </c>
      <c r="B14339" s="1706">
        <v>0.68</v>
      </c>
      <c r="C14339" s="100" t="s">
        <v>4407</v>
      </c>
      <c r="E14339" s="1705" t="s">
        <v>4266</v>
      </c>
      <c r="F14339" s="100"/>
      <c r="I14339" s="100"/>
    </row>
    <row r="14340" spans="1:9" ht="15" customHeight="1" x14ac:dyDescent="0.35">
      <c r="A14340" s="1705">
        <v>93970</v>
      </c>
      <c r="B14340" s="1706">
        <v>0.68</v>
      </c>
      <c r="C14340" s="100" t="s">
        <v>4815</v>
      </c>
      <c r="E14340" s="100" t="s">
        <v>4609</v>
      </c>
      <c r="F14340" s="100"/>
      <c r="I14340" s="100"/>
    </row>
    <row r="14341" spans="1:9" ht="15" customHeight="1" x14ac:dyDescent="0.35">
      <c r="A14341" s="1705">
        <v>93970</v>
      </c>
      <c r="B14341" s="1706">
        <v>0.68</v>
      </c>
      <c r="C14341" s="100" t="s">
        <v>4816</v>
      </c>
      <c r="E14341" s="100" t="s">
        <v>4609</v>
      </c>
      <c r="F14341" s="100"/>
      <c r="I14341" s="100"/>
    </row>
    <row r="14342" spans="1:9" ht="15" customHeight="1" x14ac:dyDescent="0.35">
      <c r="A14342" s="1705">
        <v>93970</v>
      </c>
      <c r="B14342" s="1706">
        <v>0.68</v>
      </c>
      <c r="C14342" s="100" t="s">
        <v>4817</v>
      </c>
      <c r="E14342" s="100" t="s">
        <v>4609</v>
      </c>
      <c r="F14342" s="100"/>
      <c r="I14342" s="100"/>
    </row>
    <row r="14343" spans="1:9" ht="15" customHeight="1" x14ac:dyDescent="0.35">
      <c r="A14343" s="1705">
        <v>93970</v>
      </c>
      <c r="B14343" s="1706">
        <v>0.68</v>
      </c>
      <c r="C14343" s="89" t="s">
        <v>5300</v>
      </c>
      <c r="E14343" s="100" t="s">
        <v>5155</v>
      </c>
    </row>
    <row r="14344" spans="1:9" ht="15" customHeight="1" x14ac:dyDescent="0.35">
      <c r="A14344" s="1705">
        <v>93970</v>
      </c>
      <c r="B14344" s="1706">
        <v>0.68</v>
      </c>
      <c r="C14344" s="100" t="s">
        <v>5301</v>
      </c>
      <c r="E14344" s="100" t="s">
        <v>5155</v>
      </c>
    </row>
    <row r="14345" spans="1:9" ht="15" customHeight="1" x14ac:dyDescent="0.35">
      <c r="A14345" s="1705">
        <v>93970</v>
      </c>
      <c r="B14345" s="1706">
        <v>0.68</v>
      </c>
      <c r="C14345" s="100" t="s">
        <v>5577</v>
      </c>
      <c r="E14345" s="100" t="s">
        <v>5452</v>
      </c>
      <c r="F14345" s="100"/>
      <c r="I14345" s="100"/>
    </row>
    <row r="14346" spans="1:9" ht="15" customHeight="1" x14ac:dyDescent="0.35">
      <c r="A14346" s="1705">
        <v>93970</v>
      </c>
      <c r="B14346" s="1706">
        <v>0.68</v>
      </c>
      <c r="C14346" s="100" t="s">
        <v>5616</v>
      </c>
      <c r="E14346" s="100" t="s">
        <v>5452</v>
      </c>
    </row>
    <row r="14347" spans="1:9" ht="15" customHeight="1" x14ac:dyDescent="0.35">
      <c r="A14347" s="1705">
        <v>93970</v>
      </c>
      <c r="B14347" s="1706">
        <v>0.68</v>
      </c>
      <c r="C14347" s="100" t="s">
        <v>5821</v>
      </c>
      <c r="E14347" s="100" t="s">
        <v>5695</v>
      </c>
      <c r="F14347" s="100"/>
      <c r="I14347" s="100"/>
    </row>
    <row r="14348" spans="1:9" ht="15" customHeight="1" x14ac:dyDescent="0.35">
      <c r="A14348" s="1705">
        <v>93970</v>
      </c>
      <c r="B14348" s="1706">
        <v>0.68</v>
      </c>
      <c r="C14348" s="100" t="s">
        <v>5822</v>
      </c>
      <c r="E14348" s="100" t="s">
        <v>5695</v>
      </c>
      <c r="F14348" s="100"/>
      <c r="I14348" s="100"/>
    </row>
    <row r="14349" spans="1:9" ht="15" customHeight="1" x14ac:dyDescent="0.35">
      <c r="A14349" s="1705">
        <v>93970</v>
      </c>
      <c r="B14349" s="1706">
        <v>0.68</v>
      </c>
      <c r="C14349" s="89" t="s">
        <v>8202</v>
      </c>
      <c r="E14349" s="100" t="s">
        <v>5912</v>
      </c>
      <c r="F14349" s="100"/>
      <c r="I14349" s="100"/>
    </row>
    <row r="14350" spans="1:9" ht="15" customHeight="1" x14ac:dyDescent="0.35">
      <c r="A14350" s="1705">
        <v>93970</v>
      </c>
      <c r="B14350" s="1706">
        <v>0.68</v>
      </c>
      <c r="C14350" s="100" t="s">
        <v>8203</v>
      </c>
      <c r="E14350" s="100" t="s">
        <v>5912</v>
      </c>
      <c r="F14350" s="100"/>
      <c r="I14350" s="100"/>
    </row>
    <row r="14351" spans="1:9" ht="15" customHeight="1" x14ac:dyDescent="0.35">
      <c r="A14351" s="1705">
        <v>93970</v>
      </c>
      <c r="B14351" s="1706">
        <v>0.68</v>
      </c>
      <c r="C14351" s="89" t="s">
        <v>8204</v>
      </c>
      <c r="E14351" s="100" t="s">
        <v>5912</v>
      </c>
      <c r="F14351" s="100"/>
      <c r="I14351" s="100"/>
    </row>
    <row r="14352" spans="1:9" ht="15" customHeight="1" x14ac:dyDescent="0.35">
      <c r="A14352" s="1705">
        <v>93970</v>
      </c>
      <c r="B14352" s="1706">
        <v>0.68</v>
      </c>
      <c r="C14352" s="100" t="s">
        <v>6018</v>
      </c>
      <c r="E14352" s="100" t="s">
        <v>5923</v>
      </c>
      <c r="F14352" s="100"/>
      <c r="I14352" s="100"/>
    </row>
    <row r="14353" spans="1:9" ht="15" customHeight="1" x14ac:dyDescent="0.35">
      <c r="A14353" s="1705">
        <v>93970</v>
      </c>
      <c r="B14353" s="1706">
        <v>0.68</v>
      </c>
      <c r="C14353" s="100" t="s">
        <v>6019</v>
      </c>
      <c r="E14353" s="100" t="s">
        <v>5923</v>
      </c>
    </row>
    <row r="14354" spans="1:9" ht="15" customHeight="1" x14ac:dyDescent="0.35">
      <c r="A14354" s="1705">
        <v>93970</v>
      </c>
      <c r="B14354" s="1706">
        <v>0.68</v>
      </c>
      <c r="C14354" s="100" t="s">
        <v>6296</v>
      </c>
      <c r="E14354" s="100" t="s">
        <v>6110</v>
      </c>
      <c r="F14354" s="100"/>
      <c r="I14354" s="100"/>
    </row>
    <row r="14355" spans="1:9" ht="15" customHeight="1" x14ac:dyDescent="0.35">
      <c r="A14355" s="1705">
        <v>93970</v>
      </c>
      <c r="B14355" s="1706">
        <v>0.68</v>
      </c>
      <c r="C14355" s="89" t="s">
        <v>6297</v>
      </c>
      <c r="E14355" s="100" t="s">
        <v>6110</v>
      </c>
    </row>
    <row r="14356" spans="1:9" ht="15" customHeight="1" x14ac:dyDescent="0.35">
      <c r="A14356" s="1705">
        <v>93970</v>
      </c>
      <c r="B14356" s="1706">
        <v>0.68</v>
      </c>
      <c r="C14356" s="89" t="s">
        <v>7153</v>
      </c>
      <c r="E14356" s="1705" t="s">
        <v>6965</v>
      </c>
      <c r="F14356" s="100"/>
      <c r="I14356" s="100"/>
    </row>
    <row r="14357" spans="1:9" ht="15" customHeight="1" x14ac:dyDescent="0.35">
      <c r="A14357" s="1705">
        <v>93970</v>
      </c>
      <c r="B14357" s="1706">
        <v>0.68</v>
      </c>
      <c r="C14357" s="89" t="s">
        <v>7154</v>
      </c>
      <c r="E14357" s="1705" t="s">
        <v>6965</v>
      </c>
    </row>
    <row r="14358" spans="1:9" ht="15" customHeight="1" x14ac:dyDescent="0.35">
      <c r="A14358" s="1738">
        <v>93970</v>
      </c>
      <c r="B14358" s="1739">
        <v>0.68</v>
      </c>
      <c r="C14358" s="100" t="s">
        <v>7155</v>
      </c>
      <c r="E14358" s="1705" t="s">
        <v>6965</v>
      </c>
    </row>
    <row r="14359" spans="1:9" ht="15" customHeight="1" x14ac:dyDescent="0.35">
      <c r="A14359" s="1705">
        <v>93970</v>
      </c>
      <c r="B14359" s="1706">
        <v>0.68</v>
      </c>
      <c r="C14359" s="100" t="s">
        <v>7607</v>
      </c>
      <c r="E14359" s="1705" t="s">
        <v>7428</v>
      </c>
      <c r="F14359" s="100"/>
      <c r="I14359" s="100"/>
    </row>
    <row r="14360" spans="1:9" ht="15" customHeight="1" x14ac:dyDescent="0.35">
      <c r="A14360" s="1705">
        <v>93970</v>
      </c>
      <c r="B14360" s="1706">
        <v>0.68</v>
      </c>
      <c r="C14360" s="100" t="s">
        <v>8479</v>
      </c>
      <c r="E14360" s="100" t="s">
        <v>8381</v>
      </c>
      <c r="F14360" s="100"/>
      <c r="I14360" s="100"/>
    </row>
    <row r="14361" spans="1:9" ht="15" customHeight="1" x14ac:dyDescent="0.35">
      <c r="A14361" s="1705">
        <v>93970</v>
      </c>
      <c r="B14361" s="1706">
        <v>0.68</v>
      </c>
      <c r="C14361" s="100" t="s">
        <v>8480</v>
      </c>
      <c r="D14361" s="100" t="s">
        <v>8481</v>
      </c>
      <c r="E14361" s="100" t="s">
        <v>8381</v>
      </c>
      <c r="F14361" s="100"/>
      <c r="I14361" s="100"/>
    </row>
    <row r="14362" spans="1:9" ht="15" customHeight="1" x14ac:dyDescent="0.35">
      <c r="A14362" s="1705">
        <v>93970</v>
      </c>
      <c r="B14362" s="1706">
        <v>0.68</v>
      </c>
      <c r="C14362" s="89" t="s">
        <v>8909</v>
      </c>
      <c r="E14362" s="1705" t="s">
        <v>8689</v>
      </c>
    </row>
    <row r="14363" spans="1:9" ht="15" customHeight="1" x14ac:dyDescent="0.35">
      <c r="A14363" s="1705">
        <v>93970</v>
      </c>
      <c r="B14363" s="1706">
        <v>0.68</v>
      </c>
      <c r="C14363" s="89" t="s">
        <v>9348</v>
      </c>
      <c r="E14363" s="1738" t="s">
        <v>9126</v>
      </c>
      <c r="F14363" s="100"/>
      <c r="I14363" s="100"/>
    </row>
    <row r="14364" spans="1:9" ht="15" customHeight="1" x14ac:dyDescent="0.35">
      <c r="A14364" s="1705">
        <v>93970</v>
      </c>
      <c r="B14364" s="1706">
        <v>0.68</v>
      </c>
      <c r="C14364" s="100" t="s">
        <v>4407</v>
      </c>
      <c r="E14364" s="1738" t="s">
        <v>9126</v>
      </c>
      <c r="F14364" s="100"/>
      <c r="I14364" s="100"/>
    </row>
    <row r="14365" spans="1:9" ht="15" customHeight="1" x14ac:dyDescent="0.35">
      <c r="A14365" s="1705">
        <v>93970</v>
      </c>
      <c r="B14365" s="1706">
        <v>0.68</v>
      </c>
      <c r="C14365" s="89" t="s">
        <v>9349</v>
      </c>
      <c r="E14365" s="1738" t="s">
        <v>9126</v>
      </c>
      <c r="F14365" s="100"/>
      <c r="I14365" s="100"/>
    </row>
    <row r="14366" spans="1:9" ht="15" customHeight="1" x14ac:dyDescent="0.35">
      <c r="A14366" s="1705">
        <v>93970</v>
      </c>
      <c r="B14366" s="1706">
        <v>0.68</v>
      </c>
      <c r="C14366" s="100" t="s">
        <v>9350</v>
      </c>
      <c r="E14366" s="1738" t="s">
        <v>9126</v>
      </c>
      <c r="F14366" s="100"/>
      <c r="I14366" s="100"/>
    </row>
    <row r="14367" spans="1:9" ht="15" customHeight="1" x14ac:dyDescent="0.35">
      <c r="A14367" s="1705">
        <v>93970</v>
      </c>
      <c r="B14367" s="1706">
        <v>0.68</v>
      </c>
      <c r="C14367" s="89" t="s">
        <v>1701</v>
      </c>
      <c r="E14367" s="1738" t="s">
        <v>9126</v>
      </c>
      <c r="F14367" s="100"/>
      <c r="I14367" s="100"/>
    </row>
    <row r="14368" spans="1:9" ht="15" customHeight="1" x14ac:dyDescent="0.35">
      <c r="A14368" s="1705">
        <v>93970</v>
      </c>
      <c r="B14368" s="1706">
        <v>0.68</v>
      </c>
      <c r="C14368" s="89" t="s">
        <v>9847</v>
      </c>
      <c r="E14368" s="1705" t="s">
        <v>9583</v>
      </c>
      <c r="F14368" s="100"/>
      <c r="I14368" s="100"/>
    </row>
    <row r="14369" spans="1:9" ht="15" customHeight="1" x14ac:dyDescent="0.35">
      <c r="A14369" s="1705">
        <v>93970</v>
      </c>
      <c r="B14369" s="1706">
        <v>0.68</v>
      </c>
      <c r="C14369" s="89" t="s">
        <v>9848</v>
      </c>
      <c r="E14369" s="1705" t="s">
        <v>9583</v>
      </c>
      <c r="F14369" s="100"/>
      <c r="I14369" s="100"/>
    </row>
    <row r="14370" spans="1:9" ht="15" customHeight="1" x14ac:dyDescent="0.35">
      <c r="A14370" s="1705">
        <v>93970</v>
      </c>
      <c r="B14370" s="1706">
        <v>0.68</v>
      </c>
      <c r="C14370" s="100" t="s">
        <v>2833</v>
      </c>
      <c r="E14370" s="1705" t="s">
        <v>9583</v>
      </c>
    </row>
    <row r="14371" spans="1:9" ht="15" customHeight="1" x14ac:dyDescent="0.35">
      <c r="A14371" s="1705">
        <v>93970</v>
      </c>
      <c r="B14371" s="1706">
        <v>0.68</v>
      </c>
      <c r="C14371" s="100" t="s">
        <v>6297</v>
      </c>
      <c r="E14371" s="1705" t="s">
        <v>9583</v>
      </c>
      <c r="F14371" s="100"/>
      <c r="I14371" s="100"/>
    </row>
    <row r="14372" spans="1:9" ht="15" customHeight="1" x14ac:dyDescent="0.35">
      <c r="A14372" s="1738">
        <v>93970</v>
      </c>
      <c r="B14372" s="1739">
        <v>0.68</v>
      </c>
      <c r="C14372" s="100" t="s">
        <v>10910</v>
      </c>
      <c r="E14372" s="1705" t="s">
        <v>10273</v>
      </c>
      <c r="F14372" s="100"/>
      <c r="I14372" s="100"/>
    </row>
    <row r="14373" spans="1:9" ht="15" customHeight="1" x14ac:dyDescent="0.35">
      <c r="A14373" s="1738">
        <v>93970</v>
      </c>
      <c r="B14373" s="1739">
        <v>0.68</v>
      </c>
      <c r="C14373" s="100" t="s">
        <v>10911</v>
      </c>
      <c r="E14373" s="1705" t="s">
        <v>10273</v>
      </c>
    </row>
    <row r="14374" spans="1:9" ht="15" customHeight="1" x14ac:dyDescent="0.35">
      <c r="A14374" s="1738">
        <v>93970</v>
      </c>
      <c r="B14374" s="1739">
        <v>0.68</v>
      </c>
      <c r="C14374" s="100" t="s">
        <v>10912</v>
      </c>
      <c r="E14374" s="1705" t="s">
        <v>10273</v>
      </c>
    </row>
    <row r="14375" spans="1:9" ht="15" customHeight="1" x14ac:dyDescent="0.35">
      <c r="A14375" s="1738">
        <v>93970</v>
      </c>
      <c r="B14375" s="1739">
        <v>0.68</v>
      </c>
      <c r="C14375" s="100" t="s">
        <v>10913</v>
      </c>
      <c r="E14375" s="1705" t="s">
        <v>10273</v>
      </c>
    </row>
    <row r="14376" spans="1:9" ht="15" customHeight="1" x14ac:dyDescent="0.35">
      <c r="A14376" s="1738">
        <v>93970</v>
      </c>
      <c r="B14376" s="1739">
        <v>0.68</v>
      </c>
      <c r="C14376" s="100" t="s">
        <v>10914</v>
      </c>
      <c r="E14376" s="1705" t="s">
        <v>10273</v>
      </c>
    </row>
    <row r="14377" spans="1:9" ht="15" customHeight="1" x14ac:dyDescent="0.35">
      <c r="A14377" s="1705">
        <v>93970</v>
      </c>
      <c r="B14377" s="1706">
        <v>0.68</v>
      </c>
      <c r="C14377" s="100" t="s">
        <v>12188</v>
      </c>
      <c r="E14377" s="100" t="s">
        <v>12088</v>
      </c>
      <c r="F14377" s="100"/>
      <c r="I14377" s="100"/>
    </row>
    <row r="14378" spans="1:9" ht="15" customHeight="1" x14ac:dyDescent="0.35">
      <c r="A14378" s="1705">
        <v>93970</v>
      </c>
      <c r="B14378" s="1706">
        <v>0.68</v>
      </c>
      <c r="C14378" s="100" t="s">
        <v>12189</v>
      </c>
      <c r="E14378" s="100" t="s">
        <v>12088</v>
      </c>
      <c r="F14378" s="100"/>
      <c r="I14378" s="100"/>
    </row>
    <row r="14379" spans="1:9" ht="15" customHeight="1" x14ac:dyDescent="0.35">
      <c r="A14379" s="1705">
        <v>93970</v>
      </c>
      <c r="B14379" s="1706">
        <v>0.68</v>
      </c>
      <c r="C14379" s="100" t="s">
        <v>12861</v>
      </c>
      <c r="E14379" s="1705" t="s">
        <v>12542</v>
      </c>
      <c r="F14379" s="100"/>
      <c r="I14379" s="100"/>
    </row>
    <row r="14380" spans="1:9" ht="15" customHeight="1" x14ac:dyDescent="0.35">
      <c r="A14380" s="1705">
        <v>93970</v>
      </c>
      <c r="B14380" s="1706">
        <v>0.68</v>
      </c>
      <c r="C14380" s="100" t="s">
        <v>12862</v>
      </c>
      <c r="E14380" s="1705" t="s">
        <v>12542</v>
      </c>
      <c r="F14380" s="100"/>
      <c r="I14380" s="100"/>
    </row>
    <row r="14381" spans="1:9" ht="15" customHeight="1" x14ac:dyDescent="0.35">
      <c r="A14381" s="1705">
        <v>93970</v>
      </c>
      <c r="B14381" s="1706">
        <v>0.68</v>
      </c>
      <c r="C14381" s="100" t="s">
        <v>12863</v>
      </c>
      <c r="E14381" s="1705" t="s">
        <v>12542</v>
      </c>
      <c r="F14381" s="100"/>
      <c r="I14381" s="100"/>
    </row>
    <row r="14382" spans="1:9" ht="15" customHeight="1" x14ac:dyDescent="0.35">
      <c r="A14382" s="1705">
        <v>93970</v>
      </c>
      <c r="B14382" s="1706">
        <v>0.68</v>
      </c>
      <c r="C14382" s="100" t="s">
        <v>3950</v>
      </c>
      <c r="E14382" s="1705" t="s">
        <v>13383</v>
      </c>
      <c r="F14382" s="100"/>
      <c r="I14382" s="100"/>
    </row>
    <row r="14383" spans="1:9" ht="15" customHeight="1" x14ac:dyDescent="0.35">
      <c r="A14383" s="1705">
        <v>93970</v>
      </c>
      <c r="B14383" s="1706">
        <v>0.68</v>
      </c>
      <c r="C14383" s="100" t="s">
        <v>13744</v>
      </c>
      <c r="E14383" s="1705" t="s">
        <v>13580</v>
      </c>
      <c r="F14383" s="100"/>
      <c r="I14383" s="100"/>
    </row>
    <row r="14384" spans="1:9" ht="15" customHeight="1" x14ac:dyDescent="0.35">
      <c r="A14384" s="1705">
        <v>93970</v>
      </c>
      <c r="B14384" s="1706">
        <v>0.68</v>
      </c>
      <c r="C14384" s="1705" t="s">
        <v>13745</v>
      </c>
      <c r="E14384" s="1705" t="s">
        <v>13580</v>
      </c>
      <c r="F14384" s="100"/>
      <c r="I14384" s="100"/>
    </row>
    <row r="14385" spans="1:9" ht="15" customHeight="1" x14ac:dyDescent="0.35">
      <c r="A14385" s="1705">
        <v>93970</v>
      </c>
      <c r="B14385" s="1706">
        <v>0.68</v>
      </c>
      <c r="C14385" s="1705" t="s">
        <v>13746</v>
      </c>
      <c r="E14385" s="1705" t="s">
        <v>13580</v>
      </c>
      <c r="F14385" s="100"/>
      <c r="I14385" s="100"/>
    </row>
    <row r="14386" spans="1:9" ht="15" customHeight="1" x14ac:dyDescent="0.35">
      <c r="A14386" s="1705">
        <v>93971</v>
      </c>
      <c r="B14386" s="1706">
        <v>0.44</v>
      </c>
      <c r="C14386" s="100" t="s">
        <v>116</v>
      </c>
      <c r="E14386" s="1705" t="s">
        <v>39</v>
      </c>
      <c r="F14386" s="100"/>
      <c r="I14386" s="100"/>
    </row>
    <row r="14387" spans="1:9" ht="15" customHeight="1" x14ac:dyDescent="0.35">
      <c r="A14387" s="1705">
        <v>93971</v>
      </c>
      <c r="B14387" s="1706">
        <v>0.44</v>
      </c>
      <c r="C14387" s="100" t="s">
        <v>117</v>
      </c>
      <c r="E14387" s="1705" t="s">
        <v>39</v>
      </c>
      <c r="F14387" s="100"/>
      <c r="I14387" s="100"/>
    </row>
    <row r="14388" spans="1:9" ht="15" customHeight="1" x14ac:dyDescent="0.35">
      <c r="A14388" s="1705">
        <v>93971</v>
      </c>
      <c r="B14388" s="1706">
        <v>0.44</v>
      </c>
      <c r="C14388" s="100" t="s">
        <v>118</v>
      </c>
      <c r="E14388" s="1705" t="s">
        <v>39</v>
      </c>
      <c r="F14388" s="100"/>
      <c r="I14388" s="100"/>
    </row>
    <row r="14389" spans="1:9" ht="15" customHeight="1" x14ac:dyDescent="0.35">
      <c r="A14389" s="1705">
        <v>93971</v>
      </c>
      <c r="B14389" s="1706">
        <v>0.44</v>
      </c>
      <c r="C14389" s="100" t="s">
        <v>119</v>
      </c>
      <c r="E14389" s="1705" t="s">
        <v>39</v>
      </c>
      <c r="F14389" s="100"/>
      <c r="I14389" s="100"/>
    </row>
    <row r="14390" spans="1:9" ht="15" customHeight="1" x14ac:dyDescent="0.35">
      <c r="A14390" s="1705">
        <v>93971</v>
      </c>
      <c r="B14390" s="1706">
        <v>0.44</v>
      </c>
      <c r="C14390" s="89" t="s">
        <v>338</v>
      </c>
      <c r="E14390" s="1705" t="s">
        <v>182</v>
      </c>
      <c r="F14390" s="100"/>
      <c r="I14390" s="100"/>
    </row>
    <row r="14391" spans="1:9" ht="15" customHeight="1" x14ac:dyDescent="0.35">
      <c r="A14391" s="1705">
        <v>93971</v>
      </c>
      <c r="B14391" s="1706">
        <v>0.44</v>
      </c>
      <c r="C14391" s="89" t="s">
        <v>339</v>
      </c>
      <c r="E14391" s="1705" t="s">
        <v>182</v>
      </c>
      <c r="F14391" s="100"/>
      <c r="I14391" s="100"/>
    </row>
    <row r="14392" spans="1:9" ht="15" customHeight="1" x14ac:dyDescent="0.35">
      <c r="A14392" s="1705">
        <v>93971</v>
      </c>
      <c r="B14392" s="1706">
        <v>0.44</v>
      </c>
      <c r="C14392" s="89" t="s">
        <v>340</v>
      </c>
      <c r="E14392" s="1705" t="s">
        <v>182</v>
      </c>
      <c r="F14392" s="100"/>
      <c r="I14392" s="100"/>
    </row>
    <row r="14393" spans="1:9" x14ac:dyDescent="0.35">
      <c r="A14393" s="1705">
        <v>93971</v>
      </c>
      <c r="B14393" s="1706">
        <v>0.44</v>
      </c>
      <c r="C14393" s="100" t="s">
        <v>341</v>
      </c>
      <c r="E14393" s="1705" t="s">
        <v>182</v>
      </c>
      <c r="F14393" s="100"/>
      <c r="I14393" s="100"/>
    </row>
    <row r="14394" spans="1:9" x14ac:dyDescent="0.35">
      <c r="A14394" s="1705">
        <v>93971</v>
      </c>
      <c r="B14394" s="1706">
        <v>0.44</v>
      </c>
      <c r="C14394" s="100" t="s">
        <v>342</v>
      </c>
      <c r="E14394" s="1705" t="s">
        <v>182</v>
      </c>
      <c r="F14394" s="100"/>
      <c r="I14394" s="100"/>
    </row>
    <row r="14395" spans="1:9" x14ac:dyDescent="0.35">
      <c r="A14395" s="1705">
        <v>93971</v>
      </c>
      <c r="B14395" s="1706">
        <v>0.44</v>
      </c>
      <c r="C14395" s="100" t="s">
        <v>343</v>
      </c>
      <c r="E14395" s="1705" t="s">
        <v>182</v>
      </c>
      <c r="F14395" s="100"/>
      <c r="I14395" s="100"/>
    </row>
    <row r="14396" spans="1:9" x14ac:dyDescent="0.35">
      <c r="A14396" s="1705">
        <v>93971</v>
      </c>
      <c r="B14396" s="1706">
        <v>0.44</v>
      </c>
      <c r="C14396" s="100" t="s">
        <v>344</v>
      </c>
      <c r="E14396" s="1705" t="s">
        <v>182</v>
      </c>
      <c r="F14396" s="100"/>
      <c r="I14396" s="100"/>
    </row>
    <row r="14397" spans="1:9" x14ac:dyDescent="0.35">
      <c r="A14397" s="1705">
        <v>93971</v>
      </c>
      <c r="B14397" s="1706">
        <v>0.44</v>
      </c>
      <c r="C14397" s="89" t="s">
        <v>345</v>
      </c>
      <c r="E14397" s="1705" t="s">
        <v>182</v>
      </c>
      <c r="F14397" s="100"/>
      <c r="I14397" s="100"/>
    </row>
    <row r="14398" spans="1:9" x14ac:dyDescent="0.35">
      <c r="A14398" s="1748">
        <v>93971</v>
      </c>
      <c r="B14398" s="1737">
        <v>0.44</v>
      </c>
      <c r="C14398" s="100" t="s">
        <v>656</v>
      </c>
      <c r="E14398" s="1705" t="s">
        <v>532</v>
      </c>
      <c r="F14398" s="100"/>
      <c r="I14398" s="100"/>
    </row>
    <row r="14399" spans="1:9" x14ac:dyDescent="0.35">
      <c r="A14399" s="1748">
        <v>93971</v>
      </c>
      <c r="B14399" s="1737">
        <v>0.44</v>
      </c>
      <c r="C14399" s="100" t="s">
        <v>657</v>
      </c>
      <c r="E14399" s="1705" t="s">
        <v>532</v>
      </c>
    </row>
    <row r="14400" spans="1:9" x14ac:dyDescent="0.35">
      <c r="A14400" s="1705">
        <v>93971</v>
      </c>
      <c r="B14400" s="1706">
        <v>0.44</v>
      </c>
      <c r="C14400" s="89" t="s">
        <v>847</v>
      </c>
      <c r="E14400" s="1705" t="s">
        <v>770</v>
      </c>
      <c r="F14400" s="100"/>
      <c r="I14400" s="100"/>
    </row>
    <row r="14401" spans="1:9" x14ac:dyDescent="0.35">
      <c r="A14401" s="1705">
        <v>93971</v>
      </c>
      <c r="B14401" s="1706">
        <v>0.44</v>
      </c>
      <c r="C14401" s="89" t="s">
        <v>848</v>
      </c>
      <c r="E14401" s="1705" t="s">
        <v>770</v>
      </c>
      <c r="F14401" s="100"/>
      <c r="I14401" s="100"/>
    </row>
    <row r="14402" spans="1:9" x14ac:dyDescent="0.35">
      <c r="A14402" s="1705">
        <v>93971</v>
      </c>
      <c r="B14402" s="1706">
        <v>0.44</v>
      </c>
      <c r="C14402" s="89" t="s">
        <v>849</v>
      </c>
      <c r="E14402" s="1705" t="s">
        <v>770</v>
      </c>
      <c r="F14402" s="100"/>
      <c r="I14402" s="100"/>
    </row>
    <row r="14403" spans="1:9" x14ac:dyDescent="0.35">
      <c r="A14403" s="1705">
        <v>93971</v>
      </c>
      <c r="B14403" s="1706">
        <v>0.44</v>
      </c>
      <c r="C14403" s="89" t="s">
        <v>850</v>
      </c>
      <c r="E14403" s="1705" t="s">
        <v>770</v>
      </c>
      <c r="F14403" s="100"/>
      <c r="I14403" s="100"/>
    </row>
    <row r="14404" spans="1:9" ht="15" customHeight="1" x14ac:dyDescent="0.35">
      <c r="A14404" s="1705">
        <v>93971</v>
      </c>
      <c r="B14404" s="1706">
        <v>0.44</v>
      </c>
      <c r="C14404" s="89" t="s">
        <v>13992</v>
      </c>
      <c r="E14404" s="100" t="s">
        <v>875</v>
      </c>
      <c r="F14404" s="100"/>
      <c r="I14404" s="100"/>
    </row>
    <row r="14405" spans="1:9" ht="15" customHeight="1" x14ac:dyDescent="0.35">
      <c r="A14405" s="1705">
        <v>93971</v>
      </c>
      <c r="B14405" s="1706">
        <v>0.44</v>
      </c>
      <c r="C14405" s="89" t="s">
        <v>13993</v>
      </c>
      <c r="E14405" s="100" t="s">
        <v>875</v>
      </c>
    </row>
    <row r="14406" spans="1:9" ht="15" customHeight="1" x14ac:dyDescent="0.35">
      <c r="A14406" s="1705">
        <v>93971</v>
      </c>
      <c r="B14406" s="1706">
        <v>0.44</v>
      </c>
      <c r="C14406" s="100" t="s">
        <v>8561</v>
      </c>
      <c r="E14406" s="1705" t="s">
        <v>875</v>
      </c>
    </row>
    <row r="14407" spans="1:9" ht="15" customHeight="1" x14ac:dyDescent="0.35">
      <c r="A14407" s="1705">
        <v>93971</v>
      </c>
      <c r="B14407" s="1706">
        <v>0.44</v>
      </c>
      <c r="C14407" s="100" t="s">
        <v>8562</v>
      </c>
      <c r="E14407" s="1705" t="s">
        <v>875</v>
      </c>
    </row>
    <row r="14408" spans="1:9" ht="15" customHeight="1" x14ac:dyDescent="0.35">
      <c r="A14408" s="1705">
        <v>93971</v>
      </c>
      <c r="B14408" s="1706">
        <v>0.44</v>
      </c>
      <c r="C14408" s="89" t="s">
        <v>13994</v>
      </c>
      <c r="E14408" s="100" t="s">
        <v>875</v>
      </c>
    </row>
    <row r="14409" spans="1:9" ht="15" customHeight="1" x14ac:dyDescent="0.35">
      <c r="A14409" s="1705">
        <v>93971</v>
      </c>
      <c r="B14409" s="1706">
        <v>0.44</v>
      </c>
      <c r="C14409" s="100" t="s">
        <v>8563</v>
      </c>
      <c r="E14409" s="1705" t="s">
        <v>875</v>
      </c>
    </row>
    <row r="14410" spans="1:9" ht="15" customHeight="1" x14ac:dyDescent="0.35">
      <c r="A14410" s="1705">
        <v>93971</v>
      </c>
      <c r="B14410" s="1706">
        <v>0.44</v>
      </c>
      <c r="C14410" s="100" t="s">
        <v>8564</v>
      </c>
      <c r="E14410" s="1705" t="s">
        <v>875</v>
      </c>
    </row>
    <row r="14411" spans="1:9" ht="15" customHeight="1" x14ac:dyDescent="0.35">
      <c r="A14411" s="1705">
        <v>93971</v>
      </c>
      <c r="B14411" s="1706">
        <v>0.44</v>
      </c>
      <c r="C14411" s="89" t="s">
        <v>13995</v>
      </c>
      <c r="E14411" s="100" t="s">
        <v>875</v>
      </c>
    </row>
    <row r="14412" spans="1:9" ht="15" customHeight="1" x14ac:dyDescent="0.35">
      <c r="A14412" s="1705">
        <v>93971</v>
      </c>
      <c r="B14412" s="1706">
        <v>0.44</v>
      </c>
      <c r="C14412" s="100" t="s">
        <v>1018</v>
      </c>
      <c r="E14412" s="1705" t="s">
        <v>879</v>
      </c>
      <c r="F14412" s="100"/>
      <c r="I14412" s="100"/>
    </row>
    <row r="14413" spans="1:9" ht="15" customHeight="1" x14ac:dyDescent="0.35">
      <c r="A14413" s="1705">
        <v>93971</v>
      </c>
      <c r="B14413" s="1706">
        <v>0.44</v>
      </c>
      <c r="C14413" s="100" t="s">
        <v>1019</v>
      </c>
      <c r="E14413" s="1705" t="s">
        <v>879</v>
      </c>
      <c r="F14413" s="100"/>
      <c r="I14413" s="100"/>
    </row>
    <row r="14414" spans="1:9" ht="15" customHeight="1" x14ac:dyDescent="0.35">
      <c r="A14414" s="1705">
        <v>93971</v>
      </c>
      <c r="B14414" s="1706">
        <v>0.44</v>
      </c>
      <c r="C14414" s="100" t="s">
        <v>1020</v>
      </c>
      <c r="E14414" s="1705" t="s">
        <v>879</v>
      </c>
      <c r="F14414" s="100"/>
      <c r="I14414" s="100"/>
    </row>
    <row r="14415" spans="1:9" ht="15" customHeight="1" x14ac:dyDescent="0.35">
      <c r="A14415" s="1705">
        <v>93971</v>
      </c>
      <c r="B14415" s="1706">
        <v>0.44</v>
      </c>
      <c r="C14415" s="100" t="s">
        <v>1021</v>
      </c>
      <c r="E14415" s="1705" t="s">
        <v>879</v>
      </c>
      <c r="F14415" s="100"/>
      <c r="I14415" s="100"/>
    </row>
    <row r="14416" spans="1:9" x14ac:dyDescent="0.35">
      <c r="A14416" s="1705">
        <v>93971</v>
      </c>
      <c r="B14416" s="1706">
        <v>0.44</v>
      </c>
      <c r="C14416" s="100" t="s">
        <v>1022</v>
      </c>
      <c r="E14416" s="1705" t="s">
        <v>879</v>
      </c>
      <c r="F14416" s="100"/>
      <c r="I14416" s="100"/>
    </row>
    <row r="14417" spans="1:9" x14ac:dyDescent="0.35">
      <c r="A14417" s="1705">
        <v>93971</v>
      </c>
      <c r="B14417" s="1706">
        <v>0.44</v>
      </c>
      <c r="C14417" s="100" t="s">
        <v>1023</v>
      </c>
      <c r="E14417" s="1705" t="s">
        <v>879</v>
      </c>
      <c r="F14417" s="100"/>
      <c r="I14417" s="100"/>
    </row>
    <row r="14418" spans="1:9" x14ac:dyDescent="0.35">
      <c r="A14418" s="1705">
        <v>93971</v>
      </c>
      <c r="B14418" s="1706">
        <v>0.44</v>
      </c>
      <c r="C14418" s="100" t="s">
        <v>1358</v>
      </c>
      <c r="E14418" s="1705" t="s">
        <v>1280</v>
      </c>
      <c r="F14418" s="100"/>
      <c r="I14418" s="100"/>
    </row>
    <row r="14419" spans="1:9" x14ac:dyDescent="0.35">
      <c r="A14419" s="1705">
        <v>93971</v>
      </c>
      <c r="B14419" s="1706">
        <v>0.44</v>
      </c>
      <c r="C14419" s="100" t="s">
        <v>1359</v>
      </c>
      <c r="E14419" s="1705" t="s">
        <v>1280</v>
      </c>
      <c r="F14419" s="100"/>
      <c r="I14419" s="100"/>
    </row>
    <row r="14420" spans="1:9" x14ac:dyDescent="0.35">
      <c r="A14420" s="1705">
        <v>93971</v>
      </c>
      <c r="B14420" s="1706">
        <v>0.44</v>
      </c>
      <c r="C14420" s="100" t="s">
        <v>1360</v>
      </c>
      <c r="E14420" s="1705" t="s">
        <v>1280</v>
      </c>
    </row>
    <row r="14421" spans="1:9" x14ac:dyDescent="0.35">
      <c r="A14421" s="1705">
        <v>93971</v>
      </c>
      <c r="B14421" s="1706">
        <v>0.44</v>
      </c>
      <c r="C14421" s="100" t="s">
        <v>1361</v>
      </c>
      <c r="E14421" s="1705" t="s">
        <v>1280</v>
      </c>
    </row>
    <row r="14422" spans="1:9" x14ac:dyDescent="0.35">
      <c r="A14422" s="1705">
        <v>93971</v>
      </c>
      <c r="B14422" s="1706">
        <v>0.44</v>
      </c>
      <c r="C14422" s="89" t="s">
        <v>1898</v>
      </c>
      <c r="E14422" s="1705" t="s">
        <v>1755</v>
      </c>
      <c r="F14422" s="100"/>
      <c r="I14422" s="100"/>
    </row>
    <row r="14423" spans="1:9" x14ac:dyDescent="0.35">
      <c r="A14423" s="1705">
        <v>93971</v>
      </c>
      <c r="B14423" s="1706">
        <v>0.44</v>
      </c>
      <c r="C14423" s="89" t="s">
        <v>1899</v>
      </c>
      <c r="E14423" s="1705" t="s">
        <v>1755</v>
      </c>
    </row>
    <row r="14424" spans="1:9" x14ac:dyDescent="0.35">
      <c r="A14424" s="1705">
        <v>93971</v>
      </c>
      <c r="B14424" s="1706">
        <v>0.44</v>
      </c>
      <c r="C14424" s="89" t="s">
        <v>1900</v>
      </c>
      <c r="E14424" s="1705" t="s">
        <v>1755</v>
      </c>
      <c r="F14424" s="100"/>
      <c r="I14424" s="100"/>
    </row>
    <row r="14425" spans="1:9" x14ac:dyDescent="0.35">
      <c r="A14425" s="1705">
        <v>93971</v>
      </c>
      <c r="B14425" s="1706">
        <v>0.44</v>
      </c>
      <c r="C14425" s="89" t="s">
        <v>1901</v>
      </c>
      <c r="E14425" s="1705" t="s">
        <v>1755</v>
      </c>
      <c r="F14425" s="100"/>
      <c r="I14425" s="100"/>
    </row>
    <row r="14426" spans="1:9" x14ac:dyDescent="0.35">
      <c r="A14426" s="1705">
        <v>93971</v>
      </c>
      <c r="B14426" s="1706">
        <v>0.44</v>
      </c>
      <c r="C14426" s="100" t="s">
        <v>2346</v>
      </c>
      <c r="E14426" s="1705" t="s">
        <v>2237</v>
      </c>
    </row>
    <row r="14427" spans="1:9" x14ac:dyDescent="0.35">
      <c r="A14427" s="1705">
        <v>93971</v>
      </c>
      <c r="B14427" s="1706">
        <v>0.44</v>
      </c>
      <c r="C14427" s="100" t="s">
        <v>2347</v>
      </c>
      <c r="E14427" s="1705" t="s">
        <v>2237</v>
      </c>
      <c r="F14427" s="100"/>
      <c r="I14427" s="100"/>
    </row>
    <row r="14428" spans="1:9" x14ac:dyDescent="0.35">
      <c r="A14428" s="1705">
        <v>93971</v>
      </c>
      <c r="B14428" s="1706">
        <v>0.44</v>
      </c>
      <c r="C14428" s="100" t="s">
        <v>2348</v>
      </c>
      <c r="E14428" s="1705" t="s">
        <v>2237</v>
      </c>
      <c r="F14428" s="100"/>
      <c r="I14428" s="100"/>
    </row>
    <row r="14429" spans="1:9" x14ac:dyDescent="0.35">
      <c r="A14429" s="1705">
        <v>93971</v>
      </c>
      <c r="B14429" s="1706">
        <v>0.44</v>
      </c>
      <c r="C14429" s="100" t="s">
        <v>2349</v>
      </c>
      <c r="E14429" s="1705" t="s">
        <v>2237</v>
      </c>
      <c r="F14429" s="100"/>
      <c r="I14429" s="100"/>
    </row>
    <row r="14430" spans="1:9" x14ac:dyDescent="0.35">
      <c r="A14430" s="1705">
        <v>93971</v>
      </c>
      <c r="B14430" s="1706">
        <v>0.44</v>
      </c>
      <c r="C14430" s="100" t="s">
        <v>2350</v>
      </c>
      <c r="E14430" s="1705" t="s">
        <v>2237</v>
      </c>
      <c r="F14430" s="100"/>
      <c r="I14430" s="100"/>
    </row>
    <row r="14431" spans="1:9" x14ac:dyDescent="0.35">
      <c r="A14431" s="1705">
        <v>93971</v>
      </c>
      <c r="B14431" s="1706">
        <v>0.44</v>
      </c>
      <c r="C14431" s="100" t="s">
        <v>3193</v>
      </c>
      <c r="E14431" s="1705" t="s">
        <v>2994</v>
      </c>
      <c r="F14431" s="100"/>
      <c r="I14431" s="100"/>
    </row>
    <row r="14432" spans="1:9" x14ac:dyDescent="0.35">
      <c r="A14432" s="1705">
        <v>93971</v>
      </c>
      <c r="B14432" s="1706">
        <v>0.44</v>
      </c>
      <c r="C14432" s="100" t="s">
        <v>3194</v>
      </c>
      <c r="E14432" s="1705" t="s">
        <v>2994</v>
      </c>
      <c r="F14432" s="100"/>
      <c r="I14432" s="100"/>
    </row>
    <row r="14433" spans="1:9" x14ac:dyDescent="0.35">
      <c r="A14433" s="1705">
        <v>93971</v>
      </c>
      <c r="B14433" s="1706">
        <v>0.44</v>
      </c>
      <c r="C14433" s="100" t="s">
        <v>3195</v>
      </c>
      <c r="E14433" s="1705" t="s">
        <v>2994</v>
      </c>
      <c r="F14433" s="100"/>
      <c r="I14433" s="100"/>
    </row>
    <row r="14434" spans="1:9" x14ac:dyDescent="0.35">
      <c r="A14434" s="1705">
        <v>93971</v>
      </c>
      <c r="B14434" s="1706">
        <v>0.44</v>
      </c>
      <c r="C14434" s="100" t="s">
        <v>3196</v>
      </c>
      <c r="E14434" s="1705" t="s">
        <v>2994</v>
      </c>
      <c r="F14434" s="100"/>
      <c r="I14434" s="100"/>
    </row>
    <row r="14435" spans="1:9" x14ac:dyDescent="0.35">
      <c r="A14435" s="1705">
        <v>93971</v>
      </c>
      <c r="B14435" s="1706">
        <v>0.44</v>
      </c>
      <c r="C14435" s="100" t="s">
        <v>3197</v>
      </c>
      <c r="E14435" s="1705" t="s">
        <v>2994</v>
      </c>
      <c r="F14435" s="100"/>
      <c r="I14435" s="100"/>
    </row>
    <row r="14436" spans="1:9" x14ac:dyDescent="0.35">
      <c r="A14436" s="1705">
        <v>93971</v>
      </c>
      <c r="B14436" s="1706">
        <v>0.44</v>
      </c>
      <c r="C14436" s="89" t="s">
        <v>4209</v>
      </c>
      <c r="E14436" s="100" t="s">
        <v>4174</v>
      </c>
      <c r="F14436" s="100"/>
      <c r="I14436" s="100"/>
    </row>
    <row r="14437" spans="1:9" x14ac:dyDescent="0.35">
      <c r="A14437" s="1705">
        <v>93971</v>
      </c>
      <c r="B14437" s="1706">
        <v>0.44</v>
      </c>
      <c r="C14437" s="89" t="s">
        <v>4373</v>
      </c>
      <c r="E14437" s="1705" t="s">
        <v>4266</v>
      </c>
    </row>
    <row r="14438" spans="1:9" x14ac:dyDescent="0.35">
      <c r="A14438" s="1705">
        <v>93971</v>
      </c>
      <c r="B14438" s="1706">
        <v>0.44</v>
      </c>
      <c r="C14438" s="89" t="s">
        <v>4374</v>
      </c>
      <c r="E14438" s="1705" t="s">
        <v>4266</v>
      </c>
    </row>
    <row r="14439" spans="1:9" x14ac:dyDescent="0.35">
      <c r="A14439" s="1705">
        <v>93971</v>
      </c>
      <c r="B14439" s="1706">
        <v>0.44</v>
      </c>
      <c r="C14439" s="89" t="s">
        <v>4375</v>
      </c>
      <c r="E14439" s="1705" t="s">
        <v>4266</v>
      </c>
    </row>
    <row r="14440" spans="1:9" x14ac:dyDescent="0.35">
      <c r="A14440" s="1705">
        <v>93971</v>
      </c>
      <c r="B14440" s="1706">
        <v>0.44</v>
      </c>
      <c r="C14440" s="89" t="s">
        <v>4376</v>
      </c>
      <c r="E14440" s="1705" t="s">
        <v>4266</v>
      </c>
      <c r="F14440" s="100"/>
      <c r="I14440" s="100"/>
    </row>
    <row r="14441" spans="1:9" x14ac:dyDescent="0.35">
      <c r="A14441" s="1705">
        <v>93971</v>
      </c>
      <c r="B14441" s="1706">
        <v>0.44</v>
      </c>
      <c r="C14441" s="89" t="s">
        <v>4377</v>
      </c>
      <c r="E14441" s="1705" t="s">
        <v>4266</v>
      </c>
      <c r="F14441" s="100"/>
      <c r="I14441" s="100"/>
    </row>
    <row r="14442" spans="1:9" x14ac:dyDescent="0.35">
      <c r="A14442" s="1705">
        <v>93971</v>
      </c>
      <c r="B14442" s="1706">
        <v>0.44</v>
      </c>
      <c r="C14442" s="100" t="s">
        <v>4770</v>
      </c>
      <c r="E14442" s="100" t="s">
        <v>4609</v>
      </c>
      <c r="F14442" s="100"/>
      <c r="I14442" s="100"/>
    </row>
    <row r="14443" spans="1:9" x14ac:dyDescent="0.35">
      <c r="A14443" s="1705">
        <v>93971</v>
      </c>
      <c r="B14443" s="1706">
        <v>0.44</v>
      </c>
      <c r="C14443" s="89" t="s">
        <v>4771</v>
      </c>
      <c r="E14443" s="100" t="s">
        <v>4609</v>
      </c>
      <c r="F14443" s="100"/>
      <c r="I14443" s="100"/>
    </row>
    <row r="14444" spans="1:9" x14ac:dyDescent="0.35">
      <c r="A14444" s="1705">
        <v>93971</v>
      </c>
      <c r="B14444" s="1706">
        <v>0.44</v>
      </c>
      <c r="C14444" s="100" t="s">
        <v>4772</v>
      </c>
      <c r="E14444" s="100" t="s">
        <v>4609</v>
      </c>
      <c r="F14444" s="100"/>
      <c r="I14444" s="100"/>
    </row>
    <row r="14445" spans="1:9" x14ac:dyDescent="0.35">
      <c r="A14445" s="1705">
        <v>93971</v>
      </c>
      <c r="B14445" s="1706">
        <v>0.44</v>
      </c>
      <c r="C14445" s="100" t="s">
        <v>4773</v>
      </c>
      <c r="E14445" s="100" t="s">
        <v>4609</v>
      </c>
      <c r="F14445" s="100"/>
      <c r="I14445" s="100"/>
    </row>
    <row r="14446" spans="1:9" x14ac:dyDescent="0.35">
      <c r="A14446" s="1705">
        <v>93971</v>
      </c>
      <c r="B14446" s="1706">
        <v>0.44</v>
      </c>
      <c r="C14446" s="100" t="s">
        <v>4774</v>
      </c>
      <c r="E14446" s="100" t="s">
        <v>4609</v>
      </c>
      <c r="F14446" s="100"/>
      <c r="I14446" s="100"/>
    </row>
    <row r="14447" spans="1:9" x14ac:dyDescent="0.35">
      <c r="A14447" s="1705">
        <v>93971</v>
      </c>
      <c r="B14447" s="1706">
        <v>0.44</v>
      </c>
      <c r="C14447" s="89" t="s">
        <v>5279</v>
      </c>
      <c r="E14447" s="100" t="s">
        <v>5155</v>
      </c>
    </row>
    <row r="14448" spans="1:9" x14ac:dyDescent="0.35">
      <c r="A14448" s="1705">
        <v>93971</v>
      </c>
      <c r="B14448" s="1706">
        <v>0.44</v>
      </c>
      <c r="C14448" s="89" t="s">
        <v>5280</v>
      </c>
      <c r="E14448" s="100" t="s">
        <v>5155</v>
      </c>
    </row>
    <row r="14449" spans="1:9" x14ac:dyDescent="0.35">
      <c r="A14449" s="1705">
        <v>93971</v>
      </c>
      <c r="B14449" s="1706">
        <v>0.44</v>
      </c>
      <c r="C14449" s="89" t="s">
        <v>5281</v>
      </c>
      <c r="E14449" s="100" t="s">
        <v>5155</v>
      </c>
    </row>
    <row r="14450" spans="1:9" x14ac:dyDescent="0.35">
      <c r="A14450" s="1705">
        <v>93971</v>
      </c>
      <c r="B14450" s="1706">
        <v>0.44</v>
      </c>
      <c r="C14450" s="89" t="s">
        <v>5282</v>
      </c>
      <c r="E14450" s="100" t="s">
        <v>5155</v>
      </c>
    </row>
    <row r="14451" spans="1:9" x14ac:dyDescent="0.35">
      <c r="A14451" s="1705">
        <v>93971</v>
      </c>
      <c r="B14451" s="1706">
        <v>0.44</v>
      </c>
      <c r="C14451" s="89" t="s">
        <v>5283</v>
      </c>
      <c r="E14451" s="100" t="s">
        <v>5155</v>
      </c>
      <c r="F14451" s="100"/>
      <c r="I14451" s="100"/>
    </row>
    <row r="14452" spans="1:9" x14ac:dyDescent="0.35">
      <c r="A14452" s="1705">
        <v>93971</v>
      </c>
      <c r="B14452" s="1706">
        <v>0.44</v>
      </c>
      <c r="C14452" s="89" t="s">
        <v>5595</v>
      </c>
      <c r="E14452" s="100" t="s">
        <v>5452</v>
      </c>
    </row>
    <row r="14453" spans="1:9" x14ac:dyDescent="0.35">
      <c r="A14453" s="1705">
        <v>93971</v>
      </c>
      <c r="B14453" s="1706">
        <v>0.44</v>
      </c>
      <c r="C14453" s="89" t="s">
        <v>5575</v>
      </c>
      <c r="E14453" s="100" t="s">
        <v>5452</v>
      </c>
      <c r="F14453" s="100"/>
      <c r="I14453" s="100"/>
    </row>
    <row r="14454" spans="1:9" x14ac:dyDescent="0.35">
      <c r="A14454" s="1705">
        <v>93971</v>
      </c>
      <c r="B14454" s="1706">
        <v>0.44</v>
      </c>
      <c r="C14454" s="89" t="s">
        <v>5576</v>
      </c>
      <c r="E14454" s="100" t="s">
        <v>5452</v>
      </c>
    </row>
    <row r="14455" spans="1:9" x14ac:dyDescent="0.35">
      <c r="A14455" s="1705">
        <v>93971</v>
      </c>
      <c r="B14455" s="1706">
        <v>0.44</v>
      </c>
      <c r="C14455" s="100" t="s">
        <v>5596</v>
      </c>
      <c r="E14455" s="100" t="s">
        <v>5452</v>
      </c>
      <c r="F14455" s="100"/>
      <c r="I14455" s="100"/>
    </row>
    <row r="14456" spans="1:9" x14ac:dyDescent="0.35">
      <c r="A14456" s="1705">
        <v>93971</v>
      </c>
      <c r="B14456" s="1706">
        <v>0.44</v>
      </c>
      <c r="C14456" s="100" t="s">
        <v>5597</v>
      </c>
      <c r="E14456" s="100" t="s">
        <v>5452</v>
      </c>
      <c r="F14456" s="100"/>
      <c r="I14456" s="100"/>
    </row>
    <row r="14457" spans="1:9" x14ac:dyDescent="0.35">
      <c r="A14457" s="1705">
        <v>93971</v>
      </c>
      <c r="B14457" s="1706">
        <v>0.44</v>
      </c>
      <c r="C14457" s="100" t="s">
        <v>5790</v>
      </c>
      <c r="E14457" s="100" t="s">
        <v>5695</v>
      </c>
    </row>
    <row r="14458" spans="1:9" x14ac:dyDescent="0.35">
      <c r="A14458" s="1705">
        <v>93971</v>
      </c>
      <c r="B14458" s="1706">
        <v>0.44</v>
      </c>
      <c r="C14458" s="100" t="s">
        <v>5791</v>
      </c>
      <c r="E14458" s="100" t="s">
        <v>5695</v>
      </c>
    </row>
    <row r="14459" spans="1:9" x14ac:dyDescent="0.35">
      <c r="A14459" s="1705">
        <v>93971</v>
      </c>
      <c r="B14459" s="1706">
        <v>0.44</v>
      </c>
      <c r="C14459" s="100" t="s">
        <v>5792</v>
      </c>
      <c r="E14459" s="100" t="s">
        <v>5695</v>
      </c>
    </row>
    <row r="14460" spans="1:9" x14ac:dyDescent="0.35">
      <c r="A14460" s="1705">
        <v>93971</v>
      </c>
      <c r="B14460" s="1706">
        <v>0.44</v>
      </c>
      <c r="C14460" s="100" t="s">
        <v>5793</v>
      </c>
      <c r="E14460" s="100" t="s">
        <v>5695</v>
      </c>
    </row>
    <row r="14461" spans="1:9" x14ac:dyDescent="0.35">
      <c r="A14461" s="1705">
        <v>93971</v>
      </c>
      <c r="B14461" s="1706">
        <v>0.44</v>
      </c>
      <c r="C14461" s="89" t="s">
        <v>8177</v>
      </c>
      <c r="E14461" s="100" t="s">
        <v>5912</v>
      </c>
    </row>
    <row r="14462" spans="1:9" x14ac:dyDescent="0.35">
      <c r="A14462" s="1705">
        <v>93971</v>
      </c>
      <c r="B14462" s="1706">
        <v>0.44</v>
      </c>
      <c r="C14462" s="89" t="s">
        <v>8178</v>
      </c>
      <c r="E14462" s="100" t="s">
        <v>5912</v>
      </c>
      <c r="F14462" s="100"/>
      <c r="I14462" s="100"/>
    </row>
    <row r="14463" spans="1:9" x14ac:dyDescent="0.35">
      <c r="A14463" s="1705">
        <v>93971</v>
      </c>
      <c r="B14463" s="1706">
        <v>0.44</v>
      </c>
      <c r="C14463" s="89" t="s">
        <v>8179</v>
      </c>
      <c r="E14463" s="100" t="s">
        <v>5912</v>
      </c>
      <c r="F14463" s="100"/>
      <c r="I14463" s="100"/>
    </row>
    <row r="14464" spans="1:9" x14ac:dyDescent="0.35">
      <c r="A14464" s="1705">
        <v>93971</v>
      </c>
      <c r="B14464" s="1706">
        <v>0.44</v>
      </c>
      <c r="C14464" s="89" t="s">
        <v>8180</v>
      </c>
      <c r="E14464" s="100" t="s">
        <v>5912</v>
      </c>
      <c r="F14464" s="100"/>
      <c r="I14464" s="100"/>
    </row>
    <row r="14465" spans="1:9" x14ac:dyDescent="0.35">
      <c r="A14465" s="1705">
        <v>93971</v>
      </c>
      <c r="B14465" s="1706">
        <v>0.44</v>
      </c>
      <c r="C14465" s="100" t="s">
        <v>6004</v>
      </c>
      <c r="E14465" s="100" t="s">
        <v>5923</v>
      </c>
      <c r="F14465" s="100"/>
      <c r="I14465" s="100"/>
    </row>
    <row r="14466" spans="1:9" x14ac:dyDescent="0.35">
      <c r="A14466" s="1705">
        <v>93971</v>
      </c>
      <c r="B14466" s="1706">
        <v>0.44</v>
      </c>
      <c r="C14466" s="100" t="s">
        <v>6005</v>
      </c>
      <c r="E14466" s="100" t="s">
        <v>5923</v>
      </c>
      <c r="F14466" s="100"/>
      <c r="I14466" s="100"/>
    </row>
    <row r="14467" spans="1:9" x14ac:dyDescent="0.35">
      <c r="A14467" s="1705">
        <v>93971</v>
      </c>
      <c r="B14467" s="1706">
        <v>0.44</v>
      </c>
      <c r="C14467" s="100" t="s">
        <v>6006</v>
      </c>
      <c r="E14467" s="100" t="s">
        <v>5923</v>
      </c>
      <c r="F14467" s="100"/>
      <c r="I14467" s="100"/>
    </row>
    <row r="14468" spans="1:9" x14ac:dyDescent="0.35">
      <c r="A14468" s="1705">
        <v>93971</v>
      </c>
      <c r="B14468" s="1706">
        <v>0.44</v>
      </c>
      <c r="C14468" s="100" t="s">
        <v>6007</v>
      </c>
      <c r="E14468" s="100" t="s">
        <v>5923</v>
      </c>
      <c r="F14468" s="100"/>
      <c r="I14468" s="100"/>
    </row>
    <row r="14469" spans="1:9" x14ac:dyDescent="0.35">
      <c r="A14469" s="1705">
        <v>93971</v>
      </c>
      <c r="B14469" s="1706">
        <v>0.44</v>
      </c>
      <c r="C14469" s="89" t="s">
        <v>6264</v>
      </c>
      <c r="E14469" s="100" t="s">
        <v>6110</v>
      </c>
      <c r="F14469" s="100"/>
      <c r="I14469" s="100"/>
    </row>
    <row r="14470" spans="1:9" x14ac:dyDescent="0.35">
      <c r="A14470" s="1705">
        <v>93971</v>
      </c>
      <c r="B14470" s="1706">
        <v>0.44</v>
      </c>
      <c r="C14470" s="89" t="s">
        <v>6265</v>
      </c>
      <c r="E14470" s="100" t="s">
        <v>6110</v>
      </c>
      <c r="F14470" s="100"/>
      <c r="I14470" s="100"/>
    </row>
    <row r="14471" spans="1:9" x14ac:dyDescent="0.35">
      <c r="A14471" s="1705">
        <v>93971</v>
      </c>
      <c r="B14471" s="1706">
        <v>0.44</v>
      </c>
      <c r="C14471" s="100" t="s">
        <v>6266</v>
      </c>
      <c r="E14471" s="100" t="s">
        <v>6110</v>
      </c>
      <c r="F14471" s="100"/>
      <c r="I14471" s="100"/>
    </row>
    <row r="14472" spans="1:9" x14ac:dyDescent="0.35">
      <c r="A14472" s="1705">
        <v>93971</v>
      </c>
      <c r="B14472" s="1706">
        <v>0.44</v>
      </c>
      <c r="C14472" s="100" t="s">
        <v>6267</v>
      </c>
      <c r="E14472" s="100" t="s">
        <v>6110</v>
      </c>
      <c r="F14472" s="100"/>
      <c r="I14472" s="100"/>
    </row>
    <row r="14473" spans="1:9" x14ac:dyDescent="0.35">
      <c r="A14473" s="1705">
        <v>93971</v>
      </c>
      <c r="B14473" s="1706">
        <v>0.44</v>
      </c>
      <c r="C14473" s="89" t="s">
        <v>6268</v>
      </c>
      <c r="E14473" s="100" t="s">
        <v>6110</v>
      </c>
    </row>
    <row r="14474" spans="1:9" x14ac:dyDescent="0.35">
      <c r="A14474" s="1705">
        <v>93971</v>
      </c>
      <c r="B14474" s="1706">
        <v>0.44</v>
      </c>
      <c r="C14474" s="89" t="s">
        <v>6269</v>
      </c>
      <c r="E14474" s="100" t="s">
        <v>6110</v>
      </c>
    </row>
    <row r="14475" spans="1:9" x14ac:dyDescent="0.35">
      <c r="A14475" s="1705">
        <v>93971</v>
      </c>
      <c r="B14475" s="1706">
        <v>0.44</v>
      </c>
      <c r="C14475" s="89" t="s">
        <v>6598</v>
      </c>
      <c r="E14475" s="1705" t="s">
        <v>6556</v>
      </c>
      <c r="F14475" s="100"/>
      <c r="I14475" s="100"/>
    </row>
    <row r="14476" spans="1:9" x14ac:dyDescent="0.35">
      <c r="A14476" s="1705">
        <v>93971</v>
      </c>
      <c r="B14476" s="1706">
        <v>0.44</v>
      </c>
      <c r="C14476" s="89" t="s">
        <v>6599</v>
      </c>
      <c r="E14476" s="1705" t="s">
        <v>6556</v>
      </c>
      <c r="F14476" s="100"/>
      <c r="I14476" s="100"/>
    </row>
    <row r="14477" spans="1:9" x14ac:dyDescent="0.35">
      <c r="A14477" s="1705">
        <v>93971</v>
      </c>
      <c r="B14477" s="1706">
        <v>0.44</v>
      </c>
      <c r="C14477" s="89" t="s">
        <v>6600</v>
      </c>
      <c r="E14477" s="1705" t="s">
        <v>6556</v>
      </c>
      <c r="F14477" s="100"/>
      <c r="I14477" s="100"/>
    </row>
    <row r="14478" spans="1:9" x14ac:dyDescent="0.35">
      <c r="A14478" s="1705">
        <v>93971</v>
      </c>
      <c r="B14478" s="1706">
        <v>0.44</v>
      </c>
      <c r="C14478" s="89" t="s">
        <v>6601</v>
      </c>
      <c r="E14478" s="1705" t="s">
        <v>6556</v>
      </c>
      <c r="F14478" s="100"/>
      <c r="I14478" s="100"/>
    </row>
    <row r="14479" spans="1:9" x14ac:dyDescent="0.35">
      <c r="A14479" s="1705">
        <v>93971</v>
      </c>
      <c r="B14479" s="1706">
        <v>0.44</v>
      </c>
      <c r="C14479" s="89" t="s">
        <v>6601</v>
      </c>
      <c r="E14479" s="1705" t="s">
        <v>6556</v>
      </c>
      <c r="F14479" s="100"/>
      <c r="I14479" s="100"/>
    </row>
    <row r="14480" spans="1:9" x14ac:dyDescent="0.35">
      <c r="A14480" s="1705">
        <v>93971</v>
      </c>
      <c r="B14480" s="1706">
        <v>0.44</v>
      </c>
      <c r="C14480" s="89" t="s">
        <v>7119</v>
      </c>
      <c r="E14480" s="1705" t="s">
        <v>6965</v>
      </c>
      <c r="F14480" s="100"/>
      <c r="I14480" s="100"/>
    </row>
    <row r="14481" spans="1:9" x14ac:dyDescent="0.35">
      <c r="A14481" s="1705">
        <v>93971</v>
      </c>
      <c r="B14481" s="1706">
        <v>0.44</v>
      </c>
      <c r="C14481" s="89" t="s">
        <v>7120</v>
      </c>
      <c r="E14481" s="1705" t="s">
        <v>6965</v>
      </c>
    </row>
    <row r="14482" spans="1:9" x14ac:dyDescent="0.35">
      <c r="A14482" s="1705">
        <v>93971</v>
      </c>
      <c r="B14482" s="1706">
        <v>0.44</v>
      </c>
      <c r="C14482" s="89" t="s">
        <v>7121</v>
      </c>
      <c r="E14482" s="1705" t="s">
        <v>6965</v>
      </c>
    </row>
    <row r="14483" spans="1:9" x14ac:dyDescent="0.35">
      <c r="A14483" s="1705">
        <v>93971</v>
      </c>
      <c r="B14483" s="1706">
        <v>0.44</v>
      </c>
      <c r="C14483" s="89" t="s">
        <v>7122</v>
      </c>
      <c r="E14483" s="1705" t="s">
        <v>6965</v>
      </c>
    </row>
    <row r="14484" spans="1:9" x14ac:dyDescent="0.35">
      <c r="A14484" s="1705">
        <v>93971</v>
      </c>
      <c r="B14484" s="1706">
        <v>0.44</v>
      </c>
      <c r="C14484" s="89" t="s">
        <v>7415</v>
      </c>
      <c r="E14484" s="1705" t="s">
        <v>7410</v>
      </c>
      <c r="F14484" s="100"/>
      <c r="I14484" s="100"/>
    </row>
    <row r="14485" spans="1:9" x14ac:dyDescent="0.35">
      <c r="A14485" s="1705">
        <v>93971</v>
      </c>
      <c r="B14485" s="1706">
        <v>0.44</v>
      </c>
      <c r="C14485" s="100" t="s">
        <v>7560</v>
      </c>
      <c r="E14485" s="1705" t="s">
        <v>7428</v>
      </c>
    </row>
    <row r="14486" spans="1:9" x14ac:dyDescent="0.35">
      <c r="A14486" s="1705">
        <v>93971</v>
      </c>
      <c r="B14486" s="1706">
        <v>0.44</v>
      </c>
      <c r="C14486" s="100" t="s">
        <v>7561</v>
      </c>
      <c r="E14486" s="1705" t="s">
        <v>7428</v>
      </c>
    </row>
    <row r="14487" spans="1:9" x14ac:dyDescent="0.35">
      <c r="A14487" s="1705">
        <v>93971</v>
      </c>
      <c r="B14487" s="1706">
        <v>0.44</v>
      </c>
      <c r="C14487" s="100" t="s">
        <v>8465</v>
      </c>
      <c r="E14487" s="100" t="s">
        <v>8381</v>
      </c>
    </row>
    <row r="14488" spans="1:9" x14ac:dyDescent="0.35">
      <c r="A14488" s="1705">
        <v>93971</v>
      </c>
      <c r="B14488" s="1706">
        <v>0.44</v>
      </c>
      <c r="C14488" s="100" t="s">
        <v>8466</v>
      </c>
      <c r="E14488" s="100" t="s">
        <v>8381</v>
      </c>
    </row>
    <row r="14489" spans="1:9" x14ac:dyDescent="0.35">
      <c r="A14489" s="1705">
        <v>93971</v>
      </c>
      <c r="B14489" s="1706">
        <v>0.44</v>
      </c>
      <c r="C14489" s="100" t="s">
        <v>8467</v>
      </c>
      <c r="E14489" s="100" t="s">
        <v>8381</v>
      </c>
    </row>
    <row r="14490" spans="1:9" x14ac:dyDescent="0.35">
      <c r="A14490" s="1705">
        <v>93971</v>
      </c>
      <c r="B14490" s="1706">
        <v>0.44</v>
      </c>
      <c r="C14490" s="100" t="s">
        <v>8468</v>
      </c>
      <c r="E14490" s="100" t="s">
        <v>8381</v>
      </c>
      <c r="F14490" s="100"/>
      <c r="I14490" s="100"/>
    </row>
    <row r="14491" spans="1:9" x14ac:dyDescent="0.35">
      <c r="A14491" s="1705">
        <v>93971</v>
      </c>
      <c r="B14491" s="1706">
        <v>0.44</v>
      </c>
      <c r="C14491" s="100" t="s">
        <v>8469</v>
      </c>
      <c r="E14491" s="100" t="s">
        <v>8381</v>
      </c>
      <c r="F14491" s="100"/>
      <c r="I14491" s="100"/>
    </row>
    <row r="14492" spans="1:9" x14ac:dyDescent="0.35">
      <c r="A14492" s="1705">
        <v>93971</v>
      </c>
      <c r="B14492" s="1706">
        <v>0.44</v>
      </c>
      <c r="C14492" s="100" t="s">
        <v>8470</v>
      </c>
      <c r="E14492" s="100" t="s">
        <v>8381</v>
      </c>
      <c r="F14492" s="100"/>
      <c r="I14492" s="100"/>
    </row>
    <row r="14493" spans="1:9" x14ac:dyDescent="0.35">
      <c r="A14493" s="1705">
        <v>93971</v>
      </c>
      <c r="B14493" s="1706">
        <v>0.44</v>
      </c>
      <c r="C14493" s="100" t="s">
        <v>8471</v>
      </c>
      <c r="E14493" s="100" t="s">
        <v>8381</v>
      </c>
      <c r="F14493" s="100"/>
      <c r="I14493" s="100"/>
    </row>
    <row r="14494" spans="1:9" x14ac:dyDescent="0.35">
      <c r="A14494" s="1705">
        <v>93971</v>
      </c>
      <c r="B14494" s="1706">
        <v>0.44</v>
      </c>
      <c r="C14494" s="100" t="s">
        <v>8472</v>
      </c>
      <c r="E14494" s="100" t="s">
        <v>8381</v>
      </c>
      <c r="F14494" s="100"/>
      <c r="I14494" s="100"/>
    </row>
    <row r="14495" spans="1:9" x14ac:dyDescent="0.35">
      <c r="A14495" s="1705">
        <v>93971</v>
      </c>
      <c r="B14495" s="1706">
        <v>0.44</v>
      </c>
      <c r="C14495" s="89" t="s">
        <v>8869</v>
      </c>
      <c r="E14495" s="1705" t="s">
        <v>8689</v>
      </c>
    </row>
    <row r="14496" spans="1:9" x14ac:dyDescent="0.35">
      <c r="A14496" s="1705">
        <v>93971</v>
      </c>
      <c r="B14496" s="1706">
        <v>0.44</v>
      </c>
      <c r="C14496" s="89" t="s">
        <v>8870</v>
      </c>
      <c r="E14496" s="1705" t="s">
        <v>8689</v>
      </c>
      <c r="F14496" s="100"/>
      <c r="I14496" s="100"/>
    </row>
    <row r="14497" spans="1:9" x14ac:dyDescent="0.35">
      <c r="A14497" s="1705">
        <v>93971</v>
      </c>
      <c r="B14497" s="1706">
        <v>0.44</v>
      </c>
      <c r="C14497" s="89" t="s">
        <v>9326</v>
      </c>
      <c r="E14497" s="1738" t="s">
        <v>9126</v>
      </c>
      <c r="F14497" s="100"/>
      <c r="I14497" s="100"/>
    </row>
    <row r="14498" spans="1:9" x14ac:dyDescent="0.35">
      <c r="A14498" s="1705">
        <v>93971</v>
      </c>
      <c r="B14498" s="1706">
        <v>0.44</v>
      </c>
      <c r="C14498" s="89" t="s">
        <v>9327</v>
      </c>
      <c r="E14498" s="1738" t="s">
        <v>9126</v>
      </c>
      <c r="F14498" s="100"/>
      <c r="I14498" s="100"/>
    </row>
    <row r="14499" spans="1:9" x14ac:dyDescent="0.35">
      <c r="A14499" s="1705">
        <v>93971</v>
      </c>
      <c r="B14499" s="1706">
        <v>0.44</v>
      </c>
      <c r="C14499" s="100" t="s">
        <v>4377</v>
      </c>
      <c r="E14499" s="1738" t="s">
        <v>9126</v>
      </c>
      <c r="F14499" s="100"/>
      <c r="I14499" s="100"/>
    </row>
    <row r="14500" spans="1:9" x14ac:dyDescent="0.35">
      <c r="A14500" s="1705">
        <v>93971</v>
      </c>
      <c r="B14500" s="1706">
        <v>0.44</v>
      </c>
      <c r="C14500" s="89" t="s">
        <v>9328</v>
      </c>
      <c r="E14500" s="1738" t="s">
        <v>9126</v>
      </c>
      <c r="F14500" s="100"/>
      <c r="I14500" s="100"/>
    </row>
    <row r="14501" spans="1:9" x14ac:dyDescent="0.35">
      <c r="A14501" s="1705">
        <v>93971</v>
      </c>
      <c r="B14501" s="1706">
        <v>0.44</v>
      </c>
      <c r="C14501" s="100" t="s">
        <v>9329</v>
      </c>
      <c r="E14501" s="1738" t="s">
        <v>9126</v>
      </c>
      <c r="F14501" s="100"/>
      <c r="I14501" s="100"/>
    </row>
    <row r="14502" spans="1:9" x14ac:dyDescent="0.35">
      <c r="A14502" s="1705">
        <v>93971</v>
      </c>
      <c r="B14502" s="1706">
        <v>0.44</v>
      </c>
      <c r="C14502" s="100" t="s">
        <v>9330</v>
      </c>
      <c r="E14502" s="1738" t="s">
        <v>9126</v>
      </c>
      <c r="F14502" s="100"/>
      <c r="I14502" s="100"/>
    </row>
    <row r="14503" spans="1:9" x14ac:dyDescent="0.35">
      <c r="A14503" s="1705">
        <v>93971</v>
      </c>
      <c r="B14503" s="1706">
        <v>0.44</v>
      </c>
      <c r="C14503" s="100" t="s">
        <v>9331</v>
      </c>
      <c r="E14503" s="1738" t="s">
        <v>9126</v>
      </c>
      <c r="F14503" s="100"/>
      <c r="I14503" s="100"/>
    </row>
    <row r="14504" spans="1:9" x14ac:dyDescent="0.35">
      <c r="A14504" s="1705">
        <v>93971</v>
      </c>
      <c r="B14504" s="1706">
        <v>0.44</v>
      </c>
      <c r="C14504" s="100" t="s">
        <v>9332</v>
      </c>
      <c r="E14504" s="1738" t="s">
        <v>9126</v>
      </c>
      <c r="F14504" s="100"/>
      <c r="I14504" s="100"/>
    </row>
    <row r="14505" spans="1:9" x14ac:dyDescent="0.35">
      <c r="A14505" s="1705">
        <v>93971</v>
      </c>
      <c r="B14505" s="1706">
        <v>0.44</v>
      </c>
      <c r="C14505" s="89" t="s">
        <v>9333</v>
      </c>
      <c r="E14505" s="1738" t="s">
        <v>9126</v>
      </c>
      <c r="F14505" s="100"/>
      <c r="I14505" s="100"/>
    </row>
    <row r="14506" spans="1:9" x14ac:dyDescent="0.35">
      <c r="A14506" s="1705">
        <v>93971</v>
      </c>
      <c r="B14506" s="1706">
        <v>0.44</v>
      </c>
      <c r="C14506" s="89" t="s">
        <v>1899</v>
      </c>
      <c r="E14506" s="1705" t="s">
        <v>9583</v>
      </c>
    </row>
    <row r="14507" spans="1:9" x14ac:dyDescent="0.35">
      <c r="A14507" s="1705">
        <v>93971</v>
      </c>
      <c r="B14507" s="1706">
        <v>0.44</v>
      </c>
      <c r="C14507" s="89" t="s">
        <v>8466</v>
      </c>
      <c r="E14507" s="1705" t="s">
        <v>9583</v>
      </c>
    </row>
    <row r="14508" spans="1:9" x14ac:dyDescent="0.35">
      <c r="A14508" s="1705">
        <v>93971</v>
      </c>
      <c r="B14508" s="1706">
        <v>0.44</v>
      </c>
      <c r="C14508" s="89" t="s">
        <v>9794</v>
      </c>
      <c r="E14508" s="1705" t="s">
        <v>9583</v>
      </c>
      <c r="F14508" s="100"/>
      <c r="I14508" s="100"/>
    </row>
    <row r="14509" spans="1:9" x14ac:dyDescent="0.35">
      <c r="A14509" s="1705">
        <v>93971</v>
      </c>
      <c r="B14509" s="1706">
        <v>0.44</v>
      </c>
      <c r="C14509" s="89" t="s">
        <v>8470</v>
      </c>
      <c r="E14509" s="1705" t="s">
        <v>9583</v>
      </c>
      <c r="F14509" s="100"/>
      <c r="I14509" s="100"/>
    </row>
    <row r="14510" spans="1:9" x14ac:dyDescent="0.35">
      <c r="A14510" s="1705">
        <v>93971</v>
      </c>
      <c r="B14510" s="1706">
        <v>0.44</v>
      </c>
      <c r="C14510" s="100" t="s">
        <v>5279</v>
      </c>
      <c r="E14510" s="1705" t="s">
        <v>9583</v>
      </c>
    </row>
    <row r="14511" spans="1:9" x14ac:dyDescent="0.35">
      <c r="A14511" s="1705">
        <v>93971</v>
      </c>
      <c r="B14511" s="1706">
        <v>0.44</v>
      </c>
      <c r="C14511" s="100" t="s">
        <v>5280</v>
      </c>
      <c r="E14511" s="1705" t="s">
        <v>9583</v>
      </c>
    </row>
    <row r="14512" spans="1:9" x14ac:dyDescent="0.35">
      <c r="A14512" s="1705">
        <v>93971</v>
      </c>
      <c r="B14512" s="1706">
        <v>0.44</v>
      </c>
      <c r="C14512" s="100" t="s">
        <v>5282</v>
      </c>
      <c r="E14512" s="1705" t="s">
        <v>9583</v>
      </c>
      <c r="F14512" s="100"/>
      <c r="I14512" s="100"/>
    </row>
    <row r="14513" spans="1:9" x14ac:dyDescent="0.35">
      <c r="A14513" s="1705">
        <v>93971</v>
      </c>
      <c r="B14513" s="1706">
        <v>0.44</v>
      </c>
      <c r="C14513" s="100" t="s">
        <v>5283</v>
      </c>
      <c r="E14513" s="1705" t="s">
        <v>9583</v>
      </c>
      <c r="F14513" s="100"/>
      <c r="I14513" s="100"/>
    </row>
    <row r="14514" spans="1:9" x14ac:dyDescent="0.35">
      <c r="A14514" s="1705">
        <v>93971</v>
      </c>
      <c r="B14514" s="1706">
        <v>0.44</v>
      </c>
      <c r="C14514" s="89" t="s">
        <v>10867</v>
      </c>
      <c r="E14514" s="1705" t="s">
        <v>10273</v>
      </c>
      <c r="F14514" s="100"/>
      <c r="I14514" s="100"/>
    </row>
    <row r="14515" spans="1:9" x14ac:dyDescent="0.35">
      <c r="A14515" s="1705">
        <v>93971</v>
      </c>
      <c r="B14515" s="1706">
        <v>0.44</v>
      </c>
      <c r="C14515" s="89" t="s">
        <v>10868</v>
      </c>
      <c r="E14515" s="1705" t="s">
        <v>10273</v>
      </c>
      <c r="F14515" s="100"/>
      <c r="I14515" s="100"/>
    </row>
    <row r="14516" spans="1:9" ht="14.15" customHeight="1" x14ac:dyDescent="0.35">
      <c r="A14516" s="1705">
        <v>93971</v>
      </c>
      <c r="B14516" s="1706">
        <v>0.44</v>
      </c>
      <c r="C14516" s="89" t="s">
        <v>10869</v>
      </c>
      <c r="E14516" s="1705" t="s">
        <v>10273</v>
      </c>
      <c r="F14516" s="100"/>
      <c r="I14516" s="100"/>
    </row>
    <row r="14517" spans="1:9" ht="14.15" customHeight="1" x14ac:dyDescent="0.35">
      <c r="A14517" s="1705">
        <v>93971</v>
      </c>
      <c r="B14517" s="1706">
        <v>0.44</v>
      </c>
      <c r="C14517" s="1705" t="s">
        <v>10870</v>
      </c>
      <c r="E14517" s="1705" t="s">
        <v>10273</v>
      </c>
      <c r="F14517" s="100"/>
      <c r="I14517" s="100"/>
    </row>
    <row r="14518" spans="1:9" x14ac:dyDescent="0.35">
      <c r="A14518" s="1705">
        <v>93971</v>
      </c>
      <c r="B14518" s="1706">
        <v>0.44</v>
      </c>
      <c r="C14518" s="89" t="s">
        <v>10871</v>
      </c>
      <c r="E14518" s="1705" t="s">
        <v>10273</v>
      </c>
    </row>
    <row r="14519" spans="1:9" x14ac:dyDescent="0.35">
      <c r="A14519" s="1705">
        <v>93971</v>
      </c>
      <c r="B14519" s="1706">
        <v>0.44</v>
      </c>
      <c r="C14519" s="89" t="s">
        <v>10872</v>
      </c>
      <c r="E14519" s="1705" t="s">
        <v>10273</v>
      </c>
    </row>
    <row r="14520" spans="1:9" x14ac:dyDescent="0.35">
      <c r="A14520" s="1705">
        <v>93971</v>
      </c>
      <c r="B14520" s="1706">
        <v>0.44</v>
      </c>
      <c r="C14520" s="89" t="s">
        <v>10873</v>
      </c>
      <c r="E14520" s="1705" t="s">
        <v>10273</v>
      </c>
    </row>
    <row r="14521" spans="1:9" x14ac:dyDescent="0.35">
      <c r="A14521" s="1705">
        <v>93971</v>
      </c>
      <c r="B14521" s="1706">
        <v>0.44</v>
      </c>
      <c r="C14521" s="89" t="s">
        <v>10874</v>
      </c>
      <c r="E14521" s="1705" t="s">
        <v>10273</v>
      </c>
      <c r="F14521" s="100"/>
      <c r="I14521" s="100"/>
    </row>
    <row r="14522" spans="1:9" x14ac:dyDescent="0.35">
      <c r="A14522" s="1705">
        <v>93971</v>
      </c>
      <c r="B14522" s="1706">
        <v>0.44</v>
      </c>
      <c r="C14522" s="89" t="s">
        <v>10875</v>
      </c>
      <c r="E14522" s="1705" t="s">
        <v>10273</v>
      </c>
      <c r="F14522" s="100"/>
      <c r="I14522" s="100"/>
    </row>
    <row r="14523" spans="1:9" x14ac:dyDescent="0.35">
      <c r="A14523" s="1705">
        <v>93971</v>
      </c>
      <c r="B14523" s="1706">
        <v>0.44</v>
      </c>
      <c r="C14523" s="100" t="s">
        <v>12169</v>
      </c>
      <c r="E14523" s="100" t="s">
        <v>12088</v>
      </c>
      <c r="F14523" s="100"/>
      <c r="I14523" s="100"/>
    </row>
    <row r="14524" spans="1:9" x14ac:dyDescent="0.35">
      <c r="A14524" s="1705">
        <v>93971</v>
      </c>
      <c r="B14524" s="1706">
        <v>0.44</v>
      </c>
      <c r="C14524" s="100" t="s">
        <v>12170</v>
      </c>
      <c r="E14524" s="100" t="s">
        <v>12088</v>
      </c>
      <c r="F14524" s="100"/>
      <c r="I14524" s="100"/>
    </row>
    <row r="14525" spans="1:9" x14ac:dyDescent="0.35">
      <c r="A14525" s="1705">
        <v>93971</v>
      </c>
      <c r="B14525" s="1706">
        <v>0.44</v>
      </c>
      <c r="C14525" s="100" t="s">
        <v>12171</v>
      </c>
      <c r="E14525" s="100" t="s">
        <v>12088</v>
      </c>
      <c r="F14525" s="100"/>
      <c r="I14525" s="100"/>
    </row>
    <row r="14526" spans="1:9" x14ac:dyDescent="0.35">
      <c r="A14526" s="1705">
        <v>93971</v>
      </c>
      <c r="B14526" s="1706">
        <v>0.44</v>
      </c>
      <c r="C14526" s="100" t="s">
        <v>12172</v>
      </c>
      <c r="E14526" s="100" t="s">
        <v>12088</v>
      </c>
      <c r="F14526" s="100"/>
      <c r="I14526" s="100"/>
    </row>
    <row r="14527" spans="1:9" x14ac:dyDescent="0.35">
      <c r="A14527" s="1705">
        <v>93971</v>
      </c>
      <c r="B14527" s="1706">
        <v>0.44</v>
      </c>
      <c r="C14527" s="100" t="s">
        <v>12824</v>
      </c>
      <c r="E14527" s="1705" t="s">
        <v>12542</v>
      </c>
      <c r="F14527" s="100"/>
      <c r="I14527" s="100"/>
    </row>
    <row r="14528" spans="1:9" x14ac:dyDescent="0.35">
      <c r="A14528" s="1705">
        <v>93971</v>
      </c>
      <c r="B14528" s="1706">
        <v>0.44</v>
      </c>
      <c r="C14528" s="100" t="s">
        <v>12825</v>
      </c>
      <c r="E14528" s="1705" t="s">
        <v>12542</v>
      </c>
    </row>
    <row r="14529" spans="1:9" x14ac:dyDescent="0.35">
      <c r="A14529" s="1705">
        <v>93971</v>
      </c>
      <c r="B14529" s="1706">
        <v>0.44</v>
      </c>
      <c r="C14529" s="100" t="s">
        <v>12826</v>
      </c>
      <c r="E14529" s="1705" t="s">
        <v>12542</v>
      </c>
    </row>
    <row r="14530" spans="1:9" x14ac:dyDescent="0.35">
      <c r="A14530" s="1705">
        <v>93971</v>
      </c>
      <c r="B14530" s="1706">
        <v>0.44</v>
      </c>
      <c r="C14530" s="100" t="s">
        <v>12827</v>
      </c>
      <c r="E14530" s="1705" t="s">
        <v>12542</v>
      </c>
    </row>
    <row r="14531" spans="1:9" x14ac:dyDescent="0.35">
      <c r="A14531" s="1705">
        <v>93971</v>
      </c>
      <c r="B14531" s="1706">
        <v>0.44</v>
      </c>
      <c r="C14531" s="89" t="s">
        <v>12828</v>
      </c>
      <c r="E14531" s="1705" t="s">
        <v>12542</v>
      </c>
      <c r="F14531" s="100"/>
      <c r="I14531" s="100"/>
    </row>
    <row r="14532" spans="1:9" x14ac:dyDescent="0.35">
      <c r="A14532" s="1705">
        <v>93971</v>
      </c>
      <c r="B14532" s="1706">
        <v>0.44</v>
      </c>
      <c r="C14532" s="100" t="s">
        <v>12829</v>
      </c>
      <c r="E14532" s="1705" t="s">
        <v>12542</v>
      </c>
    </row>
    <row r="14533" spans="1:9" x14ac:dyDescent="0.35">
      <c r="A14533" s="1705">
        <v>93971</v>
      </c>
      <c r="B14533" s="1706">
        <v>0.44</v>
      </c>
      <c r="C14533" s="89" t="s">
        <v>12830</v>
      </c>
      <c r="E14533" s="1705" t="s">
        <v>12542</v>
      </c>
    </row>
    <row r="14534" spans="1:9" x14ac:dyDescent="0.35">
      <c r="A14534" s="1705">
        <v>93971</v>
      </c>
      <c r="B14534" s="1706">
        <v>0.44</v>
      </c>
      <c r="C14534" s="100" t="s">
        <v>3879</v>
      </c>
      <c r="E14534" s="1705" t="s">
        <v>13383</v>
      </c>
      <c r="F14534" s="100"/>
      <c r="I14534" s="100"/>
    </row>
    <row r="14535" spans="1:9" x14ac:dyDescent="0.35">
      <c r="A14535" s="1705">
        <v>93971</v>
      </c>
      <c r="B14535" s="1706">
        <v>0.44</v>
      </c>
      <c r="C14535" s="100" t="s">
        <v>3880</v>
      </c>
      <c r="E14535" s="1705" t="s">
        <v>13383</v>
      </c>
      <c r="F14535" s="100"/>
      <c r="I14535" s="100"/>
    </row>
    <row r="14536" spans="1:9" x14ac:dyDescent="0.35">
      <c r="A14536" s="1705">
        <v>93975</v>
      </c>
      <c r="B14536" s="1706">
        <v>1.1299999999999999</v>
      </c>
      <c r="C14536" s="100" t="s">
        <v>446</v>
      </c>
      <c r="E14536" s="1705" t="s">
        <v>182</v>
      </c>
    </row>
    <row r="14537" spans="1:9" x14ac:dyDescent="0.35">
      <c r="A14537" s="1705">
        <v>93975</v>
      </c>
      <c r="B14537" s="1706">
        <v>1.1299999999999999</v>
      </c>
      <c r="C14537" s="100" t="s">
        <v>447</v>
      </c>
      <c r="E14537" s="1705" t="s">
        <v>182</v>
      </c>
    </row>
    <row r="14538" spans="1:9" x14ac:dyDescent="0.35">
      <c r="A14538" s="1705">
        <v>93975</v>
      </c>
      <c r="B14538" s="1706">
        <v>1.1299999999999999</v>
      </c>
      <c r="C14538" s="100" t="s">
        <v>1729</v>
      </c>
      <c r="E14538" s="1705" t="s">
        <v>875</v>
      </c>
    </row>
    <row r="14539" spans="1:9" x14ac:dyDescent="0.35">
      <c r="A14539" s="1705">
        <v>93975</v>
      </c>
      <c r="B14539" s="1706">
        <v>1.1299999999999999</v>
      </c>
      <c r="C14539" s="100" t="s">
        <v>1124</v>
      </c>
      <c r="E14539" s="1705" t="s">
        <v>879</v>
      </c>
    </row>
    <row r="14540" spans="1:9" x14ac:dyDescent="0.35">
      <c r="A14540" s="1740">
        <v>93975</v>
      </c>
      <c r="B14540" s="1706">
        <v>1.1299999999999999</v>
      </c>
      <c r="C14540" s="1742" t="s">
        <v>1549</v>
      </c>
      <c r="E14540" s="1705" t="s">
        <v>1433</v>
      </c>
    </row>
    <row r="14541" spans="1:9" x14ac:dyDescent="0.35">
      <c r="A14541" s="1705">
        <v>93975</v>
      </c>
      <c r="B14541" s="1706">
        <v>1.1299999999999999</v>
      </c>
      <c r="C14541" s="89" t="s">
        <v>1549</v>
      </c>
      <c r="E14541" s="1705" t="s">
        <v>1755</v>
      </c>
    </row>
    <row r="14542" spans="1:9" x14ac:dyDescent="0.35">
      <c r="A14542" s="1705">
        <v>93975</v>
      </c>
      <c r="B14542" s="1706">
        <v>1.1299999999999999</v>
      </c>
      <c r="C14542" s="89" t="s">
        <v>447</v>
      </c>
      <c r="E14542" s="1705" t="s">
        <v>1755</v>
      </c>
    </row>
    <row r="14543" spans="1:9" x14ac:dyDescent="0.35">
      <c r="A14543" s="1705">
        <v>93975</v>
      </c>
      <c r="B14543" s="1706">
        <v>1.1299999999999999</v>
      </c>
      <c r="C14543" s="100" t="s">
        <v>3442</v>
      </c>
      <c r="E14543" s="1705" t="s">
        <v>2994</v>
      </c>
      <c r="F14543" s="100"/>
      <c r="I14543" s="100"/>
    </row>
    <row r="14544" spans="1:9" x14ac:dyDescent="0.35">
      <c r="A14544" s="1705">
        <v>93975</v>
      </c>
      <c r="B14544" s="1706">
        <v>1.1299999999999999</v>
      </c>
      <c r="C14544" s="100" t="s">
        <v>3443</v>
      </c>
      <c r="E14544" s="1705" t="s">
        <v>2994</v>
      </c>
    </row>
    <row r="14545" spans="1:9" x14ac:dyDescent="0.35">
      <c r="A14545" s="1705">
        <v>93975</v>
      </c>
      <c r="B14545" s="1706">
        <v>1.1299999999999999</v>
      </c>
      <c r="C14545" s="100" t="s">
        <v>4866</v>
      </c>
      <c r="E14545" s="100" t="s">
        <v>4609</v>
      </c>
    </row>
    <row r="14546" spans="1:9" x14ac:dyDescent="0.35">
      <c r="A14546" s="1705">
        <v>93975</v>
      </c>
      <c r="B14546" s="1706">
        <v>1.1299999999999999</v>
      </c>
      <c r="C14546" s="100" t="s">
        <v>4867</v>
      </c>
      <c r="E14546" s="100" t="s">
        <v>4609</v>
      </c>
    </row>
    <row r="14547" spans="1:9" x14ac:dyDescent="0.35">
      <c r="A14547" s="1705">
        <v>93975</v>
      </c>
      <c r="B14547" s="1706">
        <v>1.1299999999999999</v>
      </c>
      <c r="C14547" s="100" t="s">
        <v>5103</v>
      </c>
      <c r="E14547" s="100" t="s">
        <v>4946</v>
      </c>
    </row>
    <row r="14548" spans="1:9" x14ac:dyDescent="0.35">
      <c r="A14548" s="1705">
        <v>93975</v>
      </c>
      <c r="B14548" s="1706">
        <v>1.1299999999999999</v>
      </c>
      <c r="C14548" s="100" t="s">
        <v>5103</v>
      </c>
      <c r="E14548" s="100" t="s">
        <v>4946</v>
      </c>
    </row>
    <row r="14549" spans="1:9" x14ac:dyDescent="0.35">
      <c r="A14549" s="1705">
        <v>93975</v>
      </c>
      <c r="B14549" s="1706">
        <v>1.1299999999999999</v>
      </c>
      <c r="C14549" s="100" t="s">
        <v>5104</v>
      </c>
      <c r="E14549" s="100" t="s">
        <v>4946</v>
      </c>
    </row>
    <row r="14550" spans="1:9" x14ac:dyDescent="0.35">
      <c r="A14550" s="1705">
        <v>93975</v>
      </c>
      <c r="B14550" s="1706">
        <v>1.1299999999999999</v>
      </c>
      <c r="C14550" s="89" t="s">
        <v>5331</v>
      </c>
      <c r="E14550" s="100" t="s">
        <v>5155</v>
      </c>
    </row>
    <row r="14551" spans="1:9" x14ac:dyDescent="0.35">
      <c r="A14551" s="1705">
        <v>93975</v>
      </c>
      <c r="B14551" s="1706">
        <v>1.1299999999999999</v>
      </c>
      <c r="C14551" s="89" t="s">
        <v>5646</v>
      </c>
      <c r="E14551" s="100" t="s">
        <v>5452</v>
      </c>
      <c r="F14551" s="100"/>
      <c r="I14551" s="100"/>
    </row>
    <row r="14552" spans="1:9" x14ac:dyDescent="0.35">
      <c r="A14552" s="1705">
        <v>93975</v>
      </c>
      <c r="B14552" s="1706">
        <v>1.1299999999999999</v>
      </c>
      <c r="C14552" s="89" t="s">
        <v>6379</v>
      </c>
      <c r="E14552" s="100" t="s">
        <v>6110</v>
      </c>
    </row>
    <row r="14553" spans="1:9" x14ac:dyDescent="0.35">
      <c r="A14553" s="1705">
        <v>93975</v>
      </c>
      <c r="B14553" s="1706">
        <v>1.1299999999999999</v>
      </c>
      <c r="C14553" s="1705" t="s">
        <v>6649</v>
      </c>
      <c r="E14553" s="1705" t="s">
        <v>6556</v>
      </c>
    </row>
    <row r="14554" spans="1:9" x14ac:dyDescent="0.35">
      <c r="A14554" s="1705">
        <v>93975</v>
      </c>
      <c r="B14554" s="1706">
        <v>1.1299999999999999</v>
      </c>
      <c r="C14554" s="100" t="s">
        <v>7708</v>
      </c>
      <c r="E14554" s="1705" t="s">
        <v>7428</v>
      </c>
    </row>
    <row r="14555" spans="1:9" x14ac:dyDescent="0.35">
      <c r="A14555" s="1705">
        <v>93975</v>
      </c>
      <c r="B14555" s="1706">
        <v>1.1299999999999999</v>
      </c>
      <c r="C14555" s="1705" t="s">
        <v>11128</v>
      </c>
      <c r="E14555" s="1705" t="s">
        <v>10273</v>
      </c>
    </row>
    <row r="14556" spans="1:9" x14ac:dyDescent="0.35">
      <c r="A14556" s="1705">
        <v>93975</v>
      </c>
      <c r="B14556" s="1706">
        <v>1.1299999999999999</v>
      </c>
      <c r="C14556" s="100" t="s">
        <v>11129</v>
      </c>
      <c r="E14556" s="1705" t="s">
        <v>10273</v>
      </c>
    </row>
    <row r="14557" spans="1:9" x14ac:dyDescent="0.35">
      <c r="A14557" s="1705">
        <v>93975</v>
      </c>
      <c r="B14557" s="1706">
        <v>1.1299999999999999</v>
      </c>
      <c r="C14557" s="100" t="s">
        <v>11130</v>
      </c>
      <c r="E14557" s="1705" t="s">
        <v>10273</v>
      </c>
    </row>
    <row r="14558" spans="1:9" x14ac:dyDescent="0.35">
      <c r="A14558" s="1705">
        <v>93976</v>
      </c>
      <c r="B14558" s="1706">
        <v>0.78</v>
      </c>
      <c r="C14558" s="100" t="s">
        <v>405</v>
      </c>
      <c r="E14558" s="1705" t="s">
        <v>182</v>
      </c>
    </row>
    <row r="14559" spans="1:9" x14ac:dyDescent="0.35">
      <c r="A14559" s="1705">
        <v>93976</v>
      </c>
      <c r="B14559" s="1706">
        <v>0.78</v>
      </c>
      <c r="C14559" s="100" t="s">
        <v>1708</v>
      </c>
      <c r="E14559" s="1705" t="s">
        <v>875</v>
      </c>
    </row>
    <row r="14560" spans="1:9" x14ac:dyDescent="0.35">
      <c r="A14560" s="1705">
        <v>93976</v>
      </c>
      <c r="B14560" s="1706">
        <v>0.78</v>
      </c>
      <c r="C14560" s="100" t="s">
        <v>1078</v>
      </c>
      <c r="E14560" s="1705" t="s">
        <v>879</v>
      </c>
    </row>
    <row r="14561" spans="1:9" x14ac:dyDescent="0.35">
      <c r="A14561" s="1705">
        <v>93976</v>
      </c>
      <c r="B14561" s="1706">
        <v>0.78</v>
      </c>
      <c r="C14561" s="100" t="s">
        <v>1079</v>
      </c>
      <c r="E14561" s="1705" t="s">
        <v>879</v>
      </c>
    </row>
    <row r="14562" spans="1:9" x14ac:dyDescent="0.35">
      <c r="A14562" s="1705">
        <v>93976</v>
      </c>
      <c r="B14562" s="1706">
        <v>0.78</v>
      </c>
      <c r="C14562" s="100" t="s">
        <v>1386</v>
      </c>
      <c r="E14562" s="1705" t="s">
        <v>1280</v>
      </c>
      <c r="F14562" s="100"/>
      <c r="I14562" s="100"/>
    </row>
    <row r="14563" spans="1:9" x14ac:dyDescent="0.35">
      <c r="A14563" s="1705">
        <v>93976</v>
      </c>
      <c r="B14563" s="1706">
        <v>0.78</v>
      </c>
      <c r="C14563" s="100" t="s">
        <v>3308</v>
      </c>
      <c r="E14563" s="1705" t="s">
        <v>2994</v>
      </c>
    </row>
    <row r="14564" spans="1:9" x14ac:dyDescent="0.35">
      <c r="A14564" s="1705">
        <v>93976</v>
      </c>
      <c r="B14564" s="1706">
        <v>0.78</v>
      </c>
      <c r="C14564" s="100" t="s">
        <v>4829</v>
      </c>
      <c r="E14564" s="100" t="s">
        <v>4609</v>
      </c>
    </row>
    <row r="14565" spans="1:9" x14ac:dyDescent="0.35">
      <c r="A14565" s="1705">
        <v>93976</v>
      </c>
      <c r="B14565" s="1706">
        <v>0.78</v>
      </c>
      <c r="C14565" s="100" t="s">
        <v>8216</v>
      </c>
      <c r="E14565" s="100" t="s">
        <v>5912</v>
      </c>
    </row>
    <row r="14566" spans="1:9" x14ac:dyDescent="0.35">
      <c r="A14566" s="1705">
        <v>93976</v>
      </c>
      <c r="B14566" s="1706">
        <v>0.78</v>
      </c>
      <c r="C14566" s="100" t="s">
        <v>7623</v>
      </c>
      <c r="E14566" s="1705" t="s">
        <v>7428</v>
      </c>
    </row>
    <row r="14567" spans="1:9" x14ac:dyDescent="0.35">
      <c r="A14567" s="1705">
        <v>93976</v>
      </c>
      <c r="B14567" s="1706">
        <v>0.78</v>
      </c>
      <c r="C14567" s="100" t="s">
        <v>8658</v>
      </c>
      <c r="E14567" s="1705" t="s">
        <v>8655</v>
      </c>
    </row>
    <row r="14568" spans="1:9" x14ac:dyDescent="0.35">
      <c r="A14568" s="1705">
        <v>93976</v>
      </c>
      <c r="B14568" s="1706">
        <v>0.78</v>
      </c>
      <c r="C14568" s="100" t="s">
        <v>14085</v>
      </c>
      <c r="E14568" s="100" t="s">
        <v>9583</v>
      </c>
    </row>
    <row r="14569" spans="1:9" x14ac:dyDescent="0.35">
      <c r="A14569" s="1705">
        <v>93976</v>
      </c>
      <c r="B14569" s="1706">
        <v>0.78</v>
      </c>
      <c r="C14569" s="100" t="s">
        <v>14126</v>
      </c>
    </row>
    <row r="14570" spans="1:9" x14ac:dyDescent="0.35">
      <c r="A14570" s="1705">
        <v>93978</v>
      </c>
      <c r="B14570" s="1706">
        <v>0.78</v>
      </c>
      <c r="C14570" s="100" t="s">
        <v>406</v>
      </c>
      <c r="E14570" s="1705" t="s">
        <v>182</v>
      </c>
    </row>
    <row r="14571" spans="1:9" x14ac:dyDescent="0.35">
      <c r="A14571" s="1705">
        <v>93978</v>
      </c>
      <c r="B14571" s="1706">
        <v>0.78</v>
      </c>
      <c r="C14571" s="100" t="s">
        <v>407</v>
      </c>
      <c r="E14571" s="1705" t="s">
        <v>182</v>
      </c>
    </row>
    <row r="14572" spans="1:9" x14ac:dyDescent="0.35">
      <c r="A14572" s="1705">
        <v>93978</v>
      </c>
      <c r="B14572" s="1737">
        <v>0.78</v>
      </c>
      <c r="C14572" s="100" t="s">
        <v>687</v>
      </c>
      <c r="E14572" s="1705" t="s">
        <v>532</v>
      </c>
    </row>
    <row r="14573" spans="1:9" x14ac:dyDescent="0.35">
      <c r="A14573" s="1705">
        <v>93978</v>
      </c>
      <c r="B14573" s="1706">
        <v>0.78</v>
      </c>
      <c r="C14573" s="89" t="s">
        <v>14024</v>
      </c>
      <c r="E14573" s="100" t="s">
        <v>875</v>
      </c>
    </row>
    <row r="14574" spans="1:9" x14ac:dyDescent="0.35">
      <c r="A14574" s="1705">
        <v>93978</v>
      </c>
      <c r="B14574" s="1706">
        <v>0.78</v>
      </c>
      <c r="C14574" s="89" t="s">
        <v>1968</v>
      </c>
      <c r="E14574" s="1705" t="s">
        <v>1755</v>
      </c>
    </row>
    <row r="14575" spans="1:9" x14ac:dyDescent="0.35">
      <c r="A14575" s="1705">
        <v>93978</v>
      </c>
      <c r="B14575" s="1706">
        <v>0.78</v>
      </c>
      <c r="C14575" s="100" t="s">
        <v>3309</v>
      </c>
      <c r="E14575" s="1705" t="s">
        <v>2994</v>
      </c>
    </row>
    <row r="14576" spans="1:9" x14ac:dyDescent="0.35">
      <c r="A14576" s="1705">
        <v>93978</v>
      </c>
      <c r="B14576" s="1706">
        <v>0.78</v>
      </c>
      <c r="C14576" s="100" t="s">
        <v>3310</v>
      </c>
      <c r="E14576" s="1705" t="s">
        <v>2994</v>
      </c>
    </row>
    <row r="14577" spans="1:9" x14ac:dyDescent="0.35">
      <c r="A14577" s="1705">
        <v>93978</v>
      </c>
      <c r="B14577" s="1706">
        <v>0.78</v>
      </c>
      <c r="C14577" s="89" t="s">
        <v>4830</v>
      </c>
      <c r="E14577" s="100" t="s">
        <v>4609</v>
      </c>
    </row>
    <row r="14578" spans="1:9" x14ac:dyDescent="0.35">
      <c r="A14578" s="1705">
        <v>93978</v>
      </c>
      <c r="B14578" s="1706">
        <v>0.78</v>
      </c>
      <c r="C14578" s="100" t="s">
        <v>6027</v>
      </c>
      <c r="E14578" s="100" t="s">
        <v>5923</v>
      </c>
      <c r="F14578" s="100"/>
      <c r="I14578" s="100"/>
    </row>
    <row r="14579" spans="1:9" x14ac:dyDescent="0.35">
      <c r="A14579" s="1705">
        <v>93978</v>
      </c>
      <c r="B14579" s="1706">
        <v>0.78</v>
      </c>
      <c r="C14579" s="100" t="s">
        <v>6028</v>
      </c>
      <c r="E14579" s="100" t="s">
        <v>5923</v>
      </c>
      <c r="F14579" s="100"/>
      <c r="I14579" s="100"/>
    </row>
    <row r="14580" spans="1:9" x14ac:dyDescent="0.35">
      <c r="A14580" s="1705">
        <v>93978</v>
      </c>
      <c r="B14580" s="1706">
        <v>0.78</v>
      </c>
      <c r="C14580" s="100" t="s">
        <v>7624</v>
      </c>
      <c r="E14580" s="1705" t="s">
        <v>7428</v>
      </c>
    </row>
    <row r="14581" spans="1:9" x14ac:dyDescent="0.35">
      <c r="A14581" s="1705">
        <v>93978</v>
      </c>
      <c r="B14581" s="1706">
        <v>0.78</v>
      </c>
      <c r="C14581" s="1705" t="s">
        <v>10924</v>
      </c>
      <c r="E14581" s="1705" t="s">
        <v>10273</v>
      </c>
    </row>
    <row r="14582" spans="1:9" x14ac:dyDescent="0.35">
      <c r="A14582" s="1705">
        <v>93978</v>
      </c>
      <c r="B14582" s="1706">
        <v>0.78</v>
      </c>
      <c r="C14582" s="100" t="s">
        <v>12195</v>
      </c>
      <c r="E14582" s="100" t="s">
        <v>12088</v>
      </c>
    </row>
    <row r="14583" spans="1:9" x14ac:dyDescent="0.35">
      <c r="A14583" s="1705">
        <v>93979</v>
      </c>
      <c r="B14583" s="1706">
        <v>0.49</v>
      </c>
      <c r="C14583" s="100" t="s">
        <v>1914</v>
      </c>
      <c r="E14583" s="1705" t="s">
        <v>1755</v>
      </c>
    </row>
    <row r="14584" spans="1:9" x14ac:dyDescent="0.35">
      <c r="A14584" s="1705">
        <v>93979</v>
      </c>
      <c r="B14584" s="1706">
        <v>0.49</v>
      </c>
      <c r="C14584" s="100" t="s">
        <v>3214</v>
      </c>
      <c r="D14584" s="1705"/>
      <c r="E14584" s="1705" t="s">
        <v>2994</v>
      </c>
    </row>
    <row r="14585" spans="1:9" x14ac:dyDescent="0.35">
      <c r="A14585" s="1705">
        <v>93980</v>
      </c>
      <c r="B14585" s="1706">
        <v>1.22</v>
      </c>
      <c r="C14585" s="100" t="s">
        <v>3492</v>
      </c>
      <c r="E14585" s="1705" t="s">
        <v>2994</v>
      </c>
    </row>
    <row r="14586" spans="1:9" x14ac:dyDescent="0.35">
      <c r="A14586" s="1705">
        <v>93981</v>
      </c>
      <c r="B14586" s="1706">
        <v>0.43</v>
      </c>
      <c r="C14586" s="100" t="s">
        <v>3189</v>
      </c>
      <c r="E14586" s="1705" t="s">
        <v>2994</v>
      </c>
    </row>
    <row r="14587" spans="1:9" x14ac:dyDescent="0.35">
      <c r="A14587" s="1705">
        <v>93985</v>
      </c>
      <c r="B14587" s="1706">
        <v>0.78</v>
      </c>
      <c r="C14587" s="100" t="s">
        <v>3311</v>
      </c>
      <c r="E14587" s="1705" t="s">
        <v>2994</v>
      </c>
    </row>
    <row r="14588" spans="1:9" x14ac:dyDescent="0.35">
      <c r="A14588" s="1705">
        <v>93986</v>
      </c>
      <c r="B14588" s="1706">
        <v>0.49</v>
      </c>
      <c r="C14588" s="100" t="s">
        <v>3215</v>
      </c>
      <c r="D14588" s="1705"/>
      <c r="E14588" s="1705" t="s">
        <v>2994</v>
      </c>
    </row>
    <row r="14589" spans="1:9" x14ac:dyDescent="0.35">
      <c r="A14589" s="1705">
        <v>93990</v>
      </c>
      <c r="B14589" s="1706">
        <v>0.49</v>
      </c>
      <c r="C14589" s="100" t="s">
        <v>126</v>
      </c>
      <c r="E14589" s="1705" t="s">
        <v>39</v>
      </c>
    </row>
    <row r="14590" spans="1:9" x14ac:dyDescent="0.35">
      <c r="A14590" s="1705">
        <v>93990</v>
      </c>
      <c r="B14590" s="1706">
        <v>0.49</v>
      </c>
      <c r="C14590" s="100" t="s">
        <v>1688</v>
      </c>
      <c r="E14590" s="1705" t="s">
        <v>875</v>
      </c>
    </row>
    <row r="14591" spans="1:9" x14ac:dyDescent="0.35">
      <c r="A14591" s="1705">
        <v>93990</v>
      </c>
      <c r="B14591" s="1706">
        <v>0.49</v>
      </c>
      <c r="C14591" s="100" t="s">
        <v>3216</v>
      </c>
      <c r="D14591" s="1705"/>
      <c r="E14591" s="1705" t="s">
        <v>2994</v>
      </c>
    </row>
    <row r="14592" spans="1:9" x14ac:dyDescent="0.35">
      <c r="A14592" s="1705">
        <v>93990</v>
      </c>
      <c r="B14592" s="1706">
        <v>0.49</v>
      </c>
      <c r="C14592" s="100" t="s">
        <v>6012</v>
      </c>
      <c r="E14592" s="100" t="s">
        <v>5923</v>
      </c>
      <c r="F14592" s="100"/>
      <c r="I14592" s="100"/>
    </row>
    <row r="14593" spans="1:9" x14ac:dyDescent="0.35">
      <c r="A14593" s="1705">
        <v>93990</v>
      </c>
      <c r="B14593" s="1706">
        <v>0.49</v>
      </c>
      <c r="C14593" s="100" t="s">
        <v>12177</v>
      </c>
      <c r="E14593" s="100" t="s">
        <v>12088</v>
      </c>
    </row>
    <row r="14594" spans="1:9" x14ac:dyDescent="0.35">
      <c r="A14594" s="1705" t="s">
        <v>5598</v>
      </c>
      <c r="B14594" s="1706">
        <v>0.48</v>
      </c>
      <c r="C14594" s="89" t="s">
        <v>5599</v>
      </c>
      <c r="E14594" s="100" t="s">
        <v>5452</v>
      </c>
    </row>
    <row r="14595" spans="1:9" x14ac:dyDescent="0.35">
      <c r="A14595" s="1705" t="s">
        <v>5276</v>
      </c>
      <c r="B14595" s="1706">
        <v>0.36</v>
      </c>
      <c r="C14595" s="100" t="s">
        <v>5277</v>
      </c>
      <c r="E14595" s="100" t="s">
        <v>5155</v>
      </c>
    </row>
    <row r="14596" spans="1:9" x14ac:dyDescent="0.35">
      <c r="A14596" s="1705" t="s">
        <v>1937</v>
      </c>
      <c r="B14596" s="1706">
        <v>0.66</v>
      </c>
      <c r="C14596" s="100" t="s">
        <v>1938</v>
      </c>
      <c r="E14596" s="1705" t="s">
        <v>1755</v>
      </c>
    </row>
    <row r="14597" spans="1:9" x14ac:dyDescent="0.35">
      <c r="A14597" s="1705" t="s">
        <v>12498</v>
      </c>
      <c r="B14597" s="1706">
        <v>2.48</v>
      </c>
      <c r="C14597" s="100" t="s">
        <v>12499</v>
      </c>
      <c r="E14597" s="100" t="s">
        <v>12088</v>
      </c>
    </row>
    <row r="14598" spans="1:9" x14ac:dyDescent="0.35">
      <c r="A14598" s="1705" t="s">
        <v>12496</v>
      </c>
      <c r="B14598" s="1752">
        <v>2.46</v>
      </c>
      <c r="C14598" s="100" t="s">
        <v>12497</v>
      </c>
      <c r="E14598" s="100" t="s">
        <v>12088</v>
      </c>
    </row>
    <row r="14599" spans="1:9" x14ac:dyDescent="0.35">
      <c r="A14599" s="1705" t="s">
        <v>12515</v>
      </c>
      <c r="B14599" s="1752">
        <v>2.8200000000000003</v>
      </c>
      <c r="C14599" s="100" t="s">
        <v>12516</v>
      </c>
      <c r="E14599" s="100" t="s">
        <v>12088</v>
      </c>
    </row>
    <row r="14600" spans="1:9" x14ac:dyDescent="0.35">
      <c r="A14600" s="1705" t="s">
        <v>12494</v>
      </c>
      <c r="B14600" s="1752">
        <v>2.4500000000000002</v>
      </c>
      <c r="C14600" s="100" t="s">
        <v>12495</v>
      </c>
      <c r="E14600" s="100" t="s">
        <v>12088</v>
      </c>
    </row>
    <row r="14601" spans="1:9" x14ac:dyDescent="0.35">
      <c r="A14601" s="1705" t="s">
        <v>12505</v>
      </c>
      <c r="B14601" s="1752">
        <v>2.59</v>
      </c>
      <c r="C14601" s="100" t="s">
        <v>12506</v>
      </c>
      <c r="E14601" s="100" t="s">
        <v>12088</v>
      </c>
      <c r="F14601" s="100"/>
      <c r="I14601" s="100"/>
    </row>
    <row r="14602" spans="1:9" x14ac:dyDescent="0.35">
      <c r="A14602" s="1705" t="s">
        <v>4939</v>
      </c>
      <c r="B14602" s="1706">
        <v>2.8200000000000003</v>
      </c>
      <c r="C14602" s="100" t="s">
        <v>4940</v>
      </c>
      <c r="E14602" s="100" t="s">
        <v>4609</v>
      </c>
      <c r="F14602" s="100"/>
      <c r="I14602" s="100"/>
    </row>
    <row r="14603" spans="1:9" x14ac:dyDescent="0.35">
      <c r="A14603" s="1705" t="s">
        <v>4939</v>
      </c>
      <c r="B14603" s="1706">
        <v>2.8200000000000003</v>
      </c>
      <c r="C14603" s="100" t="s">
        <v>12517</v>
      </c>
      <c r="E14603" s="100" t="s">
        <v>12088</v>
      </c>
      <c r="F14603" s="100"/>
      <c r="I14603" s="100"/>
    </row>
    <row r="14604" spans="1:9" x14ac:dyDescent="0.35">
      <c r="A14604" s="1705" t="s">
        <v>2209</v>
      </c>
      <c r="B14604" s="1706">
        <v>2.2999999999999998</v>
      </c>
      <c r="C14604" s="100" t="s">
        <v>2210</v>
      </c>
      <c r="E14604" s="1705" t="s">
        <v>1755</v>
      </c>
      <c r="F14604" s="100"/>
      <c r="I14604" s="100"/>
    </row>
    <row r="14605" spans="1:9" x14ac:dyDescent="0.35">
      <c r="A14605" s="1705" t="s">
        <v>2209</v>
      </c>
      <c r="B14605" s="1706">
        <v>2.2999999999999998</v>
      </c>
      <c r="C14605" s="100" t="s">
        <v>5146</v>
      </c>
      <c r="E14605" s="100" t="s">
        <v>4946</v>
      </c>
      <c r="F14605" s="100"/>
      <c r="I14605" s="100"/>
    </row>
    <row r="14606" spans="1:9" x14ac:dyDescent="0.35">
      <c r="A14606" s="1705" t="s">
        <v>2209</v>
      </c>
      <c r="B14606" s="1706">
        <v>2.2999999999999998</v>
      </c>
      <c r="C14606" s="100" t="s">
        <v>10249</v>
      </c>
      <c r="E14606" s="1705" t="s">
        <v>9583</v>
      </c>
      <c r="F14606" s="100"/>
      <c r="I14606" s="100"/>
    </row>
    <row r="14607" spans="1:9" x14ac:dyDescent="0.35">
      <c r="A14607" s="1705" t="s">
        <v>2215</v>
      </c>
      <c r="B14607" s="1706">
        <v>2.48</v>
      </c>
      <c r="C14607" s="89" t="s">
        <v>2216</v>
      </c>
      <c r="E14607" s="1705" t="s">
        <v>1755</v>
      </c>
      <c r="F14607" s="100"/>
      <c r="I14607" s="100"/>
    </row>
    <row r="14608" spans="1:9" x14ac:dyDescent="0.35">
      <c r="A14608" s="1705" t="s">
        <v>2215</v>
      </c>
      <c r="B14608" s="1706">
        <v>2.48</v>
      </c>
      <c r="C14608" s="1705" t="s">
        <v>5150</v>
      </c>
      <c r="E14608" s="100" t="s">
        <v>4946</v>
      </c>
      <c r="F14608" s="100"/>
      <c r="I14608" s="100"/>
    </row>
    <row r="14609" spans="1:9" x14ac:dyDescent="0.35">
      <c r="A14609" s="1705" t="s">
        <v>2215</v>
      </c>
      <c r="B14609" s="1706">
        <v>2.48</v>
      </c>
      <c r="C14609" s="100" t="s">
        <v>10253</v>
      </c>
      <c r="E14609" s="1705" t="s">
        <v>9583</v>
      </c>
      <c r="F14609" s="100"/>
      <c r="I14609" s="100"/>
    </row>
    <row r="14610" spans="1:9" x14ac:dyDescent="0.35">
      <c r="A14610" s="1705" t="s">
        <v>2215</v>
      </c>
      <c r="B14610" s="1706">
        <v>2.48</v>
      </c>
      <c r="C14610" s="100" t="s">
        <v>12500</v>
      </c>
      <c r="E14610" s="100" t="s">
        <v>12088</v>
      </c>
      <c r="F14610" s="100"/>
      <c r="I14610" s="100"/>
    </row>
    <row r="14611" spans="1:9" x14ac:dyDescent="0.35">
      <c r="A14611" s="1705" t="s">
        <v>12526</v>
      </c>
      <c r="B14611" s="1706">
        <v>3.85</v>
      </c>
      <c r="C14611" s="100" t="s">
        <v>12527</v>
      </c>
      <c r="E14611" s="100" t="s">
        <v>12088</v>
      </c>
      <c r="F14611" s="100"/>
      <c r="I14611" s="100"/>
    </row>
    <row r="14612" spans="1:9" x14ac:dyDescent="0.35">
      <c r="A14612" s="1705" t="s">
        <v>12534</v>
      </c>
      <c r="B14612" s="1706">
        <v>4.25</v>
      </c>
      <c r="C14612" s="100" t="s">
        <v>12535</v>
      </c>
      <c r="E14612" s="100" t="s">
        <v>12088</v>
      </c>
      <c r="F14612" s="100"/>
      <c r="I14612" s="100"/>
    </row>
    <row r="14613" spans="1:9" x14ac:dyDescent="0.35">
      <c r="A14613" s="1705" t="s">
        <v>12537</v>
      </c>
      <c r="B14613" s="1706">
        <v>4.4399999999999995</v>
      </c>
      <c r="C14613" s="100" t="s">
        <v>12538</v>
      </c>
      <c r="E14613" s="100" t="s">
        <v>12088</v>
      </c>
      <c r="F14613" s="100"/>
      <c r="I14613" s="100"/>
    </row>
    <row r="14614" spans="1:9" x14ac:dyDescent="0.35">
      <c r="A14614" s="1705" t="s">
        <v>12529</v>
      </c>
      <c r="B14614" s="1706">
        <v>3.9400000000000004</v>
      </c>
      <c r="C14614" s="100" t="s">
        <v>12530</v>
      </c>
      <c r="E14614" s="100" t="s">
        <v>12088</v>
      </c>
      <c r="F14614" s="100"/>
      <c r="I14614" s="100"/>
    </row>
    <row r="14615" spans="1:9" x14ac:dyDescent="0.35">
      <c r="A14615" s="1705" t="s">
        <v>12512</v>
      </c>
      <c r="B14615" s="1706">
        <v>2.72</v>
      </c>
      <c r="C14615" s="100" t="s">
        <v>12513</v>
      </c>
      <c r="E14615" s="100" t="s">
        <v>12088</v>
      </c>
      <c r="F14615" s="100"/>
      <c r="I14615" s="100"/>
    </row>
    <row r="14616" spans="1:9" x14ac:dyDescent="0.35">
      <c r="A14616" s="1705" t="s">
        <v>12518</v>
      </c>
      <c r="B14616" s="1706">
        <v>3.31</v>
      </c>
      <c r="C14616" s="100" t="s">
        <v>12519</v>
      </c>
      <c r="E14616" s="100" t="s">
        <v>12088</v>
      </c>
      <c r="F14616" s="100"/>
      <c r="I14616" s="100"/>
    </row>
    <row r="14617" spans="1:9" x14ac:dyDescent="0.35">
      <c r="A14617" s="1705" t="s">
        <v>12518</v>
      </c>
      <c r="B14617" s="1706">
        <v>3.31</v>
      </c>
      <c r="C14617" s="100" t="s">
        <v>12520</v>
      </c>
      <c r="E14617" s="100" t="s">
        <v>12088</v>
      </c>
    </row>
    <row r="14618" spans="1:9" x14ac:dyDescent="0.35">
      <c r="A14618" s="1705" t="s">
        <v>12510</v>
      </c>
      <c r="B14618" s="1752">
        <v>2.71</v>
      </c>
      <c r="C14618" s="100" t="s">
        <v>12511</v>
      </c>
      <c r="E14618" s="100" t="s">
        <v>12088</v>
      </c>
    </row>
    <row r="14619" spans="1:9" x14ac:dyDescent="0.35">
      <c r="A14619" s="1705" t="s">
        <v>2224</v>
      </c>
      <c r="B14619" s="1706">
        <v>2.8</v>
      </c>
      <c r="C14619" s="1735" t="s">
        <v>2225</v>
      </c>
      <c r="E14619" s="1705" t="s">
        <v>1755</v>
      </c>
    </row>
    <row r="14620" spans="1:9" x14ac:dyDescent="0.35">
      <c r="A14620" s="1705" t="s">
        <v>2224</v>
      </c>
      <c r="B14620" s="1706">
        <v>2.8</v>
      </c>
      <c r="C14620" s="100" t="s">
        <v>12514</v>
      </c>
      <c r="E14620" s="100" t="s">
        <v>12088</v>
      </c>
    </row>
    <row r="14621" spans="1:9" x14ac:dyDescent="0.35">
      <c r="A14621" s="1705" t="s">
        <v>12539</v>
      </c>
      <c r="B14621" s="1752">
        <v>4.76</v>
      </c>
      <c r="C14621" s="100" t="s">
        <v>12540</v>
      </c>
      <c r="E14621" s="100" t="s">
        <v>12088</v>
      </c>
    </row>
    <row r="14622" spans="1:9" x14ac:dyDescent="0.35">
      <c r="A14622" s="1705" t="s">
        <v>6552</v>
      </c>
      <c r="B14622" s="1706">
        <v>4.33</v>
      </c>
      <c r="C14622" s="100" t="s">
        <v>14911</v>
      </c>
      <c r="E14622" s="100" t="s">
        <v>1433</v>
      </c>
    </row>
    <row r="14623" spans="1:9" x14ac:dyDescent="0.35">
      <c r="A14623" s="1705" t="s">
        <v>6552</v>
      </c>
      <c r="B14623" s="1706">
        <v>4.33</v>
      </c>
      <c r="C14623" s="89" t="s">
        <v>8361</v>
      </c>
      <c r="E14623" s="100" t="s">
        <v>5912</v>
      </c>
    </row>
    <row r="14624" spans="1:9" x14ac:dyDescent="0.35">
      <c r="A14624" s="1705" t="s">
        <v>6552</v>
      </c>
      <c r="B14624" s="1706">
        <v>4.33</v>
      </c>
      <c r="C14624" s="89" t="s">
        <v>6553</v>
      </c>
      <c r="E14624" s="100" t="s">
        <v>6503</v>
      </c>
      <c r="F14624" s="100"/>
      <c r="I14624" s="100"/>
    </row>
    <row r="14625" spans="1:9" x14ac:dyDescent="0.35">
      <c r="A14625" s="1705" t="s">
        <v>6552</v>
      </c>
      <c r="B14625" s="1706">
        <v>4.33</v>
      </c>
      <c r="C14625" s="89" t="s">
        <v>14910</v>
      </c>
      <c r="E14625" s="100" t="s">
        <v>6503</v>
      </c>
    </row>
    <row r="14626" spans="1:9" x14ac:dyDescent="0.35">
      <c r="A14626" s="1705" t="s">
        <v>6552</v>
      </c>
      <c r="B14626" s="1706">
        <v>4.33</v>
      </c>
      <c r="C14626" s="89" t="s">
        <v>6554</v>
      </c>
      <c r="E14626" s="100" t="s">
        <v>6503</v>
      </c>
    </row>
    <row r="14627" spans="1:9" x14ac:dyDescent="0.35">
      <c r="A14627" s="1705" t="s">
        <v>6552</v>
      </c>
      <c r="B14627" s="1706">
        <v>4.33</v>
      </c>
      <c r="C14627" s="89" t="s">
        <v>12086</v>
      </c>
      <c r="E14627" s="1705" t="s">
        <v>10273</v>
      </c>
    </row>
    <row r="14628" spans="1:9" x14ac:dyDescent="0.35">
      <c r="A14628" s="1705" t="s">
        <v>6552</v>
      </c>
      <c r="B14628" s="1706">
        <v>4.33</v>
      </c>
      <c r="C14628" s="100" t="s">
        <v>12536</v>
      </c>
      <c r="E14628" s="100" t="s">
        <v>12088</v>
      </c>
    </row>
    <row r="14629" spans="1:9" x14ac:dyDescent="0.35">
      <c r="A14629" s="1705" t="s">
        <v>114</v>
      </c>
      <c r="B14629" s="1706">
        <v>0.36</v>
      </c>
      <c r="C14629" s="89" t="s">
        <v>115</v>
      </c>
      <c r="E14629" s="1705" t="s">
        <v>39</v>
      </c>
    </row>
    <row r="14630" spans="1:9" x14ac:dyDescent="0.35">
      <c r="A14630" s="1705" t="s">
        <v>1260</v>
      </c>
      <c r="B14630" s="1706">
        <v>2.21</v>
      </c>
      <c r="C14630" s="100" t="s">
        <v>2980</v>
      </c>
      <c r="E14630" s="1705" t="s">
        <v>19</v>
      </c>
    </row>
    <row r="14631" spans="1:9" x14ac:dyDescent="0.35">
      <c r="A14631" s="1705" t="s">
        <v>1260</v>
      </c>
      <c r="B14631" s="1706">
        <v>2.21</v>
      </c>
      <c r="C14631" s="100" t="s">
        <v>1261</v>
      </c>
      <c r="E14631" s="1705" t="s">
        <v>879</v>
      </c>
    </row>
    <row r="14632" spans="1:9" x14ac:dyDescent="0.35">
      <c r="A14632" s="1705" t="s">
        <v>1260</v>
      </c>
      <c r="B14632" s="1706">
        <v>2.21</v>
      </c>
      <c r="C14632" s="100" t="s">
        <v>1277</v>
      </c>
      <c r="E14632" s="100" t="s">
        <v>1278</v>
      </c>
    </row>
    <row r="14633" spans="1:9" x14ac:dyDescent="0.35">
      <c r="A14633" s="1705" t="s">
        <v>1260</v>
      </c>
      <c r="B14633" s="1706">
        <v>2.21</v>
      </c>
      <c r="C14633" s="100" t="s">
        <v>6470</v>
      </c>
      <c r="E14633" s="100" t="s">
        <v>6110</v>
      </c>
    </row>
    <row r="14634" spans="1:9" x14ac:dyDescent="0.35">
      <c r="A14634" s="1705" t="s">
        <v>1260</v>
      </c>
      <c r="B14634" s="1706">
        <v>2.21</v>
      </c>
      <c r="C14634" s="100" t="s">
        <v>2980</v>
      </c>
      <c r="E14634" s="1705" t="s">
        <v>9583</v>
      </c>
    </row>
    <row r="14635" spans="1:9" x14ac:dyDescent="0.35">
      <c r="A14635" s="1705" t="s">
        <v>515</v>
      </c>
      <c r="B14635" s="1706">
        <v>2.75</v>
      </c>
      <c r="C14635" s="89" t="s">
        <v>2987</v>
      </c>
      <c r="E14635" s="1705" t="s">
        <v>19</v>
      </c>
      <c r="F14635" s="100"/>
      <c r="I14635" s="100"/>
    </row>
    <row r="14636" spans="1:9" x14ac:dyDescent="0.35">
      <c r="A14636" s="1705" t="s">
        <v>515</v>
      </c>
      <c r="B14636" s="1706">
        <v>2.75</v>
      </c>
      <c r="C14636" s="89" t="s">
        <v>516</v>
      </c>
      <c r="E14636" s="1705" t="s">
        <v>182</v>
      </c>
      <c r="F14636" s="100"/>
      <c r="I14636" s="100"/>
    </row>
    <row r="14637" spans="1:9" x14ac:dyDescent="0.35">
      <c r="A14637" s="1705" t="s">
        <v>515</v>
      </c>
      <c r="B14637" s="1706">
        <v>2.75</v>
      </c>
      <c r="C14637" s="100" t="s">
        <v>1273</v>
      </c>
      <c r="E14637" s="1705" t="s">
        <v>879</v>
      </c>
      <c r="F14637" s="100"/>
      <c r="I14637" s="100"/>
    </row>
    <row r="14638" spans="1:9" x14ac:dyDescent="0.35">
      <c r="A14638" s="1705" t="s">
        <v>515</v>
      </c>
      <c r="B14638" s="1706">
        <v>2.75</v>
      </c>
      <c r="C14638" s="89" t="s">
        <v>2221</v>
      </c>
      <c r="E14638" s="1705" t="s">
        <v>1755</v>
      </c>
      <c r="F14638" s="100"/>
      <c r="I14638" s="100"/>
    </row>
    <row r="14639" spans="1:9" x14ac:dyDescent="0.35">
      <c r="A14639" s="1705" t="s">
        <v>515</v>
      </c>
      <c r="B14639" s="1706">
        <v>2.75</v>
      </c>
      <c r="C14639" s="100" t="s">
        <v>2222</v>
      </c>
      <c r="E14639" s="1705" t="s">
        <v>1755</v>
      </c>
      <c r="F14639" s="100"/>
      <c r="I14639" s="100"/>
    </row>
    <row r="14640" spans="1:9" x14ac:dyDescent="0.35">
      <c r="A14640" s="1705" t="s">
        <v>515</v>
      </c>
      <c r="B14640" s="1706">
        <v>2.75</v>
      </c>
      <c r="C14640" s="89" t="s">
        <v>2223</v>
      </c>
      <c r="E14640" s="1705" t="s">
        <v>1755</v>
      </c>
      <c r="F14640" s="100"/>
      <c r="I14640" s="100"/>
    </row>
    <row r="14641" spans="1:9" x14ac:dyDescent="0.35">
      <c r="A14641" s="1705" t="s">
        <v>515</v>
      </c>
      <c r="B14641" s="1706">
        <v>2.75</v>
      </c>
      <c r="C14641" s="89" t="s">
        <v>4937</v>
      </c>
      <c r="E14641" s="100" t="s">
        <v>4609</v>
      </c>
      <c r="F14641" s="100"/>
      <c r="I14641" s="100"/>
    </row>
    <row r="14642" spans="1:9" x14ac:dyDescent="0.35">
      <c r="A14642" s="1705" t="s">
        <v>515</v>
      </c>
      <c r="B14642" s="1706">
        <v>2.75</v>
      </c>
      <c r="C14642" s="89" t="s">
        <v>4938</v>
      </c>
      <c r="E14642" s="100" t="s">
        <v>4609</v>
      </c>
      <c r="F14642" s="100"/>
      <c r="I14642" s="100"/>
    </row>
    <row r="14643" spans="1:9" x14ac:dyDescent="0.35">
      <c r="A14643" s="1705" t="s">
        <v>515</v>
      </c>
      <c r="B14643" s="1706">
        <v>2.75</v>
      </c>
      <c r="C14643" s="100" t="s">
        <v>5152</v>
      </c>
      <c r="E14643" s="100" t="s">
        <v>4946</v>
      </c>
      <c r="F14643" s="100"/>
      <c r="I14643" s="100"/>
    </row>
    <row r="14644" spans="1:9" x14ac:dyDescent="0.35">
      <c r="A14644" s="1705" t="s">
        <v>515</v>
      </c>
      <c r="B14644" s="1706">
        <v>2.75</v>
      </c>
      <c r="C14644" s="89" t="s">
        <v>14935</v>
      </c>
      <c r="E14644" s="100" t="s">
        <v>5452</v>
      </c>
      <c r="F14644" s="100"/>
      <c r="I14644" s="100"/>
    </row>
    <row r="14645" spans="1:9" x14ac:dyDescent="0.35">
      <c r="A14645" s="1705" t="s">
        <v>515</v>
      </c>
      <c r="B14645" s="1706">
        <v>2.75</v>
      </c>
      <c r="C14645" s="89" t="s">
        <v>5689</v>
      </c>
      <c r="E14645" s="100" t="s">
        <v>5452</v>
      </c>
      <c r="F14645" s="100"/>
      <c r="I14645" s="100"/>
    </row>
    <row r="14646" spans="1:9" x14ac:dyDescent="0.35">
      <c r="A14646" s="1705" t="s">
        <v>515</v>
      </c>
      <c r="B14646" s="1706">
        <v>2.75</v>
      </c>
      <c r="C14646" s="89" t="s">
        <v>8353</v>
      </c>
      <c r="E14646" s="100" t="s">
        <v>5912</v>
      </c>
      <c r="F14646" s="100"/>
      <c r="I14646" s="100"/>
    </row>
    <row r="14647" spans="1:9" x14ac:dyDescent="0.35">
      <c r="A14647" s="1705" t="s">
        <v>515</v>
      </c>
      <c r="B14647" s="1706">
        <v>2.75</v>
      </c>
      <c r="C14647" s="89" t="s">
        <v>8354</v>
      </c>
      <c r="E14647" s="100" t="s">
        <v>5912</v>
      </c>
      <c r="F14647" s="100"/>
      <c r="I14647" s="100"/>
    </row>
    <row r="14648" spans="1:9" x14ac:dyDescent="0.35">
      <c r="A14648" s="1705" t="s">
        <v>515</v>
      </c>
      <c r="B14648" s="1706">
        <v>2.75</v>
      </c>
      <c r="C14648" s="100" t="s">
        <v>6479</v>
      </c>
      <c r="E14648" s="100" t="s">
        <v>6110</v>
      </c>
      <c r="F14648" s="100"/>
      <c r="I14648" s="100"/>
    </row>
    <row r="14649" spans="1:9" x14ac:dyDescent="0.35">
      <c r="A14649" s="1705" t="s">
        <v>515</v>
      </c>
      <c r="B14649" s="1706">
        <v>2.75</v>
      </c>
      <c r="C14649" s="89" t="s">
        <v>8685</v>
      </c>
      <c r="E14649" s="1705" t="s">
        <v>8655</v>
      </c>
      <c r="F14649" s="100"/>
      <c r="I14649" s="100"/>
    </row>
    <row r="14650" spans="1:9" x14ac:dyDescent="0.35">
      <c r="A14650" s="1705" t="s">
        <v>515</v>
      </c>
      <c r="B14650" s="1706">
        <v>2.75</v>
      </c>
      <c r="C14650" s="89" t="s">
        <v>10256</v>
      </c>
      <c r="E14650" s="1705" t="s">
        <v>9583</v>
      </c>
      <c r="F14650" s="100"/>
      <c r="I14650" s="100"/>
    </row>
    <row r="14651" spans="1:9" x14ac:dyDescent="0.35">
      <c r="A14651" s="1705" t="s">
        <v>515</v>
      </c>
      <c r="B14651" s="1706">
        <v>2.75</v>
      </c>
      <c r="C14651" s="100" t="s">
        <v>10257</v>
      </c>
      <c r="E14651" s="1705" t="s">
        <v>9583</v>
      </c>
      <c r="F14651" s="100"/>
      <c r="I14651" s="100"/>
    </row>
    <row r="14652" spans="1:9" x14ac:dyDescent="0.35">
      <c r="A14652" s="1705" t="s">
        <v>515</v>
      </c>
      <c r="B14652" s="1706">
        <v>2.75</v>
      </c>
      <c r="C14652" s="89" t="s">
        <v>12081</v>
      </c>
      <c r="E14652" s="1705" t="s">
        <v>10273</v>
      </c>
      <c r="F14652" s="100"/>
      <c r="I14652" s="100"/>
    </row>
    <row r="14653" spans="1:9" x14ac:dyDescent="0.35">
      <c r="A14653" s="1705" t="s">
        <v>1269</v>
      </c>
      <c r="B14653" s="1706">
        <v>2.37</v>
      </c>
      <c r="C14653" s="89" t="s">
        <v>2986</v>
      </c>
      <c r="E14653" s="1705" t="s">
        <v>19</v>
      </c>
      <c r="F14653" s="100"/>
      <c r="I14653" s="100"/>
    </row>
    <row r="14654" spans="1:9" x14ac:dyDescent="0.35">
      <c r="A14654" s="1705" t="s">
        <v>1269</v>
      </c>
      <c r="B14654" s="1706">
        <v>2.37</v>
      </c>
      <c r="C14654" s="100" t="s">
        <v>1270</v>
      </c>
      <c r="E14654" s="1705" t="s">
        <v>879</v>
      </c>
      <c r="F14654" s="100"/>
      <c r="I14654" s="100"/>
    </row>
    <row r="14655" spans="1:9" x14ac:dyDescent="0.35">
      <c r="A14655" s="1705" t="s">
        <v>1269</v>
      </c>
      <c r="B14655" s="1706">
        <v>2.37</v>
      </c>
      <c r="C14655" s="89" t="s">
        <v>2212</v>
      </c>
      <c r="E14655" s="1705" t="s">
        <v>1755</v>
      </c>
      <c r="F14655" s="100"/>
      <c r="I14655" s="100"/>
    </row>
    <row r="14656" spans="1:9" x14ac:dyDescent="0.35">
      <c r="A14656" s="1705" t="s">
        <v>1269</v>
      </c>
      <c r="B14656" s="1706">
        <v>2.37</v>
      </c>
      <c r="C14656" s="89" t="s">
        <v>2213</v>
      </c>
      <c r="E14656" s="1705" t="s">
        <v>1755</v>
      </c>
      <c r="F14656" s="100"/>
      <c r="I14656" s="100"/>
    </row>
    <row r="14657" spans="1:9" ht="14.5" customHeight="1" x14ac:dyDescent="0.35">
      <c r="A14657" s="1705" t="s">
        <v>1269</v>
      </c>
      <c r="B14657" s="1706">
        <v>2.37</v>
      </c>
      <c r="C14657" s="100" t="s">
        <v>2234</v>
      </c>
      <c r="E14657" s="100" t="s">
        <v>2235</v>
      </c>
      <c r="F14657" s="100"/>
      <c r="I14657" s="100"/>
    </row>
    <row r="14658" spans="1:9" x14ac:dyDescent="0.35">
      <c r="A14658" s="1705" t="s">
        <v>1269</v>
      </c>
      <c r="B14658" s="1706">
        <v>2.37</v>
      </c>
      <c r="C14658" s="89" t="s">
        <v>5149</v>
      </c>
      <c r="E14658" s="100" t="s">
        <v>4946</v>
      </c>
      <c r="F14658" s="100"/>
      <c r="I14658" s="100"/>
    </row>
    <row r="14659" spans="1:9" ht="14.5" customHeight="1" x14ac:dyDescent="0.35">
      <c r="A14659" s="1705" t="s">
        <v>1269</v>
      </c>
      <c r="B14659" s="1706">
        <v>2.37</v>
      </c>
      <c r="C14659" s="100" t="s">
        <v>6477</v>
      </c>
      <c r="E14659" s="100" t="s">
        <v>6110</v>
      </c>
      <c r="F14659" s="100"/>
      <c r="I14659" s="100"/>
    </row>
    <row r="14660" spans="1:9" x14ac:dyDescent="0.35">
      <c r="A14660" s="1705" t="s">
        <v>1269</v>
      </c>
      <c r="B14660" s="1706">
        <v>2.37</v>
      </c>
      <c r="C14660" s="89" t="s">
        <v>2212</v>
      </c>
      <c r="E14660" s="1705" t="s">
        <v>9583</v>
      </c>
      <c r="F14660" s="100"/>
      <c r="I14660" s="100"/>
    </row>
    <row r="14661" spans="1:9" x14ac:dyDescent="0.35">
      <c r="A14661" s="1705" t="s">
        <v>517</v>
      </c>
      <c r="B14661" s="1706">
        <v>2.9</v>
      </c>
      <c r="C14661" s="100" t="s">
        <v>2988</v>
      </c>
      <c r="E14661" s="1705" t="s">
        <v>19</v>
      </c>
    </row>
    <row r="14662" spans="1:9" x14ac:dyDescent="0.35">
      <c r="A14662" s="1705" t="s">
        <v>517</v>
      </c>
      <c r="B14662" s="1706">
        <v>2.9</v>
      </c>
      <c r="C14662" s="89" t="s">
        <v>518</v>
      </c>
      <c r="E14662" s="1705" t="s">
        <v>182</v>
      </c>
    </row>
    <row r="14663" spans="1:9" x14ac:dyDescent="0.35">
      <c r="A14663" s="1705" t="s">
        <v>517</v>
      </c>
      <c r="B14663" s="1706">
        <v>2.9</v>
      </c>
      <c r="C14663" s="100" t="s">
        <v>1274</v>
      </c>
      <c r="E14663" s="1705" t="s">
        <v>879</v>
      </c>
      <c r="F14663" s="100"/>
      <c r="I14663" s="100"/>
    </row>
    <row r="14664" spans="1:9" x14ac:dyDescent="0.35">
      <c r="A14664" s="1705" t="s">
        <v>517</v>
      </c>
      <c r="B14664" s="1706">
        <v>2.9</v>
      </c>
      <c r="C14664" s="100" t="s">
        <v>2226</v>
      </c>
      <c r="E14664" s="1705" t="s">
        <v>1755</v>
      </c>
    </row>
    <row r="14665" spans="1:9" x14ac:dyDescent="0.35">
      <c r="A14665" s="1705" t="s">
        <v>517</v>
      </c>
      <c r="B14665" s="1706">
        <v>2.9</v>
      </c>
      <c r="C14665" s="100" t="s">
        <v>4941</v>
      </c>
      <c r="E14665" s="100" t="s">
        <v>4609</v>
      </c>
      <c r="F14665" s="100"/>
      <c r="I14665" s="100"/>
    </row>
    <row r="14666" spans="1:9" x14ac:dyDescent="0.35">
      <c r="A14666" s="1705" t="s">
        <v>517</v>
      </c>
      <c r="B14666" s="1706">
        <v>2.9</v>
      </c>
      <c r="C14666" s="100" t="s">
        <v>4942</v>
      </c>
      <c r="E14666" s="100" t="s">
        <v>4609</v>
      </c>
    </row>
    <row r="14667" spans="1:9" x14ac:dyDescent="0.35">
      <c r="A14667" s="1705" t="s">
        <v>517</v>
      </c>
      <c r="B14667" s="1706">
        <v>2.9</v>
      </c>
      <c r="C14667" s="100" t="s">
        <v>5153</v>
      </c>
      <c r="E14667" s="100" t="s">
        <v>4946</v>
      </c>
    </row>
    <row r="14668" spans="1:9" x14ac:dyDescent="0.35">
      <c r="A14668" s="1705" t="s">
        <v>517</v>
      </c>
      <c r="B14668" s="1706">
        <v>2.9</v>
      </c>
      <c r="C14668" s="100" t="s">
        <v>5687</v>
      </c>
      <c r="E14668" s="100" t="s">
        <v>5452</v>
      </c>
      <c r="F14668" s="100"/>
      <c r="I14668" s="100"/>
    </row>
    <row r="14669" spans="1:9" x14ac:dyDescent="0.35">
      <c r="A14669" s="1705" t="s">
        <v>517</v>
      </c>
      <c r="B14669" s="1706">
        <v>2.9</v>
      </c>
      <c r="C14669" s="89" t="s">
        <v>5690</v>
      </c>
      <c r="E14669" s="100" t="s">
        <v>5452</v>
      </c>
      <c r="F14669" s="100"/>
      <c r="I14669" s="100"/>
    </row>
    <row r="14670" spans="1:9" x14ac:dyDescent="0.35">
      <c r="A14670" s="1705" t="s">
        <v>517</v>
      </c>
      <c r="B14670" s="1706">
        <v>2.9</v>
      </c>
      <c r="C14670" s="89" t="s">
        <v>5691</v>
      </c>
      <c r="E14670" s="100" t="s">
        <v>5452</v>
      </c>
    </row>
    <row r="14671" spans="1:9" x14ac:dyDescent="0.35">
      <c r="A14671" s="1705" t="s">
        <v>517</v>
      </c>
      <c r="B14671" s="1706">
        <v>2.9</v>
      </c>
      <c r="C14671" s="89" t="s">
        <v>5692</v>
      </c>
      <c r="E14671" s="100" t="s">
        <v>5452</v>
      </c>
    </row>
    <row r="14672" spans="1:9" x14ac:dyDescent="0.35">
      <c r="A14672" s="1705" t="s">
        <v>517</v>
      </c>
      <c r="B14672" s="1706">
        <v>2.9</v>
      </c>
      <c r="C14672" s="89" t="s">
        <v>5692</v>
      </c>
      <c r="E14672" s="100" t="s">
        <v>5452</v>
      </c>
    </row>
    <row r="14673" spans="1:9" x14ac:dyDescent="0.35">
      <c r="A14673" s="1705" t="s">
        <v>517</v>
      </c>
      <c r="B14673" s="1706">
        <v>2.9</v>
      </c>
      <c r="C14673" s="89" t="s">
        <v>8355</v>
      </c>
      <c r="E14673" s="100" t="s">
        <v>5912</v>
      </c>
    </row>
    <row r="14674" spans="1:9" x14ac:dyDescent="0.35">
      <c r="A14674" s="1705" t="s">
        <v>517</v>
      </c>
      <c r="B14674" s="1706">
        <v>2.9</v>
      </c>
      <c r="C14674" s="89" t="s">
        <v>8356</v>
      </c>
      <c r="E14674" s="100" t="s">
        <v>5912</v>
      </c>
    </row>
    <row r="14675" spans="1:9" x14ac:dyDescent="0.35">
      <c r="A14675" s="1705" t="s">
        <v>517</v>
      </c>
      <c r="B14675" s="1706">
        <v>2.9</v>
      </c>
      <c r="C14675" s="100" t="s">
        <v>6480</v>
      </c>
      <c r="E14675" s="100" t="s">
        <v>6110</v>
      </c>
    </row>
    <row r="14676" spans="1:9" x14ac:dyDescent="0.35">
      <c r="A14676" s="1705" t="s">
        <v>517</v>
      </c>
      <c r="B14676" s="1706">
        <v>2.9</v>
      </c>
      <c r="C14676" s="100" t="s">
        <v>6735</v>
      </c>
      <c r="E14676" s="1705" t="s">
        <v>6556</v>
      </c>
    </row>
    <row r="14677" spans="1:9" x14ac:dyDescent="0.35">
      <c r="A14677" s="1705" t="s">
        <v>517</v>
      </c>
      <c r="B14677" s="1706">
        <v>2.9</v>
      </c>
      <c r="C14677" s="89" t="s">
        <v>8686</v>
      </c>
      <c r="E14677" s="1705" t="s">
        <v>8655</v>
      </c>
      <c r="F14677" s="100"/>
      <c r="I14677" s="100"/>
    </row>
    <row r="14678" spans="1:9" x14ac:dyDescent="0.35">
      <c r="A14678" s="1705" t="s">
        <v>517</v>
      </c>
      <c r="B14678" s="1706">
        <v>2.9</v>
      </c>
      <c r="C14678" s="89" t="s">
        <v>9560</v>
      </c>
      <c r="E14678" s="1738" t="s">
        <v>9126</v>
      </c>
      <c r="F14678" s="100"/>
      <c r="I14678" s="100"/>
    </row>
    <row r="14679" spans="1:9" x14ac:dyDescent="0.35">
      <c r="A14679" s="1705" t="s">
        <v>517</v>
      </c>
      <c r="B14679" s="1706">
        <v>2.9</v>
      </c>
      <c r="C14679" s="89" t="s">
        <v>4941</v>
      </c>
      <c r="E14679" s="1705" t="s">
        <v>9583</v>
      </c>
      <c r="F14679" s="100"/>
      <c r="I14679" s="100"/>
    </row>
    <row r="14680" spans="1:9" x14ac:dyDescent="0.35">
      <c r="A14680" s="1705" t="s">
        <v>517</v>
      </c>
      <c r="B14680" s="1706">
        <v>2.9</v>
      </c>
      <c r="C14680" s="100" t="s">
        <v>10258</v>
      </c>
      <c r="E14680" s="1705" t="s">
        <v>9583</v>
      </c>
      <c r="F14680" s="100"/>
      <c r="I14680" s="100"/>
    </row>
    <row r="14681" spans="1:9" x14ac:dyDescent="0.35">
      <c r="A14681" s="1705" t="s">
        <v>517</v>
      </c>
      <c r="B14681" s="1706">
        <v>2.9</v>
      </c>
      <c r="C14681" s="100" t="s">
        <v>12082</v>
      </c>
      <c r="E14681" s="1705" t="s">
        <v>10273</v>
      </c>
      <c r="F14681" s="100"/>
      <c r="I14681" s="100"/>
    </row>
    <row r="14682" spans="1:9" x14ac:dyDescent="0.35">
      <c r="A14682" s="1705" t="s">
        <v>517</v>
      </c>
      <c r="B14682" s="1706">
        <v>2.9</v>
      </c>
      <c r="C14682" s="100" t="s">
        <v>12083</v>
      </c>
      <c r="E14682" s="1705" t="s">
        <v>10273</v>
      </c>
      <c r="F14682" s="100"/>
      <c r="I14682" s="100"/>
    </row>
    <row r="14683" spans="1:9" x14ac:dyDescent="0.35">
      <c r="A14683" s="1705" t="s">
        <v>2219</v>
      </c>
      <c r="B14683" s="1706">
        <v>2.59</v>
      </c>
      <c r="C14683" s="89" t="s">
        <v>2220</v>
      </c>
      <c r="E14683" s="1705" t="s">
        <v>1755</v>
      </c>
      <c r="F14683" s="100"/>
      <c r="I14683" s="100"/>
    </row>
    <row r="14684" spans="1:9" x14ac:dyDescent="0.35">
      <c r="A14684" s="1705" t="s">
        <v>2219</v>
      </c>
      <c r="B14684" s="1706">
        <v>2.59</v>
      </c>
      <c r="C14684" s="100" t="s">
        <v>6478</v>
      </c>
      <c r="E14684" s="100" t="s">
        <v>6110</v>
      </c>
      <c r="F14684" s="100"/>
      <c r="I14684" s="100"/>
    </row>
    <row r="14685" spans="1:9" x14ac:dyDescent="0.35">
      <c r="A14685" s="1705" t="s">
        <v>2219</v>
      </c>
      <c r="B14685" s="1706">
        <v>2.59</v>
      </c>
      <c r="C14685" s="89" t="s">
        <v>10255</v>
      </c>
      <c r="E14685" s="1705" t="s">
        <v>9583</v>
      </c>
    </row>
    <row r="14686" spans="1:9" x14ac:dyDescent="0.35">
      <c r="A14686" s="1705" t="s">
        <v>1275</v>
      </c>
      <c r="B14686" s="1706">
        <v>3.1799999999999997</v>
      </c>
      <c r="C14686" s="100" t="s">
        <v>2989</v>
      </c>
      <c r="E14686" s="1705" t="s">
        <v>19</v>
      </c>
      <c r="F14686" s="100"/>
      <c r="I14686" s="100"/>
    </row>
    <row r="14687" spans="1:9" x14ac:dyDescent="0.35">
      <c r="A14687" s="1705" t="s">
        <v>1275</v>
      </c>
      <c r="B14687" s="1706">
        <v>3.1799999999999997</v>
      </c>
      <c r="C14687" s="100" t="s">
        <v>1276</v>
      </c>
      <c r="E14687" s="1705" t="s">
        <v>879</v>
      </c>
      <c r="F14687" s="100"/>
      <c r="I14687" s="100"/>
    </row>
    <row r="14688" spans="1:9" x14ac:dyDescent="0.35">
      <c r="A14688" s="1705" t="s">
        <v>1275</v>
      </c>
      <c r="B14688" s="1706">
        <v>3.1799999999999997</v>
      </c>
      <c r="C14688" s="89" t="s">
        <v>2227</v>
      </c>
      <c r="E14688" s="1705" t="s">
        <v>1755</v>
      </c>
      <c r="F14688" s="100"/>
      <c r="I14688" s="100"/>
    </row>
    <row r="14689" spans="1:9" x14ac:dyDescent="0.35">
      <c r="A14689" s="1705" t="s">
        <v>1275</v>
      </c>
      <c r="B14689" s="1706">
        <v>3.1799999999999997</v>
      </c>
      <c r="C14689" s="100" t="s">
        <v>4264</v>
      </c>
      <c r="E14689" s="100" t="s">
        <v>4174</v>
      </c>
      <c r="F14689" s="100"/>
      <c r="I14689" s="100"/>
    </row>
    <row r="14690" spans="1:9" x14ac:dyDescent="0.35">
      <c r="A14690" s="1705" t="s">
        <v>1275</v>
      </c>
      <c r="B14690" s="1706">
        <v>3.1799999999999997</v>
      </c>
      <c r="C14690" s="100" t="s">
        <v>4943</v>
      </c>
      <c r="E14690" s="100" t="s">
        <v>4609</v>
      </c>
      <c r="F14690" s="100"/>
      <c r="I14690" s="100"/>
    </row>
    <row r="14691" spans="1:9" x14ac:dyDescent="0.35">
      <c r="A14691" s="1705" t="s">
        <v>1275</v>
      </c>
      <c r="B14691" s="1706">
        <v>3.1799999999999997</v>
      </c>
      <c r="C14691" s="100" t="s">
        <v>4944</v>
      </c>
      <c r="E14691" s="100" t="s">
        <v>4609</v>
      </c>
      <c r="F14691" s="100"/>
      <c r="I14691" s="100"/>
    </row>
    <row r="14692" spans="1:9" x14ac:dyDescent="0.35">
      <c r="A14692" s="1705" t="s">
        <v>1275</v>
      </c>
      <c r="B14692" s="1706">
        <v>3.1799999999999997</v>
      </c>
      <c r="C14692" s="100" t="s">
        <v>4610</v>
      </c>
      <c r="E14692" s="100" t="s">
        <v>4609</v>
      </c>
      <c r="F14692" s="100"/>
      <c r="I14692" s="100"/>
    </row>
    <row r="14693" spans="1:9" x14ac:dyDescent="0.35">
      <c r="A14693" s="1705" t="s">
        <v>1275</v>
      </c>
      <c r="B14693" s="1706">
        <v>3.1799999999999997</v>
      </c>
      <c r="C14693" s="100" t="s">
        <v>5154</v>
      </c>
      <c r="E14693" s="100" t="s">
        <v>4946</v>
      </c>
      <c r="F14693" s="100"/>
      <c r="I14693" s="100"/>
    </row>
    <row r="14694" spans="1:9" ht="14.5" customHeight="1" x14ac:dyDescent="0.35">
      <c r="A14694" s="1705" t="s">
        <v>1275</v>
      </c>
      <c r="B14694" s="1706">
        <v>3.1799999999999997</v>
      </c>
      <c r="C14694" s="100" t="s">
        <v>5693</v>
      </c>
      <c r="E14694" s="100" t="s">
        <v>5452</v>
      </c>
      <c r="F14694" s="100"/>
      <c r="I14694" s="100"/>
    </row>
    <row r="14695" spans="1:9" x14ac:dyDescent="0.35">
      <c r="A14695" s="1705" t="s">
        <v>1275</v>
      </c>
      <c r="B14695" s="1706">
        <v>3.1799999999999997</v>
      </c>
      <c r="C14695" s="89" t="s">
        <v>8357</v>
      </c>
      <c r="E14695" s="100" t="s">
        <v>5912</v>
      </c>
      <c r="F14695" s="100"/>
      <c r="I14695" s="100"/>
    </row>
    <row r="14696" spans="1:9" ht="14.5" customHeight="1" x14ac:dyDescent="0.35">
      <c r="A14696" s="1705" t="s">
        <v>1275</v>
      </c>
      <c r="B14696" s="1706">
        <v>3.1799999999999997</v>
      </c>
      <c r="C14696" s="89" t="s">
        <v>8358</v>
      </c>
      <c r="E14696" s="100" t="s">
        <v>5912</v>
      </c>
      <c r="F14696" s="100"/>
      <c r="I14696" s="100"/>
    </row>
    <row r="14697" spans="1:9" x14ac:dyDescent="0.35">
      <c r="A14697" s="1705" t="s">
        <v>1275</v>
      </c>
      <c r="B14697" s="1706">
        <v>3.1799999999999997</v>
      </c>
      <c r="C14697" s="100" t="s">
        <v>6481</v>
      </c>
      <c r="E14697" s="100" t="s">
        <v>6110</v>
      </c>
      <c r="F14697" s="100"/>
      <c r="I14697" s="100"/>
    </row>
    <row r="14698" spans="1:9" x14ac:dyDescent="0.35">
      <c r="A14698" s="1705" t="s">
        <v>1275</v>
      </c>
      <c r="B14698" s="1706">
        <v>3.1799999999999997</v>
      </c>
      <c r="C14698" s="100" t="s">
        <v>6551</v>
      </c>
      <c r="E14698" s="100" t="s">
        <v>6503</v>
      </c>
      <c r="F14698" s="100"/>
      <c r="I14698" s="100"/>
    </row>
    <row r="14699" spans="1:9" x14ac:dyDescent="0.35">
      <c r="A14699" s="1705" t="s">
        <v>1275</v>
      </c>
      <c r="B14699" s="1706">
        <v>3.1799999999999997</v>
      </c>
      <c r="C14699" s="100" t="s">
        <v>7977</v>
      </c>
      <c r="E14699" s="100" t="s">
        <v>7967</v>
      </c>
      <c r="F14699" s="100"/>
      <c r="I14699" s="100"/>
    </row>
    <row r="14700" spans="1:9" x14ac:dyDescent="0.35">
      <c r="A14700" s="1705" t="s">
        <v>1275</v>
      </c>
      <c r="B14700" s="1706">
        <v>3.1799999999999997</v>
      </c>
      <c r="C14700" s="100" t="s">
        <v>8687</v>
      </c>
      <c r="E14700" s="1705" t="s">
        <v>8655</v>
      </c>
      <c r="F14700" s="100"/>
      <c r="I14700" s="100"/>
    </row>
    <row r="14701" spans="1:9" x14ac:dyDescent="0.35">
      <c r="A14701" s="1705" t="s">
        <v>1275</v>
      </c>
      <c r="B14701" s="1706">
        <v>3.1799999999999997</v>
      </c>
      <c r="C14701" s="89" t="s">
        <v>9098</v>
      </c>
      <c r="E14701" s="1705" t="s">
        <v>8689</v>
      </c>
      <c r="F14701" s="100"/>
      <c r="I14701" s="100"/>
    </row>
    <row r="14702" spans="1:9" x14ac:dyDescent="0.35">
      <c r="A14702" s="1705" t="s">
        <v>1275</v>
      </c>
      <c r="B14702" s="1706">
        <v>3.1799999999999997</v>
      </c>
      <c r="C14702" s="89" t="s">
        <v>10259</v>
      </c>
      <c r="E14702" s="1705" t="s">
        <v>9583</v>
      </c>
      <c r="F14702" s="100"/>
      <c r="I14702" s="100"/>
    </row>
    <row r="14703" spans="1:9" x14ac:dyDescent="0.35">
      <c r="A14703" s="1705" t="s">
        <v>1275</v>
      </c>
      <c r="B14703" s="1706">
        <v>3.1799999999999997</v>
      </c>
      <c r="C14703" s="100" t="s">
        <v>10260</v>
      </c>
      <c r="E14703" s="1705" t="s">
        <v>9583</v>
      </c>
      <c r="F14703" s="100"/>
      <c r="I14703" s="100"/>
    </row>
    <row r="14704" spans="1:9" x14ac:dyDescent="0.35">
      <c r="A14704" s="1705" t="s">
        <v>1275</v>
      </c>
      <c r="B14704" s="1706">
        <v>3.1799999999999997</v>
      </c>
      <c r="C14704" s="100" t="s">
        <v>12084</v>
      </c>
      <c r="E14704" s="1705" t="s">
        <v>10273</v>
      </c>
      <c r="F14704" s="100"/>
      <c r="I14704" s="100"/>
    </row>
    <row r="14705" spans="1:9" x14ac:dyDescent="0.35">
      <c r="A14705" s="1705" t="s">
        <v>2232</v>
      </c>
      <c r="B14705" s="1706">
        <v>3.92</v>
      </c>
      <c r="C14705" s="89" t="s">
        <v>2233</v>
      </c>
      <c r="E14705" s="1705" t="s">
        <v>1755</v>
      </c>
      <c r="F14705" s="100"/>
      <c r="I14705" s="100"/>
    </row>
    <row r="14706" spans="1:9" x14ac:dyDescent="0.35">
      <c r="A14706" s="1705" t="s">
        <v>2232</v>
      </c>
      <c r="B14706" s="1706">
        <v>3.92</v>
      </c>
      <c r="C14706" s="89" t="s">
        <v>10264</v>
      </c>
      <c r="E14706" s="1705" t="s">
        <v>9583</v>
      </c>
      <c r="F14706" s="100"/>
      <c r="I14706" s="100"/>
    </row>
    <row r="14707" spans="1:9" x14ac:dyDescent="0.35">
      <c r="A14707" s="1705" t="s">
        <v>2232</v>
      </c>
      <c r="B14707" s="1706">
        <v>3.92</v>
      </c>
      <c r="C14707" s="100" t="s">
        <v>12528</v>
      </c>
      <c r="E14707" s="100" t="s">
        <v>12088</v>
      </c>
      <c r="F14707" s="100"/>
      <c r="I14707" s="100"/>
    </row>
    <row r="14708" spans="1:9" ht="16" customHeight="1" x14ac:dyDescent="0.35">
      <c r="A14708" s="1705" t="s">
        <v>8359</v>
      </c>
      <c r="B14708" s="1706">
        <v>3.54</v>
      </c>
      <c r="C14708" s="100" t="s">
        <v>8360</v>
      </c>
      <c r="E14708" s="100" t="s">
        <v>5912</v>
      </c>
      <c r="F14708" s="100"/>
      <c r="I14708" s="100"/>
    </row>
    <row r="14709" spans="1:9" ht="14.5" customHeight="1" x14ac:dyDescent="0.35">
      <c r="A14709" s="1705" t="s">
        <v>8359</v>
      </c>
      <c r="B14709" s="1706">
        <v>3.54</v>
      </c>
      <c r="C14709" s="100" t="s">
        <v>10262</v>
      </c>
      <c r="E14709" s="1705" t="s">
        <v>9583</v>
      </c>
      <c r="F14709" s="100"/>
      <c r="I14709" s="100"/>
    </row>
    <row r="14710" spans="1:9" x14ac:dyDescent="0.35">
      <c r="A14710" s="1705" t="s">
        <v>8359</v>
      </c>
      <c r="B14710" s="1706">
        <v>3.54</v>
      </c>
      <c r="C14710" s="100" t="s">
        <v>12521</v>
      </c>
      <c r="E14710" s="100" t="s">
        <v>12088</v>
      </c>
      <c r="F14710" s="100"/>
      <c r="I14710" s="100"/>
    </row>
    <row r="14711" spans="1:9" x14ac:dyDescent="0.35">
      <c r="A14711" s="1705" t="s">
        <v>12449</v>
      </c>
      <c r="B14711" s="1706">
        <v>1.96</v>
      </c>
      <c r="C14711" s="100" t="s">
        <v>12450</v>
      </c>
      <c r="E14711" s="100" t="s">
        <v>12088</v>
      </c>
      <c r="F14711" s="100"/>
      <c r="I14711" s="100"/>
    </row>
    <row r="14712" spans="1:9" x14ac:dyDescent="0.35">
      <c r="A14712" s="1705" t="s">
        <v>12501</v>
      </c>
      <c r="B14712" s="1706">
        <v>2.48</v>
      </c>
      <c r="C14712" s="100" t="s">
        <v>12502</v>
      </c>
      <c r="E14712" s="100" t="s">
        <v>12088</v>
      </c>
      <c r="F14712" s="100"/>
      <c r="I14712" s="100"/>
    </row>
    <row r="14713" spans="1:9" x14ac:dyDescent="0.35">
      <c r="A14713" s="1740" t="s">
        <v>1633</v>
      </c>
      <c r="B14713" s="1706">
        <v>4.3</v>
      </c>
      <c r="C14713" s="1742" t="s">
        <v>1634</v>
      </c>
      <c r="E14713" s="1705" t="s">
        <v>1433</v>
      </c>
      <c r="F14713" s="100"/>
      <c r="I14713" s="100"/>
    </row>
    <row r="14714" spans="1:9" x14ac:dyDescent="0.35">
      <c r="A14714" s="1705" t="s">
        <v>4744</v>
      </c>
      <c r="B14714" s="1706">
        <v>0.32</v>
      </c>
      <c r="C14714" s="100" t="s">
        <v>4745</v>
      </c>
      <c r="E14714" s="100" t="s">
        <v>4609</v>
      </c>
      <c r="F14714" s="100"/>
      <c r="I14714" s="100"/>
    </row>
    <row r="14715" spans="1:9" ht="14.5" customHeight="1" x14ac:dyDescent="0.35">
      <c r="A14715" s="1705" t="s">
        <v>4744</v>
      </c>
      <c r="B14715" s="1706">
        <v>0.32</v>
      </c>
      <c r="C14715" s="89" t="s">
        <v>5590</v>
      </c>
      <c r="E14715" s="100" t="s">
        <v>5452</v>
      </c>
      <c r="F14715" s="100"/>
      <c r="I14715" s="100"/>
    </row>
    <row r="14716" spans="1:9" ht="14.5" customHeight="1" x14ac:dyDescent="0.35">
      <c r="A14716" s="1705" t="s">
        <v>4744</v>
      </c>
      <c r="B14716" s="1706">
        <v>0.32</v>
      </c>
      <c r="C14716" s="89" t="s">
        <v>9764</v>
      </c>
      <c r="E14716" s="1705" t="s">
        <v>9583</v>
      </c>
      <c r="F14716" s="100"/>
      <c r="I14716" s="100"/>
    </row>
    <row r="14717" spans="1:9" x14ac:dyDescent="0.35">
      <c r="A14717" s="1705" t="s">
        <v>1885</v>
      </c>
      <c r="B14717" s="1706">
        <v>0.34</v>
      </c>
      <c r="C14717" s="100" t="s">
        <v>1886</v>
      </c>
      <c r="E14717" s="1705" t="s">
        <v>1755</v>
      </c>
      <c r="F14717" s="100"/>
      <c r="I14717" s="100"/>
    </row>
    <row r="14718" spans="1:9" ht="14.5" customHeight="1" x14ac:dyDescent="0.35">
      <c r="A14718" s="1705" t="s">
        <v>1885</v>
      </c>
      <c r="B14718" s="1706">
        <v>0.34</v>
      </c>
      <c r="C14718" s="100" t="s">
        <v>9778</v>
      </c>
      <c r="E14718" s="1705" t="s">
        <v>9583</v>
      </c>
      <c r="F14718" s="100"/>
      <c r="I14718" s="100"/>
    </row>
    <row r="14719" spans="1:9" x14ac:dyDescent="0.35">
      <c r="A14719" s="1705" t="s">
        <v>4740</v>
      </c>
      <c r="B14719" s="1706">
        <v>0.3</v>
      </c>
      <c r="C14719" s="100" t="s">
        <v>4741</v>
      </c>
      <c r="E14719" s="100" t="s">
        <v>4609</v>
      </c>
      <c r="F14719" s="100"/>
      <c r="I14719" s="100"/>
    </row>
    <row r="14720" spans="1:9" ht="14.5" customHeight="1" x14ac:dyDescent="0.35">
      <c r="A14720" s="1705" t="s">
        <v>26</v>
      </c>
      <c r="B14720" s="1706">
        <v>0.36</v>
      </c>
      <c r="C14720" s="100" t="s">
        <v>27</v>
      </c>
      <c r="E14720" s="1705" t="s">
        <v>19</v>
      </c>
      <c r="F14720" s="100"/>
      <c r="I14720" s="100"/>
    </row>
    <row r="14721" spans="1:9" x14ac:dyDescent="0.35">
      <c r="A14721" s="1705" t="s">
        <v>26</v>
      </c>
      <c r="B14721" s="1706">
        <v>0.36</v>
      </c>
      <c r="C14721" s="100" t="s">
        <v>843</v>
      </c>
      <c r="E14721" s="1705" t="s">
        <v>770</v>
      </c>
      <c r="F14721" s="100"/>
      <c r="I14721" s="100"/>
    </row>
    <row r="14722" spans="1:9" ht="14.5" customHeight="1" x14ac:dyDescent="0.35">
      <c r="A14722" s="1705" t="s">
        <v>26</v>
      </c>
      <c r="B14722" s="1706">
        <v>0.36</v>
      </c>
      <c r="C14722" s="100" t="s">
        <v>844</v>
      </c>
      <c r="E14722" s="1705" t="s">
        <v>770</v>
      </c>
      <c r="F14722" s="100"/>
      <c r="I14722" s="100"/>
    </row>
    <row r="14723" spans="1:9" x14ac:dyDescent="0.35">
      <c r="A14723" s="1705" t="s">
        <v>26</v>
      </c>
      <c r="B14723" s="1706">
        <v>0.36</v>
      </c>
      <c r="C14723" s="89" t="s">
        <v>1893</v>
      </c>
      <c r="E14723" s="1705" t="s">
        <v>1755</v>
      </c>
      <c r="F14723" s="100"/>
      <c r="I14723" s="100"/>
    </row>
    <row r="14724" spans="1:9" x14ac:dyDescent="0.35">
      <c r="A14724" s="1705" t="s">
        <v>26</v>
      </c>
      <c r="B14724" s="1706">
        <v>0.36</v>
      </c>
      <c r="C14724" s="100" t="s">
        <v>4760</v>
      </c>
      <c r="E14724" s="100" t="s">
        <v>4609</v>
      </c>
      <c r="F14724" s="100"/>
      <c r="I14724" s="100"/>
    </row>
    <row r="14725" spans="1:9" x14ac:dyDescent="0.35">
      <c r="A14725" s="1705" t="s">
        <v>26</v>
      </c>
      <c r="B14725" s="1706">
        <v>0.36</v>
      </c>
      <c r="C14725" s="100" t="s">
        <v>4761</v>
      </c>
      <c r="E14725" s="100" t="s">
        <v>4609</v>
      </c>
      <c r="F14725" s="100"/>
      <c r="I14725" s="100"/>
    </row>
    <row r="14726" spans="1:9" x14ac:dyDescent="0.35">
      <c r="A14726" s="1705" t="s">
        <v>26</v>
      </c>
      <c r="B14726" s="1706">
        <v>0.36</v>
      </c>
      <c r="C14726" s="89" t="s">
        <v>5054</v>
      </c>
      <c r="E14726" s="100" t="s">
        <v>4946</v>
      </c>
      <c r="F14726" s="100"/>
      <c r="I14726" s="100"/>
    </row>
    <row r="14727" spans="1:9" x14ac:dyDescent="0.35">
      <c r="A14727" s="1705" t="s">
        <v>26</v>
      </c>
      <c r="B14727" s="1706">
        <v>0.36</v>
      </c>
      <c r="C14727" s="89" t="s">
        <v>5055</v>
      </c>
      <c r="E14727" s="100" t="s">
        <v>4946</v>
      </c>
      <c r="F14727" s="100"/>
      <c r="I14727" s="100"/>
    </row>
    <row r="14728" spans="1:9" ht="14.5" customHeight="1" x14ac:dyDescent="0.35">
      <c r="A14728" s="1705" t="s">
        <v>26</v>
      </c>
      <c r="B14728" s="1706">
        <v>0.36</v>
      </c>
      <c r="C14728" s="89" t="s">
        <v>5056</v>
      </c>
      <c r="E14728" s="100" t="s">
        <v>4946</v>
      </c>
      <c r="F14728" s="100"/>
      <c r="I14728" s="100"/>
    </row>
    <row r="14729" spans="1:9" x14ac:dyDescent="0.35">
      <c r="A14729" s="1705" t="s">
        <v>26</v>
      </c>
      <c r="B14729" s="1706">
        <v>0.36</v>
      </c>
      <c r="C14729" s="1705" t="s">
        <v>526</v>
      </c>
      <c r="E14729" s="1705" t="s">
        <v>6556</v>
      </c>
      <c r="F14729" s="100"/>
      <c r="I14729" s="100"/>
    </row>
    <row r="14730" spans="1:9" ht="14.5" customHeight="1" x14ac:dyDescent="0.35">
      <c r="A14730" s="1705" t="s">
        <v>26</v>
      </c>
      <c r="B14730" s="1706">
        <v>0.36</v>
      </c>
      <c r="C14730" s="100" t="s">
        <v>8862</v>
      </c>
      <c r="E14730" s="1705" t="s">
        <v>8689</v>
      </c>
      <c r="F14730" s="100"/>
      <c r="I14730" s="100"/>
    </row>
    <row r="14731" spans="1:9" x14ac:dyDescent="0.35">
      <c r="A14731" s="1705" t="s">
        <v>26</v>
      </c>
      <c r="B14731" s="1706">
        <v>0.36</v>
      </c>
      <c r="C14731" s="89" t="s">
        <v>9785</v>
      </c>
      <c r="E14731" s="1705" t="s">
        <v>9583</v>
      </c>
      <c r="F14731" s="100"/>
      <c r="I14731" s="100"/>
    </row>
    <row r="14732" spans="1:9" x14ac:dyDescent="0.35">
      <c r="A14732" s="1705" t="s">
        <v>26</v>
      </c>
      <c r="B14732" s="1706">
        <v>0.36</v>
      </c>
      <c r="C14732" s="89" t="s">
        <v>9786</v>
      </c>
      <c r="E14732" s="1705" t="s">
        <v>9583</v>
      </c>
      <c r="F14732" s="100"/>
      <c r="I14732" s="100"/>
    </row>
    <row r="14733" spans="1:9" x14ac:dyDescent="0.35">
      <c r="A14733" s="1705" t="s">
        <v>26</v>
      </c>
      <c r="B14733" s="1706">
        <v>0.36</v>
      </c>
      <c r="C14733" s="1705" t="s">
        <v>10866</v>
      </c>
      <c r="E14733" s="1705" t="s">
        <v>10273</v>
      </c>
      <c r="F14733" s="100"/>
      <c r="I14733" s="100"/>
    </row>
    <row r="14734" spans="1:9" x14ac:dyDescent="0.35">
      <c r="A14734" s="1705" t="s">
        <v>26</v>
      </c>
      <c r="B14734" s="1706">
        <v>0.36</v>
      </c>
      <c r="C14734" s="100" t="s">
        <v>12165</v>
      </c>
      <c r="E14734" s="100" t="s">
        <v>12088</v>
      </c>
      <c r="F14734" s="100"/>
      <c r="I14734" s="100"/>
    </row>
    <row r="14735" spans="1:9" x14ac:dyDescent="0.35">
      <c r="A14735" s="1705" t="s">
        <v>8857</v>
      </c>
      <c r="B14735" s="1706">
        <v>0.32</v>
      </c>
      <c r="C14735" s="100" t="s">
        <v>8858</v>
      </c>
      <c r="E14735" s="1705" t="s">
        <v>8689</v>
      </c>
      <c r="F14735" s="100"/>
      <c r="I14735" s="100"/>
    </row>
    <row r="14736" spans="1:9" x14ac:dyDescent="0.35">
      <c r="A14736" s="1705" t="s">
        <v>8857</v>
      </c>
      <c r="B14736" s="1706">
        <v>0.32</v>
      </c>
      <c r="C14736" s="100" t="s">
        <v>9765</v>
      </c>
      <c r="E14736" s="1705" t="s">
        <v>9583</v>
      </c>
      <c r="F14736" s="100"/>
      <c r="I14736" s="100"/>
    </row>
    <row r="14737" spans="1:9" x14ac:dyDescent="0.35">
      <c r="A14737" s="1705" t="s">
        <v>831</v>
      </c>
      <c r="B14737" s="1706">
        <v>0.32</v>
      </c>
      <c r="C14737" s="89" t="s">
        <v>832</v>
      </c>
      <c r="E14737" s="1705" t="s">
        <v>770</v>
      </c>
      <c r="F14737" s="100"/>
      <c r="I14737" s="100"/>
    </row>
    <row r="14738" spans="1:9" x14ac:dyDescent="0.35">
      <c r="A14738" s="1705" t="s">
        <v>831</v>
      </c>
      <c r="B14738" s="1706">
        <v>0.32</v>
      </c>
      <c r="C14738" s="89" t="s">
        <v>1870</v>
      </c>
      <c r="E14738" s="1705" t="s">
        <v>1755</v>
      </c>
      <c r="F14738" s="100"/>
      <c r="I14738" s="100"/>
    </row>
    <row r="14739" spans="1:9" x14ac:dyDescent="0.35">
      <c r="A14739" s="1705" t="s">
        <v>831</v>
      </c>
      <c r="B14739" s="1706">
        <v>0.32</v>
      </c>
      <c r="C14739" s="89" t="s">
        <v>4746</v>
      </c>
      <c r="E14739" s="100" t="s">
        <v>4609</v>
      </c>
      <c r="F14739" s="100"/>
      <c r="I14739" s="100"/>
    </row>
    <row r="14740" spans="1:9" x14ac:dyDescent="0.35">
      <c r="A14740" s="1705" t="s">
        <v>831</v>
      </c>
      <c r="B14740" s="1706">
        <v>0.32</v>
      </c>
      <c r="C14740" s="89" t="s">
        <v>5048</v>
      </c>
      <c r="E14740" s="100" t="s">
        <v>4946</v>
      </c>
      <c r="F14740" s="100"/>
      <c r="I14740" s="100"/>
    </row>
    <row r="14741" spans="1:9" x14ac:dyDescent="0.35">
      <c r="A14741" s="1705" t="s">
        <v>831</v>
      </c>
      <c r="B14741" s="1706">
        <v>0.32</v>
      </c>
      <c r="C14741" s="89" t="s">
        <v>9766</v>
      </c>
      <c r="E14741" s="1705" t="s">
        <v>9583</v>
      </c>
      <c r="F14741" s="100"/>
      <c r="I14741" s="100"/>
    </row>
    <row r="14742" spans="1:9" ht="14.5" customHeight="1" x14ac:dyDescent="0.35">
      <c r="A14742" s="1705" t="s">
        <v>837</v>
      </c>
      <c r="B14742" s="1706">
        <v>0.34</v>
      </c>
      <c r="C14742" s="89" t="s">
        <v>838</v>
      </c>
      <c r="E14742" s="1705" t="s">
        <v>770</v>
      </c>
      <c r="F14742" s="100"/>
      <c r="I14742" s="100"/>
    </row>
    <row r="14743" spans="1:9" x14ac:dyDescent="0.35">
      <c r="A14743" s="1705" t="s">
        <v>837</v>
      </c>
      <c r="B14743" s="1706">
        <v>0.34</v>
      </c>
      <c r="C14743" s="89" t="s">
        <v>1887</v>
      </c>
      <c r="E14743" s="1705" t="s">
        <v>1755</v>
      </c>
      <c r="F14743" s="100"/>
      <c r="I14743" s="100"/>
    </row>
    <row r="14744" spans="1:9" ht="14.5" customHeight="1" x14ac:dyDescent="0.35">
      <c r="A14744" s="1705" t="s">
        <v>837</v>
      </c>
      <c r="B14744" s="1706">
        <v>0.34</v>
      </c>
      <c r="C14744" s="89" t="s">
        <v>9779</v>
      </c>
      <c r="E14744" s="1705" t="s">
        <v>9583</v>
      </c>
      <c r="F14744" s="100"/>
      <c r="I14744" s="100"/>
    </row>
    <row r="14745" spans="1:9" x14ac:dyDescent="0.35">
      <c r="A14745" s="1705" t="s">
        <v>1871</v>
      </c>
      <c r="B14745" s="1706">
        <v>0.32</v>
      </c>
      <c r="C14745" s="89" t="s">
        <v>1872</v>
      </c>
      <c r="E14745" s="1705" t="s">
        <v>1755</v>
      </c>
      <c r="F14745" s="100"/>
      <c r="I14745" s="100"/>
    </row>
    <row r="14746" spans="1:9" x14ac:dyDescent="0.35">
      <c r="A14746" s="1705" t="s">
        <v>1871</v>
      </c>
      <c r="B14746" s="1706">
        <v>0.32</v>
      </c>
      <c r="C14746" s="89" t="s">
        <v>4747</v>
      </c>
      <c r="E14746" s="100" t="s">
        <v>4609</v>
      </c>
      <c r="F14746" s="100"/>
      <c r="I14746" s="100"/>
    </row>
    <row r="14747" spans="1:9" x14ac:dyDescent="0.35">
      <c r="A14747" s="1705" t="s">
        <v>1871</v>
      </c>
      <c r="B14747" s="1706">
        <v>0.32</v>
      </c>
      <c r="C14747" s="89" t="s">
        <v>9767</v>
      </c>
      <c r="E14747" s="1705" t="s">
        <v>9583</v>
      </c>
      <c r="F14747" s="100"/>
      <c r="I14747" s="100"/>
    </row>
    <row r="14748" spans="1:9" x14ac:dyDescent="0.35">
      <c r="A14748" s="1705" t="s">
        <v>323</v>
      </c>
      <c r="B14748" s="1706">
        <v>0.32</v>
      </c>
      <c r="C14748" s="100" t="s">
        <v>324</v>
      </c>
      <c r="E14748" s="1705" t="s">
        <v>182</v>
      </c>
      <c r="F14748" s="100"/>
      <c r="I14748" s="100"/>
    </row>
    <row r="14749" spans="1:9" x14ac:dyDescent="0.35">
      <c r="A14749" s="1705" t="s">
        <v>323</v>
      </c>
      <c r="B14749" s="1706">
        <v>0.32</v>
      </c>
      <c r="C14749" s="100" t="s">
        <v>833</v>
      </c>
      <c r="E14749" s="1705" t="s">
        <v>770</v>
      </c>
      <c r="F14749" s="100"/>
      <c r="I14749" s="100"/>
    </row>
    <row r="14750" spans="1:9" x14ac:dyDescent="0.35">
      <c r="A14750" s="1705" t="s">
        <v>323</v>
      </c>
      <c r="B14750" s="1706">
        <v>0.32</v>
      </c>
      <c r="C14750" s="100" t="s">
        <v>1873</v>
      </c>
      <c r="E14750" s="1705" t="s">
        <v>1755</v>
      </c>
      <c r="F14750" s="100"/>
      <c r="I14750" s="100"/>
    </row>
    <row r="14751" spans="1:9" x14ac:dyDescent="0.35">
      <c r="A14751" s="1705" t="s">
        <v>323</v>
      </c>
      <c r="B14751" s="1706">
        <v>0.32</v>
      </c>
      <c r="C14751" s="100" t="s">
        <v>6538</v>
      </c>
      <c r="E14751" s="100" t="s">
        <v>6503</v>
      </c>
      <c r="F14751" s="100"/>
      <c r="I14751" s="100"/>
    </row>
    <row r="14752" spans="1:9" x14ac:dyDescent="0.35">
      <c r="A14752" s="1705" t="s">
        <v>323</v>
      </c>
      <c r="B14752" s="1706">
        <v>0.32</v>
      </c>
      <c r="C14752" s="100" t="s">
        <v>9768</v>
      </c>
      <c r="E14752" s="1705" t="s">
        <v>9583</v>
      </c>
      <c r="F14752" s="100"/>
      <c r="I14752" s="100"/>
    </row>
    <row r="14753" spans="1:9" x14ac:dyDescent="0.35">
      <c r="A14753" s="1705" t="s">
        <v>323</v>
      </c>
      <c r="B14753" s="1706">
        <v>0.32</v>
      </c>
      <c r="C14753" s="100" t="s">
        <v>12157</v>
      </c>
      <c r="E14753" s="100" t="s">
        <v>12088</v>
      </c>
      <c r="F14753" s="100"/>
      <c r="I14753" s="100"/>
    </row>
    <row r="14754" spans="1:9" x14ac:dyDescent="0.35">
      <c r="A14754" s="1705" t="s">
        <v>331</v>
      </c>
      <c r="B14754" s="1706">
        <v>0.34</v>
      </c>
      <c r="C14754" s="1705" t="s">
        <v>332</v>
      </c>
      <c r="E14754" s="1705" t="s">
        <v>182</v>
      </c>
      <c r="F14754" s="100"/>
      <c r="I14754" s="100"/>
    </row>
    <row r="14755" spans="1:9" x14ac:dyDescent="0.35">
      <c r="A14755" s="1705" t="s">
        <v>331</v>
      </c>
      <c r="B14755" s="1706">
        <v>0.34</v>
      </c>
      <c r="C14755" s="89" t="s">
        <v>839</v>
      </c>
      <c r="E14755" s="1705" t="s">
        <v>770</v>
      </c>
      <c r="F14755" s="100"/>
      <c r="I14755" s="100"/>
    </row>
    <row r="14756" spans="1:9" x14ac:dyDescent="0.35">
      <c r="A14756" s="1705" t="s">
        <v>331</v>
      </c>
      <c r="B14756" s="1706">
        <v>0.34</v>
      </c>
      <c r="C14756" s="100" t="s">
        <v>4755</v>
      </c>
      <c r="E14756" s="100" t="s">
        <v>4609</v>
      </c>
      <c r="F14756" s="100"/>
      <c r="I14756" s="100"/>
    </row>
    <row r="14757" spans="1:9" x14ac:dyDescent="0.35">
      <c r="A14757" s="1705" t="s">
        <v>331</v>
      </c>
      <c r="B14757" s="1706">
        <v>0.34</v>
      </c>
      <c r="C14757" s="89" t="s">
        <v>5051</v>
      </c>
      <c r="E14757" s="100" t="s">
        <v>4946</v>
      </c>
      <c r="F14757" s="100"/>
      <c r="I14757" s="100"/>
    </row>
    <row r="14758" spans="1:9" x14ac:dyDescent="0.35">
      <c r="A14758" s="1705" t="s">
        <v>331</v>
      </c>
      <c r="B14758" s="1706">
        <v>0.34</v>
      </c>
      <c r="C14758" s="100" t="s">
        <v>523</v>
      </c>
      <c r="E14758" s="1705" t="s">
        <v>6556</v>
      </c>
      <c r="F14758" s="100"/>
      <c r="I14758" s="100"/>
    </row>
    <row r="14759" spans="1:9" x14ac:dyDescent="0.35">
      <c r="A14759" s="1705" t="s">
        <v>331</v>
      </c>
      <c r="B14759" s="1706">
        <v>0.34</v>
      </c>
      <c r="C14759" s="89" t="s">
        <v>9319</v>
      </c>
      <c r="E14759" s="1738" t="s">
        <v>9126</v>
      </c>
      <c r="F14759" s="100"/>
      <c r="I14759" s="100"/>
    </row>
    <row r="14760" spans="1:9" x14ac:dyDescent="0.35">
      <c r="A14760" s="1705" t="s">
        <v>331</v>
      </c>
      <c r="B14760" s="1706">
        <v>0.34</v>
      </c>
      <c r="C14760" s="89" t="s">
        <v>9320</v>
      </c>
      <c r="E14760" s="1738" t="s">
        <v>9126</v>
      </c>
      <c r="F14760" s="100"/>
      <c r="I14760" s="100"/>
    </row>
    <row r="14761" spans="1:9" x14ac:dyDescent="0.35">
      <c r="A14761" s="1705" t="s">
        <v>331</v>
      </c>
      <c r="B14761" s="1706">
        <v>0.34</v>
      </c>
      <c r="C14761" s="100" t="s">
        <v>9780</v>
      </c>
      <c r="E14761" s="1705" t="s">
        <v>9583</v>
      </c>
      <c r="F14761" s="100"/>
      <c r="I14761" s="100"/>
    </row>
    <row r="14762" spans="1:9" x14ac:dyDescent="0.35">
      <c r="A14762" s="1705" t="s">
        <v>331</v>
      </c>
      <c r="B14762" s="1706">
        <v>0.34</v>
      </c>
      <c r="C14762" s="100" t="s">
        <v>12161</v>
      </c>
      <c r="E14762" s="100" t="s">
        <v>12088</v>
      </c>
      <c r="F14762" s="100"/>
      <c r="I14762" s="100"/>
    </row>
    <row r="14763" spans="1:9" x14ac:dyDescent="0.35">
      <c r="A14763" s="1705" t="s">
        <v>325</v>
      </c>
      <c r="B14763" s="1706">
        <v>0.32</v>
      </c>
      <c r="C14763" s="100" t="s">
        <v>326</v>
      </c>
      <c r="E14763" s="1705" t="s">
        <v>182</v>
      </c>
      <c r="F14763" s="100"/>
      <c r="I14763" s="100"/>
    </row>
    <row r="14764" spans="1:9" x14ac:dyDescent="0.35">
      <c r="A14764" s="1705" t="s">
        <v>325</v>
      </c>
      <c r="B14764" s="1706">
        <v>0.32</v>
      </c>
      <c r="C14764" s="89" t="s">
        <v>834</v>
      </c>
      <c r="E14764" s="1705" t="s">
        <v>770</v>
      </c>
      <c r="F14764" s="100"/>
      <c r="I14764" s="100"/>
    </row>
    <row r="14765" spans="1:9" x14ac:dyDescent="0.35">
      <c r="A14765" s="1705" t="s">
        <v>325</v>
      </c>
      <c r="B14765" s="1706">
        <v>0.32</v>
      </c>
      <c r="C14765" s="89" t="s">
        <v>1874</v>
      </c>
      <c r="E14765" s="1705" t="s">
        <v>1755</v>
      </c>
      <c r="F14765" s="100"/>
      <c r="I14765" s="100"/>
    </row>
    <row r="14766" spans="1:9" x14ac:dyDescent="0.35">
      <c r="A14766" s="1705" t="s">
        <v>325</v>
      </c>
      <c r="B14766" s="1706">
        <v>0.32</v>
      </c>
      <c r="C14766" s="100" t="s">
        <v>4748</v>
      </c>
      <c r="E14766" s="100" t="s">
        <v>4609</v>
      </c>
      <c r="F14766" s="100"/>
      <c r="I14766" s="100"/>
    </row>
    <row r="14767" spans="1:9" x14ac:dyDescent="0.35">
      <c r="A14767" s="1705" t="s">
        <v>325</v>
      </c>
      <c r="B14767" s="1706">
        <v>0.32</v>
      </c>
      <c r="C14767" s="100" t="s">
        <v>9769</v>
      </c>
      <c r="E14767" s="1705" t="s">
        <v>9583</v>
      </c>
      <c r="F14767" s="100"/>
      <c r="I14767" s="100"/>
    </row>
    <row r="14768" spans="1:9" x14ac:dyDescent="0.35">
      <c r="A14768" s="1705" t="s">
        <v>325</v>
      </c>
      <c r="B14768" s="1706">
        <v>0.32</v>
      </c>
      <c r="C14768" s="1705" t="s">
        <v>10862</v>
      </c>
      <c r="E14768" s="1705" t="s">
        <v>10273</v>
      </c>
      <c r="F14768" s="100"/>
      <c r="I14768" s="100"/>
    </row>
    <row r="14769" spans="1:9" x14ac:dyDescent="0.35">
      <c r="A14769" s="1705" t="s">
        <v>325</v>
      </c>
      <c r="B14769" s="1706">
        <v>0.32</v>
      </c>
      <c r="C14769" s="100" t="s">
        <v>12158</v>
      </c>
      <c r="E14769" s="100" t="s">
        <v>12088</v>
      </c>
      <c r="F14769" s="100"/>
      <c r="I14769" s="100"/>
    </row>
    <row r="14770" spans="1:9" x14ac:dyDescent="0.35">
      <c r="A14770" s="1705" t="s">
        <v>333</v>
      </c>
      <c r="B14770" s="1706">
        <v>0.34</v>
      </c>
      <c r="C14770" s="89" t="s">
        <v>334</v>
      </c>
      <c r="E14770" s="1705" t="s">
        <v>182</v>
      </c>
      <c r="F14770" s="100"/>
      <c r="I14770" s="100"/>
    </row>
    <row r="14771" spans="1:9" x14ac:dyDescent="0.35">
      <c r="A14771" s="1705" t="s">
        <v>333</v>
      </c>
      <c r="B14771" s="1706">
        <v>0.34</v>
      </c>
      <c r="C14771" s="89" t="s">
        <v>840</v>
      </c>
      <c r="E14771" s="1705" t="s">
        <v>770</v>
      </c>
      <c r="F14771" s="100"/>
      <c r="I14771" s="100"/>
    </row>
    <row r="14772" spans="1:9" x14ac:dyDescent="0.35">
      <c r="A14772" s="1705" t="s">
        <v>333</v>
      </c>
      <c r="B14772" s="1706">
        <v>0.34</v>
      </c>
      <c r="C14772" s="89" t="s">
        <v>1888</v>
      </c>
      <c r="E14772" s="1705" t="s">
        <v>1755</v>
      </c>
      <c r="F14772" s="100"/>
      <c r="I14772" s="100"/>
    </row>
    <row r="14773" spans="1:9" x14ac:dyDescent="0.35">
      <c r="A14773" s="1705" t="s">
        <v>333</v>
      </c>
      <c r="B14773" s="1706">
        <v>0.34</v>
      </c>
      <c r="C14773" s="89" t="s">
        <v>1889</v>
      </c>
      <c r="E14773" s="1705" t="s">
        <v>1755</v>
      </c>
    </row>
    <row r="14774" spans="1:9" x14ac:dyDescent="0.35">
      <c r="A14774" s="1705" t="s">
        <v>333</v>
      </c>
      <c r="B14774" s="1706">
        <v>0.34</v>
      </c>
      <c r="C14774" s="1705" t="s">
        <v>3180</v>
      </c>
      <c r="E14774" s="1705" t="s">
        <v>2994</v>
      </c>
    </row>
    <row r="14775" spans="1:9" x14ac:dyDescent="0.35">
      <c r="A14775" s="1705" t="s">
        <v>333</v>
      </c>
      <c r="B14775" s="1706">
        <v>0.34</v>
      </c>
      <c r="C14775" s="100" t="s">
        <v>4756</v>
      </c>
      <c r="E14775" s="100" t="s">
        <v>4609</v>
      </c>
      <c r="F14775" s="100"/>
      <c r="I14775" s="100"/>
    </row>
    <row r="14776" spans="1:9" x14ac:dyDescent="0.35">
      <c r="A14776" s="1705" t="s">
        <v>333</v>
      </c>
      <c r="B14776" s="1706">
        <v>0.34</v>
      </c>
      <c r="C14776" s="89" t="s">
        <v>5052</v>
      </c>
      <c r="E14776" s="100" t="s">
        <v>4946</v>
      </c>
      <c r="F14776" s="100"/>
      <c r="I14776" s="100"/>
    </row>
    <row r="14777" spans="1:9" x14ac:dyDescent="0.35">
      <c r="A14777" s="1705" t="s">
        <v>333</v>
      </c>
      <c r="B14777" s="1706">
        <v>0.34</v>
      </c>
      <c r="C14777" s="100" t="s">
        <v>524</v>
      </c>
      <c r="E14777" s="1705" t="s">
        <v>6556</v>
      </c>
    </row>
    <row r="14778" spans="1:9" x14ac:dyDescent="0.35">
      <c r="A14778" s="1705" t="s">
        <v>333</v>
      </c>
      <c r="B14778" s="1706">
        <v>0.34</v>
      </c>
      <c r="C14778" s="89" t="s">
        <v>8461</v>
      </c>
      <c r="E14778" s="100" t="s">
        <v>8381</v>
      </c>
      <c r="F14778" s="100"/>
      <c r="I14778" s="100"/>
    </row>
    <row r="14779" spans="1:9" x14ac:dyDescent="0.35">
      <c r="A14779" s="1705" t="s">
        <v>333</v>
      </c>
      <c r="B14779" s="1706">
        <v>0.34</v>
      </c>
      <c r="C14779" s="100" t="s">
        <v>9321</v>
      </c>
      <c r="E14779" s="1738" t="s">
        <v>9126</v>
      </c>
      <c r="F14779" s="100"/>
      <c r="I14779" s="100"/>
    </row>
    <row r="14780" spans="1:9" x14ac:dyDescent="0.35">
      <c r="A14780" s="1705" t="s">
        <v>333</v>
      </c>
      <c r="B14780" s="1706">
        <v>0.34</v>
      </c>
      <c r="C14780" s="100" t="s">
        <v>9322</v>
      </c>
      <c r="E14780" s="1738" t="s">
        <v>9126</v>
      </c>
      <c r="F14780" s="100"/>
      <c r="I14780" s="100"/>
    </row>
    <row r="14781" spans="1:9" x14ac:dyDescent="0.35">
      <c r="A14781" s="1705" t="s">
        <v>333</v>
      </c>
      <c r="B14781" s="1706">
        <v>0.34</v>
      </c>
      <c r="C14781" s="89" t="s">
        <v>9323</v>
      </c>
      <c r="E14781" s="1738" t="s">
        <v>9126</v>
      </c>
    </row>
    <row r="14782" spans="1:9" x14ac:dyDescent="0.35">
      <c r="A14782" s="1705" t="s">
        <v>333</v>
      </c>
      <c r="B14782" s="1706">
        <v>0.34</v>
      </c>
      <c r="C14782" s="100" t="s">
        <v>9781</v>
      </c>
      <c r="E14782" s="1705" t="s">
        <v>9583</v>
      </c>
      <c r="F14782" s="100"/>
      <c r="I14782" s="100"/>
    </row>
    <row r="14783" spans="1:9" x14ac:dyDescent="0.35">
      <c r="A14783" s="1705" t="s">
        <v>333</v>
      </c>
      <c r="B14783" s="1706">
        <v>0.34</v>
      </c>
      <c r="C14783" s="1705" t="s">
        <v>10864</v>
      </c>
      <c r="E14783" s="1705" t="s">
        <v>10273</v>
      </c>
      <c r="F14783" s="100"/>
      <c r="I14783" s="100"/>
    </row>
    <row r="14784" spans="1:9" x14ac:dyDescent="0.35">
      <c r="A14784" s="1705" t="s">
        <v>333</v>
      </c>
      <c r="B14784" s="1706">
        <v>0.34</v>
      </c>
      <c r="C14784" s="100" t="s">
        <v>12162</v>
      </c>
      <c r="E14784" s="100" t="s">
        <v>12088</v>
      </c>
    </row>
    <row r="14785" spans="1:9" x14ac:dyDescent="0.35">
      <c r="A14785" s="1705" t="s">
        <v>4719</v>
      </c>
      <c r="B14785" s="1706">
        <v>0.26</v>
      </c>
      <c r="C14785" s="100" t="s">
        <v>4720</v>
      </c>
      <c r="E14785" s="100" t="s">
        <v>4609</v>
      </c>
    </row>
    <row r="14786" spans="1:9" x14ac:dyDescent="0.35">
      <c r="A14786" s="1705" t="s">
        <v>4719</v>
      </c>
      <c r="B14786" s="1706">
        <v>0.26</v>
      </c>
      <c r="C14786" s="100" t="s">
        <v>5039</v>
      </c>
      <c r="E14786" s="100" t="s">
        <v>4946</v>
      </c>
    </row>
    <row r="14787" spans="1:9" x14ac:dyDescent="0.35">
      <c r="A14787" s="1705" t="s">
        <v>4719</v>
      </c>
      <c r="B14787" s="1706">
        <v>0.26</v>
      </c>
      <c r="C14787" s="100" t="s">
        <v>8835</v>
      </c>
      <c r="E14787" s="1705" t="s">
        <v>8689</v>
      </c>
    </row>
    <row r="14788" spans="1:9" x14ac:dyDescent="0.35">
      <c r="A14788" s="1705" t="s">
        <v>4719</v>
      </c>
      <c r="B14788" s="1706">
        <v>0.26</v>
      </c>
      <c r="C14788" s="100" t="s">
        <v>9743</v>
      </c>
      <c r="E14788" s="1705" t="s">
        <v>9583</v>
      </c>
    </row>
    <row r="14789" spans="1:9" x14ac:dyDescent="0.35">
      <c r="A14789" s="1705" t="s">
        <v>494</v>
      </c>
      <c r="B14789" s="1706">
        <v>1.96</v>
      </c>
      <c r="C14789" s="100" t="s">
        <v>495</v>
      </c>
      <c r="E14789" s="1705" t="s">
        <v>182</v>
      </c>
    </row>
    <row r="14790" spans="1:9" x14ac:dyDescent="0.35">
      <c r="A14790" s="1705" t="s">
        <v>494</v>
      </c>
      <c r="B14790" s="1706">
        <v>1.96</v>
      </c>
      <c r="C14790" s="100" t="s">
        <v>2168</v>
      </c>
      <c r="E14790" s="1705" t="s">
        <v>1755</v>
      </c>
    </row>
    <row r="14791" spans="1:9" x14ac:dyDescent="0.35">
      <c r="A14791" s="1705" t="s">
        <v>494</v>
      </c>
      <c r="B14791" s="1706">
        <v>1.96</v>
      </c>
      <c r="C14791" s="100" t="s">
        <v>4926</v>
      </c>
      <c r="E14791" s="100" t="s">
        <v>4609</v>
      </c>
    </row>
    <row r="14792" spans="1:9" x14ac:dyDescent="0.35">
      <c r="A14792" s="1705" t="s">
        <v>494</v>
      </c>
      <c r="B14792" s="1706">
        <v>1.96</v>
      </c>
      <c r="C14792" s="100" t="s">
        <v>6912</v>
      </c>
      <c r="E14792" s="1705" t="s">
        <v>6737</v>
      </c>
    </row>
    <row r="14793" spans="1:9" x14ac:dyDescent="0.35">
      <c r="A14793" s="1705" t="s">
        <v>494</v>
      </c>
      <c r="B14793" s="1706">
        <v>1.96</v>
      </c>
      <c r="C14793" s="100" t="s">
        <v>6913</v>
      </c>
      <c r="E14793" s="1705" t="s">
        <v>6737</v>
      </c>
    </row>
    <row r="14794" spans="1:9" x14ac:dyDescent="0.35">
      <c r="A14794" s="1705" t="s">
        <v>494</v>
      </c>
      <c r="B14794" s="1706">
        <v>1.96</v>
      </c>
      <c r="C14794" s="100" t="s">
        <v>9518</v>
      </c>
      <c r="E14794" s="1738" t="s">
        <v>9126</v>
      </c>
      <c r="F14794" s="100"/>
      <c r="I14794" s="100"/>
    </row>
    <row r="14795" spans="1:9" x14ac:dyDescent="0.35">
      <c r="A14795" s="1705" t="s">
        <v>494</v>
      </c>
      <c r="B14795" s="1706">
        <v>1.96</v>
      </c>
      <c r="C14795" s="100" t="s">
        <v>6913</v>
      </c>
      <c r="E14795" s="1705" t="s">
        <v>9583</v>
      </c>
    </row>
    <row r="14796" spans="1:9" x14ac:dyDescent="0.35">
      <c r="A14796" s="1705" t="s">
        <v>501</v>
      </c>
      <c r="B14796" s="1706">
        <v>2.11</v>
      </c>
      <c r="C14796" s="100" t="s">
        <v>502</v>
      </c>
      <c r="E14796" s="1705" t="s">
        <v>182</v>
      </c>
    </row>
    <row r="14797" spans="1:9" x14ac:dyDescent="0.35">
      <c r="A14797" s="1705" t="s">
        <v>501</v>
      </c>
      <c r="B14797" s="1706">
        <v>2.11</v>
      </c>
      <c r="C14797" s="100" t="s">
        <v>9540</v>
      </c>
      <c r="E14797" s="1738" t="s">
        <v>9126</v>
      </c>
      <c r="F14797" s="100"/>
      <c r="I14797" s="100"/>
    </row>
    <row r="14798" spans="1:9" x14ac:dyDescent="0.35">
      <c r="A14798" s="1705" t="s">
        <v>501</v>
      </c>
      <c r="B14798" s="1706">
        <v>2.11</v>
      </c>
      <c r="C14798" s="100" t="s">
        <v>9540</v>
      </c>
      <c r="E14798" s="1705" t="s">
        <v>9583</v>
      </c>
    </row>
    <row r="14799" spans="1:9" x14ac:dyDescent="0.35">
      <c r="A14799" s="1705" t="s">
        <v>503</v>
      </c>
      <c r="B14799" s="1706">
        <v>2.2599999999999998</v>
      </c>
      <c r="C14799" s="100" t="s">
        <v>504</v>
      </c>
      <c r="E14799" s="1705" t="s">
        <v>182</v>
      </c>
    </row>
    <row r="14800" spans="1:9" x14ac:dyDescent="0.35">
      <c r="A14800" s="1705" t="s">
        <v>503</v>
      </c>
      <c r="B14800" s="1706">
        <v>2.2599999999999998</v>
      </c>
      <c r="C14800" s="100" t="s">
        <v>505</v>
      </c>
      <c r="E14800" s="1705" t="s">
        <v>182</v>
      </c>
    </row>
    <row r="14801" spans="1:9" x14ac:dyDescent="0.35">
      <c r="A14801" s="1705" t="s">
        <v>503</v>
      </c>
      <c r="B14801" s="1706">
        <v>2.2599999999999998</v>
      </c>
      <c r="C14801" s="100" t="s">
        <v>2207</v>
      </c>
      <c r="E14801" s="1705" t="s">
        <v>1755</v>
      </c>
    </row>
    <row r="14802" spans="1:9" x14ac:dyDescent="0.35">
      <c r="A14802" s="1705" t="s">
        <v>503</v>
      </c>
      <c r="B14802" s="1706">
        <v>2.2599999999999998</v>
      </c>
      <c r="C14802" s="100" t="s">
        <v>4928</v>
      </c>
      <c r="E14802" s="100" t="s">
        <v>4609</v>
      </c>
    </row>
    <row r="14803" spans="1:9" x14ac:dyDescent="0.35">
      <c r="A14803" s="1705" t="s">
        <v>503</v>
      </c>
      <c r="B14803" s="1706">
        <v>2.2599999999999998</v>
      </c>
      <c r="C14803" s="100" t="s">
        <v>9542</v>
      </c>
      <c r="E14803" s="1738" t="s">
        <v>9126</v>
      </c>
      <c r="F14803" s="100"/>
      <c r="I14803" s="100"/>
    </row>
    <row r="14804" spans="1:9" x14ac:dyDescent="0.35">
      <c r="A14804" s="1705" t="s">
        <v>503</v>
      </c>
      <c r="B14804" s="1706">
        <v>2.2599999999999998</v>
      </c>
      <c r="C14804" s="100" t="s">
        <v>9543</v>
      </c>
      <c r="E14804" s="1738" t="s">
        <v>9126</v>
      </c>
      <c r="F14804" s="100"/>
      <c r="I14804" s="100"/>
    </row>
    <row r="14805" spans="1:9" x14ac:dyDescent="0.35">
      <c r="A14805" s="1705" t="s">
        <v>503</v>
      </c>
      <c r="B14805" s="1706">
        <v>2.2599999999999998</v>
      </c>
      <c r="C14805" s="100" t="s">
        <v>10246</v>
      </c>
      <c r="E14805" s="1705" t="s">
        <v>9583</v>
      </c>
    </row>
    <row r="14806" spans="1:9" x14ac:dyDescent="0.35">
      <c r="A14806" s="1705" t="s">
        <v>509</v>
      </c>
      <c r="B14806" s="1706">
        <v>2.38</v>
      </c>
      <c r="C14806" s="100" t="s">
        <v>510</v>
      </c>
      <c r="E14806" s="1705" t="s">
        <v>182</v>
      </c>
    </row>
    <row r="14807" spans="1:9" x14ac:dyDescent="0.35">
      <c r="A14807" s="1705" t="s">
        <v>509</v>
      </c>
      <c r="B14807" s="1706">
        <v>2.38</v>
      </c>
      <c r="C14807" s="100" t="s">
        <v>511</v>
      </c>
      <c r="E14807" s="1705" t="s">
        <v>182</v>
      </c>
    </row>
    <row r="14808" spans="1:9" x14ac:dyDescent="0.35">
      <c r="A14808" s="1705" t="s">
        <v>509</v>
      </c>
      <c r="B14808" s="1706">
        <v>2.38</v>
      </c>
      <c r="C14808" s="100" t="s">
        <v>2214</v>
      </c>
      <c r="E14808" s="1705" t="s">
        <v>1755</v>
      </c>
    </row>
    <row r="14809" spans="1:9" x14ac:dyDescent="0.35">
      <c r="A14809" s="1705" t="s">
        <v>509</v>
      </c>
      <c r="B14809" s="1706">
        <v>2.38</v>
      </c>
      <c r="C14809" s="100" t="s">
        <v>4932</v>
      </c>
      <c r="E14809" s="100" t="s">
        <v>4609</v>
      </c>
    </row>
    <row r="14810" spans="1:9" x14ac:dyDescent="0.35">
      <c r="A14810" s="1705" t="s">
        <v>509</v>
      </c>
      <c r="B14810" s="1706">
        <v>2.38</v>
      </c>
      <c r="C14810" s="100" t="s">
        <v>9547</v>
      </c>
      <c r="E14810" s="1738" t="s">
        <v>9126</v>
      </c>
      <c r="F14810" s="100"/>
      <c r="I14810" s="100"/>
    </row>
    <row r="14811" spans="1:9" x14ac:dyDescent="0.35">
      <c r="A14811" s="1705" t="s">
        <v>509</v>
      </c>
      <c r="B14811" s="1706">
        <v>2.38</v>
      </c>
      <c r="C14811" s="100" t="s">
        <v>10251</v>
      </c>
      <c r="E14811" s="1705" t="s">
        <v>9583</v>
      </c>
    </row>
    <row r="14812" spans="1:9" x14ac:dyDescent="0.35">
      <c r="A14812" s="1705" t="s">
        <v>2228</v>
      </c>
      <c r="B14812" s="1706">
        <v>3.52</v>
      </c>
      <c r="C14812" s="100" t="s">
        <v>2229</v>
      </c>
      <c r="E14812" s="1705" t="s">
        <v>1755</v>
      </c>
    </row>
    <row r="14813" spans="1:9" ht="14.5" customHeight="1" x14ac:dyDescent="0.35">
      <c r="A14813" s="1705" t="s">
        <v>2228</v>
      </c>
      <c r="B14813" s="1706">
        <v>3.52</v>
      </c>
      <c r="C14813" s="100" t="s">
        <v>10261</v>
      </c>
      <c r="E14813" s="1705" t="s">
        <v>9583</v>
      </c>
    </row>
    <row r="14814" spans="1:9" x14ac:dyDescent="0.35">
      <c r="A14814" s="1705" t="s">
        <v>2228</v>
      </c>
      <c r="B14814" s="1706">
        <v>3.52</v>
      </c>
      <c r="C14814" s="100" t="s">
        <v>12085</v>
      </c>
      <c r="E14814" s="1705" t="s">
        <v>10273</v>
      </c>
    </row>
    <row r="14815" spans="1:9" ht="14.5" customHeight="1" x14ac:dyDescent="0.35">
      <c r="A14815" s="1705" t="s">
        <v>9550</v>
      </c>
      <c r="B14815" s="1706">
        <v>2.64</v>
      </c>
      <c r="C14815" s="100" t="s">
        <v>9551</v>
      </c>
      <c r="E14815" s="1738" t="s">
        <v>9126</v>
      </c>
      <c r="F14815" s="100"/>
      <c r="I14815" s="100"/>
    </row>
    <row r="14816" spans="1:9" ht="14.5" customHeight="1" x14ac:dyDescent="0.35">
      <c r="A14816" s="1705" t="s">
        <v>9550</v>
      </c>
      <c r="B14816" s="1706">
        <v>2.64</v>
      </c>
      <c r="C14816" s="100" t="s">
        <v>9552</v>
      </c>
      <c r="E14816" s="1738" t="s">
        <v>9126</v>
      </c>
      <c r="F14816" s="100"/>
      <c r="I14816" s="100"/>
    </row>
    <row r="14817" spans="1:9" ht="14.5" customHeight="1" x14ac:dyDescent="0.35">
      <c r="A14817" s="1705" t="s">
        <v>9550</v>
      </c>
      <c r="B14817" s="1706">
        <v>2.64</v>
      </c>
      <c r="C14817" s="100" t="s">
        <v>12507</v>
      </c>
      <c r="E14817" s="100" t="s">
        <v>12088</v>
      </c>
    </row>
    <row r="14818" spans="1:9" ht="14.5" customHeight="1" x14ac:dyDescent="0.35">
      <c r="A14818" s="1705" t="s">
        <v>9561</v>
      </c>
      <c r="B14818" s="1706">
        <v>3.16</v>
      </c>
      <c r="C14818" s="100" t="s">
        <v>9562</v>
      </c>
      <c r="E14818" s="1738" t="s">
        <v>9126</v>
      </c>
      <c r="F14818" s="100"/>
      <c r="I14818" s="100"/>
    </row>
    <row r="14819" spans="1:9" x14ac:dyDescent="0.35">
      <c r="A14819" s="1705" t="s">
        <v>9561</v>
      </c>
      <c r="B14819" s="1706">
        <v>3.16</v>
      </c>
      <c r="C14819" s="100" t="s">
        <v>9563</v>
      </c>
      <c r="E14819" s="1738" t="s">
        <v>9126</v>
      </c>
      <c r="F14819" s="100"/>
      <c r="I14819" s="100"/>
    </row>
    <row r="14820" spans="1:9" x14ac:dyDescent="0.35">
      <c r="A14820" s="1705" t="s">
        <v>7964</v>
      </c>
      <c r="B14820" s="1706">
        <v>4.2</v>
      </c>
      <c r="C14820" s="100" t="s">
        <v>7965</v>
      </c>
      <c r="E14820" s="1705" t="s">
        <v>7428</v>
      </c>
    </row>
    <row r="14821" spans="1:9" x14ac:dyDescent="0.35">
      <c r="A14821" s="1705" t="s">
        <v>7964</v>
      </c>
      <c r="B14821" s="1706">
        <v>4.2</v>
      </c>
      <c r="C14821" s="100" t="s">
        <v>9573</v>
      </c>
      <c r="E14821" s="1738" t="s">
        <v>9126</v>
      </c>
      <c r="F14821" s="100"/>
      <c r="I14821" s="100"/>
    </row>
    <row r="14822" spans="1:9" x14ac:dyDescent="0.35">
      <c r="A14822" s="1705" t="s">
        <v>7964</v>
      </c>
      <c r="B14822" s="1706">
        <v>4.2</v>
      </c>
      <c r="C14822" s="100" t="s">
        <v>9574</v>
      </c>
      <c r="E14822" s="1738" t="s">
        <v>9126</v>
      </c>
      <c r="F14822" s="100"/>
      <c r="I14822" s="100"/>
    </row>
    <row r="14823" spans="1:9" x14ac:dyDescent="0.35">
      <c r="A14823" s="1705" t="s">
        <v>7964</v>
      </c>
      <c r="B14823" s="1706">
        <v>4.2</v>
      </c>
      <c r="C14823" s="100" t="s">
        <v>12531</v>
      </c>
      <c r="E14823" s="100" t="s">
        <v>12088</v>
      </c>
    </row>
    <row r="14824" spans="1:9" x14ac:dyDescent="0.35">
      <c r="A14824" s="1705" t="s">
        <v>9553</v>
      </c>
      <c r="B14824" s="1706">
        <v>2.64</v>
      </c>
      <c r="C14824" s="100" t="s">
        <v>9554</v>
      </c>
      <c r="E14824" s="1738" t="s">
        <v>9126</v>
      </c>
      <c r="F14824" s="100"/>
      <c r="I14824" s="100"/>
    </row>
    <row r="14825" spans="1:9" x14ac:dyDescent="0.35">
      <c r="A14825" s="1705" t="s">
        <v>9553</v>
      </c>
      <c r="B14825" s="1706">
        <v>2.64</v>
      </c>
      <c r="C14825" s="100" t="s">
        <v>9555</v>
      </c>
      <c r="E14825" s="1738" t="s">
        <v>9126</v>
      </c>
      <c r="F14825" s="100"/>
      <c r="I14825" s="100"/>
    </row>
    <row r="14826" spans="1:9" x14ac:dyDescent="0.35">
      <c r="A14826" s="1705" t="s">
        <v>9553</v>
      </c>
      <c r="B14826" s="1706">
        <v>2.64</v>
      </c>
      <c r="C14826" s="100" t="s">
        <v>9556</v>
      </c>
      <c r="E14826" s="1738" t="s">
        <v>9126</v>
      </c>
      <c r="F14826" s="100"/>
      <c r="I14826" s="100"/>
    </row>
    <row r="14827" spans="1:9" x14ac:dyDescent="0.35">
      <c r="A14827" s="1705" t="s">
        <v>9564</v>
      </c>
      <c r="B14827" s="1706">
        <v>3.16</v>
      </c>
      <c r="C14827" s="100" t="s">
        <v>9565</v>
      </c>
      <c r="E14827" s="1738" t="s">
        <v>9126</v>
      </c>
      <c r="F14827" s="100"/>
      <c r="I14827" s="100"/>
    </row>
    <row r="14828" spans="1:9" x14ac:dyDescent="0.35">
      <c r="A14828" s="1705" t="s">
        <v>9564</v>
      </c>
      <c r="B14828" s="1706">
        <v>3.16</v>
      </c>
      <c r="C14828" s="100" t="s">
        <v>9566</v>
      </c>
      <c r="E14828" s="1738" t="s">
        <v>9126</v>
      </c>
      <c r="F14828" s="100"/>
      <c r="I14828" s="100"/>
    </row>
    <row r="14829" spans="1:9" x14ac:dyDescent="0.35">
      <c r="A14829" s="1705" t="s">
        <v>9564</v>
      </c>
      <c r="B14829" s="1706">
        <v>3.16</v>
      </c>
      <c r="C14829" s="100" t="s">
        <v>9567</v>
      </c>
      <c r="E14829" s="1738" t="s">
        <v>9126</v>
      </c>
      <c r="F14829" s="100"/>
      <c r="I14829" s="100"/>
    </row>
    <row r="14830" spans="1:9" x14ac:dyDescent="0.35">
      <c r="A14830" s="1705" t="s">
        <v>9575</v>
      </c>
      <c r="B14830" s="1706">
        <v>4.2</v>
      </c>
      <c r="C14830" s="100" t="s">
        <v>9576</v>
      </c>
      <c r="E14830" s="1738" t="s">
        <v>9126</v>
      </c>
      <c r="F14830" s="100"/>
      <c r="I14830" s="100"/>
    </row>
    <row r="14831" spans="1:9" ht="14.5" customHeight="1" x14ac:dyDescent="0.35">
      <c r="A14831" s="1705" t="s">
        <v>9575</v>
      </c>
      <c r="B14831" s="1706">
        <v>4.2</v>
      </c>
      <c r="C14831" s="100" t="s">
        <v>9577</v>
      </c>
      <c r="E14831" s="1738" t="s">
        <v>9126</v>
      </c>
      <c r="F14831" s="100"/>
      <c r="I14831" s="100"/>
    </row>
    <row r="14832" spans="1:9" ht="14.5" customHeight="1" x14ac:dyDescent="0.35">
      <c r="A14832" s="1705" t="s">
        <v>9575</v>
      </c>
      <c r="B14832" s="1706">
        <v>4.2</v>
      </c>
      <c r="C14832" s="100" t="s">
        <v>9578</v>
      </c>
      <c r="E14832" s="1738" t="s">
        <v>9126</v>
      </c>
      <c r="F14832" s="100"/>
      <c r="I14832" s="100"/>
    </row>
    <row r="14833" spans="1:9" ht="14.5" customHeight="1" x14ac:dyDescent="0.35">
      <c r="A14833" s="1705" t="s">
        <v>1894</v>
      </c>
      <c r="B14833" s="1706">
        <v>0.36</v>
      </c>
      <c r="C14833" s="100" t="s">
        <v>1895</v>
      </c>
      <c r="E14833" s="1705" t="s">
        <v>1755</v>
      </c>
    </row>
    <row r="14834" spans="1:9" ht="14.5" customHeight="1" x14ac:dyDescent="0.35">
      <c r="A14834" s="1705" t="s">
        <v>1894</v>
      </c>
      <c r="B14834" s="1706">
        <v>0.36</v>
      </c>
      <c r="C14834" s="100" t="s">
        <v>4762</v>
      </c>
      <c r="E14834" s="100" t="s">
        <v>4609</v>
      </c>
    </row>
    <row r="14835" spans="1:9" x14ac:dyDescent="0.35">
      <c r="A14835" s="1705" t="s">
        <v>1894</v>
      </c>
      <c r="B14835" s="1706">
        <v>0.36</v>
      </c>
      <c r="C14835" s="100" t="s">
        <v>5057</v>
      </c>
      <c r="E14835" s="100" t="s">
        <v>4946</v>
      </c>
    </row>
    <row r="14836" spans="1:9" x14ac:dyDescent="0.35">
      <c r="A14836" s="1705" t="s">
        <v>1894</v>
      </c>
      <c r="B14836" s="1706">
        <v>0.36</v>
      </c>
      <c r="C14836" s="100" t="s">
        <v>9787</v>
      </c>
      <c r="E14836" s="1705" t="s">
        <v>9583</v>
      </c>
    </row>
    <row r="14837" spans="1:9" x14ac:dyDescent="0.35">
      <c r="A14837" s="1705" t="s">
        <v>20</v>
      </c>
      <c r="B14837" s="1706">
        <v>0.32</v>
      </c>
      <c r="C14837" s="100" t="s">
        <v>21</v>
      </c>
      <c r="E14837" s="1705" t="s">
        <v>19</v>
      </c>
      <c r="F14837" s="100"/>
      <c r="I14837" s="100"/>
    </row>
    <row r="14838" spans="1:9" x14ac:dyDescent="0.35">
      <c r="A14838" s="1705" t="s">
        <v>20</v>
      </c>
      <c r="B14838" s="1706">
        <v>0.32</v>
      </c>
      <c r="C14838" s="100" t="s">
        <v>327</v>
      </c>
      <c r="E14838" s="1705" t="s">
        <v>182</v>
      </c>
      <c r="F14838" s="100"/>
      <c r="I14838" s="100"/>
    </row>
    <row r="14839" spans="1:9" x14ac:dyDescent="0.35">
      <c r="A14839" s="1705" t="s">
        <v>20</v>
      </c>
      <c r="B14839" s="1706">
        <v>0.32</v>
      </c>
      <c r="C14839" s="100" t="s">
        <v>522</v>
      </c>
      <c r="E14839" s="100" t="s">
        <v>520</v>
      </c>
      <c r="F14839" s="100"/>
      <c r="I14839" s="100"/>
    </row>
    <row r="14840" spans="1:9" x14ac:dyDescent="0.35">
      <c r="A14840" s="1705" t="s">
        <v>20</v>
      </c>
      <c r="B14840" s="1706">
        <v>0.32</v>
      </c>
      <c r="C14840" s="100" t="s">
        <v>835</v>
      </c>
      <c r="E14840" s="1705" t="s">
        <v>770</v>
      </c>
      <c r="F14840" s="100"/>
      <c r="I14840" s="100"/>
    </row>
    <row r="14841" spans="1:9" x14ac:dyDescent="0.35">
      <c r="A14841" s="1705" t="s">
        <v>20</v>
      </c>
      <c r="B14841" s="1706">
        <v>0.32</v>
      </c>
      <c r="C14841" s="100" t="s">
        <v>1015</v>
      </c>
      <c r="E14841" s="1705" t="s">
        <v>879</v>
      </c>
    </row>
    <row r="14842" spans="1:9" x14ac:dyDescent="0.35">
      <c r="A14842" s="1705" t="s">
        <v>20</v>
      </c>
      <c r="B14842" s="1706">
        <v>0.32</v>
      </c>
      <c r="C14842" s="100" t="s">
        <v>1015</v>
      </c>
      <c r="E14842" s="1705" t="s">
        <v>879</v>
      </c>
    </row>
    <row r="14843" spans="1:9" x14ac:dyDescent="0.35">
      <c r="A14843" s="1705" t="s">
        <v>20</v>
      </c>
      <c r="B14843" s="1706">
        <v>0.32</v>
      </c>
      <c r="C14843" s="100" t="s">
        <v>1016</v>
      </c>
      <c r="E14843" s="1705" t="s">
        <v>879</v>
      </c>
    </row>
    <row r="14844" spans="1:9" x14ac:dyDescent="0.35">
      <c r="A14844" s="1705" t="s">
        <v>20</v>
      </c>
      <c r="B14844" s="1706">
        <v>0.32</v>
      </c>
      <c r="C14844" s="89" t="s">
        <v>1875</v>
      </c>
      <c r="E14844" s="1705" t="s">
        <v>1755</v>
      </c>
    </row>
    <row r="14845" spans="1:9" x14ac:dyDescent="0.35">
      <c r="A14845" s="1705" t="s">
        <v>20</v>
      </c>
      <c r="B14845" s="1706">
        <v>0.32</v>
      </c>
      <c r="C14845" s="89" t="s">
        <v>1876</v>
      </c>
      <c r="E14845" s="1705" t="s">
        <v>1755</v>
      </c>
      <c r="F14845" s="100"/>
      <c r="I14845" s="100"/>
    </row>
    <row r="14846" spans="1:9" x14ac:dyDescent="0.35">
      <c r="A14846" s="1705" t="s">
        <v>20</v>
      </c>
      <c r="B14846" s="1706">
        <v>0.32</v>
      </c>
      <c r="C14846" s="89" t="s">
        <v>4208</v>
      </c>
      <c r="E14846" s="100" t="s">
        <v>4174</v>
      </c>
      <c r="F14846" s="100"/>
      <c r="I14846" s="100"/>
    </row>
    <row r="14847" spans="1:9" x14ac:dyDescent="0.35">
      <c r="A14847" s="1705" t="s">
        <v>20</v>
      </c>
      <c r="B14847" s="1706">
        <v>0.32</v>
      </c>
      <c r="C14847" s="100" t="s">
        <v>4749</v>
      </c>
      <c r="E14847" s="100" t="s">
        <v>4609</v>
      </c>
    </row>
    <row r="14848" spans="1:9" x14ac:dyDescent="0.35">
      <c r="A14848" s="1705" t="s">
        <v>20</v>
      </c>
      <c r="B14848" s="1706">
        <v>0.32</v>
      </c>
      <c r="C14848" s="89" t="s">
        <v>5049</v>
      </c>
      <c r="E14848" s="100" t="s">
        <v>4946</v>
      </c>
      <c r="F14848" s="100"/>
      <c r="I14848" s="100"/>
    </row>
    <row r="14849" spans="1:9" x14ac:dyDescent="0.35">
      <c r="A14849" s="1705" t="s">
        <v>20</v>
      </c>
      <c r="B14849" s="1706">
        <v>0.32</v>
      </c>
      <c r="C14849" s="89" t="s">
        <v>7375</v>
      </c>
      <c r="E14849" s="1705" t="s">
        <v>7410</v>
      </c>
      <c r="F14849" s="100"/>
      <c r="I14849" s="100"/>
    </row>
    <row r="14850" spans="1:9" x14ac:dyDescent="0.35">
      <c r="A14850" s="1705" t="s">
        <v>20</v>
      </c>
      <c r="B14850" s="1706">
        <v>0.32</v>
      </c>
      <c r="C14850" s="89" t="s">
        <v>8457</v>
      </c>
      <c r="E14850" s="100" t="s">
        <v>8381</v>
      </c>
      <c r="F14850" s="100"/>
      <c r="I14850" s="100"/>
    </row>
    <row r="14851" spans="1:9" x14ac:dyDescent="0.35">
      <c r="A14851" s="1705" t="s">
        <v>20</v>
      </c>
      <c r="B14851" s="1706">
        <v>0.32</v>
      </c>
      <c r="C14851" s="89" t="s">
        <v>8458</v>
      </c>
      <c r="E14851" s="100" t="s">
        <v>8381</v>
      </c>
      <c r="F14851" s="100"/>
      <c r="I14851" s="100"/>
    </row>
    <row r="14852" spans="1:9" x14ac:dyDescent="0.35">
      <c r="A14852" s="1705" t="s">
        <v>20</v>
      </c>
      <c r="B14852" s="1706">
        <v>0.32</v>
      </c>
      <c r="C14852" s="100" t="s">
        <v>9315</v>
      </c>
      <c r="E14852" s="1738" t="s">
        <v>9126</v>
      </c>
    </row>
    <row r="14853" spans="1:9" x14ac:dyDescent="0.35">
      <c r="A14853" s="1705" t="s">
        <v>20</v>
      </c>
      <c r="B14853" s="1706">
        <v>0.32</v>
      </c>
      <c r="C14853" s="89" t="s">
        <v>14096</v>
      </c>
      <c r="E14853" s="1738" t="s">
        <v>9126</v>
      </c>
    </row>
    <row r="14854" spans="1:9" x14ac:dyDescent="0.35">
      <c r="A14854" s="1705" t="s">
        <v>20</v>
      </c>
      <c r="B14854" s="1706">
        <v>0.32</v>
      </c>
      <c r="C14854" s="100" t="s">
        <v>180</v>
      </c>
      <c r="E14854" s="100" t="s">
        <v>9126</v>
      </c>
      <c r="F14854" s="100"/>
      <c r="I14854" s="100"/>
    </row>
    <row r="14855" spans="1:9" x14ac:dyDescent="0.35">
      <c r="A14855" s="1705" t="s">
        <v>20</v>
      </c>
      <c r="B14855" s="1706">
        <v>0.32</v>
      </c>
      <c r="C14855" s="89" t="s">
        <v>9316</v>
      </c>
      <c r="E14855" s="1738" t="s">
        <v>9126</v>
      </c>
      <c r="F14855" s="100"/>
      <c r="I14855" s="100"/>
    </row>
    <row r="14856" spans="1:9" x14ac:dyDescent="0.35">
      <c r="A14856" s="1705" t="s">
        <v>20</v>
      </c>
      <c r="B14856" s="1706">
        <v>0.32</v>
      </c>
      <c r="C14856" s="89" t="s">
        <v>9770</v>
      </c>
      <c r="E14856" s="1705" t="s">
        <v>9583</v>
      </c>
      <c r="F14856" s="100"/>
      <c r="I14856" s="100"/>
    </row>
    <row r="14857" spans="1:9" x14ac:dyDescent="0.35">
      <c r="A14857" s="1705" t="s">
        <v>20</v>
      </c>
      <c r="B14857" s="1706">
        <v>0.32</v>
      </c>
      <c r="C14857" s="100" t="s">
        <v>9771</v>
      </c>
      <c r="E14857" s="1705" t="s">
        <v>9583</v>
      </c>
      <c r="F14857" s="100"/>
      <c r="I14857" s="100"/>
    </row>
    <row r="14858" spans="1:9" x14ac:dyDescent="0.35">
      <c r="A14858" s="1705" t="s">
        <v>20</v>
      </c>
      <c r="B14858" s="1706">
        <v>0.32</v>
      </c>
      <c r="C14858" s="89" t="s">
        <v>10863</v>
      </c>
      <c r="E14858" s="1705" t="s">
        <v>10273</v>
      </c>
      <c r="F14858" s="100"/>
      <c r="I14858" s="100"/>
    </row>
    <row r="14859" spans="1:9" x14ac:dyDescent="0.35">
      <c r="A14859" s="1705" t="s">
        <v>20</v>
      </c>
      <c r="B14859" s="1706">
        <v>0.32</v>
      </c>
      <c r="C14859" s="100" t="s">
        <v>12159</v>
      </c>
      <c r="E14859" s="100" t="s">
        <v>12088</v>
      </c>
      <c r="F14859" s="100"/>
      <c r="I14859" s="100"/>
    </row>
    <row r="14860" spans="1:9" x14ac:dyDescent="0.35">
      <c r="A14860" s="1705" t="s">
        <v>5272</v>
      </c>
      <c r="B14860" s="1706">
        <v>0.32</v>
      </c>
      <c r="C14860" s="89" t="s">
        <v>5273</v>
      </c>
      <c r="E14860" s="100" t="s">
        <v>5155</v>
      </c>
      <c r="F14860" s="100"/>
      <c r="I14860" s="100"/>
    </row>
    <row r="14861" spans="1:9" x14ac:dyDescent="0.35">
      <c r="A14861" s="1705" t="s">
        <v>845</v>
      </c>
      <c r="B14861" s="1706">
        <v>0.36</v>
      </c>
      <c r="C14861" s="100" t="s">
        <v>846</v>
      </c>
      <c r="E14861" s="1705" t="s">
        <v>770</v>
      </c>
    </row>
    <row r="14862" spans="1:9" x14ac:dyDescent="0.35">
      <c r="A14862" s="1705" t="s">
        <v>845</v>
      </c>
      <c r="B14862" s="1706">
        <v>0.36</v>
      </c>
      <c r="C14862" s="100" t="s">
        <v>4763</v>
      </c>
      <c r="E14862" s="100" t="s">
        <v>4609</v>
      </c>
    </row>
    <row r="14863" spans="1:9" x14ac:dyDescent="0.35">
      <c r="A14863" s="1705" t="s">
        <v>845</v>
      </c>
      <c r="B14863" s="1706">
        <v>0.36</v>
      </c>
      <c r="C14863" s="100" t="s">
        <v>5058</v>
      </c>
      <c r="E14863" s="100" t="s">
        <v>4946</v>
      </c>
    </row>
    <row r="14864" spans="1:9" x14ac:dyDescent="0.35">
      <c r="A14864" s="1705" t="s">
        <v>845</v>
      </c>
      <c r="B14864" s="1706">
        <v>0.36</v>
      </c>
      <c r="C14864" s="100" t="s">
        <v>5278</v>
      </c>
      <c r="E14864" s="100" t="s">
        <v>5155</v>
      </c>
    </row>
    <row r="14865" spans="1:9" x14ac:dyDescent="0.35">
      <c r="A14865" s="1705" t="s">
        <v>845</v>
      </c>
      <c r="B14865" s="1706">
        <v>0.36</v>
      </c>
      <c r="C14865" s="100" t="s">
        <v>8463</v>
      </c>
      <c r="E14865" s="100" t="s">
        <v>8381</v>
      </c>
    </row>
    <row r="14866" spans="1:9" x14ac:dyDescent="0.35">
      <c r="A14866" s="1705" t="s">
        <v>845</v>
      </c>
      <c r="B14866" s="1706">
        <v>0.36</v>
      </c>
      <c r="C14866" s="100" t="s">
        <v>9788</v>
      </c>
      <c r="E14866" s="1705" t="s">
        <v>9583</v>
      </c>
    </row>
    <row r="14867" spans="1:9" x14ac:dyDescent="0.35">
      <c r="A14867" s="1705" t="s">
        <v>845</v>
      </c>
      <c r="B14867" s="1706">
        <v>0.36</v>
      </c>
      <c r="C14867" s="100" t="s">
        <v>12166</v>
      </c>
      <c r="E14867" s="100" t="s">
        <v>12088</v>
      </c>
    </row>
    <row r="14868" spans="1:9" x14ac:dyDescent="0.35">
      <c r="A14868" s="1705" t="s">
        <v>527</v>
      </c>
      <c r="B14868" s="1706">
        <v>0.42</v>
      </c>
      <c r="C14868" s="100" t="s">
        <v>13991</v>
      </c>
      <c r="E14868" s="100" t="s">
        <v>875</v>
      </c>
    </row>
    <row r="14869" spans="1:9" x14ac:dyDescent="0.35">
      <c r="A14869" s="1705" t="s">
        <v>527</v>
      </c>
      <c r="B14869" s="1706">
        <v>0.42</v>
      </c>
      <c r="C14869" s="100" t="s">
        <v>4766</v>
      </c>
      <c r="E14869" s="100" t="s">
        <v>4609</v>
      </c>
    </row>
    <row r="14870" spans="1:9" x14ac:dyDescent="0.35">
      <c r="A14870" s="1705" t="s">
        <v>527</v>
      </c>
      <c r="B14870" s="1706">
        <v>0.42</v>
      </c>
      <c r="C14870" s="100" t="s">
        <v>528</v>
      </c>
      <c r="E14870" s="1705" t="s">
        <v>6556</v>
      </c>
    </row>
    <row r="14871" spans="1:9" x14ac:dyDescent="0.35">
      <c r="A14871" s="1705" t="s">
        <v>527</v>
      </c>
      <c r="B14871" s="1706">
        <v>0.42</v>
      </c>
      <c r="C14871" s="100" t="s">
        <v>9790</v>
      </c>
      <c r="E14871" s="1705" t="s">
        <v>9583</v>
      </c>
    </row>
    <row r="14872" spans="1:9" x14ac:dyDescent="0.35">
      <c r="A14872" s="1705" t="s">
        <v>527</v>
      </c>
      <c r="B14872" s="1706">
        <v>0.42</v>
      </c>
      <c r="C14872" s="100" t="s">
        <v>12167</v>
      </c>
      <c r="E14872" s="100" t="s">
        <v>12088</v>
      </c>
    </row>
    <row r="14873" spans="1:9" x14ac:dyDescent="0.35">
      <c r="A14873" s="1705" t="s">
        <v>22</v>
      </c>
      <c r="B14873" s="1706">
        <v>0.32</v>
      </c>
      <c r="C14873" s="89" t="s">
        <v>23</v>
      </c>
      <c r="E14873" s="1705" t="s">
        <v>19</v>
      </c>
    </row>
    <row r="14874" spans="1:9" x14ac:dyDescent="0.35">
      <c r="A14874" s="1705" t="s">
        <v>22</v>
      </c>
      <c r="B14874" s="1706">
        <v>0.32</v>
      </c>
      <c r="C14874" s="89" t="s">
        <v>1877</v>
      </c>
      <c r="E14874" s="1705" t="s">
        <v>1755</v>
      </c>
      <c r="F14874" s="100"/>
      <c r="I14874" s="100"/>
    </row>
    <row r="14875" spans="1:9" x14ac:dyDescent="0.35">
      <c r="A14875" s="1705" t="s">
        <v>22</v>
      </c>
      <c r="B14875" s="1706">
        <v>0.32</v>
      </c>
      <c r="C14875" s="100" t="s">
        <v>4750</v>
      </c>
      <c r="E14875" s="100" t="s">
        <v>4609</v>
      </c>
    </row>
    <row r="14876" spans="1:9" x14ac:dyDescent="0.35">
      <c r="A14876" s="1705" t="s">
        <v>22</v>
      </c>
      <c r="B14876" s="1706">
        <v>0.32</v>
      </c>
      <c r="C14876" s="89" t="s">
        <v>5050</v>
      </c>
      <c r="E14876" s="100" t="s">
        <v>4946</v>
      </c>
      <c r="F14876" s="100"/>
      <c r="I14876" s="100"/>
    </row>
    <row r="14877" spans="1:9" x14ac:dyDescent="0.35">
      <c r="A14877" s="1705" t="s">
        <v>22</v>
      </c>
      <c r="B14877" s="1706">
        <v>0.32</v>
      </c>
      <c r="C14877" s="89" t="s">
        <v>9772</v>
      </c>
      <c r="E14877" s="1705" t="s">
        <v>9583</v>
      </c>
    </row>
    <row r="14878" spans="1:9" ht="14.5" customHeight="1" x14ac:dyDescent="0.35">
      <c r="A14878" s="1705" t="s">
        <v>1878</v>
      </c>
      <c r="B14878" s="1706">
        <v>0.32</v>
      </c>
      <c r="C14878" s="89" t="s">
        <v>1879</v>
      </c>
      <c r="E14878" s="1705" t="s">
        <v>1755</v>
      </c>
      <c r="F14878" s="100"/>
      <c r="I14878" s="100"/>
    </row>
    <row r="14879" spans="1:9" x14ac:dyDescent="0.35">
      <c r="A14879" s="1705" t="s">
        <v>1878</v>
      </c>
      <c r="B14879" s="1706">
        <v>0.32</v>
      </c>
      <c r="C14879" s="100" t="s">
        <v>5591</v>
      </c>
      <c r="E14879" s="100" t="s">
        <v>5452</v>
      </c>
      <c r="F14879" s="100"/>
      <c r="I14879" s="100"/>
    </row>
    <row r="14880" spans="1:9" ht="14.5" customHeight="1" x14ac:dyDescent="0.35">
      <c r="A14880" s="1705" t="s">
        <v>1878</v>
      </c>
      <c r="B14880" s="1706">
        <v>0.32</v>
      </c>
      <c r="C14880" s="89" t="s">
        <v>5714</v>
      </c>
      <c r="E14880" s="1705" t="s">
        <v>9583</v>
      </c>
      <c r="F14880" s="100"/>
      <c r="I14880" s="100"/>
    </row>
    <row r="14881" spans="1:9" x14ac:dyDescent="0.35">
      <c r="A14881" s="1705" t="s">
        <v>12</v>
      </c>
      <c r="B14881" s="1706">
        <v>0.32</v>
      </c>
      <c r="C14881" s="100" t="s">
        <v>13</v>
      </c>
      <c r="E14881" s="1705" t="s">
        <v>19</v>
      </c>
      <c r="F14881" s="100"/>
      <c r="I14881" s="100"/>
    </row>
    <row r="14882" spans="1:9" x14ac:dyDescent="0.35">
      <c r="A14882" s="1705" t="s">
        <v>12</v>
      </c>
      <c r="B14882" s="1706">
        <v>0.32</v>
      </c>
      <c r="C14882" s="100" t="s">
        <v>328</v>
      </c>
      <c r="E14882" s="1705" t="s">
        <v>182</v>
      </c>
      <c r="F14882" s="100"/>
      <c r="I14882" s="100"/>
    </row>
    <row r="14883" spans="1:9" x14ac:dyDescent="0.35">
      <c r="A14883" s="1705" t="s">
        <v>12</v>
      </c>
      <c r="B14883" s="1706">
        <v>0.32</v>
      </c>
      <c r="C14883" s="100" t="s">
        <v>1880</v>
      </c>
      <c r="E14883" s="1705" t="s">
        <v>1755</v>
      </c>
      <c r="F14883" s="100"/>
      <c r="I14883" s="100"/>
    </row>
    <row r="14884" spans="1:9" x14ac:dyDescent="0.35">
      <c r="A14884" s="1705" t="s">
        <v>12</v>
      </c>
      <c r="B14884" s="1706">
        <v>0.32</v>
      </c>
      <c r="C14884" s="100" t="s">
        <v>4751</v>
      </c>
      <c r="E14884" s="100" t="s">
        <v>4609</v>
      </c>
      <c r="F14884" s="100"/>
      <c r="I14884" s="100"/>
    </row>
    <row r="14885" spans="1:9" x14ac:dyDescent="0.35">
      <c r="A14885" s="1705" t="s">
        <v>12</v>
      </c>
      <c r="B14885" s="1706">
        <v>0.32</v>
      </c>
      <c r="C14885" s="100" t="s">
        <v>8459</v>
      </c>
      <c r="E14885" s="100" t="s">
        <v>8381</v>
      </c>
      <c r="F14885" s="100"/>
      <c r="I14885" s="100"/>
    </row>
    <row r="14886" spans="1:9" x14ac:dyDescent="0.35">
      <c r="A14886" s="1705" t="s">
        <v>12</v>
      </c>
      <c r="B14886" s="1706">
        <v>0.32</v>
      </c>
      <c r="C14886" s="100" t="s">
        <v>9773</v>
      </c>
      <c r="E14886" s="1705" t="s">
        <v>9583</v>
      </c>
      <c r="F14886" s="100"/>
      <c r="I14886" s="100"/>
    </row>
    <row r="14887" spans="1:9" x14ac:dyDescent="0.35">
      <c r="A14887" s="1705" t="s">
        <v>12</v>
      </c>
      <c r="B14887" s="1706">
        <v>0.32</v>
      </c>
      <c r="C14887" s="100" t="s">
        <v>12160</v>
      </c>
      <c r="E14887" s="100" t="s">
        <v>12088</v>
      </c>
      <c r="F14887" s="100"/>
      <c r="I14887" s="100"/>
    </row>
    <row r="14888" spans="1:9" x14ac:dyDescent="0.35">
      <c r="A14888" s="1705" t="s">
        <v>16</v>
      </c>
      <c r="B14888" s="1706">
        <v>0.34</v>
      </c>
      <c r="C14888" s="100" t="s">
        <v>335</v>
      </c>
      <c r="E14888" s="1705" t="s">
        <v>182</v>
      </c>
    </row>
    <row r="14889" spans="1:9" x14ac:dyDescent="0.35">
      <c r="A14889" s="1705" t="s">
        <v>16</v>
      </c>
      <c r="B14889" s="1706">
        <v>0.34</v>
      </c>
      <c r="C14889" s="89" t="s">
        <v>841</v>
      </c>
      <c r="E14889" s="1705" t="s">
        <v>770</v>
      </c>
    </row>
    <row r="14890" spans="1:9" x14ac:dyDescent="0.35">
      <c r="A14890" s="1705" t="s">
        <v>16</v>
      </c>
      <c r="B14890" s="1706">
        <v>0.34</v>
      </c>
      <c r="C14890" s="89" t="s">
        <v>1890</v>
      </c>
      <c r="E14890" s="1705" t="s">
        <v>1755</v>
      </c>
    </row>
    <row r="14891" spans="1:9" x14ac:dyDescent="0.35">
      <c r="A14891" s="1705" t="s">
        <v>16</v>
      </c>
      <c r="B14891" s="1706">
        <v>0.34</v>
      </c>
      <c r="C14891" s="100" t="s">
        <v>4757</v>
      </c>
      <c r="E14891" s="100" t="s">
        <v>4609</v>
      </c>
      <c r="F14891" s="100"/>
      <c r="I14891" s="100"/>
    </row>
    <row r="14892" spans="1:9" x14ac:dyDescent="0.35">
      <c r="A14892" s="1705" t="s">
        <v>16</v>
      </c>
      <c r="B14892" s="1706">
        <v>0.34</v>
      </c>
      <c r="C14892" s="89" t="s">
        <v>17</v>
      </c>
      <c r="E14892" s="100" t="s">
        <v>4946</v>
      </c>
    </row>
    <row r="14893" spans="1:9" x14ac:dyDescent="0.35">
      <c r="A14893" s="1705" t="s">
        <v>16</v>
      </c>
      <c r="B14893" s="1706">
        <v>0.34</v>
      </c>
      <c r="C14893" s="100" t="s">
        <v>17</v>
      </c>
      <c r="E14893" s="100" t="s">
        <v>4946</v>
      </c>
    </row>
    <row r="14894" spans="1:9" x14ac:dyDescent="0.35">
      <c r="A14894" s="1705" t="s">
        <v>16</v>
      </c>
      <c r="B14894" s="1706">
        <v>0.34</v>
      </c>
      <c r="C14894" s="89" t="s">
        <v>525</v>
      </c>
      <c r="E14894" s="1705" t="s">
        <v>6556</v>
      </c>
    </row>
    <row r="14895" spans="1:9" x14ac:dyDescent="0.35">
      <c r="A14895" s="1705" t="s">
        <v>16</v>
      </c>
      <c r="B14895" s="1706">
        <v>0.34</v>
      </c>
      <c r="C14895" s="89" t="s">
        <v>8462</v>
      </c>
      <c r="E14895" s="100" t="s">
        <v>8381</v>
      </c>
      <c r="F14895" s="100"/>
      <c r="I14895" s="100"/>
    </row>
    <row r="14896" spans="1:9" x14ac:dyDescent="0.35">
      <c r="A14896" s="1705" t="s">
        <v>16</v>
      </c>
      <c r="B14896" s="1706">
        <v>0.34</v>
      </c>
      <c r="C14896" s="89" t="s">
        <v>14097</v>
      </c>
      <c r="E14896" s="1738" t="s">
        <v>9126</v>
      </c>
      <c r="F14896" s="100"/>
      <c r="I14896" s="100"/>
    </row>
    <row r="14897" spans="1:9" x14ac:dyDescent="0.35">
      <c r="A14897" s="1705" t="s">
        <v>16</v>
      </c>
      <c r="B14897" s="1706">
        <v>0.34</v>
      </c>
      <c r="C14897" s="100" t="s">
        <v>9782</v>
      </c>
      <c r="E14897" s="1705" t="s">
        <v>9583</v>
      </c>
    </row>
    <row r="14898" spans="1:9" x14ac:dyDescent="0.35">
      <c r="A14898" s="1705" t="s">
        <v>16</v>
      </c>
      <c r="B14898" s="1706">
        <v>0.34</v>
      </c>
      <c r="C14898" s="100" t="s">
        <v>10865</v>
      </c>
      <c r="E14898" s="1705" t="s">
        <v>10273</v>
      </c>
      <c r="F14898" s="100"/>
      <c r="I14898" s="100"/>
    </row>
    <row r="14899" spans="1:9" x14ac:dyDescent="0.35">
      <c r="A14899" s="1705" t="s">
        <v>16</v>
      </c>
      <c r="B14899" s="1706">
        <v>0.34</v>
      </c>
      <c r="C14899" s="100" t="s">
        <v>12163</v>
      </c>
      <c r="E14899" s="100" t="s">
        <v>12088</v>
      </c>
    </row>
    <row r="14900" spans="1:9" x14ac:dyDescent="0.35">
      <c r="A14900" s="1705" t="s">
        <v>9399</v>
      </c>
      <c r="B14900" s="1706">
        <v>1.06</v>
      </c>
      <c r="C14900" s="100" t="s">
        <v>9400</v>
      </c>
      <c r="E14900" s="1738" t="s">
        <v>9126</v>
      </c>
    </row>
    <row r="14901" spans="1:9" x14ac:dyDescent="0.35">
      <c r="A14901" s="1705" t="s">
        <v>329</v>
      </c>
      <c r="B14901" s="1706">
        <v>0.32</v>
      </c>
      <c r="C14901" s="100" t="s">
        <v>330</v>
      </c>
      <c r="E14901" s="1705" t="s">
        <v>182</v>
      </c>
    </row>
    <row r="14902" spans="1:9" x14ac:dyDescent="0.35">
      <c r="A14902" s="1705" t="s">
        <v>329</v>
      </c>
      <c r="B14902" s="1706">
        <v>0.32</v>
      </c>
      <c r="C14902" s="89" t="s">
        <v>836</v>
      </c>
      <c r="E14902" s="1705" t="s">
        <v>770</v>
      </c>
    </row>
    <row r="14903" spans="1:9" x14ac:dyDescent="0.35">
      <c r="A14903" s="1705" t="s">
        <v>329</v>
      </c>
      <c r="B14903" s="1706">
        <v>0.32</v>
      </c>
      <c r="C14903" s="100" t="s">
        <v>1881</v>
      </c>
      <c r="E14903" s="1705" t="s">
        <v>1755</v>
      </c>
      <c r="F14903" s="100"/>
      <c r="I14903" s="100"/>
    </row>
    <row r="14904" spans="1:9" x14ac:dyDescent="0.35">
      <c r="A14904" s="1705" t="s">
        <v>329</v>
      </c>
      <c r="B14904" s="1706">
        <v>0.32</v>
      </c>
      <c r="C14904" s="100" t="s">
        <v>4752</v>
      </c>
      <c r="E14904" s="100" t="s">
        <v>4609</v>
      </c>
    </row>
    <row r="14905" spans="1:9" x14ac:dyDescent="0.35">
      <c r="A14905" s="1705" t="s">
        <v>329</v>
      </c>
      <c r="B14905" s="1706">
        <v>0.32</v>
      </c>
      <c r="C14905" s="89" t="s">
        <v>8460</v>
      </c>
      <c r="E14905" s="100" t="s">
        <v>8381</v>
      </c>
    </row>
    <row r="14906" spans="1:9" x14ac:dyDescent="0.35">
      <c r="A14906" s="1705" t="s">
        <v>329</v>
      </c>
      <c r="B14906" s="1706">
        <v>0.32</v>
      </c>
      <c r="C14906" s="89" t="s">
        <v>8460</v>
      </c>
      <c r="E14906" s="1705" t="s">
        <v>9583</v>
      </c>
    </row>
    <row r="14907" spans="1:9" x14ac:dyDescent="0.35">
      <c r="A14907" s="1705" t="s">
        <v>24</v>
      </c>
      <c r="B14907" s="1706">
        <v>0.34</v>
      </c>
      <c r="C14907" s="89" t="s">
        <v>25</v>
      </c>
      <c r="E14907" s="1705" t="s">
        <v>19</v>
      </c>
      <c r="F14907" s="100"/>
      <c r="I14907" s="100"/>
    </row>
    <row r="14908" spans="1:9" x14ac:dyDescent="0.35">
      <c r="A14908" s="1705" t="s">
        <v>24</v>
      </c>
      <c r="B14908" s="1706">
        <v>0.34</v>
      </c>
      <c r="C14908" s="89" t="s">
        <v>842</v>
      </c>
      <c r="E14908" s="1705" t="s">
        <v>770</v>
      </c>
      <c r="F14908" s="100"/>
      <c r="I14908" s="100"/>
    </row>
    <row r="14909" spans="1:9" x14ac:dyDescent="0.35">
      <c r="A14909" s="1705" t="s">
        <v>24</v>
      </c>
      <c r="B14909" s="1706">
        <v>0.34</v>
      </c>
      <c r="C14909" s="100" t="s">
        <v>1891</v>
      </c>
      <c r="E14909" s="1705" t="s">
        <v>1755</v>
      </c>
      <c r="F14909" s="100"/>
      <c r="I14909" s="100"/>
    </row>
    <row r="14910" spans="1:9" x14ac:dyDescent="0.35">
      <c r="A14910" s="1705" t="s">
        <v>24</v>
      </c>
      <c r="B14910" s="1706">
        <v>0.34</v>
      </c>
      <c r="C14910" s="100" t="s">
        <v>4758</v>
      </c>
      <c r="E14910" s="100" t="s">
        <v>4609</v>
      </c>
      <c r="F14910" s="100"/>
      <c r="I14910" s="100"/>
    </row>
    <row r="14911" spans="1:9" x14ac:dyDescent="0.35">
      <c r="A14911" s="1705" t="s">
        <v>24</v>
      </c>
      <c r="B14911" s="1706">
        <v>0.34</v>
      </c>
      <c r="C14911" s="100" t="s">
        <v>4759</v>
      </c>
      <c r="E14911" s="100" t="s">
        <v>4609</v>
      </c>
      <c r="F14911" s="100"/>
      <c r="I14911" s="100"/>
    </row>
    <row r="14912" spans="1:9" x14ac:dyDescent="0.35">
      <c r="A14912" s="1705" t="s">
        <v>24</v>
      </c>
      <c r="B14912" s="1706">
        <v>0.34</v>
      </c>
      <c r="C14912" s="89" t="s">
        <v>5053</v>
      </c>
      <c r="E14912" s="100" t="s">
        <v>4946</v>
      </c>
      <c r="F14912" s="100"/>
      <c r="I14912" s="100"/>
    </row>
    <row r="14913" spans="1:9" x14ac:dyDescent="0.35">
      <c r="A14913" s="1705" t="s">
        <v>24</v>
      </c>
      <c r="B14913" s="1706">
        <v>0.34</v>
      </c>
      <c r="C14913" s="89" t="s">
        <v>14098</v>
      </c>
      <c r="E14913" s="1738" t="s">
        <v>9126</v>
      </c>
      <c r="F14913" s="100"/>
      <c r="I14913" s="100"/>
    </row>
    <row r="14914" spans="1:9" x14ac:dyDescent="0.35">
      <c r="A14914" s="1705" t="s">
        <v>24</v>
      </c>
      <c r="B14914" s="1706">
        <v>0.34</v>
      </c>
      <c r="C14914" s="89" t="s">
        <v>14099</v>
      </c>
      <c r="E14914" s="1738" t="s">
        <v>9126</v>
      </c>
      <c r="F14914" s="100"/>
      <c r="I14914" s="100"/>
    </row>
    <row r="14915" spans="1:9" x14ac:dyDescent="0.35">
      <c r="A14915" s="1705" t="s">
        <v>24</v>
      </c>
      <c r="B14915" s="1706">
        <v>0.34</v>
      </c>
      <c r="C14915" s="89" t="s">
        <v>9783</v>
      </c>
      <c r="E14915" s="1705" t="s">
        <v>9583</v>
      </c>
    </row>
    <row r="14916" spans="1:9" x14ac:dyDescent="0.35">
      <c r="A14916" s="1705" t="s">
        <v>24</v>
      </c>
      <c r="B14916" s="1706">
        <v>0.34</v>
      </c>
      <c r="C14916" s="100" t="s">
        <v>12164</v>
      </c>
      <c r="E14916" s="100" t="s">
        <v>12088</v>
      </c>
      <c r="F14916" s="100"/>
      <c r="I14916" s="100"/>
    </row>
    <row r="14917" spans="1:9" x14ac:dyDescent="0.35">
      <c r="A14917" s="1705" t="s">
        <v>1882</v>
      </c>
      <c r="B14917" s="1706">
        <v>0.32</v>
      </c>
      <c r="C14917" s="89" t="s">
        <v>1883</v>
      </c>
      <c r="E14917" s="1705" t="s">
        <v>1755</v>
      </c>
      <c r="F14917" s="100"/>
      <c r="I14917" s="100"/>
    </row>
    <row r="14918" spans="1:9" x14ac:dyDescent="0.35">
      <c r="A14918" s="1705" t="s">
        <v>1882</v>
      </c>
      <c r="B14918" s="1706">
        <v>0.32</v>
      </c>
      <c r="C14918" s="100" t="s">
        <v>4753</v>
      </c>
      <c r="E14918" s="100" t="s">
        <v>4609</v>
      </c>
      <c r="F14918" s="100"/>
      <c r="I14918" s="100"/>
    </row>
    <row r="14919" spans="1:9" x14ac:dyDescent="0.35">
      <c r="A14919" s="1705" t="s">
        <v>1882</v>
      </c>
      <c r="B14919" s="1706">
        <v>0.32</v>
      </c>
      <c r="C14919" s="89" t="s">
        <v>9774</v>
      </c>
      <c r="E14919" s="1705" t="s">
        <v>9583</v>
      </c>
      <c r="F14919" s="100"/>
      <c r="I14919" s="100"/>
    </row>
    <row r="14920" spans="1:9" x14ac:dyDescent="0.35">
      <c r="A14920" s="1705" t="s">
        <v>1850</v>
      </c>
      <c r="B14920" s="1706">
        <v>0.26</v>
      </c>
      <c r="C14920" s="100" t="s">
        <v>1851</v>
      </c>
      <c r="E14920" s="1705" t="s">
        <v>1755</v>
      </c>
      <c r="F14920" s="100"/>
      <c r="I14920" s="100"/>
    </row>
    <row r="14921" spans="1:9" x14ac:dyDescent="0.35">
      <c r="A14921" s="1705" t="s">
        <v>1850</v>
      </c>
      <c r="B14921" s="1706">
        <v>0.26</v>
      </c>
      <c r="C14921" s="89" t="s">
        <v>9294</v>
      </c>
      <c r="E14921" s="1738" t="s">
        <v>9126</v>
      </c>
      <c r="F14921" s="100"/>
      <c r="I14921" s="100"/>
    </row>
    <row r="14922" spans="1:9" x14ac:dyDescent="0.35">
      <c r="A14922" s="1705" t="s">
        <v>1850</v>
      </c>
      <c r="B14922" s="1706">
        <v>0.26</v>
      </c>
      <c r="C14922" s="100" t="s">
        <v>9744</v>
      </c>
      <c r="E14922" s="1705" t="s">
        <v>9583</v>
      </c>
      <c r="F14922" s="100"/>
      <c r="I14922" s="100"/>
    </row>
    <row r="14923" spans="1:9" x14ac:dyDescent="0.35">
      <c r="A14923" s="1705" t="s">
        <v>496</v>
      </c>
      <c r="B14923" s="1706">
        <v>1.96</v>
      </c>
      <c r="C14923" s="100" t="s">
        <v>497</v>
      </c>
      <c r="E14923" s="1705" t="s">
        <v>182</v>
      </c>
    </row>
    <row r="14924" spans="1:9" x14ac:dyDescent="0.35">
      <c r="A14924" s="1705" t="s">
        <v>496</v>
      </c>
      <c r="B14924" s="1706">
        <v>1.96</v>
      </c>
      <c r="C14924" s="100" t="s">
        <v>498</v>
      </c>
      <c r="E14924" s="1705" t="s">
        <v>182</v>
      </c>
    </row>
    <row r="14925" spans="1:9" x14ac:dyDescent="0.35">
      <c r="A14925" s="1705" t="s">
        <v>496</v>
      </c>
      <c r="B14925" s="1706">
        <v>1.96</v>
      </c>
      <c r="C14925" s="100" t="s">
        <v>499</v>
      </c>
      <c r="E14925" s="1705" t="s">
        <v>182</v>
      </c>
    </row>
    <row r="14926" spans="1:9" x14ac:dyDescent="0.35">
      <c r="A14926" s="1705" t="s">
        <v>496</v>
      </c>
      <c r="B14926" s="1706">
        <v>1.96</v>
      </c>
      <c r="C14926" s="100" t="s">
        <v>500</v>
      </c>
      <c r="E14926" s="1705" t="s">
        <v>182</v>
      </c>
    </row>
    <row r="14927" spans="1:9" x14ac:dyDescent="0.35">
      <c r="A14927" s="1705" t="s">
        <v>496</v>
      </c>
      <c r="B14927" s="1706">
        <v>1.96</v>
      </c>
      <c r="C14927" s="89" t="s">
        <v>2169</v>
      </c>
      <c r="E14927" s="1705" t="s">
        <v>1755</v>
      </c>
    </row>
    <row r="14928" spans="1:9" x14ac:dyDescent="0.35">
      <c r="A14928" s="1705" t="s">
        <v>496</v>
      </c>
      <c r="B14928" s="1706">
        <v>1.96</v>
      </c>
      <c r="C14928" s="100" t="s">
        <v>4565</v>
      </c>
      <c r="E14928" s="1705" t="s">
        <v>4266</v>
      </c>
    </row>
    <row r="14929" spans="1:9" x14ac:dyDescent="0.35">
      <c r="A14929" s="1705" t="s">
        <v>496</v>
      </c>
      <c r="B14929" s="1706">
        <v>1.96</v>
      </c>
      <c r="C14929" s="89" t="s">
        <v>5918</v>
      </c>
      <c r="E14929" s="1705" t="s">
        <v>5912</v>
      </c>
      <c r="F14929" s="100"/>
      <c r="I14929" s="100"/>
    </row>
    <row r="14930" spans="1:9" x14ac:dyDescent="0.35">
      <c r="A14930" s="1705" t="s">
        <v>496</v>
      </c>
      <c r="B14930" s="1706">
        <v>1.96</v>
      </c>
      <c r="C14930" s="100" t="s">
        <v>10271</v>
      </c>
      <c r="E14930" s="100" t="s">
        <v>7410</v>
      </c>
    </row>
    <row r="14931" spans="1:9" x14ac:dyDescent="0.35">
      <c r="A14931" s="1705" t="s">
        <v>496</v>
      </c>
      <c r="B14931" s="1706">
        <v>1.96</v>
      </c>
      <c r="C14931" s="89" t="s">
        <v>5085</v>
      </c>
      <c r="E14931" s="100" t="s">
        <v>7410</v>
      </c>
    </row>
    <row r="14932" spans="1:9" x14ac:dyDescent="0.35">
      <c r="A14932" s="1705" t="s">
        <v>496</v>
      </c>
      <c r="B14932" s="1706">
        <v>1.96</v>
      </c>
      <c r="C14932" s="100" t="s">
        <v>9519</v>
      </c>
      <c r="E14932" s="1738" t="s">
        <v>9126</v>
      </c>
      <c r="F14932" s="100"/>
      <c r="I14932" s="100"/>
    </row>
    <row r="14933" spans="1:9" x14ac:dyDescent="0.35">
      <c r="A14933" s="1705" t="s">
        <v>496</v>
      </c>
      <c r="B14933" s="1706">
        <v>1.96</v>
      </c>
      <c r="C14933" s="100" t="s">
        <v>10193</v>
      </c>
      <c r="E14933" s="1705" t="s">
        <v>9583</v>
      </c>
    </row>
    <row r="14934" spans="1:9" x14ac:dyDescent="0.35">
      <c r="A14934" s="1705" t="s">
        <v>506</v>
      </c>
      <c r="B14934" s="1706">
        <v>2.2599999999999998</v>
      </c>
      <c r="C14934" s="100" t="s">
        <v>2984</v>
      </c>
      <c r="E14934" s="1705" t="s">
        <v>19</v>
      </c>
    </row>
    <row r="14935" spans="1:9" x14ac:dyDescent="0.35">
      <c r="A14935" s="1705" t="s">
        <v>506</v>
      </c>
      <c r="B14935" s="1706">
        <v>2.2599999999999998</v>
      </c>
      <c r="C14935" s="100" t="s">
        <v>507</v>
      </c>
      <c r="E14935" s="1705" t="s">
        <v>182</v>
      </c>
    </row>
    <row r="14936" spans="1:9" x14ac:dyDescent="0.35">
      <c r="A14936" s="1705" t="s">
        <v>506</v>
      </c>
      <c r="B14936" s="1706">
        <v>2.2599999999999998</v>
      </c>
      <c r="C14936" s="100" t="s">
        <v>508</v>
      </c>
      <c r="E14936" s="1705" t="s">
        <v>182</v>
      </c>
    </row>
    <row r="14937" spans="1:9" x14ac:dyDescent="0.35">
      <c r="A14937" s="1705" t="s">
        <v>506</v>
      </c>
      <c r="B14937" s="1706">
        <v>2.2599999999999998</v>
      </c>
      <c r="C14937" s="100" t="s">
        <v>4579</v>
      </c>
      <c r="E14937" s="1705" t="s">
        <v>4266</v>
      </c>
    </row>
    <row r="14938" spans="1:9" x14ac:dyDescent="0.35">
      <c r="A14938" s="1705" t="s">
        <v>506</v>
      </c>
      <c r="B14938" s="1706">
        <v>2.2599999999999998</v>
      </c>
      <c r="C14938" s="100" t="s">
        <v>5145</v>
      </c>
      <c r="E14938" s="100" t="s">
        <v>4946</v>
      </c>
    </row>
    <row r="14939" spans="1:9" x14ac:dyDescent="0.35">
      <c r="A14939" s="1705" t="s">
        <v>506</v>
      </c>
      <c r="B14939" s="1706">
        <v>2.2599999999999998</v>
      </c>
      <c r="C14939" s="100" t="s">
        <v>5920</v>
      </c>
      <c r="E14939" s="1705" t="s">
        <v>5912</v>
      </c>
    </row>
    <row r="14940" spans="1:9" x14ac:dyDescent="0.35">
      <c r="A14940" s="1705" t="s">
        <v>506</v>
      </c>
      <c r="B14940" s="1706">
        <v>2.2599999999999998</v>
      </c>
      <c r="C14940" s="100" t="s">
        <v>9544</v>
      </c>
      <c r="E14940" s="1738" t="s">
        <v>9126</v>
      </c>
      <c r="F14940" s="100"/>
      <c r="I14940" s="100"/>
    </row>
    <row r="14941" spans="1:9" x14ac:dyDescent="0.35">
      <c r="A14941" s="1705" t="s">
        <v>506</v>
      </c>
      <c r="B14941" s="1706">
        <v>2.2599999999999998</v>
      </c>
      <c r="C14941" s="100" t="s">
        <v>5110</v>
      </c>
      <c r="E14941" s="1738" t="s">
        <v>9126</v>
      </c>
      <c r="F14941" s="100"/>
      <c r="I14941" s="100"/>
    </row>
    <row r="14942" spans="1:9" x14ac:dyDescent="0.35">
      <c r="A14942" s="1705" t="s">
        <v>506</v>
      </c>
      <c r="B14942" s="1706">
        <v>2.2599999999999998</v>
      </c>
      <c r="C14942" s="100" t="s">
        <v>9545</v>
      </c>
      <c r="E14942" s="1738" t="s">
        <v>9126</v>
      </c>
      <c r="F14942" s="100"/>
      <c r="I14942" s="100"/>
    </row>
    <row r="14943" spans="1:9" x14ac:dyDescent="0.35">
      <c r="A14943" s="1705" t="s">
        <v>506</v>
      </c>
      <c r="B14943" s="1706">
        <v>2.2599999999999998</v>
      </c>
      <c r="C14943" s="100" t="s">
        <v>10247</v>
      </c>
      <c r="E14943" s="1705" t="s">
        <v>9583</v>
      </c>
    </row>
    <row r="14944" spans="1:9" x14ac:dyDescent="0.35">
      <c r="A14944" s="1705" t="s">
        <v>512</v>
      </c>
      <c r="B14944" s="1706">
        <v>2.38</v>
      </c>
      <c r="C14944" s="100" t="s">
        <v>513</v>
      </c>
      <c r="E14944" s="1705" t="s">
        <v>182</v>
      </c>
    </row>
    <row r="14945" spans="1:9" x14ac:dyDescent="0.35">
      <c r="A14945" s="1705" t="s">
        <v>512</v>
      </c>
      <c r="B14945" s="1706">
        <v>2.38</v>
      </c>
      <c r="C14945" s="100" t="s">
        <v>514</v>
      </c>
      <c r="E14945" s="1705" t="s">
        <v>182</v>
      </c>
    </row>
    <row r="14946" spans="1:9" x14ac:dyDescent="0.35">
      <c r="A14946" s="1705" t="s">
        <v>512</v>
      </c>
      <c r="B14946" s="1706">
        <v>2.38</v>
      </c>
      <c r="C14946" s="100" t="s">
        <v>9548</v>
      </c>
      <c r="E14946" s="1738" t="s">
        <v>9126</v>
      </c>
      <c r="F14946" s="100"/>
      <c r="I14946" s="100"/>
    </row>
    <row r="14947" spans="1:9" x14ac:dyDescent="0.35">
      <c r="A14947" s="1705" t="s">
        <v>512</v>
      </c>
      <c r="B14947" s="1706">
        <v>2.38</v>
      </c>
      <c r="C14947" s="100" t="s">
        <v>5110</v>
      </c>
      <c r="E14947" s="1738" t="s">
        <v>9126</v>
      </c>
      <c r="F14947" s="100"/>
      <c r="I14947" s="100"/>
    </row>
    <row r="14948" spans="1:9" x14ac:dyDescent="0.35">
      <c r="A14948" s="1705" t="s">
        <v>512</v>
      </c>
      <c r="B14948" s="1706">
        <v>2.38</v>
      </c>
      <c r="C14948" s="100" t="s">
        <v>9549</v>
      </c>
      <c r="E14948" s="1738" t="s">
        <v>9126</v>
      </c>
      <c r="F14948" s="100"/>
      <c r="I14948" s="100"/>
    </row>
    <row r="14949" spans="1:9" x14ac:dyDescent="0.35">
      <c r="A14949" s="1705" t="s">
        <v>512</v>
      </c>
      <c r="B14949" s="1706">
        <v>2.38</v>
      </c>
      <c r="C14949" s="100" t="s">
        <v>10252</v>
      </c>
      <c r="E14949" s="1705" t="s">
        <v>9583</v>
      </c>
    </row>
    <row r="14950" spans="1:9" x14ac:dyDescent="0.35">
      <c r="A14950" s="1705" t="s">
        <v>34</v>
      </c>
      <c r="B14950" s="1706">
        <v>3.7</v>
      </c>
      <c r="C14950" s="100" t="s">
        <v>35</v>
      </c>
      <c r="E14950" s="1705" t="s">
        <v>19</v>
      </c>
    </row>
    <row r="14951" spans="1:9" x14ac:dyDescent="0.35">
      <c r="A14951" s="1705" t="s">
        <v>34</v>
      </c>
      <c r="B14951" s="1706">
        <v>3.7</v>
      </c>
      <c r="C14951" s="89" t="s">
        <v>2230</v>
      </c>
      <c r="E14951" s="1705" t="s">
        <v>1755</v>
      </c>
    </row>
    <row r="14952" spans="1:9" x14ac:dyDescent="0.35">
      <c r="A14952" s="1705" t="s">
        <v>34</v>
      </c>
      <c r="B14952" s="1706">
        <v>3.7</v>
      </c>
      <c r="C14952" s="89" t="s">
        <v>2231</v>
      </c>
      <c r="E14952" s="1705" t="s">
        <v>1755</v>
      </c>
    </row>
    <row r="14953" spans="1:9" x14ac:dyDescent="0.35">
      <c r="A14953" s="1705" t="s">
        <v>34</v>
      </c>
      <c r="B14953" s="1706">
        <v>3.7</v>
      </c>
      <c r="C14953" s="100" t="s">
        <v>4611</v>
      </c>
      <c r="E14953" s="100" t="s">
        <v>4609</v>
      </c>
    </row>
    <row r="14954" spans="1:9" x14ac:dyDescent="0.35">
      <c r="A14954" s="1705" t="s">
        <v>34</v>
      </c>
      <c r="B14954" s="1706">
        <v>3.7</v>
      </c>
      <c r="C14954" s="100" t="s">
        <v>4608</v>
      </c>
      <c r="E14954" s="100" t="s">
        <v>4609</v>
      </c>
      <c r="F14954" s="100"/>
      <c r="I14954" s="100"/>
    </row>
    <row r="14955" spans="1:9" x14ac:dyDescent="0.35">
      <c r="A14955" s="1705" t="s">
        <v>34</v>
      </c>
      <c r="B14955" s="1706">
        <v>3.7</v>
      </c>
      <c r="C14955" s="100" t="s">
        <v>7331</v>
      </c>
      <c r="E14955" s="1705" t="s">
        <v>6965</v>
      </c>
    </row>
    <row r="14956" spans="1:9" x14ac:dyDescent="0.35">
      <c r="A14956" s="1705" t="s">
        <v>34</v>
      </c>
      <c r="B14956" s="1706">
        <v>3.7</v>
      </c>
      <c r="C14956" s="89" t="s">
        <v>10263</v>
      </c>
      <c r="E14956" s="1705" t="s">
        <v>9583</v>
      </c>
    </row>
    <row r="14957" spans="1:9" x14ac:dyDescent="0.35">
      <c r="A14957" s="1705" t="s">
        <v>34</v>
      </c>
      <c r="B14957" s="1706">
        <v>3.7</v>
      </c>
      <c r="C14957" s="100" t="s">
        <v>2231</v>
      </c>
      <c r="E14957" s="1705" t="s">
        <v>9583</v>
      </c>
    </row>
    <row r="14958" spans="1:9" x14ac:dyDescent="0.35">
      <c r="A14958" s="1705" t="s">
        <v>34</v>
      </c>
      <c r="B14958" s="1706">
        <v>3.7</v>
      </c>
      <c r="C14958" s="100" t="s">
        <v>12525</v>
      </c>
      <c r="E14958" s="100" t="s">
        <v>12088</v>
      </c>
    </row>
    <row r="14959" spans="1:9" x14ac:dyDescent="0.35">
      <c r="A14959" s="1705" t="s">
        <v>9557</v>
      </c>
      <c r="B14959" s="1706">
        <v>2.64</v>
      </c>
      <c r="C14959" s="100" t="s">
        <v>9558</v>
      </c>
      <c r="E14959" s="1738" t="s">
        <v>9126</v>
      </c>
      <c r="F14959" s="100"/>
      <c r="I14959" s="100"/>
    </row>
    <row r="14960" spans="1:9" x14ac:dyDescent="0.35">
      <c r="A14960" s="1705" t="s">
        <v>9557</v>
      </c>
      <c r="B14960" s="1706">
        <v>2.64</v>
      </c>
      <c r="C14960" s="100" t="s">
        <v>9559</v>
      </c>
      <c r="E14960" s="1738" t="s">
        <v>9126</v>
      </c>
      <c r="F14960" s="100"/>
      <c r="I14960" s="100"/>
    </row>
    <row r="14961" spans="1:9" x14ac:dyDescent="0.35">
      <c r="A14961" s="1705" t="s">
        <v>9568</v>
      </c>
      <c r="B14961" s="1706">
        <v>3.16</v>
      </c>
      <c r="C14961" s="100" t="s">
        <v>9569</v>
      </c>
      <c r="E14961" s="1738" t="s">
        <v>9126</v>
      </c>
      <c r="F14961" s="100"/>
      <c r="I14961" s="100"/>
    </row>
    <row r="14962" spans="1:9" x14ac:dyDescent="0.35">
      <c r="A14962" s="1705" t="s">
        <v>9568</v>
      </c>
      <c r="B14962" s="1706">
        <v>3.16</v>
      </c>
      <c r="C14962" s="100" t="s">
        <v>9570</v>
      </c>
      <c r="E14962" s="1738" t="s">
        <v>9126</v>
      </c>
      <c r="F14962" s="100"/>
      <c r="I14962" s="100"/>
    </row>
    <row r="14963" spans="1:9" x14ac:dyDescent="0.35">
      <c r="A14963" s="1705" t="s">
        <v>9579</v>
      </c>
      <c r="B14963" s="1706">
        <v>4.2</v>
      </c>
      <c r="C14963" s="100" t="s">
        <v>9580</v>
      </c>
      <c r="E14963" s="1738" t="s">
        <v>9126</v>
      </c>
      <c r="F14963" s="100"/>
      <c r="I14963" s="100"/>
    </row>
    <row r="14964" spans="1:9" x14ac:dyDescent="0.35">
      <c r="A14964" s="1705" t="s">
        <v>9579</v>
      </c>
      <c r="B14964" s="1706">
        <v>4.2</v>
      </c>
      <c r="C14964" s="100" t="s">
        <v>9581</v>
      </c>
      <c r="E14964" s="1738" t="s">
        <v>9126</v>
      </c>
      <c r="F14964" s="100"/>
      <c r="I14964" s="100"/>
    </row>
    <row r="14965" spans="1:9" x14ac:dyDescent="0.35">
      <c r="A14965" s="1705" t="s">
        <v>12508</v>
      </c>
      <c r="B14965" s="1706">
        <v>2.64</v>
      </c>
      <c r="C14965" s="100" t="s">
        <v>12509</v>
      </c>
      <c r="E14965" s="100" t="s">
        <v>12088</v>
      </c>
    </row>
    <row r="14966" spans="1:9" x14ac:dyDescent="0.35">
      <c r="A14966" s="1705" t="s">
        <v>5449</v>
      </c>
      <c r="B14966" s="1706">
        <v>3.16</v>
      </c>
      <c r="C14966" s="100" t="s">
        <v>5450</v>
      </c>
      <c r="E14966" s="100" t="s">
        <v>5155</v>
      </c>
      <c r="F14966" s="100"/>
      <c r="I14966" s="100"/>
    </row>
    <row r="14967" spans="1:9" x14ac:dyDescent="0.35">
      <c r="A14967" s="1705" t="s">
        <v>5449</v>
      </c>
      <c r="B14967" s="1706">
        <v>3.16</v>
      </c>
      <c r="C14967" s="100" t="s">
        <v>9571</v>
      </c>
      <c r="E14967" s="1738" t="s">
        <v>9126</v>
      </c>
      <c r="F14967" s="100"/>
      <c r="I14967" s="100"/>
    </row>
    <row r="14968" spans="1:9" x14ac:dyDescent="0.35">
      <c r="A14968" s="1705" t="s">
        <v>5449</v>
      </c>
      <c r="B14968" s="1706">
        <v>3.16</v>
      </c>
      <c r="C14968" s="100" t="s">
        <v>5134</v>
      </c>
      <c r="E14968" s="1738" t="s">
        <v>9126</v>
      </c>
      <c r="F14968" s="100"/>
      <c r="I14968" s="100"/>
    </row>
    <row r="14969" spans="1:9" x14ac:dyDescent="0.35">
      <c r="A14969" s="1705" t="s">
        <v>5449</v>
      </c>
      <c r="B14969" s="1706">
        <v>3.16</v>
      </c>
      <c r="C14969" s="100" t="s">
        <v>9572</v>
      </c>
      <c r="E14969" s="1738" t="s">
        <v>9126</v>
      </c>
      <c r="F14969" s="100"/>
      <c r="I14969" s="100"/>
    </row>
    <row r="14970" spans="1:9" x14ac:dyDescent="0.35">
      <c r="A14970" s="1705" t="s">
        <v>12532</v>
      </c>
      <c r="B14970" s="1706">
        <v>4.2</v>
      </c>
      <c r="C14970" s="100" t="s">
        <v>12533</v>
      </c>
      <c r="E14970" s="100" t="s">
        <v>12088</v>
      </c>
    </row>
    <row r="14971" spans="1:9" x14ac:dyDescent="0.35">
      <c r="A14971" s="1705" t="s">
        <v>12522</v>
      </c>
      <c r="B14971" s="1706">
        <v>3.54</v>
      </c>
      <c r="C14971" s="100" t="s">
        <v>12523</v>
      </c>
      <c r="E14971" s="100" t="s">
        <v>12088</v>
      </c>
    </row>
    <row r="14972" spans="1:9" x14ac:dyDescent="0.35">
      <c r="A14972" s="1705" t="s">
        <v>12522</v>
      </c>
      <c r="B14972" s="1706">
        <v>3.54</v>
      </c>
      <c r="C14972" s="100" t="s">
        <v>12524</v>
      </c>
      <c r="E14972" s="100" t="s">
        <v>12088</v>
      </c>
      <c r="F14972" s="100"/>
      <c r="I14972" s="100"/>
    </row>
    <row r="14973" spans="1:9" x14ac:dyDescent="0.35">
      <c r="A14973" s="1705" t="s">
        <v>478</v>
      </c>
      <c r="B14973" s="1706">
        <v>1.42</v>
      </c>
      <c r="C14973" s="100" t="s">
        <v>479</v>
      </c>
      <c r="E14973" s="1705" t="s">
        <v>182</v>
      </c>
      <c r="F14973" s="100"/>
      <c r="I14973" s="100"/>
    </row>
    <row r="14974" spans="1:9" x14ac:dyDescent="0.35">
      <c r="A14974" s="1705" t="s">
        <v>478</v>
      </c>
      <c r="B14974" s="1706">
        <v>1.42</v>
      </c>
      <c r="C14974" s="100" t="s">
        <v>8638</v>
      </c>
      <c r="E14974" s="1705" t="s">
        <v>875</v>
      </c>
      <c r="F14974" s="100"/>
      <c r="I14974" s="100"/>
    </row>
    <row r="14975" spans="1:9" x14ac:dyDescent="0.35">
      <c r="A14975" s="1705" t="s">
        <v>478</v>
      </c>
      <c r="B14975" s="1706">
        <v>1.42</v>
      </c>
      <c r="C14975" s="100" t="s">
        <v>1194</v>
      </c>
      <c r="E14975" s="1705" t="s">
        <v>879</v>
      </c>
      <c r="F14975" s="100"/>
      <c r="I14975" s="100"/>
    </row>
    <row r="14976" spans="1:9" x14ac:dyDescent="0.35">
      <c r="A14976" s="1705" t="s">
        <v>478</v>
      </c>
      <c r="B14976" s="1706">
        <v>1.42</v>
      </c>
      <c r="C14976" s="100" t="s">
        <v>2081</v>
      </c>
      <c r="E14976" s="1705" t="s">
        <v>1755</v>
      </c>
      <c r="F14976" s="100"/>
      <c r="I14976" s="100"/>
    </row>
    <row r="14977" spans="1:9" x14ac:dyDescent="0.35">
      <c r="A14977" s="1705" t="s">
        <v>478</v>
      </c>
      <c r="B14977" s="1706">
        <v>1.42</v>
      </c>
      <c r="C14977" s="89" t="s">
        <v>479</v>
      </c>
      <c r="E14977" s="1705" t="s">
        <v>1755</v>
      </c>
      <c r="F14977" s="100"/>
      <c r="I14977" s="100"/>
    </row>
    <row r="14978" spans="1:9" x14ac:dyDescent="0.35">
      <c r="A14978" s="1705" t="s">
        <v>478</v>
      </c>
      <c r="B14978" s="1706">
        <v>1.42</v>
      </c>
      <c r="C14978" s="100" t="s">
        <v>5376</v>
      </c>
      <c r="E14978" s="100" t="s">
        <v>5155</v>
      </c>
      <c r="F14978" s="100"/>
      <c r="I14978" s="100"/>
    </row>
    <row r="14979" spans="1:9" x14ac:dyDescent="0.35">
      <c r="A14979" s="1705" t="s">
        <v>478</v>
      </c>
      <c r="B14979" s="1706">
        <v>1.42</v>
      </c>
      <c r="C14979" s="89" t="s">
        <v>8311</v>
      </c>
      <c r="E14979" s="100" t="s">
        <v>5912</v>
      </c>
      <c r="F14979" s="100"/>
      <c r="I14979" s="100"/>
    </row>
    <row r="14980" spans="1:9" x14ac:dyDescent="0.35">
      <c r="A14980" s="1705" t="s">
        <v>478</v>
      </c>
      <c r="B14980" s="1706">
        <v>1.42</v>
      </c>
      <c r="C14980" s="100" t="s">
        <v>6680</v>
      </c>
      <c r="E14980" s="1705" t="s">
        <v>6556</v>
      </c>
      <c r="F14980" s="100"/>
      <c r="I14980" s="100"/>
    </row>
    <row r="14981" spans="1:9" x14ac:dyDescent="0.35">
      <c r="A14981" s="1705" t="s">
        <v>478</v>
      </c>
      <c r="B14981" s="1706">
        <v>1.42</v>
      </c>
      <c r="C14981" s="100" t="s">
        <v>7816</v>
      </c>
      <c r="E14981" s="1705" t="s">
        <v>7428</v>
      </c>
      <c r="F14981" s="100"/>
      <c r="I14981" s="100"/>
    </row>
    <row r="14982" spans="1:9" x14ac:dyDescent="0.35">
      <c r="A14982" s="1705" t="s">
        <v>478</v>
      </c>
      <c r="B14982" s="1706">
        <v>1.42</v>
      </c>
      <c r="C14982" s="100" t="s">
        <v>10096</v>
      </c>
      <c r="E14982" s="1705" t="s">
        <v>9583</v>
      </c>
      <c r="F14982" s="100"/>
      <c r="I14982" s="100"/>
    </row>
    <row r="14983" spans="1:9" x14ac:dyDescent="0.35">
      <c r="A14983" s="1705" t="s">
        <v>478</v>
      </c>
      <c r="B14983" s="1706">
        <v>1.42</v>
      </c>
      <c r="C14983" s="100" t="s">
        <v>10097</v>
      </c>
      <c r="E14983" s="1705" t="s">
        <v>9583</v>
      </c>
      <c r="F14983" s="100"/>
      <c r="I14983" s="100"/>
    </row>
    <row r="14984" spans="1:9" x14ac:dyDescent="0.35">
      <c r="A14984" s="1705" t="s">
        <v>478</v>
      </c>
      <c r="B14984" s="1706">
        <v>1.42</v>
      </c>
      <c r="C14984" s="100" t="s">
        <v>13202</v>
      </c>
      <c r="E14984" s="1705" t="s">
        <v>12542</v>
      </c>
      <c r="F14984" s="100"/>
      <c r="I14984" s="100"/>
    </row>
    <row r="14985" spans="1:9" x14ac:dyDescent="0.35">
      <c r="A14985" s="1705" t="s">
        <v>1178</v>
      </c>
      <c r="B14985" s="1706">
        <v>1.32</v>
      </c>
      <c r="C14985" s="100" t="s">
        <v>2921</v>
      </c>
      <c r="E14985" s="1705" t="s">
        <v>19</v>
      </c>
      <c r="F14985" s="100"/>
      <c r="I14985" s="100"/>
    </row>
    <row r="14986" spans="1:9" x14ac:dyDescent="0.35">
      <c r="A14986" s="1705" t="s">
        <v>1178</v>
      </c>
      <c r="B14986" s="1706">
        <v>1.32</v>
      </c>
      <c r="C14986" s="100" t="s">
        <v>1179</v>
      </c>
      <c r="E14986" s="1705" t="s">
        <v>879</v>
      </c>
      <c r="F14986" s="100"/>
      <c r="I14986" s="100"/>
    </row>
    <row r="14987" spans="1:9" x14ac:dyDescent="0.35">
      <c r="A14987" s="1705" t="s">
        <v>1178</v>
      </c>
      <c r="B14987" s="1706">
        <v>1.32</v>
      </c>
      <c r="C14987" s="89" t="s">
        <v>2066</v>
      </c>
      <c r="E14987" s="1705" t="s">
        <v>1755</v>
      </c>
      <c r="F14987" s="100"/>
      <c r="I14987" s="100"/>
    </row>
    <row r="14988" spans="1:9" x14ac:dyDescent="0.35">
      <c r="A14988" s="1705" t="s">
        <v>1178</v>
      </c>
      <c r="B14988" s="1706">
        <v>1.32</v>
      </c>
      <c r="C14988" s="100" t="s">
        <v>4528</v>
      </c>
      <c r="E14988" s="1705" t="s">
        <v>4266</v>
      </c>
      <c r="F14988" s="100"/>
      <c r="I14988" s="100"/>
    </row>
    <row r="14989" spans="1:9" x14ac:dyDescent="0.35">
      <c r="A14989" s="1705" t="s">
        <v>1178</v>
      </c>
      <c r="B14989" s="1706">
        <v>1.32</v>
      </c>
      <c r="C14989" s="89" t="s">
        <v>8296</v>
      </c>
      <c r="E14989" s="100" t="s">
        <v>5912</v>
      </c>
      <c r="F14989" s="100"/>
      <c r="I14989" s="100"/>
    </row>
    <row r="14990" spans="1:9" x14ac:dyDescent="0.35">
      <c r="A14990" s="1705" t="s">
        <v>1178</v>
      </c>
      <c r="B14990" s="1706">
        <v>1.32</v>
      </c>
      <c r="C14990" s="100" t="s">
        <v>6666</v>
      </c>
      <c r="E14990" s="1705" t="s">
        <v>6556</v>
      </c>
      <c r="F14990" s="100"/>
      <c r="I14990" s="100"/>
    </row>
    <row r="14991" spans="1:9" x14ac:dyDescent="0.35">
      <c r="A14991" s="1705" t="s">
        <v>1178</v>
      </c>
      <c r="B14991" s="1706">
        <v>1.32</v>
      </c>
      <c r="C14991" s="100" t="s">
        <v>10080</v>
      </c>
      <c r="E14991" s="1705" t="s">
        <v>9583</v>
      </c>
      <c r="F14991" s="100"/>
      <c r="I14991" s="100"/>
    </row>
    <row r="14992" spans="1:9" x14ac:dyDescent="0.35">
      <c r="A14992" s="1705" t="s">
        <v>1178</v>
      </c>
      <c r="B14992" s="1706">
        <v>1.32</v>
      </c>
      <c r="C14992" s="89" t="s">
        <v>11629</v>
      </c>
      <c r="E14992" s="1705" t="s">
        <v>10273</v>
      </c>
      <c r="F14992" s="100"/>
      <c r="I14992" s="100"/>
    </row>
    <row r="14993" spans="1:9" x14ac:dyDescent="0.35">
      <c r="A14993" s="1705" t="s">
        <v>1178</v>
      </c>
      <c r="B14993" s="1706">
        <v>1.32</v>
      </c>
      <c r="C14993" s="100" t="s">
        <v>13175</v>
      </c>
      <c r="E14993" s="1705" t="s">
        <v>12542</v>
      </c>
      <c r="F14993" s="100"/>
      <c r="I14993" s="100"/>
    </row>
    <row r="14994" spans="1:9" x14ac:dyDescent="0.35">
      <c r="A14994" s="1705" t="s">
        <v>2613</v>
      </c>
      <c r="B14994" s="1706">
        <v>1.92</v>
      </c>
      <c r="C14994" s="89" t="s">
        <v>2614</v>
      </c>
      <c r="E14994" s="1705" t="s">
        <v>2237</v>
      </c>
      <c r="F14994" s="100"/>
      <c r="I14994" s="100"/>
    </row>
    <row r="14995" spans="1:9" x14ac:dyDescent="0.35">
      <c r="A14995" s="1705" t="s">
        <v>8668</v>
      </c>
      <c r="B14995" s="1706">
        <v>1.46</v>
      </c>
      <c r="C14995" s="100" t="s">
        <v>8669</v>
      </c>
      <c r="E14995" s="1705" t="s">
        <v>8655</v>
      </c>
      <c r="F14995" s="100"/>
      <c r="I14995" s="100"/>
    </row>
    <row r="14996" spans="1:9" x14ac:dyDescent="0.35">
      <c r="A14996" s="1705" t="s">
        <v>10017</v>
      </c>
      <c r="B14996" s="1706">
        <v>1.28</v>
      </c>
      <c r="C14996" s="100" t="s">
        <v>10018</v>
      </c>
      <c r="E14996" s="1705" t="s">
        <v>9583</v>
      </c>
      <c r="F14996" s="100"/>
      <c r="I14996" s="100"/>
    </row>
    <row r="14997" spans="1:9" x14ac:dyDescent="0.35">
      <c r="A14997" s="1705" t="s">
        <v>8670</v>
      </c>
      <c r="B14997" s="1706">
        <v>1.57</v>
      </c>
      <c r="C14997" s="100" t="s">
        <v>8671</v>
      </c>
      <c r="E14997" s="1705" t="s">
        <v>8655</v>
      </c>
      <c r="F14997" s="100"/>
      <c r="I14997" s="100"/>
    </row>
    <row r="14998" spans="1:9" x14ac:dyDescent="0.35">
      <c r="A14998" s="1738" t="s">
        <v>8670</v>
      </c>
      <c r="B14998" s="1739">
        <v>1.57</v>
      </c>
      <c r="C14998" s="100" t="s">
        <v>14089</v>
      </c>
      <c r="E14998" s="100" t="s">
        <v>9583</v>
      </c>
      <c r="F14998" s="100"/>
      <c r="I14998" s="100"/>
    </row>
    <row r="14999" spans="1:9" x14ac:dyDescent="0.35">
      <c r="A14999" s="1705" t="s">
        <v>9934</v>
      </c>
      <c r="B14999" s="1706">
        <v>1.0699999999999998</v>
      </c>
      <c r="C14999" s="100" t="s">
        <v>9935</v>
      </c>
      <c r="E14999" s="1705" t="s">
        <v>9583</v>
      </c>
      <c r="F14999" s="100"/>
      <c r="I14999" s="100"/>
    </row>
    <row r="15000" spans="1:9" x14ac:dyDescent="0.35">
      <c r="A15000" s="1705" t="s">
        <v>14087</v>
      </c>
      <c r="B15000" s="1706">
        <v>1.3599999999999999</v>
      </c>
      <c r="C15000" s="89" t="s">
        <v>14088</v>
      </c>
      <c r="E15000" s="100" t="s">
        <v>9583</v>
      </c>
      <c r="F15000" s="100"/>
      <c r="I15000" s="100"/>
    </row>
    <row r="15001" spans="1:9" x14ac:dyDescent="0.35">
      <c r="A15001" s="1705" t="s">
        <v>13841</v>
      </c>
      <c r="B15001" s="1706">
        <v>1.8499999999999999</v>
      </c>
      <c r="C15001" s="1705" t="s">
        <v>13842</v>
      </c>
      <c r="E15001" s="1705" t="s">
        <v>13580</v>
      </c>
      <c r="F15001" s="100"/>
      <c r="I15001" s="100"/>
    </row>
    <row r="15002" spans="1:9" x14ac:dyDescent="0.35">
      <c r="A15002" s="1705" t="s">
        <v>13839</v>
      </c>
      <c r="B15002" s="1706">
        <v>1.78</v>
      </c>
      <c r="C15002" s="1705" t="s">
        <v>13840</v>
      </c>
      <c r="E15002" s="1705" t="s">
        <v>13580</v>
      </c>
      <c r="F15002" s="100"/>
      <c r="I15002" s="100"/>
    </row>
    <row r="15003" spans="1:9" x14ac:dyDescent="0.35">
      <c r="A15003" s="1705" t="s">
        <v>14083</v>
      </c>
      <c r="B15003" s="1706">
        <v>1.7</v>
      </c>
      <c r="C15003" s="100" t="s">
        <v>14084</v>
      </c>
      <c r="E15003" s="100" t="s">
        <v>14078</v>
      </c>
      <c r="F15003" s="100"/>
      <c r="I15003" s="100"/>
    </row>
    <row r="15004" spans="1:9" x14ac:dyDescent="0.35">
      <c r="A15004" s="1705" t="s">
        <v>2615</v>
      </c>
      <c r="B15004" s="1706">
        <v>1.93</v>
      </c>
      <c r="C15004" s="100" t="s">
        <v>2616</v>
      </c>
      <c r="E15004" s="1705" t="s">
        <v>2237</v>
      </c>
      <c r="F15004" s="100"/>
      <c r="I15004" s="100"/>
    </row>
    <row r="15005" spans="1:9" x14ac:dyDescent="0.35">
      <c r="A15005" s="1705" t="s">
        <v>7237</v>
      </c>
      <c r="B15005" s="1706">
        <v>1.3599999999999999</v>
      </c>
      <c r="C15005" s="100" t="s">
        <v>7238</v>
      </c>
      <c r="E15005" s="1705" t="s">
        <v>6965</v>
      </c>
      <c r="F15005" s="100"/>
      <c r="I15005" s="100"/>
    </row>
    <row r="15006" spans="1:9" x14ac:dyDescent="0.35">
      <c r="A15006" s="1705" t="s">
        <v>471</v>
      </c>
      <c r="B15006" s="1706">
        <v>1.34</v>
      </c>
      <c r="C15006" s="100" t="s">
        <v>472</v>
      </c>
      <c r="E15006" s="1705" t="s">
        <v>182</v>
      </c>
      <c r="F15006" s="100"/>
      <c r="I15006" s="100"/>
    </row>
    <row r="15007" spans="1:9" x14ac:dyDescent="0.35">
      <c r="A15007" s="1705" t="s">
        <v>471</v>
      </c>
      <c r="B15007" s="1706">
        <v>1.34</v>
      </c>
      <c r="C15007" s="100" t="s">
        <v>473</v>
      </c>
      <c r="E15007" s="1705" t="s">
        <v>182</v>
      </c>
      <c r="F15007" s="100"/>
      <c r="I15007" s="100"/>
    </row>
    <row r="15008" spans="1:9" x14ac:dyDescent="0.35">
      <c r="A15008" s="1705" t="s">
        <v>471</v>
      </c>
      <c r="B15008" s="1706">
        <v>1.34</v>
      </c>
      <c r="C15008" s="100" t="s">
        <v>474</v>
      </c>
      <c r="E15008" s="1705" t="s">
        <v>182</v>
      </c>
      <c r="F15008" s="100"/>
      <c r="I15008" s="100"/>
    </row>
    <row r="15009" spans="1:9" x14ac:dyDescent="0.35">
      <c r="A15009" s="1705" t="s">
        <v>471</v>
      </c>
      <c r="B15009" s="1706">
        <v>1.34</v>
      </c>
      <c r="C15009" s="100" t="s">
        <v>5122</v>
      </c>
      <c r="E15009" s="100" t="s">
        <v>4946</v>
      </c>
      <c r="F15009" s="100"/>
      <c r="I15009" s="100"/>
    </row>
    <row r="15010" spans="1:9" x14ac:dyDescent="0.35">
      <c r="A15010" s="1705" t="s">
        <v>471</v>
      </c>
      <c r="B15010" s="1706">
        <v>1.34</v>
      </c>
      <c r="C15010" s="100" t="s">
        <v>7233</v>
      </c>
      <c r="E15010" s="1705" t="s">
        <v>6965</v>
      </c>
      <c r="F15010" s="100"/>
      <c r="I15010" s="100"/>
    </row>
    <row r="15011" spans="1:9" x14ac:dyDescent="0.35">
      <c r="A15011" s="1705" t="s">
        <v>471</v>
      </c>
      <c r="B15011" s="1706">
        <v>1.34</v>
      </c>
      <c r="C15011" s="100" t="s">
        <v>7234</v>
      </c>
      <c r="E15011" s="1705" t="s">
        <v>6965</v>
      </c>
      <c r="F15011" s="100"/>
      <c r="I15011" s="100"/>
    </row>
    <row r="15012" spans="1:9" x14ac:dyDescent="0.35">
      <c r="A15012" s="1705" t="s">
        <v>471</v>
      </c>
      <c r="B15012" s="1706">
        <v>1.34</v>
      </c>
      <c r="C15012" s="100" t="s">
        <v>10083</v>
      </c>
      <c r="E15012" s="1705" t="s">
        <v>9583</v>
      </c>
      <c r="F15012" s="100"/>
      <c r="I15012" s="100"/>
    </row>
    <row r="15013" spans="1:9" x14ac:dyDescent="0.35">
      <c r="A15013" s="1705" t="s">
        <v>2070</v>
      </c>
      <c r="B15013" s="1706">
        <v>1.34</v>
      </c>
      <c r="C15013" s="100" t="s">
        <v>2929</v>
      </c>
      <c r="E15013" s="1705" t="s">
        <v>19</v>
      </c>
      <c r="F15013" s="100"/>
      <c r="I15013" s="100"/>
    </row>
    <row r="15014" spans="1:9" x14ac:dyDescent="0.35">
      <c r="A15014" s="1705" t="s">
        <v>2070</v>
      </c>
      <c r="B15014" s="1706">
        <v>1.34</v>
      </c>
      <c r="C15014" s="89" t="s">
        <v>2071</v>
      </c>
      <c r="E15014" s="1705" t="s">
        <v>1755</v>
      </c>
      <c r="F15014" s="100"/>
      <c r="I15014" s="100"/>
    </row>
    <row r="15015" spans="1:9" x14ac:dyDescent="0.35">
      <c r="A15015" s="1705" t="s">
        <v>2070</v>
      </c>
      <c r="B15015" s="1706">
        <v>1.34</v>
      </c>
      <c r="C15015" s="1705" t="s">
        <v>5123</v>
      </c>
      <c r="E15015" s="100" t="s">
        <v>4946</v>
      </c>
    </row>
    <row r="15016" spans="1:9" x14ac:dyDescent="0.35">
      <c r="A15016" s="1705" t="s">
        <v>2070</v>
      </c>
      <c r="B15016" s="1706">
        <v>1.34</v>
      </c>
      <c r="C15016" s="1705" t="s">
        <v>5124</v>
      </c>
      <c r="E15016" s="100" t="s">
        <v>4946</v>
      </c>
    </row>
    <row r="15017" spans="1:9" x14ac:dyDescent="0.35">
      <c r="A15017" s="1705" t="s">
        <v>2070</v>
      </c>
      <c r="B15017" s="1706">
        <v>1.34</v>
      </c>
      <c r="C15017" s="89" t="s">
        <v>5295</v>
      </c>
      <c r="E15017" s="100" t="s">
        <v>5155</v>
      </c>
    </row>
    <row r="15018" spans="1:9" x14ac:dyDescent="0.35">
      <c r="A15018" s="1705" t="s">
        <v>2070</v>
      </c>
      <c r="B15018" s="1706">
        <v>1.34</v>
      </c>
      <c r="C15018" s="100" t="s">
        <v>7801</v>
      </c>
      <c r="E15018" s="1705" t="s">
        <v>7428</v>
      </c>
    </row>
    <row r="15019" spans="1:9" x14ac:dyDescent="0.35">
      <c r="A15019" s="1705" t="s">
        <v>2070</v>
      </c>
      <c r="B15019" s="1706">
        <v>1.34</v>
      </c>
      <c r="C15019" s="89" t="s">
        <v>9014</v>
      </c>
      <c r="E15019" s="1705" t="s">
        <v>8689</v>
      </c>
      <c r="F15019" s="100"/>
      <c r="I15019" s="100"/>
    </row>
    <row r="15020" spans="1:9" x14ac:dyDescent="0.35">
      <c r="A15020" s="1705" t="s">
        <v>2070</v>
      </c>
      <c r="B15020" s="1706">
        <v>1.34</v>
      </c>
      <c r="C15020" s="89" t="s">
        <v>9015</v>
      </c>
      <c r="E15020" s="1705" t="s">
        <v>8689</v>
      </c>
    </row>
    <row r="15021" spans="1:9" x14ac:dyDescent="0.35">
      <c r="A15021" s="1705" t="s">
        <v>2070</v>
      </c>
      <c r="B15021" s="1706">
        <v>1.34</v>
      </c>
      <c r="C15021" s="89" t="s">
        <v>9476</v>
      </c>
      <c r="E15021" s="1738" t="s">
        <v>9126</v>
      </c>
      <c r="F15021" s="100"/>
      <c r="I15021" s="100"/>
    </row>
    <row r="15022" spans="1:9" x14ac:dyDescent="0.35">
      <c r="A15022" s="1705" t="s">
        <v>2070</v>
      </c>
      <c r="B15022" s="1706">
        <v>1.34</v>
      </c>
      <c r="C15022" s="100" t="s">
        <v>9477</v>
      </c>
      <c r="E15022" s="1738" t="s">
        <v>9126</v>
      </c>
      <c r="F15022" s="100"/>
      <c r="I15022" s="100"/>
    </row>
    <row r="15023" spans="1:9" x14ac:dyDescent="0.35">
      <c r="A15023" s="1705" t="s">
        <v>2070</v>
      </c>
      <c r="B15023" s="1706">
        <v>1.34</v>
      </c>
      <c r="C15023" s="89" t="s">
        <v>11630</v>
      </c>
      <c r="E15023" s="1705" t="s">
        <v>10273</v>
      </c>
      <c r="F15023" s="100"/>
      <c r="I15023" s="100"/>
    </row>
    <row r="15024" spans="1:9" x14ac:dyDescent="0.35">
      <c r="A15024" s="1705" t="s">
        <v>2070</v>
      </c>
      <c r="B15024" s="1706">
        <v>1.34</v>
      </c>
      <c r="C15024" s="89" t="s">
        <v>11631</v>
      </c>
      <c r="E15024" s="1705" t="s">
        <v>10273</v>
      </c>
      <c r="F15024" s="100"/>
      <c r="I15024" s="100"/>
    </row>
    <row r="15025" spans="1:9" x14ac:dyDescent="0.35">
      <c r="A15025" s="1705" t="s">
        <v>2070</v>
      </c>
      <c r="B15025" s="1706">
        <v>1.34</v>
      </c>
      <c r="C15025" s="89" t="s">
        <v>11632</v>
      </c>
      <c r="E15025" s="1705" t="s">
        <v>10273</v>
      </c>
    </row>
    <row r="15026" spans="1:9" x14ac:dyDescent="0.35">
      <c r="A15026" s="1705" t="s">
        <v>2070</v>
      </c>
      <c r="B15026" s="1706">
        <v>1.34</v>
      </c>
      <c r="C15026" s="89" t="s">
        <v>11633</v>
      </c>
      <c r="E15026" s="1705" t="s">
        <v>10273</v>
      </c>
    </row>
    <row r="15027" spans="1:9" x14ac:dyDescent="0.35">
      <c r="A15027" s="1705" t="s">
        <v>2070</v>
      </c>
      <c r="B15027" s="1706">
        <v>1.34</v>
      </c>
      <c r="C15027" s="1705" t="s">
        <v>13805</v>
      </c>
      <c r="E15027" s="1705" t="s">
        <v>13580</v>
      </c>
      <c r="F15027" s="100"/>
      <c r="I15027" s="100"/>
    </row>
    <row r="15028" spans="1:9" x14ac:dyDescent="0.35">
      <c r="A15028" s="1705" t="s">
        <v>13885</v>
      </c>
      <c r="B15028" s="1706">
        <v>2.4699999999999998</v>
      </c>
      <c r="C15028" s="100" t="s">
        <v>13886</v>
      </c>
      <c r="E15028" s="1705" t="s">
        <v>13580</v>
      </c>
    </row>
    <row r="15029" spans="1:9" x14ac:dyDescent="0.35">
      <c r="A15029" s="1705" t="s">
        <v>13885</v>
      </c>
      <c r="B15029" s="1706">
        <v>2.4699999999999998</v>
      </c>
      <c r="C15029" s="100" t="s">
        <v>13887</v>
      </c>
      <c r="E15029" s="1705" t="s">
        <v>13580</v>
      </c>
    </row>
    <row r="15030" spans="1:9" x14ac:dyDescent="0.35">
      <c r="A15030" s="1705" t="s">
        <v>6713</v>
      </c>
      <c r="B15030" s="1706">
        <v>1.7999999999999998</v>
      </c>
      <c r="C15030" s="1705" t="s">
        <v>6714</v>
      </c>
      <c r="E15030" s="1705" t="s">
        <v>6556</v>
      </c>
    </row>
    <row r="15031" spans="1:9" x14ac:dyDescent="0.35">
      <c r="A15031" s="1705" t="s">
        <v>36</v>
      </c>
      <c r="B15031" s="1706">
        <v>1.75</v>
      </c>
      <c r="C15031" s="89" t="s">
        <v>2595</v>
      </c>
      <c r="E15031" s="1705" t="s">
        <v>2237</v>
      </c>
    </row>
    <row r="15032" spans="1:9" x14ac:dyDescent="0.35">
      <c r="A15032" s="1705" t="s">
        <v>36</v>
      </c>
      <c r="B15032" s="1706">
        <v>1.75</v>
      </c>
      <c r="C15032" s="89" t="s">
        <v>2596</v>
      </c>
      <c r="E15032" s="1705" t="s">
        <v>2237</v>
      </c>
    </row>
    <row r="15033" spans="1:9" x14ac:dyDescent="0.35">
      <c r="A15033" s="1705" t="s">
        <v>36</v>
      </c>
      <c r="B15033" s="1706">
        <v>1.75</v>
      </c>
      <c r="C15033" s="89" t="s">
        <v>37</v>
      </c>
      <c r="E15033" s="100" t="s">
        <v>6556</v>
      </c>
    </row>
    <row r="15034" spans="1:9" x14ac:dyDescent="0.35">
      <c r="A15034" s="1705" t="s">
        <v>36</v>
      </c>
      <c r="B15034" s="1706">
        <v>1.75</v>
      </c>
      <c r="C15034" s="89" t="s">
        <v>13834</v>
      </c>
      <c r="E15034" s="1705" t="s">
        <v>13580</v>
      </c>
    </row>
    <row r="15035" spans="1:9" x14ac:dyDescent="0.35">
      <c r="A15035" s="1705" t="s">
        <v>2143</v>
      </c>
      <c r="B15035" s="1706">
        <v>1.76</v>
      </c>
      <c r="C15035" s="89" t="s">
        <v>2144</v>
      </c>
      <c r="E15035" s="1705" t="s">
        <v>1755</v>
      </c>
    </row>
    <row r="15036" spans="1:9" x14ac:dyDescent="0.35">
      <c r="A15036" s="1705" t="s">
        <v>2143</v>
      </c>
      <c r="B15036" s="1706">
        <v>1.76</v>
      </c>
      <c r="C15036" s="89" t="s">
        <v>2145</v>
      </c>
      <c r="E15036" s="1705" t="s">
        <v>1755</v>
      </c>
      <c r="F15036" s="100"/>
      <c r="I15036" s="100"/>
    </row>
    <row r="15037" spans="1:9" x14ac:dyDescent="0.35">
      <c r="A15037" s="1705" t="s">
        <v>2143</v>
      </c>
      <c r="B15037" s="1706">
        <v>1.76</v>
      </c>
      <c r="C15037" s="1705" t="s">
        <v>2608</v>
      </c>
      <c r="E15037" s="1705" t="s">
        <v>2237</v>
      </c>
      <c r="F15037" s="100"/>
      <c r="I15037" s="100"/>
    </row>
    <row r="15038" spans="1:9" x14ac:dyDescent="0.35">
      <c r="A15038" s="1705" t="s">
        <v>2143</v>
      </c>
      <c r="B15038" s="1706">
        <v>1.76</v>
      </c>
      <c r="C15038" s="89" t="s">
        <v>10173</v>
      </c>
      <c r="E15038" s="1705" t="s">
        <v>9583</v>
      </c>
      <c r="F15038" s="100"/>
      <c r="I15038" s="100"/>
    </row>
    <row r="15039" spans="1:9" x14ac:dyDescent="0.35">
      <c r="A15039" s="1705" t="s">
        <v>2143</v>
      </c>
      <c r="B15039" s="1706">
        <v>1.76</v>
      </c>
      <c r="C15039" s="89" t="s">
        <v>10174</v>
      </c>
      <c r="E15039" s="1705" t="s">
        <v>9583</v>
      </c>
      <c r="F15039" s="100"/>
      <c r="I15039" s="100"/>
    </row>
    <row r="15040" spans="1:9" x14ac:dyDescent="0.35">
      <c r="A15040" s="1735" t="s">
        <v>860</v>
      </c>
      <c r="B15040" s="1706">
        <v>1.34</v>
      </c>
      <c r="C15040" s="89" t="s">
        <v>861</v>
      </c>
      <c r="E15040" s="1705" t="s">
        <v>770</v>
      </c>
      <c r="F15040" s="100"/>
      <c r="I15040" s="100"/>
    </row>
    <row r="15041" spans="1:9" x14ac:dyDescent="0.35">
      <c r="A15041" s="1705" t="s">
        <v>860</v>
      </c>
      <c r="B15041" s="1706">
        <v>1.34</v>
      </c>
      <c r="C15041" s="100" t="s">
        <v>2072</v>
      </c>
      <c r="E15041" s="1705" t="s">
        <v>1755</v>
      </c>
      <c r="F15041" s="100"/>
      <c r="I15041" s="100"/>
    </row>
    <row r="15042" spans="1:9" x14ac:dyDescent="0.35">
      <c r="A15042" s="1705" t="s">
        <v>860</v>
      </c>
      <c r="B15042" s="1706">
        <v>1.34</v>
      </c>
      <c r="C15042" s="100" t="s">
        <v>2073</v>
      </c>
      <c r="E15042" s="1705" t="s">
        <v>1755</v>
      </c>
      <c r="F15042" s="100"/>
      <c r="I15042" s="100"/>
    </row>
    <row r="15043" spans="1:9" x14ac:dyDescent="0.35">
      <c r="A15043" s="1705" t="s">
        <v>860</v>
      </c>
      <c r="B15043" s="1706">
        <v>1.34</v>
      </c>
      <c r="C15043" s="1705" t="s">
        <v>2527</v>
      </c>
      <c r="E15043" s="1705" t="s">
        <v>2237</v>
      </c>
      <c r="F15043" s="100"/>
      <c r="I15043" s="100"/>
    </row>
    <row r="15044" spans="1:9" x14ac:dyDescent="0.35">
      <c r="A15044" s="1735" t="s">
        <v>860</v>
      </c>
      <c r="B15044" s="1706">
        <v>1.34</v>
      </c>
      <c r="C15044" s="89" t="s">
        <v>4250</v>
      </c>
      <c r="E15044" s="100" t="s">
        <v>4174</v>
      </c>
      <c r="F15044" s="100"/>
      <c r="I15044" s="100"/>
    </row>
    <row r="15045" spans="1:9" x14ac:dyDescent="0.35">
      <c r="A15045" s="1705" t="s">
        <v>860</v>
      </c>
      <c r="B15045" s="1706">
        <v>1.34</v>
      </c>
      <c r="C15045" s="89" t="s">
        <v>10084</v>
      </c>
      <c r="E15045" s="1705" t="s">
        <v>9583</v>
      </c>
      <c r="F15045" s="100"/>
      <c r="I15045" s="100"/>
    </row>
    <row r="15046" spans="1:9" x14ac:dyDescent="0.35">
      <c r="A15046" s="1705" t="s">
        <v>860</v>
      </c>
      <c r="B15046" s="1706">
        <v>1.34</v>
      </c>
      <c r="C15046" s="89" t="s">
        <v>10085</v>
      </c>
      <c r="E15046" s="1705" t="s">
        <v>9583</v>
      </c>
      <c r="F15046" s="100"/>
      <c r="I15046" s="100"/>
    </row>
    <row r="15047" spans="1:9" x14ac:dyDescent="0.35">
      <c r="A15047" s="1705" t="s">
        <v>3552</v>
      </c>
      <c r="B15047" s="1706">
        <v>1.38</v>
      </c>
      <c r="C15047" s="100" t="s">
        <v>8636</v>
      </c>
      <c r="E15047" s="1705" t="s">
        <v>875</v>
      </c>
      <c r="F15047" s="100"/>
      <c r="I15047" s="100"/>
    </row>
    <row r="15048" spans="1:9" x14ac:dyDescent="0.35">
      <c r="A15048" s="1705" t="s">
        <v>3552</v>
      </c>
      <c r="B15048" s="1706">
        <v>1.38</v>
      </c>
      <c r="C15048" s="89" t="s">
        <v>14066</v>
      </c>
      <c r="E15048" s="100" t="s">
        <v>875</v>
      </c>
      <c r="F15048" s="100"/>
      <c r="I15048" s="100"/>
    </row>
    <row r="15049" spans="1:9" x14ac:dyDescent="0.35">
      <c r="A15049" s="1705" t="s">
        <v>3552</v>
      </c>
      <c r="B15049" s="1706">
        <v>1.38</v>
      </c>
      <c r="C15049" s="100" t="s">
        <v>3553</v>
      </c>
      <c r="E15049" s="1705" t="s">
        <v>2994</v>
      </c>
    </row>
    <row r="15050" spans="1:9" x14ac:dyDescent="0.35">
      <c r="A15050" s="1705" t="s">
        <v>3552</v>
      </c>
      <c r="B15050" s="1706">
        <v>1.38</v>
      </c>
      <c r="C15050" s="100" t="s">
        <v>4252</v>
      </c>
      <c r="E15050" s="100" t="s">
        <v>4174</v>
      </c>
    </row>
    <row r="15051" spans="1:9" x14ac:dyDescent="0.35">
      <c r="A15051" s="1705" t="s">
        <v>3552</v>
      </c>
      <c r="B15051" s="1706">
        <v>1.38</v>
      </c>
      <c r="C15051" s="100" t="s">
        <v>4253</v>
      </c>
      <c r="E15051" s="100" t="s">
        <v>4174</v>
      </c>
    </row>
    <row r="15052" spans="1:9" x14ac:dyDescent="0.35">
      <c r="A15052" s="1705" t="s">
        <v>3552</v>
      </c>
      <c r="B15052" s="1706">
        <v>1.38</v>
      </c>
      <c r="C15052" s="100" t="s">
        <v>4531</v>
      </c>
      <c r="E15052" s="1705" t="s">
        <v>4266</v>
      </c>
    </row>
    <row r="15053" spans="1:9" x14ac:dyDescent="0.35">
      <c r="A15053" s="1705" t="s">
        <v>3552</v>
      </c>
      <c r="B15053" s="1706">
        <v>1.38</v>
      </c>
      <c r="C15053" s="100" t="s">
        <v>4532</v>
      </c>
      <c r="E15053" s="1705" t="s">
        <v>4266</v>
      </c>
    </row>
    <row r="15054" spans="1:9" x14ac:dyDescent="0.35">
      <c r="A15054" s="1705" t="s">
        <v>3552</v>
      </c>
      <c r="B15054" s="1706">
        <v>1.38</v>
      </c>
      <c r="C15054" s="100" t="s">
        <v>5888</v>
      </c>
      <c r="E15054" s="100" t="s">
        <v>5695</v>
      </c>
    </row>
    <row r="15055" spans="1:9" x14ac:dyDescent="0.35">
      <c r="A15055" s="1705" t="s">
        <v>3552</v>
      </c>
      <c r="B15055" s="1706">
        <v>1.38</v>
      </c>
      <c r="C15055" s="100" t="s">
        <v>5889</v>
      </c>
      <c r="E15055" s="100" t="s">
        <v>5695</v>
      </c>
    </row>
    <row r="15056" spans="1:9" x14ac:dyDescent="0.35">
      <c r="A15056" s="1705" t="s">
        <v>3552</v>
      </c>
      <c r="B15056" s="1706">
        <v>1.38</v>
      </c>
      <c r="C15056" s="100" t="s">
        <v>6088</v>
      </c>
      <c r="E15056" s="100" t="s">
        <v>5923</v>
      </c>
    </row>
    <row r="15057" spans="1:9" x14ac:dyDescent="0.35">
      <c r="A15057" s="1705" t="s">
        <v>3552</v>
      </c>
      <c r="B15057" s="1706">
        <v>1.38</v>
      </c>
      <c r="C15057" s="100" t="s">
        <v>6089</v>
      </c>
      <c r="E15057" s="100" t="s">
        <v>5923</v>
      </c>
    </row>
    <row r="15058" spans="1:9" x14ac:dyDescent="0.35">
      <c r="A15058" s="1705" t="s">
        <v>3552</v>
      </c>
      <c r="B15058" s="1706">
        <v>1.38</v>
      </c>
      <c r="C15058" s="100" t="s">
        <v>6090</v>
      </c>
      <c r="E15058" s="100" t="s">
        <v>5923</v>
      </c>
    </row>
    <row r="15059" spans="1:9" x14ac:dyDescent="0.35">
      <c r="A15059" s="1705" t="s">
        <v>3552</v>
      </c>
      <c r="B15059" s="1706">
        <v>1.38</v>
      </c>
      <c r="C15059" s="100" t="s">
        <v>6091</v>
      </c>
      <c r="E15059" s="100" t="s">
        <v>5923</v>
      </c>
      <c r="F15059" s="100"/>
      <c r="I15059" s="100"/>
    </row>
    <row r="15060" spans="1:9" x14ac:dyDescent="0.35">
      <c r="A15060" s="1705" t="s">
        <v>3552</v>
      </c>
      <c r="B15060" s="1706">
        <v>1.38</v>
      </c>
      <c r="C15060" s="89" t="s">
        <v>6422</v>
      </c>
      <c r="E15060" s="100" t="s">
        <v>6110</v>
      </c>
    </row>
    <row r="15061" spans="1:9" x14ac:dyDescent="0.35">
      <c r="A15061" s="1705" t="s">
        <v>3552</v>
      </c>
      <c r="B15061" s="1706">
        <v>1.38</v>
      </c>
      <c r="C15061" s="100" t="s">
        <v>7242</v>
      </c>
      <c r="E15061" s="1705" t="s">
        <v>6965</v>
      </c>
      <c r="F15061" s="100"/>
      <c r="I15061" s="100"/>
    </row>
    <row r="15062" spans="1:9" x14ac:dyDescent="0.35">
      <c r="A15062" s="1705" t="s">
        <v>3552</v>
      </c>
      <c r="B15062" s="1706">
        <v>1.38</v>
      </c>
      <c r="C15062" s="100" t="s">
        <v>7806</v>
      </c>
      <c r="E15062" s="1705" t="s">
        <v>7428</v>
      </c>
    </row>
    <row r="15063" spans="1:9" x14ac:dyDescent="0.35">
      <c r="A15063" s="1705" t="s">
        <v>3552</v>
      </c>
      <c r="B15063" s="1706">
        <v>1.38</v>
      </c>
      <c r="C15063" s="100" t="s">
        <v>7807</v>
      </c>
      <c r="E15063" s="1705" t="s">
        <v>7428</v>
      </c>
    </row>
    <row r="15064" spans="1:9" x14ac:dyDescent="0.35">
      <c r="A15064" s="1705" t="s">
        <v>3552</v>
      </c>
      <c r="B15064" s="1706">
        <v>1.38</v>
      </c>
      <c r="C15064" s="89" t="s">
        <v>10090</v>
      </c>
      <c r="E15064" s="1705" t="s">
        <v>9583</v>
      </c>
      <c r="F15064" s="100"/>
      <c r="I15064" s="100"/>
    </row>
    <row r="15065" spans="1:9" x14ac:dyDescent="0.35">
      <c r="A15065" s="1705" t="s">
        <v>3552</v>
      </c>
      <c r="B15065" s="1706">
        <v>1.38</v>
      </c>
      <c r="C15065" s="89" t="s">
        <v>10091</v>
      </c>
      <c r="E15065" s="1705" t="s">
        <v>9583</v>
      </c>
      <c r="F15065" s="100"/>
      <c r="I15065" s="100"/>
    </row>
    <row r="15066" spans="1:9" x14ac:dyDescent="0.35">
      <c r="A15066" s="1705" t="s">
        <v>3552</v>
      </c>
      <c r="B15066" s="1706">
        <v>1.38</v>
      </c>
      <c r="C15066" s="100" t="s">
        <v>13187</v>
      </c>
      <c r="E15066" s="1705" t="s">
        <v>12542</v>
      </c>
    </row>
    <row r="15067" spans="1:9" x14ac:dyDescent="0.35">
      <c r="A15067" s="1705" t="s">
        <v>3552</v>
      </c>
      <c r="B15067" s="1706">
        <v>1.38</v>
      </c>
      <c r="C15067" s="100" t="s">
        <v>13188</v>
      </c>
      <c r="E15067" s="1705" t="s">
        <v>12542</v>
      </c>
    </row>
    <row r="15068" spans="1:9" x14ac:dyDescent="0.35">
      <c r="A15068" s="1705" t="s">
        <v>3552</v>
      </c>
      <c r="B15068" s="1706">
        <v>1.38</v>
      </c>
      <c r="C15068" s="100" t="s">
        <v>13189</v>
      </c>
      <c r="E15068" s="1705" t="s">
        <v>12542</v>
      </c>
    </row>
    <row r="15069" spans="1:9" x14ac:dyDescent="0.35">
      <c r="A15069" s="1705" t="s">
        <v>3580</v>
      </c>
      <c r="B15069" s="1706">
        <v>1.57</v>
      </c>
      <c r="C15069" s="100" t="s">
        <v>8640</v>
      </c>
      <c r="E15069" s="1705" t="s">
        <v>875</v>
      </c>
    </row>
    <row r="15070" spans="1:9" x14ac:dyDescent="0.35">
      <c r="A15070" s="1705" t="s">
        <v>3580</v>
      </c>
      <c r="B15070" s="1706">
        <v>1.57</v>
      </c>
      <c r="C15070" s="100" t="s">
        <v>3581</v>
      </c>
      <c r="E15070" s="1705" t="s">
        <v>2994</v>
      </c>
    </row>
    <row r="15071" spans="1:9" x14ac:dyDescent="0.35">
      <c r="A15071" s="1705" t="s">
        <v>3580</v>
      </c>
      <c r="B15071" s="1706">
        <v>1.57</v>
      </c>
      <c r="C15071" s="100" t="s">
        <v>4254</v>
      </c>
      <c r="E15071" s="100" t="s">
        <v>4174</v>
      </c>
    </row>
    <row r="15072" spans="1:9" x14ac:dyDescent="0.35">
      <c r="A15072" s="1705" t="s">
        <v>3580</v>
      </c>
      <c r="B15072" s="1706">
        <v>1.57</v>
      </c>
      <c r="C15072" s="100" t="s">
        <v>4537</v>
      </c>
      <c r="E15072" s="1705" t="s">
        <v>4266</v>
      </c>
    </row>
    <row r="15073" spans="1:9" x14ac:dyDescent="0.35">
      <c r="A15073" s="1705" t="s">
        <v>3580</v>
      </c>
      <c r="B15073" s="1706">
        <v>1.57</v>
      </c>
      <c r="C15073" s="100" t="s">
        <v>14936</v>
      </c>
      <c r="E15073" s="100" t="s">
        <v>5695</v>
      </c>
    </row>
    <row r="15074" spans="1:9" x14ac:dyDescent="0.35">
      <c r="A15074" s="1705" t="s">
        <v>3580</v>
      </c>
      <c r="B15074" s="1706">
        <v>1.57</v>
      </c>
      <c r="C15074" s="100" t="s">
        <v>5891</v>
      </c>
      <c r="E15074" s="100" t="s">
        <v>5695</v>
      </c>
    </row>
    <row r="15075" spans="1:9" x14ac:dyDescent="0.35">
      <c r="A15075" s="1705" t="s">
        <v>3580</v>
      </c>
      <c r="B15075" s="1706">
        <v>1.57</v>
      </c>
      <c r="C15075" s="100" t="s">
        <v>6092</v>
      </c>
      <c r="E15075" s="100" t="s">
        <v>5923</v>
      </c>
    </row>
    <row r="15076" spans="1:9" x14ac:dyDescent="0.35">
      <c r="A15076" s="1705" t="s">
        <v>3580</v>
      </c>
      <c r="B15076" s="1706">
        <v>1.57</v>
      </c>
      <c r="C15076" s="100" t="s">
        <v>6093</v>
      </c>
      <c r="E15076" s="100" t="s">
        <v>5923</v>
      </c>
      <c r="F15076" s="100"/>
      <c r="I15076" s="100"/>
    </row>
    <row r="15077" spans="1:9" x14ac:dyDescent="0.35">
      <c r="A15077" s="1705" t="s">
        <v>3580</v>
      </c>
      <c r="B15077" s="1706">
        <v>1.57</v>
      </c>
      <c r="C15077" s="100" t="s">
        <v>7831</v>
      </c>
      <c r="E15077" s="1705" t="s">
        <v>7428</v>
      </c>
    </row>
    <row r="15078" spans="1:9" x14ac:dyDescent="0.35">
      <c r="A15078" s="1705" t="s">
        <v>3580</v>
      </c>
      <c r="B15078" s="1706">
        <v>1.57</v>
      </c>
      <c r="C15078" s="100" t="s">
        <v>9033</v>
      </c>
      <c r="E15078" s="1705" t="s">
        <v>8689</v>
      </c>
    </row>
    <row r="15079" spans="1:9" x14ac:dyDescent="0.35">
      <c r="A15079" s="1705" t="s">
        <v>3580</v>
      </c>
      <c r="B15079" s="1706">
        <v>1.57</v>
      </c>
      <c r="C15079" s="100" t="s">
        <v>10106</v>
      </c>
      <c r="E15079" s="1705" t="s">
        <v>9583</v>
      </c>
    </row>
    <row r="15080" spans="1:9" x14ac:dyDescent="0.35">
      <c r="A15080" s="1705" t="s">
        <v>3580</v>
      </c>
      <c r="B15080" s="1706">
        <v>1.57</v>
      </c>
      <c r="C15080" s="100" t="s">
        <v>13232</v>
      </c>
      <c r="E15080" s="1705" t="s">
        <v>12542</v>
      </c>
    </row>
    <row r="15081" spans="1:9" x14ac:dyDescent="0.35">
      <c r="A15081" s="1705" t="s">
        <v>3580</v>
      </c>
      <c r="B15081" s="1706">
        <v>1.57</v>
      </c>
      <c r="C15081" s="100" t="s">
        <v>13233</v>
      </c>
      <c r="E15081" s="1705" t="s">
        <v>12542</v>
      </c>
    </row>
    <row r="15082" spans="1:9" x14ac:dyDescent="0.35">
      <c r="A15082" s="1705" t="s">
        <v>863</v>
      </c>
      <c r="B15082" s="1706">
        <v>1.33</v>
      </c>
      <c r="C15082" s="100" t="s">
        <v>2922</v>
      </c>
      <c r="E15082" s="1705" t="s">
        <v>19</v>
      </c>
      <c r="F15082" s="100"/>
      <c r="I15082" s="100"/>
    </row>
    <row r="15083" spans="1:9" x14ac:dyDescent="0.35">
      <c r="A15083" s="1705" t="s">
        <v>863</v>
      </c>
      <c r="B15083" s="1706">
        <v>1.33</v>
      </c>
      <c r="C15083" s="100" t="s">
        <v>2923</v>
      </c>
      <c r="E15083" s="1705" t="s">
        <v>19</v>
      </c>
      <c r="F15083" s="100"/>
      <c r="I15083" s="100"/>
    </row>
    <row r="15084" spans="1:9" x14ac:dyDescent="0.35">
      <c r="A15084" s="1705" t="s">
        <v>863</v>
      </c>
      <c r="B15084" s="1706">
        <v>1.33</v>
      </c>
      <c r="C15084" s="100" t="s">
        <v>2924</v>
      </c>
      <c r="E15084" s="1705" t="s">
        <v>19</v>
      </c>
      <c r="F15084" s="100"/>
      <c r="I15084" s="100"/>
    </row>
    <row r="15085" spans="1:9" x14ac:dyDescent="0.35">
      <c r="A15085" s="1705" t="s">
        <v>863</v>
      </c>
      <c r="B15085" s="1706">
        <v>1.33</v>
      </c>
      <c r="C15085" s="100" t="s">
        <v>2925</v>
      </c>
      <c r="E15085" s="1705" t="s">
        <v>19</v>
      </c>
      <c r="F15085" s="100"/>
      <c r="I15085" s="100"/>
    </row>
    <row r="15086" spans="1:9" x14ac:dyDescent="0.35">
      <c r="A15086" s="1705" t="s">
        <v>863</v>
      </c>
      <c r="B15086" s="1706">
        <v>1.33</v>
      </c>
      <c r="C15086" s="89" t="s">
        <v>2926</v>
      </c>
      <c r="E15086" s="1705" t="s">
        <v>19</v>
      </c>
      <c r="F15086" s="100"/>
      <c r="I15086" s="100"/>
    </row>
    <row r="15087" spans="1:9" x14ac:dyDescent="0.35">
      <c r="A15087" s="1705" t="s">
        <v>863</v>
      </c>
      <c r="B15087" s="1706">
        <v>1.33</v>
      </c>
      <c r="C15087" s="89" t="s">
        <v>2927</v>
      </c>
      <c r="E15087" s="1705" t="s">
        <v>19</v>
      </c>
      <c r="F15087" s="100"/>
      <c r="I15087" s="100"/>
    </row>
    <row r="15088" spans="1:9" x14ac:dyDescent="0.35">
      <c r="A15088" s="1705" t="s">
        <v>863</v>
      </c>
      <c r="B15088" s="1706">
        <v>1.33</v>
      </c>
      <c r="C15088" s="89" t="s">
        <v>2928</v>
      </c>
      <c r="E15088" s="1705" t="s">
        <v>19</v>
      </c>
      <c r="F15088" s="100"/>
      <c r="I15088" s="100"/>
    </row>
    <row r="15089" spans="1:9" x14ac:dyDescent="0.35">
      <c r="A15089" s="1705" t="s">
        <v>863</v>
      </c>
      <c r="B15089" s="1706">
        <v>1.33</v>
      </c>
      <c r="C15089" s="100" t="s">
        <v>864</v>
      </c>
      <c r="E15089" s="1705" t="s">
        <v>865</v>
      </c>
      <c r="F15089" s="100"/>
      <c r="I15089" s="100"/>
    </row>
    <row r="15090" spans="1:9" x14ac:dyDescent="0.35">
      <c r="A15090" s="1705" t="s">
        <v>863</v>
      </c>
      <c r="B15090" s="1706">
        <v>1.33</v>
      </c>
      <c r="C15090" s="89" t="s">
        <v>14060</v>
      </c>
      <c r="E15090" s="100" t="s">
        <v>875</v>
      </c>
      <c r="F15090" s="100"/>
      <c r="I15090" s="100"/>
    </row>
    <row r="15091" spans="1:9" x14ac:dyDescent="0.35">
      <c r="A15091" s="1705" t="s">
        <v>863</v>
      </c>
      <c r="B15091" s="1706">
        <v>1.33</v>
      </c>
      <c r="C15091" s="100" t="s">
        <v>877</v>
      </c>
      <c r="E15091" s="1705" t="s">
        <v>875</v>
      </c>
      <c r="F15091" s="100"/>
      <c r="I15091" s="100"/>
    </row>
    <row r="15092" spans="1:9" x14ac:dyDescent="0.35">
      <c r="A15092" s="1705" t="s">
        <v>863</v>
      </c>
      <c r="B15092" s="1706">
        <v>1.33</v>
      </c>
      <c r="C15092" s="89" t="s">
        <v>14061</v>
      </c>
      <c r="E15092" s="100" t="s">
        <v>875</v>
      </c>
      <c r="F15092" s="100"/>
      <c r="I15092" s="100"/>
    </row>
    <row r="15093" spans="1:9" x14ac:dyDescent="0.35">
      <c r="A15093" s="1705" t="s">
        <v>863</v>
      </c>
      <c r="B15093" s="1706">
        <v>1.33</v>
      </c>
      <c r="C15093" s="100" t="s">
        <v>8633</v>
      </c>
      <c r="E15093" s="1705" t="s">
        <v>875</v>
      </c>
      <c r="F15093" s="100"/>
      <c r="I15093" s="100"/>
    </row>
    <row r="15094" spans="1:9" x14ac:dyDescent="0.35">
      <c r="A15094" s="1705" t="s">
        <v>863</v>
      </c>
      <c r="B15094" s="1706">
        <v>1.33</v>
      </c>
      <c r="C15094" s="100" t="s">
        <v>1180</v>
      </c>
      <c r="E15094" s="1705" t="s">
        <v>879</v>
      </c>
    </row>
    <row r="15095" spans="1:9" x14ac:dyDescent="0.35">
      <c r="A15095" s="1705" t="s">
        <v>863</v>
      </c>
      <c r="B15095" s="1706">
        <v>1.33</v>
      </c>
      <c r="C15095" s="100" t="s">
        <v>1181</v>
      </c>
      <c r="E15095" s="1705" t="s">
        <v>879</v>
      </c>
    </row>
    <row r="15096" spans="1:9" x14ac:dyDescent="0.35">
      <c r="A15096" s="1705" t="s">
        <v>863</v>
      </c>
      <c r="B15096" s="1706">
        <v>1.33</v>
      </c>
      <c r="C15096" s="100" t="s">
        <v>1182</v>
      </c>
      <c r="E15096" s="1705" t="s">
        <v>879</v>
      </c>
      <c r="F15096" s="100"/>
      <c r="I15096" s="100"/>
    </row>
    <row r="15097" spans="1:9" x14ac:dyDescent="0.35">
      <c r="A15097" s="1705" t="s">
        <v>863</v>
      </c>
      <c r="B15097" s="1706">
        <v>1.33</v>
      </c>
      <c r="C15097" s="100" t="s">
        <v>1183</v>
      </c>
      <c r="E15097" s="1705" t="s">
        <v>879</v>
      </c>
      <c r="F15097" s="100"/>
      <c r="I15097" s="100"/>
    </row>
    <row r="15098" spans="1:9" x14ac:dyDescent="0.35">
      <c r="A15098" s="1705" t="s">
        <v>863</v>
      </c>
      <c r="B15098" s="1706">
        <v>1.33</v>
      </c>
      <c r="C15098" s="89" t="s">
        <v>2067</v>
      </c>
      <c r="E15098" s="1705" t="s">
        <v>1755</v>
      </c>
    </row>
    <row r="15099" spans="1:9" x14ac:dyDescent="0.35">
      <c r="A15099" s="1705" t="s">
        <v>863</v>
      </c>
      <c r="B15099" s="1706">
        <v>1.33</v>
      </c>
      <c r="C15099" s="89" t="s">
        <v>2068</v>
      </c>
      <c r="E15099" s="1705" t="s">
        <v>1755</v>
      </c>
    </row>
    <row r="15100" spans="1:9" x14ac:dyDescent="0.35">
      <c r="A15100" s="1705" t="s">
        <v>863</v>
      </c>
      <c r="B15100" s="1706">
        <v>1.33</v>
      </c>
      <c r="C15100" s="89" t="s">
        <v>2069</v>
      </c>
      <c r="E15100" s="1705" t="s">
        <v>1755</v>
      </c>
    </row>
    <row r="15101" spans="1:9" x14ac:dyDescent="0.35">
      <c r="A15101" s="1705" t="s">
        <v>863</v>
      </c>
      <c r="B15101" s="1706">
        <v>1.33</v>
      </c>
      <c r="C15101" s="100" t="s">
        <v>3548</v>
      </c>
      <c r="E15101" s="1705" t="s">
        <v>2994</v>
      </c>
      <c r="F15101" s="100"/>
      <c r="I15101" s="100"/>
    </row>
    <row r="15102" spans="1:9" x14ac:dyDescent="0.35">
      <c r="A15102" s="1705" t="s">
        <v>863</v>
      </c>
      <c r="B15102" s="1706">
        <v>1.33</v>
      </c>
      <c r="C15102" s="89" t="s">
        <v>4247</v>
      </c>
      <c r="E15102" s="100" t="s">
        <v>4174</v>
      </c>
    </row>
    <row r="15103" spans="1:9" x14ac:dyDescent="0.35">
      <c r="A15103" s="1705" t="s">
        <v>863</v>
      </c>
      <c r="B15103" s="1706">
        <v>1.33</v>
      </c>
      <c r="C15103" s="89" t="s">
        <v>4248</v>
      </c>
      <c r="E15103" s="100" t="s">
        <v>4174</v>
      </c>
      <c r="F15103" s="100"/>
      <c r="I15103" s="100"/>
    </row>
    <row r="15104" spans="1:9" x14ac:dyDescent="0.35">
      <c r="A15104" s="1705" t="s">
        <v>863</v>
      </c>
      <c r="B15104" s="1706">
        <v>1.33</v>
      </c>
      <c r="C15104" s="89" t="s">
        <v>4249</v>
      </c>
      <c r="E15104" s="100" t="s">
        <v>4174</v>
      </c>
      <c r="F15104" s="100"/>
      <c r="I15104" s="100"/>
    </row>
    <row r="15105" spans="1:9" x14ac:dyDescent="0.35">
      <c r="A15105" s="1705" t="s">
        <v>863</v>
      </c>
      <c r="B15105" s="1706">
        <v>1.33</v>
      </c>
      <c r="C15105" s="100" t="s">
        <v>4529</v>
      </c>
      <c r="E15105" s="1705" t="s">
        <v>4266</v>
      </c>
      <c r="F15105" s="100"/>
      <c r="I15105" s="100"/>
    </row>
    <row r="15106" spans="1:9" x14ac:dyDescent="0.35">
      <c r="A15106" s="1705" t="s">
        <v>863</v>
      </c>
      <c r="B15106" s="1706">
        <v>1.33</v>
      </c>
      <c r="C15106" s="100" t="s">
        <v>4895</v>
      </c>
      <c r="E15106" s="100" t="s">
        <v>4609</v>
      </c>
      <c r="F15106" s="100"/>
      <c r="I15106" s="100"/>
    </row>
    <row r="15107" spans="1:9" x14ac:dyDescent="0.35">
      <c r="A15107" s="1705" t="s">
        <v>863</v>
      </c>
      <c r="B15107" s="1706">
        <v>1.33</v>
      </c>
      <c r="C15107" s="100" t="s">
        <v>4896</v>
      </c>
      <c r="E15107" s="100" t="s">
        <v>4609</v>
      </c>
      <c r="F15107" s="100"/>
      <c r="I15107" s="100"/>
    </row>
    <row r="15108" spans="1:9" x14ac:dyDescent="0.35">
      <c r="A15108" s="1705" t="s">
        <v>863</v>
      </c>
      <c r="B15108" s="1706">
        <v>1.33</v>
      </c>
      <c r="C15108" s="100" t="s">
        <v>4897</v>
      </c>
      <c r="E15108" s="100" t="s">
        <v>4609</v>
      </c>
      <c r="F15108" s="100"/>
      <c r="I15108" s="100"/>
    </row>
    <row r="15109" spans="1:9" x14ac:dyDescent="0.35">
      <c r="A15109" s="1705" t="s">
        <v>863</v>
      </c>
      <c r="B15109" s="1706">
        <v>1.33</v>
      </c>
      <c r="C15109" s="100" t="s">
        <v>4898</v>
      </c>
      <c r="E15109" s="100" t="s">
        <v>4609</v>
      </c>
      <c r="F15109" s="100"/>
      <c r="I15109" s="100"/>
    </row>
    <row r="15110" spans="1:9" x14ac:dyDescent="0.35">
      <c r="A15110" s="1705" t="s">
        <v>863</v>
      </c>
      <c r="B15110" s="1706">
        <v>1.33</v>
      </c>
      <c r="C15110" s="100" t="s">
        <v>5121</v>
      </c>
      <c r="E15110" s="100" t="s">
        <v>4946</v>
      </c>
    </row>
    <row r="15111" spans="1:9" x14ac:dyDescent="0.35">
      <c r="A15111" s="1705" t="s">
        <v>863</v>
      </c>
      <c r="B15111" s="1706">
        <v>1.33</v>
      </c>
      <c r="C15111" s="89" t="s">
        <v>5667</v>
      </c>
      <c r="E15111" s="100" t="s">
        <v>5452</v>
      </c>
    </row>
    <row r="15112" spans="1:9" x14ac:dyDescent="0.35">
      <c r="A15112" s="1705" t="s">
        <v>863</v>
      </c>
      <c r="B15112" s="1706">
        <v>1.33</v>
      </c>
      <c r="C15112" s="89" t="s">
        <v>5668</v>
      </c>
      <c r="E15112" s="100" t="s">
        <v>5452</v>
      </c>
    </row>
    <row r="15113" spans="1:9" x14ac:dyDescent="0.35">
      <c r="A15113" s="1705" t="s">
        <v>863</v>
      </c>
      <c r="B15113" s="1706">
        <v>1.33</v>
      </c>
      <c r="C15113" s="89" t="s">
        <v>5669</v>
      </c>
      <c r="E15113" s="100" t="s">
        <v>5452</v>
      </c>
    </row>
    <row r="15114" spans="1:9" x14ac:dyDescent="0.35">
      <c r="A15114" s="1705" t="s">
        <v>863</v>
      </c>
      <c r="B15114" s="1706">
        <v>1.33</v>
      </c>
      <c r="C15114" s="100" t="s">
        <v>14937</v>
      </c>
      <c r="E15114" s="100" t="s">
        <v>5695</v>
      </c>
      <c r="F15114" s="100"/>
      <c r="I15114" s="100"/>
    </row>
    <row r="15115" spans="1:9" x14ac:dyDescent="0.35">
      <c r="A15115" s="1705" t="s">
        <v>863</v>
      </c>
      <c r="B15115" s="1706">
        <v>1.33</v>
      </c>
      <c r="C15115" s="100" t="s">
        <v>5883</v>
      </c>
      <c r="E15115" s="100" t="s">
        <v>5695</v>
      </c>
      <c r="F15115" s="100"/>
      <c r="I15115" s="100"/>
    </row>
    <row r="15116" spans="1:9" x14ac:dyDescent="0.35">
      <c r="A15116" s="1705" t="s">
        <v>863</v>
      </c>
      <c r="B15116" s="1706">
        <v>1.33</v>
      </c>
      <c r="C15116" s="100" t="s">
        <v>5884</v>
      </c>
      <c r="E15116" s="100" t="s">
        <v>5695</v>
      </c>
      <c r="F15116" s="100"/>
      <c r="I15116" s="100"/>
    </row>
    <row r="15117" spans="1:9" x14ac:dyDescent="0.35">
      <c r="A15117" s="1705" t="s">
        <v>863</v>
      </c>
      <c r="B15117" s="1706">
        <v>1.33</v>
      </c>
      <c r="C15117" s="100" t="s">
        <v>5885</v>
      </c>
      <c r="E15117" s="100" t="s">
        <v>5695</v>
      </c>
      <c r="F15117" s="100"/>
      <c r="I15117" s="100"/>
    </row>
    <row r="15118" spans="1:9" x14ac:dyDescent="0.35">
      <c r="A15118" s="1705" t="s">
        <v>863</v>
      </c>
      <c r="B15118" s="1706">
        <v>1.33</v>
      </c>
      <c r="C15118" s="100" t="s">
        <v>5886</v>
      </c>
      <c r="E15118" s="100" t="s">
        <v>5695</v>
      </c>
      <c r="F15118" s="100"/>
      <c r="I15118" s="100"/>
    </row>
    <row r="15119" spans="1:9" x14ac:dyDescent="0.35">
      <c r="A15119" s="1705" t="s">
        <v>863</v>
      </c>
      <c r="B15119" s="1706">
        <v>1.33</v>
      </c>
      <c r="C15119" s="100" t="s">
        <v>5914</v>
      </c>
      <c r="E15119" s="1705" t="s">
        <v>5912</v>
      </c>
    </row>
    <row r="15120" spans="1:9" x14ac:dyDescent="0.35">
      <c r="A15120" s="1705" t="s">
        <v>863</v>
      </c>
      <c r="B15120" s="1706">
        <v>1.33</v>
      </c>
      <c r="C15120" s="100" t="s">
        <v>5915</v>
      </c>
      <c r="E15120" s="1705" t="s">
        <v>5912</v>
      </c>
    </row>
    <row r="15121" spans="1:9" x14ac:dyDescent="0.35">
      <c r="A15121" s="1705" t="s">
        <v>863</v>
      </c>
      <c r="B15121" s="1706">
        <v>1.33</v>
      </c>
      <c r="C15121" s="89" t="s">
        <v>8297</v>
      </c>
      <c r="E15121" s="100" t="s">
        <v>5912</v>
      </c>
    </row>
    <row r="15122" spans="1:9" x14ac:dyDescent="0.35">
      <c r="A15122" s="1705" t="s">
        <v>863</v>
      </c>
      <c r="B15122" s="1706">
        <v>1.33</v>
      </c>
      <c r="C15122" s="100" t="s">
        <v>8298</v>
      </c>
      <c r="E15122" s="100" t="s">
        <v>5912</v>
      </c>
    </row>
    <row r="15123" spans="1:9" x14ac:dyDescent="0.35">
      <c r="A15123" s="1705" t="s">
        <v>863</v>
      </c>
      <c r="B15123" s="1706">
        <v>1.33</v>
      </c>
      <c r="C15123" s="89" t="s">
        <v>8072</v>
      </c>
      <c r="E15123" s="100" t="s">
        <v>5912</v>
      </c>
    </row>
    <row r="15124" spans="1:9" x14ac:dyDescent="0.35">
      <c r="A15124" s="1705" t="s">
        <v>863</v>
      </c>
      <c r="B15124" s="1706">
        <v>1.33</v>
      </c>
      <c r="C15124" s="89" t="s">
        <v>8299</v>
      </c>
      <c r="E15124" s="100" t="s">
        <v>5912</v>
      </c>
    </row>
    <row r="15125" spans="1:9" x14ac:dyDescent="0.35">
      <c r="A15125" s="1705" t="s">
        <v>863</v>
      </c>
      <c r="B15125" s="1706">
        <v>1.33</v>
      </c>
      <c r="C15125" s="100" t="s">
        <v>6079</v>
      </c>
      <c r="E15125" s="100" t="s">
        <v>5923</v>
      </c>
      <c r="F15125" s="100"/>
      <c r="I15125" s="100"/>
    </row>
    <row r="15126" spans="1:9" x14ac:dyDescent="0.35">
      <c r="A15126" s="1705" t="s">
        <v>863</v>
      </c>
      <c r="B15126" s="1706">
        <v>1.33</v>
      </c>
      <c r="C15126" s="100" t="s">
        <v>6080</v>
      </c>
      <c r="E15126" s="100" t="s">
        <v>5923</v>
      </c>
      <c r="F15126" s="100"/>
      <c r="I15126" s="100"/>
    </row>
    <row r="15127" spans="1:9" x14ac:dyDescent="0.35">
      <c r="A15127" s="1705" t="s">
        <v>863</v>
      </c>
      <c r="B15127" s="1706">
        <v>1.33</v>
      </c>
      <c r="C15127" s="100" t="s">
        <v>6081</v>
      </c>
      <c r="E15127" s="100" t="s">
        <v>5923</v>
      </c>
      <c r="F15127" s="100"/>
      <c r="I15127" s="100"/>
    </row>
    <row r="15128" spans="1:9" x14ac:dyDescent="0.35">
      <c r="A15128" s="1705" t="s">
        <v>863</v>
      </c>
      <c r="B15128" s="1706">
        <v>1.33</v>
      </c>
      <c r="C15128" s="89" t="s">
        <v>6667</v>
      </c>
      <c r="E15128" s="1705" t="s">
        <v>6556</v>
      </c>
      <c r="F15128" s="100"/>
      <c r="I15128" s="100"/>
    </row>
    <row r="15129" spans="1:9" x14ac:dyDescent="0.35">
      <c r="A15129" s="1705" t="s">
        <v>863</v>
      </c>
      <c r="B15129" s="1706">
        <v>1.33</v>
      </c>
      <c r="C15129" s="100" t="s">
        <v>6668</v>
      </c>
      <c r="E15129" s="1705" t="s">
        <v>6556</v>
      </c>
    </row>
    <row r="15130" spans="1:9" x14ac:dyDescent="0.35">
      <c r="A15130" s="1705" t="s">
        <v>863</v>
      </c>
      <c r="B15130" s="1706">
        <v>1.33</v>
      </c>
      <c r="C15130" s="100" t="s">
        <v>6669</v>
      </c>
      <c r="E15130" s="1705" t="s">
        <v>6556</v>
      </c>
    </row>
    <row r="15131" spans="1:9" x14ac:dyDescent="0.35">
      <c r="A15131" s="1705" t="s">
        <v>863</v>
      </c>
      <c r="B15131" s="1706">
        <v>1.33</v>
      </c>
      <c r="C15131" s="100" t="s">
        <v>6670</v>
      </c>
      <c r="E15131" s="1705" t="s">
        <v>6556</v>
      </c>
    </row>
    <row r="15132" spans="1:9" x14ac:dyDescent="0.35">
      <c r="A15132" s="1705" t="s">
        <v>863</v>
      </c>
      <c r="B15132" s="1706">
        <v>1.33</v>
      </c>
      <c r="C15132" s="89" t="s">
        <v>7423</v>
      </c>
      <c r="E15132" s="1705" t="s">
        <v>7410</v>
      </c>
    </row>
    <row r="15133" spans="1:9" x14ac:dyDescent="0.35">
      <c r="A15133" s="1705" t="s">
        <v>863</v>
      </c>
      <c r="B15133" s="1706">
        <v>1.33</v>
      </c>
      <c r="C15133" s="89" t="s">
        <v>7424</v>
      </c>
      <c r="E15133" s="1705" t="s">
        <v>7410</v>
      </c>
      <c r="F15133" s="100"/>
      <c r="I15133" s="100"/>
    </row>
    <row r="15134" spans="1:9" x14ac:dyDescent="0.35">
      <c r="A15134" s="1705" t="s">
        <v>863</v>
      </c>
      <c r="B15134" s="1706">
        <v>1.33</v>
      </c>
      <c r="C15134" s="100" t="s">
        <v>7799</v>
      </c>
      <c r="E15134" s="1705" t="s">
        <v>7428</v>
      </c>
      <c r="F15134" s="100"/>
      <c r="I15134" s="100"/>
    </row>
    <row r="15135" spans="1:9" x14ac:dyDescent="0.35">
      <c r="A15135" s="1705" t="s">
        <v>863</v>
      </c>
      <c r="B15135" s="1706">
        <v>1.33</v>
      </c>
      <c r="C15135" s="100" t="s">
        <v>7800</v>
      </c>
      <c r="E15135" s="1705" t="s">
        <v>7428</v>
      </c>
      <c r="F15135" s="100"/>
      <c r="I15135" s="100"/>
    </row>
    <row r="15136" spans="1:9" x14ac:dyDescent="0.35">
      <c r="A15136" s="1705" t="s">
        <v>863</v>
      </c>
      <c r="B15136" s="1706">
        <v>1.33</v>
      </c>
      <c r="C15136" s="89" t="s">
        <v>9008</v>
      </c>
      <c r="E15136" s="1705" t="s">
        <v>8689</v>
      </c>
      <c r="F15136" s="100"/>
      <c r="I15136" s="100"/>
    </row>
    <row r="15137" spans="1:9" x14ac:dyDescent="0.35">
      <c r="A15137" s="1705" t="s">
        <v>863</v>
      </c>
      <c r="B15137" s="1706">
        <v>1.33</v>
      </c>
      <c r="C15137" s="89" t="s">
        <v>9009</v>
      </c>
      <c r="E15137" s="1705" t="s">
        <v>8689</v>
      </c>
      <c r="F15137" s="100"/>
      <c r="I15137" s="100"/>
    </row>
    <row r="15138" spans="1:9" x14ac:dyDescent="0.35">
      <c r="A15138" s="1705" t="s">
        <v>863</v>
      </c>
      <c r="B15138" s="1706">
        <v>1.33</v>
      </c>
      <c r="C15138" s="89" t="s">
        <v>9010</v>
      </c>
      <c r="E15138" s="1705" t="s">
        <v>8689</v>
      </c>
      <c r="F15138" s="100"/>
      <c r="I15138" s="100"/>
    </row>
    <row r="15139" spans="1:9" x14ac:dyDescent="0.35">
      <c r="A15139" s="1705" t="s">
        <v>863</v>
      </c>
      <c r="B15139" s="1706">
        <v>1.33</v>
      </c>
      <c r="C15139" s="100" t="s">
        <v>9011</v>
      </c>
      <c r="E15139" s="1705" t="s">
        <v>8689</v>
      </c>
      <c r="F15139" s="100"/>
      <c r="I15139" s="100"/>
    </row>
    <row r="15140" spans="1:9" x14ac:dyDescent="0.35">
      <c r="A15140" s="1705" t="s">
        <v>863</v>
      </c>
      <c r="B15140" s="1706">
        <v>1.33</v>
      </c>
      <c r="C15140" s="100" t="s">
        <v>9012</v>
      </c>
      <c r="E15140" s="1705" t="s">
        <v>8689</v>
      </c>
      <c r="F15140" s="100"/>
      <c r="I15140" s="100"/>
    </row>
    <row r="15141" spans="1:9" x14ac:dyDescent="0.35">
      <c r="A15141" s="1705" t="s">
        <v>863</v>
      </c>
      <c r="B15141" s="1706">
        <v>1.33</v>
      </c>
      <c r="C15141" s="100" t="s">
        <v>9013</v>
      </c>
      <c r="E15141" s="1705" t="s">
        <v>8689</v>
      </c>
      <c r="F15141" s="100"/>
      <c r="I15141" s="100"/>
    </row>
    <row r="15142" spans="1:9" x14ac:dyDescent="0.35">
      <c r="A15142" s="1705" t="s">
        <v>863</v>
      </c>
      <c r="B15142" s="1706">
        <v>1.33</v>
      </c>
      <c r="C15142" s="89" t="s">
        <v>9470</v>
      </c>
      <c r="E15142" s="1738" t="s">
        <v>9126</v>
      </c>
      <c r="F15142" s="100"/>
      <c r="I15142" s="100"/>
    </row>
    <row r="15143" spans="1:9" x14ac:dyDescent="0.35">
      <c r="A15143" s="1705" t="s">
        <v>863</v>
      </c>
      <c r="B15143" s="1706">
        <v>1.33</v>
      </c>
      <c r="C15143" s="89" t="s">
        <v>9471</v>
      </c>
      <c r="E15143" s="1738" t="s">
        <v>9126</v>
      </c>
      <c r="F15143" s="100"/>
      <c r="I15143" s="100"/>
    </row>
    <row r="15144" spans="1:9" x14ac:dyDescent="0.35">
      <c r="A15144" s="1705" t="s">
        <v>863</v>
      </c>
      <c r="B15144" s="1706">
        <v>1.33</v>
      </c>
      <c r="C15144" s="89" t="s">
        <v>9472</v>
      </c>
      <c r="E15144" s="1738" t="s">
        <v>9126</v>
      </c>
      <c r="F15144" s="100"/>
      <c r="I15144" s="100"/>
    </row>
    <row r="15145" spans="1:9" x14ac:dyDescent="0.35">
      <c r="A15145" s="1705" t="s">
        <v>863</v>
      </c>
      <c r="B15145" s="1706">
        <v>1.33</v>
      </c>
      <c r="C15145" s="89" t="s">
        <v>9473</v>
      </c>
      <c r="E15145" s="1738" t="s">
        <v>9126</v>
      </c>
      <c r="F15145" s="100"/>
      <c r="I15145" s="100"/>
    </row>
    <row r="15146" spans="1:9" x14ac:dyDescent="0.35">
      <c r="A15146" s="1705" t="s">
        <v>863</v>
      </c>
      <c r="B15146" s="1706">
        <v>1.33</v>
      </c>
      <c r="C15146" s="89" t="s">
        <v>9474</v>
      </c>
      <c r="E15146" s="1738" t="s">
        <v>9126</v>
      </c>
      <c r="F15146" s="100"/>
      <c r="I15146" s="100"/>
    </row>
    <row r="15147" spans="1:9" x14ac:dyDescent="0.35">
      <c r="A15147" s="1705" t="s">
        <v>863</v>
      </c>
      <c r="B15147" s="1706">
        <v>1.33</v>
      </c>
      <c r="C15147" s="89" t="s">
        <v>9475</v>
      </c>
      <c r="E15147" s="1738" t="s">
        <v>9126</v>
      </c>
      <c r="F15147" s="100"/>
      <c r="I15147" s="100"/>
    </row>
    <row r="15148" spans="1:9" x14ac:dyDescent="0.35">
      <c r="A15148" s="1705" t="s">
        <v>863</v>
      </c>
      <c r="B15148" s="1706">
        <v>1.33</v>
      </c>
      <c r="C15148" s="89" t="s">
        <v>10081</v>
      </c>
      <c r="E15148" s="1705" t="s">
        <v>9583</v>
      </c>
      <c r="F15148" s="100"/>
      <c r="I15148" s="100"/>
    </row>
    <row r="15149" spans="1:9" x14ac:dyDescent="0.35">
      <c r="A15149" s="1705" t="s">
        <v>863</v>
      </c>
      <c r="B15149" s="1706">
        <v>1.33</v>
      </c>
      <c r="C15149" s="100" t="s">
        <v>10082</v>
      </c>
      <c r="E15149" s="1705" t="s">
        <v>9583</v>
      </c>
    </row>
    <row r="15150" spans="1:9" x14ac:dyDescent="0.35">
      <c r="A15150" s="1705" t="s">
        <v>863</v>
      </c>
      <c r="B15150" s="1706">
        <v>1.33</v>
      </c>
      <c r="C15150" s="100" t="s">
        <v>13176</v>
      </c>
      <c r="E15150" s="1705" t="s">
        <v>12542</v>
      </c>
    </row>
    <row r="15151" spans="1:9" x14ac:dyDescent="0.35">
      <c r="A15151" s="1705" t="s">
        <v>863</v>
      </c>
      <c r="B15151" s="1706">
        <v>1.33</v>
      </c>
      <c r="C15151" s="1705" t="s">
        <v>13177</v>
      </c>
      <c r="E15151" s="1705" t="s">
        <v>12542</v>
      </c>
      <c r="F15151" s="100"/>
      <c r="I15151" s="100"/>
    </row>
    <row r="15152" spans="1:9" x14ac:dyDescent="0.35">
      <c r="A15152" s="1705" t="s">
        <v>863</v>
      </c>
      <c r="B15152" s="1706">
        <v>1.33</v>
      </c>
      <c r="C15152" s="100" t="s">
        <v>13177</v>
      </c>
      <c r="E15152" s="1705" t="s">
        <v>12542</v>
      </c>
      <c r="F15152" s="100"/>
      <c r="I15152" s="100"/>
    </row>
    <row r="15153" spans="1:9" x14ac:dyDescent="0.35">
      <c r="A15153" s="1705" t="s">
        <v>863</v>
      </c>
      <c r="B15153" s="1706">
        <v>1.33</v>
      </c>
      <c r="C15153" s="100" t="s">
        <v>14080</v>
      </c>
      <c r="E15153" s="100" t="s">
        <v>14078</v>
      </c>
    </row>
    <row r="15154" spans="1:9" x14ac:dyDescent="0.35">
      <c r="A15154" s="1738" t="s">
        <v>863</v>
      </c>
      <c r="B15154" s="1739">
        <v>1.33</v>
      </c>
      <c r="C15154" s="100" t="s">
        <v>14081</v>
      </c>
      <c r="E15154" s="100" t="s">
        <v>14078</v>
      </c>
    </row>
    <row r="15155" spans="1:9" x14ac:dyDescent="0.35">
      <c r="A15155" s="1738" t="s">
        <v>863</v>
      </c>
      <c r="B15155" s="1739">
        <v>1.33</v>
      </c>
      <c r="C15155" s="100" t="s">
        <v>14082</v>
      </c>
      <c r="E15155" s="100" t="s">
        <v>14078</v>
      </c>
      <c r="F15155" s="100"/>
      <c r="I15155" s="100"/>
    </row>
    <row r="15156" spans="1:9" x14ac:dyDescent="0.35">
      <c r="A15156" s="1705" t="s">
        <v>863</v>
      </c>
      <c r="B15156" s="1706">
        <v>1.33</v>
      </c>
      <c r="C15156" s="1705" t="s">
        <v>14132</v>
      </c>
      <c r="F15156" s="100"/>
      <c r="I15156" s="100"/>
    </row>
    <row r="15157" spans="1:9" x14ac:dyDescent="0.35">
      <c r="A15157" s="1705" t="s">
        <v>458</v>
      </c>
      <c r="B15157" s="1706">
        <v>1.22</v>
      </c>
      <c r="C15157" s="89" t="s">
        <v>459</v>
      </c>
      <c r="E15157" s="1705" t="s">
        <v>182</v>
      </c>
      <c r="F15157" s="100"/>
      <c r="I15157" s="100"/>
    </row>
    <row r="15158" spans="1:9" x14ac:dyDescent="0.35">
      <c r="A15158" s="1705" t="s">
        <v>458</v>
      </c>
      <c r="B15158" s="1706">
        <v>1.22</v>
      </c>
      <c r="C15158" s="89" t="s">
        <v>460</v>
      </c>
      <c r="E15158" s="1705" t="s">
        <v>182</v>
      </c>
      <c r="F15158" s="100"/>
      <c r="I15158" s="100"/>
    </row>
    <row r="15159" spans="1:9" x14ac:dyDescent="0.35">
      <c r="A15159" s="1740" t="s">
        <v>458</v>
      </c>
      <c r="B15159" s="1741">
        <v>1.22</v>
      </c>
      <c r="C15159" s="243" t="s">
        <v>1137</v>
      </c>
      <c r="E15159" s="1705" t="s">
        <v>879</v>
      </c>
      <c r="F15159" s="100"/>
      <c r="I15159" s="100"/>
    </row>
    <row r="15160" spans="1:9" x14ac:dyDescent="0.35">
      <c r="A15160" s="1705" t="s">
        <v>458</v>
      </c>
      <c r="B15160" s="1706">
        <v>1.22</v>
      </c>
      <c r="C15160" s="89" t="s">
        <v>10005</v>
      </c>
      <c r="E15160" s="1705" t="s">
        <v>9583</v>
      </c>
      <c r="F15160" s="100"/>
      <c r="I15160" s="100"/>
    </row>
    <row r="15161" spans="1:9" x14ac:dyDescent="0.35">
      <c r="A15161" s="1705" t="s">
        <v>458</v>
      </c>
      <c r="B15161" s="1706">
        <v>1.22</v>
      </c>
      <c r="C15161" s="100" t="s">
        <v>11156</v>
      </c>
      <c r="E15161" s="1705" t="s">
        <v>10273</v>
      </c>
      <c r="F15161" s="100"/>
      <c r="I15161" s="100"/>
    </row>
    <row r="15162" spans="1:9" x14ac:dyDescent="0.35">
      <c r="A15162" s="1705" t="s">
        <v>458</v>
      </c>
      <c r="B15162" s="1706">
        <v>1.22</v>
      </c>
      <c r="C15162" s="100" t="s">
        <v>12315</v>
      </c>
      <c r="E15162" s="100" t="s">
        <v>12088</v>
      </c>
      <c r="F15162" s="100"/>
      <c r="I15162" s="100"/>
    </row>
    <row r="15163" spans="1:9" x14ac:dyDescent="0.35">
      <c r="A15163" s="1705" t="s">
        <v>416</v>
      </c>
      <c r="B15163" s="1706">
        <v>0.92999999999999994</v>
      </c>
      <c r="C15163" s="89" t="s">
        <v>417</v>
      </c>
      <c r="E15163" s="1705" t="s">
        <v>182</v>
      </c>
      <c r="F15163" s="100"/>
      <c r="I15163" s="100"/>
    </row>
    <row r="15164" spans="1:9" x14ac:dyDescent="0.35">
      <c r="A15164" s="1705" t="s">
        <v>416</v>
      </c>
      <c r="B15164" s="1706">
        <v>0.92999999999999994</v>
      </c>
      <c r="C15164" s="100" t="s">
        <v>14029</v>
      </c>
      <c r="E15164" s="100" t="s">
        <v>875</v>
      </c>
      <c r="F15164" s="100"/>
      <c r="I15164" s="100"/>
    </row>
    <row r="15165" spans="1:9" x14ac:dyDescent="0.35">
      <c r="A15165" s="1705" t="s">
        <v>416</v>
      </c>
      <c r="B15165" s="1741">
        <v>0.92999999999999994</v>
      </c>
      <c r="C15165" s="243" t="s">
        <v>1091</v>
      </c>
      <c r="E15165" s="1705" t="s">
        <v>879</v>
      </c>
      <c r="F15165" s="100"/>
      <c r="I15165" s="100"/>
    </row>
    <row r="15166" spans="1:9" x14ac:dyDescent="0.35">
      <c r="A15166" s="1705" t="s">
        <v>416</v>
      </c>
      <c r="B15166" s="1741">
        <v>0.92999999999999994</v>
      </c>
      <c r="C15166" s="243" t="s">
        <v>1092</v>
      </c>
      <c r="E15166" s="1705" t="s">
        <v>879</v>
      </c>
    </row>
    <row r="15167" spans="1:9" x14ac:dyDescent="0.35">
      <c r="A15167" s="1705" t="s">
        <v>5652</v>
      </c>
      <c r="B15167" s="1706">
        <v>1.22</v>
      </c>
      <c r="C15167" s="89" t="s">
        <v>5653</v>
      </c>
      <c r="E15167" s="100" t="s">
        <v>5452</v>
      </c>
    </row>
    <row r="15168" spans="1:9" x14ac:dyDescent="0.35">
      <c r="A15168" s="1705" t="s">
        <v>5652</v>
      </c>
      <c r="B15168" s="1706">
        <v>1.22</v>
      </c>
      <c r="C15168" s="100" t="s">
        <v>12316</v>
      </c>
      <c r="E15168" s="100" t="s">
        <v>12088</v>
      </c>
    </row>
    <row r="15169" spans="1:9" x14ac:dyDescent="0.35">
      <c r="A15169" s="1705" t="s">
        <v>5652</v>
      </c>
      <c r="B15169" s="1706">
        <v>1.22</v>
      </c>
      <c r="C15169" s="100" t="s">
        <v>13068</v>
      </c>
      <c r="E15169" s="1705" t="s">
        <v>12542</v>
      </c>
    </row>
    <row r="15170" spans="1:9" x14ac:dyDescent="0.35">
      <c r="A15170" s="1705" t="s">
        <v>8590</v>
      </c>
      <c r="B15170" s="1706">
        <v>0.74</v>
      </c>
      <c r="C15170" s="100" t="s">
        <v>8591</v>
      </c>
      <c r="E15170" s="1705" t="s">
        <v>875</v>
      </c>
    </row>
    <row r="15171" spans="1:9" x14ac:dyDescent="0.35">
      <c r="A15171" s="1705" t="s">
        <v>8609</v>
      </c>
      <c r="B15171" s="1706">
        <v>0.98</v>
      </c>
      <c r="C15171" s="100" t="s">
        <v>8610</v>
      </c>
      <c r="E15171" s="1705" t="s">
        <v>875</v>
      </c>
    </row>
    <row r="15172" spans="1:9" x14ac:dyDescent="0.35">
      <c r="A15172" s="1705" t="s">
        <v>1187</v>
      </c>
      <c r="B15172" s="1706">
        <v>1.38</v>
      </c>
      <c r="C15172" s="100" t="s">
        <v>2932</v>
      </c>
      <c r="E15172" s="1705" t="s">
        <v>19</v>
      </c>
    </row>
    <row r="15173" spans="1:9" x14ac:dyDescent="0.35">
      <c r="A15173" s="1705" t="s">
        <v>1187</v>
      </c>
      <c r="B15173" s="1706">
        <v>1.38</v>
      </c>
      <c r="C15173" s="100" t="s">
        <v>2933</v>
      </c>
      <c r="E15173" s="1705" t="s">
        <v>19</v>
      </c>
    </row>
    <row r="15174" spans="1:9" x14ac:dyDescent="0.35">
      <c r="A15174" s="1705" t="s">
        <v>1187</v>
      </c>
      <c r="B15174" s="1706">
        <v>1.38</v>
      </c>
      <c r="C15174" s="89" t="s">
        <v>14064</v>
      </c>
      <c r="E15174" s="100" t="s">
        <v>875</v>
      </c>
    </row>
    <row r="15175" spans="1:9" x14ac:dyDescent="0.35">
      <c r="A15175" s="1705" t="s">
        <v>1187</v>
      </c>
      <c r="B15175" s="1706">
        <v>1.38</v>
      </c>
      <c r="C15175" s="89" t="s">
        <v>14065</v>
      </c>
      <c r="E15175" s="100" t="s">
        <v>875</v>
      </c>
    </row>
    <row r="15176" spans="1:9" x14ac:dyDescent="0.35">
      <c r="A15176" s="1705" t="s">
        <v>1187</v>
      </c>
      <c r="B15176" s="1706">
        <v>1.38</v>
      </c>
      <c r="C15176" s="100" t="s">
        <v>1188</v>
      </c>
      <c r="E15176" s="1705" t="s">
        <v>879</v>
      </c>
    </row>
    <row r="15177" spans="1:9" x14ac:dyDescent="0.35">
      <c r="A15177" s="1705" t="s">
        <v>1187</v>
      </c>
      <c r="B15177" s="1706">
        <v>1.38</v>
      </c>
      <c r="C15177" s="100" t="s">
        <v>1189</v>
      </c>
      <c r="E15177" s="1705" t="s">
        <v>879</v>
      </c>
    </row>
    <row r="15178" spans="1:9" x14ac:dyDescent="0.35">
      <c r="A15178" s="1705" t="s">
        <v>1187</v>
      </c>
      <c r="B15178" s="1706">
        <v>1.38</v>
      </c>
      <c r="C15178" s="100" t="s">
        <v>1190</v>
      </c>
      <c r="E15178" s="1705" t="s">
        <v>879</v>
      </c>
    </row>
    <row r="15179" spans="1:9" x14ac:dyDescent="0.35">
      <c r="A15179" s="1705" t="s">
        <v>1187</v>
      </c>
      <c r="B15179" s="1706">
        <v>1.38</v>
      </c>
      <c r="C15179" s="89" t="s">
        <v>2077</v>
      </c>
      <c r="E15179" s="1705" t="s">
        <v>1755</v>
      </c>
    </row>
    <row r="15180" spans="1:9" x14ac:dyDescent="0.35">
      <c r="A15180" s="1705" t="s">
        <v>1187</v>
      </c>
      <c r="B15180" s="1706">
        <v>1.38</v>
      </c>
      <c r="C15180" s="89" t="s">
        <v>2078</v>
      </c>
      <c r="E15180" s="1705" t="s">
        <v>1755</v>
      </c>
    </row>
    <row r="15181" spans="1:9" x14ac:dyDescent="0.35">
      <c r="A15181" s="1705" t="s">
        <v>1187</v>
      </c>
      <c r="B15181" s="1706">
        <v>1.38</v>
      </c>
      <c r="C15181" s="1705" t="s">
        <v>4902</v>
      </c>
      <c r="E15181" s="100" t="s">
        <v>4609</v>
      </c>
      <c r="F15181" s="100"/>
      <c r="I15181" s="100"/>
    </row>
    <row r="15182" spans="1:9" x14ac:dyDescent="0.35">
      <c r="A15182" s="1705" t="s">
        <v>1187</v>
      </c>
      <c r="B15182" s="1706">
        <v>1.38</v>
      </c>
      <c r="C15182" s="1705" t="s">
        <v>4903</v>
      </c>
      <c r="E15182" s="100" t="s">
        <v>4609</v>
      </c>
    </row>
    <row r="15183" spans="1:9" x14ac:dyDescent="0.35">
      <c r="A15183" s="1705" t="s">
        <v>1187</v>
      </c>
      <c r="B15183" s="1706">
        <v>1.38</v>
      </c>
      <c r="C15183" s="1705" t="s">
        <v>5126</v>
      </c>
      <c r="E15183" s="100" t="s">
        <v>4946</v>
      </c>
    </row>
    <row r="15184" spans="1:9" x14ac:dyDescent="0.35">
      <c r="A15184" s="1705" t="s">
        <v>1187</v>
      </c>
      <c r="B15184" s="1706">
        <v>1.38</v>
      </c>
      <c r="C15184" s="1705" t="s">
        <v>5127</v>
      </c>
      <c r="E15184" s="100" t="s">
        <v>4946</v>
      </c>
    </row>
    <row r="15185" spans="1:9" x14ac:dyDescent="0.35">
      <c r="A15185" s="1705" t="s">
        <v>1187</v>
      </c>
      <c r="B15185" s="1706">
        <v>1.38</v>
      </c>
      <c r="C15185" s="89" t="s">
        <v>8305</v>
      </c>
      <c r="E15185" s="100" t="s">
        <v>5912</v>
      </c>
    </row>
    <row r="15186" spans="1:9" x14ac:dyDescent="0.35">
      <c r="A15186" s="1705" t="s">
        <v>1187</v>
      </c>
      <c r="B15186" s="1706">
        <v>1.38</v>
      </c>
      <c r="C15186" s="89" t="s">
        <v>8306</v>
      </c>
      <c r="E15186" s="100" t="s">
        <v>5912</v>
      </c>
    </row>
    <row r="15187" spans="1:9" x14ac:dyDescent="0.35">
      <c r="A15187" s="1705" t="s">
        <v>1187</v>
      </c>
      <c r="B15187" s="1706">
        <v>1.38</v>
      </c>
      <c r="C15187" s="89" t="s">
        <v>8307</v>
      </c>
      <c r="E15187" s="100" t="s">
        <v>5912</v>
      </c>
    </row>
    <row r="15188" spans="1:9" x14ac:dyDescent="0.35">
      <c r="A15188" s="1705" t="s">
        <v>1187</v>
      </c>
      <c r="B15188" s="1706">
        <v>1.38</v>
      </c>
      <c r="C15188" s="100" t="s">
        <v>8308</v>
      </c>
      <c r="E15188" s="100" t="s">
        <v>5912</v>
      </c>
    </row>
    <row r="15189" spans="1:9" x14ac:dyDescent="0.35">
      <c r="A15189" s="1705" t="s">
        <v>1187</v>
      </c>
      <c r="B15189" s="1706">
        <v>1.38</v>
      </c>
      <c r="C15189" s="100" t="s">
        <v>8309</v>
      </c>
      <c r="E15189" s="100" t="s">
        <v>5912</v>
      </c>
    </row>
    <row r="15190" spans="1:9" x14ac:dyDescent="0.35">
      <c r="A15190" s="1705" t="s">
        <v>1187</v>
      </c>
      <c r="B15190" s="1706">
        <v>1.38</v>
      </c>
      <c r="C15190" s="100" t="s">
        <v>6084</v>
      </c>
      <c r="E15190" s="100" t="s">
        <v>5923</v>
      </c>
      <c r="F15190" s="100"/>
      <c r="I15190" s="100"/>
    </row>
    <row r="15191" spans="1:9" x14ac:dyDescent="0.35">
      <c r="A15191" s="1705" t="s">
        <v>1187</v>
      </c>
      <c r="B15191" s="1706">
        <v>1.38</v>
      </c>
      <c r="C15191" s="100" t="s">
        <v>6085</v>
      </c>
      <c r="E15191" s="100" t="s">
        <v>5923</v>
      </c>
      <c r="F15191" s="100"/>
      <c r="I15191" s="100"/>
    </row>
    <row r="15192" spans="1:9" x14ac:dyDescent="0.35">
      <c r="A15192" s="1705" t="s">
        <v>1187</v>
      </c>
      <c r="B15192" s="1706">
        <v>1.38</v>
      </c>
      <c r="C15192" s="100" t="s">
        <v>6086</v>
      </c>
      <c r="E15192" s="100" t="s">
        <v>5923</v>
      </c>
      <c r="F15192" s="100"/>
      <c r="I15192" s="100"/>
    </row>
    <row r="15193" spans="1:9" x14ac:dyDescent="0.35">
      <c r="A15193" s="1705" t="s">
        <v>1187</v>
      </c>
      <c r="B15193" s="1706">
        <v>1.38</v>
      </c>
      <c r="C15193" s="100" t="s">
        <v>6087</v>
      </c>
      <c r="E15193" s="100" t="s">
        <v>5923</v>
      </c>
      <c r="F15193" s="100"/>
      <c r="I15193" s="100"/>
    </row>
    <row r="15194" spans="1:9" x14ac:dyDescent="0.35">
      <c r="A15194" s="1705" t="s">
        <v>1187</v>
      </c>
      <c r="B15194" s="1706">
        <v>1.38</v>
      </c>
      <c r="C15194" s="89" t="s">
        <v>6673</v>
      </c>
      <c r="E15194" s="1705" t="s">
        <v>6556</v>
      </c>
    </row>
    <row r="15195" spans="1:9" x14ac:dyDescent="0.35">
      <c r="A15195" s="1705" t="s">
        <v>1187</v>
      </c>
      <c r="B15195" s="1706">
        <v>1.38</v>
      </c>
      <c r="C15195" s="89" t="s">
        <v>6674</v>
      </c>
      <c r="E15195" s="1705" t="s">
        <v>6556</v>
      </c>
    </row>
    <row r="15196" spans="1:9" x14ac:dyDescent="0.35">
      <c r="A15196" s="1705" t="s">
        <v>1187</v>
      </c>
      <c r="B15196" s="1706">
        <v>1.38</v>
      </c>
      <c r="C15196" s="100" t="s">
        <v>6675</v>
      </c>
      <c r="E15196" s="1705" t="s">
        <v>6556</v>
      </c>
    </row>
    <row r="15197" spans="1:9" x14ac:dyDescent="0.35">
      <c r="A15197" s="1705" t="s">
        <v>1187</v>
      </c>
      <c r="B15197" s="1706">
        <v>1.38</v>
      </c>
      <c r="C15197" s="100" t="s">
        <v>6676</v>
      </c>
      <c r="E15197" s="1705" t="s">
        <v>6556</v>
      </c>
    </row>
    <row r="15198" spans="1:9" x14ac:dyDescent="0.35">
      <c r="A15198" s="1738" t="s">
        <v>1187</v>
      </c>
      <c r="B15198" s="1739">
        <v>1.38</v>
      </c>
      <c r="C15198" s="100" t="s">
        <v>6674</v>
      </c>
      <c r="E15198" s="1705" t="s">
        <v>6965</v>
      </c>
    </row>
    <row r="15199" spans="1:9" x14ac:dyDescent="0.35">
      <c r="A15199" s="1738" t="s">
        <v>1187</v>
      </c>
      <c r="B15199" s="1739">
        <v>1.38</v>
      </c>
      <c r="C15199" s="100" t="s">
        <v>7241</v>
      </c>
      <c r="E15199" s="1705" t="s">
        <v>6965</v>
      </c>
    </row>
    <row r="15200" spans="1:9" x14ac:dyDescent="0.35">
      <c r="A15200" s="1705" t="s">
        <v>1187</v>
      </c>
      <c r="B15200" s="1706">
        <v>1.38</v>
      </c>
      <c r="C15200" s="100" t="s">
        <v>7804</v>
      </c>
      <c r="E15200" s="1705" t="s">
        <v>7428</v>
      </c>
    </row>
    <row r="15201" spans="1:9" x14ac:dyDescent="0.35">
      <c r="A15201" s="1705" t="s">
        <v>1187</v>
      </c>
      <c r="B15201" s="1706">
        <v>1.38</v>
      </c>
      <c r="C15201" s="100" t="s">
        <v>7805</v>
      </c>
      <c r="E15201" s="1705" t="s">
        <v>7428</v>
      </c>
    </row>
    <row r="15202" spans="1:9" x14ac:dyDescent="0.35">
      <c r="A15202" s="1705" t="s">
        <v>1187</v>
      </c>
      <c r="B15202" s="1706">
        <v>1.38</v>
      </c>
      <c r="C15202" s="89" t="s">
        <v>9479</v>
      </c>
      <c r="E15202" s="1738" t="s">
        <v>9126</v>
      </c>
      <c r="F15202" s="100"/>
      <c r="I15202" s="100"/>
    </row>
    <row r="15203" spans="1:9" x14ac:dyDescent="0.35">
      <c r="A15203" s="1705" t="s">
        <v>1187</v>
      </c>
      <c r="B15203" s="1706">
        <v>1.38</v>
      </c>
      <c r="C15203" s="89" t="s">
        <v>9480</v>
      </c>
      <c r="E15203" s="1738" t="s">
        <v>9126</v>
      </c>
      <c r="F15203" s="100"/>
      <c r="I15203" s="100"/>
    </row>
    <row r="15204" spans="1:9" x14ac:dyDescent="0.35">
      <c r="A15204" s="1738" t="s">
        <v>1187</v>
      </c>
      <c r="B15204" s="1739">
        <v>1.38</v>
      </c>
      <c r="C15204" s="100" t="s">
        <v>10089</v>
      </c>
      <c r="E15204" s="1705" t="s">
        <v>9583</v>
      </c>
    </row>
    <row r="15205" spans="1:9" x14ac:dyDescent="0.35">
      <c r="A15205" s="1705" t="s">
        <v>1187</v>
      </c>
      <c r="B15205" s="1706">
        <v>1.38</v>
      </c>
      <c r="C15205" s="89" t="s">
        <v>8667</v>
      </c>
      <c r="E15205" s="1705"/>
    </row>
    <row r="15206" spans="1:9" x14ac:dyDescent="0.35">
      <c r="A15206" s="1705" t="s">
        <v>1187</v>
      </c>
      <c r="B15206" s="1706">
        <v>1.38</v>
      </c>
      <c r="C15206" s="89" t="s">
        <v>9480</v>
      </c>
    </row>
    <row r="15207" spans="1:9" x14ac:dyDescent="0.35">
      <c r="A15207" s="1705" t="s">
        <v>1187</v>
      </c>
      <c r="B15207" s="1706">
        <v>1.38</v>
      </c>
      <c r="C15207" s="100" t="s">
        <v>6673</v>
      </c>
    </row>
    <row r="15208" spans="1:9" x14ac:dyDescent="0.35">
      <c r="A15208" s="1705" t="s">
        <v>1199</v>
      </c>
      <c r="B15208" s="1706">
        <v>1.57</v>
      </c>
      <c r="C15208" s="89" t="s">
        <v>2942</v>
      </c>
      <c r="E15208" s="1705" t="s">
        <v>19</v>
      </c>
    </row>
    <row r="15209" spans="1:9" x14ac:dyDescent="0.35">
      <c r="A15209" s="1705" t="s">
        <v>1199</v>
      </c>
      <c r="B15209" s="1706">
        <v>1.57</v>
      </c>
      <c r="C15209" s="100" t="s">
        <v>2943</v>
      </c>
      <c r="E15209" s="1705" t="s">
        <v>19</v>
      </c>
    </row>
    <row r="15210" spans="1:9" x14ac:dyDescent="0.35">
      <c r="A15210" s="1705" t="s">
        <v>1199</v>
      </c>
      <c r="B15210" s="1706">
        <v>1.57</v>
      </c>
      <c r="C15210" s="89" t="s">
        <v>2944</v>
      </c>
      <c r="E15210" s="1705" t="s">
        <v>19</v>
      </c>
    </row>
    <row r="15211" spans="1:9" x14ac:dyDescent="0.35">
      <c r="A15211" s="1705" t="s">
        <v>1199</v>
      </c>
      <c r="B15211" s="1706">
        <v>1.57</v>
      </c>
      <c r="C15211" s="100" t="s">
        <v>8639</v>
      </c>
      <c r="E15211" s="1705" t="s">
        <v>875</v>
      </c>
    </row>
    <row r="15212" spans="1:9" x14ac:dyDescent="0.35">
      <c r="A15212" s="1705" t="s">
        <v>1199</v>
      </c>
      <c r="B15212" s="1706">
        <v>1.57</v>
      </c>
      <c r="C15212" s="89" t="s">
        <v>14067</v>
      </c>
      <c r="E15212" s="100" t="s">
        <v>875</v>
      </c>
    </row>
    <row r="15213" spans="1:9" x14ac:dyDescent="0.35">
      <c r="A15213" s="1705" t="s">
        <v>1199</v>
      </c>
      <c r="B15213" s="1706">
        <v>1.57</v>
      </c>
      <c r="C15213" s="89" t="s">
        <v>14068</v>
      </c>
      <c r="E15213" s="100" t="s">
        <v>875</v>
      </c>
    </row>
    <row r="15214" spans="1:9" x14ac:dyDescent="0.35">
      <c r="A15214" s="1705" t="s">
        <v>1199</v>
      </c>
      <c r="B15214" s="1706">
        <v>1.57</v>
      </c>
      <c r="C15214" s="100" t="s">
        <v>1200</v>
      </c>
      <c r="E15214" s="1705" t="s">
        <v>879</v>
      </c>
    </row>
    <row r="15215" spans="1:9" x14ac:dyDescent="0.35">
      <c r="A15215" s="1705" t="s">
        <v>1199</v>
      </c>
      <c r="B15215" s="1706">
        <v>1.57</v>
      </c>
      <c r="C15215" s="89" t="s">
        <v>2087</v>
      </c>
      <c r="E15215" s="1705" t="s">
        <v>1755</v>
      </c>
    </row>
    <row r="15216" spans="1:9" x14ac:dyDescent="0.35">
      <c r="A15216" s="1705" t="s">
        <v>1199</v>
      </c>
      <c r="B15216" s="1706">
        <v>1.57</v>
      </c>
      <c r="C15216" s="1705" t="s">
        <v>4905</v>
      </c>
      <c r="E15216" s="100" t="s">
        <v>4609</v>
      </c>
      <c r="F15216" s="100"/>
      <c r="I15216" s="100"/>
    </row>
    <row r="15217" spans="1:9" x14ac:dyDescent="0.35">
      <c r="A15217" s="1705" t="s">
        <v>1199</v>
      </c>
      <c r="B15217" s="1706">
        <v>1.57</v>
      </c>
      <c r="C15217" s="1705" t="s">
        <v>4906</v>
      </c>
      <c r="E15217" s="100" t="s">
        <v>4609</v>
      </c>
      <c r="F15217" s="100"/>
      <c r="I15217" s="100"/>
    </row>
    <row r="15218" spans="1:9" x14ac:dyDescent="0.35">
      <c r="A15218" s="1705" t="s">
        <v>1199</v>
      </c>
      <c r="B15218" s="1706">
        <v>1.57</v>
      </c>
      <c r="C15218" s="1705" t="s">
        <v>5133</v>
      </c>
      <c r="E15218" s="100" t="s">
        <v>4946</v>
      </c>
    </row>
    <row r="15219" spans="1:9" x14ac:dyDescent="0.35">
      <c r="A15219" s="1705" t="s">
        <v>1199</v>
      </c>
      <c r="B15219" s="1706">
        <v>1.57</v>
      </c>
      <c r="C15219" s="89" t="s">
        <v>8316</v>
      </c>
      <c r="E15219" s="100" t="s">
        <v>5912</v>
      </c>
    </row>
    <row r="15220" spans="1:9" x14ac:dyDescent="0.35">
      <c r="A15220" s="1705" t="s">
        <v>1199</v>
      </c>
      <c r="B15220" s="1706">
        <v>1.57</v>
      </c>
      <c r="C15220" s="89" t="s">
        <v>8317</v>
      </c>
      <c r="E15220" s="100" t="s">
        <v>5912</v>
      </c>
    </row>
    <row r="15221" spans="1:9" x14ac:dyDescent="0.35">
      <c r="A15221" s="1705" t="s">
        <v>1199</v>
      </c>
      <c r="B15221" s="1706">
        <v>1.57</v>
      </c>
      <c r="C15221" s="89" t="s">
        <v>6688</v>
      </c>
      <c r="E15221" s="1705" t="s">
        <v>6556</v>
      </c>
    </row>
    <row r="15222" spans="1:9" x14ac:dyDescent="0.35">
      <c r="A15222" s="1705" t="s">
        <v>1199</v>
      </c>
      <c r="B15222" s="1706">
        <v>1.57</v>
      </c>
      <c r="C15222" s="100" t="s">
        <v>6689</v>
      </c>
      <c r="E15222" s="1705" t="s">
        <v>6556</v>
      </c>
    </row>
    <row r="15223" spans="1:9" x14ac:dyDescent="0.35">
      <c r="A15223" s="1738" t="s">
        <v>1199</v>
      </c>
      <c r="B15223" s="1739">
        <v>1.57</v>
      </c>
      <c r="C15223" s="100" t="s">
        <v>6688</v>
      </c>
      <c r="E15223" s="1705" t="s">
        <v>6965</v>
      </c>
    </row>
    <row r="15224" spans="1:9" x14ac:dyDescent="0.35">
      <c r="A15224" s="1705" t="s">
        <v>7829</v>
      </c>
      <c r="B15224" s="1706">
        <v>1.57</v>
      </c>
      <c r="C15224" s="100" t="s">
        <v>7830</v>
      </c>
      <c r="E15224" s="1705" t="s">
        <v>7428</v>
      </c>
    </row>
    <row r="15225" spans="1:9" x14ac:dyDescent="0.35">
      <c r="A15225" s="1705" t="s">
        <v>1199</v>
      </c>
      <c r="B15225" s="1706">
        <v>1.57</v>
      </c>
      <c r="C15225" s="100" t="s">
        <v>9031</v>
      </c>
      <c r="E15225" s="1705" t="s">
        <v>8689</v>
      </c>
    </row>
    <row r="15226" spans="1:9" x14ac:dyDescent="0.35">
      <c r="A15226" s="1705" t="s">
        <v>1199</v>
      </c>
      <c r="B15226" s="1706">
        <v>1.57</v>
      </c>
      <c r="C15226" s="100" t="s">
        <v>9032</v>
      </c>
      <c r="E15226" s="1705" t="s">
        <v>8689</v>
      </c>
    </row>
    <row r="15227" spans="1:9" x14ac:dyDescent="0.35">
      <c r="A15227" s="1705" t="s">
        <v>1199</v>
      </c>
      <c r="B15227" s="1706">
        <v>1.57</v>
      </c>
      <c r="C15227" s="100" t="s">
        <v>9033</v>
      </c>
      <c r="E15227" s="1705" t="s">
        <v>8689</v>
      </c>
    </row>
    <row r="15228" spans="1:9" x14ac:dyDescent="0.35">
      <c r="A15228" s="1705" t="s">
        <v>1199</v>
      </c>
      <c r="B15228" s="1706">
        <v>1.57</v>
      </c>
      <c r="C15228" s="89" t="s">
        <v>9482</v>
      </c>
      <c r="E15228" s="1738" t="s">
        <v>9126</v>
      </c>
      <c r="F15228" s="100"/>
      <c r="I15228" s="100"/>
    </row>
    <row r="15229" spans="1:9" x14ac:dyDescent="0.35">
      <c r="A15229" s="1738" t="s">
        <v>1199</v>
      </c>
      <c r="B15229" s="1739">
        <v>1.57</v>
      </c>
      <c r="C15229" s="100" t="s">
        <v>10105</v>
      </c>
      <c r="E15229" s="1705" t="s">
        <v>9583</v>
      </c>
    </row>
    <row r="15230" spans="1:9" x14ac:dyDescent="0.35">
      <c r="A15230" s="1705" t="s">
        <v>1199</v>
      </c>
      <c r="B15230" s="1706">
        <v>1.57</v>
      </c>
      <c r="C15230" s="89" t="s">
        <v>13231</v>
      </c>
      <c r="E15230" s="1705" t="s">
        <v>12542</v>
      </c>
      <c r="F15230" s="100"/>
      <c r="I15230" s="100"/>
    </row>
    <row r="15231" spans="1:9" x14ac:dyDescent="0.35">
      <c r="A15231" s="1705" t="s">
        <v>7164</v>
      </c>
      <c r="B15231" s="1706">
        <v>0.78</v>
      </c>
      <c r="C15231" s="89" t="s">
        <v>8217</v>
      </c>
      <c r="E15231" s="100" t="s">
        <v>5912</v>
      </c>
      <c r="F15231" s="100"/>
      <c r="I15231" s="100"/>
    </row>
    <row r="15232" spans="1:9" x14ac:dyDescent="0.35">
      <c r="A15232" s="1705" t="s">
        <v>7164</v>
      </c>
      <c r="B15232" s="1706">
        <v>0.78</v>
      </c>
      <c r="C15232" s="100" t="s">
        <v>7165</v>
      </c>
      <c r="E15232" s="1705" t="s">
        <v>6965</v>
      </c>
      <c r="F15232" s="100"/>
      <c r="I15232" s="100"/>
    </row>
    <row r="15233" spans="1:9" x14ac:dyDescent="0.35">
      <c r="A15233" s="1705" t="s">
        <v>7164</v>
      </c>
      <c r="B15233" s="1706">
        <v>0.78</v>
      </c>
      <c r="C15233" s="100" t="s">
        <v>7165</v>
      </c>
      <c r="E15233" s="1705" t="s">
        <v>6965</v>
      </c>
      <c r="F15233" s="100"/>
      <c r="I15233" s="100"/>
    </row>
  </sheetData>
  <sortState xmlns:xlrd2="http://schemas.microsoft.com/office/spreadsheetml/2017/richdata2" ref="G1:G15233">
    <sortCondition ref="G1:G15233"/>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32B69-E366-440E-957B-2224A986A7C9}">
  <dimension ref="A1:P54"/>
  <sheetViews>
    <sheetView topLeftCell="A21" workbookViewId="0">
      <selection activeCell="Q33" sqref="Q33:Q47"/>
    </sheetView>
  </sheetViews>
  <sheetFormatPr defaultRowHeight="14.5" x14ac:dyDescent="0.35"/>
  <cols>
    <col min="1" max="1" width="57.26953125" bestFit="1" customWidth="1"/>
  </cols>
  <sheetData>
    <row r="1" spans="1:9" x14ac:dyDescent="0.35">
      <c r="A1" s="1" cm="1">
        <f t="array" aca="1" ref="A1" ca="1">CELL("color",RVU!C14404)</f>
        <v>0</v>
      </c>
      <c r="B1" s="1"/>
      <c r="G1" s="957">
        <v>76856</v>
      </c>
      <c r="H1" s="30">
        <v>0.69</v>
      </c>
      <c r="I1" s="30" t="s">
        <v>3269</v>
      </c>
    </row>
    <row r="2" spans="1:9" x14ac:dyDescent="0.35">
      <c r="A2" s="47">
        <v>0.85</v>
      </c>
      <c r="B2" s="48" t="s">
        <v>5120</v>
      </c>
      <c r="G2" s="959">
        <v>76857</v>
      </c>
      <c r="H2" s="281">
        <v>0.5</v>
      </c>
      <c r="I2" s="42" t="s">
        <v>1905</v>
      </c>
    </row>
    <row r="3" spans="1:9" x14ac:dyDescent="0.35">
      <c r="A3" s="47">
        <v>1.1299999999999999</v>
      </c>
      <c r="B3" s="48" t="s">
        <v>5088</v>
      </c>
      <c r="G3" s="960">
        <v>76870</v>
      </c>
      <c r="H3" s="204">
        <v>0.64</v>
      </c>
      <c r="I3" s="205" t="s">
        <v>10895</v>
      </c>
    </row>
    <row r="4" spans="1:9" x14ac:dyDescent="0.35">
      <c r="A4" s="49">
        <v>1.1299999999999999</v>
      </c>
      <c r="B4" s="50" t="s">
        <v>9405</v>
      </c>
      <c r="G4" s="957">
        <v>93975</v>
      </c>
      <c r="H4" s="30">
        <v>1.1599999999999999</v>
      </c>
      <c r="I4" s="30" t="s">
        <v>3443</v>
      </c>
    </row>
    <row r="5" spans="1:9" x14ac:dyDescent="0.35">
      <c r="A5" s="47">
        <v>1.27</v>
      </c>
      <c r="B5" s="48" t="s">
        <v>5114</v>
      </c>
      <c r="G5" s="958">
        <v>93976</v>
      </c>
      <c r="H5" s="283">
        <v>0.8</v>
      </c>
      <c r="I5" s="283" t="s">
        <v>8216</v>
      </c>
    </row>
    <row r="6" spans="1:9" ht="16.5" x14ac:dyDescent="0.45">
      <c r="A6" s="91">
        <v>93923</v>
      </c>
      <c r="B6" s="27">
        <v>0.45</v>
      </c>
      <c r="G6" s="56" t="s">
        <v>14178</v>
      </c>
      <c r="H6" s="1"/>
      <c r="I6" s="51"/>
    </row>
    <row r="7" spans="1:9" x14ac:dyDescent="0.35">
      <c r="A7" s="59" t="s">
        <v>14179</v>
      </c>
      <c r="B7" s="60">
        <v>2.82</v>
      </c>
      <c r="G7" s="1"/>
      <c r="H7" s="1"/>
      <c r="I7" s="1"/>
    </row>
    <row r="8" spans="1:9" x14ac:dyDescent="0.35">
      <c r="A8" s="980" t="s">
        <v>6482</v>
      </c>
      <c r="B8" s="1"/>
      <c r="G8" s="1"/>
      <c r="H8" s="1"/>
      <c r="I8" s="1"/>
    </row>
    <row r="9" spans="1:9" x14ac:dyDescent="0.35">
      <c r="A9" s="982" t="s">
        <v>19</v>
      </c>
      <c r="B9" s="1"/>
      <c r="G9" s="1"/>
      <c r="H9" s="1"/>
      <c r="I9" s="1"/>
    </row>
    <row r="10" spans="1:9" x14ac:dyDescent="0.35">
      <c r="A10" s="978" t="s">
        <v>14180</v>
      </c>
      <c r="B10" s="1"/>
      <c r="G10" s="1"/>
      <c r="H10" s="1"/>
      <c r="I10" s="1"/>
    </row>
    <row r="11" spans="1:9" x14ac:dyDescent="0.35">
      <c r="A11" s="994" t="s">
        <v>14181</v>
      </c>
      <c r="B11" s="1"/>
      <c r="G11" s="1"/>
      <c r="H11" s="1"/>
      <c r="I11" s="1"/>
    </row>
    <row r="12" spans="1:9" x14ac:dyDescent="0.35">
      <c r="A12" s="1007" t="s">
        <v>39</v>
      </c>
      <c r="B12" s="1"/>
      <c r="G12" s="1"/>
      <c r="H12" s="63" t="s">
        <v>14182</v>
      </c>
      <c r="I12" s="1"/>
    </row>
    <row r="13" spans="1:9" x14ac:dyDescent="0.35">
      <c r="A13" s="981" t="s">
        <v>182</v>
      </c>
      <c r="B13" s="1"/>
      <c r="G13" s="1"/>
      <c r="H13" s="61" t="s">
        <v>14183</v>
      </c>
      <c r="I13" s="1"/>
    </row>
    <row r="14" spans="1:9" x14ac:dyDescent="0.35">
      <c r="A14" s="971" t="s">
        <v>14184</v>
      </c>
      <c r="B14" s="1"/>
      <c r="G14" s="1"/>
      <c r="H14" s="1"/>
      <c r="I14" s="1"/>
    </row>
    <row r="15" spans="1:9" x14ac:dyDescent="0.35">
      <c r="A15" s="991" t="s">
        <v>532</v>
      </c>
      <c r="B15" s="1"/>
      <c r="G15" s="1"/>
      <c r="H15" s="4" t="s">
        <v>14185</v>
      </c>
      <c r="I15" s="1"/>
    </row>
    <row r="16" spans="1:9" x14ac:dyDescent="0.35">
      <c r="A16" s="997" t="s">
        <v>770</v>
      </c>
      <c r="B16" s="1"/>
      <c r="G16" s="1"/>
      <c r="H16" s="4" t="s">
        <v>14186</v>
      </c>
      <c r="I16" s="1"/>
    </row>
    <row r="17" spans="1:10" x14ac:dyDescent="0.35">
      <c r="A17" s="1010" t="s">
        <v>865</v>
      </c>
      <c r="B17" s="1"/>
      <c r="G17" s="1"/>
      <c r="H17" s="4" t="s">
        <v>14187</v>
      </c>
      <c r="I17" s="1"/>
      <c r="J17" s="8"/>
    </row>
    <row r="18" spans="1:10" x14ac:dyDescent="0.35">
      <c r="A18" s="979" t="s">
        <v>875</v>
      </c>
      <c r="B18" s="1"/>
      <c r="G18" s="1"/>
      <c r="H18" s="4" t="s">
        <v>14188</v>
      </c>
      <c r="I18" s="1"/>
      <c r="J18" s="5"/>
    </row>
    <row r="19" spans="1:10" x14ac:dyDescent="0.35">
      <c r="A19" s="992" t="s">
        <v>879</v>
      </c>
      <c r="B19" s="1"/>
      <c r="G19" s="1"/>
      <c r="H19" s="4" t="s">
        <v>14189</v>
      </c>
      <c r="I19" s="1"/>
      <c r="J19" s="8"/>
    </row>
    <row r="20" spans="1:10" x14ac:dyDescent="0.35">
      <c r="A20" s="956" t="s">
        <v>1280</v>
      </c>
      <c r="B20" s="1"/>
      <c r="G20" s="1"/>
      <c r="H20" s="1"/>
      <c r="I20" s="1"/>
      <c r="J20" s="8"/>
    </row>
    <row r="21" spans="1:10" x14ac:dyDescent="0.35">
      <c r="A21" s="1009" t="s">
        <v>1433</v>
      </c>
      <c r="B21" s="1"/>
      <c r="G21" s="1"/>
      <c r="H21" s="1"/>
      <c r="I21" s="1"/>
      <c r="J21" s="5"/>
    </row>
    <row r="22" spans="1:10" ht="129.5" x14ac:dyDescent="0.45">
      <c r="A22" s="1015" t="s">
        <v>1753</v>
      </c>
      <c r="B22" s="1"/>
      <c r="G22" s="1"/>
      <c r="H22" s="19">
        <v>76376</v>
      </c>
      <c r="I22" s="20">
        <v>0.2</v>
      </c>
      <c r="J22" s="21" t="s">
        <v>14190</v>
      </c>
    </row>
    <row r="23" spans="1:10" x14ac:dyDescent="0.35">
      <c r="A23" s="974" t="s">
        <v>1755</v>
      </c>
      <c r="B23" s="1"/>
    </row>
    <row r="24" spans="1:10" x14ac:dyDescent="0.35">
      <c r="A24" s="988" t="s">
        <v>2237</v>
      </c>
      <c r="B24" s="1"/>
    </row>
    <row r="25" spans="1:10" x14ac:dyDescent="0.35">
      <c r="A25" s="638" t="s">
        <v>2994</v>
      </c>
      <c r="B25" s="1"/>
      <c r="H25" s="62">
        <v>45196</v>
      </c>
      <c r="I25" s="1"/>
      <c r="J25" s="1"/>
    </row>
    <row r="26" spans="1:10" x14ac:dyDescent="0.35">
      <c r="A26" s="975" t="s">
        <v>4266</v>
      </c>
      <c r="B26" s="1"/>
      <c r="H26" s="957">
        <v>76856</v>
      </c>
      <c r="I26" s="30">
        <v>0.69</v>
      </c>
      <c r="J26" s="30" t="s">
        <v>3269</v>
      </c>
    </row>
    <row r="27" spans="1:10" x14ac:dyDescent="0.35">
      <c r="A27" s="1001" t="s">
        <v>6503</v>
      </c>
      <c r="B27" s="1"/>
      <c r="H27" s="959">
        <v>76857</v>
      </c>
      <c r="I27" s="281">
        <v>0.5</v>
      </c>
      <c r="J27" s="42" t="s">
        <v>1905</v>
      </c>
    </row>
    <row r="28" spans="1:10" x14ac:dyDescent="0.35">
      <c r="A28" s="984" t="s">
        <v>6556</v>
      </c>
      <c r="B28" s="1"/>
      <c r="H28" s="960">
        <v>76870</v>
      </c>
      <c r="I28" s="204">
        <v>0.64</v>
      </c>
      <c r="J28" s="205" t="s">
        <v>10895</v>
      </c>
    </row>
    <row r="29" spans="1:10" x14ac:dyDescent="0.35">
      <c r="A29" s="972" t="s">
        <v>6737</v>
      </c>
      <c r="B29" s="1"/>
      <c r="H29" s="64">
        <v>93975</v>
      </c>
      <c r="I29" s="65">
        <v>1.1599999999999999</v>
      </c>
      <c r="J29" s="64" t="s">
        <v>4867</v>
      </c>
    </row>
    <row r="30" spans="1:10" x14ac:dyDescent="0.35">
      <c r="A30" s="973" t="s">
        <v>6965</v>
      </c>
      <c r="B30" s="1"/>
      <c r="H30" s="957">
        <v>93975</v>
      </c>
      <c r="I30" s="30">
        <v>1.1599999999999999</v>
      </c>
      <c r="J30" s="30" t="s">
        <v>3443</v>
      </c>
    </row>
    <row r="31" spans="1:10" x14ac:dyDescent="0.35">
      <c r="A31" s="987" t="s">
        <v>7410</v>
      </c>
      <c r="B31" s="1"/>
      <c r="H31" s="958">
        <v>93976</v>
      </c>
      <c r="I31" s="283">
        <v>0.8</v>
      </c>
      <c r="J31" s="283" t="s">
        <v>8216</v>
      </c>
    </row>
    <row r="32" spans="1:10" x14ac:dyDescent="0.35">
      <c r="A32" s="996" t="s">
        <v>7428</v>
      </c>
      <c r="B32" s="1"/>
      <c r="H32" s="95" t="s">
        <v>7026</v>
      </c>
      <c r="I32" s="1"/>
      <c r="J32" s="1"/>
    </row>
    <row r="33" spans="1:16" x14ac:dyDescent="0.35">
      <c r="A33" s="1002" t="s">
        <v>7967</v>
      </c>
      <c r="B33" s="1"/>
      <c r="H33" s="1"/>
      <c r="I33" s="51"/>
      <c r="J33" s="5"/>
      <c r="K33" s="1"/>
      <c r="L33" s="1"/>
      <c r="M33" s="1"/>
      <c r="N33" s="1"/>
      <c r="O33" s="1"/>
      <c r="P33" s="1"/>
    </row>
    <row r="34" spans="1:16" x14ac:dyDescent="0.35">
      <c r="A34" s="1000" t="s">
        <v>7979</v>
      </c>
      <c r="B34" s="1"/>
      <c r="H34" s="1"/>
      <c r="I34" s="51"/>
      <c r="J34" s="5"/>
      <c r="K34" s="1"/>
      <c r="L34" s="1"/>
      <c r="M34" s="1"/>
      <c r="N34" s="1"/>
      <c r="O34" s="1"/>
      <c r="P34" s="1"/>
    </row>
    <row r="35" spans="1:16" x14ac:dyDescent="0.35">
      <c r="A35" s="251" t="s">
        <v>8364</v>
      </c>
      <c r="B35" s="1"/>
      <c r="H35" s="1"/>
      <c r="I35" s="51"/>
      <c r="J35" s="5"/>
      <c r="K35" s="1"/>
      <c r="L35" s="1"/>
      <c r="M35" s="1"/>
      <c r="N35" s="1"/>
      <c r="O35" s="1"/>
      <c r="P35" s="1"/>
    </row>
    <row r="36" spans="1:16" x14ac:dyDescent="0.35">
      <c r="A36" s="1031" t="s">
        <v>8655</v>
      </c>
      <c r="B36" s="1"/>
      <c r="H36" s="1"/>
      <c r="I36" s="51"/>
      <c r="J36" s="5"/>
      <c r="K36" s="1"/>
      <c r="L36" s="1"/>
      <c r="M36" s="1"/>
      <c r="N36" s="1"/>
      <c r="O36" s="1"/>
      <c r="P36" s="1"/>
    </row>
    <row r="37" spans="1:16" x14ac:dyDescent="0.35">
      <c r="A37" s="1004" t="s">
        <v>14191</v>
      </c>
      <c r="B37" s="1"/>
      <c r="H37" s="1"/>
      <c r="I37" s="51"/>
      <c r="J37" s="5"/>
      <c r="K37" s="1"/>
      <c r="L37" s="1"/>
      <c r="M37" s="1"/>
      <c r="N37" s="1"/>
      <c r="O37" s="1"/>
      <c r="P37" s="1"/>
    </row>
    <row r="38" spans="1:16" x14ac:dyDescent="0.35">
      <c r="A38" s="976" t="s">
        <v>8689</v>
      </c>
      <c r="B38" s="1"/>
      <c r="H38" s="1"/>
      <c r="I38" s="51"/>
      <c r="J38" s="5"/>
      <c r="K38" s="5"/>
      <c r="L38" s="5"/>
      <c r="M38" s="1"/>
      <c r="N38" s="1"/>
      <c r="O38" s="1"/>
      <c r="P38" s="1"/>
    </row>
    <row r="39" spans="1:16" x14ac:dyDescent="0.35">
      <c r="A39" s="983" t="s">
        <v>9126</v>
      </c>
      <c r="B39" s="1"/>
      <c r="H39" s="1"/>
      <c r="I39" s="51"/>
      <c r="J39" s="5"/>
      <c r="K39" s="1"/>
      <c r="L39" s="1"/>
      <c r="M39" s="1"/>
      <c r="N39" s="1"/>
      <c r="O39" s="1"/>
      <c r="P39" s="1"/>
    </row>
    <row r="40" spans="1:16" x14ac:dyDescent="0.35">
      <c r="A40" s="986" t="s">
        <v>9583</v>
      </c>
      <c r="B40" s="1"/>
      <c r="H40" s="1"/>
      <c r="I40" s="51"/>
      <c r="J40" s="5"/>
      <c r="K40" s="5"/>
      <c r="L40" s="5"/>
      <c r="M40" s="5"/>
      <c r="N40" s="1"/>
      <c r="O40" s="1"/>
      <c r="P40" s="1"/>
    </row>
    <row r="41" spans="1:16" x14ac:dyDescent="0.35">
      <c r="A41" s="995" t="s">
        <v>14192</v>
      </c>
      <c r="B41" s="1"/>
      <c r="H41" s="1"/>
      <c r="I41" s="51"/>
      <c r="J41" s="5"/>
      <c r="K41" s="5"/>
      <c r="L41" s="5"/>
      <c r="M41" s="5"/>
      <c r="N41" s="1"/>
      <c r="O41" s="1"/>
      <c r="P41" s="1"/>
    </row>
    <row r="42" spans="1:16" x14ac:dyDescent="0.35">
      <c r="A42" s="985" t="s">
        <v>10273</v>
      </c>
      <c r="B42" s="1"/>
      <c r="H42" s="1"/>
      <c r="I42" s="51"/>
      <c r="J42" s="5"/>
      <c r="K42" s="5"/>
      <c r="L42" s="5"/>
      <c r="M42" s="5"/>
      <c r="N42" s="1"/>
      <c r="O42" s="1"/>
      <c r="P42" s="1"/>
    </row>
    <row r="43" spans="1:16" x14ac:dyDescent="0.35">
      <c r="A43" s="1030" t="s">
        <v>12088</v>
      </c>
      <c r="B43" s="1"/>
      <c r="H43" s="1"/>
      <c r="I43" s="51"/>
      <c r="J43" s="5"/>
      <c r="K43" s="5"/>
      <c r="L43" s="5"/>
      <c r="M43" s="5"/>
      <c r="N43" s="1"/>
      <c r="O43" s="1"/>
      <c r="P43" s="1"/>
    </row>
    <row r="44" spans="1:16" x14ac:dyDescent="0.35">
      <c r="A44" s="990" t="s">
        <v>12542</v>
      </c>
      <c r="B44" s="1"/>
      <c r="H44" s="1"/>
      <c r="I44" s="51"/>
      <c r="J44" s="5"/>
      <c r="K44" s="1"/>
      <c r="L44" s="1"/>
      <c r="M44" s="1"/>
      <c r="N44" s="1"/>
      <c r="O44" s="1"/>
      <c r="P44" s="1"/>
    </row>
    <row r="45" spans="1:16" x14ac:dyDescent="0.35">
      <c r="A45" s="977" t="s">
        <v>14193</v>
      </c>
      <c r="B45" s="1"/>
      <c r="H45" s="1"/>
      <c r="I45" s="51"/>
      <c r="J45" s="5"/>
      <c r="K45" s="1"/>
      <c r="L45" s="1"/>
      <c r="M45" s="1"/>
      <c r="N45" s="1"/>
      <c r="O45" s="1"/>
      <c r="P45" s="1"/>
    </row>
    <row r="46" spans="1:16" x14ac:dyDescent="0.35">
      <c r="A46" s="993" t="s">
        <v>13383</v>
      </c>
      <c r="B46" s="3"/>
      <c r="H46" s="1"/>
      <c r="I46" s="51"/>
      <c r="J46" s="5"/>
      <c r="K46" s="5"/>
      <c r="L46" s="5"/>
      <c r="M46" s="242" t="s">
        <v>14194</v>
      </c>
      <c r="N46" s="242"/>
      <c r="O46" s="242"/>
      <c r="P46" s="1"/>
    </row>
    <row r="47" spans="1:16" x14ac:dyDescent="0.35">
      <c r="A47" s="1003" t="s">
        <v>13430</v>
      </c>
      <c r="B47" s="3"/>
      <c r="H47" s="1"/>
      <c r="I47" s="51"/>
      <c r="J47" s="5"/>
      <c r="K47" s="5"/>
      <c r="L47" s="5"/>
      <c r="M47" s="5"/>
      <c r="N47" s="9">
        <v>76870</v>
      </c>
      <c r="O47" s="9">
        <v>0.64</v>
      </c>
      <c r="P47" s="10" t="s">
        <v>14195</v>
      </c>
    </row>
    <row r="48" spans="1:16" ht="18.5" x14ac:dyDescent="0.45">
      <c r="A48" s="989" t="s">
        <v>13580</v>
      </c>
      <c r="B48" s="1"/>
    </row>
    <row r="49" spans="1:2" x14ac:dyDescent="0.35">
      <c r="A49" s="1008" t="s">
        <v>6108</v>
      </c>
      <c r="B49" s="1"/>
    </row>
    <row r="50" spans="1:2" x14ac:dyDescent="0.35">
      <c r="A50" s="971" t="s">
        <v>14184</v>
      </c>
    </row>
    <row r="51" spans="1:2" x14ac:dyDescent="0.35">
      <c r="A51" s="978" t="s">
        <v>14180</v>
      </c>
    </row>
    <row r="52" spans="1:2" x14ac:dyDescent="0.35">
      <c r="A52" s="994" t="s">
        <v>14181</v>
      </c>
    </row>
    <row r="53" spans="1:2" x14ac:dyDescent="0.35">
      <c r="A53" s="1004" t="s">
        <v>14191</v>
      </c>
    </row>
    <row r="54" spans="1:2" x14ac:dyDescent="0.35">
      <c r="A54" s="1000" t="s">
        <v>7979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215CF-821A-4D26-BCF6-DC95F2C2D9F4}">
  <dimension ref="A1:K581"/>
  <sheetViews>
    <sheetView topLeftCell="A388" workbookViewId="0">
      <selection activeCell="I11" sqref="I11"/>
    </sheetView>
  </sheetViews>
  <sheetFormatPr defaultRowHeight="14.5" x14ac:dyDescent="0.35"/>
  <cols>
    <col min="1" max="1" width="18" bestFit="1" customWidth="1"/>
    <col min="2" max="2" width="9.1796875" style="95"/>
    <col min="3" max="3" width="83.1796875" bestFit="1" customWidth="1"/>
    <col min="4" max="4" width="17" style="1019" customWidth="1"/>
  </cols>
  <sheetData>
    <row r="1" spans="1:4" x14ac:dyDescent="0.35">
      <c r="B1" s="95" t="s">
        <v>14196</v>
      </c>
      <c r="D1" s="1019" t="s">
        <v>14197</v>
      </c>
    </row>
    <row r="2" spans="1:4" x14ac:dyDescent="0.35">
      <c r="A2">
        <v>76977</v>
      </c>
      <c r="B2" s="95">
        <v>0.5</v>
      </c>
      <c r="C2" t="s">
        <v>3736</v>
      </c>
      <c r="D2" s="1019">
        <v>0.05</v>
      </c>
    </row>
    <row r="3" spans="1:4" x14ac:dyDescent="0.35">
      <c r="A3">
        <v>93325</v>
      </c>
      <c r="B3" s="95">
        <v>7.0000000000000007E-2</v>
      </c>
      <c r="C3" t="s">
        <v>531</v>
      </c>
      <c r="D3" s="1019">
        <v>7.0000000000000007E-2</v>
      </c>
    </row>
    <row r="4" spans="1:4" x14ac:dyDescent="0.35">
      <c r="A4">
        <v>70300</v>
      </c>
      <c r="B4" s="95">
        <v>0.1</v>
      </c>
      <c r="C4" t="s">
        <v>14147</v>
      </c>
      <c r="D4" s="1019">
        <v>0.1</v>
      </c>
    </row>
    <row r="5" spans="1:4" x14ac:dyDescent="0.35">
      <c r="A5">
        <v>73140</v>
      </c>
      <c r="B5" s="95">
        <v>0.13</v>
      </c>
      <c r="C5" t="s">
        <v>5158</v>
      </c>
      <c r="D5" s="1019">
        <v>0.13</v>
      </c>
    </row>
    <row r="6" spans="1:4" x14ac:dyDescent="0.35">
      <c r="A6">
        <v>73660</v>
      </c>
      <c r="B6" s="95">
        <v>0.13</v>
      </c>
      <c r="C6" t="s">
        <v>8386</v>
      </c>
      <c r="D6" s="1019">
        <v>0.13</v>
      </c>
    </row>
    <row r="7" spans="1:4" x14ac:dyDescent="0.35">
      <c r="A7">
        <v>73020</v>
      </c>
      <c r="B7" s="95">
        <v>0.15</v>
      </c>
      <c r="C7" t="s">
        <v>1432</v>
      </c>
      <c r="D7" s="1019">
        <v>0.15</v>
      </c>
    </row>
    <row r="8" spans="1:4" x14ac:dyDescent="0.35">
      <c r="A8">
        <v>78730</v>
      </c>
      <c r="B8" s="95">
        <v>0.15</v>
      </c>
      <c r="C8" t="s">
        <v>3743</v>
      </c>
      <c r="D8" s="1019">
        <v>0.15</v>
      </c>
    </row>
    <row r="9" spans="1:4" x14ac:dyDescent="0.35">
      <c r="A9">
        <v>93321</v>
      </c>
      <c r="B9" s="95" t="e">
        <v>#N/A</v>
      </c>
      <c r="C9" t="s">
        <v>554</v>
      </c>
      <c r="D9" s="1019">
        <v>0.15</v>
      </c>
    </row>
    <row r="10" spans="1:4" x14ac:dyDescent="0.35">
      <c r="A10">
        <v>70310</v>
      </c>
      <c r="B10" s="95">
        <v>0.16</v>
      </c>
      <c r="C10" t="s">
        <v>3004</v>
      </c>
      <c r="D10" s="1019">
        <v>0.16</v>
      </c>
    </row>
    <row r="11" spans="1:4" x14ac:dyDescent="0.35">
      <c r="A11">
        <v>72020</v>
      </c>
      <c r="B11" s="95">
        <v>0.16</v>
      </c>
      <c r="C11" t="s">
        <v>13586</v>
      </c>
      <c r="D11" s="1019">
        <v>0.16</v>
      </c>
    </row>
    <row r="12" spans="1:4" x14ac:dyDescent="0.35">
      <c r="A12">
        <v>73000</v>
      </c>
      <c r="B12" s="95">
        <v>0.16</v>
      </c>
      <c r="C12" t="s">
        <v>8697</v>
      </c>
      <c r="D12" s="1019">
        <v>0.16</v>
      </c>
    </row>
    <row r="13" spans="1:4" x14ac:dyDescent="0.35">
      <c r="A13">
        <v>73060</v>
      </c>
      <c r="B13" s="95">
        <v>0.16</v>
      </c>
      <c r="C13" t="s">
        <v>43</v>
      </c>
      <c r="D13" s="1019">
        <v>0.16</v>
      </c>
    </row>
    <row r="14" spans="1:4" x14ac:dyDescent="0.35">
      <c r="A14">
        <v>73070</v>
      </c>
      <c r="B14" s="95">
        <v>0.16</v>
      </c>
      <c r="C14" t="s">
        <v>5572</v>
      </c>
      <c r="D14" s="1019">
        <v>0.16</v>
      </c>
    </row>
    <row r="15" spans="1:4" x14ac:dyDescent="0.35">
      <c r="A15">
        <v>73090</v>
      </c>
      <c r="B15" s="95">
        <v>0.16</v>
      </c>
      <c r="C15" t="s">
        <v>49</v>
      </c>
      <c r="D15" s="1019">
        <v>0.16</v>
      </c>
    </row>
    <row r="16" spans="1:4" x14ac:dyDescent="0.35">
      <c r="A16">
        <v>73092</v>
      </c>
      <c r="B16" s="95">
        <v>0.16</v>
      </c>
      <c r="C16" t="s">
        <v>6990</v>
      </c>
      <c r="D16" s="1019">
        <v>0.16</v>
      </c>
    </row>
    <row r="17" spans="1:4" x14ac:dyDescent="0.35">
      <c r="A17">
        <v>73100</v>
      </c>
      <c r="B17" s="95">
        <v>0.16</v>
      </c>
      <c r="C17" t="s">
        <v>10332</v>
      </c>
      <c r="D17" s="1019">
        <v>0.16</v>
      </c>
    </row>
    <row r="18" spans="1:4" x14ac:dyDescent="0.35">
      <c r="A18">
        <v>73120</v>
      </c>
      <c r="B18" s="95">
        <v>0.16</v>
      </c>
      <c r="C18" t="s">
        <v>13603</v>
      </c>
      <c r="D18" s="1019">
        <v>0.16</v>
      </c>
    </row>
    <row r="19" spans="1:4" x14ac:dyDescent="0.35">
      <c r="A19">
        <v>73551</v>
      </c>
      <c r="B19" s="95">
        <v>0.16</v>
      </c>
      <c r="C19" t="s">
        <v>13605</v>
      </c>
      <c r="D19" s="1019">
        <v>0.16</v>
      </c>
    </row>
    <row r="20" spans="1:4" x14ac:dyDescent="0.35">
      <c r="A20">
        <v>73560</v>
      </c>
      <c r="B20" s="95">
        <v>0.16</v>
      </c>
      <c r="C20" t="s">
        <v>1447</v>
      </c>
      <c r="D20" s="1019">
        <v>0.16</v>
      </c>
    </row>
    <row r="21" spans="1:4" x14ac:dyDescent="0.35">
      <c r="A21">
        <v>73565</v>
      </c>
      <c r="B21" s="95">
        <v>0.16</v>
      </c>
      <c r="C21" t="s">
        <v>1641</v>
      </c>
      <c r="D21" s="1019">
        <v>0.16</v>
      </c>
    </row>
    <row r="22" spans="1:4" x14ac:dyDescent="0.35">
      <c r="A22">
        <v>73590</v>
      </c>
      <c r="B22" s="95">
        <v>0.16</v>
      </c>
      <c r="C22" t="s">
        <v>1452</v>
      </c>
      <c r="D22" s="1019">
        <v>0.16</v>
      </c>
    </row>
    <row r="23" spans="1:4" x14ac:dyDescent="0.35">
      <c r="A23">
        <v>73592</v>
      </c>
      <c r="B23" s="95">
        <v>0.16</v>
      </c>
      <c r="C23" t="s">
        <v>7009</v>
      </c>
      <c r="D23" s="1019">
        <v>0.16</v>
      </c>
    </row>
    <row r="24" spans="1:4" x14ac:dyDescent="0.35">
      <c r="A24">
        <v>73600</v>
      </c>
      <c r="B24" s="95">
        <v>0.16</v>
      </c>
      <c r="C24" t="s">
        <v>13921</v>
      </c>
      <c r="D24" s="1019">
        <v>0.16</v>
      </c>
    </row>
    <row r="25" spans="1:4" x14ac:dyDescent="0.35">
      <c r="A25">
        <v>73620</v>
      </c>
      <c r="B25" s="95">
        <v>0.16</v>
      </c>
      <c r="C25" t="s">
        <v>1459</v>
      </c>
      <c r="D25" s="1019">
        <v>0.16</v>
      </c>
    </row>
    <row r="26" spans="1:4" x14ac:dyDescent="0.35">
      <c r="A26">
        <v>73650</v>
      </c>
      <c r="B26" s="95">
        <v>0.16</v>
      </c>
      <c r="C26" t="s">
        <v>5199</v>
      </c>
      <c r="D26" s="1019">
        <v>0.16</v>
      </c>
    </row>
    <row r="27" spans="1:4" x14ac:dyDescent="0.35">
      <c r="A27">
        <v>73610</v>
      </c>
      <c r="B27" s="95">
        <v>0.16</v>
      </c>
      <c r="C27" t="s">
        <v>8522</v>
      </c>
      <c r="D27" s="1019">
        <v>0.17</v>
      </c>
    </row>
    <row r="28" spans="1:4" x14ac:dyDescent="0.35">
      <c r="A28">
        <v>70160</v>
      </c>
      <c r="B28" s="95">
        <v>0.17</v>
      </c>
      <c r="C28" t="s">
        <v>1309</v>
      </c>
      <c r="D28" s="1019">
        <v>0.17</v>
      </c>
    </row>
    <row r="29" spans="1:4" x14ac:dyDescent="0.35">
      <c r="A29">
        <v>70210</v>
      </c>
      <c r="B29" s="95">
        <v>0.17</v>
      </c>
      <c r="C29" t="s">
        <v>6165</v>
      </c>
      <c r="D29" s="1019">
        <v>0.17</v>
      </c>
    </row>
    <row r="30" spans="1:4" x14ac:dyDescent="0.35">
      <c r="A30">
        <v>70380</v>
      </c>
      <c r="B30" s="95">
        <v>0.17</v>
      </c>
      <c r="C30" t="s">
        <v>5722</v>
      </c>
      <c r="D30" s="1019">
        <v>0.17</v>
      </c>
    </row>
    <row r="31" spans="1:4" x14ac:dyDescent="0.35">
      <c r="A31">
        <v>72170</v>
      </c>
      <c r="B31" s="95">
        <v>0.17</v>
      </c>
      <c r="C31" t="s">
        <v>6167</v>
      </c>
      <c r="D31" s="1019">
        <v>0.17</v>
      </c>
    </row>
    <row r="32" spans="1:4" x14ac:dyDescent="0.35">
      <c r="A32">
        <v>72200</v>
      </c>
      <c r="B32" s="95">
        <v>0.17</v>
      </c>
      <c r="C32" t="s">
        <v>6168</v>
      </c>
      <c r="D32" s="1019">
        <v>0.17</v>
      </c>
    </row>
    <row r="33" spans="1:4" x14ac:dyDescent="0.35">
      <c r="A33">
        <v>72220</v>
      </c>
      <c r="B33" s="95">
        <v>0.17</v>
      </c>
      <c r="C33" t="s">
        <v>7030</v>
      </c>
      <c r="D33" s="1019">
        <v>0.17</v>
      </c>
    </row>
    <row r="34" spans="1:4" x14ac:dyDescent="0.35">
      <c r="A34">
        <v>73010</v>
      </c>
      <c r="B34" s="95">
        <v>0.17</v>
      </c>
      <c r="C34" t="s">
        <v>8746</v>
      </c>
      <c r="D34" s="1019">
        <v>0.17</v>
      </c>
    </row>
    <row r="35" spans="1:4" x14ac:dyDescent="0.35">
      <c r="A35">
        <v>73080</v>
      </c>
      <c r="B35" s="95">
        <v>0.17</v>
      </c>
      <c r="C35" t="s">
        <v>14102</v>
      </c>
      <c r="D35" s="1019">
        <v>0.17</v>
      </c>
    </row>
    <row r="36" spans="1:4" x14ac:dyDescent="0.35">
      <c r="A36">
        <v>73110</v>
      </c>
      <c r="B36" s="95">
        <v>0.17</v>
      </c>
      <c r="C36" t="s">
        <v>14104</v>
      </c>
      <c r="D36" s="1019">
        <v>0.17</v>
      </c>
    </row>
    <row r="37" spans="1:4" x14ac:dyDescent="0.35">
      <c r="A37">
        <v>73130</v>
      </c>
      <c r="B37" s="95">
        <v>0.17</v>
      </c>
      <c r="C37" t="s">
        <v>14106</v>
      </c>
      <c r="D37" s="1019">
        <v>0.17</v>
      </c>
    </row>
    <row r="38" spans="1:4" x14ac:dyDescent="0.35">
      <c r="A38">
        <v>73610</v>
      </c>
      <c r="B38" s="95">
        <v>0.17</v>
      </c>
      <c r="C38" t="s">
        <v>13945</v>
      </c>
      <c r="D38" s="1019">
        <v>0.17</v>
      </c>
    </row>
    <row r="39" spans="1:4" x14ac:dyDescent="0.35">
      <c r="A39">
        <v>73630</v>
      </c>
      <c r="B39" s="95">
        <v>0.17</v>
      </c>
      <c r="C39" t="s">
        <v>4184</v>
      </c>
      <c r="D39" s="1019">
        <v>0.17</v>
      </c>
    </row>
    <row r="40" spans="1:4" x14ac:dyDescent="0.35">
      <c r="A40">
        <v>77086</v>
      </c>
      <c r="B40" s="95">
        <v>0.17</v>
      </c>
      <c r="C40" t="s">
        <v>3074</v>
      </c>
      <c r="D40" s="1019">
        <v>0.17</v>
      </c>
    </row>
    <row r="41" spans="1:4" x14ac:dyDescent="0.35">
      <c r="A41">
        <v>70030</v>
      </c>
      <c r="B41" s="95">
        <v>0.18</v>
      </c>
      <c r="C41" t="s">
        <v>1654</v>
      </c>
      <c r="D41" s="1019">
        <v>0.18</v>
      </c>
    </row>
    <row r="42" spans="1:4" x14ac:dyDescent="0.35">
      <c r="A42">
        <v>70100</v>
      </c>
      <c r="B42" s="95">
        <v>0.18</v>
      </c>
      <c r="C42" t="s">
        <v>13637</v>
      </c>
      <c r="D42" s="1019">
        <v>0.18</v>
      </c>
    </row>
    <row r="43" spans="1:4" x14ac:dyDescent="0.35">
      <c r="A43">
        <v>70120</v>
      </c>
      <c r="B43" s="95">
        <v>0.18</v>
      </c>
      <c r="C43" t="s">
        <v>6195</v>
      </c>
      <c r="D43" s="1019">
        <v>0.18</v>
      </c>
    </row>
    <row r="44" spans="1:4" x14ac:dyDescent="0.35">
      <c r="A44">
        <v>70250</v>
      </c>
      <c r="B44" s="95">
        <v>0.18</v>
      </c>
      <c r="C44" t="s">
        <v>13639</v>
      </c>
      <c r="D44" s="1019">
        <v>0.18</v>
      </c>
    </row>
    <row r="45" spans="1:4" x14ac:dyDescent="0.35">
      <c r="A45">
        <v>70328</v>
      </c>
      <c r="B45" s="95">
        <v>0.18</v>
      </c>
      <c r="C45" t="s">
        <v>14154</v>
      </c>
      <c r="D45" s="1019">
        <v>0.18</v>
      </c>
    </row>
    <row r="46" spans="1:4" x14ac:dyDescent="0.35">
      <c r="A46">
        <v>70360</v>
      </c>
      <c r="B46" s="95">
        <v>0.18</v>
      </c>
      <c r="C46" t="s">
        <v>6200</v>
      </c>
      <c r="D46" s="1019">
        <v>0.18</v>
      </c>
    </row>
    <row r="47" spans="1:4" x14ac:dyDescent="0.35">
      <c r="A47">
        <v>71045</v>
      </c>
      <c r="B47" s="95">
        <v>0.18</v>
      </c>
      <c r="C47" t="s">
        <v>941</v>
      </c>
      <c r="D47" s="1019">
        <v>0.18</v>
      </c>
    </row>
    <row r="48" spans="1:4" x14ac:dyDescent="0.35">
      <c r="A48">
        <v>73030</v>
      </c>
      <c r="B48" s="95">
        <v>0.18</v>
      </c>
      <c r="C48" t="s">
        <v>14198</v>
      </c>
      <c r="D48" s="1019">
        <v>0.18</v>
      </c>
    </row>
    <row r="49" spans="1:4" x14ac:dyDescent="0.35">
      <c r="A49">
        <v>73050</v>
      </c>
      <c r="B49" s="95">
        <v>0.18</v>
      </c>
      <c r="C49" t="s">
        <v>1657</v>
      </c>
      <c r="D49" s="1019">
        <v>0.18</v>
      </c>
    </row>
    <row r="50" spans="1:4" x14ac:dyDescent="0.35">
      <c r="A50">
        <v>73501</v>
      </c>
      <c r="B50" s="95">
        <v>0.18</v>
      </c>
      <c r="C50" t="s">
        <v>92</v>
      </c>
      <c r="D50" s="1019">
        <v>0.18</v>
      </c>
    </row>
    <row r="51" spans="1:4" x14ac:dyDescent="0.35">
      <c r="A51">
        <v>73552</v>
      </c>
      <c r="B51" s="95">
        <v>0.18</v>
      </c>
      <c r="C51" t="s">
        <v>5228</v>
      </c>
      <c r="D51" s="1019">
        <v>0.18</v>
      </c>
    </row>
    <row r="52" spans="1:4" x14ac:dyDescent="0.35">
      <c r="A52">
        <v>73562</v>
      </c>
      <c r="B52" s="95">
        <v>0.18</v>
      </c>
      <c r="C52" t="s">
        <v>7064</v>
      </c>
      <c r="D52" s="1019">
        <v>0.18</v>
      </c>
    </row>
    <row r="53" spans="1:4" x14ac:dyDescent="0.35">
      <c r="A53">
        <v>74018</v>
      </c>
      <c r="B53" s="95">
        <v>0.18</v>
      </c>
      <c r="C53" t="s">
        <v>7068</v>
      </c>
      <c r="D53" s="1019">
        <v>0.18</v>
      </c>
    </row>
    <row r="54" spans="1:4" x14ac:dyDescent="0.35">
      <c r="A54">
        <v>76010</v>
      </c>
      <c r="B54" s="95">
        <v>0.18</v>
      </c>
      <c r="C54" t="s">
        <v>962</v>
      </c>
      <c r="D54" s="1019">
        <v>0.18</v>
      </c>
    </row>
    <row r="55" spans="1:4" x14ac:dyDescent="0.35">
      <c r="A55">
        <v>70140</v>
      </c>
      <c r="B55" s="95">
        <v>0.19</v>
      </c>
      <c r="C55" t="s">
        <v>7070</v>
      </c>
      <c r="D55" s="1019">
        <v>0.19</v>
      </c>
    </row>
    <row r="56" spans="1:4" x14ac:dyDescent="0.35">
      <c r="A56">
        <v>70240</v>
      </c>
      <c r="B56" s="95">
        <v>0.19</v>
      </c>
      <c r="C56" t="s">
        <v>14159</v>
      </c>
      <c r="D56" s="1019">
        <v>0.19</v>
      </c>
    </row>
    <row r="57" spans="1:4" x14ac:dyDescent="0.35">
      <c r="A57">
        <v>77072</v>
      </c>
      <c r="B57" s="95">
        <v>0.19</v>
      </c>
      <c r="C57" t="s">
        <v>13962</v>
      </c>
      <c r="D57" s="1019">
        <v>0.19</v>
      </c>
    </row>
    <row r="58" spans="1:4" x14ac:dyDescent="0.35">
      <c r="A58">
        <v>78012</v>
      </c>
      <c r="B58" s="95">
        <v>0.19</v>
      </c>
      <c r="C58" t="s">
        <v>4337</v>
      </c>
      <c r="D58" s="1019">
        <v>0.19</v>
      </c>
    </row>
    <row r="59" spans="1:4" x14ac:dyDescent="0.35">
      <c r="A59">
        <v>78110</v>
      </c>
      <c r="B59" s="95">
        <v>0.19</v>
      </c>
      <c r="C59" t="s">
        <v>3811</v>
      </c>
      <c r="D59" s="1019">
        <v>0.19</v>
      </c>
    </row>
    <row r="60" spans="1:4" x14ac:dyDescent="0.35">
      <c r="A60">
        <v>71120</v>
      </c>
      <c r="B60" s="95">
        <v>0.2</v>
      </c>
      <c r="C60" t="s">
        <v>9235</v>
      </c>
      <c r="D60" s="1019">
        <v>0.2</v>
      </c>
    </row>
    <row r="61" spans="1:4" x14ac:dyDescent="0.35">
      <c r="A61">
        <v>72070</v>
      </c>
      <c r="B61" s="95">
        <v>0.2</v>
      </c>
      <c r="C61" t="s">
        <v>1500</v>
      </c>
      <c r="D61" s="1019">
        <v>0.2</v>
      </c>
    </row>
    <row r="62" spans="1:4" x14ac:dyDescent="0.35">
      <c r="A62">
        <v>76376</v>
      </c>
      <c r="B62" s="95">
        <v>0.2</v>
      </c>
      <c r="C62" t="s">
        <v>3106</v>
      </c>
      <c r="D62" s="1019">
        <v>0.2</v>
      </c>
    </row>
    <row r="63" spans="1:4" x14ac:dyDescent="0.35">
      <c r="A63">
        <v>77080</v>
      </c>
      <c r="B63" s="95">
        <v>0.2</v>
      </c>
      <c r="C63" t="s">
        <v>1821</v>
      </c>
      <c r="D63" s="1019">
        <v>0.2</v>
      </c>
    </row>
    <row r="64" spans="1:4" x14ac:dyDescent="0.35">
      <c r="A64">
        <v>77081</v>
      </c>
      <c r="B64" s="95">
        <v>0.2</v>
      </c>
      <c r="C64" t="s">
        <v>8541</v>
      </c>
      <c r="D64" s="1019">
        <v>0.2</v>
      </c>
    </row>
    <row r="65" spans="1:4" x14ac:dyDescent="0.35">
      <c r="A65">
        <v>70190</v>
      </c>
      <c r="B65" s="95">
        <v>0.21</v>
      </c>
      <c r="C65" t="s">
        <v>6217</v>
      </c>
      <c r="D65" s="1019">
        <v>0.2</v>
      </c>
    </row>
    <row r="66" spans="1:4" x14ac:dyDescent="0.35">
      <c r="A66">
        <v>72080</v>
      </c>
      <c r="B66" s="95">
        <v>0.21</v>
      </c>
      <c r="C66" t="s">
        <v>7075</v>
      </c>
      <c r="D66" s="1019">
        <v>0.2</v>
      </c>
    </row>
    <row r="67" spans="1:4" x14ac:dyDescent="0.35">
      <c r="A67">
        <v>70220</v>
      </c>
      <c r="B67" s="95">
        <v>0.22</v>
      </c>
      <c r="C67" t="s">
        <v>14095</v>
      </c>
      <c r="D67" s="1019">
        <v>0.21</v>
      </c>
    </row>
    <row r="68" spans="1:4" x14ac:dyDescent="0.35">
      <c r="A68">
        <v>70320</v>
      </c>
      <c r="B68" s="95">
        <v>0.22</v>
      </c>
      <c r="C68" t="s">
        <v>3110</v>
      </c>
      <c r="D68" s="1019">
        <v>0.21</v>
      </c>
    </row>
    <row r="69" spans="1:4" x14ac:dyDescent="0.35">
      <c r="A69">
        <v>71046</v>
      </c>
      <c r="B69" s="95">
        <v>0.22</v>
      </c>
      <c r="C69" t="s">
        <v>4193</v>
      </c>
      <c r="D69" s="1019">
        <v>0.21</v>
      </c>
    </row>
    <row r="70" spans="1:4" x14ac:dyDescent="0.35">
      <c r="A70">
        <v>71100</v>
      </c>
      <c r="B70" s="95">
        <v>0.22</v>
      </c>
      <c r="C70" t="s">
        <v>5540</v>
      </c>
      <c r="D70" s="1019">
        <v>0.21</v>
      </c>
    </row>
    <row r="71" spans="1:4" x14ac:dyDescent="0.35">
      <c r="A71">
        <v>71130</v>
      </c>
      <c r="B71" s="95">
        <v>0.22</v>
      </c>
      <c r="C71" t="s">
        <v>8134</v>
      </c>
      <c r="D71" s="1019">
        <v>0.21</v>
      </c>
    </row>
    <row r="72" spans="1:4" x14ac:dyDescent="0.35">
      <c r="A72">
        <v>72040</v>
      </c>
      <c r="B72" s="95">
        <v>0.22</v>
      </c>
      <c r="C72" t="s">
        <v>10662</v>
      </c>
      <c r="D72" s="1019">
        <v>0.21</v>
      </c>
    </row>
    <row r="73" spans="1:4" x14ac:dyDescent="0.35">
      <c r="A73">
        <v>72100</v>
      </c>
      <c r="B73" s="95">
        <v>0.22</v>
      </c>
      <c r="C73" t="s">
        <v>1505</v>
      </c>
      <c r="D73" s="1019">
        <v>0.21</v>
      </c>
    </row>
    <row r="74" spans="1:4" x14ac:dyDescent="0.35">
      <c r="A74">
        <v>72120</v>
      </c>
      <c r="B74" s="95">
        <v>0.22</v>
      </c>
      <c r="C74" t="s">
        <v>979</v>
      </c>
      <c r="D74" s="1019">
        <v>0.21</v>
      </c>
    </row>
    <row r="75" spans="1:4" x14ac:dyDescent="0.35">
      <c r="A75">
        <v>73502</v>
      </c>
      <c r="B75" s="95">
        <v>0.22</v>
      </c>
      <c r="C75" t="s">
        <v>14115</v>
      </c>
      <c r="D75" s="1019">
        <v>0.21</v>
      </c>
    </row>
    <row r="76" spans="1:4" x14ac:dyDescent="0.35">
      <c r="A76">
        <v>73521</v>
      </c>
      <c r="B76" s="95">
        <v>0.22</v>
      </c>
      <c r="C76" t="s">
        <v>1345</v>
      </c>
      <c r="D76" s="1019">
        <v>0.21</v>
      </c>
    </row>
    <row r="77" spans="1:4" x14ac:dyDescent="0.35">
      <c r="A77">
        <v>73564</v>
      </c>
      <c r="B77" s="95">
        <v>0.22</v>
      </c>
      <c r="C77" t="s">
        <v>1346</v>
      </c>
      <c r="D77" s="1019">
        <v>0.21</v>
      </c>
    </row>
    <row r="78" spans="1:4" x14ac:dyDescent="0.35">
      <c r="A78">
        <v>78111</v>
      </c>
      <c r="B78" s="95">
        <v>0.22</v>
      </c>
      <c r="C78" t="s">
        <v>3831</v>
      </c>
      <c r="D78" s="1019">
        <v>0.21</v>
      </c>
    </row>
    <row r="79" spans="1:4" x14ac:dyDescent="0.35">
      <c r="A79">
        <v>72072</v>
      </c>
      <c r="B79" s="95">
        <v>0.23</v>
      </c>
      <c r="C79" t="s">
        <v>1509</v>
      </c>
      <c r="D79" s="1019">
        <v>0.22</v>
      </c>
    </row>
    <row r="80" spans="1:4" x14ac:dyDescent="0.35">
      <c r="A80">
        <v>72202</v>
      </c>
      <c r="B80" s="95">
        <v>0.23</v>
      </c>
      <c r="C80" t="s">
        <v>1510</v>
      </c>
      <c r="D80" s="1019">
        <v>0.22</v>
      </c>
    </row>
    <row r="81" spans="1:4" x14ac:dyDescent="0.35">
      <c r="A81">
        <v>74019</v>
      </c>
      <c r="B81" s="95">
        <v>0.23</v>
      </c>
      <c r="C81" t="s">
        <v>8448</v>
      </c>
      <c r="D81" s="1019">
        <v>0.22</v>
      </c>
    </row>
    <row r="82" spans="1:4" x14ac:dyDescent="0.35">
      <c r="A82">
        <v>78120</v>
      </c>
      <c r="B82" s="95">
        <v>0.23</v>
      </c>
      <c r="C82" t="s">
        <v>3835</v>
      </c>
      <c r="D82" s="1019">
        <v>0.22</v>
      </c>
    </row>
    <row r="83" spans="1:4" x14ac:dyDescent="0.35">
      <c r="A83">
        <v>70330</v>
      </c>
      <c r="B83" s="95">
        <v>0.24</v>
      </c>
      <c r="C83" t="s">
        <v>14161</v>
      </c>
      <c r="D83" s="1019">
        <v>0.23</v>
      </c>
    </row>
    <row r="84" spans="1:4" x14ac:dyDescent="0.35">
      <c r="A84">
        <v>70110</v>
      </c>
      <c r="B84" s="95">
        <v>0.25</v>
      </c>
      <c r="C84" t="s">
        <v>7095</v>
      </c>
      <c r="D84" s="1019">
        <v>0.24</v>
      </c>
    </row>
    <row r="85" spans="1:4" x14ac:dyDescent="0.35">
      <c r="A85">
        <v>72074</v>
      </c>
      <c r="B85" s="95">
        <v>0.25</v>
      </c>
      <c r="C85" t="s">
        <v>1671</v>
      </c>
      <c r="D85" s="1019">
        <v>0.24</v>
      </c>
    </row>
    <row r="86" spans="1:4" x14ac:dyDescent="0.35">
      <c r="A86">
        <v>72190</v>
      </c>
      <c r="B86" s="95">
        <v>0.25</v>
      </c>
      <c r="C86" t="s">
        <v>4708</v>
      </c>
      <c r="D86" s="1019">
        <v>0.24</v>
      </c>
    </row>
    <row r="87" spans="1:4" x14ac:dyDescent="0.35">
      <c r="A87">
        <v>75565</v>
      </c>
      <c r="B87" s="95">
        <v>0.25</v>
      </c>
      <c r="C87" t="s">
        <v>3840</v>
      </c>
      <c r="D87" s="1019">
        <v>0.24</v>
      </c>
    </row>
    <row r="88" spans="1:4" x14ac:dyDescent="0.35">
      <c r="A88">
        <v>77078</v>
      </c>
      <c r="B88" s="95">
        <v>0.25</v>
      </c>
      <c r="C88" t="s">
        <v>5557</v>
      </c>
      <c r="D88" s="1019">
        <v>0.24</v>
      </c>
    </row>
    <row r="89" spans="1:4" x14ac:dyDescent="0.35">
      <c r="A89">
        <v>93922</v>
      </c>
      <c r="B89" s="95">
        <v>0.25</v>
      </c>
      <c r="C89" t="s">
        <v>13681</v>
      </c>
      <c r="D89" s="1019">
        <v>0.24</v>
      </c>
    </row>
    <row r="90" spans="1:4" x14ac:dyDescent="0.35">
      <c r="A90">
        <v>70150</v>
      </c>
      <c r="B90" s="95">
        <v>0.26</v>
      </c>
      <c r="C90" t="s">
        <v>1514</v>
      </c>
      <c r="D90" s="1019">
        <v>0.25</v>
      </c>
    </row>
    <row r="91" spans="1:4" x14ac:dyDescent="0.35">
      <c r="A91">
        <v>72081</v>
      </c>
      <c r="B91" s="95">
        <v>0.26</v>
      </c>
      <c r="C91" t="s">
        <v>13685</v>
      </c>
      <c r="D91" s="1019">
        <v>0.25</v>
      </c>
    </row>
    <row r="92" spans="1:4" x14ac:dyDescent="0.35">
      <c r="A92">
        <v>72110</v>
      </c>
      <c r="B92" s="95">
        <v>0.26</v>
      </c>
      <c r="C92" t="s">
        <v>10779</v>
      </c>
      <c r="D92" s="1019">
        <v>0.25</v>
      </c>
    </row>
    <row r="93" spans="1:4" x14ac:dyDescent="0.35">
      <c r="A93">
        <v>77073</v>
      </c>
      <c r="B93" s="95">
        <v>0.26</v>
      </c>
      <c r="C93" t="s">
        <v>2328</v>
      </c>
      <c r="D93" s="1019">
        <v>0.25</v>
      </c>
    </row>
    <row r="94" spans="1:4" x14ac:dyDescent="0.35">
      <c r="A94">
        <v>71047</v>
      </c>
      <c r="B94" s="95">
        <v>0.27</v>
      </c>
      <c r="C94" t="s">
        <v>7100</v>
      </c>
      <c r="D94" s="1019">
        <v>0.26</v>
      </c>
    </row>
    <row r="95" spans="1:4" x14ac:dyDescent="0.35">
      <c r="A95">
        <v>71101</v>
      </c>
      <c r="B95" s="95">
        <v>0.27</v>
      </c>
      <c r="C95" t="s">
        <v>5566</v>
      </c>
      <c r="D95" s="1019">
        <v>0.26</v>
      </c>
    </row>
    <row r="96" spans="1:4" x14ac:dyDescent="0.35">
      <c r="A96">
        <v>72050</v>
      </c>
      <c r="B96" s="95">
        <v>0.27</v>
      </c>
      <c r="C96" t="s">
        <v>8551</v>
      </c>
      <c r="D96" s="1019">
        <v>0.26</v>
      </c>
    </row>
    <row r="97" spans="1:4" x14ac:dyDescent="0.35">
      <c r="A97">
        <v>73503</v>
      </c>
      <c r="B97" s="95">
        <v>0.27</v>
      </c>
      <c r="C97" t="s">
        <v>8159</v>
      </c>
      <c r="D97" s="1019">
        <v>0.26</v>
      </c>
    </row>
    <row r="98" spans="1:4" x14ac:dyDescent="0.35">
      <c r="A98">
        <v>74021</v>
      </c>
      <c r="B98" s="95">
        <v>0.27</v>
      </c>
      <c r="C98" t="s">
        <v>13698</v>
      </c>
      <c r="D98" s="1019">
        <v>0.26</v>
      </c>
    </row>
    <row r="99" spans="1:4" x14ac:dyDescent="0.35">
      <c r="A99" t="s">
        <v>4719</v>
      </c>
      <c r="B99" s="95">
        <v>0.26</v>
      </c>
      <c r="C99" t="s">
        <v>4720</v>
      </c>
      <c r="D99" s="1019">
        <v>0.26</v>
      </c>
    </row>
    <row r="100" spans="1:4" x14ac:dyDescent="0.35">
      <c r="A100" t="s">
        <v>1850</v>
      </c>
      <c r="B100" s="95">
        <v>0.26</v>
      </c>
      <c r="C100" t="s">
        <v>9294</v>
      </c>
      <c r="D100" s="1019">
        <v>0.26</v>
      </c>
    </row>
    <row r="101" spans="1:4" x14ac:dyDescent="0.35">
      <c r="A101">
        <v>70200</v>
      </c>
      <c r="B101" s="95">
        <v>0.28000000000000003</v>
      </c>
      <c r="C101" t="s">
        <v>5580</v>
      </c>
      <c r="D101" s="1019">
        <v>0.27</v>
      </c>
    </row>
    <row r="102" spans="1:4" x14ac:dyDescent="0.35">
      <c r="A102">
        <v>70260</v>
      </c>
      <c r="B102" s="95">
        <v>0.28000000000000003</v>
      </c>
      <c r="C102" t="s">
        <v>9297</v>
      </c>
      <c r="D102" s="1019">
        <v>0.27</v>
      </c>
    </row>
    <row r="103" spans="1:4" x14ac:dyDescent="0.35">
      <c r="A103">
        <v>71110</v>
      </c>
      <c r="B103" s="95">
        <v>0.28999999999999998</v>
      </c>
      <c r="C103" t="s">
        <v>5574</v>
      </c>
      <c r="D103" s="1019">
        <v>0.28000000000000003</v>
      </c>
    </row>
    <row r="104" spans="1:4" x14ac:dyDescent="0.35">
      <c r="A104">
        <v>73522</v>
      </c>
      <c r="B104" s="95">
        <v>0.28999999999999998</v>
      </c>
      <c r="C104" t="s">
        <v>1003</v>
      </c>
      <c r="D104" s="1019">
        <v>0.28000000000000003</v>
      </c>
    </row>
    <row r="105" spans="1:4" x14ac:dyDescent="0.35">
      <c r="A105">
        <v>72052</v>
      </c>
      <c r="B105" s="95">
        <v>0.3</v>
      </c>
      <c r="C105" t="s">
        <v>5268</v>
      </c>
      <c r="D105" s="1019">
        <v>0.28999999999999998</v>
      </c>
    </row>
    <row r="106" spans="1:4" x14ac:dyDescent="0.35">
      <c r="A106">
        <v>72114</v>
      </c>
      <c r="B106" s="95">
        <v>0.3</v>
      </c>
      <c r="C106" t="s">
        <v>5587</v>
      </c>
      <c r="D106" s="1019">
        <v>0.28999999999999998</v>
      </c>
    </row>
    <row r="107" spans="1:4" x14ac:dyDescent="0.35">
      <c r="A107">
        <v>77085</v>
      </c>
      <c r="B107" s="95">
        <v>0.3</v>
      </c>
      <c r="C107" t="s">
        <v>1858</v>
      </c>
      <c r="D107" s="1019">
        <v>0.28999999999999998</v>
      </c>
    </row>
    <row r="108" spans="1:4" x14ac:dyDescent="0.35">
      <c r="A108">
        <v>78610</v>
      </c>
      <c r="B108" s="95">
        <v>0.3</v>
      </c>
      <c r="C108" t="s">
        <v>3853</v>
      </c>
      <c r="D108" s="1019">
        <v>0.28999999999999998</v>
      </c>
    </row>
    <row r="109" spans="1:4" x14ac:dyDescent="0.35">
      <c r="A109">
        <v>76000</v>
      </c>
      <c r="B109" s="95">
        <v>0.3</v>
      </c>
      <c r="C109" t="s">
        <v>7109</v>
      </c>
      <c r="D109" s="1019">
        <v>0.3</v>
      </c>
    </row>
    <row r="110" spans="1:4" x14ac:dyDescent="0.35">
      <c r="A110">
        <v>71048</v>
      </c>
      <c r="B110" s="95">
        <v>0.31</v>
      </c>
      <c r="C110" t="s">
        <v>4728</v>
      </c>
      <c r="D110" s="1019">
        <v>0.3</v>
      </c>
    </row>
    <row r="111" spans="1:4" x14ac:dyDescent="0.35">
      <c r="A111">
        <v>72082</v>
      </c>
      <c r="B111" s="95">
        <v>0.31</v>
      </c>
      <c r="C111" t="s">
        <v>13706</v>
      </c>
      <c r="D111" s="1019">
        <v>0.3</v>
      </c>
    </row>
    <row r="112" spans="1:4" x14ac:dyDescent="0.35">
      <c r="A112">
        <v>73523</v>
      </c>
      <c r="B112" s="95">
        <v>0.31</v>
      </c>
      <c r="C112" t="s">
        <v>767</v>
      </c>
      <c r="D112" s="1019">
        <v>0.3</v>
      </c>
    </row>
    <row r="113" spans="1:4" x14ac:dyDescent="0.35">
      <c r="A113">
        <v>76098</v>
      </c>
      <c r="B113" s="95">
        <v>0.31</v>
      </c>
      <c r="C113" t="s">
        <v>3166</v>
      </c>
      <c r="D113" s="1019">
        <v>0.3</v>
      </c>
    </row>
    <row r="114" spans="1:4" x14ac:dyDescent="0.35">
      <c r="A114" t="s">
        <v>4740</v>
      </c>
      <c r="B114" s="95">
        <v>0.3</v>
      </c>
      <c r="C114" t="s">
        <v>4741</v>
      </c>
      <c r="D114" s="1019">
        <v>0.3</v>
      </c>
    </row>
    <row r="115" spans="1:4" x14ac:dyDescent="0.35">
      <c r="A115">
        <v>70370</v>
      </c>
      <c r="B115" s="95">
        <v>0.32</v>
      </c>
      <c r="C115" t="s">
        <v>3856</v>
      </c>
      <c r="D115" s="1019">
        <v>0.31</v>
      </c>
    </row>
    <row r="116" spans="1:4" x14ac:dyDescent="0.35">
      <c r="A116">
        <v>71111</v>
      </c>
      <c r="B116" s="95">
        <v>0.32</v>
      </c>
      <c r="C116" t="s">
        <v>9311</v>
      </c>
      <c r="D116" s="1019">
        <v>0.31</v>
      </c>
    </row>
    <row r="117" spans="1:4" x14ac:dyDescent="0.35">
      <c r="A117">
        <v>74022</v>
      </c>
      <c r="B117" s="95">
        <v>0.32</v>
      </c>
      <c r="C117" t="s">
        <v>6259</v>
      </c>
      <c r="D117" s="1019">
        <v>0.31</v>
      </c>
    </row>
    <row r="118" spans="1:4" x14ac:dyDescent="0.35">
      <c r="A118">
        <v>74290</v>
      </c>
      <c r="B118" s="95">
        <v>0.32</v>
      </c>
      <c r="C118" t="s">
        <v>8169</v>
      </c>
      <c r="D118" s="1019">
        <v>0.31</v>
      </c>
    </row>
    <row r="119" spans="1:4" x14ac:dyDescent="0.35">
      <c r="A119">
        <v>74430</v>
      </c>
      <c r="B119" s="95">
        <v>0.32</v>
      </c>
      <c r="C119" t="s">
        <v>8170</v>
      </c>
      <c r="D119" s="1019">
        <v>0.31</v>
      </c>
    </row>
    <row r="120" spans="1:4" x14ac:dyDescent="0.35">
      <c r="A120">
        <v>78121</v>
      </c>
      <c r="B120" s="95">
        <v>0.32</v>
      </c>
      <c r="C120" t="s">
        <v>3861</v>
      </c>
      <c r="D120" s="1019">
        <v>0.31</v>
      </c>
    </row>
    <row r="121" spans="1:4" x14ac:dyDescent="0.35">
      <c r="A121">
        <v>74455</v>
      </c>
      <c r="B121" s="95">
        <v>0.33</v>
      </c>
      <c r="C121" t="s">
        <v>8171</v>
      </c>
      <c r="D121" s="1019">
        <v>0.32</v>
      </c>
    </row>
    <row r="122" spans="1:4" x14ac:dyDescent="0.35">
      <c r="A122">
        <v>77077</v>
      </c>
      <c r="B122" s="95">
        <v>0.33</v>
      </c>
      <c r="C122" t="s">
        <v>4743</v>
      </c>
      <c r="D122" s="1019">
        <v>0.32</v>
      </c>
    </row>
    <row r="123" spans="1:4" x14ac:dyDescent="0.35">
      <c r="A123" t="s">
        <v>4744</v>
      </c>
      <c r="B123" s="95">
        <v>0.32</v>
      </c>
      <c r="C123" t="s">
        <v>4745</v>
      </c>
      <c r="D123" s="1019">
        <v>0.32</v>
      </c>
    </row>
    <row r="124" spans="1:4" x14ac:dyDescent="0.35">
      <c r="A124" t="s">
        <v>8857</v>
      </c>
      <c r="B124" s="95">
        <v>0.32</v>
      </c>
      <c r="C124" t="s">
        <v>9765</v>
      </c>
      <c r="D124" s="1019">
        <v>0.32</v>
      </c>
    </row>
    <row r="125" spans="1:4" x14ac:dyDescent="0.35">
      <c r="A125" t="s">
        <v>831</v>
      </c>
      <c r="B125" s="95">
        <v>0.32</v>
      </c>
      <c r="C125" t="s">
        <v>4746</v>
      </c>
      <c r="D125" s="1019">
        <v>0.32</v>
      </c>
    </row>
    <row r="126" spans="1:4" x14ac:dyDescent="0.35">
      <c r="A126" t="s">
        <v>1871</v>
      </c>
      <c r="B126" s="95">
        <v>0.32</v>
      </c>
      <c r="C126" t="s">
        <v>4747</v>
      </c>
      <c r="D126" s="1019">
        <v>0.32</v>
      </c>
    </row>
    <row r="127" spans="1:4" x14ac:dyDescent="0.35">
      <c r="A127" t="s">
        <v>323</v>
      </c>
      <c r="B127" s="95">
        <v>0.32</v>
      </c>
      <c r="C127" t="s">
        <v>6538</v>
      </c>
      <c r="D127" s="1019">
        <v>0.32</v>
      </c>
    </row>
    <row r="128" spans="1:4" x14ac:dyDescent="0.35">
      <c r="A128" t="s">
        <v>325</v>
      </c>
      <c r="B128" s="95">
        <v>0.32</v>
      </c>
      <c r="C128" t="s">
        <v>4748</v>
      </c>
      <c r="D128" s="1019">
        <v>0.32</v>
      </c>
    </row>
    <row r="129" spans="1:4" x14ac:dyDescent="0.35">
      <c r="A129" t="s">
        <v>20</v>
      </c>
      <c r="B129" s="95">
        <v>0.32</v>
      </c>
      <c r="C129" t="s">
        <v>1875</v>
      </c>
      <c r="D129" s="1019">
        <v>0.32</v>
      </c>
    </row>
    <row r="130" spans="1:4" x14ac:dyDescent="0.35">
      <c r="A130" t="s">
        <v>5272</v>
      </c>
      <c r="B130" s="95">
        <v>0.32</v>
      </c>
      <c r="C130" t="s">
        <v>5273</v>
      </c>
      <c r="D130" s="1019">
        <v>0.32</v>
      </c>
    </row>
    <row r="131" spans="1:4" x14ac:dyDescent="0.35">
      <c r="A131" t="s">
        <v>22</v>
      </c>
      <c r="B131" s="95">
        <v>0.32</v>
      </c>
      <c r="C131" t="s">
        <v>4750</v>
      </c>
      <c r="D131" s="1019">
        <v>0.32</v>
      </c>
    </row>
    <row r="132" spans="1:4" x14ac:dyDescent="0.35">
      <c r="A132" t="s">
        <v>1878</v>
      </c>
      <c r="B132" s="95">
        <v>0.32</v>
      </c>
      <c r="C132" t="s">
        <v>1879</v>
      </c>
      <c r="D132" s="1019">
        <v>0.32</v>
      </c>
    </row>
    <row r="133" spans="1:4" x14ac:dyDescent="0.35">
      <c r="A133" t="s">
        <v>12</v>
      </c>
      <c r="B133" s="95">
        <v>0.32</v>
      </c>
      <c r="C133" t="s">
        <v>4751</v>
      </c>
      <c r="D133" s="1019">
        <v>0.32</v>
      </c>
    </row>
    <row r="134" spans="1:4" x14ac:dyDescent="0.35">
      <c r="A134" t="s">
        <v>329</v>
      </c>
      <c r="B134" s="95">
        <v>0.32</v>
      </c>
      <c r="C134" t="s">
        <v>8460</v>
      </c>
      <c r="D134" s="1019">
        <v>0.32</v>
      </c>
    </row>
    <row r="135" spans="1:4" x14ac:dyDescent="0.35">
      <c r="A135" t="s">
        <v>1882</v>
      </c>
      <c r="B135" s="95">
        <v>0.32</v>
      </c>
      <c r="C135" t="s">
        <v>4753</v>
      </c>
      <c r="D135" s="1019">
        <v>0.32</v>
      </c>
    </row>
    <row r="136" spans="1:4" x14ac:dyDescent="0.35">
      <c r="A136">
        <v>70130</v>
      </c>
      <c r="B136" s="95">
        <v>0.34</v>
      </c>
      <c r="C136" t="s">
        <v>5274</v>
      </c>
      <c r="D136" s="1019">
        <v>0.33</v>
      </c>
    </row>
    <row r="137" spans="1:4" x14ac:dyDescent="0.35">
      <c r="A137">
        <v>70134</v>
      </c>
      <c r="B137" s="95">
        <v>0.34</v>
      </c>
      <c r="C137" t="s">
        <v>2779</v>
      </c>
      <c r="D137" s="1019">
        <v>0.33</v>
      </c>
    </row>
    <row r="138" spans="1:4" x14ac:dyDescent="0.35">
      <c r="A138">
        <v>72083</v>
      </c>
      <c r="B138" s="95">
        <v>0.35</v>
      </c>
      <c r="C138" t="s">
        <v>1535</v>
      </c>
      <c r="D138" s="1019">
        <v>0.34</v>
      </c>
    </row>
    <row r="139" spans="1:4" x14ac:dyDescent="0.35">
      <c r="A139" t="s">
        <v>1885</v>
      </c>
      <c r="B139" s="95">
        <v>0.34</v>
      </c>
      <c r="C139" t="s">
        <v>9778</v>
      </c>
      <c r="D139" s="1019">
        <v>0.34</v>
      </c>
    </row>
    <row r="140" spans="1:4" x14ac:dyDescent="0.35">
      <c r="A140" t="s">
        <v>837</v>
      </c>
      <c r="B140" s="95">
        <v>0.34</v>
      </c>
      <c r="C140" t="s">
        <v>838</v>
      </c>
      <c r="D140" s="1019">
        <v>0.34</v>
      </c>
    </row>
    <row r="141" spans="1:4" x14ac:dyDescent="0.35">
      <c r="A141" t="s">
        <v>331</v>
      </c>
      <c r="B141" s="95">
        <v>0.34</v>
      </c>
      <c r="C141" t="s">
        <v>9319</v>
      </c>
      <c r="D141" s="1019">
        <v>0.34</v>
      </c>
    </row>
    <row r="142" spans="1:4" x14ac:dyDescent="0.35">
      <c r="A142" t="s">
        <v>333</v>
      </c>
      <c r="B142" s="95">
        <v>0.34</v>
      </c>
      <c r="C142" t="s">
        <v>1888</v>
      </c>
      <c r="D142" s="1019">
        <v>0.34</v>
      </c>
    </row>
    <row r="143" spans="1:4" x14ac:dyDescent="0.35">
      <c r="A143" t="s">
        <v>16</v>
      </c>
      <c r="B143" s="95">
        <v>0.34</v>
      </c>
      <c r="C143" t="s">
        <v>10865</v>
      </c>
      <c r="D143" s="1019">
        <v>0.34</v>
      </c>
    </row>
    <row r="144" spans="1:4" x14ac:dyDescent="0.35">
      <c r="A144" t="s">
        <v>24</v>
      </c>
      <c r="B144" s="95">
        <v>0.34</v>
      </c>
      <c r="C144" t="s">
        <v>9783</v>
      </c>
      <c r="D144" s="1019">
        <v>0.34</v>
      </c>
    </row>
    <row r="145" spans="1:4" x14ac:dyDescent="0.35">
      <c r="A145">
        <v>77053</v>
      </c>
      <c r="B145" s="95">
        <v>0.36</v>
      </c>
      <c r="C145" t="s">
        <v>3181</v>
      </c>
      <c r="D145" s="1019">
        <v>0.35</v>
      </c>
    </row>
    <row r="146" spans="1:4" x14ac:dyDescent="0.35">
      <c r="A146">
        <v>78013</v>
      </c>
      <c r="B146" s="95">
        <v>0.37</v>
      </c>
      <c r="C146" t="s">
        <v>1892</v>
      </c>
      <c r="D146" s="1019">
        <v>0.36</v>
      </c>
    </row>
    <row r="147" spans="1:4" x14ac:dyDescent="0.35">
      <c r="A147" t="s">
        <v>5276</v>
      </c>
      <c r="B147" s="95">
        <v>0.36</v>
      </c>
      <c r="C147" t="s">
        <v>5277</v>
      </c>
      <c r="D147" s="1019">
        <v>0.36</v>
      </c>
    </row>
    <row r="148" spans="1:4" x14ac:dyDescent="0.35">
      <c r="A148" t="s">
        <v>114</v>
      </c>
      <c r="B148" s="95">
        <v>0.36</v>
      </c>
      <c r="C148" t="s">
        <v>115</v>
      </c>
      <c r="D148" s="1019">
        <v>0.36</v>
      </c>
    </row>
    <row r="149" spans="1:4" x14ac:dyDescent="0.35">
      <c r="A149" t="s">
        <v>26</v>
      </c>
      <c r="B149" s="95">
        <v>0.36</v>
      </c>
      <c r="C149" t="s">
        <v>1893</v>
      </c>
      <c r="D149" s="1019">
        <v>0.36</v>
      </c>
    </row>
    <row r="150" spans="1:4" x14ac:dyDescent="0.35">
      <c r="A150" t="s">
        <v>1894</v>
      </c>
      <c r="B150" s="95">
        <v>0.36</v>
      </c>
      <c r="C150" t="s">
        <v>4762</v>
      </c>
      <c r="D150" s="1019">
        <v>0.36</v>
      </c>
    </row>
    <row r="151" spans="1:4" x14ac:dyDescent="0.35">
      <c r="A151" t="s">
        <v>845</v>
      </c>
      <c r="B151" s="95">
        <v>0.36</v>
      </c>
      <c r="C151" t="s">
        <v>5278</v>
      </c>
      <c r="D151" s="1019">
        <v>0.36</v>
      </c>
    </row>
    <row r="152" spans="1:4" x14ac:dyDescent="0.35">
      <c r="A152">
        <v>74440</v>
      </c>
      <c r="B152" s="95">
        <v>0.38</v>
      </c>
      <c r="C152" t="s">
        <v>3868</v>
      </c>
      <c r="D152" s="1019">
        <v>0.37</v>
      </c>
    </row>
    <row r="153" spans="1:4" x14ac:dyDescent="0.35">
      <c r="A153">
        <v>74740</v>
      </c>
      <c r="B153" s="95">
        <v>0.38</v>
      </c>
      <c r="C153" t="s">
        <v>1683</v>
      </c>
      <c r="D153" s="1019">
        <v>0.37</v>
      </c>
    </row>
    <row r="154" spans="1:4" x14ac:dyDescent="0.35">
      <c r="A154">
        <v>76120</v>
      </c>
      <c r="B154" s="95">
        <v>0.38</v>
      </c>
      <c r="C154" t="s">
        <v>4585</v>
      </c>
      <c r="D154" s="1019">
        <v>0.37</v>
      </c>
    </row>
    <row r="155" spans="1:4" x14ac:dyDescent="0.35">
      <c r="A155">
        <v>76946</v>
      </c>
      <c r="B155" s="95">
        <v>0.38</v>
      </c>
      <c r="C155" t="s">
        <v>7117</v>
      </c>
      <c r="D155" s="1019">
        <v>0.37</v>
      </c>
    </row>
    <row r="156" spans="1:4" x14ac:dyDescent="0.35">
      <c r="A156">
        <v>78725</v>
      </c>
      <c r="B156" s="95">
        <v>0.38</v>
      </c>
      <c r="C156" t="s">
        <v>3870</v>
      </c>
      <c r="D156" s="1019">
        <v>0.37</v>
      </c>
    </row>
    <row r="157" spans="1:4" x14ac:dyDescent="0.35">
      <c r="A157">
        <v>93320</v>
      </c>
      <c r="B157" s="95">
        <v>0.38</v>
      </c>
      <c r="C157" t="s">
        <v>654</v>
      </c>
      <c r="D157" s="1019">
        <v>0.37</v>
      </c>
    </row>
    <row r="158" spans="1:4" x14ac:dyDescent="0.35">
      <c r="A158">
        <v>93790</v>
      </c>
      <c r="B158" s="95">
        <v>0.7</v>
      </c>
      <c r="C158" t="s">
        <v>8559</v>
      </c>
      <c r="D158" s="1019">
        <v>0.37</v>
      </c>
    </row>
    <row r="159" spans="1:4" x14ac:dyDescent="0.35">
      <c r="A159">
        <v>78185</v>
      </c>
      <c r="B159" s="95">
        <v>0.4</v>
      </c>
      <c r="C159" t="s">
        <v>3871</v>
      </c>
      <c r="D159" s="1019">
        <v>0.39</v>
      </c>
    </row>
    <row r="160" spans="1:4" x14ac:dyDescent="0.35">
      <c r="A160">
        <v>72084</v>
      </c>
      <c r="B160" s="95">
        <v>0.41</v>
      </c>
      <c r="C160" t="s">
        <v>1536</v>
      </c>
      <c r="D160" s="1019">
        <v>0.4</v>
      </c>
    </row>
    <row r="161" spans="1:4" x14ac:dyDescent="0.35">
      <c r="A161">
        <v>77071</v>
      </c>
      <c r="B161" s="95">
        <v>0.41</v>
      </c>
      <c r="C161" t="s">
        <v>3186</v>
      </c>
      <c r="D161" s="1019">
        <v>0.4</v>
      </c>
    </row>
    <row r="162" spans="1:4" x14ac:dyDescent="0.35">
      <c r="A162" t="s">
        <v>527</v>
      </c>
      <c r="B162" s="95">
        <v>0.44</v>
      </c>
      <c r="C162" t="s">
        <v>4766</v>
      </c>
      <c r="D162" s="1019">
        <v>0.42</v>
      </c>
    </row>
    <row r="163" spans="1:4" x14ac:dyDescent="0.35">
      <c r="A163">
        <v>77074</v>
      </c>
      <c r="B163" s="95">
        <v>0.44</v>
      </c>
      <c r="C163" t="s">
        <v>13714</v>
      </c>
      <c r="D163" s="1019">
        <v>0.43</v>
      </c>
    </row>
    <row r="164" spans="1:4" x14ac:dyDescent="0.35">
      <c r="A164">
        <v>78201</v>
      </c>
      <c r="B164" s="95">
        <v>0.44</v>
      </c>
      <c r="C164" t="s">
        <v>3873</v>
      </c>
      <c r="D164" s="1019">
        <v>0.43</v>
      </c>
    </row>
    <row r="165" spans="1:4" x14ac:dyDescent="0.35">
      <c r="A165">
        <v>78600</v>
      </c>
      <c r="B165" s="95">
        <v>0.44</v>
      </c>
      <c r="C165" t="s">
        <v>3874</v>
      </c>
      <c r="D165" s="1019">
        <v>0.43</v>
      </c>
    </row>
    <row r="166" spans="1:4" x14ac:dyDescent="0.35">
      <c r="A166">
        <v>93981</v>
      </c>
      <c r="B166" s="95">
        <v>0.44</v>
      </c>
      <c r="C166" t="s">
        <v>3189</v>
      </c>
      <c r="D166" s="1019">
        <v>0.43</v>
      </c>
    </row>
    <row r="167" spans="1:4" x14ac:dyDescent="0.35">
      <c r="A167">
        <v>77054</v>
      </c>
      <c r="B167" s="95">
        <v>0.45</v>
      </c>
      <c r="C167" t="s">
        <v>3190</v>
      </c>
      <c r="D167" s="1019">
        <v>0.44</v>
      </c>
    </row>
    <row r="168" spans="1:4" x14ac:dyDescent="0.35">
      <c r="A168">
        <v>78122</v>
      </c>
      <c r="B168" s="95">
        <v>0.45</v>
      </c>
      <c r="C168" t="s">
        <v>3876</v>
      </c>
      <c r="D168" s="1019">
        <v>0.44</v>
      </c>
    </row>
    <row r="169" spans="1:4" x14ac:dyDescent="0.35">
      <c r="A169">
        <v>78230</v>
      </c>
      <c r="B169" s="95">
        <v>0.45</v>
      </c>
      <c r="C169" t="s">
        <v>9792</v>
      </c>
      <c r="D169" s="1019">
        <v>0.44</v>
      </c>
    </row>
    <row r="170" spans="1:4" x14ac:dyDescent="0.35">
      <c r="A170">
        <v>78700</v>
      </c>
      <c r="B170" s="95">
        <v>0.45</v>
      </c>
      <c r="C170" t="s">
        <v>3878</v>
      </c>
      <c r="D170" s="1019">
        <v>0.44</v>
      </c>
    </row>
    <row r="171" spans="1:4" x14ac:dyDescent="0.35">
      <c r="A171">
        <v>93923</v>
      </c>
      <c r="B171" s="95">
        <v>0.45</v>
      </c>
      <c r="C171" t="s">
        <v>13715</v>
      </c>
      <c r="D171" s="1019">
        <v>0.44</v>
      </c>
    </row>
    <row r="172" spans="1:4" x14ac:dyDescent="0.35">
      <c r="A172">
        <v>93971</v>
      </c>
      <c r="B172" s="95">
        <v>0.45</v>
      </c>
      <c r="C172" t="s">
        <v>5595</v>
      </c>
      <c r="D172" s="1019">
        <v>0.44</v>
      </c>
    </row>
    <row r="173" spans="1:4" x14ac:dyDescent="0.35">
      <c r="A173">
        <v>75809</v>
      </c>
      <c r="B173" s="95">
        <v>0.47</v>
      </c>
      <c r="C173" t="s">
        <v>3198</v>
      </c>
      <c r="D173" s="1019">
        <v>0.46</v>
      </c>
    </row>
    <row r="174" spans="1:4" x14ac:dyDescent="0.35">
      <c r="A174">
        <v>78232</v>
      </c>
      <c r="B174" s="95">
        <v>0.47</v>
      </c>
      <c r="C174" t="s">
        <v>9795</v>
      </c>
      <c r="D174" s="1019">
        <v>0.46</v>
      </c>
    </row>
    <row r="175" spans="1:4" x14ac:dyDescent="0.35">
      <c r="A175">
        <v>76983</v>
      </c>
      <c r="B175" s="95">
        <v>0.5</v>
      </c>
      <c r="C175" t="s">
        <v>3200</v>
      </c>
      <c r="D175" s="1019">
        <v>0.46</v>
      </c>
    </row>
    <row r="176" spans="1:4" x14ac:dyDescent="0.35">
      <c r="A176">
        <v>74400</v>
      </c>
      <c r="B176" s="95">
        <v>0.49</v>
      </c>
      <c r="C176" t="s">
        <v>6270</v>
      </c>
      <c r="D176" s="1019">
        <v>0.48</v>
      </c>
    </row>
    <row r="177" spans="1:4" x14ac:dyDescent="0.35">
      <c r="A177">
        <v>74410</v>
      </c>
      <c r="B177" s="95">
        <v>0.49</v>
      </c>
      <c r="C177" t="s">
        <v>3883</v>
      </c>
      <c r="D177" s="1019">
        <v>0.48</v>
      </c>
    </row>
    <row r="178" spans="1:4" x14ac:dyDescent="0.35">
      <c r="A178">
        <v>74415</v>
      </c>
      <c r="B178" s="95">
        <v>0.49</v>
      </c>
      <c r="C178" t="s">
        <v>9796</v>
      </c>
      <c r="D178" s="1019">
        <v>0.48</v>
      </c>
    </row>
    <row r="179" spans="1:4" x14ac:dyDescent="0.35">
      <c r="A179">
        <v>78215</v>
      </c>
      <c r="B179" s="95">
        <v>0.49</v>
      </c>
      <c r="C179" t="s">
        <v>3885</v>
      </c>
      <c r="D179" s="1019">
        <v>0.48</v>
      </c>
    </row>
    <row r="180" spans="1:4" x14ac:dyDescent="0.35">
      <c r="A180">
        <v>78445</v>
      </c>
      <c r="B180" s="95">
        <v>0.49</v>
      </c>
      <c r="C180" t="s">
        <v>3886</v>
      </c>
      <c r="D180" s="1019">
        <v>0.48</v>
      </c>
    </row>
    <row r="181" spans="1:4" x14ac:dyDescent="0.35">
      <c r="A181">
        <v>78579</v>
      </c>
      <c r="B181" s="95">
        <v>0.49</v>
      </c>
      <c r="C181" t="s">
        <v>7126</v>
      </c>
      <c r="D181" s="1019">
        <v>0.48</v>
      </c>
    </row>
    <row r="182" spans="1:4" x14ac:dyDescent="0.35">
      <c r="A182">
        <v>78701</v>
      </c>
      <c r="B182" s="95">
        <v>0.49</v>
      </c>
      <c r="C182" t="s">
        <v>3887</v>
      </c>
      <c r="D182" s="1019">
        <v>0.48</v>
      </c>
    </row>
    <row r="183" spans="1:4" x14ac:dyDescent="0.35">
      <c r="A183" t="s">
        <v>5598</v>
      </c>
      <c r="B183" s="95">
        <v>0.5</v>
      </c>
      <c r="C183" t="s">
        <v>5599</v>
      </c>
      <c r="D183" s="1019">
        <v>0.48</v>
      </c>
    </row>
    <row r="184" spans="1:4" x14ac:dyDescent="0.35">
      <c r="A184">
        <v>76820</v>
      </c>
      <c r="B184" s="95">
        <v>0.5</v>
      </c>
      <c r="C184" t="s">
        <v>3888</v>
      </c>
      <c r="D184" s="1019">
        <v>0.49</v>
      </c>
    </row>
    <row r="185" spans="1:4" x14ac:dyDescent="0.35">
      <c r="A185">
        <v>76857</v>
      </c>
      <c r="B185" s="95">
        <v>0.5</v>
      </c>
      <c r="C185" t="s">
        <v>1905</v>
      </c>
      <c r="D185" s="1019">
        <v>0.49</v>
      </c>
    </row>
    <row r="186" spans="1:4" x14ac:dyDescent="0.35">
      <c r="A186">
        <v>78014</v>
      </c>
      <c r="B186" s="95">
        <v>0.5</v>
      </c>
      <c r="C186" t="s">
        <v>6604</v>
      </c>
      <c r="D186" s="1019">
        <v>0.49</v>
      </c>
    </row>
    <row r="187" spans="1:4" x14ac:dyDescent="0.35">
      <c r="A187">
        <v>78496</v>
      </c>
      <c r="B187" s="95">
        <v>0.5</v>
      </c>
      <c r="C187" t="s">
        <v>3890</v>
      </c>
      <c r="D187" s="1019">
        <v>0.49</v>
      </c>
    </row>
    <row r="188" spans="1:4" x14ac:dyDescent="0.35">
      <c r="A188">
        <v>93882</v>
      </c>
      <c r="B188" s="95">
        <v>0.5</v>
      </c>
      <c r="C188" t="s">
        <v>7566</v>
      </c>
      <c r="D188" s="1019">
        <v>0.49</v>
      </c>
    </row>
    <row r="189" spans="1:4" x14ac:dyDescent="0.35">
      <c r="A189">
        <v>93924</v>
      </c>
      <c r="B189" s="95">
        <v>0.5</v>
      </c>
      <c r="C189" t="s">
        <v>3209</v>
      </c>
      <c r="D189" s="1019">
        <v>0.49</v>
      </c>
    </row>
    <row r="190" spans="1:4" x14ac:dyDescent="0.35">
      <c r="A190">
        <v>93926</v>
      </c>
      <c r="B190" s="95">
        <v>0.5</v>
      </c>
      <c r="C190" t="s">
        <v>4382</v>
      </c>
      <c r="D190" s="1019">
        <v>0.49</v>
      </c>
    </row>
    <row r="191" spans="1:4" x14ac:dyDescent="0.35">
      <c r="A191">
        <v>93931</v>
      </c>
      <c r="B191" s="95">
        <v>0.5</v>
      </c>
      <c r="C191" t="s">
        <v>7567</v>
      </c>
      <c r="D191" s="1019">
        <v>0.49</v>
      </c>
    </row>
    <row r="192" spans="1:4" x14ac:dyDescent="0.35">
      <c r="A192">
        <v>93979</v>
      </c>
      <c r="B192" s="95">
        <v>0.5</v>
      </c>
      <c r="C192" t="s">
        <v>1914</v>
      </c>
      <c r="D192" s="1019">
        <v>0.49</v>
      </c>
    </row>
    <row r="193" spans="1:4" x14ac:dyDescent="0.35">
      <c r="A193">
        <v>93986</v>
      </c>
      <c r="B193" s="95">
        <v>0.5</v>
      </c>
      <c r="C193" t="s">
        <v>3215</v>
      </c>
      <c r="D193" s="1019">
        <v>0.49</v>
      </c>
    </row>
    <row r="194" spans="1:4" x14ac:dyDescent="0.35">
      <c r="A194">
        <v>93990</v>
      </c>
      <c r="B194" s="95">
        <v>0.5</v>
      </c>
      <c r="C194" t="s">
        <v>126</v>
      </c>
      <c r="D194" s="1019">
        <v>0.49</v>
      </c>
    </row>
    <row r="195" spans="1:4" x14ac:dyDescent="0.35">
      <c r="A195">
        <v>74425</v>
      </c>
      <c r="B195" s="95">
        <v>0.51</v>
      </c>
      <c r="C195" t="s">
        <v>1689</v>
      </c>
      <c r="D195" s="1019">
        <v>0.5</v>
      </c>
    </row>
    <row r="196" spans="1:4" x14ac:dyDescent="0.35">
      <c r="A196">
        <v>78202</v>
      </c>
      <c r="B196" s="95">
        <v>0.51</v>
      </c>
      <c r="C196" t="s">
        <v>3894</v>
      </c>
      <c r="D196" s="1019">
        <v>0.5</v>
      </c>
    </row>
    <row r="197" spans="1:4" x14ac:dyDescent="0.35">
      <c r="A197">
        <v>78601</v>
      </c>
      <c r="B197" s="95">
        <v>0.51</v>
      </c>
      <c r="C197" t="s">
        <v>3895</v>
      </c>
      <c r="D197" s="1019">
        <v>0.5</v>
      </c>
    </row>
    <row r="198" spans="1:4" x14ac:dyDescent="0.35">
      <c r="A198">
        <v>74420</v>
      </c>
      <c r="B198" s="95">
        <v>0.52</v>
      </c>
      <c r="C198" t="s">
        <v>8184</v>
      </c>
      <c r="D198" s="1019">
        <v>0.51</v>
      </c>
    </row>
    <row r="199" spans="1:4" x14ac:dyDescent="0.35">
      <c r="A199">
        <v>78231</v>
      </c>
      <c r="B199" s="95">
        <v>0.52</v>
      </c>
      <c r="C199" t="s">
        <v>3897</v>
      </c>
      <c r="D199" s="1019">
        <v>0.51</v>
      </c>
    </row>
    <row r="200" spans="1:4" x14ac:dyDescent="0.35">
      <c r="A200">
        <v>74230</v>
      </c>
      <c r="B200" s="95">
        <v>0.53</v>
      </c>
      <c r="C200" t="s">
        <v>6278</v>
      </c>
      <c r="D200" s="1019">
        <v>0.52</v>
      </c>
    </row>
    <row r="201" spans="1:4" x14ac:dyDescent="0.35">
      <c r="A201">
        <v>78605</v>
      </c>
      <c r="B201" s="95">
        <v>0.53</v>
      </c>
      <c r="C201" t="s">
        <v>3899</v>
      </c>
      <c r="D201" s="1019">
        <v>0.52</v>
      </c>
    </row>
    <row r="202" spans="1:4" x14ac:dyDescent="0.35">
      <c r="A202">
        <v>78660</v>
      </c>
      <c r="B202" s="95">
        <v>0.53</v>
      </c>
      <c r="C202" t="s">
        <v>3900</v>
      </c>
      <c r="D202" s="1019">
        <v>0.52</v>
      </c>
    </row>
    <row r="203" spans="1:4" x14ac:dyDescent="0.35">
      <c r="A203">
        <v>93308</v>
      </c>
      <c r="B203" s="95">
        <v>0.53</v>
      </c>
      <c r="C203" t="s">
        <v>358</v>
      </c>
      <c r="D203" s="1019">
        <v>0.52</v>
      </c>
    </row>
    <row r="204" spans="1:4" x14ac:dyDescent="0.35">
      <c r="A204">
        <v>70332</v>
      </c>
      <c r="B204" s="95">
        <v>0.54</v>
      </c>
      <c r="C204" t="s">
        <v>3901</v>
      </c>
      <c r="D204" s="1019">
        <v>0.53</v>
      </c>
    </row>
    <row r="205" spans="1:4" x14ac:dyDescent="0.35">
      <c r="A205">
        <v>73040</v>
      </c>
      <c r="B205" s="95">
        <v>0.54</v>
      </c>
      <c r="C205" t="s">
        <v>7569</v>
      </c>
      <c r="D205" s="1019">
        <v>0.53</v>
      </c>
    </row>
    <row r="206" spans="1:4" x14ac:dyDescent="0.35">
      <c r="A206">
        <v>73085</v>
      </c>
      <c r="B206" s="95">
        <v>0.54</v>
      </c>
      <c r="C206" t="s">
        <v>7573</v>
      </c>
      <c r="D206" s="1019">
        <v>0.53</v>
      </c>
    </row>
    <row r="207" spans="1:4" x14ac:dyDescent="0.35">
      <c r="A207">
        <v>73115</v>
      </c>
      <c r="B207" s="95">
        <v>0.54</v>
      </c>
      <c r="C207" t="s">
        <v>7576</v>
      </c>
      <c r="D207" s="1019">
        <v>0.53</v>
      </c>
    </row>
    <row r="208" spans="1:4" x14ac:dyDescent="0.35">
      <c r="A208">
        <v>73525</v>
      </c>
      <c r="B208" s="95">
        <v>0.54</v>
      </c>
      <c r="C208" t="s">
        <v>7578</v>
      </c>
      <c r="D208" s="1019">
        <v>0.53</v>
      </c>
    </row>
    <row r="209" spans="1:4" x14ac:dyDescent="0.35">
      <c r="A209">
        <v>73615</v>
      </c>
      <c r="B209" s="95">
        <v>0.54</v>
      </c>
      <c r="C209" t="s">
        <v>7581</v>
      </c>
      <c r="D209" s="1019">
        <v>0.53</v>
      </c>
    </row>
    <row r="210" spans="1:4" x14ac:dyDescent="0.35">
      <c r="A210">
        <v>76080</v>
      </c>
      <c r="B210" s="95">
        <v>0.54</v>
      </c>
      <c r="C210" t="s">
        <v>8185</v>
      </c>
      <c r="D210" s="1019">
        <v>0.53</v>
      </c>
    </row>
    <row r="211" spans="1:4" x14ac:dyDescent="0.35">
      <c r="A211">
        <v>77002</v>
      </c>
      <c r="B211" s="95">
        <v>0.54</v>
      </c>
      <c r="C211" t="s">
        <v>3234</v>
      </c>
      <c r="D211" s="1019">
        <v>0.53</v>
      </c>
    </row>
    <row r="212" spans="1:4" x14ac:dyDescent="0.35">
      <c r="A212">
        <v>76706</v>
      </c>
      <c r="B212" s="95">
        <v>0.55000000000000004</v>
      </c>
      <c r="C212" t="s">
        <v>13721</v>
      </c>
      <c r="D212" s="1019">
        <v>0.54</v>
      </c>
    </row>
    <row r="213" spans="1:4" x14ac:dyDescent="0.35">
      <c r="A213">
        <v>77075</v>
      </c>
      <c r="B213" s="95">
        <v>0.55000000000000004</v>
      </c>
      <c r="C213" t="s">
        <v>4390</v>
      </c>
      <c r="D213" s="1019">
        <v>0.54</v>
      </c>
    </row>
    <row r="214" spans="1:4" x14ac:dyDescent="0.35">
      <c r="A214">
        <v>78102</v>
      </c>
      <c r="B214" s="95">
        <v>0.55000000000000004</v>
      </c>
      <c r="C214" t="s">
        <v>3914</v>
      </c>
      <c r="D214" s="1019">
        <v>0.54</v>
      </c>
    </row>
    <row r="215" spans="1:4" x14ac:dyDescent="0.35">
      <c r="A215">
        <v>76536</v>
      </c>
      <c r="B215" s="95">
        <v>0.56000000000000005</v>
      </c>
      <c r="C215" t="s">
        <v>13723</v>
      </c>
      <c r="D215" s="1019">
        <v>0.55000000000000004</v>
      </c>
    </row>
    <row r="216" spans="1:4" x14ac:dyDescent="0.35">
      <c r="A216">
        <v>76828</v>
      </c>
      <c r="B216" s="95">
        <v>0.56000000000000005</v>
      </c>
      <c r="C216" t="s">
        <v>3916</v>
      </c>
      <c r="D216" s="1019">
        <v>0.55000000000000004</v>
      </c>
    </row>
    <row r="217" spans="1:4" x14ac:dyDescent="0.35">
      <c r="A217">
        <v>78216</v>
      </c>
      <c r="B217" s="95">
        <v>0.56999999999999995</v>
      </c>
      <c r="C217" t="s">
        <v>3917</v>
      </c>
      <c r="D217" s="1019">
        <v>0.56000000000000005</v>
      </c>
    </row>
    <row r="218" spans="1:4" x14ac:dyDescent="0.35">
      <c r="A218">
        <v>78645</v>
      </c>
      <c r="B218" s="95">
        <v>0.56999999999999995</v>
      </c>
      <c r="C218" t="s">
        <v>3918</v>
      </c>
      <c r="D218" s="1019">
        <v>0.56000000000000005</v>
      </c>
    </row>
    <row r="219" spans="1:4" x14ac:dyDescent="0.35">
      <c r="A219">
        <v>78740</v>
      </c>
      <c r="B219" s="95">
        <v>0.56999999999999995</v>
      </c>
      <c r="C219" t="s">
        <v>8888</v>
      </c>
      <c r="D219" s="1019">
        <v>0.56000000000000005</v>
      </c>
    </row>
    <row r="220" spans="1:4" x14ac:dyDescent="0.35">
      <c r="A220">
        <v>75571</v>
      </c>
      <c r="B220" s="95">
        <v>0.57999999999999996</v>
      </c>
      <c r="C220" t="s">
        <v>2358</v>
      </c>
      <c r="D220" s="1019">
        <v>0.56999999999999995</v>
      </c>
    </row>
    <row r="221" spans="1:4" x14ac:dyDescent="0.35">
      <c r="A221">
        <v>76100</v>
      </c>
      <c r="B221" s="95">
        <v>0.57999999999999996</v>
      </c>
      <c r="C221" t="s">
        <v>3921</v>
      </c>
      <c r="D221" s="1019">
        <v>0.56999999999999995</v>
      </c>
    </row>
    <row r="222" spans="1:4" x14ac:dyDescent="0.35">
      <c r="A222">
        <v>76775</v>
      </c>
      <c r="B222" s="95">
        <v>0.57999999999999996</v>
      </c>
      <c r="C222" t="s">
        <v>7131</v>
      </c>
      <c r="D222" s="1019">
        <v>0.56999999999999995</v>
      </c>
    </row>
    <row r="223" spans="1:4" x14ac:dyDescent="0.35">
      <c r="A223">
        <v>76827</v>
      </c>
      <c r="B223" s="95">
        <v>0.57999999999999996</v>
      </c>
      <c r="C223" t="s">
        <v>3923</v>
      </c>
      <c r="D223" s="1019">
        <v>0.56999999999999995</v>
      </c>
    </row>
    <row r="224" spans="1:4" x14ac:dyDescent="0.35">
      <c r="A224">
        <v>76981</v>
      </c>
      <c r="B224" s="95">
        <v>0.57999999999999996</v>
      </c>
      <c r="C224" t="s">
        <v>14094</v>
      </c>
      <c r="D224" s="1019">
        <v>0.57999999999999996</v>
      </c>
    </row>
    <row r="225" spans="1:4" x14ac:dyDescent="0.35">
      <c r="A225">
        <v>73580</v>
      </c>
      <c r="B225" s="95">
        <v>0.59</v>
      </c>
      <c r="C225" t="s">
        <v>7592</v>
      </c>
      <c r="D225" s="1019">
        <v>0.57999999999999996</v>
      </c>
    </row>
    <row r="226" spans="1:4" x14ac:dyDescent="0.35">
      <c r="A226">
        <v>74210</v>
      </c>
      <c r="B226" s="95">
        <v>0.59</v>
      </c>
      <c r="C226" t="s">
        <v>3926</v>
      </c>
      <c r="D226" s="1019">
        <v>0.57999999999999996</v>
      </c>
    </row>
    <row r="227" spans="1:4" x14ac:dyDescent="0.35">
      <c r="A227">
        <v>76604</v>
      </c>
      <c r="B227" s="95">
        <v>0.59</v>
      </c>
      <c r="C227" t="s">
        <v>13728</v>
      </c>
      <c r="D227" s="1019">
        <v>0.57999999999999996</v>
      </c>
    </row>
    <row r="228" spans="1:4" x14ac:dyDescent="0.35">
      <c r="A228">
        <v>76705</v>
      </c>
      <c r="B228" s="95">
        <v>0.59</v>
      </c>
      <c r="C228" t="s">
        <v>7133</v>
      </c>
      <c r="D228" s="1019">
        <v>0.57999999999999996</v>
      </c>
    </row>
    <row r="229" spans="1:4" x14ac:dyDescent="0.35">
      <c r="A229">
        <v>76982</v>
      </c>
      <c r="B229" s="95">
        <v>0.59</v>
      </c>
      <c r="C229" t="s">
        <v>3254</v>
      </c>
      <c r="D229" s="1019">
        <v>0.57999999999999996</v>
      </c>
    </row>
    <row r="230" spans="1:4" x14ac:dyDescent="0.35">
      <c r="A230">
        <v>74220</v>
      </c>
      <c r="B230" s="95">
        <v>0.6</v>
      </c>
      <c r="C230" t="s">
        <v>1695</v>
      </c>
      <c r="D230" s="1019">
        <v>0.59</v>
      </c>
    </row>
    <row r="231" spans="1:4" x14ac:dyDescent="0.35">
      <c r="A231">
        <v>77003</v>
      </c>
      <c r="B231" s="95">
        <v>0.6</v>
      </c>
      <c r="C231" t="s">
        <v>3257</v>
      </c>
      <c r="D231" s="1019">
        <v>0.59</v>
      </c>
    </row>
    <row r="232" spans="1:4" x14ac:dyDescent="0.35">
      <c r="A232">
        <v>78020</v>
      </c>
      <c r="B232" s="95">
        <v>0.6</v>
      </c>
      <c r="C232" t="s">
        <v>3928</v>
      </c>
      <c r="D232" s="1019">
        <v>0.59</v>
      </c>
    </row>
    <row r="233" spans="1:4" x14ac:dyDescent="0.35">
      <c r="A233">
        <v>78130</v>
      </c>
      <c r="B233" s="95">
        <v>0.61</v>
      </c>
      <c r="C233" t="s">
        <v>3929</v>
      </c>
      <c r="D233" s="1019">
        <v>0.59</v>
      </c>
    </row>
    <row r="234" spans="1:4" x14ac:dyDescent="0.35">
      <c r="A234">
        <v>78140</v>
      </c>
      <c r="B234" s="95">
        <v>0.61</v>
      </c>
      <c r="C234" t="s">
        <v>1928</v>
      </c>
      <c r="D234" s="1019">
        <v>0.59</v>
      </c>
    </row>
    <row r="235" spans="1:4" x14ac:dyDescent="0.35">
      <c r="A235">
        <v>78191</v>
      </c>
      <c r="B235" s="95">
        <v>0.61</v>
      </c>
      <c r="C235" t="s">
        <v>3931</v>
      </c>
      <c r="D235" s="1019">
        <v>0.59</v>
      </c>
    </row>
    <row r="236" spans="1:4" x14ac:dyDescent="0.35">
      <c r="A236">
        <v>78635</v>
      </c>
      <c r="B236" s="95">
        <v>0.61</v>
      </c>
      <c r="C236" t="s">
        <v>3932</v>
      </c>
      <c r="D236" s="1019">
        <v>0.59</v>
      </c>
    </row>
    <row r="237" spans="1:4" x14ac:dyDescent="0.35">
      <c r="A237">
        <v>78650</v>
      </c>
      <c r="B237" s="95">
        <v>0.61</v>
      </c>
      <c r="C237" t="s">
        <v>3933</v>
      </c>
      <c r="D237" s="1019">
        <v>0.59</v>
      </c>
    </row>
    <row r="238" spans="1:4" x14ac:dyDescent="0.35">
      <c r="A238">
        <v>49465</v>
      </c>
      <c r="B238" s="95">
        <v>0.62</v>
      </c>
      <c r="C238" t="s">
        <v>5294</v>
      </c>
      <c r="D238" s="1019">
        <v>0.6</v>
      </c>
    </row>
    <row r="239" spans="1:4" x14ac:dyDescent="0.35">
      <c r="A239">
        <v>76886</v>
      </c>
      <c r="B239" s="95">
        <v>0.62</v>
      </c>
      <c r="C239" t="s">
        <v>3934</v>
      </c>
      <c r="D239" s="1019">
        <v>0.6</v>
      </c>
    </row>
    <row r="240" spans="1:4" x14ac:dyDescent="0.35">
      <c r="A240">
        <v>78300</v>
      </c>
      <c r="B240" s="95">
        <v>0.62</v>
      </c>
      <c r="C240" t="s">
        <v>7596</v>
      </c>
      <c r="D240" s="1019">
        <v>0.6</v>
      </c>
    </row>
    <row r="241" spans="1:4" x14ac:dyDescent="0.35">
      <c r="A241">
        <v>76506</v>
      </c>
      <c r="B241" s="95">
        <v>0.63</v>
      </c>
      <c r="C241" t="s">
        <v>7597</v>
      </c>
      <c r="D241" s="1019">
        <v>0.61</v>
      </c>
    </row>
    <row r="242" spans="1:4" x14ac:dyDescent="0.35">
      <c r="A242">
        <v>76870</v>
      </c>
      <c r="B242" s="95">
        <v>0.64</v>
      </c>
      <c r="C242" t="s">
        <v>13736</v>
      </c>
      <c r="D242" s="1019">
        <v>0.62</v>
      </c>
    </row>
    <row r="243" spans="1:4" x14ac:dyDescent="0.35">
      <c r="A243">
        <v>78606</v>
      </c>
      <c r="B243" s="95">
        <v>0.64</v>
      </c>
      <c r="C243" t="s">
        <v>3937</v>
      </c>
      <c r="D243" s="1019">
        <v>0.62</v>
      </c>
    </row>
    <row r="244" spans="1:4" x14ac:dyDescent="0.35">
      <c r="A244">
        <v>78800</v>
      </c>
      <c r="B244" s="95">
        <v>0.64</v>
      </c>
      <c r="C244" t="s">
        <v>8891</v>
      </c>
      <c r="D244" s="1019">
        <v>0.62</v>
      </c>
    </row>
    <row r="245" spans="1:4" x14ac:dyDescent="0.35">
      <c r="A245">
        <v>76815</v>
      </c>
      <c r="B245" s="95">
        <v>0.65</v>
      </c>
      <c r="C245" t="s">
        <v>7139</v>
      </c>
      <c r="D245" s="1019">
        <v>0.63</v>
      </c>
    </row>
    <row r="246" spans="1:4" x14ac:dyDescent="0.35">
      <c r="A246">
        <v>76942</v>
      </c>
      <c r="B246" s="95">
        <v>0.67</v>
      </c>
      <c r="C246" t="s">
        <v>4803</v>
      </c>
      <c r="D246" s="1019">
        <v>0.65</v>
      </c>
    </row>
    <row r="247" spans="1:4" x14ac:dyDescent="0.35">
      <c r="A247">
        <v>78015</v>
      </c>
      <c r="B247" s="95">
        <v>0.67</v>
      </c>
      <c r="C247" t="s">
        <v>3264</v>
      </c>
      <c r="D247" s="1019">
        <v>0.65</v>
      </c>
    </row>
    <row r="248" spans="1:4" x14ac:dyDescent="0.35">
      <c r="A248">
        <v>76872</v>
      </c>
      <c r="B248" s="95">
        <v>0.69</v>
      </c>
      <c r="C248" t="s">
        <v>7599</v>
      </c>
      <c r="D248" s="1019">
        <v>0.65</v>
      </c>
    </row>
    <row r="249" spans="1:4" x14ac:dyDescent="0.35">
      <c r="A249">
        <v>76642</v>
      </c>
      <c r="B249" s="95">
        <v>0.68</v>
      </c>
      <c r="C249" t="s">
        <v>10897</v>
      </c>
      <c r="D249" s="1019">
        <v>0.66</v>
      </c>
    </row>
    <row r="250" spans="1:4" x14ac:dyDescent="0.35">
      <c r="A250">
        <v>78262</v>
      </c>
      <c r="B250" s="95">
        <v>0.68</v>
      </c>
      <c r="C250" t="s">
        <v>3941</v>
      </c>
      <c r="D250" s="1019">
        <v>0.66</v>
      </c>
    </row>
    <row r="251" spans="1:4" x14ac:dyDescent="0.35">
      <c r="A251">
        <v>78290</v>
      </c>
      <c r="B251" s="95">
        <v>0.68</v>
      </c>
      <c r="C251" t="s">
        <v>7603</v>
      </c>
      <c r="D251" s="1019">
        <v>0.66</v>
      </c>
    </row>
    <row r="252" spans="1:4" x14ac:dyDescent="0.35">
      <c r="A252">
        <v>78630</v>
      </c>
      <c r="B252" s="95">
        <v>0.68</v>
      </c>
      <c r="C252" t="s">
        <v>3943</v>
      </c>
      <c r="D252" s="1019">
        <v>0.66</v>
      </c>
    </row>
    <row r="253" spans="1:4" x14ac:dyDescent="0.35">
      <c r="A253" t="s">
        <v>1937</v>
      </c>
      <c r="B253" s="95">
        <v>0.68</v>
      </c>
      <c r="C253" t="s">
        <v>1938</v>
      </c>
      <c r="D253" s="1019">
        <v>0.66</v>
      </c>
    </row>
    <row r="254" spans="1:4" x14ac:dyDescent="0.35">
      <c r="A254">
        <v>76830</v>
      </c>
      <c r="B254" s="95">
        <v>0.69</v>
      </c>
      <c r="C254" t="s">
        <v>2823</v>
      </c>
      <c r="D254" s="1019">
        <v>0.67</v>
      </c>
    </row>
    <row r="255" spans="1:4" x14ac:dyDescent="0.35">
      <c r="A255">
        <v>76856</v>
      </c>
      <c r="B255" s="95">
        <v>0.69</v>
      </c>
      <c r="C255" t="s">
        <v>7147</v>
      </c>
      <c r="D255" s="1019">
        <v>0.67</v>
      </c>
    </row>
    <row r="256" spans="1:4" x14ac:dyDescent="0.35">
      <c r="A256">
        <v>76882</v>
      </c>
      <c r="B256" s="95">
        <v>0.69</v>
      </c>
      <c r="C256" t="s">
        <v>1698</v>
      </c>
      <c r="D256" s="1019">
        <v>0.67</v>
      </c>
    </row>
    <row r="257" spans="1:4" x14ac:dyDescent="0.35">
      <c r="A257">
        <v>78261</v>
      </c>
      <c r="B257" s="95">
        <v>0.69</v>
      </c>
      <c r="C257" t="s">
        <v>3946</v>
      </c>
      <c r="D257" s="1019">
        <v>0.67</v>
      </c>
    </row>
    <row r="258" spans="1:4" x14ac:dyDescent="0.35">
      <c r="A258">
        <v>78466</v>
      </c>
      <c r="B258" s="95">
        <v>0.69</v>
      </c>
      <c r="C258" t="s">
        <v>3947</v>
      </c>
      <c r="D258" s="1019">
        <v>0.67</v>
      </c>
    </row>
    <row r="259" spans="1:4" x14ac:dyDescent="0.35">
      <c r="A259">
        <v>74221</v>
      </c>
      <c r="B259" s="95">
        <v>0.7</v>
      </c>
      <c r="C259" t="s">
        <v>13743</v>
      </c>
      <c r="D259" s="1019">
        <v>0.68</v>
      </c>
    </row>
    <row r="260" spans="1:4" x14ac:dyDescent="0.35">
      <c r="A260">
        <v>74248</v>
      </c>
      <c r="B260" s="95">
        <v>0.7</v>
      </c>
      <c r="C260" t="s">
        <v>6295</v>
      </c>
      <c r="D260" s="1019">
        <v>0.68</v>
      </c>
    </row>
    <row r="261" spans="1:4" x14ac:dyDescent="0.35">
      <c r="A261">
        <v>76821</v>
      </c>
      <c r="B261" s="95">
        <v>0.7</v>
      </c>
      <c r="C261" t="s">
        <v>3948</v>
      </c>
      <c r="D261" s="1019">
        <v>0.68</v>
      </c>
    </row>
    <row r="262" spans="1:4" x14ac:dyDescent="0.35">
      <c r="A262">
        <v>77076</v>
      </c>
      <c r="B262" s="95">
        <v>0.7</v>
      </c>
      <c r="C262" t="s">
        <v>1700</v>
      </c>
      <c r="D262" s="1019">
        <v>0.68</v>
      </c>
    </row>
    <row r="263" spans="1:4" x14ac:dyDescent="0.35">
      <c r="A263">
        <v>93970</v>
      </c>
      <c r="B263" s="95">
        <v>0.7</v>
      </c>
      <c r="C263" t="s">
        <v>4405</v>
      </c>
      <c r="D263" s="1019">
        <v>0.68</v>
      </c>
    </row>
    <row r="264" spans="1:4" x14ac:dyDescent="0.35">
      <c r="A264">
        <v>78761</v>
      </c>
      <c r="B264" s="95">
        <v>0.71</v>
      </c>
      <c r="C264" t="s">
        <v>1063</v>
      </c>
      <c r="D264" s="1019">
        <v>0.69</v>
      </c>
    </row>
    <row r="265" spans="1:4" x14ac:dyDescent="0.35">
      <c r="A265">
        <v>76831</v>
      </c>
      <c r="B265" s="95">
        <v>0.72</v>
      </c>
      <c r="C265" t="s">
        <v>3283</v>
      </c>
      <c r="D265" s="1019">
        <v>0.7</v>
      </c>
    </row>
    <row r="266" spans="1:4" x14ac:dyDescent="0.35">
      <c r="A266">
        <v>93888</v>
      </c>
      <c r="B266" s="95">
        <v>0.5</v>
      </c>
      <c r="C266" t="s">
        <v>3287</v>
      </c>
      <c r="D266" s="1019">
        <v>0.71</v>
      </c>
    </row>
    <row r="267" spans="1:4" x14ac:dyDescent="0.35">
      <c r="A267">
        <v>76641</v>
      </c>
      <c r="B267" s="95">
        <v>0.73</v>
      </c>
      <c r="C267" t="s">
        <v>14018</v>
      </c>
      <c r="D267" s="1019">
        <v>0.71</v>
      </c>
    </row>
    <row r="268" spans="1:4" x14ac:dyDescent="0.35">
      <c r="A268">
        <v>78801</v>
      </c>
      <c r="B268" s="95">
        <v>0.73</v>
      </c>
      <c r="C268" t="s">
        <v>2835</v>
      </c>
      <c r="D268" s="1019">
        <v>0.71</v>
      </c>
    </row>
    <row r="269" spans="1:4" x14ac:dyDescent="0.35">
      <c r="A269">
        <v>76770</v>
      </c>
      <c r="B269" s="95">
        <v>0.74</v>
      </c>
      <c r="C269" t="s">
        <v>13747</v>
      </c>
      <c r="D269" s="1019">
        <v>0.72</v>
      </c>
    </row>
    <row r="270" spans="1:4" x14ac:dyDescent="0.35">
      <c r="A270">
        <v>76885</v>
      </c>
      <c r="B270" s="95">
        <v>0.74</v>
      </c>
      <c r="C270" t="s">
        <v>3955</v>
      </c>
      <c r="D270" s="1019">
        <v>0.72</v>
      </c>
    </row>
    <row r="271" spans="1:4" x14ac:dyDescent="0.35">
      <c r="A271">
        <v>78075</v>
      </c>
      <c r="B271" s="95">
        <v>0.74</v>
      </c>
      <c r="C271" t="s">
        <v>3956</v>
      </c>
      <c r="D271" s="1019">
        <v>0.72</v>
      </c>
    </row>
    <row r="272" spans="1:4" x14ac:dyDescent="0.35">
      <c r="A272">
        <v>78226</v>
      </c>
      <c r="B272" s="95">
        <v>0.74</v>
      </c>
      <c r="C272" t="s">
        <v>7611</v>
      </c>
      <c r="D272" s="1019">
        <v>0.72</v>
      </c>
    </row>
    <row r="273" spans="1:4" x14ac:dyDescent="0.35">
      <c r="A273">
        <v>78258</v>
      </c>
      <c r="B273" s="95">
        <v>0.74</v>
      </c>
      <c r="C273" t="s">
        <v>3957</v>
      </c>
      <c r="D273" s="1019">
        <v>0.72</v>
      </c>
    </row>
    <row r="274" spans="1:4" x14ac:dyDescent="0.35">
      <c r="A274">
        <v>78580</v>
      </c>
      <c r="B274" s="95">
        <v>0.74</v>
      </c>
      <c r="C274" t="s">
        <v>134</v>
      </c>
      <c r="D274" s="1019">
        <v>0.72</v>
      </c>
    </row>
    <row r="275" spans="1:4" x14ac:dyDescent="0.35">
      <c r="A275">
        <v>76817</v>
      </c>
      <c r="B275" s="95">
        <v>0.75</v>
      </c>
      <c r="C275" t="s">
        <v>4824</v>
      </c>
      <c r="D275" s="1019">
        <v>0.73</v>
      </c>
    </row>
    <row r="276" spans="1:4" x14ac:dyDescent="0.35">
      <c r="A276">
        <v>78103</v>
      </c>
      <c r="B276" s="95">
        <v>0.75</v>
      </c>
      <c r="C276" t="s">
        <v>3960</v>
      </c>
      <c r="D276" s="1019">
        <v>0.73</v>
      </c>
    </row>
    <row r="277" spans="1:4" x14ac:dyDescent="0.35">
      <c r="A277">
        <v>78597</v>
      </c>
      <c r="B277" s="95">
        <v>0.75</v>
      </c>
      <c r="C277" t="s">
        <v>6623</v>
      </c>
      <c r="D277" s="1019">
        <v>0.73</v>
      </c>
    </row>
    <row r="278" spans="1:4" x14ac:dyDescent="0.35">
      <c r="A278">
        <v>93304</v>
      </c>
      <c r="B278" s="95">
        <v>0.75</v>
      </c>
      <c r="C278" t="s">
        <v>396</v>
      </c>
      <c r="D278" s="1019">
        <v>0.73</v>
      </c>
    </row>
    <row r="279" spans="1:4" x14ac:dyDescent="0.35">
      <c r="A279">
        <v>76776</v>
      </c>
      <c r="B279" s="95">
        <v>0.76</v>
      </c>
      <c r="C279" t="s">
        <v>3961</v>
      </c>
      <c r="D279" s="1019">
        <v>0.74</v>
      </c>
    </row>
    <row r="280" spans="1:4" x14ac:dyDescent="0.35">
      <c r="A280">
        <v>77067</v>
      </c>
      <c r="B280" s="95">
        <v>0.76</v>
      </c>
      <c r="C280" t="s">
        <v>8915</v>
      </c>
      <c r="D280" s="1019">
        <v>0.74</v>
      </c>
    </row>
    <row r="281" spans="1:4" x14ac:dyDescent="0.35">
      <c r="A281" t="s">
        <v>8590</v>
      </c>
      <c r="B281" s="95">
        <v>0.76</v>
      </c>
      <c r="C281" t="s">
        <v>8591</v>
      </c>
      <c r="D281" s="1019">
        <v>0.74</v>
      </c>
    </row>
    <row r="282" spans="1:4" x14ac:dyDescent="0.35">
      <c r="A282">
        <v>76819</v>
      </c>
      <c r="B282" s="95">
        <v>0.77</v>
      </c>
      <c r="C282" t="s">
        <v>2844</v>
      </c>
      <c r="D282" s="1019">
        <v>0.75</v>
      </c>
    </row>
    <row r="283" spans="1:4" x14ac:dyDescent="0.35">
      <c r="A283">
        <v>78457</v>
      </c>
      <c r="B283" s="95">
        <v>0.77</v>
      </c>
      <c r="C283" t="s">
        <v>1959</v>
      </c>
      <c r="D283" s="1019">
        <v>0.75</v>
      </c>
    </row>
    <row r="284" spans="1:4" x14ac:dyDescent="0.35">
      <c r="A284">
        <v>78428</v>
      </c>
      <c r="B284" s="95">
        <v>0.78</v>
      </c>
      <c r="C284" t="s">
        <v>3963</v>
      </c>
      <c r="D284" s="1019">
        <v>0.76</v>
      </c>
    </row>
    <row r="285" spans="1:4" x14ac:dyDescent="0.35">
      <c r="A285">
        <v>76377</v>
      </c>
      <c r="B285" s="95">
        <v>0.79</v>
      </c>
      <c r="C285" t="s">
        <v>3299</v>
      </c>
      <c r="D285" s="1019">
        <v>0.77</v>
      </c>
    </row>
    <row r="286" spans="1:4" x14ac:dyDescent="0.35">
      <c r="A286">
        <v>78264</v>
      </c>
      <c r="B286" s="95">
        <v>0.79</v>
      </c>
      <c r="C286" t="s">
        <v>7417</v>
      </c>
      <c r="D286" s="1019">
        <v>0.77</v>
      </c>
    </row>
    <row r="287" spans="1:4" x14ac:dyDescent="0.35">
      <c r="A287">
        <v>74240</v>
      </c>
      <c r="B287" s="95">
        <v>0.8</v>
      </c>
      <c r="C287" t="s">
        <v>1072</v>
      </c>
      <c r="D287" s="1019">
        <v>0.78</v>
      </c>
    </row>
    <row r="288" spans="1:4" x14ac:dyDescent="0.35">
      <c r="A288">
        <v>78070</v>
      </c>
      <c r="B288" s="95">
        <v>0.8</v>
      </c>
      <c r="C288" t="s">
        <v>2849</v>
      </c>
      <c r="D288" s="1019">
        <v>0.78</v>
      </c>
    </row>
    <row r="289" spans="1:4" x14ac:dyDescent="0.35">
      <c r="A289">
        <v>78104</v>
      </c>
      <c r="B289" s="95">
        <v>0.8</v>
      </c>
      <c r="C289" t="s">
        <v>3967</v>
      </c>
      <c r="D289" s="1019">
        <v>0.78</v>
      </c>
    </row>
    <row r="290" spans="1:4" x14ac:dyDescent="0.35">
      <c r="A290">
        <v>78468</v>
      </c>
      <c r="B290" s="95">
        <v>0.8</v>
      </c>
      <c r="C290" t="s">
        <v>3968</v>
      </c>
      <c r="D290" s="1019">
        <v>0.78</v>
      </c>
    </row>
    <row r="291" spans="1:4" x14ac:dyDescent="0.35">
      <c r="A291">
        <v>78802</v>
      </c>
      <c r="B291" s="95">
        <v>0.8</v>
      </c>
      <c r="C291" t="s">
        <v>1074</v>
      </c>
      <c r="D291" s="1019">
        <v>0.78</v>
      </c>
    </row>
    <row r="292" spans="1:4" x14ac:dyDescent="0.35">
      <c r="A292">
        <v>93880</v>
      </c>
      <c r="B292" s="95">
        <v>0.8</v>
      </c>
      <c r="C292" t="s">
        <v>2852</v>
      </c>
      <c r="D292" s="1019">
        <v>0.78</v>
      </c>
    </row>
    <row r="293" spans="1:4" x14ac:dyDescent="0.35">
      <c r="A293">
        <v>93925</v>
      </c>
      <c r="B293" s="95">
        <v>0.8</v>
      </c>
      <c r="C293" t="s">
        <v>5622</v>
      </c>
      <c r="D293" s="1019">
        <v>0.78</v>
      </c>
    </row>
    <row r="294" spans="1:4" x14ac:dyDescent="0.35">
      <c r="A294">
        <v>93930</v>
      </c>
      <c r="B294" s="95">
        <v>0.8</v>
      </c>
      <c r="C294" t="s">
        <v>5624</v>
      </c>
      <c r="D294" s="1019">
        <v>0.78</v>
      </c>
    </row>
    <row r="295" spans="1:4" x14ac:dyDescent="0.35">
      <c r="A295">
        <v>93976</v>
      </c>
      <c r="B295" s="95">
        <v>0.8</v>
      </c>
      <c r="C295" t="s">
        <v>8216</v>
      </c>
      <c r="D295" s="1019">
        <v>0.78</v>
      </c>
    </row>
    <row r="296" spans="1:4" x14ac:dyDescent="0.35">
      <c r="A296">
        <v>93978</v>
      </c>
      <c r="B296" s="95">
        <v>0.8</v>
      </c>
      <c r="C296" t="s">
        <v>7624</v>
      </c>
      <c r="D296" s="1019">
        <v>0.78</v>
      </c>
    </row>
    <row r="297" spans="1:4" x14ac:dyDescent="0.35">
      <c r="A297">
        <v>93985</v>
      </c>
      <c r="B297" s="95">
        <v>0.8</v>
      </c>
      <c r="C297" t="s">
        <v>3311</v>
      </c>
      <c r="D297" s="1019">
        <v>0.78</v>
      </c>
    </row>
    <row r="298" spans="1:4" x14ac:dyDescent="0.35">
      <c r="A298">
        <v>74250</v>
      </c>
      <c r="B298" s="95">
        <v>0.81</v>
      </c>
      <c r="C298" t="s">
        <v>9361</v>
      </c>
      <c r="D298" s="1019">
        <v>0.79</v>
      </c>
    </row>
    <row r="299" spans="1:4" x14ac:dyDescent="0.35">
      <c r="A299">
        <v>76700</v>
      </c>
      <c r="B299" s="95">
        <v>0.81</v>
      </c>
      <c r="C299" t="s">
        <v>408</v>
      </c>
      <c r="D299" s="1019">
        <v>0.79</v>
      </c>
    </row>
    <row r="300" spans="1:4" x14ac:dyDescent="0.35">
      <c r="A300">
        <v>77065</v>
      </c>
      <c r="B300" s="95">
        <v>0.81</v>
      </c>
      <c r="C300" t="s">
        <v>1970</v>
      </c>
      <c r="D300" s="1019">
        <v>0.79</v>
      </c>
    </row>
    <row r="301" spans="1:4" x14ac:dyDescent="0.35">
      <c r="A301">
        <v>78016</v>
      </c>
      <c r="B301" s="95">
        <v>0.82</v>
      </c>
      <c r="C301" t="s">
        <v>3316</v>
      </c>
      <c r="D301" s="1019">
        <v>0.8</v>
      </c>
    </row>
    <row r="302" spans="1:4" x14ac:dyDescent="0.35">
      <c r="A302">
        <v>72265</v>
      </c>
      <c r="B302" s="95">
        <v>0.83</v>
      </c>
      <c r="C302" t="s">
        <v>1710</v>
      </c>
      <c r="D302" s="1019">
        <v>0.81</v>
      </c>
    </row>
    <row r="303" spans="1:4" x14ac:dyDescent="0.35">
      <c r="A303">
        <v>72295</v>
      </c>
      <c r="B303" s="95">
        <v>0.83</v>
      </c>
      <c r="C303" t="s">
        <v>7630</v>
      </c>
      <c r="D303" s="1019">
        <v>0.81</v>
      </c>
    </row>
    <row r="304" spans="1:4" x14ac:dyDescent="0.35">
      <c r="A304">
        <v>76802</v>
      </c>
      <c r="B304" s="95">
        <v>0.83</v>
      </c>
      <c r="C304" t="s">
        <v>7631</v>
      </c>
      <c r="D304" s="1019">
        <v>0.81</v>
      </c>
    </row>
    <row r="305" spans="1:4" x14ac:dyDescent="0.35">
      <c r="A305">
        <v>76826</v>
      </c>
      <c r="B305" s="95">
        <v>0.83</v>
      </c>
      <c r="C305" t="s">
        <v>3978</v>
      </c>
      <c r="D305" s="1019">
        <v>0.81</v>
      </c>
    </row>
    <row r="306" spans="1:4" x14ac:dyDescent="0.35">
      <c r="A306">
        <v>78305</v>
      </c>
      <c r="B306" s="95">
        <v>0.83</v>
      </c>
      <c r="C306" t="s">
        <v>7632</v>
      </c>
      <c r="D306" s="1019">
        <v>0.81</v>
      </c>
    </row>
    <row r="307" spans="1:4" x14ac:dyDescent="0.35">
      <c r="A307">
        <v>70450</v>
      </c>
      <c r="B307" s="95">
        <v>0.85</v>
      </c>
      <c r="C307" t="s">
        <v>14168</v>
      </c>
      <c r="D307" s="1019">
        <v>0.83</v>
      </c>
    </row>
    <row r="308" spans="1:4" x14ac:dyDescent="0.35">
      <c r="A308">
        <v>70486</v>
      </c>
      <c r="B308" s="95">
        <v>0.85</v>
      </c>
      <c r="C308" t="s">
        <v>14127</v>
      </c>
      <c r="D308" s="1019">
        <v>0.83</v>
      </c>
    </row>
    <row r="309" spans="1:4" x14ac:dyDescent="0.35">
      <c r="A309">
        <v>76816</v>
      </c>
      <c r="B309" s="95">
        <v>0.85</v>
      </c>
      <c r="C309" t="s">
        <v>8936</v>
      </c>
      <c r="D309" s="1019">
        <v>0.83</v>
      </c>
    </row>
    <row r="310" spans="1:4" x14ac:dyDescent="0.35">
      <c r="A310">
        <v>78598</v>
      </c>
      <c r="B310" s="95">
        <v>0.85</v>
      </c>
      <c r="C310" t="s">
        <v>1975</v>
      </c>
      <c r="D310" s="1019">
        <v>0.83</v>
      </c>
    </row>
    <row r="311" spans="1:4" x14ac:dyDescent="0.35">
      <c r="A311">
        <v>78018</v>
      </c>
      <c r="B311" s="95">
        <v>0.86</v>
      </c>
      <c r="C311" t="s">
        <v>2863</v>
      </c>
      <c r="D311" s="1019">
        <v>0.84</v>
      </c>
    </row>
    <row r="312" spans="1:4" x14ac:dyDescent="0.35">
      <c r="A312">
        <v>78306</v>
      </c>
      <c r="B312" s="95">
        <v>0.86</v>
      </c>
      <c r="C312" t="s">
        <v>2864</v>
      </c>
      <c r="D312" s="1019">
        <v>0.84</v>
      </c>
    </row>
    <row r="313" spans="1:4" x14ac:dyDescent="0.35">
      <c r="A313">
        <v>78291</v>
      </c>
      <c r="B313" s="95">
        <v>0.88</v>
      </c>
      <c r="C313" t="s">
        <v>3985</v>
      </c>
      <c r="D313" s="1019">
        <v>0.86</v>
      </c>
    </row>
    <row r="314" spans="1:4" x14ac:dyDescent="0.35">
      <c r="A314">
        <v>74246</v>
      </c>
      <c r="B314" s="95">
        <v>0.9</v>
      </c>
      <c r="C314" t="s">
        <v>6313</v>
      </c>
      <c r="D314" s="1019">
        <v>0.88</v>
      </c>
    </row>
    <row r="315" spans="1:4" x14ac:dyDescent="0.35">
      <c r="A315">
        <v>76881</v>
      </c>
      <c r="B315" s="95">
        <v>0.9</v>
      </c>
      <c r="C315" t="s">
        <v>10948</v>
      </c>
      <c r="D315" s="1019">
        <v>0.88</v>
      </c>
    </row>
    <row r="316" spans="1:4" x14ac:dyDescent="0.35">
      <c r="A316">
        <v>78227</v>
      </c>
      <c r="B316" s="95">
        <v>0.9</v>
      </c>
      <c r="C316" t="s">
        <v>1983</v>
      </c>
      <c r="D316" s="1019">
        <v>0.88</v>
      </c>
    </row>
    <row r="317" spans="1:4" x14ac:dyDescent="0.35">
      <c r="A317">
        <v>78458</v>
      </c>
      <c r="B317" s="95">
        <v>0.9</v>
      </c>
      <c r="C317" t="s">
        <v>1985</v>
      </c>
      <c r="D317" s="1019">
        <v>0.88</v>
      </c>
    </row>
    <row r="318" spans="1:4" x14ac:dyDescent="0.35">
      <c r="A318">
        <v>93886</v>
      </c>
      <c r="B318" s="95">
        <v>0.91</v>
      </c>
      <c r="C318" t="s">
        <v>8945</v>
      </c>
      <c r="D318" s="1019">
        <v>0.88</v>
      </c>
    </row>
    <row r="319" spans="1:4" x14ac:dyDescent="0.35">
      <c r="A319">
        <v>72240</v>
      </c>
      <c r="B319" s="95">
        <v>0.91</v>
      </c>
      <c r="C319" t="s">
        <v>3337</v>
      </c>
      <c r="D319" s="1019">
        <v>0.89</v>
      </c>
    </row>
    <row r="320" spans="1:4" x14ac:dyDescent="0.35">
      <c r="A320">
        <v>72255</v>
      </c>
      <c r="B320" s="95">
        <v>0.91</v>
      </c>
      <c r="C320" t="s">
        <v>3339</v>
      </c>
      <c r="D320" s="1019">
        <v>0.89</v>
      </c>
    </row>
    <row r="321" spans="1:4" x14ac:dyDescent="0.35">
      <c r="A321">
        <v>78469</v>
      </c>
      <c r="B321" s="95">
        <v>0.92</v>
      </c>
      <c r="C321" t="s">
        <v>3990</v>
      </c>
      <c r="D321" s="1019">
        <v>0.9</v>
      </c>
    </row>
    <row r="322" spans="1:4" x14ac:dyDescent="0.35">
      <c r="A322">
        <v>93307</v>
      </c>
      <c r="B322" s="95">
        <v>0.92</v>
      </c>
      <c r="C322" t="s">
        <v>1713</v>
      </c>
      <c r="D322" s="1019">
        <v>0.9</v>
      </c>
    </row>
    <row r="323" spans="1:4" x14ac:dyDescent="0.35">
      <c r="A323" t="s">
        <v>416</v>
      </c>
      <c r="B323" s="95">
        <v>0.95</v>
      </c>
      <c r="C323" t="s">
        <v>417</v>
      </c>
      <c r="D323" s="1019">
        <v>0.92999999999999994</v>
      </c>
    </row>
    <row r="324" spans="1:4" x14ac:dyDescent="0.35">
      <c r="A324">
        <v>78707</v>
      </c>
      <c r="B324" s="95">
        <v>0.96</v>
      </c>
      <c r="C324" t="s">
        <v>3991</v>
      </c>
      <c r="D324" s="1019">
        <v>0.94</v>
      </c>
    </row>
    <row r="325" spans="1:4" x14ac:dyDescent="0.35">
      <c r="A325">
        <v>76380</v>
      </c>
      <c r="B325" s="95">
        <v>0.98</v>
      </c>
      <c r="C325" t="s">
        <v>7641</v>
      </c>
      <c r="D325" s="1019">
        <v>0.96</v>
      </c>
    </row>
    <row r="326" spans="1:4" x14ac:dyDescent="0.35">
      <c r="A326">
        <v>76810</v>
      </c>
      <c r="B326" s="95">
        <v>0.98</v>
      </c>
      <c r="C326" t="s">
        <v>5848</v>
      </c>
      <c r="D326" s="1019">
        <v>0.96</v>
      </c>
    </row>
    <row r="327" spans="1:4" x14ac:dyDescent="0.35">
      <c r="A327">
        <v>78265</v>
      </c>
      <c r="B327" s="95">
        <v>0.98</v>
      </c>
      <c r="C327" t="s">
        <v>5073</v>
      </c>
      <c r="D327" s="1019">
        <v>0.96</v>
      </c>
    </row>
    <row r="328" spans="1:4" x14ac:dyDescent="0.35">
      <c r="A328">
        <v>78472</v>
      </c>
      <c r="B328" s="95">
        <v>0.98</v>
      </c>
      <c r="C328" t="s">
        <v>3993</v>
      </c>
      <c r="D328" s="1019">
        <v>0.96</v>
      </c>
    </row>
    <row r="329" spans="1:4" x14ac:dyDescent="0.35">
      <c r="A329">
        <v>78481</v>
      </c>
      <c r="B329" s="95">
        <v>0.98</v>
      </c>
      <c r="C329" t="s">
        <v>3994</v>
      </c>
      <c r="D329" s="1019">
        <v>0.96</v>
      </c>
    </row>
    <row r="330" spans="1:4" x14ac:dyDescent="0.35">
      <c r="A330">
        <v>76801</v>
      </c>
      <c r="B330" s="95">
        <v>0.99</v>
      </c>
      <c r="C330" t="s">
        <v>13757</v>
      </c>
      <c r="D330" s="1019">
        <v>0.97</v>
      </c>
    </row>
    <row r="331" spans="1:4" x14ac:dyDescent="0.35">
      <c r="A331">
        <v>76805</v>
      </c>
      <c r="B331" s="95">
        <v>0.99</v>
      </c>
      <c r="C331" t="s">
        <v>13758</v>
      </c>
      <c r="D331" s="1019">
        <v>0.97</v>
      </c>
    </row>
    <row r="332" spans="1:4" x14ac:dyDescent="0.35">
      <c r="A332">
        <v>76814</v>
      </c>
      <c r="B332" s="95">
        <v>0.99</v>
      </c>
      <c r="C332" t="s">
        <v>3997</v>
      </c>
      <c r="D332" s="1019">
        <v>0.97</v>
      </c>
    </row>
    <row r="333" spans="1:4" x14ac:dyDescent="0.35">
      <c r="A333">
        <v>78278</v>
      </c>
      <c r="B333" s="95">
        <v>0.99</v>
      </c>
      <c r="C333" t="s">
        <v>7644</v>
      </c>
      <c r="D333" s="1019">
        <v>0.97</v>
      </c>
    </row>
    <row r="334" spans="1:4" x14ac:dyDescent="0.35">
      <c r="A334">
        <v>72125</v>
      </c>
      <c r="B334" s="95">
        <v>1</v>
      </c>
      <c r="C334" t="s">
        <v>8045</v>
      </c>
      <c r="D334" s="1019">
        <v>0.98</v>
      </c>
    </row>
    <row r="335" spans="1:4" x14ac:dyDescent="0.35">
      <c r="A335">
        <v>72128</v>
      </c>
      <c r="B335" s="95">
        <v>1</v>
      </c>
      <c r="C335" t="s">
        <v>10966</v>
      </c>
      <c r="D335" s="1019">
        <v>0.98</v>
      </c>
    </row>
    <row r="336" spans="1:4" x14ac:dyDescent="0.35">
      <c r="A336">
        <v>72131</v>
      </c>
      <c r="B336" s="95">
        <v>1</v>
      </c>
      <c r="C336" t="s">
        <v>10979</v>
      </c>
      <c r="D336" s="1019">
        <v>0.98</v>
      </c>
    </row>
    <row r="337" spans="1:4" x14ac:dyDescent="0.35">
      <c r="A337">
        <v>73200</v>
      </c>
      <c r="B337" s="95">
        <v>1</v>
      </c>
      <c r="C337" t="s">
        <v>5633</v>
      </c>
      <c r="D337" s="1019">
        <v>0.98</v>
      </c>
    </row>
    <row r="338" spans="1:4" x14ac:dyDescent="0.35">
      <c r="A338">
        <v>73700</v>
      </c>
      <c r="B338" s="95">
        <v>1</v>
      </c>
      <c r="C338" t="s">
        <v>12924</v>
      </c>
      <c r="D338" s="1019">
        <v>0.98</v>
      </c>
    </row>
    <row r="339" spans="1:4" x14ac:dyDescent="0.35">
      <c r="A339">
        <v>77066</v>
      </c>
      <c r="B339" s="95">
        <v>1</v>
      </c>
      <c r="C339" t="s">
        <v>9393</v>
      </c>
      <c r="D339" s="1019">
        <v>0.98</v>
      </c>
    </row>
    <row r="340" spans="1:4" x14ac:dyDescent="0.35">
      <c r="A340">
        <v>78456</v>
      </c>
      <c r="B340" s="95">
        <v>1</v>
      </c>
      <c r="C340" t="s">
        <v>4010</v>
      </c>
      <c r="D340" s="1019">
        <v>0.98</v>
      </c>
    </row>
    <row r="341" spans="1:4" x14ac:dyDescent="0.35">
      <c r="A341">
        <v>78804</v>
      </c>
      <c r="B341" s="95">
        <v>1.01</v>
      </c>
      <c r="C341" t="s">
        <v>6645</v>
      </c>
      <c r="D341" s="1019">
        <v>0.98</v>
      </c>
    </row>
    <row r="342" spans="1:4" x14ac:dyDescent="0.35">
      <c r="A342" t="s">
        <v>8609</v>
      </c>
      <c r="B342" s="95">
        <v>1</v>
      </c>
      <c r="C342" t="s">
        <v>8610</v>
      </c>
      <c r="D342" s="1019">
        <v>0.98</v>
      </c>
    </row>
    <row r="343" spans="1:4" x14ac:dyDescent="0.35">
      <c r="A343">
        <v>78315</v>
      </c>
      <c r="B343" s="95">
        <v>1.02</v>
      </c>
      <c r="C343" t="s">
        <v>7664</v>
      </c>
      <c r="D343" s="1019">
        <v>0.99</v>
      </c>
    </row>
    <row r="344" spans="1:4" x14ac:dyDescent="0.35">
      <c r="A344">
        <v>74270</v>
      </c>
      <c r="B344" s="95">
        <v>1.04</v>
      </c>
      <c r="C344" t="s">
        <v>8239</v>
      </c>
      <c r="D344" s="1019">
        <v>1.01</v>
      </c>
    </row>
    <row r="345" spans="1:4" x14ac:dyDescent="0.35">
      <c r="A345">
        <v>75820</v>
      </c>
      <c r="B345" s="95">
        <v>1.05</v>
      </c>
      <c r="C345" t="s">
        <v>3391</v>
      </c>
      <c r="D345" s="1019">
        <v>1.02</v>
      </c>
    </row>
    <row r="346" spans="1:4" x14ac:dyDescent="0.35">
      <c r="A346">
        <v>76818</v>
      </c>
      <c r="B346" s="95">
        <v>1.05</v>
      </c>
      <c r="C346" t="s">
        <v>3392</v>
      </c>
      <c r="D346" s="1019">
        <v>1.02</v>
      </c>
    </row>
    <row r="347" spans="1:4" x14ac:dyDescent="0.35">
      <c r="A347">
        <v>78582</v>
      </c>
      <c r="B347" s="95">
        <v>1.07</v>
      </c>
      <c r="C347" t="s">
        <v>2889</v>
      </c>
      <c r="D347" s="1019">
        <v>1.04</v>
      </c>
    </row>
    <row r="348" spans="1:4" x14ac:dyDescent="0.35">
      <c r="A348">
        <v>71250</v>
      </c>
      <c r="B348" s="95">
        <v>1.08</v>
      </c>
      <c r="C348" t="s">
        <v>11100</v>
      </c>
      <c r="D348" s="1019">
        <v>1.05</v>
      </c>
    </row>
    <row r="349" spans="1:4" x14ac:dyDescent="0.35">
      <c r="A349">
        <v>71271</v>
      </c>
      <c r="B349" s="95">
        <v>1.08</v>
      </c>
      <c r="C349" t="s">
        <v>6489</v>
      </c>
      <c r="D349" s="1019">
        <v>1.05</v>
      </c>
    </row>
    <row r="350" spans="1:4" x14ac:dyDescent="0.35">
      <c r="A350">
        <v>72192</v>
      </c>
      <c r="B350" s="95">
        <v>1.0900000000000001</v>
      </c>
      <c r="C350" t="s">
        <v>11115</v>
      </c>
      <c r="D350" s="1019">
        <v>1.06</v>
      </c>
    </row>
    <row r="351" spans="1:4" x14ac:dyDescent="0.35">
      <c r="A351">
        <v>78803</v>
      </c>
      <c r="B351" s="95">
        <v>1.0900000000000001</v>
      </c>
      <c r="C351" t="s">
        <v>2892</v>
      </c>
      <c r="D351" s="1019">
        <v>1.06</v>
      </c>
    </row>
    <row r="352" spans="1:4" x14ac:dyDescent="0.35">
      <c r="A352" t="s">
        <v>9399</v>
      </c>
      <c r="B352" s="95">
        <v>1.08</v>
      </c>
      <c r="C352" t="s">
        <v>9400</v>
      </c>
      <c r="D352" s="1019">
        <v>1.06</v>
      </c>
    </row>
    <row r="353" spans="1:4" x14ac:dyDescent="0.35">
      <c r="A353" t="s">
        <v>9934</v>
      </c>
      <c r="B353" s="95">
        <v>1.0900000000000001</v>
      </c>
      <c r="C353" t="s">
        <v>9935</v>
      </c>
      <c r="D353" s="1019">
        <v>1.0699999999999998</v>
      </c>
    </row>
    <row r="354" spans="1:4" x14ac:dyDescent="0.35">
      <c r="A354">
        <v>76391</v>
      </c>
      <c r="B354" s="95">
        <v>1.1000000000000001</v>
      </c>
      <c r="C354" t="s">
        <v>14093</v>
      </c>
      <c r="D354" s="1019">
        <v>1.07</v>
      </c>
    </row>
    <row r="355" spans="1:4" x14ac:dyDescent="0.35">
      <c r="A355">
        <v>70460</v>
      </c>
      <c r="B355" s="95">
        <v>1.1299999999999999</v>
      </c>
      <c r="C355" t="s">
        <v>1115</v>
      </c>
      <c r="D355" s="1019">
        <v>1.1000000000000001</v>
      </c>
    </row>
    <row r="356" spans="1:4" x14ac:dyDescent="0.35">
      <c r="A356">
        <v>70481</v>
      </c>
      <c r="B356" s="95">
        <v>1.1299999999999999</v>
      </c>
      <c r="C356" t="s">
        <v>7675</v>
      </c>
      <c r="D356" s="1019">
        <v>1.1000000000000001</v>
      </c>
    </row>
    <row r="357" spans="1:4" x14ac:dyDescent="0.35">
      <c r="A357">
        <v>70487</v>
      </c>
      <c r="B357" s="95">
        <v>1.1299999999999999</v>
      </c>
      <c r="C357" t="s">
        <v>5637</v>
      </c>
      <c r="D357" s="1019">
        <v>1.1000000000000001</v>
      </c>
    </row>
    <row r="358" spans="1:4" x14ac:dyDescent="0.35">
      <c r="A358">
        <v>76800</v>
      </c>
      <c r="B358" s="95">
        <v>1.1299999999999999</v>
      </c>
      <c r="C358" t="s">
        <v>7685</v>
      </c>
      <c r="D358" s="1019">
        <v>1.1000000000000001</v>
      </c>
    </row>
    <row r="359" spans="1:4" x14ac:dyDescent="0.35">
      <c r="A359">
        <v>71260</v>
      </c>
      <c r="B359" s="95">
        <v>1.1599999999999999</v>
      </c>
      <c r="C359" t="s">
        <v>5639</v>
      </c>
      <c r="D359" s="1019">
        <v>1.1299999999999999</v>
      </c>
    </row>
    <row r="360" spans="1:4" x14ac:dyDescent="0.35">
      <c r="A360">
        <v>72193</v>
      </c>
      <c r="B360" s="95">
        <v>1.1599999999999999</v>
      </c>
      <c r="C360" t="s">
        <v>5089</v>
      </c>
      <c r="D360" s="1019">
        <v>1.1299999999999999</v>
      </c>
    </row>
    <row r="361" spans="1:4" x14ac:dyDescent="0.35">
      <c r="A361">
        <v>72285</v>
      </c>
      <c r="B361" s="95">
        <v>1.1599999999999999</v>
      </c>
      <c r="C361" t="s">
        <v>7687</v>
      </c>
      <c r="D361" s="1019">
        <v>1.1299999999999999</v>
      </c>
    </row>
    <row r="362" spans="1:4" x14ac:dyDescent="0.35">
      <c r="A362">
        <v>73201</v>
      </c>
      <c r="B362" s="95">
        <v>1.1599999999999999</v>
      </c>
      <c r="C362" t="s">
        <v>12244</v>
      </c>
      <c r="D362" s="1019">
        <v>1.1299999999999999</v>
      </c>
    </row>
    <row r="363" spans="1:4" x14ac:dyDescent="0.35">
      <c r="A363">
        <v>73701</v>
      </c>
      <c r="B363" s="95">
        <v>1.1599999999999999</v>
      </c>
      <c r="C363" t="s">
        <v>5101</v>
      </c>
      <c r="D363" s="1019">
        <v>1.1299999999999999</v>
      </c>
    </row>
    <row r="364" spans="1:4" x14ac:dyDescent="0.35">
      <c r="A364">
        <v>93975</v>
      </c>
      <c r="B364" s="95">
        <v>1.1599999999999999</v>
      </c>
      <c r="C364" t="s">
        <v>5646</v>
      </c>
      <c r="D364" s="1019">
        <v>1.1299999999999999</v>
      </c>
    </row>
    <row r="365" spans="1:4" x14ac:dyDescent="0.35">
      <c r="A365">
        <v>74251</v>
      </c>
      <c r="B365" s="95">
        <v>1.17</v>
      </c>
      <c r="C365" t="s">
        <v>4028</v>
      </c>
      <c r="D365" s="1019">
        <v>1.1399999999999999</v>
      </c>
    </row>
    <row r="366" spans="1:4" x14ac:dyDescent="0.35">
      <c r="A366">
        <v>76813</v>
      </c>
      <c r="B366" s="95">
        <v>1.18</v>
      </c>
      <c r="C366" t="s">
        <v>4029</v>
      </c>
      <c r="D366" s="1019">
        <v>1.1499999999999999</v>
      </c>
    </row>
    <row r="367" spans="1:4" x14ac:dyDescent="0.35">
      <c r="A367">
        <v>74150</v>
      </c>
      <c r="B367" s="95">
        <v>1.19</v>
      </c>
      <c r="C367" t="s">
        <v>11131</v>
      </c>
      <c r="D367" s="1019">
        <v>1.1599999999999999</v>
      </c>
    </row>
    <row r="368" spans="1:4" x14ac:dyDescent="0.35">
      <c r="A368">
        <v>78494</v>
      </c>
      <c r="B368" s="95">
        <v>1.19</v>
      </c>
      <c r="C368" t="s">
        <v>3446</v>
      </c>
      <c r="D368" s="1019">
        <v>1.1599999999999999</v>
      </c>
    </row>
    <row r="369" spans="1:4" x14ac:dyDescent="0.35">
      <c r="A369">
        <v>70544</v>
      </c>
      <c r="B369" s="95">
        <v>1.2</v>
      </c>
      <c r="C369" t="s">
        <v>12277</v>
      </c>
      <c r="D369" s="1019">
        <v>1.17</v>
      </c>
    </row>
    <row r="370" spans="1:4" x14ac:dyDescent="0.35">
      <c r="A370">
        <v>70545</v>
      </c>
      <c r="B370" s="95">
        <v>1.2</v>
      </c>
      <c r="C370" t="s">
        <v>7711</v>
      </c>
      <c r="D370" s="1019">
        <v>1.17</v>
      </c>
    </row>
    <row r="371" spans="1:4" x14ac:dyDescent="0.35">
      <c r="A371">
        <v>70547</v>
      </c>
      <c r="B371" s="95">
        <v>1.2</v>
      </c>
      <c r="C371" t="s">
        <v>12278</v>
      </c>
      <c r="D371" s="1019">
        <v>1.17</v>
      </c>
    </row>
    <row r="372" spans="1:4" x14ac:dyDescent="0.35">
      <c r="A372">
        <v>78071</v>
      </c>
      <c r="B372" s="95">
        <v>1.2</v>
      </c>
      <c r="C372" t="s">
        <v>3453</v>
      </c>
      <c r="D372" s="1019">
        <v>1.17</v>
      </c>
    </row>
    <row r="373" spans="1:4" x14ac:dyDescent="0.35">
      <c r="A373">
        <v>78195</v>
      </c>
      <c r="B373" s="95">
        <v>1.2</v>
      </c>
      <c r="C373" t="s">
        <v>4035</v>
      </c>
      <c r="D373" s="1019">
        <v>1.17</v>
      </c>
    </row>
    <row r="374" spans="1:4" x14ac:dyDescent="0.35">
      <c r="A374">
        <v>78708</v>
      </c>
      <c r="B374" s="95">
        <v>1.21</v>
      </c>
      <c r="C374" t="s">
        <v>4036</v>
      </c>
      <c r="D374" s="1019">
        <v>1.18</v>
      </c>
    </row>
    <row r="375" spans="1:4" x14ac:dyDescent="0.35">
      <c r="A375">
        <v>72126</v>
      </c>
      <c r="B375" s="95">
        <v>1.22</v>
      </c>
      <c r="C375" t="s">
        <v>9971</v>
      </c>
      <c r="D375" s="1019">
        <v>1.19</v>
      </c>
    </row>
    <row r="376" spans="1:4" x14ac:dyDescent="0.35">
      <c r="A376">
        <v>72129</v>
      </c>
      <c r="B376" s="95">
        <v>1.22</v>
      </c>
      <c r="C376" t="s">
        <v>2021</v>
      </c>
      <c r="D376" s="1019">
        <v>1.19</v>
      </c>
    </row>
    <row r="377" spans="1:4" x14ac:dyDescent="0.35">
      <c r="A377">
        <v>72132</v>
      </c>
      <c r="B377" s="95">
        <v>1.22</v>
      </c>
      <c r="C377" t="s">
        <v>9974</v>
      </c>
      <c r="D377" s="1019">
        <v>1.19</v>
      </c>
    </row>
    <row r="378" spans="1:4" x14ac:dyDescent="0.35">
      <c r="A378">
        <v>72194</v>
      </c>
      <c r="B378" s="95">
        <v>1.22</v>
      </c>
      <c r="C378" t="s">
        <v>5110</v>
      </c>
      <c r="D378" s="1019">
        <v>1.19</v>
      </c>
    </row>
    <row r="379" spans="1:4" x14ac:dyDescent="0.35">
      <c r="A379">
        <v>73202</v>
      </c>
      <c r="B379" s="95">
        <v>1.22</v>
      </c>
      <c r="C379" t="s">
        <v>12280</v>
      </c>
      <c r="D379" s="1019">
        <v>1.19</v>
      </c>
    </row>
    <row r="380" spans="1:4" x14ac:dyDescent="0.35">
      <c r="A380">
        <v>73702</v>
      </c>
      <c r="B380" s="95">
        <v>1.22</v>
      </c>
      <c r="C380" t="s">
        <v>11145</v>
      </c>
      <c r="D380" s="1019">
        <v>1.19</v>
      </c>
    </row>
    <row r="381" spans="1:4" x14ac:dyDescent="0.35">
      <c r="A381">
        <v>71270</v>
      </c>
      <c r="B381" s="95">
        <v>1.25</v>
      </c>
      <c r="C381" t="s">
        <v>13067</v>
      </c>
      <c r="D381" s="1019">
        <v>1.22</v>
      </c>
    </row>
    <row r="382" spans="1:4" x14ac:dyDescent="0.35">
      <c r="A382">
        <v>93980</v>
      </c>
      <c r="B382" s="95">
        <v>1.25</v>
      </c>
      <c r="C382" t="s">
        <v>3492</v>
      </c>
      <c r="D382" s="1019">
        <v>1.22</v>
      </c>
    </row>
    <row r="383" spans="1:4" x14ac:dyDescent="0.35">
      <c r="A383" t="s">
        <v>458</v>
      </c>
      <c r="B383" s="95">
        <v>1.5</v>
      </c>
      <c r="C383" t="s">
        <v>459</v>
      </c>
      <c r="D383" s="1019">
        <v>1.22</v>
      </c>
    </row>
    <row r="384" spans="1:4" x14ac:dyDescent="0.35">
      <c r="A384" t="s">
        <v>5652</v>
      </c>
      <c r="B384" s="95">
        <v>1.5</v>
      </c>
      <c r="C384" t="s">
        <v>5653</v>
      </c>
      <c r="D384" s="1019">
        <v>1.22</v>
      </c>
    </row>
    <row r="385" spans="1:4" x14ac:dyDescent="0.35">
      <c r="A385">
        <v>74280</v>
      </c>
      <c r="B385" s="95">
        <v>1.26</v>
      </c>
      <c r="C385" t="s">
        <v>6392</v>
      </c>
      <c r="D385" s="1019">
        <v>1.23</v>
      </c>
    </row>
    <row r="386" spans="1:4" x14ac:dyDescent="0.35">
      <c r="A386">
        <v>70470</v>
      </c>
      <c r="B386" s="95">
        <v>1.27</v>
      </c>
      <c r="C386" t="s">
        <v>2477</v>
      </c>
      <c r="D386" s="1019">
        <v>1.24</v>
      </c>
    </row>
    <row r="387" spans="1:4" x14ac:dyDescent="0.35">
      <c r="A387">
        <v>70482</v>
      </c>
      <c r="B387" s="95">
        <v>1.27</v>
      </c>
      <c r="C387" t="s">
        <v>7748</v>
      </c>
      <c r="D387" s="1019">
        <v>1.24</v>
      </c>
    </row>
    <row r="388" spans="1:4" x14ac:dyDescent="0.35">
      <c r="A388">
        <v>70488</v>
      </c>
      <c r="B388" s="95">
        <v>1.27</v>
      </c>
      <c r="C388" t="s">
        <v>12321</v>
      </c>
      <c r="D388" s="1019">
        <v>1.24</v>
      </c>
    </row>
    <row r="389" spans="1:4" x14ac:dyDescent="0.35">
      <c r="A389">
        <v>72127</v>
      </c>
      <c r="B389" s="95">
        <v>1.27</v>
      </c>
      <c r="C389" t="s">
        <v>6073</v>
      </c>
      <c r="D389" s="1019">
        <v>1.24</v>
      </c>
    </row>
    <row r="390" spans="1:4" x14ac:dyDescent="0.35">
      <c r="A390">
        <v>72130</v>
      </c>
      <c r="B390" s="95">
        <v>1.27</v>
      </c>
      <c r="C390" t="s">
        <v>2038</v>
      </c>
      <c r="D390" s="1019">
        <v>1.24</v>
      </c>
    </row>
    <row r="391" spans="1:4" x14ac:dyDescent="0.35">
      <c r="A391">
        <v>72133</v>
      </c>
      <c r="B391" s="95">
        <v>1.27</v>
      </c>
      <c r="C391" t="s">
        <v>6075</v>
      </c>
      <c r="D391" s="1019">
        <v>1.24</v>
      </c>
    </row>
    <row r="392" spans="1:4" x14ac:dyDescent="0.35">
      <c r="A392">
        <v>74160</v>
      </c>
      <c r="B392" s="95">
        <v>1.27</v>
      </c>
      <c r="C392" t="s">
        <v>6822</v>
      </c>
      <c r="D392" s="1019">
        <v>1.24</v>
      </c>
    </row>
    <row r="393" spans="1:4" x14ac:dyDescent="0.35">
      <c r="A393">
        <v>70480</v>
      </c>
      <c r="B393" s="95">
        <v>1.28</v>
      </c>
      <c r="C393" t="s">
        <v>7764</v>
      </c>
      <c r="D393" s="1019">
        <v>1.25</v>
      </c>
    </row>
    <row r="394" spans="1:4" x14ac:dyDescent="0.35">
      <c r="A394">
        <v>70490</v>
      </c>
      <c r="B394" s="95">
        <v>1.28</v>
      </c>
      <c r="C394" t="s">
        <v>5657</v>
      </c>
      <c r="D394" s="1019">
        <v>1.25</v>
      </c>
    </row>
    <row r="395" spans="1:4" x14ac:dyDescent="0.35">
      <c r="A395" t="s">
        <v>10017</v>
      </c>
      <c r="B395" s="95">
        <v>1.31</v>
      </c>
      <c r="C395" t="s">
        <v>10018</v>
      </c>
      <c r="D395" s="1019">
        <v>1.28</v>
      </c>
    </row>
    <row r="396" spans="1:4" x14ac:dyDescent="0.35">
      <c r="A396">
        <v>72270</v>
      </c>
      <c r="B396" s="95">
        <v>1.33</v>
      </c>
      <c r="C396" t="s">
        <v>3503</v>
      </c>
      <c r="D396" s="1019">
        <v>1.3</v>
      </c>
    </row>
    <row r="397" spans="1:4" x14ac:dyDescent="0.35">
      <c r="A397">
        <v>92611</v>
      </c>
      <c r="B397" s="95" t="e">
        <v>#N/A</v>
      </c>
      <c r="C397" t="s">
        <v>753</v>
      </c>
      <c r="D397" s="1019">
        <v>1.31</v>
      </c>
    </row>
    <row r="398" spans="1:4" x14ac:dyDescent="0.35">
      <c r="A398">
        <v>70540</v>
      </c>
      <c r="B398" s="95">
        <v>1.35</v>
      </c>
      <c r="C398" t="s">
        <v>13095</v>
      </c>
      <c r="D398" s="1019">
        <v>1.32</v>
      </c>
    </row>
    <row r="399" spans="1:4" x14ac:dyDescent="0.35">
      <c r="A399">
        <v>73218</v>
      </c>
      <c r="B399" s="95">
        <v>1.35</v>
      </c>
      <c r="C399" t="s">
        <v>13104</v>
      </c>
      <c r="D399" s="1019">
        <v>1.32</v>
      </c>
    </row>
    <row r="400" spans="1:4" x14ac:dyDescent="0.35">
      <c r="A400">
        <v>73221</v>
      </c>
      <c r="B400" s="95">
        <v>1.35</v>
      </c>
      <c r="C400" t="s">
        <v>14199</v>
      </c>
      <c r="D400" s="1019">
        <v>1.32</v>
      </c>
    </row>
    <row r="401" spans="1:4" x14ac:dyDescent="0.35">
      <c r="A401">
        <v>73718</v>
      </c>
      <c r="B401" s="95">
        <v>1.35</v>
      </c>
      <c r="C401" t="s">
        <v>14131</v>
      </c>
      <c r="D401" s="1019">
        <v>1.32</v>
      </c>
    </row>
    <row r="402" spans="1:4" x14ac:dyDescent="0.35">
      <c r="A402">
        <v>73721</v>
      </c>
      <c r="B402" s="95">
        <v>1.35</v>
      </c>
      <c r="C402" t="s">
        <v>14200</v>
      </c>
      <c r="D402" s="1019">
        <v>1.32</v>
      </c>
    </row>
    <row r="403" spans="1:4" x14ac:dyDescent="0.35">
      <c r="A403" t="s">
        <v>1178</v>
      </c>
      <c r="B403" s="95">
        <v>1.36</v>
      </c>
      <c r="C403" t="s">
        <v>2921</v>
      </c>
      <c r="D403" s="1019">
        <v>1.32</v>
      </c>
    </row>
    <row r="404" spans="1:4" x14ac:dyDescent="0.35">
      <c r="A404" t="s">
        <v>863</v>
      </c>
      <c r="B404" s="95">
        <v>1.36</v>
      </c>
      <c r="C404" t="s">
        <v>14080</v>
      </c>
      <c r="D404" s="1019">
        <f>0.59+0.74</f>
        <v>1.33</v>
      </c>
    </row>
    <row r="405" spans="1:4" x14ac:dyDescent="0.35">
      <c r="A405" t="s">
        <v>471</v>
      </c>
      <c r="B405" s="95">
        <v>1.38</v>
      </c>
      <c r="C405" t="s">
        <v>472</v>
      </c>
      <c r="D405" s="1019">
        <v>1.34</v>
      </c>
    </row>
    <row r="406" spans="1:4" x14ac:dyDescent="0.35">
      <c r="A406" t="s">
        <v>2070</v>
      </c>
      <c r="B406" s="95">
        <v>1.38</v>
      </c>
      <c r="C406" t="s">
        <v>2929</v>
      </c>
      <c r="D406" s="1019">
        <v>1.34</v>
      </c>
    </row>
    <row r="407" spans="1:4" x14ac:dyDescent="0.35">
      <c r="A407" t="s">
        <v>860</v>
      </c>
      <c r="B407" s="95">
        <v>1.38</v>
      </c>
      <c r="C407" t="s">
        <v>2072</v>
      </c>
      <c r="D407" s="1019">
        <v>1.34</v>
      </c>
    </row>
    <row r="408" spans="1:4" x14ac:dyDescent="0.35">
      <c r="A408">
        <v>70491</v>
      </c>
      <c r="B408" s="95">
        <v>1.38</v>
      </c>
      <c r="C408" t="s">
        <v>7802</v>
      </c>
      <c r="D408" s="1019">
        <v>1.35</v>
      </c>
    </row>
    <row r="409" spans="1:4" x14ac:dyDescent="0.35">
      <c r="A409">
        <v>78451</v>
      </c>
      <c r="B409" s="95">
        <v>1.38</v>
      </c>
      <c r="C409" t="s">
        <v>6672</v>
      </c>
      <c r="D409" s="1019">
        <v>1.35</v>
      </c>
    </row>
    <row r="410" spans="1:4" x14ac:dyDescent="0.35">
      <c r="A410" t="s">
        <v>14087</v>
      </c>
      <c r="B410" s="95">
        <v>1.39</v>
      </c>
      <c r="C410" t="s">
        <v>14088</v>
      </c>
      <c r="D410" s="1019">
        <v>1.3599999999999999</v>
      </c>
    </row>
    <row r="411" spans="1:4" x14ac:dyDescent="0.35">
      <c r="A411" t="s">
        <v>7237</v>
      </c>
      <c r="B411" s="95">
        <v>1.4</v>
      </c>
      <c r="C411" t="s">
        <v>7238</v>
      </c>
      <c r="D411" s="1019">
        <v>1.3599999999999999</v>
      </c>
    </row>
    <row r="412" spans="1:4" x14ac:dyDescent="0.35">
      <c r="A412">
        <v>74170</v>
      </c>
      <c r="B412" s="95">
        <v>1.4</v>
      </c>
      <c r="C412" t="s">
        <v>4900</v>
      </c>
      <c r="D412" s="1019">
        <v>1.37</v>
      </c>
    </row>
    <row r="413" spans="1:4" x14ac:dyDescent="0.35">
      <c r="A413">
        <v>78709</v>
      </c>
      <c r="B413" s="95">
        <v>1.41</v>
      </c>
      <c r="C413" t="s">
        <v>4087</v>
      </c>
      <c r="D413" s="1019">
        <v>1.37</v>
      </c>
    </row>
    <row r="414" spans="1:4" x14ac:dyDescent="0.35">
      <c r="A414" t="s">
        <v>1187</v>
      </c>
      <c r="B414" s="95">
        <v>1.41</v>
      </c>
      <c r="C414" t="s">
        <v>8667</v>
      </c>
      <c r="D414" s="1019">
        <v>1.38</v>
      </c>
    </row>
    <row r="415" spans="1:4" x14ac:dyDescent="0.35">
      <c r="A415" t="s">
        <v>3552</v>
      </c>
      <c r="B415" s="95">
        <v>1.41</v>
      </c>
      <c r="C415" t="s">
        <v>7242</v>
      </c>
      <c r="D415" s="1019">
        <v>1.38</v>
      </c>
    </row>
    <row r="416" spans="1:4" x14ac:dyDescent="0.35">
      <c r="A416">
        <v>77046</v>
      </c>
      <c r="B416" s="95">
        <v>1.45</v>
      </c>
      <c r="C416" t="s">
        <v>10092</v>
      </c>
      <c r="D416" s="1019">
        <v>1.41</v>
      </c>
    </row>
    <row r="417" spans="1:4" x14ac:dyDescent="0.35">
      <c r="A417">
        <v>71550</v>
      </c>
      <c r="B417" s="95">
        <v>1.46</v>
      </c>
      <c r="C417" t="s">
        <v>11649</v>
      </c>
      <c r="D417" s="1019">
        <v>1.42</v>
      </c>
    </row>
    <row r="418" spans="1:4" x14ac:dyDescent="0.35">
      <c r="A418">
        <v>72195</v>
      </c>
      <c r="B418" s="95">
        <v>1.46</v>
      </c>
      <c r="C418" t="s">
        <v>13807</v>
      </c>
      <c r="D418" s="1019">
        <v>1.42</v>
      </c>
    </row>
    <row r="419" spans="1:4" x14ac:dyDescent="0.35">
      <c r="A419">
        <v>74181</v>
      </c>
      <c r="B419" s="95">
        <v>1.46</v>
      </c>
      <c r="C419" t="s">
        <v>1192</v>
      </c>
      <c r="D419" s="1019">
        <v>1.42</v>
      </c>
    </row>
    <row r="420" spans="1:4" x14ac:dyDescent="0.35">
      <c r="A420">
        <v>93306</v>
      </c>
      <c r="B420" s="95">
        <v>1.46</v>
      </c>
      <c r="C420" t="s">
        <v>2937</v>
      </c>
      <c r="D420" s="1019">
        <v>1.42</v>
      </c>
    </row>
    <row r="421" spans="1:4" x14ac:dyDescent="0.35">
      <c r="A421">
        <v>93350</v>
      </c>
      <c r="B421" s="95">
        <v>1.46</v>
      </c>
      <c r="C421" t="s">
        <v>2080</v>
      </c>
      <c r="D421" s="1019">
        <v>1.42</v>
      </c>
    </row>
    <row r="422" spans="1:4" x14ac:dyDescent="0.35">
      <c r="A422" t="s">
        <v>478</v>
      </c>
      <c r="B422" s="95">
        <v>1.46</v>
      </c>
      <c r="C422" t="s">
        <v>2081</v>
      </c>
      <c r="D422" s="1019">
        <v>1.42</v>
      </c>
    </row>
    <row r="423" spans="1:4" x14ac:dyDescent="0.35">
      <c r="A423">
        <v>78473</v>
      </c>
      <c r="B423" s="95">
        <v>1.47</v>
      </c>
      <c r="C423" t="s">
        <v>4091</v>
      </c>
      <c r="D423" s="1019">
        <v>1.43</v>
      </c>
    </row>
    <row r="424" spans="1:4" x14ac:dyDescent="0.35">
      <c r="A424">
        <v>78483</v>
      </c>
      <c r="B424" s="95">
        <v>1.47</v>
      </c>
      <c r="C424" t="s">
        <v>4092</v>
      </c>
      <c r="D424" s="1019">
        <v>1.43</v>
      </c>
    </row>
    <row r="425" spans="1:4" x14ac:dyDescent="0.35">
      <c r="A425">
        <v>70336</v>
      </c>
      <c r="B425" s="95">
        <v>1.48</v>
      </c>
      <c r="C425" t="s">
        <v>6681</v>
      </c>
      <c r="D425" s="1019">
        <v>1.44</v>
      </c>
    </row>
    <row r="426" spans="1:4" x14ac:dyDescent="0.35">
      <c r="A426">
        <v>70546</v>
      </c>
      <c r="B426" s="95">
        <v>1.48</v>
      </c>
      <c r="C426" t="s">
        <v>12378</v>
      </c>
      <c r="D426" s="1019">
        <v>1.44</v>
      </c>
    </row>
    <row r="427" spans="1:4" x14ac:dyDescent="0.35">
      <c r="A427">
        <v>70551</v>
      </c>
      <c r="B427" s="95">
        <v>1.48</v>
      </c>
      <c r="C427" t="s">
        <v>14133</v>
      </c>
      <c r="D427" s="1019">
        <v>1.44</v>
      </c>
    </row>
    <row r="428" spans="1:4" x14ac:dyDescent="0.35">
      <c r="A428">
        <v>72141</v>
      </c>
      <c r="B428" s="95">
        <v>1.48</v>
      </c>
      <c r="C428" t="s">
        <v>13215</v>
      </c>
      <c r="D428" s="1019">
        <v>1.44</v>
      </c>
    </row>
    <row r="429" spans="1:4" x14ac:dyDescent="0.35">
      <c r="A429">
        <v>72146</v>
      </c>
      <c r="B429" s="95">
        <v>1.48</v>
      </c>
      <c r="C429" t="s">
        <v>6687</v>
      </c>
      <c r="D429" s="1019">
        <v>1.44</v>
      </c>
    </row>
    <row r="430" spans="1:4" x14ac:dyDescent="0.35">
      <c r="A430">
        <v>72148</v>
      </c>
      <c r="B430" s="95">
        <v>1.48</v>
      </c>
      <c r="C430" t="s">
        <v>11791</v>
      </c>
      <c r="D430" s="1019">
        <v>1.44</v>
      </c>
    </row>
    <row r="431" spans="1:4" x14ac:dyDescent="0.35">
      <c r="A431">
        <v>75822</v>
      </c>
      <c r="B431" s="95">
        <v>1.48</v>
      </c>
      <c r="C431" t="s">
        <v>3576</v>
      </c>
      <c r="D431" s="1019">
        <v>1.44</v>
      </c>
    </row>
    <row r="432" spans="1:4" x14ac:dyDescent="0.35">
      <c r="A432">
        <v>70548</v>
      </c>
      <c r="B432" s="95">
        <v>1.5</v>
      </c>
      <c r="C432" t="s">
        <v>12383</v>
      </c>
      <c r="D432" s="1019">
        <v>1.46</v>
      </c>
    </row>
    <row r="433" spans="1:4" x14ac:dyDescent="0.35">
      <c r="A433">
        <v>77012</v>
      </c>
      <c r="B433" s="95">
        <v>1.5</v>
      </c>
      <c r="C433" t="s">
        <v>12263</v>
      </c>
      <c r="D433" s="1019">
        <v>1.46</v>
      </c>
    </row>
    <row r="434" spans="1:4" x14ac:dyDescent="0.35">
      <c r="A434">
        <v>76873</v>
      </c>
      <c r="B434" s="95">
        <v>1.55</v>
      </c>
      <c r="C434" t="s">
        <v>480</v>
      </c>
      <c r="D434" s="1019">
        <v>1.51</v>
      </c>
    </row>
    <row r="435" spans="1:4" x14ac:dyDescent="0.35">
      <c r="A435">
        <v>77047</v>
      </c>
      <c r="B435" s="95">
        <v>1.6</v>
      </c>
      <c r="C435" t="s">
        <v>7828</v>
      </c>
      <c r="D435" s="1019">
        <v>1.56</v>
      </c>
    </row>
    <row r="436" spans="1:4" x14ac:dyDescent="0.35">
      <c r="A436">
        <v>77084</v>
      </c>
      <c r="B436" s="95">
        <v>1.6</v>
      </c>
      <c r="C436" t="s">
        <v>10104</v>
      </c>
      <c r="D436" s="1019">
        <v>1.56</v>
      </c>
    </row>
    <row r="437" spans="1:4" x14ac:dyDescent="0.35">
      <c r="A437" t="s">
        <v>8670</v>
      </c>
      <c r="B437" s="95">
        <v>1.61</v>
      </c>
      <c r="C437" t="s">
        <v>14089</v>
      </c>
      <c r="D437" s="1019">
        <v>1.57</v>
      </c>
    </row>
    <row r="438" spans="1:4" x14ac:dyDescent="0.35">
      <c r="A438" t="s">
        <v>1199</v>
      </c>
      <c r="B438" s="95">
        <v>1.6</v>
      </c>
      <c r="C438" t="s">
        <v>8316</v>
      </c>
      <c r="D438" s="1019">
        <v>1.57</v>
      </c>
    </row>
    <row r="439" spans="1:4" x14ac:dyDescent="0.35">
      <c r="A439" t="s">
        <v>3580</v>
      </c>
      <c r="B439" s="95">
        <v>1.6</v>
      </c>
      <c r="C439" t="s">
        <v>10106</v>
      </c>
      <c r="D439" s="1019">
        <v>1.57</v>
      </c>
    </row>
    <row r="440" spans="1:4" x14ac:dyDescent="0.35">
      <c r="A440">
        <v>70492</v>
      </c>
      <c r="B440" s="95">
        <v>1.62</v>
      </c>
      <c r="C440" t="s">
        <v>7832</v>
      </c>
      <c r="D440" s="1019">
        <v>1.58</v>
      </c>
    </row>
    <row r="441" spans="1:4" x14ac:dyDescent="0.35">
      <c r="A441">
        <v>70542</v>
      </c>
      <c r="B441" s="95">
        <v>1.62</v>
      </c>
      <c r="C441" t="s">
        <v>13237</v>
      </c>
      <c r="D441" s="1019">
        <v>1.58</v>
      </c>
    </row>
    <row r="442" spans="1:4" x14ac:dyDescent="0.35">
      <c r="A442">
        <v>73219</v>
      </c>
      <c r="B442" s="95">
        <v>1.62</v>
      </c>
      <c r="C442" t="s">
        <v>9484</v>
      </c>
      <c r="D442" s="1019">
        <v>1.58</v>
      </c>
    </row>
    <row r="443" spans="1:4" x14ac:dyDescent="0.35">
      <c r="A443">
        <v>73222</v>
      </c>
      <c r="B443" s="95">
        <v>1.62</v>
      </c>
      <c r="C443" t="s">
        <v>11868</v>
      </c>
      <c r="D443" s="1019">
        <v>1.58</v>
      </c>
    </row>
    <row r="444" spans="1:4" x14ac:dyDescent="0.35">
      <c r="A444">
        <v>73719</v>
      </c>
      <c r="B444" s="95">
        <v>1.62</v>
      </c>
      <c r="C444" t="s">
        <v>9494</v>
      </c>
      <c r="D444" s="1019">
        <v>1.58</v>
      </c>
    </row>
    <row r="445" spans="1:4" x14ac:dyDescent="0.35">
      <c r="A445">
        <v>73722</v>
      </c>
      <c r="B445" s="95">
        <v>1.62</v>
      </c>
      <c r="C445" t="s">
        <v>9498</v>
      </c>
      <c r="D445" s="1019">
        <v>1.58</v>
      </c>
    </row>
    <row r="446" spans="1:4" x14ac:dyDescent="0.35">
      <c r="A446">
        <v>78452</v>
      </c>
      <c r="B446" s="95">
        <v>1.62</v>
      </c>
      <c r="C446" t="s">
        <v>7253</v>
      </c>
      <c r="D446" s="1019">
        <v>1.58</v>
      </c>
    </row>
    <row r="447" spans="1:4" x14ac:dyDescent="0.35">
      <c r="A447">
        <v>76825</v>
      </c>
      <c r="B447" s="95">
        <v>1.67</v>
      </c>
      <c r="C447" t="s">
        <v>4111</v>
      </c>
      <c r="D447" s="1019">
        <v>1.63</v>
      </c>
    </row>
    <row r="448" spans="1:4" x14ac:dyDescent="0.35">
      <c r="A448">
        <v>71551</v>
      </c>
      <c r="B448" s="95">
        <v>1.73</v>
      </c>
      <c r="C448" t="s">
        <v>6700</v>
      </c>
      <c r="D448" s="1019">
        <v>1.69</v>
      </c>
    </row>
    <row r="449" spans="1:4" x14ac:dyDescent="0.35">
      <c r="A449">
        <v>72196</v>
      </c>
      <c r="B449" s="95">
        <v>1.73</v>
      </c>
      <c r="C449" t="s">
        <v>5134</v>
      </c>
      <c r="D449" s="1019">
        <v>1.69</v>
      </c>
    </row>
    <row r="450" spans="1:4" x14ac:dyDescent="0.35">
      <c r="A450">
        <v>73225</v>
      </c>
      <c r="B450" s="95">
        <v>1.73</v>
      </c>
      <c r="C450" t="s">
        <v>12420</v>
      </c>
      <c r="D450" s="1019">
        <v>1.69</v>
      </c>
    </row>
    <row r="451" spans="1:4" x14ac:dyDescent="0.35">
      <c r="A451">
        <v>74182</v>
      </c>
      <c r="B451" s="95">
        <v>1.73</v>
      </c>
      <c r="C451" t="s">
        <v>1205</v>
      </c>
      <c r="D451" s="1019">
        <v>1.69</v>
      </c>
    </row>
    <row r="452" spans="1:4" x14ac:dyDescent="0.35">
      <c r="A452">
        <v>74176</v>
      </c>
      <c r="B452" s="95">
        <v>1.74</v>
      </c>
      <c r="C452" t="s">
        <v>7259</v>
      </c>
      <c r="D452" s="1019">
        <v>1.7</v>
      </c>
    </row>
    <row r="453" spans="1:4" x14ac:dyDescent="0.35">
      <c r="A453" t="s">
        <v>14083</v>
      </c>
      <c r="B453" s="95">
        <v>1.74</v>
      </c>
      <c r="C453" t="s">
        <v>14084</v>
      </c>
      <c r="D453" s="1019">
        <v>1.7</v>
      </c>
    </row>
    <row r="454" spans="1:4" x14ac:dyDescent="0.35">
      <c r="A454">
        <v>70496</v>
      </c>
      <c r="B454" s="95">
        <v>1.75</v>
      </c>
      <c r="C454" t="s">
        <v>14140</v>
      </c>
      <c r="D454" s="1019">
        <v>1.71</v>
      </c>
    </row>
    <row r="455" spans="1:4" x14ac:dyDescent="0.35">
      <c r="A455">
        <v>70498</v>
      </c>
      <c r="B455" s="95">
        <v>1.75</v>
      </c>
      <c r="C455" t="s">
        <v>4551</v>
      </c>
      <c r="D455" s="1019">
        <v>1.71</v>
      </c>
    </row>
    <row r="456" spans="1:4" x14ac:dyDescent="0.35">
      <c r="A456">
        <v>75572</v>
      </c>
      <c r="B456" s="95">
        <v>1.75</v>
      </c>
      <c r="C456" t="s">
        <v>4119</v>
      </c>
      <c r="D456" s="1019">
        <v>1.71</v>
      </c>
    </row>
    <row r="457" spans="1:4" x14ac:dyDescent="0.35">
      <c r="A457">
        <v>70552</v>
      </c>
      <c r="B457" s="95">
        <v>1.78</v>
      </c>
      <c r="C457" t="s">
        <v>5135</v>
      </c>
      <c r="D457" s="1019">
        <v>1.74</v>
      </c>
    </row>
    <row r="458" spans="1:4" x14ac:dyDescent="0.35">
      <c r="A458">
        <v>72142</v>
      </c>
      <c r="B458" s="95">
        <v>1.78</v>
      </c>
      <c r="C458" t="s">
        <v>10162</v>
      </c>
      <c r="D458" s="1019">
        <v>1.74</v>
      </c>
    </row>
    <row r="459" spans="1:4" x14ac:dyDescent="0.35">
      <c r="A459">
        <v>72147</v>
      </c>
      <c r="B459" s="95">
        <v>1.78</v>
      </c>
      <c r="C459" t="s">
        <v>6706</v>
      </c>
      <c r="D459" s="1019">
        <v>1.74</v>
      </c>
    </row>
    <row r="460" spans="1:4" x14ac:dyDescent="0.35">
      <c r="A460">
        <v>72149</v>
      </c>
      <c r="B460" s="95">
        <v>1.78</v>
      </c>
      <c r="C460" t="s">
        <v>10164</v>
      </c>
      <c r="D460" s="1019">
        <v>1.74</v>
      </c>
    </row>
    <row r="461" spans="1:4" x14ac:dyDescent="0.35">
      <c r="A461">
        <v>76812</v>
      </c>
      <c r="B461" s="95">
        <v>1.78</v>
      </c>
      <c r="C461" t="s">
        <v>4124</v>
      </c>
      <c r="D461" s="1019">
        <v>1.74</v>
      </c>
    </row>
    <row r="462" spans="1:4" x14ac:dyDescent="0.35">
      <c r="A462" t="s">
        <v>36</v>
      </c>
      <c r="B462" s="95">
        <v>1.8</v>
      </c>
      <c r="C462" t="s">
        <v>13834</v>
      </c>
      <c r="D462" s="1019">
        <v>1.75</v>
      </c>
    </row>
    <row r="463" spans="1:4" x14ac:dyDescent="0.35">
      <c r="A463">
        <v>70549</v>
      </c>
      <c r="B463" s="95">
        <v>1.8</v>
      </c>
      <c r="C463" t="s">
        <v>12427</v>
      </c>
      <c r="D463" s="1019">
        <v>1.76</v>
      </c>
    </row>
    <row r="464" spans="1:4" x14ac:dyDescent="0.35">
      <c r="A464">
        <v>72159</v>
      </c>
      <c r="B464" s="95">
        <v>1.8</v>
      </c>
      <c r="C464" t="s">
        <v>12430</v>
      </c>
      <c r="D464" s="1019">
        <v>1.76</v>
      </c>
    </row>
    <row r="465" spans="1:4" x14ac:dyDescent="0.35">
      <c r="A465">
        <v>72198</v>
      </c>
      <c r="B465" s="95">
        <v>1.8</v>
      </c>
      <c r="C465" t="s">
        <v>12432</v>
      </c>
      <c r="D465" s="1019">
        <v>1.76</v>
      </c>
    </row>
    <row r="466" spans="1:4" x14ac:dyDescent="0.35">
      <c r="A466">
        <v>74185</v>
      </c>
      <c r="B466" s="95">
        <v>1.8</v>
      </c>
      <c r="C466" t="s">
        <v>12435</v>
      </c>
      <c r="D466" s="1019">
        <v>1.76</v>
      </c>
    </row>
    <row r="467" spans="1:4" x14ac:dyDescent="0.35">
      <c r="A467">
        <v>79005</v>
      </c>
      <c r="B467" s="95">
        <v>1.8</v>
      </c>
      <c r="C467" t="s">
        <v>2961</v>
      </c>
      <c r="D467" s="1019">
        <v>1.76</v>
      </c>
    </row>
    <row r="468" spans="1:4" x14ac:dyDescent="0.35">
      <c r="A468">
        <v>71555</v>
      </c>
      <c r="B468" s="95">
        <v>1.81</v>
      </c>
      <c r="C468" t="s">
        <v>12428</v>
      </c>
      <c r="D468" s="1019">
        <v>1.76</v>
      </c>
    </row>
    <row r="469" spans="1:4" x14ac:dyDescent="0.35">
      <c r="A469">
        <v>72191</v>
      </c>
      <c r="B469" s="95">
        <v>1.81</v>
      </c>
      <c r="C469" t="s">
        <v>2135</v>
      </c>
      <c r="D469" s="1019">
        <v>1.76</v>
      </c>
    </row>
    <row r="470" spans="1:4" x14ac:dyDescent="0.35">
      <c r="A470">
        <v>73206</v>
      </c>
      <c r="B470" s="95">
        <v>1.81</v>
      </c>
      <c r="C470" t="s">
        <v>13290</v>
      </c>
      <c r="D470" s="1019">
        <v>1.76</v>
      </c>
    </row>
    <row r="471" spans="1:4" x14ac:dyDescent="0.35">
      <c r="A471" t="s">
        <v>2143</v>
      </c>
      <c r="B471" s="95">
        <v>1.8</v>
      </c>
      <c r="C471" t="s">
        <v>2144</v>
      </c>
      <c r="D471" s="1019">
        <v>1.76</v>
      </c>
    </row>
    <row r="472" spans="1:4" x14ac:dyDescent="0.35">
      <c r="A472">
        <v>71275</v>
      </c>
      <c r="B472" s="95">
        <v>1.82</v>
      </c>
      <c r="C472" t="s">
        <v>4557</v>
      </c>
      <c r="D472" s="1019">
        <v>1.77</v>
      </c>
    </row>
    <row r="473" spans="1:4" x14ac:dyDescent="0.35">
      <c r="A473">
        <v>73725</v>
      </c>
      <c r="B473" s="95">
        <v>1.82</v>
      </c>
      <c r="C473" t="s">
        <v>12439</v>
      </c>
      <c r="D473" s="1019">
        <v>1.77</v>
      </c>
    </row>
    <row r="474" spans="1:4" x14ac:dyDescent="0.35">
      <c r="A474">
        <v>74175</v>
      </c>
      <c r="B474" s="95">
        <v>1.82</v>
      </c>
      <c r="C474" t="s">
        <v>6548</v>
      </c>
      <c r="D474" s="1019">
        <v>1.77</v>
      </c>
    </row>
    <row r="475" spans="1:4" x14ac:dyDescent="0.35">
      <c r="A475">
        <v>74177</v>
      </c>
      <c r="B475" s="95">
        <v>1.82</v>
      </c>
      <c r="C475" t="s">
        <v>5680</v>
      </c>
      <c r="D475" s="1019">
        <v>1.77</v>
      </c>
    </row>
    <row r="476" spans="1:4" x14ac:dyDescent="0.35">
      <c r="A476">
        <v>78831</v>
      </c>
      <c r="B476" s="95">
        <v>1.82</v>
      </c>
      <c r="C476" t="s">
        <v>7426</v>
      </c>
      <c r="D476" s="1019">
        <v>1.77</v>
      </c>
    </row>
    <row r="477" spans="1:4" x14ac:dyDescent="0.35">
      <c r="A477" t="s">
        <v>13839</v>
      </c>
      <c r="B477" s="95">
        <v>1.82</v>
      </c>
      <c r="C477" t="s">
        <v>13840</v>
      </c>
      <c r="D477" s="1019">
        <v>1.78</v>
      </c>
    </row>
    <row r="478" spans="1:4" x14ac:dyDescent="0.35">
      <c r="A478" t="s">
        <v>6713</v>
      </c>
      <c r="B478" s="95">
        <v>1.85</v>
      </c>
      <c r="C478" t="s">
        <v>6714</v>
      </c>
      <c r="D478" s="1019">
        <v>1.7999999999999998</v>
      </c>
    </row>
    <row r="479" spans="1:4" x14ac:dyDescent="0.35">
      <c r="A479" t="s">
        <v>13841</v>
      </c>
      <c r="B479" s="95">
        <v>1.9</v>
      </c>
      <c r="C479" t="s">
        <v>13842</v>
      </c>
      <c r="D479" s="1019">
        <v>1.8499999999999999</v>
      </c>
    </row>
    <row r="480" spans="1:4" x14ac:dyDescent="0.35">
      <c r="A480">
        <v>73706</v>
      </c>
      <c r="B480" s="95">
        <v>1.9</v>
      </c>
      <c r="C480" t="s">
        <v>7283</v>
      </c>
      <c r="D480" s="1019">
        <v>1.85</v>
      </c>
    </row>
    <row r="481" spans="1:4" x14ac:dyDescent="0.35">
      <c r="A481">
        <v>76811</v>
      </c>
      <c r="B481" s="95">
        <v>1.9</v>
      </c>
      <c r="C481" t="s">
        <v>6105</v>
      </c>
      <c r="D481" s="1019">
        <v>1.85</v>
      </c>
    </row>
    <row r="482" spans="1:4" x14ac:dyDescent="0.35">
      <c r="A482">
        <v>79101</v>
      </c>
      <c r="B482" s="95">
        <v>1.96</v>
      </c>
      <c r="C482" t="s">
        <v>2974</v>
      </c>
      <c r="D482" s="1019">
        <v>1.91</v>
      </c>
    </row>
    <row r="483" spans="1:4" x14ac:dyDescent="0.35">
      <c r="A483" t="s">
        <v>2613</v>
      </c>
      <c r="B483" s="95">
        <v>1.97</v>
      </c>
      <c r="C483" t="s">
        <v>2614</v>
      </c>
      <c r="D483" s="1019">
        <v>1.92</v>
      </c>
    </row>
    <row r="484" spans="1:4" x14ac:dyDescent="0.35">
      <c r="A484" t="s">
        <v>2615</v>
      </c>
      <c r="B484" s="95">
        <v>1.97</v>
      </c>
      <c r="C484" t="s">
        <v>2616</v>
      </c>
      <c r="D484" s="1019">
        <v>1.93</v>
      </c>
    </row>
    <row r="485" spans="1:4" x14ac:dyDescent="0.35">
      <c r="A485">
        <v>74178</v>
      </c>
      <c r="B485" s="95">
        <v>2.0099999999999998</v>
      </c>
      <c r="C485" t="s">
        <v>11920</v>
      </c>
      <c r="D485" s="1019">
        <v>1.96</v>
      </c>
    </row>
    <row r="486" spans="1:4" x14ac:dyDescent="0.35">
      <c r="A486" t="s">
        <v>12449</v>
      </c>
      <c r="B486" s="95">
        <v>2</v>
      </c>
      <c r="C486" t="s">
        <v>12450</v>
      </c>
      <c r="D486" s="1019">
        <v>1.96</v>
      </c>
    </row>
    <row r="487" spans="1:4" x14ac:dyDescent="0.35">
      <c r="A487" t="s">
        <v>494</v>
      </c>
      <c r="B487" s="95">
        <v>2</v>
      </c>
      <c r="C487" t="s">
        <v>495</v>
      </c>
      <c r="D487" s="1019">
        <v>1.96</v>
      </c>
    </row>
    <row r="488" spans="1:4" x14ac:dyDescent="0.35">
      <c r="A488" t="s">
        <v>496</v>
      </c>
      <c r="B488" s="95">
        <v>2</v>
      </c>
      <c r="C488" t="s">
        <v>5918</v>
      </c>
      <c r="D488" s="1019">
        <v>1.96</v>
      </c>
    </row>
    <row r="489" spans="1:4" x14ac:dyDescent="0.35">
      <c r="A489">
        <v>74283</v>
      </c>
      <c r="B489" s="95">
        <v>2.02</v>
      </c>
      <c r="C489" t="s">
        <v>4141</v>
      </c>
      <c r="D489" s="1019">
        <v>1.97</v>
      </c>
    </row>
    <row r="490" spans="1:4" x14ac:dyDescent="0.35">
      <c r="A490">
        <v>77048</v>
      </c>
      <c r="B490" s="95">
        <v>2.1</v>
      </c>
      <c r="C490" t="s">
        <v>10194</v>
      </c>
      <c r="D490" s="1019">
        <v>2.0499999999999998</v>
      </c>
    </row>
    <row r="491" spans="1:4" x14ac:dyDescent="0.35">
      <c r="A491">
        <v>70543</v>
      </c>
      <c r="B491" s="95">
        <v>2.15</v>
      </c>
      <c r="C491" t="s">
        <v>6916</v>
      </c>
      <c r="D491" s="1019">
        <v>2.1</v>
      </c>
    </row>
    <row r="492" spans="1:4" x14ac:dyDescent="0.35">
      <c r="A492">
        <v>73220</v>
      </c>
      <c r="B492" s="95">
        <v>2.15</v>
      </c>
      <c r="C492" t="s">
        <v>13320</v>
      </c>
      <c r="D492" s="1019">
        <v>2.1</v>
      </c>
    </row>
    <row r="493" spans="1:4" x14ac:dyDescent="0.35">
      <c r="A493">
        <v>73223</v>
      </c>
      <c r="B493" s="95">
        <v>2.15</v>
      </c>
      <c r="C493" t="s">
        <v>9524</v>
      </c>
      <c r="D493" s="1019">
        <v>2.1</v>
      </c>
    </row>
    <row r="494" spans="1:4" x14ac:dyDescent="0.35">
      <c r="A494">
        <v>73720</v>
      </c>
      <c r="B494" s="95">
        <v>2.15</v>
      </c>
      <c r="C494" t="s">
        <v>1238</v>
      </c>
      <c r="D494" s="1019">
        <v>2.1</v>
      </c>
    </row>
    <row r="495" spans="1:4" x14ac:dyDescent="0.35">
      <c r="A495">
        <v>73723</v>
      </c>
      <c r="B495" s="95">
        <v>2.15</v>
      </c>
      <c r="C495" t="s">
        <v>9534</v>
      </c>
      <c r="D495" s="1019">
        <v>2.1</v>
      </c>
    </row>
    <row r="496" spans="1:4" x14ac:dyDescent="0.35">
      <c r="A496" t="s">
        <v>501</v>
      </c>
      <c r="B496" s="95">
        <v>2</v>
      </c>
      <c r="C496" t="s">
        <v>9540</v>
      </c>
      <c r="D496" s="1019">
        <v>2.11</v>
      </c>
    </row>
    <row r="497" spans="1:4" x14ac:dyDescent="0.35">
      <c r="A497">
        <v>72197</v>
      </c>
      <c r="B497" s="95">
        <v>2.2000000000000002</v>
      </c>
      <c r="C497" t="s">
        <v>862</v>
      </c>
      <c r="D497" s="1019">
        <v>2.15</v>
      </c>
    </row>
    <row r="498" spans="1:4" x14ac:dyDescent="0.35">
      <c r="A498">
        <v>74174</v>
      </c>
      <c r="B498" s="95">
        <v>2.2000000000000002</v>
      </c>
      <c r="C498" t="s">
        <v>8682</v>
      </c>
      <c r="D498" s="1019">
        <v>2.15</v>
      </c>
    </row>
    <row r="499" spans="1:4" x14ac:dyDescent="0.35">
      <c r="A499">
        <v>74183</v>
      </c>
      <c r="B499" s="95">
        <v>2.2000000000000002</v>
      </c>
      <c r="C499" t="s">
        <v>13871</v>
      </c>
      <c r="D499" s="1019">
        <v>2.15</v>
      </c>
    </row>
    <row r="500" spans="1:4" x14ac:dyDescent="0.35">
      <c r="A500">
        <v>71552</v>
      </c>
      <c r="B500" s="95">
        <v>2.2599999999999998</v>
      </c>
      <c r="C500" t="s">
        <v>6729</v>
      </c>
      <c r="D500" s="1019">
        <v>2.2000000000000002</v>
      </c>
    </row>
    <row r="501" spans="1:4" x14ac:dyDescent="0.35">
      <c r="A501" t="s">
        <v>1260</v>
      </c>
      <c r="B501" s="95">
        <v>2.27</v>
      </c>
      <c r="C501" t="s">
        <v>2980</v>
      </c>
      <c r="D501" s="1019">
        <v>2.21</v>
      </c>
    </row>
    <row r="502" spans="1:4" x14ac:dyDescent="0.35">
      <c r="A502">
        <v>70553</v>
      </c>
      <c r="B502" s="95">
        <v>2.29</v>
      </c>
      <c r="C502" t="s">
        <v>6957</v>
      </c>
      <c r="D502" s="1019">
        <v>2.23</v>
      </c>
    </row>
    <row r="503" spans="1:4" x14ac:dyDescent="0.35">
      <c r="A503">
        <v>72156</v>
      </c>
      <c r="B503" s="95">
        <v>2.29</v>
      </c>
      <c r="C503" t="s">
        <v>4156</v>
      </c>
      <c r="D503" s="1019">
        <v>2.23</v>
      </c>
    </row>
    <row r="504" spans="1:4" x14ac:dyDescent="0.35">
      <c r="A504">
        <v>72157</v>
      </c>
      <c r="B504" s="95">
        <v>2.29</v>
      </c>
      <c r="C504" t="s">
        <v>4158</v>
      </c>
      <c r="D504" s="1019">
        <v>2.23</v>
      </c>
    </row>
    <row r="505" spans="1:4" x14ac:dyDescent="0.35">
      <c r="A505">
        <v>72158</v>
      </c>
      <c r="B505" s="95">
        <v>2.29</v>
      </c>
      <c r="C505" t="s">
        <v>10243</v>
      </c>
      <c r="D505" s="1019">
        <v>2.23</v>
      </c>
    </row>
    <row r="506" spans="1:4" x14ac:dyDescent="0.35">
      <c r="A506">
        <v>77049</v>
      </c>
      <c r="B506" s="95">
        <v>2.2999999999999998</v>
      </c>
      <c r="C506" t="s">
        <v>10245</v>
      </c>
      <c r="D506" s="1019">
        <v>2.2400000000000002</v>
      </c>
    </row>
    <row r="507" spans="1:4" x14ac:dyDescent="0.35">
      <c r="A507">
        <v>93312</v>
      </c>
      <c r="B507" s="95">
        <v>2.2999999999999998</v>
      </c>
      <c r="C507" t="s">
        <v>2983</v>
      </c>
      <c r="D507" s="1019">
        <v>2.2400000000000002</v>
      </c>
    </row>
    <row r="508" spans="1:4" x14ac:dyDescent="0.35">
      <c r="A508" t="s">
        <v>503</v>
      </c>
      <c r="B508" s="95">
        <v>2.3199999999999998</v>
      </c>
      <c r="C508" t="s">
        <v>504</v>
      </c>
      <c r="D508" s="1019">
        <v>2.2599999999999998</v>
      </c>
    </row>
    <row r="509" spans="1:4" x14ac:dyDescent="0.35">
      <c r="A509" t="s">
        <v>506</v>
      </c>
      <c r="B509" s="95">
        <v>2.3199999999999998</v>
      </c>
      <c r="C509" t="s">
        <v>5920</v>
      </c>
      <c r="D509" s="1019">
        <v>2.2599999999999998</v>
      </c>
    </row>
    <row r="510" spans="1:4" x14ac:dyDescent="0.35">
      <c r="A510">
        <v>75557</v>
      </c>
      <c r="B510" s="95">
        <v>2.35</v>
      </c>
      <c r="C510" t="s">
        <v>10248</v>
      </c>
      <c r="D510" s="1019">
        <v>2.29</v>
      </c>
    </row>
    <row r="511" spans="1:4" x14ac:dyDescent="0.35">
      <c r="A511" t="s">
        <v>2209</v>
      </c>
      <c r="B511" s="95">
        <v>2.36</v>
      </c>
      <c r="C511" t="s">
        <v>5146</v>
      </c>
      <c r="D511" s="1019">
        <v>2.2999999999999998</v>
      </c>
    </row>
    <row r="512" spans="1:4" x14ac:dyDescent="0.35">
      <c r="A512">
        <v>74261</v>
      </c>
      <c r="B512" s="95">
        <v>2.4</v>
      </c>
      <c r="C512" t="s">
        <v>4163</v>
      </c>
      <c r="D512" s="1019">
        <v>2.34</v>
      </c>
    </row>
    <row r="513" spans="1:4" x14ac:dyDescent="0.35">
      <c r="A513">
        <v>75574</v>
      </c>
      <c r="B513" s="95">
        <v>2.4</v>
      </c>
      <c r="C513" t="s">
        <v>4164</v>
      </c>
      <c r="D513" s="1019">
        <v>2.34</v>
      </c>
    </row>
    <row r="514" spans="1:4" x14ac:dyDescent="0.35">
      <c r="A514">
        <v>75635</v>
      </c>
      <c r="B514" s="95">
        <v>2.4</v>
      </c>
      <c r="C514" t="s">
        <v>4929</v>
      </c>
      <c r="D514" s="1019">
        <v>2.34</v>
      </c>
    </row>
    <row r="515" spans="1:4" x14ac:dyDescent="0.35">
      <c r="A515" t="s">
        <v>1269</v>
      </c>
      <c r="B515" s="95">
        <v>2.4300000000000002</v>
      </c>
      <c r="C515" t="s">
        <v>2986</v>
      </c>
      <c r="D515" s="1019">
        <v>2.37</v>
      </c>
    </row>
    <row r="516" spans="1:4" x14ac:dyDescent="0.35">
      <c r="A516" t="s">
        <v>509</v>
      </c>
      <c r="B516" s="95">
        <v>2.44</v>
      </c>
      <c r="C516" t="s">
        <v>510</v>
      </c>
      <c r="D516" s="1019">
        <v>2.38</v>
      </c>
    </row>
    <row r="517" spans="1:4" x14ac:dyDescent="0.35">
      <c r="A517" t="s">
        <v>512</v>
      </c>
      <c r="B517" s="95">
        <v>2.44</v>
      </c>
      <c r="C517" t="s">
        <v>513</v>
      </c>
      <c r="D517" s="1019">
        <v>2.38</v>
      </c>
    </row>
    <row r="518" spans="1:4" x14ac:dyDescent="0.35">
      <c r="A518">
        <v>74262</v>
      </c>
      <c r="B518" s="95">
        <v>2.5</v>
      </c>
      <c r="C518" t="s">
        <v>4166</v>
      </c>
      <c r="D518" s="1019">
        <v>2.44</v>
      </c>
    </row>
    <row r="519" spans="1:4" x14ac:dyDescent="0.35">
      <c r="A519" t="s">
        <v>12494</v>
      </c>
      <c r="B519" s="95">
        <v>2.5099999999999998</v>
      </c>
      <c r="C519" t="s">
        <v>12495</v>
      </c>
      <c r="D519" s="1019">
        <v>2.4500000000000002</v>
      </c>
    </row>
    <row r="520" spans="1:4" x14ac:dyDescent="0.35">
      <c r="A520" t="s">
        <v>12496</v>
      </c>
      <c r="B520" s="95">
        <v>2.52</v>
      </c>
      <c r="C520" t="s">
        <v>12497</v>
      </c>
      <c r="D520" s="1019">
        <v>2.46</v>
      </c>
    </row>
    <row r="521" spans="1:4" x14ac:dyDescent="0.35">
      <c r="A521" t="s">
        <v>13885</v>
      </c>
      <c r="B521" s="95">
        <v>2.54</v>
      </c>
      <c r="C521" t="s">
        <v>13886</v>
      </c>
      <c r="D521" s="1019">
        <v>2.4699999999999998</v>
      </c>
    </row>
    <row r="522" spans="1:4" x14ac:dyDescent="0.35">
      <c r="A522" t="s">
        <v>12498</v>
      </c>
      <c r="B522" s="95">
        <v>2.54</v>
      </c>
      <c r="C522" t="s">
        <v>12499</v>
      </c>
      <c r="D522" s="1019">
        <v>2.48</v>
      </c>
    </row>
    <row r="523" spans="1:4" x14ac:dyDescent="0.35">
      <c r="A523" t="s">
        <v>2215</v>
      </c>
      <c r="B523" s="95">
        <v>2.54</v>
      </c>
      <c r="C523" t="s">
        <v>5150</v>
      </c>
      <c r="D523" s="1019">
        <v>2.48</v>
      </c>
    </row>
    <row r="524" spans="1:4" x14ac:dyDescent="0.35">
      <c r="A524" t="s">
        <v>12501</v>
      </c>
      <c r="B524" s="95">
        <v>2.54</v>
      </c>
      <c r="C524" t="s">
        <v>12502</v>
      </c>
      <c r="D524" s="1019">
        <v>2.48</v>
      </c>
    </row>
    <row r="525" spans="1:4" x14ac:dyDescent="0.35">
      <c r="A525">
        <v>75573</v>
      </c>
      <c r="B525" s="95">
        <v>2.5499999999999998</v>
      </c>
      <c r="C525" t="s">
        <v>4167</v>
      </c>
      <c r="D525" s="1019">
        <v>2.4900000000000002</v>
      </c>
    </row>
    <row r="526" spans="1:4" x14ac:dyDescent="0.35">
      <c r="A526">
        <v>70471</v>
      </c>
      <c r="B526" s="95">
        <v>2.5</v>
      </c>
      <c r="C526" t="s">
        <v>7328</v>
      </c>
      <c r="D526" s="1019">
        <v>2.5</v>
      </c>
    </row>
    <row r="527" spans="1:4" x14ac:dyDescent="0.35">
      <c r="A527">
        <v>75561</v>
      </c>
      <c r="B527" s="95">
        <v>2.6</v>
      </c>
      <c r="C527" t="s">
        <v>4168</v>
      </c>
      <c r="D527" s="1019">
        <v>2.54</v>
      </c>
    </row>
    <row r="528" spans="1:4" x14ac:dyDescent="0.35">
      <c r="A528" t="s">
        <v>12505</v>
      </c>
      <c r="B528" s="95">
        <v>2.65</v>
      </c>
      <c r="C528" t="s">
        <v>12506</v>
      </c>
      <c r="D528" s="1019">
        <v>2.59</v>
      </c>
    </row>
    <row r="529" spans="1:4" x14ac:dyDescent="0.35">
      <c r="A529" t="s">
        <v>2219</v>
      </c>
      <c r="B529" s="95">
        <v>2.65</v>
      </c>
      <c r="C529" t="s">
        <v>10255</v>
      </c>
      <c r="D529" s="1019">
        <f>1.22+1.37</f>
        <v>2.59</v>
      </c>
    </row>
    <row r="530" spans="1:4" x14ac:dyDescent="0.35">
      <c r="A530" t="s">
        <v>9550</v>
      </c>
      <c r="B530" s="95">
        <v>2.7</v>
      </c>
      <c r="C530" t="s">
        <v>9551</v>
      </c>
      <c r="D530" s="1019">
        <v>2.64</v>
      </c>
    </row>
    <row r="531" spans="1:4" x14ac:dyDescent="0.35">
      <c r="A531" t="s">
        <v>9553</v>
      </c>
      <c r="B531" s="95">
        <v>2.7</v>
      </c>
      <c r="C531" t="s">
        <v>9554</v>
      </c>
      <c r="D531" s="1019">
        <v>2.64</v>
      </c>
    </row>
    <row r="532" spans="1:4" x14ac:dyDescent="0.35">
      <c r="A532" t="s">
        <v>9557</v>
      </c>
      <c r="B532" s="95">
        <v>2.7</v>
      </c>
      <c r="C532" t="s">
        <v>9558</v>
      </c>
      <c r="D532" s="1019">
        <v>2.64</v>
      </c>
    </row>
    <row r="533" spans="1:4" x14ac:dyDescent="0.35">
      <c r="A533" t="s">
        <v>12508</v>
      </c>
      <c r="B533" s="95">
        <v>2.7</v>
      </c>
      <c r="C533" t="s">
        <v>12509</v>
      </c>
      <c r="D533" s="1019">
        <v>2.64</v>
      </c>
    </row>
    <row r="534" spans="1:4" x14ac:dyDescent="0.35">
      <c r="A534" t="s">
        <v>12510</v>
      </c>
      <c r="B534" s="95">
        <v>2.78</v>
      </c>
      <c r="C534" t="s">
        <v>12511</v>
      </c>
      <c r="D534" s="1019">
        <v>2.71</v>
      </c>
    </row>
    <row r="535" spans="1:4" x14ac:dyDescent="0.35">
      <c r="A535" t="s">
        <v>12512</v>
      </c>
      <c r="B535" s="95">
        <v>2.78</v>
      </c>
      <c r="C535" t="s">
        <v>12513</v>
      </c>
      <c r="D535" s="1019">
        <v>2.72</v>
      </c>
    </row>
    <row r="536" spans="1:4" x14ac:dyDescent="0.35">
      <c r="A536" t="s">
        <v>515</v>
      </c>
      <c r="B536" s="95">
        <v>2.82</v>
      </c>
      <c r="C536" t="s">
        <v>10256</v>
      </c>
      <c r="D536" s="1019">
        <v>2.75</v>
      </c>
    </row>
    <row r="537" spans="1:4" x14ac:dyDescent="0.35">
      <c r="A537" t="s">
        <v>2224</v>
      </c>
      <c r="B537" s="95">
        <v>2.87</v>
      </c>
      <c r="C537" t="s">
        <v>12514</v>
      </c>
      <c r="D537" s="1019">
        <v>2.8</v>
      </c>
    </row>
    <row r="538" spans="1:4" x14ac:dyDescent="0.35">
      <c r="A538" t="s">
        <v>12515</v>
      </c>
      <c r="B538" s="95">
        <v>2.89</v>
      </c>
      <c r="C538" t="s">
        <v>12516</v>
      </c>
      <c r="D538" s="1019">
        <v>2.8200000000000003</v>
      </c>
    </row>
    <row r="539" spans="1:4" x14ac:dyDescent="0.35">
      <c r="A539" t="s">
        <v>4939</v>
      </c>
      <c r="B539" s="95">
        <v>2.89</v>
      </c>
      <c r="C539" t="s">
        <v>4940</v>
      </c>
      <c r="D539" s="1019">
        <v>2.8200000000000003</v>
      </c>
    </row>
    <row r="540" spans="1:4" x14ac:dyDescent="0.35">
      <c r="A540">
        <v>75559</v>
      </c>
      <c r="B540" s="95">
        <v>2.95</v>
      </c>
      <c r="C540" t="s">
        <v>4169</v>
      </c>
      <c r="D540" s="1019">
        <v>2.88</v>
      </c>
    </row>
    <row r="541" spans="1:4" x14ac:dyDescent="0.35">
      <c r="A541" t="s">
        <v>517</v>
      </c>
      <c r="B541" s="95">
        <v>2.98</v>
      </c>
      <c r="C541" t="s">
        <v>5687</v>
      </c>
      <c r="D541" s="1019">
        <v>2.9</v>
      </c>
    </row>
    <row r="542" spans="1:4" x14ac:dyDescent="0.35">
      <c r="A542">
        <v>75563</v>
      </c>
      <c r="B542" s="95">
        <v>3</v>
      </c>
      <c r="C542" t="s">
        <v>4170</v>
      </c>
      <c r="D542" s="1019">
        <v>2.93</v>
      </c>
    </row>
    <row r="543" spans="1:4" x14ac:dyDescent="0.35">
      <c r="A543" t="s">
        <v>9561</v>
      </c>
      <c r="B543" s="95">
        <v>3.24</v>
      </c>
      <c r="C543" t="s">
        <v>9562</v>
      </c>
      <c r="D543" s="1019">
        <v>3.16</v>
      </c>
    </row>
    <row r="544" spans="1:4" x14ac:dyDescent="0.35">
      <c r="A544" t="s">
        <v>9564</v>
      </c>
      <c r="B544" s="95">
        <v>3.24</v>
      </c>
      <c r="C544" t="s">
        <v>9565</v>
      </c>
      <c r="D544" s="1019">
        <v>3.16</v>
      </c>
    </row>
    <row r="545" spans="1:4" x14ac:dyDescent="0.35">
      <c r="A545" t="s">
        <v>9568</v>
      </c>
      <c r="B545" s="95">
        <v>3.24</v>
      </c>
      <c r="C545" t="s">
        <v>9569</v>
      </c>
      <c r="D545" s="1019">
        <v>3.16</v>
      </c>
    </row>
    <row r="546" spans="1:4" x14ac:dyDescent="0.35">
      <c r="A546" t="s">
        <v>5449</v>
      </c>
      <c r="B546" s="95">
        <v>3.24</v>
      </c>
      <c r="C546" t="s">
        <v>9571</v>
      </c>
      <c r="D546" s="1019">
        <v>3.16</v>
      </c>
    </row>
    <row r="547" spans="1:4" x14ac:dyDescent="0.35">
      <c r="A547" t="s">
        <v>1275</v>
      </c>
      <c r="B547" s="95">
        <v>3.26</v>
      </c>
      <c r="C547" t="s">
        <v>6551</v>
      </c>
      <c r="D547" s="1019">
        <v>3.1799999999999997</v>
      </c>
    </row>
    <row r="548" spans="1:4" x14ac:dyDescent="0.35">
      <c r="A548" t="s">
        <v>12518</v>
      </c>
      <c r="B548" s="95">
        <v>3.39</v>
      </c>
      <c r="C548" t="s">
        <v>12519</v>
      </c>
      <c r="D548" s="1019">
        <v>3.31</v>
      </c>
    </row>
    <row r="549" spans="1:4" x14ac:dyDescent="0.35">
      <c r="A549" t="s">
        <v>2228</v>
      </c>
      <c r="B549" s="95">
        <v>3.62</v>
      </c>
      <c r="C549" t="s">
        <v>2229</v>
      </c>
      <c r="D549" s="1019">
        <v>3.52</v>
      </c>
    </row>
    <row r="550" spans="1:4" x14ac:dyDescent="0.35">
      <c r="A550" t="s">
        <v>8359</v>
      </c>
      <c r="B550" s="95">
        <v>3.64</v>
      </c>
      <c r="C550" t="s">
        <v>12521</v>
      </c>
      <c r="D550" s="1019">
        <v>3.54</v>
      </c>
    </row>
    <row r="551" spans="1:4" x14ac:dyDescent="0.35">
      <c r="A551" t="s">
        <v>12522</v>
      </c>
      <c r="B551" s="95">
        <v>3.64</v>
      </c>
      <c r="C551" t="s">
        <v>12523</v>
      </c>
      <c r="D551" s="1019">
        <v>3.54</v>
      </c>
    </row>
    <row r="552" spans="1:4" x14ac:dyDescent="0.35">
      <c r="A552" t="s">
        <v>34</v>
      </c>
      <c r="B552" s="95">
        <v>3.8</v>
      </c>
      <c r="C552" t="s">
        <v>12525</v>
      </c>
      <c r="D552" s="1019">
        <v>3.7</v>
      </c>
    </row>
    <row r="553" spans="1:4" x14ac:dyDescent="0.35">
      <c r="A553" t="s">
        <v>12526</v>
      </c>
      <c r="B553" s="95">
        <v>3.94</v>
      </c>
      <c r="C553" t="s">
        <v>12527</v>
      </c>
      <c r="D553" s="1019">
        <v>3.85</v>
      </c>
    </row>
    <row r="554" spans="1:4" x14ac:dyDescent="0.35">
      <c r="A554" t="s">
        <v>2232</v>
      </c>
      <c r="B554" s="95">
        <v>4.0199999999999996</v>
      </c>
      <c r="C554" t="s">
        <v>12528</v>
      </c>
      <c r="D554" s="1019">
        <v>3.92</v>
      </c>
    </row>
    <row r="555" spans="1:4" x14ac:dyDescent="0.35">
      <c r="A555" t="s">
        <v>12529</v>
      </c>
      <c r="B555" s="95">
        <v>4.03</v>
      </c>
      <c r="C555" t="s">
        <v>12530</v>
      </c>
      <c r="D555" s="1019">
        <v>3.9400000000000004</v>
      </c>
    </row>
    <row r="556" spans="1:4" x14ac:dyDescent="0.35">
      <c r="A556" t="s">
        <v>7964</v>
      </c>
      <c r="B556" s="95">
        <v>4.3</v>
      </c>
      <c r="C556" t="s">
        <v>7965</v>
      </c>
      <c r="D556" s="1019">
        <v>4.2</v>
      </c>
    </row>
    <row r="557" spans="1:4" x14ac:dyDescent="0.35">
      <c r="A557" t="s">
        <v>9575</v>
      </c>
      <c r="B557" s="95">
        <v>4.3</v>
      </c>
      <c r="C557" t="s">
        <v>9576</v>
      </c>
      <c r="D557" s="1019">
        <v>4.2</v>
      </c>
    </row>
    <row r="558" spans="1:4" x14ac:dyDescent="0.35">
      <c r="A558" t="s">
        <v>9579</v>
      </c>
      <c r="B558" s="95">
        <v>4.3</v>
      </c>
      <c r="C558" t="s">
        <v>9580</v>
      </c>
      <c r="D558" s="1019">
        <v>4.2</v>
      </c>
    </row>
    <row r="559" spans="1:4" x14ac:dyDescent="0.35">
      <c r="A559" t="s">
        <v>12532</v>
      </c>
      <c r="B559" s="95">
        <v>4.3</v>
      </c>
      <c r="C559" t="s">
        <v>12533</v>
      </c>
      <c r="D559" s="1019">
        <v>4.2</v>
      </c>
    </row>
    <row r="560" spans="1:4" x14ac:dyDescent="0.35">
      <c r="A560" t="s">
        <v>12534</v>
      </c>
      <c r="B560" s="95">
        <v>4.3600000000000003</v>
      </c>
      <c r="C560" t="s">
        <v>12535</v>
      </c>
      <c r="D560" s="1019">
        <v>4.25</v>
      </c>
    </row>
    <row r="561" spans="1:11" x14ac:dyDescent="0.35">
      <c r="A561" t="s">
        <v>1633</v>
      </c>
      <c r="B561" s="95">
        <v>4.4000000000000004</v>
      </c>
      <c r="C561" t="s">
        <v>1634</v>
      </c>
      <c r="D561" s="1019">
        <v>4.3</v>
      </c>
    </row>
    <row r="562" spans="1:11" x14ac:dyDescent="0.35">
      <c r="A562" t="s">
        <v>6552</v>
      </c>
      <c r="B562" s="95">
        <v>4.4400000000000004</v>
      </c>
      <c r="C562" t="s">
        <v>6553</v>
      </c>
      <c r="D562" s="1019">
        <v>4.33</v>
      </c>
    </row>
    <row r="563" spans="1:11" x14ac:dyDescent="0.35">
      <c r="A563" t="s">
        <v>12537</v>
      </c>
      <c r="B563" s="95">
        <v>4.55</v>
      </c>
      <c r="C563" t="s">
        <v>12538</v>
      </c>
      <c r="D563" s="1026">
        <v>4.4399999999999995</v>
      </c>
    </row>
    <row r="564" spans="1:11" x14ac:dyDescent="0.35">
      <c r="A564" t="s">
        <v>12539</v>
      </c>
      <c r="B564" s="95">
        <v>4.88</v>
      </c>
      <c r="C564" t="s">
        <v>12540</v>
      </c>
      <c r="D564" s="1019">
        <v>4.76</v>
      </c>
    </row>
    <row r="565" spans="1:11" x14ac:dyDescent="0.35">
      <c r="A565" s="1024">
        <v>51798</v>
      </c>
      <c r="B565" s="1027">
        <v>0.5</v>
      </c>
      <c r="C565" s="1024" t="s">
        <v>663</v>
      </c>
      <c r="D565" s="1025">
        <v>0.49</v>
      </c>
      <c r="E565">
        <v>76857</v>
      </c>
    </row>
    <row r="566" spans="1:11" x14ac:dyDescent="0.35">
      <c r="A566" s="1022">
        <v>71060</v>
      </c>
      <c r="B566" s="1028">
        <v>0.17</v>
      </c>
      <c r="C566" s="1022" t="s">
        <v>4171</v>
      </c>
      <c r="D566" s="1023" t="e">
        <v>#N/A</v>
      </c>
      <c r="E566" s="1020">
        <v>76499</v>
      </c>
    </row>
    <row r="567" spans="1:11" x14ac:dyDescent="0.35">
      <c r="A567" s="1020">
        <v>74710</v>
      </c>
      <c r="B567" s="1029">
        <v>0.34</v>
      </c>
      <c r="C567" s="1020" t="s">
        <v>8362</v>
      </c>
      <c r="D567" s="1021" t="e">
        <v>#N/A</v>
      </c>
      <c r="E567" s="1020" t="s">
        <v>14201</v>
      </c>
    </row>
    <row r="568" spans="1:11" x14ac:dyDescent="0.35">
      <c r="A568" t="s">
        <v>7164</v>
      </c>
      <c r="B568" s="95">
        <v>1.2</v>
      </c>
      <c r="C568" t="s">
        <v>8217</v>
      </c>
      <c r="D568" s="1019">
        <v>0.78</v>
      </c>
      <c r="E568">
        <v>93985</v>
      </c>
    </row>
    <row r="569" spans="1:11" x14ac:dyDescent="0.35">
      <c r="A569" s="1019" t="s">
        <v>8668</v>
      </c>
      <c r="B569" s="95">
        <v>1.5</v>
      </c>
      <c r="C569" t="s">
        <v>8669</v>
      </c>
      <c r="D569" s="1019">
        <f>0.79+0.67</f>
        <v>1.46</v>
      </c>
    </row>
    <row r="572" spans="1:11" x14ac:dyDescent="0.35">
      <c r="H572">
        <v>77061</v>
      </c>
      <c r="I572">
        <v>0.48</v>
      </c>
      <c r="J572">
        <v>77065</v>
      </c>
      <c r="K572">
        <v>0.79</v>
      </c>
    </row>
    <row r="573" spans="1:11" x14ac:dyDescent="0.35">
      <c r="G573" s="1024">
        <v>76857</v>
      </c>
      <c r="H573" s="1024">
        <v>77062</v>
      </c>
      <c r="I573" s="1024"/>
      <c r="J573" s="1024">
        <v>77066</v>
      </c>
      <c r="K573" s="1024">
        <v>0.98</v>
      </c>
    </row>
    <row r="576" spans="1:11" x14ac:dyDescent="0.35">
      <c r="G576">
        <f>K572+I580</f>
        <v>1.38</v>
      </c>
    </row>
    <row r="577" spans="7:9" x14ac:dyDescent="0.35">
      <c r="G577">
        <f>I580+K573</f>
        <v>1.5699999999999998</v>
      </c>
    </row>
    <row r="578" spans="7:9" x14ac:dyDescent="0.35">
      <c r="H578">
        <v>77067</v>
      </c>
      <c r="I578">
        <v>0.74</v>
      </c>
    </row>
    <row r="580" spans="7:9" x14ac:dyDescent="0.35">
      <c r="G580">
        <f>I580+K572</f>
        <v>1.38</v>
      </c>
      <c r="H580" t="s">
        <v>14202</v>
      </c>
      <c r="I580">
        <v>0.59</v>
      </c>
    </row>
    <row r="581" spans="7:9" x14ac:dyDescent="0.35">
      <c r="G581">
        <f>I580+K573</f>
        <v>1.5699999999999998</v>
      </c>
    </row>
  </sheetData>
  <sortState xmlns:xlrd2="http://schemas.microsoft.com/office/spreadsheetml/2017/richdata2" ref="A2:D581">
    <sortCondition ref="D2:D581"/>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EF23E-F1FC-496B-8F5F-3C2DEF1D3860}">
  <dimension ref="A1"/>
  <sheetViews>
    <sheetView workbookViewId="0">
      <selection activeCell="E42" sqref="E42"/>
    </sheetView>
  </sheetViews>
  <sheetFormatPr defaultRowHeight="14.5" x14ac:dyDescent="0.3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FA68A-1035-4724-B3C9-217B1D624C76}">
  <dimension ref="A1:P150"/>
  <sheetViews>
    <sheetView topLeftCell="A118" workbookViewId="0">
      <selection activeCell="A151" sqref="A151:B152"/>
    </sheetView>
  </sheetViews>
  <sheetFormatPr defaultRowHeight="14.5" x14ac:dyDescent="0.35"/>
  <cols>
    <col min="1" max="2" width="8.1796875" style="116" customWidth="1"/>
    <col min="3" max="3" width="52.453125" bestFit="1" customWidth="1"/>
    <col min="10" max="10" width="67.7265625" customWidth="1"/>
  </cols>
  <sheetData>
    <row r="1" spans="1:16" x14ac:dyDescent="0.35">
      <c r="A1" s="1016">
        <v>51798</v>
      </c>
      <c r="B1" s="1016"/>
      <c r="C1" s="1017" t="s">
        <v>14203</v>
      </c>
      <c r="O1" s="1011">
        <v>51798</v>
      </c>
      <c r="P1" t="s">
        <v>14204</v>
      </c>
    </row>
    <row r="2" spans="1:16" x14ac:dyDescent="0.35">
      <c r="A2" s="1016">
        <v>70110</v>
      </c>
      <c r="B2" s="1016"/>
      <c r="C2" s="1017" t="s">
        <v>14205</v>
      </c>
      <c r="O2" s="1011">
        <v>70110</v>
      </c>
      <c r="P2" t="s">
        <v>14206</v>
      </c>
    </row>
    <row r="3" spans="1:16" x14ac:dyDescent="0.35">
      <c r="A3" s="1016">
        <v>70150</v>
      </c>
      <c r="B3" s="1016"/>
      <c r="C3" s="1017" t="s">
        <v>14207</v>
      </c>
      <c r="O3" s="1011">
        <v>70150</v>
      </c>
      <c r="P3" t="s">
        <v>14208</v>
      </c>
    </row>
    <row r="4" spans="1:16" x14ac:dyDescent="0.35">
      <c r="A4" s="1016">
        <v>70160</v>
      </c>
      <c r="B4" s="1016"/>
      <c r="C4" s="1017" t="s">
        <v>14209</v>
      </c>
      <c r="O4" s="1011">
        <v>70160</v>
      </c>
      <c r="P4" t="s">
        <v>14210</v>
      </c>
    </row>
    <row r="5" spans="1:16" x14ac:dyDescent="0.35">
      <c r="A5" s="1016">
        <v>70200</v>
      </c>
      <c r="B5" s="1016"/>
      <c r="C5" s="1017" t="s">
        <v>14211</v>
      </c>
      <c r="O5" s="1011">
        <v>70200</v>
      </c>
      <c r="P5" t="s">
        <v>14212</v>
      </c>
    </row>
    <row r="6" spans="1:16" x14ac:dyDescent="0.35">
      <c r="A6" s="1016">
        <v>70210</v>
      </c>
      <c r="B6" s="1016"/>
      <c r="C6" s="1017" t="s">
        <v>14213</v>
      </c>
      <c r="O6" s="1011">
        <v>70210</v>
      </c>
      <c r="P6" t="s">
        <v>14214</v>
      </c>
    </row>
    <row r="7" spans="1:16" x14ac:dyDescent="0.35">
      <c r="A7" s="1016">
        <v>70220</v>
      </c>
      <c r="B7" s="1016"/>
      <c r="C7" s="1017" t="s">
        <v>14215</v>
      </c>
      <c r="O7" s="1011">
        <v>70220</v>
      </c>
      <c r="P7" t="s">
        <v>14216</v>
      </c>
    </row>
    <row r="8" spans="1:16" x14ac:dyDescent="0.35">
      <c r="A8" s="1016">
        <v>70330</v>
      </c>
      <c r="B8" s="1016"/>
      <c r="C8" s="1017" t="s">
        <v>14217</v>
      </c>
      <c r="O8" s="1011">
        <v>70330</v>
      </c>
      <c r="P8" t="e" cm="1">
        <f t="array" ref="P8">- TMJ</f>
        <v>#NAME?</v>
      </c>
    </row>
    <row r="9" spans="1:16" x14ac:dyDescent="0.35">
      <c r="A9" s="1016">
        <v>70360</v>
      </c>
      <c r="B9" s="1016"/>
      <c r="C9" s="1017" t="s">
        <v>14218</v>
      </c>
      <c r="O9" s="1011">
        <v>70360</v>
      </c>
      <c r="P9" t="e" cm="1">
        <f t="array" ref="P9">- SOFT TISSUE NECK</f>
        <v>#NAME?</v>
      </c>
    </row>
    <row r="10" spans="1:16" x14ac:dyDescent="0.35">
      <c r="A10" s="1016">
        <v>70450</v>
      </c>
      <c r="B10" s="1016"/>
      <c r="C10" s="1017" t="s">
        <v>14219</v>
      </c>
      <c r="O10" s="1011">
        <v>70450</v>
      </c>
      <c r="P10" t="e" cm="1">
        <f t="array" ref="P10">- CT HEAD W/O CONTRAST</f>
        <v>#NAME?</v>
      </c>
    </row>
    <row r="11" spans="1:16" x14ac:dyDescent="0.35">
      <c r="A11" s="1016">
        <v>70450</v>
      </c>
      <c r="B11" s="1016"/>
      <c r="C11" s="1018" t="s">
        <v>14220</v>
      </c>
    </row>
    <row r="12" spans="1:16" x14ac:dyDescent="0.35">
      <c r="A12" s="1016">
        <v>70460</v>
      </c>
      <c r="B12" s="1016"/>
      <c r="C12" s="1017" t="s">
        <v>14221</v>
      </c>
      <c r="O12" s="1011">
        <v>70460</v>
      </c>
      <c r="P12" t="e" cm="1">
        <f t="array" ref="P12">- CT HEAD W/ CONTRAST</f>
        <v>#NAME?</v>
      </c>
    </row>
    <row r="13" spans="1:16" x14ac:dyDescent="0.35">
      <c r="A13" s="1016">
        <v>70480</v>
      </c>
      <c r="B13" s="1016"/>
      <c r="C13" s="1017" t="s">
        <v>14222</v>
      </c>
      <c r="O13" s="1011">
        <v>70480</v>
      </c>
      <c r="P13" t="e" cm="1">
        <f t="array" ref="P13">- CT ORBIT/SELLA/P. FOSSA/MASTOID/TEMPORAL/EAR</f>
        <v>#NAME?</v>
      </c>
    </row>
    <row r="14" spans="1:16" x14ac:dyDescent="0.35">
      <c r="A14" s="1016">
        <v>70486</v>
      </c>
      <c r="B14" s="1016"/>
      <c r="C14" s="1017" t="s">
        <v>14223</v>
      </c>
      <c r="O14" s="1011">
        <v>70486</v>
      </c>
      <c r="P14" t="s">
        <v>14224</v>
      </c>
    </row>
    <row r="15" spans="1:16" x14ac:dyDescent="0.35">
      <c r="A15" s="1016">
        <v>70490</v>
      </c>
      <c r="B15" s="1016"/>
      <c r="C15" s="1017" t="s">
        <v>14225</v>
      </c>
      <c r="O15" s="1011">
        <v>70490</v>
      </c>
      <c r="P15" t="e" cm="1">
        <f t="array" ref="P15">- CT SOFT TISSUE NECK W/O CONTRAST</f>
        <v>#NAME?</v>
      </c>
    </row>
    <row r="16" spans="1:16" x14ac:dyDescent="0.35">
      <c r="A16" s="1016">
        <v>71045</v>
      </c>
      <c r="B16" s="1016"/>
      <c r="C16" s="1017" t="s">
        <v>14226</v>
      </c>
      <c r="O16" s="1011">
        <v>71045</v>
      </c>
      <c r="P16" t="s">
        <v>14227</v>
      </c>
    </row>
    <row r="17" spans="1:16" x14ac:dyDescent="0.35">
      <c r="A17" s="1016">
        <v>71046</v>
      </c>
      <c r="B17" s="1016"/>
      <c r="C17" s="1017" t="s">
        <v>14228</v>
      </c>
      <c r="O17" s="1011">
        <v>71046</v>
      </c>
      <c r="P17" t="s">
        <v>14229</v>
      </c>
    </row>
    <row r="18" spans="1:16" x14ac:dyDescent="0.35">
      <c r="A18" s="1016">
        <v>71100</v>
      </c>
      <c r="B18" s="1016"/>
      <c r="C18" s="1017" t="s">
        <v>14230</v>
      </c>
      <c r="O18" s="1011">
        <v>71100</v>
      </c>
      <c r="P18" t="s">
        <v>14231</v>
      </c>
    </row>
    <row r="19" spans="1:16" x14ac:dyDescent="0.35">
      <c r="A19" s="1016">
        <v>71100</v>
      </c>
      <c r="B19" s="1016"/>
      <c r="C19" s="1017" t="s">
        <v>14232</v>
      </c>
      <c r="O19" s="1011">
        <v>71100</v>
      </c>
      <c r="P19" t="s">
        <v>14233</v>
      </c>
    </row>
    <row r="20" spans="1:16" x14ac:dyDescent="0.35">
      <c r="A20" s="1016">
        <v>71101</v>
      </c>
      <c r="B20" s="1016"/>
      <c r="C20" s="1017" t="s">
        <v>14234</v>
      </c>
      <c r="O20" s="1011">
        <v>71101</v>
      </c>
      <c r="P20" t="s">
        <v>14235</v>
      </c>
    </row>
    <row r="21" spans="1:16" x14ac:dyDescent="0.35">
      <c r="A21" s="1016">
        <v>71101</v>
      </c>
      <c r="B21" s="1016"/>
      <c r="C21" s="1017" t="s">
        <v>14236</v>
      </c>
      <c r="O21" s="1011">
        <v>71101</v>
      </c>
      <c r="P21" t="s">
        <v>14237</v>
      </c>
    </row>
    <row r="22" spans="1:16" x14ac:dyDescent="0.35">
      <c r="A22" s="1016">
        <v>71110</v>
      </c>
      <c r="B22" s="1016"/>
      <c r="C22" s="1017" t="s">
        <v>14238</v>
      </c>
      <c r="O22" s="1011">
        <v>71110</v>
      </c>
      <c r="P22" t="e" cm="1">
        <f t="array" ref="P22">- BILATERAL RIBS</f>
        <v>#NAME?</v>
      </c>
    </row>
    <row r="23" spans="1:16" x14ac:dyDescent="0.35">
      <c r="A23" s="1016">
        <v>71111</v>
      </c>
      <c r="B23" s="1016"/>
      <c r="C23" s="1017" t="s">
        <v>14239</v>
      </c>
      <c r="O23" s="1011">
        <v>71111</v>
      </c>
      <c r="P23" t="e" cm="1">
        <f t="array" ref="P23">- BILATERAL RIBS W/ CXR</f>
        <v>#NAME?</v>
      </c>
    </row>
    <row r="24" spans="1:16" x14ac:dyDescent="0.35">
      <c r="A24" s="1016">
        <v>71130</v>
      </c>
      <c r="B24" s="1016"/>
      <c r="C24" s="1017" t="s">
        <v>14240</v>
      </c>
      <c r="O24" s="1011">
        <v>71130</v>
      </c>
      <c r="P24" t="s">
        <v>14241</v>
      </c>
    </row>
    <row r="25" spans="1:16" x14ac:dyDescent="0.35">
      <c r="A25" s="1016">
        <v>71250</v>
      </c>
      <c r="B25" s="1016"/>
      <c r="C25" s="1017" t="s">
        <v>14242</v>
      </c>
      <c r="O25" s="1011">
        <v>71250</v>
      </c>
      <c r="P25" t="e" cm="1">
        <f t="array" ref="P25">- CT CHEST W/O CONTRAST</f>
        <v>#NAME?</v>
      </c>
    </row>
    <row r="26" spans="1:16" x14ac:dyDescent="0.35">
      <c r="A26" s="1016">
        <v>71250</v>
      </c>
      <c r="B26" s="1016"/>
      <c r="C26" s="1018" t="s">
        <v>14243</v>
      </c>
    </row>
    <row r="27" spans="1:16" x14ac:dyDescent="0.35">
      <c r="A27" s="1016">
        <v>71270</v>
      </c>
      <c r="B27" s="1016"/>
      <c r="C27" s="1017" t="s">
        <v>14244</v>
      </c>
      <c r="O27" s="1011">
        <v>71270</v>
      </c>
      <c r="P27" t="e" cm="1">
        <f t="array" ref="P27">- CT CHEST W/O &amp; W/ CONTRAST</f>
        <v>#NAME?</v>
      </c>
    </row>
    <row r="28" spans="1:16" x14ac:dyDescent="0.35">
      <c r="A28" s="1016">
        <v>72040</v>
      </c>
      <c r="B28" s="1016"/>
      <c r="C28" s="1017" t="s">
        <v>14245</v>
      </c>
      <c r="O28" s="1011">
        <v>72040</v>
      </c>
      <c r="P28" t="s">
        <v>14246</v>
      </c>
    </row>
    <row r="29" spans="1:16" x14ac:dyDescent="0.35">
      <c r="A29" s="1016">
        <v>72050</v>
      </c>
      <c r="B29" s="1016"/>
      <c r="C29" s="1017" t="s">
        <v>14247</v>
      </c>
      <c r="O29" s="1011">
        <v>72050</v>
      </c>
      <c r="P29" t="s">
        <v>14248</v>
      </c>
    </row>
    <row r="30" spans="1:16" x14ac:dyDescent="0.35">
      <c r="A30" s="1016">
        <v>72050</v>
      </c>
      <c r="B30" s="1016"/>
      <c r="C30" s="1017" t="s">
        <v>14249</v>
      </c>
      <c r="O30" s="1011">
        <v>72050</v>
      </c>
      <c r="P30" t="e" cm="1">
        <f t="array" ref="P30">- CERVICAL SPINE W/ OBL</f>
        <v>#NAME?</v>
      </c>
    </row>
    <row r="31" spans="1:16" x14ac:dyDescent="0.35">
      <c r="A31" s="1016">
        <v>72052</v>
      </c>
      <c r="B31" s="1016"/>
      <c r="C31" s="1017" t="s">
        <v>14250</v>
      </c>
      <c r="O31" s="1011">
        <v>72052</v>
      </c>
      <c r="P31" t="e" cm="1">
        <f t="array" ref="P31">- CERVICAL SPINE F&amp;E</f>
        <v>#NAME?</v>
      </c>
    </row>
    <row r="32" spans="1:16" x14ac:dyDescent="0.35">
      <c r="A32" s="1016">
        <v>72070</v>
      </c>
      <c r="B32" s="1016"/>
      <c r="C32" s="1017" t="s">
        <v>14251</v>
      </c>
      <c r="O32" s="1011">
        <v>72070</v>
      </c>
      <c r="P32" t="s">
        <v>14252</v>
      </c>
    </row>
    <row r="33" spans="1:16" x14ac:dyDescent="0.35">
      <c r="A33" s="1016">
        <v>72083</v>
      </c>
      <c r="B33" s="1016"/>
      <c r="C33" s="1017" t="s">
        <v>14253</v>
      </c>
      <c r="O33" s="1011">
        <v>72083</v>
      </c>
      <c r="P33" t="s">
        <v>14254</v>
      </c>
    </row>
    <row r="34" spans="1:16" x14ac:dyDescent="0.35">
      <c r="A34" s="1016">
        <v>72100</v>
      </c>
      <c r="B34" s="1016"/>
      <c r="C34" s="1017" t="s">
        <v>14255</v>
      </c>
      <c r="O34" s="1011">
        <v>72100</v>
      </c>
      <c r="P34" t="s">
        <v>14256</v>
      </c>
    </row>
    <row r="35" spans="1:16" x14ac:dyDescent="0.35">
      <c r="A35" s="1016">
        <v>72110</v>
      </c>
      <c r="B35" s="1016"/>
      <c r="C35" s="1017" t="s">
        <v>14257</v>
      </c>
      <c r="O35" s="1011">
        <v>72110</v>
      </c>
      <c r="P35" t="e" cm="1">
        <f t="array" ref="P35">- LUMBAR SPINE W/ OBLIQUES</f>
        <v>#NAME?</v>
      </c>
    </row>
    <row r="36" spans="1:16" x14ac:dyDescent="0.35">
      <c r="A36" s="1016">
        <v>72120</v>
      </c>
      <c r="B36" s="1016"/>
      <c r="C36" s="1017" t="s">
        <v>14258</v>
      </c>
      <c r="O36" s="1011">
        <v>72120</v>
      </c>
      <c r="P36" t="e" cm="1">
        <f t="array" ref="P36">- LUMBAR SPINE W/ BENDING</f>
        <v>#NAME?</v>
      </c>
    </row>
    <row r="37" spans="1:16" x14ac:dyDescent="0.35">
      <c r="A37" s="1016">
        <v>72125</v>
      </c>
      <c r="B37" s="1016"/>
      <c r="C37" s="1017" t="s">
        <v>14259</v>
      </c>
      <c r="O37" s="1011">
        <v>72125</v>
      </c>
      <c r="P37" t="s">
        <v>14260</v>
      </c>
    </row>
    <row r="38" spans="1:16" x14ac:dyDescent="0.35">
      <c r="A38" s="1016">
        <v>72128</v>
      </c>
      <c r="B38" s="1016"/>
      <c r="C38" s="1017" t="s">
        <v>14261</v>
      </c>
      <c r="O38" s="1011">
        <v>72128</v>
      </c>
      <c r="P38" t="s">
        <v>14262</v>
      </c>
    </row>
    <row r="39" spans="1:16" x14ac:dyDescent="0.35">
      <c r="A39" s="1016">
        <v>72131</v>
      </c>
      <c r="B39" s="1016"/>
      <c r="C39" s="1017" t="s">
        <v>14263</v>
      </c>
      <c r="O39" s="1011">
        <v>72131</v>
      </c>
      <c r="P39" t="e" cm="1">
        <f t="array" ref="P39">- CT L-SPINE W/O CONTRAST</f>
        <v>#NAME?</v>
      </c>
    </row>
    <row r="40" spans="1:16" x14ac:dyDescent="0.35">
      <c r="A40" s="1016">
        <v>72133</v>
      </c>
      <c r="B40" s="1016"/>
      <c r="C40" s="1017" t="s">
        <v>14264</v>
      </c>
      <c r="O40" s="1011">
        <v>72133</v>
      </c>
      <c r="P40" t="e" cm="1">
        <f t="array" ref="P40">- CT L-SPINE W/O &amp; W/ CONTRAST</f>
        <v>#NAME?</v>
      </c>
    </row>
    <row r="41" spans="1:16" x14ac:dyDescent="0.35">
      <c r="A41" s="1016">
        <v>72202</v>
      </c>
      <c r="B41" s="1016"/>
      <c r="C41" s="1017" t="s">
        <v>14265</v>
      </c>
      <c r="O41" s="1011">
        <v>72202</v>
      </c>
      <c r="P41" t="e" cm="1">
        <f t="array" ref="P41">- SI JOINTS</f>
        <v>#NAME?</v>
      </c>
    </row>
    <row r="42" spans="1:16" x14ac:dyDescent="0.35">
      <c r="A42" s="1016">
        <v>72220</v>
      </c>
      <c r="B42" s="1016"/>
      <c r="C42" s="1017" t="s">
        <v>14266</v>
      </c>
      <c r="O42" s="1011">
        <v>72220</v>
      </c>
      <c r="P42" t="e" cm="1">
        <f t="array" ref="P42">- SACRUM &amp; COCCYX</f>
        <v>#NAME?</v>
      </c>
    </row>
    <row r="43" spans="1:16" x14ac:dyDescent="0.35">
      <c r="A43" s="1016">
        <v>73000</v>
      </c>
      <c r="B43" s="1016"/>
      <c r="C43" s="1017" t="s">
        <v>14267</v>
      </c>
      <c r="O43" s="1011">
        <v>73000</v>
      </c>
      <c r="P43" t="s">
        <v>14268</v>
      </c>
    </row>
    <row r="44" spans="1:16" x14ac:dyDescent="0.35">
      <c r="A44" s="1016">
        <v>73000</v>
      </c>
      <c r="B44" s="1016"/>
      <c r="C44" s="1017" t="s">
        <v>14269</v>
      </c>
      <c r="O44" s="1011">
        <v>73000</v>
      </c>
      <c r="P44" t="s">
        <v>14270</v>
      </c>
    </row>
    <row r="45" spans="1:16" x14ac:dyDescent="0.35">
      <c r="A45" s="1016">
        <v>73010</v>
      </c>
      <c r="B45" s="1016"/>
      <c r="C45" s="1017" t="s">
        <v>14271</v>
      </c>
      <c r="O45" s="1011">
        <v>73010</v>
      </c>
      <c r="P45" t="s">
        <v>14272</v>
      </c>
    </row>
    <row r="46" spans="1:16" x14ac:dyDescent="0.35">
      <c r="A46" s="1016">
        <v>73010</v>
      </c>
      <c r="B46" s="1016"/>
      <c r="C46" s="1017" t="s">
        <v>14273</v>
      </c>
      <c r="O46" s="1011">
        <v>73010</v>
      </c>
      <c r="P46" t="s">
        <v>14274</v>
      </c>
    </row>
    <row r="47" spans="1:16" x14ac:dyDescent="0.35">
      <c r="A47" s="1016">
        <v>73030</v>
      </c>
      <c r="B47" s="1016"/>
      <c r="C47" s="1017" t="s">
        <v>14275</v>
      </c>
      <c r="O47" s="1011">
        <v>73030</v>
      </c>
      <c r="P47" t="s">
        <v>14276</v>
      </c>
    </row>
    <row r="48" spans="1:16" x14ac:dyDescent="0.35">
      <c r="A48" s="1016">
        <v>73030</v>
      </c>
      <c r="B48" s="1016"/>
      <c r="C48" s="1017" t="s">
        <v>14277</v>
      </c>
      <c r="O48" s="1011">
        <v>73030</v>
      </c>
      <c r="P48" t="s">
        <v>14278</v>
      </c>
    </row>
    <row r="49" spans="1:16" x14ac:dyDescent="0.35">
      <c r="A49" s="1016">
        <v>73030</v>
      </c>
      <c r="B49" s="1016"/>
      <c r="C49" s="1017" t="s">
        <v>14279</v>
      </c>
      <c r="O49" s="1011">
        <v>73030</v>
      </c>
      <c r="P49" t="s">
        <v>14280</v>
      </c>
    </row>
    <row r="50" spans="1:16" x14ac:dyDescent="0.35">
      <c r="A50" s="1016">
        <v>73030</v>
      </c>
      <c r="B50" s="1016"/>
      <c r="C50" s="1017" t="s">
        <v>14281</v>
      </c>
      <c r="O50" s="1011">
        <v>73030</v>
      </c>
      <c r="P50" t="s">
        <v>14282</v>
      </c>
    </row>
    <row r="51" spans="1:16" x14ac:dyDescent="0.35">
      <c r="A51" s="1016">
        <v>73060</v>
      </c>
      <c r="B51" s="1016"/>
      <c r="C51" s="1017" t="s">
        <v>14283</v>
      </c>
      <c r="O51" s="1011">
        <v>73060</v>
      </c>
      <c r="P51" t="s">
        <v>14284</v>
      </c>
    </row>
    <row r="52" spans="1:16" x14ac:dyDescent="0.35">
      <c r="A52" s="1016">
        <v>73060</v>
      </c>
      <c r="B52" s="1016"/>
      <c r="C52" s="1017" t="s">
        <v>14285</v>
      </c>
      <c r="O52" s="1011">
        <v>73060</v>
      </c>
      <c r="P52" t="s">
        <v>14286</v>
      </c>
    </row>
    <row r="53" spans="1:16" x14ac:dyDescent="0.35">
      <c r="A53" s="1016">
        <v>73070</v>
      </c>
      <c r="B53" s="1016"/>
      <c r="C53" s="1017" t="s">
        <v>14287</v>
      </c>
      <c r="O53" s="1011">
        <v>73070</v>
      </c>
      <c r="P53" t="s">
        <v>14288</v>
      </c>
    </row>
    <row r="54" spans="1:16" x14ac:dyDescent="0.35">
      <c r="A54" s="1016">
        <v>73080</v>
      </c>
      <c r="B54" s="1016"/>
      <c r="C54" s="1017" t="s">
        <v>14289</v>
      </c>
      <c r="O54" s="1011">
        <v>73080</v>
      </c>
      <c r="P54" t="s">
        <v>14290</v>
      </c>
    </row>
    <row r="55" spans="1:16" x14ac:dyDescent="0.35">
      <c r="A55" s="1016">
        <v>73080</v>
      </c>
      <c r="B55" s="1016"/>
      <c r="C55" s="1017" t="s">
        <v>14291</v>
      </c>
      <c r="O55" s="1011">
        <v>73080</v>
      </c>
      <c r="P55" t="s">
        <v>14292</v>
      </c>
    </row>
    <row r="56" spans="1:16" x14ac:dyDescent="0.35">
      <c r="A56" s="1016">
        <v>73090</v>
      </c>
      <c r="B56" s="1016"/>
      <c r="C56" s="1017" t="s">
        <v>14293</v>
      </c>
      <c r="O56" s="1011">
        <v>73090</v>
      </c>
      <c r="P56" t="s">
        <v>14294</v>
      </c>
    </row>
    <row r="57" spans="1:16" x14ac:dyDescent="0.35">
      <c r="A57" s="1016">
        <v>73090</v>
      </c>
      <c r="B57" s="1016"/>
      <c r="C57" s="1017" t="s">
        <v>14295</v>
      </c>
      <c r="O57" s="1011">
        <v>73090</v>
      </c>
      <c r="P57" t="s">
        <v>14296</v>
      </c>
    </row>
    <row r="58" spans="1:16" x14ac:dyDescent="0.35">
      <c r="A58" s="1016">
        <v>73100</v>
      </c>
      <c r="B58" s="1016"/>
      <c r="C58" s="1017" t="s">
        <v>14297</v>
      </c>
      <c r="O58" s="1011">
        <v>73100</v>
      </c>
      <c r="P58" t="s">
        <v>14298</v>
      </c>
    </row>
    <row r="59" spans="1:16" x14ac:dyDescent="0.35">
      <c r="A59" s="1016">
        <v>73100</v>
      </c>
      <c r="B59" s="1016"/>
      <c r="C59" s="1018" t="s">
        <v>14299</v>
      </c>
    </row>
    <row r="60" spans="1:16" x14ac:dyDescent="0.35">
      <c r="A60" s="1016">
        <v>73110</v>
      </c>
      <c r="B60" s="1016"/>
      <c r="C60" s="1018" t="s">
        <v>13935</v>
      </c>
    </row>
    <row r="61" spans="1:16" x14ac:dyDescent="0.35">
      <c r="A61" s="1016">
        <v>73110</v>
      </c>
      <c r="B61" s="1016"/>
      <c r="C61" s="1018" t="s">
        <v>14300</v>
      </c>
    </row>
    <row r="62" spans="1:16" x14ac:dyDescent="0.35">
      <c r="A62" s="1016">
        <v>73110</v>
      </c>
      <c r="B62" s="1016"/>
      <c r="C62" s="1017" t="s">
        <v>14301</v>
      </c>
      <c r="O62" s="1011">
        <v>73110</v>
      </c>
      <c r="P62" t="s">
        <v>14302</v>
      </c>
    </row>
    <row r="63" spans="1:16" x14ac:dyDescent="0.35">
      <c r="A63" s="1016">
        <v>73110</v>
      </c>
      <c r="B63" s="1016"/>
      <c r="C63" s="1017" t="s">
        <v>14303</v>
      </c>
      <c r="O63" s="1011">
        <v>73110</v>
      </c>
      <c r="P63" t="s">
        <v>14304</v>
      </c>
    </row>
    <row r="64" spans="1:16" x14ac:dyDescent="0.35">
      <c r="A64" s="1016">
        <v>73120</v>
      </c>
      <c r="B64" s="1016"/>
      <c r="C64" s="1017" t="s">
        <v>14305</v>
      </c>
      <c r="O64" s="1011">
        <v>73120</v>
      </c>
      <c r="P64" t="s">
        <v>14306</v>
      </c>
    </row>
    <row r="65" spans="1:16" x14ac:dyDescent="0.35">
      <c r="A65" s="1016">
        <v>73120</v>
      </c>
      <c r="B65" s="1016"/>
      <c r="C65" s="1017" t="s">
        <v>14307</v>
      </c>
      <c r="O65" s="1011">
        <v>73120</v>
      </c>
      <c r="P65" t="s">
        <v>14308</v>
      </c>
    </row>
    <row r="66" spans="1:16" x14ac:dyDescent="0.35">
      <c r="A66" s="1016">
        <v>73130</v>
      </c>
      <c r="B66" s="1016"/>
      <c r="C66" s="1017" t="s">
        <v>14309</v>
      </c>
      <c r="O66" s="1011">
        <v>73130</v>
      </c>
      <c r="P66" t="s">
        <v>14310</v>
      </c>
    </row>
    <row r="67" spans="1:16" x14ac:dyDescent="0.35">
      <c r="A67" s="1016">
        <v>73130</v>
      </c>
      <c r="B67" s="1016"/>
      <c r="C67" s="1017" t="s">
        <v>14311</v>
      </c>
      <c r="O67" s="1011">
        <v>73130</v>
      </c>
      <c r="P67" t="s">
        <v>14312</v>
      </c>
    </row>
    <row r="68" spans="1:16" x14ac:dyDescent="0.35">
      <c r="A68" s="1016">
        <v>73140</v>
      </c>
      <c r="B68" s="1016"/>
      <c r="C68" s="1017" t="s">
        <v>14313</v>
      </c>
      <c r="O68" s="1011">
        <v>73140</v>
      </c>
      <c r="P68" t="s">
        <v>14314</v>
      </c>
    </row>
    <row r="69" spans="1:16" x14ac:dyDescent="0.35">
      <c r="A69" s="1016">
        <v>73140</v>
      </c>
      <c r="B69" s="1016"/>
      <c r="C69" s="1017" t="s">
        <v>14315</v>
      </c>
      <c r="O69" s="1011">
        <v>73140</v>
      </c>
      <c r="P69" t="s">
        <v>14316</v>
      </c>
    </row>
    <row r="70" spans="1:16" x14ac:dyDescent="0.35">
      <c r="A70" s="1016">
        <v>73200</v>
      </c>
      <c r="B70" s="1016"/>
      <c r="C70" s="1017" t="s">
        <v>14317</v>
      </c>
      <c r="O70" s="1011">
        <v>73200</v>
      </c>
      <c r="P70" t="s">
        <v>14318</v>
      </c>
    </row>
    <row r="71" spans="1:16" x14ac:dyDescent="0.35">
      <c r="A71" s="1016">
        <v>73200</v>
      </c>
      <c r="B71" s="1016"/>
      <c r="C71" s="1017" t="s">
        <v>14319</v>
      </c>
      <c r="O71" s="1011">
        <v>73200</v>
      </c>
      <c r="P71" t="s">
        <v>14320</v>
      </c>
    </row>
    <row r="72" spans="1:16" x14ac:dyDescent="0.35">
      <c r="A72" s="1016">
        <v>73501</v>
      </c>
      <c r="B72" s="1016"/>
      <c r="C72" s="1017" t="s">
        <v>14321</v>
      </c>
      <c r="O72" s="1011">
        <v>73501</v>
      </c>
      <c r="P72" t="s">
        <v>14322</v>
      </c>
    </row>
    <row r="73" spans="1:16" x14ac:dyDescent="0.35">
      <c r="A73" s="1016">
        <v>73502</v>
      </c>
      <c r="B73" s="1016"/>
      <c r="C73" s="1017" t="s">
        <v>14323</v>
      </c>
      <c r="O73" s="1011">
        <v>73502</v>
      </c>
      <c r="P73" t="s">
        <v>14324</v>
      </c>
    </row>
    <row r="74" spans="1:16" x14ac:dyDescent="0.35">
      <c r="A74" s="1016">
        <v>73502</v>
      </c>
      <c r="B74" s="1016"/>
      <c r="C74" s="1017" t="s">
        <v>14325</v>
      </c>
      <c r="O74" s="1011">
        <v>73502</v>
      </c>
      <c r="P74" t="s">
        <v>14326</v>
      </c>
    </row>
    <row r="75" spans="1:16" x14ac:dyDescent="0.35">
      <c r="A75" s="1016">
        <v>73522</v>
      </c>
      <c r="B75" s="1016"/>
      <c r="C75" s="1017" t="s">
        <v>14327</v>
      </c>
      <c r="O75" s="1011">
        <v>73522</v>
      </c>
      <c r="P75" t="e" cm="1">
        <f t="array" ref="P75">- B/L HIPS W/ PELVIS</f>
        <v>#NAME?</v>
      </c>
    </row>
    <row r="76" spans="1:16" x14ac:dyDescent="0.35">
      <c r="A76" s="1016">
        <v>73552</v>
      </c>
      <c r="B76" s="1016"/>
      <c r="C76" s="1017" t="s">
        <v>14328</v>
      </c>
      <c r="O76" s="1011">
        <v>73552</v>
      </c>
      <c r="P76" t="s">
        <v>14329</v>
      </c>
    </row>
    <row r="77" spans="1:16" x14ac:dyDescent="0.35">
      <c r="A77" s="1016">
        <v>73552</v>
      </c>
      <c r="B77" s="1016"/>
      <c r="C77" s="1017" t="s">
        <v>14330</v>
      </c>
      <c r="O77" s="1011">
        <v>73552</v>
      </c>
      <c r="P77" t="s">
        <v>14331</v>
      </c>
    </row>
    <row r="78" spans="1:16" x14ac:dyDescent="0.35">
      <c r="A78" s="1016">
        <v>73562</v>
      </c>
      <c r="B78" s="1016"/>
      <c r="C78" s="1017" t="s">
        <v>14332</v>
      </c>
      <c r="O78" s="1011">
        <v>73562</v>
      </c>
      <c r="P78" t="s">
        <v>14333</v>
      </c>
    </row>
    <row r="79" spans="1:16" x14ac:dyDescent="0.35">
      <c r="A79" s="1016">
        <v>73562</v>
      </c>
      <c r="B79" s="1016"/>
      <c r="C79" s="1017" t="s">
        <v>14334</v>
      </c>
      <c r="O79" s="1011">
        <v>73562</v>
      </c>
      <c r="P79" t="s">
        <v>14335</v>
      </c>
    </row>
    <row r="80" spans="1:16" x14ac:dyDescent="0.35">
      <c r="A80" s="1016">
        <v>73562</v>
      </c>
      <c r="B80" s="1016"/>
      <c r="C80" s="1017" t="s">
        <v>14336</v>
      </c>
      <c r="O80" s="1011">
        <v>73562</v>
      </c>
      <c r="P80" t="s">
        <v>14337</v>
      </c>
    </row>
    <row r="81" spans="1:16" x14ac:dyDescent="0.35">
      <c r="A81" s="1016">
        <v>73562</v>
      </c>
      <c r="B81" s="1016"/>
      <c r="C81" s="1017" t="s">
        <v>14338</v>
      </c>
      <c r="O81" s="1011">
        <v>73562</v>
      </c>
      <c r="P81" t="s">
        <v>14339</v>
      </c>
    </row>
    <row r="82" spans="1:16" x14ac:dyDescent="0.35">
      <c r="A82" s="1016">
        <v>73564</v>
      </c>
      <c r="B82" s="1016"/>
      <c r="C82" s="1017" t="s">
        <v>14340</v>
      </c>
      <c r="O82" s="1011">
        <v>73564</v>
      </c>
      <c r="P82" t="s">
        <v>14341</v>
      </c>
    </row>
    <row r="83" spans="1:16" x14ac:dyDescent="0.35">
      <c r="A83" s="1016">
        <v>73564</v>
      </c>
      <c r="B83" s="1016"/>
      <c r="C83" s="1017" t="s">
        <v>14342</v>
      </c>
      <c r="O83" s="1011">
        <v>73564</v>
      </c>
      <c r="P83" t="s">
        <v>14343</v>
      </c>
    </row>
    <row r="84" spans="1:16" x14ac:dyDescent="0.35">
      <c r="A84" s="1016">
        <v>73565</v>
      </c>
      <c r="B84" s="1016"/>
      <c r="C84" s="1017" t="s">
        <v>14344</v>
      </c>
      <c r="O84" s="1011">
        <v>73565</v>
      </c>
      <c r="P84" t="e" cm="1">
        <f t="array" ref="P84">- BILATERAL STANDING KNEES</f>
        <v>#NAME?</v>
      </c>
    </row>
    <row r="85" spans="1:16" x14ac:dyDescent="0.35">
      <c r="A85" s="1016">
        <v>73590</v>
      </c>
      <c r="B85" s="1016"/>
      <c r="C85" s="1017" t="s">
        <v>14345</v>
      </c>
      <c r="O85" s="1011">
        <v>73590</v>
      </c>
      <c r="P85" t="s">
        <v>14346</v>
      </c>
    </row>
    <row r="86" spans="1:16" x14ac:dyDescent="0.35">
      <c r="A86" s="1016">
        <v>73590</v>
      </c>
      <c r="B86" s="1016"/>
      <c r="C86" s="1017" t="s">
        <v>14347</v>
      </c>
      <c r="O86" s="1011">
        <v>73590</v>
      </c>
      <c r="P86" t="s">
        <v>14348</v>
      </c>
    </row>
    <row r="87" spans="1:16" x14ac:dyDescent="0.35">
      <c r="A87" s="1016">
        <v>73590</v>
      </c>
      <c r="B87" s="1016"/>
      <c r="C87" s="1017" t="s">
        <v>14349</v>
      </c>
      <c r="O87" s="1011">
        <v>73590</v>
      </c>
      <c r="P87" t="s">
        <v>14350</v>
      </c>
    </row>
    <row r="88" spans="1:16" x14ac:dyDescent="0.35">
      <c r="A88" s="1016">
        <v>73600</v>
      </c>
      <c r="B88" s="1016"/>
      <c r="C88" s="1017" t="s">
        <v>14351</v>
      </c>
      <c r="O88" s="1011">
        <v>73600</v>
      </c>
      <c r="P88" t="s">
        <v>14352</v>
      </c>
    </row>
    <row r="89" spans="1:16" x14ac:dyDescent="0.35">
      <c r="A89" s="1016">
        <v>73600</v>
      </c>
      <c r="B89" s="1016"/>
      <c r="C89" s="1017" t="s">
        <v>14353</v>
      </c>
      <c r="O89" s="1011">
        <v>73600</v>
      </c>
      <c r="P89" t="s">
        <v>14354</v>
      </c>
    </row>
    <row r="90" spans="1:16" x14ac:dyDescent="0.35">
      <c r="A90" s="1016">
        <v>73610</v>
      </c>
      <c r="B90" s="1016"/>
      <c r="C90" s="1017" t="s">
        <v>14355</v>
      </c>
      <c r="O90" s="1011">
        <v>73610</v>
      </c>
      <c r="P90" t="s">
        <v>14356</v>
      </c>
    </row>
    <row r="91" spans="1:16" x14ac:dyDescent="0.35">
      <c r="A91" s="1016">
        <v>73610</v>
      </c>
      <c r="B91" s="1016"/>
      <c r="C91" s="1017" t="s">
        <v>14357</v>
      </c>
      <c r="O91" s="1011">
        <v>73610</v>
      </c>
      <c r="P91" t="s">
        <v>14358</v>
      </c>
    </row>
    <row r="92" spans="1:16" x14ac:dyDescent="0.35">
      <c r="A92" s="1016">
        <v>73620</v>
      </c>
      <c r="B92" s="1016"/>
      <c r="C92" s="1017" t="s">
        <v>14359</v>
      </c>
      <c r="O92" s="1011">
        <v>73620</v>
      </c>
      <c r="P92" t="s">
        <v>14360</v>
      </c>
    </row>
    <row r="93" spans="1:16" x14ac:dyDescent="0.35">
      <c r="A93" s="1016">
        <v>73630</v>
      </c>
      <c r="B93" s="1016"/>
      <c r="C93" s="1017" t="s">
        <v>14361</v>
      </c>
      <c r="O93" s="1011">
        <v>73630</v>
      </c>
      <c r="P93" t="s">
        <v>14362</v>
      </c>
    </row>
    <row r="94" spans="1:16" x14ac:dyDescent="0.35">
      <c r="A94" s="1016">
        <v>73630</v>
      </c>
      <c r="B94" s="1016"/>
      <c r="C94" s="1017" t="s">
        <v>14363</v>
      </c>
      <c r="O94" s="1011">
        <v>73630</v>
      </c>
      <c r="P94" t="s">
        <v>14364</v>
      </c>
    </row>
    <row r="95" spans="1:16" x14ac:dyDescent="0.35">
      <c r="A95" s="1016">
        <v>73650</v>
      </c>
      <c r="B95" s="1016"/>
      <c r="C95" s="1017" t="s">
        <v>14365</v>
      </c>
      <c r="O95" s="1011">
        <v>73650</v>
      </c>
      <c r="P95" t="s">
        <v>14366</v>
      </c>
    </row>
    <row r="96" spans="1:16" x14ac:dyDescent="0.35">
      <c r="A96" s="1016">
        <v>73650</v>
      </c>
      <c r="B96" s="1016"/>
      <c r="C96" s="1017" t="s">
        <v>14367</v>
      </c>
      <c r="O96" s="1011">
        <v>73650</v>
      </c>
      <c r="P96" t="s">
        <v>14368</v>
      </c>
    </row>
    <row r="97" spans="1:16" x14ac:dyDescent="0.35">
      <c r="A97" s="1016">
        <v>73660</v>
      </c>
      <c r="B97" s="1016"/>
      <c r="C97" s="1017" t="s">
        <v>14369</v>
      </c>
      <c r="O97" s="1011">
        <v>73660</v>
      </c>
      <c r="P97" t="s">
        <v>14370</v>
      </c>
    </row>
    <row r="98" spans="1:16" x14ac:dyDescent="0.35">
      <c r="A98" s="1016">
        <v>73660</v>
      </c>
      <c r="B98" s="1016"/>
      <c r="C98" s="1017" t="s">
        <v>14371</v>
      </c>
      <c r="O98" s="1011">
        <v>73660</v>
      </c>
      <c r="P98" t="s">
        <v>14372</v>
      </c>
    </row>
    <row r="99" spans="1:16" x14ac:dyDescent="0.35">
      <c r="A99" s="1016">
        <v>73700</v>
      </c>
      <c r="B99" s="1016"/>
      <c r="C99" s="1017" t="s">
        <v>14373</v>
      </c>
      <c r="O99" s="1011">
        <v>73700</v>
      </c>
      <c r="P99" t="s">
        <v>14374</v>
      </c>
    </row>
    <row r="100" spans="1:16" x14ac:dyDescent="0.35">
      <c r="A100" s="1016">
        <v>73700</v>
      </c>
      <c r="B100" s="1016"/>
      <c r="C100" s="1018" t="s">
        <v>14375</v>
      </c>
    </row>
    <row r="101" spans="1:16" x14ac:dyDescent="0.35">
      <c r="A101" s="1016">
        <v>73700</v>
      </c>
      <c r="B101" s="1016"/>
      <c r="C101" s="1018" t="s">
        <v>14376</v>
      </c>
    </row>
    <row r="102" spans="1:16" x14ac:dyDescent="0.35">
      <c r="A102" s="1016">
        <v>73700</v>
      </c>
      <c r="B102" s="1016"/>
      <c r="C102" s="1018" t="s">
        <v>14377</v>
      </c>
    </row>
    <row r="103" spans="1:16" x14ac:dyDescent="0.35">
      <c r="A103" s="1016">
        <v>73700</v>
      </c>
      <c r="B103" s="1016"/>
      <c r="C103" s="1018" t="s">
        <v>14378</v>
      </c>
    </row>
    <row r="104" spans="1:16" x14ac:dyDescent="0.35">
      <c r="A104" s="1016">
        <v>73700</v>
      </c>
      <c r="B104" s="1016"/>
      <c r="C104" s="1018" t="s">
        <v>14379</v>
      </c>
    </row>
    <row r="105" spans="1:16" x14ac:dyDescent="0.35">
      <c r="A105" s="1016">
        <v>73700</v>
      </c>
      <c r="B105" s="1016"/>
      <c r="C105" s="1017" t="s">
        <v>14380</v>
      </c>
      <c r="O105" s="1011">
        <v>73700</v>
      </c>
      <c r="P105" t="s">
        <v>14381</v>
      </c>
    </row>
    <row r="106" spans="1:16" x14ac:dyDescent="0.35">
      <c r="A106" s="1016">
        <v>74018</v>
      </c>
      <c r="B106" s="1016"/>
      <c r="C106" s="1017" t="s">
        <v>14382</v>
      </c>
      <c r="O106" s="1011">
        <v>74018</v>
      </c>
      <c r="P106" t="s">
        <v>14383</v>
      </c>
    </row>
    <row r="107" spans="1:16" x14ac:dyDescent="0.35">
      <c r="A107" s="1016">
        <v>74018</v>
      </c>
      <c r="B107" s="1016"/>
      <c r="C107" s="1018" t="s">
        <v>14384</v>
      </c>
    </row>
    <row r="108" spans="1:16" x14ac:dyDescent="0.35">
      <c r="A108" s="1016">
        <v>74018</v>
      </c>
      <c r="B108" s="1016"/>
      <c r="C108" s="1017" t="s">
        <v>14385</v>
      </c>
      <c r="O108" s="1011">
        <v>74018</v>
      </c>
      <c r="P108" t="s">
        <v>14386</v>
      </c>
    </row>
    <row r="109" spans="1:16" x14ac:dyDescent="0.35">
      <c r="A109" s="1016">
        <v>74019</v>
      </c>
      <c r="B109" s="1016"/>
      <c r="C109" s="1017" t="s">
        <v>14387</v>
      </c>
      <c r="O109" s="1011">
        <v>74019</v>
      </c>
      <c r="P109" t="s">
        <v>14388</v>
      </c>
    </row>
    <row r="110" spans="1:16" x14ac:dyDescent="0.35">
      <c r="A110" s="1016">
        <v>74022</v>
      </c>
      <c r="B110" s="1016"/>
      <c r="C110" s="1017" t="s">
        <v>14389</v>
      </c>
      <c r="O110" s="1011">
        <v>74022</v>
      </c>
      <c r="P110" t="s">
        <v>14390</v>
      </c>
    </row>
    <row r="111" spans="1:16" x14ac:dyDescent="0.35">
      <c r="A111" s="1016">
        <v>74150</v>
      </c>
      <c r="B111" s="1016"/>
      <c r="C111" s="1017" t="s">
        <v>14391</v>
      </c>
      <c r="O111" s="1011">
        <v>74150</v>
      </c>
      <c r="P111" t="e" cm="1">
        <f t="array" ref="P111">- CT ABDOMEN W/O CONTRAST</f>
        <v>#NAME?</v>
      </c>
    </row>
    <row r="112" spans="1:16" x14ac:dyDescent="0.35">
      <c r="A112" s="1016">
        <v>74170</v>
      </c>
      <c r="B112" s="1016"/>
      <c r="C112" s="1017" t="s">
        <v>14392</v>
      </c>
      <c r="O112" s="1011">
        <v>74170</v>
      </c>
      <c r="P112" t="e" cm="1">
        <f t="array" ref="P112">- CT ABDOMEN W/O &amp; W/ CONTRAST</f>
        <v>#NAME?</v>
      </c>
    </row>
    <row r="113" spans="1:16" x14ac:dyDescent="0.35">
      <c r="A113" s="1016">
        <v>74174</v>
      </c>
      <c r="B113" s="1016"/>
      <c r="C113" s="1017" t="s">
        <v>14393</v>
      </c>
      <c r="O113" s="1011">
        <v>74174</v>
      </c>
      <c r="P113" t="e" cm="1">
        <f t="array" ref="P113">- CT ANGIO ABDOMEN &amp; PELVIS W/O &amp; W/ CONTRAST</f>
        <v>#NAME?</v>
      </c>
    </row>
    <row r="114" spans="1:16" x14ac:dyDescent="0.35">
      <c r="A114" s="1016">
        <v>74176</v>
      </c>
      <c r="B114" s="1016"/>
      <c r="C114" s="1017" t="s">
        <v>14394</v>
      </c>
      <c r="O114" s="1011">
        <v>74176</v>
      </c>
      <c r="P114" t="e" cm="1">
        <f t="array" ref="P114">- CT ABDOMEN/PELVIS W/O CONTRAST</f>
        <v>#NAME?</v>
      </c>
    </row>
    <row r="115" spans="1:16" x14ac:dyDescent="0.35">
      <c r="A115" s="1016">
        <v>74177</v>
      </c>
      <c r="B115" s="1016"/>
      <c r="C115" s="1017" t="s">
        <v>14395</v>
      </c>
      <c r="O115" s="1011">
        <v>74177</v>
      </c>
      <c r="P115" t="e" cm="1">
        <f t="array" ref="P115">- CT ABDOMEN/PELVIS W/ CONTRAST</f>
        <v>#NAME?</v>
      </c>
    </row>
    <row r="116" spans="1:16" x14ac:dyDescent="0.35">
      <c r="A116" s="1016">
        <v>74178</v>
      </c>
      <c r="B116" s="1016"/>
      <c r="C116" s="1017" t="s">
        <v>14396</v>
      </c>
      <c r="O116" s="1011">
        <v>74178</v>
      </c>
      <c r="P116" t="e" cm="1">
        <f t="array" ref="P116">- CT ABDOMEN/PELVIS W/O &amp; W/ CONTRAST</f>
        <v>#NAME?</v>
      </c>
    </row>
    <row r="117" spans="1:16" x14ac:dyDescent="0.35">
      <c r="A117" s="1016">
        <v>75635</v>
      </c>
      <c r="B117" s="1016"/>
      <c r="C117" s="1017" t="s">
        <v>14397</v>
      </c>
      <c r="O117" s="1011">
        <v>75635</v>
      </c>
      <c r="P117" t="e" cm="1">
        <f t="array" ref="P117">- CTA RUNOFF</f>
        <v>#NAME?</v>
      </c>
    </row>
    <row r="118" spans="1:16" x14ac:dyDescent="0.35">
      <c r="A118" s="1016">
        <v>76536</v>
      </c>
      <c r="B118" s="1016"/>
      <c r="C118" s="1017" t="s">
        <v>14398</v>
      </c>
      <c r="O118" s="1011">
        <v>76536</v>
      </c>
      <c r="P118" t="e" cm="1">
        <f t="array" ref="P118">- U/S THYROID/ STN</f>
        <v>#NAME?</v>
      </c>
    </row>
    <row r="119" spans="1:16" x14ac:dyDescent="0.35">
      <c r="A119" s="1016">
        <v>76536</v>
      </c>
      <c r="B119" s="1016"/>
      <c r="C119" s="1018" t="s">
        <v>1037</v>
      </c>
    </row>
    <row r="120" spans="1:16" x14ac:dyDescent="0.35">
      <c r="A120" s="1016">
        <v>76641</v>
      </c>
      <c r="B120" s="1016"/>
      <c r="C120" s="1017" t="s">
        <v>14399</v>
      </c>
      <c r="O120" s="1011">
        <v>76641</v>
      </c>
      <c r="P120" t="s">
        <v>14400</v>
      </c>
    </row>
    <row r="121" spans="1:16" x14ac:dyDescent="0.35">
      <c r="A121" s="1016">
        <v>76641</v>
      </c>
      <c r="B121" s="1016"/>
      <c r="C121" s="1017" t="s">
        <v>14401</v>
      </c>
      <c r="O121" s="1011">
        <v>76641</v>
      </c>
      <c r="P121" t="s">
        <v>14402</v>
      </c>
    </row>
    <row r="122" spans="1:16" x14ac:dyDescent="0.35">
      <c r="A122" s="1016">
        <v>76700</v>
      </c>
      <c r="B122" s="1016"/>
      <c r="C122" s="1017" t="s">
        <v>14403</v>
      </c>
      <c r="O122" s="1011">
        <v>76700</v>
      </c>
      <c r="P122" t="e" cm="1">
        <f t="array" ref="P122">- U/S ABDOMEN COMPLETE</f>
        <v>#NAME?</v>
      </c>
    </row>
    <row r="123" spans="1:16" x14ac:dyDescent="0.35">
      <c r="A123" s="1016">
        <v>76705</v>
      </c>
      <c r="B123" s="1016"/>
      <c r="C123" s="1017" t="s">
        <v>14404</v>
      </c>
      <c r="O123" s="1011">
        <v>76705</v>
      </c>
      <c r="P123" t="e" cm="1">
        <f t="array" ref="P123">- U/S ABDOMEN LIMITED</f>
        <v>#NAME?</v>
      </c>
    </row>
    <row r="124" spans="1:16" x14ac:dyDescent="0.35">
      <c r="A124" s="1016">
        <v>76705</v>
      </c>
      <c r="B124" s="1016"/>
      <c r="C124" s="1017" t="s">
        <v>14405</v>
      </c>
      <c r="O124" s="1011">
        <v>76705</v>
      </c>
      <c r="P124" t="s">
        <v>14406</v>
      </c>
    </row>
    <row r="125" spans="1:16" x14ac:dyDescent="0.35">
      <c r="A125" s="1016">
        <v>76706</v>
      </c>
      <c r="B125" s="1016"/>
      <c r="C125" s="1017" t="s">
        <v>14407</v>
      </c>
      <c r="O125" s="1011">
        <v>76706</v>
      </c>
      <c r="P125" t="e" cm="1">
        <f t="array" ref="P125">- U/S AAA SCREENING</f>
        <v>#NAME?</v>
      </c>
    </row>
    <row r="126" spans="1:16" x14ac:dyDescent="0.35">
      <c r="A126" s="1016">
        <v>76770</v>
      </c>
      <c r="B126" s="1016"/>
      <c r="C126" s="1017" t="s">
        <v>14408</v>
      </c>
      <c r="O126" s="1011">
        <v>76770</v>
      </c>
      <c r="P126" t="e" cm="1">
        <f t="array" ref="P126">- U/S RENAL</f>
        <v>#NAME?</v>
      </c>
    </row>
    <row r="127" spans="1:16" x14ac:dyDescent="0.35">
      <c r="A127" s="1016">
        <v>76815</v>
      </c>
      <c r="B127" s="1016"/>
      <c r="C127" s="1017" t="s">
        <v>14409</v>
      </c>
      <c r="O127" s="1011">
        <v>76815</v>
      </c>
      <c r="P127" t="e" cm="1">
        <f t="array" ref="P127">- U/S OB PELVIC</f>
        <v>#NAME?</v>
      </c>
    </row>
    <row r="128" spans="1:16" x14ac:dyDescent="0.35">
      <c r="A128" s="1016">
        <v>76830</v>
      </c>
      <c r="B128" s="1016"/>
      <c r="C128" s="1017" t="s">
        <v>14410</v>
      </c>
      <c r="O128" s="1011">
        <v>76830</v>
      </c>
      <c r="P128" t="e" cm="1">
        <f t="array" ref="P128">- U/S NON OB TRANSVAG</f>
        <v>#NAME?</v>
      </c>
    </row>
    <row r="129" spans="1:16" x14ac:dyDescent="0.35">
      <c r="A129" s="1016">
        <v>76856</v>
      </c>
      <c r="B129" s="1016"/>
      <c r="C129" s="1017" t="s">
        <v>14411</v>
      </c>
      <c r="O129" s="1011">
        <v>76856</v>
      </c>
      <c r="P129" t="e" cm="1">
        <f t="array" ref="P129">- U/S NON OB PELVIC COMPLETE</f>
        <v>#NAME?</v>
      </c>
    </row>
    <row r="130" spans="1:16" x14ac:dyDescent="0.35">
      <c r="A130" s="1016">
        <v>76870</v>
      </c>
      <c r="B130" s="1016"/>
      <c r="C130" s="1017" t="s">
        <v>14412</v>
      </c>
      <c r="O130" s="1011">
        <v>76870</v>
      </c>
      <c r="P130" t="e" cm="1">
        <f t="array" ref="P130">- U/S SCROTUM &amp; CONTENTS</f>
        <v>#NAME?</v>
      </c>
    </row>
    <row r="131" spans="1:16" x14ac:dyDescent="0.35">
      <c r="A131" s="1016">
        <v>76882</v>
      </c>
      <c r="B131" s="1016"/>
      <c r="C131" s="1017" t="s">
        <v>14413</v>
      </c>
      <c r="O131" s="1011">
        <v>76882</v>
      </c>
      <c r="P131" t="e" cm="1">
        <f t="array" ref="P131">- U/S SOFT TISSUE EXT.</f>
        <v>#NAME?</v>
      </c>
    </row>
    <row r="132" spans="1:16" x14ac:dyDescent="0.35">
      <c r="A132" s="1016">
        <v>77072</v>
      </c>
      <c r="B132" s="1016"/>
      <c r="C132" s="1017" t="s">
        <v>14414</v>
      </c>
      <c r="O132" s="1011">
        <v>77072</v>
      </c>
      <c r="P132" t="s">
        <v>14415</v>
      </c>
    </row>
    <row r="133" spans="1:16" x14ac:dyDescent="0.35">
      <c r="A133" s="1016">
        <v>77080</v>
      </c>
      <c r="B133" s="1016"/>
      <c r="C133" s="1017" t="s">
        <v>14416</v>
      </c>
      <c r="O133" s="1011">
        <v>77080</v>
      </c>
      <c r="P133" t="e" cm="1">
        <f t="array" ref="P133">- DXA SPINE</f>
        <v>#NAME?</v>
      </c>
    </row>
    <row r="134" spans="1:16" x14ac:dyDescent="0.35">
      <c r="A134" s="1015"/>
      <c r="B134" s="1015"/>
      <c r="C134" s="1018" t="s">
        <v>13966</v>
      </c>
    </row>
    <row r="135" spans="1:16" x14ac:dyDescent="0.35">
      <c r="A135" s="1015"/>
      <c r="B135" s="1015"/>
      <c r="C135" s="1018" t="s">
        <v>12728</v>
      </c>
    </row>
    <row r="136" spans="1:16" x14ac:dyDescent="0.35">
      <c r="A136" s="1016">
        <v>93306</v>
      </c>
      <c r="B136" s="1016"/>
      <c r="C136" s="1017" t="s">
        <v>14417</v>
      </c>
      <c r="O136" s="1011">
        <v>93306</v>
      </c>
      <c r="P136" t="e" cm="1">
        <f t="array" ref="P136">- U/S ECHO W/ DOPPLER</f>
        <v>#NAME?</v>
      </c>
    </row>
    <row r="137" spans="1:16" x14ac:dyDescent="0.35">
      <c r="A137" s="1016">
        <v>93880</v>
      </c>
      <c r="B137" s="1016"/>
      <c r="C137" s="1017" t="s">
        <v>14418</v>
      </c>
      <c r="O137" s="1011">
        <v>93880</v>
      </c>
      <c r="P137" t="e" cm="1">
        <f t="array" ref="P137">- U/S BILATERAL CAROTID</f>
        <v>#NAME?</v>
      </c>
    </row>
    <row r="138" spans="1:16" x14ac:dyDescent="0.35">
      <c r="A138" s="1016">
        <v>93922</v>
      </c>
      <c r="B138" s="1016"/>
      <c r="C138" s="1017" t="s">
        <v>14419</v>
      </c>
      <c r="O138" s="1011">
        <v>93922</v>
      </c>
      <c r="P138" t="e" cm="1">
        <f t="array" ref="P138">- U/S ABI</f>
        <v>#NAME?</v>
      </c>
    </row>
    <row r="139" spans="1:16" x14ac:dyDescent="0.35">
      <c r="A139" s="1016">
        <v>93925</v>
      </c>
      <c r="B139" s="1016"/>
      <c r="C139" s="1017" t="s">
        <v>14420</v>
      </c>
      <c r="O139" s="1011">
        <v>93925</v>
      </c>
      <c r="P139" t="s">
        <v>14421</v>
      </c>
    </row>
    <row r="140" spans="1:16" x14ac:dyDescent="0.35">
      <c r="A140" s="1016">
        <v>93930</v>
      </c>
      <c r="B140" s="1016"/>
      <c r="C140" s="1017" t="s">
        <v>14422</v>
      </c>
      <c r="O140" s="1011">
        <v>93930</v>
      </c>
      <c r="P140" t="s">
        <v>14423</v>
      </c>
    </row>
    <row r="141" spans="1:16" x14ac:dyDescent="0.35">
      <c r="A141" s="1016">
        <v>93931</v>
      </c>
      <c r="B141" s="1016"/>
      <c r="C141" s="1017" t="s">
        <v>14424</v>
      </c>
      <c r="O141" s="1011">
        <v>93931</v>
      </c>
      <c r="P141" t="s">
        <v>14425</v>
      </c>
    </row>
    <row r="142" spans="1:16" x14ac:dyDescent="0.35">
      <c r="A142" s="1016">
        <v>93970</v>
      </c>
      <c r="B142" s="1016"/>
      <c r="C142" s="1017" t="s">
        <v>14426</v>
      </c>
      <c r="O142" s="1011">
        <v>93970</v>
      </c>
      <c r="P142" t="s">
        <v>14427</v>
      </c>
    </row>
    <row r="143" spans="1:16" x14ac:dyDescent="0.35">
      <c r="A143" s="1016">
        <v>93970</v>
      </c>
      <c r="B143" s="1016"/>
      <c r="C143" s="1017" t="s">
        <v>14428</v>
      </c>
      <c r="O143" s="1011">
        <v>93970</v>
      </c>
      <c r="P143" t="s">
        <v>14429</v>
      </c>
    </row>
    <row r="144" spans="1:16" x14ac:dyDescent="0.35">
      <c r="A144" s="1016">
        <v>93971</v>
      </c>
      <c r="B144" s="1016"/>
      <c r="C144" s="1017" t="s">
        <v>14430</v>
      </c>
      <c r="O144" s="1011">
        <v>93971</v>
      </c>
      <c r="P144" t="s">
        <v>14431</v>
      </c>
    </row>
    <row r="145" spans="1:16" x14ac:dyDescent="0.35">
      <c r="A145" s="1016">
        <v>93971</v>
      </c>
      <c r="B145" s="1016"/>
      <c r="C145" s="1017" t="s">
        <v>14432</v>
      </c>
      <c r="O145" s="1011">
        <v>93971</v>
      </c>
      <c r="P145" t="s">
        <v>14433</v>
      </c>
    </row>
    <row r="146" spans="1:16" x14ac:dyDescent="0.35">
      <c r="A146" s="1016">
        <v>93971</v>
      </c>
      <c r="B146" s="1016"/>
      <c r="C146" s="1017" t="s">
        <v>14434</v>
      </c>
      <c r="O146" s="1011">
        <v>93971</v>
      </c>
      <c r="P146" t="s">
        <v>14435</v>
      </c>
    </row>
    <row r="147" spans="1:16" x14ac:dyDescent="0.35">
      <c r="A147" s="1016">
        <v>93971</v>
      </c>
      <c r="B147" s="1016"/>
      <c r="C147" s="1017" t="s">
        <v>14436</v>
      </c>
      <c r="O147" s="1011">
        <v>93971</v>
      </c>
      <c r="P147" t="s">
        <v>14437</v>
      </c>
    </row>
    <row r="148" spans="1:16" x14ac:dyDescent="0.35">
      <c r="A148" s="1016">
        <v>93976</v>
      </c>
      <c r="B148" s="1016"/>
      <c r="C148" s="1017" t="s">
        <v>14438</v>
      </c>
      <c r="O148" s="1011">
        <v>93976</v>
      </c>
      <c r="P148" t="e" cm="1">
        <f t="array" ref="P148">- U/S RENAL ART DOPPLER</f>
        <v>#NAME?</v>
      </c>
    </row>
    <row r="149" spans="1:16" x14ac:dyDescent="0.35">
      <c r="A149" s="1014"/>
      <c r="B149" s="1014"/>
      <c r="I149" s="1011"/>
      <c r="J149" s="1011"/>
    </row>
    <row r="150" spans="1:16" x14ac:dyDescent="0.35">
      <c r="C150" t="s">
        <v>14439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6726D-C84B-40DD-8DFC-4CDB04C94239}">
  <dimension ref="A1:N422"/>
  <sheetViews>
    <sheetView workbookViewId="0">
      <selection sqref="A1:F422"/>
    </sheetView>
  </sheetViews>
  <sheetFormatPr defaultRowHeight="14.5" x14ac:dyDescent="0.35"/>
  <cols>
    <col min="1" max="1" width="13.54296875" style="116" bestFit="1" customWidth="1"/>
    <col min="2" max="2" width="8.54296875" style="146"/>
    <col min="3" max="3" width="76.1796875" bestFit="1" customWidth="1"/>
  </cols>
  <sheetData>
    <row r="1" spans="1:6" x14ac:dyDescent="0.35">
      <c r="A1" s="138">
        <v>49465</v>
      </c>
      <c r="B1" s="138">
        <v>0.62</v>
      </c>
      <c r="C1" s="139" t="s">
        <v>2817</v>
      </c>
      <c r="D1" s="961">
        <v>0.62</v>
      </c>
      <c r="E1" s="961">
        <v>0</v>
      </c>
      <c r="F1" s="961" t="s">
        <v>14440</v>
      </c>
    </row>
    <row r="2" spans="1:6" x14ac:dyDescent="0.35">
      <c r="A2" s="138">
        <v>70030</v>
      </c>
      <c r="B2" s="138">
        <v>0.18</v>
      </c>
      <c r="C2" s="138" t="s">
        <v>9671</v>
      </c>
      <c r="D2" s="961">
        <v>0.18</v>
      </c>
      <c r="E2" s="961">
        <v>0</v>
      </c>
      <c r="F2" s="961" t="s">
        <v>14440</v>
      </c>
    </row>
    <row r="3" spans="1:6" x14ac:dyDescent="0.35">
      <c r="A3" s="138">
        <v>70100</v>
      </c>
      <c r="B3" s="138">
        <v>0.18</v>
      </c>
      <c r="C3" s="139" t="s">
        <v>14441</v>
      </c>
      <c r="D3" s="961">
        <v>0.18</v>
      </c>
      <c r="E3" s="961">
        <v>0</v>
      </c>
      <c r="F3" s="961" t="s">
        <v>14440</v>
      </c>
    </row>
    <row r="4" spans="1:6" x14ac:dyDescent="0.35">
      <c r="A4" s="138">
        <v>70110</v>
      </c>
      <c r="B4" s="138">
        <v>0.25</v>
      </c>
      <c r="C4" s="138" t="s">
        <v>14442</v>
      </c>
      <c r="D4" s="961">
        <v>0.25</v>
      </c>
      <c r="E4" s="961">
        <v>0</v>
      </c>
      <c r="F4" s="961" t="s">
        <v>14440</v>
      </c>
    </row>
    <row r="5" spans="1:6" x14ac:dyDescent="0.35">
      <c r="A5" s="138">
        <v>70120</v>
      </c>
      <c r="B5" s="138">
        <v>0.18</v>
      </c>
      <c r="C5" s="138" t="s">
        <v>14443</v>
      </c>
      <c r="D5" s="961">
        <v>0.18</v>
      </c>
      <c r="E5" s="961">
        <v>0</v>
      </c>
      <c r="F5" s="961" t="s">
        <v>14440</v>
      </c>
    </row>
    <row r="6" spans="1:6" x14ac:dyDescent="0.35">
      <c r="A6" s="138">
        <v>70130</v>
      </c>
      <c r="B6" s="138">
        <v>0.34</v>
      </c>
      <c r="C6" s="138" t="s">
        <v>8859</v>
      </c>
      <c r="D6" s="961">
        <v>0.34</v>
      </c>
      <c r="E6" s="961">
        <v>0</v>
      </c>
      <c r="F6" s="961" t="s">
        <v>14440</v>
      </c>
    </row>
    <row r="7" spans="1:6" x14ac:dyDescent="0.35">
      <c r="A7" s="138">
        <v>70134</v>
      </c>
      <c r="B7" s="138">
        <v>0.34</v>
      </c>
      <c r="C7" s="138" t="s">
        <v>2779</v>
      </c>
      <c r="D7" s="961">
        <v>0.34</v>
      </c>
      <c r="E7" s="961">
        <v>0</v>
      </c>
      <c r="F7" s="961" t="s">
        <v>14440</v>
      </c>
    </row>
    <row r="8" spans="1:6" x14ac:dyDescent="0.35">
      <c r="A8" s="138">
        <v>70140</v>
      </c>
      <c r="B8" s="138">
        <v>0.19</v>
      </c>
      <c r="C8" s="138" t="s">
        <v>14444</v>
      </c>
      <c r="D8" s="961">
        <v>0.19</v>
      </c>
      <c r="E8" s="961">
        <v>0</v>
      </c>
      <c r="F8" s="961" t="s">
        <v>14440</v>
      </c>
    </row>
    <row r="9" spans="1:6" x14ac:dyDescent="0.35">
      <c r="A9" s="138">
        <v>70150</v>
      </c>
      <c r="B9" s="138">
        <v>0.26</v>
      </c>
      <c r="C9" s="139" t="s">
        <v>8822</v>
      </c>
      <c r="D9" s="961">
        <v>0.26</v>
      </c>
      <c r="E9" s="961">
        <v>0</v>
      </c>
      <c r="F9" s="961" t="s">
        <v>14440</v>
      </c>
    </row>
    <row r="10" spans="1:6" x14ac:dyDescent="0.35">
      <c r="A10" s="138">
        <v>70160</v>
      </c>
      <c r="B10" s="138">
        <v>0.17</v>
      </c>
      <c r="C10" s="139" t="s">
        <v>8741</v>
      </c>
      <c r="D10" s="961">
        <v>0.17</v>
      </c>
      <c r="E10" s="961">
        <v>0</v>
      </c>
      <c r="F10" s="961" t="s">
        <v>14440</v>
      </c>
    </row>
    <row r="11" spans="1:6" x14ac:dyDescent="0.35">
      <c r="A11" s="138">
        <v>70190</v>
      </c>
      <c r="B11" s="138">
        <v>0.21</v>
      </c>
      <c r="C11" s="138" t="s">
        <v>2737</v>
      </c>
      <c r="D11" s="961">
        <v>0.21</v>
      </c>
      <c r="E11" s="961">
        <v>0</v>
      </c>
      <c r="F11" s="961" t="s">
        <v>14440</v>
      </c>
    </row>
    <row r="12" spans="1:6" x14ac:dyDescent="0.35">
      <c r="A12" s="138">
        <v>70200</v>
      </c>
      <c r="B12" s="138">
        <v>0.28000000000000003</v>
      </c>
      <c r="C12" s="138" t="s">
        <v>8837</v>
      </c>
      <c r="D12" s="961">
        <v>0.28000000000000003</v>
      </c>
      <c r="E12" s="961">
        <v>0</v>
      </c>
      <c r="F12" s="961" t="s">
        <v>14440</v>
      </c>
    </row>
    <row r="13" spans="1:6" x14ac:dyDescent="0.35">
      <c r="A13" s="138">
        <v>70210</v>
      </c>
      <c r="B13" s="138">
        <v>0.17</v>
      </c>
      <c r="C13" s="138" t="s">
        <v>5721</v>
      </c>
      <c r="D13" s="961">
        <v>0.17</v>
      </c>
      <c r="E13" s="961">
        <v>0</v>
      </c>
      <c r="F13" s="961" t="s">
        <v>14440</v>
      </c>
    </row>
    <row r="14" spans="1:6" x14ac:dyDescent="0.35">
      <c r="A14" s="138">
        <v>70220</v>
      </c>
      <c r="B14" s="138">
        <v>0.22</v>
      </c>
      <c r="C14" s="138" t="s">
        <v>8794</v>
      </c>
      <c r="D14" s="961">
        <v>0.22</v>
      </c>
      <c r="E14" s="961">
        <v>0</v>
      </c>
      <c r="F14" s="961" t="s">
        <v>14440</v>
      </c>
    </row>
    <row r="15" spans="1:6" x14ac:dyDescent="0.35">
      <c r="A15" s="138">
        <v>70240</v>
      </c>
      <c r="B15" s="138">
        <v>0.19</v>
      </c>
      <c r="C15" s="138" t="s">
        <v>2736</v>
      </c>
      <c r="D15" s="961">
        <v>0.19</v>
      </c>
      <c r="E15" s="961">
        <v>0</v>
      </c>
      <c r="F15" s="961" t="s">
        <v>14440</v>
      </c>
    </row>
    <row r="16" spans="1:6" x14ac:dyDescent="0.35">
      <c r="A16" s="138">
        <v>70250</v>
      </c>
      <c r="B16" s="138">
        <v>0.18</v>
      </c>
      <c r="C16" s="139" t="s">
        <v>1804</v>
      </c>
      <c r="D16" s="961">
        <v>0.18</v>
      </c>
      <c r="E16" s="961">
        <v>0</v>
      </c>
      <c r="F16" s="961" t="s">
        <v>14440</v>
      </c>
    </row>
    <row r="17" spans="1:6" x14ac:dyDescent="0.35">
      <c r="A17" s="138">
        <v>70260</v>
      </c>
      <c r="B17" s="138">
        <v>0.28000000000000003</v>
      </c>
      <c r="C17" s="139" t="s">
        <v>8839</v>
      </c>
      <c r="D17" s="961">
        <v>0.28000000000000003</v>
      </c>
      <c r="E17" s="961">
        <v>0</v>
      </c>
      <c r="F17" s="961" t="s">
        <v>14440</v>
      </c>
    </row>
    <row r="18" spans="1:6" x14ac:dyDescent="0.35">
      <c r="A18" s="138">
        <v>70300</v>
      </c>
      <c r="B18" s="138">
        <v>0.1</v>
      </c>
      <c r="C18" s="139" t="s">
        <v>14147</v>
      </c>
      <c r="D18" s="961">
        <v>0.1</v>
      </c>
      <c r="E18" s="961">
        <v>0</v>
      </c>
      <c r="F18" s="961" t="s">
        <v>14440</v>
      </c>
    </row>
    <row r="19" spans="1:6" x14ac:dyDescent="0.35">
      <c r="A19" s="955">
        <v>70310</v>
      </c>
      <c r="B19" s="955">
        <v>0.16</v>
      </c>
      <c r="C19" s="955" t="s">
        <v>3004</v>
      </c>
      <c r="D19" s="961">
        <v>0.16</v>
      </c>
      <c r="E19" s="961">
        <v>0</v>
      </c>
      <c r="F19" s="961" t="s">
        <v>14440</v>
      </c>
    </row>
    <row r="20" spans="1:6" x14ac:dyDescent="0.35">
      <c r="A20" s="955">
        <v>70320</v>
      </c>
      <c r="B20" s="955">
        <v>0.22</v>
      </c>
      <c r="C20" s="955" t="s">
        <v>3110</v>
      </c>
      <c r="D20" s="961">
        <v>0.22</v>
      </c>
      <c r="E20" s="961">
        <v>0</v>
      </c>
      <c r="F20" s="961" t="s">
        <v>14440</v>
      </c>
    </row>
    <row r="21" spans="1:6" x14ac:dyDescent="0.35">
      <c r="A21" s="138">
        <v>70328</v>
      </c>
      <c r="B21" s="138">
        <v>0.18</v>
      </c>
      <c r="C21" s="139" t="s">
        <v>14445</v>
      </c>
      <c r="D21" s="961">
        <v>0.18</v>
      </c>
      <c r="E21" s="961">
        <v>0</v>
      </c>
      <c r="F21" s="961" t="s">
        <v>14440</v>
      </c>
    </row>
    <row r="22" spans="1:6" x14ac:dyDescent="0.35">
      <c r="A22" s="138">
        <v>70330</v>
      </c>
      <c r="B22" s="138">
        <v>0.24</v>
      </c>
      <c r="C22" s="139" t="s">
        <v>8817</v>
      </c>
      <c r="D22" s="961">
        <v>0.24</v>
      </c>
      <c r="E22" s="961">
        <v>0</v>
      </c>
      <c r="F22" s="961" t="s">
        <v>14440</v>
      </c>
    </row>
    <row r="23" spans="1:6" x14ac:dyDescent="0.35">
      <c r="A23" s="138">
        <v>70336</v>
      </c>
      <c r="B23" s="138">
        <v>1.48</v>
      </c>
      <c r="C23" s="139" t="s">
        <v>11681</v>
      </c>
      <c r="D23" s="961">
        <v>1.48</v>
      </c>
      <c r="E23" s="961">
        <v>0</v>
      </c>
      <c r="F23" s="961" t="s">
        <v>14446</v>
      </c>
    </row>
    <row r="24" spans="1:6" x14ac:dyDescent="0.35">
      <c r="A24" s="138">
        <v>70360</v>
      </c>
      <c r="B24" s="138">
        <v>0.18</v>
      </c>
      <c r="C24" s="138" t="s">
        <v>5971</v>
      </c>
      <c r="D24" s="961">
        <v>0.18</v>
      </c>
      <c r="E24" s="961">
        <v>0</v>
      </c>
      <c r="F24" s="961" t="s">
        <v>14440</v>
      </c>
    </row>
    <row r="25" spans="1:6" x14ac:dyDescent="0.35">
      <c r="A25" s="138">
        <v>70380</v>
      </c>
      <c r="B25" s="138">
        <v>0.17</v>
      </c>
      <c r="C25" s="139" t="s">
        <v>14447</v>
      </c>
      <c r="D25" s="961">
        <v>0.17</v>
      </c>
      <c r="E25" s="961">
        <v>0</v>
      </c>
      <c r="F25" s="961" t="s">
        <v>14440</v>
      </c>
    </row>
    <row r="26" spans="1:6" x14ac:dyDescent="0.35">
      <c r="A26" s="138">
        <v>70450</v>
      </c>
      <c r="B26" s="138">
        <v>0.85</v>
      </c>
      <c r="C26" s="139" t="s">
        <v>10932</v>
      </c>
      <c r="D26" s="961">
        <v>0.85</v>
      </c>
      <c r="E26" s="961">
        <v>0</v>
      </c>
      <c r="F26" s="961" t="s">
        <v>14448</v>
      </c>
    </row>
    <row r="27" spans="1:6" x14ac:dyDescent="0.35">
      <c r="A27" s="138">
        <v>70460</v>
      </c>
      <c r="B27" s="138">
        <v>1.1299999999999999</v>
      </c>
      <c r="C27" s="139" t="s">
        <v>14449</v>
      </c>
      <c r="D27" s="961">
        <v>1.1299999999999999</v>
      </c>
      <c r="E27" s="961">
        <v>0</v>
      </c>
      <c r="F27" s="961" t="s">
        <v>14448</v>
      </c>
    </row>
    <row r="28" spans="1:6" x14ac:dyDescent="0.35">
      <c r="A28" s="138">
        <v>70470</v>
      </c>
      <c r="B28" s="138">
        <v>1.27</v>
      </c>
      <c r="C28" s="139" t="s">
        <v>14450</v>
      </c>
      <c r="D28" s="961">
        <v>1.27</v>
      </c>
      <c r="E28" s="961">
        <v>0</v>
      </c>
      <c r="F28" s="961" t="s">
        <v>14448</v>
      </c>
    </row>
    <row r="29" spans="1:6" x14ac:dyDescent="0.35">
      <c r="A29" s="138">
        <v>70480</v>
      </c>
      <c r="B29" s="138">
        <v>1.28</v>
      </c>
      <c r="C29" s="139" t="s">
        <v>14451</v>
      </c>
      <c r="D29" s="961">
        <v>1.28</v>
      </c>
      <c r="E29" s="961">
        <v>0</v>
      </c>
      <c r="F29" s="961" t="s">
        <v>14448</v>
      </c>
    </row>
    <row r="30" spans="1:6" x14ac:dyDescent="0.35">
      <c r="A30" s="138">
        <v>70481</v>
      </c>
      <c r="B30" s="138">
        <v>1.1299999999999999</v>
      </c>
      <c r="C30" s="139" t="s">
        <v>14452</v>
      </c>
      <c r="D30" s="961">
        <v>1.1299999999999999</v>
      </c>
      <c r="E30" s="961">
        <v>0</v>
      </c>
      <c r="F30" s="961" t="s">
        <v>14448</v>
      </c>
    </row>
    <row r="31" spans="1:6" x14ac:dyDescent="0.35">
      <c r="A31" s="138">
        <v>70482</v>
      </c>
      <c r="B31" s="138">
        <v>1.27</v>
      </c>
      <c r="C31" s="138" t="s">
        <v>14453</v>
      </c>
      <c r="D31" s="961">
        <v>1.27</v>
      </c>
      <c r="E31" s="961">
        <v>0</v>
      </c>
      <c r="F31" s="961" t="s">
        <v>14448</v>
      </c>
    </row>
    <row r="32" spans="1:6" x14ac:dyDescent="0.35">
      <c r="A32" s="138">
        <v>70486</v>
      </c>
      <c r="B32" s="138">
        <v>0.85</v>
      </c>
      <c r="C32" s="138" t="s">
        <v>14454</v>
      </c>
      <c r="D32" s="961">
        <v>0.85</v>
      </c>
      <c r="E32" s="961">
        <v>0</v>
      </c>
      <c r="F32" s="961" t="s">
        <v>14448</v>
      </c>
    </row>
    <row r="33" spans="1:14" x14ac:dyDescent="0.35">
      <c r="A33" s="138">
        <v>70487</v>
      </c>
      <c r="B33" s="138">
        <v>1.1299999999999999</v>
      </c>
      <c r="C33" s="139" t="s">
        <v>14455</v>
      </c>
      <c r="D33" s="961">
        <v>1.1299999999999999</v>
      </c>
      <c r="E33" s="961">
        <v>0</v>
      </c>
      <c r="F33" s="961" t="s">
        <v>14448</v>
      </c>
    </row>
    <row r="34" spans="1:14" x14ac:dyDescent="0.35">
      <c r="A34" s="138">
        <v>70488</v>
      </c>
      <c r="B34" s="138">
        <v>1.27</v>
      </c>
      <c r="C34" s="138" t="s">
        <v>14456</v>
      </c>
      <c r="D34" s="961">
        <v>1.27</v>
      </c>
      <c r="E34" s="961">
        <v>0</v>
      </c>
      <c r="F34" s="961" t="s">
        <v>14448</v>
      </c>
    </row>
    <row r="35" spans="1:14" x14ac:dyDescent="0.35">
      <c r="A35" s="138">
        <v>70490</v>
      </c>
      <c r="B35" s="138">
        <v>1.28</v>
      </c>
      <c r="C35" s="138" t="s">
        <v>14457</v>
      </c>
      <c r="D35" s="961">
        <v>1.28</v>
      </c>
      <c r="E35" s="961">
        <v>0</v>
      </c>
      <c r="F35" s="961" t="s">
        <v>14448</v>
      </c>
    </row>
    <row r="36" spans="1:14" x14ac:dyDescent="0.35">
      <c r="A36" s="138">
        <v>70491</v>
      </c>
      <c r="B36" s="138">
        <v>1.38</v>
      </c>
      <c r="C36" s="138" t="s">
        <v>14458</v>
      </c>
      <c r="D36" s="961">
        <v>1.38</v>
      </c>
      <c r="E36" s="961">
        <v>0</v>
      </c>
      <c r="F36" s="961" t="s">
        <v>14448</v>
      </c>
    </row>
    <row r="37" spans="1:14" x14ac:dyDescent="0.35">
      <c r="A37" s="138">
        <v>70492</v>
      </c>
      <c r="B37" s="138">
        <v>1.62</v>
      </c>
      <c r="C37" s="138" t="s">
        <v>14459</v>
      </c>
      <c r="D37" s="961">
        <v>1.62</v>
      </c>
      <c r="E37" s="961">
        <v>0</v>
      </c>
      <c r="F37" s="961" t="s">
        <v>14448</v>
      </c>
      <c r="N37">
        <v>1.38</v>
      </c>
    </row>
    <row r="38" spans="1:14" x14ac:dyDescent="0.35">
      <c r="A38" s="138">
        <v>70496</v>
      </c>
      <c r="B38" s="138">
        <v>1.75</v>
      </c>
      <c r="C38" s="138" t="s">
        <v>4118</v>
      </c>
      <c r="D38" s="961">
        <v>1.75</v>
      </c>
      <c r="E38" s="961">
        <v>0</v>
      </c>
      <c r="F38" s="961" t="s">
        <v>14448</v>
      </c>
    </row>
    <row r="39" spans="1:14" x14ac:dyDescent="0.35">
      <c r="A39" s="138">
        <v>70498</v>
      </c>
      <c r="B39" s="138">
        <v>1.75</v>
      </c>
      <c r="C39" s="138" t="s">
        <v>1420</v>
      </c>
      <c r="D39" s="961">
        <v>1.75</v>
      </c>
      <c r="E39" s="961">
        <v>0</v>
      </c>
      <c r="F39" s="961" t="s">
        <v>14448</v>
      </c>
    </row>
    <row r="40" spans="1:14" x14ac:dyDescent="0.35">
      <c r="A40" s="138">
        <v>70540</v>
      </c>
      <c r="B40" s="138">
        <v>1.35</v>
      </c>
      <c r="C40" s="138" t="s">
        <v>14460</v>
      </c>
      <c r="D40" s="961">
        <v>1.35</v>
      </c>
      <c r="E40" s="961">
        <v>0</v>
      </c>
      <c r="F40" s="961" t="s">
        <v>14446</v>
      </c>
    </row>
    <row r="41" spans="1:14" x14ac:dyDescent="0.35">
      <c r="A41" s="138">
        <v>70542</v>
      </c>
      <c r="B41" s="138">
        <v>1.62</v>
      </c>
      <c r="C41" s="138" t="s">
        <v>14461</v>
      </c>
      <c r="D41" s="961">
        <v>1.62</v>
      </c>
      <c r="E41" s="961">
        <v>0</v>
      </c>
      <c r="F41" s="961" t="s">
        <v>14446</v>
      </c>
    </row>
    <row r="42" spans="1:14" x14ac:dyDescent="0.35">
      <c r="A42" s="138">
        <v>70543</v>
      </c>
      <c r="B42" s="138">
        <v>2.15</v>
      </c>
      <c r="C42" s="139" t="s">
        <v>9073</v>
      </c>
      <c r="D42" s="961">
        <v>2.15</v>
      </c>
      <c r="E42" s="961">
        <v>0</v>
      </c>
      <c r="F42" s="961" t="s">
        <v>14446</v>
      </c>
    </row>
    <row r="43" spans="1:14" x14ac:dyDescent="0.35">
      <c r="A43" s="138">
        <v>70544</v>
      </c>
      <c r="B43" s="138">
        <v>1.2</v>
      </c>
      <c r="C43" s="139" t="s">
        <v>14462</v>
      </c>
      <c r="D43" s="961">
        <v>1.2</v>
      </c>
      <c r="E43" s="961">
        <v>0</v>
      </c>
      <c r="F43" s="961" t="s">
        <v>14446</v>
      </c>
    </row>
    <row r="44" spans="1:14" x14ac:dyDescent="0.35">
      <c r="A44" s="138">
        <v>70545</v>
      </c>
      <c r="B44" s="138">
        <v>1.2</v>
      </c>
      <c r="C44" s="139" t="s">
        <v>14463</v>
      </c>
      <c r="D44" s="961">
        <v>1.2</v>
      </c>
      <c r="E44" s="961">
        <v>0</v>
      </c>
      <c r="F44" s="961" t="s">
        <v>14446</v>
      </c>
    </row>
    <row r="45" spans="1:14" x14ac:dyDescent="0.35">
      <c r="A45" s="138">
        <v>70546</v>
      </c>
      <c r="B45" s="138">
        <v>1.48</v>
      </c>
      <c r="C45" s="139" t="s">
        <v>9022</v>
      </c>
      <c r="D45" s="961">
        <v>1.48</v>
      </c>
      <c r="E45" s="961">
        <v>0</v>
      </c>
      <c r="F45" s="961" t="s">
        <v>14446</v>
      </c>
    </row>
    <row r="46" spans="1:14" x14ac:dyDescent="0.35">
      <c r="A46" s="138">
        <v>70547</v>
      </c>
      <c r="B46" s="138">
        <v>1.2</v>
      </c>
      <c r="C46" s="139" t="s">
        <v>14464</v>
      </c>
      <c r="D46" s="961">
        <v>1.2</v>
      </c>
      <c r="E46" s="961">
        <v>0</v>
      </c>
      <c r="F46" s="961" t="s">
        <v>14446</v>
      </c>
    </row>
    <row r="47" spans="1:14" x14ac:dyDescent="0.35">
      <c r="A47" s="138">
        <v>70548</v>
      </c>
      <c r="B47" s="138">
        <v>1.5</v>
      </c>
      <c r="C47" s="139" t="s">
        <v>7827</v>
      </c>
      <c r="D47" s="961">
        <v>1.5</v>
      </c>
      <c r="E47" s="961">
        <v>0</v>
      </c>
      <c r="F47" s="961" t="s">
        <v>14446</v>
      </c>
    </row>
    <row r="48" spans="1:14" x14ac:dyDescent="0.35">
      <c r="A48" s="138">
        <v>70549</v>
      </c>
      <c r="B48" s="138">
        <v>1.8</v>
      </c>
      <c r="C48" s="138" t="s">
        <v>11895</v>
      </c>
      <c r="D48" s="961">
        <v>1.8</v>
      </c>
      <c r="E48" s="961">
        <v>0</v>
      </c>
      <c r="F48" s="961" t="s">
        <v>14446</v>
      </c>
    </row>
    <row r="49" spans="1:6" x14ac:dyDescent="0.35">
      <c r="A49" s="138">
        <v>70551</v>
      </c>
      <c r="B49" s="138">
        <v>1.48</v>
      </c>
      <c r="C49" s="138" t="s">
        <v>14465</v>
      </c>
      <c r="D49" s="961">
        <v>1.48</v>
      </c>
      <c r="E49" s="961">
        <v>0</v>
      </c>
      <c r="F49" s="961" t="s">
        <v>14446</v>
      </c>
    </row>
    <row r="50" spans="1:6" x14ac:dyDescent="0.35">
      <c r="A50" s="138">
        <v>70552</v>
      </c>
      <c r="B50" s="138">
        <v>1.78</v>
      </c>
      <c r="C50" s="138" t="s">
        <v>14466</v>
      </c>
      <c r="D50" s="961">
        <v>1.78</v>
      </c>
      <c r="E50" s="961">
        <v>0</v>
      </c>
      <c r="F50" s="961" t="s">
        <v>14446</v>
      </c>
    </row>
    <row r="51" spans="1:6" x14ac:dyDescent="0.35">
      <c r="A51" s="138">
        <v>70553</v>
      </c>
      <c r="B51" s="138">
        <v>2.29</v>
      </c>
      <c r="C51" s="138" t="s">
        <v>14467</v>
      </c>
      <c r="D51" s="961">
        <v>2.29</v>
      </c>
      <c r="E51" s="961">
        <v>0</v>
      </c>
      <c r="F51" s="961" t="s">
        <v>14446</v>
      </c>
    </row>
    <row r="52" spans="1:6" x14ac:dyDescent="0.35">
      <c r="A52" s="138">
        <v>71045</v>
      </c>
      <c r="B52" s="138">
        <v>0.18</v>
      </c>
      <c r="C52" s="138" t="s">
        <v>605</v>
      </c>
      <c r="D52" s="961">
        <v>0.18</v>
      </c>
      <c r="E52" s="961">
        <v>0</v>
      </c>
      <c r="F52" s="961" t="s">
        <v>14440</v>
      </c>
    </row>
    <row r="53" spans="1:6" x14ac:dyDescent="0.35">
      <c r="A53" s="138">
        <v>71046</v>
      </c>
      <c r="B53" s="138">
        <v>0.22</v>
      </c>
      <c r="C53" s="140" t="s">
        <v>284</v>
      </c>
      <c r="D53" s="961">
        <v>0.22</v>
      </c>
      <c r="E53" s="961">
        <v>0</v>
      </c>
      <c r="F53" s="961" t="s">
        <v>14440</v>
      </c>
    </row>
    <row r="54" spans="1:6" x14ac:dyDescent="0.35">
      <c r="A54" s="138">
        <v>71047</v>
      </c>
      <c r="B54" s="138">
        <v>0.27</v>
      </c>
      <c r="C54" s="141" t="s">
        <v>1845</v>
      </c>
      <c r="D54" s="961">
        <v>0.27</v>
      </c>
      <c r="E54" s="961">
        <v>0</v>
      </c>
      <c r="F54" s="961" t="s">
        <v>14440</v>
      </c>
    </row>
    <row r="55" spans="1:6" x14ac:dyDescent="0.35">
      <c r="A55" s="138">
        <v>71048</v>
      </c>
      <c r="B55" s="138">
        <v>0.31</v>
      </c>
      <c r="C55" s="141" t="s">
        <v>1860</v>
      </c>
      <c r="D55" s="961">
        <v>0.31</v>
      </c>
      <c r="E55" s="961">
        <v>0</v>
      </c>
      <c r="F55" s="961" t="s">
        <v>14440</v>
      </c>
    </row>
    <row r="56" spans="1:6" x14ac:dyDescent="0.35">
      <c r="A56" s="138">
        <v>71100</v>
      </c>
      <c r="B56" s="138">
        <v>0.22</v>
      </c>
      <c r="C56" s="142" t="s">
        <v>14468</v>
      </c>
      <c r="D56" s="961">
        <v>0.22</v>
      </c>
      <c r="E56" s="961">
        <v>0</v>
      </c>
      <c r="F56" s="961" t="s">
        <v>14440</v>
      </c>
    </row>
    <row r="57" spans="1:6" x14ac:dyDescent="0.35">
      <c r="A57" s="138">
        <v>71101</v>
      </c>
      <c r="B57" s="138">
        <v>0.27</v>
      </c>
      <c r="C57" s="142" t="s">
        <v>14469</v>
      </c>
      <c r="D57" s="961">
        <v>0.27</v>
      </c>
      <c r="E57" s="961">
        <v>0</v>
      </c>
      <c r="F57" s="961" t="s">
        <v>14440</v>
      </c>
    </row>
    <row r="58" spans="1:6" x14ac:dyDescent="0.35">
      <c r="A58" s="138">
        <v>71110</v>
      </c>
      <c r="B58" s="138">
        <v>0.28999999999999998</v>
      </c>
      <c r="C58" s="139" t="s">
        <v>6592</v>
      </c>
      <c r="D58" s="961">
        <v>0.28999999999999998</v>
      </c>
      <c r="E58" s="961">
        <v>0</v>
      </c>
      <c r="F58" s="961" t="s">
        <v>14440</v>
      </c>
    </row>
    <row r="59" spans="1:6" x14ac:dyDescent="0.35">
      <c r="A59" s="138">
        <v>71111</v>
      </c>
      <c r="B59" s="138">
        <v>0.32</v>
      </c>
      <c r="C59" s="138" t="s">
        <v>14470</v>
      </c>
      <c r="D59" s="961">
        <v>0.32</v>
      </c>
      <c r="E59" s="961">
        <v>0</v>
      </c>
      <c r="F59" s="961" t="s">
        <v>14440</v>
      </c>
    </row>
    <row r="60" spans="1:6" x14ac:dyDescent="0.35">
      <c r="A60" s="138">
        <v>71120</v>
      </c>
      <c r="B60" s="138">
        <v>0.2</v>
      </c>
      <c r="C60" s="139" t="s">
        <v>14471</v>
      </c>
      <c r="D60" s="961">
        <v>0.2</v>
      </c>
      <c r="E60" s="961">
        <v>0</v>
      </c>
      <c r="F60" s="961" t="s">
        <v>14440</v>
      </c>
    </row>
    <row r="61" spans="1:6" x14ac:dyDescent="0.35">
      <c r="A61" s="138">
        <v>71130</v>
      </c>
      <c r="B61" s="138">
        <v>0.22</v>
      </c>
      <c r="C61" s="138" t="s">
        <v>14472</v>
      </c>
      <c r="D61" s="961">
        <v>0.22</v>
      </c>
      <c r="E61" s="961">
        <v>0</v>
      </c>
      <c r="F61" s="961" t="s">
        <v>14440</v>
      </c>
    </row>
    <row r="62" spans="1:6" x14ac:dyDescent="0.35">
      <c r="A62" s="138">
        <v>71250</v>
      </c>
      <c r="B62" s="138">
        <v>1.08</v>
      </c>
      <c r="C62" s="138" t="s">
        <v>1545</v>
      </c>
      <c r="D62" s="961">
        <v>1.08</v>
      </c>
      <c r="E62" s="961">
        <v>0</v>
      </c>
      <c r="F62" s="961" t="s">
        <v>14448</v>
      </c>
    </row>
    <row r="63" spans="1:6" x14ac:dyDescent="0.35">
      <c r="A63" s="138">
        <v>71260</v>
      </c>
      <c r="B63" s="138">
        <v>1.1599999999999999</v>
      </c>
      <c r="C63" s="138" t="s">
        <v>1548</v>
      </c>
      <c r="D63" s="961">
        <v>1.1599999999999999</v>
      </c>
      <c r="E63" s="961">
        <v>0</v>
      </c>
      <c r="F63" s="961" t="s">
        <v>14448</v>
      </c>
    </row>
    <row r="64" spans="1:6" x14ac:dyDescent="0.35">
      <c r="A64" s="138">
        <v>71270</v>
      </c>
      <c r="B64" s="138">
        <v>1.25</v>
      </c>
      <c r="C64" s="138" t="s">
        <v>14473</v>
      </c>
      <c r="D64" s="961">
        <v>1.25</v>
      </c>
      <c r="E64" s="961">
        <v>0</v>
      </c>
      <c r="F64" s="961" t="s">
        <v>14448</v>
      </c>
    </row>
    <row r="65" spans="1:6" x14ac:dyDescent="0.35">
      <c r="A65" s="138">
        <v>71271</v>
      </c>
      <c r="B65" s="138">
        <v>1.08</v>
      </c>
      <c r="C65" s="139" t="s">
        <v>2003</v>
      </c>
      <c r="D65" s="961">
        <v>1.08</v>
      </c>
      <c r="E65" s="961">
        <v>0</v>
      </c>
      <c r="F65" s="961" t="s">
        <v>14448</v>
      </c>
    </row>
    <row r="66" spans="1:6" x14ac:dyDescent="0.35">
      <c r="A66" s="138">
        <v>71275</v>
      </c>
      <c r="B66" s="138">
        <v>1.82</v>
      </c>
      <c r="C66" s="138" t="s">
        <v>1216</v>
      </c>
      <c r="D66" s="961">
        <v>1.82</v>
      </c>
      <c r="E66" s="961">
        <v>0</v>
      </c>
      <c r="F66" s="961" t="s">
        <v>14448</v>
      </c>
    </row>
    <row r="67" spans="1:6" x14ac:dyDescent="0.35">
      <c r="A67" s="138">
        <v>71550</v>
      </c>
      <c r="B67" s="138">
        <v>1.46</v>
      </c>
      <c r="C67" s="138" t="s">
        <v>14474</v>
      </c>
      <c r="D67" s="961">
        <v>1.46</v>
      </c>
      <c r="E67" s="961">
        <v>0</v>
      </c>
      <c r="F67" s="961" t="s">
        <v>14446</v>
      </c>
    </row>
    <row r="68" spans="1:6" x14ac:dyDescent="0.35">
      <c r="A68" s="138">
        <v>71551</v>
      </c>
      <c r="B68" s="138">
        <v>1.73</v>
      </c>
      <c r="C68" s="139" t="s">
        <v>14475</v>
      </c>
      <c r="D68" s="961">
        <v>1.73</v>
      </c>
      <c r="E68" s="961">
        <v>0</v>
      </c>
      <c r="F68" s="961" t="s">
        <v>14446</v>
      </c>
    </row>
    <row r="69" spans="1:6" x14ac:dyDescent="0.35">
      <c r="A69" s="138">
        <v>71552</v>
      </c>
      <c r="B69" s="138">
        <v>2.2599999999999998</v>
      </c>
      <c r="C69" s="139" t="s">
        <v>7315</v>
      </c>
      <c r="D69" s="961">
        <v>2.2599999999999998</v>
      </c>
      <c r="E69" s="961">
        <v>0</v>
      </c>
      <c r="F69" s="961" t="s">
        <v>14446</v>
      </c>
    </row>
    <row r="70" spans="1:6" x14ac:dyDescent="0.35">
      <c r="A70" s="138">
        <v>71555</v>
      </c>
      <c r="B70" s="138">
        <v>1.81</v>
      </c>
      <c r="C70" s="138" t="s">
        <v>6895</v>
      </c>
      <c r="D70" s="961">
        <v>1.81</v>
      </c>
      <c r="E70" s="961">
        <v>0</v>
      </c>
      <c r="F70" s="961" t="s">
        <v>14446</v>
      </c>
    </row>
    <row r="71" spans="1:6" x14ac:dyDescent="0.35">
      <c r="A71" s="138">
        <v>72020</v>
      </c>
      <c r="B71" s="138">
        <v>0.16</v>
      </c>
      <c r="C71" s="138" t="s">
        <v>8696</v>
      </c>
      <c r="D71" s="961">
        <v>0.16</v>
      </c>
      <c r="E71" s="961">
        <v>0</v>
      </c>
      <c r="F71" s="961" t="s">
        <v>14440</v>
      </c>
    </row>
    <row r="72" spans="1:6" x14ac:dyDescent="0.35">
      <c r="A72" s="138">
        <v>72040</v>
      </c>
      <c r="B72" s="138">
        <v>0.22</v>
      </c>
      <c r="C72" s="138" t="s">
        <v>8802</v>
      </c>
      <c r="D72" s="961">
        <v>0.22</v>
      </c>
      <c r="E72" s="961">
        <v>0</v>
      </c>
      <c r="F72" s="961" t="s">
        <v>14440</v>
      </c>
    </row>
    <row r="73" spans="1:6" x14ac:dyDescent="0.35">
      <c r="A73" s="138">
        <v>72050</v>
      </c>
      <c r="B73" s="138">
        <v>0.27</v>
      </c>
      <c r="C73" s="138" t="s">
        <v>14476</v>
      </c>
      <c r="D73" s="961">
        <v>0.27</v>
      </c>
      <c r="E73" s="961">
        <v>0</v>
      </c>
      <c r="F73" s="961" t="s">
        <v>14440</v>
      </c>
    </row>
    <row r="74" spans="1:6" x14ac:dyDescent="0.35">
      <c r="A74" s="138">
        <v>72052</v>
      </c>
      <c r="B74" s="138">
        <v>0.3</v>
      </c>
      <c r="C74" s="138" t="s">
        <v>14477</v>
      </c>
      <c r="D74" s="961">
        <v>0.3</v>
      </c>
      <c r="E74" s="961">
        <v>0</v>
      </c>
      <c r="F74" s="961" t="s">
        <v>14440</v>
      </c>
    </row>
    <row r="75" spans="1:6" x14ac:dyDescent="0.35">
      <c r="A75" s="138">
        <v>72070</v>
      </c>
      <c r="B75" s="138">
        <v>0.2</v>
      </c>
      <c r="C75" s="138" t="s">
        <v>2738</v>
      </c>
      <c r="D75" s="961">
        <v>0.2</v>
      </c>
      <c r="E75" s="961">
        <v>0</v>
      </c>
      <c r="F75" s="961" t="s">
        <v>14440</v>
      </c>
    </row>
    <row r="76" spans="1:6" x14ac:dyDescent="0.35">
      <c r="A76" s="138">
        <v>72072</v>
      </c>
      <c r="B76" s="138">
        <v>0.23</v>
      </c>
      <c r="C76" s="138" t="s">
        <v>2755</v>
      </c>
      <c r="D76" s="961">
        <v>0.23</v>
      </c>
      <c r="E76" s="961">
        <v>0</v>
      </c>
      <c r="F76" s="961" t="s">
        <v>14440</v>
      </c>
    </row>
    <row r="77" spans="1:6" x14ac:dyDescent="0.35">
      <c r="A77" s="138">
        <v>72074</v>
      </c>
      <c r="B77" s="138">
        <v>0.25</v>
      </c>
      <c r="C77" s="138" t="s">
        <v>14478</v>
      </c>
      <c r="D77" s="961">
        <v>0.25</v>
      </c>
      <c r="E77" s="961">
        <v>0</v>
      </c>
      <c r="F77" s="961" t="s">
        <v>14440</v>
      </c>
    </row>
    <row r="78" spans="1:6" x14ac:dyDescent="0.35">
      <c r="A78" s="138">
        <v>72080</v>
      </c>
      <c r="B78" s="138">
        <v>0.21</v>
      </c>
      <c r="C78" s="138" t="s">
        <v>14479</v>
      </c>
      <c r="D78" s="961">
        <v>0.21</v>
      </c>
      <c r="E78" s="961">
        <v>0</v>
      </c>
      <c r="F78" s="961" t="s">
        <v>14440</v>
      </c>
    </row>
    <row r="79" spans="1:6" x14ac:dyDescent="0.35">
      <c r="A79" s="138">
        <v>72081</v>
      </c>
      <c r="B79" s="138">
        <v>0.26</v>
      </c>
      <c r="C79" s="138" t="s">
        <v>13979</v>
      </c>
      <c r="D79" s="961">
        <v>0.26</v>
      </c>
      <c r="E79" s="961">
        <v>0</v>
      </c>
      <c r="F79" s="961" t="s">
        <v>14440</v>
      </c>
    </row>
    <row r="80" spans="1:6" x14ac:dyDescent="0.35">
      <c r="A80" s="138">
        <v>72082</v>
      </c>
      <c r="B80" s="138">
        <v>0.31</v>
      </c>
      <c r="C80" s="139" t="s">
        <v>14480</v>
      </c>
      <c r="D80" s="961">
        <v>0.31</v>
      </c>
      <c r="E80" s="961">
        <v>0</v>
      </c>
      <c r="F80" s="961" t="s">
        <v>14440</v>
      </c>
    </row>
    <row r="81" spans="1:6" x14ac:dyDescent="0.35">
      <c r="A81" s="138">
        <v>72083</v>
      </c>
      <c r="B81" s="138">
        <v>0.35</v>
      </c>
      <c r="C81" s="138" t="s">
        <v>14481</v>
      </c>
      <c r="D81" s="961">
        <v>0.35</v>
      </c>
      <c r="E81" s="961">
        <v>0</v>
      </c>
      <c r="F81" s="961" t="s">
        <v>14440</v>
      </c>
    </row>
    <row r="82" spans="1:6" x14ac:dyDescent="0.35">
      <c r="A82" s="138">
        <v>72084</v>
      </c>
      <c r="B82" s="138">
        <v>0.41</v>
      </c>
      <c r="C82" s="138" t="s">
        <v>14482</v>
      </c>
      <c r="D82" s="961">
        <v>0.41</v>
      </c>
      <c r="E82" s="961">
        <v>0</v>
      </c>
      <c r="F82" s="961" t="s">
        <v>14440</v>
      </c>
    </row>
    <row r="83" spans="1:6" x14ac:dyDescent="0.35">
      <c r="A83" s="138">
        <v>72100</v>
      </c>
      <c r="B83" s="138">
        <v>0.22</v>
      </c>
      <c r="C83" s="139" t="s">
        <v>14483</v>
      </c>
      <c r="D83" s="961">
        <v>0.22</v>
      </c>
      <c r="E83" s="961">
        <v>0</v>
      </c>
      <c r="F83" s="961" t="s">
        <v>14440</v>
      </c>
    </row>
    <row r="84" spans="1:6" x14ac:dyDescent="0.35">
      <c r="A84" s="138">
        <v>72110</v>
      </c>
      <c r="B84" s="138">
        <v>0.26</v>
      </c>
      <c r="C84" s="138" t="s">
        <v>14484</v>
      </c>
      <c r="D84" s="961">
        <v>0.26</v>
      </c>
      <c r="E84" s="961">
        <v>0</v>
      </c>
      <c r="F84" s="961" t="s">
        <v>14440</v>
      </c>
    </row>
    <row r="85" spans="1:6" x14ac:dyDescent="0.35">
      <c r="A85" s="138">
        <v>72114</v>
      </c>
      <c r="B85" s="138">
        <v>0.3</v>
      </c>
      <c r="C85" s="139" t="s">
        <v>14485</v>
      </c>
      <c r="D85" s="961">
        <v>0.3</v>
      </c>
      <c r="E85" s="961">
        <v>0</v>
      </c>
      <c r="F85" s="961" t="s">
        <v>14440</v>
      </c>
    </row>
    <row r="86" spans="1:6" x14ac:dyDescent="0.35">
      <c r="A86" s="138">
        <v>72120</v>
      </c>
      <c r="B86" s="138">
        <v>0.22</v>
      </c>
      <c r="C86" s="138" t="s">
        <v>14486</v>
      </c>
      <c r="D86" s="961">
        <v>0.22</v>
      </c>
      <c r="E86" s="961">
        <v>0</v>
      </c>
      <c r="F86" s="961" t="s">
        <v>14440</v>
      </c>
    </row>
    <row r="87" spans="1:6" x14ac:dyDescent="0.35">
      <c r="A87" s="138">
        <v>72125</v>
      </c>
      <c r="B87" s="138">
        <v>1</v>
      </c>
      <c r="C87" s="138" t="s">
        <v>14487</v>
      </c>
      <c r="D87" s="961">
        <v>1</v>
      </c>
      <c r="E87" s="961">
        <v>0</v>
      </c>
      <c r="F87" s="961" t="s">
        <v>14448</v>
      </c>
    </row>
    <row r="88" spans="1:6" x14ac:dyDescent="0.35">
      <c r="A88" s="138">
        <v>72126</v>
      </c>
      <c r="B88" s="138">
        <v>1.22</v>
      </c>
      <c r="C88" s="138" t="s">
        <v>8976</v>
      </c>
      <c r="D88" s="961">
        <v>1.22</v>
      </c>
      <c r="E88" s="961">
        <v>0</v>
      </c>
      <c r="F88" s="961" t="s">
        <v>14448</v>
      </c>
    </row>
    <row r="89" spans="1:6" x14ac:dyDescent="0.35">
      <c r="A89" s="138">
        <v>72127</v>
      </c>
      <c r="B89" s="138">
        <v>1.27</v>
      </c>
      <c r="C89" s="138" t="s">
        <v>14488</v>
      </c>
      <c r="D89" s="961">
        <v>1.27</v>
      </c>
      <c r="E89" s="961">
        <v>0</v>
      </c>
      <c r="F89" s="961" t="s">
        <v>14448</v>
      </c>
    </row>
    <row r="90" spans="1:6" x14ac:dyDescent="0.35">
      <c r="A90" s="138">
        <v>72128</v>
      </c>
      <c r="B90" s="138">
        <v>1</v>
      </c>
      <c r="C90" s="139" t="s">
        <v>14489</v>
      </c>
      <c r="D90" s="961">
        <v>1</v>
      </c>
      <c r="E90" s="961">
        <v>0</v>
      </c>
      <c r="F90" s="961" t="s">
        <v>14448</v>
      </c>
    </row>
    <row r="91" spans="1:6" x14ac:dyDescent="0.35">
      <c r="A91" s="138">
        <v>72129</v>
      </c>
      <c r="B91" s="138">
        <v>1.22</v>
      </c>
      <c r="C91" s="139" t="s">
        <v>8977</v>
      </c>
      <c r="D91" s="961">
        <v>1.22</v>
      </c>
      <c r="E91" s="961">
        <v>0</v>
      </c>
      <c r="F91" s="961" t="s">
        <v>14448</v>
      </c>
    </row>
    <row r="92" spans="1:6" x14ac:dyDescent="0.35">
      <c r="A92" s="138">
        <v>72130</v>
      </c>
      <c r="B92" s="138">
        <v>1.27</v>
      </c>
      <c r="C92" s="139" t="s">
        <v>14490</v>
      </c>
      <c r="D92" s="961">
        <v>1.27</v>
      </c>
      <c r="E92" s="961">
        <v>0</v>
      </c>
      <c r="F92" s="961" t="s">
        <v>14448</v>
      </c>
    </row>
    <row r="93" spans="1:6" x14ac:dyDescent="0.35">
      <c r="A93" s="138">
        <v>72131</v>
      </c>
      <c r="B93" s="138">
        <v>1</v>
      </c>
      <c r="C93" s="139" t="s">
        <v>14491</v>
      </c>
      <c r="D93" s="961">
        <v>1</v>
      </c>
      <c r="E93" s="961">
        <v>0</v>
      </c>
      <c r="F93" s="961" t="s">
        <v>14448</v>
      </c>
    </row>
    <row r="94" spans="1:6" x14ac:dyDescent="0.35">
      <c r="A94" s="138">
        <v>72132</v>
      </c>
      <c r="B94" s="138">
        <v>1.22</v>
      </c>
      <c r="C94" s="138" t="s">
        <v>5109</v>
      </c>
      <c r="D94" s="961">
        <v>1.22</v>
      </c>
      <c r="E94" s="961">
        <v>0</v>
      </c>
      <c r="F94" s="961" t="s">
        <v>14448</v>
      </c>
    </row>
    <row r="95" spans="1:6" x14ac:dyDescent="0.35">
      <c r="A95" s="138">
        <v>72133</v>
      </c>
      <c r="B95" s="138">
        <v>1.27</v>
      </c>
      <c r="C95" s="138" t="s">
        <v>14492</v>
      </c>
      <c r="D95" s="961">
        <v>1.27</v>
      </c>
      <c r="E95" s="961">
        <v>0</v>
      </c>
      <c r="F95" s="961" t="s">
        <v>14448</v>
      </c>
    </row>
    <row r="96" spans="1:6" x14ac:dyDescent="0.35">
      <c r="A96" s="138">
        <v>72141</v>
      </c>
      <c r="B96" s="138">
        <v>1.48</v>
      </c>
      <c r="C96" s="138" t="s">
        <v>14493</v>
      </c>
      <c r="D96" s="961">
        <v>1.48</v>
      </c>
      <c r="E96" s="961">
        <v>0</v>
      </c>
      <c r="F96" s="961" t="s">
        <v>14446</v>
      </c>
    </row>
    <row r="97" spans="1:6" x14ac:dyDescent="0.35">
      <c r="A97" s="138">
        <v>72142</v>
      </c>
      <c r="B97" s="138">
        <v>1.78</v>
      </c>
      <c r="C97" s="138" t="s">
        <v>14494</v>
      </c>
      <c r="D97" s="961">
        <v>1.78</v>
      </c>
      <c r="E97" s="961">
        <v>0</v>
      </c>
      <c r="F97" s="961" t="s">
        <v>14446</v>
      </c>
    </row>
    <row r="98" spans="1:6" x14ac:dyDescent="0.35">
      <c r="A98" s="138">
        <v>72146</v>
      </c>
      <c r="B98" s="138">
        <v>1.48</v>
      </c>
      <c r="C98" s="138" t="s">
        <v>14495</v>
      </c>
      <c r="D98" s="961">
        <v>1.48</v>
      </c>
      <c r="E98" s="961">
        <v>0</v>
      </c>
      <c r="F98" s="961" t="s">
        <v>14446</v>
      </c>
    </row>
    <row r="99" spans="1:6" x14ac:dyDescent="0.35">
      <c r="A99" s="138">
        <v>72147</v>
      </c>
      <c r="B99" s="138">
        <v>1.78</v>
      </c>
      <c r="C99" s="138" t="s">
        <v>14496</v>
      </c>
      <c r="D99" s="961">
        <v>1.78</v>
      </c>
      <c r="E99" s="961">
        <v>0</v>
      </c>
      <c r="F99" s="961" t="s">
        <v>14446</v>
      </c>
    </row>
    <row r="100" spans="1:6" x14ac:dyDescent="0.35">
      <c r="A100" s="138">
        <v>72148</v>
      </c>
      <c r="B100" s="138">
        <v>1.48</v>
      </c>
      <c r="C100" s="139" t="s">
        <v>1568</v>
      </c>
      <c r="D100" s="961">
        <v>1.48</v>
      </c>
      <c r="E100" s="961">
        <v>0</v>
      </c>
      <c r="F100" s="961" t="s">
        <v>14446</v>
      </c>
    </row>
    <row r="101" spans="1:6" x14ac:dyDescent="0.35">
      <c r="A101" s="138">
        <v>72149</v>
      </c>
      <c r="B101" s="138">
        <v>1.78</v>
      </c>
      <c r="C101" s="138" t="s">
        <v>14497</v>
      </c>
      <c r="D101" s="961">
        <v>1.78</v>
      </c>
      <c r="E101" s="961">
        <v>0</v>
      </c>
      <c r="F101" s="961" t="s">
        <v>14446</v>
      </c>
    </row>
    <row r="102" spans="1:6" x14ac:dyDescent="0.35">
      <c r="A102" s="138">
        <v>72156</v>
      </c>
      <c r="B102" s="138">
        <v>2.29</v>
      </c>
      <c r="C102" s="138" t="s">
        <v>14498</v>
      </c>
      <c r="D102" s="961">
        <v>2.29</v>
      </c>
      <c r="E102" s="961">
        <v>0</v>
      </c>
      <c r="F102" s="961" t="s">
        <v>14446</v>
      </c>
    </row>
    <row r="103" spans="1:6" x14ac:dyDescent="0.35">
      <c r="A103" s="138">
        <v>72157</v>
      </c>
      <c r="B103" s="138">
        <v>2.29</v>
      </c>
      <c r="C103" s="138" t="s">
        <v>14499</v>
      </c>
      <c r="D103" s="961">
        <v>2.29</v>
      </c>
      <c r="E103" s="961">
        <v>0</v>
      </c>
      <c r="F103" s="961" t="s">
        <v>14446</v>
      </c>
    </row>
    <row r="104" spans="1:6" x14ac:dyDescent="0.35">
      <c r="A104" s="138">
        <v>72158</v>
      </c>
      <c r="B104" s="138">
        <v>2.29</v>
      </c>
      <c r="C104" s="138" t="s">
        <v>14500</v>
      </c>
      <c r="D104" s="961">
        <v>2.29</v>
      </c>
      <c r="E104" s="961">
        <v>0</v>
      </c>
      <c r="F104" s="961" t="s">
        <v>14446</v>
      </c>
    </row>
    <row r="105" spans="1:6" x14ac:dyDescent="0.35">
      <c r="A105" s="138">
        <v>72159</v>
      </c>
      <c r="B105" s="138">
        <v>1.8</v>
      </c>
      <c r="C105" s="138" t="s">
        <v>10166</v>
      </c>
      <c r="D105" s="961">
        <v>1.8</v>
      </c>
      <c r="E105" s="961">
        <v>0</v>
      </c>
      <c r="F105" s="961" t="s">
        <v>14446</v>
      </c>
    </row>
    <row r="106" spans="1:6" x14ac:dyDescent="0.35">
      <c r="A106" s="138">
        <v>72170</v>
      </c>
      <c r="B106" s="138">
        <v>0.17</v>
      </c>
      <c r="C106" s="138" t="s">
        <v>5960</v>
      </c>
      <c r="D106" s="961">
        <v>0.17</v>
      </c>
      <c r="E106" s="961">
        <v>0</v>
      </c>
      <c r="F106" s="961" t="s">
        <v>14440</v>
      </c>
    </row>
    <row r="107" spans="1:6" x14ac:dyDescent="0.35">
      <c r="A107" s="138">
        <v>72190</v>
      </c>
      <c r="B107" s="138">
        <v>0.25</v>
      </c>
      <c r="C107" s="138" t="s">
        <v>14501</v>
      </c>
      <c r="D107" s="961">
        <v>0.25</v>
      </c>
      <c r="E107" s="961">
        <v>0</v>
      </c>
      <c r="F107" s="961" t="s">
        <v>14440</v>
      </c>
    </row>
    <row r="108" spans="1:6" x14ac:dyDescent="0.35">
      <c r="A108" s="138">
        <v>72191</v>
      </c>
      <c r="B108" s="138">
        <v>1.81</v>
      </c>
      <c r="C108" s="138" t="s">
        <v>1213</v>
      </c>
      <c r="D108" s="961">
        <v>1.81</v>
      </c>
      <c r="E108" s="961">
        <v>0</v>
      </c>
      <c r="F108" s="961" t="s">
        <v>14448</v>
      </c>
    </row>
    <row r="109" spans="1:6" x14ac:dyDescent="0.35">
      <c r="A109" s="138">
        <v>72192</v>
      </c>
      <c r="B109" s="138">
        <v>1.0900000000000001</v>
      </c>
      <c r="C109" s="138" t="s">
        <v>14502</v>
      </c>
      <c r="D109" s="961">
        <v>1.0900000000000001</v>
      </c>
      <c r="E109" s="961">
        <v>0</v>
      </c>
      <c r="F109" s="961" t="s">
        <v>14448</v>
      </c>
    </row>
    <row r="110" spans="1:6" x14ac:dyDescent="0.35">
      <c r="A110" s="138">
        <v>72193</v>
      </c>
      <c r="B110" s="138">
        <v>1.1599999999999999</v>
      </c>
      <c r="C110" s="139" t="s">
        <v>6052</v>
      </c>
      <c r="D110" s="961">
        <v>1.1599999999999999</v>
      </c>
      <c r="E110" s="961">
        <v>0</v>
      </c>
      <c r="F110" s="961" t="s">
        <v>14448</v>
      </c>
    </row>
    <row r="111" spans="1:6" x14ac:dyDescent="0.35">
      <c r="A111" s="138">
        <v>72194</v>
      </c>
      <c r="B111" s="138">
        <v>1.22</v>
      </c>
      <c r="C111" s="139" t="s">
        <v>14503</v>
      </c>
      <c r="D111" s="961">
        <v>1.22</v>
      </c>
      <c r="E111" s="961">
        <v>0</v>
      </c>
      <c r="F111" s="961" t="s">
        <v>14448</v>
      </c>
    </row>
    <row r="112" spans="1:6" x14ac:dyDescent="0.35">
      <c r="A112" s="138">
        <v>72195</v>
      </c>
      <c r="B112" s="138">
        <v>1.46</v>
      </c>
      <c r="C112" s="138" t="s">
        <v>14504</v>
      </c>
      <c r="D112" s="961">
        <v>1.46</v>
      </c>
      <c r="E112" s="961">
        <v>0</v>
      </c>
      <c r="F112" s="961" t="s">
        <v>14446</v>
      </c>
    </row>
    <row r="113" spans="1:6" x14ac:dyDescent="0.35">
      <c r="A113" s="138">
        <v>72196</v>
      </c>
      <c r="B113" s="138">
        <v>1.73</v>
      </c>
      <c r="C113" s="139" t="s">
        <v>14505</v>
      </c>
      <c r="D113" s="961">
        <v>1.73</v>
      </c>
      <c r="E113" s="961">
        <v>0</v>
      </c>
      <c r="F113" s="961" t="s">
        <v>14446</v>
      </c>
    </row>
    <row r="114" spans="1:6" x14ac:dyDescent="0.35">
      <c r="A114" s="138">
        <v>72197</v>
      </c>
      <c r="B114" s="138">
        <v>2.2000000000000002</v>
      </c>
      <c r="C114" s="139" t="s">
        <v>9084</v>
      </c>
      <c r="D114" s="961">
        <v>2.2000000000000002</v>
      </c>
      <c r="E114" s="961">
        <v>0</v>
      </c>
      <c r="F114" s="961" t="s">
        <v>14446</v>
      </c>
    </row>
    <row r="115" spans="1:6" x14ac:dyDescent="0.35">
      <c r="A115" s="138">
        <v>72198</v>
      </c>
      <c r="B115" s="138">
        <v>1.8</v>
      </c>
      <c r="C115" s="139" t="s">
        <v>10167</v>
      </c>
      <c r="D115" s="961">
        <v>1.8</v>
      </c>
      <c r="E115" s="961">
        <v>0</v>
      </c>
      <c r="F115" s="961" t="s">
        <v>14446</v>
      </c>
    </row>
    <row r="116" spans="1:6" x14ac:dyDescent="0.35">
      <c r="A116" s="138">
        <v>72200</v>
      </c>
      <c r="B116" s="138">
        <v>0.17</v>
      </c>
      <c r="C116" s="138" t="s">
        <v>9655</v>
      </c>
      <c r="D116" s="961">
        <v>0.17</v>
      </c>
      <c r="E116" s="961">
        <v>0</v>
      </c>
      <c r="F116" s="961" t="s">
        <v>14440</v>
      </c>
    </row>
    <row r="117" spans="1:6" x14ac:dyDescent="0.35">
      <c r="A117" s="138">
        <v>72202</v>
      </c>
      <c r="B117" s="138">
        <v>0.23</v>
      </c>
      <c r="C117" s="140" t="s">
        <v>7092</v>
      </c>
      <c r="D117" s="961">
        <v>0.23</v>
      </c>
      <c r="E117" s="961">
        <v>0</v>
      </c>
      <c r="F117" s="961" t="s">
        <v>14440</v>
      </c>
    </row>
    <row r="118" spans="1:6" x14ac:dyDescent="0.35">
      <c r="A118" s="138">
        <v>72220</v>
      </c>
      <c r="B118" s="138">
        <v>0.17</v>
      </c>
      <c r="C118" s="142" t="s">
        <v>14506</v>
      </c>
      <c r="D118" s="961">
        <v>0.17</v>
      </c>
      <c r="E118" s="961">
        <v>0</v>
      </c>
      <c r="F118" s="961" t="s">
        <v>14440</v>
      </c>
    </row>
    <row r="119" spans="1:6" x14ac:dyDescent="0.35">
      <c r="A119" s="138">
        <v>72265</v>
      </c>
      <c r="B119" s="138">
        <v>0.83</v>
      </c>
      <c r="C119" s="139" t="s">
        <v>1710</v>
      </c>
      <c r="D119" s="961">
        <v>0.83</v>
      </c>
      <c r="E119" s="961">
        <v>0</v>
      </c>
      <c r="F119" s="961" t="e">
        <v>#N/A</v>
      </c>
    </row>
    <row r="120" spans="1:6" x14ac:dyDescent="0.35">
      <c r="A120" s="138">
        <v>73000</v>
      </c>
      <c r="B120" s="138">
        <v>0.16</v>
      </c>
      <c r="C120" s="139" t="s">
        <v>14507</v>
      </c>
      <c r="D120" s="961">
        <v>0.16</v>
      </c>
      <c r="E120" s="961">
        <v>0</v>
      </c>
      <c r="F120" s="961" t="s">
        <v>14440</v>
      </c>
    </row>
    <row r="121" spans="1:6" x14ac:dyDescent="0.35">
      <c r="A121" s="138">
        <v>73010</v>
      </c>
      <c r="B121" s="138">
        <v>0.17</v>
      </c>
      <c r="C121" s="139" t="s">
        <v>14508</v>
      </c>
      <c r="D121" s="961">
        <v>0.17</v>
      </c>
      <c r="E121" s="961">
        <v>0</v>
      </c>
      <c r="F121" s="961" t="s">
        <v>14440</v>
      </c>
    </row>
    <row r="122" spans="1:6" x14ac:dyDescent="0.35">
      <c r="A122" s="138">
        <v>73020</v>
      </c>
      <c r="B122" s="138">
        <v>0.15</v>
      </c>
      <c r="C122" s="139" t="s">
        <v>1285</v>
      </c>
      <c r="D122" s="961">
        <v>0.15</v>
      </c>
      <c r="E122" s="961">
        <v>0</v>
      </c>
      <c r="F122" s="961" t="s">
        <v>14440</v>
      </c>
    </row>
    <row r="123" spans="1:6" x14ac:dyDescent="0.35">
      <c r="A123" s="138">
        <v>73030</v>
      </c>
      <c r="B123" s="138">
        <v>0.18</v>
      </c>
      <c r="C123" s="138" t="s">
        <v>14509</v>
      </c>
      <c r="D123" s="961">
        <v>0.18</v>
      </c>
      <c r="E123" s="961">
        <v>0</v>
      </c>
      <c r="F123" s="961" t="s">
        <v>14440</v>
      </c>
    </row>
    <row r="124" spans="1:6" x14ac:dyDescent="0.35">
      <c r="A124" s="138">
        <v>73040</v>
      </c>
      <c r="B124" s="138">
        <v>0.54</v>
      </c>
      <c r="C124" s="138" t="s">
        <v>14510</v>
      </c>
      <c r="D124" s="961">
        <v>0.54</v>
      </c>
      <c r="E124" s="961">
        <v>0</v>
      </c>
      <c r="F124" s="961" t="e">
        <v>#N/A</v>
      </c>
    </row>
    <row r="125" spans="1:6" x14ac:dyDescent="0.35">
      <c r="A125" s="138">
        <v>73050</v>
      </c>
      <c r="B125" s="138">
        <v>0.18</v>
      </c>
      <c r="C125" s="138" t="s">
        <v>608</v>
      </c>
      <c r="D125" s="961">
        <v>0.18</v>
      </c>
      <c r="E125" s="961">
        <v>0</v>
      </c>
      <c r="F125" s="961" t="s">
        <v>14440</v>
      </c>
    </row>
    <row r="126" spans="1:6" x14ac:dyDescent="0.35">
      <c r="A126" s="138">
        <v>73060</v>
      </c>
      <c r="B126" s="138">
        <v>0.16</v>
      </c>
      <c r="C126" s="138" t="s">
        <v>14511</v>
      </c>
      <c r="D126" s="961">
        <v>0.16</v>
      </c>
      <c r="E126" s="961">
        <v>0</v>
      </c>
      <c r="F126" s="961" t="s">
        <v>14440</v>
      </c>
    </row>
    <row r="127" spans="1:6" x14ac:dyDescent="0.35">
      <c r="A127" s="138">
        <v>73070</v>
      </c>
      <c r="B127" s="138">
        <v>0.16</v>
      </c>
      <c r="C127" s="138" t="s">
        <v>14512</v>
      </c>
      <c r="D127" s="961">
        <v>0.16</v>
      </c>
      <c r="E127" s="961">
        <v>0</v>
      </c>
      <c r="F127" s="961" t="s">
        <v>14440</v>
      </c>
    </row>
    <row r="128" spans="1:6" x14ac:dyDescent="0.35">
      <c r="A128" s="138">
        <v>73080</v>
      </c>
      <c r="B128" s="138">
        <v>0.17</v>
      </c>
      <c r="C128" s="138" t="s">
        <v>14513</v>
      </c>
      <c r="D128" s="961">
        <v>0.17</v>
      </c>
      <c r="E128" s="961">
        <v>0</v>
      </c>
      <c r="F128" s="961" t="s">
        <v>14440</v>
      </c>
    </row>
    <row r="129" spans="1:6" x14ac:dyDescent="0.35">
      <c r="A129" s="138">
        <v>73085</v>
      </c>
      <c r="B129" s="138">
        <v>0.54</v>
      </c>
      <c r="C129" s="139" t="s">
        <v>14514</v>
      </c>
      <c r="D129" s="961">
        <v>0.54</v>
      </c>
      <c r="E129" s="961">
        <v>0</v>
      </c>
      <c r="F129" s="961" t="e">
        <v>#N/A</v>
      </c>
    </row>
    <row r="130" spans="1:6" x14ac:dyDescent="0.35">
      <c r="A130" s="138">
        <v>73090</v>
      </c>
      <c r="B130" s="138">
        <v>0.16</v>
      </c>
      <c r="C130" s="139" t="s">
        <v>14515</v>
      </c>
      <c r="D130" s="961">
        <v>0.16</v>
      </c>
      <c r="E130" s="961">
        <v>0</v>
      </c>
      <c r="F130" s="961" t="s">
        <v>14440</v>
      </c>
    </row>
    <row r="131" spans="1:6" x14ac:dyDescent="0.35">
      <c r="A131" s="138">
        <v>73092</v>
      </c>
      <c r="B131" s="138">
        <v>0.16</v>
      </c>
      <c r="C131" s="138" t="s">
        <v>14516</v>
      </c>
      <c r="D131" s="961">
        <v>0.16</v>
      </c>
      <c r="E131" s="961">
        <v>0</v>
      </c>
      <c r="F131" s="961" t="s">
        <v>14440</v>
      </c>
    </row>
    <row r="132" spans="1:6" x14ac:dyDescent="0.35">
      <c r="A132" s="138">
        <v>73100</v>
      </c>
      <c r="B132" s="138">
        <v>0.16</v>
      </c>
      <c r="C132" s="138" t="s">
        <v>563</v>
      </c>
      <c r="D132" s="961">
        <v>0.16</v>
      </c>
      <c r="E132" s="961">
        <v>0</v>
      </c>
      <c r="F132" s="961" t="s">
        <v>14440</v>
      </c>
    </row>
    <row r="133" spans="1:6" x14ac:dyDescent="0.35">
      <c r="A133" s="138">
        <v>73110</v>
      </c>
      <c r="B133" s="138">
        <v>0.17</v>
      </c>
      <c r="C133" s="138" t="s">
        <v>14517</v>
      </c>
      <c r="D133" s="961">
        <v>0.17</v>
      </c>
      <c r="E133" s="961">
        <v>0</v>
      </c>
      <c r="F133" s="961" t="s">
        <v>14440</v>
      </c>
    </row>
    <row r="134" spans="1:6" x14ac:dyDescent="0.35">
      <c r="A134" s="138">
        <v>73115</v>
      </c>
      <c r="B134" s="138">
        <v>0.54</v>
      </c>
      <c r="C134" s="138" t="s">
        <v>14518</v>
      </c>
      <c r="D134" s="961">
        <v>0.54</v>
      </c>
      <c r="E134" s="961">
        <v>0</v>
      </c>
      <c r="F134" s="961" t="e">
        <v>#N/A</v>
      </c>
    </row>
    <row r="135" spans="1:6" x14ac:dyDescent="0.35">
      <c r="A135" s="138">
        <v>73120</v>
      </c>
      <c r="B135" s="138">
        <v>0.16</v>
      </c>
      <c r="C135" s="139" t="s">
        <v>14519</v>
      </c>
      <c r="D135" s="961">
        <v>0.16</v>
      </c>
      <c r="E135" s="961">
        <v>0</v>
      </c>
      <c r="F135" s="961" t="s">
        <v>14440</v>
      </c>
    </row>
    <row r="136" spans="1:6" x14ac:dyDescent="0.35">
      <c r="A136" s="138">
        <v>73130</v>
      </c>
      <c r="B136" s="138">
        <v>0.17</v>
      </c>
      <c r="C136" s="138" t="s">
        <v>8757</v>
      </c>
      <c r="D136" s="961">
        <v>0.17</v>
      </c>
      <c r="E136" s="961">
        <v>0</v>
      </c>
      <c r="F136" s="961" t="s">
        <v>14440</v>
      </c>
    </row>
    <row r="137" spans="1:6" x14ac:dyDescent="0.35">
      <c r="A137" s="138">
        <v>73140</v>
      </c>
      <c r="B137" s="138">
        <v>0.13</v>
      </c>
      <c r="C137" s="138" t="s">
        <v>14520</v>
      </c>
      <c r="D137" s="961">
        <v>0.13</v>
      </c>
      <c r="E137" s="961">
        <v>0</v>
      </c>
      <c r="F137" s="961" t="s">
        <v>14440</v>
      </c>
    </row>
    <row r="138" spans="1:6" x14ac:dyDescent="0.35">
      <c r="A138" s="138">
        <v>73200</v>
      </c>
      <c r="B138" s="138">
        <v>1</v>
      </c>
      <c r="C138" s="139" t="s">
        <v>14521</v>
      </c>
      <c r="D138" s="961">
        <v>1</v>
      </c>
      <c r="E138" s="961">
        <v>0</v>
      </c>
      <c r="F138" s="961" t="s">
        <v>14448</v>
      </c>
    </row>
    <row r="139" spans="1:6" x14ac:dyDescent="0.35">
      <c r="A139" s="138">
        <v>73201</v>
      </c>
      <c r="B139" s="138">
        <v>1.1599999999999999</v>
      </c>
      <c r="C139" s="138" t="s">
        <v>14522</v>
      </c>
      <c r="D139" s="961">
        <v>1.1599999999999999</v>
      </c>
      <c r="E139" s="961">
        <v>0</v>
      </c>
      <c r="F139" s="961" t="s">
        <v>14448</v>
      </c>
    </row>
    <row r="140" spans="1:6" x14ac:dyDescent="0.35">
      <c r="A140" s="138">
        <v>73202</v>
      </c>
      <c r="B140" s="138">
        <v>1.22</v>
      </c>
      <c r="C140" s="138" t="s">
        <v>14523</v>
      </c>
      <c r="D140" s="961">
        <v>1.22</v>
      </c>
      <c r="E140" s="961">
        <v>0</v>
      </c>
      <c r="F140" s="961" t="s">
        <v>14448</v>
      </c>
    </row>
    <row r="141" spans="1:6" x14ac:dyDescent="0.35">
      <c r="A141" s="138">
        <v>73206</v>
      </c>
      <c r="B141" s="138">
        <v>1.81</v>
      </c>
      <c r="C141" s="138" t="s">
        <v>14524</v>
      </c>
      <c r="D141" s="961">
        <v>1.81</v>
      </c>
      <c r="E141" s="961">
        <v>0</v>
      </c>
      <c r="F141" s="961" t="s">
        <v>14448</v>
      </c>
    </row>
    <row r="142" spans="1:6" x14ac:dyDescent="0.35">
      <c r="A142" s="138">
        <v>73218</v>
      </c>
      <c r="B142" s="138">
        <v>1.35</v>
      </c>
      <c r="C142" s="139" t="s">
        <v>14525</v>
      </c>
      <c r="D142" s="961">
        <v>1.35</v>
      </c>
      <c r="E142" s="961">
        <v>0</v>
      </c>
      <c r="F142" s="961" t="s">
        <v>14446</v>
      </c>
    </row>
    <row r="143" spans="1:6" x14ac:dyDescent="0.35">
      <c r="A143" s="138">
        <v>73219</v>
      </c>
      <c r="B143" s="138">
        <v>1.62</v>
      </c>
      <c r="C143" s="139" t="s">
        <v>14526</v>
      </c>
      <c r="D143" s="961">
        <v>1.62</v>
      </c>
      <c r="E143" s="961">
        <v>0</v>
      </c>
      <c r="F143" s="961" t="s">
        <v>14446</v>
      </c>
    </row>
    <row r="144" spans="1:6" x14ac:dyDescent="0.35">
      <c r="A144" s="138">
        <v>73220</v>
      </c>
      <c r="B144" s="138">
        <v>2.15</v>
      </c>
      <c r="C144" s="139" t="s">
        <v>14527</v>
      </c>
      <c r="D144" s="961">
        <v>2.15</v>
      </c>
      <c r="E144" s="961">
        <v>0</v>
      </c>
      <c r="F144" s="961" t="s">
        <v>14446</v>
      </c>
    </row>
    <row r="145" spans="1:6" x14ac:dyDescent="0.35">
      <c r="A145" s="138">
        <v>73221</v>
      </c>
      <c r="B145" s="138">
        <v>1.35</v>
      </c>
      <c r="C145" s="139" t="s">
        <v>14528</v>
      </c>
      <c r="D145" s="961">
        <v>1.35</v>
      </c>
      <c r="E145" s="961">
        <v>0</v>
      </c>
      <c r="F145" s="961" t="s">
        <v>14446</v>
      </c>
    </row>
    <row r="146" spans="1:6" x14ac:dyDescent="0.35">
      <c r="A146" s="138">
        <v>73222</v>
      </c>
      <c r="B146" s="138">
        <v>1.62</v>
      </c>
      <c r="C146" s="139" t="s">
        <v>14529</v>
      </c>
      <c r="D146" s="961">
        <v>1.62</v>
      </c>
      <c r="E146" s="961">
        <v>0</v>
      </c>
      <c r="F146" s="961" t="s">
        <v>14446</v>
      </c>
    </row>
    <row r="147" spans="1:6" x14ac:dyDescent="0.35">
      <c r="A147" s="138">
        <v>73223</v>
      </c>
      <c r="B147" s="138">
        <v>2.15</v>
      </c>
      <c r="C147" s="139" t="s">
        <v>14530</v>
      </c>
      <c r="D147" s="961">
        <v>2.15</v>
      </c>
      <c r="E147" s="961">
        <v>0</v>
      </c>
      <c r="F147" s="961" t="s">
        <v>14446</v>
      </c>
    </row>
    <row r="148" spans="1:6" x14ac:dyDescent="0.35">
      <c r="A148" s="138">
        <v>73225</v>
      </c>
      <c r="B148" s="138">
        <v>1.73</v>
      </c>
      <c r="C148" s="139" t="s">
        <v>14531</v>
      </c>
      <c r="D148" s="961">
        <v>1.73</v>
      </c>
      <c r="E148" s="961">
        <v>0</v>
      </c>
      <c r="F148" s="961" t="s">
        <v>14446</v>
      </c>
    </row>
    <row r="149" spans="1:6" x14ac:dyDescent="0.35">
      <c r="A149" s="138">
        <v>73501</v>
      </c>
      <c r="B149" s="138">
        <v>0.18</v>
      </c>
      <c r="C149" s="139" t="s">
        <v>14532</v>
      </c>
      <c r="D149" s="961">
        <v>0.18</v>
      </c>
      <c r="E149" s="961">
        <v>0</v>
      </c>
      <c r="F149" s="961" t="s">
        <v>14440</v>
      </c>
    </row>
    <row r="150" spans="1:6" x14ac:dyDescent="0.35">
      <c r="A150" s="138">
        <v>73502</v>
      </c>
      <c r="B150" s="138">
        <v>0.22</v>
      </c>
      <c r="C150" s="139" t="s">
        <v>14533</v>
      </c>
      <c r="D150" s="961">
        <v>0.22</v>
      </c>
      <c r="E150" s="961">
        <v>0</v>
      </c>
      <c r="F150" s="961" t="s">
        <v>14440</v>
      </c>
    </row>
    <row r="151" spans="1:6" x14ac:dyDescent="0.35">
      <c r="A151" s="138">
        <v>73503</v>
      </c>
      <c r="B151" s="138">
        <v>0.27</v>
      </c>
      <c r="C151" s="139" t="s">
        <v>14534</v>
      </c>
      <c r="D151" s="961">
        <v>0.27</v>
      </c>
      <c r="E151" s="961">
        <v>0</v>
      </c>
      <c r="F151" s="961" t="s">
        <v>14440</v>
      </c>
    </row>
    <row r="152" spans="1:6" x14ac:dyDescent="0.35">
      <c r="A152" s="138">
        <v>73521</v>
      </c>
      <c r="B152" s="138">
        <v>0.22</v>
      </c>
      <c r="C152" s="139" t="s">
        <v>14535</v>
      </c>
      <c r="D152" s="961">
        <v>0.22</v>
      </c>
      <c r="E152" s="961">
        <v>0</v>
      </c>
      <c r="F152" s="961" t="s">
        <v>14440</v>
      </c>
    </row>
    <row r="153" spans="1:6" x14ac:dyDescent="0.35">
      <c r="A153" s="138">
        <v>73522</v>
      </c>
      <c r="B153" s="138">
        <v>0.28999999999999998</v>
      </c>
      <c r="C153" s="139" t="s">
        <v>14536</v>
      </c>
      <c r="D153" s="961">
        <v>0.28999999999999998</v>
      </c>
      <c r="E153" s="961">
        <v>0</v>
      </c>
      <c r="F153" s="961" t="s">
        <v>14440</v>
      </c>
    </row>
    <row r="154" spans="1:6" x14ac:dyDescent="0.35">
      <c r="A154" s="138">
        <v>73523</v>
      </c>
      <c r="B154" s="138">
        <v>0.31</v>
      </c>
      <c r="C154" s="139" t="s">
        <v>14537</v>
      </c>
      <c r="D154" s="961">
        <v>0.31</v>
      </c>
      <c r="E154" s="961">
        <v>0</v>
      </c>
      <c r="F154" s="961" t="s">
        <v>14440</v>
      </c>
    </row>
    <row r="155" spans="1:6" x14ac:dyDescent="0.35">
      <c r="A155" s="138">
        <v>73525</v>
      </c>
      <c r="B155" s="138">
        <v>0.54</v>
      </c>
      <c r="C155" s="138" t="s">
        <v>14538</v>
      </c>
      <c r="D155" s="961">
        <v>0.54</v>
      </c>
      <c r="E155" s="961">
        <v>0</v>
      </c>
      <c r="F155" s="961" t="e">
        <v>#N/A</v>
      </c>
    </row>
    <row r="156" spans="1:6" x14ac:dyDescent="0.35">
      <c r="A156" s="138">
        <v>73551</v>
      </c>
      <c r="B156" s="138">
        <v>0.16</v>
      </c>
      <c r="C156" s="138" t="s">
        <v>8718</v>
      </c>
      <c r="D156" s="961">
        <v>0.16</v>
      </c>
      <c r="E156" s="961">
        <v>0</v>
      </c>
      <c r="F156" s="961" t="s">
        <v>14440</v>
      </c>
    </row>
    <row r="157" spans="1:6" x14ac:dyDescent="0.35">
      <c r="A157" s="138">
        <v>73552</v>
      </c>
      <c r="B157" s="138">
        <v>0.18</v>
      </c>
      <c r="C157" s="139" t="s">
        <v>14539</v>
      </c>
      <c r="D157" s="961">
        <v>0.18</v>
      </c>
      <c r="E157" s="961">
        <v>0</v>
      </c>
      <c r="F157" s="961" t="s">
        <v>14440</v>
      </c>
    </row>
    <row r="158" spans="1:6" x14ac:dyDescent="0.35">
      <c r="A158" s="138">
        <v>73560</v>
      </c>
      <c r="B158" s="138">
        <v>0.16</v>
      </c>
      <c r="C158" s="139" t="s">
        <v>14540</v>
      </c>
      <c r="D158" s="961">
        <v>0.16</v>
      </c>
      <c r="E158" s="961">
        <v>0</v>
      </c>
      <c r="F158" s="961" t="s">
        <v>14440</v>
      </c>
    </row>
    <row r="159" spans="1:6" x14ac:dyDescent="0.35">
      <c r="A159" s="138">
        <v>73562</v>
      </c>
      <c r="B159" s="138">
        <v>0.18</v>
      </c>
      <c r="C159" s="138" t="s">
        <v>14541</v>
      </c>
      <c r="D159" s="961">
        <v>0.18</v>
      </c>
      <c r="E159" s="961">
        <v>0</v>
      </c>
      <c r="F159" s="961" t="s">
        <v>14440</v>
      </c>
    </row>
    <row r="160" spans="1:6" x14ac:dyDescent="0.35">
      <c r="A160" s="138">
        <v>73564</v>
      </c>
      <c r="B160" s="138">
        <v>0.22</v>
      </c>
      <c r="C160" s="138" t="s">
        <v>8811</v>
      </c>
      <c r="D160" s="961">
        <v>0.22</v>
      </c>
      <c r="E160" s="961">
        <v>0</v>
      </c>
      <c r="F160" s="961" t="s">
        <v>14440</v>
      </c>
    </row>
    <row r="161" spans="1:6" x14ac:dyDescent="0.35">
      <c r="A161" s="138">
        <v>73565</v>
      </c>
      <c r="B161" s="138">
        <v>0.16</v>
      </c>
      <c r="C161" s="139" t="s">
        <v>8723</v>
      </c>
      <c r="D161" s="961">
        <v>0.16</v>
      </c>
      <c r="E161" s="961">
        <v>0</v>
      </c>
      <c r="F161" s="961" t="s">
        <v>14440</v>
      </c>
    </row>
    <row r="162" spans="1:6" x14ac:dyDescent="0.35">
      <c r="A162" s="138">
        <v>73580</v>
      </c>
      <c r="B162" s="138">
        <v>0.59</v>
      </c>
      <c r="C162" s="138" t="s">
        <v>14542</v>
      </c>
      <c r="D162" s="961">
        <v>0.59</v>
      </c>
      <c r="E162" s="961">
        <v>0</v>
      </c>
      <c r="F162" s="961" t="e">
        <v>#N/A</v>
      </c>
    </row>
    <row r="163" spans="1:6" x14ac:dyDescent="0.35">
      <c r="A163" s="138">
        <v>73590</v>
      </c>
      <c r="B163" s="138">
        <v>0.16</v>
      </c>
      <c r="C163" s="138" t="s">
        <v>14543</v>
      </c>
      <c r="D163" s="961">
        <v>0.16</v>
      </c>
      <c r="E163" s="961">
        <v>0</v>
      </c>
      <c r="F163" s="961" t="s">
        <v>14440</v>
      </c>
    </row>
    <row r="164" spans="1:6" x14ac:dyDescent="0.35">
      <c r="A164" s="138">
        <v>73592</v>
      </c>
      <c r="B164" s="138">
        <v>0.16</v>
      </c>
      <c r="C164" s="139" t="s">
        <v>14544</v>
      </c>
      <c r="D164" s="961">
        <v>0.16</v>
      </c>
      <c r="E164" s="961">
        <v>0</v>
      </c>
      <c r="F164" s="961" t="s">
        <v>14440</v>
      </c>
    </row>
    <row r="165" spans="1:6" x14ac:dyDescent="0.35">
      <c r="A165" s="138">
        <v>73600</v>
      </c>
      <c r="B165" s="138">
        <v>0.16</v>
      </c>
      <c r="C165" s="138" t="s">
        <v>8730</v>
      </c>
      <c r="D165" s="961">
        <v>0.16</v>
      </c>
      <c r="E165" s="961">
        <v>0</v>
      </c>
      <c r="F165" s="961" t="s">
        <v>14440</v>
      </c>
    </row>
    <row r="166" spans="1:6" x14ac:dyDescent="0.35">
      <c r="A166" s="138">
        <v>73610</v>
      </c>
      <c r="B166" s="138">
        <v>0.17</v>
      </c>
      <c r="C166" s="138" t="s">
        <v>14545</v>
      </c>
      <c r="D166" s="961">
        <v>0.17</v>
      </c>
      <c r="E166" s="961">
        <v>0</v>
      </c>
      <c r="F166" s="961" t="s">
        <v>14440</v>
      </c>
    </row>
    <row r="167" spans="1:6" x14ac:dyDescent="0.35">
      <c r="A167" s="138">
        <v>73615</v>
      </c>
      <c r="B167" s="138">
        <v>0.54</v>
      </c>
      <c r="C167" s="139" t="s">
        <v>14546</v>
      </c>
      <c r="D167" s="961">
        <v>0.54</v>
      </c>
      <c r="E167" s="961">
        <v>0</v>
      </c>
      <c r="F167" s="961" t="e">
        <v>#N/A</v>
      </c>
    </row>
    <row r="168" spans="1:6" x14ac:dyDescent="0.35">
      <c r="A168" s="138">
        <v>73620</v>
      </c>
      <c r="B168" s="138">
        <v>0.16</v>
      </c>
      <c r="C168" s="139" t="s">
        <v>14547</v>
      </c>
      <c r="D168" s="961">
        <v>0.16</v>
      </c>
      <c r="E168" s="961">
        <v>0</v>
      </c>
      <c r="F168" s="961" t="s">
        <v>14440</v>
      </c>
    </row>
    <row r="169" spans="1:6" x14ac:dyDescent="0.35">
      <c r="A169" s="138">
        <v>73630</v>
      </c>
      <c r="B169" s="138">
        <v>0.17</v>
      </c>
      <c r="C169" s="139" t="s">
        <v>14548</v>
      </c>
      <c r="D169" s="961">
        <v>0.17</v>
      </c>
      <c r="E169" s="961">
        <v>0</v>
      </c>
      <c r="F169" s="961" t="s">
        <v>14440</v>
      </c>
    </row>
    <row r="170" spans="1:6" x14ac:dyDescent="0.35">
      <c r="A170" s="138">
        <v>73650</v>
      </c>
      <c r="B170" s="138">
        <v>0.16</v>
      </c>
      <c r="C170" s="139" t="s">
        <v>14549</v>
      </c>
      <c r="D170" s="961">
        <v>0.16</v>
      </c>
      <c r="E170" s="961">
        <v>0</v>
      </c>
      <c r="F170" s="961" t="s">
        <v>14440</v>
      </c>
    </row>
    <row r="171" spans="1:6" x14ac:dyDescent="0.35">
      <c r="A171" s="138">
        <v>73660</v>
      </c>
      <c r="B171" s="138">
        <v>0.13</v>
      </c>
      <c r="C171" s="139" t="s">
        <v>14550</v>
      </c>
      <c r="D171" s="961">
        <v>0.13</v>
      </c>
      <c r="E171" s="961">
        <v>0</v>
      </c>
      <c r="F171" s="961" t="s">
        <v>14440</v>
      </c>
    </row>
    <row r="172" spans="1:6" x14ac:dyDescent="0.35">
      <c r="A172" s="138">
        <v>73700</v>
      </c>
      <c r="B172" s="138">
        <v>1</v>
      </c>
      <c r="C172" s="139" t="s">
        <v>14551</v>
      </c>
      <c r="D172" s="961">
        <v>1</v>
      </c>
      <c r="E172" s="961">
        <v>0</v>
      </c>
      <c r="F172" s="961" t="s">
        <v>14448</v>
      </c>
    </row>
    <row r="173" spans="1:6" x14ac:dyDescent="0.35">
      <c r="A173" s="138">
        <v>73701</v>
      </c>
      <c r="B173" s="138">
        <v>1.1599999999999999</v>
      </c>
      <c r="C173" s="139" t="s">
        <v>14552</v>
      </c>
      <c r="D173" s="961">
        <v>1.1599999999999999</v>
      </c>
      <c r="E173" s="961">
        <v>0</v>
      </c>
      <c r="F173" s="961" t="s">
        <v>14448</v>
      </c>
    </row>
    <row r="174" spans="1:6" x14ac:dyDescent="0.35">
      <c r="A174" s="138">
        <v>73702</v>
      </c>
      <c r="B174" s="138">
        <v>1.22</v>
      </c>
      <c r="C174" s="139" t="s">
        <v>14553</v>
      </c>
      <c r="D174" s="961">
        <v>1.22</v>
      </c>
      <c r="E174" s="961">
        <v>0</v>
      </c>
      <c r="F174" s="961" t="s">
        <v>14448</v>
      </c>
    </row>
    <row r="175" spans="1:6" x14ac:dyDescent="0.35">
      <c r="A175" s="138">
        <v>73706</v>
      </c>
      <c r="B175" s="138">
        <v>1.9</v>
      </c>
      <c r="C175" s="139" t="s">
        <v>9070</v>
      </c>
      <c r="D175" s="961">
        <v>1.9</v>
      </c>
      <c r="E175" s="961">
        <v>0</v>
      </c>
      <c r="F175" s="961" t="s">
        <v>14448</v>
      </c>
    </row>
    <row r="176" spans="1:6" x14ac:dyDescent="0.35">
      <c r="A176" s="138">
        <v>73718</v>
      </c>
      <c r="B176" s="138">
        <v>1.35</v>
      </c>
      <c r="C176" s="139" t="s">
        <v>14554</v>
      </c>
      <c r="D176" s="961">
        <v>1.35</v>
      </c>
      <c r="E176" s="961">
        <v>0</v>
      </c>
      <c r="F176" s="961" t="s">
        <v>14446</v>
      </c>
    </row>
    <row r="177" spans="1:6" x14ac:dyDescent="0.35">
      <c r="A177" s="138">
        <v>73719</v>
      </c>
      <c r="B177" s="138">
        <v>1.62</v>
      </c>
      <c r="C177" s="139" t="s">
        <v>14555</v>
      </c>
      <c r="D177" s="961">
        <v>1.62</v>
      </c>
      <c r="E177" s="961">
        <v>0</v>
      </c>
      <c r="F177" s="961" t="s">
        <v>14446</v>
      </c>
    </row>
    <row r="178" spans="1:6" x14ac:dyDescent="0.35">
      <c r="A178" s="138">
        <v>73720</v>
      </c>
      <c r="B178" s="138">
        <v>2.15</v>
      </c>
      <c r="C178" s="138" t="s">
        <v>14556</v>
      </c>
      <c r="D178" s="961">
        <v>2.15</v>
      </c>
      <c r="E178" s="961">
        <v>0</v>
      </c>
      <c r="F178" s="961" t="s">
        <v>14446</v>
      </c>
    </row>
    <row r="179" spans="1:6" x14ac:dyDescent="0.35">
      <c r="A179" s="138">
        <v>73721</v>
      </c>
      <c r="B179" s="138">
        <v>1.35</v>
      </c>
      <c r="C179" s="138" t="s">
        <v>14557</v>
      </c>
      <c r="D179" s="961">
        <v>1.35</v>
      </c>
      <c r="E179" s="961">
        <v>0</v>
      </c>
      <c r="F179" s="961" t="s">
        <v>14446</v>
      </c>
    </row>
    <row r="180" spans="1:6" x14ac:dyDescent="0.35">
      <c r="A180" s="138">
        <v>73722</v>
      </c>
      <c r="B180" s="138">
        <v>1.62</v>
      </c>
      <c r="C180" s="138" t="s">
        <v>14558</v>
      </c>
      <c r="D180" s="961">
        <v>1.62</v>
      </c>
      <c r="E180" s="961">
        <v>0</v>
      </c>
      <c r="F180" s="961" t="s">
        <v>14446</v>
      </c>
    </row>
    <row r="181" spans="1:6" x14ac:dyDescent="0.35">
      <c r="A181" s="138">
        <v>73723</v>
      </c>
      <c r="B181" s="138">
        <v>2.15</v>
      </c>
      <c r="C181" s="139" t="s">
        <v>8343</v>
      </c>
      <c r="D181" s="961">
        <v>2.15</v>
      </c>
      <c r="E181" s="961">
        <v>0</v>
      </c>
      <c r="F181" s="961" t="s">
        <v>14446</v>
      </c>
    </row>
    <row r="182" spans="1:6" x14ac:dyDescent="0.35">
      <c r="A182" s="138">
        <v>73725</v>
      </c>
      <c r="B182" s="138">
        <v>1.82</v>
      </c>
      <c r="C182" s="138" t="s">
        <v>14559</v>
      </c>
      <c r="D182" s="961">
        <v>1.82</v>
      </c>
      <c r="E182" s="961">
        <v>0</v>
      </c>
      <c r="F182" s="961" t="s">
        <v>14446</v>
      </c>
    </row>
    <row r="183" spans="1:6" x14ac:dyDescent="0.35">
      <c r="A183" s="138">
        <v>74018</v>
      </c>
      <c r="B183" s="138">
        <v>0.18</v>
      </c>
      <c r="C183" s="139" t="s">
        <v>14560</v>
      </c>
      <c r="D183" s="961">
        <v>0.18</v>
      </c>
      <c r="E183" s="961">
        <v>0</v>
      </c>
      <c r="F183" s="961" t="s">
        <v>14440</v>
      </c>
    </row>
    <row r="184" spans="1:6" x14ac:dyDescent="0.35">
      <c r="A184" s="138">
        <v>74019</v>
      </c>
      <c r="B184" s="138">
        <v>0.23</v>
      </c>
      <c r="C184" s="139" t="s">
        <v>823</v>
      </c>
      <c r="D184" s="961">
        <v>0.23</v>
      </c>
      <c r="E184" s="961">
        <v>0</v>
      </c>
      <c r="F184" s="961" t="s">
        <v>14440</v>
      </c>
    </row>
    <row r="185" spans="1:6" x14ac:dyDescent="0.35">
      <c r="A185" s="138">
        <v>74021</v>
      </c>
      <c r="B185" s="138">
        <v>0.27</v>
      </c>
      <c r="C185" s="139" t="s">
        <v>7369</v>
      </c>
      <c r="D185" s="961">
        <v>0.27</v>
      </c>
      <c r="E185" s="961">
        <v>0</v>
      </c>
      <c r="F185" s="961" t="s">
        <v>14440</v>
      </c>
    </row>
    <row r="186" spans="1:6" x14ac:dyDescent="0.35">
      <c r="A186" s="138">
        <v>74022</v>
      </c>
      <c r="B186" s="138">
        <v>0.32</v>
      </c>
      <c r="C186" s="139" t="s">
        <v>14561</v>
      </c>
      <c r="D186" s="961">
        <v>0.32</v>
      </c>
      <c r="E186" s="961">
        <v>0</v>
      </c>
      <c r="F186" s="961" t="s">
        <v>14440</v>
      </c>
    </row>
    <row r="187" spans="1:6" x14ac:dyDescent="0.35">
      <c r="A187" s="138">
        <v>74150</v>
      </c>
      <c r="B187" s="138">
        <v>1.19</v>
      </c>
      <c r="C187" s="139" t="s">
        <v>6381</v>
      </c>
      <c r="D187" s="961">
        <v>1.19</v>
      </c>
      <c r="E187" s="961">
        <v>0</v>
      </c>
      <c r="F187" s="961" t="s">
        <v>14448</v>
      </c>
    </row>
    <row r="188" spans="1:6" x14ac:dyDescent="0.35">
      <c r="A188" s="138">
        <v>74160</v>
      </c>
      <c r="B188" s="138">
        <v>1.27</v>
      </c>
      <c r="C188" s="139" t="s">
        <v>7218</v>
      </c>
      <c r="D188" s="961">
        <v>1.27</v>
      </c>
      <c r="E188" s="961">
        <v>0</v>
      </c>
      <c r="F188" s="961" t="s">
        <v>14448</v>
      </c>
    </row>
    <row r="189" spans="1:6" x14ac:dyDescent="0.35">
      <c r="A189" s="138">
        <v>74170</v>
      </c>
      <c r="B189" s="138">
        <v>1.4</v>
      </c>
      <c r="C189" s="138" t="s">
        <v>1415</v>
      </c>
      <c r="D189" s="961">
        <v>1.4</v>
      </c>
      <c r="E189" s="961">
        <v>0</v>
      </c>
      <c r="F189" s="961" t="s">
        <v>14448</v>
      </c>
    </row>
    <row r="190" spans="1:6" x14ac:dyDescent="0.35">
      <c r="A190" s="138">
        <v>74174</v>
      </c>
      <c r="B190" s="138">
        <v>2.2000000000000002</v>
      </c>
      <c r="C190" s="138" t="s">
        <v>14562</v>
      </c>
      <c r="D190" s="961">
        <v>2.2000000000000002</v>
      </c>
      <c r="E190" s="961">
        <v>0</v>
      </c>
      <c r="F190" s="961" t="s">
        <v>14448</v>
      </c>
    </row>
    <row r="191" spans="1:6" x14ac:dyDescent="0.35">
      <c r="A191" s="138">
        <v>74175</v>
      </c>
      <c r="B191" s="138">
        <v>1.82</v>
      </c>
      <c r="C191" s="139" t="s">
        <v>14563</v>
      </c>
      <c r="D191" s="961">
        <v>1.82</v>
      </c>
      <c r="E191" s="961">
        <v>0</v>
      </c>
      <c r="F191" s="961" t="s">
        <v>14448</v>
      </c>
    </row>
    <row r="192" spans="1:6" x14ac:dyDescent="0.35">
      <c r="A192" s="138">
        <v>74176</v>
      </c>
      <c r="B192" s="138">
        <v>1.74</v>
      </c>
      <c r="C192" s="139" t="s">
        <v>14564</v>
      </c>
      <c r="D192" s="961">
        <v>1.74</v>
      </c>
      <c r="E192" s="961">
        <v>0</v>
      </c>
      <c r="F192" s="961" t="s">
        <v>14448</v>
      </c>
    </row>
    <row r="193" spans="1:6" x14ac:dyDescent="0.35">
      <c r="A193" s="138">
        <v>74177</v>
      </c>
      <c r="B193" s="138">
        <v>1.82</v>
      </c>
      <c r="C193" s="138" t="s">
        <v>9069</v>
      </c>
      <c r="D193" s="961">
        <v>1.82</v>
      </c>
      <c r="E193" s="961">
        <v>0</v>
      </c>
      <c r="F193" s="961" t="s">
        <v>14448</v>
      </c>
    </row>
    <row r="194" spans="1:6" x14ac:dyDescent="0.35">
      <c r="A194" s="138">
        <v>74178</v>
      </c>
      <c r="B194" s="138">
        <v>2.0099999999999998</v>
      </c>
      <c r="C194" s="138" t="s">
        <v>14565</v>
      </c>
      <c r="D194" s="961">
        <v>2.0099999999999998</v>
      </c>
      <c r="E194" s="961">
        <v>0</v>
      </c>
      <c r="F194" s="961" t="s">
        <v>14448</v>
      </c>
    </row>
    <row r="195" spans="1:6" x14ac:dyDescent="0.35">
      <c r="A195" s="138">
        <v>74181</v>
      </c>
      <c r="B195" s="138">
        <v>1.46</v>
      </c>
      <c r="C195" s="138" t="s">
        <v>14566</v>
      </c>
      <c r="D195" s="961">
        <v>1.46</v>
      </c>
      <c r="E195" s="961">
        <v>0</v>
      </c>
      <c r="F195" s="961" t="s">
        <v>14446</v>
      </c>
    </row>
    <row r="196" spans="1:6" x14ac:dyDescent="0.35">
      <c r="A196" s="138">
        <v>74182</v>
      </c>
      <c r="B196" s="138">
        <v>1.73</v>
      </c>
      <c r="C196" s="138" t="s">
        <v>14567</v>
      </c>
      <c r="D196" s="961">
        <v>1.73</v>
      </c>
      <c r="E196" s="961">
        <v>0</v>
      </c>
      <c r="F196" s="961" t="s">
        <v>14446</v>
      </c>
    </row>
    <row r="197" spans="1:6" x14ac:dyDescent="0.35">
      <c r="A197" s="138">
        <v>74183</v>
      </c>
      <c r="B197" s="138">
        <v>2.2000000000000002</v>
      </c>
      <c r="C197" s="139" t="s">
        <v>9087</v>
      </c>
      <c r="D197" s="961">
        <v>2.2000000000000002</v>
      </c>
      <c r="E197" s="961">
        <v>0</v>
      </c>
      <c r="F197" s="961" t="s">
        <v>14446</v>
      </c>
    </row>
    <row r="198" spans="1:6" x14ac:dyDescent="0.35">
      <c r="A198" s="138">
        <v>74185</v>
      </c>
      <c r="B198" s="138">
        <v>1.8</v>
      </c>
      <c r="C198" s="139" t="s">
        <v>10172</v>
      </c>
      <c r="D198" s="961">
        <v>1.8</v>
      </c>
      <c r="E198" s="961">
        <v>0</v>
      </c>
      <c r="F198" s="961" t="s">
        <v>14446</v>
      </c>
    </row>
    <row r="199" spans="1:6" x14ac:dyDescent="0.35">
      <c r="A199" s="138">
        <v>74220</v>
      </c>
      <c r="B199" s="138">
        <v>0.6</v>
      </c>
      <c r="C199" s="138" t="s">
        <v>8889</v>
      </c>
      <c r="D199" s="961">
        <v>0.6</v>
      </c>
      <c r="E199" s="961">
        <v>0</v>
      </c>
      <c r="F199" s="961" t="s">
        <v>14440</v>
      </c>
    </row>
    <row r="200" spans="1:6" x14ac:dyDescent="0.35">
      <c r="A200" s="138">
        <v>74221</v>
      </c>
      <c r="B200" s="138">
        <v>0.7</v>
      </c>
      <c r="C200" s="138" t="s">
        <v>9844</v>
      </c>
      <c r="D200" s="961">
        <v>0.7</v>
      </c>
      <c r="E200" s="961">
        <v>0</v>
      </c>
      <c r="F200" s="961" t="s">
        <v>14440</v>
      </c>
    </row>
    <row r="201" spans="1:6" x14ac:dyDescent="0.35">
      <c r="A201" s="138">
        <v>74230</v>
      </c>
      <c r="B201" s="138">
        <v>0.53</v>
      </c>
      <c r="C201" s="138" t="s">
        <v>9811</v>
      </c>
      <c r="D201" s="961">
        <v>0.53</v>
      </c>
      <c r="E201" s="961">
        <v>0</v>
      </c>
      <c r="F201" s="961" t="s">
        <v>14440</v>
      </c>
    </row>
    <row r="202" spans="1:6" x14ac:dyDescent="0.35">
      <c r="A202" s="138">
        <v>74240</v>
      </c>
      <c r="B202" s="138">
        <v>0.8</v>
      </c>
      <c r="C202" s="138" t="s">
        <v>8921</v>
      </c>
      <c r="D202" s="961">
        <v>0.8</v>
      </c>
      <c r="E202" s="961">
        <v>0</v>
      </c>
      <c r="F202" s="961" t="s">
        <v>14440</v>
      </c>
    </row>
    <row r="203" spans="1:6" x14ac:dyDescent="0.35">
      <c r="A203" s="138">
        <v>74246</v>
      </c>
      <c r="B203" s="138">
        <v>0.9</v>
      </c>
      <c r="C203" s="139" t="s">
        <v>8940</v>
      </c>
      <c r="D203" s="961">
        <v>0.9</v>
      </c>
      <c r="E203" s="961">
        <v>0</v>
      </c>
      <c r="F203" s="961" t="s">
        <v>14440</v>
      </c>
    </row>
    <row r="204" spans="1:6" x14ac:dyDescent="0.35">
      <c r="A204" s="138">
        <v>74248</v>
      </c>
      <c r="B204" s="138">
        <v>0.7</v>
      </c>
      <c r="C204" s="139" t="s">
        <v>9846</v>
      </c>
      <c r="D204" s="961">
        <v>0.7</v>
      </c>
      <c r="E204" s="961">
        <v>0</v>
      </c>
      <c r="F204" s="961" t="s">
        <v>14440</v>
      </c>
    </row>
    <row r="205" spans="1:6" x14ac:dyDescent="0.35">
      <c r="A205" s="138">
        <v>74250</v>
      </c>
      <c r="B205" s="138">
        <v>0.81</v>
      </c>
      <c r="C205" s="139" t="s">
        <v>9877</v>
      </c>
      <c r="D205" s="961">
        <v>0.81</v>
      </c>
      <c r="E205" s="961">
        <v>0</v>
      </c>
      <c r="F205" s="961" t="s">
        <v>14440</v>
      </c>
    </row>
    <row r="206" spans="1:6" x14ac:dyDescent="0.35">
      <c r="A206" s="138">
        <v>74261</v>
      </c>
      <c r="B206" s="138">
        <v>2.4</v>
      </c>
      <c r="C206" s="139" t="s">
        <v>14568</v>
      </c>
      <c r="D206" s="961">
        <v>2.4</v>
      </c>
      <c r="E206" s="961"/>
      <c r="F206" s="961" t="s">
        <v>14448</v>
      </c>
    </row>
    <row r="207" spans="1:6" x14ac:dyDescent="0.35">
      <c r="A207" s="138">
        <v>74270</v>
      </c>
      <c r="B207" s="138">
        <v>1.04</v>
      </c>
      <c r="C207" s="139" t="s">
        <v>9394</v>
      </c>
      <c r="D207" s="961">
        <v>1.04</v>
      </c>
      <c r="E207" s="961">
        <v>0</v>
      </c>
      <c r="F207" s="961" t="s">
        <v>14440</v>
      </c>
    </row>
    <row r="208" spans="1:6" x14ac:dyDescent="0.35">
      <c r="A208" s="138">
        <v>74280</v>
      </c>
      <c r="B208" s="138">
        <v>1.26</v>
      </c>
      <c r="C208" s="139" t="s">
        <v>9448</v>
      </c>
      <c r="D208" s="961">
        <v>1.26</v>
      </c>
      <c r="E208" s="961">
        <v>0</v>
      </c>
      <c r="F208" s="961" t="s">
        <v>14440</v>
      </c>
    </row>
    <row r="209" spans="1:6" x14ac:dyDescent="0.35">
      <c r="A209" s="138">
        <v>74290</v>
      </c>
      <c r="B209" s="138">
        <v>0.32</v>
      </c>
      <c r="C209" s="139" t="s">
        <v>9761</v>
      </c>
      <c r="D209" s="961">
        <v>0.32</v>
      </c>
      <c r="E209" s="961">
        <v>0</v>
      </c>
      <c r="F209" s="961" t="s">
        <v>14440</v>
      </c>
    </row>
    <row r="210" spans="1:6" x14ac:dyDescent="0.35">
      <c r="A210" s="138">
        <v>74400</v>
      </c>
      <c r="B210" s="138">
        <v>0.49</v>
      </c>
      <c r="C210" s="139" t="s">
        <v>658</v>
      </c>
      <c r="D210" s="961">
        <v>0.49</v>
      </c>
      <c r="E210" s="961">
        <v>0</v>
      </c>
      <c r="F210" s="961" t="s">
        <v>14440</v>
      </c>
    </row>
    <row r="211" spans="1:6" x14ac:dyDescent="0.35">
      <c r="A211" s="138">
        <v>74415</v>
      </c>
      <c r="B211" s="138">
        <v>0.49</v>
      </c>
      <c r="C211" s="139" t="s">
        <v>9796</v>
      </c>
      <c r="D211" s="961">
        <v>0.49</v>
      </c>
      <c r="E211" s="961">
        <v>0</v>
      </c>
      <c r="F211" s="961" t="s">
        <v>14440</v>
      </c>
    </row>
    <row r="212" spans="1:6" x14ac:dyDescent="0.35">
      <c r="A212" s="138">
        <v>74420</v>
      </c>
      <c r="B212" s="138">
        <v>0.52</v>
      </c>
      <c r="C212" s="138" t="s">
        <v>2793</v>
      </c>
      <c r="D212" s="961">
        <v>0.52</v>
      </c>
      <c r="E212" s="961">
        <v>0</v>
      </c>
      <c r="F212" s="961" t="s">
        <v>14440</v>
      </c>
    </row>
    <row r="213" spans="1:6" x14ac:dyDescent="0.35">
      <c r="A213" s="138">
        <v>74425</v>
      </c>
      <c r="B213" s="138">
        <v>0.51</v>
      </c>
      <c r="C213" s="138" t="s">
        <v>2792</v>
      </c>
      <c r="D213" s="961">
        <v>0.51</v>
      </c>
      <c r="E213" s="961">
        <v>0</v>
      </c>
      <c r="F213" s="961" t="s">
        <v>14440</v>
      </c>
    </row>
    <row r="214" spans="1:6" x14ac:dyDescent="0.35">
      <c r="A214" s="138">
        <v>74430</v>
      </c>
      <c r="B214" s="138">
        <v>0.32</v>
      </c>
      <c r="C214" s="139" t="s">
        <v>2776</v>
      </c>
      <c r="D214" s="961">
        <v>0.32</v>
      </c>
      <c r="E214" s="961">
        <v>0</v>
      </c>
      <c r="F214" s="961" t="s">
        <v>14440</v>
      </c>
    </row>
    <row r="215" spans="1:6" x14ac:dyDescent="0.35">
      <c r="A215" s="138">
        <v>74455</v>
      </c>
      <c r="B215" s="138">
        <v>0.33</v>
      </c>
      <c r="C215" s="139" t="s">
        <v>8856</v>
      </c>
      <c r="D215" s="961">
        <v>0.33</v>
      </c>
      <c r="E215" s="961">
        <v>0</v>
      </c>
      <c r="F215" s="961" t="s">
        <v>14440</v>
      </c>
    </row>
    <row r="216" spans="1:6" x14ac:dyDescent="0.35">
      <c r="A216" s="138">
        <v>74710</v>
      </c>
      <c r="B216" s="138">
        <v>0.34</v>
      </c>
      <c r="C216" s="138" t="s">
        <v>2990</v>
      </c>
      <c r="D216" s="961" t="e">
        <v>#N/A</v>
      </c>
      <c r="E216" s="961" t="e">
        <v>#N/A</v>
      </c>
      <c r="F216" s="961" t="s">
        <v>14440</v>
      </c>
    </row>
    <row r="217" spans="1:6" x14ac:dyDescent="0.35">
      <c r="A217" s="138">
        <v>74740</v>
      </c>
      <c r="B217" s="138">
        <v>0.38</v>
      </c>
      <c r="C217" s="138" t="s">
        <v>14569</v>
      </c>
      <c r="D217" s="961">
        <v>0.38</v>
      </c>
      <c r="E217" s="961">
        <v>0</v>
      </c>
      <c r="F217" s="961" t="e">
        <v>#N/A</v>
      </c>
    </row>
    <row r="218" spans="1:6" x14ac:dyDescent="0.35">
      <c r="A218" s="138">
        <v>75557</v>
      </c>
      <c r="B218" s="138">
        <v>2.35</v>
      </c>
      <c r="C218" s="138" t="s">
        <v>10248</v>
      </c>
      <c r="D218" s="961">
        <v>2.35</v>
      </c>
      <c r="E218" s="961">
        <v>0</v>
      </c>
      <c r="F218" s="961" t="s">
        <v>14446</v>
      </c>
    </row>
    <row r="219" spans="1:6" x14ac:dyDescent="0.35">
      <c r="A219" s="139">
        <v>75571</v>
      </c>
      <c r="B219" s="139">
        <v>0.57999999999999996</v>
      </c>
      <c r="C219" s="139" t="s">
        <v>1925</v>
      </c>
      <c r="D219" s="961">
        <v>0.57999999999999996</v>
      </c>
      <c r="E219" s="961">
        <v>0</v>
      </c>
      <c r="F219" s="961" t="s">
        <v>14448</v>
      </c>
    </row>
    <row r="220" spans="1:6" x14ac:dyDescent="0.35">
      <c r="A220" s="139">
        <v>75574</v>
      </c>
      <c r="B220" s="139">
        <v>2.4</v>
      </c>
      <c r="C220" s="139" t="s">
        <v>14570</v>
      </c>
      <c r="D220" s="961">
        <v>2.4</v>
      </c>
      <c r="E220" s="961"/>
      <c r="F220" s="961" t="s">
        <v>14448</v>
      </c>
    </row>
    <row r="221" spans="1:6" x14ac:dyDescent="0.35">
      <c r="A221" s="138">
        <v>75635</v>
      </c>
      <c r="B221" s="138">
        <v>2.4</v>
      </c>
      <c r="C221" s="139" t="s">
        <v>14571</v>
      </c>
      <c r="D221" s="961">
        <v>2.4</v>
      </c>
      <c r="E221" s="961">
        <v>0</v>
      </c>
      <c r="F221" s="961" t="s">
        <v>14448</v>
      </c>
    </row>
    <row r="222" spans="1:6" x14ac:dyDescent="0.35">
      <c r="A222" s="138">
        <v>75809</v>
      </c>
      <c r="B222" s="138">
        <v>0.47</v>
      </c>
      <c r="C222" s="139" t="s">
        <v>5794</v>
      </c>
      <c r="D222" s="961">
        <v>0.47</v>
      </c>
      <c r="E222" s="961">
        <v>0</v>
      </c>
      <c r="F222" s="961" t="s">
        <v>14440</v>
      </c>
    </row>
    <row r="223" spans="1:6" x14ac:dyDescent="0.35">
      <c r="A223" s="138">
        <v>75820</v>
      </c>
      <c r="B223" s="138">
        <v>1.05</v>
      </c>
      <c r="C223" s="139" t="s">
        <v>14572</v>
      </c>
      <c r="D223" s="961">
        <v>1.05</v>
      </c>
      <c r="E223" s="961">
        <v>0</v>
      </c>
      <c r="F223" s="961" t="e">
        <v>#N/A</v>
      </c>
    </row>
    <row r="224" spans="1:6" x14ac:dyDescent="0.35">
      <c r="A224" s="138">
        <v>75822</v>
      </c>
      <c r="B224" s="138">
        <v>1.48</v>
      </c>
      <c r="C224" s="139" t="s">
        <v>9481</v>
      </c>
      <c r="D224" s="961">
        <v>1.48</v>
      </c>
      <c r="E224" s="961">
        <v>0</v>
      </c>
      <c r="F224" s="961" t="e">
        <v>#N/A</v>
      </c>
    </row>
    <row r="225" spans="1:6" x14ac:dyDescent="0.35">
      <c r="A225" s="138">
        <v>76000</v>
      </c>
      <c r="B225" s="138">
        <v>0.3</v>
      </c>
      <c r="C225" s="139" t="s">
        <v>8165</v>
      </c>
      <c r="D225" s="961">
        <v>0.3</v>
      </c>
      <c r="E225" s="961">
        <v>0</v>
      </c>
      <c r="F225" s="961" t="e">
        <v>#N/A</v>
      </c>
    </row>
    <row r="226" spans="1:6" x14ac:dyDescent="0.35">
      <c r="A226" s="138">
        <v>76010</v>
      </c>
      <c r="B226" s="138">
        <v>0.18</v>
      </c>
      <c r="C226" s="138" t="s">
        <v>9698</v>
      </c>
      <c r="D226" s="961">
        <v>0.18</v>
      </c>
      <c r="E226" s="961">
        <v>0</v>
      </c>
      <c r="F226" s="961" t="s">
        <v>14440</v>
      </c>
    </row>
    <row r="227" spans="1:6" x14ac:dyDescent="0.35">
      <c r="A227" s="138">
        <v>76080</v>
      </c>
      <c r="B227" s="138">
        <v>0.54</v>
      </c>
      <c r="C227" s="139" t="s">
        <v>6608</v>
      </c>
      <c r="D227" s="961">
        <v>0.54</v>
      </c>
      <c r="E227" s="961">
        <v>0</v>
      </c>
      <c r="F227" s="961" t="s">
        <v>14440</v>
      </c>
    </row>
    <row r="228" spans="1:6" x14ac:dyDescent="0.35">
      <c r="A228" s="138">
        <v>76506</v>
      </c>
      <c r="B228" s="138">
        <v>0.63</v>
      </c>
      <c r="C228" s="139" t="s">
        <v>9831</v>
      </c>
      <c r="D228" s="961">
        <v>0.63</v>
      </c>
      <c r="E228" s="961">
        <v>0</v>
      </c>
      <c r="F228" s="961" t="s">
        <v>14573</v>
      </c>
    </row>
    <row r="229" spans="1:6" x14ac:dyDescent="0.35">
      <c r="A229" s="138">
        <v>76536</v>
      </c>
      <c r="B229" s="138">
        <v>0.56000000000000005</v>
      </c>
      <c r="C229" s="139" t="s">
        <v>14574</v>
      </c>
      <c r="D229" s="961">
        <v>0.56000000000000005</v>
      </c>
      <c r="E229" s="961">
        <v>0</v>
      </c>
      <c r="F229" s="961" t="s">
        <v>14573</v>
      </c>
    </row>
    <row r="230" spans="1:6" x14ac:dyDescent="0.35">
      <c r="A230" s="138">
        <v>76604</v>
      </c>
      <c r="B230" s="138">
        <v>0.59</v>
      </c>
      <c r="C230" s="139" t="s">
        <v>1371</v>
      </c>
      <c r="D230" s="961">
        <v>0.59</v>
      </c>
      <c r="E230" s="961">
        <v>0</v>
      </c>
      <c r="F230" s="961" t="s">
        <v>14573</v>
      </c>
    </row>
    <row r="231" spans="1:6" x14ac:dyDescent="0.35">
      <c r="A231" s="138">
        <v>76641</v>
      </c>
      <c r="B231" s="138">
        <v>0.73</v>
      </c>
      <c r="C231" s="138" t="s">
        <v>14575</v>
      </c>
      <c r="D231" s="961">
        <v>0.73</v>
      </c>
      <c r="E231" s="961">
        <v>0</v>
      </c>
      <c r="F231" s="961" t="s">
        <v>14573</v>
      </c>
    </row>
    <row r="232" spans="1:6" x14ac:dyDescent="0.35">
      <c r="A232" s="138">
        <v>76642</v>
      </c>
      <c r="B232" s="138">
        <v>0.68</v>
      </c>
      <c r="C232" s="139" t="s">
        <v>14576</v>
      </c>
      <c r="D232" s="961">
        <v>0.68</v>
      </c>
      <c r="E232" s="961">
        <v>0</v>
      </c>
      <c r="F232" s="961" t="s">
        <v>14573</v>
      </c>
    </row>
    <row r="233" spans="1:6" x14ac:dyDescent="0.35">
      <c r="A233" s="138">
        <v>76700</v>
      </c>
      <c r="B233" s="138">
        <v>0.81</v>
      </c>
      <c r="C233" s="138" t="s">
        <v>2855</v>
      </c>
      <c r="D233" s="961">
        <v>0.81</v>
      </c>
      <c r="E233" s="961">
        <v>0</v>
      </c>
      <c r="F233" s="961" t="s">
        <v>14573</v>
      </c>
    </row>
    <row r="234" spans="1:6" x14ac:dyDescent="0.35">
      <c r="A234" s="138">
        <v>76705</v>
      </c>
      <c r="B234" s="138">
        <v>0.59</v>
      </c>
      <c r="C234" s="138" t="s">
        <v>667</v>
      </c>
      <c r="D234" s="961">
        <v>0.59</v>
      </c>
      <c r="E234" s="961">
        <v>0</v>
      </c>
      <c r="F234" s="961" t="s">
        <v>14573</v>
      </c>
    </row>
    <row r="235" spans="1:6" x14ac:dyDescent="0.35">
      <c r="A235" s="138">
        <v>76706</v>
      </c>
      <c r="B235" s="138">
        <v>0.55000000000000004</v>
      </c>
      <c r="C235" s="138" t="s">
        <v>12843</v>
      </c>
      <c r="D235" s="961">
        <v>0.55000000000000004</v>
      </c>
      <c r="E235" s="961">
        <v>0</v>
      </c>
      <c r="F235" s="961" t="s">
        <v>14573</v>
      </c>
    </row>
    <row r="236" spans="1:6" x14ac:dyDescent="0.35">
      <c r="A236" s="138">
        <v>76770</v>
      </c>
      <c r="B236" s="138">
        <v>0.74</v>
      </c>
      <c r="C236" s="138" t="s">
        <v>8910</v>
      </c>
      <c r="D236" s="961">
        <v>0.74</v>
      </c>
      <c r="E236" s="961">
        <v>0</v>
      </c>
      <c r="F236" s="961" t="s">
        <v>14573</v>
      </c>
    </row>
    <row r="237" spans="1:6" x14ac:dyDescent="0.35">
      <c r="A237" s="138">
        <v>76775</v>
      </c>
      <c r="B237" s="138">
        <v>0.57999999999999996</v>
      </c>
      <c r="C237" s="138" t="s">
        <v>14577</v>
      </c>
      <c r="D237" s="961">
        <v>0.57999999999999996</v>
      </c>
      <c r="E237" s="961">
        <v>0</v>
      </c>
      <c r="F237" s="961" t="s">
        <v>14573</v>
      </c>
    </row>
    <row r="238" spans="1:6" x14ac:dyDescent="0.35">
      <c r="A238" s="138">
        <v>76776</v>
      </c>
      <c r="B238" s="138">
        <v>0.76</v>
      </c>
      <c r="C238" s="138" t="s">
        <v>9856</v>
      </c>
      <c r="D238" s="961">
        <v>0.76</v>
      </c>
      <c r="E238" s="961">
        <v>0</v>
      </c>
      <c r="F238" s="961" t="s">
        <v>14573</v>
      </c>
    </row>
    <row r="239" spans="1:6" x14ac:dyDescent="0.35">
      <c r="A239" s="138">
        <v>76800</v>
      </c>
      <c r="B239" s="138">
        <v>1.1299999999999999</v>
      </c>
      <c r="C239" s="138" t="s">
        <v>8254</v>
      </c>
      <c r="D239" s="961">
        <v>1.1299999999999999</v>
      </c>
      <c r="E239" s="961">
        <v>0</v>
      </c>
      <c r="F239" s="961" t="s">
        <v>14573</v>
      </c>
    </row>
    <row r="240" spans="1:6" x14ac:dyDescent="0.35">
      <c r="A240" s="138">
        <v>76801</v>
      </c>
      <c r="B240" s="138">
        <v>0.99</v>
      </c>
      <c r="C240" s="138" t="s">
        <v>14578</v>
      </c>
      <c r="D240" s="961">
        <v>0.99</v>
      </c>
      <c r="E240" s="961">
        <v>0</v>
      </c>
      <c r="F240" s="961" t="s">
        <v>14573</v>
      </c>
    </row>
    <row r="241" spans="1:6" x14ac:dyDescent="0.35">
      <c r="A241" s="138">
        <v>76802</v>
      </c>
      <c r="B241" s="138">
        <v>0.83</v>
      </c>
      <c r="C241" s="138" t="s">
        <v>14579</v>
      </c>
      <c r="D241" s="961">
        <v>0.83</v>
      </c>
      <c r="E241" s="961">
        <v>0</v>
      </c>
      <c r="F241" s="961" t="s">
        <v>14573</v>
      </c>
    </row>
    <row r="242" spans="1:6" x14ac:dyDescent="0.35">
      <c r="A242" s="138">
        <v>76805</v>
      </c>
      <c r="B242" s="138">
        <v>0.99</v>
      </c>
      <c r="C242" s="138" t="s">
        <v>8948</v>
      </c>
      <c r="D242" s="961">
        <v>0.99</v>
      </c>
      <c r="E242" s="961">
        <v>0</v>
      </c>
      <c r="F242" s="961" t="s">
        <v>14573</v>
      </c>
    </row>
    <row r="243" spans="1:6" x14ac:dyDescent="0.35">
      <c r="A243" s="138">
        <v>76810</v>
      </c>
      <c r="B243" s="138">
        <v>0.98</v>
      </c>
      <c r="C243" s="138" t="s">
        <v>14580</v>
      </c>
      <c r="D243" s="961">
        <v>0.98</v>
      </c>
      <c r="E243" s="961">
        <v>0</v>
      </c>
      <c r="F243" s="961" t="s">
        <v>14573</v>
      </c>
    </row>
    <row r="244" spans="1:6" x14ac:dyDescent="0.35">
      <c r="A244" s="138">
        <v>76815</v>
      </c>
      <c r="B244" s="138">
        <v>0.65</v>
      </c>
      <c r="C244" s="138" t="s">
        <v>8893</v>
      </c>
      <c r="D244" s="961">
        <v>0.65</v>
      </c>
      <c r="E244" s="961">
        <v>0</v>
      </c>
      <c r="F244" s="961" t="s">
        <v>14573</v>
      </c>
    </row>
    <row r="245" spans="1:6" x14ac:dyDescent="0.35">
      <c r="A245" s="138">
        <v>76816</v>
      </c>
      <c r="B245" s="138">
        <v>0.85</v>
      </c>
      <c r="C245" s="139" t="s">
        <v>8936</v>
      </c>
      <c r="D245" s="961">
        <v>0.85</v>
      </c>
      <c r="E245" s="961">
        <v>0</v>
      </c>
      <c r="F245" s="961" t="s">
        <v>14573</v>
      </c>
    </row>
    <row r="246" spans="1:6" x14ac:dyDescent="0.35">
      <c r="A246" s="138">
        <v>76817</v>
      </c>
      <c r="B246" s="138">
        <v>0.75</v>
      </c>
      <c r="C246" s="139" t="s">
        <v>8208</v>
      </c>
      <c r="D246" s="961">
        <v>0.75</v>
      </c>
      <c r="E246" s="961">
        <v>0</v>
      </c>
      <c r="F246" s="961" t="s">
        <v>14573</v>
      </c>
    </row>
    <row r="247" spans="1:6" x14ac:dyDescent="0.35">
      <c r="A247" s="138">
        <v>76818</v>
      </c>
      <c r="B247" s="138">
        <v>1.05</v>
      </c>
      <c r="C247" s="138" t="s">
        <v>14581</v>
      </c>
      <c r="D247" s="961">
        <v>1.05</v>
      </c>
      <c r="E247" s="961">
        <v>0</v>
      </c>
      <c r="F247" s="961" t="s">
        <v>14573</v>
      </c>
    </row>
    <row r="248" spans="1:6" x14ac:dyDescent="0.35">
      <c r="A248" s="138">
        <v>76819</v>
      </c>
      <c r="B248" s="138">
        <v>0.77</v>
      </c>
      <c r="C248" s="139" t="s">
        <v>14582</v>
      </c>
      <c r="D248" s="961">
        <v>0.77</v>
      </c>
      <c r="E248" s="961">
        <v>0</v>
      </c>
      <c r="F248" s="961" t="s">
        <v>14573</v>
      </c>
    </row>
    <row r="249" spans="1:6" x14ac:dyDescent="0.35">
      <c r="A249" s="138">
        <v>76830</v>
      </c>
      <c r="B249" s="138">
        <v>0.69</v>
      </c>
      <c r="C249" s="139" t="s">
        <v>8898</v>
      </c>
      <c r="D249" s="961">
        <v>0.69</v>
      </c>
      <c r="E249" s="961">
        <v>0</v>
      </c>
      <c r="F249" s="961" t="s">
        <v>14573</v>
      </c>
    </row>
    <row r="250" spans="1:6" x14ac:dyDescent="0.35">
      <c r="A250" s="138">
        <v>76831</v>
      </c>
      <c r="B250" s="138">
        <v>0.72</v>
      </c>
      <c r="C250" s="138" t="s">
        <v>14583</v>
      </c>
      <c r="D250" s="961">
        <v>0.72</v>
      </c>
      <c r="E250" s="961">
        <v>0</v>
      </c>
      <c r="F250" s="961" t="s">
        <v>14573</v>
      </c>
    </row>
    <row r="251" spans="1:6" x14ac:dyDescent="0.35">
      <c r="A251" s="138">
        <v>76856</v>
      </c>
      <c r="B251" s="138">
        <v>0.69</v>
      </c>
      <c r="C251" s="138" t="s">
        <v>2824</v>
      </c>
      <c r="D251" s="961">
        <v>0.69</v>
      </c>
      <c r="E251" s="961">
        <v>0</v>
      </c>
      <c r="F251" s="961" t="s">
        <v>14573</v>
      </c>
    </row>
    <row r="252" spans="1:6" x14ac:dyDescent="0.35">
      <c r="A252" s="138">
        <v>76857</v>
      </c>
      <c r="B252" s="138">
        <v>0.5</v>
      </c>
      <c r="C252" s="139" t="s">
        <v>14584</v>
      </c>
      <c r="D252" s="961">
        <v>0.5</v>
      </c>
      <c r="E252" s="961">
        <v>0</v>
      </c>
      <c r="F252" s="961" t="s">
        <v>14573</v>
      </c>
    </row>
    <row r="253" spans="1:6" x14ac:dyDescent="0.35">
      <c r="A253" s="138">
        <v>76870</v>
      </c>
      <c r="B253" s="138">
        <v>0.64</v>
      </c>
      <c r="C253" s="139" t="s">
        <v>2819</v>
      </c>
      <c r="D253" s="961">
        <v>0.64</v>
      </c>
      <c r="E253" s="961">
        <v>0</v>
      </c>
      <c r="F253" s="961" t="s">
        <v>14573</v>
      </c>
    </row>
    <row r="254" spans="1:6" x14ac:dyDescent="0.35">
      <c r="A254" s="138">
        <v>76872</v>
      </c>
      <c r="B254" s="138">
        <v>0.69</v>
      </c>
      <c r="C254" s="139" t="s">
        <v>674</v>
      </c>
      <c r="D254" s="961">
        <v>0.69</v>
      </c>
      <c r="E254" s="961">
        <v>0</v>
      </c>
      <c r="F254" s="961" t="s">
        <v>14573</v>
      </c>
    </row>
    <row r="255" spans="1:6" x14ac:dyDescent="0.35">
      <c r="A255" s="138">
        <v>76873</v>
      </c>
      <c r="B255" s="138">
        <v>1.55</v>
      </c>
      <c r="C255" s="139" t="s">
        <v>14585</v>
      </c>
      <c r="D255" s="961">
        <v>1.55</v>
      </c>
      <c r="E255" s="961">
        <v>0</v>
      </c>
      <c r="F255" s="961" t="s">
        <v>14573</v>
      </c>
    </row>
    <row r="256" spans="1:6" x14ac:dyDescent="0.35">
      <c r="A256" s="138">
        <v>76881</v>
      </c>
      <c r="B256" s="138">
        <v>0.9</v>
      </c>
      <c r="C256" s="139" t="s">
        <v>14586</v>
      </c>
      <c r="D256" s="961">
        <v>0.9</v>
      </c>
      <c r="E256" s="961">
        <v>0</v>
      </c>
      <c r="F256" s="961" t="s">
        <v>14573</v>
      </c>
    </row>
    <row r="257" spans="1:6" x14ac:dyDescent="0.35">
      <c r="A257" s="138">
        <v>76882</v>
      </c>
      <c r="B257" s="138">
        <v>0.69</v>
      </c>
      <c r="C257" s="138" t="s">
        <v>14587</v>
      </c>
      <c r="D257" s="961">
        <v>0.69</v>
      </c>
      <c r="E257" s="961">
        <v>0</v>
      </c>
      <c r="F257" s="961" t="s">
        <v>14573</v>
      </c>
    </row>
    <row r="258" spans="1:6" x14ac:dyDescent="0.35">
      <c r="A258" s="138">
        <v>76885</v>
      </c>
      <c r="B258" s="138">
        <v>0.74</v>
      </c>
      <c r="C258" s="138" t="s">
        <v>393</v>
      </c>
      <c r="D258" s="961">
        <v>0.74</v>
      </c>
      <c r="E258" s="961">
        <v>0</v>
      </c>
      <c r="F258" s="961" t="s">
        <v>14573</v>
      </c>
    </row>
    <row r="259" spans="1:6" x14ac:dyDescent="0.35">
      <c r="A259" s="138">
        <v>76886</v>
      </c>
      <c r="B259" s="138">
        <v>0.62</v>
      </c>
      <c r="C259" s="138" t="s">
        <v>14588</v>
      </c>
      <c r="D259" s="961">
        <v>0.62</v>
      </c>
      <c r="E259" s="961">
        <v>0</v>
      </c>
      <c r="F259" s="961" t="s">
        <v>14573</v>
      </c>
    </row>
    <row r="260" spans="1:6" x14ac:dyDescent="0.35">
      <c r="A260" s="138">
        <v>76942</v>
      </c>
      <c r="B260" s="138">
        <v>0.67</v>
      </c>
      <c r="C260" s="138" t="s">
        <v>14589</v>
      </c>
      <c r="D260" s="961">
        <v>0.67</v>
      </c>
      <c r="E260" s="961">
        <v>0</v>
      </c>
      <c r="F260" s="961" t="s">
        <v>14573</v>
      </c>
    </row>
    <row r="261" spans="1:6" x14ac:dyDescent="0.35">
      <c r="A261" s="138">
        <v>76946</v>
      </c>
      <c r="B261" s="138">
        <v>0.38</v>
      </c>
      <c r="C261" s="138" t="s">
        <v>14590</v>
      </c>
      <c r="D261" s="961">
        <v>0.38</v>
      </c>
      <c r="E261" s="961">
        <v>0</v>
      </c>
      <c r="F261" s="961" t="s">
        <v>14573</v>
      </c>
    </row>
    <row r="262" spans="1:6" x14ac:dyDescent="0.35">
      <c r="A262" s="138">
        <v>77012</v>
      </c>
      <c r="B262" s="138">
        <v>1.5</v>
      </c>
      <c r="C262" s="138" t="s">
        <v>14591</v>
      </c>
      <c r="D262" s="961">
        <v>1.5</v>
      </c>
      <c r="E262" s="961">
        <v>0</v>
      </c>
      <c r="F262" s="961" t="s">
        <v>14448</v>
      </c>
    </row>
    <row r="263" spans="1:6" x14ac:dyDescent="0.35">
      <c r="A263" s="138">
        <v>77046</v>
      </c>
      <c r="B263" s="138">
        <v>1.45</v>
      </c>
      <c r="C263" s="138" t="s">
        <v>4533</v>
      </c>
      <c r="D263" s="961">
        <v>1.45</v>
      </c>
      <c r="E263" s="961">
        <v>0</v>
      </c>
      <c r="F263" s="961" t="s">
        <v>14446</v>
      </c>
    </row>
    <row r="264" spans="1:6" x14ac:dyDescent="0.35">
      <c r="A264" s="138">
        <v>77047</v>
      </c>
      <c r="B264" s="138">
        <v>1.6</v>
      </c>
      <c r="C264" s="138" t="s">
        <v>10103</v>
      </c>
      <c r="D264" s="961">
        <v>1.6</v>
      </c>
      <c r="E264" s="961">
        <v>0</v>
      </c>
      <c r="F264" s="961" t="s">
        <v>14446</v>
      </c>
    </row>
    <row r="265" spans="1:6" x14ac:dyDescent="0.35">
      <c r="A265" s="138">
        <v>77048</v>
      </c>
      <c r="B265" s="138">
        <v>2.1</v>
      </c>
      <c r="C265" s="138" t="s">
        <v>10194</v>
      </c>
      <c r="D265" s="961">
        <v>2.1</v>
      </c>
      <c r="E265" s="961">
        <v>0</v>
      </c>
      <c r="F265" s="961" t="s">
        <v>14446</v>
      </c>
    </row>
    <row r="266" spans="1:6" x14ac:dyDescent="0.35">
      <c r="A266" s="138">
        <v>77049</v>
      </c>
      <c r="B266" s="138">
        <v>2.2999999999999998</v>
      </c>
      <c r="C266" s="138" t="s">
        <v>10245</v>
      </c>
      <c r="D266" s="961">
        <v>2.2999999999999998</v>
      </c>
      <c r="E266" s="961">
        <v>0</v>
      </c>
      <c r="F266" s="961" t="s">
        <v>14446</v>
      </c>
    </row>
    <row r="267" spans="1:6" x14ac:dyDescent="0.35">
      <c r="A267" s="138">
        <v>77061</v>
      </c>
      <c r="B267" s="138">
        <v>0.6</v>
      </c>
      <c r="C267" s="138" t="s">
        <v>14592</v>
      </c>
      <c r="D267" s="961">
        <v>0</v>
      </c>
      <c r="E267" s="961">
        <v>0.6</v>
      </c>
      <c r="F267" s="961" t="s">
        <v>14593</v>
      </c>
    </row>
    <row r="268" spans="1:6" x14ac:dyDescent="0.35">
      <c r="A268" s="138">
        <v>77062</v>
      </c>
      <c r="B268" s="138">
        <v>0.6</v>
      </c>
      <c r="C268" s="138" t="s">
        <v>14594</v>
      </c>
      <c r="D268" s="961">
        <v>0</v>
      </c>
      <c r="E268" s="961">
        <v>0.6</v>
      </c>
      <c r="F268" s="961" t="s">
        <v>14593</v>
      </c>
    </row>
    <row r="269" spans="1:6" x14ac:dyDescent="0.35">
      <c r="A269" s="138">
        <v>77063</v>
      </c>
      <c r="B269" s="138">
        <v>0.6</v>
      </c>
      <c r="C269" s="138" t="s">
        <v>14595</v>
      </c>
      <c r="D269" s="961">
        <v>0.6</v>
      </c>
      <c r="E269" s="961">
        <v>0</v>
      </c>
      <c r="F269" s="961" t="s">
        <v>14593</v>
      </c>
    </row>
    <row r="270" spans="1:6" x14ac:dyDescent="0.35">
      <c r="A270" s="138">
        <v>77065</v>
      </c>
      <c r="B270" s="138">
        <v>0.81</v>
      </c>
      <c r="C270" s="138" t="s">
        <v>14596</v>
      </c>
      <c r="D270" s="961">
        <v>0.81</v>
      </c>
      <c r="E270" s="961">
        <v>0</v>
      </c>
      <c r="F270" s="961" t="s">
        <v>14593</v>
      </c>
    </row>
    <row r="271" spans="1:6" x14ac:dyDescent="0.35">
      <c r="A271" s="138">
        <v>77066</v>
      </c>
      <c r="B271" s="138">
        <v>1</v>
      </c>
      <c r="C271" s="138" t="s">
        <v>14597</v>
      </c>
      <c r="D271" s="961">
        <v>1</v>
      </c>
      <c r="E271" s="961">
        <v>0</v>
      </c>
      <c r="F271" s="961" t="s">
        <v>14593</v>
      </c>
    </row>
    <row r="272" spans="1:6" x14ac:dyDescent="0.35">
      <c r="A272" s="138">
        <v>77067</v>
      </c>
      <c r="B272" s="138">
        <v>0.76</v>
      </c>
      <c r="C272" s="138" t="s">
        <v>14598</v>
      </c>
      <c r="D272" s="961">
        <v>0.76</v>
      </c>
      <c r="E272" s="961">
        <v>0</v>
      </c>
      <c r="F272" s="961" t="s">
        <v>14593</v>
      </c>
    </row>
    <row r="273" spans="1:6" x14ac:dyDescent="0.35">
      <c r="A273" s="138">
        <v>77072</v>
      </c>
      <c r="B273" s="138">
        <v>0.19</v>
      </c>
      <c r="C273" s="138" t="s">
        <v>8788</v>
      </c>
      <c r="D273" s="961">
        <v>0.19</v>
      </c>
      <c r="E273" s="961">
        <v>0</v>
      </c>
      <c r="F273" s="961" t="s">
        <v>14440</v>
      </c>
    </row>
    <row r="274" spans="1:6" x14ac:dyDescent="0.35">
      <c r="A274" s="138">
        <v>77073</v>
      </c>
      <c r="B274" s="138">
        <v>0.26</v>
      </c>
      <c r="C274" s="138" t="s">
        <v>5775</v>
      </c>
      <c r="D274" s="961">
        <v>0.26</v>
      </c>
      <c r="E274" s="961">
        <v>0</v>
      </c>
      <c r="F274" s="961" t="s">
        <v>14440</v>
      </c>
    </row>
    <row r="275" spans="1:6" x14ac:dyDescent="0.35">
      <c r="A275" s="138">
        <v>77074</v>
      </c>
      <c r="B275" s="138">
        <v>0.44</v>
      </c>
      <c r="C275" s="138" t="s">
        <v>9791</v>
      </c>
      <c r="D275" s="961">
        <v>0.44</v>
      </c>
      <c r="E275" s="961">
        <v>0</v>
      </c>
      <c r="F275" s="961" t="s">
        <v>14440</v>
      </c>
    </row>
    <row r="276" spans="1:6" x14ac:dyDescent="0.35">
      <c r="A276" s="138">
        <v>77075</v>
      </c>
      <c r="B276" s="138">
        <v>0.55000000000000004</v>
      </c>
      <c r="C276" s="138" t="s">
        <v>14599</v>
      </c>
      <c r="D276" s="961">
        <v>0.55000000000000004</v>
      </c>
      <c r="E276" s="961">
        <v>0</v>
      </c>
      <c r="F276" s="961" t="s">
        <v>14440</v>
      </c>
    </row>
    <row r="277" spans="1:6" x14ac:dyDescent="0.35">
      <c r="A277" s="138">
        <v>77076</v>
      </c>
      <c r="B277" s="138">
        <v>0.7</v>
      </c>
      <c r="C277" s="138" t="s">
        <v>7151</v>
      </c>
      <c r="D277" s="961">
        <v>0.7</v>
      </c>
      <c r="E277" s="961">
        <v>0</v>
      </c>
      <c r="F277" s="961" t="s">
        <v>14440</v>
      </c>
    </row>
    <row r="278" spans="1:6" x14ac:dyDescent="0.35">
      <c r="A278" s="138">
        <v>77077</v>
      </c>
      <c r="B278" s="138">
        <v>0.33</v>
      </c>
      <c r="C278" s="138" t="s">
        <v>9762</v>
      </c>
      <c r="D278" s="961">
        <v>0.33</v>
      </c>
      <c r="E278" s="961">
        <v>0</v>
      </c>
      <c r="F278" s="961" t="s">
        <v>14440</v>
      </c>
    </row>
    <row r="279" spans="1:6" x14ac:dyDescent="0.35">
      <c r="A279" s="138">
        <v>77078</v>
      </c>
      <c r="B279" s="138">
        <v>0.25</v>
      </c>
      <c r="C279" s="138" t="s">
        <v>1351</v>
      </c>
      <c r="D279" s="961">
        <v>0.25</v>
      </c>
      <c r="E279" s="961">
        <v>0</v>
      </c>
      <c r="F279" s="961" t="s">
        <v>14448</v>
      </c>
    </row>
    <row r="280" spans="1:6" x14ac:dyDescent="0.35">
      <c r="A280" s="138">
        <v>77080</v>
      </c>
      <c r="B280" s="138">
        <v>0.2</v>
      </c>
      <c r="C280" s="138" t="s">
        <v>2741</v>
      </c>
      <c r="D280" s="961">
        <v>0.2</v>
      </c>
      <c r="E280" s="961">
        <v>0</v>
      </c>
      <c r="F280" s="961" t="s">
        <v>14440</v>
      </c>
    </row>
    <row r="281" spans="1:6" x14ac:dyDescent="0.35">
      <c r="A281" s="138">
        <v>77081</v>
      </c>
      <c r="B281" s="138">
        <v>0.2</v>
      </c>
      <c r="C281" s="138" t="s">
        <v>5751</v>
      </c>
      <c r="D281" s="961">
        <v>0.2</v>
      </c>
      <c r="E281" s="961">
        <v>0</v>
      </c>
      <c r="F281" s="961" t="s">
        <v>14440</v>
      </c>
    </row>
    <row r="282" spans="1:6" x14ac:dyDescent="0.35">
      <c r="A282" s="138">
        <v>77084</v>
      </c>
      <c r="B282" s="138">
        <v>1.6</v>
      </c>
      <c r="C282" s="138" t="s">
        <v>10104</v>
      </c>
      <c r="D282" s="961">
        <v>1.6</v>
      </c>
      <c r="E282" s="961">
        <v>0</v>
      </c>
      <c r="F282" s="961" t="s">
        <v>14446</v>
      </c>
    </row>
    <row r="283" spans="1:6" x14ac:dyDescent="0.35">
      <c r="A283" s="138">
        <v>77085</v>
      </c>
      <c r="B283" s="138">
        <v>0.3</v>
      </c>
      <c r="C283" s="138" t="s">
        <v>14600</v>
      </c>
      <c r="D283" s="961">
        <v>0.3</v>
      </c>
      <c r="E283" s="961">
        <v>0</v>
      </c>
      <c r="F283" s="961" t="s">
        <v>14448</v>
      </c>
    </row>
    <row r="284" spans="1:6" x14ac:dyDescent="0.35">
      <c r="A284" s="138">
        <v>78012</v>
      </c>
      <c r="B284" s="138">
        <v>0.19</v>
      </c>
      <c r="C284" s="138" t="s">
        <v>9701</v>
      </c>
      <c r="D284" s="961">
        <v>0.19</v>
      </c>
      <c r="E284" s="961">
        <v>0</v>
      </c>
      <c r="F284" s="961" t="s">
        <v>14601</v>
      </c>
    </row>
    <row r="285" spans="1:6" x14ac:dyDescent="0.35">
      <c r="A285" s="138">
        <v>78013</v>
      </c>
      <c r="B285" s="138">
        <v>0.37</v>
      </c>
      <c r="C285" s="138" t="s">
        <v>9784</v>
      </c>
      <c r="D285" s="961">
        <v>0.37</v>
      </c>
      <c r="E285" s="961">
        <v>0</v>
      </c>
      <c r="F285" s="961" t="s">
        <v>14601</v>
      </c>
    </row>
    <row r="286" spans="1:6" x14ac:dyDescent="0.35">
      <c r="A286" s="138">
        <v>78014</v>
      </c>
      <c r="B286" s="138">
        <v>0.5</v>
      </c>
      <c r="C286" s="138" t="s">
        <v>9801</v>
      </c>
      <c r="D286" s="961">
        <v>0.5</v>
      </c>
      <c r="E286" s="961">
        <v>0</v>
      </c>
      <c r="F286" s="961" t="s">
        <v>14601</v>
      </c>
    </row>
    <row r="287" spans="1:6" x14ac:dyDescent="0.35">
      <c r="A287" s="138">
        <v>78018</v>
      </c>
      <c r="B287" s="138">
        <v>0.86</v>
      </c>
      <c r="C287" s="138" t="s">
        <v>2863</v>
      </c>
      <c r="D287" s="961">
        <v>0.86</v>
      </c>
      <c r="E287" s="961">
        <v>0</v>
      </c>
      <c r="F287" s="961" t="s">
        <v>14601</v>
      </c>
    </row>
    <row r="288" spans="1:6" x14ac:dyDescent="0.35">
      <c r="A288" s="138">
        <v>78070</v>
      </c>
      <c r="B288" s="138">
        <v>0.8</v>
      </c>
      <c r="C288" s="138" t="s">
        <v>2849</v>
      </c>
      <c r="D288" s="961">
        <v>0.8</v>
      </c>
      <c r="E288" s="961">
        <v>0</v>
      </c>
      <c r="F288" s="961" t="s">
        <v>14601</v>
      </c>
    </row>
    <row r="289" spans="1:6" x14ac:dyDescent="0.35">
      <c r="A289" s="138">
        <v>78140</v>
      </c>
      <c r="B289" s="138">
        <v>0.61</v>
      </c>
      <c r="C289" s="138" t="s">
        <v>8890</v>
      </c>
      <c r="D289" s="961">
        <v>0.61</v>
      </c>
      <c r="E289" s="961">
        <v>0</v>
      </c>
      <c r="F289" s="961" t="s">
        <v>14601</v>
      </c>
    </row>
    <row r="290" spans="1:6" x14ac:dyDescent="0.35">
      <c r="A290" s="138">
        <v>78195</v>
      </c>
      <c r="B290" s="138">
        <v>1.2</v>
      </c>
      <c r="C290" s="138" t="s">
        <v>2903</v>
      </c>
      <c r="D290" s="961">
        <v>1.2</v>
      </c>
      <c r="E290" s="961">
        <v>0</v>
      </c>
      <c r="F290" s="961" t="s">
        <v>14601</v>
      </c>
    </row>
    <row r="291" spans="1:6" x14ac:dyDescent="0.35">
      <c r="A291" s="138">
        <v>78215</v>
      </c>
      <c r="B291" s="138">
        <v>0.49</v>
      </c>
      <c r="C291" s="138" t="s">
        <v>9797</v>
      </c>
      <c r="D291" s="961">
        <v>0.49</v>
      </c>
      <c r="E291" s="961">
        <v>0</v>
      </c>
      <c r="F291" s="961" t="s">
        <v>14601</v>
      </c>
    </row>
    <row r="292" spans="1:6" x14ac:dyDescent="0.35">
      <c r="A292" s="138">
        <v>78216</v>
      </c>
      <c r="B292" s="138">
        <v>0.56999999999999995</v>
      </c>
      <c r="C292" s="138" t="s">
        <v>9820</v>
      </c>
      <c r="D292" s="961">
        <v>0.56999999999999995</v>
      </c>
      <c r="E292" s="961">
        <v>0</v>
      </c>
      <c r="F292" s="961" t="s">
        <v>14601</v>
      </c>
    </row>
    <row r="293" spans="1:6" x14ac:dyDescent="0.35">
      <c r="A293" s="138">
        <v>78226</v>
      </c>
      <c r="B293" s="138">
        <v>0.74</v>
      </c>
      <c r="C293" s="138" t="s">
        <v>9851</v>
      </c>
      <c r="D293" s="961">
        <v>0.74</v>
      </c>
      <c r="E293" s="961">
        <v>0</v>
      </c>
      <c r="F293" s="961" t="s">
        <v>14601</v>
      </c>
    </row>
    <row r="294" spans="1:6" x14ac:dyDescent="0.35">
      <c r="A294" s="138">
        <v>78227</v>
      </c>
      <c r="B294" s="138">
        <v>0.9</v>
      </c>
      <c r="C294" s="138" t="s">
        <v>14602</v>
      </c>
      <c r="D294" s="961">
        <v>0.9</v>
      </c>
      <c r="E294" s="961">
        <v>0</v>
      </c>
      <c r="F294" s="961" t="s">
        <v>14601</v>
      </c>
    </row>
    <row r="295" spans="1:6" x14ac:dyDescent="0.35">
      <c r="A295" s="138">
        <v>78230</v>
      </c>
      <c r="B295" s="138">
        <v>0.45</v>
      </c>
      <c r="C295" s="138" t="s">
        <v>9792</v>
      </c>
      <c r="D295" s="961">
        <v>0.45</v>
      </c>
      <c r="E295" s="961">
        <v>0</v>
      </c>
      <c r="F295" s="961" t="s">
        <v>14601</v>
      </c>
    </row>
    <row r="296" spans="1:6" x14ac:dyDescent="0.35">
      <c r="A296" s="138">
        <v>78232</v>
      </c>
      <c r="B296" s="138">
        <v>0.47</v>
      </c>
      <c r="C296" s="138" t="s">
        <v>9795</v>
      </c>
      <c r="D296" s="961">
        <v>0.47</v>
      </c>
      <c r="E296" s="961">
        <v>0</v>
      </c>
      <c r="F296" s="961" t="s">
        <v>14601</v>
      </c>
    </row>
    <row r="297" spans="1:6" x14ac:dyDescent="0.35">
      <c r="A297" s="138">
        <v>78264</v>
      </c>
      <c r="B297" s="138">
        <v>0.79</v>
      </c>
      <c r="C297" s="138" t="s">
        <v>14603</v>
      </c>
      <c r="D297" s="961">
        <v>0.79</v>
      </c>
      <c r="E297" s="961">
        <v>0</v>
      </c>
      <c r="F297" s="961" t="s">
        <v>14601</v>
      </c>
    </row>
    <row r="298" spans="1:6" x14ac:dyDescent="0.35">
      <c r="A298" s="138">
        <v>78265</v>
      </c>
      <c r="B298" s="138">
        <v>0.98</v>
      </c>
      <c r="C298" s="138" t="s">
        <v>9894</v>
      </c>
      <c r="D298" s="961">
        <v>0.98</v>
      </c>
      <c r="E298" s="961">
        <v>0</v>
      </c>
      <c r="F298" s="961" t="s">
        <v>14601</v>
      </c>
    </row>
    <row r="299" spans="1:6" x14ac:dyDescent="0.35">
      <c r="A299" s="138">
        <v>78278</v>
      </c>
      <c r="B299" s="138">
        <v>0.99</v>
      </c>
      <c r="C299" s="138" t="s">
        <v>2876</v>
      </c>
      <c r="D299" s="961">
        <v>0.99</v>
      </c>
      <c r="E299" s="961">
        <v>0</v>
      </c>
      <c r="F299" s="961" t="s">
        <v>14601</v>
      </c>
    </row>
    <row r="300" spans="1:6" x14ac:dyDescent="0.35">
      <c r="A300" s="138">
        <v>78290</v>
      </c>
      <c r="B300" s="138">
        <v>0.68</v>
      </c>
      <c r="C300" s="138" t="s">
        <v>8897</v>
      </c>
      <c r="D300" s="961">
        <v>0.68</v>
      </c>
      <c r="E300" s="961">
        <v>0</v>
      </c>
      <c r="F300" s="961" t="s">
        <v>14601</v>
      </c>
    </row>
    <row r="301" spans="1:6" x14ac:dyDescent="0.35">
      <c r="A301" s="138">
        <v>78300</v>
      </c>
      <c r="B301" s="138">
        <v>0.62</v>
      </c>
      <c r="C301" s="138" t="s">
        <v>2818</v>
      </c>
      <c r="D301" s="961">
        <v>0.62</v>
      </c>
      <c r="E301" s="961">
        <v>0</v>
      </c>
      <c r="F301" s="961" t="s">
        <v>14601</v>
      </c>
    </row>
    <row r="302" spans="1:6" x14ac:dyDescent="0.35">
      <c r="A302" s="138">
        <v>78305</v>
      </c>
      <c r="B302" s="138">
        <v>0.83</v>
      </c>
      <c r="C302" s="138" t="s">
        <v>9883</v>
      </c>
      <c r="D302" s="961">
        <v>0.83</v>
      </c>
      <c r="E302" s="961">
        <v>0</v>
      </c>
      <c r="F302" s="961" t="s">
        <v>14601</v>
      </c>
    </row>
    <row r="303" spans="1:6" x14ac:dyDescent="0.35">
      <c r="A303" s="138">
        <v>78306</v>
      </c>
      <c r="B303" s="138">
        <v>0.86</v>
      </c>
      <c r="C303" s="138" t="s">
        <v>1977</v>
      </c>
      <c r="D303" s="961">
        <v>0.86</v>
      </c>
      <c r="E303" s="961">
        <v>0</v>
      </c>
      <c r="F303" s="961" t="s">
        <v>14601</v>
      </c>
    </row>
    <row r="304" spans="1:6" x14ac:dyDescent="0.35">
      <c r="A304" s="138">
        <v>78315</v>
      </c>
      <c r="B304" s="138">
        <v>1.02</v>
      </c>
      <c r="C304" s="138" t="s">
        <v>8957</v>
      </c>
      <c r="D304" s="961">
        <v>1.02</v>
      </c>
      <c r="E304" s="961">
        <v>0</v>
      </c>
      <c r="F304" s="961" t="s">
        <v>14601</v>
      </c>
    </row>
    <row r="305" spans="1:6" x14ac:dyDescent="0.35">
      <c r="A305" s="138">
        <v>78451</v>
      </c>
      <c r="B305" s="138">
        <v>1.38</v>
      </c>
      <c r="C305" s="138" t="s">
        <v>10086</v>
      </c>
      <c r="D305" s="961">
        <v>1.38</v>
      </c>
      <c r="E305" s="961">
        <v>0</v>
      </c>
      <c r="F305" s="961" t="s">
        <v>14601</v>
      </c>
    </row>
    <row r="306" spans="1:6" x14ac:dyDescent="0.35">
      <c r="A306" s="138">
        <v>78452</v>
      </c>
      <c r="B306" s="138">
        <v>1.62</v>
      </c>
      <c r="C306" s="138" t="s">
        <v>10149</v>
      </c>
      <c r="D306" s="961">
        <v>1.62</v>
      </c>
      <c r="E306" s="961">
        <v>0</v>
      </c>
      <c r="F306" s="961" t="s">
        <v>14601</v>
      </c>
    </row>
    <row r="307" spans="1:6" x14ac:dyDescent="0.35">
      <c r="A307" s="138">
        <v>78457</v>
      </c>
      <c r="B307" s="138">
        <v>0.77</v>
      </c>
      <c r="C307" s="138" t="s">
        <v>9865</v>
      </c>
      <c r="D307" s="961">
        <v>0.77</v>
      </c>
      <c r="E307" s="961">
        <v>0</v>
      </c>
      <c r="F307" s="961" t="s">
        <v>14601</v>
      </c>
    </row>
    <row r="308" spans="1:6" x14ac:dyDescent="0.35">
      <c r="A308" s="138">
        <v>78458</v>
      </c>
      <c r="B308" s="138">
        <v>0.9</v>
      </c>
      <c r="C308" s="138" t="s">
        <v>9893</v>
      </c>
      <c r="D308" s="961">
        <v>0.9</v>
      </c>
      <c r="E308" s="961">
        <v>0</v>
      </c>
      <c r="F308" s="961" t="s">
        <v>14601</v>
      </c>
    </row>
    <row r="309" spans="1:6" x14ac:dyDescent="0.35">
      <c r="A309" s="138">
        <v>78468</v>
      </c>
      <c r="B309" s="138">
        <v>0.8</v>
      </c>
      <c r="C309" s="138" t="s">
        <v>9870</v>
      </c>
      <c r="D309" s="961">
        <v>0.8</v>
      </c>
      <c r="E309" s="961">
        <v>0</v>
      </c>
      <c r="F309" s="961" t="s">
        <v>14601</v>
      </c>
    </row>
    <row r="310" spans="1:6" x14ac:dyDescent="0.35">
      <c r="A310" s="138">
        <v>78472</v>
      </c>
      <c r="B310" s="138">
        <v>0.98</v>
      </c>
      <c r="C310" s="138" t="s">
        <v>2870</v>
      </c>
      <c r="D310" s="961">
        <v>0.98</v>
      </c>
      <c r="E310" s="961">
        <v>0</v>
      </c>
      <c r="F310" s="961" t="s">
        <v>14601</v>
      </c>
    </row>
    <row r="311" spans="1:6" x14ac:dyDescent="0.35">
      <c r="A311" s="138">
        <v>78473</v>
      </c>
      <c r="B311" s="138">
        <v>1.47</v>
      </c>
      <c r="C311" s="138" t="s">
        <v>14604</v>
      </c>
      <c r="D311" s="961">
        <v>1.47</v>
      </c>
      <c r="E311" s="961">
        <v>0</v>
      </c>
      <c r="F311" s="961" t="s">
        <v>14601</v>
      </c>
    </row>
    <row r="312" spans="1:6" x14ac:dyDescent="0.35">
      <c r="A312" s="138">
        <v>78579</v>
      </c>
      <c r="B312" s="138">
        <v>0.49</v>
      </c>
      <c r="C312" s="138" t="s">
        <v>9334</v>
      </c>
      <c r="D312" s="961">
        <v>0.49</v>
      </c>
      <c r="E312" s="961">
        <v>0</v>
      </c>
      <c r="F312" s="961" t="s">
        <v>14601</v>
      </c>
    </row>
    <row r="313" spans="1:6" x14ac:dyDescent="0.35">
      <c r="A313" s="138">
        <v>78580</v>
      </c>
      <c r="B313" s="138">
        <v>0.74</v>
      </c>
      <c r="C313" s="138" t="s">
        <v>14605</v>
      </c>
      <c r="D313" s="961">
        <v>0.74</v>
      </c>
      <c r="E313" s="961">
        <v>0</v>
      </c>
      <c r="F313" s="961" t="s">
        <v>14601</v>
      </c>
    </row>
    <row r="314" spans="1:6" x14ac:dyDescent="0.35">
      <c r="A314" s="138">
        <v>78582</v>
      </c>
      <c r="B314" s="138">
        <v>1.07</v>
      </c>
      <c r="C314" s="138" t="s">
        <v>9933</v>
      </c>
      <c r="D314" s="961">
        <v>1.07</v>
      </c>
      <c r="E314" s="961">
        <v>0</v>
      </c>
      <c r="F314" s="961" t="s">
        <v>14601</v>
      </c>
    </row>
    <row r="315" spans="1:6" x14ac:dyDescent="0.35">
      <c r="A315" s="138">
        <v>78597</v>
      </c>
      <c r="B315" s="138">
        <v>0.75</v>
      </c>
      <c r="C315" s="138" t="s">
        <v>6623</v>
      </c>
      <c r="D315" s="961">
        <v>0.75</v>
      </c>
      <c r="E315" s="961">
        <v>0</v>
      </c>
      <c r="F315" s="961" t="s">
        <v>14601</v>
      </c>
    </row>
    <row r="316" spans="1:6" x14ac:dyDescent="0.35">
      <c r="A316" s="138">
        <v>78598</v>
      </c>
      <c r="B316" s="138">
        <v>0.85</v>
      </c>
      <c r="C316" s="138" t="s">
        <v>1975</v>
      </c>
      <c r="D316" s="961">
        <v>0.85</v>
      </c>
      <c r="E316" s="961">
        <v>0</v>
      </c>
      <c r="F316" s="961" t="s">
        <v>14601</v>
      </c>
    </row>
    <row r="317" spans="1:6" x14ac:dyDescent="0.35">
      <c r="A317" s="138">
        <v>78601</v>
      </c>
      <c r="B317" s="138">
        <v>0.51</v>
      </c>
      <c r="C317" s="138" t="s">
        <v>1916</v>
      </c>
      <c r="D317" s="961">
        <v>0.51</v>
      </c>
      <c r="E317" s="961">
        <v>0</v>
      </c>
      <c r="F317" s="961" t="s">
        <v>14601</v>
      </c>
    </row>
    <row r="318" spans="1:6" x14ac:dyDescent="0.35">
      <c r="A318" s="138">
        <v>78605</v>
      </c>
      <c r="B318" s="138">
        <v>0.53</v>
      </c>
      <c r="C318" s="138" t="s">
        <v>2795</v>
      </c>
      <c r="D318" s="961">
        <v>0.53</v>
      </c>
      <c r="E318" s="961">
        <v>0</v>
      </c>
      <c r="F318" s="961" t="s">
        <v>14601</v>
      </c>
    </row>
    <row r="319" spans="1:6" x14ac:dyDescent="0.35">
      <c r="A319" s="138">
        <v>78610</v>
      </c>
      <c r="B319" s="138">
        <v>0.3</v>
      </c>
      <c r="C319" s="138" t="s">
        <v>8845</v>
      </c>
      <c r="D319" s="961">
        <v>0.3</v>
      </c>
      <c r="E319" s="961">
        <v>0</v>
      </c>
      <c r="F319" s="961" t="s">
        <v>14601</v>
      </c>
    </row>
    <row r="320" spans="1:6" x14ac:dyDescent="0.35">
      <c r="A320" s="138">
        <v>78700</v>
      </c>
      <c r="B320" s="138">
        <v>0.45</v>
      </c>
      <c r="C320" s="138" t="s">
        <v>2784</v>
      </c>
      <c r="D320" s="961">
        <v>0.45</v>
      </c>
      <c r="E320" s="961">
        <v>0</v>
      </c>
      <c r="F320" s="961" t="s">
        <v>14601</v>
      </c>
    </row>
    <row r="321" spans="1:6" x14ac:dyDescent="0.35">
      <c r="A321" s="138">
        <v>78701</v>
      </c>
      <c r="B321" s="138">
        <v>0.49</v>
      </c>
      <c r="C321" s="138" t="s">
        <v>1904</v>
      </c>
      <c r="D321" s="961">
        <v>0.49</v>
      </c>
      <c r="E321" s="961">
        <v>0</v>
      </c>
      <c r="F321" s="961" t="s">
        <v>14601</v>
      </c>
    </row>
    <row r="322" spans="1:6" x14ac:dyDescent="0.35">
      <c r="A322" s="138">
        <v>78707</v>
      </c>
      <c r="B322" s="138">
        <v>0.96</v>
      </c>
      <c r="C322" s="138" t="s">
        <v>14606</v>
      </c>
      <c r="D322" s="961">
        <v>0.96</v>
      </c>
      <c r="E322" s="961">
        <v>0</v>
      </c>
      <c r="F322" s="961" t="s">
        <v>14601</v>
      </c>
    </row>
    <row r="323" spans="1:6" x14ac:dyDescent="0.35">
      <c r="A323" s="138">
        <v>78708</v>
      </c>
      <c r="B323" s="138">
        <v>1.21</v>
      </c>
      <c r="C323" s="138" t="s">
        <v>14607</v>
      </c>
      <c r="D323" s="961">
        <v>1.21</v>
      </c>
      <c r="E323" s="961">
        <v>0</v>
      </c>
      <c r="F323" s="961" t="s">
        <v>14601</v>
      </c>
    </row>
    <row r="324" spans="1:6" x14ac:dyDescent="0.35">
      <c r="A324" s="138">
        <v>78709</v>
      </c>
      <c r="B324" s="138">
        <v>1.41</v>
      </c>
      <c r="C324" s="138" t="s">
        <v>2076</v>
      </c>
      <c r="D324" s="961">
        <v>1.41</v>
      </c>
      <c r="E324" s="961">
        <v>0</v>
      </c>
      <c r="F324" s="961" t="s">
        <v>14601</v>
      </c>
    </row>
    <row r="325" spans="1:6" x14ac:dyDescent="0.35">
      <c r="A325" s="138">
        <v>78740</v>
      </c>
      <c r="B325" s="138">
        <v>0.56999999999999995</v>
      </c>
      <c r="C325" s="138" t="s">
        <v>9343</v>
      </c>
      <c r="D325" s="961">
        <v>0.56999999999999995</v>
      </c>
      <c r="E325" s="961">
        <v>0</v>
      </c>
      <c r="F325" s="961" t="s">
        <v>14601</v>
      </c>
    </row>
    <row r="326" spans="1:6" x14ac:dyDescent="0.35">
      <c r="A326" s="138">
        <v>78761</v>
      </c>
      <c r="B326" s="138">
        <v>0.71</v>
      </c>
      <c r="C326" s="138" t="s">
        <v>1946</v>
      </c>
      <c r="D326" s="961">
        <v>0.71</v>
      </c>
      <c r="E326" s="961">
        <v>0</v>
      </c>
      <c r="F326" s="961" t="s">
        <v>14601</v>
      </c>
    </row>
    <row r="327" spans="1:6" x14ac:dyDescent="0.35">
      <c r="A327" s="138">
        <v>78800</v>
      </c>
      <c r="B327" s="138">
        <v>0.64</v>
      </c>
      <c r="C327" s="138" t="s">
        <v>1931</v>
      </c>
      <c r="D327" s="961">
        <v>0.64</v>
      </c>
      <c r="E327" s="961">
        <v>0</v>
      </c>
      <c r="F327" s="961" t="s">
        <v>14601</v>
      </c>
    </row>
    <row r="328" spans="1:6" x14ac:dyDescent="0.35">
      <c r="A328" s="138">
        <v>78801</v>
      </c>
      <c r="B328" s="138">
        <v>0.73</v>
      </c>
      <c r="C328" s="143" t="s">
        <v>2835</v>
      </c>
      <c r="D328" s="961">
        <v>0.73</v>
      </c>
      <c r="E328" s="961">
        <v>0</v>
      </c>
      <c r="F328" s="961" t="s">
        <v>14601</v>
      </c>
    </row>
    <row r="329" spans="1:6" x14ac:dyDescent="0.35">
      <c r="A329" s="138">
        <v>78802</v>
      </c>
      <c r="B329" s="138">
        <v>0.8</v>
      </c>
      <c r="C329" s="141" t="s">
        <v>2851</v>
      </c>
      <c r="D329" s="961">
        <v>0.8</v>
      </c>
      <c r="E329" s="961">
        <v>0</v>
      </c>
      <c r="F329" s="961" t="s">
        <v>14601</v>
      </c>
    </row>
    <row r="330" spans="1:6" x14ac:dyDescent="0.35">
      <c r="A330" s="138">
        <v>78803</v>
      </c>
      <c r="B330" s="138">
        <v>1.0900000000000001</v>
      </c>
      <c r="C330" s="144" t="s">
        <v>2894</v>
      </c>
      <c r="D330" s="961">
        <v>1.0900000000000001</v>
      </c>
      <c r="E330" s="961">
        <v>0</v>
      </c>
      <c r="F330" s="961" t="s">
        <v>14601</v>
      </c>
    </row>
    <row r="331" spans="1:6" x14ac:dyDescent="0.35">
      <c r="A331" s="138">
        <v>78804</v>
      </c>
      <c r="B331" s="138">
        <v>1.01</v>
      </c>
      <c r="C331" s="144" t="s">
        <v>2883</v>
      </c>
      <c r="D331" s="961">
        <v>1.01</v>
      </c>
      <c r="E331" s="961">
        <v>0</v>
      </c>
      <c r="F331" s="961" t="s">
        <v>14601</v>
      </c>
    </row>
    <row r="332" spans="1:6" x14ac:dyDescent="0.35">
      <c r="A332" s="138">
        <v>79005</v>
      </c>
      <c r="B332" s="138">
        <v>1.8</v>
      </c>
      <c r="C332" s="144" t="s">
        <v>2961</v>
      </c>
      <c r="D332" s="961">
        <v>1.8</v>
      </c>
      <c r="E332" s="961">
        <v>0</v>
      </c>
      <c r="F332" s="961" t="s">
        <v>14601</v>
      </c>
    </row>
    <row r="333" spans="1:6" x14ac:dyDescent="0.35">
      <c r="A333" s="138">
        <v>79101</v>
      </c>
      <c r="B333" s="138">
        <v>1.96</v>
      </c>
      <c r="C333" s="145" t="s">
        <v>2974</v>
      </c>
      <c r="D333" s="961">
        <v>1.96</v>
      </c>
      <c r="E333" s="961">
        <v>0</v>
      </c>
      <c r="F333" s="961" t="s">
        <v>14601</v>
      </c>
    </row>
    <row r="334" spans="1:6" x14ac:dyDescent="0.35">
      <c r="A334" s="138">
        <v>93304</v>
      </c>
      <c r="B334" s="138">
        <v>0.75</v>
      </c>
      <c r="C334" s="145" t="s">
        <v>396</v>
      </c>
      <c r="D334" s="961">
        <v>0.75</v>
      </c>
      <c r="E334" s="961">
        <v>0</v>
      </c>
      <c r="F334" s="961" t="s">
        <v>14573</v>
      </c>
    </row>
    <row r="335" spans="1:6" x14ac:dyDescent="0.35">
      <c r="A335" s="138">
        <v>93306</v>
      </c>
      <c r="B335" s="138">
        <v>1.46</v>
      </c>
      <c r="C335" s="138" t="s">
        <v>5672</v>
      </c>
      <c r="D335" s="961">
        <v>1.46</v>
      </c>
      <c r="E335" s="961">
        <v>0</v>
      </c>
      <c r="F335" s="961" t="s">
        <v>14573</v>
      </c>
    </row>
    <row r="336" spans="1:6" x14ac:dyDescent="0.35">
      <c r="A336" s="138">
        <v>93307</v>
      </c>
      <c r="B336" s="138">
        <v>0.92</v>
      </c>
      <c r="C336" s="138" t="s">
        <v>5315</v>
      </c>
      <c r="D336" s="961">
        <v>0.92</v>
      </c>
      <c r="E336" s="961">
        <v>0</v>
      </c>
      <c r="F336" s="961" t="s">
        <v>14573</v>
      </c>
    </row>
    <row r="337" spans="1:6" x14ac:dyDescent="0.35">
      <c r="A337" s="138">
        <v>93308</v>
      </c>
      <c r="B337" s="138">
        <v>0.53</v>
      </c>
      <c r="C337" s="138" t="s">
        <v>9813</v>
      </c>
      <c r="D337" s="961">
        <v>0.53</v>
      </c>
      <c r="E337" s="961">
        <v>0</v>
      </c>
      <c r="F337" s="961" t="s">
        <v>14573</v>
      </c>
    </row>
    <row r="338" spans="1:6" x14ac:dyDescent="0.35">
      <c r="A338" s="138">
        <v>93312</v>
      </c>
      <c r="B338" s="138">
        <v>2.2999999999999998</v>
      </c>
      <c r="C338" s="138" t="s">
        <v>2983</v>
      </c>
      <c r="D338" s="961">
        <v>2.2999999999999998</v>
      </c>
      <c r="E338" s="961">
        <v>0</v>
      </c>
      <c r="F338" s="961" t="s">
        <v>14573</v>
      </c>
    </row>
    <row r="339" spans="1:6" x14ac:dyDescent="0.35">
      <c r="A339" s="138">
        <v>93320</v>
      </c>
      <c r="B339" s="138">
        <v>0.38</v>
      </c>
      <c r="C339" s="138" t="s">
        <v>2782</v>
      </c>
      <c r="D339" s="961">
        <v>0.38</v>
      </c>
      <c r="E339" s="961">
        <v>0</v>
      </c>
      <c r="F339" s="961" t="s">
        <v>14573</v>
      </c>
    </row>
    <row r="340" spans="1:6" x14ac:dyDescent="0.35">
      <c r="A340" s="138">
        <v>93325</v>
      </c>
      <c r="B340" s="138">
        <v>7.0000000000000007E-2</v>
      </c>
      <c r="C340" s="138" t="s">
        <v>1635</v>
      </c>
      <c r="D340" s="961">
        <v>7.0000000000000007E-2</v>
      </c>
      <c r="E340" s="961">
        <v>0</v>
      </c>
      <c r="F340" s="961" t="s">
        <v>14573</v>
      </c>
    </row>
    <row r="341" spans="1:6" x14ac:dyDescent="0.35">
      <c r="A341" s="138">
        <v>93350</v>
      </c>
      <c r="B341" s="138">
        <v>1.46</v>
      </c>
      <c r="C341" s="138" t="s">
        <v>6426</v>
      </c>
      <c r="D341" s="961">
        <v>1.46</v>
      </c>
      <c r="E341" s="961">
        <v>0</v>
      </c>
      <c r="F341" s="961" t="s">
        <v>14573</v>
      </c>
    </row>
    <row r="342" spans="1:6" x14ac:dyDescent="0.35">
      <c r="A342" s="138">
        <v>93880</v>
      </c>
      <c r="B342" s="138">
        <v>0.8</v>
      </c>
      <c r="C342" s="138" t="s">
        <v>1965</v>
      </c>
      <c r="D342" s="961">
        <v>0.8</v>
      </c>
      <c r="E342" s="961">
        <v>0</v>
      </c>
      <c r="F342" s="961" t="s">
        <v>14573</v>
      </c>
    </row>
    <row r="343" spans="1:6" x14ac:dyDescent="0.35">
      <c r="A343" s="138">
        <v>93882</v>
      </c>
      <c r="B343" s="138">
        <v>0.5</v>
      </c>
      <c r="C343" s="138" t="s">
        <v>4381</v>
      </c>
      <c r="D343" s="961">
        <v>0.5</v>
      </c>
      <c r="E343" s="961">
        <v>0</v>
      </c>
      <c r="F343" s="961" t="s">
        <v>14573</v>
      </c>
    </row>
    <row r="344" spans="1:6" x14ac:dyDescent="0.35">
      <c r="A344" s="138">
        <v>93886</v>
      </c>
      <c r="B344" s="138">
        <v>0.91</v>
      </c>
      <c r="C344" s="138" t="s">
        <v>8945</v>
      </c>
      <c r="D344" s="961">
        <v>0.91</v>
      </c>
      <c r="E344" s="961">
        <v>0</v>
      </c>
      <c r="F344" s="961" t="s">
        <v>14573</v>
      </c>
    </row>
    <row r="345" spans="1:6" x14ac:dyDescent="0.35">
      <c r="A345" s="138">
        <v>93922</v>
      </c>
      <c r="B345" s="138">
        <v>0.25</v>
      </c>
      <c r="C345" s="138" t="s">
        <v>6263</v>
      </c>
      <c r="D345" s="961">
        <v>0.25</v>
      </c>
      <c r="E345" s="961">
        <v>0</v>
      </c>
      <c r="F345" s="961" t="s">
        <v>14573</v>
      </c>
    </row>
    <row r="346" spans="1:6" x14ac:dyDescent="0.35">
      <c r="A346" s="138">
        <v>93925</v>
      </c>
      <c r="B346" s="138">
        <v>0.8</v>
      </c>
      <c r="C346" s="138" t="s">
        <v>14608</v>
      </c>
      <c r="D346" s="961">
        <v>0.8</v>
      </c>
      <c r="E346" s="961">
        <v>0</v>
      </c>
      <c r="F346" s="961" t="s">
        <v>14573</v>
      </c>
    </row>
    <row r="347" spans="1:6" x14ac:dyDescent="0.35">
      <c r="A347" s="138">
        <v>93926</v>
      </c>
      <c r="B347" s="138">
        <v>0.5</v>
      </c>
      <c r="C347" s="138" t="s">
        <v>14609</v>
      </c>
      <c r="D347" s="961">
        <v>0.5</v>
      </c>
      <c r="E347" s="961">
        <v>0</v>
      </c>
      <c r="F347" s="961" t="s">
        <v>14573</v>
      </c>
    </row>
    <row r="348" spans="1:6" x14ac:dyDescent="0.35">
      <c r="A348" s="138">
        <v>93930</v>
      </c>
      <c r="B348" s="138">
        <v>0.8</v>
      </c>
      <c r="C348" s="138" t="s">
        <v>14610</v>
      </c>
      <c r="D348" s="961">
        <v>0.8</v>
      </c>
      <c r="E348" s="961">
        <v>0</v>
      </c>
      <c r="F348" s="961" t="s">
        <v>14573</v>
      </c>
    </row>
    <row r="349" spans="1:6" x14ac:dyDescent="0.35">
      <c r="A349" s="138">
        <v>93931</v>
      </c>
      <c r="B349" s="138">
        <v>0.5</v>
      </c>
      <c r="C349" s="143" t="s">
        <v>14611</v>
      </c>
      <c r="D349" s="961">
        <v>0.5</v>
      </c>
      <c r="E349" s="961">
        <v>0</v>
      </c>
      <c r="F349" s="961" t="s">
        <v>14573</v>
      </c>
    </row>
    <row r="350" spans="1:6" x14ac:dyDescent="0.35">
      <c r="A350" s="138">
        <v>93970</v>
      </c>
      <c r="B350" s="138">
        <v>0.7</v>
      </c>
      <c r="C350" s="144" t="s">
        <v>6296</v>
      </c>
      <c r="D350" s="961">
        <v>0.7</v>
      </c>
      <c r="E350" s="961">
        <v>0</v>
      </c>
      <c r="F350" s="961" t="s">
        <v>14573</v>
      </c>
    </row>
    <row r="351" spans="1:6" x14ac:dyDescent="0.35">
      <c r="A351" s="138">
        <v>93971</v>
      </c>
      <c r="B351" s="138">
        <v>0.45</v>
      </c>
      <c r="C351" s="144" t="s">
        <v>14612</v>
      </c>
      <c r="D351" s="961">
        <v>0.45</v>
      </c>
      <c r="E351" s="961">
        <v>0</v>
      </c>
      <c r="F351" s="961" t="s">
        <v>14573</v>
      </c>
    </row>
    <row r="352" spans="1:6" x14ac:dyDescent="0.35">
      <c r="A352" s="138">
        <v>93975</v>
      </c>
      <c r="B352" s="138">
        <v>1.1599999999999999</v>
      </c>
      <c r="C352" s="145" t="s">
        <v>14613</v>
      </c>
      <c r="D352" s="961">
        <v>1.1599999999999999</v>
      </c>
      <c r="E352" s="961">
        <v>0</v>
      </c>
      <c r="F352" s="961" t="s">
        <v>14573</v>
      </c>
    </row>
    <row r="353" spans="1:6" x14ac:dyDescent="0.35">
      <c r="A353" s="138">
        <v>93976</v>
      </c>
      <c r="B353" s="138">
        <v>0.8</v>
      </c>
      <c r="C353" s="145" t="s">
        <v>14126</v>
      </c>
      <c r="D353" s="961">
        <v>0.8</v>
      </c>
      <c r="E353" s="961">
        <v>0</v>
      </c>
      <c r="F353" s="961" t="s">
        <v>14573</v>
      </c>
    </row>
    <row r="354" spans="1:6" x14ac:dyDescent="0.35">
      <c r="A354" s="138">
        <v>93978</v>
      </c>
      <c r="B354" s="138">
        <v>0.8</v>
      </c>
      <c r="C354" s="145" t="s">
        <v>1968</v>
      </c>
      <c r="D354" s="961">
        <v>0.8</v>
      </c>
      <c r="E354" s="961">
        <v>0</v>
      </c>
      <c r="F354" s="961" t="s">
        <v>14573</v>
      </c>
    </row>
    <row r="355" spans="1:6" x14ac:dyDescent="0.35">
      <c r="A355" s="138">
        <v>93979</v>
      </c>
      <c r="B355" s="138">
        <v>0.5</v>
      </c>
      <c r="C355" s="145" t="s">
        <v>14614</v>
      </c>
      <c r="D355" s="961">
        <v>0.5</v>
      </c>
      <c r="E355" s="961">
        <v>0</v>
      </c>
      <c r="F355" s="961" t="s">
        <v>14573</v>
      </c>
    </row>
    <row r="356" spans="1:6" x14ac:dyDescent="0.35">
      <c r="A356" s="138">
        <v>93990</v>
      </c>
      <c r="B356" s="138">
        <v>0.5</v>
      </c>
      <c r="C356" s="138" t="s">
        <v>1688</v>
      </c>
      <c r="D356" s="961">
        <v>0.5</v>
      </c>
      <c r="E356" s="961">
        <v>0</v>
      </c>
      <c r="F356" s="961" t="s">
        <v>14573</v>
      </c>
    </row>
    <row r="357" spans="1:6" x14ac:dyDescent="0.35">
      <c r="A357" s="962" t="s">
        <v>2209</v>
      </c>
      <c r="B357" s="962">
        <v>2.36</v>
      </c>
      <c r="C357" s="962" t="s">
        <v>10249</v>
      </c>
      <c r="D357" s="961"/>
      <c r="E357" s="961"/>
      <c r="F357" s="961" t="s">
        <v>14448</v>
      </c>
    </row>
    <row r="358" spans="1:6" x14ac:dyDescent="0.35">
      <c r="A358" s="962" t="s">
        <v>2215</v>
      </c>
      <c r="B358" s="962">
        <v>2.54</v>
      </c>
      <c r="C358" s="962" t="s">
        <v>10253</v>
      </c>
      <c r="D358" s="961"/>
      <c r="E358" s="961"/>
      <c r="F358" s="961" t="s">
        <v>14448</v>
      </c>
    </row>
    <row r="359" spans="1:6" x14ac:dyDescent="0.35">
      <c r="A359" s="962" t="s">
        <v>14615</v>
      </c>
      <c r="B359" s="962">
        <v>3.5</v>
      </c>
      <c r="C359" s="963" t="s">
        <v>10254</v>
      </c>
      <c r="D359" s="961"/>
      <c r="E359" s="961"/>
      <c r="F359" s="961" t="s">
        <v>14448</v>
      </c>
    </row>
    <row r="360" spans="1:6" x14ac:dyDescent="0.35">
      <c r="A360" s="962" t="s">
        <v>6552</v>
      </c>
      <c r="B360" s="962">
        <v>4.4400000000000004</v>
      </c>
      <c r="C360" s="963" t="s">
        <v>8361</v>
      </c>
      <c r="D360" s="961"/>
      <c r="E360" s="961"/>
      <c r="F360" s="961" t="s">
        <v>14446</v>
      </c>
    </row>
    <row r="361" spans="1:6" x14ac:dyDescent="0.35">
      <c r="A361" s="962" t="s">
        <v>1260</v>
      </c>
      <c r="B361" s="962">
        <v>2.27</v>
      </c>
      <c r="C361" s="962" t="s">
        <v>2980</v>
      </c>
      <c r="D361" s="961"/>
      <c r="E361" s="961"/>
      <c r="F361" s="961" t="s">
        <v>14448</v>
      </c>
    </row>
    <row r="362" spans="1:6" x14ac:dyDescent="0.35">
      <c r="A362" s="962" t="s">
        <v>515</v>
      </c>
      <c r="B362" s="962">
        <v>2.82</v>
      </c>
      <c r="C362" s="963" t="s">
        <v>10256</v>
      </c>
      <c r="D362" s="961"/>
      <c r="E362" s="961"/>
      <c r="F362" s="961" t="s">
        <v>14448</v>
      </c>
    </row>
    <row r="363" spans="1:6" x14ac:dyDescent="0.35">
      <c r="A363" s="962" t="s">
        <v>1269</v>
      </c>
      <c r="B363" s="962">
        <v>2.4300000000000002</v>
      </c>
      <c r="C363" s="963" t="s">
        <v>2212</v>
      </c>
      <c r="D363" s="961"/>
      <c r="E363" s="961"/>
      <c r="F363" s="961" t="s">
        <v>14448</v>
      </c>
    </row>
    <row r="364" spans="1:6" x14ac:dyDescent="0.35">
      <c r="A364" s="962" t="s">
        <v>517</v>
      </c>
      <c r="B364" s="962">
        <v>2.98</v>
      </c>
      <c r="C364" s="963" t="s">
        <v>4941</v>
      </c>
      <c r="D364" s="961"/>
      <c r="E364" s="961"/>
      <c r="F364" s="961" t="s">
        <v>14448</v>
      </c>
    </row>
    <row r="365" spans="1:6" x14ac:dyDescent="0.35">
      <c r="A365" s="962" t="s">
        <v>14616</v>
      </c>
      <c r="B365" s="962">
        <v>2.65</v>
      </c>
      <c r="C365" s="963" t="s">
        <v>10255</v>
      </c>
      <c r="D365" s="961"/>
      <c r="E365" s="961"/>
      <c r="F365" s="961" t="s">
        <v>14448</v>
      </c>
    </row>
    <row r="366" spans="1:6" x14ac:dyDescent="0.35">
      <c r="A366" s="962" t="s">
        <v>1275</v>
      </c>
      <c r="B366" s="962">
        <v>3.26</v>
      </c>
      <c r="C366" s="963" t="s">
        <v>10259</v>
      </c>
      <c r="D366" s="961"/>
      <c r="E366" s="961"/>
      <c r="F366" s="961" t="s">
        <v>14448</v>
      </c>
    </row>
    <row r="367" spans="1:6" x14ac:dyDescent="0.35">
      <c r="A367" s="962" t="s">
        <v>2232</v>
      </c>
      <c r="B367" s="962">
        <v>4.0199999999999996</v>
      </c>
      <c r="C367" s="963" t="s">
        <v>10264</v>
      </c>
      <c r="D367" s="961"/>
      <c r="E367" s="961"/>
      <c r="F367" s="961" t="s">
        <v>14448</v>
      </c>
    </row>
    <row r="368" spans="1:6" x14ac:dyDescent="0.35">
      <c r="A368" s="962" t="s">
        <v>8359</v>
      </c>
      <c r="B368" s="962">
        <v>3.64</v>
      </c>
      <c r="C368" s="962" t="s">
        <v>10262</v>
      </c>
      <c r="D368" s="961"/>
      <c r="E368" s="961"/>
      <c r="F368" s="961" t="s">
        <v>14448</v>
      </c>
    </row>
    <row r="369" spans="1:6" x14ac:dyDescent="0.35">
      <c r="A369" s="962" t="s">
        <v>4744</v>
      </c>
      <c r="B369" s="962">
        <v>0.32</v>
      </c>
      <c r="C369" s="963" t="s">
        <v>9764</v>
      </c>
      <c r="D369" s="961"/>
      <c r="E369" s="961"/>
      <c r="F369" s="961" t="s">
        <v>14440</v>
      </c>
    </row>
    <row r="370" spans="1:6" x14ac:dyDescent="0.35">
      <c r="A370" s="962" t="s">
        <v>1885</v>
      </c>
      <c r="B370" s="962">
        <v>0.34</v>
      </c>
      <c r="C370" s="964" t="s">
        <v>9778</v>
      </c>
      <c r="D370" s="961"/>
      <c r="E370" s="961"/>
      <c r="F370" s="961" t="s">
        <v>14440</v>
      </c>
    </row>
    <row r="371" spans="1:6" x14ac:dyDescent="0.35">
      <c r="A371" s="962" t="s">
        <v>26</v>
      </c>
      <c r="B371" s="962">
        <v>0.36</v>
      </c>
      <c r="C371" s="963" t="s">
        <v>9786</v>
      </c>
      <c r="D371" s="961"/>
      <c r="E371" s="961"/>
      <c r="F371" s="961" t="s">
        <v>14440</v>
      </c>
    </row>
    <row r="372" spans="1:6" x14ac:dyDescent="0.35">
      <c r="A372" s="962" t="s">
        <v>8857</v>
      </c>
      <c r="B372" s="962">
        <v>0.32</v>
      </c>
      <c r="C372" s="962" t="s">
        <v>9765</v>
      </c>
      <c r="D372" s="961"/>
      <c r="E372" s="961"/>
      <c r="F372" s="961" t="s">
        <v>14440</v>
      </c>
    </row>
    <row r="373" spans="1:6" x14ac:dyDescent="0.35">
      <c r="A373" s="962" t="s">
        <v>831</v>
      </c>
      <c r="B373" s="962">
        <v>0.32</v>
      </c>
      <c r="C373" s="963" t="s">
        <v>9766</v>
      </c>
      <c r="D373" s="961"/>
      <c r="E373" s="961"/>
      <c r="F373" s="961" t="s">
        <v>14440</v>
      </c>
    </row>
    <row r="374" spans="1:6" x14ac:dyDescent="0.35">
      <c r="A374" s="962" t="s">
        <v>837</v>
      </c>
      <c r="B374" s="962">
        <v>0.34</v>
      </c>
      <c r="C374" s="963" t="s">
        <v>9779</v>
      </c>
      <c r="D374" s="961"/>
      <c r="E374" s="961"/>
      <c r="F374" s="961" t="s">
        <v>14440</v>
      </c>
    </row>
    <row r="375" spans="1:6" x14ac:dyDescent="0.35">
      <c r="A375" s="962" t="s">
        <v>1871</v>
      </c>
      <c r="B375" s="962">
        <v>0.32</v>
      </c>
      <c r="C375" s="963" t="s">
        <v>9767</v>
      </c>
      <c r="D375" s="961"/>
      <c r="E375" s="961"/>
      <c r="F375" s="961" t="s">
        <v>14440</v>
      </c>
    </row>
    <row r="376" spans="1:6" x14ac:dyDescent="0.35">
      <c r="A376" s="962" t="s">
        <v>323</v>
      </c>
      <c r="B376" s="962">
        <v>0.32</v>
      </c>
      <c r="C376" s="962" t="s">
        <v>9768</v>
      </c>
      <c r="D376" s="961"/>
      <c r="E376" s="961"/>
      <c r="F376" s="961" t="s">
        <v>14440</v>
      </c>
    </row>
    <row r="377" spans="1:6" x14ac:dyDescent="0.35">
      <c r="A377" s="962" t="s">
        <v>331</v>
      </c>
      <c r="B377" s="962">
        <v>0.34</v>
      </c>
      <c r="C377" s="962" t="s">
        <v>9780</v>
      </c>
      <c r="D377" s="961"/>
      <c r="E377" s="961"/>
      <c r="F377" s="961" t="s">
        <v>14440</v>
      </c>
    </row>
    <row r="378" spans="1:6" x14ac:dyDescent="0.35">
      <c r="A378" s="962" t="s">
        <v>325</v>
      </c>
      <c r="B378" s="962">
        <v>0.32</v>
      </c>
      <c r="C378" s="962" t="s">
        <v>9769</v>
      </c>
      <c r="D378" s="961"/>
      <c r="E378" s="961"/>
      <c r="F378" s="961" t="s">
        <v>14440</v>
      </c>
    </row>
    <row r="379" spans="1:6" x14ac:dyDescent="0.35">
      <c r="A379" s="962" t="s">
        <v>333</v>
      </c>
      <c r="B379" s="962">
        <v>0.34</v>
      </c>
      <c r="C379" s="962" t="s">
        <v>9781</v>
      </c>
      <c r="D379" s="961"/>
      <c r="E379" s="961"/>
      <c r="F379" s="961" t="s">
        <v>14440</v>
      </c>
    </row>
    <row r="380" spans="1:6" x14ac:dyDescent="0.35">
      <c r="A380" s="962" t="s">
        <v>4719</v>
      </c>
      <c r="B380" s="962">
        <v>0.26</v>
      </c>
      <c r="C380" s="962" t="s">
        <v>9743</v>
      </c>
      <c r="D380" s="961"/>
      <c r="E380" s="961"/>
      <c r="F380" s="961" t="s">
        <v>14440</v>
      </c>
    </row>
    <row r="381" spans="1:6" x14ac:dyDescent="0.35">
      <c r="A381" s="962" t="s">
        <v>494</v>
      </c>
      <c r="B381" s="962">
        <v>2</v>
      </c>
      <c r="C381" s="962" t="s">
        <v>6913</v>
      </c>
      <c r="D381" s="961"/>
      <c r="E381" s="961"/>
      <c r="F381" s="961" t="s">
        <v>14448</v>
      </c>
    </row>
    <row r="382" spans="1:6" x14ac:dyDescent="0.35">
      <c r="A382" s="962" t="s">
        <v>501</v>
      </c>
      <c r="B382" s="962">
        <v>2</v>
      </c>
      <c r="C382" s="962" t="s">
        <v>9540</v>
      </c>
      <c r="D382" s="961"/>
      <c r="E382" s="961"/>
      <c r="F382" s="961" t="s">
        <v>14448</v>
      </c>
    </row>
    <row r="383" spans="1:6" x14ac:dyDescent="0.35">
      <c r="A383" s="962" t="s">
        <v>503</v>
      </c>
      <c r="B383" s="962">
        <v>2.3199999999999998</v>
      </c>
      <c r="C383" s="962" t="s">
        <v>10246</v>
      </c>
      <c r="D383" s="961"/>
      <c r="E383" s="961"/>
      <c r="F383" s="961" t="s">
        <v>14448</v>
      </c>
    </row>
    <row r="384" spans="1:6" x14ac:dyDescent="0.35">
      <c r="A384" s="962" t="s">
        <v>509</v>
      </c>
      <c r="B384" s="962">
        <v>2.44</v>
      </c>
      <c r="C384" s="962" t="s">
        <v>10251</v>
      </c>
      <c r="D384" s="961"/>
      <c r="E384" s="961"/>
      <c r="F384" s="961" t="s">
        <v>14448</v>
      </c>
    </row>
    <row r="385" spans="1:6" x14ac:dyDescent="0.35">
      <c r="A385" s="962" t="s">
        <v>2228</v>
      </c>
      <c r="B385" s="962">
        <v>3.62</v>
      </c>
      <c r="C385" s="962" t="s">
        <v>10261</v>
      </c>
      <c r="D385" s="961"/>
      <c r="E385" s="961"/>
      <c r="F385" s="961" t="s">
        <v>14448</v>
      </c>
    </row>
    <row r="386" spans="1:6" x14ac:dyDescent="0.35">
      <c r="A386" s="962" t="s">
        <v>1894</v>
      </c>
      <c r="B386" s="962">
        <v>0.36</v>
      </c>
      <c r="C386" s="962" t="s">
        <v>9787</v>
      </c>
      <c r="D386" s="961"/>
      <c r="E386" s="961"/>
      <c r="F386" s="961" t="s">
        <v>14440</v>
      </c>
    </row>
    <row r="387" spans="1:6" x14ac:dyDescent="0.35">
      <c r="A387" s="962" t="s">
        <v>20</v>
      </c>
      <c r="B387" s="962">
        <v>0.32</v>
      </c>
      <c r="C387" s="963" t="s">
        <v>9770</v>
      </c>
      <c r="D387" s="961"/>
      <c r="E387" s="961"/>
      <c r="F387" s="961" t="s">
        <v>14440</v>
      </c>
    </row>
    <row r="388" spans="1:6" x14ac:dyDescent="0.35">
      <c r="A388" s="962" t="s">
        <v>845</v>
      </c>
      <c r="B388" s="962">
        <v>0.36</v>
      </c>
      <c r="C388" s="962" t="s">
        <v>9788</v>
      </c>
      <c r="D388" s="961"/>
      <c r="E388" s="961"/>
      <c r="F388" s="961" t="s">
        <v>14440</v>
      </c>
    </row>
    <row r="389" spans="1:6" x14ac:dyDescent="0.35">
      <c r="A389" s="962" t="s">
        <v>527</v>
      </c>
      <c r="B389" s="962">
        <v>0.44</v>
      </c>
      <c r="C389" s="962" t="s">
        <v>9790</v>
      </c>
      <c r="D389" s="961"/>
      <c r="E389" s="961"/>
      <c r="F389" s="961" t="s">
        <v>14440</v>
      </c>
    </row>
    <row r="390" spans="1:6" x14ac:dyDescent="0.35">
      <c r="A390" s="962" t="s">
        <v>22</v>
      </c>
      <c r="B390" s="962">
        <v>0.32</v>
      </c>
      <c r="C390" s="963" t="s">
        <v>9772</v>
      </c>
      <c r="D390" s="961"/>
      <c r="E390" s="961"/>
      <c r="F390" s="961" t="s">
        <v>14440</v>
      </c>
    </row>
    <row r="391" spans="1:6" x14ac:dyDescent="0.35">
      <c r="A391" s="962" t="s">
        <v>1878</v>
      </c>
      <c r="B391" s="962">
        <v>0.32</v>
      </c>
      <c r="C391" s="963" t="s">
        <v>5714</v>
      </c>
      <c r="D391" s="961"/>
      <c r="E391" s="961"/>
      <c r="F391" s="961" t="s">
        <v>14440</v>
      </c>
    </row>
    <row r="392" spans="1:6" x14ac:dyDescent="0.35">
      <c r="A392" s="962" t="s">
        <v>12</v>
      </c>
      <c r="B392" s="962">
        <v>0.32</v>
      </c>
      <c r="C392" s="962" t="s">
        <v>9773</v>
      </c>
      <c r="D392" s="961"/>
      <c r="E392" s="961"/>
      <c r="F392" s="961" t="s">
        <v>14440</v>
      </c>
    </row>
    <row r="393" spans="1:6" x14ac:dyDescent="0.35">
      <c r="A393" s="962" t="s">
        <v>16</v>
      </c>
      <c r="B393" s="962">
        <v>0.34</v>
      </c>
      <c r="C393" s="962" t="s">
        <v>9782</v>
      </c>
      <c r="D393" s="961"/>
      <c r="E393" s="961"/>
      <c r="F393" s="961" t="s">
        <v>14440</v>
      </c>
    </row>
    <row r="394" spans="1:6" x14ac:dyDescent="0.35">
      <c r="A394" s="962" t="s">
        <v>329</v>
      </c>
      <c r="B394" s="962">
        <v>0.32</v>
      </c>
      <c r="C394" s="963" t="s">
        <v>8460</v>
      </c>
      <c r="D394" s="961"/>
      <c r="E394" s="961"/>
      <c r="F394" s="961" t="s">
        <v>14440</v>
      </c>
    </row>
    <row r="395" spans="1:6" x14ac:dyDescent="0.35">
      <c r="A395" s="962" t="s">
        <v>24</v>
      </c>
      <c r="B395" s="962">
        <v>0.34</v>
      </c>
      <c r="C395" s="963" t="s">
        <v>9783</v>
      </c>
      <c r="D395" s="961"/>
      <c r="E395" s="961"/>
      <c r="F395" s="961" t="s">
        <v>14440</v>
      </c>
    </row>
    <row r="396" spans="1:6" x14ac:dyDescent="0.35">
      <c r="A396" s="962" t="s">
        <v>1882</v>
      </c>
      <c r="B396" s="962">
        <v>0.32</v>
      </c>
      <c r="C396" s="963" t="s">
        <v>9774</v>
      </c>
      <c r="D396" s="961"/>
      <c r="E396" s="961"/>
      <c r="F396" s="961" t="s">
        <v>14440</v>
      </c>
    </row>
    <row r="397" spans="1:6" x14ac:dyDescent="0.35">
      <c r="A397" s="962" t="s">
        <v>1850</v>
      </c>
      <c r="B397" s="962">
        <v>0.26</v>
      </c>
      <c r="C397" s="962" t="s">
        <v>9744</v>
      </c>
      <c r="D397" s="961"/>
      <c r="E397" s="961"/>
      <c r="F397" s="961" t="s">
        <v>14440</v>
      </c>
    </row>
    <row r="398" spans="1:6" x14ac:dyDescent="0.35">
      <c r="A398" s="962" t="s">
        <v>496</v>
      </c>
      <c r="B398" s="962">
        <v>2</v>
      </c>
      <c r="C398" s="962" t="s">
        <v>10193</v>
      </c>
      <c r="D398" s="961"/>
      <c r="E398" s="961"/>
      <c r="F398" s="961" t="s">
        <v>14448</v>
      </c>
    </row>
    <row r="399" spans="1:6" x14ac:dyDescent="0.35">
      <c r="A399" s="962" t="s">
        <v>506</v>
      </c>
      <c r="B399" s="962">
        <v>2.3199999999999998</v>
      </c>
      <c r="C399" s="962" t="s">
        <v>10247</v>
      </c>
      <c r="D399" s="961"/>
      <c r="E399" s="961"/>
      <c r="F399" s="961" t="s">
        <v>14448</v>
      </c>
    </row>
    <row r="400" spans="1:6" x14ac:dyDescent="0.35">
      <c r="A400" s="962" t="s">
        <v>512</v>
      </c>
      <c r="B400" s="962">
        <v>2.44</v>
      </c>
      <c r="C400" s="962" t="s">
        <v>10252</v>
      </c>
      <c r="D400" s="961"/>
      <c r="E400" s="961"/>
      <c r="F400" s="961" t="s">
        <v>14448</v>
      </c>
    </row>
    <row r="401" spans="1:6" x14ac:dyDescent="0.35">
      <c r="A401" s="962" t="s">
        <v>34</v>
      </c>
      <c r="B401" s="962">
        <v>3.8</v>
      </c>
      <c r="C401" s="963" t="s">
        <v>10263</v>
      </c>
      <c r="D401" s="961"/>
      <c r="E401" s="961"/>
      <c r="F401" s="961" t="s">
        <v>14448</v>
      </c>
    </row>
    <row r="402" spans="1:6" x14ac:dyDescent="0.35">
      <c r="A402" s="962" t="s">
        <v>478</v>
      </c>
      <c r="B402" s="962">
        <v>1.46</v>
      </c>
      <c r="C402" s="962" t="s">
        <v>14617</v>
      </c>
      <c r="D402" s="961"/>
      <c r="E402" s="961"/>
      <c r="F402" s="961" t="s">
        <v>14573</v>
      </c>
    </row>
    <row r="403" spans="1:6" x14ac:dyDescent="0.35">
      <c r="A403" s="962" t="s">
        <v>1178</v>
      </c>
      <c r="B403" s="962">
        <v>1.36</v>
      </c>
      <c r="C403" s="962" t="s">
        <v>10080</v>
      </c>
      <c r="D403" s="961"/>
      <c r="E403" s="961"/>
      <c r="F403" s="961" t="s">
        <v>14573</v>
      </c>
    </row>
    <row r="404" spans="1:6" x14ac:dyDescent="0.35">
      <c r="A404" s="962" t="s">
        <v>471</v>
      </c>
      <c r="B404" s="962">
        <v>1.38</v>
      </c>
      <c r="C404" s="962" t="s">
        <v>10083</v>
      </c>
      <c r="D404" s="961"/>
      <c r="E404" s="961"/>
      <c r="F404" s="961" t="s">
        <v>14573</v>
      </c>
    </row>
    <row r="405" spans="1:6" x14ac:dyDescent="0.35">
      <c r="A405" s="962" t="s">
        <v>2143</v>
      </c>
      <c r="B405" s="962">
        <v>1.8</v>
      </c>
      <c r="C405" s="963" t="s">
        <v>10173</v>
      </c>
      <c r="D405" s="961"/>
      <c r="E405" s="961"/>
      <c r="F405" s="961" t="s">
        <v>14573</v>
      </c>
    </row>
    <row r="406" spans="1:6" x14ac:dyDescent="0.35">
      <c r="A406" s="962" t="s">
        <v>2143</v>
      </c>
      <c r="B406" s="962">
        <v>1.8</v>
      </c>
      <c r="C406" s="963" t="s">
        <v>10174</v>
      </c>
      <c r="D406" s="961"/>
      <c r="E406" s="961"/>
      <c r="F406" s="961" t="s">
        <v>14573</v>
      </c>
    </row>
    <row r="407" spans="1:6" x14ac:dyDescent="0.35">
      <c r="A407" s="962" t="s">
        <v>860</v>
      </c>
      <c r="B407" s="962">
        <v>1.38</v>
      </c>
      <c r="C407" s="963" t="s">
        <v>10084</v>
      </c>
      <c r="D407" s="961"/>
      <c r="E407" s="961"/>
      <c r="F407" s="961" t="s">
        <v>14573</v>
      </c>
    </row>
    <row r="408" spans="1:6" x14ac:dyDescent="0.35">
      <c r="A408" s="962" t="s">
        <v>860</v>
      </c>
      <c r="B408" s="962">
        <v>1.38</v>
      </c>
      <c r="C408" s="963" t="s">
        <v>10085</v>
      </c>
      <c r="D408" s="961"/>
      <c r="E408" s="961"/>
      <c r="F408" s="961" t="s">
        <v>14573</v>
      </c>
    </row>
    <row r="409" spans="1:6" x14ac:dyDescent="0.35">
      <c r="A409" s="962" t="s">
        <v>3552</v>
      </c>
      <c r="B409" s="962">
        <v>1.41</v>
      </c>
      <c r="C409" s="963" t="s">
        <v>10090</v>
      </c>
      <c r="D409" s="961"/>
      <c r="E409" s="961"/>
      <c r="F409" s="961" t="s">
        <v>14593</v>
      </c>
    </row>
    <row r="410" spans="1:6" x14ac:dyDescent="0.35">
      <c r="A410" s="962" t="s">
        <v>3552</v>
      </c>
      <c r="B410" s="962">
        <v>1.41</v>
      </c>
      <c r="C410" s="963" t="s">
        <v>10091</v>
      </c>
      <c r="D410" s="961"/>
      <c r="E410" s="961"/>
      <c r="F410" s="961" t="s">
        <v>14593</v>
      </c>
    </row>
    <row r="411" spans="1:6" x14ac:dyDescent="0.35">
      <c r="A411" s="962" t="s">
        <v>3580</v>
      </c>
      <c r="B411" s="962">
        <v>1.6</v>
      </c>
      <c r="C411" s="962" t="s">
        <v>10106</v>
      </c>
      <c r="D411" s="961"/>
      <c r="E411" s="961"/>
      <c r="F411" s="961" t="s">
        <v>14593</v>
      </c>
    </row>
    <row r="412" spans="1:6" x14ac:dyDescent="0.35">
      <c r="A412" s="962" t="s">
        <v>863</v>
      </c>
      <c r="B412" s="962">
        <v>1.36</v>
      </c>
      <c r="C412" s="963" t="s">
        <v>10081</v>
      </c>
      <c r="D412" s="961"/>
      <c r="E412" s="961"/>
      <c r="F412" s="961" t="s">
        <v>14593</v>
      </c>
    </row>
    <row r="413" spans="1:6" x14ac:dyDescent="0.35">
      <c r="A413" s="962" t="s">
        <v>14618</v>
      </c>
      <c r="B413" s="962">
        <v>1.3</v>
      </c>
      <c r="C413" s="963" t="s">
        <v>10005</v>
      </c>
      <c r="D413" s="961"/>
      <c r="E413" s="961"/>
      <c r="F413" s="961" t="s">
        <v>14573</v>
      </c>
    </row>
    <row r="414" spans="1:6" x14ac:dyDescent="0.35">
      <c r="A414" s="965" t="s">
        <v>1187</v>
      </c>
      <c r="B414" s="965">
        <v>1.41</v>
      </c>
      <c r="C414" s="962" t="s">
        <v>10089</v>
      </c>
      <c r="D414" s="961"/>
      <c r="E414" s="961"/>
      <c r="F414" s="961" t="s">
        <v>14593</v>
      </c>
    </row>
    <row r="415" spans="1:6" x14ac:dyDescent="0.35">
      <c r="A415" s="966">
        <v>72240</v>
      </c>
      <c r="B415" s="967">
        <v>0.91</v>
      </c>
      <c r="C415" s="963" t="s">
        <v>14619</v>
      </c>
      <c r="D415" s="968"/>
      <c r="E415" s="968"/>
      <c r="F415" s="968"/>
    </row>
    <row r="416" spans="1:6" x14ac:dyDescent="0.35">
      <c r="A416" s="966">
        <v>72255</v>
      </c>
      <c r="B416" s="967">
        <v>0.91</v>
      </c>
      <c r="C416" s="963" t="s">
        <v>14620</v>
      </c>
      <c r="D416" s="968"/>
      <c r="E416" s="968"/>
      <c r="F416" s="961" t="s">
        <v>14440</v>
      </c>
    </row>
    <row r="417" spans="1:6" x14ac:dyDescent="0.35">
      <c r="A417" s="966">
        <v>76210</v>
      </c>
      <c r="B417" s="967">
        <v>0.38</v>
      </c>
      <c r="C417" s="963" t="s">
        <v>14621</v>
      </c>
      <c r="D417" s="968"/>
      <c r="E417" s="968"/>
      <c r="F417" s="968"/>
    </row>
    <row r="418" spans="1:6" x14ac:dyDescent="0.35">
      <c r="A418" s="968">
        <v>72285</v>
      </c>
      <c r="B418" s="968">
        <v>1.1599999999999999</v>
      </c>
      <c r="C418" s="968" t="s">
        <v>7687</v>
      </c>
      <c r="D418" s="968"/>
      <c r="E418" s="968"/>
      <c r="F418" s="961" t="s">
        <v>14440</v>
      </c>
    </row>
    <row r="419" spans="1:6" x14ac:dyDescent="0.35">
      <c r="A419" s="968">
        <v>72295</v>
      </c>
      <c r="B419" s="968">
        <v>0.83</v>
      </c>
      <c r="C419" s="968" t="s">
        <v>7630</v>
      </c>
      <c r="D419" s="968"/>
      <c r="E419" s="968"/>
      <c r="F419" s="968" t="s">
        <v>14440</v>
      </c>
    </row>
    <row r="420" spans="1:6" x14ac:dyDescent="0.35">
      <c r="A420" s="966">
        <v>76380</v>
      </c>
      <c r="B420" s="967">
        <v>0.98</v>
      </c>
      <c r="C420" s="968" t="s">
        <v>7641</v>
      </c>
      <c r="D420" s="968"/>
      <c r="E420" s="968"/>
      <c r="F420" s="961" t="s">
        <v>14448</v>
      </c>
    </row>
    <row r="421" spans="1:6" x14ac:dyDescent="0.35">
      <c r="A421" s="146" t="s">
        <v>12498</v>
      </c>
      <c r="B421" s="146">
        <v>2.54</v>
      </c>
      <c r="C421" t="s">
        <v>12499</v>
      </c>
      <c r="F421" s="968" t="s">
        <v>14448</v>
      </c>
    </row>
    <row r="422" spans="1:6" x14ac:dyDescent="0.35">
      <c r="A422" s="116" t="s">
        <v>14622</v>
      </c>
      <c r="B422" s="146">
        <v>1.3</v>
      </c>
      <c r="C422" t="s">
        <v>5653</v>
      </c>
      <c r="F422" s="961" t="s">
        <v>14573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9B8FC-6849-4563-AFE4-D1F2FF0CF149}">
  <dimension ref="A1:Y12357"/>
  <sheetViews>
    <sheetView topLeftCell="A12326" workbookViewId="0">
      <selection activeCell="A12358" sqref="A12358:D12360"/>
    </sheetView>
  </sheetViews>
  <sheetFormatPr defaultRowHeight="14.5" x14ac:dyDescent="0.35"/>
  <cols>
    <col min="1" max="1" width="115.08984375" style="92" bestFit="1" customWidth="1"/>
    <col min="2" max="2" width="35.453125" style="756" bestFit="1" customWidth="1"/>
    <col min="3" max="3" width="118.1796875" style="67" bestFit="1" customWidth="1"/>
    <col min="4" max="4" width="118.1796875" style="67" customWidth="1"/>
    <col min="5" max="5" width="8.81640625" customWidth="1"/>
    <col min="7" max="7" width="50" bestFit="1" customWidth="1"/>
    <col min="24" max="24" width="8.81640625" style="98"/>
    <col min="25" max="25" width="40" style="98" bestFit="1" customWidth="1"/>
  </cols>
  <sheetData>
    <row r="1" spans="1:25" ht="43.5" x14ac:dyDescent="0.35">
      <c r="A1" s="954" t="str">
        <f>TRIM(" First Quarter Earnings ")</f>
        <v>First Quarter Earnings</v>
      </c>
      <c r="B1" s="954" t="s">
        <v>14623</v>
      </c>
      <c r="C1" s="954" t="s">
        <v>14624</v>
      </c>
      <c r="D1" s="954"/>
      <c r="E1" s="512">
        <v>70482</v>
      </c>
      <c r="F1" s="228">
        <v>1.27</v>
      </c>
      <c r="G1" s="229" t="s">
        <v>1411</v>
      </c>
      <c r="M1" s="512">
        <v>70482</v>
      </c>
      <c r="N1" s="228">
        <v>1.27</v>
      </c>
      <c r="O1" s="229" t="s">
        <v>14625</v>
      </c>
      <c r="X1" s="535" t="s">
        <v>863</v>
      </c>
      <c r="Y1" s="536" t="s">
        <v>14626</v>
      </c>
    </row>
    <row r="2" spans="1:25" x14ac:dyDescent="0.35">
      <c r="A2" s="222" t="str">
        <f>TRIM(C2)</f>
        <v>XR GASRTIC TUBE CHECK/GASTROGR</v>
      </c>
      <c r="B2" s="223" t="s">
        <v>5062</v>
      </c>
      <c r="C2" s="223" t="s">
        <v>5062</v>
      </c>
      <c r="D2" s="223"/>
      <c r="E2" s="512">
        <v>74019</v>
      </c>
      <c r="F2" s="228">
        <v>0.23</v>
      </c>
      <c r="G2" s="229" t="s">
        <v>1349</v>
      </c>
      <c r="M2" s="512">
        <v>74019</v>
      </c>
      <c r="N2" s="228">
        <v>0.23</v>
      </c>
      <c r="O2" s="229" t="s">
        <v>14627</v>
      </c>
      <c r="X2" s="535" t="s">
        <v>863</v>
      </c>
      <c r="Y2" s="536" t="s">
        <v>14628</v>
      </c>
    </row>
    <row r="3" spans="1:25" x14ac:dyDescent="0.35">
      <c r="A3" s="222" t="str">
        <f t="shared" ref="A3:A66" si="0">TRIM(C3)</f>
        <v>XR GASTRIC TUBE CHECK/GASTROGR</v>
      </c>
      <c r="B3" s="223" t="s">
        <v>5063</v>
      </c>
      <c r="C3" s="223" t="s">
        <v>5063</v>
      </c>
      <c r="D3" s="223"/>
      <c r="E3" s="512">
        <v>73050</v>
      </c>
      <c r="F3" s="228">
        <v>0.18</v>
      </c>
      <c r="G3" s="229" t="s">
        <v>1329</v>
      </c>
      <c r="M3" s="512">
        <v>73050</v>
      </c>
      <c r="N3" s="228">
        <v>0.18</v>
      </c>
      <c r="O3" s="229" t="s">
        <v>14629</v>
      </c>
      <c r="X3" s="535" t="s">
        <v>863</v>
      </c>
      <c r="Y3" s="536" t="s">
        <v>14630</v>
      </c>
    </row>
    <row r="4" spans="1:25" x14ac:dyDescent="0.35">
      <c r="A4" s="222" t="str">
        <f t="shared" si="0"/>
        <v>XR EYE FOREIGN BODY</v>
      </c>
      <c r="B4" s="662" t="s">
        <v>4989</v>
      </c>
      <c r="C4" s="279" t="s">
        <v>4989</v>
      </c>
      <c r="D4" s="279"/>
      <c r="E4" s="512">
        <v>74022</v>
      </c>
      <c r="F4" s="228">
        <v>0.32</v>
      </c>
      <c r="G4" s="229" t="s">
        <v>1357</v>
      </c>
      <c r="M4" s="512">
        <v>74022</v>
      </c>
      <c r="N4" s="228">
        <v>0.32</v>
      </c>
      <c r="O4" s="229" t="s">
        <v>14631</v>
      </c>
      <c r="X4" s="90" t="s">
        <v>3552</v>
      </c>
      <c r="Y4" s="536" t="s">
        <v>14632</v>
      </c>
    </row>
    <row r="5" spans="1:25" x14ac:dyDescent="0.35">
      <c r="A5" s="222" t="str">
        <f t="shared" si="0"/>
        <v>XR MANDIBLE 4+V'S</v>
      </c>
      <c r="B5" s="223" t="s">
        <v>5032</v>
      </c>
      <c r="C5" s="223" t="s">
        <v>5032</v>
      </c>
      <c r="D5" s="223"/>
      <c r="E5" s="512">
        <v>73521</v>
      </c>
      <c r="F5" s="228">
        <v>0.22</v>
      </c>
      <c r="G5" s="229" t="s">
        <v>1345</v>
      </c>
      <c r="M5" s="512">
        <v>73521</v>
      </c>
      <c r="N5" s="228">
        <v>0.22</v>
      </c>
      <c r="O5" s="229" t="s">
        <v>14633</v>
      </c>
      <c r="X5" s="90" t="s">
        <v>3552</v>
      </c>
      <c r="Y5" s="536" t="s">
        <v>14634</v>
      </c>
    </row>
    <row r="6" spans="1:25" x14ac:dyDescent="0.35">
      <c r="A6" s="222" t="str">
        <f t="shared" si="0"/>
        <v>XR FACIAL BONES 3V'S</v>
      </c>
      <c r="B6" s="662" t="s">
        <v>5034</v>
      </c>
      <c r="C6" s="279" t="s">
        <v>5034</v>
      </c>
      <c r="D6" s="279"/>
      <c r="E6" s="512">
        <v>71046</v>
      </c>
      <c r="F6" s="228">
        <v>0.22</v>
      </c>
      <c r="G6" s="229" t="s">
        <v>1338</v>
      </c>
      <c r="M6" s="512">
        <v>71046</v>
      </c>
      <c r="N6" s="228">
        <v>0.22</v>
      </c>
      <c r="O6" s="229" t="s">
        <v>14635</v>
      </c>
      <c r="X6" s="90" t="s">
        <v>3580</v>
      </c>
      <c r="Y6" s="536" t="s">
        <v>14636</v>
      </c>
    </row>
    <row r="7" spans="1:25" x14ac:dyDescent="0.35">
      <c r="A7" s="222" t="str">
        <f t="shared" si="0"/>
        <v>XR NASAL BONES</v>
      </c>
      <c r="B7" s="662" t="s">
        <v>4972</v>
      </c>
      <c r="C7" s="279" t="s">
        <v>4972</v>
      </c>
      <c r="D7" s="279"/>
      <c r="E7" s="512">
        <v>72040</v>
      </c>
      <c r="F7" s="228">
        <v>0.22</v>
      </c>
      <c r="G7" s="229" t="s">
        <v>1341</v>
      </c>
      <c r="M7" s="512">
        <v>72040</v>
      </c>
      <c r="N7" s="228">
        <v>0.22</v>
      </c>
      <c r="O7" s="229" t="s">
        <v>14637</v>
      </c>
    </row>
    <row r="8" spans="1:25" x14ac:dyDescent="0.35">
      <c r="A8" s="222" t="str">
        <f t="shared" si="0"/>
        <v>XR OPTIC FORAMINA</v>
      </c>
      <c r="B8" s="662" t="s">
        <v>5006</v>
      </c>
      <c r="C8" s="279" t="s">
        <v>5006</v>
      </c>
      <c r="D8" s="279"/>
      <c r="E8" s="512">
        <v>72050</v>
      </c>
      <c r="F8" s="228">
        <v>0.27</v>
      </c>
      <c r="G8" s="229" t="s">
        <v>1353</v>
      </c>
      <c r="M8" s="512">
        <v>72050</v>
      </c>
      <c r="N8" s="228">
        <v>0.27</v>
      </c>
      <c r="O8" s="229" t="s">
        <v>14638</v>
      </c>
      <c r="X8" s="535" t="s">
        <v>1187</v>
      </c>
      <c r="Y8" s="536" t="s">
        <v>14632</v>
      </c>
    </row>
    <row r="9" spans="1:25" x14ac:dyDescent="0.35">
      <c r="A9" s="222" t="str">
        <f t="shared" si="0"/>
        <v>XR ORBITS MIN 4V'S</v>
      </c>
      <c r="B9" s="662" t="s">
        <v>5040</v>
      </c>
      <c r="C9" s="279" t="s">
        <v>5040</v>
      </c>
      <c r="D9" s="279"/>
      <c r="E9" s="512">
        <v>74176</v>
      </c>
      <c r="F9" s="228">
        <v>1.74</v>
      </c>
      <c r="G9" s="229" t="s">
        <v>1418</v>
      </c>
      <c r="M9" s="512">
        <v>74176</v>
      </c>
      <c r="N9" s="228">
        <v>1.74</v>
      </c>
      <c r="O9" s="229" t="s">
        <v>14639</v>
      </c>
      <c r="X9" s="535" t="s">
        <v>1187</v>
      </c>
      <c r="Y9" s="536" t="s">
        <v>14634</v>
      </c>
    </row>
    <row r="10" spans="1:25" x14ac:dyDescent="0.35">
      <c r="A10" s="222" t="str">
        <f t="shared" si="0"/>
        <v>XR SINUSES 1 OR 2V'S</v>
      </c>
      <c r="B10" s="662" t="s">
        <v>4973</v>
      </c>
      <c r="C10" s="279" t="s">
        <v>4973</v>
      </c>
      <c r="D10" s="279"/>
      <c r="E10" s="512">
        <v>74160</v>
      </c>
      <c r="F10" s="228">
        <v>1.27</v>
      </c>
      <c r="G10" s="229" t="s">
        <v>1412</v>
      </c>
      <c r="M10" s="512">
        <v>74160</v>
      </c>
      <c r="N10" s="228">
        <v>1.27</v>
      </c>
      <c r="O10" s="229" t="s">
        <v>14640</v>
      </c>
      <c r="X10" s="90" t="s">
        <v>1199</v>
      </c>
      <c r="Y10" s="536" t="s">
        <v>14636</v>
      </c>
    </row>
    <row r="11" spans="1:25" x14ac:dyDescent="0.35">
      <c r="A11" s="222" t="str">
        <f t="shared" si="0"/>
        <v>XR SINUSES MIN 3V'S</v>
      </c>
      <c r="B11" s="761" t="s">
        <v>5011</v>
      </c>
      <c r="C11" s="147" t="s">
        <v>5011</v>
      </c>
      <c r="D11" s="147"/>
      <c r="E11" s="512">
        <v>74150</v>
      </c>
      <c r="F11" s="228">
        <v>1.19</v>
      </c>
      <c r="G11" s="229" t="s">
        <v>448</v>
      </c>
      <c r="M11" s="512">
        <v>74150</v>
      </c>
      <c r="N11" s="228">
        <v>1.19</v>
      </c>
      <c r="O11" s="229" t="s">
        <v>14641</v>
      </c>
    </row>
    <row r="12" spans="1:25" x14ac:dyDescent="0.35">
      <c r="A12" s="222" t="str">
        <f t="shared" si="0"/>
        <v>XR SELLA TURCICA</v>
      </c>
      <c r="B12" s="662" t="s">
        <v>2736</v>
      </c>
      <c r="C12" s="279" t="s">
        <v>2736</v>
      </c>
      <c r="D12" s="279"/>
      <c r="E12" s="512">
        <v>74170</v>
      </c>
      <c r="F12" s="228">
        <v>1.4</v>
      </c>
      <c r="G12" s="229" t="s">
        <v>1415</v>
      </c>
      <c r="M12" s="512">
        <v>74170</v>
      </c>
      <c r="N12" s="228">
        <v>1.4</v>
      </c>
      <c r="O12" s="229" t="s">
        <v>14642</v>
      </c>
    </row>
    <row r="13" spans="1:25" x14ac:dyDescent="0.35">
      <c r="A13" s="222" t="str">
        <f t="shared" si="0"/>
        <v>XR SKULL &lt; 4V'S</v>
      </c>
      <c r="B13" s="662" t="s">
        <v>4990</v>
      </c>
      <c r="C13" s="279" t="s">
        <v>4990</v>
      </c>
      <c r="D13" s="279"/>
      <c r="E13" s="512">
        <v>70470</v>
      </c>
      <c r="F13" s="228">
        <v>1.27</v>
      </c>
      <c r="G13" s="229" t="s">
        <v>1410</v>
      </c>
      <c r="M13" s="512">
        <v>70470</v>
      </c>
      <c r="N13" s="228">
        <v>1.27</v>
      </c>
      <c r="O13" s="229" t="s">
        <v>14643</v>
      </c>
    </row>
    <row r="14" spans="1:25" x14ac:dyDescent="0.35">
      <c r="A14" s="222" t="str">
        <f t="shared" si="0"/>
        <v>XR SKULL AP/PA ONLY</v>
      </c>
      <c r="B14" s="662" t="s">
        <v>4991</v>
      </c>
      <c r="C14" s="279" t="s">
        <v>4991</v>
      </c>
      <c r="D14" s="279"/>
      <c r="E14" s="512">
        <v>71260</v>
      </c>
      <c r="F14" s="228">
        <v>1.1599999999999999</v>
      </c>
      <c r="G14" s="229" t="s">
        <v>1402</v>
      </c>
      <c r="M14" s="512">
        <v>71260</v>
      </c>
      <c r="N14" s="228">
        <v>1.1599999999999999</v>
      </c>
      <c r="O14" s="229" t="s">
        <v>14644</v>
      </c>
    </row>
    <row r="15" spans="1:25" x14ac:dyDescent="0.35">
      <c r="A15" s="222" t="str">
        <f t="shared" si="0"/>
        <v>XR SKULL LAT ONLY</v>
      </c>
      <c r="B15" s="662" t="s">
        <v>4992</v>
      </c>
      <c r="C15" s="279" t="s">
        <v>4992</v>
      </c>
      <c r="D15" s="279"/>
      <c r="E15" s="512">
        <v>71250</v>
      </c>
      <c r="F15" s="228">
        <v>1.08</v>
      </c>
      <c r="G15" s="229" t="s">
        <v>1397</v>
      </c>
      <c r="M15" s="512">
        <v>71250</v>
      </c>
      <c r="N15" s="228">
        <v>1.08</v>
      </c>
      <c r="O15" s="229" t="s">
        <v>14645</v>
      </c>
    </row>
    <row r="16" spans="1:25" x14ac:dyDescent="0.35">
      <c r="A16" s="222" t="str">
        <f t="shared" si="0"/>
        <v>XR SKULL MIN 4V'S</v>
      </c>
      <c r="B16" s="662" t="s">
        <v>5041</v>
      </c>
      <c r="C16" s="279" t="s">
        <v>5041</v>
      </c>
      <c r="D16" s="279"/>
      <c r="E16" s="512">
        <v>71270</v>
      </c>
      <c r="F16" s="228">
        <v>1.25</v>
      </c>
      <c r="G16" s="229" t="s">
        <v>1409</v>
      </c>
      <c r="M16" s="512">
        <v>71270</v>
      </c>
      <c r="N16" s="228">
        <v>1.25</v>
      </c>
      <c r="O16" s="229" t="s">
        <v>14646</v>
      </c>
    </row>
    <row r="17" spans="1:15" x14ac:dyDescent="0.35">
      <c r="A17" s="222" t="str">
        <f t="shared" si="0"/>
        <v>XR TMJ OPEN/CLOSED BILATERAL</v>
      </c>
      <c r="B17" s="662" t="s">
        <v>2756</v>
      </c>
      <c r="C17" s="279" t="s">
        <v>2756</v>
      </c>
      <c r="D17" s="279"/>
      <c r="E17" s="512">
        <v>72125</v>
      </c>
      <c r="F17" s="228">
        <v>1</v>
      </c>
      <c r="G17" s="229" t="s">
        <v>1390</v>
      </c>
      <c r="M17" s="512">
        <v>72125</v>
      </c>
      <c r="N17" s="228">
        <v>1</v>
      </c>
      <c r="O17" s="229" t="s">
        <v>14647</v>
      </c>
    </row>
    <row r="18" spans="1:15" x14ac:dyDescent="0.35">
      <c r="A18" s="222" t="str">
        <f t="shared" si="0"/>
        <v>MR TMJ</v>
      </c>
      <c r="B18" s="662" t="s">
        <v>5128</v>
      </c>
      <c r="C18" s="279" t="s">
        <v>5128</v>
      </c>
      <c r="D18" s="279"/>
      <c r="E18" s="512">
        <v>70450</v>
      </c>
      <c r="F18" s="228">
        <v>0.85</v>
      </c>
      <c r="G18" s="229" t="s">
        <v>1387</v>
      </c>
      <c r="M18" s="512">
        <v>70450</v>
      </c>
      <c r="N18" s="228">
        <v>0.85</v>
      </c>
      <c r="O18" s="229" t="s">
        <v>14648</v>
      </c>
    </row>
    <row r="19" spans="1:15" x14ac:dyDescent="0.35">
      <c r="A19" s="222" t="str">
        <f t="shared" si="0"/>
        <v>XR NECK SOFT TISSUE</v>
      </c>
      <c r="B19" s="662" t="s">
        <v>604</v>
      </c>
      <c r="C19" s="279" t="s">
        <v>604</v>
      </c>
      <c r="D19" s="279"/>
      <c r="E19" s="512">
        <v>73700</v>
      </c>
      <c r="F19" s="228">
        <v>1</v>
      </c>
      <c r="G19" s="229" t="s">
        <v>1395</v>
      </c>
      <c r="M19" s="512">
        <v>73700</v>
      </c>
      <c r="N19" s="228">
        <v>1</v>
      </c>
      <c r="O19" s="229" t="s">
        <v>14649</v>
      </c>
    </row>
    <row r="20" spans="1:15" x14ac:dyDescent="0.35">
      <c r="A20" s="222" t="str">
        <f t="shared" si="0"/>
        <v>CT HEAD WO</v>
      </c>
      <c r="B20" s="662" t="s">
        <v>5072</v>
      </c>
      <c r="C20" s="279" t="s">
        <v>5072</v>
      </c>
      <c r="D20" s="279"/>
      <c r="E20" s="512">
        <v>73700</v>
      </c>
      <c r="F20" s="228">
        <v>1</v>
      </c>
      <c r="G20" s="229" t="s">
        <v>1396</v>
      </c>
      <c r="M20" s="512">
        <v>73700</v>
      </c>
      <c r="N20" s="228">
        <v>1</v>
      </c>
      <c r="O20" s="229" t="s">
        <v>14650</v>
      </c>
    </row>
    <row r="21" spans="1:15" x14ac:dyDescent="0.35">
      <c r="A21" s="222" t="str">
        <f t="shared" si="0"/>
        <v>CT IAC/TEMPERORAL BONE WO</v>
      </c>
      <c r="B21" s="168" t="s">
        <v>5118</v>
      </c>
      <c r="C21" s="168" t="s">
        <v>5118</v>
      </c>
      <c r="D21" s="168"/>
      <c r="E21" s="512">
        <v>72131</v>
      </c>
      <c r="F21" s="228">
        <v>1</v>
      </c>
      <c r="G21" s="229" t="s">
        <v>1392</v>
      </c>
      <c r="M21" s="512">
        <v>72131</v>
      </c>
      <c r="N21" s="228">
        <v>1</v>
      </c>
      <c r="O21" s="229" t="s">
        <v>14651</v>
      </c>
    </row>
    <row r="22" spans="1:15" x14ac:dyDescent="0.35">
      <c r="A22" s="222" t="str">
        <f t="shared" si="0"/>
        <v>CT POSTERIOR FOSSA WO</v>
      </c>
      <c r="B22" s="662" t="s">
        <v>5119</v>
      </c>
      <c r="C22" s="279" t="s">
        <v>5119</v>
      </c>
      <c r="D22" s="279"/>
      <c r="E22" s="512">
        <v>70487</v>
      </c>
      <c r="F22" s="228">
        <v>1.1299999999999999</v>
      </c>
      <c r="G22" s="229" t="s">
        <v>1401</v>
      </c>
      <c r="M22" s="512">
        <v>70487</v>
      </c>
      <c r="N22" s="228">
        <v>1.1299999999999999</v>
      </c>
      <c r="O22" s="229" t="s">
        <v>14652</v>
      </c>
    </row>
    <row r="23" spans="1:15" x14ac:dyDescent="0.35">
      <c r="A23" s="222" t="str">
        <f t="shared" si="0"/>
        <v>CT SELLA TURCICA WO</v>
      </c>
      <c r="B23" s="662" t="s">
        <v>5120</v>
      </c>
      <c r="C23" s="279" t="s">
        <v>5120</v>
      </c>
      <c r="D23" s="279"/>
      <c r="E23" s="512">
        <v>70486</v>
      </c>
      <c r="F23" s="228">
        <v>0.85</v>
      </c>
      <c r="G23" s="229" t="s">
        <v>1388</v>
      </c>
      <c r="M23" s="512">
        <v>70486</v>
      </c>
      <c r="N23" s="228">
        <v>0.85</v>
      </c>
      <c r="O23" s="229" t="s">
        <v>14653</v>
      </c>
    </row>
    <row r="24" spans="1:15" x14ac:dyDescent="0.35">
      <c r="A24" s="222" t="str">
        <f t="shared" si="0"/>
        <v>CT IAC/TEMPORAL BONE W</v>
      </c>
      <c r="B24" s="223" t="s">
        <v>5086</v>
      </c>
      <c r="C24" s="148" t="s">
        <v>5086</v>
      </c>
      <c r="D24" s="148"/>
      <c r="E24" s="512">
        <v>70490</v>
      </c>
      <c r="F24" s="228">
        <v>1.28</v>
      </c>
      <c r="G24" s="229" t="s">
        <v>1413</v>
      </c>
      <c r="M24" s="512">
        <v>70490</v>
      </c>
      <c r="N24" s="228">
        <v>1.28</v>
      </c>
      <c r="O24" s="229" t="s">
        <v>14654</v>
      </c>
    </row>
    <row r="25" spans="1:15" x14ac:dyDescent="0.35">
      <c r="A25" s="222" t="str">
        <f t="shared" si="0"/>
        <v>CT POSTERIOR FOSSA W</v>
      </c>
      <c r="B25" s="662" t="s">
        <v>5087</v>
      </c>
      <c r="C25" s="279" t="s">
        <v>5087</v>
      </c>
      <c r="D25" s="279"/>
      <c r="E25" s="512">
        <v>70491</v>
      </c>
      <c r="F25" s="228">
        <v>1.38</v>
      </c>
      <c r="G25" s="229" t="s">
        <v>1414</v>
      </c>
      <c r="M25" s="512">
        <v>70491</v>
      </c>
      <c r="N25" s="228">
        <v>1.38</v>
      </c>
      <c r="O25" s="229" t="s">
        <v>14655</v>
      </c>
    </row>
    <row r="26" spans="1:15" x14ac:dyDescent="0.35">
      <c r="A26" s="222" t="str">
        <f t="shared" si="0"/>
        <v>CT SELLA TURCICA W</v>
      </c>
      <c r="B26" s="662" t="s">
        <v>5088</v>
      </c>
      <c r="C26" s="279" t="s">
        <v>5088</v>
      </c>
      <c r="D26" s="279"/>
      <c r="E26" s="512">
        <v>74177</v>
      </c>
      <c r="F26" s="228">
        <v>1.82</v>
      </c>
      <c r="G26" s="229" t="s">
        <v>1426</v>
      </c>
      <c r="M26" s="512">
        <v>74177</v>
      </c>
      <c r="N26" s="228">
        <v>1.82</v>
      </c>
      <c r="O26" s="229" t="s">
        <v>14656</v>
      </c>
    </row>
    <row r="27" spans="1:15" x14ac:dyDescent="0.35">
      <c r="A27" s="222" t="str">
        <f t="shared" si="0"/>
        <v>CT IAC/TEMPORAL BONE W/WO</v>
      </c>
      <c r="B27" s="170" t="s">
        <v>5112</v>
      </c>
      <c r="C27" s="170" t="s">
        <v>5112</v>
      </c>
      <c r="D27" s="170"/>
      <c r="E27" s="512">
        <v>74178</v>
      </c>
      <c r="F27" s="228">
        <v>2.0099999999999998</v>
      </c>
      <c r="G27" s="229" t="s">
        <v>1428</v>
      </c>
      <c r="M27" s="512">
        <v>74178</v>
      </c>
      <c r="N27" s="228">
        <v>2.0099999999999998</v>
      </c>
      <c r="O27" s="229" t="s">
        <v>14657</v>
      </c>
    </row>
    <row r="28" spans="1:15" x14ac:dyDescent="0.35">
      <c r="A28" s="222" t="str">
        <f t="shared" si="0"/>
        <v>CT POSTERIOR FOSSA W/WO</v>
      </c>
      <c r="B28" s="662" t="s">
        <v>5113</v>
      </c>
      <c r="C28" s="279" t="s">
        <v>5113</v>
      </c>
      <c r="D28" s="279"/>
      <c r="E28" s="512">
        <v>70492</v>
      </c>
      <c r="F28" s="228">
        <v>1.62</v>
      </c>
      <c r="G28" s="229" t="s">
        <v>1417</v>
      </c>
      <c r="M28" s="512">
        <v>70492</v>
      </c>
      <c r="N28" s="228">
        <v>1.62</v>
      </c>
      <c r="O28" s="229" t="s">
        <v>14658</v>
      </c>
    </row>
    <row r="29" spans="1:15" x14ac:dyDescent="0.35">
      <c r="A29" s="222" t="str">
        <f t="shared" si="0"/>
        <v>CT SELLA TURCICA W/WO</v>
      </c>
      <c r="B29" s="662" t="s">
        <v>5114</v>
      </c>
      <c r="C29" s="279" t="s">
        <v>5114</v>
      </c>
      <c r="D29" s="279"/>
      <c r="E29" s="512">
        <v>72193</v>
      </c>
      <c r="F29" s="228">
        <v>1.1599999999999999</v>
      </c>
      <c r="G29" s="229" t="s">
        <v>1403</v>
      </c>
      <c r="M29" s="512">
        <v>72193</v>
      </c>
      <c r="N29" s="228">
        <v>1.1599999999999999</v>
      </c>
      <c r="O29" s="229" t="s">
        <v>14659</v>
      </c>
    </row>
    <row r="30" spans="1:15" x14ac:dyDescent="0.35">
      <c r="A30" s="222" t="str">
        <f t="shared" si="0"/>
        <v>CT NECK SOFT TISSUE W/</v>
      </c>
      <c r="B30" s="358" t="s">
        <v>5125</v>
      </c>
      <c r="C30" s="201" t="s">
        <v>5125</v>
      </c>
      <c r="D30" s="201"/>
      <c r="E30" s="512">
        <v>72194</v>
      </c>
      <c r="F30" s="228">
        <v>1.22</v>
      </c>
      <c r="G30" s="229" t="s">
        <v>1406</v>
      </c>
      <c r="M30" s="512">
        <v>72194</v>
      </c>
      <c r="N30" s="228">
        <v>1.22</v>
      </c>
      <c r="O30" s="229" t="s">
        <v>14660</v>
      </c>
    </row>
    <row r="31" spans="1:15" x14ac:dyDescent="0.35">
      <c r="A31" s="222" t="str">
        <f t="shared" si="0"/>
        <v>MRA CAROTIDS WO</v>
      </c>
      <c r="B31" s="170" t="s">
        <v>5105</v>
      </c>
      <c r="C31" s="170" t="s">
        <v>5105</v>
      </c>
      <c r="D31" s="170"/>
      <c r="E31" s="512">
        <v>72192</v>
      </c>
      <c r="F31" s="228">
        <v>1.0900000000000001</v>
      </c>
      <c r="G31" s="229" t="s">
        <v>1399</v>
      </c>
      <c r="M31" s="512">
        <v>72192</v>
      </c>
      <c r="N31" s="228">
        <v>1.0900000000000001</v>
      </c>
      <c r="O31" s="229" t="s">
        <v>14661</v>
      </c>
    </row>
    <row r="32" spans="1:15" x14ac:dyDescent="0.35">
      <c r="A32" s="222" t="str">
        <f t="shared" si="0"/>
        <v>MRA CAROTIDS W</v>
      </c>
      <c r="B32" s="170" t="s">
        <v>5132</v>
      </c>
      <c r="C32" s="170" t="s">
        <v>5132</v>
      </c>
      <c r="D32" s="170"/>
      <c r="E32" s="512">
        <v>72128</v>
      </c>
      <c r="F32" s="228">
        <v>1</v>
      </c>
      <c r="G32" s="229" t="s">
        <v>1391</v>
      </c>
      <c r="M32" s="512">
        <v>72128</v>
      </c>
      <c r="N32" s="228">
        <v>1</v>
      </c>
      <c r="O32" s="229" t="s">
        <v>14662</v>
      </c>
    </row>
    <row r="33" spans="1:15" x14ac:dyDescent="0.35">
      <c r="A33" s="222" t="str">
        <f t="shared" si="0"/>
        <v>MRA CAROTIDS W/WO</v>
      </c>
      <c r="B33" s="170" t="s">
        <v>5140</v>
      </c>
      <c r="C33" s="170" t="s">
        <v>5140</v>
      </c>
      <c r="D33" s="170"/>
      <c r="E33" s="512">
        <v>73201</v>
      </c>
      <c r="F33" s="228">
        <v>1.1599999999999999</v>
      </c>
      <c r="G33" s="229" t="s">
        <v>1404</v>
      </c>
      <c r="M33" s="512">
        <v>73201</v>
      </c>
      <c r="N33" s="228">
        <v>1.1599999999999999</v>
      </c>
      <c r="O33" s="229" t="s">
        <v>14663</v>
      </c>
    </row>
    <row r="34" spans="1:15" x14ac:dyDescent="0.35">
      <c r="A34" s="222" t="str">
        <f t="shared" si="0"/>
        <v>MR BRAIN W</v>
      </c>
      <c r="B34" s="170" t="s">
        <v>5135</v>
      </c>
      <c r="C34" s="170" t="s">
        <v>5135</v>
      </c>
      <c r="D34" s="170"/>
      <c r="E34" s="512">
        <v>73201</v>
      </c>
      <c r="F34" s="228">
        <v>1.1599999999999999</v>
      </c>
      <c r="G34" s="229" t="s">
        <v>1405</v>
      </c>
      <c r="M34" s="512">
        <v>73201</v>
      </c>
      <c r="N34" s="228">
        <v>1.1599999999999999</v>
      </c>
      <c r="O34" s="229" t="s">
        <v>14664</v>
      </c>
    </row>
    <row r="35" spans="1:15" x14ac:dyDescent="0.35">
      <c r="A35" s="222" t="str">
        <f t="shared" si="0"/>
        <v>MR IAC W</v>
      </c>
      <c r="B35" s="170" t="s">
        <v>5136</v>
      </c>
      <c r="C35" s="170" t="s">
        <v>5136</v>
      </c>
      <c r="D35" s="170"/>
      <c r="E35" s="512">
        <v>73200</v>
      </c>
      <c r="F35" s="228">
        <v>1</v>
      </c>
      <c r="G35" s="229" t="s">
        <v>1393</v>
      </c>
      <c r="M35" s="512">
        <v>73200</v>
      </c>
      <c r="N35" s="228">
        <v>1</v>
      </c>
      <c r="O35" s="229" t="s">
        <v>14665</v>
      </c>
    </row>
    <row r="36" spans="1:15" x14ac:dyDescent="0.35">
      <c r="A36" s="222" t="str">
        <f t="shared" si="0"/>
        <v>MR IAC W</v>
      </c>
      <c r="B36" s="358" t="s">
        <v>5136</v>
      </c>
      <c r="C36" s="201" t="s">
        <v>5136</v>
      </c>
      <c r="D36" s="201"/>
      <c r="E36" s="512">
        <v>73200</v>
      </c>
      <c r="F36" s="228">
        <v>1</v>
      </c>
      <c r="G36" s="229" t="s">
        <v>1394</v>
      </c>
      <c r="M36" s="512">
        <v>73200</v>
      </c>
      <c r="N36" s="228">
        <v>1</v>
      </c>
      <c r="O36" s="229" t="s">
        <v>14666</v>
      </c>
    </row>
    <row r="37" spans="1:15" x14ac:dyDescent="0.35">
      <c r="A37" s="222" t="str">
        <f t="shared" si="0"/>
        <v>XR CHEST 1V (PORT CXR)</v>
      </c>
      <c r="B37" s="223" t="s">
        <v>4993</v>
      </c>
      <c r="C37" s="248" t="s">
        <v>4993</v>
      </c>
      <c r="D37" s="248"/>
      <c r="E37" s="512">
        <v>70460</v>
      </c>
      <c r="F37" s="228">
        <v>1.1299999999999999</v>
      </c>
      <c r="G37" s="229" t="s">
        <v>1400</v>
      </c>
      <c r="M37" s="512">
        <v>70460</v>
      </c>
      <c r="N37" s="228">
        <v>1.1299999999999999</v>
      </c>
      <c r="O37" s="229" t="s">
        <v>14667</v>
      </c>
    </row>
    <row r="38" spans="1:15" x14ac:dyDescent="0.35">
      <c r="A38" s="222" t="str">
        <f t="shared" si="0"/>
        <v>XR CHEST 1V AP OR PA</v>
      </c>
      <c r="B38" s="223" t="s">
        <v>4994</v>
      </c>
      <c r="C38" s="223" t="s">
        <v>4994</v>
      </c>
      <c r="D38" s="223"/>
      <c r="E38" s="512">
        <v>74174</v>
      </c>
      <c r="F38" s="228">
        <v>2.2000000000000002</v>
      </c>
      <c r="G38" s="229" t="s">
        <v>1429</v>
      </c>
      <c r="M38" s="512">
        <v>74174</v>
      </c>
      <c r="N38" s="228">
        <v>2.2000000000000002</v>
      </c>
      <c r="O38" s="229" t="s">
        <v>14668</v>
      </c>
    </row>
    <row r="39" spans="1:15" x14ac:dyDescent="0.35">
      <c r="A39" s="222" t="str">
        <f t="shared" si="0"/>
        <v>XR CHEST DECUB LEFT</v>
      </c>
      <c r="B39" s="662" t="s">
        <v>4995</v>
      </c>
      <c r="C39" s="279" t="s">
        <v>4995</v>
      </c>
      <c r="D39" s="279"/>
      <c r="E39" s="512">
        <v>74175</v>
      </c>
      <c r="F39" s="228">
        <v>1.82</v>
      </c>
      <c r="G39" s="229" t="s">
        <v>1425</v>
      </c>
      <c r="M39" s="512">
        <v>74175</v>
      </c>
      <c r="N39" s="228">
        <v>1.82</v>
      </c>
      <c r="O39" s="229" t="s">
        <v>14669</v>
      </c>
    </row>
    <row r="40" spans="1:15" x14ac:dyDescent="0.35">
      <c r="A40" s="222" t="str">
        <f t="shared" si="0"/>
        <v>XR CHEST DECUB RIGHT</v>
      </c>
      <c r="B40" s="662" t="s">
        <v>4996</v>
      </c>
      <c r="C40" s="279" t="s">
        <v>4996</v>
      </c>
      <c r="D40" s="279"/>
      <c r="E40" s="512">
        <v>71275</v>
      </c>
      <c r="F40" s="228">
        <v>1.82</v>
      </c>
      <c r="G40" s="229" t="s">
        <v>1424</v>
      </c>
      <c r="M40" s="512">
        <v>71275</v>
      </c>
      <c r="N40" s="228">
        <v>1.82</v>
      </c>
      <c r="O40" s="229" t="s">
        <v>14670</v>
      </c>
    </row>
    <row r="41" spans="1:15" x14ac:dyDescent="0.35">
      <c r="A41" s="222" t="str">
        <f t="shared" si="0"/>
        <v>XR CHEST 2 LAT DECUBITUS BILA</v>
      </c>
      <c r="B41" s="170"/>
      <c r="C41" s="170" t="s">
        <v>5013</v>
      </c>
      <c r="D41" s="170"/>
      <c r="E41" s="512" t="s">
        <v>14615</v>
      </c>
      <c r="F41" s="228">
        <v>3.5</v>
      </c>
      <c r="G41" s="229" t="s">
        <v>1431</v>
      </c>
      <c r="M41" s="512" t="s">
        <v>14615</v>
      </c>
      <c r="N41" s="228">
        <v>3.5</v>
      </c>
      <c r="O41" s="229" t="s">
        <v>14671</v>
      </c>
    </row>
    <row r="42" spans="1:15" x14ac:dyDescent="0.35">
      <c r="A42" s="222" t="str">
        <f t="shared" si="0"/>
        <v>XR CHEST 2V EPA &amp; LAT</v>
      </c>
      <c r="B42" s="170"/>
      <c r="C42" s="170" t="s">
        <v>5014</v>
      </c>
      <c r="D42" s="170"/>
      <c r="E42" s="512">
        <v>70496</v>
      </c>
      <c r="F42" s="228">
        <v>1.75</v>
      </c>
      <c r="G42" s="229" t="s">
        <v>1419</v>
      </c>
      <c r="M42" s="512">
        <v>70496</v>
      </c>
      <c r="N42" s="228">
        <v>1.75</v>
      </c>
      <c r="O42" s="229" t="s">
        <v>14672</v>
      </c>
    </row>
    <row r="43" spans="1:15" x14ac:dyDescent="0.35">
      <c r="A43" s="222" t="str">
        <f t="shared" si="0"/>
        <v>XR CHEST 2V EPA AND LAT</v>
      </c>
      <c r="B43" s="761"/>
      <c r="C43" s="147" t="s">
        <v>5015</v>
      </c>
      <c r="D43" s="147"/>
      <c r="E43" s="512">
        <v>73706</v>
      </c>
      <c r="F43" s="228">
        <v>1.9</v>
      </c>
      <c r="G43" s="229" t="s">
        <v>1427</v>
      </c>
      <c r="M43" s="512">
        <v>73706</v>
      </c>
      <c r="N43" s="228">
        <v>1.9</v>
      </c>
      <c r="O43" s="229" t="s">
        <v>14673</v>
      </c>
    </row>
    <row r="44" spans="1:15" x14ac:dyDescent="0.35">
      <c r="A44" s="222" t="str">
        <f t="shared" si="0"/>
        <v>XR CHEST 2V W/LORDOTIC</v>
      </c>
      <c r="B44" s="662"/>
      <c r="C44" s="279" t="s">
        <v>5036</v>
      </c>
      <c r="D44" s="279"/>
      <c r="E44" s="512">
        <v>70498</v>
      </c>
      <c r="F44" s="228">
        <v>1.75</v>
      </c>
      <c r="G44" s="229" t="s">
        <v>1420</v>
      </c>
      <c r="M44" s="512">
        <v>70498</v>
      </c>
      <c r="N44" s="228">
        <v>1.75</v>
      </c>
      <c r="O44" s="229" t="s">
        <v>14674</v>
      </c>
    </row>
    <row r="45" spans="1:15" x14ac:dyDescent="0.35">
      <c r="A45" s="222" t="str">
        <f t="shared" si="0"/>
        <v>XR RIB LEFT 2V</v>
      </c>
      <c r="B45" s="358"/>
      <c r="C45" s="201" t="s">
        <v>5016</v>
      </c>
      <c r="D45" s="201"/>
      <c r="E45" s="512">
        <v>72191</v>
      </c>
      <c r="F45" s="228">
        <v>1.81</v>
      </c>
      <c r="G45" s="229" t="s">
        <v>1421</v>
      </c>
      <c r="M45" s="512">
        <v>72191</v>
      </c>
      <c r="N45" s="228">
        <v>1.81</v>
      </c>
      <c r="O45" s="229" t="s">
        <v>14675</v>
      </c>
    </row>
    <row r="46" spans="1:15" x14ac:dyDescent="0.35">
      <c r="A46" s="222" t="str">
        <f t="shared" si="0"/>
        <v>XR RIB LEFT AVY</v>
      </c>
      <c r="B46" s="170"/>
      <c r="C46" s="170" t="s">
        <v>5017</v>
      </c>
      <c r="D46" s="170"/>
      <c r="E46" s="512">
        <v>73206</v>
      </c>
      <c r="F46" s="228">
        <v>1.81</v>
      </c>
      <c r="G46" s="229" t="s">
        <v>1422</v>
      </c>
      <c r="M46" s="512">
        <v>73206</v>
      </c>
      <c r="N46" s="228">
        <v>1.81</v>
      </c>
      <c r="O46" s="229" t="s">
        <v>14676</v>
      </c>
    </row>
    <row r="47" spans="1:15" x14ac:dyDescent="0.35">
      <c r="A47" s="222" t="str">
        <f t="shared" si="0"/>
        <v>XR RIB RIGHT 2V</v>
      </c>
      <c r="B47" s="358"/>
      <c r="C47" s="201" t="s">
        <v>5018</v>
      </c>
      <c r="D47" s="201"/>
      <c r="E47" s="512">
        <v>73206</v>
      </c>
      <c r="F47" s="228">
        <v>1.81</v>
      </c>
      <c r="G47" s="229" t="s">
        <v>1423</v>
      </c>
      <c r="M47" s="512">
        <v>73206</v>
      </c>
      <c r="N47" s="228">
        <v>1.81</v>
      </c>
      <c r="O47" s="229" t="s">
        <v>14677</v>
      </c>
    </row>
    <row r="48" spans="1:15" x14ac:dyDescent="0.35">
      <c r="A48" s="222" t="str">
        <f t="shared" si="0"/>
        <v>XR RIB RIGHT AVY</v>
      </c>
      <c r="B48" s="662"/>
      <c r="C48" s="279" t="s">
        <v>5019</v>
      </c>
      <c r="D48" s="279"/>
      <c r="E48" s="512">
        <v>75635</v>
      </c>
      <c r="F48" s="228">
        <v>2.4</v>
      </c>
      <c r="G48" s="229" t="s">
        <v>1430</v>
      </c>
      <c r="M48" s="512">
        <v>75635</v>
      </c>
      <c r="N48" s="228">
        <v>2.4</v>
      </c>
      <c r="O48" s="229" t="s">
        <v>14678</v>
      </c>
    </row>
    <row r="49" spans="1:15" x14ac:dyDescent="0.35">
      <c r="A49" s="222" t="str">
        <f t="shared" si="0"/>
        <v>CT CHEST LOW DOSE SCRE</v>
      </c>
      <c r="B49" s="223"/>
      <c r="C49" s="248" t="s">
        <v>5083</v>
      </c>
      <c r="D49" s="248"/>
      <c r="E49" s="512">
        <v>93306</v>
      </c>
      <c r="F49" s="228">
        <v>1.46</v>
      </c>
      <c r="G49" s="229" t="s">
        <v>1416</v>
      </c>
      <c r="M49" s="512">
        <v>93306</v>
      </c>
      <c r="N49" s="228">
        <v>1.46</v>
      </c>
      <c r="O49" s="229" t="s">
        <v>14679</v>
      </c>
    </row>
    <row r="50" spans="1:15" x14ac:dyDescent="0.35">
      <c r="A50" s="222" t="str">
        <f t="shared" si="0"/>
        <v>CT CHEST LOW DOSE SCREENING</v>
      </c>
      <c r="B50" s="358"/>
      <c r="C50" s="179" t="s">
        <v>5084</v>
      </c>
      <c r="D50" s="179"/>
      <c r="E50" s="512">
        <v>70150</v>
      </c>
      <c r="F50" s="228">
        <v>0.26</v>
      </c>
      <c r="G50" s="229" t="s">
        <v>1352</v>
      </c>
      <c r="M50" s="512">
        <v>70150</v>
      </c>
      <c r="N50" s="228">
        <v>0.26</v>
      </c>
      <c r="O50" s="229" t="s">
        <v>14680</v>
      </c>
    </row>
    <row r="51" spans="1:15" x14ac:dyDescent="0.35">
      <c r="A51" s="222" t="str">
        <f t="shared" si="0"/>
        <v>XR C-SPINE 1V</v>
      </c>
      <c r="B51" s="170"/>
      <c r="C51" s="170" t="s">
        <v>4952</v>
      </c>
      <c r="D51" s="170"/>
      <c r="E51" s="512">
        <v>73564</v>
      </c>
      <c r="F51" s="228">
        <v>0.22</v>
      </c>
      <c r="G51" s="229" t="s">
        <v>1346</v>
      </c>
      <c r="M51" s="512">
        <v>73564</v>
      </c>
      <c r="N51" s="228">
        <v>0.22</v>
      </c>
      <c r="O51" s="229" t="s">
        <v>14681</v>
      </c>
    </row>
    <row r="52" spans="1:15" x14ac:dyDescent="0.35">
      <c r="A52" s="222" t="str">
        <f t="shared" si="0"/>
        <v>XR C-SPINE 2 OR 3 V'S</v>
      </c>
      <c r="B52" s="358"/>
      <c r="C52" s="201" t="s">
        <v>5020</v>
      </c>
      <c r="D52" s="201"/>
      <c r="E52" s="512">
        <v>73564</v>
      </c>
      <c r="F52" s="228">
        <v>0.22</v>
      </c>
      <c r="G52" s="229" t="s">
        <v>1347</v>
      </c>
      <c r="M52" s="512">
        <v>73564</v>
      </c>
      <c r="N52" s="228">
        <v>0.22</v>
      </c>
      <c r="O52" s="229" t="s">
        <v>14682</v>
      </c>
    </row>
    <row r="53" spans="1:15" x14ac:dyDescent="0.35">
      <c r="A53" s="222" t="str">
        <f t="shared" si="0"/>
        <v>XR C-SPINE 2OR 3V'S</v>
      </c>
      <c r="B53" s="223"/>
      <c r="C53" s="248" t="s">
        <v>5021</v>
      </c>
      <c r="D53" s="248"/>
      <c r="E53" s="512">
        <v>74018</v>
      </c>
      <c r="F53" s="228">
        <v>0.18</v>
      </c>
      <c r="G53" s="229" t="s">
        <v>1334</v>
      </c>
      <c r="M53" s="512">
        <v>74018</v>
      </c>
      <c r="N53" s="228">
        <v>0.18</v>
      </c>
      <c r="O53" s="229" t="s">
        <v>14683</v>
      </c>
    </row>
    <row r="54" spans="1:15" x14ac:dyDescent="0.35">
      <c r="A54" s="222" t="str">
        <f t="shared" si="0"/>
        <v>XR C-SPINE 4 OR 5V'S</v>
      </c>
      <c r="B54" s="358"/>
      <c r="C54" s="201" t="s">
        <v>5037</v>
      </c>
      <c r="D54" s="201"/>
      <c r="E54" s="512">
        <v>72100</v>
      </c>
      <c r="F54" s="228">
        <v>0.22</v>
      </c>
      <c r="G54" s="229" t="s">
        <v>1342</v>
      </c>
      <c r="M54" s="512">
        <v>72100</v>
      </c>
      <c r="N54" s="228">
        <v>0.22</v>
      </c>
      <c r="O54" s="229" t="s">
        <v>14684</v>
      </c>
    </row>
    <row r="55" spans="1:15" x14ac:dyDescent="0.35">
      <c r="A55" s="222" t="str">
        <f t="shared" si="0"/>
        <v>XR C-SPINE 4 OR 5V'S (ROUTINE)</v>
      </c>
      <c r="B55" s="358"/>
      <c r="C55" s="201" t="s">
        <v>5038</v>
      </c>
      <c r="D55" s="201"/>
      <c r="E55" s="512">
        <v>72114</v>
      </c>
      <c r="F55" s="228">
        <v>0.3</v>
      </c>
      <c r="G55" s="229" t="s">
        <v>1355</v>
      </c>
      <c r="M55" s="512">
        <v>72114</v>
      </c>
      <c r="N55" s="228">
        <v>0.3</v>
      </c>
      <c r="O55" s="229" t="s">
        <v>14685</v>
      </c>
    </row>
    <row r="56" spans="1:15" x14ac:dyDescent="0.35">
      <c r="A56" s="222" t="str">
        <f t="shared" si="0"/>
        <v>XR C-SPINE 6 OR MORE V'S</v>
      </c>
      <c r="B56" s="662"/>
      <c r="C56" s="279" t="s">
        <v>5043</v>
      </c>
      <c r="D56" s="279"/>
      <c r="E56" s="512">
        <v>73000</v>
      </c>
      <c r="F56" s="228">
        <v>0.16</v>
      </c>
      <c r="G56" s="229" t="s">
        <v>1287</v>
      </c>
      <c r="M56" s="512">
        <v>73000</v>
      </c>
      <c r="N56" s="228">
        <v>0.16</v>
      </c>
      <c r="O56" s="229" t="s">
        <v>14686</v>
      </c>
    </row>
    <row r="57" spans="1:15" x14ac:dyDescent="0.35">
      <c r="A57" s="222" t="str">
        <f t="shared" si="0"/>
        <v>XR T-SPINE 2V'S</v>
      </c>
      <c r="B57" s="358"/>
      <c r="C57" s="358" t="s">
        <v>5007</v>
      </c>
      <c r="D57" s="358"/>
      <c r="E57" s="512">
        <v>73620</v>
      </c>
      <c r="F57" s="228">
        <v>0.16</v>
      </c>
      <c r="G57" s="229" t="s">
        <v>1305</v>
      </c>
      <c r="M57" s="512">
        <v>73620</v>
      </c>
      <c r="N57" s="228">
        <v>0.16</v>
      </c>
      <c r="O57" s="229" t="s">
        <v>14687</v>
      </c>
    </row>
    <row r="58" spans="1:15" x14ac:dyDescent="0.35">
      <c r="A58" s="222" t="str">
        <f t="shared" si="0"/>
        <v>XR T-SPINE 3V'S</v>
      </c>
      <c r="B58" s="358"/>
      <c r="C58" s="201" t="s">
        <v>5029</v>
      </c>
      <c r="D58" s="201"/>
      <c r="E58" s="512">
        <v>73060</v>
      </c>
      <c r="F58" s="228">
        <v>0.16</v>
      </c>
      <c r="G58" s="229" t="s">
        <v>1289</v>
      </c>
      <c r="M58" s="512">
        <v>73060</v>
      </c>
      <c r="N58" s="228">
        <v>0.16</v>
      </c>
      <c r="O58" s="229" t="s">
        <v>14688</v>
      </c>
    </row>
    <row r="59" spans="1:15" x14ac:dyDescent="0.35">
      <c r="A59" s="222" t="str">
        <f t="shared" si="0"/>
        <v>XR L-SPINE 2 OR 3V'S</v>
      </c>
      <c r="B59" s="223"/>
      <c r="C59" s="223" t="s">
        <v>5022</v>
      </c>
      <c r="D59" s="223"/>
      <c r="E59" s="512">
        <v>73560</v>
      </c>
      <c r="F59" s="228">
        <v>0.16</v>
      </c>
      <c r="G59" s="229" t="s">
        <v>1299</v>
      </c>
      <c r="M59" s="512">
        <v>73560</v>
      </c>
      <c r="N59" s="228">
        <v>0.16</v>
      </c>
      <c r="O59" s="229" t="s">
        <v>14689</v>
      </c>
    </row>
    <row r="60" spans="1:15" x14ac:dyDescent="0.35">
      <c r="A60" s="222" t="str">
        <f t="shared" si="0"/>
        <v>XR L-SPINE 2V'S</v>
      </c>
      <c r="B60" s="662"/>
      <c r="C60" s="279" t="s">
        <v>5023</v>
      </c>
      <c r="D60" s="279"/>
      <c r="E60" s="512">
        <v>71100</v>
      </c>
      <c r="F60" s="228">
        <v>0.22</v>
      </c>
      <c r="G60" s="229" t="s">
        <v>1339</v>
      </c>
      <c r="M60" s="512">
        <v>71100</v>
      </c>
      <c r="N60" s="228">
        <v>0.22</v>
      </c>
      <c r="O60" s="229" t="s">
        <v>14690</v>
      </c>
    </row>
    <row r="61" spans="1:15" x14ac:dyDescent="0.35">
      <c r="A61" s="222" t="str">
        <f t="shared" si="0"/>
        <v>XR L-SPINE MIN 4V'S</v>
      </c>
      <c r="B61" s="662"/>
      <c r="C61" s="279" t="s">
        <v>5035</v>
      </c>
      <c r="D61" s="279"/>
      <c r="E61" s="512">
        <v>73590</v>
      </c>
      <c r="F61" s="228">
        <v>0.16</v>
      </c>
      <c r="G61" s="229" t="s">
        <v>1301</v>
      </c>
      <c r="M61" s="512">
        <v>73590</v>
      </c>
      <c r="N61" s="228">
        <v>0.16</v>
      </c>
      <c r="O61" s="229" t="s">
        <v>14691</v>
      </c>
    </row>
    <row r="62" spans="1:15" x14ac:dyDescent="0.35">
      <c r="A62" s="222" t="str">
        <f t="shared" si="0"/>
        <v>XR L-SPINE INCLUDE BEND MIN 6V</v>
      </c>
      <c r="B62" s="662"/>
      <c r="C62" s="279" t="s">
        <v>5044</v>
      </c>
      <c r="D62" s="279"/>
      <c r="E62" s="512">
        <v>73600</v>
      </c>
      <c r="F62" s="228">
        <v>0.16</v>
      </c>
      <c r="G62" s="229" t="s">
        <v>1303</v>
      </c>
      <c r="M62" s="512">
        <v>73600</v>
      </c>
      <c r="N62" s="228">
        <v>0.16</v>
      </c>
      <c r="O62" s="229" t="s">
        <v>14692</v>
      </c>
    </row>
    <row r="63" spans="1:15" x14ac:dyDescent="0.35">
      <c r="A63" s="222" t="str">
        <f t="shared" si="0"/>
        <v>XR L-SPINE BENDING ONLY 2OR3VS</v>
      </c>
      <c r="B63" s="662"/>
      <c r="C63" s="279" t="s">
        <v>5024</v>
      </c>
      <c r="D63" s="279"/>
      <c r="E63" s="512">
        <v>73650</v>
      </c>
      <c r="F63" s="228">
        <v>0.16</v>
      </c>
      <c r="G63" s="229" t="s">
        <v>1307</v>
      </c>
      <c r="M63" s="512">
        <v>73650</v>
      </c>
      <c r="N63" s="228">
        <v>0.16</v>
      </c>
      <c r="O63" s="229" t="s">
        <v>14693</v>
      </c>
    </row>
    <row r="64" spans="1:15" x14ac:dyDescent="0.35">
      <c r="A64" s="222" t="str">
        <f t="shared" si="0"/>
        <v>CT C-SPINE WO</v>
      </c>
      <c r="B64" s="662"/>
      <c r="C64" s="279" t="s">
        <v>5075</v>
      </c>
      <c r="D64" s="279"/>
      <c r="E64" s="512">
        <v>73070</v>
      </c>
      <c r="F64" s="228">
        <v>0.16</v>
      </c>
      <c r="G64" s="229" t="s">
        <v>1291</v>
      </c>
      <c r="M64" s="512">
        <v>73070</v>
      </c>
      <c r="N64" s="228">
        <v>0.16</v>
      </c>
      <c r="O64" s="229" t="s">
        <v>14694</v>
      </c>
    </row>
    <row r="65" spans="1:15" x14ac:dyDescent="0.35">
      <c r="A65" s="222" t="str">
        <f t="shared" si="0"/>
        <v>CT C-SPINE W/WO</v>
      </c>
      <c r="B65" s="662"/>
      <c r="C65" s="279" t="s">
        <v>5115</v>
      </c>
      <c r="D65" s="279"/>
      <c r="E65" s="512">
        <v>73080</v>
      </c>
      <c r="F65" s="228">
        <v>0.17</v>
      </c>
      <c r="G65" s="229" t="s">
        <v>1314</v>
      </c>
      <c r="M65" s="512">
        <v>73080</v>
      </c>
      <c r="N65" s="228">
        <v>0.17</v>
      </c>
      <c r="O65" s="229" t="s">
        <v>14695</v>
      </c>
    </row>
    <row r="66" spans="1:15" x14ac:dyDescent="0.35">
      <c r="A66" s="222" t="str">
        <f t="shared" si="0"/>
        <v>CT C-SPINE W/WO</v>
      </c>
      <c r="B66" s="223"/>
      <c r="C66" s="248" t="s">
        <v>5115</v>
      </c>
      <c r="D66" s="248"/>
      <c r="E66" s="512">
        <v>73552</v>
      </c>
      <c r="F66" s="228">
        <v>0.18</v>
      </c>
      <c r="G66" s="229" t="s">
        <v>1330</v>
      </c>
      <c r="M66" s="512">
        <v>73552</v>
      </c>
      <c r="N66" s="228">
        <v>0.18</v>
      </c>
      <c r="O66" s="229" t="s">
        <v>14696</v>
      </c>
    </row>
    <row r="67" spans="1:15" x14ac:dyDescent="0.35">
      <c r="A67" s="222" t="str">
        <f t="shared" ref="A67:A130" si="1">TRIM(C67)</f>
        <v>CT T-SPINE WO</v>
      </c>
      <c r="B67" s="662"/>
      <c r="C67" s="279" t="s">
        <v>5076</v>
      </c>
      <c r="D67" s="279"/>
      <c r="E67" s="512">
        <v>73140</v>
      </c>
      <c r="F67" s="228">
        <v>0.13</v>
      </c>
      <c r="G67" s="229" t="s">
        <v>1281</v>
      </c>
      <c r="M67" s="512">
        <v>73140</v>
      </c>
      <c r="N67" s="228">
        <v>0.13</v>
      </c>
      <c r="O67" s="229" t="s">
        <v>14697</v>
      </c>
    </row>
    <row r="68" spans="1:15" x14ac:dyDescent="0.35">
      <c r="A68" s="222" t="str">
        <f t="shared" si="1"/>
        <v>CT T-SPINE W</v>
      </c>
      <c r="B68" s="358"/>
      <c r="C68" s="201" t="s">
        <v>5106</v>
      </c>
      <c r="D68" s="201"/>
      <c r="E68" s="512">
        <v>73630</v>
      </c>
      <c r="F68" s="228">
        <v>0.17</v>
      </c>
      <c r="G68" s="229" t="s">
        <v>1322</v>
      </c>
      <c r="M68" s="512">
        <v>73630</v>
      </c>
      <c r="N68" s="228">
        <v>0.17</v>
      </c>
      <c r="O68" s="229" t="s">
        <v>14698</v>
      </c>
    </row>
    <row r="69" spans="1:15" x14ac:dyDescent="0.35">
      <c r="A69" s="222" t="str">
        <f t="shared" si="1"/>
        <v>CT T-SPINE W/WO</v>
      </c>
      <c r="B69" s="223"/>
      <c r="C69" s="248" t="s">
        <v>464</v>
      </c>
      <c r="D69" s="248"/>
      <c r="E69" s="512">
        <v>73090</v>
      </c>
      <c r="F69" s="228">
        <v>0.16</v>
      </c>
      <c r="G69" s="229" t="s">
        <v>1293</v>
      </c>
      <c r="M69" s="512">
        <v>73090</v>
      </c>
      <c r="N69" s="228">
        <v>0.16</v>
      </c>
      <c r="O69" s="229" t="s">
        <v>14699</v>
      </c>
    </row>
    <row r="70" spans="1:15" x14ac:dyDescent="0.35">
      <c r="A70" s="222" t="str">
        <f t="shared" si="1"/>
        <v>CT L-SPINE WO</v>
      </c>
      <c r="B70" s="185"/>
      <c r="C70" s="185" t="s">
        <v>5078</v>
      </c>
      <c r="D70" s="185"/>
      <c r="E70" s="512">
        <v>73120</v>
      </c>
      <c r="F70" s="228">
        <v>0.16</v>
      </c>
      <c r="G70" s="229" t="s">
        <v>1297</v>
      </c>
      <c r="M70" s="512">
        <v>73120</v>
      </c>
      <c r="N70" s="228">
        <v>0.16</v>
      </c>
      <c r="O70" s="229" t="s">
        <v>14700</v>
      </c>
    </row>
    <row r="71" spans="1:15" x14ac:dyDescent="0.35">
      <c r="A71" s="222" t="str">
        <f t="shared" si="1"/>
        <v>CT L-SPINE WO</v>
      </c>
      <c r="B71" s="662"/>
      <c r="C71" s="279" t="s">
        <v>5078</v>
      </c>
      <c r="D71" s="279"/>
      <c r="E71" s="512">
        <v>73130</v>
      </c>
      <c r="F71" s="228">
        <v>0.17</v>
      </c>
      <c r="G71" s="229" t="s">
        <v>1318</v>
      </c>
      <c r="M71" s="512">
        <v>73130</v>
      </c>
      <c r="N71" s="228">
        <v>0.17</v>
      </c>
      <c r="O71" s="229" t="s">
        <v>14701</v>
      </c>
    </row>
    <row r="72" spans="1:15" x14ac:dyDescent="0.35">
      <c r="A72" s="222" t="str">
        <f t="shared" si="1"/>
        <v>CT L-SPINE W</v>
      </c>
      <c r="B72" s="170"/>
      <c r="C72" s="170" t="s">
        <v>5108</v>
      </c>
      <c r="D72" s="170"/>
      <c r="E72" s="512">
        <v>73502</v>
      </c>
      <c r="F72" s="228">
        <v>0.22</v>
      </c>
      <c r="G72" s="229" t="s">
        <v>1343</v>
      </c>
      <c r="M72" s="512">
        <v>73502</v>
      </c>
      <c r="N72" s="228">
        <v>0.22</v>
      </c>
      <c r="O72" s="229" t="s">
        <v>14702</v>
      </c>
    </row>
    <row r="73" spans="1:15" x14ac:dyDescent="0.35">
      <c r="A73" s="222" t="str">
        <f t="shared" si="1"/>
        <v>CT L-SPINE WITH</v>
      </c>
      <c r="B73" s="223"/>
      <c r="C73" s="248" t="s">
        <v>5109</v>
      </c>
      <c r="D73" s="248"/>
      <c r="E73" s="512">
        <v>73562</v>
      </c>
      <c r="F73" s="228">
        <v>0.18</v>
      </c>
      <c r="G73" s="229" t="s">
        <v>1332</v>
      </c>
      <c r="M73" s="512">
        <v>73562</v>
      </c>
      <c r="N73" s="228">
        <v>0.18</v>
      </c>
      <c r="O73" s="229" t="s">
        <v>14703</v>
      </c>
    </row>
    <row r="74" spans="1:15" x14ac:dyDescent="0.35">
      <c r="A74" s="222" t="str">
        <f t="shared" si="1"/>
        <v>CT L-SPINE W/WO</v>
      </c>
      <c r="B74" s="170"/>
      <c r="C74" s="170" t="s">
        <v>5116</v>
      </c>
      <c r="D74" s="170"/>
      <c r="E74" s="512">
        <v>73010</v>
      </c>
      <c r="F74" s="228">
        <v>0.17</v>
      </c>
      <c r="G74" s="229" t="s">
        <v>1312</v>
      </c>
      <c r="M74" s="512">
        <v>73010</v>
      </c>
      <c r="N74" s="228">
        <v>0.17</v>
      </c>
      <c r="O74" s="229" t="s">
        <v>14704</v>
      </c>
    </row>
    <row r="75" spans="1:15" x14ac:dyDescent="0.35">
      <c r="A75" s="222" t="str">
        <f t="shared" si="1"/>
        <v>CT L-SPINE W/WO</v>
      </c>
      <c r="B75" s="662"/>
      <c r="C75" s="279" t="s">
        <v>5116</v>
      </c>
      <c r="D75" s="279"/>
      <c r="E75" s="512">
        <v>73030</v>
      </c>
      <c r="F75" s="228">
        <v>0.18</v>
      </c>
      <c r="G75" s="229" t="s">
        <v>1327</v>
      </c>
      <c r="M75" s="512">
        <v>73030</v>
      </c>
      <c r="N75" s="228">
        <v>0.18</v>
      </c>
      <c r="O75" s="229" t="s">
        <v>14705</v>
      </c>
    </row>
    <row r="76" spans="1:15" x14ac:dyDescent="0.35">
      <c r="A76" s="222" t="str">
        <f t="shared" si="1"/>
        <v>MR C-SPINE WO</v>
      </c>
      <c r="B76" s="662"/>
      <c r="C76" s="279" t="s">
        <v>5130</v>
      </c>
      <c r="D76" s="279"/>
      <c r="E76" s="512">
        <v>73660</v>
      </c>
      <c r="F76" s="228">
        <v>0.13</v>
      </c>
      <c r="G76" s="229" t="s">
        <v>1283</v>
      </c>
      <c r="M76" s="512">
        <v>73660</v>
      </c>
      <c r="N76" s="228">
        <v>0.13</v>
      </c>
      <c r="O76" s="229" t="s">
        <v>14706</v>
      </c>
    </row>
    <row r="77" spans="1:15" x14ac:dyDescent="0.35">
      <c r="A77" s="222" t="str">
        <f t="shared" si="1"/>
        <v>MR C-SPINE W</v>
      </c>
      <c r="B77" s="170"/>
      <c r="C77" s="170" t="s">
        <v>5137</v>
      </c>
      <c r="D77" s="170"/>
      <c r="E77" s="512">
        <v>73110</v>
      </c>
      <c r="F77" s="228">
        <v>0.17</v>
      </c>
      <c r="G77" s="229" t="s">
        <v>1316</v>
      </c>
      <c r="M77" s="512">
        <v>73110</v>
      </c>
      <c r="N77" s="228">
        <v>0.17</v>
      </c>
      <c r="O77" s="229" t="s">
        <v>14707</v>
      </c>
    </row>
    <row r="78" spans="1:15" x14ac:dyDescent="0.35">
      <c r="A78" s="222" t="str">
        <f t="shared" si="1"/>
        <v>MR T-SPINE WO</v>
      </c>
      <c r="B78" s="662"/>
      <c r="C78" s="279" t="s">
        <v>5131</v>
      </c>
      <c r="D78" s="279"/>
      <c r="E78" s="512">
        <v>70110</v>
      </c>
      <c r="F78" s="228">
        <v>0.25</v>
      </c>
      <c r="G78" s="229" t="s">
        <v>1350</v>
      </c>
      <c r="M78" s="512">
        <v>70110</v>
      </c>
      <c r="N78" s="228">
        <v>0.25</v>
      </c>
      <c r="O78" s="229" t="s">
        <v>14708</v>
      </c>
    </row>
    <row r="79" spans="1:15" x14ac:dyDescent="0.35">
      <c r="A79" s="222" t="str">
        <f t="shared" si="1"/>
        <v>MR T-SPINE W</v>
      </c>
      <c r="B79" s="662"/>
      <c r="C79" s="279" t="s">
        <v>5138</v>
      </c>
      <c r="D79" s="279"/>
      <c r="E79" s="512">
        <v>70160</v>
      </c>
      <c r="F79" s="228">
        <v>0.17</v>
      </c>
      <c r="G79" s="229" t="s">
        <v>1309</v>
      </c>
      <c r="M79" s="512">
        <v>70160</v>
      </c>
      <c r="N79" s="228">
        <v>0.17</v>
      </c>
      <c r="O79" s="229" t="s">
        <v>14709</v>
      </c>
    </row>
    <row r="80" spans="1:15" x14ac:dyDescent="0.35">
      <c r="A80" s="222" t="str">
        <f t="shared" si="1"/>
        <v>MR L-SPINE W</v>
      </c>
      <c r="B80" s="170"/>
      <c r="C80" s="170" t="s">
        <v>5139</v>
      </c>
      <c r="D80" s="170"/>
      <c r="E80" s="512">
        <v>49465</v>
      </c>
      <c r="F80" s="228">
        <v>0.62</v>
      </c>
      <c r="G80" s="229" t="s">
        <v>1375</v>
      </c>
      <c r="M80" s="512">
        <v>49465</v>
      </c>
      <c r="N80" s="228">
        <v>0.62</v>
      </c>
      <c r="O80" s="229" t="s">
        <v>14710</v>
      </c>
    </row>
    <row r="81" spans="1:15" x14ac:dyDescent="0.35">
      <c r="A81" s="222" t="str">
        <f t="shared" si="1"/>
        <v>MR T-SPINE W/WO</v>
      </c>
      <c r="B81" s="170"/>
      <c r="C81" s="170" t="s">
        <v>5144</v>
      </c>
      <c r="D81" s="170"/>
      <c r="E81" s="512">
        <v>72170</v>
      </c>
      <c r="F81" s="228">
        <v>0.17</v>
      </c>
      <c r="G81" s="229" t="s">
        <v>1310</v>
      </c>
      <c r="M81" s="512">
        <v>72170</v>
      </c>
      <c r="N81" s="228">
        <v>0.17</v>
      </c>
      <c r="O81" s="229" t="s">
        <v>14711</v>
      </c>
    </row>
    <row r="82" spans="1:15" x14ac:dyDescent="0.35">
      <c r="A82" s="222" t="str">
        <f t="shared" si="1"/>
        <v>XR PELVIS 1 OR 2V'S</v>
      </c>
      <c r="B82" s="761"/>
      <c r="C82" s="147" t="s">
        <v>4974</v>
      </c>
      <c r="D82" s="147"/>
      <c r="E82" s="512">
        <v>71045</v>
      </c>
      <c r="F82" s="228">
        <v>0.18</v>
      </c>
      <c r="G82" s="229" t="s">
        <v>1326</v>
      </c>
      <c r="M82" s="512">
        <v>71045</v>
      </c>
      <c r="N82" s="228">
        <v>0.18</v>
      </c>
      <c r="O82" s="229" t="s">
        <v>14712</v>
      </c>
    </row>
    <row r="83" spans="1:15" x14ac:dyDescent="0.35">
      <c r="A83" s="222" t="str">
        <f t="shared" si="1"/>
        <v>XR PELVIS MIN 3V'S</v>
      </c>
      <c r="B83" s="662"/>
      <c r="C83" s="279" t="s">
        <v>5033</v>
      </c>
      <c r="D83" s="279"/>
      <c r="E83" s="512">
        <v>73000</v>
      </c>
      <c r="F83" s="228">
        <v>0.16</v>
      </c>
      <c r="G83" s="229" t="s">
        <v>1288</v>
      </c>
      <c r="M83" s="512">
        <v>73000</v>
      </c>
      <c r="N83" s="228">
        <v>0.16</v>
      </c>
      <c r="O83" s="229" t="s">
        <v>14713</v>
      </c>
    </row>
    <row r="84" spans="1:15" x14ac:dyDescent="0.35">
      <c r="A84" s="222" t="str">
        <f t="shared" si="1"/>
        <v>CTA PELVIS W</v>
      </c>
      <c r="B84" s="170"/>
      <c r="C84" s="170" t="s">
        <v>5141</v>
      </c>
      <c r="D84" s="170"/>
      <c r="E84" s="512">
        <v>73560</v>
      </c>
      <c r="F84" s="228">
        <v>0.16</v>
      </c>
      <c r="G84" s="229" t="s">
        <v>1300</v>
      </c>
      <c r="M84" s="512">
        <v>73560</v>
      </c>
      <c r="N84" s="228">
        <v>0.16</v>
      </c>
      <c r="O84" s="229" t="s">
        <v>14714</v>
      </c>
    </row>
    <row r="85" spans="1:15" x14ac:dyDescent="0.35">
      <c r="A85" s="222" t="str">
        <f t="shared" si="1"/>
        <v>CT HIP BILAT WO</v>
      </c>
      <c r="B85" s="170"/>
      <c r="C85" s="170" t="s">
        <v>5085</v>
      </c>
      <c r="D85" s="170"/>
      <c r="E85" s="512">
        <v>73010</v>
      </c>
      <c r="F85" s="228">
        <v>0.17</v>
      </c>
      <c r="G85" s="229" t="s">
        <v>1313</v>
      </c>
      <c r="M85" s="512">
        <v>73010</v>
      </c>
      <c r="N85" s="228">
        <v>0.17</v>
      </c>
      <c r="O85" s="229" t="s">
        <v>14715</v>
      </c>
    </row>
    <row r="86" spans="1:15" x14ac:dyDescent="0.35">
      <c r="A86" s="222" t="str">
        <f t="shared" si="1"/>
        <v>CT HIP BILAT W</v>
      </c>
      <c r="B86" s="170"/>
      <c r="C86" s="170" t="s">
        <v>5089</v>
      </c>
      <c r="D86" s="170"/>
      <c r="E86" s="512">
        <v>73590</v>
      </c>
      <c r="F86" s="228">
        <v>0.16</v>
      </c>
      <c r="G86" s="229" t="s">
        <v>1302</v>
      </c>
      <c r="M86" s="512">
        <v>73590</v>
      </c>
      <c r="N86" s="228">
        <v>0.16</v>
      </c>
      <c r="O86" s="229" t="s">
        <v>14716</v>
      </c>
    </row>
    <row r="87" spans="1:15" x14ac:dyDescent="0.35">
      <c r="A87" s="222" t="str">
        <f t="shared" si="1"/>
        <v>CT HIP BILAT W/WO</v>
      </c>
      <c r="B87" s="170"/>
      <c r="C87" s="170" t="s">
        <v>5110</v>
      </c>
      <c r="D87" s="170"/>
      <c r="E87" s="512">
        <v>73600</v>
      </c>
      <c r="F87" s="228">
        <v>0.16</v>
      </c>
      <c r="G87" s="229" t="s">
        <v>1304</v>
      </c>
      <c r="M87" s="512">
        <v>73600</v>
      </c>
      <c r="N87" s="228">
        <v>0.16</v>
      </c>
      <c r="O87" s="229" t="s">
        <v>14717</v>
      </c>
    </row>
    <row r="88" spans="1:15" x14ac:dyDescent="0.35">
      <c r="A88" s="222" t="str">
        <f t="shared" si="1"/>
        <v>MR HIP BILAT W</v>
      </c>
      <c r="B88" s="170"/>
      <c r="C88" s="170" t="s">
        <v>5134</v>
      </c>
      <c r="D88" s="170"/>
      <c r="E88" s="512">
        <v>73650</v>
      </c>
      <c r="F88" s="228">
        <v>0.16</v>
      </c>
      <c r="G88" s="229" t="s">
        <v>1308</v>
      </c>
      <c r="M88" s="512">
        <v>73650</v>
      </c>
      <c r="N88" s="228">
        <v>0.16</v>
      </c>
      <c r="O88" s="229" t="s">
        <v>14718</v>
      </c>
    </row>
    <row r="89" spans="1:15" x14ac:dyDescent="0.35">
      <c r="A89" s="222" t="str">
        <f t="shared" si="1"/>
        <v>XR SACROILIAC JOINTS 3+V'S</v>
      </c>
      <c r="B89" s="170"/>
      <c r="C89" s="170" t="s">
        <v>5030</v>
      </c>
      <c r="D89" s="170"/>
      <c r="E89" s="512">
        <v>73070</v>
      </c>
      <c r="F89" s="228">
        <v>0.16</v>
      </c>
      <c r="G89" s="229" t="s">
        <v>1292</v>
      </c>
      <c r="M89" s="512">
        <v>73070</v>
      </c>
      <c r="N89" s="228">
        <v>0.16</v>
      </c>
      <c r="O89" s="229" t="s">
        <v>14719</v>
      </c>
    </row>
    <row r="90" spans="1:15" x14ac:dyDescent="0.35">
      <c r="A90" s="222" t="str">
        <f t="shared" si="1"/>
        <v>XR SACRUM/COCCYX</v>
      </c>
      <c r="B90" s="170"/>
      <c r="C90" s="170" t="s">
        <v>4975</v>
      </c>
      <c r="D90" s="170"/>
      <c r="E90" s="512">
        <v>73080</v>
      </c>
      <c r="F90" s="228">
        <v>0.17</v>
      </c>
      <c r="G90" s="229" t="s">
        <v>1315</v>
      </c>
      <c r="M90" s="512">
        <v>73080</v>
      </c>
      <c r="N90" s="228">
        <v>0.17</v>
      </c>
      <c r="O90" s="229" t="s">
        <v>14720</v>
      </c>
    </row>
    <row r="91" spans="1:15" x14ac:dyDescent="0.35">
      <c r="A91" s="222" t="str">
        <f t="shared" si="1"/>
        <v>XR SHOULDER LEFT 1V</v>
      </c>
      <c r="B91" s="223"/>
      <c r="C91" s="223" t="s">
        <v>4950</v>
      </c>
      <c r="D91" s="223"/>
      <c r="E91" s="512">
        <v>73552</v>
      </c>
      <c r="F91" s="228">
        <v>0.18</v>
      </c>
      <c r="G91" s="229" t="s">
        <v>1331</v>
      </c>
      <c r="M91" s="512">
        <v>73552</v>
      </c>
      <c r="N91" s="228">
        <v>0.18</v>
      </c>
      <c r="O91" s="229" t="s">
        <v>14721</v>
      </c>
    </row>
    <row r="92" spans="1:15" x14ac:dyDescent="0.35">
      <c r="A92" s="222" t="str">
        <f t="shared" si="1"/>
        <v>XR SHOULDER RIGHT 1V</v>
      </c>
      <c r="B92" s="223"/>
      <c r="C92" s="223" t="s">
        <v>4951</v>
      </c>
      <c r="D92" s="223"/>
      <c r="E92" s="512">
        <v>73140</v>
      </c>
      <c r="F92" s="228">
        <v>0.13</v>
      </c>
      <c r="G92" s="229" t="s">
        <v>1282</v>
      </c>
      <c r="M92" s="512">
        <v>73140</v>
      </c>
      <c r="N92" s="228">
        <v>0.13</v>
      </c>
      <c r="O92" s="229" t="s">
        <v>14722</v>
      </c>
    </row>
    <row r="93" spans="1:15" x14ac:dyDescent="0.35">
      <c r="A93" s="222" t="str">
        <f t="shared" si="1"/>
        <v>XR SHOULDER LEFT 2+V'S</v>
      </c>
      <c r="B93" s="358"/>
      <c r="C93" s="201" t="s">
        <v>4997</v>
      </c>
      <c r="D93" s="201"/>
      <c r="E93" s="512">
        <v>73620</v>
      </c>
      <c r="F93" s="228">
        <v>0.16</v>
      </c>
      <c r="G93" s="229" t="s">
        <v>1306</v>
      </c>
      <c r="M93" s="512">
        <v>73620</v>
      </c>
      <c r="N93" s="228">
        <v>0.16</v>
      </c>
      <c r="O93" s="229" t="s">
        <v>14723</v>
      </c>
    </row>
    <row r="94" spans="1:15" x14ac:dyDescent="0.35">
      <c r="A94" s="222" t="str">
        <f t="shared" si="1"/>
        <v>XR SHOULDER RIGHT 2+V'S</v>
      </c>
      <c r="B94" s="358"/>
      <c r="C94" s="201" t="s">
        <v>4998</v>
      </c>
      <c r="D94" s="201"/>
      <c r="E94" s="512">
        <v>73630</v>
      </c>
      <c r="F94" s="228">
        <v>0.17</v>
      </c>
      <c r="G94" s="229" t="s">
        <v>1323</v>
      </c>
      <c r="M94" s="512">
        <v>73630</v>
      </c>
      <c r="N94" s="228">
        <v>0.17</v>
      </c>
      <c r="O94" s="229" t="s">
        <v>14724</v>
      </c>
    </row>
    <row r="95" spans="1:15" x14ac:dyDescent="0.35">
      <c r="A95" s="222" t="str">
        <f t="shared" si="1"/>
        <v>XR ELBOW LEFT 2 VIEWS</v>
      </c>
      <c r="B95" s="223"/>
      <c r="C95" s="223" t="s">
        <v>4953</v>
      </c>
      <c r="D95" s="223"/>
      <c r="E95" s="512">
        <v>73090</v>
      </c>
      <c r="F95" s="228">
        <v>0.16</v>
      </c>
      <c r="G95" s="229" t="s">
        <v>1294</v>
      </c>
      <c r="M95" s="512">
        <v>73090</v>
      </c>
      <c r="N95" s="228">
        <v>0.16</v>
      </c>
      <c r="O95" s="229" t="s">
        <v>14725</v>
      </c>
    </row>
    <row r="96" spans="1:15" x14ac:dyDescent="0.35">
      <c r="A96" s="222" t="str">
        <f t="shared" si="1"/>
        <v>XR ELBOW LEFT 2V'S</v>
      </c>
      <c r="B96" s="358"/>
      <c r="C96" s="358" t="s">
        <v>4954</v>
      </c>
      <c r="D96" s="358"/>
      <c r="E96" s="512">
        <v>73120</v>
      </c>
      <c r="F96" s="228">
        <v>0.16</v>
      </c>
      <c r="G96" s="229" t="s">
        <v>1298</v>
      </c>
      <c r="M96" s="512">
        <v>73120</v>
      </c>
      <c r="N96" s="228">
        <v>0.16</v>
      </c>
      <c r="O96" s="229" t="s">
        <v>14726</v>
      </c>
    </row>
    <row r="97" spans="1:15" x14ac:dyDescent="0.35">
      <c r="A97" s="222" t="str">
        <f t="shared" si="1"/>
        <v>XR ELBOW LEFT 2V'S</v>
      </c>
      <c r="B97" s="223"/>
      <c r="C97" s="147" t="s">
        <v>4954</v>
      </c>
      <c r="D97" s="147"/>
      <c r="E97" s="512">
        <v>73130</v>
      </c>
      <c r="F97" s="228">
        <v>0.17</v>
      </c>
      <c r="G97" s="229" t="s">
        <v>1319</v>
      </c>
      <c r="M97" s="512">
        <v>73130</v>
      </c>
      <c r="N97" s="228">
        <v>0.17</v>
      </c>
      <c r="O97" s="229" t="s">
        <v>14727</v>
      </c>
    </row>
    <row r="98" spans="1:15" x14ac:dyDescent="0.35">
      <c r="A98" s="222" t="str">
        <f t="shared" si="1"/>
        <v>XR ELBOW RIGHT 2 VIEWS</v>
      </c>
      <c r="B98" s="223"/>
      <c r="C98" s="223" t="s">
        <v>4955</v>
      </c>
      <c r="D98" s="223"/>
      <c r="E98" s="512">
        <v>73502</v>
      </c>
      <c r="F98" s="228">
        <v>0.22</v>
      </c>
      <c r="G98" s="229" t="s">
        <v>1344</v>
      </c>
      <c r="M98" s="512">
        <v>73502</v>
      </c>
      <c r="N98" s="228">
        <v>0.22</v>
      </c>
      <c r="O98" s="229" t="s">
        <v>14728</v>
      </c>
    </row>
    <row r="99" spans="1:15" x14ac:dyDescent="0.35">
      <c r="A99" s="222" t="str">
        <f t="shared" si="1"/>
        <v>XR ELBOW RIGHT 2V'S</v>
      </c>
      <c r="B99" s="358"/>
      <c r="C99" s="358" t="s">
        <v>4956</v>
      </c>
      <c r="D99" s="358"/>
      <c r="E99" s="512">
        <v>73060</v>
      </c>
      <c r="F99" s="228">
        <v>0.16</v>
      </c>
      <c r="G99" s="229" t="s">
        <v>1290</v>
      </c>
      <c r="M99" s="512">
        <v>73060</v>
      </c>
      <c r="N99" s="228">
        <v>0.16</v>
      </c>
      <c r="O99" s="229" t="s">
        <v>14729</v>
      </c>
    </row>
    <row r="100" spans="1:15" x14ac:dyDescent="0.35">
      <c r="A100" s="222" t="str">
        <f t="shared" si="1"/>
        <v>XR ELBOW RIGHT 2V'S</v>
      </c>
      <c r="B100" s="223"/>
      <c r="C100" s="147" t="s">
        <v>4956</v>
      </c>
      <c r="D100" s="147"/>
      <c r="E100" s="512">
        <v>73562</v>
      </c>
      <c r="F100" s="228">
        <v>0.18</v>
      </c>
      <c r="G100" s="229" t="s">
        <v>1333</v>
      </c>
      <c r="M100" s="512">
        <v>73562</v>
      </c>
      <c r="N100" s="228">
        <v>0.18</v>
      </c>
      <c r="O100" s="229" t="s">
        <v>14730</v>
      </c>
    </row>
    <row r="101" spans="1:15" x14ac:dyDescent="0.35">
      <c r="A101" s="222" t="str">
        <f t="shared" si="1"/>
        <v>XR ELBOW LEFT 3V'S</v>
      </c>
      <c r="B101" s="358"/>
      <c r="C101" s="358" t="s">
        <v>4976</v>
      </c>
      <c r="D101" s="358"/>
      <c r="E101" s="512">
        <v>71100</v>
      </c>
      <c r="F101" s="228">
        <v>0.22</v>
      </c>
      <c r="G101" s="229" t="s">
        <v>1340</v>
      </c>
      <c r="M101" s="512">
        <v>71100</v>
      </c>
      <c r="N101" s="228">
        <v>0.22</v>
      </c>
      <c r="O101" s="229" t="s">
        <v>14731</v>
      </c>
    </row>
    <row r="102" spans="1:15" x14ac:dyDescent="0.35">
      <c r="A102" s="222" t="str">
        <f t="shared" si="1"/>
        <v>XR ELBOW RIGHT 3V'S</v>
      </c>
      <c r="B102" s="358"/>
      <c r="C102" s="358" t="s">
        <v>4977</v>
      </c>
      <c r="D102" s="358"/>
      <c r="E102" s="512">
        <v>73030</v>
      </c>
      <c r="F102" s="228">
        <v>0.18</v>
      </c>
      <c r="G102" s="229" t="s">
        <v>1328</v>
      </c>
      <c r="M102" s="512">
        <v>73030</v>
      </c>
      <c r="N102" s="228">
        <v>0.18</v>
      </c>
      <c r="O102" s="229" t="s">
        <v>14732</v>
      </c>
    </row>
    <row r="103" spans="1:15" x14ac:dyDescent="0.35">
      <c r="A103" s="222" t="str">
        <f t="shared" si="1"/>
        <v>XR FOREARM LEFT 2V'S</v>
      </c>
      <c r="B103" s="358"/>
      <c r="C103" s="358" t="s">
        <v>4957</v>
      </c>
      <c r="D103" s="358"/>
      <c r="E103" s="512">
        <v>73660</v>
      </c>
      <c r="F103" s="228">
        <v>0.13</v>
      </c>
      <c r="G103" s="229" t="s">
        <v>1284</v>
      </c>
      <c r="M103" s="512">
        <v>73660</v>
      </c>
      <c r="N103" s="228">
        <v>0.13</v>
      </c>
      <c r="O103" s="229" t="s">
        <v>14733</v>
      </c>
    </row>
    <row r="104" spans="1:15" x14ac:dyDescent="0.35">
      <c r="A104" s="222" t="str">
        <f t="shared" si="1"/>
        <v>XR FOREARM RIGHT 2V'S</v>
      </c>
      <c r="B104" s="358"/>
      <c r="C104" s="358" t="s">
        <v>4958</v>
      </c>
      <c r="D104" s="358"/>
      <c r="E104" s="512">
        <v>73110</v>
      </c>
      <c r="F104" s="228">
        <v>0.17</v>
      </c>
      <c r="G104" s="229" t="s">
        <v>1317</v>
      </c>
      <c r="M104" s="512">
        <v>73110</v>
      </c>
      <c r="N104" s="228">
        <v>0.17</v>
      </c>
      <c r="O104" s="229" t="s">
        <v>14734</v>
      </c>
    </row>
    <row r="105" spans="1:15" x14ac:dyDescent="0.35">
      <c r="A105" s="222" t="str">
        <f t="shared" si="1"/>
        <v>XR UPPER EXT INFT MIN 2V'S LT</v>
      </c>
      <c r="B105" s="170"/>
      <c r="C105" s="170" t="s">
        <v>4959</v>
      </c>
      <c r="D105" s="170"/>
      <c r="E105" s="512">
        <v>72220</v>
      </c>
      <c r="F105" s="228">
        <v>0.17</v>
      </c>
      <c r="G105" s="229" t="s">
        <v>1311</v>
      </c>
      <c r="M105" s="512">
        <v>72220</v>
      </c>
      <c r="N105" s="228">
        <v>0.17</v>
      </c>
      <c r="O105" s="229" t="s">
        <v>14735</v>
      </c>
    </row>
    <row r="106" spans="1:15" x14ac:dyDescent="0.35">
      <c r="A106" s="222" t="str">
        <f t="shared" si="1"/>
        <v>XR UPPER EXT INFT MIN 2V'S RT</v>
      </c>
      <c r="B106" s="170"/>
      <c r="C106" s="170" t="s">
        <v>4960</v>
      </c>
      <c r="D106" s="170"/>
      <c r="E106" s="512">
        <v>72082</v>
      </c>
      <c r="F106" s="228">
        <v>0.31</v>
      </c>
      <c r="G106" s="229" t="s">
        <v>1356</v>
      </c>
      <c r="M106" s="512">
        <v>72082</v>
      </c>
      <c r="N106" s="228">
        <v>0.31</v>
      </c>
      <c r="O106" s="229" t="s">
        <v>14736</v>
      </c>
    </row>
    <row r="107" spans="1:15" x14ac:dyDescent="0.35">
      <c r="A107" s="222" t="str">
        <f t="shared" si="1"/>
        <v>XR WRIST LEFT 2V'S</v>
      </c>
      <c r="B107" s="170"/>
      <c r="C107" s="170" t="s">
        <v>4961</v>
      </c>
      <c r="D107" s="170"/>
      <c r="E107" s="512">
        <v>72202</v>
      </c>
      <c r="F107" s="228">
        <v>0.23</v>
      </c>
      <c r="G107" s="229" t="s">
        <v>1348</v>
      </c>
      <c r="M107" s="512">
        <v>72202</v>
      </c>
      <c r="N107" s="228">
        <v>0.23</v>
      </c>
      <c r="O107" s="229" t="s">
        <v>14737</v>
      </c>
    </row>
    <row r="108" spans="1:15" x14ac:dyDescent="0.35">
      <c r="A108" s="222" t="str">
        <f t="shared" si="1"/>
        <v>XR WRIST RIGHT 2V'S</v>
      </c>
      <c r="B108" s="170"/>
      <c r="C108" s="170" t="s">
        <v>4962</v>
      </c>
      <c r="D108" s="170"/>
      <c r="E108" s="512">
        <v>70220</v>
      </c>
      <c r="F108" s="228">
        <v>0.22</v>
      </c>
      <c r="G108" s="229" t="s">
        <v>1337</v>
      </c>
      <c r="M108" s="512">
        <v>70220</v>
      </c>
      <c r="N108" s="228">
        <v>0.22</v>
      </c>
      <c r="O108" s="229" t="s">
        <v>14738</v>
      </c>
    </row>
    <row r="109" spans="1:15" x14ac:dyDescent="0.35">
      <c r="A109" s="222" t="str">
        <f t="shared" si="1"/>
        <v>XR WRIST LEFT 2V'S</v>
      </c>
      <c r="B109" s="358"/>
      <c r="C109" s="201" t="s">
        <v>4961</v>
      </c>
      <c r="D109" s="201"/>
      <c r="E109" s="512">
        <v>77075</v>
      </c>
      <c r="F109" s="228">
        <v>0.55000000000000004</v>
      </c>
      <c r="G109" s="229" t="s">
        <v>1367</v>
      </c>
      <c r="M109" s="512">
        <v>77075</v>
      </c>
      <c r="N109" s="228">
        <v>0.55000000000000004</v>
      </c>
      <c r="O109" s="229" t="s">
        <v>14739</v>
      </c>
    </row>
    <row r="110" spans="1:15" x14ac:dyDescent="0.35">
      <c r="A110" s="222" t="str">
        <f t="shared" si="1"/>
        <v>XR WRIST LEFT 3+V'S</v>
      </c>
      <c r="B110" s="358"/>
      <c r="C110" s="201" t="s">
        <v>4978</v>
      </c>
      <c r="D110" s="201"/>
      <c r="E110" s="512">
        <v>70250</v>
      </c>
      <c r="F110" s="228">
        <v>0.18</v>
      </c>
      <c r="G110" s="229" t="s">
        <v>1324</v>
      </c>
      <c r="M110" s="512">
        <v>70250</v>
      </c>
      <c r="N110" s="228">
        <v>0.18</v>
      </c>
      <c r="O110" s="229" t="s">
        <v>14740</v>
      </c>
    </row>
    <row r="111" spans="1:15" x14ac:dyDescent="0.35">
      <c r="A111" s="222" t="str">
        <f t="shared" si="1"/>
        <v>XR WRIST RIGHT 2V'S</v>
      </c>
      <c r="B111" s="358"/>
      <c r="C111" s="201" t="s">
        <v>4962</v>
      </c>
      <c r="D111" s="201"/>
      <c r="E111" s="512">
        <v>70260</v>
      </c>
      <c r="F111" s="228">
        <v>0.28000000000000003</v>
      </c>
      <c r="G111" s="229" t="s">
        <v>1354</v>
      </c>
      <c r="M111" s="512">
        <v>70260</v>
      </c>
      <c r="N111" s="228">
        <v>0.28000000000000003</v>
      </c>
      <c r="O111" s="229" t="s">
        <v>14741</v>
      </c>
    </row>
    <row r="112" spans="1:15" x14ac:dyDescent="0.35">
      <c r="A112" s="222" t="str">
        <f t="shared" si="1"/>
        <v>XR WRIST RIGHT 3+V'S</v>
      </c>
      <c r="B112" s="358"/>
      <c r="C112" s="201" t="s">
        <v>4979</v>
      </c>
      <c r="D112" s="201"/>
      <c r="E112" s="512">
        <v>70360</v>
      </c>
      <c r="F112" s="228">
        <v>0.18</v>
      </c>
      <c r="G112" s="229" t="s">
        <v>1325</v>
      </c>
      <c r="M112" s="512">
        <v>70360</v>
      </c>
      <c r="N112" s="228">
        <v>0.18</v>
      </c>
      <c r="O112" s="229" t="s">
        <v>14742</v>
      </c>
    </row>
    <row r="113" spans="1:15" x14ac:dyDescent="0.35">
      <c r="A113" s="222" t="str">
        <f t="shared" si="1"/>
        <v>XR HAND LEFT 2V'S</v>
      </c>
      <c r="B113" s="170"/>
      <c r="C113" s="170" t="s">
        <v>4963</v>
      </c>
      <c r="D113" s="170"/>
      <c r="E113" s="512">
        <v>71120</v>
      </c>
      <c r="F113" s="228">
        <v>0.2</v>
      </c>
      <c r="G113" s="229" t="s">
        <v>1335</v>
      </c>
      <c r="M113" s="512">
        <v>71120</v>
      </c>
      <c r="N113" s="228">
        <v>0.2</v>
      </c>
      <c r="O113" s="229" t="s">
        <v>14743</v>
      </c>
    </row>
    <row r="114" spans="1:15" x14ac:dyDescent="0.35">
      <c r="A114" s="222" t="str">
        <f t="shared" si="1"/>
        <v>XR HAND RIGHT 2V'S</v>
      </c>
      <c r="B114" s="170"/>
      <c r="C114" s="170" t="s">
        <v>4964</v>
      </c>
      <c r="D114" s="170"/>
      <c r="E114" s="512">
        <v>72070</v>
      </c>
      <c r="F114" s="228">
        <v>0.2</v>
      </c>
      <c r="G114" s="229" t="s">
        <v>1336</v>
      </c>
      <c r="M114" s="512">
        <v>72070</v>
      </c>
      <c r="N114" s="228">
        <v>0.2</v>
      </c>
      <c r="O114" s="229" t="s">
        <v>14744</v>
      </c>
    </row>
    <row r="115" spans="1:15" x14ac:dyDescent="0.35">
      <c r="A115" s="222" t="str">
        <f t="shared" si="1"/>
        <v>XR HAND LEFT 2V'S</v>
      </c>
      <c r="B115" s="358"/>
      <c r="C115" s="201" t="s">
        <v>4963</v>
      </c>
      <c r="D115" s="201"/>
      <c r="E115" s="512">
        <v>76706</v>
      </c>
      <c r="F115" s="228">
        <v>0.55000000000000004</v>
      </c>
      <c r="G115" s="229" t="s">
        <v>1366</v>
      </c>
      <c r="M115" s="512">
        <v>76706</v>
      </c>
      <c r="N115" s="228">
        <v>0.55000000000000004</v>
      </c>
      <c r="O115" s="229" t="s">
        <v>14745</v>
      </c>
    </row>
    <row r="116" spans="1:15" x14ac:dyDescent="0.35">
      <c r="A116" s="222" t="str">
        <f t="shared" si="1"/>
        <v>XR HAND LEFT MIN 3V'S</v>
      </c>
      <c r="B116" s="358"/>
      <c r="C116" s="201" t="s">
        <v>4980</v>
      </c>
      <c r="D116" s="201"/>
      <c r="E116" s="512">
        <v>76770</v>
      </c>
      <c r="F116" s="228">
        <v>0.74</v>
      </c>
      <c r="G116" s="229" t="s">
        <v>1382</v>
      </c>
      <c r="M116" s="512">
        <v>76770</v>
      </c>
      <c r="N116" s="228">
        <v>0.74</v>
      </c>
      <c r="O116" s="229" t="s">
        <v>14746</v>
      </c>
    </row>
    <row r="117" spans="1:15" x14ac:dyDescent="0.35">
      <c r="A117" s="222" t="str">
        <f t="shared" si="1"/>
        <v>XR HAND RIGHT 2V'S</v>
      </c>
      <c r="B117" s="358"/>
      <c r="C117" s="201" t="s">
        <v>4964</v>
      </c>
      <c r="D117" s="201"/>
      <c r="E117" s="512">
        <v>76705</v>
      </c>
      <c r="F117" s="228">
        <v>0.59</v>
      </c>
      <c r="G117" s="229" t="s">
        <v>1373</v>
      </c>
      <c r="M117" s="512">
        <v>76705</v>
      </c>
      <c r="N117" s="228">
        <v>0.59</v>
      </c>
      <c r="O117" s="229" t="s">
        <v>14747</v>
      </c>
    </row>
    <row r="118" spans="1:15" x14ac:dyDescent="0.35">
      <c r="A118" s="222" t="str">
        <f t="shared" si="1"/>
        <v>XR HAND RIGHT MIN 3V'S</v>
      </c>
      <c r="B118" s="358"/>
      <c r="C118" s="201" t="s">
        <v>4981</v>
      </c>
      <c r="D118" s="201"/>
      <c r="E118" s="512">
        <v>76700</v>
      </c>
      <c r="F118" s="228">
        <v>0.81</v>
      </c>
      <c r="G118" s="229" t="s">
        <v>689</v>
      </c>
      <c r="M118" s="512">
        <v>76700</v>
      </c>
      <c r="N118" s="228">
        <v>0.81</v>
      </c>
      <c r="O118" s="229" t="s">
        <v>14748</v>
      </c>
    </row>
    <row r="119" spans="1:15" x14ac:dyDescent="0.35">
      <c r="A119" s="222" t="str">
        <f t="shared" si="1"/>
        <v>XR FINGER/FINGERS LEFT 3V'S</v>
      </c>
      <c r="B119" s="358"/>
      <c r="C119" s="201" t="s">
        <v>4945</v>
      </c>
      <c r="D119" s="201"/>
      <c r="E119" s="512">
        <v>93926</v>
      </c>
      <c r="F119" s="228">
        <v>0.5</v>
      </c>
      <c r="G119" s="229" t="s">
        <v>1362</v>
      </c>
      <c r="M119" s="512">
        <v>93926</v>
      </c>
      <c r="N119" s="228">
        <v>0.5</v>
      </c>
      <c r="O119" s="229" t="s">
        <v>14749</v>
      </c>
    </row>
    <row r="120" spans="1:15" x14ac:dyDescent="0.35">
      <c r="A120" s="222" t="str">
        <f t="shared" si="1"/>
        <v>XR FINGER/FINGERS RIGHT 3V'S</v>
      </c>
      <c r="B120" s="358"/>
      <c r="C120" s="201" t="s">
        <v>4947</v>
      </c>
      <c r="D120" s="201"/>
      <c r="E120" s="512">
        <v>93926</v>
      </c>
      <c r="F120" s="228">
        <v>0.5</v>
      </c>
      <c r="G120" s="229" t="s">
        <v>1363</v>
      </c>
      <c r="M120" s="512">
        <v>93926</v>
      </c>
      <c r="N120" s="228">
        <v>0.5</v>
      </c>
      <c r="O120" s="229" t="s">
        <v>14750</v>
      </c>
    </row>
    <row r="121" spans="1:15" x14ac:dyDescent="0.35">
      <c r="A121" s="222" t="str">
        <f t="shared" si="1"/>
        <v>CT ELBOW RIGHT WO</v>
      </c>
      <c r="B121" s="170"/>
      <c r="C121" s="170" t="s">
        <v>5079</v>
      </c>
      <c r="D121" s="170"/>
      <c r="E121" s="512">
        <v>93930</v>
      </c>
      <c r="F121" s="228">
        <v>0.8</v>
      </c>
      <c r="G121" s="229" t="s">
        <v>1385</v>
      </c>
      <c r="M121" s="512">
        <v>93930</v>
      </c>
      <c r="N121" s="228">
        <v>0.8</v>
      </c>
      <c r="O121" s="229" t="s">
        <v>14751</v>
      </c>
    </row>
    <row r="122" spans="1:15" x14ac:dyDescent="0.35">
      <c r="A122" s="222" t="str">
        <f t="shared" si="1"/>
        <v>CT FOREARM RIGHT WO</v>
      </c>
      <c r="B122" s="170"/>
      <c r="C122" s="170" t="s">
        <v>5080</v>
      </c>
      <c r="D122" s="170"/>
      <c r="E122" s="512">
        <v>93931</v>
      </c>
      <c r="F122" s="228">
        <v>0.5</v>
      </c>
      <c r="G122" s="229" t="s">
        <v>1364</v>
      </c>
      <c r="M122" s="512">
        <v>93931</v>
      </c>
      <c r="N122" s="228">
        <v>0.5</v>
      </c>
      <c r="O122" s="229" t="s">
        <v>14752</v>
      </c>
    </row>
    <row r="123" spans="1:15" x14ac:dyDescent="0.35">
      <c r="A123" s="222" t="str">
        <f t="shared" si="1"/>
        <v>CT HUMERUS LEFT WO</v>
      </c>
      <c r="B123" s="170"/>
      <c r="C123" s="170" t="s">
        <v>5081</v>
      </c>
      <c r="D123" s="170"/>
      <c r="E123" s="512">
        <v>93931</v>
      </c>
      <c r="F123" s="228">
        <v>0.5</v>
      </c>
      <c r="G123" s="229" t="s">
        <v>1365</v>
      </c>
      <c r="M123" s="512">
        <v>93931</v>
      </c>
      <c r="N123" s="228">
        <v>0.5</v>
      </c>
      <c r="O123" s="229" t="s">
        <v>14753</v>
      </c>
    </row>
    <row r="124" spans="1:15" x14ac:dyDescent="0.35">
      <c r="A124" s="222" t="str">
        <f t="shared" si="1"/>
        <v>CT HUMERUS RIGHT WO</v>
      </c>
      <c r="B124" s="170"/>
      <c r="C124" s="170" t="s">
        <v>5082</v>
      </c>
      <c r="D124" s="170"/>
      <c r="E124" s="512">
        <v>93925</v>
      </c>
      <c r="F124" s="228">
        <v>0.8</v>
      </c>
      <c r="G124" s="229" t="s">
        <v>1384</v>
      </c>
      <c r="M124" s="512">
        <v>93925</v>
      </c>
      <c r="N124" s="228">
        <v>0.8</v>
      </c>
      <c r="O124" s="229" t="s">
        <v>14754</v>
      </c>
    </row>
    <row r="125" spans="1:15" x14ac:dyDescent="0.35">
      <c r="A125" s="222" t="str">
        <f t="shared" si="1"/>
        <v>CT ANKLE LEFT W</v>
      </c>
      <c r="B125" s="170"/>
      <c r="C125" s="170" t="s">
        <v>5101</v>
      </c>
      <c r="D125" s="170"/>
      <c r="E125" s="512">
        <v>78730</v>
      </c>
      <c r="F125" s="228">
        <v>0.15</v>
      </c>
      <c r="G125" s="229" t="s">
        <v>1286</v>
      </c>
      <c r="M125" s="512">
        <v>78730</v>
      </c>
      <c r="N125" s="228">
        <v>0.15</v>
      </c>
      <c r="O125" s="229" t="s">
        <v>14755</v>
      </c>
    </row>
    <row r="126" spans="1:15" x14ac:dyDescent="0.35">
      <c r="A126" s="222" t="str">
        <f t="shared" si="1"/>
        <v>CT ANKLE RIGHT W</v>
      </c>
      <c r="B126" s="170"/>
      <c r="C126" s="170" t="s">
        <v>5102</v>
      </c>
      <c r="D126" s="170"/>
      <c r="E126" s="512">
        <v>93880</v>
      </c>
      <c r="F126" s="228">
        <v>0.8</v>
      </c>
      <c r="G126" s="229" t="s">
        <v>853</v>
      </c>
      <c r="M126" s="512">
        <v>93880</v>
      </c>
      <c r="N126" s="228">
        <v>0.8</v>
      </c>
      <c r="O126" s="229" t="s">
        <v>14756</v>
      </c>
    </row>
    <row r="127" spans="1:15" x14ac:dyDescent="0.35">
      <c r="A127" s="222" t="str">
        <f t="shared" si="1"/>
        <v>CT ELBOW LEFT W</v>
      </c>
      <c r="B127" s="170"/>
      <c r="C127" s="170" t="s">
        <v>5090</v>
      </c>
      <c r="D127" s="170"/>
      <c r="E127" s="512">
        <v>76604</v>
      </c>
      <c r="F127" s="228">
        <v>0.59</v>
      </c>
      <c r="G127" s="229" t="s">
        <v>1371</v>
      </c>
      <c r="M127" s="512">
        <v>76604</v>
      </c>
      <c r="N127" s="228">
        <v>0.59</v>
      </c>
      <c r="O127" s="229" t="s">
        <v>14757</v>
      </c>
    </row>
    <row r="128" spans="1:15" x14ac:dyDescent="0.35">
      <c r="A128" s="222" t="str">
        <f t="shared" si="1"/>
        <v>CT ELBOW RIGHT W</v>
      </c>
      <c r="B128" s="170"/>
      <c r="C128" s="170" t="s">
        <v>5091</v>
      </c>
      <c r="D128" s="170"/>
      <c r="E128" s="512">
        <v>76882</v>
      </c>
      <c r="F128" s="228">
        <v>0.69</v>
      </c>
      <c r="G128" s="229" t="s">
        <v>1378</v>
      </c>
      <c r="M128" s="512">
        <v>76882</v>
      </c>
      <c r="N128" s="228">
        <v>0.69</v>
      </c>
      <c r="O128" s="229" t="s">
        <v>14758</v>
      </c>
    </row>
    <row r="129" spans="1:15" x14ac:dyDescent="0.35">
      <c r="A129" s="222" t="str">
        <f t="shared" si="1"/>
        <v>CT FOREARM LEFT W</v>
      </c>
      <c r="B129" s="170"/>
      <c r="C129" s="170" t="s">
        <v>5092</v>
      </c>
      <c r="D129" s="170"/>
      <c r="E129" s="512">
        <v>76805</v>
      </c>
      <c r="F129" s="228">
        <v>0.99</v>
      </c>
      <c r="G129" s="229" t="s">
        <v>1389</v>
      </c>
      <c r="M129" s="512">
        <v>76805</v>
      </c>
      <c r="N129" s="228">
        <v>0.99</v>
      </c>
      <c r="O129" s="229" t="s">
        <v>14759</v>
      </c>
    </row>
    <row r="130" spans="1:15" x14ac:dyDescent="0.35">
      <c r="A130" s="222" t="str">
        <f t="shared" si="1"/>
        <v>CT FOREARM RIGHT W</v>
      </c>
      <c r="B130" s="170"/>
      <c r="C130" s="170" t="s">
        <v>5093</v>
      </c>
      <c r="D130" s="170"/>
      <c r="E130" s="512">
        <v>76856</v>
      </c>
      <c r="F130" s="228">
        <v>0.69</v>
      </c>
      <c r="G130" s="229" t="s">
        <v>1377</v>
      </c>
      <c r="M130" s="512">
        <v>76856</v>
      </c>
      <c r="N130" s="228">
        <v>0.69</v>
      </c>
      <c r="O130" s="229" t="s">
        <v>14760</v>
      </c>
    </row>
    <row r="131" spans="1:15" x14ac:dyDescent="0.35">
      <c r="A131" s="222" t="str">
        <f t="shared" ref="A131:A194" si="2">TRIM(C131)</f>
        <v>CT HAND LEFT W</v>
      </c>
      <c r="B131" s="170"/>
      <c r="C131" s="358" t="s">
        <v>5094</v>
      </c>
      <c r="D131" s="358"/>
      <c r="E131" s="512">
        <v>76817</v>
      </c>
      <c r="F131" s="228">
        <v>0.75</v>
      </c>
      <c r="G131" s="229" t="s">
        <v>1383</v>
      </c>
      <c r="M131" s="512">
        <v>76817</v>
      </c>
      <c r="N131" s="228">
        <v>0.75</v>
      </c>
      <c r="O131" s="229" t="s">
        <v>14761</v>
      </c>
    </row>
    <row r="132" spans="1:15" x14ac:dyDescent="0.35">
      <c r="A132" s="222" t="str">
        <f t="shared" si="2"/>
        <v>CT HAND RIGHT W</v>
      </c>
      <c r="B132" s="170"/>
      <c r="C132" s="170" t="s">
        <v>5095</v>
      </c>
      <c r="D132" s="170"/>
      <c r="E132" s="512">
        <v>93976</v>
      </c>
      <c r="F132" s="228">
        <v>0.8</v>
      </c>
      <c r="G132" s="229" t="s">
        <v>1386</v>
      </c>
      <c r="M132" s="512">
        <v>93976</v>
      </c>
      <c r="N132" s="228">
        <v>0.8</v>
      </c>
      <c r="O132" s="229" t="s">
        <v>14762</v>
      </c>
    </row>
    <row r="133" spans="1:15" x14ac:dyDescent="0.35">
      <c r="A133" s="222" t="str">
        <f t="shared" si="2"/>
        <v>CT HUMERUS LEFT W</v>
      </c>
      <c r="B133" s="170"/>
      <c r="C133" s="170" t="s">
        <v>5096</v>
      </c>
      <c r="D133" s="170"/>
      <c r="E133" s="512">
        <v>76641</v>
      </c>
      <c r="F133" s="228">
        <v>0.73</v>
      </c>
      <c r="G133" s="229" t="s">
        <v>1380</v>
      </c>
      <c r="M133" s="512">
        <v>76641</v>
      </c>
      <c r="N133" s="228">
        <v>0.73</v>
      </c>
      <c r="O133" s="229" t="s">
        <v>14763</v>
      </c>
    </row>
    <row r="134" spans="1:15" x14ac:dyDescent="0.35">
      <c r="A134" s="222" t="str">
        <f t="shared" si="2"/>
        <v>CT HUMERUS RIGHT W</v>
      </c>
      <c r="B134" s="170"/>
      <c r="C134" s="170" t="s">
        <v>5097</v>
      </c>
      <c r="D134" s="170"/>
      <c r="E134" s="512">
        <v>76870</v>
      </c>
      <c r="F134" s="228">
        <v>0.64</v>
      </c>
      <c r="G134" s="229" t="s">
        <v>1376</v>
      </c>
      <c r="M134" s="512">
        <v>76870</v>
      </c>
      <c r="N134" s="228">
        <v>0.64</v>
      </c>
      <c r="O134" s="229" t="s">
        <v>14764</v>
      </c>
    </row>
    <row r="135" spans="1:15" x14ac:dyDescent="0.35">
      <c r="A135" s="222" t="str">
        <f t="shared" si="2"/>
        <v>CT SHOULDER RIGHT W</v>
      </c>
      <c r="B135" s="170"/>
      <c r="C135" s="170" t="s">
        <v>5098</v>
      </c>
      <c r="D135" s="170"/>
      <c r="E135" s="512">
        <v>76536</v>
      </c>
      <c r="F135" s="228">
        <v>0.56000000000000005</v>
      </c>
      <c r="G135" s="229" t="s">
        <v>1368</v>
      </c>
      <c r="M135" s="512">
        <v>76536</v>
      </c>
      <c r="N135" s="228">
        <v>0.56000000000000005</v>
      </c>
      <c r="O135" s="229" t="s">
        <v>14765</v>
      </c>
    </row>
    <row r="136" spans="1:15" x14ac:dyDescent="0.35">
      <c r="A136" s="222" t="str">
        <f t="shared" si="2"/>
        <v>CT WRIST LEFT W</v>
      </c>
      <c r="B136" s="170"/>
      <c r="C136" s="170" t="s">
        <v>5099</v>
      </c>
      <c r="D136" s="170"/>
      <c r="E136" s="512">
        <v>76830</v>
      </c>
      <c r="F136" s="228">
        <v>0.69</v>
      </c>
      <c r="G136" s="229" t="s">
        <v>1052</v>
      </c>
      <c r="M136" s="512">
        <v>76830</v>
      </c>
      <c r="N136" s="228">
        <v>0.69</v>
      </c>
      <c r="O136" s="229" t="s">
        <v>14766</v>
      </c>
    </row>
    <row r="137" spans="1:15" x14ac:dyDescent="0.35">
      <c r="A137" s="222" t="str">
        <f t="shared" si="2"/>
        <v>CT WRIST RIGHT W</v>
      </c>
      <c r="B137" s="170"/>
      <c r="C137" s="170" t="s">
        <v>5100</v>
      </c>
      <c r="D137" s="170"/>
      <c r="E137" s="512">
        <v>93970</v>
      </c>
      <c r="F137" s="228">
        <v>0.7</v>
      </c>
      <c r="G137" s="229" t="s">
        <v>1379</v>
      </c>
      <c r="M137" s="512">
        <v>93970</v>
      </c>
      <c r="N137" s="228">
        <v>0.7</v>
      </c>
      <c r="O137" s="229" t="s">
        <v>14767</v>
      </c>
    </row>
    <row r="138" spans="1:15" x14ac:dyDescent="0.35">
      <c r="A138" s="222" t="str">
        <f t="shared" si="2"/>
        <v>CT ELBOW LEFT W/WO</v>
      </c>
      <c r="B138" s="170"/>
      <c r="C138" s="170" t="s">
        <v>5111</v>
      </c>
      <c r="D138" s="170"/>
      <c r="E138" s="512">
        <v>93971</v>
      </c>
      <c r="F138" s="228">
        <v>0.45</v>
      </c>
      <c r="G138" s="229" t="s">
        <v>1358</v>
      </c>
      <c r="M138" s="512">
        <v>93971</v>
      </c>
      <c r="N138" s="228">
        <v>0.45</v>
      </c>
      <c r="O138" s="229" t="s">
        <v>14768</v>
      </c>
    </row>
    <row r="139" spans="1:15" x14ac:dyDescent="0.35">
      <c r="A139" s="222" t="str">
        <f t="shared" si="2"/>
        <v>XR HIP 1 VIEW LEFT W/PELVIS</v>
      </c>
      <c r="B139" s="662"/>
      <c r="C139" s="279" t="s">
        <v>4999</v>
      </c>
      <c r="D139" s="279"/>
      <c r="E139" s="512">
        <v>93971</v>
      </c>
      <c r="F139" s="228">
        <v>0.45</v>
      </c>
      <c r="G139" s="229" t="s">
        <v>1359</v>
      </c>
      <c r="M139" s="512">
        <v>93971</v>
      </c>
      <c r="N139" s="228">
        <v>0.45</v>
      </c>
      <c r="O139" s="229" t="s">
        <v>14769</v>
      </c>
    </row>
    <row r="140" spans="1:15" x14ac:dyDescent="0.35">
      <c r="A140" s="222" t="str">
        <f t="shared" si="2"/>
        <v>XR HIP W/PELVIS LEFT 2V'S</v>
      </c>
      <c r="B140" s="358"/>
      <c r="C140" s="201" t="s">
        <v>5025</v>
      </c>
      <c r="D140" s="201"/>
      <c r="E140" s="512">
        <v>93971</v>
      </c>
      <c r="F140" s="228">
        <v>0.45</v>
      </c>
      <c r="G140" s="229" t="s">
        <v>1360</v>
      </c>
      <c r="M140" s="512">
        <v>93971</v>
      </c>
      <c r="N140" s="228">
        <v>0.45</v>
      </c>
      <c r="O140" s="229" t="s">
        <v>14770</v>
      </c>
    </row>
    <row r="141" spans="1:15" x14ac:dyDescent="0.35">
      <c r="A141" s="222" t="str">
        <f t="shared" si="2"/>
        <v>XR HIP W/PELVIS RIGHT 2V'S</v>
      </c>
      <c r="B141" s="358"/>
      <c r="C141" s="201" t="s">
        <v>5026</v>
      </c>
      <c r="D141" s="201"/>
      <c r="E141" s="512">
        <v>93971</v>
      </c>
      <c r="F141" s="228">
        <v>0.45</v>
      </c>
      <c r="G141" s="229" t="s">
        <v>1361</v>
      </c>
      <c r="M141" s="512">
        <v>93971</v>
      </c>
      <c r="N141" s="228">
        <v>0.45</v>
      </c>
      <c r="O141" s="229" t="s">
        <v>14771</v>
      </c>
    </row>
    <row r="142" spans="1:15" x14ac:dyDescent="0.35">
      <c r="A142" s="222" t="str">
        <f t="shared" si="2"/>
        <v>XR HIPS BILATERAL W/PELVIS AVY</v>
      </c>
      <c r="B142" s="170"/>
      <c r="C142" s="170" t="s">
        <v>5042</v>
      </c>
      <c r="D142" s="170"/>
      <c r="E142" s="512">
        <v>76536</v>
      </c>
      <c r="F142" s="228">
        <v>0.56000000000000005</v>
      </c>
      <c r="G142" s="229" t="s">
        <v>1369</v>
      </c>
      <c r="M142" s="512">
        <v>76536</v>
      </c>
      <c r="N142" s="228">
        <v>0.56000000000000005</v>
      </c>
      <c r="O142" s="229" t="s">
        <v>14772</v>
      </c>
    </row>
    <row r="143" spans="1:15" x14ac:dyDescent="0.35">
      <c r="A143" s="222" t="str">
        <f t="shared" si="2"/>
        <v>XR HIPS BILATERAL W/PELVIS AVY</v>
      </c>
      <c r="B143" s="662"/>
      <c r="C143" s="279" t="s">
        <v>5042</v>
      </c>
      <c r="D143" s="279"/>
      <c r="E143" s="512">
        <v>76705</v>
      </c>
      <c r="F143" s="228">
        <v>0.59</v>
      </c>
      <c r="G143" s="229" t="s">
        <v>1374</v>
      </c>
      <c r="M143" s="512">
        <v>76705</v>
      </c>
      <c r="N143" s="228">
        <v>0.59</v>
      </c>
      <c r="O143" s="229" t="s">
        <v>14773</v>
      </c>
    </row>
    <row r="144" spans="1:15" x14ac:dyDescent="0.35">
      <c r="A144" s="222" t="str">
        <f t="shared" si="2"/>
        <v>XR FEMUR LEFT 2V'S</v>
      </c>
      <c r="B144" s="358"/>
      <c r="C144" s="179" t="s">
        <v>5000</v>
      </c>
      <c r="D144" s="179"/>
      <c r="E144" s="512">
        <v>76705</v>
      </c>
      <c r="F144" s="228">
        <v>0.59</v>
      </c>
      <c r="G144" s="229" t="s">
        <v>1372</v>
      </c>
      <c r="M144" s="512">
        <v>76705</v>
      </c>
      <c r="N144" s="228">
        <v>0.59</v>
      </c>
      <c r="O144" s="229" t="s">
        <v>14774</v>
      </c>
    </row>
    <row r="145" spans="1:15" x14ac:dyDescent="0.35">
      <c r="A145" s="222" t="str">
        <f t="shared" si="2"/>
        <v>XR FEMUR RIGHT 2V'S</v>
      </c>
      <c r="B145" s="358"/>
      <c r="C145" s="179" t="s">
        <v>5001</v>
      </c>
      <c r="D145" s="179"/>
      <c r="E145" s="512">
        <v>76775</v>
      </c>
      <c r="F145" s="228">
        <v>0.57999999999999996</v>
      </c>
      <c r="G145" s="229" t="s">
        <v>1370</v>
      </c>
      <c r="M145" s="512">
        <v>76775</v>
      </c>
      <c r="N145" s="228">
        <v>0.57999999999999996</v>
      </c>
      <c r="O145" s="229" t="s">
        <v>14775</v>
      </c>
    </row>
    <row r="146" spans="1:15" x14ac:dyDescent="0.35">
      <c r="A146" s="222" t="str">
        <f t="shared" si="2"/>
        <v>XR KNEE LEFT 1 OR 2V'S</v>
      </c>
      <c r="B146" s="185"/>
      <c r="C146" s="185" t="s">
        <v>4965</v>
      </c>
      <c r="D146" s="185"/>
      <c r="E146" s="512">
        <v>76641</v>
      </c>
      <c r="F146" s="228">
        <v>0.73</v>
      </c>
      <c r="G146" s="229" t="s">
        <v>1381</v>
      </c>
      <c r="M146" s="512">
        <v>76641</v>
      </c>
      <c r="N146" s="228">
        <v>0.73</v>
      </c>
      <c r="O146" s="229" t="s">
        <v>14776</v>
      </c>
    </row>
    <row r="147" spans="1:15" x14ac:dyDescent="0.35">
      <c r="A147" s="222" t="str">
        <f t="shared" si="2"/>
        <v>XR KNEE LEFT 1 OR 2V'S</v>
      </c>
      <c r="B147" s="185"/>
      <c r="C147" s="185" t="s">
        <v>4965</v>
      </c>
      <c r="D147" s="185"/>
      <c r="E147" s="512">
        <v>73610</v>
      </c>
      <c r="F147" s="228">
        <v>0.17</v>
      </c>
      <c r="G147" s="229" t="s">
        <v>1320</v>
      </c>
      <c r="M147" s="512">
        <v>73610</v>
      </c>
      <c r="N147" s="228">
        <v>0.17</v>
      </c>
      <c r="O147" s="229" t="s">
        <v>14777</v>
      </c>
    </row>
    <row r="148" spans="1:15" x14ac:dyDescent="0.35">
      <c r="A148" s="222" t="str">
        <f t="shared" si="2"/>
        <v>XR KNEE RIGHT 1 OR 2V'S</v>
      </c>
      <c r="B148" s="185"/>
      <c r="C148" s="185" t="s">
        <v>4966</v>
      </c>
      <c r="D148" s="185"/>
      <c r="E148" s="512">
        <v>73610</v>
      </c>
      <c r="F148" s="228">
        <v>0.17</v>
      </c>
      <c r="G148" s="229" t="s">
        <v>1321</v>
      </c>
      <c r="M148" s="512">
        <v>73610</v>
      </c>
      <c r="N148" s="228">
        <v>0.17</v>
      </c>
      <c r="O148" s="229" t="s">
        <v>14778</v>
      </c>
    </row>
    <row r="149" spans="1:15" x14ac:dyDescent="0.35">
      <c r="A149" s="222" t="str">
        <f t="shared" si="2"/>
        <v>XR KNEE LEFT 3V'S</v>
      </c>
      <c r="B149" s="185"/>
      <c r="C149" s="185" t="s">
        <v>5002</v>
      </c>
      <c r="D149" s="185"/>
      <c r="E149" s="512">
        <v>73020</v>
      </c>
      <c r="F149" s="228">
        <v>0.15</v>
      </c>
      <c r="G149" s="229" t="s">
        <v>1285</v>
      </c>
      <c r="M149" s="512">
        <v>73020</v>
      </c>
      <c r="N149" s="228">
        <v>0.15</v>
      </c>
      <c r="O149" s="229" t="s">
        <v>14779</v>
      </c>
    </row>
    <row r="150" spans="1:15" x14ac:dyDescent="0.35">
      <c r="A150" s="222" t="str">
        <f t="shared" si="2"/>
        <v>XR KNEE RIGHT 3V'S</v>
      </c>
      <c r="B150" s="185"/>
      <c r="C150" s="185" t="s">
        <v>5003</v>
      </c>
      <c r="D150" s="185"/>
      <c r="E150" s="512">
        <v>73100</v>
      </c>
      <c r="F150" s="228">
        <v>0.16</v>
      </c>
      <c r="G150" s="229" t="s">
        <v>563</v>
      </c>
      <c r="M150" s="512">
        <v>73100</v>
      </c>
      <c r="N150" s="228">
        <v>0.16</v>
      </c>
      <c r="O150" s="229" t="s">
        <v>14780</v>
      </c>
    </row>
    <row r="151" spans="1:15" x14ac:dyDescent="0.35">
      <c r="A151" s="222" t="str">
        <f t="shared" si="2"/>
        <v>XR KNEE LEFT 4+V'S</v>
      </c>
      <c r="B151" s="223"/>
      <c r="C151" s="248" t="s">
        <v>5027</v>
      </c>
      <c r="D151" s="248"/>
      <c r="E151" s="512">
        <v>77078</v>
      </c>
      <c r="F151" s="228">
        <v>0.25</v>
      </c>
      <c r="G151" s="229" t="s">
        <v>1351</v>
      </c>
      <c r="M151" s="512">
        <v>77078</v>
      </c>
      <c r="N151" s="228">
        <v>0.25</v>
      </c>
      <c r="O151" s="229" t="s">
        <v>14781</v>
      </c>
    </row>
    <row r="152" spans="1:15" x14ac:dyDescent="0.35">
      <c r="A152" s="222" t="str">
        <f t="shared" si="2"/>
        <v>XR KNEE RIGHT 4+V'S</v>
      </c>
      <c r="B152" s="223"/>
      <c r="C152" s="248" t="s">
        <v>5028</v>
      </c>
      <c r="D152" s="248"/>
      <c r="E152" s="512">
        <v>73202</v>
      </c>
      <c r="F152" s="228">
        <v>1.22</v>
      </c>
      <c r="G152" s="229" t="s">
        <v>1407</v>
      </c>
      <c r="M152" s="512">
        <v>73202</v>
      </c>
      <c r="N152" s="228">
        <v>1.22</v>
      </c>
      <c r="O152" s="229" t="s">
        <v>14782</v>
      </c>
    </row>
    <row r="153" spans="1:15" x14ac:dyDescent="0.35">
      <c r="A153" s="222" t="str">
        <f t="shared" si="2"/>
        <v>XR KNEES AP STANDING BILAT</v>
      </c>
      <c r="B153" s="358"/>
      <c r="C153" s="201" t="s">
        <v>4967</v>
      </c>
      <c r="D153" s="201"/>
      <c r="E153" s="512">
        <v>73202</v>
      </c>
      <c r="F153" s="228">
        <v>1.22</v>
      </c>
      <c r="G153" s="229" t="s">
        <v>1408</v>
      </c>
      <c r="M153" s="512">
        <v>73202</v>
      </c>
      <c r="N153" s="228">
        <v>1.22</v>
      </c>
      <c r="O153" s="229" t="s">
        <v>14783</v>
      </c>
    </row>
    <row r="154" spans="1:15" x14ac:dyDescent="0.35">
      <c r="A154" s="222" t="str">
        <f t="shared" si="2"/>
        <v>XR ANKLE LEFT MIN 2V'S</v>
      </c>
      <c r="B154" s="223"/>
      <c r="C154" s="148" t="s">
        <v>4968</v>
      </c>
      <c r="D154" s="148"/>
      <c r="E154" s="512">
        <v>71271</v>
      </c>
      <c r="F154" s="228">
        <v>1.08</v>
      </c>
      <c r="G154" s="229" t="s">
        <v>1398</v>
      </c>
      <c r="M154" s="512">
        <v>71271</v>
      </c>
      <c r="N154" s="228">
        <v>1.08</v>
      </c>
      <c r="O154" s="229" t="s">
        <v>14784</v>
      </c>
    </row>
    <row r="155" spans="1:15" x14ac:dyDescent="0.35">
      <c r="A155" s="222" t="str">
        <f t="shared" si="2"/>
        <v>XR ANKLE RIGHT MIN 2V'S</v>
      </c>
      <c r="B155" s="223"/>
      <c r="C155" s="148" t="s">
        <v>4969</v>
      </c>
      <c r="D155" s="148"/>
    </row>
    <row r="156" spans="1:15" x14ac:dyDescent="0.35">
      <c r="A156" s="222" t="str">
        <f t="shared" si="2"/>
        <v>XR ANKLE LEFT MIN 3V'S</v>
      </c>
      <c r="B156" s="223"/>
      <c r="C156" s="223" t="s">
        <v>4982</v>
      </c>
      <c r="D156" s="223"/>
    </row>
    <row r="157" spans="1:15" x14ac:dyDescent="0.35">
      <c r="A157" s="222" t="str">
        <f t="shared" si="2"/>
        <v>XR ANKLE RIGHT MIN 3V'S</v>
      </c>
      <c r="B157" s="223"/>
      <c r="C157" s="223" t="s">
        <v>4984</v>
      </c>
      <c r="D157" s="223"/>
    </row>
    <row r="158" spans="1:15" x14ac:dyDescent="0.35">
      <c r="A158" s="222" t="str">
        <f t="shared" si="2"/>
        <v>XR FOOT LEFT 2V'S</v>
      </c>
      <c r="B158" s="358"/>
      <c r="C158" s="358" t="s">
        <v>4970</v>
      </c>
      <c r="D158" s="358"/>
    </row>
    <row r="159" spans="1:15" x14ac:dyDescent="0.35">
      <c r="A159" s="222" t="str">
        <f t="shared" si="2"/>
        <v>XR FOOT RIGHT 2V'S</v>
      </c>
      <c r="B159" s="358"/>
      <c r="C159" s="358" t="s">
        <v>4971</v>
      </c>
      <c r="D159" s="358"/>
    </row>
    <row r="160" spans="1:15" x14ac:dyDescent="0.35">
      <c r="A160" s="222" t="str">
        <f t="shared" si="2"/>
        <v>XR FOOT LEFT MIN 3V'S</v>
      </c>
      <c r="B160" s="223"/>
      <c r="C160" s="223" t="s">
        <v>4986</v>
      </c>
      <c r="D160" s="223"/>
    </row>
    <row r="161" spans="1:3" x14ac:dyDescent="0.35">
      <c r="A161" s="222" t="str">
        <f t="shared" si="2"/>
        <v>XR FOOT RIGHT MIN 3V'S</v>
      </c>
      <c r="B161" s="223"/>
      <c r="C161" s="223" t="s">
        <v>4988</v>
      </c>
    </row>
    <row r="162" spans="1:3" x14ac:dyDescent="0.35">
      <c r="A162" s="222" t="str">
        <f t="shared" si="2"/>
        <v>XR TOE LEFT MIN 2V'S</v>
      </c>
      <c r="B162" s="223"/>
      <c r="C162" s="223" t="s">
        <v>4948</v>
      </c>
    </row>
    <row r="163" spans="1:3" x14ac:dyDescent="0.35">
      <c r="A163" s="222" t="str">
        <f t="shared" si="2"/>
        <v>XR TOE RIGHT MIN 2V'S</v>
      </c>
      <c r="B163" s="223"/>
      <c r="C163" s="223" t="s">
        <v>4949</v>
      </c>
    </row>
    <row r="164" spans="1:3" x14ac:dyDescent="0.35">
      <c r="A164" s="222" t="str">
        <f t="shared" si="2"/>
        <v>XR ABDOMEN 1V (KUB)</v>
      </c>
      <c r="B164" s="358"/>
      <c r="C164" s="201" t="s">
        <v>5004</v>
      </c>
    </row>
    <row r="165" spans="1:3" x14ac:dyDescent="0.35">
      <c r="A165" s="222" t="str">
        <f t="shared" si="2"/>
        <v>XR ABDOMEN 1V (KUB) PORTABLE</v>
      </c>
      <c r="B165" s="358"/>
      <c r="C165" s="201" t="s">
        <v>5005</v>
      </c>
    </row>
    <row r="166" spans="1:3" x14ac:dyDescent="0.35">
      <c r="A166" s="222" t="str">
        <f t="shared" si="2"/>
        <v>XR ABDOMEN 2V PORTABLE</v>
      </c>
      <c r="B166" s="358"/>
      <c r="C166" s="201" t="s">
        <v>5031</v>
      </c>
    </row>
    <row r="167" spans="1:3" x14ac:dyDescent="0.35">
      <c r="A167" s="222" t="str">
        <f t="shared" si="2"/>
        <v>XR ACUTE ABDOMINAL SERIES</v>
      </c>
      <c r="B167" s="223"/>
      <c r="C167" s="148" t="s">
        <v>5047</v>
      </c>
    </row>
    <row r="168" spans="1:3" x14ac:dyDescent="0.35">
      <c r="A168" s="222" t="str">
        <f t="shared" si="2"/>
        <v>CTA ABDOMEN/PELVIS W</v>
      </c>
      <c r="B168" s="839"/>
      <c r="C168" s="839" t="s">
        <v>5142</v>
      </c>
    </row>
    <row r="169" spans="1:3" x14ac:dyDescent="0.35">
      <c r="A169" s="222" t="str">
        <f t="shared" si="2"/>
        <v>CTA AORTA/BILAT W/RUNO</v>
      </c>
      <c r="B169" s="801"/>
      <c r="C169" s="801" t="s">
        <v>5147</v>
      </c>
    </row>
    <row r="170" spans="1:3" x14ac:dyDescent="0.35">
      <c r="A170" s="222" t="str">
        <f t="shared" si="2"/>
        <v>CTA AORTA/BILAT W/RUNOFF</v>
      </c>
      <c r="B170" s="795"/>
      <c r="C170" s="806" t="s">
        <v>5148</v>
      </c>
    </row>
    <row r="171" spans="1:3" x14ac:dyDescent="0.35">
      <c r="A171" s="222" t="str">
        <f t="shared" si="2"/>
        <v>RF CHOLANGIOGRAM INTRAOP</v>
      </c>
      <c r="B171" s="622"/>
      <c r="C171" s="812" t="s">
        <v>5045</v>
      </c>
    </row>
    <row r="172" spans="1:3" x14ac:dyDescent="0.35">
      <c r="A172" s="222" t="str">
        <f t="shared" si="2"/>
        <v>XR FLUORO &lt; 1 HOUR</v>
      </c>
      <c r="B172" s="806"/>
      <c r="C172" s="806" t="s">
        <v>5046</v>
      </c>
    </row>
    <row r="173" spans="1:3" x14ac:dyDescent="0.35">
      <c r="A173" s="222" t="str">
        <f t="shared" si="2"/>
        <v>US THYROID/NECK</v>
      </c>
      <c r="B173" s="801"/>
      <c r="C173" s="801" t="s">
        <v>5064</v>
      </c>
    </row>
    <row r="174" spans="1:3" x14ac:dyDescent="0.35">
      <c r="A174" s="222" t="str">
        <f t="shared" si="2"/>
        <v>US AORTA AVY</v>
      </c>
      <c r="B174" s="812"/>
      <c r="C174" s="812" t="s">
        <v>5061</v>
      </c>
    </row>
    <row r="175" spans="1:3" x14ac:dyDescent="0.35">
      <c r="A175" s="222" t="str">
        <f t="shared" si="2"/>
        <v>US AORTA AVY</v>
      </c>
      <c r="B175" s="767"/>
      <c r="C175" s="256" t="s">
        <v>5061</v>
      </c>
    </row>
    <row r="176" spans="1:3" x14ac:dyDescent="0.35">
      <c r="A176" s="222" t="str">
        <f t="shared" si="2"/>
        <v>US PREGNANCY COMP &gt; 14 WEEKS</v>
      </c>
      <c r="B176" s="801"/>
      <c r="C176" s="849" t="s">
        <v>5074</v>
      </c>
    </row>
    <row r="177" spans="1:3" x14ac:dyDescent="0.35">
      <c r="A177" s="222" t="str">
        <f t="shared" si="2"/>
        <v>US BLADDER-RESID FEMALE</v>
      </c>
      <c r="B177" s="806"/>
      <c r="C177" s="860" t="s">
        <v>5059</v>
      </c>
    </row>
    <row r="178" spans="1:3" x14ac:dyDescent="0.35">
      <c r="A178" s="222" t="str">
        <f t="shared" si="2"/>
        <v>US BLADDER-RESID MALE</v>
      </c>
      <c r="B178" s="806"/>
      <c r="C178" s="860" t="s">
        <v>5060</v>
      </c>
    </row>
    <row r="179" spans="1:3" x14ac:dyDescent="0.35">
      <c r="A179" s="222" t="str">
        <f t="shared" si="2"/>
        <v>US NONVASCULAR EXT US LIM LT</v>
      </c>
      <c r="B179" s="767"/>
      <c r="C179" s="256" t="s">
        <v>5065</v>
      </c>
    </row>
    <row r="180" spans="1:3" x14ac:dyDescent="0.35">
      <c r="A180" s="222" t="str">
        <f t="shared" si="2"/>
        <v>US NONVASCULAR EXT US LIM RT</v>
      </c>
      <c r="B180" s="767"/>
      <c r="C180" s="256" t="s">
        <v>5066</v>
      </c>
    </row>
    <row r="181" spans="1:3" x14ac:dyDescent="0.35">
      <c r="A181" s="222" t="str">
        <f t="shared" si="2"/>
        <v>US UPPER EXTREMITY LIMITED LT</v>
      </c>
      <c r="B181" s="767"/>
      <c r="C181" s="256" t="s">
        <v>5067</v>
      </c>
    </row>
    <row r="182" spans="1:3" x14ac:dyDescent="0.35">
      <c r="A182" s="222" t="str">
        <f t="shared" si="2"/>
        <v>US UPPER EXTREMITY LIMITED RT</v>
      </c>
      <c r="B182" s="767"/>
      <c r="C182" s="256" t="s">
        <v>5068</v>
      </c>
    </row>
    <row r="183" spans="1:3" x14ac:dyDescent="0.35">
      <c r="A183" s="222" t="str">
        <f t="shared" si="2"/>
        <v>BD BONE DENSITY</v>
      </c>
      <c r="B183" s="812"/>
      <c r="C183" s="812" t="s">
        <v>5009</v>
      </c>
    </row>
    <row r="184" spans="1:3" x14ac:dyDescent="0.35">
      <c r="A184" s="222" t="str">
        <f t="shared" si="2"/>
        <v>BONE DENSITY</v>
      </c>
      <c r="B184" s="767"/>
      <c r="C184" s="256" t="s">
        <v>5010</v>
      </c>
    </row>
    <row r="185" spans="1:3" x14ac:dyDescent="0.35">
      <c r="A185" s="222" t="str">
        <f t="shared" si="2"/>
        <v>US ABDOMEN DUPLEX LIMITED</v>
      </c>
      <c r="B185" s="812"/>
      <c r="C185" s="812" t="s">
        <v>5103</v>
      </c>
    </row>
    <row r="186" spans="1:3" x14ac:dyDescent="0.35">
      <c r="A186" s="222" t="str">
        <f t="shared" si="2"/>
        <v>US ABDOMEN DUPLEX LIMITED</v>
      </c>
      <c r="B186" s="767"/>
      <c r="C186" s="256" t="s">
        <v>5103</v>
      </c>
    </row>
    <row r="187" spans="1:3" x14ac:dyDescent="0.35">
      <c r="A187" s="222" t="str">
        <f t="shared" si="2"/>
        <v>US RENAL ARTERIAL DOPPLER</v>
      </c>
      <c r="B187" s="767"/>
      <c r="C187" s="256" t="s">
        <v>5104</v>
      </c>
    </row>
    <row r="188" spans="1:3" x14ac:dyDescent="0.35">
      <c r="A188" s="222" t="str">
        <f t="shared" si="2"/>
        <v>CT NECK/CHEST WO</v>
      </c>
      <c r="B188" s="801"/>
      <c r="C188" s="801" t="s">
        <v>5146</v>
      </c>
    </row>
    <row r="189" spans="1:3" x14ac:dyDescent="0.35">
      <c r="A189" s="222" t="str">
        <f t="shared" si="2"/>
        <v>CT NECK/CHEST W</v>
      </c>
      <c r="B189" s="806"/>
      <c r="C189" s="849" t="s">
        <v>5150</v>
      </c>
    </row>
    <row r="190" spans="1:3" x14ac:dyDescent="0.35">
      <c r="A190" s="222" t="str">
        <f t="shared" si="2"/>
        <v>CTA HEAD/NECK W/WO</v>
      </c>
      <c r="B190" s="801"/>
      <c r="C190" s="875" t="s">
        <v>5151</v>
      </c>
    </row>
    <row r="191" spans="1:3" x14ac:dyDescent="0.35">
      <c r="A191" s="222" t="str">
        <f t="shared" si="2"/>
        <v>CT CHEST/ABDOMEN/PELVIS WO</v>
      </c>
      <c r="B191" s="801"/>
      <c r="C191" s="801" t="s">
        <v>5152</v>
      </c>
    </row>
    <row r="192" spans="1:3" x14ac:dyDescent="0.35">
      <c r="A192" s="222" t="str">
        <f t="shared" si="2"/>
        <v>CT CHEST/ABDOMEN W</v>
      </c>
      <c r="B192" s="806"/>
      <c r="C192" s="860" t="s">
        <v>5149</v>
      </c>
    </row>
    <row r="193" spans="1:3" x14ac:dyDescent="0.35">
      <c r="A193" s="222" t="str">
        <f t="shared" si="2"/>
        <v>CT CHEST/ABDOMEN/PELVIS W</v>
      </c>
      <c r="B193" s="801"/>
      <c r="C193" s="801" t="s">
        <v>5153</v>
      </c>
    </row>
    <row r="194" spans="1:3" x14ac:dyDescent="0.35">
      <c r="A194" s="222" t="str">
        <f t="shared" si="2"/>
        <v>CT CHEST/ABDOMEN/PELVIS W/WO</v>
      </c>
      <c r="B194" s="801"/>
      <c r="C194" s="801" t="s">
        <v>5154</v>
      </c>
    </row>
    <row r="195" spans="1:3" x14ac:dyDescent="0.35">
      <c r="A195" s="222" t="str">
        <f t="shared" ref="A195:A258" si="3">TRIM(C195)</f>
        <v>XR KNEE 1 OR 2V'S BILAT</v>
      </c>
      <c r="B195" s="801"/>
      <c r="C195" s="875" t="s">
        <v>5049</v>
      </c>
    </row>
    <row r="196" spans="1:3" x14ac:dyDescent="0.35">
      <c r="A196" s="222" t="str">
        <f t="shared" si="3"/>
        <v>US PELVIS TRANS ABD/VAG NON-OB</v>
      </c>
      <c r="B196" s="806"/>
      <c r="C196" s="806" t="s">
        <v>5122</v>
      </c>
    </row>
    <row r="197" spans="1:3" x14ac:dyDescent="0.35">
      <c r="A197" s="222" t="str">
        <f t="shared" si="3"/>
        <v>MG 3D SCREENING MAMMO BILAT</v>
      </c>
      <c r="B197" s="795"/>
      <c r="C197" s="795" t="s">
        <v>5121</v>
      </c>
    </row>
    <row r="198" spans="1:3" x14ac:dyDescent="0.35">
      <c r="A198" s="222" t="str">
        <f t="shared" si="3"/>
        <v>MG 3D DIAGNOSTIC MAMMO LEFT</v>
      </c>
      <c r="B198" s="795"/>
      <c r="C198" s="849" t="s">
        <v>5126</v>
      </c>
    </row>
    <row r="199" spans="1:3" x14ac:dyDescent="0.35">
      <c r="A199" s="222" t="str">
        <f t="shared" si="3"/>
        <v>MG 3D DIAGNOSTIC MAMMO RIGHT</v>
      </c>
      <c r="B199" s="795"/>
      <c r="C199" s="849" t="s">
        <v>5127</v>
      </c>
    </row>
    <row r="200" spans="1:3" x14ac:dyDescent="0.35">
      <c r="A200" s="222" t="str">
        <f t="shared" si="3"/>
        <v>MG 3D DIAGNOSTIC MAMMO BIL</v>
      </c>
      <c r="B200" s="795"/>
      <c r="C200" s="849" t="s">
        <v>5133</v>
      </c>
    </row>
    <row r="201" spans="1:3" x14ac:dyDescent="0.35">
      <c r="A201" s="222" t="str">
        <f t="shared" si="3"/>
        <v>XR CERVICAL 3 VIEW</v>
      </c>
      <c r="B201" s="838"/>
      <c r="C201" s="856" t="s">
        <v>8023</v>
      </c>
    </row>
    <row r="202" spans="1:3" x14ac:dyDescent="0.35">
      <c r="A202" s="222" t="str">
        <f t="shared" si="3"/>
        <v>XR CERVICAL 7 VEWS</v>
      </c>
      <c r="B202" s="800"/>
      <c r="C202" s="856" t="s">
        <v>8042</v>
      </c>
    </row>
    <row r="203" spans="1:3" x14ac:dyDescent="0.35">
      <c r="A203" s="222" t="str">
        <f t="shared" si="3"/>
        <v>XR CERVICAL 7 VIEW</v>
      </c>
      <c r="B203" s="800"/>
      <c r="C203" s="856" t="s">
        <v>8043</v>
      </c>
    </row>
    <row r="204" spans="1:3" x14ac:dyDescent="0.35">
      <c r="A204" s="222" t="str">
        <f t="shared" si="3"/>
        <v>XR THORACIC 2 VIEW</v>
      </c>
      <c r="B204" s="799"/>
      <c r="C204" s="856" t="s">
        <v>8016</v>
      </c>
    </row>
    <row r="205" spans="1:3" x14ac:dyDescent="0.35">
      <c r="A205" s="222" t="str">
        <f t="shared" si="3"/>
        <v>XR LUMBAR 3 VIEW</v>
      </c>
      <c r="B205" s="799"/>
      <c r="C205" s="856" t="s">
        <v>8026</v>
      </c>
    </row>
    <row r="206" spans="1:3" x14ac:dyDescent="0.35">
      <c r="A206" s="222" t="str">
        <f t="shared" si="3"/>
        <v>XR LUMBAR 5 VIEW</v>
      </c>
      <c r="B206" s="799"/>
      <c r="C206" s="856" t="s">
        <v>8037</v>
      </c>
    </row>
    <row r="207" spans="1:3" x14ac:dyDescent="0.35">
      <c r="A207" s="222" t="str">
        <f t="shared" si="3"/>
        <v>CT CERVCIAL SPINE W/O</v>
      </c>
      <c r="B207" s="799"/>
      <c r="C207" s="856" t="s">
        <v>8047</v>
      </c>
    </row>
    <row r="208" spans="1:3" x14ac:dyDescent="0.35">
      <c r="A208" s="222" t="str">
        <f t="shared" si="3"/>
        <v>CT LUMAR SPINE WO</v>
      </c>
      <c r="B208" s="799"/>
      <c r="C208" s="856" t="s">
        <v>8050</v>
      </c>
    </row>
    <row r="209" spans="1:3" x14ac:dyDescent="0.35">
      <c r="A209" s="222" t="str">
        <f t="shared" si="3"/>
        <v>XR LT SHOULDER 2 VIEW</v>
      </c>
      <c r="B209" s="799"/>
      <c r="C209" s="856" t="s">
        <v>8008</v>
      </c>
    </row>
    <row r="210" spans="1:3" x14ac:dyDescent="0.35">
      <c r="A210" s="222" t="str">
        <f t="shared" si="3"/>
        <v>XR LT SHOULDER 2 VIEWS</v>
      </c>
      <c r="B210" s="799"/>
      <c r="C210" s="856" t="s">
        <v>8009</v>
      </c>
    </row>
    <row r="211" spans="1:3" x14ac:dyDescent="0.35">
      <c r="A211" s="222" t="str">
        <f t="shared" si="3"/>
        <v>XR RT SHOULDER 2 VIEW</v>
      </c>
      <c r="B211" s="799"/>
      <c r="C211" s="856" t="s">
        <v>8011</v>
      </c>
    </row>
    <row r="212" spans="1:3" x14ac:dyDescent="0.35">
      <c r="A212" s="222" t="str">
        <f t="shared" si="3"/>
        <v>XR RT SHOULDER 2 VIEWS</v>
      </c>
      <c r="B212" s="799"/>
      <c r="C212" s="856" t="s">
        <v>8012</v>
      </c>
    </row>
    <row r="213" spans="1:3" x14ac:dyDescent="0.35">
      <c r="A213" s="222" t="str">
        <f t="shared" si="3"/>
        <v>XR LT FOREARM 2 VIEWS</v>
      </c>
      <c r="B213" s="803"/>
      <c r="C213" s="856" t="s">
        <v>7981</v>
      </c>
    </row>
    <row r="214" spans="1:3" x14ac:dyDescent="0.35">
      <c r="A214" s="222" t="str">
        <f t="shared" si="3"/>
        <v>XR RT FOREARM 2 VIEWS</v>
      </c>
      <c r="B214" s="803"/>
      <c r="C214" s="856" t="s">
        <v>7983</v>
      </c>
    </row>
    <row r="215" spans="1:3" x14ac:dyDescent="0.35">
      <c r="A215" s="222" t="str">
        <f t="shared" si="3"/>
        <v>XR LT HIP 2 VIEW</v>
      </c>
      <c r="B215" s="803"/>
      <c r="C215" s="856" t="s">
        <v>8030</v>
      </c>
    </row>
    <row r="216" spans="1:3" x14ac:dyDescent="0.35">
      <c r="A216" s="222" t="str">
        <f t="shared" si="3"/>
        <v>XR RT HIP 2 VIEW</v>
      </c>
      <c r="B216" s="838"/>
      <c r="C216" s="856" t="s">
        <v>8031</v>
      </c>
    </row>
    <row r="217" spans="1:3" x14ac:dyDescent="0.35">
      <c r="A217" s="222" t="str">
        <f t="shared" si="3"/>
        <v>XR LT FEMUR 2 VIEW</v>
      </c>
      <c r="B217" s="803"/>
      <c r="C217" s="856" t="s">
        <v>8013</v>
      </c>
    </row>
    <row r="218" spans="1:3" x14ac:dyDescent="0.35">
      <c r="A218" s="222" t="str">
        <f t="shared" si="3"/>
        <v>XR RT FEMUR 2 VIEW</v>
      </c>
      <c r="B218" s="838"/>
      <c r="C218" s="856" t="s">
        <v>8014</v>
      </c>
    </row>
    <row r="219" spans="1:3" x14ac:dyDescent="0.35">
      <c r="A219" s="222" t="str">
        <f t="shared" si="3"/>
        <v>XR LT KNEE 2 VIEW</v>
      </c>
      <c r="B219" s="803"/>
      <c r="C219" s="856" t="s">
        <v>7986</v>
      </c>
    </row>
    <row r="220" spans="1:3" x14ac:dyDescent="0.35">
      <c r="A220" s="222" t="str">
        <f t="shared" si="3"/>
        <v>XR LT KNEE 2 VIEWS</v>
      </c>
      <c r="B220" s="803"/>
      <c r="C220" s="856" t="s">
        <v>7987</v>
      </c>
    </row>
    <row r="221" spans="1:3" x14ac:dyDescent="0.35">
      <c r="A221" s="222" t="str">
        <f t="shared" si="3"/>
        <v>XR RT KNEE 2 VIEW</v>
      </c>
      <c r="B221" s="803"/>
      <c r="C221" s="856" t="s">
        <v>7988</v>
      </c>
    </row>
    <row r="222" spans="1:3" x14ac:dyDescent="0.35">
      <c r="A222" s="222" t="str">
        <f t="shared" si="3"/>
        <v>XR RT KNEE 2 VIEWS</v>
      </c>
      <c r="B222" s="803"/>
      <c r="C222" s="856" t="s">
        <v>7989</v>
      </c>
    </row>
    <row r="223" spans="1:3" x14ac:dyDescent="0.35">
      <c r="A223" s="222" t="str">
        <f t="shared" si="3"/>
        <v>XR RT ANKLE 2 VIEW</v>
      </c>
      <c r="B223" s="803"/>
      <c r="C223" s="927" t="s">
        <v>7995</v>
      </c>
    </row>
    <row r="224" spans="1:3" x14ac:dyDescent="0.35">
      <c r="A224" s="222" t="str">
        <f t="shared" si="3"/>
        <v>XR RT ANKLE 3 VIEWS</v>
      </c>
      <c r="B224" s="803"/>
      <c r="C224" s="856" t="s">
        <v>8004</v>
      </c>
    </row>
    <row r="225" spans="1:3" x14ac:dyDescent="0.35">
      <c r="A225" s="222" t="str">
        <f t="shared" si="3"/>
        <v>ABDOMEN 1 VIEW W/CONTRAST</v>
      </c>
      <c r="B225" s="811"/>
      <c r="C225" s="811" t="s">
        <v>5157</v>
      </c>
    </row>
    <row r="226" spans="1:3" x14ac:dyDescent="0.35">
      <c r="A226" s="222" t="str">
        <f t="shared" si="3"/>
        <v>ABDOMEN 1 VIEW W/CONTRAST</v>
      </c>
      <c r="B226" s="811"/>
      <c r="C226" s="811" t="s">
        <v>5157</v>
      </c>
    </row>
    <row r="227" spans="1:3" x14ac:dyDescent="0.35">
      <c r="A227" s="222" t="str">
        <f t="shared" si="3"/>
        <v>PEG TUBE PLACEMENT W/CONTRAST</v>
      </c>
      <c r="B227" s="229"/>
      <c r="C227" s="229" t="s">
        <v>1375</v>
      </c>
    </row>
    <row r="228" spans="1:3" x14ac:dyDescent="0.35">
      <c r="A228" s="222" t="str">
        <f t="shared" si="3"/>
        <v>XR PEG JEJUNOST TUBE PLCMENT</v>
      </c>
      <c r="B228" s="837"/>
      <c r="C228" s="921" t="s">
        <v>2816</v>
      </c>
    </row>
    <row r="229" spans="1:3" x14ac:dyDescent="0.35">
      <c r="A229" s="222" t="str">
        <f t="shared" si="3"/>
        <v>XR PEG TUBE CHECK</v>
      </c>
      <c r="B229" s="837"/>
      <c r="C229" s="921" t="s">
        <v>2817</v>
      </c>
    </row>
    <row r="230" spans="1:3" x14ac:dyDescent="0.35">
      <c r="A230" s="222" t="str">
        <f t="shared" si="3"/>
        <v>XR PEG TUBE CHECK</v>
      </c>
      <c r="B230" s="254"/>
      <c r="C230" s="254" t="s">
        <v>2817</v>
      </c>
    </row>
    <row r="231" spans="1:3" x14ac:dyDescent="0.35">
      <c r="A231" s="222" t="str">
        <f t="shared" si="3"/>
        <v>XR PEG TUBE CHECK</v>
      </c>
      <c r="B231" s="549"/>
      <c r="C231" s="549" t="s">
        <v>2817</v>
      </c>
    </row>
    <row r="232" spans="1:3" x14ac:dyDescent="0.35">
      <c r="A232" s="222" t="str">
        <f t="shared" si="3"/>
        <v>XR PEG TUBE WC</v>
      </c>
      <c r="B232" s="255"/>
      <c r="C232" s="255" t="s">
        <v>369</v>
      </c>
    </row>
    <row r="233" spans="1:3" x14ac:dyDescent="0.35">
      <c r="A233" s="222" t="str">
        <f t="shared" si="3"/>
        <v>US BLADDER POST VOID RESIDUAL VOLUME</v>
      </c>
      <c r="B233" s="775"/>
      <c r="C233" s="234" t="s">
        <v>663</v>
      </c>
    </row>
    <row r="234" spans="1:3" x14ac:dyDescent="0.35">
      <c r="A234" s="222" t="str">
        <f t="shared" si="3"/>
        <v>EYE FOR FOREIGN BODY</v>
      </c>
      <c r="B234" s="814"/>
      <c r="C234" s="814" t="s">
        <v>1654</v>
      </c>
    </row>
    <row r="235" spans="1:3" x14ac:dyDescent="0.35">
      <c r="A235" s="222" t="str">
        <f t="shared" si="3"/>
        <v>XR EYE FOR FOREIGN BODY</v>
      </c>
      <c r="B235" s="254"/>
      <c r="C235" s="254" t="s">
        <v>9671</v>
      </c>
    </row>
    <row r="236" spans="1:3" x14ac:dyDescent="0.35">
      <c r="A236" s="222" t="str">
        <f t="shared" si="3"/>
        <v>XR Foreign Body Localization Eye</v>
      </c>
      <c r="B236" s="257"/>
      <c r="C236" s="257" t="s">
        <v>4325</v>
      </c>
    </row>
    <row r="237" spans="1:3" x14ac:dyDescent="0.35">
      <c r="A237" s="222" t="str">
        <f t="shared" si="3"/>
        <v>XR ORBITS FOR FOREIGN BODY</v>
      </c>
      <c r="B237" s="258"/>
      <c r="C237" s="258" t="s">
        <v>6564</v>
      </c>
    </row>
    <row r="238" spans="1:3" x14ac:dyDescent="0.35">
      <c r="A238" s="222" t="str">
        <f t="shared" si="3"/>
        <v>XR Orbits-foreign body , pre MRI</v>
      </c>
      <c r="B238" s="259"/>
      <c r="C238" s="259" t="s">
        <v>12687</v>
      </c>
    </row>
    <row r="239" spans="1:3" x14ac:dyDescent="0.35">
      <c r="A239" s="222" t="str">
        <f t="shared" si="3"/>
        <v>XRAY EYE</v>
      </c>
      <c r="B239" s="260"/>
      <c r="C239" s="260" t="s">
        <v>2285</v>
      </c>
    </row>
    <row r="240" spans="1:3" x14ac:dyDescent="0.35">
      <c r="A240" s="222" t="str">
        <f t="shared" si="3"/>
        <v>XRAY EYE FOR FOREIGN BODY</v>
      </c>
      <c r="B240" s="239"/>
      <c r="C240" s="239" t="s">
        <v>3790</v>
      </c>
    </row>
    <row r="241" spans="1:3" x14ac:dyDescent="0.35">
      <c r="A241" s="222" t="str">
        <f t="shared" si="3"/>
        <v>Xray, Orbit (for detection of foreign body)</v>
      </c>
      <c r="B241" s="261"/>
      <c r="C241" s="261" t="s">
        <v>3075</v>
      </c>
    </row>
    <row r="242" spans="1:3" x14ac:dyDescent="0.35">
      <c r="A242" s="222" t="str">
        <f t="shared" si="3"/>
        <v>MANDIBLE 2-3 VIEWS</v>
      </c>
      <c r="B242" s="655"/>
      <c r="C242" s="585" t="s">
        <v>13637</v>
      </c>
    </row>
    <row r="243" spans="1:3" x14ac:dyDescent="0.35">
      <c r="A243" s="222" t="str">
        <f t="shared" si="3"/>
        <v>MANDIBLE 3V</v>
      </c>
      <c r="B243" s="238"/>
      <c r="C243" s="238" t="s">
        <v>4664</v>
      </c>
    </row>
    <row r="244" spans="1:3" x14ac:dyDescent="0.35">
      <c r="A244" s="222" t="str">
        <f t="shared" si="3"/>
        <v>MANDIBLE LAT ONLY LT</v>
      </c>
      <c r="B244" s="262"/>
      <c r="C244" s="262" t="s">
        <v>936</v>
      </c>
    </row>
    <row r="245" spans="1:3" x14ac:dyDescent="0.35">
      <c r="A245" s="222" t="str">
        <f t="shared" si="3"/>
        <v>MANDIBLE LAT ONLY RT</v>
      </c>
      <c r="B245" s="262"/>
      <c r="C245" s="262" t="s">
        <v>937</v>
      </c>
    </row>
    <row r="246" spans="1:3" x14ac:dyDescent="0.35">
      <c r="A246" s="222" t="str">
        <f t="shared" si="3"/>
        <v>MANDIBLE LIMITED &lt; 4 VIEWS</v>
      </c>
      <c r="B246" s="270"/>
      <c r="C246" s="263" t="s">
        <v>7052</v>
      </c>
    </row>
    <row r="247" spans="1:3" x14ac:dyDescent="0.35">
      <c r="A247" s="222" t="str">
        <f t="shared" si="3"/>
        <v>MANDIBLE LIMITED 3 VIEWS</v>
      </c>
      <c r="B247" s="270"/>
      <c r="C247" s="263" t="s">
        <v>7053</v>
      </c>
    </row>
    <row r="248" spans="1:3" ht="16" x14ac:dyDescent="0.4">
      <c r="A248" s="222" t="str">
        <f t="shared" si="3"/>
        <v>MANDIBLE LIMITED*</v>
      </c>
      <c r="B248" s="773"/>
      <c r="C248" s="158" t="s">
        <v>8525</v>
      </c>
    </row>
    <row r="249" spans="1:3" x14ac:dyDescent="0.35">
      <c r="A249" s="222" t="str">
        <f t="shared" si="3"/>
        <v>MANDIBLE LT 3V</v>
      </c>
      <c r="B249" s="272"/>
      <c r="C249" s="264" t="s">
        <v>8111</v>
      </c>
    </row>
    <row r="250" spans="1:3" x14ac:dyDescent="0.35">
      <c r="A250" s="222" t="str">
        <f t="shared" si="3"/>
        <v>MANDIBLE PARTIAL&lt;4 VIE</v>
      </c>
      <c r="B250" s="265"/>
      <c r="C250" s="265" t="s">
        <v>6194</v>
      </c>
    </row>
    <row r="251" spans="1:3" x14ac:dyDescent="0.35">
      <c r="A251" s="222" t="str">
        <f t="shared" si="3"/>
        <v>MANDIBLE RT 3V</v>
      </c>
      <c r="B251" s="272"/>
      <c r="C251" s="264" t="s">
        <v>8112</v>
      </c>
    </row>
    <row r="252" spans="1:3" x14ac:dyDescent="0.35">
      <c r="A252" s="222" t="str">
        <f t="shared" si="3"/>
        <v>MANDIBLE; &lt; 4 VIEWS</v>
      </c>
      <c r="B252" s="237"/>
      <c r="C252" s="237" t="s">
        <v>14151</v>
      </c>
    </row>
    <row r="253" spans="1:3" x14ac:dyDescent="0.35">
      <c r="A253" s="222" t="str">
        <f t="shared" si="3"/>
        <v>XR MANDIBLE &lt; 4V</v>
      </c>
      <c r="B253" s="254"/>
      <c r="C253" s="254" t="s">
        <v>9672</v>
      </c>
    </row>
    <row r="254" spans="1:3" x14ac:dyDescent="0.35">
      <c r="A254" s="222" t="str">
        <f t="shared" si="3"/>
        <v>XR MANDIBLE &lt;4 VIEWS</v>
      </c>
      <c r="B254" s="258"/>
      <c r="C254" s="258" t="s">
        <v>6565</v>
      </c>
    </row>
    <row r="255" spans="1:3" x14ac:dyDescent="0.35">
      <c r="A255" s="222" t="str">
        <f t="shared" si="3"/>
        <v>XR MANDIBLE 1-3 VIEWS</v>
      </c>
      <c r="B255" s="266"/>
      <c r="C255" s="266" t="s">
        <v>2718</v>
      </c>
    </row>
    <row r="256" spans="1:3" x14ac:dyDescent="0.35">
      <c r="A256" s="222" t="str">
        <f t="shared" si="3"/>
        <v>XR MANDIBLE 3 VIEW</v>
      </c>
      <c r="B256" s="549"/>
      <c r="C256" s="549" t="s">
        <v>5734</v>
      </c>
    </row>
    <row r="257" spans="1:3" x14ac:dyDescent="0.35">
      <c r="A257" s="222" t="str">
        <f t="shared" si="3"/>
        <v>XR MANDIBLE 3V</v>
      </c>
      <c r="B257" s="583"/>
      <c r="C257" s="619" t="s">
        <v>12688</v>
      </c>
    </row>
    <row r="258" spans="1:3" x14ac:dyDescent="0.35">
      <c r="A258" s="222" t="str">
        <f t="shared" si="3"/>
        <v>XR Mandible Less Than 4 Views</v>
      </c>
      <c r="B258" s="276"/>
      <c r="C258" s="267" t="s">
        <v>1799</v>
      </c>
    </row>
    <row r="259" spans="1:3" x14ac:dyDescent="0.35">
      <c r="A259" s="222" t="str">
        <f t="shared" ref="A259:A322" si="4">TRIM(C259)</f>
        <v>XR MANDIBLE LIMITED</v>
      </c>
      <c r="B259" s="781"/>
      <c r="C259" s="781" t="s">
        <v>801</v>
      </c>
    </row>
    <row r="260" spans="1:3" x14ac:dyDescent="0.35">
      <c r="A260" s="222" t="str">
        <f t="shared" si="4"/>
        <v>XR MANDIBLE LT &lt; 4 VIEWS</v>
      </c>
      <c r="B260" s="775"/>
      <c r="C260" s="234" t="s">
        <v>597</v>
      </c>
    </row>
    <row r="261" spans="1:3" x14ac:dyDescent="0.35">
      <c r="A261" s="222" t="str">
        <f t="shared" si="4"/>
        <v>XR Mandible Partial &lt; 4 Views Left</v>
      </c>
      <c r="B261" s="276"/>
      <c r="C261" s="267" t="s">
        <v>1800</v>
      </c>
    </row>
    <row r="262" spans="1:3" x14ac:dyDescent="0.35">
      <c r="A262" s="222" t="str">
        <f t="shared" si="4"/>
        <v>XR Mandible Partial &lt; 4 Views Right</v>
      </c>
      <c r="B262" s="276"/>
      <c r="C262" s="267" t="s">
        <v>1801</v>
      </c>
    </row>
    <row r="263" spans="1:3" x14ac:dyDescent="0.35">
      <c r="A263" s="222" t="str">
        <f t="shared" si="4"/>
        <v>XR Mandible Partial Less Than 4 Views</v>
      </c>
      <c r="B263" s="830"/>
      <c r="C263" s="830" t="s">
        <v>1802</v>
      </c>
    </row>
    <row r="264" spans="1:3" x14ac:dyDescent="0.35">
      <c r="A264" s="222" t="str">
        <f t="shared" si="4"/>
        <v>XR MANDIBLE RT &lt; 4 VIEWS</v>
      </c>
      <c r="B264" s="775"/>
      <c r="C264" s="234" t="s">
        <v>598</v>
      </c>
    </row>
    <row r="265" spans="1:3" x14ac:dyDescent="0.35">
      <c r="A265" s="222" t="str">
        <f t="shared" si="4"/>
        <v>XR MANDIBLE/JAW &lt; 4V</v>
      </c>
      <c r="B265" s="231"/>
      <c r="C265" s="231" t="s">
        <v>13479</v>
      </c>
    </row>
    <row r="266" spans="1:3" x14ac:dyDescent="0.35">
      <c r="A266" s="222" t="str">
        <f t="shared" si="4"/>
        <v>XRAY JAW &lt; 4 VIEWS</v>
      </c>
      <c r="B266" s="239"/>
      <c r="C266" s="239" t="s">
        <v>3791</v>
      </c>
    </row>
    <row r="267" spans="1:3" x14ac:dyDescent="0.35">
      <c r="A267" s="222" t="str">
        <f t="shared" si="4"/>
        <v>X-RAY MANDIBLE &lt;4VIEWS</v>
      </c>
      <c r="B267" s="268"/>
      <c r="C267" s="268" t="s">
        <v>8768</v>
      </c>
    </row>
    <row r="268" spans="1:3" x14ac:dyDescent="0.35">
      <c r="A268" s="222" t="str">
        <f t="shared" si="4"/>
        <v>X-RAY MANDIBLE LESS THAN 4 VIEWS</v>
      </c>
      <c r="B268" s="269"/>
      <c r="C268" s="269" t="s">
        <v>5515</v>
      </c>
    </row>
    <row r="269" spans="1:3" x14ac:dyDescent="0.35">
      <c r="A269" s="222" t="str">
        <f t="shared" si="4"/>
        <v>XRAY MANDIBLE, 1-3 VIEWS</v>
      </c>
      <c r="B269" s="260"/>
      <c r="C269" s="260" t="s">
        <v>2286</v>
      </c>
    </row>
    <row r="270" spans="1:3" x14ac:dyDescent="0.35">
      <c r="A270" s="222" t="str">
        <f t="shared" si="4"/>
        <v>X-ray, Mandible (Jaw), Less than 4 Views</v>
      </c>
      <c r="B270" s="261"/>
      <c r="C270" s="261" t="s">
        <v>3076</v>
      </c>
    </row>
    <row r="271" spans="1:3" x14ac:dyDescent="0.35">
      <c r="A271" s="222" t="str">
        <f t="shared" si="4"/>
        <v>MANDIBLE 4 + VIEW</v>
      </c>
      <c r="B271" s="270"/>
      <c r="C271" s="270" t="s">
        <v>7095</v>
      </c>
    </row>
    <row r="272" spans="1:3" x14ac:dyDescent="0.35">
      <c r="A272" s="222" t="str">
        <f t="shared" si="4"/>
        <v>MANDIBLE 4 VIEWS</v>
      </c>
      <c r="B272" s="229"/>
      <c r="C272" s="229" t="s">
        <v>1350</v>
      </c>
    </row>
    <row r="273" spans="1:3" x14ac:dyDescent="0.35">
      <c r="A273" s="222" t="str">
        <f t="shared" si="4"/>
        <v>MANDIBLE 4V</v>
      </c>
      <c r="B273" s="262"/>
      <c r="C273" s="262" t="s">
        <v>990</v>
      </c>
    </row>
    <row r="274" spans="1:3" x14ac:dyDescent="0.35">
      <c r="A274" s="222" t="str">
        <f t="shared" si="4"/>
        <v>MANDIBLE 4V</v>
      </c>
      <c r="B274" s="271"/>
      <c r="C274" s="271" t="s">
        <v>990</v>
      </c>
    </row>
    <row r="275" spans="1:3" ht="16" x14ac:dyDescent="0.4">
      <c r="A275" s="222" t="str">
        <f t="shared" si="4"/>
        <v>MANDIBLE 4V*</v>
      </c>
      <c r="B275" s="230"/>
      <c r="C275" s="230" t="s">
        <v>8547</v>
      </c>
    </row>
    <row r="276" spans="1:3" x14ac:dyDescent="0.35">
      <c r="A276" s="222" t="str">
        <f t="shared" si="4"/>
        <v>MANDIBLE BILAT 5V</v>
      </c>
      <c r="B276" s="272"/>
      <c r="C276" s="272" t="s">
        <v>8148</v>
      </c>
    </row>
    <row r="277" spans="1:3" x14ac:dyDescent="0.35">
      <c r="A277" s="222" t="str">
        <f t="shared" si="4"/>
        <v>MANDIBLE COMP MIN 4V</v>
      </c>
      <c r="B277" s="238"/>
      <c r="C277" s="238" t="s">
        <v>4707</v>
      </c>
    </row>
    <row r="278" spans="1:3" x14ac:dyDescent="0.35">
      <c r="A278" s="222" t="str">
        <f t="shared" si="4"/>
        <v>MANDIBLE COMP. MIN-4 V</v>
      </c>
      <c r="B278" s="265"/>
      <c r="C278" s="265" t="s">
        <v>6243</v>
      </c>
    </row>
    <row r="279" spans="1:3" x14ac:dyDescent="0.35">
      <c r="A279" s="222" t="str">
        <f t="shared" si="4"/>
        <v>MANDIBLE MIN 4 VIEWS</v>
      </c>
      <c r="B279" s="655"/>
      <c r="C279" s="585" t="s">
        <v>13677</v>
      </c>
    </row>
    <row r="280" spans="1:3" x14ac:dyDescent="0.35">
      <c r="A280" s="222" t="str">
        <f t="shared" si="4"/>
        <v>MANDIBLE; 4+ VIEWS</v>
      </c>
      <c r="B280" s="237"/>
      <c r="C280" s="240" t="s">
        <v>14162</v>
      </c>
    </row>
    <row r="281" spans="1:3" x14ac:dyDescent="0.35">
      <c r="A281" s="222" t="str">
        <f t="shared" si="4"/>
        <v>RHC1 XR MANDIBLE 4+ VIEWS</v>
      </c>
      <c r="B281" s="656"/>
      <c r="C281" s="656" t="s">
        <v>9279</v>
      </c>
    </row>
    <row r="282" spans="1:3" x14ac:dyDescent="0.35">
      <c r="A282" s="222" t="str">
        <f t="shared" si="4"/>
        <v>XR Mandible</v>
      </c>
      <c r="B282" s="259"/>
      <c r="C282" s="259" t="s">
        <v>12774</v>
      </c>
    </row>
    <row r="283" spans="1:3" x14ac:dyDescent="0.35">
      <c r="A283" s="222" t="str">
        <f t="shared" si="4"/>
        <v>XR MANDIBLE 4 + V</v>
      </c>
      <c r="B283" s="549"/>
      <c r="C283" s="549" t="s">
        <v>5771</v>
      </c>
    </row>
    <row r="284" spans="1:3" x14ac:dyDescent="0.35">
      <c r="A284" s="222" t="str">
        <f t="shared" si="4"/>
        <v>XR MANDIBLE 4+ VIEWS</v>
      </c>
      <c r="B284" s="266"/>
      <c r="C284" s="266" t="s">
        <v>2757</v>
      </c>
    </row>
    <row r="285" spans="1:3" x14ac:dyDescent="0.35">
      <c r="A285" s="222" t="str">
        <f t="shared" si="4"/>
        <v>XR MANDIBLE 4+V</v>
      </c>
      <c r="B285" s="273"/>
      <c r="C285" s="273" t="s">
        <v>9727</v>
      </c>
    </row>
    <row r="286" spans="1:3" x14ac:dyDescent="0.35">
      <c r="A286" s="222" t="str">
        <f t="shared" si="4"/>
        <v>XR MANDIBLE 4V</v>
      </c>
      <c r="B286" s="254"/>
      <c r="C286" s="254" t="s">
        <v>9728</v>
      </c>
    </row>
    <row r="287" spans="1:3" x14ac:dyDescent="0.35">
      <c r="A287" s="222" t="str">
        <f t="shared" si="4"/>
        <v>XR MANDIBLE 4V COMP</v>
      </c>
      <c r="B287" s="583"/>
      <c r="C287" s="619" t="s">
        <v>12775</v>
      </c>
    </row>
    <row r="288" spans="1:3" x14ac:dyDescent="0.35">
      <c r="A288" s="222" t="str">
        <f t="shared" si="4"/>
        <v>XR MANDIBLE COMP MIN 4 VIEW</v>
      </c>
      <c r="B288" s="586"/>
      <c r="C288" s="274" t="s">
        <v>8818</v>
      </c>
    </row>
    <row r="289" spans="1:3" x14ac:dyDescent="0.35">
      <c r="A289" s="222" t="str">
        <f t="shared" si="4"/>
        <v>XR MANDIBLE COMPLETE</v>
      </c>
      <c r="B289" s="781"/>
      <c r="C289" s="781" t="s">
        <v>825</v>
      </c>
    </row>
    <row r="290" spans="1:3" x14ac:dyDescent="0.35">
      <c r="A290" s="222" t="str">
        <f t="shared" si="4"/>
        <v>XR MANDIBLE COMPLETE 4 VIEWS</v>
      </c>
      <c r="B290" s="268"/>
      <c r="C290" s="268" t="s">
        <v>8819</v>
      </c>
    </row>
    <row r="291" spans="1:3" x14ac:dyDescent="0.35">
      <c r="A291" s="222" t="str">
        <f t="shared" si="4"/>
        <v>XR Mandible Complete 4+ Views</v>
      </c>
      <c r="B291" s="257"/>
      <c r="C291" s="275" t="s">
        <v>4357</v>
      </c>
    </row>
    <row r="292" spans="1:3" x14ac:dyDescent="0.35">
      <c r="A292" s="222" t="str">
        <f t="shared" si="4"/>
        <v>XR MANDIBLE COMPLETE MIN 4 VIEWS</v>
      </c>
      <c r="B292" s="775"/>
      <c r="C292" s="234" t="s">
        <v>631</v>
      </c>
    </row>
    <row r="293" spans="1:3" x14ac:dyDescent="0.35">
      <c r="A293" s="222" t="str">
        <f t="shared" si="4"/>
        <v>XR Mandible Complete Min 4 Views Left</v>
      </c>
      <c r="B293" s="276"/>
      <c r="C293" s="276" t="s">
        <v>1834</v>
      </c>
    </row>
    <row r="294" spans="1:3" x14ac:dyDescent="0.35">
      <c r="A294" s="222" t="str">
        <f t="shared" si="4"/>
        <v>XR Mandible Complete Min 4 Views Right</v>
      </c>
      <c r="B294" s="276"/>
      <c r="C294" s="276" t="s">
        <v>1835</v>
      </c>
    </row>
    <row r="295" spans="1:3" x14ac:dyDescent="0.35">
      <c r="A295" s="222" t="str">
        <f t="shared" si="4"/>
        <v>XR MANDIBLE COMPLETE MIN 4+ VIEWS</v>
      </c>
      <c r="B295" s="775"/>
      <c r="C295" s="234" t="s">
        <v>632</v>
      </c>
    </row>
    <row r="296" spans="1:3" x14ac:dyDescent="0.35">
      <c r="A296" s="222" t="str">
        <f t="shared" si="4"/>
        <v>XR Mandible Complete Minimum 4 Views</v>
      </c>
      <c r="B296" s="276"/>
      <c r="C296" s="942" t="s">
        <v>1836</v>
      </c>
    </row>
    <row r="297" spans="1:3" x14ac:dyDescent="0.35">
      <c r="A297" s="222" t="str">
        <f t="shared" si="4"/>
        <v>XR Mandible Complete Minimum 4 Views Right</v>
      </c>
      <c r="B297" s="276"/>
      <c r="C297" s="830" t="s">
        <v>1837</v>
      </c>
    </row>
    <row r="298" spans="1:3" x14ac:dyDescent="0.35">
      <c r="A298" s="222" t="str">
        <f t="shared" si="4"/>
        <v>XR MANDIBLE MIN 4V</v>
      </c>
      <c r="B298" s="582"/>
      <c r="C298" s="255" t="s">
        <v>301</v>
      </c>
    </row>
    <row r="299" spans="1:3" x14ac:dyDescent="0.35">
      <c r="A299" s="222" t="str">
        <f t="shared" si="4"/>
        <v>XR MANDIBLE/JAW 4V+</v>
      </c>
      <c r="B299" s="231"/>
      <c r="C299" s="231" t="s">
        <v>13488</v>
      </c>
    </row>
    <row r="300" spans="1:3" x14ac:dyDescent="0.35">
      <c r="A300" s="222" t="str">
        <f t="shared" si="4"/>
        <v>XRAY JAW COMPLETE</v>
      </c>
      <c r="B300" s="239"/>
      <c r="C300" s="239" t="s">
        <v>3837</v>
      </c>
    </row>
    <row r="301" spans="1:3" x14ac:dyDescent="0.35">
      <c r="A301" s="222" t="str">
        <f t="shared" si="4"/>
        <v>XRAY MANDIBLE, MIN 4 VIEWS</v>
      </c>
      <c r="B301" s="260"/>
      <c r="C301" s="260" t="s">
        <v>2322</v>
      </c>
    </row>
    <row r="302" spans="1:3" x14ac:dyDescent="0.35">
      <c r="A302" s="222" t="str">
        <f t="shared" si="4"/>
        <v>X-ray, Mandible (Jaw), 4 or More Views</v>
      </c>
      <c r="B302" s="261"/>
      <c r="C302" s="261" t="s">
        <v>3135</v>
      </c>
    </row>
    <row r="303" spans="1:3" x14ac:dyDescent="0.35">
      <c r="A303" s="222" t="str">
        <f t="shared" si="4"/>
        <v>MASTOIDS &lt;3 VIEWS PER</v>
      </c>
      <c r="B303" s="265"/>
      <c r="C303" s="265" t="s">
        <v>6195</v>
      </c>
    </row>
    <row r="304" spans="1:3" x14ac:dyDescent="0.35">
      <c r="A304" s="222" t="str">
        <f t="shared" si="4"/>
        <v>MASTOIDS 1-2 VIEWS EACH SIDE</v>
      </c>
      <c r="B304" s="655"/>
      <c r="C304" s="585" t="s">
        <v>13638</v>
      </c>
    </row>
    <row r="305" spans="1:3" x14ac:dyDescent="0.35">
      <c r="A305" s="222" t="str">
        <f t="shared" si="4"/>
        <v>XR MASTOID &lt; 3V</v>
      </c>
      <c r="B305" s="254"/>
      <c r="C305" s="254" t="s">
        <v>9673</v>
      </c>
    </row>
    <row r="306" spans="1:3" x14ac:dyDescent="0.35">
      <c r="A306" s="222" t="str">
        <f t="shared" si="4"/>
        <v>XR Mastoids &lt; 3 Views Left</v>
      </c>
      <c r="B306" s="257"/>
      <c r="C306" s="275" t="s">
        <v>4326</v>
      </c>
    </row>
    <row r="307" spans="1:3" x14ac:dyDescent="0.35">
      <c r="A307" s="222" t="str">
        <f t="shared" si="4"/>
        <v>XR Mastoids &lt; 3 Views Right</v>
      </c>
      <c r="B307" s="276"/>
      <c r="C307" s="880" t="s">
        <v>1803</v>
      </c>
    </row>
    <row r="308" spans="1:3" x14ac:dyDescent="0.35">
      <c r="A308" s="222" t="str">
        <f t="shared" si="4"/>
        <v>XR MASTOIDS &lt; 3V</v>
      </c>
      <c r="B308" s="841"/>
      <c r="C308" s="841" t="s">
        <v>9674</v>
      </c>
    </row>
    <row r="309" spans="1:3" x14ac:dyDescent="0.35">
      <c r="A309" s="222" t="str">
        <f t="shared" si="4"/>
        <v>XR MASTOIDS LT &lt; 3 VIEWS</v>
      </c>
      <c r="B309" s="775"/>
      <c r="C309" s="234" t="s">
        <v>599</v>
      </c>
    </row>
    <row r="310" spans="1:3" x14ac:dyDescent="0.35">
      <c r="A310" s="222" t="str">
        <f t="shared" si="4"/>
        <v>XR MASTOIDS LT &lt; 3V PER SIDE</v>
      </c>
      <c r="B310" s="231"/>
      <c r="C310" s="231" t="s">
        <v>13480</v>
      </c>
    </row>
    <row r="311" spans="1:3" x14ac:dyDescent="0.35">
      <c r="A311" s="222" t="str">
        <f t="shared" si="4"/>
        <v>XR MASTOIDS RT &lt; 3 VIEWS</v>
      </c>
      <c r="B311" s="775"/>
      <c r="C311" s="234" t="s">
        <v>600</v>
      </c>
    </row>
    <row r="312" spans="1:3" x14ac:dyDescent="0.35">
      <c r="A312" s="222" t="str">
        <f t="shared" si="4"/>
        <v>XR MASTOIDS RT &lt; 3V PER SIDE</v>
      </c>
      <c r="B312" s="231"/>
      <c r="C312" s="231" t="s">
        <v>13481</v>
      </c>
    </row>
    <row r="313" spans="1:3" x14ac:dyDescent="0.35">
      <c r="A313" s="222" t="str">
        <f t="shared" si="4"/>
        <v>XRAY MASTOIDS &lt; 3 VIEWS PER SIDE</v>
      </c>
      <c r="B313" s="239"/>
      <c r="C313" s="239" t="s">
        <v>3792</v>
      </c>
    </row>
    <row r="314" spans="1:3" x14ac:dyDescent="0.35">
      <c r="A314" s="222" t="str">
        <f t="shared" si="4"/>
        <v>X-ray, Mastoids, Less than 3 Views per Side</v>
      </c>
      <c r="B314" s="261"/>
      <c r="C314" s="261" t="s">
        <v>3077</v>
      </c>
    </row>
    <row r="315" spans="1:3" x14ac:dyDescent="0.35">
      <c r="A315" s="222" t="str">
        <f t="shared" si="4"/>
        <v>MASTOID</v>
      </c>
      <c r="B315" s="271"/>
      <c r="C315" s="271" t="s">
        <v>5274</v>
      </c>
    </row>
    <row r="316" spans="1:3" x14ac:dyDescent="0.35">
      <c r="A316" s="222" t="str">
        <f t="shared" si="4"/>
        <v>MASTOID 3+VWS</v>
      </c>
      <c r="B316" s="836"/>
      <c r="C316" s="920" t="s">
        <v>7114</v>
      </c>
    </row>
    <row r="317" spans="1:3" x14ac:dyDescent="0.35">
      <c r="A317" s="222" t="str">
        <f t="shared" si="4"/>
        <v>MASTOID X-RAY 3+VWS</v>
      </c>
      <c r="B317" s="836"/>
      <c r="C317" s="920" t="s">
        <v>7115</v>
      </c>
    </row>
    <row r="318" spans="1:3" x14ac:dyDescent="0.35">
      <c r="A318" s="222" t="str">
        <f t="shared" si="4"/>
        <v>MASTOIDS</v>
      </c>
      <c r="B318" s="237"/>
      <c r="C318" s="237" t="s">
        <v>14167</v>
      </c>
    </row>
    <row r="319" spans="1:3" x14ac:dyDescent="0.35">
      <c r="A319" s="222" t="str">
        <f t="shared" si="4"/>
        <v>MASTOIDS 3 VIEWS PER S</v>
      </c>
      <c r="B319" s="265"/>
      <c r="C319" s="265" t="s">
        <v>6260</v>
      </c>
    </row>
    <row r="320" spans="1:3" x14ac:dyDescent="0.35">
      <c r="A320" s="222" t="str">
        <f t="shared" si="4"/>
        <v>MASTOIDS LT 3V</v>
      </c>
      <c r="B320" s="272"/>
      <c r="C320" s="272" t="s">
        <v>8172</v>
      </c>
    </row>
    <row r="321" spans="1:3" x14ac:dyDescent="0.35">
      <c r="A321" s="222" t="str">
        <f t="shared" si="4"/>
        <v>MASTOIDS MIN 3 VIEWS EACH SIDE</v>
      </c>
      <c r="B321" s="655"/>
      <c r="C321" s="585" t="s">
        <v>13711</v>
      </c>
    </row>
    <row r="322" spans="1:3" x14ac:dyDescent="0.35">
      <c r="A322" s="222" t="str">
        <f t="shared" si="4"/>
        <v>MASTOIDS RT 3V</v>
      </c>
      <c r="B322" s="272"/>
      <c r="C322" s="272" t="s">
        <v>8173</v>
      </c>
    </row>
    <row r="323" spans="1:3" ht="16" x14ac:dyDescent="0.4">
      <c r="A323" s="222" t="str">
        <f t="shared" ref="A323:A386" si="5">TRIM(C323)</f>
        <v>MASTOIDS*</v>
      </c>
      <c r="B323" s="773"/>
      <c r="C323" s="230" t="s">
        <v>8558</v>
      </c>
    </row>
    <row r="324" spans="1:3" x14ac:dyDescent="0.35">
      <c r="A324" s="222" t="str">
        <f t="shared" si="5"/>
        <v>SKULL MASTOIDS</v>
      </c>
      <c r="B324" s="774"/>
      <c r="C324" s="774" t="s">
        <v>1017</v>
      </c>
    </row>
    <row r="325" spans="1:3" x14ac:dyDescent="0.35">
      <c r="A325" s="222" t="str">
        <f t="shared" si="5"/>
        <v>XR MASTOID COMPLETE</v>
      </c>
      <c r="B325" s="11"/>
      <c r="C325" s="11" t="s">
        <v>9775</v>
      </c>
    </row>
    <row r="326" spans="1:3" x14ac:dyDescent="0.35">
      <c r="A326" s="222" t="str">
        <f t="shared" si="5"/>
        <v>XR MASTOIDS 3 + V</v>
      </c>
      <c r="B326" s="548"/>
      <c r="C326" s="548" t="s">
        <v>5788</v>
      </c>
    </row>
    <row r="327" spans="1:3" x14ac:dyDescent="0.35">
      <c r="A327" s="222" t="str">
        <f t="shared" si="5"/>
        <v>XR MASTOIDS 3 VIEWS MIN</v>
      </c>
      <c r="B327" s="289"/>
      <c r="C327" s="289" t="s">
        <v>2778</v>
      </c>
    </row>
    <row r="328" spans="1:3" x14ac:dyDescent="0.35">
      <c r="A328" s="222" t="str">
        <f t="shared" si="5"/>
        <v>XR MASTOIDS 3V COMP</v>
      </c>
      <c r="B328" s="312"/>
      <c r="C328" s="312" t="s">
        <v>9776</v>
      </c>
    </row>
    <row r="329" spans="1:3" x14ac:dyDescent="0.35">
      <c r="A329" s="222" t="str">
        <f t="shared" si="5"/>
        <v>XR MASTOIDS COMP MIN 3 VIEW</v>
      </c>
      <c r="B329" s="286"/>
      <c r="C329" s="286" t="s">
        <v>8859</v>
      </c>
    </row>
    <row r="330" spans="1:3" x14ac:dyDescent="0.35">
      <c r="A330" s="222" t="str">
        <f t="shared" si="5"/>
        <v>XR MASTOIDS COMPLETE</v>
      </c>
      <c r="B330" s="277"/>
      <c r="C330" s="277" t="s">
        <v>9317</v>
      </c>
    </row>
    <row r="331" spans="1:3" x14ac:dyDescent="0.35">
      <c r="A331" s="222" t="str">
        <f t="shared" si="5"/>
        <v>XR Mastoids Complete Left</v>
      </c>
      <c r="B331" s="291"/>
      <c r="C331" s="291" t="s">
        <v>4370</v>
      </c>
    </row>
    <row r="332" spans="1:3" x14ac:dyDescent="0.35">
      <c r="A332" s="222" t="str">
        <f t="shared" si="5"/>
        <v>XR Mastoids Complete Right</v>
      </c>
      <c r="B332" s="291"/>
      <c r="C332" s="291" t="s">
        <v>4371</v>
      </c>
    </row>
    <row r="333" spans="1:3" x14ac:dyDescent="0.35">
      <c r="A333" s="222" t="str">
        <f t="shared" si="5"/>
        <v>XR MASTOIDS LT 3+ VIEWS</v>
      </c>
      <c r="B333" s="745"/>
      <c r="C333" s="15" t="s">
        <v>651</v>
      </c>
    </row>
    <row r="334" spans="1:3" x14ac:dyDescent="0.35">
      <c r="A334" s="222" t="str">
        <f t="shared" si="5"/>
        <v>XR MASTOIDS LT 3V+ PER SIDE</v>
      </c>
      <c r="B334" s="123"/>
      <c r="C334" s="123" t="s">
        <v>13493</v>
      </c>
    </row>
    <row r="335" spans="1:3" x14ac:dyDescent="0.35">
      <c r="A335" s="222" t="str">
        <f t="shared" si="5"/>
        <v>XR mastoids min 3V</v>
      </c>
      <c r="B335" s="300"/>
      <c r="C335" s="300" t="s">
        <v>12821</v>
      </c>
    </row>
    <row r="336" spans="1:3" x14ac:dyDescent="0.35">
      <c r="A336" s="222" t="str">
        <f t="shared" si="5"/>
        <v>XR MASTOIDS RT 3+ VIEWS</v>
      </c>
      <c r="B336" s="745"/>
      <c r="C336" s="15" t="s">
        <v>652</v>
      </c>
    </row>
    <row r="337" spans="1:3" x14ac:dyDescent="0.35">
      <c r="A337" s="222" t="str">
        <f t="shared" si="5"/>
        <v>XR MASTOIDS RT 3V+ PER SIDE</v>
      </c>
      <c r="B337" s="123"/>
      <c r="C337" s="123" t="s">
        <v>13494</v>
      </c>
    </row>
    <row r="338" spans="1:3" x14ac:dyDescent="0.35">
      <c r="A338" s="222" t="str">
        <f t="shared" si="5"/>
        <v>X-RAY MASTOID 3 VIEWS</v>
      </c>
      <c r="B338" s="282"/>
      <c r="C338" s="282" t="s">
        <v>5592</v>
      </c>
    </row>
    <row r="339" spans="1:3" x14ac:dyDescent="0.35">
      <c r="A339" s="222" t="str">
        <f t="shared" si="5"/>
        <v>XRAY MASTOIDS COMPLETE</v>
      </c>
      <c r="B339" s="157"/>
      <c r="C339" s="157" t="s">
        <v>3863</v>
      </c>
    </row>
    <row r="340" spans="1:3" x14ac:dyDescent="0.35">
      <c r="A340" s="222" t="str">
        <f t="shared" si="5"/>
        <v>XRAY MASTOIDS, MIN 3 VIEWS PER SIDE</v>
      </c>
      <c r="B340" s="26"/>
      <c r="C340" s="26" t="s">
        <v>2343</v>
      </c>
    </row>
    <row r="341" spans="1:3" x14ac:dyDescent="0.35">
      <c r="A341" s="222" t="str">
        <f t="shared" si="5"/>
        <v>X-ray, Mastoids, 3 or More Views per Side</v>
      </c>
      <c r="B341" s="30"/>
      <c r="C341" s="30" t="s">
        <v>3176</v>
      </c>
    </row>
    <row r="342" spans="1:3" x14ac:dyDescent="0.35">
      <c r="A342" s="222" t="str">
        <f t="shared" si="5"/>
        <v>XR IACS</v>
      </c>
      <c r="B342" s="289"/>
      <c r="C342" s="289" t="s">
        <v>2779</v>
      </c>
    </row>
    <row r="343" spans="1:3" x14ac:dyDescent="0.35">
      <c r="A343" s="222" t="str">
        <f t="shared" si="5"/>
        <v>XR IACS</v>
      </c>
      <c r="B343" s="312"/>
      <c r="C343" s="312" t="s">
        <v>2779</v>
      </c>
    </row>
    <row r="344" spans="1:3" x14ac:dyDescent="0.35">
      <c r="A344" s="222" t="str">
        <f t="shared" si="5"/>
        <v>XR INTERNAL AUDIT MEATI (MIDDLE EAR)</v>
      </c>
      <c r="B344" s="123"/>
      <c r="C344" s="123" t="s">
        <v>13495</v>
      </c>
    </row>
    <row r="345" spans="1:3" x14ac:dyDescent="0.35">
      <c r="A345" s="222" t="str">
        <f t="shared" si="5"/>
        <v>XRAY MIDDLE EAR</v>
      </c>
      <c r="B345" s="157"/>
      <c r="C345" s="157" t="s">
        <v>3864</v>
      </c>
    </row>
    <row r="346" spans="1:3" x14ac:dyDescent="0.35">
      <c r="A346" s="222" t="str">
        <f t="shared" si="5"/>
        <v>X-ray, Internal Audit Meati, (Middle Ear)</v>
      </c>
      <c r="B346" s="30"/>
      <c r="C346" s="30" t="s">
        <v>3177</v>
      </c>
    </row>
    <row r="347" spans="1:3" x14ac:dyDescent="0.35">
      <c r="A347" s="222" t="str">
        <f t="shared" si="5"/>
        <v>FACIAL BONES &lt; 3 VIEWS</v>
      </c>
      <c r="B347" s="94"/>
      <c r="C347" s="93" t="s">
        <v>7070</v>
      </c>
    </row>
    <row r="348" spans="1:3" x14ac:dyDescent="0.35">
      <c r="A348" s="222" t="str">
        <f t="shared" si="5"/>
        <v>FACIAL BONES 1-2 VIEWS</v>
      </c>
      <c r="B348" s="580"/>
      <c r="C348" s="581" t="s">
        <v>13657</v>
      </c>
    </row>
    <row r="349" spans="1:3" x14ac:dyDescent="0.35">
      <c r="A349" s="222" t="str">
        <f t="shared" si="5"/>
        <v>FACIAL BONES 2 VIEWS</v>
      </c>
      <c r="B349" s="315"/>
      <c r="C349" s="161" t="s">
        <v>7071</v>
      </c>
    </row>
    <row r="350" spans="1:3" x14ac:dyDescent="0.35">
      <c r="A350" s="222" t="str">
        <f t="shared" si="5"/>
        <v>FACIAL BONES 3 VIEWS OR LESS</v>
      </c>
      <c r="B350" s="33"/>
      <c r="C350" s="33" t="s">
        <v>963</v>
      </c>
    </row>
    <row r="351" spans="1:3" x14ac:dyDescent="0.35">
      <c r="A351" s="222" t="str">
        <f t="shared" si="5"/>
        <v>FACIAL BONES 3V OR LESS</v>
      </c>
      <c r="B351" s="33"/>
      <c r="C351" s="33" t="s">
        <v>964</v>
      </c>
    </row>
    <row r="352" spans="1:3" x14ac:dyDescent="0.35">
      <c r="A352" s="222" t="str">
        <f t="shared" si="5"/>
        <v>FACIAL BONES: &lt; 3 VIEWS</v>
      </c>
      <c r="B352" s="159"/>
      <c r="C352" s="159" t="s">
        <v>14158</v>
      </c>
    </row>
    <row r="353" spans="1:3" x14ac:dyDescent="0.35">
      <c r="A353" s="222" t="str">
        <f t="shared" si="5"/>
        <v>FACIAL VIEWS &lt; 3</v>
      </c>
      <c r="B353" s="285"/>
      <c r="C353" s="285" t="s">
        <v>6215</v>
      </c>
    </row>
    <row r="354" spans="1:3" x14ac:dyDescent="0.35">
      <c r="A354" s="222" t="str">
        <f t="shared" si="5"/>
        <v>FACIAL VIEWS MINIMUM 2 VIEWS</v>
      </c>
      <c r="B354" s="285"/>
      <c r="C354" s="285" t="s">
        <v>6216</v>
      </c>
    </row>
    <row r="355" spans="1:3" x14ac:dyDescent="0.35">
      <c r="A355" s="222" t="str">
        <f t="shared" si="5"/>
        <v>XR FACIAL BONES &lt; 3 V</v>
      </c>
      <c r="B355" s="548"/>
      <c r="C355" s="548" t="s">
        <v>5747</v>
      </c>
    </row>
    <row r="356" spans="1:3" x14ac:dyDescent="0.35">
      <c r="A356" s="222" t="str">
        <f t="shared" si="5"/>
        <v>XR Facial Bones &lt; 3 Views</v>
      </c>
      <c r="B356" s="291"/>
      <c r="C356" s="278" t="s">
        <v>4335</v>
      </c>
    </row>
    <row r="357" spans="1:3" x14ac:dyDescent="0.35">
      <c r="A357" s="222" t="str">
        <f t="shared" si="5"/>
        <v>XR FACIAL BONES &lt; 3V</v>
      </c>
      <c r="B357" s="123"/>
      <c r="C357" s="123" t="s">
        <v>9700</v>
      </c>
    </row>
    <row r="358" spans="1:3" x14ac:dyDescent="0.35">
      <c r="A358" s="222" t="str">
        <f t="shared" si="5"/>
        <v>XR FACIAL BONES &lt; 3V</v>
      </c>
      <c r="B358" s="11"/>
      <c r="C358" s="11" t="s">
        <v>9700</v>
      </c>
    </row>
    <row r="359" spans="1:3" x14ac:dyDescent="0.35">
      <c r="A359" s="222" t="str">
        <f t="shared" si="5"/>
        <v>XR FACIAL BONES 2V</v>
      </c>
      <c r="B359" s="162"/>
      <c r="C359" s="162" t="s">
        <v>4192</v>
      </c>
    </row>
    <row r="360" spans="1:3" x14ac:dyDescent="0.35">
      <c r="A360" s="222" t="str">
        <f t="shared" si="5"/>
        <v>XR FACIAL BONES&lt;3V</v>
      </c>
      <c r="B360" s="728"/>
      <c r="C360" s="618" t="s">
        <v>519</v>
      </c>
    </row>
    <row r="361" spans="1:3" x14ac:dyDescent="0.35">
      <c r="A361" s="222" t="str">
        <f t="shared" si="5"/>
        <v>XR ZYGOMATIC ARCHES</v>
      </c>
      <c r="B361" s="289"/>
      <c r="C361" s="289" t="s">
        <v>2735</v>
      </c>
    </row>
    <row r="362" spans="1:3" x14ac:dyDescent="0.35">
      <c r="A362" s="222" t="str">
        <f t="shared" si="5"/>
        <v>XR ZYGOMATIC ARCHES &lt;3 VIEWS</v>
      </c>
      <c r="B362" s="280"/>
      <c r="C362" s="45" t="s">
        <v>8786</v>
      </c>
    </row>
    <row r="363" spans="1:3" x14ac:dyDescent="0.35">
      <c r="A363" s="222" t="str">
        <f t="shared" si="5"/>
        <v>XRAY FACIAL BONES &lt; 3 VIEWS</v>
      </c>
      <c r="B363" s="157"/>
      <c r="C363" s="157" t="s">
        <v>3809</v>
      </c>
    </row>
    <row r="364" spans="1:3" x14ac:dyDescent="0.35">
      <c r="A364" s="222" t="str">
        <f t="shared" si="5"/>
        <v>X-RAY FACIAL BONES LESS THAN 3 VIEWS</v>
      </c>
      <c r="B364" s="282"/>
      <c r="C364" s="330" t="s">
        <v>5535</v>
      </c>
    </row>
    <row r="365" spans="1:3" x14ac:dyDescent="0.35">
      <c r="A365" s="222" t="str">
        <f t="shared" si="5"/>
        <v>XRAY FACIAL BONES, 1-2 VIEWS</v>
      </c>
      <c r="B365" s="26"/>
      <c r="C365" s="26" t="s">
        <v>2301</v>
      </c>
    </row>
    <row r="366" spans="1:3" x14ac:dyDescent="0.35">
      <c r="A366" s="222" t="str">
        <f t="shared" si="5"/>
        <v>X-ray, Facial Bones, Less than 3 Views</v>
      </c>
      <c r="B366" s="30"/>
      <c r="C366" s="30" t="s">
        <v>3098</v>
      </c>
    </row>
    <row r="367" spans="1:3" x14ac:dyDescent="0.35">
      <c r="A367" s="222" t="str">
        <f t="shared" si="5"/>
        <v>ZYGOMA 3V</v>
      </c>
      <c r="B367" s="105"/>
      <c r="C367" s="105" t="s">
        <v>4683</v>
      </c>
    </row>
    <row r="368" spans="1:3" ht="16" x14ac:dyDescent="0.4">
      <c r="A368" s="222" t="str">
        <f t="shared" si="5"/>
        <v>ZYGOMATIC ARCHES*</v>
      </c>
      <c r="B368" s="696"/>
      <c r="C368" s="158" t="s">
        <v>8536</v>
      </c>
    </row>
    <row r="369" spans="1:3" x14ac:dyDescent="0.35">
      <c r="A369" s="222" t="str">
        <f t="shared" si="5"/>
        <v>FACIAL 4V</v>
      </c>
      <c r="B369" s="33"/>
      <c r="C369" s="33" t="s">
        <v>993</v>
      </c>
    </row>
    <row r="370" spans="1:3" x14ac:dyDescent="0.35">
      <c r="A370" s="222" t="str">
        <f t="shared" si="5"/>
        <v>FACIAL BONES (PA/WAT/L</v>
      </c>
      <c r="B370" s="292"/>
      <c r="C370" s="292" t="s">
        <v>5258</v>
      </c>
    </row>
    <row r="371" spans="1:3" x14ac:dyDescent="0.35">
      <c r="A371" s="222" t="str">
        <f t="shared" si="5"/>
        <v>FACIAL BONES 3+ VIEWS</v>
      </c>
      <c r="B371" s="221"/>
      <c r="C371" s="221" t="s">
        <v>1352</v>
      </c>
    </row>
    <row r="372" spans="1:3" x14ac:dyDescent="0.35">
      <c r="A372" s="222" t="str">
        <f t="shared" si="5"/>
        <v>FACIAL BONES 3+ VIEWS</v>
      </c>
      <c r="B372" s="94"/>
      <c r="C372" s="93" t="s">
        <v>1352</v>
      </c>
    </row>
    <row r="373" spans="1:3" x14ac:dyDescent="0.35">
      <c r="A373" s="222" t="str">
        <f t="shared" si="5"/>
        <v>FACIAL BONES 4V</v>
      </c>
      <c r="B373" s="280"/>
      <c r="C373" s="45" t="s">
        <v>8821</v>
      </c>
    </row>
    <row r="374" spans="1:3" x14ac:dyDescent="0.35">
      <c r="A374" s="222" t="str">
        <f t="shared" si="5"/>
        <v>FACIAL BONES COMP MIN 3V</v>
      </c>
      <c r="B374" s="105"/>
      <c r="C374" s="105" t="s">
        <v>4710</v>
      </c>
    </row>
    <row r="375" spans="1:3" x14ac:dyDescent="0.35">
      <c r="A375" s="222" t="str">
        <f t="shared" si="5"/>
        <v>FACIAL BONES LT 4V</v>
      </c>
      <c r="B375" s="283"/>
      <c r="C375" s="284" t="s">
        <v>8151</v>
      </c>
    </row>
    <row r="376" spans="1:3" x14ac:dyDescent="0.35">
      <c r="A376" s="222" t="str">
        <f t="shared" si="5"/>
        <v>FACIAL BONES MIN 3 VIEWS</v>
      </c>
      <c r="B376" s="580"/>
      <c r="C376" s="581" t="s">
        <v>13683</v>
      </c>
    </row>
    <row r="377" spans="1:3" x14ac:dyDescent="0.35">
      <c r="A377" s="222" t="str">
        <f t="shared" si="5"/>
        <v>FACIAL BONES MINIMUM 3 VIEWS</v>
      </c>
      <c r="B377" s="94"/>
      <c r="C377" s="93" t="s">
        <v>7096</v>
      </c>
    </row>
    <row r="378" spans="1:3" x14ac:dyDescent="0.35">
      <c r="A378" s="222" t="str">
        <f t="shared" si="5"/>
        <v>FACIAL BONES RT 4V</v>
      </c>
      <c r="B378" s="283"/>
      <c r="C378" s="284" t="s">
        <v>8152</v>
      </c>
    </row>
    <row r="379" spans="1:3" x14ac:dyDescent="0.35">
      <c r="A379" s="222" t="str">
        <f t="shared" si="5"/>
        <v>FACIAL BONES; 3+ VIEWS</v>
      </c>
      <c r="B379" s="159"/>
      <c r="C379" s="160" t="s">
        <v>14163</v>
      </c>
    </row>
    <row r="380" spans="1:3" x14ac:dyDescent="0.35">
      <c r="A380" s="222" t="str">
        <f t="shared" si="5"/>
        <v>FACIAL COMP MIN 3 VIEW</v>
      </c>
      <c r="B380" s="285"/>
      <c r="C380" s="339" t="s">
        <v>6246</v>
      </c>
    </row>
    <row r="381" spans="1:3" x14ac:dyDescent="0.35">
      <c r="A381" s="222" t="str">
        <f t="shared" si="5"/>
        <v>RHC1 XR FACIAL BONES 3 VIEW</v>
      </c>
      <c r="B381" s="341"/>
      <c r="C381" s="344" t="s">
        <v>9281</v>
      </c>
    </row>
    <row r="382" spans="1:3" x14ac:dyDescent="0.35">
      <c r="A382" s="222" t="str">
        <f t="shared" si="5"/>
        <v>RHC1 XR FACIAL BONES 3+ VIEWS</v>
      </c>
      <c r="B382" s="341"/>
      <c r="C382" s="344" t="s">
        <v>9282</v>
      </c>
    </row>
    <row r="383" spans="1:3" x14ac:dyDescent="0.35">
      <c r="A383" s="222" t="str">
        <f t="shared" si="5"/>
        <v>XR FACIAL BONES (PA/WAT/L)</v>
      </c>
      <c r="B383" s="11"/>
      <c r="C383" s="437" t="s">
        <v>9732</v>
      </c>
    </row>
    <row r="384" spans="1:3" x14ac:dyDescent="0.35">
      <c r="A384" s="222" t="str">
        <f t="shared" si="5"/>
        <v>XR FACIAL BONES &gt; 2 VIEWS</v>
      </c>
      <c r="B384" s="296"/>
      <c r="C384" s="296" t="s">
        <v>6587</v>
      </c>
    </row>
    <row r="385" spans="1:3" x14ac:dyDescent="0.35">
      <c r="A385" s="222" t="str">
        <f t="shared" si="5"/>
        <v>XR FACIAL BONES &gt; 3 VIEWS</v>
      </c>
      <c r="B385" s="289"/>
      <c r="C385" s="318" t="s">
        <v>2759</v>
      </c>
    </row>
    <row r="386" spans="1:3" x14ac:dyDescent="0.35">
      <c r="A386" s="222" t="str">
        <f t="shared" si="5"/>
        <v>XR FACIAL BONES 3 + V</v>
      </c>
      <c r="B386" s="548"/>
      <c r="C386" s="548" t="s">
        <v>5772</v>
      </c>
    </row>
    <row r="387" spans="1:3" x14ac:dyDescent="0.35">
      <c r="A387" s="222" t="str">
        <f t="shared" ref="A387:A450" si="6">TRIM(C387)</f>
        <v>XR Facial Bones 3 or more views</v>
      </c>
      <c r="B387" s="24"/>
      <c r="C387" s="24" t="s">
        <v>12778</v>
      </c>
    </row>
    <row r="388" spans="1:3" x14ac:dyDescent="0.35">
      <c r="A388" s="222" t="str">
        <f t="shared" si="6"/>
        <v>XR FACIAL BONES 3+ VIEWS</v>
      </c>
      <c r="B388" s="277"/>
      <c r="C388" s="277" t="s">
        <v>9283</v>
      </c>
    </row>
    <row r="389" spans="1:3" x14ac:dyDescent="0.35">
      <c r="A389" s="222" t="str">
        <f t="shared" si="6"/>
        <v>XR Facial Bones 3+ Views</v>
      </c>
      <c r="B389" s="291"/>
      <c r="C389" s="278" t="s">
        <v>4360</v>
      </c>
    </row>
    <row r="390" spans="1:3" x14ac:dyDescent="0.35">
      <c r="A390" s="222" t="str">
        <f t="shared" si="6"/>
        <v>XR FACIAL BONES 3+VIEW</v>
      </c>
      <c r="B390" s="348"/>
      <c r="C390" s="736" t="s">
        <v>827</v>
      </c>
    </row>
    <row r="391" spans="1:3" x14ac:dyDescent="0.35">
      <c r="A391" s="222" t="str">
        <f t="shared" si="6"/>
        <v>XR FACIAL BONES 3V COMP</v>
      </c>
      <c r="B391" s="40"/>
      <c r="C391" s="40" t="s">
        <v>12779</v>
      </c>
    </row>
    <row r="392" spans="1:3" x14ac:dyDescent="0.35">
      <c r="A392" s="222" t="str">
        <f t="shared" si="6"/>
        <v>XR FACIAL BONES 3V+</v>
      </c>
      <c r="B392" s="123"/>
      <c r="C392" s="123" t="s">
        <v>13489</v>
      </c>
    </row>
    <row r="393" spans="1:3" x14ac:dyDescent="0.35">
      <c r="A393" s="222" t="str">
        <f t="shared" si="6"/>
        <v>XR FACIAL BONES COMP MIN 3 VIEWS</v>
      </c>
      <c r="B393" s="280"/>
      <c r="C393" s="280" t="s">
        <v>8822</v>
      </c>
    </row>
    <row r="394" spans="1:3" x14ac:dyDescent="0.35">
      <c r="A394" s="222" t="str">
        <f t="shared" si="6"/>
        <v>XR FACIAL BONES COMPLETE</v>
      </c>
      <c r="B394" s="742"/>
      <c r="C394" s="46" t="s">
        <v>633</v>
      </c>
    </row>
    <row r="395" spans="1:3" x14ac:dyDescent="0.35">
      <c r="A395" s="222" t="str">
        <f t="shared" si="6"/>
        <v>XR FACIAL BONES M 3V</v>
      </c>
      <c r="B395" s="288"/>
      <c r="C395" s="13" t="s">
        <v>303</v>
      </c>
    </row>
    <row r="396" spans="1:3" x14ac:dyDescent="0.35">
      <c r="A396" s="222" t="str">
        <f t="shared" si="6"/>
        <v>XR facial bones min 3V</v>
      </c>
      <c r="B396" s="24"/>
      <c r="C396" s="24" t="s">
        <v>12780</v>
      </c>
    </row>
    <row r="397" spans="1:3" x14ac:dyDescent="0.35">
      <c r="A397" s="222" t="str">
        <f t="shared" si="6"/>
        <v>XR Facial Bones Minimum 3 Views</v>
      </c>
      <c r="B397" s="281"/>
      <c r="C397" s="281" t="s">
        <v>1841</v>
      </c>
    </row>
    <row r="398" spans="1:3" x14ac:dyDescent="0.35">
      <c r="A398" s="222" t="str">
        <f t="shared" si="6"/>
        <v>X-RAY FACE, LEFT FACIAL BONES-COMPLETE VIEW</v>
      </c>
      <c r="B398" s="365"/>
      <c r="C398" s="282" t="s">
        <v>5559</v>
      </c>
    </row>
    <row r="399" spans="1:3" x14ac:dyDescent="0.35">
      <c r="A399" s="222" t="str">
        <f t="shared" si="6"/>
        <v>X-RAY FACIAL BONES 3 VIEWS COMPLETE</v>
      </c>
      <c r="B399" s="365"/>
      <c r="C399" s="282" t="s">
        <v>5560</v>
      </c>
    </row>
    <row r="400" spans="1:3" x14ac:dyDescent="0.35">
      <c r="A400" s="222" t="str">
        <f t="shared" si="6"/>
        <v>XRAY FACIAL BONES COMPLETE</v>
      </c>
      <c r="B400" s="157"/>
      <c r="C400" s="157" t="s">
        <v>3842</v>
      </c>
    </row>
    <row r="401" spans="1:3" x14ac:dyDescent="0.35">
      <c r="A401" s="222" t="str">
        <f t="shared" si="6"/>
        <v>XRAY FACIAL BONES, MIN 3 VIEWS</v>
      </c>
      <c r="B401" s="26"/>
      <c r="C401" s="26" t="s">
        <v>2325</v>
      </c>
    </row>
    <row r="402" spans="1:3" x14ac:dyDescent="0.35">
      <c r="A402" s="222" t="str">
        <f t="shared" si="6"/>
        <v>X-ray, Facial Bones, 3 or More Views</v>
      </c>
      <c r="B402" s="30"/>
      <c r="C402" s="30" t="s">
        <v>3139</v>
      </c>
    </row>
    <row r="403" spans="1:3" x14ac:dyDescent="0.35">
      <c r="A403" s="222" t="str">
        <f t="shared" si="6"/>
        <v>ZYGOMATIC ARCH LT</v>
      </c>
      <c r="B403" s="283"/>
      <c r="C403" s="283" t="s">
        <v>8153</v>
      </c>
    </row>
    <row r="404" spans="1:3" x14ac:dyDescent="0.35">
      <c r="A404" s="222" t="str">
        <f t="shared" si="6"/>
        <v>ZYGOMATIC ARCH MIN 3 VIEWS</v>
      </c>
      <c r="B404" s="580"/>
      <c r="C404" s="581" t="s">
        <v>13684</v>
      </c>
    </row>
    <row r="405" spans="1:3" x14ac:dyDescent="0.35">
      <c r="A405" s="222" t="str">
        <f t="shared" si="6"/>
        <v>ZYGOMATIC ARCH RT</v>
      </c>
      <c r="B405" s="283"/>
      <c r="C405" s="283" t="s">
        <v>8154</v>
      </c>
    </row>
    <row r="406" spans="1:3" x14ac:dyDescent="0.35">
      <c r="A406" s="222" t="str">
        <f t="shared" si="6"/>
        <v>NASAL BONE 3+ VIEWS</v>
      </c>
      <c r="B406" s="221"/>
      <c r="C406" s="221" t="s">
        <v>1309</v>
      </c>
    </row>
    <row r="407" spans="1:3" x14ac:dyDescent="0.35">
      <c r="A407" s="222" t="str">
        <f t="shared" si="6"/>
        <v>NASAL BONE PA/LAT</v>
      </c>
      <c r="B407" s="33"/>
      <c r="C407" s="33" t="s">
        <v>916</v>
      </c>
    </row>
    <row r="408" spans="1:3" x14ac:dyDescent="0.35">
      <c r="A408" s="222" t="str">
        <f t="shared" si="6"/>
        <v>NASAL BONES</v>
      </c>
      <c r="B408" s="159"/>
      <c r="C408" s="160" t="s">
        <v>14148</v>
      </c>
    </row>
    <row r="409" spans="1:3" x14ac:dyDescent="0.35">
      <c r="A409" s="222" t="str">
        <f t="shared" si="6"/>
        <v>NASAL BONES 3V</v>
      </c>
      <c r="B409" s="283"/>
      <c r="C409" s="284" t="s">
        <v>8100</v>
      </c>
    </row>
    <row r="410" spans="1:3" x14ac:dyDescent="0.35">
      <c r="A410" s="222" t="str">
        <f t="shared" si="6"/>
        <v>NASAL BONES COMP MIN 3V</v>
      </c>
      <c r="B410" s="105"/>
      <c r="C410" s="105" t="s">
        <v>4648</v>
      </c>
    </row>
    <row r="411" spans="1:3" x14ac:dyDescent="0.35">
      <c r="A411" s="222" t="str">
        <f t="shared" si="6"/>
        <v>NASAL BONES COMP. MIN</v>
      </c>
      <c r="B411" s="285"/>
      <c r="C411" s="285" t="s">
        <v>6164</v>
      </c>
    </row>
    <row r="412" spans="1:3" x14ac:dyDescent="0.35">
      <c r="A412" s="222" t="str">
        <f t="shared" si="6"/>
        <v>NASAL BONES MIN 3 VIEWS</v>
      </c>
      <c r="B412" s="580"/>
      <c r="C412" s="581" t="s">
        <v>13620</v>
      </c>
    </row>
    <row r="413" spans="1:3" x14ac:dyDescent="0.35">
      <c r="A413" s="222" t="str">
        <f t="shared" si="6"/>
        <v>NASAL BONES XRAY</v>
      </c>
      <c r="B413" s="286"/>
      <c r="C413" s="286" t="s">
        <v>8740</v>
      </c>
    </row>
    <row r="414" spans="1:3" ht="16" x14ac:dyDescent="0.4">
      <c r="A414" s="222" t="str">
        <f t="shared" si="6"/>
        <v>NASAL BONES*</v>
      </c>
      <c r="B414" s="696"/>
      <c r="C414" s="158" t="s">
        <v>8515</v>
      </c>
    </row>
    <row r="415" spans="1:3" x14ac:dyDescent="0.35">
      <c r="A415" s="222" t="str">
        <f t="shared" si="6"/>
        <v>NOSE X-RAY 3VWS</v>
      </c>
      <c r="B415" s="94"/>
      <c r="C415" s="94" t="s">
        <v>7024</v>
      </c>
    </row>
    <row r="416" spans="1:3" x14ac:dyDescent="0.35">
      <c r="A416" s="222" t="str">
        <f t="shared" si="6"/>
        <v>RHC1 XR NASAL BONES</v>
      </c>
      <c r="B416" s="341"/>
      <c r="C416" s="287" t="s">
        <v>9175</v>
      </c>
    </row>
    <row r="417" spans="1:3" x14ac:dyDescent="0.35">
      <c r="A417" s="222" t="str">
        <f t="shared" si="6"/>
        <v>XR NASAL 3 VIEWS</v>
      </c>
      <c r="B417" s="204"/>
      <c r="C417" s="211" t="s">
        <v>10423</v>
      </c>
    </row>
    <row r="418" spans="1:3" x14ac:dyDescent="0.35">
      <c r="A418" s="222" t="str">
        <f t="shared" si="6"/>
        <v>XR NASAL BONE MIN 3V</v>
      </c>
      <c r="B418" s="288"/>
      <c r="C418" s="288" t="s">
        <v>231</v>
      </c>
    </row>
    <row r="419" spans="1:3" x14ac:dyDescent="0.35">
      <c r="A419" s="222" t="str">
        <f t="shared" si="6"/>
        <v>XR Nasal Bones</v>
      </c>
      <c r="B419" s="24"/>
      <c r="C419" s="24" t="s">
        <v>12632</v>
      </c>
    </row>
    <row r="420" spans="1:3" x14ac:dyDescent="0.35">
      <c r="A420" s="222" t="str">
        <f t="shared" si="6"/>
        <v>XR NASAL BONES</v>
      </c>
      <c r="B420" s="277"/>
      <c r="C420" s="277" t="s">
        <v>4972</v>
      </c>
    </row>
    <row r="421" spans="1:3" x14ac:dyDescent="0.35">
      <c r="A421" s="222" t="str">
        <f t="shared" si="6"/>
        <v>XR NASAL BONES 3 VIEWS MIN</v>
      </c>
      <c r="B421" s="289"/>
      <c r="C421" s="289" t="s">
        <v>2697</v>
      </c>
    </row>
    <row r="422" spans="1:3" x14ac:dyDescent="0.35">
      <c r="A422" s="222" t="str">
        <f t="shared" si="6"/>
        <v>XR Nasal Bones 3+ Views</v>
      </c>
      <c r="B422" s="291"/>
      <c r="C422" s="278" t="s">
        <v>4309</v>
      </c>
    </row>
    <row r="423" spans="1:3" x14ac:dyDescent="0.35">
      <c r="A423" s="222" t="str">
        <f t="shared" si="6"/>
        <v>XR NASAL BONES 3V</v>
      </c>
      <c r="B423" s="11"/>
      <c r="C423" s="11" t="s">
        <v>9650</v>
      </c>
    </row>
    <row r="424" spans="1:3" x14ac:dyDescent="0.35">
      <c r="A424" s="222" t="str">
        <f t="shared" si="6"/>
        <v>XR NASAL BONES 3V COMP</v>
      </c>
      <c r="B424" s="40"/>
      <c r="C424" s="40" t="s">
        <v>12633</v>
      </c>
    </row>
    <row r="425" spans="1:3" x14ac:dyDescent="0.35">
      <c r="A425" s="222" t="str">
        <f t="shared" si="6"/>
        <v>XR NASAL BONES COMP</v>
      </c>
      <c r="B425" s="548"/>
      <c r="C425" s="548" t="s">
        <v>5720</v>
      </c>
    </row>
    <row r="426" spans="1:3" x14ac:dyDescent="0.35">
      <c r="A426" s="222" t="str">
        <f t="shared" si="6"/>
        <v>XR NASAL BONES COMP MIN 3 VIEWS</v>
      </c>
      <c r="B426" s="280"/>
      <c r="C426" s="280" t="s">
        <v>8741</v>
      </c>
    </row>
    <row r="427" spans="1:3" x14ac:dyDescent="0.35">
      <c r="A427" s="222" t="str">
        <f t="shared" si="6"/>
        <v>XR NASAL BONES COMPLETE</v>
      </c>
      <c r="B427" s="742"/>
      <c r="C427" s="46" t="s">
        <v>576</v>
      </c>
    </row>
    <row r="428" spans="1:3" x14ac:dyDescent="0.35">
      <c r="A428" s="222" t="str">
        <f t="shared" si="6"/>
        <v>XR NASAL BONES MIN 3V</v>
      </c>
      <c r="B428" s="123"/>
      <c r="C428" s="123" t="s">
        <v>13478</v>
      </c>
    </row>
    <row r="429" spans="1:3" x14ac:dyDescent="0.35">
      <c r="A429" s="222" t="str">
        <f t="shared" si="6"/>
        <v>XR Nasal Bones Minimum 3 Views</v>
      </c>
      <c r="B429" s="281"/>
      <c r="C429" s="42" t="s">
        <v>1784</v>
      </c>
    </row>
    <row r="430" spans="1:3" x14ac:dyDescent="0.35">
      <c r="A430" s="222" t="str">
        <f t="shared" si="6"/>
        <v>XRAY NASAL BONE, 2 VIEWS</v>
      </c>
      <c r="B430" s="204"/>
      <c r="C430" s="204" t="s">
        <v>10425</v>
      </c>
    </row>
    <row r="431" spans="1:3" x14ac:dyDescent="0.35">
      <c r="A431" s="222" t="str">
        <f t="shared" si="6"/>
        <v>XRAY NASAL BONE, MIN 3 VIEWS</v>
      </c>
      <c r="B431" s="26"/>
      <c r="C431" s="26" t="s">
        <v>2269</v>
      </c>
    </row>
    <row r="432" spans="1:3" x14ac:dyDescent="0.35">
      <c r="A432" s="222" t="str">
        <f t="shared" si="6"/>
        <v>XRAY NASAL BONES 3 VIEWS</v>
      </c>
      <c r="B432" s="204"/>
      <c r="C432" s="204" t="s">
        <v>10426</v>
      </c>
    </row>
    <row r="433" spans="1:3" x14ac:dyDescent="0.35">
      <c r="A433" s="222" t="str">
        <f t="shared" si="6"/>
        <v>XRAY NASAL BONES COMPLETE</v>
      </c>
      <c r="B433" s="157"/>
      <c r="C433" s="157" t="s">
        <v>3773</v>
      </c>
    </row>
    <row r="434" spans="1:3" x14ac:dyDescent="0.35">
      <c r="A434" s="222" t="str">
        <f t="shared" si="6"/>
        <v>X-RAY NASAL BONES-COMPLETE</v>
      </c>
      <c r="B434" s="282"/>
      <c r="C434" s="282" t="s">
        <v>5499</v>
      </c>
    </row>
    <row r="435" spans="1:3" x14ac:dyDescent="0.35">
      <c r="A435" s="222" t="str">
        <f t="shared" si="6"/>
        <v>X-ray, Nasal Bones, Minimum 3 Views</v>
      </c>
      <c r="B435" s="30"/>
      <c r="C435" s="30" t="s">
        <v>3048</v>
      </c>
    </row>
    <row r="436" spans="1:3" x14ac:dyDescent="0.35">
      <c r="A436" s="222" t="str">
        <f t="shared" si="6"/>
        <v>OPTIC FORAMINA</v>
      </c>
      <c r="B436" s="285"/>
      <c r="C436" s="285" t="s">
        <v>6217</v>
      </c>
    </row>
    <row r="437" spans="1:3" x14ac:dyDescent="0.35">
      <c r="A437" s="222" t="str">
        <f t="shared" si="6"/>
        <v>OPTIC FORAMINA 2V</v>
      </c>
      <c r="B437" s="105"/>
      <c r="C437" s="105" t="s">
        <v>4684</v>
      </c>
    </row>
    <row r="438" spans="1:3" x14ac:dyDescent="0.35">
      <c r="A438" s="222" t="str">
        <f t="shared" si="6"/>
        <v>XR OPTIC FORAMEN</v>
      </c>
      <c r="B438" s="289"/>
      <c r="C438" s="289" t="s">
        <v>2737</v>
      </c>
    </row>
    <row r="439" spans="1:3" x14ac:dyDescent="0.35">
      <c r="A439" s="222" t="str">
        <f t="shared" si="6"/>
        <v>XR OPTIC FORAMEN</v>
      </c>
      <c r="B439" s="290"/>
      <c r="C439" s="290" t="s">
        <v>2737</v>
      </c>
    </row>
    <row r="440" spans="1:3" x14ac:dyDescent="0.35">
      <c r="A440" s="222" t="str">
        <f t="shared" si="6"/>
        <v>XR Optic Foramina</v>
      </c>
      <c r="B440" s="291"/>
      <c r="C440" s="291" t="s">
        <v>4338</v>
      </c>
    </row>
    <row r="441" spans="1:3" x14ac:dyDescent="0.35">
      <c r="A441" s="222" t="str">
        <f t="shared" si="6"/>
        <v>XR OPTIC FORAMINA BILATERAL</v>
      </c>
      <c r="B441" s="123"/>
      <c r="C441" s="123" t="s">
        <v>13485</v>
      </c>
    </row>
    <row r="442" spans="1:3" x14ac:dyDescent="0.35">
      <c r="A442" s="222" t="str">
        <f t="shared" si="6"/>
        <v>XRAY EYE SOCKETS &lt; 3 VIEWS</v>
      </c>
      <c r="B442" s="157"/>
      <c r="C442" s="157" t="s">
        <v>3812</v>
      </c>
    </row>
    <row r="443" spans="1:3" x14ac:dyDescent="0.35">
      <c r="A443" s="222" t="str">
        <f t="shared" si="6"/>
        <v>XRAY OPTIC FORAMINA</v>
      </c>
      <c r="B443" s="26"/>
      <c r="C443" s="26" t="s">
        <v>2303</v>
      </c>
    </row>
    <row r="444" spans="1:3" x14ac:dyDescent="0.35">
      <c r="A444" s="222" t="str">
        <f t="shared" si="6"/>
        <v>X-ray, Optic Foramina, Bilateral</v>
      </c>
      <c r="B444" s="30"/>
      <c r="C444" s="30" t="s">
        <v>3102</v>
      </c>
    </row>
    <row r="445" spans="1:3" x14ac:dyDescent="0.35">
      <c r="A445" s="222" t="str">
        <f t="shared" si="6"/>
        <v>70200-ORBITS</v>
      </c>
      <c r="B445" s="365"/>
      <c r="C445" s="282" t="s">
        <v>5580</v>
      </c>
    </row>
    <row r="446" spans="1:3" x14ac:dyDescent="0.35">
      <c r="A446" s="222" t="str">
        <f t="shared" si="6"/>
        <v>ORBIT BONE</v>
      </c>
      <c r="B446" s="292"/>
      <c r="C446" s="292" t="s">
        <v>5265</v>
      </c>
    </row>
    <row r="447" spans="1:3" x14ac:dyDescent="0.35">
      <c r="A447" s="222" t="str">
        <f t="shared" si="6"/>
        <v>ORBIT VIEW</v>
      </c>
      <c r="B447" s="286"/>
      <c r="C447" s="286" t="s">
        <v>8836</v>
      </c>
    </row>
    <row r="448" spans="1:3" x14ac:dyDescent="0.35">
      <c r="A448" s="222" t="str">
        <f t="shared" si="6"/>
        <v>ORBITS</v>
      </c>
      <c r="B448" s="159"/>
      <c r="C448" s="159" t="s">
        <v>14164</v>
      </c>
    </row>
    <row r="449" spans="1:3" x14ac:dyDescent="0.35">
      <c r="A449" s="222" t="str">
        <f t="shared" si="6"/>
        <v>ORBITS 4V</v>
      </c>
      <c r="B449" s="33"/>
      <c r="C449" s="33" t="s">
        <v>1000</v>
      </c>
    </row>
    <row r="450" spans="1:3" x14ac:dyDescent="0.35">
      <c r="A450" s="222" t="str">
        <f t="shared" si="6"/>
        <v>ORBITS COMP MIN 4V</v>
      </c>
      <c r="B450" s="105"/>
      <c r="C450" s="105" t="s">
        <v>4721</v>
      </c>
    </row>
    <row r="451" spans="1:3" x14ac:dyDescent="0.35">
      <c r="A451" s="222" t="str">
        <f t="shared" ref="A451:A514" si="7">TRIM(C451)</f>
        <v>ORBITS COMP.MIN. 4VIEW</v>
      </c>
      <c r="B451" s="285"/>
      <c r="C451" s="285" t="s">
        <v>6251</v>
      </c>
    </row>
    <row r="452" spans="1:3" x14ac:dyDescent="0.35">
      <c r="A452" s="222" t="str">
        <f t="shared" si="7"/>
        <v>ORBITS LT 4V</v>
      </c>
      <c r="B452" s="283"/>
      <c r="C452" s="284" t="s">
        <v>8161</v>
      </c>
    </row>
    <row r="453" spans="1:3" x14ac:dyDescent="0.35">
      <c r="A453" s="222" t="str">
        <f t="shared" si="7"/>
        <v>ORBITS MIN 4 VIEWS</v>
      </c>
      <c r="B453" s="580"/>
      <c r="C453" s="581" t="s">
        <v>13699</v>
      </c>
    </row>
    <row r="454" spans="1:3" x14ac:dyDescent="0.35">
      <c r="A454" s="222" t="str">
        <f t="shared" si="7"/>
        <v>ORBITS RT 4V</v>
      </c>
      <c r="B454" s="283"/>
      <c r="C454" s="399" t="s">
        <v>8162</v>
      </c>
    </row>
    <row r="455" spans="1:3" x14ac:dyDescent="0.35">
      <c r="A455" s="222" t="str">
        <f t="shared" si="7"/>
        <v>ORBITS X-RAY 4 VWS</v>
      </c>
      <c r="B455" s="94"/>
      <c r="C455" s="93" t="s">
        <v>7104</v>
      </c>
    </row>
    <row r="456" spans="1:3" ht="16" x14ac:dyDescent="0.4">
      <c r="A456" s="222" t="str">
        <f t="shared" si="7"/>
        <v>ORBITS*</v>
      </c>
      <c r="B456" s="696"/>
      <c r="C456" s="158" t="s">
        <v>8553</v>
      </c>
    </row>
    <row r="457" spans="1:3" x14ac:dyDescent="0.35">
      <c r="A457" s="222" t="str">
        <f t="shared" si="7"/>
        <v>RHC1 XR ORBITS MIN 4 VIEW (RIGHT)</v>
      </c>
      <c r="B457" s="341"/>
      <c r="C457" s="607" t="s">
        <v>9295</v>
      </c>
    </row>
    <row r="458" spans="1:3" x14ac:dyDescent="0.35">
      <c r="A458" s="222" t="str">
        <f t="shared" si="7"/>
        <v>RHC1 XR ORBITS MIN 4 VIEWS</v>
      </c>
      <c r="B458" s="341"/>
      <c r="C458" s="294" t="s">
        <v>9296</v>
      </c>
    </row>
    <row r="459" spans="1:3" x14ac:dyDescent="0.35">
      <c r="A459" s="222" t="str">
        <f t="shared" si="7"/>
        <v>XR ORBIT BILATERAL MIN 4 VIEW</v>
      </c>
      <c r="B459" s="745"/>
      <c r="C459" s="15" t="s">
        <v>639</v>
      </c>
    </row>
    <row r="460" spans="1:3" x14ac:dyDescent="0.35">
      <c r="A460" s="222" t="str">
        <f t="shared" si="7"/>
        <v>XR ORBIT BONE MIN 3V</v>
      </c>
      <c r="B460" s="11"/>
      <c r="C460" s="11" t="s">
        <v>9745</v>
      </c>
    </row>
    <row r="461" spans="1:3" x14ac:dyDescent="0.35">
      <c r="A461" s="222" t="str">
        <f t="shared" si="7"/>
        <v>XR ORBIT LEFT MIN 4 VIEW</v>
      </c>
      <c r="B461" s="745"/>
      <c r="C461" s="15" t="s">
        <v>640</v>
      </c>
    </row>
    <row r="462" spans="1:3" x14ac:dyDescent="0.35">
      <c r="A462" s="222" t="str">
        <f t="shared" si="7"/>
        <v>XR ORBIT RIGHT MIN 4 VIEW</v>
      </c>
      <c r="B462" s="745"/>
      <c r="C462" s="15" t="s">
        <v>641</v>
      </c>
    </row>
    <row r="463" spans="1:3" x14ac:dyDescent="0.35">
      <c r="A463" s="222" t="str">
        <f t="shared" si="7"/>
        <v>XR ORBITS 4 + V</v>
      </c>
      <c r="B463" s="548"/>
      <c r="C463" s="548" t="s">
        <v>5780</v>
      </c>
    </row>
    <row r="464" spans="1:3" x14ac:dyDescent="0.35">
      <c r="A464" s="222" t="str">
        <f t="shared" si="7"/>
        <v>XR Orbits 4 views</v>
      </c>
      <c r="B464" s="24"/>
      <c r="C464" s="24" t="s">
        <v>12802</v>
      </c>
    </row>
    <row r="465" spans="1:3" x14ac:dyDescent="0.35">
      <c r="A465" s="222" t="str">
        <f t="shared" si="7"/>
        <v>XR ORBITS 4 VIEWS MIN LT</v>
      </c>
      <c r="B465" s="289"/>
      <c r="C465" s="289" t="s">
        <v>2768</v>
      </c>
    </row>
    <row r="466" spans="1:3" x14ac:dyDescent="0.35">
      <c r="A466" s="222" t="str">
        <f t="shared" si="7"/>
        <v>XR ORBITS 4 VIEWS MIN RT</v>
      </c>
      <c r="B466" s="289"/>
      <c r="C466" s="289" t="s">
        <v>2769</v>
      </c>
    </row>
    <row r="467" spans="1:3" x14ac:dyDescent="0.35">
      <c r="A467" s="222" t="str">
        <f t="shared" si="7"/>
        <v>XR ORBITS 4V COMP</v>
      </c>
      <c r="B467" s="40"/>
      <c r="C467" s="40" t="s">
        <v>12803</v>
      </c>
    </row>
    <row r="468" spans="1:3" x14ac:dyDescent="0.35">
      <c r="A468" s="222" t="str">
        <f t="shared" si="7"/>
        <v>XR ORBITS BILATERAL MIN 4V</v>
      </c>
      <c r="B468" s="123"/>
      <c r="C468" s="123" t="s">
        <v>13490</v>
      </c>
    </row>
    <row r="469" spans="1:3" x14ac:dyDescent="0.35">
      <c r="A469" s="222" t="str">
        <f t="shared" si="7"/>
        <v>XR ORBITS COMP MIN 4 VIEWS</v>
      </c>
      <c r="B469" s="280"/>
      <c r="C469" s="295" t="s">
        <v>8837</v>
      </c>
    </row>
    <row r="470" spans="1:3" x14ac:dyDescent="0.35">
      <c r="A470" s="222" t="str">
        <f t="shared" si="7"/>
        <v>XR Orbits Complete</v>
      </c>
      <c r="B470" s="291"/>
      <c r="C470" s="278" t="s">
        <v>4364</v>
      </c>
    </row>
    <row r="471" spans="1:3" x14ac:dyDescent="0.35">
      <c r="A471" s="222" t="str">
        <f t="shared" si="7"/>
        <v>XR Orbits Complete Bilateral</v>
      </c>
      <c r="B471" s="281"/>
      <c r="C471" s="42" t="s">
        <v>1852</v>
      </c>
    </row>
    <row r="472" spans="1:3" x14ac:dyDescent="0.35">
      <c r="A472" s="222" t="str">
        <f t="shared" si="7"/>
        <v>XR ORBITS MIN 4 VIEWS</v>
      </c>
      <c r="B472" s="296"/>
      <c r="C472" s="296" t="s">
        <v>6590</v>
      </c>
    </row>
    <row r="473" spans="1:3" x14ac:dyDescent="0.35">
      <c r="A473" s="222" t="str">
        <f t="shared" si="7"/>
        <v>XR ORBITS MIN 4V</v>
      </c>
      <c r="B473" s="288"/>
      <c r="C473" s="13" t="s">
        <v>315</v>
      </c>
    </row>
    <row r="474" spans="1:3" x14ac:dyDescent="0.35">
      <c r="A474" s="222" t="str">
        <f t="shared" si="7"/>
        <v>XRAY EYE SOCKETS COMPLETE</v>
      </c>
      <c r="B474" s="157"/>
      <c r="C474" s="157" t="s">
        <v>3848</v>
      </c>
    </row>
    <row r="475" spans="1:3" x14ac:dyDescent="0.35">
      <c r="A475" s="222" t="str">
        <f t="shared" si="7"/>
        <v>X-RAY ORBITS</v>
      </c>
      <c r="B475" s="365"/>
      <c r="C475" s="282" t="s">
        <v>5581</v>
      </c>
    </row>
    <row r="476" spans="1:3" x14ac:dyDescent="0.35">
      <c r="A476" s="222" t="str">
        <f t="shared" si="7"/>
        <v>X-RAY ORBITS 4V</v>
      </c>
      <c r="B476" s="206"/>
      <c r="C476" s="203" t="s">
        <v>10829</v>
      </c>
    </row>
    <row r="477" spans="1:3" x14ac:dyDescent="0.35">
      <c r="A477" s="222" t="str">
        <f t="shared" si="7"/>
        <v>XRAY ORBITS, MIN 4 VIEWS</v>
      </c>
      <c r="B477" s="26"/>
      <c r="C477" s="26" t="s">
        <v>2333</v>
      </c>
    </row>
    <row r="478" spans="1:3" x14ac:dyDescent="0.35">
      <c r="A478" s="222" t="str">
        <f t="shared" si="7"/>
        <v>X-ray, Orbits Bilateral, Minimum 4 Views</v>
      </c>
      <c r="B478" s="30"/>
      <c r="C478" s="30" t="s">
        <v>3153</v>
      </c>
    </row>
    <row r="479" spans="1:3" x14ac:dyDescent="0.35">
      <c r="A479" s="222" t="str">
        <f t="shared" si="7"/>
        <v>SINUS &lt; 3 VIEWS</v>
      </c>
      <c r="B479" s="285"/>
      <c r="C479" s="297" t="s">
        <v>6165</v>
      </c>
    </row>
    <row r="480" spans="1:3" x14ac:dyDescent="0.35">
      <c r="A480" s="222" t="str">
        <f t="shared" si="7"/>
        <v>SINUS 1-2 VIEWS</v>
      </c>
      <c r="B480" s="285"/>
      <c r="C480" s="297" t="s">
        <v>6166</v>
      </c>
    </row>
    <row r="481" spans="1:3" x14ac:dyDescent="0.35">
      <c r="A481" s="222" t="str">
        <f t="shared" si="7"/>
        <v>SINUS WATERS VIEW</v>
      </c>
      <c r="B481" s="283"/>
      <c r="C481" s="284" t="s">
        <v>8101</v>
      </c>
    </row>
    <row r="482" spans="1:3" x14ac:dyDescent="0.35">
      <c r="A482" s="222" t="str">
        <f t="shared" si="7"/>
        <v>SINUSES &lt; 3 VIEWS</v>
      </c>
      <c r="B482" s="94"/>
      <c r="C482" s="93" t="s">
        <v>7025</v>
      </c>
    </row>
    <row r="483" spans="1:3" x14ac:dyDescent="0.35">
      <c r="A483" s="222" t="str">
        <f t="shared" si="7"/>
        <v>SINUSES &lt; 3V</v>
      </c>
      <c r="B483" s="94"/>
      <c r="C483" s="93" t="s">
        <v>7026</v>
      </c>
    </row>
    <row r="484" spans="1:3" x14ac:dyDescent="0.35">
      <c r="A484" s="222" t="str">
        <f t="shared" si="7"/>
        <v>SINUSES 1 OR 2 VIEWS</v>
      </c>
      <c r="B484" s="94"/>
      <c r="C484" s="93" t="s">
        <v>7027</v>
      </c>
    </row>
    <row r="485" spans="1:3" x14ac:dyDescent="0.35">
      <c r="A485" s="222" t="str">
        <f t="shared" si="7"/>
        <v>SINUSES 1-2 VIEWS</v>
      </c>
      <c r="B485" s="580"/>
      <c r="C485" s="581" t="s">
        <v>13621</v>
      </c>
    </row>
    <row r="486" spans="1:3" x14ac:dyDescent="0.35">
      <c r="A486" s="222" t="str">
        <f t="shared" si="7"/>
        <v>SINUSES; &lt; 3 VIEWS</v>
      </c>
      <c r="B486" s="159"/>
      <c r="C486" s="160" t="s">
        <v>14149</v>
      </c>
    </row>
    <row r="487" spans="1:3" x14ac:dyDescent="0.35">
      <c r="A487" s="222" t="str">
        <f t="shared" si="7"/>
        <v>WATERS VIEW</v>
      </c>
      <c r="B487" s="306"/>
      <c r="C487" s="298" t="s">
        <v>917</v>
      </c>
    </row>
    <row r="488" spans="1:3" ht="16" x14ac:dyDescent="0.4">
      <c r="A488" s="222" t="str">
        <f t="shared" si="7"/>
        <v>WATERS VIEW*</v>
      </c>
      <c r="B488" s="696"/>
      <c r="C488" s="158" t="s">
        <v>8516</v>
      </c>
    </row>
    <row r="489" spans="1:3" x14ac:dyDescent="0.35">
      <c r="A489" s="222" t="str">
        <f t="shared" si="7"/>
        <v>XR SINUS &lt; 3 VIEWS</v>
      </c>
      <c r="B489" s="311"/>
      <c r="C489" s="299" t="s">
        <v>784</v>
      </c>
    </row>
    <row r="490" spans="1:3" x14ac:dyDescent="0.35">
      <c r="A490" s="222" t="str">
        <f t="shared" si="7"/>
        <v>XR sinus &lt;3V</v>
      </c>
      <c r="B490" s="300"/>
      <c r="C490" s="300" t="s">
        <v>12634</v>
      </c>
    </row>
    <row r="491" spans="1:3" x14ac:dyDescent="0.35">
      <c r="A491" s="222" t="str">
        <f t="shared" si="7"/>
        <v>XR SINUSES &lt; 2 VIEWS</v>
      </c>
      <c r="B491" s="289"/>
      <c r="C491" s="289" t="s">
        <v>2698</v>
      </c>
    </row>
    <row r="492" spans="1:3" x14ac:dyDescent="0.35">
      <c r="A492" s="222" t="str">
        <f t="shared" si="7"/>
        <v>XR SINUSES &lt; 3 VIEWS</v>
      </c>
      <c r="B492" s="296"/>
      <c r="C492" s="296" t="s">
        <v>6562</v>
      </c>
    </row>
    <row r="493" spans="1:3" x14ac:dyDescent="0.35">
      <c r="A493" s="222" t="str">
        <f t="shared" si="7"/>
        <v>XR SINUSES &lt; 3V</v>
      </c>
      <c r="B493" s="123"/>
      <c r="C493" s="123" t="s">
        <v>9651</v>
      </c>
    </row>
    <row r="494" spans="1:3" x14ac:dyDescent="0.35">
      <c r="A494" s="222" t="str">
        <f t="shared" si="7"/>
        <v>XR SINUSES &lt; 3V</v>
      </c>
      <c r="B494" s="11"/>
      <c r="C494" s="11" t="s">
        <v>9651</v>
      </c>
    </row>
    <row r="495" spans="1:3" x14ac:dyDescent="0.35">
      <c r="A495" s="222" t="str">
        <f t="shared" si="7"/>
        <v>XR Sinuses &lt;3 views</v>
      </c>
      <c r="B495" s="204"/>
      <c r="C495" s="204" t="s">
        <v>10427</v>
      </c>
    </row>
    <row r="496" spans="1:3" x14ac:dyDescent="0.35">
      <c r="A496" s="222" t="str">
        <f t="shared" si="7"/>
        <v>XR SINUSES &lt;3 VIEWS</v>
      </c>
      <c r="B496" s="280"/>
      <c r="C496" s="45" t="s">
        <v>5721</v>
      </c>
    </row>
    <row r="497" spans="1:3" x14ac:dyDescent="0.35">
      <c r="A497" s="222" t="str">
        <f t="shared" si="7"/>
        <v>XR SINUSES &lt;3 VIEWS</v>
      </c>
      <c r="B497" s="548"/>
      <c r="C497" s="548" t="s">
        <v>5721</v>
      </c>
    </row>
    <row r="498" spans="1:3" x14ac:dyDescent="0.35">
      <c r="A498" s="222" t="str">
        <f t="shared" si="7"/>
        <v>XR SINUSES 1 VIEW LIMITED</v>
      </c>
      <c r="B498" s="742"/>
      <c r="C498" s="46" t="s">
        <v>577</v>
      </c>
    </row>
    <row r="499" spans="1:3" x14ac:dyDescent="0.35">
      <c r="A499" s="222" t="str">
        <f t="shared" si="7"/>
        <v>XR SINUSES 1-2 VIEWS</v>
      </c>
      <c r="B499" s="277"/>
      <c r="C499" s="277" t="s">
        <v>9176</v>
      </c>
    </row>
    <row r="500" spans="1:3" x14ac:dyDescent="0.35">
      <c r="A500" s="222" t="str">
        <f t="shared" si="7"/>
        <v>XR SINUSES 2 VIEWS</v>
      </c>
      <c r="B500" s="288"/>
      <c r="C500" s="13" t="s">
        <v>232</v>
      </c>
    </row>
    <row r="501" spans="1:3" x14ac:dyDescent="0.35">
      <c r="A501" s="222" t="str">
        <f t="shared" si="7"/>
        <v>XR SINUSES LESS THAN 3 VIEWS</v>
      </c>
      <c r="B501" s="286"/>
      <c r="C501" s="286" t="s">
        <v>8742</v>
      </c>
    </row>
    <row r="502" spans="1:3" x14ac:dyDescent="0.35">
      <c r="A502" s="222" t="str">
        <f t="shared" si="7"/>
        <v>XR Sinuses Paranasal &lt; 3 Views</v>
      </c>
      <c r="B502" s="281"/>
      <c r="C502" s="42" t="s">
        <v>1785</v>
      </c>
    </row>
    <row r="503" spans="1:3" x14ac:dyDescent="0.35">
      <c r="A503" s="222" t="str">
        <f t="shared" si="7"/>
        <v>XRAY SINUS, 1-2 VIEWS</v>
      </c>
      <c r="B503" s="26"/>
      <c r="C503" s="26" t="s">
        <v>2270</v>
      </c>
    </row>
    <row r="504" spans="1:3" x14ac:dyDescent="0.35">
      <c r="A504" s="222" t="str">
        <f t="shared" si="7"/>
        <v>XRAY SINUSES &lt; 3 VIEWS</v>
      </c>
      <c r="B504" s="157"/>
      <c r="C504" s="157" t="s">
        <v>3774</v>
      </c>
    </row>
    <row r="505" spans="1:3" x14ac:dyDescent="0.35">
      <c r="A505" s="222" t="str">
        <f t="shared" si="7"/>
        <v>XRAY SINUSES 2 VIEWS</v>
      </c>
      <c r="B505" s="204"/>
      <c r="C505" s="204" t="s">
        <v>10428</v>
      </c>
    </row>
    <row r="506" spans="1:3" x14ac:dyDescent="0.35">
      <c r="A506" s="222" t="str">
        <f t="shared" si="7"/>
        <v>X-RAY SINUSES LESS THAN 3 VIEWS</v>
      </c>
      <c r="B506" s="365"/>
      <c r="C506" s="282" t="s">
        <v>5500</v>
      </c>
    </row>
    <row r="507" spans="1:3" x14ac:dyDescent="0.35">
      <c r="A507" s="222" t="str">
        <f t="shared" si="7"/>
        <v>X-ray, Sinuses, Less than 3 Views</v>
      </c>
      <c r="B507" s="30"/>
      <c r="C507" s="30" t="s">
        <v>3049</v>
      </c>
    </row>
    <row r="508" spans="1:3" x14ac:dyDescent="0.35">
      <c r="A508" s="222" t="str">
        <f t="shared" si="7"/>
        <v>RHC1 XR SINUS 3+ VIEWS</v>
      </c>
      <c r="B508" s="714"/>
      <c r="C508" s="301" t="s">
        <v>14095</v>
      </c>
    </row>
    <row r="509" spans="1:3" x14ac:dyDescent="0.35">
      <c r="A509" s="222" t="str">
        <f t="shared" si="7"/>
        <v>SINUS 3+ VIEWS X-RAY</v>
      </c>
      <c r="B509" s="94"/>
      <c r="C509" s="93" t="s">
        <v>7079</v>
      </c>
    </row>
    <row r="510" spans="1:3" x14ac:dyDescent="0.35">
      <c r="A510" s="222" t="str">
        <f t="shared" si="7"/>
        <v>SINUS 3V</v>
      </c>
      <c r="B510" s="283"/>
      <c r="C510" s="284" t="s">
        <v>8130</v>
      </c>
    </row>
    <row r="511" spans="1:3" ht="16" x14ac:dyDescent="0.4">
      <c r="A511" s="222" t="str">
        <f t="shared" si="7"/>
        <v>SINUS 3V*</v>
      </c>
      <c r="B511" s="696"/>
      <c r="C511" s="158" t="s">
        <v>8542</v>
      </c>
    </row>
    <row r="512" spans="1:3" x14ac:dyDescent="0.35">
      <c r="A512" s="222" t="str">
        <f t="shared" si="7"/>
        <v>SINUS COMP. MIN. 3 VIE</v>
      </c>
      <c r="B512" s="285"/>
      <c r="C512" s="297" t="s">
        <v>6222</v>
      </c>
    </row>
    <row r="513" spans="1:3" x14ac:dyDescent="0.35">
      <c r="A513" s="222" t="str">
        <f t="shared" si="7"/>
        <v>SINUS COMPLETE MINIMUM 3 VIEWS</v>
      </c>
      <c r="B513" s="285"/>
      <c r="C513" s="297" t="s">
        <v>6223</v>
      </c>
    </row>
    <row r="514" spans="1:3" x14ac:dyDescent="0.35">
      <c r="A514" s="222" t="str">
        <f t="shared" si="7"/>
        <v>SINUS-3V</v>
      </c>
      <c r="B514" s="33"/>
      <c r="C514" s="33" t="s">
        <v>970</v>
      </c>
    </row>
    <row r="515" spans="1:3" x14ac:dyDescent="0.35">
      <c r="A515" s="222" t="str">
        <f t="shared" ref="A515:A578" si="8">TRIM(C515)</f>
        <v>SINUSES (WAT/PA/LAT/SMV)</v>
      </c>
      <c r="B515" s="292"/>
      <c r="C515" s="302" t="s">
        <v>5239</v>
      </c>
    </row>
    <row r="516" spans="1:3" x14ac:dyDescent="0.35">
      <c r="A516" s="222" t="str">
        <f t="shared" si="8"/>
        <v>SINUSES 3 VIEWS</v>
      </c>
      <c r="B516" s="221"/>
      <c r="C516" s="221" t="s">
        <v>1337</v>
      </c>
    </row>
    <row r="517" spans="1:3" x14ac:dyDescent="0.35">
      <c r="A517" s="222" t="str">
        <f t="shared" si="8"/>
        <v>SINUSES MIN 3 VIEWS</v>
      </c>
      <c r="B517" s="580"/>
      <c r="C517" s="581" t="s">
        <v>13663</v>
      </c>
    </row>
    <row r="518" spans="1:3" x14ac:dyDescent="0.35">
      <c r="A518" s="222" t="str">
        <f t="shared" si="8"/>
        <v>SINUSES PARANASL COMP MIN 3V</v>
      </c>
      <c r="B518" s="105"/>
      <c r="C518" s="105" t="s">
        <v>4688</v>
      </c>
    </row>
    <row r="519" spans="1:3" x14ac:dyDescent="0.35">
      <c r="A519" s="222" t="str">
        <f t="shared" si="8"/>
        <v>SINUSES; 3+ VIEWS</v>
      </c>
      <c r="B519" s="159"/>
      <c r="C519" s="160" t="s">
        <v>14160</v>
      </c>
    </row>
    <row r="520" spans="1:3" x14ac:dyDescent="0.35">
      <c r="A520" s="222" t="str">
        <f t="shared" si="8"/>
        <v>XR Paranasal Sinuses 3+ views</v>
      </c>
      <c r="B520" s="204"/>
      <c r="C520" s="204" t="s">
        <v>10628</v>
      </c>
    </row>
    <row r="521" spans="1:3" x14ac:dyDescent="0.35">
      <c r="A521" s="222" t="str">
        <f t="shared" si="8"/>
        <v>XR SINUS COMPLETE</v>
      </c>
      <c r="B521" s="311"/>
      <c r="C521" s="299" t="s">
        <v>811</v>
      </c>
    </row>
    <row r="522" spans="1:3" x14ac:dyDescent="0.35">
      <c r="A522" s="222" t="str">
        <f t="shared" si="8"/>
        <v>XR sinus min 3V</v>
      </c>
      <c r="B522" s="725"/>
      <c r="C522" s="164" t="s">
        <v>12729</v>
      </c>
    </row>
    <row r="523" spans="1:3" x14ac:dyDescent="0.35">
      <c r="A523" s="222" t="str">
        <f t="shared" si="8"/>
        <v>XR SINUSES 3 VWS ROUTINE</v>
      </c>
      <c r="B523" s="296"/>
      <c r="C523" s="303" t="s">
        <v>6574</v>
      </c>
    </row>
    <row r="524" spans="1:3" x14ac:dyDescent="0.35">
      <c r="A524" s="222" t="str">
        <f t="shared" si="8"/>
        <v>XR SINUSES 3+ VIEWS</v>
      </c>
      <c r="B524" s="277"/>
      <c r="C524" s="277" t="s">
        <v>9238</v>
      </c>
    </row>
    <row r="525" spans="1:3" x14ac:dyDescent="0.35">
      <c r="A525" s="222" t="str">
        <f t="shared" si="8"/>
        <v>XR SINUSES 3+V</v>
      </c>
      <c r="B525" s="548"/>
      <c r="C525" s="548" t="s">
        <v>5752</v>
      </c>
    </row>
    <row r="526" spans="1:3" x14ac:dyDescent="0.35">
      <c r="A526" s="222" t="str">
        <f t="shared" si="8"/>
        <v>XR SINUSES 3V COMP</v>
      </c>
      <c r="B526" s="40"/>
      <c r="C526" s="305" t="s">
        <v>12730</v>
      </c>
    </row>
    <row r="527" spans="1:3" x14ac:dyDescent="0.35">
      <c r="A527" s="222" t="str">
        <f t="shared" si="8"/>
        <v>XR SINUSES 3V+</v>
      </c>
      <c r="B527" s="123"/>
      <c r="C527" s="123" t="s">
        <v>13486</v>
      </c>
    </row>
    <row r="528" spans="1:3" x14ac:dyDescent="0.35">
      <c r="A528" s="222" t="str">
        <f t="shared" si="8"/>
        <v>XR SINUSES COMP MIN 3 VIEWS</v>
      </c>
      <c r="B528" s="280"/>
      <c r="C528" s="45" t="s">
        <v>8794</v>
      </c>
    </row>
    <row r="529" spans="1:3" x14ac:dyDescent="0.35">
      <c r="A529" s="222" t="str">
        <f t="shared" si="8"/>
        <v>XR SINUSES COMP MIN 3V</v>
      </c>
      <c r="B529" s="11"/>
      <c r="C529" s="11" t="s">
        <v>9703</v>
      </c>
    </row>
    <row r="530" spans="1:3" x14ac:dyDescent="0.35">
      <c r="A530" s="222" t="str">
        <f t="shared" si="8"/>
        <v>XR SINUSES COMPLETE</v>
      </c>
      <c r="B530" s="742"/>
      <c r="C530" s="46" t="s">
        <v>617</v>
      </c>
    </row>
    <row r="531" spans="1:3" x14ac:dyDescent="0.35">
      <c r="A531" s="222" t="str">
        <f t="shared" si="8"/>
        <v>XR SINUSES MIN 3V</v>
      </c>
      <c r="B531" s="288"/>
      <c r="C531" s="288" t="s">
        <v>282</v>
      </c>
    </row>
    <row r="532" spans="1:3" x14ac:dyDescent="0.35">
      <c r="A532" s="222" t="str">
        <f t="shared" si="8"/>
        <v>XR Sinuses Paranasal Complete</v>
      </c>
      <c r="B532" s="291"/>
      <c r="C532" s="278" t="s">
        <v>4342</v>
      </c>
    </row>
    <row r="533" spans="1:3" x14ac:dyDescent="0.35">
      <c r="A533" s="222" t="str">
        <f t="shared" si="8"/>
        <v>X-RAY SINUS PA, LATERAL AND WATERS VIEW</v>
      </c>
      <c r="B533" s="365"/>
      <c r="C533" s="282" t="s">
        <v>5538</v>
      </c>
    </row>
    <row r="534" spans="1:3" x14ac:dyDescent="0.35">
      <c r="A534" s="222" t="str">
        <f t="shared" si="8"/>
        <v>XRAY SINUS, MIN 3 VIEWS</v>
      </c>
      <c r="B534" s="26"/>
      <c r="C534" s="26" t="s">
        <v>2307</v>
      </c>
    </row>
    <row r="535" spans="1:3" x14ac:dyDescent="0.35">
      <c r="A535" s="222" t="str">
        <f t="shared" si="8"/>
        <v>XRAY SINUSES 3 OR MORE VIEWS</v>
      </c>
      <c r="B535" s="204"/>
      <c r="C535" s="205" t="s">
        <v>10629</v>
      </c>
    </row>
    <row r="536" spans="1:3" x14ac:dyDescent="0.35">
      <c r="A536" s="222" t="str">
        <f t="shared" si="8"/>
        <v>XRAY SINUSES 3V</v>
      </c>
      <c r="B536" s="204"/>
      <c r="C536" s="205" t="s">
        <v>10630</v>
      </c>
    </row>
    <row r="537" spans="1:3" x14ac:dyDescent="0.35">
      <c r="A537" s="222" t="str">
        <f t="shared" si="8"/>
        <v>XRAY SINUSES COMPLETE</v>
      </c>
      <c r="B537" s="157"/>
      <c r="C537" s="157" t="s">
        <v>3818</v>
      </c>
    </row>
    <row r="538" spans="1:3" x14ac:dyDescent="0.35">
      <c r="A538" s="222" t="str">
        <f t="shared" si="8"/>
        <v>X-ray, Sinuses, 3 or More Views</v>
      </c>
      <c r="B538" s="30"/>
      <c r="C538" s="30" t="s">
        <v>3109</v>
      </c>
    </row>
    <row r="539" spans="1:3" x14ac:dyDescent="0.35">
      <c r="A539" s="222" t="str">
        <f t="shared" si="8"/>
        <v>SELLA TRUCICA</v>
      </c>
      <c r="B539" s="159"/>
      <c r="C539" s="159" t="s">
        <v>14159</v>
      </c>
    </row>
    <row r="540" spans="1:3" x14ac:dyDescent="0.35">
      <c r="A540" s="222" t="str">
        <f t="shared" si="8"/>
        <v>SELLA TURCICA</v>
      </c>
      <c r="B540" s="306"/>
      <c r="C540" s="306" t="s">
        <v>965</v>
      </c>
    </row>
    <row r="541" spans="1:3" x14ac:dyDescent="0.35">
      <c r="A541" s="222" t="str">
        <f t="shared" si="8"/>
        <v>SELLA TURCICA</v>
      </c>
      <c r="B541" s="285"/>
      <c r="C541" s="285" t="s">
        <v>965</v>
      </c>
    </row>
    <row r="542" spans="1:3" ht="16" x14ac:dyDescent="0.4">
      <c r="A542" s="222" t="str">
        <f t="shared" si="8"/>
        <v>SELLA TURCICA*</v>
      </c>
      <c r="B542" s="696"/>
      <c r="C542" s="158" t="s">
        <v>8537</v>
      </c>
    </row>
    <row r="543" spans="1:3" x14ac:dyDescent="0.35">
      <c r="A543" s="222" t="str">
        <f t="shared" si="8"/>
        <v>XR SELLA TURCICA</v>
      </c>
      <c r="B543" s="289"/>
      <c r="C543" s="289" t="s">
        <v>2736</v>
      </c>
    </row>
    <row r="544" spans="1:3" x14ac:dyDescent="0.35">
      <c r="A544" s="222" t="str">
        <f t="shared" si="8"/>
        <v>XR SELLA TURCICA</v>
      </c>
      <c r="B544" s="11"/>
      <c r="C544" s="11" t="s">
        <v>2736</v>
      </c>
    </row>
    <row r="545" spans="1:3" x14ac:dyDescent="0.35">
      <c r="A545" s="222" t="str">
        <f t="shared" si="8"/>
        <v>XR SELLA TURCICA</v>
      </c>
      <c r="B545" s="548"/>
      <c r="C545" s="548" t="s">
        <v>2736</v>
      </c>
    </row>
    <row r="546" spans="1:3" x14ac:dyDescent="0.35">
      <c r="A546" s="222" t="str">
        <f t="shared" si="8"/>
        <v>XR SELLA TURCICA (PITUITARY)</v>
      </c>
      <c r="B546" s="123"/>
      <c r="C546" s="123" t="s">
        <v>13484</v>
      </c>
    </row>
    <row r="547" spans="1:3" x14ac:dyDescent="0.35">
      <c r="A547" s="222" t="str">
        <f t="shared" si="8"/>
        <v>XRAY PITUITARY SADDLE</v>
      </c>
      <c r="B547" s="157"/>
      <c r="C547" s="157" t="s">
        <v>3810</v>
      </c>
    </row>
    <row r="548" spans="1:3" x14ac:dyDescent="0.35">
      <c r="A548" s="222" t="str">
        <f t="shared" si="8"/>
        <v>X-ray, Sella Turcica (Pituitary)</v>
      </c>
      <c r="B548" s="30"/>
      <c r="C548" s="30" t="s">
        <v>3099</v>
      </c>
    </row>
    <row r="549" spans="1:3" x14ac:dyDescent="0.35">
      <c r="A549" s="222" t="str">
        <f t="shared" si="8"/>
        <v>SHUNT DIAL SETTING</v>
      </c>
      <c r="B549" s="580"/>
      <c r="C549" s="581" t="s">
        <v>13639</v>
      </c>
    </row>
    <row r="550" spans="1:3" x14ac:dyDescent="0.35">
      <c r="A550" s="222" t="str">
        <f t="shared" si="8"/>
        <v>SKULL &lt; 4 VIEW</v>
      </c>
      <c r="B550" s="292"/>
      <c r="C550" s="302" t="s">
        <v>5216</v>
      </c>
    </row>
    <row r="551" spans="1:3" x14ac:dyDescent="0.35">
      <c r="A551" s="222" t="str">
        <f t="shared" si="8"/>
        <v>SKULL &lt; 4 VIEWS</v>
      </c>
      <c r="B551" s="307"/>
      <c r="C551" s="307" t="s">
        <v>6196</v>
      </c>
    </row>
    <row r="552" spans="1:3" x14ac:dyDescent="0.35">
      <c r="A552" s="222" t="str">
        <f t="shared" si="8"/>
        <v>SKULL &lt; 4 VIEWS</v>
      </c>
      <c r="B552" s="285"/>
      <c r="C552" s="297" t="s">
        <v>6196</v>
      </c>
    </row>
    <row r="553" spans="1:3" x14ac:dyDescent="0.35">
      <c r="A553" s="222" t="str">
        <f t="shared" si="8"/>
        <v>SKULL 1-2-3V</v>
      </c>
      <c r="B553" s="283"/>
      <c r="C553" s="284" t="s">
        <v>8113</v>
      </c>
    </row>
    <row r="554" spans="1:3" x14ac:dyDescent="0.35">
      <c r="A554" s="222" t="str">
        <f t="shared" si="8"/>
        <v>SKULL 2 OR 3 VIEWS</v>
      </c>
      <c r="B554" s="307"/>
      <c r="C554" s="307" t="s">
        <v>7054</v>
      </c>
    </row>
    <row r="555" spans="1:3" x14ac:dyDescent="0.35">
      <c r="A555" s="222" t="str">
        <f t="shared" si="8"/>
        <v>SKULL 2 VIEWS</v>
      </c>
      <c r="B555" s="221"/>
      <c r="C555" s="221" t="s">
        <v>1324</v>
      </c>
    </row>
    <row r="556" spans="1:3" x14ac:dyDescent="0.35">
      <c r="A556" s="222" t="str">
        <f t="shared" si="8"/>
        <v>SKULL 2-3 VIEWS</v>
      </c>
      <c r="B556" s="580"/>
      <c r="C556" s="581" t="s">
        <v>13640</v>
      </c>
    </row>
    <row r="557" spans="1:3" x14ac:dyDescent="0.35">
      <c r="A557" s="222" t="str">
        <f t="shared" si="8"/>
        <v>SKULL 2V</v>
      </c>
      <c r="B557" s="314"/>
      <c r="C557" s="308" t="s">
        <v>938</v>
      </c>
    </row>
    <row r="558" spans="1:3" ht="16" x14ac:dyDescent="0.4">
      <c r="A558" s="222" t="str">
        <f t="shared" si="8"/>
        <v>SKULL 2V*</v>
      </c>
      <c r="B558" s="696"/>
      <c r="C558" s="158" t="s">
        <v>8526</v>
      </c>
    </row>
    <row r="559" spans="1:3" x14ac:dyDescent="0.35">
      <c r="A559" s="222" t="str">
        <f t="shared" si="8"/>
        <v>SKULL 3 VIEWS</v>
      </c>
      <c r="B559" s="285"/>
      <c r="C559" s="297" t="s">
        <v>6197</v>
      </c>
    </row>
    <row r="560" spans="1:3" x14ac:dyDescent="0.35">
      <c r="A560" s="222" t="str">
        <f t="shared" si="8"/>
        <v>SKULL AP &amp; LAT. 2 VIEW</v>
      </c>
      <c r="B560" s="159"/>
      <c r="C560" s="160" t="s">
        <v>14152</v>
      </c>
    </row>
    <row r="561" spans="1:3" x14ac:dyDescent="0.35">
      <c r="A561" s="222" t="str">
        <f t="shared" si="8"/>
        <v>SKULL LESS THN 4V</v>
      </c>
      <c r="B561" s="105"/>
      <c r="C561" s="105" t="s">
        <v>4665</v>
      </c>
    </row>
    <row r="562" spans="1:3" x14ac:dyDescent="0.35">
      <c r="A562" s="222" t="str">
        <f t="shared" si="8"/>
        <v>SKULL PA/LAT EMERG</v>
      </c>
      <c r="B562" s="33"/>
      <c r="C562" s="33" t="s">
        <v>939</v>
      </c>
    </row>
    <row r="563" spans="1:3" x14ac:dyDescent="0.35">
      <c r="A563" s="222" t="str">
        <f t="shared" si="8"/>
        <v>SKULL; &lt; 4 VIEWS</v>
      </c>
      <c r="B563" s="159"/>
      <c r="C563" s="160" t="s">
        <v>14153</v>
      </c>
    </row>
    <row r="564" spans="1:3" x14ac:dyDescent="0.35">
      <c r="A564" s="222" t="str">
        <f t="shared" si="8"/>
        <v>XR SKULL &lt; 4 VIEWS</v>
      </c>
      <c r="B564" s="281"/>
      <c r="C564" s="281" t="s">
        <v>1804</v>
      </c>
    </row>
    <row r="565" spans="1:3" x14ac:dyDescent="0.35">
      <c r="A565" s="222" t="str">
        <f t="shared" si="8"/>
        <v>XR SKULL &lt; 4V</v>
      </c>
      <c r="B565" s="123"/>
      <c r="C565" s="123" t="s">
        <v>256</v>
      </c>
    </row>
    <row r="566" spans="1:3" x14ac:dyDescent="0.35">
      <c r="A566" s="222" t="str">
        <f t="shared" si="8"/>
        <v>XR SKULL &lt; 4V</v>
      </c>
      <c r="B566" s="288"/>
      <c r="C566" s="288" t="s">
        <v>256</v>
      </c>
    </row>
    <row r="567" spans="1:3" x14ac:dyDescent="0.35">
      <c r="A567" s="222" t="str">
        <f t="shared" si="8"/>
        <v>XR SKULL &lt; 4V</v>
      </c>
      <c r="B567" s="11"/>
      <c r="C567" s="11" t="s">
        <v>256</v>
      </c>
    </row>
    <row r="568" spans="1:3" x14ac:dyDescent="0.35">
      <c r="A568" s="222" t="str">
        <f t="shared" si="8"/>
        <v>XR SKULL &lt;4 VIEWS</v>
      </c>
      <c r="B568" s="280"/>
      <c r="C568" s="280" t="s">
        <v>5735</v>
      </c>
    </row>
    <row r="569" spans="1:3" x14ac:dyDescent="0.35">
      <c r="A569" s="222" t="str">
        <f t="shared" si="8"/>
        <v>XR SKULL &lt;4 VIEWS</v>
      </c>
      <c r="B569" s="548"/>
      <c r="C569" s="548" t="s">
        <v>5735</v>
      </c>
    </row>
    <row r="570" spans="1:3" x14ac:dyDescent="0.35">
      <c r="A570" s="222" t="str">
        <f t="shared" si="8"/>
        <v>XR skull &lt;4V</v>
      </c>
      <c r="B570" s="309"/>
      <c r="C570" s="131" t="s">
        <v>12689</v>
      </c>
    </row>
    <row r="571" spans="1:3" x14ac:dyDescent="0.35">
      <c r="A571" s="222" t="str">
        <f t="shared" si="8"/>
        <v>XR SKULL 1-3 VIEWS</v>
      </c>
      <c r="B571" s="277"/>
      <c r="C571" s="277" t="s">
        <v>9211</v>
      </c>
    </row>
    <row r="572" spans="1:3" x14ac:dyDescent="0.35">
      <c r="A572" s="222" t="str">
        <f t="shared" si="8"/>
        <v>XR SKULL 2</v>
      </c>
      <c r="B572" s="742"/>
      <c r="C572" s="46" t="s">
        <v>601</v>
      </c>
    </row>
    <row r="573" spans="1:3" x14ac:dyDescent="0.35">
      <c r="A573" s="222" t="str">
        <f t="shared" si="8"/>
        <v>XR Skull 2 views</v>
      </c>
      <c r="B573" s="24"/>
      <c r="C573" s="52" t="s">
        <v>12690</v>
      </c>
    </row>
    <row r="574" spans="1:3" x14ac:dyDescent="0.35">
      <c r="A574" s="222" t="str">
        <f t="shared" si="8"/>
        <v>XR SKULL AP/LAT</v>
      </c>
      <c r="B574" s="367"/>
      <c r="C574" s="310" t="s">
        <v>7357</v>
      </c>
    </row>
    <row r="575" spans="1:3" x14ac:dyDescent="0.35">
      <c r="A575" s="222" t="str">
        <f t="shared" si="8"/>
        <v>XR SKULL AP/PA ONLY</v>
      </c>
      <c r="B575" s="277"/>
      <c r="C575" s="277" t="s">
        <v>4991</v>
      </c>
    </row>
    <row r="576" spans="1:3" x14ac:dyDescent="0.35">
      <c r="A576" s="222" t="str">
        <f t="shared" si="8"/>
        <v>XR SKULL LAT ONLY</v>
      </c>
      <c r="B576" s="277"/>
      <c r="C576" s="277" t="s">
        <v>4992</v>
      </c>
    </row>
    <row r="577" spans="1:3" x14ac:dyDescent="0.35">
      <c r="A577" s="222" t="str">
        <f t="shared" si="8"/>
        <v>XR SKULL LIMITED</v>
      </c>
      <c r="B577" s="311"/>
      <c r="C577" s="311" t="s">
        <v>802</v>
      </c>
    </row>
    <row r="578" spans="1:3" x14ac:dyDescent="0.35">
      <c r="A578" s="222" t="str">
        <f t="shared" si="8"/>
        <v>XR SKULL RAYVILLE</v>
      </c>
      <c r="B578" s="286"/>
      <c r="C578" s="286" t="s">
        <v>8769</v>
      </c>
    </row>
    <row r="579" spans="1:3" x14ac:dyDescent="0.35">
      <c r="A579" s="222" t="str">
        <f t="shared" ref="A579:A642" si="9">TRIM(C579)</f>
        <v>XRAY SKULL &lt; 4 VIEWS</v>
      </c>
      <c r="B579" s="157"/>
      <c r="C579" s="157" t="s">
        <v>3793</v>
      </c>
    </row>
    <row r="580" spans="1:3" x14ac:dyDescent="0.35">
      <c r="A580" s="222" t="str">
        <f t="shared" si="9"/>
        <v>XRAY SKULL 2 VIEWS</v>
      </c>
      <c r="B580" s="204"/>
      <c r="C580" s="204" t="s">
        <v>10509</v>
      </c>
    </row>
    <row r="581" spans="1:3" x14ac:dyDescent="0.35">
      <c r="A581" s="222" t="str">
        <f t="shared" si="9"/>
        <v>X-RAY SKULL SERIES LESS THAN 4 VIEWS</v>
      </c>
      <c r="B581" s="365"/>
      <c r="C581" s="282" t="s">
        <v>5516</v>
      </c>
    </row>
    <row r="582" spans="1:3" x14ac:dyDescent="0.35">
      <c r="A582" s="222" t="str">
        <f t="shared" si="9"/>
        <v>XRAY SKULL, 1-3 VIEWS</v>
      </c>
      <c r="B582" s="26"/>
      <c r="C582" s="26" t="s">
        <v>2287</v>
      </c>
    </row>
    <row r="583" spans="1:3" x14ac:dyDescent="0.35">
      <c r="A583" s="222" t="str">
        <f t="shared" si="9"/>
        <v>X-ray, Skull, Less than 4 Views</v>
      </c>
      <c r="B583" s="30"/>
      <c r="C583" s="30" t="s">
        <v>3078</v>
      </c>
    </row>
    <row r="584" spans="1:3" x14ac:dyDescent="0.35">
      <c r="A584" s="222" t="str">
        <f t="shared" si="9"/>
        <v>RHC1 XR SKULL 4+ VIEWS</v>
      </c>
      <c r="B584" s="341"/>
      <c r="C584" s="287" t="s">
        <v>9297</v>
      </c>
    </row>
    <row r="585" spans="1:3" x14ac:dyDescent="0.35">
      <c r="A585" s="222" t="str">
        <f t="shared" si="9"/>
        <v>SKULL 4 VIEW</v>
      </c>
      <c r="B585" s="292"/>
      <c r="C585" s="302" t="s">
        <v>5266</v>
      </c>
    </row>
    <row r="586" spans="1:3" x14ac:dyDescent="0.35">
      <c r="A586" s="222" t="str">
        <f t="shared" si="9"/>
        <v>SKULL 4+ VIEWS</v>
      </c>
      <c r="B586" s="221"/>
      <c r="C586" s="221" t="s">
        <v>1354</v>
      </c>
    </row>
    <row r="587" spans="1:3" x14ac:dyDescent="0.35">
      <c r="A587" s="222" t="str">
        <f t="shared" si="9"/>
        <v>SKULL 4V</v>
      </c>
      <c r="B587" s="105"/>
      <c r="C587" s="105" t="s">
        <v>4722</v>
      </c>
    </row>
    <row r="588" spans="1:3" x14ac:dyDescent="0.35">
      <c r="A588" s="222" t="str">
        <f t="shared" si="9"/>
        <v>SKULL 4V</v>
      </c>
      <c r="B588" s="283"/>
      <c r="C588" s="284" t="s">
        <v>4722</v>
      </c>
    </row>
    <row r="589" spans="1:3" ht="16" x14ac:dyDescent="0.4">
      <c r="A589" s="222" t="str">
        <f t="shared" si="9"/>
        <v>SKULL 4V*</v>
      </c>
      <c r="B589" s="158"/>
      <c r="C589" s="158" t="s">
        <v>8554</v>
      </c>
    </row>
    <row r="590" spans="1:3" x14ac:dyDescent="0.35">
      <c r="A590" s="222" t="str">
        <f t="shared" si="9"/>
        <v>SKULL 5V</v>
      </c>
      <c r="B590" s="33"/>
      <c r="C590" s="33" t="s">
        <v>1001</v>
      </c>
    </row>
    <row r="591" spans="1:3" x14ac:dyDescent="0.35">
      <c r="A591" s="222" t="str">
        <f t="shared" si="9"/>
        <v>SKULL COMP MIN.4 VIEWS</v>
      </c>
      <c r="B591" s="285"/>
      <c r="C591" s="285" t="s">
        <v>6252</v>
      </c>
    </row>
    <row r="592" spans="1:3" x14ac:dyDescent="0.35">
      <c r="A592" s="222" t="str">
        <f t="shared" si="9"/>
        <v>SKULL MIN 4 VIEWS</v>
      </c>
      <c r="B592" s="580"/>
      <c r="C592" s="581" t="s">
        <v>13700</v>
      </c>
    </row>
    <row r="593" spans="1:3" x14ac:dyDescent="0.35">
      <c r="A593" s="222" t="str">
        <f t="shared" si="9"/>
        <v>SKULL X-RAY 4+ VIEWS</v>
      </c>
      <c r="B593" s="94"/>
      <c r="C593" s="93" t="s">
        <v>7105</v>
      </c>
    </row>
    <row r="594" spans="1:3" x14ac:dyDescent="0.35">
      <c r="A594" s="222" t="str">
        <f t="shared" si="9"/>
        <v>SKULL XRAY RAYVILLE</v>
      </c>
      <c r="B594" s="286"/>
      <c r="C594" s="286" t="s">
        <v>8838</v>
      </c>
    </row>
    <row r="595" spans="1:3" x14ac:dyDescent="0.35">
      <c r="A595" s="222" t="str">
        <f t="shared" si="9"/>
        <v>SKULL; 4+ VIEWS</v>
      </c>
      <c r="B595" s="159"/>
      <c r="C595" s="159" t="s">
        <v>14165</v>
      </c>
    </row>
    <row r="596" spans="1:3" x14ac:dyDescent="0.35">
      <c r="A596" s="222" t="str">
        <f t="shared" si="9"/>
        <v>XR Skull 4 views</v>
      </c>
      <c r="B596" s="24"/>
      <c r="C596" s="24" t="s">
        <v>12804</v>
      </c>
    </row>
    <row r="597" spans="1:3" x14ac:dyDescent="0.35">
      <c r="A597" s="222" t="str">
        <f t="shared" si="9"/>
        <v>XR Skull 4+ VIEWS</v>
      </c>
      <c r="B597" s="296"/>
      <c r="C597" s="303" t="s">
        <v>6591</v>
      </c>
    </row>
    <row r="598" spans="1:3" x14ac:dyDescent="0.35">
      <c r="A598" s="222" t="str">
        <f t="shared" si="9"/>
        <v>XR SKULL 4+V</v>
      </c>
      <c r="B598" s="548"/>
      <c r="C598" s="548" t="s">
        <v>5781</v>
      </c>
    </row>
    <row r="599" spans="1:3" x14ac:dyDescent="0.35">
      <c r="A599" s="222" t="str">
        <f t="shared" si="9"/>
        <v>XR SKULL 4V</v>
      </c>
      <c r="B599" s="11"/>
      <c r="C599" s="11" t="s">
        <v>9746</v>
      </c>
    </row>
    <row r="600" spans="1:3" x14ac:dyDescent="0.35">
      <c r="A600" s="222" t="str">
        <f t="shared" si="9"/>
        <v>XR SKULL 4V COMP</v>
      </c>
      <c r="B600" s="312"/>
      <c r="C600" s="312" t="s">
        <v>9747</v>
      </c>
    </row>
    <row r="601" spans="1:3" x14ac:dyDescent="0.35">
      <c r="A601" s="222" t="str">
        <f t="shared" si="9"/>
        <v>XR SKULL 4V+</v>
      </c>
      <c r="B601" s="123"/>
      <c r="C601" s="123" t="s">
        <v>13491</v>
      </c>
    </row>
    <row r="602" spans="1:3" x14ac:dyDescent="0.35">
      <c r="A602" s="222" t="str">
        <f t="shared" si="9"/>
        <v>XR SKULL COMP MIN 4 VIEWS</v>
      </c>
      <c r="B602" s="280"/>
      <c r="C602" s="280" t="s">
        <v>8839</v>
      </c>
    </row>
    <row r="603" spans="1:3" x14ac:dyDescent="0.35">
      <c r="A603" s="222" t="str">
        <f t="shared" si="9"/>
        <v>XR SKULL COMPLETE</v>
      </c>
      <c r="B603" s="742"/>
      <c r="C603" s="46" t="s">
        <v>642</v>
      </c>
    </row>
    <row r="604" spans="1:3" x14ac:dyDescent="0.35">
      <c r="A604" s="222" t="str">
        <f t="shared" si="9"/>
        <v>XR Skull Complete</v>
      </c>
      <c r="B604" s="281"/>
      <c r="C604" s="42" t="s">
        <v>1853</v>
      </c>
    </row>
    <row r="605" spans="1:3" x14ac:dyDescent="0.35">
      <c r="A605" s="222" t="str">
        <f t="shared" si="9"/>
        <v>XR SKULL MIN 4V</v>
      </c>
      <c r="B605" s="288"/>
      <c r="C605" s="288" t="s">
        <v>316</v>
      </c>
    </row>
    <row r="606" spans="1:3" x14ac:dyDescent="0.35">
      <c r="A606" s="222" t="str">
        <f t="shared" si="9"/>
        <v>XR SKULL MIN 4V</v>
      </c>
      <c r="B606" s="288"/>
      <c r="C606" s="288" t="s">
        <v>316</v>
      </c>
    </row>
    <row r="607" spans="1:3" x14ac:dyDescent="0.35">
      <c r="A607" s="222" t="str">
        <f t="shared" si="9"/>
        <v>XRAY SKULL COMPLETE</v>
      </c>
      <c r="B607" s="157"/>
      <c r="C607" s="157" t="s">
        <v>3849</v>
      </c>
    </row>
    <row r="608" spans="1:3" x14ac:dyDescent="0.35">
      <c r="A608" s="222" t="str">
        <f t="shared" si="9"/>
        <v>X-RAY SKULL SERIES 4 VIEW MIN</v>
      </c>
      <c r="B608" s="365"/>
      <c r="C608" s="282" t="s">
        <v>5582</v>
      </c>
    </row>
    <row r="609" spans="1:3" x14ac:dyDescent="0.35">
      <c r="A609" s="222" t="str">
        <f t="shared" si="9"/>
        <v>X-RAY SKULL SERIES 4 VIEWS MIN</v>
      </c>
      <c r="B609" s="365"/>
      <c r="C609" s="282" t="s">
        <v>5583</v>
      </c>
    </row>
    <row r="610" spans="1:3" x14ac:dyDescent="0.35">
      <c r="A610" s="222" t="str">
        <f t="shared" si="9"/>
        <v>XRAY SKULL, MIN 4 VIEWS</v>
      </c>
      <c r="B610" s="26"/>
      <c r="C610" s="26" t="s">
        <v>2334</v>
      </c>
    </row>
    <row r="611" spans="1:3" x14ac:dyDescent="0.35">
      <c r="A611" s="222" t="str">
        <f t="shared" si="9"/>
        <v>X-ray, Skull, 4 or More Views</v>
      </c>
      <c r="B611" s="30"/>
      <c r="C611" s="30" t="s">
        <v>3154</v>
      </c>
    </row>
    <row r="612" spans="1:3" x14ac:dyDescent="0.35">
      <c r="A612" s="222" t="str">
        <f t="shared" si="9"/>
        <v>TEETH, SINGLE VIEW</v>
      </c>
      <c r="B612" s="159"/>
      <c r="C612" s="159" t="s">
        <v>14147</v>
      </c>
    </row>
    <row r="613" spans="1:3" x14ac:dyDescent="0.35">
      <c r="A613" s="222" t="str">
        <f t="shared" si="9"/>
        <v>X-ray, Teeth, Partial, Less than Full Mouth</v>
      </c>
      <c r="B613" s="30"/>
      <c r="C613" s="30" t="s">
        <v>3004</v>
      </c>
    </row>
    <row r="614" spans="1:3" x14ac:dyDescent="0.35">
      <c r="A614" s="222" t="str">
        <f t="shared" si="9"/>
        <v>X-ray, Teeth, Full Mouth</v>
      </c>
      <c r="B614" s="30"/>
      <c r="C614" s="30" t="s">
        <v>3110</v>
      </c>
    </row>
    <row r="615" spans="1:3" x14ac:dyDescent="0.35">
      <c r="A615" s="222" t="str">
        <f t="shared" si="9"/>
        <v>TEMPOROMANDIBULAR JOINT</v>
      </c>
      <c r="B615" s="159"/>
      <c r="C615" s="159" t="s">
        <v>14154</v>
      </c>
    </row>
    <row r="616" spans="1:3" x14ac:dyDescent="0.35">
      <c r="A616" s="222" t="str">
        <f t="shared" si="9"/>
        <v>TEMPOROMANDIBULAR JOINT LEFT</v>
      </c>
      <c r="B616" s="159"/>
      <c r="C616" s="159" t="s">
        <v>14155</v>
      </c>
    </row>
    <row r="617" spans="1:3" x14ac:dyDescent="0.35">
      <c r="A617" s="222" t="str">
        <f t="shared" si="9"/>
        <v>TEMPOROMANDIBULAR JOINT RIGHT</v>
      </c>
      <c r="B617" s="159"/>
      <c r="C617" s="159" t="s">
        <v>14156</v>
      </c>
    </row>
    <row r="618" spans="1:3" x14ac:dyDescent="0.35">
      <c r="A618" s="222" t="str">
        <f t="shared" si="9"/>
        <v>TM JOINTS UNILATERAL (LEFT)</v>
      </c>
      <c r="B618" s="580"/>
      <c r="C618" s="581" t="s">
        <v>13641</v>
      </c>
    </row>
    <row r="619" spans="1:3" x14ac:dyDescent="0.35">
      <c r="A619" s="222" t="str">
        <f t="shared" si="9"/>
        <v>TM JOINTS UNILATERAL (RIGHT)</v>
      </c>
      <c r="B619" s="580"/>
      <c r="C619" s="581" t="s">
        <v>13642</v>
      </c>
    </row>
    <row r="620" spans="1:3" x14ac:dyDescent="0.35">
      <c r="A620" s="222" t="str">
        <f t="shared" si="9"/>
        <v>TMJ LEFT</v>
      </c>
      <c r="B620" s="285"/>
      <c r="C620" s="285" t="s">
        <v>6198</v>
      </c>
    </row>
    <row r="621" spans="1:3" x14ac:dyDescent="0.35">
      <c r="A621" s="222" t="str">
        <f t="shared" si="9"/>
        <v>TMJ RIGHT</v>
      </c>
      <c r="B621" s="285"/>
      <c r="C621" s="285" t="s">
        <v>6199</v>
      </c>
    </row>
    <row r="622" spans="1:3" x14ac:dyDescent="0.35">
      <c r="A622" s="222" t="str">
        <f t="shared" si="9"/>
        <v>XR LT TMJ 2 VIEW</v>
      </c>
      <c r="B622" s="204"/>
      <c r="C622" s="203" t="s">
        <v>10510</v>
      </c>
    </row>
    <row r="623" spans="1:3" x14ac:dyDescent="0.35">
      <c r="A623" s="222" t="str">
        <f t="shared" si="9"/>
        <v>XR TMJ LEFT</v>
      </c>
      <c r="B623" s="745"/>
      <c r="C623" s="15" t="s">
        <v>602</v>
      </c>
    </row>
    <row r="624" spans="1:3" x14ac:dyDescent="0.35">
      <c r="A624" s="222" t="str">
        <f t="shared" si="9"/>
        <v>XR TMJ LEFT</v>
      </c>
      <c r="B624" s="312"/>
      <c r="C624" s="312" t="s">
        <v>602</v>
      </c>
    </row>
    <row r="625" spans="1:3" x14ac:dyDescent="0.35">
      <c r="A625" s="222" t="str">
        <f t="shared" si="9"/>
        <v>XR TMJ LT OPEN AND CLOSED UNILATERAL</v>
      </c>
      <c r="B625" s="123"/>
      <c r="C625" s="123" t="s">
        <v>13482</v>
      </c>
    </row>
    <row r="626" spans="1:3" x14ac:dyDescent="0.35">
      <c r="A626" s="222" t="str">
        <f t="shared" si="9"/>
        <v>XR TMJ Open and Closed Left</v>
      </c>
      <c r="B626" s="281"/>
      <c r="C626" s="313" t="s">
        <v>1805</v>
      </c>
    </row>
    <row r="627" spans="1:3" x14ac:dyDescent="0.35">
      <c r="A627" s="222" t="str">
        <f t="shared" si="9"/>
        <v>XR TMJ OPEN AND CLOSED LT</v>
      </c>
      <c r="B627" s="11"/>
      <c r="C627" s="11" t="s">
        <v>9675</v>
      </c>
    </row>
    <row r="628" spans="1:3" x14ac:dyDescent="0.35">
      <c r="A628" s="222" t="str">
        <f t="shared" si="9"/>
        <v>XR TMJ Open and Closed Right</v>
      </c>
      <c r="B628" s="281"/>
      <c r="C628" s="313" t="s">
        <v>1806</v>
      </c>
    </row>
    <row r="629" spans="1:3" x14ac:dyDescent="0.35">
      <c r="A629" s="222" t="str">
        <f t="shared" si="9"/>
        <v>XR TMJ OPEN AND CLOSED RT</v>
      </c>
      <c r="B629" s="11"/>
      <c r="C629" s="11" t="s">
        <v>9676</v>
      </c>
    </row>
    <row r="630" spans="1:3" x14ac:dyDescent="0.35">
      <c r="A630" s="222" t="str">
        <f t="shared" si="9"/>
        <v>XR TMJ RIGHT</v>
      </c>
      <c r="B630" s="745"/>
      <c r="C630" s="15" t="s">
        <v>603</v>
      </c>
    </row>
    <row r="631" spans="1:3" x14ac:dyDescent="0.35">
      <c r="A631" s="222" t="str">
        <f t="shared" si="9"/>
        <v>XR TMJ RIGHT</v>
      </c>
      <c r="B631" s="312"/>
      <c r="C631" s="312" t="s">
        <v>603</v>
      </c>
    </row>
    <row r="632" spans="1:3" x14ac:dyDescent="0.35">
      <c r="A632" s="222" t="str">
        <f t="shared" si="9"/>
        <v>XR TMJ RT OPEN AND CLOSED UNILATERAL</v>
      </c>
      <c r="B632" s="123"/>
      <c r="C632" s="123" t="s">
        <v>13483</v>
      </c>
    </row>
    <row r="633" spans="1:3" x14ac:dyDescent="0.35">
      <c r="A633" s="222" t="str">
        <f t="shared" si="9"/>
        <v>XRAY JAW JOINT</v>
      </c>
      <c r="B633" s="157"/>
      <c r="C633" s="157" t="s">
        <v>3794</v>
      </c>
    </row>
    <row r="634" spans="1:3" x14ac:dyDescent="0.35">
      <c r="A634" s="222" t="str">
        <f t="shared" si="9"/>
        <v>XRAY TMJ UNILATERAL LT</v>
      </c>
      <c r="B634" s="204"/>
      <c r="C634" s="204" t="s">
        <v>10511</v>
      </c>
    </row>
    <row r="635" spans="1:3" x14ac:dyDescent="0.35">
      <c r="A635" s="222" t="str">
        <f t="shared" si="9"/>
        <v>XRAY TMJ UNILATERAL RT</v>
      </c>
      <c r="B635" s="204"/>
      <c r="C635" s="204" t="s">
        <v>10512</v>
      </c>
    </row>
    <row r="636" spans="1:3" x14ac:dyDescent="0.35">
      <c r="A636" s="222" t="str">
        <f t="shared" si="9"/>
        <v>X-RAY TMJ, LEFT</v>
      </c>
      <c r="B636" s="282"/>
      <c r="C636" s="282" t="s">
        <v>5517</v>
      </c>
    </row>
    <row r="637" spans="1:3" x14ac:dyDescent="0.35">
      <c r="A637" s="222" t="str">
        <f t="shared" si="9"/>
        <v>X-RAY TMJ, RIGHT</v>
      </c>
      <c r="B637" s="282"/>
      <c r="C637" s="282" t="s">
        <v>5518</v>
      </c>
    </row>
    <row r="638" spans="1:3" x14ac:dyDescent="0.35">
      <c r="A638" s="222" t="str">
        <f t="shared" si="9"/>
        <v>XRAY TMJ, UNILAT, OPEN &amp; CLOSED</v>
      </c>
      <c r="B638" s="26"/>
      <c r="C638" s="26" t="s">
        <v>2288</v>
      </c>
    </row>
    <row r="639" spans="1:3" x14ac:dyDescent="0.35">
      <c r="A639" s="222" t="str">
        <f t="shared" si="9"/>
        <v>X-ray, TMJ, Open and Closed, Unilateral</v>
      </c>
      <c r="B639" s="30"/>
      <c r="C639" s="30" t="s">
        <v>3079</v>
      </c>
    </row>
    <row r="640" spans="1:3" x14ac:dyDescent="0.35">
      <c r="A640" s="222" t="str">
        <f t="shared" si="9"/>
        <v>TEMPOROMANDIBULAR JOINT; BILATERAL</v>
      </c>
      <c r="B640" s="159"/>
      <c r="C640" s="159" t="s">
        <v>14161</v>
      </c>
    </row>
    <row r="641" spans="1:3" x14ac:dyDescent="0.35">
      <c r="A641" s="222" t="str">
        <f t="shared" si="9"/>
        <v>TEMPRORMANDIBULAR JOINTS 4V</v>
      </c>
      <c r="B641" s="105"/>
      <c r="C641" s="105" t="s">
        <v>4706</v>
      </c>
    </row>
    <row r="642" spans="1:3" x14ac:dyDescent="0.35">
      <c r="A642" s="222" t="str">
        <f t="shared" si="9"/>
        <v>TM JOINTS BILATERAL</v>
      </c>
      <c r="B642" s="580"/>
      <c r="C642" s="581" t="s">
        <v>13676</v>
      </c>
    </row>
    <row r="643" spans="1:3" x14ac:dyDescent="0.35">
      <c r="A643" s="222" t="str">
        <f t="shared" ref="A643:A706" si="10">TRIM(C643)</f>
        <v>TM JOINTS OPEN AND CLOSED BIL</v>
      </c>
      <c r="B643" s="657"/>
      <c r="C643" s="94" t="s">
        <v>7094</v>
      </c>
    </row>
    <row r="644" spans="1:3" x14ac:dyDescent="0.35">
      <c r="A644" s="222" t="str">
        <f t="shared" si="10"/>
        <v>TMJ BILAT</v>
      </c>
      <c r="B644" s="283"/>
      <c r="C644" s="283" t="s">
        <v>8147</v>
      </c>
    </row>
    <row r="645" spans="1:3" x14ac:dyDescent="0.35">
      <c r="A645" s="222" t="str">
        <f t="shared" si="10"/>
        <v>TMJ BILATERAL</v>
      </c>
      <c r="B645" s="314"/>
      <c r="C645" s="314" t="s">
        <v>989</v>
      </c>
    </row>
    <row r="646" spans="1:3" x14ac:dyDescent="0.35">
      <c r="A646" s="222" t="str">
        <f t="shared" si="10"/>
        <v>TMJ BILATERAL</v>
      </c>
      <c r="B646" s="285"/>
      <c r="C646" s="285" t="s">
        <v>989</v>
      </c>
    </row>
    <row r="647" spans="1:3" x14ac:dyDescent="0.35">
      <c r="A647" s="222" t="str">
        <f t="shared" si="10"/>
        <v>TMJ JOINT</v>
      </c>
      <c r="B647" s="292"/>
      <c r="C647" s="292" t="s">
        <v>5256</v>
      </c>
    </row>
    <row r="648" spans="1:3" x14ac:dyDescent="0.35">
      <c r="A648" s="222" t="str">
        <f t="shared" si="10"/>
        <v>XR T M JNTS BILAT</v>
      </c>
      <c r="B648" s="40"/>
      <c r="C648" s="40" t="s">
        <v>12772</v>
      </c>
    </row>
    <row r="649" spans="1:3" x14ac:dyDescent="0.35">
      <c r="A649" s="222" t="str">
        <f t="shared" si="10"/>
        <v>XR T M JOINTS BILATERAL</v>
      </c>
      <c r="B649" s="280"/>
      <c r="C649" s="280" t="s">
        <v>8817</v>
      </c>
    </row>
    <row r="650" spans="1:3" x14ac:dyDescent="0.35">
      <c r="A650" s="222" t="str">
        <f t="shared" si="10"/>
        <v>XR TMJ BILAT</v>
      </c>
      <c r="B650" s="742"/>
      <c r="C650" s="46" t="s">
        <v>630</v>
      </c>
    </row>
    <row r="651" spans="1:3" x14ac:dyDescent="0.35">
      <c r="A651" s="222" t="str">
        <f t="shared" si="10"/>
        <v>XR TMJ BILATERAL</v>
      </c>
      <c r="B651" s="312"/>
      <c r="C651" s="312" t="s">
        <v>5992</v>
      </c>
    </row>
    <row r="652" spans="1:3" x14ac:dyDescent="0.35">
      <c r="A652" s="222" t="str">
        <f t="shared" si="10"/>
        <v>XR TMJ BILATERL</v>
      </c>
      <c r="B652" s="548"/>
      <c r="C652" s="548" t="s">
        <v>5770</v>
      </c>
    </row>
    <row r="653" spans="1:3" x14ac:dyDescent="0.35">
      <c r="A653" s="222" t="str">
        <f t="shared" si="10"/>
        <v>XR TMJ OPEN AND CLOSED BILATERAL</v>
      </c>
      <c r="B653" s="11"/>
      <c r="C653" s="11" t="s">
        <v>9726</v>
      </c>
    </row>
    <row r="654" spans="1:3" x14ac:dyDescent="0.35">
      <c r="A654" s="222" t="str">
        <f t="shared" si="10"/>
        <v>XR TMJ Open and Closed Bilateral</v>
      </c>
      <c r="B654" s="291"/>
      <c r="C654" s="278" t="s">
        <v>4356</v>
      </c>
    </row>
    <row r="655" spans="1:3" x14ac:dyDescent="0.35">
      <c r="A655" s="222" t="str">
        <f t="shared" si="10"/>
        <v>XR TMJ OPEN AND CLOSED BILLATERAL</v>
      </c>
      <c r="B655" s="123"/>
      <c r="C655" s="123" t="s">
        <v>13487</v>
      </c>
    </row>
    <row r="656" spans="1:3" x14ac:dyDescent="0.35">
      <c r="A656" s="222" t="str">
        <f t="shared" si="10"/>
        <v>XR TMJ OPEN/CLOSE BI</v>
      </c>
      <c r="B656" s="288"/>
      <c r="C656" s="288" t="s">
        <v>300</v>
      </c>
    </row>
    <row r="657" spans="1:3" x14ac:dyDescent="0.35">
      <c r="A657" s="222" t="str">
        <f t="shared" si="10"/>
        <v>XR TMJ OPEN/CLOSED BILATERAL</v>
      </c>
      <c r="B657" s="289"/>
      <c r="C657" s="289" t="s">
        <v>2756</v>
      </c>
    </row>
    <row r="658" spans="1:3" x14ac:dyDescent="0.35">
      <c r="A658" s="222" t="str">
        <f t="shared" si="10"/>
        <v>XR TMJ Temporomandibular joints</v>
      </c>
      <c r="B658" s="24"/>
      <c r="C658" s="24" t="s">
        <v>12773</v>
      </c>
    </row>
    <row r="659" spans="1:3" x14ac:dyDescent="0.35">
      <c r="A659" s="222" t="str">
        <f t="shared" si="10"/>
        <v>XRAY JAW JOINTS</v>
      </c>
      <c r="B659" s="157"/>
      <c r="C659" s="157" t="s">
        <v>3836</v>
      </c>
    </row>
    <row r="660" spans="1:3" x14ac:dyDescent="0.35">
      <c r="A660" s="222" t="str">
        <f t="shared" si="10"/>
        <v>XRAY TMJ, BILAT, OPEN &amp; CLOSED</v>
      </c>
      <c r="B660" s="26"/>
      <c r="C660" s="26" t="s">
        <v>2321</v>
      </c>
    </row>
    <row r="661" spans="1:3" x14ac:dyDescent="0.35">
      <c r="A661" s="222" t="str">
        <f t="shared" si="10"/>
        <v>X-ray, TMJ, Open and Closed, Billateral</v>
      </c>
      <c r="B661" s="30"/>
      <c r="C661" s="30" t="s">
        <v>3134</v>
      </c>
    </row>
    <row r="662" spans="1:3" x14ac:dyDescent="0.35">
      <c r="A662" s="222" t="str">
        <f t="shared" si="10"/>
        <v>XRAY JAW JOINT TMPRMAND JT ARTHG</v>
      </c>
      <c r="B662" s="157"/>
      <c r="C662" s="157" t="s">
        <v>3901</v>
      </c>
    </row>
    <row r="663" spans="1:3" x14ac:dyDescent="0.35">
      <c r="A663" s="222" t="str">
        <f t="shared" si="10"/>
        <v>X-ray, TMJ Arthrography</v>
      </c>
      <c r="B663" s="30"/>
      <c r="C663" s="30" t="s">
        <v>3219</v>
      </c>
    </row>
    <row r="664" spans="1:3" x14ac:dyDescent="0.35">
      <c r="A664" s="222" t="str">
        <f t="shared" si="10"/>
        <v>MR TEMPOROMANDIBULAR JOINT</v>
      </c>
      <c r="B664" s="296"/>
      <c r="C664" s="296" t="s">
        <v>6681</v>
      </c>
    </row>
    <row r="665" spans="1:3" x14ac:dyDescent="0.35">
      <c r="A665" s="222" t="str">
        <f t="shared" si="10"/>
        <v>MR TMJ wo con</v>
      </c>
      <c r="B665" s="309"/>
      <c r="C665" s="131" t="s">
        <v>13203</v>
      </c>
    </row>
    <row r="666" spans="1:3" x14ac:dyDescent="0.35">
      <c r="A666" s="222" t="str">
        <f t="shared" si="10"/>
        <v>MRI JAW JOINT</v>
      </c>
      <c r="B666" s="157"/>
      <c r="C666" s="157" t="s">
        <v>4093</v>
      </c>
    </row>
    <row r="667" spans="1:3" x14ac:dyDescent="0.35">
      <c r="A667" s="222" t="str">
        <f t="shared" si="10"/>
        <v>MRI TEMPOROMANDIBULAR JOINTS WO</v>
      </c>
      <c r="B667" s="680"/>
      <c r="C667" s="307" t="s">
        <v>7244</v>
      </c>
    </row>
    <row r="668" spans="1:3" x14ac:dyDescent="0.35">
      <c r="A668" s="222" t="str">
        <f t="shared" si="10"/>
        <v>MRI TEMPOROMANDIBULAR JTS</v>
      </c>
      <c r="B668" s="204"/>
      <c r="C668" s="204" t="s">
        <v>11681</v>
      </c>
    </row>
    <row r="669" spans="1:3" x14ac:dyDescent="0.35">
      <c r="A669" s="222" t="str">
        <f t="shared" si="10"/>
        <v>MRI TMJ</v>
      </c>
      <c r="B669" s="123"/>
      <c r="C669" s="123" t="s">
        <v>2536</v>
      </c>
    </row>
    <row r="670" spans="1:3" x14ac:dyDescent="0.35">
      <c r="A670" s="222" t="str">
        <f t="shared" si="10"/>
        <v>MRI TMJ</v>
      </c>
      <c r="B670" s="292"/>
      <c r="C670" s="292" t="s">
        <v>2536</v>
      </c>
    </row>
    <row r="671" spans="1:3" x14ac:dyDescent="0.35">
      <c r="A671" s="222" t="str">
        <f t="shared" si="10"/>
        <v>MRI TMJ</v>
      </c>
      <c r="B671" s="26"/>
      <c r="C671" s="26" t="s">
        <v>2536</v>
      </c>
    </row>
    <row r="672" spans="1:3" x14ac:dyDescent="0.35">
      <c r="A672" s="222" t="str">
        <f t="shared" si="10"/>
        <v>MRI TMJ</v>
      </c>
      <c r="B672" s="11"/>
      <c r="C672" s="11" t="s">
        <v>2536</v>
      </c>
    </row>
    <row r="673" spans="1:3" x14ac:dyDescent="0.35">
      <c r="A673" s="222" t="str">
        <f t="shared" si="10"/>
        <v>MRI TMJ Temporomandibular Joints</v>
      </c>
      <c r="B673" s="24"/>
      <c r="C673" s="24" t="s">
        <v>13204</v>
      </c>
    </row>
    <row r="674" spans="1:3" x14ac:dyDescent="0.35">
      <c r="A674" s="222" t="str">
        <f t="shared" si="10"/>
        <v>MRI, TMJ(s)</v>
      </c>
      <c r="B674" s="30"/>
      <c r="C674" s="30" t="s">
        <v>3565</v>
      </c>
    </row>
    <row r="675" spans="1:3" x14ac:dyDescent="0.35">
      <c r="A675" s="222" t="str">
        <f t="shared" si="10"/>
        <v>MRI; TEMPOROMANDIBULAR JOINT(S)</v>
      </c>
      <c r="B675" s="159"/>
      <c r="C675" s="159" t="s">
        <v>14171</v>
      </c>
    </row>
    <row r="676" spans="1:3" x14ac:dyDescent="0.35">
      <c r="A676" s="222" t="str">
        <f t="shared" si="10"/>
        <v>NECK SOFT TISSUE</v>
      </c>
      <c r="B676" s="285"/>
      <c r="C676" s="297" t="s">
        <v>6200</v>
      </c>
    </row>
    <row r="677" spans="1:3" x14ac:dyDescent="0.35">
      <c r="A677" s="222" t="str">
        <f t="shared" si="10"/>
        <v>NECK SOFT TISSUE 1V</v>
      </c>
      <c r="B677" s="283"/>
      <c r="C677" s="284" t="s">
        <v>8114</v>
      </c>
    </row>
    <row r="678" spans="1:3" x14ac:dyDescent="0.35">
      <c r="A678" s="222" t="str">
        <f t="shared" si="10"/>
        <v>NECK SOFT TISSUE 1VW</v>
      </c>
      <c r="B678" s="315"/>
      <c r="C678" s="315" t="s">
        <v>7055</v>
      </c>
    </row>
    <row r="679" spans="1:3" x14ac:dyDescent="0.35">
      <c r="A679" s="222" t="str">
        <f t="shared" si="10"/>
        <v>NECK SOFT TISSUE 2VWS</v>
      </c>
      <c r="B679" s="315"/>
      <c r="C679" s="315" t="s">
        <v>7056</v>
      </c>
    </row>
    <row r="680" spans="1:3" ht="16" x14ac:dyDescent="0.4">
      <c r="A680" s="222" t="str">
        <f t="shared" si="10"/>
        <v>NECK SOFT TISSUE*</v>
      </c>
      <c r="B680" s="158"/>
      <c r="C680" s="158" t="s">
        <v>8527</v>
      </c>
    </row>
    <row r="681" spans="1:3" x14ac:dyDescent="0.35">
      <c r="A681" s="222" t="str">
        <f t="shared" si="10"/>
        <v>NECK SOFT TISSUES</v>
      </c>
      <c r="B681" s="105"/>
      <c r="C681" s="105" t="s">
        <v>4666</v>
      </c>
    </row>
    <row r="682" spans="1:3" x14ac:dyDescent="0.35">
      <c r="A682" s="222" t="str">
        <f t="shared" si="10"/>
        <v>NECK, SOFT TISSUE</v>
      </c>
      <c r="B682" s="159"/>
      <c r="C682" s="160" t="s">
        <v>14157</v>
      </c>
    </row>
    <row r="683" spans="1:3" x14ac:dyDescent="0.35">
      <c r="A683" s="222" t="str">
        <f t="shared" si="10"/>
        <v>NECK-SOFT TISSUE</v>
      </c>
      <c r="B683" s="580"/>
      <c r="C683" s="581" t="s">
        <v>13643</v>
      </c>
    </row>
    <row r="684" spans="1:3" x14ac:dyDescent="0.35">
      <c r="A684" s="222" t="str">
        <f t="shared" si="10"/>
        <v>NECK-SOFT TISSUE 2V</v>
      </c>
      <c r="B684" s="33"/>
      <c r="C684" s="33" t="s">
        <v>940</v>
      </c>
    </row>
    <row r="685" spans="1:3" x14ac:dyDescent="0.35">
      <c r="A685" s="222" t="str">
        <f t="shared" si="10"/>
        <v>RHC1 XR NECK SOFT TISSUE</v>
      </c>
      <c r="B685" s="277"/>
      <c r="C685" s="277" t="s">
        <v>9212</v>
      </c>
    </row>
    <row r="686" spans="1:3" x14ac:dyDescent="0.35">
      <c r="A686" s="222" t="str">
        <f t="shared" si="10"/>
        <v>SOFT TISSUE NECK</v>
      </c>
      <c r="B686" s="580"/>
      <c r="C686" s="581" t="s">
        <v>13644</v>
      </c>
    </row>
    <row r="687" spans="1:3" x14ac:dyDescent="0.35">
      <c r="A687" s="222" t="str">
        <f t="shared" si="10"/>
        <v>SOFT TISSUE NECK (AP/L</v>
      </c>
      <c r="B687" s="292"/>
      <c r="C687" s="292" t="s">
        <v>5218</v>
      </c>
    </row>
    <row r="688" spans="1:3" x14ac:dyDescent="0.35">
      <c r="A688" s="222" t="str">
        <f t="shared" si="10"/>
        <v>SOFT TISSUE NECK 2 VIEWS</v>
      </c>
      <c r="B688" s="221"/>
      <c r="C688" s="221" t="s">
        <v>1325</v>
      </c>
    </row>
    <row r="689" spans="1:3" x14ac:dyDescent="0.35">
      <c r="A689" s="222" t="str">
        <f t="shared" si="10"/>
        <v>SOFT TISSUE NECK 2V</v>
      </c>
      <c r="B689" s="316"/>
      <c r="C689" s="316" t="s">
        <v>8423</v>
      </c>
    </row>
    <row r="690" spans="1:3" x14ac:dyDescent="0.35">
      <c r="A690" s="222" t="str">
        <f t="shared" si="10"/>
        <v>Soft Tissue Neck AP+LAT</v>
      </c>
      <c r="B690" s="204"/>
      <c r="C690" s="203" t="s">
        <v>10513</v>
      </c>
    </row>
    <row r="691" spans="1:3" x14ac:dyDescent="0.35">
      <c r="A691" s="222" t="str">
        <f t="shared" si="10"/>
        <v>ST NECK 2V</v>
      </c>
      <c r="B691" s="316"/>
      <c r="C691" s="317" t="s">
        <v>8424</v>
      </c>
    </row>
    <row r="692" spans="1:3" x14ac:dyDescent="0.35">
      <c r="A692" s="222" t="str">
        <f t="shared" si="10"/>
        <v>XR NECK</v>
      </c>
      <c r="B692" s="312"/>
      <c r="C692" s="312" t="s">
        <v>9677</v>
      </c>
    </row>
    <row r="693" spans="1:3" x14ac:dyDescent="0.35">
      <c r="A693" s="222" t="str">
        <f t="shared" si="10"/>
        <v>XR NECK SOFT TISS</v>
      </c>
      <c r="B693" s="13"/>
      <c r="C693" s="288" t="s">
        <v>257</v>
      </c>
    </row>
    <row r="694" spans="1:3" x14ac:dyDescent="0.35">
      <c r="A694" s="222" t="str">
        <f t="shared" si="10"/>
        <v>XR NECK SOFT TISSUE</v>
      </c>
      <c r="B694" s="123"/>
      <c r="C694" s="123" t="s">
        <v>604</v>
      </c>
    </row>
    <row r="695" spans="1:3" x14ac:dyDescent="0.35">
      <c r="A695" s="222" t="str">
        <f t="shared" si="10"/>
        <v>XR NECK SOFT TISSUE</v>
      </c>
      <c r="B695" s="289"/>
      <c r="C695" s="289" t="s">
        <v>604</v>
      </c>
    </row>
    <row r="696" spans="1:3" x14ac:dyDescent="0.35">
      <c r="A696" s="222" t="str">
        <f t="shared" si="10"/>
        <v>XR NECK SOFT TISSUE</v>
      </c>
      <c r="B696" s="742"/>
      <c r="C696" s="46" t="s">
        <v>604</v>
      </c>
    </row>
    <row r="697" spans="1:3" x14ac:dyDescent="0.35">
      <c r="A697" s="222" t="str">
        <f t="shared" si="10"/>
        <v>XR NECK SOFT TISSUE</v>
      </c>
      <c r="B697" s="277"/>
      <c r="C697" s="277" t="s">
        <v>604</v>
      </c>
    </row>
    <row r="698" spans="1:3" x14ac:dyDescent="0.35">
      <c r="A698" s="222" t="str">
        <f t="shared" si="10"/>
        <v>XR Neck Soft Tissue</v>
      </c>
      <c r="B698" s="281"/>
      <c r="C698" s="42" t="s">
        <v>1807</v>
      </c>
    </row>
    <row r="699" spans="1:3" x14ac:dyDescent="0.35">
      <c r="A699" s="222" t="str">
        <f t="shared" si="10"/>
        <v>XR NECK SOFT TISSUE</v>
      </c>
      <c r="B699" s="548"/>
      <c r="C699" s="548" t="s">
        <v>604</v>
      </c>
    </row>
    <row r="700" spans="1:3" x14ac:dyDescent="0.35">
      <c r="A700" s="222" t="str">
        <f t="shared" si="10"/>
        <v>XR Soft Tissue Neck 2 views</v>
      </c>
      <c r="B700" s="24"/>
      <c r="C700" s="24" t="s">
        <v>12691</v>
      </c>
    </row>
    <row r="701" spans="1:3" x14ac:dyDescent="0.35">
      <c r="A701" s="222" t="str">
        <f t="shared" si="10"/>
        <v>XR SOFT TISSUE NECK</v>
      </c>
      <c r="B701" s="280"/>
      <c r="C701" s="45" t="s">
        <v>5971</v>
      </c>
    </row>
    <row r="702" spans="1:3" x14ac:dyDescent="0.35">
      <c r="A702" s="222" t="str">
        <f t="shared" si="10"/>
        <v>XR SOFT TISSUE NECK (AP/L)</v>
      </c>
      <c r="B702" s="11"/>
      <c r="C702" s="11" t="s">
        <v>9678</v>
      </c>
    </row>
    <row r="703" spans="1:3" x14ac:dyDescent="0.35">
      <c r="A703" s="222" t="str">
        <f t="shared" si="10"/>
        <v>XR ST NECK 2V</v>
      </c>
      <c r="B703" s="162"/>
      <c r="C703" s="162" t="s">
        <v>4185</v>
      </c>
    </row>
    <row r="704" spans="1:3" x14ac:dyDescent="0.35">
      <c r="A704" s="222" t="str">
        <f t="shared" si="10"/>
        <v>XRAY NECK</v>
      </c>
      <c r="B704" s="157"/>
      <c r="C704" s="157" t="s">
        <v>3795</v>
      </c>
    </row>
    <row r="705" spans="1:3" x14ac:dyDescent="0.35">
      <c r="A705" s="222" t="str">
        <f t="shared" si="10"/>
        <v>XRAY NECK SOFT TISSUE</v>
      </c>
      <c r="B705" s="204"/>
      <c r="C705" s="204" t="s">
        <v>10514</v>
      </c>
    </row>
    <row r="706" spans="1:3" x14ac:dyDescent="0.35">
      <c r="A706" s="222" t="str">
        <f t="shared" si="10"/>
        <v>X-RAY NECK SOFT TISSUE, ROUTINE</v>
      </c>
      <c r="B706" s="365"/>
      <c r="C706" s="282" t="s">
        <v>5519</v>
      </c>
    </row>
    <row r="707" spans="1:3" x14ac:dyDescent="0.35">
      <c r="A707" s="222" t="str">
        <f t="shared" ref="A707:A770" si="11">TRIM(C707)</f>
        <v>XRAY SOFT TISSUE NECK</v>
      </c>
      <c r="B707" s="26"/>
      <c r="C707" s="26" t="s">
        <v>2289</v>
      </c>
    </row>
    <row r="708" spans="1:3" x14ac:dyDescent="0.35">
      <c r="A708" s="222" t="str">
        <f t="shared" si="11"/>
        <v>XRAY SOFT TISSUE NECK</v>
      </c>
      <c r="B708" s="280"/>
      <c r="C708" s="286" t="s">
        <v>2289</v>
      </c>
    </row>
    <row r="709" spans="1:3" x14ac:dyDescent="0.35">
      <c r="A709" s="222" t="str">
        <f t="shared" si="11"/>
        <v>X-ray, Neck, Soft Tissue</v>
      </c>
      <c r="B709" s="30"/>
      <c r="C709" s="30" t="s">
        <v>3080</v>
      </c>
    </row>
    <row r="710" spans="1:3" x14ac:dyDescent="0.35">
      <c r="A710" s="222" t="str">
        <f t="shared" si="11"/>
        <v>FLUORO THROAT</v>
      </c>
      <c r="B710" s="157"/>
      <c r="C710" s="157" t="s">
        <v>3856</v>
      </c>
    </row>
    <row r="711" spans="1:3" x14ac:dyDescent="0.35">
      <c r="A711" s="222" t="str">
        <f t="shared" si="11"/>
        <v>XR PHARYNX OR LARYNX SOFT TISSUE INCLUDING FLOUROSCOPY</v>
      </c>
      <c r="B711" s="123"/>
      <c r="C711" s="123" t="s">
        <v>13492</v>
      </c>
    </row>
    <row r="712" spans="1:3" x14ac:dyDescent="0.35">
      <c r="A712" s="222" t="str">
        <f t="shared" si="11"/>
        <v>X-ray, Pharynx or Larynx, Soft Tissue, including flouroscopy</v>
      </c>
      <c r="B712" s="30"/>
      <c r="C712" s="30" t="s">
        <v>3168</v>
      </c>
    </row>
    <row r="713" spans="1:3" x14ac:dyDescent="0.35">
      <c r="A713" s="222" t="str">
        <f t="shared" si="11"/>
        <v>XR SALIVARY GLAND CAL LEFT</v>
      </c>
      <c r="B713" s="548"/>
      <c r="C713" s="548" t="s">
        <v>5722</v>
      </c>
    </row>
    <row r="714" spans="1:3" x14ac:dyDescent="0.35">
      <c r="A714" s="222" t="str">
        <f t="shared" si="11"/>
        <v>XR SALIVARY GLAND CAL RIGHT</v>
      </c>
      <c r="B714" s="548"/>
      <c r="C714" s="548" t="s">
        <v>5723</v>
      </c>
    </row>
    <row r="715" spans="1:3" x14ac:dyDescent="0.35">
      <c r="A715" s="222" t="str">
        <f t="shared" si="11"/>
        <v>XR SALIVARY GLAND CALCULUS LT</v>
      </c>
      <c r="B715" s="289"/>
      <c r="C715" s="289" t="s">
        <v>2699</v>
      </c>
    </row>
    <row r="716" spans="1:3" x14ac:dyDescent="0.35">
      <c r="A716" s="222" t="str">
        <f t="shared" si="11"/>
        <v>XR SALIVARY GLAND CALCULUS RT</v>
      </c>
      <c r="B716" s="289"/>
      <c r="C716" s="289" t="s">
        <v>2700</v>
      </c>
    </row>
    <row r="717" spans="1:3" x14ac:dyDescent="0.35">
      <c r="A717" s="222" t="str">
        <f t="shared" si="11"/>
        <v>XR SALRY GLD CALC LT</v>
      </c>
      <c r="B717" s="290"/>
      <c r="C717" s="290" t="s">
        <v>9652</v>
      </c>
    </row>
    <row r="718" spans="1:3" x14ac:dyDescent="0.35">
      <c r="A718" s="222" t="str">
        <f t="shared" si="11"/>
        <v>XR SALRY GLD CALC RT</v>
      </c>
      <c r="B718" s="290"/>
      <c r="C718" s="290" t="s">
        <v>9653</v>
      </c>
    </row>
    <row r="719" spans="1:3" x14ac:dyDescent="0.35">
      <c r="A719" s="222" t="str">
        <f t="shared" si="11"/>
        <v>X-ray, Salivary Gland</v>
      </c>
      <c r="B719" s="30"/>
      <c r="C719" s="30" t="s">
        <v>3050</v>
      </c>
    </row>
    <row r="720" spans="1:3" x14ac:dyDescent="0.35">
      <c r="A720" s="222" t="str">
        <f t="shared" si="11"/>
        <v>70450 CT HEAD WO</v>
      </c>
      <c r="B720" s="762"/>
      <c r="C720" s="789" t="s">
        <v>14168</v>
      </c>
    </row>
    <row r="721" spans="1:3" x14ac:dyDescent="0.35">
      <c r="A721" s="222" t="str">
        <f t="shared" si="11"/>
        <v>70450-CT Head</v>
      </c>
      <c r="B721" s="159"/>
      <c r="C721" s="160" t="s">
        <v>14169</v>
      </c>
    </row>
    <row r="722" spans="1:3" x14ac:dyDescent="0.35">
      <c r="A722" s="222" t="str">
        <f t="shared" si="11"/>
        <v>CT _HEAD_WO (ADULT)</v>
      </c>
      <c r="B722" s="204"/>
      <c r="C722" s="205" t="s">
        <v>10929</v>
      </c>
    </row>
    <row r="723" spans="1:3" x14ac:dyDescent="0.35">
      <c r="A723" s="222" t="str">
        <f t="shared" si="11"/>
        <v>CT _HEAD_WO_CUSTOMIZED (ADULT)</v>
      </c>
      <c r="B723" s="204"/>
      <c r="C723" s="205" t="s">
        <v>10930</v>
      </c>
    </row>
    <row r="724" spans="1:3" x14ac:dyDescent="0.35">
      <c r="A724" s="222" t="str">
        <f t="shared" si="11"/>
        <v>CT BRAIN W/O</v>
      </c>
      <c r="B724" s="204"/>
      <c r="C724" s="205" t="s">
        <v>1084</v>
      </c>
    </row>
    <row r="725" spans="1:3" x14ac:dyDescent="0.35">
      <c r="A725" s="222" t="str">
        <f t="shared" si="11"/>
        <v>CT BRAIN W/O</v>
      </c>
      <c r="B725" s="33"/>
      <c r="C725" s="33" t="s">
        <v>1084</v>
      </c>
    </row>
    <row r="726" spans="1:3" x14ac:dyDescent="0.35">
      <c r="A726" s="222" t="str">
        <f t="shared" si="11"/>
        <v>CT BRAIN W/O CON</v>
      </c>
      <c r="B726" s="204"/>
      <c r="C726" s="205" t="s">
        <v>10931</v>
      </c>
    </row>
    <row r="727" spans="1:3" x14ac:dyDescent="0.35">
      <c r="A727" s="222" t="str">
        <f t="shared" si="11"/>
        <v>CT BRAIN W/O CONTRAST</v>
      </c>
      <c r="B727" s="123"/>
      <c r="C727" s="123" t="s">
        <v>13496</v>
      </c>
    </row>
    <row r="728" spans="1:3" x14ac:dyDescent="0.35">
      <c r="A728" s="222" t="str">
        <f t="shared" si="11"/>
        <v>CT BRAIN WITHOUT</v>
      </c>
      <c r="B728" s="280"/>
      <c r="C728" s="45" t="s">
        <v>8933</v>
      </c>
    </row>
    <row r="729" spans="1:3" x14ac:dyDescent="0.35">
      <c r="A729" s="222" t="str">
        <f t="shared" si="11"/>
        <v>CT BRAIN WITHOUT CONTRAST</v>
      </c>
      <c r="B729" s="204"/>
      <c r="C729" s="205" t="s">
        <v>10932</v>
      </c>
    </row>
    <row r="730" spans="1:3" x14ac:dyDescent="0.35">
      <c r="A730" s="222" t="str">
        <f t="shared" si="11"/>
        <v>CT BRAIN WO</v>
      </c>
      <c r="B730" s="26"/>
      <c r="C730" s="26" t="s">
        <v>2380</v>
      </c>
    </row>
    <row r="731" spans="1:3" x14ac:dyDescent="0.35">
      <c r="A731" s="222" t="str">
        <f t="shared" si="11"/>
        <v>CT BRAIN WO</v>
      </c>
      <c r="B731" s="280"/>
      <c r="C731" s="45" t="s">
        <v>2380</v>
      </c>
    </row>
    <row r="732" spans="1:3" x14ac:dyDescent="0.35">
      <c r="A732" s="222" t="str">
        <f t="shared" si="11"/>
        <v>CT BRAIN WO CONTRAST</v>
      </c>
      <c r="B732" s="204"/>
      <c r="C732" s="203" t="s">
        <v>10933</v>
      </c>
    </row>
    <row r="733" spans="1:3" ht="16" x14ac:dyDescent="0.4">
      <c r="A733" s="222" t="str">
        <f t="shared" si="11"/>
        <v>CT BRAIN WO CONTRAST*</v>
      </c>
      <c r="B733" s="696"/>
      <c r="C733" s="158" t="s">
        <v>8598</v>
      </c>
    </row>
    <row r="734" spans="1:3" x14ac:dyDescent="0.35">
      <c r="A734" s="222" t="str">
        <f t="shared" si="11"/>
        <v>CT BRAIN/HEAD STROKE WO</v>
      </c>
      <c r="B734" s="289"/>
      <c r="C734" s="289" t="s">
        <v>2860</v>
      </c>
    </row>
    <row r="735" spans="1:3" x14ac:dyDescent="0.35">
      <c r="A735" s="222" t="str">
        <f t="shared" si="11"/>
        <v>CT Brain/Head w/o Contrast</v>
      </c>
      <c r="B735" s="291"/>
      <c r="C735" s="278" t="s">
        <v>4420</v>
      </c>
    </row>
    <row r="736" spans="1:3" x14ac:dyDescent="0.35">
      <c r="A736" s="222" t="str">
        <f t="shared" si="11"/>
        <v>CT BRAIN/HEAD WO</v>
      </c>
      <c r="B736" s="289"/>
      <c r="C736" s="318" t="s">
        <v>2861</v>
      </c>
    </row>
    <row r="737" spans="1:3" x14ac:dyDescent="0.35">
      <c r="A737" s="222" t="str">
        <f t="shared" si="11"/>
        <v>CT BRAIN/HEAD WO CONTRAST</v>
      </c>
      <c r="B737" s="296"/>
      <c r="C737" s="303" t="s">
        <v>6633</v>
      </c>
    </row>
    <row r="738" spans="1:3" x14ac:dyDescent="0.35">
      <c r="A738" s="222" t="str">
        <f t="shared" si="11"/>
        <v>CT brain; wo contrast</v>
      </c>
      <c r="B738" s="159"/>
      <c r="C738" s="160" t="s">
        <v>14170</v>
      </c>
    </row>
    <row r="739" spans="1:3" x14ac:dyDescent="0.35">
      <c r="A739" s="222" t="str">
        <f t="shared" si="11"/>
        <v>CT HD/BRAIN W/O CONTRAST</v>
      </c>
      <c r="B739" s="221"/>
      <c r="C739" s="221" t="s">
        <v>1387</v>
      </c>
    </row>
    <row r="740" spans="1:3" x14ac:dyDescent="0.35">
      <c r="A740" s="222" t="str">
        <f t="shared" si="11"/>
        <v>CT HEAD WO</v>
      </c>
      <c r="B740" s="204"/>
      <c r="C740" s="211" t="s">
        <v>5072</v>
      </c>
    </row>
    <row r="741" spans="1:3" x14ac:dyDescent="0.35">
      <c r="A741" s="222" t="str">
        <f t="shared" si="11"/>
        <v>CT Head or Brain w/o Contrast</v>
      </c>
      <c r="B741" s="281"/>
      <c r="C741" s="42" t="s">
        <v>1973</v>
      </c>
    </row>
    <row r="742" spans="1:3" x14ac:dyDescent="0.35">
      <c r="A742" s="222" t="str">
        <f t="shared" si="11"/>
        <v>CT head stroke wo con</v>
      </c>
      <c r="B742" s="307"/>
      <c r="C742" s="307" t="s">
        <v>7172</v>
      </c>
    </row>
    <row r="743" spans="1:3" x14ac:dyDescent="0.35">
      <c r="A743" s="222" t="str">
        <f t="shared" si="11"/>
        <v>CT HEAD W/O</v>
      </c>
      <c r="B743" s="292"/>
      <c r="C743" s="302" t="s">
        <v>5313</v>
      </c>
    </row>
    <row r="744" spans="1:3" x14ac:dyDescent="0.35">
      <c r="A744" s="222" t="str">
        <f t="shared" si="11"/>
        <v>CT HEAD W/O CON</v>
      </c>
      <c r="B744" s="204"/>
      <c r="C744" s="205" t="s">
        <v>10934</v>
      </c>
    </row>
    <row r="745" spans="1:3" x14ac:dyDescent="0.35">
      <c r="A745" s="222" t="str">
        <f t="shared" si="11"/>
        <v>CT HEAD W/O CONTRAST</v>
      </c>
      <c r="B745" s="204"/>
      <c r="C745" s="205" t="s">
        <v>7633</v>
      </c>
    </row>
    <row r="746" spans="1:3" x14ac:dyDescent="0.35">
      <c r="A746" s="222" t="str">
        <f t="shared" si="11"/>
        <v>CT HEAD W/O FOR STROKE</v>
      </c>
      <c r="B746" s="307"/>
      <c r="C746" s="307" t="s">
        <v>7173</v>
      </c>
    </row>
    <row r="747" spans="1:3" x14ac:dyDescent="0.35">
      <c r="A747" s="222" t="str">
        <f t="shared" si="11"/>
        <v>CT HEAD WITHOUT</v>
      </c>
      <c r="B747" s="742"/>
      <c r="C747" s="46" t="s">
        <v>690</v>
      </c>
    </row>
    <row r="748" spans="1:3" x14ac:dyDescent="0.35">
      <c r="A748" s="222" t="str">
        <f t="shared" si="11"/>
        <v>CT HEAD WO</v>
      </c>
      <c r="B748" s="316"/>
      <c r="C748" s="319" t="s">
        <v>5072</v>
      </c>
    </row>
    <row r="749" spans="1:3" x14ac:dyDescent="0.35">
      <c r="A749" s="222" t="str">
        <f t="shared" si="11"/>
        <v>CT HEAD WO</v>
      </c>
      <c r="B749" s="165"/>
      <c r="C749" s="165" t="s">
        <v>5072</v>
      </c>
    </row>
    <row r="750" spans="1:3" x14ac:dyDescent="0.35">
      <c r="A750" s="222" t="str">
        <f t="shared" si="11"/>
        <v>CT HEAD WO</v>
      </c>
      <c r="B750" s="11"/>
      <c r="C750" s="11" t="s">
        <v>5072</v>
      </c>
    </row>
    <row r="751" spans="1:3" x14ac:dyDescent="0.35">
      <c r="A751" s="222" t="str">
        <f t="shared" si="11"/>
        <v>CT HEAD WO CONT</v>
      </c>
      <c r="B751" s="13"/>
      <c r="C751" s="13" t="s">
        <v>410</v>
      </c>
    </row>
    <row r="752" spans="1:3" x14ac:dyDescent="0.35">
      <c r="A752" s="222" t="str">
        <f t="shared" si="11"/>
        <v>CT HEAD WO CONTRAST</v>
      </c>
      <c r="B752" s="94"/>
      <c r="C752" s="93" t="s">
        <v>6031</v>
      </c>
    </row>
    <row r="753" spans="1:3" x14ac:dyDescent="0.35">
      <c r="A753" s="222" t="str">
        <f t="shared" si="11"/>
        <v>CT HEAD WO FOR STROKE</v>
      </c>
      <c r="B753" s="94"/>
      <c r="C753" s="93" t="s">
        <v>7174</v>
      </c>
    </row>
    <row r="754" spans="1:3" x14ac:dyDescent="0.35">
      <c r="A754" s="222" t="str">
        <f t="shared" si="11"/>
        <v>CT HEAD WO IV CONTRAST</v>
      </c>
      <c r="B754" s="283"/>
      <c r="C754" s="284" t="s">
        <v>8223</v>
      </c>
    </row>
    <row r="755" spans="1:3" x14ac:dyDescent="0.35">
      <c r="A755" s="222" t="str">
        <f t="shared" si="11"/>
        <v>CT HEAD/BRAIN STROKE</v>
      </c>
      <c r="B755" s="13"/>
      <c r="C755" s="13" t="s">
        <v>411</v>
      </c>
    </row>
    <row r="756" spans="1:3" x14ac:dyDescent="0.35">
      <c r="A756" s="222" t="str">
        <f t="shared" si="11"/>
        <v>CT HEAD/BRAIN W/O</v>
      </c>
      <c r="B756" s="204"/>
      <c r="C756" s="205" t="s">
        <v>10935</v>
      </c>
    </row>
    <row r="757" spans="1:3" x14ac:dyDescent="0.35">
      <c r="A757" s="222" t="str">
        <f t="shared" si="11"/>
        <v>CT HEAD/BRAIN W/O CO</v>
      </c>
      <c r="B757" s="13"/>
      <c r="C757" s="13" t="s">
        <v>412</v>
      </c>
    </row>
    <row r="758" spans="1:3" x14ac:dyDescent="0.35">
      <c r="A758" s="222" t="str">
        <f t="shared" si="11"/>
        <v>CT HEAD/BRAIN W/O CONT</v>
      </c>
      <c r="B758" s="105"/>
      <c r="C758" s="105" t="s">
        <v>4832</v>
      </c>
    </row>
    <row r="759" spans="1:3" x14ac:dyDescent="0.35">
      <c r="A759" s="222" t="str">
        <f t="shared" si="11"/>
        <v>CT HEAD/BRAIN W/O CONT</v>
      </c>
      <c r="B759" s="296"/>
      <c r="C759" s="303" t="s">
        <v>4832</v>
      </c>
    </row>
    <row r="760" spans="1:3" x14ac:dyDescent="0.35">
      <c r="A760" s="222" t="str">
        <f t="shared" si="11"/>
        <v>CT HEAD/BRAIN W/O CONT</v>
      </c>
      <c r="B760" s="548"/>
      <c r="C760" s="548" t="s">
        <v>4832</v>
      </c>
    </row>
    <row r="761" spans="1:3" x14ac:dyDescent="0.35">
      <c r="A761" s="222" t="str">
        <f t="shared" si="11"/>
        <v>CT HEAD/BRAIN W/O DYE</v>
      </c>
      <c r="B761" s="157"/>
      <c r="C761" s="157" t="s">
        <v>3980</v>
      </c>
    </row>
    <row r="762" spans="1:3" x14ac:dyDescent="0.35">
      <c r="A762" s="222" t="str">
        <f t="shared" si="11"/>
        <v>CT HEAD/BRAIN WITHOUT</v>
      </c>
      <c r="B762" s="285"/>
      <c r="C762" s="297" t="s">
        <v>6308</v>
      </c>
    </row>
    <row r="763" spans="1:3" x14ac:dyDescent="0.35">
      <c r="A763" s="222" t="str">
        <f t="shared" si="11"/>
        <v>CT Head/Brain without contrast</v>
      </c>
      <c r="B763" s="24"/>
      <c r="C763" s="52" t="s">
        <v>12881</v>
      </c>
    </row>
    <row r="764" spans="1:3" x14ac:dyDescent="0.35">
      <c r="A764" s="222" t="str">
        <f t="shared" si="11"/>
        <v>CT HEAD/BRAIN WO</v>
      </c>
      <c r="B764" s="162"/>
      <c r="C764" s="166" t="s">
        <v>4222</v>
      </c>
    </row>
    <row r="765" spans="1:3" x14ac:dyDescent="0.35">
      <c r="A765" s="222" t="str">
        <f t="shared" si="11"/>
        <v>CT head/brain wo con</v>
      </c>
      <c r="B765" s="24"/>
      <c r="C765" s="164" t="s">
        <v>12882</v>
      </c>
    </row>
    <row r="766" spans="1:3" x14ac:dyDescent="0.35">
      <c r="A766" s="222" t="str">
        <f t="shared" si="11"/>
        <v>CT HEAD/BRAIN; W/O</v>
      </c>
      <c r="B766" s="162"/>
      <c r="C766" s="166" t="s">
        <v>4223</v>
      </c>
    </row>
    <row r="767" spans="1:3" x14ac:dyDescent="0.35">
      <c r="A767" s="222" t="str">
        <f t="shared" si="11"/>
        <v>CT HEAD/BRAIN; W/O CONTRAST</v>
      </c>
      <c r="B767" s="326"/>
      <c r="C767" s="320" t="s">
        <v>14027</v>
      </c>
    </row>
    <row r="768" spans="1:3" x14ac:dyDescent="0.35">
      <c r="A768" s="222" t="str">
        <f t="shared" si="11"/>
        <v>CT STROKE PROTOCOL WO IV CONTRAST</v>
      </c>
      <c r="B768" s="283"/>
      <c r="C768" s="284" t="s">
        <v>8224</v>
      </c>
    </row>
    <row r="769" spans="1:3" x14ac:dyDescent="0.35">
      <c r="A769" s="222" t="str">
        <f t="shared" si="11"/>
        <v>CT Stroke Study</v>
      </c>
      <c r="B769" s="281"/>
      <c r="C769" s="313" t="s">
        <v>1974</v>
      </c>
    </row>
    <row r="770" spans="1:3" x14ac:dyDescent="0.35">
      <c r="A770" s="222" t="str">
        <f t="shared" si="11"/>
        <v>CT, Head or Brain s/ Contrast</v>
      </c>
      <c r="B770" s="30"/>
      <c r="C770" s="30" t="s">
        <v>3321</v>
      </c>
    </row>
    <row r="771" spans="1:3" x14ac:dyDescent="0.35">
      <c r="A771" s="222" t="str">
        <f t="shared" ref="A771:A834" si="12">TRIM(C771)</f>
        <v>CT-BRAIN W/OUT CONTRAST</v>
      </c>
      <c r="B771" s="693"/>
      <c r="C771" s="592" t="s">
        <v>13429</v>
      </c>
    </row>
    <row r="772" spans="1:3" x14ac:dyDescent="0.35">
      <c r="A772" s="222" t="str">
        <f t="shared" si="12"/>
        <v>CT-BRAIN WO</v>
      </c>
      <c r="B772" s="204"/>
      <c r="C772" s="205" t="s">
        <v>10936</v>
      </c>
    </row>
    <row r="773" spans="1:3" x14ac:dyDescent="0.35">
      <c r="A773" s="222" t="str">
        <f t="shared" si="12"/>
        <v>CT-CT BRAIN W/O</v>
      </c>
      <c r="B773" s="746"/>
      <c r="C773" s="123" t="s">
        <v>13497</v>
      </c>
    </row>
    <row r="774" spans="1:3" x14ac:dyDescent="0.35">
      <c r="A774" s="222" t="str">
        <f t="shared" si="12"/>
        <v>CT-HEAD WO</v>
      </c>
      <c r="B774" s="204"/>
      <c r="C774" s="205" t="s">
        <v>10937</v>
      </c>
    </row>
    <row r="775" spans="1:3" x14ac:dyDescent="0.35">
      <c r="A775" s="222" t="str">
        <f t="shared" si="12"/>
        <v>Head^BRAIN_AXIAL_WO (Adult)</v>
      </c>
      <c r="B775" s="280"/>
      <c r="C775" s="45" t="s">
        <v>8934</v>
      </c>
    </row>
    <row r="776" spans="1:3" x14ac:dyDescent="0.35">
      <c r="A776" s="222" t="str">
        <f t="shared" si="12"/>
        <v>CT BRAIN W</v>
      </c>
      <c r="B776" s="33"/>
      <c r="C776" s="33" t="s">
        <v>1115</v>
      </c>
    </row>
    <row r="777" spans="1:3" x14ac:dyDescent="0.35">
      <c r="A777" s="222" t="str">
        <f t="shared" si="12"/>
        <v>CT BRAIN W</v>
      </c>
      <c r="B777" s="26"/>
      <c r="C777" s="26" t="s">
        <v>1115</v>
      </c>
    </row>
    <row r="778" spans="1:3" ht="16" x14ac:dyDescent="0.4">
      <c r="A778" s="222" t="str">
        <f t="shared" si="12"/>
        <v>CT BRAIN W CONTRAST*</v>
      </c>
      <c r="B778" s="158"/>
      <c r="C778" s="158" t="s">
        <v>8612</v>
      </c>
    </row>
    <row r="779" spans="1:3" x14ac:dyDescent="0.35">
      <c r="A779" s="222" t="str">
        <f t="shared" si="12"/>
        <v>CT BRAIN W/</v>
      </c>
      <c r="B779" s="309"/>
      <c r="C779" s="131" t="s">
        <v>12968</v>
      </c>
    </row>
    <row r="780" spans="1:3" x14ac:dyDescent="0.35">
      <c r="A780" s="222" t="str">
        <f t="shared" si="12"/>
        <v>CT BRAIN W/ CONTRAST</v>
      </c>
      <c r="B780" s="123"/>
      <c r="C780" s="123" t="s">
        <v>13503</v>
      </c>
    </row>
    <row r="781" spans="1:3" x14ac:dyDescent="0.35">
      <c r="A781" s="222" t="str">
        <f t="shared" si="12"/>
        <v>CT BRAIN WITH</v>
      </c>
      <c r="B781" s="280"/>
      <c r="C781" s="45" t="s">
        <v>4232</v>
      </c>
    </row>
    <row r="782" spans="1:3" x14ac:dyDescent="0.35">
      <c r="A782" s="222" t="str">
        <f t="shared" si="12"/>
        <v>CT BRAIN WITH</v>
      </c>
      <c r="B782" s="162"/>
      <c r="C782" s="162" t="s">
        <v>4232</v>
      </c>
    </row>
    <row r="783" spans="1:3" x14ac:dyDescent="0.35">
      <c r="A783" s="222" t="str">
        <f t="shared" si="12"/>
        <v>CT Brain/Head w/ Contrast</v>
      </c>
      <c r="B783" s="291"/>
      <c r="C783" s="278" t="s">
        <v>4456</v>
      </c>
    </row>
    <row r="784" spans="1:3" x14ac:dyDescent="0.35">
      <c r="A784" s="222" t="str">
        <f t="shared" si="12"/>
        <v>CT BRAIN/HEAD WC</v>
      </c>
      <c r="B784" s="289"/>
      <c r="C784" s="318" t="s">
        <v>2895</v>
      </c>
    </row>
    <row r="785" spans="1:3" x14ac:dyDescent="0.35">
      <c r="A785" s="222" t="str">
        <f t="shared" si="12"/>
        <v>CT HEAD OR BRAIN W/ CONTRAST</v>
      </c>
      <c r="B785" s="281"/>
      <c r="C785" s="281" t="s">
        <v>2005</v>
      </c>
    </row>
    <row r="786" spans="1:3" x14ac:dyDescent="0.35">
      <c r="A786" s="222" t="str">
        <f t="shared" si="12"/>
        <v>CT HEAD W</v>
      </c>
      <c r="B786" s="165"/>
      <c r="C786" s="165" t="s">
        <v>6763</v>
      </c>
    </row>
    <row r="787" spans="1:3" x14ac:dyDescent="0.35">
      <c r="A787" s="222" t="str">
        <f t="shared" si="12"/>
        <v>CT HEAD W</v>
      </c>
      <c r="B787" s="165"/>
      <c r="C787" s="165" t="s">
        <v>6763</v>
      </c>
    </row>
    <row r="788" spans="1:3" x14ac:dyDescent="0.35">
      <c r="A788" s="222" t="str">
        <f t="shared" si="12"/>
        <v>CT HEAD W</v>
      </c>
      <c r="B788" s="11"/>
      <c r="C788" s="11" t="s">
        <v>6763</v>
      </c>
    </row>
    <row r="789" spans="1:3" x14ac:dyDescent="0.35">
      <c r="A789" s="222" t="str">
        <f t="shared" si="12"/>
        <v>CT HEAD W CONT</v>
      </c>
      <c r="B789" s="105"/>
      <c r="C789" s="105" t="s">
        <v>4853</v>
      </c>
    </row>
    <row r="790" spans="1:3" x14ac:dyDescent="0.35">
      <c r="A790" s="222" t="str">
        <f t="shared" si="12"/>
        <v>CT HEAD W/CONTRAST</v>
      </c>
      <c r="B790" s="292"/>
      <c r="C790" s="292" t="s">
        <v>5322</v>
      </c>
    </row>
    <row r="791" spans="1:3" x14ac:dyDescent="0.35">
      <c r="A791" s="222" t="str">
        <f t="shared" si="12"/>
        <v>CT HEAD WC</v>
      </c>
      <c r="B791" s="277"/>
      <c r="C791" s="321" t="s">
        <v>9401</v>
      </c>
    </row>
    <row r="792" spans="1:3" x14ac:dyDescent="0.35">
      <c r="A792" s="222" t="str">
        <f t="shared" si="12"/>
        <v>CT HEAD WITH</v>
      </c>
      <c r="B792" s="742"/>
      <c r="C792" s="46" t="s">
        <v>733</v>
      </c>
    </row>
    <row r="793" spans="1:3" x14ac:dyDescent="0.35">
      <c r="A793" s="222" t="str">
        <f t="shared" si="12"/>
        <v>CT HEAD WITH IV CONTRAST</v>
      </c>
      <c r="B793" s="283"/>
      <c r="C793" s="284" t="s">
        <v>8249</v>
      </c>
    </row>
    <row r="794" spans="1:3" x14ac:dyDescent="0.35">
      <c r="A794" s="222" t="str">
        <f t="shared" si="12"/>
        <v>CT Head, w/ Contrast</v>
      </c>
      <c r="B794" s="365"/>
      <c r="C794" s="282" t="s">
        <v>5636</v>
      </c>
    </row>
    <row r="795" spans="1:3" x14ac:dyDescent="0.35">
      <c r="A795" s="222" t="str">
        <f t="shared" si="12"/>
        <v>CT HEAD/BRAIN W/ DYE</v>
      </c>
      <c r="B795" s="157"/>
      <c r="C795" s="157" t="s">
        <v>4018</v>
      </c>
    </row>
    <row r="796" spans="1:3" x14ac:dyDescent="0.35">
      <c r="A796" s="222" t="str">
        <f t="shared" si="12"/>
        <v>CT HEAD/BRAIN W/CONTRAST</v>
      </c>
      <c r="B796" s="548"/>
      <c r="C796" s="548" t="s">
        <v>5862</v>
      </c>
    </row>
    <row r="797" spans="1:3" x14ac:dyDescent="0.35">
      <c r="A797" s="222" t="str">
        <f t="shared" si="12"/>
        <v>CT HEAD/BRAIN WITH C</v>
      </c>
      <c r="B797" s="13"/>
      <c r="C797" s="13" t="s">
        <v>435</v>
      </c>
    </row>
    <row r="798" spans="1:3" x14ac:dyDescent="0.35">
      <c r="A798" s="222" t="str">
        <f t="shared" si="12"/>
        <v>CT HEAD/BRAIN WITH CON</v>
      </c>
      <c r="B798" s="285"/>
      <c r="C798" s="285" t="s">
        <v>6348</v>
      </c>
    </row>
    <row r="799" spans="1:3" x14ac:dyDescent="0.35">
      <c r="A799" s="222" t="str">
        <f t="shared" si="12"/>
        <v>CT Head/Brain with contrast</v>
      </c>
      <c r="B799" s="24"/>
      <c r="C799" s="24" t="s">
        <v>12970</v>
      </c>
    </row>
    <row r="800" spans="1:3" x14ac:dyDescent="0.35">
      <c r="A800" s="222" t="str">
        <f t="shared" si="12"/>
        <v>CT HEAD/BRAIN; W CONTRAST</v>
      </c>
      <c r="B800" s="326"/>
      <c r="C800" s="320" t="s">
        <v>14043</v>
      </c>
    </row>
    <row r="801" spans="1:3" x14ac:dyDescent="0.35">
      <c r="A801" s="222" t="str">
        <f t="shared" si="12"/>
        <v>CT, HEAD + BRAIN, W/ CONTRAST</v>
      </c>
      <c r="B801" s="221"/>
      <c r="C801" s="221" t="s">
        <v>1400</v>
      </c>
    </row>
    <row r="802" spans="1:3" x14ac:dyDescent="0.35">
      <c r="A802" s="222" t="str">
        <f t="shared" si="12"/>
        <v>CT, Head or Brain c/ Contrast</v>
      </c>
      <c r="B802" s="30"/>
      <c r="C802" s="30" t="s">
        <v>3405</v>
      </c>
    </row>
    <row r="803" spans="1:3" x14ac:dyDescent="0.35">
      <c r="A803" s="222" t="str">
        <f t="shared" si="12"/>
        <v>CT BRAIN W&amp;WO</v>
      </c>
      <c r="B803" s="26"/>
      <c r="C803" s="26" t="s">
        <v>2477</v>
      </c>
    </row>
    <row r="804" spans="1:3" x14ac:dyDescent="0.35">
      <c r="A804" s="222" t="str">
        <f t="shared" si="12"/>
        <v>CT BRAIN W/ AND W/OUT CONTRAST</v>
      </c>
      <c r="B804" s="123"/>
      <c r="C804" s="123" t="s">
        <v>13508</v>
      </c>
    </row>
    <row r="805" spans="1:3" x14ac:dyDescent="0.35">
      <c r="A805" s="222" t="str">
        <f t="shared" si="12"/>
        <v>CT BRAIN W/O AND W/ CONTRAST</v>
      </c>
      <c r="B805" s="123"/>
      <c r="C805" s="123" t="s">
        <v>13509</v>
      </c>
    </row>
    <row r="806" spans="1:3" x14ac:dyDescent="0.35">
      <c r="A806" s="222" t="str">
        <f t="shared" si="12"/>
        <v>CT BRAIN W/WO</v>
      </c>
      <c r="B806" s="33"/>
      <c r="C806" s="33" t="s">
        <v>1138</v>
      </c>
    </row>
    <row r="807" spans="1:3" x14ac:dyDescent="0.35">
      <c r="A807" s="222" t="str">
        <f t="shared" si="12"/>
        <v>CT BRAIN W/WO CON</v>
      </c>
      <c r="B807" s="204"/>
      <c r="C807" s="205" t="s">
        <v>11157</v>
      </c>
    </row>
    <row r="808" spans="1:3" x14ac:dyDescent="0.35">
      <c r="A808" s="222" t="str">
        <f t="shared" si="12"/>
        <v>CT BRAIN W/WO CONT</v>
      </c>
      <c r="B808" s="221"/>
      <c r="C808" s="221" t="s">
        <v>1410</v>
      </c>
    </row>
    <row r="809" spans="1:3" ht="16" x14ac:dyDescent="0.4">
      <c r="A809" s="222" t="str">
        <f t="shared" si="12"/>
        <v>CT BRAIN W/WO CONTRAST*</v>
      </c>
      <c r="B809" s="158"/>
      <c r="C809" s="158" t="s">
        <v>8624</v>
      </c>
    </row>
    <row r="810" spans="1:3" x14ac:dyDescent="0.35">
      <c r="A810" s="222" t="str">
        <f t="shared" si="12"/>
        <v>CT BRAIN WITH &amp; WO</v>
      </c>
      <c r="B810" s="280"/>
      <c r="C810" s="45" t="s">
        <v>8986</v>
      </c>
    </row>
    <row r="811" spans="1:3" x14ac:dyDescent="0.35">
      <c r="A811" s="222" t="str">
        <f t="shared" si="12"/>
        <v>CT BRAIN WO/W</v>
      </c>
      <c r="B811" s="204"/>
      <c r="C811" s="205" t="s">
        <v>11158</v>
      </c>
    </row>
    <row r="812" spans="1:3" x14ac:dyDescent="0.35">
      <c r="A812" s="222" t="str">
        <f t="shared" si="12"/>
        <v>CT BRAIN WWO</v>
      </c>
      <c r="B812" s="204"/>
      <c r="C812" s="205" t="s">
        <v>11159</v>
      </c>
    </row>
    <row r="813" spans="1:3" x14ac:dyDescent="0.35">
      <c r="A813" s="222" t="str">
        <f t="shared" si="12"/>
        <v>CT BRAIN WWO 100ML OMNIPAQUE</v>
      </c>
      <c r="B813" s="665"/>
      <c r="C813" s="167" t="s">
        <v>7406</v>
      </c>
    </row>
    <row r="814" spans="1:3" x14ac:dyDescent="0.35">
      <c r="A814" s="222" t="str">
        <f t="shared" si="12"/>
        <v>CT Brain/Head w/ + w/o Contrast</v>
      </c>
      <c r="B814" s="291"/>
      <c r="C814" s="278" t="s">
        <v>4511</v>
      </c>
    </row>
    <row r="815" spans="1:3" x14ac:dyDescent="0.35">
      <c r="A815" s="222" t="str">
        <f t="shared" si="12"/>
        <v>CT BRAIN/HEAD W/WO</v>
      </c>
      <c r="B815" s="296"/>
      <c r="C815" s="303" t="s">
        <v>6654</v>
      </c>
    </row>
    <row r="816" spans="1:3" x14ac:dyDescent="0.35">
      <c r="A816" s="222" t="str">
        <f t="shared" si="12"/>
        <v>CT Head or Brain w/ + w/o Contrast</v>
      </c>
      <c r="B816" s="281"/>
      <c r="C816" s="42" t="s">
        <v>2035</v>
      </c>
    </row>
    <row r="817" spans="1:3" x14ac:dyDescent="0.35">
      <c r="A817" s="222" t="str">
        <f t="shared" si="12"/>
        <v>CT HEAD W&amp;W/O CONT</v>
      </c>
      <c r="B817" s="105"/>
      <c r="C817" s="105" t="s">
        <v>4881</v>
      </c>
    </row>
    <row r="818" spans="1:3" x14ac:dyDescent="0.35">
      <c r="A818" s="222" t="str">
        <f t="shared" si="12"/>
        <v>CT HEAD W&amp;WO</v>
      </c>
      <c r="B818" s="204"/>
      <c r="C818" s="205" t="s">
        <v>11160</v>
      </c>
    </row>
    <row r="819" spans="1:3" x14ac:dyDescent="0.35">
      <c r="A819" s="222" t="str">
        <f t="shared" si="12"/>
        <v>CT HEAD W/WO</v>
      </c>
      <c r="B819" s="11"/>
      <c r="C819" s="11" t="s">
        <v>10008</v>
      </c>
    </row>
    <row r="820" spans="1:3" x14ac:dyDescent="0.35">
      <c r="A820" s="222" t="str">
        <f t="shared" si="12"/>
        <v>CT HEAD W/WO IV CONTRAST</v>
      </c>
      <c r="B820" s="283"/>
      <c r="C820" s="283" t="s">
        <v>8276</v>
      </c>
    </row>
    <row r="821" spans="1:3" x14ac:dyDescent="0.35">
      <c r="A821" s="222" t="str">
        <f t="shared" si="12"/>
        <v>CT HEAD WITH &amp; WITHOUT</v>
      </c>
      <c r="B821" s="742"/>
      <c r="C821" s="46" t="s">
        <v>745</v>
      </c>
    </row>
    <row r="822" spans="1:3" x14ac:dyDescent="0.35">
      <c r="A822" s="222" t="str">
        <f t="shared" si="12"/>
        <v>CT HEAD WITH AND WITHOUT</v>
      </c>
      <c r="B822" s="742"/>
      <c r="C822" s="322" t="s">
        <v>746</v>
      </c>
    </row>
    <row r="823" spans="1:3" x14ac:dyDescent="0.35">
      <c r="A823" s="222" t="str">
        <f t="shared" si="12"/>
        <v>CT HEAD WO AND W IV CONTRAS</v>
      </c>
      <c r="B823" s="94"/>
      <c r="C823" s="93" t="s">
        <v>7210</v>
      </c>
    </row>
    <row r="824" spans="1:3" x14ac:dyDescent="0.35">
      <c r="A824" s="222" t="str">
        <f t="shared" si="12"/>
        <v>CT HEAD WO AND W IV CONTRAST</v>
      </c>
      <c r="B824" s="94"/>
      <c r="C824" s="93" t="s">
        <v>7211</v>
      </c>
    </row>
    <row r="825" spans="1:3" x14ac:dyDescent="0.35">
      <c r="A825" s="222" t="str">
        <f t="shared" si="12"/>
        <v>CT HEAD WWO</v>
      </c>
      <c r="B825" s="165"/>
      <c r="C825" s="165" t="s">
        <v>6814</v>
      </c>
    </row>
    <row r="826" spans="1:3" x14ac:dyDescent="0.35">
      <c r="A826" s="222" t="str">
        <f t="shared" si="12"/>
        <v>CT HEAD/BRAIN W/O &amp; W/ DYE</v>
      </c>
      <c r="B826" s="157"/>
      <c r="C826" s="157" t="s">
        <v>4050</v>
      </c>
    </row>
    <row r="827" spans="1:3" x14ac:dyDescent="0.35">
      <c r="A827" s="222" t="str">
        <f t="shared" si="12"/>
        <v>CT HEAD/BRAIN W/W/O</v>
      </c>
      <c r="B827" s="13"/>
      <c r="C827" s="13" t="s">
        <v>461</v>
      </c>
    </row>
    <row r="828" spans="1:3" x14ac:dyDescent="0.35">
      <c r="A828" s="222" t="str">
        <f t="shared" si="12"/>
        <v>CT HEAD/BRAIN W/WO CONTRAST</v>
      </c>
      <c r="B828" s="282"/>
      <c r="C828" s="282" t="s">
        <v>5654</v>
      </c>
    </row>
    <row r="829" spans="1:3" x14ac:dyDescent="0.35">
      <c r="A829" s="222" t="str">
        <f t="shared" si="12"/>
        <v>CT HEAD/BRAIN W/WO CONTRAST</v>
      </c>
      <c r="B829" s="548"/>
      <c r="C829" s="548" t="s">
        <v>5654</v>
      </c>
    </row>
    <row r="830" spans="1:3" x14ac:dyDescent="0.35">
      <c r="A830" s="222" t="str">
        <f t="shared" si="12"/>
        <v>CT HEAD/BRAIN WITH&amp;WO</v>
      </c>
      <c r="B830" s="285"/>
      <c r="C830" s="297" t="s">
        <v>6393</v>
      </c>
    </row>
    <row r="831" spans="1:3" x14ac:dyDescent="0.35">
      <c r="A831" s="222" t="str">
        <f t="shared" si="12"/>
        <v>CT Head/Brain with/without contrast</v>
      </c>
      <c r="B831" s="24"/>
      <c r="C831" s="52" t="s">
        <v>13069</v>
      </c>
    </row>
    <row r="832" spans="1:3" x14ac:dyDescent="0.35">
      <c r="A832" s="222" t="str">
        <f t="shared" si="12"/>
        <v>CT HEAD/BRAIN WO/W</v>
      </c>
      <c r="B832" s="204"/>
      <c r="C832" s="205" t="s">
        <v>11161</v>
      </c>
    </row>
    <row r="833" spans="1:3" x14ac:dyDescent="0.35">
      <c r="A833" s="222" t="str">
        <f t="shared" si="12"/>
        <v>CT head/brain wo/w con</v>
      </c>
      <c r="B833" s="309"/>
      <c r="C833" s="131" t="s">
        <v>13070</v>
      </c>
    </row>
    <row r="834" spans="1:3" x14ac:dyDescent="0.35">
      <c r="A834" s="222" t="str">
        <f t="shared" si="12"/>
        <v>CT HEAD/BRAIN WO/W/CON</v>
      </c>
      <c r="B834" s="204"/>
      <c r="C834" s="205" t="s">
        <v>11162</v>
      </c>
    </row>
    <row r="835" spans="1:3" x14ac:dyDescent="0.35">
      <c r="A835" s="222" t="str">
        <f t="shared" ref="A835:A898" si="13">TRIM(C835)</f>
        <v>CT HEAD/BRAIN; W/O &amp; W CONTRAST</v>
      </c>
      <c r="B835" s="326"/>
      <c r="C835" s="320" t="s">
        <v>14052</v>
      </c>
    </row>
    <row r="836" spans="1:3" x14ac:dyDescent="0.35">
      <c r="A836" s="222" t="str">
        <f t="shared" si="13"/>
        <v>CT, Head or Brain c/s Contrast</v>
      </c>
      <c r="B836" s="30"/>
      <c r="C836" s="30" t="s">
        <v>3494</v>
      </c>
    </row>
    <row r="837" spans="1:3" x14ac:dyDescent="0.35">
      <c r="A837" s="222" t="str">
        <f t="shared" si="13"/>
        <v>e+1 CT BRAIN WO/W</v>
      </c>
      <c r="B837" s="204"/>
      <c r="C837" s="203" t="s">
        <v>11163</v>
      </c>
    </row>
    <row r="838" spans="1:3" x14ac:dyDescent="0.35">
      <c r="A838" s="222" t="str">
        <f t="shared" si="13"/>
        <v>CT FOSSA/SELLA/IAC WO</v>
      </c>
      <c r="B838" s="24"/>
      <c r="C838" s="24" t="s">
        <v>13086</v>
      </c>
    </row>
    <row r="839" spans="1:3" x14ac:dyDescent="0.35">
      <c r="A839" s="222" t="str">
        <f t="shared" si="13"/>
        <v>CT IAC WO CONT</v>
      </c>
      <c r="B839" s="105"/>
      <c r="C839" s="105" t="s">
        <v>4891</v>
      </c>
    </row>
    <row r="840" spans="1:3" x14ac:dyDescent="0.35">
      <c r="A840" s="222" t="str">
        <f t="shared" si="13"/>
        <v>CT IACS WO</v>
      </c>
      <c r="B840" s="162"/>
      <c r="C840" s="166" t="s">
        <v>4245</v>
      </c>
    </row>
    <row r="841" spans="1:3" x14ac:dyDescent="0.35">
      <c r="A841" s="222" t="str">
        <f t="shared" si="13"/>
        <v>CT IAC'S WO</v>
      </c>
      <c r="B841" s="289"/>
      <c r="C841" s="318" t="s">
        <v>2919</v>
      </c>
    </row>
    <row r="842" spans="1:3" x14ac:dyDescent="0.35">
      <c r="A842" s="222" t="str">
        <f t="shared" si="13"/>
        <v>CT IAC'S WO</v>
      </c>
      <c r="B842" s="312"/>
      <c r="C842" s="312" t="s">
        <v>2919</v>
      </c>
    </row>
    <row r="843" spans="1:3" x14ac:dyDescent="0.35">
      <c r="A843" s="222" t="str">
        <f t="shared" si="13"/>
        <v>CT internal auditory canal w/o contrast</v>
      </c>
      <c r="B843" s="326"/>
      <c r="C843" s="323" t="s">
        <v>14057</v>
      </c>
    </row>
    <row r="844" spans="1:3" x14ac:dyDescent="0.35">
      <c r="A844" s="222" t="str">
        <f t="shared" si="13"/>
        <v>CT MASTOIDS WO CONTRAST</v>
      </c>
      <c r="B844" s="26"/>
      <c r="C844" s="26" t="s">
        <v>2488</v>
      </c>
    </row>
    <row r="845" spans="1:3" x14ac:dyDescent="0.35">
      <c r="A845" s="222" t="str">
        <f t="shared" si="13"/>
        <v>CT MASTOIDSORBITSELL W/O</v>
      </c>
      <c r="B845" s="285"/>
      <c r="C845" s="324" t="s">
        <v>6404</v>
      </c>
    </row>
    <row r="846" spans="1:3" x14ac:dyDescent="0.35">
      <c r="A846" s="222" t="str">
        <f t="shared" si="13"/>
        <v>CT ORB/SELLA/IAC WO IV CONTRAST</v>
      </c>
      <c r="B846" s="283"/>
      <c r="C846" s="283" t="s">
        <v>8288</v>
      </c>
    </row>
    <row r="847" spans="1:3" x14ac:dyDescent="0.35">
      <c r="A847" s="222" t="str">
        <f t="shared" si="13"/>
        <v>CT orbit LT wo con</v>
      </c>
      <c r="B847" s="24"/>
      <c r="C847" s="24" t="s">
        <v>13087</v>
      </c>
    </row>
    <row r="848" spans="1:3" x14ac:dyDescent="0.35">
      <c r="A848" s="222" t="str">
        <f t="shared" si="13"/>
        <v>CT orbit RT wo con</v>
      </c>
      <c r="B848" s="24"/>
      <c r="C848" s="24" t="s">
        <v>13088</v>
      </c>
    </row>
    <row r="849" spans="1:3" x14ac:dyDescent="0.35">
      <c r="A849" s="222" t="str">
        <f t="shared" si="13"/>
        <v>CT Orbit Sella etc. w/o Contrast</v>
      </c>
      <c r="B849" s="281"/>
      <c r="C849" s="42" t="s">
        <v>2039</v>
      </c>
    </row>
    <row r="850" spans="1:3" x14ac:dyDescent="0.35">
      <c r="A850" s="222" t="str">
        <f t="shared" si="13"/>
        <v>CT ORBIT SELLA/POST FOSSA/EAR WO</v>
      </c>
      <c r="B850" s="681"/>
      <c r="C850" s="11" t="s">
        <v>10016</v>
      </c>
    </row>
    <row r="851" spans="1:3" x14ac:dyDescent="0.35">
      <c r="A851" s="222" t="str">
        <f t="shared" si="13"/>
        <v>CT ORBIT W/O</v>
      </c>
      <c r="B851" s="204"/>
      <c r="C851" s="205" t="s">
        <v>11175</v>
      </c>
    </row>
    <row r="852" spans="1:3" x14ac:dyDescent="0.35">
      <c r="A852" s="222" t="str">
        <f t="shared" si="13"/>
        <v>CT ORBIT W/O CONTRAST</v>
      </c>
      <c r="B852" s="285"/>
      <c r="C852" s="297" t="s">
        <v>6405</v>
      </c>
    </row>
    <row r="853" spans="1:3" x14ac:dyDescent="0.35">
      <c r="A853" s="222" t="str">
        <f t="shared" si="13"/>
        <v>CT Orbit without contrast</v>
      </c>
      <c r="B853" s="24"/>
      <c r="C853" s="24" t="s">
        <v>13089</v>
      </c>
    </row>
    <row r="854" spans="1:3" x14ac:dyDescent="0.35">
      <c r="A854" s="222" t="str">
        <f t="shared" si="13"/>
        <v>CT ORBIT WO</v>
      </c>
      <c r="B854" s="26"/>
      <c r="C854" s="26" t="s">
        <v>2489</v>
      </c>
    </row>
    <row r="855" spans="1:3" x14ac:dyDescent="0.35">
      <c r="A855" s="222" t="str">
        <f t="shared" si="13"/>
        <v>CT ORBIT WO CONT</v>
      </c>
      <c r="B855" s="105"/>
      <c r="C855" s="105" t="s">
        <v>4892</v>
      </c>
    </row>
    <row r="856" spans="1:3" x14ac:dyDescent="0.35">
      <c r="A856" s="222" t="str">
        <f t="shared" si="13"/>
        <v>CT ORBIT WO CONTRAST</v>
      </c>
      <c r="B856" s="682"/>
      <c r="C856" s="325" t="s">
        <v>5578</v>
      </c>
    </row>
    <row r="857" spans="1:3" x14ac:dyDescent="0.35">
      <c r="A857" s="222" t="str">
        <f t="shared" si="13"/>
        <v>CT ORBIT, SELLA EAR WO</v>
      </c>
      <c r="B857" s="26"/>
      <c r="C857" s="26" t="s">
        <v>2490</v>
      </c>
    </row>
    <row r="858" spans="1:3" x14ac:dyDescent="0.35">
      <c r="A858" s="222" t="str">
        <f t="shared" si="13"/>
        <v>CT ORBIT/EAR/FOSSA W/O DYE</v>
      </c>
      <c r="B858" s="157"/>
      <c r="C858" s="157" t="s">
        <v>4060</v>
      </c>
    </row>
    <row r="859" spans="1:3" x14ac:dyDescent="0.35">
      <c r="A859" s="222" t="str">
        <f t="shared" si="13"/>
        <v>CT ORBIT/SELLA/IAC W/O CONT</v>
      </c>
      <c r="B859" s="548"/>
      <c r="C859" s="548" t="s">
        <v>5881</v>
      </c>
    </row>
    <row r="860" spans="1:3" x14ac:dyDescent="0.35">
      <c r="A860" s="222" t="str">
        <f t="shared" si="13"/>
        <v>CT ORBIT/SELLA/POST FOSSA/, MIDDLE, INNER EAR; W/O CONTRA</v>
      </c>
      <c r="B860" s="326"/>
      <c r="C860" s="326" t="s">
        <v>14058</v>
      </c>
    </row>
    <row r="861" spans="1:3" x14ac:dyDescent="0.35">
      <c r="A861" s="222" t="str">
        <f t="shared" si="13"/>
        <v>CT ORBIT/SELLA/POST FOSSA/INNER EAR W/O</v>
      </c>
      <c r="B861" s="745"/>
      <c r="C861" s="15" t="s">
        <v>751</v>
      </c>
    </row>
    <row r="862" spans="1:3" x14ac:dyDescent="0.35">
      <c r="A862" s="222" t="str">
        <f t="shared" si="13"/>
        <v>CT ORBITS SELLA OR IAC WO</v>
      </c>
      <c r="B862" s="657"/>
      <c r="C862" s="94" t="s">
        <v>7220</v>
      </c>
    </row>
    <row r="863" spans="1:3" x14ac:dyDescent="0.35">
      <c r="A863" s="222" t="str">
        <f t="shared" si="13"/>
        <v>CT ORBITS SELLA OR IAC WO</v>
      </c>
      <c r="B863" s="678"/>
      <c r="C863" s="290" t="s">
        <v>7220</v>
      </c>
    </row>
    <row r="864" spans="1:3" x14ac:dyDescent="0.35">
      <c r="A864" s="222" t="str">
        <f t="shared" si="13"/>
        <v>CT Orbits Sella w/o Contrast</v>
      </c>
      <c r="B864" s="291"/>
      <c r="C864" s="278" t="s">
        <v>4516</v>
      </c>
    </row>
    <row r="865" spans="1:3" x14ac:dyDescent="0.35">
      <c r="A865" s="222" t="str">
        <f t="shared" si="13"/>
        <v>CT ORBITS WITHOUT</v>
      </c>
      <c r="B865" s="280"/>
      <c r="C865" s="45" t="s">
        <v>8992</v>
      </c>
    </row>
    <row r="866" spans="1:3" x14ac:dyDescent="0.35">
      <c r="A866" s="222" t="str">
        <f t="shared" si="13"/>
        <v>CT ORBITS WO</v>
      </c>
      <c r="B866" s="289"/>
      <c r="C866" s="289" t="s">
        <v>2920</v>
      </c>
    </row>
    <row r="867" spans="1:3" x14ac:dyDescent="0.35">
      <c r="A867" s="222" t="str">
        <f t="shared" si="13"/>
        <v>CT ORBITS WO</v>
      </c>
      <c r="B867" s="290"/>
      <c r="C867" s="290" t="s">
        <v>2920</v>
      </c>
    </row>
    <row r="868" spans="1:3" x14ac:dyDescent="0.35">
      <c r="A868" s="222" t="str">
        <f t="shared" si="13"/>
        <v>CT ORBITS WO CONT</v>
      </c>
      <c r="B868" s="13"/>
      <c r="C868" s="13" t="s">
        <v>468</v>
      </c>
    </row>
    <row r="869" spans="1:3" ht="16" x14ac:dyDescent="0.4">
      <c r="A869" s="222" t="str">
        <f t="shared" si="13"/>
        <v>CT ORBITS WO CONTRAST*</v>
      </c>
      <c r="B869" s="696"/>
      <c r="C869" s="158" t="s">
        <v>8631</v>
      </c>
    </row>
    <row r="870" spans="1:3" x14ac:dyDescent="0.35">
      <c r="A870" s="222" t="str">
        <f t="shared" si="13"/>
        <v>CT ORBITS/SEL ME W/O</v>
      </c>
      <c r="B870" s="683"/>
      <c r="C870" s="306" t="s">
        <v>1145</v>
      </c>
    </row>
    <row r="871" spans="1:3" x14ac:dyDescent="0.35">
      <c r="A871" s="222" t="str">
        <f t="shared" si="13"/>
        <v>CT ORBITS/SELLA/POST FOSSA/EAR WO</v>
      </c>
      <c r="B871" s="292"/>
      <c r="C871" s="292" t="s">
        <v>5343</v>
      </c>
    </row>
    <row r="872" spans="1:3" x14ac:dyDescent="0.35">
      <c r="A872" s="222" t="str">
        <f t="shared" si="13"/>
        <v>CT POSTERIOR FOSSA WO</v>
      </c>
      <c r="B872" s="685"/>
      <c r="C872" s="277" t="s">
        <v>5119</v>
      </c>
    </row>
    <row r="873" spans="1:3" x14ac:dyDescent="0.35">
      <c r="A873" s="222" t="str">
        <f t="shared" si="13"/>
        <v>CT SELLA TURCICA WO</v>
      </c>
      <c r="B873" s="685"/>
      <c r="C873" s="277" t="s">
        <v>5120</v>
      </c>
    </row>
    <row r="874" spans="1:3" x14ac:dyDescent="0.35">
      <c r="A874" s="222" t="str">
        <f t="shared" si="13"/>
        <v>CT sella turcica wo con</v>
      </c>
      <c r="B874" s="24"/>
      <c r="C874" s="24" t="s">
        <v>13090</v>
      </c>
    </row>
    <row r="875" spans="1:3" x14ac:dyDescent="0.35">
      <c r="A875" s="222" t="str">
        <f t="shared" si="13"/>
        <v>CT SELLA WO CONT</v>
      </c>
      <c r="B875" s="105"/>
      <c r="C875" s="105" t="s">
        <v>4893</v>
      </c>
    </row>
    <row r="876" spans="1:3" x14ac:dyDescent="0.35">
      <c r="A876" s="222" t="str">
        <f t="shared" si="13"/>
        <v>CT TEMP BONES W/O</v>
      </c>
      <c r="B876" s="204"/>
      <c r="C876" s="205" t="s">
        <v>11176</v>
      </c>
    </row>
    <row r="877" spans="1:3" x14ac:dyDescent="0.35">
      <c r="A877" s="222" t="str">
        <f t="shared" si="13"/>
        <v>CT TEMP/MASTOID</v>
      </c>
      <c r="B877" s="13"/>
      <c r="C877" s="169" t="s">
        <v>469</v>
      </c>
    </row>
    <row r="878" spans="1:3" x14ac:dyDescent="0.35">
      <c r="A878" s="222" t="str">
        <f t="shared" si="13"/>
        <v>CT TEMPORAL BONE W/O</v>
      </c>
      <c r="B878" s="204"/>
      <c r="C878" s="205" t="s">
        <v>11177</v>
      </c>
    </row>
    <row r="879" spans="1:3" x14ac:dyDescent="0.35">
      <c r="A879" s="222" t="str">
        <f t="shared" si="13"/>
        <v>CT Temporal Bone without</v>
      </c>
      <c r="B879" s="24"/>
      <c r="C879" s="24" t="s">
        <v>13092</v>
      </c>
    </row>
    <row r="880" spans="1:3" x14ac:dyDescent="0.35">
      <c r="A880" s="222" t="str">
        <f t="shared" si="13"/>
        <v>CT TEMPORAL BONE WO</v>
      </c>
      <c r="B880" s="296"/>
      <c r="C880" s="303" t="s">
        <v>2491</v>
      </c>
    </row>
    <row r="881" spans="1:3" x14ac:dyDescent="0.35">
      <c r="A881" s="222" t="str">
        <f t="shared" si="13"/>
        <v>CT TEMPORAL BONE WO</v>
      </c>
      <c r="B881" s="26"/>
      <c r="C881" s="26" t="s">
        <v>2491</v>
      </c>
    </row>
    <row r="882" spans="1:3" x14ac:dyDescent="0.35">
      <c r="A882" s="222" t="str">
        <f t="shared" si="13"/>
        <v>CT TEMPORAL BONE WO</v>
      </c>
      <c r="B882" s="312"/>
      <c r="C882" s="312" t="s">
        <v>2491</v>
      </c>
    </row>
    <row r="883" spans="1:3" x14ac:dyDescent="0.35">
      <c r="A883" s="222" t="str">
        <f t="shared" si="13"/>
        <v>CT, Orbit, Sella, Post Fossa or Ear s/ Contrast</v>
      </c>
      <c r="B883" s="30"/>
      <c r="C883" s="30" t="s">
        <v>3501</v>
      </c>
    </row>
    <row r="884" spans="1:3" x14ac:dyDescent="0.35">
      <c r="A884" s="222" t="str">
        <f t="shared" si="13"/>
        <v>CT-IAC'S W/OUT CONTRAST</v>
      </c>
      <c r="B884" s="175"/>
      <c r="C884" s="172" t="s">
        <v>13510</v>
      </c>
    </row>
    <row r="885" spans="1:3" x14ac:dyDescent="0.35">
      <c r="A885" s="222" t="str">
        <f t="shared" si="13"/>
        <v>CT-ORBITS W/OUT CONTRAST</v>
      </c>
      <c r="B885" s="175"/>
      <c r="C885" s="172" t="s">
        <v>13511</v>
      </c>
    </row>
    <row r="886" spans="1:3" x14ac:dyDescent="0.35">
      <c r="A886" s="222" t="str">
        <f t="shared" si="13"/>
        <v>CT FACIAL/ORBIT WITH IV CONTRAST</v>
      </c>
      <c r="B886" s="283"/>
      <c r="C886" s="283" t="s">
        <v>8250</v>
      </c>
    </row>
    <row r="887" spans="1:3" x14ac:dyDescent="0.35">
      <c r="A887" s="222" t="str">
        <f t="shared" si="13"/>
        <v>CT IAC W</v>
      </c>
      <c r="B887" s="68"/>
      <c r="C887" s="68" t="s">
        <v>4233</v>
      </c>
    </row>
    <row r="888" spans="1:3" x14ac:dyDescent="0.35">
      <c r="A888" s="222" t="str">
        <f t="shared" si="13"/>
        <v>CT IAC W CONT</v>
      </c>
      <c r="B888" s="105"/>
      <c r="C888" s="105" t="s">
        <v>4854</v>
      </c>
    </row>
    <row r="889" spans="1:3" x14ac:dyDescent="0.35">
      <c r="A889" s="222" t="str">
        <f t="shared" si="13"/>
        <v>CT IAC with contrast</v>
      </c>
      <c r="B889" s="24"/>
      <c r="C889" s="24" t="s">
        <v>12971</v>
      </c>
    </row>
    <row r="890" spans="1:3" x14ac:dyDescent="0.35">
      <c r="A890" s="222" t="str">
        <f t="shared" si="13"/>
        <v>CT IAC'S W</v>
      </c>
      <c r="B890" s="289"/>
      <c r="C890" s="289" t="s">
        <v>2896</v>
      </c>
    </row>
    <row r="891" spans="1:3" x14ac:dyDescent="0.35">
      <c r="A891" s="222" t="str">
        <f t="shared" si="13"/>
        <v>CT IAC'S W</v>
      </c>
      <c r="B891" s="312"/>
      <c r="C891" s="312" t="s">
        <v>2896</v>
      </c>
    </row>
    <row r="892" spans="1:3" x14ac:dyDescent="0.35">
      <c r="A892" s="222" t="str">
        <f t="shared" si="13"/>
        <v>CT IAC'S WC</v>
      </c>
      <c r="B892" s="53"/>
      <c r="C892" s="53" t="s">
        <v>9402</v>
      </c>
    </row>
    <row r="893" spans="1:3" x14ac:dyDescent="0.35">
      <c r="A893" s="222" t="str">
        <f t="shared" si="13"/>
        <v>CT MASTOIDS W CONTRAST</v>
      </c>
      <c r="B893" s="26"/>
      <c r="C893" s="26" t="s">
        <v>2405</v>
      </c>
    </row>
    <row r="894" spans="1:3" x14ac:dyDescent="0.35">
      <c r="A894" s="222" t="str">
        <f t="shared" si="13"/>
        <v>CT MASTOIDSORBITSELL WITH CONTRAST</v>
      </c>
      <c r="B894" s="324"/>
      <c r="C894" s="324" t="s">
        <v>6349</v>
      </c>
    </row>
    <row r="895" spans="1:3" x14ac:dyDescent="0.35">
      <c r="A895" s="222" t="str">
        <f t="shared" si="13"/>
        <v>CT ORB/SELLA/IAC WITH IV CONTRAST</v>
      </c>
      <c r="B895" s="283"/>
      <c r="C895" s="283" t="s">
        <v>8251</v>
      </c>
    </row>
    <row r="896" spans="1:3" x14ac:dyDescent="0.35">
      <c r="A896" s="222" t="str">
        <f t="shared" si="13"/>
        <v>CT Orbit Sella etc. w/ Contrast</v>
      </c>
      <c r="B896" s="281"/>
      <c r="C896" s="313" t="s">
        <v>2006</v>
      </c>
    </row>
    <row r="897" spans="1:3" x14ac:dyDescent="0.35">
      <c r="A897" s="222" t="str">
        <f t="shared" si="13"/>
        <v>CT ORBIT SELLA/POST FOSSA C+</v>
      </c>
      <c r="B897" s="292"/>
      <c r="C897" s="292" t="s">
        <v>5323</v>
      </c>
    </row>
    <row r="898" spans="1:3" x14ac:dyDescent="0.35">
      <c r="A898" s="222" t="str">
        <f t="shared" si="13"/>
        <v>CT ORBIT SELLA/POST FOSSA W</v>
      </c>
      <c r="B898" s="312"/>
      <c r="C898" s="312" t="s">
        <v>9936</v>
      </c>
    </row>
    <row r="899" spans="1:3" x14ac:dyDescent="0.35">
      <c r="A899" s="222" t="str">
        <f t="shared" ref="A899:A962" si="14">TRIM(C899)</f>
        <v>CT ORBIT SELLA/POST FOSSA/EAR W</v>
      </c>
      <c r="B899" s="11"/>
      <c r="C899" s="11" t="s">
        <v>9937</v>
      </c>
    </row>
    <row r="900" spans="1:3" x14ac:dyDescent="0.35">
      <c r="A900" s="222" t="str">
        <f t="shared" si="14"/>
        <v>CT ORBIT W CONT</v>
      </c>
      <c r="B900" s="105"/>
      <c r="C900" s="105" t="s">
        <v>4855</v>
      </c>
    </row>
    <row r="901" spans="1:3" x14ac:dyDescent="0.35">
      <c r="A901" s="222" t="str">
        <f t="shared" si="14"/>
        <v>CT Orbit with contrast</v>
      </c>
      <c r="B901" s="24"/>
      <c r="C901" s="24" t="s">
        <v>12972</v>
      </c>
    </row>
    <row r="902" spans="1:3" x14ac:dyDescent="0.35">
      <c r="A902" s="222" t="str">
        <f t="shared" si="14"/>
        <v>CT ORBIT, SELLA EAR W</v>
      </c>
      <c r="B902" s="26"/>
      <c r="C902" s="26" t="s">
        <v>2406</v>
      </c>
    </row>
    <row r="903" spans="1:3" x14ac:dyDescent="0.35">
      <c r="A903" s="222" t="str">
        <f t="shared" si="14"/>
        <v>CT ORBIT/EAR/FOSSA W/ DYE</v>
      </c>
      <c r="B903" s="157"/>
      <c r="C903" s="157" t="s">
        <v>4019</v>
      </c>
    </row>
    <row r="904" spans="1:3" x14ac:dyDescent="0.35">
      <c r="A904" s="222" t="str">
        <f t="shared" si="14"/>
        <v>CT ORBIT/SELLA/IAC W/CONT</v>
      </c>
      <c r="B904" s="548"/>
      <c r="C904" s="548" t="s">
        <v>5863</v>
      </c>
    </row>
    <row r="905" spans="1:3" x14ac:dyDescent="0.35">
      <c r="A905" s="222" t="str">
        <f t="shared" si="14"/>
        <v>CT ORBIT/SELLA/POST FOSSA/INNER EAR WITH</v>
      </c>
      <c r="B905" s="745"/>
      <c r="C905" s="15" t="s">
        <v>734</v>
      </c>
    </row>
    <row r="906" spans="1:3" x14ac:dyDescent="0.35">
      <c r="A906" s="222" t="str">
        <f t="shared" si="14"/>
        <v>CT ORBIT/SELLA/POST FOSSA/MID &amp; INNER EAR WITH CONTRAST</v>
      </c>
      <c r="B906" s="327"/>
      <c r="C906" s="327" t="s">
        <v>1721</v>
      </c>
    </row>
    <row r="907" spans="1:3" x14ac:dyDescent="0.35">
      <c r="A907" s="222" t="str">
        <f t="shared" si="14"/>
        <v>CT ORBITS SELLA OR IAC W</v>
      </c>
      <c r="B907" s="312"/>
      <c r="C907" s="290" t="s">
        <v>9938</v>
      </c>
    </row>
    <row r="908" spans="1:3" x14ac:dyDescent="0.35">
      <c r="A908" s="222" t="str">
        <f t="shared" si="14"/>
        <v>CT Orbits Sella w/ Contrast</v>
      </c>
      <c r="B908" s="291"/>
      <c r="C908" s="291" t="s">
        <v>4457</v>
      </c>
    </row>
    <row r="909" spans="1:3" x14ac:dyDescent="0.35">
      <c r="A909" s="222" t="str">
        <f t="shared" si="14"/>
        <v>CT ORBITS W</v>
      </c>
      <c r="B909" s="296"/>
      <c r="C909" s="303" t="s">
        <v>6647</v>
      </c>
    </row>
    <row r="910" spans="1:3" x14ac:dyDescent="0.35">
      <c r="A910" s="222" t="str">
        <f t="shared" si="14"/>
        <v>CT ORBITS W</v>
      </c>
      <c r="B910" s="312"/>
      <c r="C910" s="312" t="s">
        <v>6647</v>
      </c>
    </row>
    <row r="911" spans="1:3" ht="16" x14ac:dyDescent="0.4">
      <c r="A911" s="222" t="str">
        <f t="shared" si="14"/>
        <v>CT ORBITS W CONTRAST*</v>
      </c>
      <c r="B911" s="696"/>
      <c r="C911" s="158" t="s">
        <v>8613</v>
      </c>
    </row>
    <row r="912" spans="1:3" x14ac:dyDescent="0.35">
      <c r="A912" s="222" t="str">
        <f t="shared" si="14"/>
        <v>CT ORBITS WC</v>
      </c>
      <c r="B912" s="53"/>
      <c r="C912" s="53" t="s">
        <v>9403</v>
      </c>
    </row>
    <row r="913" spans="1:3" x14ac:dyDescent="0.35">
      <c r="A913" s="222" t="str">
        <f t="shared" si="14"/>
        <v>CT ORBITS WITH</v>
      </c>
      <c r="B913" s="286"/>
      <c r="C913" s="286" t="s">
        <v>8964</v>
      </c>
    </row>
    <row r="914" spans="1:3" x14ac:dyDescent="0.35">
      <c r="A914" s="222" t="str">
        <f t="shared" si="14"/>
        <v>CT ORBITS WITH CONTR</v>
      </c>
      <c r="B914" s="13"/>
      <c r="C914" s="13" t="s">
        <v>436</v>
      </c>
    </row>
    <row r="915" spans="1:3" x14ac:dyDescent="0.35">
      <c r="A915" s="222" t="str">
        <f t="shared" si="14"/>
        <v>CT ORBITS/SEL ME W</v>
      </c>
      <c r="B915" s="33"/>
      <c r="C915" s="33" t="s">
        <v>1116</v>
      </c>
    </row>
    <row r="916" spans="1:3" x14ac:dyDescent="0.35">
      <c r="A916" s="222" t="str">
        <f t="shared" si="14"/>
        <v>CT Pituitary with contraast</v>
      </c>
      <c r="B916" s="24"/>
      <c r="C916" s="24" t="s">
        <v>12973</v>
      </c>
    </row>
    <row r="917" spans="1:3" x14ac:dyDescent="0.35">
      <c r="A917" s="222" t="str">
        <f t="shared" si="14"/>
        <v>CT POSTERIOR FOSSA WC</v>
      </c>
      <c r="B917" s="53"/>
      <c r="C917" s="53" t="s">
        <v>9404</v>
      </c>
    </row>
    <row r="918" spans="1:3" x14ac:dyDescent="0.35">
      <c r="A918" s="222" t="str">
        <f t="shared" si="14"/>
        <v>CT sella turcica w con</v>
      </c>
      <c r="B918" s="24"/>
      <c r="C918" s="24" t="s">
        <v>12974</v>
      </c>
    </row>
    <row r="919" spans="1:3" x14ac:dyDescent="0.35">
      <c r="A919" s="222" t="str">
        <f t="shared" si="14"/>
        <v>CT SELLA TURCICA WC</v>
      </c>
      <c r="B919" s="53"/>
      <c r="C919" s="53" t="s">
        <v>9405</v>
      </c>
    </row>
    <row r="920" spans="1:3" x14ac:dyDescent="0.35">
      <c r="A920" s="222" t="str">
        <f t="shared" si="14"/>
        <v>CT SELLA W CONT</v>
      </c>
      <c r="B920" s="105"/>
      <c r="C920" s="105" t="s">
        <v>4856</v>
      </c>
    </row>
    <row r="921" spans="1:3" x14ac:dyDescent="0.35">
      <c r="A921" s="222" t="str">
        <f t="shared" si="14"/>
        <v>CT TEMPORAL BONE W</v>
      </c>
      <c r="B921" s="289"/>
      <c r="C921" s="289" t="s">
        <v>2407</v>
      </c>
    </row>
    <row r="922" spans="1:3" x14ac:dyDescent="0.35">
      <c r="A922" s="222" t="str">
        <f t="shared" si="14"/>
        <v>CT TEMPORAL BONE W</v>
      </c>
      <c r="B922" s="26"/>
      <c r="C922" s="26" t="s">
        <v>2407</v>
      </c>
    </row>
    <row r="923" spans="1:3" x14ac:dyDescent="0.35">
      <c r="A923" s="222" t="str">
        <f t="shared" si="14"/>
        <v>CT TEMPORAL BONE W</v>
      </c>
      <c r="B923" s="290"/>
      <c r="C923" s="290" t="s">
        <v>2407</v>
      </c>
    </row>
    <row r="924" spans="1:3" x14ac:dyDescent="0.35">
      <c r="A924" s="222" t="str">
        <f t="shared" si="14"/>
        <v>CT Temporal Bone with contrast</v>
      </c>
      <c r="B924" s="24"/>
      <c r="C924" s="24" t="s">
        <v>12975</v>
      </c>
    </row>
    <row r="925" spans="1:3" x14ac:dyDescent="0.35">
      <c r="A925" s="222" t="str">
        <f t="shared" si="14"/>
        <v>CT, Orbit, Sella, Post Fossa or Ear c/ Contrast</v>
      </c>
      <c r="B925" s="30"/>
      <c r="C925" s="30" t="s">
        <v>3406</v>
      </c>
    </row>
    <row r="926" spans="1:3" x14ac:dyDescent="0.35">
      <c r="A926" s="222" t="str">
        <f t="shared" si="14"/>
        <v>CT FACIAL/ORBIT W/WO IV CONTRAST</v>
      </c>
      <c r="B926" s="283"/>
      <c r="C926" s="283" t="s">
        <v>8277</v>
      </c>
    </row>
    <row r="927" spans="1:3" x14ac:dyDescent="0.35">
      <c r="A927" s="222" t="str">
        <f t="shared" si="14"/>
        <v>CT IAC W&amp;WO</v>
      </c>
      <c r="B927" s="105"/>
      <c r="C927" s="105" t="s">
        <v>4882</v>
      </c>
    </row>
    <row r="928" spans="1:3" x14ac:dyDescent="0.35">
      <c r="A928" s="222" t="str">
        <f t="shared" si="14"/>
        <v>CT IAC with/without contrast</v>
      </c>
      <c r="B928" s="24"/>
      <c r="C928" s="24" t="s">
        <v>13071</v>
      </c>
    </row>
    <row r="929" spans="1:3" x14ac:dyDescent="0.35">
      <c r="A929" s="222" t="str">
        <f t="shared" si="14"/>
        <v>CT IAC'S W/WO</v>
      </c>
      <c r="B929" s="289"/>
      <c r="C929" s="289" t="s">
        <v>2911</v>
      </c>
    </row>
    <row r="930" spans="1:3" x14ac:dyDescent="0.35">
      <c r="A930" s="222" t="str">
        <f t="shared" si="14"/>
        <v>CT IAC'S W/WO</v>
      </c>
      <c r="B930" s="312"/>
      <c r="C930" s="312" t="s">
        <v>2911</v>
      </c>
    </row>
    <row r="931" spans="1:3" x14ac:dyDescent="0.35">
      <c r="A931" s="222" t="str">
        <f t="shared" si="14"/>
        <v>CT IAC'S WWO</v>
      </c>
      <c r="B931" s="165"/>
      <c r="C931" s="165" t="s">
        <v>6815</v>
      </c>
    </row>
    <row r="932" spans="1:3" x14ac:dyDescent="0.35">
      <c r="A932" s="222" t="str">
        <f t="shared" si="14"/>
        <v>CT MASTOIDS W/WO CONTRAST</v>
      </c>
      <c r="B932" s="26"/>
      <c r="C932" s="26" t="s">
        <v>2478</v>
      </c>
    </row>
    <row r="933" spans="1:3" x14ac:dyDescent="0.35">
      <c r="A933" s="222" t="str">
        <f t="shared" si="14"/>
        <v>CT ORB/SELLA/IAC W/WO IV CONTRAST</v>
      </c>
      <c r="B933" s="283"/>
      <c r="C933" s="283" t="s">
        <v>8278</v>
      </c>
    </row>
    <row r="934" spans="1:3" x14ac:dyDescent="0.35">
      <c r="A934" s="222" t="str">
        <f t="shared" si="14"/>
        <v>CT Orbit Sella etc. w/ + w/o Contrast</v>
      </c>
      <c r="B934" s="281"/>
      <c r="C934" s="281" t="s">
        <v>2036</v>
      </c>
    </row>
    <row r="935" spans="1:3" x14ac:dyDescent="0.35">
      <c r="A935" s="222" t="str">
        <f t="shared" si="14"/>
        <v>CT ORBIT SELLA/POST FOSSA W/WO</v>
      </c>
      <c r="B935" s="292"/>
      <c r="C935" s="292" t="s">
        <v>5340</v>
      </c>
    </row>
    <row r="936" spans="1:3" x14ac:dyDescent="0.35">
      <c r="A936" s="222" t="str">
        <f t="shared" si="14"/>
        <v>CT ORBIT SELLA/POST FOSSA/EAR W/WO</v>
      </c>
      <c r="B936" s="11"/>
      <c r="C936" s="11" t="s">
        <v>10009</v>
      </c>
    </row>
    <row r="937" spans="1:3" x14ac:dyDescent="0.35">
      <c r="A937" s="222" t="str">
        <f t="shared" si="14"/>
        <v>CT ORBIT W&amp;WO</v>
      </c>
      <c r="B937" s="204"/>
      <c r="C937" s="204" t="s">
        <v>11164</v>
      </c>
    </row>
    <row r="938" spans="1:3" x14ac:dyDescent="0.35">
      <c r="A938" s="222" t="str">
        <f t="shared" si="14"/>
        <v>CT ORBIT W&amp;WO CONT</v>
      </c>
      <c r="B938" s="105"/>
      <c r="C938" s="105" t="s">
        <v>4883</v>
      </c>
    </row>
    <row r="939" spans="1:3" x14ac:dyDescent="0.35">
      <c r="A939" s="222" t="str">
        <f t="shared" si="14"/>
        <v>CT ORBIT WITH&amp;WO CONTR</v>
      </c>
      <c r="B939" s="285"/>
      <c r="C939" s="285" t="s">
        <v>6394</v>
      </c>
    </row>
    <row r="940" spans="1:3" x14ac:dyDescent="0.35">
      <c r="A940" s="222" t="str">
        <f t="shared" si="14"/>
        <v>CT Orbit with/without contrast</v>
      </c>
      <c r="B940" s="24"/>
      <c r="C940" s="24" t="s">
        <v>13072</v>
      </c>
    </row>
    <row r="941" spans="1:3" x14ac:dyDescent="0.35">
      <c r="A941" s="222" t="str">
        <f t="shared" si="14"/>
        <v>CT ORBIT WO/W</v>
      </c>
      <c r="B941" s="204"/>
      <c r="C941" s="204" t="s">
        <v>11165</v>
      </c>
    </row>
    <row r="942" spans="1:3" x14ac:dyDescent="0.35">
      <c r="A942" s="222" t="str">
        <f t="shared" si="14"/>
        <v>CT ORBIT, SELLA EAR W&amp;WO</v>
      </c>
      <c r="B942" s="26"/>
      <c r="C942" s="26" t="s">
        <v>2479</v>
      </c>
    </row>
    <row r="943" spans="1:3" x14ac:dyDescent="0.35">
      <c r="A943" s="222" t="str">
        <f t="shared" si="14"/>
        <v>CT ORBIT/ SELLA/ POST FOSSA; WO W CONTRAST</v>
      </c>
      <c r="B943" s="327"/>
      <c r="C943" s="327" t="s">
        <v>1738</v>
      </c>
    </row>
    <row r="944" spans="1:3" x14ac:dyDescent="0.35">
      <c r="A944" s="222" t="str">
        <f t="shared" si="14"/>
        <v>CT ORBIT/EAR/FOSSA W/O &amp; W/ DYE</v>
      </c>
      <c r="B944" s="157"/>
      <c r="C944" s="157" t="s">
        <v>4051</v>
      </c>
    </row>
    <row r="945" spans="1:3" x14ac:dyDescent="0.35">
      <c r="A945" s="222" t="str">
        <f t="shared" si="14"/>
        <v>CT ORBIT/SELLA/IAC W/WO CONTRACT</v>
      </c>
      <c r="B945" s="548"/>
      <c r="C945" s="548" t="s">
        <v>5876</v>
      </c>
    </row>
    <row r="946" spans="1:3" x14ac:dyDescent="0.35">
      <c r="A946" s="222" t="str">
        <f t="shared" si="14"/>
        <v>CT ORBIT/SELLA/POST FO WITH &amp; WITHOUT IV</v>
      </c>
      <c r="B946" s="745"/>
      <c r="C946" s="15" t="s">
        <v>747</v>
      </c>
    </row>
    <row r="947" spans="1:3" x14ac:dyDescent="0.35">
      <c r="A947" s="222" t="str">
        <f t="shared" si="14"/>
        <v>CT ORBITS SELLA OR IAC W/WO</v>
      </c>
      <c r="B947" s="290"/>
      <c r="C947" s="290" t="s">
        <v>10010</v>
      </c>
    </row>
    <row r="948" spans="1:3" x14ac:dyDescent="0.35">
      <c r="A948" s="222" t="str">
        <f t="shared" si="14"/>
        <v>CT ORBITS SELLA OR IAC WOW</v>
      </c>
      <c r="B948" s="657"/>
      <c r="C948" s="94" t="s">
        <v>7212</v>
      </c>
    </row>
    <row r="949" spans="1:3" x14ac:dyDescent="0.35">
      <c r="A949" s="222" t="str">
        <f t="shared" si="14"/>
        <v>CT Orbits Sella w/ + w/o Contrast</v>
      </c>
      <c r="B949" s="291"/>
      <c r="C949" s="278" t="s">
        <v>4512</v>
      </c>
    </row>
    <row r="950" spans="1:3" x14ac:dyDescent="0.35">
      <c r="A950" s="222" t="str">
        <f t="shared" si="14"/>
        <v>CT ORBITS W/WO</v>
      </c>
      <c r="B950" s="289"/>
      <c r="C950" s="289" t="s">
        <v>2912</v>
      </c>
    </row>
    <row r="951" spans="1:3" x14ac:dyDescent="0.35">
      <c r="A951" s="222" t="str">
        <f t="shared" si="14"/>
        <v>CT ORBITS W/WO</v>
      </c>
      <c r="B951" s="290"/>
      <c r="C951" s="290" t="s">
        <v>2912</v>
      </c>
    </row>
    <row r="952" spans="1:3" x14ac:dyDescent="0.35">
      <c r="A952" s="222" t="str">
        <f t="shared" si="14"/>
        <v>CT ORBITS W/WO CONT</v>
      </c>
      <c r="B952" s="13"/>
      <c r="C952" s="13" t="s">
        <v>462</v>
      </c>
    </row>
    <row r="953" spans="1:3" ht="16" x14ac:dyDescent="0.4">
      <c r="A953" s="222" t="str">
        <f t="shared" si="14"/>
        <v>CT ORBITS W/WO CONTRAST*</v>
      </c>
      <c r="B953" s="696"/>
      <c r="C953" s="158" t="s">
        <v>8625</v>
      </c>
    </row>
    <row r="954" spans="1:3" x14ac:dyDescent="0.35">
      <c r="A954" s="222" t="str">
        <f t="shared" si="14"/>
        <v>CT ORBITS WITH &amp; WO</v>
      </c>
      <c r="B954" s="280"/>
      <c r="C954" s="295" t="s">
        <v>8987</v>
      </c>
    </row>
    <row r="955" spans="1:3" x14ac:dyDescent="0.35">
      <c r="A955" s="222" t="str">
        <f t="shared" si="14"/>
        <v>CT ORBITS WWO</v>
      </c>
      <c r="B955" s="165"/>
      <c r="C955" s="165" t="s">
        <v>6816</v>
      </c>
    </row>
    <row r="956" spans="1:3" x14ac:dyDescent="0.35">
      <c r="A956" s="222" t="str">
        <f t="shared" si="14"/>
        <v>CT ORBTS/SEL ME W/WO</v>
      </c>
      <c r="B956" s="33"/>
      <c r="C956" s="33" t="s">
        <v>1139</v>
      </c>
    </row>
    <row r="957" spans="1:3" x14ac:dyDescent="0.35">
      <c r="A957" s="222" t="str">
        <f t="shared" si="14"/>
        <v>CT PITUITARY W/WO</v>
      </c>
      <c r="B957" s="26"/>
      <c r="C957" s="154" t="s">
        <v>2480</v>
      </c>
    </row>
    <row r="958" spans="1:3" x14ac:dyDescent="0.35">
      <c r="A958" s="222" t="str">
        <f t="shared" si="14"/>
        <v>CT Pituitary with/without contrast</v>
      </c>
      <c r="B958" s="24"/>
      <c r="C958" s="24" t="s">
        <v>13073</v>
      </c>
    </row>
    <row r="959" spans="1:3" x14ac:dyDescent="0.35">
      <c r="A959" s="222" t="str">
        <f t="shared" si="14"/>
        <v>CT POSTERIOR FOSSA W/WO</v>
      </c>
      <c r="B959" s="328"/>
      <c r="C959" s="328" t="s">
        <v>5113</v>
      </c>
    </row>
    <row r="960" spans="1:3" x14ac:dyDescent="0.35">
      <c r="A960" s="222" t="str">
        <f t="shared" si="14"/>
        <v>CT SELLA TURCICA W/WO</v>
      </c>
      <c r="B960" s="277"/>
      <c r="C960" s="277" t="s">
        <v>5114</v>
      </c>
    </row>
    <row r="961" spans="1:3" x14ac:dyDescent="0.35">
      <c r="A961" s="222" t="str">
        <f t="shared" si="14"/>
        <v>CT sella turcica wo/w con</v>
      </c>
      <c r="B961" s="24"/>
      <c r="C961" s="24" t="s">
        <v>13074</v>
      </c>
    </row>
    <row r="962" spans="1:3" x14ac:dyDescent="0.35">
      <c r="A962" s="222" t="str">
        <f t="shared" si="14"/>
        <v>CT SELLA W&amp;WO CONT</v>
      </c>
      <c r="B962" s="105"/>
      <c r="C962" s="105" t="s">
        <v>4884</v>
      </c>
    </row>
    <row r="963" spans="1:3" x14ac:dyDescent="0.35">
      <c r="A963" s="222" t="str">
        <f t="shared" ref="A963:A1026" si="15">TRIM(C963)</f>
        <v>CT SELLA, IAC, ORBITS WOW</v>
      </c>
      <c r="B963" s="307"/>
      <c r="C963" s="307" t="s">
        <v>7213</v>
      </c>
    </row>
    <row r="964" spans="1:3" x14ac:dyDescent="0.35">
      <c r="A964" s="222" t="str">
        <f t="shared" si="15"/>
        <v>CT TEMPORAL BONE W&amp;WO</v>
      </c>
      <c r="B964" s="26"/>
      <c r="C964" s="26" t="s">
        <v>2481</v>
      </c>
    </row>
    <row r="965" spans="1:3" x14ac:dyDescent="0.35">
      <c r="A965" s="222" t="str">
        <f t="shared" si="15"/>
        <v>CT TEMPORAL BONE W/WO CONTRAST</v>
      </c>
      <c r="B965" s="221"/>
      <c r="C965" s="221" t="s">
        <v>1411</v>
      </c>
    </row>
    <row r="966" spans="1:3" x14ac:dyDescent="0.35">
      <c r="A966" s="222" t="str">
        <f t="shared" si="15"/>
        <v>CT Temporal Bone with/without contrast</v>
      </c>
      <c r="B966" s="24"/>
      <c r="C966" s="24" t="s">
        <v>13075</v>
      </c>
    </row>
    <row r="967" spans="1:3" x14ac:dyDescent="0.35">
      <c r="A967" s="222" t="str">
        <f t="shared" si="15"/>
        <v>CT TEMPORAL BONE WWO</v>
      </c>
      <c r="B967" s="165"/>
      <c r="C967" s="165" t="s">
        <v>6817</v>
      </c>
    </row>
    <row r="968" spans="1:3" x14ac:dyDescent="0.35">
      <c r="A968" s="222" t="str">
        <f t="shared" si="15"/>
        <v>CT TEMPORAL BONES WWO</v>
      </c>
      <c r="B968" s="204"/>
      <c r="C968" s="204" t="s">
        <v>11166</v>
      </c>
    </row>
    <row r="969" spans="1:3" x14ac:dyDescent="0.35">
      <c r="A969" s="222" t="str">
        <f t="shared" si="15"/>
        <v>ct temporal w/wo</v>
      </c>
      <c r="B969" s="26"/>
      <c r="C969" s="26" t="s">
        <v>2482</v>
      </c>
    </row>
    <row r="970" spans="1:3" x14ac:dyDescent="0.35">
      <c r="A970" s="222" t="str">
        <f t="shared" si="15"/>
        <v>CT, Orbit, Sella, Post Fossa or Ear c/s Contrast</v>
      </c>
      <c r="B970" s="30"/>
      <c r="C970" s="30" t="s">
        <v>3495</v>
      </c>
    </row>
    <row r="971" spans="1:3" x14ac:dyDescent="0.35">
      <c r="A971" s="222" t="str">
        <f t="shared" si="15"/>
        <v>70486-CT MAXILLOFACIAL, SINUS; W/O CONTRAST</v>
      </c>
      <c r="B971" s="100"/>
      <c r="C971" s="89" t="s">
        <v>14127</v>
      </c>
    </row>
    <row r="972" spans="1:3" x14ac:dyDescent="0.35">
      <c r="A972" s="222" t="str">
        <f t="shared" si="15"/>
        <v>CT _FACIAL_WO (ADULT)</v>
      </c>
      <c r="B972" s="204"/>
      <c r="C972" s="205" t="s">
        <v>10938</v>
      </c>
    </row>
    <row r="973" spans="1:3" x14ac:dyDescent="0.35">
      <c r="A973" s="222" t="str">
        <f t="shared" si="15"/>
        <v>CT _FACIAL_WO_CUSTOMIZED (ADULT)</v>
      </c>
      <c r="B973" s="204"/>
      <c r="C973" s="205" t="s">
        <v>10939</v>
      </c>
    </row>
    <row r="974" spans="1:3" x14ac:dyDescent="0.35">
      <c r="A974" s="222" t="str">
        <f t="shared" si="15"/>
        <v>CT FACIAL BONES W/O CONTRAST</v>
      </c>
      <c r="B974" s="94"/>
      <c r="C974" s="93" t="s">
        <v>7175</v>
      </c>
    </row>
    <row r="975" spans="1:3" x14ac:dyDescent="0.35">
      <c r="A975" s="222" t="str">
        <f t="shared" si="15"/>
        <v>CT FACIAL BONES WITHOUT</v>
      </c>
      <c r="B975" s="162"/>
      <c r="C975" s="166" t="s">
        <v>4224</v>
      </c>
    </row>
    <row r="976" spans="1:3" x14ac:dyDescent="0.35">
      <c r="A976" s="222" t="str">
        <f t="shared" si="15"/>
        <v>CT Facial Bones without contrast</v>
      </c>
      <c r="B976" s="24"/>
      <c r="C976" s="24" t="s">
        <v>12883</v>
      </c>
    </row>
    <row r="977" spans="1:3" x14ac:dyDescent="0.35">
      <c r="A977" s="222" t="str">
        <f t="shared" si="15"/>
        <v>CT FACIAL BONES WITHOUT CONTRAST</v>
      </c>
      <c r="B977" s="285"/>
      <c r="C977" s="297" t="s">
        <v>6309</v>
      </c>
    </row>
    <row r="978" spans="1:3" x14ac:dyDescent="0.35">
      <c r="A978" s="222" t="str">
        <f t="shared" si="15"/>
        <v>CT facial bones wo con</v>
      </c>
      <c r="B978" s="24"/>
      <c r="C978" s="24" t="s">
        <v>12884</v>
      </c>
    </row>
    <row r="979" spans="1:3" x14ac:dyDescent="0.35">
      <c r="A979" s="222" t="str">
        <f t="shared" si="15"/>
        <v>CT FACIAL BONES WO CONTRAST</v>
      </c>
      <c r="B979" s="94"/>
      <c r="C979" s="93" t="s">
        <v>6032</v>
      </c>
    </row>
    <row r="980" spans="1:3" x14ac:dyDescent="0.35">
      <c r="A980" s="222" t="str">
        <f t="shared" si="15"/>
        <v>CT FACIAL W/O</v>
      </c>
      <c r="B980" s="204"/>
      <c r="C980" s="205" t="s">
        <v>10940</v>
      </c>
    </row>
    <row r="981" spans="1:3" x14ac:dyDescent="0.35">
      <c r="A981" s="222" t="str">
        <f t="shared" si="15"/>
        <v>CT FACIAL W/O CONT</v>
      </c>
      <c r="B981" s="105"/>
      <c r="C981" s="105" t="s">
        <v>4834</v>
      </c>
    </row>
    <row r="982" spans="1:3" x14ac:dyDescent="0.35">
      <c r="A982" s="222" t="str">
        <f t="shared" si="15"/>
        <v>CT FACIAL WO</v>
      </c>
      <c r="B982" s="744"/>
      <c r="C982" s="85" t="s">
        <v>5625</v>
      </c>
    </row>
    <row r="983" spans="1:3" x14ac:dyDescent="0.35">
      <c r="A983" s="222" t="str">
        <f t="shared" si="15"/>
        <v>CT FACIAL WO CONT</v>
      </c>
      <c r="B983" s="105"/>
      <c r="C983" s="105" t="s">
        <v>4835</v>
      </c>
    </row>
    <row r="984" spans="1:3" x14ac:dyDescent="0.35">
      <c r="A984" s="222" t="str">
        <f t="shared" si="15"/>
        <v>CT FACIAL WO IV CONTRAST</v>
      </c>
      <c r="B984" s="283"/>
      <c r="C984" s="284" t="s">
        <v>8225</v>
      </c>
    </row>
    <row r="985" spans="1:3" x14ac:dyDescent="0.35">
      <c r="A985" s="222" t="str">
        <f t="shared" si="15"/>
        <v>CT FACIAL/ORBIT WO IV CONTRAST</v>
      </c>
      <c r="B985" s="283"/>
      <c r="C985" s="284" t="s">
        <v>8226</v>
      </c>
    </row>
    <row r="986" spans="1:3" x14ac:dyDescent="0.35">
      <c r="A986" s="222" t="str">
        <f t="shared" si="15"/>
        <v>CT FACIAL/SINUSES WO</v>
      </c>
      <c r="B986" s="312"/>
      <c r="C986" s="312" t="s">
        <v>9884</v>
      </c>
    </row>
    <row r="987" spans="1:3" x14ac:dyDescent="0.35">
      <c r="A987" s="222" t="str">
        <f t="shared" si="15"/>
        <v>CT LANDMARK SINUS, WO CONTRAST</v>
      </c>
      <c r="B987" s="204"/>
      <c r="C987" s="205" t="s">
        <v>10941</v>
      </c>
    </row>
    <row r="988" spans="1:3" x14ac:dyDescent="0.35">
      <c r="A988" s="222" t="str">
        <f t="shared" si="15"/>
        <v>CT MANDIBLE W/O CONTRA</v>
      </c>
      <c r="B988" s="285"/>
      <c r="C988" s="285" t="s">
        <v>6310</v>
      </c>
    </row>
    <row r="989" spans="1:3" x14ac:dyDescent="0.35">
      <c r="A989" s="222" t="str">
        <f t="shared" si="15"/>
        <v>CT MAX FACIAL W/O</v>
      </c>
      <c r="B989" s="33"/>
      <c r="C989" s="33" t="s">
        <v>1085</v>
      </c>
    </row>
    <row r="990" spans="1:3" x14ac:dyDescent="0.35">
      <c r="A990" s="222" t="str">
        <f t="shared" si="15"/>
        <v>CT MAXIFACIAL/SINUSES W/O CONTRAST</v>
      </c>
      <c r="B990" s="548"/>
      <c r="C990" s="548" t="s">
        <v>5843</v>
      </c>
    </row>
    <row r="991" spans="1:3" x14ac:dyDescent="0.35">
      <c r="A991" s="222" t="str">
        <f t="shared" si="15"/>
        <v>CT MAXILLOFACIAL SINUSES WO</v>
      </c>
      <c r="B991" s="94"/>
      <c r="C991" s="93" t="s">
        <v>7176</v>
      </c>
    </row>
    <row r="992" spans="1:3" x14ac:dyDescent="0.35">
      <c r="A992" s="222" t="str">
        <f t="shared" si="15"/>
        <v>CT MAXILLOFACIAL W/O</v>
      </c>
      <c r="B992" s="283"/>
      <c r="C992" s="284" t="s">
        <v>8227</v>
      </c>
    </row>
    <row r="993" spans="1:3" x14ac:dyDescent="0.35">
      <c r="A993" s="222" t="str">
        <f t="shared" si="15"/>
        <v>CT Maxillofacial w/o Contrast</v>
      </c>
      <c r="B993" s="291"/>
      <c r="C993" s="278" t="s">
        <v>4421</v>
      </c>
    </row>
    <row r="994" spans="1:3" x14ac:dyDescent="0.35">
      <c r="A994" s="222" t="str">
        <f t="shared" si="15"/>
        <v>CT MAXILLOFACIAL W/O DYE</v>
      </c>
      <c r="B994" s="204"/>
      <c r="C994" s="205" t="s">
        <v>10942</v>
      </c>
    </row>
    <row r="995" spans="1:3" x14ac:dyDescent="0.35">
      <c r="A995" s="222" t="str">
        <f t="shared" si="15"/>
        <v>CT MAXILLOFACIAL WO</v>
      </c>
      <c r="B995" s="26"/>
      <c r="C995" s="26" t="s">
        <v>2381</v>
      </c>
    </row>
    <row r="996" spans="1:3" x14ac:dyDescent="0.35">
      <c r="A996" s="222" t="str">
        <f t="shared" si="15"/>
        <v>CT MAXILLOFACIAL WO</v>
      </c>
      <c r="B996" s="312"/>
      <c r="C996" s="312" t="s">
        <v>2381</v>
      </c>
    </row>
    <row r="997" spans="1:3" x14ac:dyDescent="0.35">
      <c r="A997" s="222" t="str">
        <f t="shared" si="15"/>
        <v>CT MAXILLO-FACIAL WO</v>
      </c>
      <c r="B997" s="289"/>
      <c r="C997" s="318" t="s">
        <v>2862</v>
      </c>
    </row>
    <row r="998" spans="1:3" x14ac:dyDescent="0.35">
      <c r="A998" s="222" t="str">
        <f t="shared" si="15"/>
        <v>CT MAXILLOFACIAL WO CONRTRAST</v>
      </c>
      <c r="B998" s="282"/>
      <c r="C998" s="282" t="s">
        <v>5626</v>
      </c>
    </row>
    <row r="999" spans="1:3" x14ac:dyDescent="0.35">
      <c r="A999" s="222" t="str">
        <f t="shared" si="15"/>
        <v>CT MAXILLOFACIAL WO CONTRAST</v>
      </c>
      <c r="B999" s="282"/>
      <c r="C999" s="282" t="s">
        <v>5627</v>
      </c>
    </row>
    <row r="1000" spans="1:3" x14ac:dyDescent="0.35">
      <c r="A1000" s="222" t="str">
        <f t="shared" si="15"/>
        <v>CT MAXILLOFACIAL, SINUS; W/O CONTRAST</v>
      </c>
      <c r="B1000" s="326"/>
      <c r="C1000" s="320" t="s">
        <v>14028</v>
      </c>
    </row>
    <row r="1001" spans="1:3" x14ac:dyDescent="0.35">
      <c r="A1001" s="222" t="str">
        <f t="shared" si="15"/>
        <v>CT MAXILLOFACIAL/SINUS W/O CONTRAST</v>
      </c>
      <c r="B1001" s="221"/>
      <c r="C1001" s="221" t="s">
        <v>1388</v>
      </c>
    </row>
    <row r="1002" spans="1:3" x14ac:dyDescent="0.35">
      <c r="A1002" s="222" t="str">
        <f t="shared" si="15"/>
        <v>CT MAXILLOFACIAL/SINUSES WO</v>
      </c>
      <c r="B1002" s="285"/>
      <c r="C1002" s="285" t="s">
        <v>6311</v>
      </c>
    </row>
    <row r="1003" spans="1:3" x14ac:dyDescent="0.35">
      <c r="A1003" s="222" t="str">
        <f t="shared" si="15"/>
        <v>CT MAXILO/SINUS W/O</v>
      </c>
      <c r="B1003" s="13"/>
      <c r="C1003" s="13" t="s">
        <v>413</v>
      </c>
    </row>
    <row r="1004" spans="1:3" x14ac:dyDescent="0.35">
      <c r="A1004" s="222" t="str">
        <f t="shared" si="15"/>
        <v>CT SINUS MAXILLOFACIAL WO CONTRAST</v>
      </c>
      <c r="B1004" s="742"/>
      <c r="C1004" s="46" t="s">
        <v>691</v>
      </c>
    </row>
    <row r="1005" spans="1:3" x14ac:dyDescent="0.35">
      <c r="A1005" s="222" t="str">
        <f t="shared" si="15"/>
        <v>CT SINUS W/CORONALS WO</v>
      </c>
      <c r="B1005" s="341"/>
      <c r="C1005" s="287" t="s">
        <v>9366</v>
      </c>
    </row>
    <row r="1006" spans="1:3" x14ac:dyDescent="0.35">
      <c r="A1006" s="222" t="str">
        <f t="shared" si="15"/>
        <v>CT SINUS W/O</v>
      </c>
      <c r="B1006" s="204"/>
      <c r="C1006" s="205" t="s">
        <v>10943</v>
      </c>
    </row>
    <row r="1007" spans="1:3" x14ac:dyDescent="0.35">
      <c r="A1007" s="222" t="str">
        <f t="shared" si="15"/>
        <v>CT SINUS W/O CON</v>
      </c>
      <c r="B1007" s="204"/>
      <c r="C1007" s="205" t="s">
        <v>10944</v>
      </c>
    </row>
    <row r="1008" spans="1:3" x14ac:dyDescent="0.35">
      <c r="A1008" s="222" t="str">
        <f t="shared" si="15"/>
        <v>CT SINUS W/O CONTRAST</v>
      </c>
      <c r="B1008" s="292"/>
      <c r="C1008" s="292" t="s">
        <v>5314</v>
      </c>
    </row>
    <row r="1009" spans="1:3" x14ac:dyDescent="0.35">
      <c r="A1009" s="222" t="str">
        <f t="shared" si="15"/>
        <v>CT SINUS W/OUT CONTRAST</v>
      </c>
      <c r="B1009" s="171"/>
      <c r="C1009" s="171" t="s">
        <v>13499</v>
      </c>
    </row>
    <row r="1010" spans="1:3" x14ac:dyDescent="0.35">
      <c r="A1010" s="222" t="str">
        <f t="shared" si="15"/>
        <v>CT Sinus without contrast</v>
      </c>
      <c r="B1010" s="24"/>
      <c r="C1010" s="52" t="s">
        <v>12885</v>
      </c>
    </row>
    <row r="1011" spans="1:3" x14ac:dyDescent="0.35">
      <c r="A1011" s="222" t="str">
        <f t="shared" si="15"/>
        <v>CT SINUS WO</v>
      </c>
      <c r="B1011" s="26"/>
      <c r="C1011" s="26" t="s">
        <v>2382</v>
      </c>
    </row>
    <row r="1012" spans="1:3" x14ac:dyDescent="0.35">
      <c r="A1012" s="222" t="str">
        <f t="shared" si="15"/>
        <v>CT SINUS WO</v>
      </c>
      <c r="B1012" s="11"/>
      <c r="C1012" s="11" t="s">
        <v>2382</v>
      </c>
    </row>
    <row r="1013" spans="1:3" x14ac:dyDescent="0.35">
      <c r="A1013" s="222" t="str">
        <f t="shared" si="15"/>
        <v>CT sinus wo con</v>
      </c>
      <c r="B1013" s="24"/>
      <c r="C1013" s="52" t="s">
        <v>12886</v>
      </c>
    </row>
    <row r="1014" spans="1:3" x14ac:dyDescent="0.35">
      <c r="A1014" s="222" t="str">
        <f t="shared" si="15"/>
        <v>CT SINUS WO CON - 70486</v>
      </c>
      <c r="B1014" s="204"/>
      <c r="C1014" s="203" t="s">
        <v>10945</v>
      </c>
    </row>
    <row r="1015" spans="1:3" x14ac:dyDescent="0.35">
      <c r="A1015" s="222" t="str">
        <f t="shared" si="15"/>
        <v>CT SINUS WO CONT</v>
      </c>
      <c r="B1015" s="105"/>
      <c r="C1015" s="105" t="s">
        <v>4836</v>
      </c>
    </row>
    <row r="1016" spans="1:3" ht="16" x14ac:dyDescent="0.4">
      <c r="A1016" s="222" t="str">
        <f t="shared" si="15"/>
        <v>CT SINUS WO CONTRAST*</v>
      </c>
      <c r="B1016" s="158"/>
      <c r="C1016" s="158" t="s">
        <v>8599</v>
      </c>
    </row>
    <row r="1017" spans="1:3" x14ac:dyDescent="0.35">
      <c r="A1017" s="222" t="str">
        <f t="shared" si="15"/>
        <v>CT SINUS WO IV CONTRAST</v>
      </c>
      <c r="B1017" s="283"/>
      <c r="C1017" s="284" t="s">
        <v>8228</v>
      </c>
    </row>
    <row r="1018" spans="1:3" x14ac:dyDescent="0.35">
      <c r="A1018" s="222" t="str">
        <f t="shared" si="15"/>
        <v>CT SINUS/MAXFACIAL W/O</v>
      </c>
      <c r="B1018" s="204"/>
      <c r="C1018" s="205" t="s">
        <v>10946</v>
      </c>
    </row>
    <row r="1019" spans="1:3" x14ac:dyDescent="0.35">
      <c r="A1019" s="222" t="str">
        <f t="shared" si="15"/>
        <v>CT SINUSES MOREHOUSE</v>
      </c>
      <c r="B1019" s="94"/>
      <c r="C1019" s="93" t="s">
        <v>7177</v>
      </c>
    </row>
    <row r="1020" spans="1:3" x14ac:dyDescent="0.35">
      <c r="A1020" s="222" t="str">
        <f t="shared" si="15"/>
        <v>CT SINUSES WITHOUT</v>
      </c>
      <c r="B1020" s="280"/>
      <c r="C1020" s="45" t="s">
        <v>8935</v>
      </c>
    </row>
    <row r="1021" spans="1:3" x14ac:dyDescent="0.35">
      <c r="A1021" s="222" t="str">
        <f t="shared" si="15"/>
        <v>CT SINUSES WITHOUT CONTRAST</v>
      </c>
      <c r="B1021" s="285"/>
      <c r="C1021" s="297" t="s">
        <v>6312</v>
      </c>
    </row>
    <row r="1022" spans="1:3" x14ac:dyDescent="0.35">
      <c r="A1022" s="222" t="str">
        <f t="shared" si="15"/>
        <v>CT SINUSES WO</v>
      </c>
      <c r="B1022" s="296"/>
      <c r="C1022" s="303" t="s">
        <v>6635</v>
      </c>
    </row>
    <row r="1023" spans="1:3" x14ac:dyDescent="0.35">
      <c r="A1023" s="222" t="str">
        <f t="shared" si="15"/>
        <v>CT, Maxillofacial Area s/ Contrast</v>
      </c>
      <c r="B1023" s="30"/>
      <c r="C1023" s="30" t="s">
        <v>3322</v>
      </c>
    </row>
    <row r="1024" spans="1:3" x14ac:dyDescent="0.35">
      <c r="A1024" s="222" t="str">
        <f t="shared" si="15"/>
        <v>CT-SINUS W/OUT CONTRAST</v>
      </c>
      <c r="B1024" s="175"/>
      <c r="C1024" s="253" t="s">
        <v>13500</v>
      </c>
    </row>
    <row r="1025" spans="1:3" x14ac:dyDescent="0.35">
      <c r="A1025" s="222" t="str">
        <f t="shared" si="15"/>
        <v>CT-SINUS WO</v>
      </c>
      <c r="B1025" s="204"/>
      <c r="C1025" s="205" t="s">
        <v>10947</v>
      </c>
    </row>
    <row r="1026" spans="1:3" x14ac:dyDescent="0.35">
      <c r="A1026" s="222" t="str">
        <f t="shared" si="15"/>
        <v>e+1 CT sinus wo contrast</v>
      </c>
      <c r="B1026" s="24"/>
      <c r="C1026" s="52" t="s">
        <v>12887</v>
      </c>
    </row>
    <row r="1027" spans="1:3" x14ac:dyDescent="0.35">
      <c r="A1027" s="222" t="str">
        <f t="shared" ref="A1027:A1090" si="16">TRIM(C1027)</f>
        <v>MAXILLOFACIAL W/O CONTRAST</v>
      </c>
      <c r="B1027" s="157"/>
      <c r="C1027" s="157" t="s">
        <v>3981</v>
      </c>
    </row>
    <row r="1028" spans="1:3" x14ac:dyDescent="0.35">
      <c r="A1028" s="222" t="str">
        <f t="shared" si="16"/>
        <v>70487-CT MAXIOLLOFACIAL W CONTRAST</v>
      </c>
      <c r="B1028" s="365"/>
      <c r="C1028" s="282" t="s">
        <v>5637</v>
      </c>
    </row>
    <row r="1029" spans="1:3" x14ac:dyDescent="0.35">
      <c r="A1029" s="222" t="str">
        <f t="shared" si="16"/>
        <v>CT facial bones w con</v>
      </c>
      <c r="B1029" s="24"/>
      <c r="C1029" s="24" t="s">
        <v>12976</v>
      </c>
    </row>
    <row r="1030" spans="1:3" x14ac:dyDescent="0.35">
      <c r="A1030" s="222" t="str">
        <f t="shared" si="16"/>
        <v>CT FACIAL BONES WITH CONTRAST</v>
      </c>
      <c r="B1030" s="285"/>
      <c r="C1030" s="285" t="s">
        <v>6350</v>
      </c>
    </row>
    <row r="1031" spans="1:3" x14ac:dyDescent="0.35">
      <c r="A1031" s="222" t="str">
        <f t="shared" si="16"/>
        <v>CT FACIAL W</v>
      </c>
      <c r="B1031" s="105"/>
      <c r="C1031" s="105" t="s">
        <v>4857</v>
      </c>
    </row>
    <row r="1032" spans="1:3" x14ac:dyDescent="0.35">
      <c r="A1032" s="222" t="str">
        <f t="shared" si="16"/>
        <v>CT FACIAL W CONT</v>
      </c>
      <c r="B1032" s="105"/>
      <c r="C1032" s="105" t="s">
        <v>4858</v>
      </c>
    </row>
    <row r="1033" spans="1:3" x14ac:dyDescent="0.35">
      <c r="A1033" s="222" t="str">
        <f t="shared" si="16"/>
        <v>CT FACIAL WITH IV CONTRAST</v>
      </c>
      <c r="B1033" s="283"/>
      <c r="C1033" s="284" t="s">
        <v>8252</v>
      </c>
    </row>
    <row r="1034" spans="1:3" x14ac:dyDescent="0.35">
      <c r="A1034" s="222" t="str">
        <f t="shared" si="16"/>
        <v>CT FACIAL/SINUSES W</v>
      </c>
      <c r="B1034" s="312"/>
      <c r="C1034" s="312" t="s">
        <v>9939</v>
      </c>
    </row>
    <row r="1035" spans="1:3" x14ac:dyDescent="0.35">
      <c r="A1035" s="222" t="str">
        <f t="shared" si="16"/>
        <v>CT MANDIBLE WITH CONTR</v>
      </c>
      <c r="B1035" s="285"/>
      <c r="C1035" s="285" t="s">
        <v>6351</v>
      </c>
    </row>
    <row r="1036" spans="1:3" x14ac:dyDescent="0.35">
      <c r="A1036" s="222" t="str">
        <f t="shared" si="16"/>
        <v>CT MAX FACIAL W</v>
      </c>
      <c r="B1036" s="33"/>
      <c r="C1036" s="33" t="s">
        <v>1117</v>
      </c>
    </row>
    <row r="1037" spans="1:3" x14ac:dyDescent="0.35">
      <c r="A1037" s="222" t="str">
        <f t="shared" si="16"/>
        <v>CT MAXIFACIAL/SINUSES W/ CONTRAST</v>
      </c>
      <c r="B1037" s="548"/>
      <c r="C1037" s="548" t="s">
        <v>5864</v>
      </c>
    </row>
    <row r="1038" spans="1:3" x14ac:dyDescent="0.35">
      <c r="A1038" s="222" t="str">
        <f t="shared" si="16"/>
        <v>CT MAXILLOFACIAL SINUS W CONTR</v>
      </c>
      <c r="B1038" s="94"/>
      <c r="C1038" s="94" t="s">
        <v>7194</v>
      </c>
    </row>
    <row r="1039" spans="1:3" x14ac:dyDescent="0.35">
      <c r="A1039" s="222" t="str">
        <f t="shared" si="16"/>
        <v>CT MAXILLOFACIAL SINUS W CONTRAST</v>
      </c>
      <c r="B1039" s="680"/>
      <c r="C1039" s="307" t="s">
        <v>7195</v>
      </c>
    </row>
    <row r="1040" spans="1:3" x14ac:dyDescent="0.35">
      <c r="A1040" s="222" t="str">
        <f t="shared" si="16"/>
        <v>CT MAXILLOFACIAL W</v>
      </c>
      <c r="B1040" s="165"/>
      <c r="C1040" s="165" t="s">
        <v>2408</v>
      </c>
    </row>
    <row r="1041" spans="1:3" x14ac:dyDescent="0.35">
      <c r="A1041" s="222" t="str">
        <f t="shared" si="16"/>
        <v>CT MAXILLOFACIAL W</v>
      </c>
      <c r="B1041" s="26"/>
      <c r="C1041" s="26" t="s">
        <v>2408</v>
      </c>
    </row>
    <row r="1042" spans="1:3" x14ac:dyDescent="0.35">
      <c r="A1042" s="222" t="str">
        <f t="shared" si="16"/>
        <v>CT MAXILLOFACIAL W</v>
      </c>
      <c r="B1042" s="312"/>
      <c r="C1042" s="312" t="s">
        <v>2408</v>
      </c>
    </row>
    <row r="1043" spans="1:3" x14ac:dyDescent="0.35">
      <c r="A1043" s="222" t="str">
        <f t="shared" si="16"/>
        <v>CT MAXILLO-FACIAL W</v>
      </c>
      <c r="B1043" s="289"/>
      <c r="C1043" s="318" t="s">
        <v>2897</v>
      </c>
    </row>
    <row r="1044" spans="1:3" x14ac:dyDescent="0.35">
      <c r="A1044" s="222" t="str">
        <f t="shared" si="16"/>
        <v>CT MAXILLOFACIAL W CONTRAST</v>
      </c>
      <c r="B1044" s="365"/>
      <c r="C1044" s="282" t="s">
        <v>5638</v>
      </c>
    </row>
    <row r="1045" spans="1:3" x14ac:dyDescent="0.35">
      <c r="A1045" s="222" t="str">
        <f t="shared" si="16"/>
        <v>CT Maxillofacial w/ Contrast</v>
      </c>
      <c r="B1045" s="291"/>
      <c r="C1045" s="278" t="s">
        <v>4458</v>
      </c>
    </row>
    <row r="1046" spans="1:3" x14ac:dyDescent="0.35">
      <c r="A1046" s="222" t="str">
        <f t="shared" si="16"/>
        <v>CT MAXILLOFACIAL W/CONTRAST</v>
      </c>
      <c r="B1046" s="292"/>
      <c r="C1046" s="302" t="s">
        <v>5324</v>
      </c>
    </row>
    <row r="1047" spans="1:3" x14ac:dyDescent="0.35">
      <c r="A1047" s="222" t="str">
        <f t="shared" si="16"/>
        <v>CT MAXILLO-FACIAL WC</v>
      </c>
      <c r="B1047" s="341"/>
      <c r="C1047" s="287" t="s">
        <v>9406</v>
      </c>
    </row>
    <row r="1048" spans="1:3" x14ac:dyDescent="0.35">
      <c r="A1048" s="222" t="str">
        <f t="shared" si="16"/>
        <v>CT maxillofacial with contrast</v>
      </c>
      <c r="B1048" s="326"/>
      <c r="C1048" s="323" t="s">
        <v>14044</v>
      </c>
    </row>
    <row r="1049" spans="1:3" x14ac:dyDescent="0.35">
      <c r="A1049" s="222" t="str">
        <f t="shared" si="16"/>
        <v>CT MAXILLOFACIAL, SINUS; W CONTRAST</v>
      </c>
      <c r="B1049" s="327"/>
      <c r="C1049" s="327" t="s">
        <v>1722</v>
      </c>
    </row>
    <row r="1050" spans="1:3" x14ac:dyDescent="0.35">
      <c r="A1050" s="222" t="str">
        <f t="shared" si="16"/>
        <v>CT MAXILLOFACIAL/SINUS W/CONTRAST</v>
      </c>
      <c r="B1050" s="221"/>
      <c r="C1050" s="221" t="s">
        <v>1401</v>
      </c>
    </row>
    <row r="1051" spans="1:3" x14ac:dyDescent="0.35">
      <c r="A1051" s="222" t="str">
        <f t="shared" si="16"/>
        <v>CT MAXILO/SINUS W CO</v>
      </c>
      <c r="B1051" s="13"/>
      <c r="C1051" s="13" t="s">
        <v>437</v>
      </c>
    </row>
    <row r="1052" spans="1:3" x14ac:dyDescent="0.35">
      <c r="A1052" s="222" t="str">
        <f t="shared" si="16"/>
        <v>CT MAXIOLLOFACIAL W CONTRAST</v>
      </c>
      <c r="B1052" s="326"/>
      <c r="C1052" s="326" t="s">
        <v>14045</v>
      </c>
    </row>
    <row r="1053" spans="1:3" x14ac:dyDescent="0.35">
      <c r="A1053" s="222" t="str">
        <f t="shared" si="16"/>
        <v>CT SINUS MAXILLOFACIAL W</v>
      </c>
      <c r="B1053" s="162"/>
      <c r="C1053" s="162" t="s">
        <v>4234</v>
      </c>
    </row>
    <row r="1054" spans="1:3" x14ac:dyDescent="0.35">
      <c r="A1054" s="222" t="str">
        <f t="shared" si="16"/>
        <v>CT SINUS W</v>
      </c>
      <c r="B1054" s="26"/>
      <c r="C1054" s="26" t="s">
        <v>2409</v>
      </c>
    </row>
    <row r="1055" spans="1:3" x14ac:dyDescent="0.35">
      <c r="A1055" s="222" t="str">
        <f t="shared" si="16"/>
        <v>CT SINUS W CONT</v>
      </c>
      <c r="B1055" s="105"/>
      <c r="C1055" s="105" t="s">
        <v>4859</v>
      </c>
    </row>
    <row r="1056" spans="1:3" x14ac:dyDescent="0.35">
      <c r="A1056" s="222" t="str">
        <f t="shared" si="16"/>
        <v>CT SINUS W/CORONALS WC</v>
      </c>
      <c r="B1056" s="53"/>
      <c r="C1056" s="53" t="s">
        <v>9407</v>
      </c>
    </row>
    <row r="1057" spans="1:3" x14ac:dyDescent="0.35">
      <c r="A1057" s="222" t="str">
        <f t="shared" si="16"/>
        <v>CT Sinus with contrast</v>
      </c>
      <c r="B1057" s="24"/>
      <c r="C1057" s="24" t="s">
        <v>12977</v>
      </c>
    </row>
    <row r="1058" spans="1:3" x14ac:dyDescent="0.35">
      <c r="A1058" s="222" t="str">
        <f t="shared" si="16"/>
        <v>CT SINUS WITH IV CONTRAST</v>
      </c>
      <c r="B1058" s="283"/>
      <c r="C1058" s="283" t="s">
        <v>8253</v>
      </c>
    </row>
    <row r="1059" spans="1:3" x14ac:dyDescent="0.35">
      <c r="A1059" s="222" t="str">
        <f t="shared" si="16"/>
        <v>CT SINUSES W</v>
      </c>
      <c r="B1059" s="289"/>
      <c r="C1059" s="289" t="s">
        <v>2898</v>
      </c>
    </row>
    <row r="1060" spans="1:3" ht="16" x14ac:dyDescent="0.4">
      <c r="A1060" s="222" t="str">
        <f t="shared" si="16"/>
        <v>CT SINUSES W CONTRAST*</v>
      </c>
      <c r="B1060" s="158"/>
      <c r="C1060" s="158" t="s">
        <v>8614</v>
      </c>
    </row>
    <row r="1061" spans="1:3" x14ac:dyDescent="0.35">
      <c r="A1061" s="222" t="str">
        <f t="shared" si="16"/>
        <v>CT SINUSES WITH</v>
      </c>
      <c r="B1061" s="280"/>
      <c r="C1061" s="45" t="s">
        <v>8965</v>
      </c>
    </row>
    <row r="1062" spans="1:3" x14ac:dyDescent="0.35">
      <c r="A1062" s="222" t="str">
        <f t="shared" si="16"/>
        <v>CT SINUSES WITH CONTRAST</v>
      </c>
      <c r="B1062" s="285"/>
      <c r="C1062" s="285" t="s">
        <v>6051</v>
      </c>
    </row>
    <row r="1063" spans="1:3" x14ac:dyDescent="0.35">
      <c r="A1063" s="222" t="str">
        <f t="shared" si="16"/>
        <v>CT, Maxillofacial Area c/ Contrast</v>
      </c>
      <c r="B1063" s="30"/>
      <c r="C1063" s="30" t="s">
        <v>3407</v>
      </c>
    </row>
    <row r="1064" spans="1:3" x14ac:dyDescent="0.35">
      <c r="A1064" s="222" t="str">
        <f t="shared" si="16"/>
        <v>MAXILLOFACIAL WITH CONTRAST</v>
      </c>
      <c r="B1064" s="157"/>
      <c r="C1064" s="157" t="s">
        <v>4020</v>
      </c>
    </row>
    <row r="1065" spans="1:3" x14ac:dyDescent="0.35">
      <c r="A1065" s="222" t="str">
        <f t="shared" si="16"/>
        <v>CT FACIAL BONES WITH&amp;WO</v>
      </c>
      <c r="B1065" s="285"/>
      <c r="C1065" s="285" t="s">
        <v>6395</v>
      </c>
    </row>
    <row r="1066" spans="1:3" x14ac:dyDescent="0.35">
      <c r="A1066" s="222" t="str">
        <f t="shared" si="16"/>
        <v>CT Facial Bones with/without contrast</v>
      </c>
      <c r="B1066" s="24"/>
      <c r="C1066" s="24" t="s">
        <v>13076</v>
      </c>
    </row>
    <row r="1067" spans="1:3" x14ac:dyDescent="0.35">
      <c r="A1067" s="222" t="str">
        <f t="shared" si="16"/>
        <v>CT facial bones wo/w con</v>
      </c>
      <c r="B1067" s="24"/>
      <c r="C1067" s="24" t="s">
        <v>13077</v>
      </c>
    </row>
    <row r="1068" spans="1:3" x14ac:dyDescent="0.35">
      <c r="A1068" s="222" t="str">
        <f t="shared" si="16"/>
        <v>CT FACIAL W&amp;WO CONT</v>
      </c>
      <c r="B1068" s="105"/>
      <c r="C1068" s="105" t="s">
        <v>4885</v>
      </c>
    </row>
    <row r="1069" spans="1:3" x14ac:dyDescent="0.35">
      <c r="A1069" s="222" t="str">
        <f t="shared" si="16"/>
        <v>CT FACIAL W/WO IV CONTRAST</v>
      </c>
      <c r="B1069" s="283"/>
      <c r="C1069" s="283" t="s">
        <v>8279</v>
      </c>
    </row>
    <row r="1070" spans="1:3" x14ac:dyDescent="0.35">
      <c r="A1070" s="222" t="str">
        <f t="shared" si="16"/>
        <v>CT FACIAL WWO</v>
      </c>
      <c r="B1070" s="329"/>
      <c r="C1070" s="329" t="s">
        <v>6498</v>
      </c>
    </row>
    <row r="1071" spans="1:3" x14ac:dyDescent="0.35">
      <c r="A1071" s="222" t="str">
        <f t="shared" si="16"/>
        <v>CT FACIAL/SINUSES W/WO</v>
      </c>
      <c r="B1071" s="312"/>
      <c r="C1071" s="312" t="s">
        <v>10011</v>
      </c>
    </row>
    <row r="1072" spans="1:3" x14ac:dyDescent="0.35">
      <c r="A1072" s="222" t="str">
        <f t="shared" si="16"/>
        <v>CT MANDIBLE W/WO CONTR</v>
      </c>
      <c r="B1072" s="285"/>
      <c r="C1072" s="285" t="s">
        <v>6396</v>
      </c>
    </row>
    <row r="1073" spans="1:3" x14ac:dyDescent="0.35">
      <c r="A1073" s="222" t="str">
        <f t="shared" si="16"/>
        <v>CT MAX FACIAL W/WO</v>
      </c>
      <c r="B1073" s="33"/>
      <c r="C1073" s="33" t="s">
        <v>1140</v>
      </c>
    </row>
    <row r="1074" spans="1:3" x14ac:dyDescent="0.35">
      <c r="A1074" s="222" t="str">
        <f t="shared" si="16"/>
        <v>CT MAXIFACIAL/SINUSES W/WO CONTRAST</v>
      </c>
      <c r="B1074" s="548"/>
      <c r="C1074" s="548" t="s">
        <v>5877</v>
      </c>
    </row>
    <row r="1075" spans="1:3" x14ac:dyDescent="0.35">
      <c r="A1075" s="222" t="str">
        <f t="shared" si="16"/>
        <v>CT MAXILLOFACIAL SINUS WOW IV</v>
      </c>
      <c r="B1075" s="94"/>
      <c r="C1075" s="94" t="s">
        <v>7214</v>
      </c>
    </row>
    <row r="1076" spans="1:3" x14ac:dyDescent="0.35">
      <c r="A1076" s="222" t="str">
        <f t="shared" si="16"/>
        <v>CT MAXILLOFACIAL SINUSES WITHOUT</v>
      </c>
      <c r="B1076" s="329"/>
      <c r="C1076" s="329" t="s">
        <v>6488</v>
      </c>
    </row>
    <row r="1077" spans="1:3" x14ac:dyDescent="0.35">
      <c r="A1077" s="222" t="str">
        <f t="shared" si="16"/>
        <v>CT MAXILLOFACIAL W&amp;WO</v>
      </c>
      <c r="B1077" s="26"/>
      <c r="C1077" s="26" t="s">
        <v>2483</v>
      </c>
    </row>
    <row r="1078" spans="1:3" x14ac:dyDescent="0.35">
      <c r="A1078" s="222" t="str">
        <f t="shared" si="16"/>
        <v>CT Maxillofacial w/ + w/o Contrast</v>
      </c>
      <c r="B1078" s="291"/>
      <c r="C1078" s="278" t="s">
        <v>4513</v>
      </c>
    </row>
    <row r="1079" spans="1:3" x14ac:dyDescent="0.35">
      <c r="A1079" s="222" t="str">
        <f t="shared" si="16"/>
        <v>CT MAXILLOFACIAL W/WO</v>
      </c>
      <c r="B1079" s="312"/>
      <c r="C1079" s="312" t="s">
        <v>10012</v>
      </c>
    </row>
    <row r="1080" spans="1:3" x14ac:dyDescent="0.35">
      <c r="A1080" s="222" t="str">
        <f t="shared" si="16"/>
        <v>CT MAXILLO-FACIAL W/WO</v>
      </c>
      <c r="B1080" s="289"/>
      <c r="C1080" s="289" t="s">
        <v>2913</v>
      </c>
    </row>
    <row r="1081" spans="1:3" x14ac:dyDescent="0.35">
      <c r="A1081" s="222" t="str">
        <f t="shared" si="16"/>
        <v>CT MAXILLOFACIAL W/WO CONTRAST</v>
      </c>
      <c r="B1081" s="326"/>
      <c r="C1081" s="326" t="s">
        <v>5655</v>
      </c>
    </row>
    <row r="1082" spans="1:3" x14ac:dyDescent="0.35">
      <c r="A1082" s="222" t="str">
        <f t="shared" si="16"/>
        <v>CT MAXILLOFACIAL W/WO CONTRAST</v>
      </c>
      <c r="B1082" s="365"/>
      <c r="C1082" s="282" t="s">
        <v>5655</v>
      </c>
    </row>
    <row r="1083" spans="1:3" x14ac:dyDescent="0.35">
      <c r="A1083" s="222" t="str">
        <f t="shared" si="16"/>
        <v>CT MAXILLOFACIAL WWO</v>
      </c>
      <c r="B1083" s="165"/>
      <c r="C1083" s="165" t="s">
        <v>6818</v>
      </c>
    </row>
    <row r="1084" spans="1:3" x14ac:dyDescent="0.35">
      <c r="A1084" s="222" t="str">
        <f t="shared" si="16"/>
        <v>CT MAXILLOFACIAL, SINUS; WO / W CONTRAST</v>
      </c>
      <c r="B1084" s="343"/>
      <c r="C1084" s="323" t="s">
        <v>14053</v>
      </c>
    </row>
    <row r="1085" spans="1:3" x14ac:dyDescent="0.35">
      <c r="A1085" s="222" t="str">
        <f t="shared" si="16"/>
        <v>CT MAXILO/SINUS WWO</v>
      </c>
      <c r="B1085" s="13"/>
      <c r="C1085" s="13" t="s">
        <v>463</v>
      </c>
    </row>
    <row r="1086" spans="1:3" x14ac:dyDescent="0.35">
      <c r="A1086" s="222" t="str">
        <f t="shared" si="16"/>
        <v>CT SINUS MAXILLOFACIAL W &amp; WO</v>
      </c>
      <c r="B1086" s="742"/>
      <c r="C1086" s="46" t="s">
        <v>748</v>
      </c>
    </row>
    <row r="1087" spans="1:3" x14ac:dyDescent="0.35">
      <c r="A1087" s="222" t="str">
        <f t="shared" si="16"/>
        <v>CT SINUS W&amp;WO</v>
      </c>
      <c r="B1087" s="26"/>
      <c r="C1087" s="26" t="s">
        <v>2484</v>
      </c>
    </row>
    <row r="1088" spans="1:3" x14ac:dyDescent="0.35">
      <c r="A1088" s="222" t="str">
        <f t="shared" si="16"/>
        <v>CT SINUS W&amp;WO CONT</v>
      </c>
      <c r="B1088" s="105"/>
      <c r="C1088" s="105" t="s">
        <v>4886</v>
      </c>
    </row>
    <row r="1089" spans="1:3" x14ac:dyDescent="0.35">
      <c r="A1089" s="222" t="str">
        <f t="shared" si="16"/>
        <v>CT SINUS W/CORONALS W/WO</v>
      </c>
      <c r="B1089" s="53"/>
      <c r="C1089" s="53" t="s">
        <v>9449</v>
      </c>
    </row>
    <row r="1090" spans="1:3" x14ac:dyDescent="0.35">
      <c r="A1090" s="222" t="str">
        <f t="shared" si="16"/>
        <v>CT SINUS W/WO IV CONTRAST</v>
      </c>
      <c r="B1090" s="283"/>
      <c r="C1090" s="283" t="s">
        <v>8280</v>
      </c>
    </row>
    <row r="1091" spans="1:3" x14ac:dyDescent="0.35">
      <c r="A1091" s="222" t="str">
        <f t="shared" ref="A1091:A1154" si="17">TRIM(C1091)</f>
        <v>CT Sinus with/without contrast</v>
      </c>
      <c r="B1091" s="24"/>
      <c r="C1091" s="24" t="s">
        <v>13078</v>
      </c>
    </row>
    <row r="1092" spans="1:3" x14ac:dyDescent="0.35">
      <c r="A1092" s="222" t="str">
        <f t="shared" si="17"/>
        <v>CT SINUS WO/W</v>
      </c>
      <c r="B1092" s="329"/>
      <c r="C1092" s="329" t="s">
        <v>6499</v>
      </c>
    </row>
    <row r="1093" spans="1:3" x14ac:dyDescent="0.35">
      <c r="A1093" s="222" t="str">
        <f t="shared" si="17"/>
        <v>CT sinus wo/w con</v>
      </c>
      <c r="B1093" s="309"/>
      <c r="C1093" s="131" t="s">
        <v>13079</v>
      </c>
    </row>
    <row r="1094" spans="1:3" x14ac:dyDescent="0.35">
      <c r="A1094" s="222" t="str">
        <f t="shared" si="17"/>
        <v>CT SINUSES W/WO</v>
      </c>
      <c r="B1094" s="289"/>
      <c r="C1094" s="289" t="s">
        <v>2914</v>
      </c>
    </row>
    <row r="1095" spans="1:3" ht="16" x14ac:dyDescent="0.4">
      <c r="A1095" s="222" t="str">
        <f t="shared" si="17"/>
        <v>CT SINUSES W/WO CONTRAST*</v>
      </c>
      <c r="B1095" s="696"/>
      <c r="C1095" s="158" t="s">
        <v>8626</v>
      </c>
    </row>
    <row r="1096" spans="1:3" x14ac:dyDescent="0.35">
      <c r="A1096" s="222" t="str">
        <f t="shared" si="17"/>
        <v>CT SINUSES WITH &amp; WO</v>
      </c>
      <c r="B1096" s="280"/>
      <c r="C1096" s="280" t="s">
        <v>8988</v>
      </c>
    </row>
    <row r="1097" spans="1:3" x14ac:dyDescent="0.35">
      <c r="A1097" s="222" t="str">
        <f t="shared" si="17"/>
        <v>CT SINUSES WITH &amp; WO CONTRAST</v>
      </c>
      <c r="B1097" s="285"/>
      <c r="C1097" s="285" t="s">
        <v>6397</v>
      </c>
    </row>
    <row r="1098" spans="1:3" x14ac:dyDescent="0.35">
      <c r="A1098" s="222" t="str">
        <f t="shared" si="17"/>
        <v>CT, Maxillofacial Area c/s Contrast</v>
      </c>
      <c r="B1098" s="30"/>
      <c r="C1098" s="30" t="s">
        <v>3496</v>
      </c>
    </row>
    <row r="1099" spans="1:3" x14ac:dyDescent="0.35">
      <c r="A1099" s="222" t="str">
        <f t="shared" si="17"/>
        <v>MAXILLOFACIAL W/O AND WITH CONTRAST</v>
      </c>
      <c r="B1099" s="157"/>
      <c r="C1099" s="157" t="s">
        <v>4052</v>
      </c>
    </row>
    <row r="1100" spans="1:3" x14ac:dyDescent="0.35">
      <c r="A1100" s="222" t="str">
        <f t="shared" si="17"/>
        <v>CT NECK WO</v>
      </c>
      <c r="B1100" s="204"/>
      <c r="C1100" s="205" t="s">
        <v>8489</v>
      </c>
    </row>
    <row r="1101" spans="1:3" x14ac:dyDescent="0.35">
      <c r="A1101" s="222" t="str">
        <f t="shared" si="17"/>
        <v>CT NECK SOFT TISSUE W/O</v>
      </c>
      <c r="B1101" s="282"/>
      <c r="C1101" s="330" t="s">
        <v>5657</v>
      </c>
    </row>
    <row r="1102" spans="1:3" x14ac:dyDescent="0.35">
      <c r="A1102" s="222" t="str">
        <f t="shared" si="17"/>
        <v>CT Neck Soft Tissue w/o Contrast</v>
      </c>
      <c r="B1102" s="291"/>
      <c r="C1102" s="278" t="s">
        <v>4517</v>
      </c>
    </row>
    <row r="1103" spans="1:3" x14ac:dyDescent="0.35">
      <c r="A1103" s="222" t="str">
        <f t="shared" si="17"/>
        <v>CT NECK SOFT TISSUE WO</v>
      </c>
      <c r="B1103" s="296"/>
      <c r="C1103" s="303" t="s">
        <v>752</v>
      </c>
    </row>
    <row r="1104" spans="1:3" x14ac:dyDescent="0.35">
      <c r="A1104" s="222" t="str">
        <f t="shared" si="17"/>
        <v>CT NECK SOFT TISSUE WO</v>
      </c>
      <c r="B1104" s="742"/>
      <c r="C1104" s="46" t="s">
        <v>752</v>
      </c>
    </row>
    <row r="1105" spans="1:3" x14ac:dyDescent="0.35">
      <c r="A1105" s="222" t="str">
        <f t="shared" si="17"/>
        <v>CT NECK W/O</v>
      </c>
      <c r="B1105" s="33"/>
      <c r="C1105" s="33" t="s">
        <v>1146</v>
      </c>
    </row>
    <row r="1106" spans="1:3" x14ac:dyDescent="0.35">
      <c r="A1106" s="222" t="str">
        <f t="shared" si="17"/>
        <v>CT NECK W/O CONT</v>
      </c>
      <c r="B1106" s="221"/>
      <c r="C1106" s="221" t="s">
        <v>1413</v>
      </c>
    </row>
    <row r="1107" spans="1:3" x14ac:dyDescent="0.35">
      <c r="A1107" s="222" t="str">
        <f t="shared" si="17"/>
        <v>CT NECK W/O CONTRAST</v>
      </c>
      <c r="B1107" s="13"/>
      <c r="C1107" s="13" t="s">
        <v>470</v>
      </c>
    </row>
    <row r="1108" spans="1:3" x14ac:dyDescent="0.35">
      <c r="A1108" s="222" t="str">
        <f t="shared" si="17"/>
        <v>CT NECK WITHOUT</v>
      </c>
      <c r="B1108" s="280"/>
      <c r="C1108" s="45" t="s">
        <v>8993</v>
      </c>
    </row>
    <row r="1109" spans="1:3" x14ac:dyDescent="0.35">
      <c r="A1109" s="222" t="str">
        <f t="shared" si="17"/>
        <v>CT NECK WITHOUT CONTRA</v>
      </c>
      <c r="B1109" s="285"/>
      <c r="C1109" s="297" t="s">
        <v>6406</v>
      </c>
    </row>
    <row r="1110" spans="1:3" x14ac:dyDescent="0.35">
      <c r="A1110" s="222" t="str">
        <f t="shared" si="17"/>
        <v>CT NECK WITHOUT CONTRAST</v>
      </c>
      <c r="B1110" s="94"/>
      <c r="C1110" s="93" t="s">
        <v>7221</v>
      </c>
    </row>
    <row r="1111" spans="1:3" x14ac:dyDescent="0.35">
      <c r="A1111" s="222" t="str">
        <f t="shared" si="17"/>
        <v>CT NECK WO</v>
      </c>
      <c r="B1111" s="316"/>
      <c r="C1111" s="319" t="s">
        <v>8489</v>
      </c>
    </row>
    <row r="1112" spans="1:3" x14ac:dyDescent="0.35">
      <c r="A1112" s="222" t="str">
        <f t="shared" si="17"/>
        <v>CT NECK WO CONT</v>
      </c>
      <c r="B1112" s="105"/>
      <c r="C1112" s="105" t="s">
        <v>4894</v>
      </c>
    </row>
    <row r="1113" spans="1:3" ht="16" x14ac:dyDescent="0.4">
      <c r="A1113" s="222" t="str">
        <f t="shared" si="17"/>
        <v>CT NECK WO CONTRAST*</v>
      </c>
      <c r="B1113" s="158"/>
      <c r="C1113" s="158" t="s">
        <v>8632</v>
      </c>
    </row>
    <row r="1114" spans="1:3" x14ac:dyDescent="0.35">
      <c r="A1114" s="222" t="str">
        <f t="shared" si="17"/>
        <v>CT SOFT TISSUE NECK W/O</v>
      </c>
      <c r="B1114" s="204"/>
      <c r="C1114" s="205" t="s">
        <v>11178</v>
      </c>
    </row>
    <row r="1115" spans="1:3" x14ac:dyDescent="0.35">
      <c r="A1115" s="222" t="str">
        <f t="shared" si="17"/>
        <v>CT Soft Tissue Neck w/o contrast</v>
      </c>
      <c r="B1115" s="24"/>
      <c r="C1115" s="24" t="s">
        <v>13093</v>
      </c>
    </row>
    <row r="1116" spans="1:3" x14ac:dyDescent="0.35">
      <c r="A1116" s="222" t="str">
        <f t="shared" si="17"/>
        <v>CT Soft Tissue Neck w/o Contrast</v>
      </c>
      <c r="B1116" s="281"/>
      <c r="C1116" s="42" t="s">
        <v>2040</v>
      </c>
    </row>
    <row r="1117" spans="1:3" x14ac:dyDescent="0.35">
      <c r="A1117" s="222" t="str">
        <f t="shared" si="17"/>
        <v>CT SOFT TISSUE NECK W/O DYE</v>
      </c>
      <c r="B1117" s="157"/>
      <c r="C1117" s="157" t="s">
        <v>4061</v>
      </c>
    </row>
    <row r="1118" spans="1:3" x14ac:dyDescent="0.35">
      <c r="A1118" s="222" t="str">
        <f t="shared" si="17"/>
        <v>CT SOFT TISSUE NECK WITHOUT</v>
      </c>
      <c r="B1118" s="204"/>
      <c r="C1118" s="205" t="s">
        <v>11179</v>
      </c>
    </row>
    <row r="1119" spans="1:3" x14ac:dyDescent="0.35">
      <c r="A1119" s="222" t="str">
        <f t="shared" si="17"/>
        <v>CT SOFT TISSUE NECK WO</v>
      </c>
      <c r="B1119" s="26"/>
      <c r="C1119" s="26" t="s">
        <v>2492</v>
      </c>
    </row>
    <row r="1120" spans="1:3" x14ac:dyDescent="0.35">
      <c r="A1120" s="222" t="str">
        <f t="shared" si="17"/>
        <v>CT SOFT TISSUE NECK WO</v>
      </c>
      <c r="B1120" s="312"/>
      <c r="C1120" s="290" t="s">
        <v>2492</v>
      </c>
    </row>
    <row r="1121" spans="1:3" x14ac:dyDescent="0.35">
      <c r="A1121" s="222" t="str">
        <f t="shared" si="17"/>
        <v>CT soft tissue neck wo con</v>
      </c>
      <c r="B1121" s="24"/>
      <c r="C1121" s="24" t="s">
        <v>13094</v>
      </c>
    </row>
    <row r="1122" spans="1:3" x14ac:dyDescent="0.35">
      <c r="A1122" s="222" t="str">
        <f t="shared" si="17"/>
        <v>CT soft tissue neck wo con</v>
      </c>
      <c r="B1122" s="24"/>
      <c r="C1122" s="24" t="s">
        <v>13094</v>
      </c>
    </row>
    <row r="1123" spans="1:3" x14ac:dyDescent="0.35">
      <c r="A1123" s="222" t="str">
        <f t="shared" si="17"/>
        <v>CT SOFT TISSUE NECK WO IV CONTRAST</v>
      </c>
      <c r="B1123" s="283"/>
      <c r="C1123" s="284" t="s">
        <v>8291</v>
      </c>
    </row>
    <row r="1124" spans="1:3" x14ac:dyDescent="0.35">
      <c r="A1124" s="222" t="str">
        <f t="shared" si="17"/>
        <v>CT SOFT TISSUE NECK; W/O</v>
      </c>
      <c r="B1124" s="162"/>
      <c r="C1124" s="166" t="s">
        <v>4246</v>
      </c>
    </row>
    <row r="1125" spans="1:3" x14ac:dyDescent="0.35">
      <c r="A1125" s="222" t="str">
        <f t="shared" si="17"/>
        <v>CT SOFT TISSUE NECK; WO CONTRAST</v>
      </c>
      <c r="B1125" s="326"/>
      <c r="C1125" s="320" t="s">
        <v>14059</v>
      </c>
    </row>
    <row r="1126" spans="1:3" x14ac:dyDescent="0.35">
      <c r="A1126" s="222" t="str">
        <f t="shared" si="17"/>
        <v>CT ST NECK W/O</v>
      </c>
      <c r="B1126" s="204"/>
      <c r="C1126" s="205" t="s">
        <v>11180</v>
      </c>
    </row>
    <row r="1127" spans="1:3" x14ac:dyDescent="0.35">
      <c r="A1127" s="222" t="str">
        <f t="shared" si="17"/>
        <v>CT ST NECK W/O CONTRAST</v>
      </c>
      <c r="B1127" s="548"/>
      <c r="C1127" s="548" t="s">
        <v>5882</v>
      </c>
    </row>
    <row r="1128" spans="1:3" x14ac:dyDescent="0.35">
      <c r="A1128" s="222" t="str">
        <f t="shared" si="17"/>
        <v>CT ST NECK WO</v>
      </c>
      <c r="B1128" s="292"/>
      <c r="C1128" s="302" t="s">
        <v>5344</v>
      </c>
    </row>
    <row r="1129" spans="1:3" x14ac:dyDescent="0.35">
      <c r="A1129" s="222" t="str">
        <f t="shared" si="17"/>
        <v>CT ST NECK WO</v>
      </c>
      <c r="B1129" s="165"/>
      <c r="C1129" s="165" t="s">
        <v>5344</v>
      </c>
    </row>
    <row r="1130" spans="1:3" x14ac:dyDescent="0.35">
      <c r="A1130" s="222" t="str">
        <f t="shared" si="17"/>
        <v>CT ST NECK WO</v>
      </c>
      <c r="B1130" s="312"/>
      <c r="C1130" s="290" t="s">
        <v>5344</v>
      </c>
    </row>
    <row r="1131" spans="1:3" x14ac:dyDescent="0.35">
      <c r="A1131" s="222" t="str">
        <f t="shared" si="17"/>
        <v>CT, Soft Tissue Neck s/ Contrast</v>
      </c>
      <c r="B1131" s="30"/>
      <c r="C1131" s="30" t="s">
        <v>3502</v>
      </c>
    </row>
    <row r="1132" spans="1:3" x14ac:dyDescent="0.35">
      <c r="A1132" s="222" t="str">
        <f t="shared" si="17"/>
        <v>CT NECK SOFT TISSUE W</v>
      </c>
      <c r="B1132" s="296"/>
      <c r="C1132" s="296" t="s">
        <v>6671</v>
      </c>
    </row>
    <row r="1133" spans="1:3" x14ac:dyDescent="0.35">
      <c r="A1133" s="222" t="str">
        <f t="shared" si="17"/>
        <v>CT Neck Soft Tissue w/ Contrast</v>
      </c>
      <c r="B1133" s="291"/>
      <c r="C1133" s="278" t="s">
        <v>4530</v>
      </c>
    </row>
    <row r="1134" spans="1:3" x14ac:dyDescent="0.35">
      <c r="A1134" s="222" t="str">
        <f t="shared" si="17"/>
        <v>CT NECK SOFT TISSUE WITH</v>
      </c>
      <c r="B1134" s="742"/>
      <c r="C1134" s="46" t="s">
        <v>754</v>
      </c>
    </row>
    <row r="1135" spans="1:3" x14ac:dyDescent="0.35">
      <c r="A1135" s="222" t="str">
        <f t="shared" si="17"/>
        <v>CT NECK W</v>
      </c>
      <c r="B1135" s="33"/>
      <c r="C1135" s="33" t="s">
        <v>1184</v>
      </c>
    </row>
    <row r="1136" spans="1:3" x14ac:dyDescent="0.35">
      <c r="A1136" s="222" t="str">
        <f t="shared" si="17"/>
        <v>CT NECK W</v>
      </c>
      <c r="B1136" s="367"/>
      <c r="C1136" s="310" t="s">
        <v>1184</v>
      </c>
    </row>
    <row r="1137" spans="1:3" x14ac:dyDescent="0.35">
      <c r="A1137" s="222" t="str">
        <f t="shared" si="17"/>
        <v>CT NECK W CONT</v>
      </c>
      <c r="B1137" s="105"/>
      <c r="C1137" s="105" t="s">
        <v>4899</v>
      </c>
    </row>
    <row r="1138" spans="1:3" ht="16" x14ac:dyDescent="0.4">
      <c r="A1138" s="222" t="str">
        <f t="shared" si="17"/>
        <v>CT NECK W CONTRAST*</v>
      </c>
      <c r="B1138" s="696"/>
      <c r="C1138" s="173" t="s">
        <v>8634</v>
      </c>
    </row>
    <row r="1139" spans="1:3" x14ac:dyDescent="0.35">
      <c r="A1139" s="222" t="str">
        <f t="shared" si="17"/>
        <v>CT NECK W/CONTRAST</v>
      </c>
      <c r="B1139" s="94"/>
      <c r="C1139" s="93" t="s">
        <v>7235</v>
      </c>
    </row>
    <row r="1140" spans="1:3" x14ac:dyDescent="0.35">
      <c r="A1140" s="222" t="str">
        <f t="shared" si="17"/>
        <v>CT NECK WC</v>
      </c>
      <c r="B1140" s="341"/>
      <c r="C1140" s="294" t="s">
        <v>9478</v>
      </c>
    </row>
    <row r="1141" spans="1:3" x14ac:dyDescent="0.35">
      <c r="A1141" s="222" t="str">
        <f t="shared" si="17"/>
        <v>CT NECK WITH</v>
      </c>
      <c r="B1141" s="280"/>
      <c r="C1141" s="45" t="s">
        <v>4251</v>
      </c>
    </row>
    <row r="1142" spans="1:3" x14ac:dyDescent="0.35">
      <c r="A1142" s="222" t="str">
        <f t="shared" si="17"/>
        <v>CT NECK WITH</v>
      </c>
      <c r="B1142" s="162"/>
      <c r="C1142" s="166" t="s">
        <v>4251</v>
      </c>
    </row>
    <row r="1143" spans="1:3" x14ac:dyDescent="0.35">
      <c r="A1143" s="222" t="str">
        <f t="shared" si="17"/>
        <v>CT NECK WITH CONTRAS</v>
      </c>
      <c r="B1143" s="13"/>
      <c r="C1143" s="13" t="s">
        <v>475</v>
      </c>
    </row>
    <row r="1144" spans="1:3" x14ac:dyDescent="0.35">
      <c r="A1144" s="222" t="str">
        <f t="shared" si="17"/>
        <v>CT NECK WITH CONTRAST</v>
      </c>
      <c r="B1144" s="221"/>
      <c r="C1144" s="221" t="s">
        <v>1414</v>
      </c>
    </row>
    <row r="1145" spans="1:3" x14ac:dyDescent="0.35">
      <c r="A1145" s="222" t="str">
        <f t="shared" si="17"/>
        <v>CT NECK WITH CONTRAST</v>
      </c>
      <c r="B1145" s="285"/>
      <c r="C1145" s="285" t="s">
        <v>1414</v>
      </c>
    </row>
    <row r="1146" spans="1:3" x14ac:dyDescent="0.35">
      <c r="A1146" s="222" t="str">
        <f t="shared" si="17"/>
        <v>CT NECK WITH IV CONTRAST</v>
      </c>
      <c r="B1146" s="94"/>
      <c r="C1146" s="93" t="s">
        <v>7236</v>
      </c>
    </row>
    <row r="1147" spans="1:3" x14ac:dyDescent="0.35">
      <c r="A1147" s="222" t="str">
        <f t="shared" si="17"/>
        <v>CT NECK, WITH IV CONTRAST</v>
      </c>
      <c r="B1147" s="365"/>
      <c r="C1147" s="282" t="s">
        <v>5670</v>
      </c>
    </row>
    <row r="1148" spans="1:3" x14ac:dyDescent="0.35">
      <c r="A1148" s="222" t="str">
        <f t="shared" si="17"/>
        <v>CT NECK/SOFT TISSUE W/ CONTRAST</v>
      </c>
      <c r="B1148" s="175"/>
      <c r="C1148" s="172" t="s">
        <v>13546</v>
      </c>
    </row>
    <row r="1149" spans="1:3" x14ac:dyDescent="0.35">
      <c r="A1149" s="222" t="str">
        <f t="shared" si="17"/>
        <v>CT Parotid with contrast</v>
      </c>
      <c r="B1149" s="24"/>
      <c r="C1149" s="24" t="s">
        <v>13178</v>
      </c>
    </row>
    <row r="1150" spans="1:3" x14ac:dyDescent="0.35">
      <c r="A1150" s="222" t="str">
        <f t="shared" si="17"/>
        <v>CT SOFT TISSUE NECK W</v>
      </c>
      <c r="B1150" s="26"/>
      <c r="C1150" s="26" t="s">
        <v>2528</v>
      </c>
    </row>
    <row r="1151" spans="1:3" x14ac:dyDescent="0.35">
      <c r="A1151" s="222" t="str">
        <f t="shared" si="17"/>
        <v>CT SOFT TISSUE NECK W</v>
      </c>
      <c r="B1151" s="312"/>
      <c r="C1151" s="312" t="s">
        <v>2528</v>
      </c>
    </row>
    <row r="1152" spans="1:3" x14ac:dyDescent="0.35">
      <c r="A1152" s="222" t="str">
        <f t="shared" si="17"/>
        <v>CT soft tissue neck w con</v>
      </c>
      <c r="B1152" s="309"/>
      <c r="C1152" s="131" t="s">
        <v>13179</v>
      </c>
    </row>
    <row r="1153" spans="1:3" x14ac:dyDescent="0.35">
      <c r="A1153" s="222" t="str">
        <f t="shared" si="17"/>
        <v>CT Soft Tissue Neck w/ Contrast</v>
      </c>
      <c r="B1153" s="281"/>
      <c r="C1153" s="42" t="s">
        <v>2074</v>
      </c>
    </row>
    <row r="1154" spans="1:3" x14ac:dyDescent="0.35">
      <c r="A1154" s="222" t="str">
        <f t="shared" si="17"/>
        <v>CT SOFT TISSUE NECK W/ DYE</v>
      </c>
      <c r="B1154" s="157"/>
      <c r="C1154" s="157" t="s">
        <v>4085</v>
      </c>
    </row>
    <row r="1155" spans="1:3" x14ac:dyDescent="0.35">
      <c r="A1155" s="222" t="str">
        <f t="shared" ref="A1155:A1218" si="18">TRIM(C1155)</f>
        <v>CT Soft Tissue Neck w/contrast</v>
      </c>
      <c r="B1155" s="24"/>
      <c r="C1155" s="24" t="s">
        <v>13181</v>
      </c>
    </row>
    <row r="1156" spans="1:3" x14ac:dyDescent="0.35">
      <c r="A1156" s="222" t="str">
        <f t="shared" si="18"/>
        <v>CT SOFT TISSUE NECK WITH IV CONTRAST</v>
      </c>
      <c r="B1156" s="283"/>
      <c r="C1156" s="284" t="s">
        <v>8300</v>
      </c>
    </row>
    <row r="1157" spans="1:3" x14ac:dyDescent="0.35">
      <c r="A1157" s="222" t="str">
        <f t="shared" si="18"/>
        <v>CT SOFT TISSUE NECK; W/ CONTRAST</v>
      </c>
      <c r="B1157" s="326"/>
      <c r="C1157" s="320" t="s">
        <v>14062</v>
      </c>
    </row>
    <row r="1158" spans="1:3" x14ac:dyDescent="0.35">
      <c r="A1158" s="222" t="str">
        <f t="shared" si="18"/>
        <v>CT SOFT TISSUE W/ DYE</v>
      </c>
      <c r="B1158" s="204"/>
      <c r="C1158" s="205" t="s">
        <v>11634</v>
      </c>
    </row>
    <row r="1159" spans="1:3" x14ac:dyDescent="0.35">
      <c r="A1159" s="222" t="str">
        <f t="shared" si="18"/>
        <v>CT ST NECK C+</v>
      </c>
      <c r="B1159" s="292"/>
      <c r="C1159" s="302" t="s">
        <v>5371</v>
      </c>
    </row>
    <row r="1160" spans="1:3" x14ac:dyDescent="0.35">
      <c r="A1160" s="222" t="str">
        <f t="shared" si="18"/>
        <v>CT ST NECK W</v>
      </c>
      <c r="B1160" s="165"/>
      <c r="C1160" s="165" t="s">
        <v>6851</v>
      </c>
    </row>
    <row r="1161" spans="1:3" x14ac:dyDescent="0.35">
      <c r="A1161" s="222" t="str">
        <f t="shared" si="18"/>
        <v>CT ST NECK W</v>
      </c>
      <c r="B1161" s="312"/>
      <c r="C1161" s="312" t="s">
        <v>6851</v>
      </c>
    </row>
    <row r="1162" spans="1:3" x14ac:dyDescent="0.35">
      <c r="A1162" s="222" t="str">
        <f t="shared" si="18"/>
        <v>CT ST NECK W CON - 70491</v>
      </c>
      <c r="B1162" s="204"/>
      <c r="C1162" s="205" t="s">
        <v>11635</v>
      </c>
    </row>
    <row r="1163" spans="1:3" x14ac:dyDescent="0.35">
      <c r="A1163" s="222" t="str">
        <f t="shared" si="18"/>
        <v>CT ST NECK W CON - 70491</v>
      </c>
      <c r="B1163" s="204"/>
      <c r="C1163" s="205" t="s">
        <v>11635</v>
      </c>
    </row>
    <row r="1164" spans="1:3" x14ac:dyDescent="0.35">
      <c r="A1164" s="222" t="str">
        <f t="shared" si="18"/>
        <v>CT ST NECK W/CON</v>
      </c>
      <c r="B1164" s="204"/>
      <c r="C1164" s="205" t="s">
        <v>11636</v>
      </c>
    </row>
    <row r="1165" spans="1:3" x14ac:dyDescent="0.35">
      <c r="A1165" s="222" t="str">
        <f t="shared" si="18"/>
        <v>CT ST NECK W/CONTRAST</v>
      </c>
      <c r="B1165" s="548"/>
      <c r="C1165" s="548" t="s">
        <v>5887</v>
      </c>
    </row>
    <row r="1166" spans="1:3" x14ac:dyDescent="0.35">
      <c r="A1166" s="222" t="str">
        <f t="shared" si="18"/>
        <v>CT ST NECK WC</v>
      </c>
      <c r="B1166" s="165"/>
      <c r="C1166" s="165" t="s">
        <v>6852</v>
      </c>
    </row>
    <row r="1167" spans="1:3" x14ac:dyDescent="0.35">
      <c r="A1167" s="222" t="str">
        <f t="shared" si="18"/>
        <v>CT ST NECK WITH</v>
      </c>
      <c r="B1167" s="204"/>
      <c r="C1167" s="205" t="s">
        <v>11637</v>
      </c>
    </row>
    <row r="1168" spans="1:3" x14ac:dyDescent="0.35">
      <c r="A1168" s="222" t="str">
        <f t="shared" si="18"/>
        <v>CT ST NECK WITH</v>
      </c>
      <c r="B1168" s="204"/>
      <c r="C1168" s="205" t="s">
        <v>11637</v>
      </c>
    </row>
    <row r="1169" spans="1:3" x14ac:dyDescent="0.35">
      <c r="A1169" s="222" t="str">
        <f t="shared" si="18"/>
        <v>CT, Soft Tissue Neck c/ Contrast</v>
      </c>
      <c r="B1169" s="30"/>
      <c r="C1169" s="30" t="s">
        <v>3549</v>
      </c>
    </row>
    <row r="1170" spans="1:3" x14ac:dyDescent="0.35">
      <c r="A1170" s="222" t="str">
        <f t="shared" si="18"/>
        <v>CT-CT NECK/SOFT TISSUE W/ CONTRAST</v>
      </c>
      <c r="B1170" s="175"/>
      <c r="C1170" s="172" t="s">
        <v>13547</v>
      </c>
    </row>
    <row r="1171" spans="1:3" x14ac:dyDescent="0.35">
      <c r="A1171" s="222" t="str">
        <f t="shared" si="18"/>
        <v>e+1 CT ST NECK W</v>
      </c>
      <c r="B1171" s="204"/>
      <c r="C1171" s="205" t="s">
        <v>11638</v>
      </c>
    </row>
    <row r="1172" spans="1:3" x14ac:dyDescent="0.35">
      <c r="A1172" s="222" t="str">
        <f t="shared" si="18"/>
        <v>CT NECK SOFT TISSUE W &amp; WO</v>
      </c>
      <c r="B1172" s="742"/>
      <c r="C1172" s="46" t="s">
        <v>757</v>
      </c>
    </row>
    <row r="1173" spans="1:3" x14ac:dyDescent="0.35">
      <c r="A1173" s="222" t="str">
        <f t="shared" si="18"/>
        <v>CT Neck Soft Tissue w/ + w/o Contrast</v>
      </c>
      <c r="B1173" s="291"/>
      <c r="C1173" s="278" t="s">
        <v>4538</v>
      </c>
    </row>
    <row r="1174" spans="1:3" x14ac:dyDescent="0.35">
      <c r="A1174" s="222" t="str">
        <f t="shared" si="18"/>
        <v>CT NECK SOFT TISSUE W/WO</v>
      </c>
      <c r="B1174" s="296"/>
      <c r="C1174" s="303" t="s">
        <v>6690</v>
      </c>
    </row>
    <row r="1175" spans="1:3" x14ac:dyDescent="0.35">
      <c r="A1175" s="222" t="str">
        <f t="shared" si="18"/>
        <v>CT NECK SOFT TISSUE WO/W</v>
      </c>
      <c r="B1175" s="94"/>
      <c r="C1175" s="93" t="s">
        <v>7251</v>
      </c>
    </row>
    <row r="1176" spans="1:3" x14ac:dyDescent="0.35">
      <c r="A1176" s="222" t="str">
        <f t="shared" si="18"/>
        <v>CT NECK SOFT TISSUE WOW IV</v>
      </c>
      <c r="B1176" s="94"/>
      <c r="C1176" s="93" t="s">
        <v>7252</v>
      </c>
    </row>
    <row r="1177" spans="1:3" x14ac:dyDescent="0.35">
      <c r="A1177" s="222" t="str">
        <f t="shared" si="18"/>
        <v>CT NECK W&amp;WO CONT</v>
      </c>
      <c r="B1177" s="105"/>
      <c r="C1177" s="105" t="s">
        <v>4907</v>
      </c>
    </row>
    <row r="1178" spans="1:3" x14ac:dyDescent="0.35">
      <c r="A1178" s="222" t="str">
        <f t="shared" si="18"/>
        <v>CT NECK W/W/O CONTRA</v>
      </c>
      <c r="B1178" s="13"/>
      <c r="C1178" s="13" t="s">
        <v>481</v>
      </c>
    </row>
    <row r="1179" spans="1:3" x14ac:dyDescent="0.35">
      <c r="A1179" s="222" t="str">
        <f t="shared" si="18"/>
        <v>CT NECK W/WO</v>
      </c>
      <c r="B1179" s="33"/>
      <c r="C1179" s="33" t="s">
        <v>1201</v>
      </c>
    </row>
    <row r="1180" spans="1:3" x14ac:dyDescent="0.35">
      <c r="A1180" s="222" t="str">
        <f t="shared" si="18"/>
        <v>CT NECK W/WO</v>
      </c>
      <c r="B1180" s="367"/>
      <c r="C1180" s="310" t="s">
        <v>1201</v>
      </c>
    </row>
    <row r="1181" spans="1:3" x14ac:dyDescent="0.35">
      <c r="A1181" s="222" t="str">
        <f t="shared" si="18"/>
        <v>CT NECK W/WO CONTRAST</v>
      </c>
      <c r="B1181" s="326"/>
      <c r="C1181" s="326" t="s">
        <v>14069</v>
      </c>
    </row>
    <row r="1182" spans="1:3" ht="16" x14ac:dyDescent="0.4">
      <c r="A1182" s="222" t="str">
        <f t="shared" si="18"/>
        <v>CT NECK W/WO CONTRAST*</v>
      </c>
      <c r="B1182" s="696"/>
      <c r="C1182" s="173" t="s">
        <v>8641</v>
      </c>
    </row>
    <row r="1183" spans="1:3" x14ac:dyDescent="0.35">
      <c r="A1183" s="222" t="str">
        <f t="shared" si="18"/>
        <v>CT NECK WITH &amp; WO</v>
      </c>
      <c r="B1183" s="280"/>
      <c r="C1183" s="45" t="s">
        <v>9034</v>
      </c>
    </row>
    <row r="1184" spans="1:3" x14ac:dyDescent="0.35">
      <c r="A1184" s="222" t="str">
        <f t="shared" si="18"/>
        <v>CT NECK WITH&amp;WO CONTRA</v>
      </c>
      <c r="B1184" s="285"/>
      <c r="C1184" s="285" t="s">
        <v>6432</v>
      </c>
    </row>
    <row r="1185" spans="1:3" x14ac:dyDescent="0.35">
      <c r="A1185" s="222" t="str">
        <f t="shared" si="18"/>
        <v>CT NECK WWO</v>
      </c>
      <c r="B1185" s="162"/>
      <c r="C1185" s="162" t="s">
        <v>4255</v>
      </c>
    </row>
    <row r="1186" spans="1:3" x14ac:dyDescent="0.35">
      <c r="A1186" s="222" t="str">
        <f t="shared" si="18"/>
        <v>CT NECK, W/ &amp; W/O CONTRAST</v>
      </c>
      <c r="B1186" s="282"/>
      <c r="C1186" s="282" t="s">
        <v>5678</v>
      </c>
    </row>
    <row r="1187" spans="1:3" x14ac:dyDescent="0.35">
      <c r="A1187" s="222" t="str">
        <f t="shared" si="18"/>
        <v>CT OF NECK W/WO CONT</v>
      </c>
      <c r="B1187" s="221"/>
      <c r="C1187" s="221" t="s">
        <v>1417</v>
      </c>
    </row>
    <row r="1188" spans="1:3" x14ac:dyDescent="0.35">
      <c r="A1188" s="222" t="str">
        <f t="shared" si="18"/>
        <v>CT Parotid with/without contrast</v>
      </c>
      <c r="B1188" s="24"/>
      <c r="C1188" s="24" t="s">
        <v>13234</v>
      </c>
    </row>
    <row r="1189" spans="1:3" x14ac:dyDescent="0.35">
      <c r="A1189" s="222" t="str">
        <f t="shared" si="18"/>
        <v>CT S.T. NECK W/WO 75ML</v>
      </c>
      <c r="B1189" s="204"/>
      <c r="C1189" s="203" t="s">
        <v>11861</v>
      </c>
    </row>
    <row r="1190" spans="1:3" x14ac:dyDescent="0.35">
      <c r="A1190" s="222" t="str">
        <f t="shared" si="18"/>
        <v>CT Soft Tissue Neck w/wo contrast</v>
      </c>
      <c r="B1190" s="24"/>
      <c r="C1190" s="24" t="s">
        <v>13235</v>
      </c>
    </row>
    <row r="1191" spans="1:3" x14ac:dyDescent="0.35">
      <c r="A1191" s="222" t="str">
        <f t="shared" si="18"/>
        <v>CT SOFT TISSUE NECK W&amp;WO</v>
      </c>
      <c r="B1191" s="26"/>
      <c r="C1191" s="26" t="s">
        <v>2549</v>
      </c>
    </row>
    <row r="1192" spans="1:3" x14ac:dyDescent="0.35">
      <c r="A1192" s="222" t="str">
        <f t="shared" si="18"/>
        <v>CT Soft Tissue Neck w/ + w/o Contrast</v>
      </c>
      <c r="B1192" s="281"/>
      <c r="C1192" s="42" t="s">
        <v>2088</v>
      </c>
    </row>
    <row r="1193" spans="1:3" x14ac:dyDescent="0.35">
      <c r="A1193" s="222" t="str">
        <f t="shared" si="18"/>
        <v>CT SOFT TISSUE NECK W/O &amp; W/ DYE</v>
      </c>
      <c r="B1193" s="157"/>
      <c r="C1193" s="157" t="s">
        <v>4101</v>
      </c>
    </row>
    <row r="1194" spans="1:3" x14ac:dyDescent="0.35">
      <c r="A1194" s="222" t="str">
        <f t="shared" si="18"/>
        <v>CT SOFT TISSUE NECK W/WO</v>
      </c>
      <c r="B1194" s="312"/>
      <c r="C1194" s="312" t="s">
        <v>10107</v>
      </c>
    </row>
    <row r="1195" spans="1:3" x14ac:dyDescent="0.35">
      <c r="A1195" s="222" t="str">
        <f t="shared" si="18"/>
        <v>CT SOFT TISSUE NECK W/WO IV CONTRAST</v>
      </c>
      <c r="B1195" s="283"/>
      <c r="C1195" s="284" t="s">
        <v>8318</v>
      </c>
    </row>
    <row r="1196" spans="1:3" x14ac:dyDescent="0.35">
      <c r="A1196" s="222" t="str">
        <f t="shared" si="18"/>
        <v>CT SOFT TISSUE NECK WITH AND WITHOUT OMNIPAQUE 300 95ML</v>
      </c>
      <c r="B1196" s="204"/>
      <c r="C1196" s="204" t="s">
        <v>11862</v>
      </c>
    </row>
    <row r="1197" spans="1:3" x14ac:dyDescent="0.35">
      <c r="A1197" s="222" t="str">
        <f t="shared" si="18"/>
        <v>CT SOFT TISSUE NECK; W/O &amp; W CONTRAST</v>
      </c>
      <c r="B1197" s="326"/>
      <c r="C1197" s="323" t="s">
        <v>14070</v>
      </c>
    </row>
    <row r="1198" spans="1:3" x14ac:dyDescent="0.35">
      <c r="A1198" s="222" t="str">
        <f t="shared" si="18"/>
        <v>CT ST NECK W/WO</v>
      </c>
      <c r="B1198" s="292"/>
      <c r="C1198" s="292" t="s">
        <v>5380</v>
      </c>
    </row>
    <row r="1199" spans="1:3" x14ac:dyDescent="0.35">
      <c r="A1199" s="222" t="str">
        <f t="shared" si="18"/>
        <v>CT ST NECK W/WO</v>
      </c>
      <c r="B1199" s="312"/>
      <c r="C1199" s="312" t="s">
        <v>5380</v>
      </c>
    </row>
    <row r="1200" spans="1:3" x14ac:dyDescent="0.35">
      <c r="A1200" s="222" t="str">
        <f t="shared" si="18"/>
        <v>CT ST NECK W/WO CON</v>
      </c>
      <c r="B1200" s="204"/>
      <c r="C1200" s="204" t="s">
        <v>11863</v>
      </c>
    </row>
    <row r="1201" spans="1:3" x14ac:dyDescent="0.35">
      <c r="A1201" s="222" t="str">
        <f t="shared" si="18"/>
        <v>CT ST NECK W/WO CON - 70492</v>
      </c>
      <c r="B1201" s="204"/>
      <c r="C1201" s="203" t="s">
        <v>11864</v>
      </c>
    </row>
    <row r="1202" spans="1:3" x14ac:dyDescent="0.35">
      <c r="A1202" s="222" t="str">
        <f t="shared" si="18"/>
        <v>CT ST NECK W/WO CONT</v>
      </c>
      <c r="B1202" s="548"/>
      <c r="C1202" s="548" t="s">
        <v>5892</v>
      </c>
    </row>
    <row r="1203" spans="1:3" x14ac:dyDescent="0.35">
      <c r="A1203" s="222" t="str">
        <f t="shared" si="18"/>
        <v>CT ST NECK WO/W</v>
      </c>
      <c r="B1203" s="204"/>
      <c r="C1203" s="204" t="s">
        <v>11865</v>
      </c>
    </row>
    <row r="1204" spans="1:3" x14ac:dyDescent="0.35">
      <c r="A1204" s="222" t="str">
        <f t="shared" si="18"/>
        <v>CT ST NECK WWO</v>
      </c>
      <c r="B1204" s="204"/>
      <c r="C1204" s="205" t="s">
        <v>11866</v>
      </c>
    </row>
    <row r="1205" spans="1:3" x14ac:dyDescent="0.35">
      <c r="A1205" s="222" t="str">
        <f t="shared" si="18"/>
        <v>CT, Soft Tissue Neck c/s Contrast</v>
      </c>
      <c r="B1205" s="30"/>
      <c r="C1205" s="30" t="s">
        <v>3582</v>
      </c>
    </row>
    <row r="1206" spans="1:3" x14ac:dyDescent="0.35">
      <c r="A1206" s="222" t="str">
        <f t="shared" si="18"/>
        <v>70496 CT ANGIO HEAD WITH CONTRAST</v>
      </c>
      <c r="B1206" s="244"/>
      <c r="C1206" s="89" t="s">
        <v>14140</v>
      </c>
    </row>
    <row r="1207" spans="1:3" x14ac:dyDescent="0.35">
      <c r="A1207" s="222" t="str">
        <f t="shared" si="18"/>
        <v>CT Angio Brain/Head</v>
      </c>
      <c r="B1207" s="291"/>
      <c r="C1207" s="278" t="s">
        <v>4550</v>
      </c>
    </row>
    <row r="1208" spans="1:3" x14ac:dyDescent="0.35">
      <c r="A1208" s="222" t="str">
        <f t="shared" si="18"/>
        <v>CT ANGIO HEAD W FOR STROKE</v>
      </c>
      <c r="B1208" s="94"/>
      <c r="C1208" s="93" t="s">
        <v>7261</v>
      </c>
    </row>
    <row r="1209" spans="1:3" x14ac:dyDescent="0.35">
      <c r="A1209" s="222" t="str">
        <f t="shared" si="18"/>
        <v>CT ANGIO HEAD WITH CONTRAST</v>
      </c>
      <c r="B1209" s="94"/>
      <c r="C1209" s="331" t="s">
        <v>7262</v>
      </c>
    </row>
    <row r="1210" spans="1:3" x14ac:dyDescent="0.35">
      <c r="A1210" s="222" t="str">
        <f t="shared" si="18"/>
        <v>CT ANGIO, HEAD; WO/W CONTRAST</v>
      </c>
      <c r="B1210" s="327"/>
      <c r="C1210" s="327" t="s">
        <v>1743</v>
      </c>
    </row>
    <row r="1211" spans="1:3" x14ac:dyDescent="0.35">
      <c r="A1211" s="222" t="str">
        <f t="shared" si="18"/>
        <v>CT Angiography Head</v>
      </c>
      <c r="B1211" s="281"/>
      <c r="C1211" s="42" t="s">
        <v>2126</v>
      </c>
    </row>
    <row r="1212" spans="1:3" x14ac:dyDescent="0.35">
      <c r="A1212" s="222" t="str">
        <f t="shared" si="18"/>
        <v>CT CTA HEAD W/WO</v>
      </c>
      <c r="B1212" s="33"/>
      <c r="C1212" s="33" t="s">
        <v>1207</v>
      </c>
    </row>
    <row r="1213" spans="1:3" x14ac:dyDescent="0.35">
      <c r="A1213" s="222" t="str">
        <f t="shared" si="18"/>
        <v>CT, Angiography Head c/s Contrast</v>
      </c>
      <c r="B1213" s="30"/>
      <c r="C1213" s="30" t="s">
        <v>3623</v>
      </c>
    </row>
    <row r="1214" spans="1:3" x14ac:dyDescent="0.35">
      <c r="A1214" s="222" t="str">
        <f t="shared" si="18"/>
        <v>CT, Angiography, head, with contrast material, including noncontrast images, if performed, and image post-processing</v>
      </c>
      <c r="B1214" s="30"/>
      <c r="C1214" s="30" t="s">
        <v>3624</v>
      </c>
    </row>
    <row r="1215" spans="1:3" x14ac:dyDescent="0.35">
      <c r="A1215" s="222" t="str">
        <f t="shared" si="18"/>
        <v>CTA BRAIN</v>
      </c>
      <c r="B1215" s="105"/>
      <c r="C1215" s="105" t="s">
        <v>4912</v>
      </c>
    </row>
    <row r="1216" spans="1:3" x14ac:dyDescent="0.35">
      <c r="A1216" s="222" t="str">
        <f t="shared" si="18"/>
        <v>CTA BRAIN</v>
      </c>
      <c r="B1216" s="316"/>
      <c r="C1216" s="319" t="s">
        <v>4912</v>
      </c>
    </row>
    <row r="1217" spans="1:3" x14ac:dyDescent="0.35">
      <c r="A1217" s="222" t="str">
        <f t="shared" si="18"/>
        <v>CTA BRAIN W/WO</v>
      </c>
      <c r="B1217" s="395"/>
      <c r="C1217" s="332" t="s">
        <v>2950</v>
      </c>
    </row>
    <row r="1218" spans="1:3" x14ac:dyDescent="0.35">
      <c r="A1218" s="222" t="str">
        <f t="shared" si="18"/>
        <v>CTA COW- Circle of Willis</v>
      </c>
      <c r="B1218" s="24"/>
      <c r="C1218" s="24" t="s">
        <v>13275</v>
      </c>
    </row>
    <row r="1219" spans="1:3" x14ac:dyDescent="0.35">
      <c r="A1219" s="222" t="str">
        <f t="shared" ref="A1219:A1282" si="19">TRIM(C1219)</f>
        <v>CTA Head</v>
      </c>
      <c r="B1219" s="24"/>
      <c r="C1219" s="24" t="s">
        <v>13276</v>
      </c>
    </row>
    <row r="1220" spans="1:3" x14ac:dyDescent="0.35">
      <c r="A1220" s="222" t="str">
        <f t="shared" si="19"/>
        <v>CTA HEAD</v>
      </c>
      <c r="B1220" s="312"/>
      <c r="C1220" s="312" t="s">
        <v>4118</v>
      </c>
    </row>
    <row r="1221" spans="1:3" x14ac:dyDescent="0.35">
      <c r="A1221" s="222" t="str">
        <f t="shared" si="19"/>
        <v>CTA HEAD</v>
      </c>
      <c r="B1221" s="280"/>
      <c r="C1221" s="45" t="s">
        <v>4118</v>
      </c>
    </row>
    <row r="1222" spans="1:3" x14ac:dyDescent="0.35">
      <c r="A1222" s="222" t="str">
        <f t="shared" si="19"/>
        <v>CTA HEAD</v>
      </c>
      <c r="B1222" s="157"/>
      <c r="C1222" s="157" t="s">
        <v>4118</v>
      </c>
    </row>
    <row r="1223" spans="1:3" x14ac:dyDescent="0.35">
      <c r="A1223" s="222" t="str">
        <f t="shared" si="19"/>
        <v>CTA HEAD W</v>
      </c>
      <c r="B1223" s="367"/>
      <c r="C1223" s="310" t="s">
        <v>7396</v>
      </c>
    </row>
    <row r="1224" spans="1:3" x14ac:dyDescent="0.35">
      <c r="A1224" s="222" t="str">
        <f t="shared" si="19"/>
        <v>CTA HEAD W &amp;/or WO</v>
      </c>
      <c r="B1224" s="26"/>
      <c r="C1224" s="26" t="s">
        <v>2586</v>
      </c>
    </row>
    <row r="1225" spans="1:3" ht="16" x14ac:dyDescent="0.4">
      <c r="A1225" s="222" t="str">
        <f t="shared" si="19"/>
        <v>CTA HEAD W CONTRAST*</v>
      </c>
      <c r="B1225" s="696"/>
      <c r="C1225" s="158" t="s">
        <v>8643</v>
      </c>
    </row>
    <row r="1226" spans="1:3" x14ac:dyDescent="0.35">
      <c r="A1226" s="222" t="str">
        <f t="shared" si="19"/>
        <v>CTA HEAD W OR WO CONTRAST</v>
      </c>
      <c r="B1226" s="548"/>
      <c r="C1226" s="548" t="s">
        <v>5896</v>
      </c>
    </row>
    <row r="1227" spans="1:3" x14ac:dyDescent="0.35">
      <c r="A1227" s="222" t="str">
        <f t="shared" si="19"/>
        <v>CTA HEAD W/ CONT</v>
      </c>
      <c r="B1227" s="105"/>
      <c r="C1227" s="105" t="s">
        <v>4913</v>
      </c>
    </row>
    <row r="1228" spans="1:3" x14ac:dyDescent="0.35">
      <c r="A1228" s="222" t="str">
        <f t="shared" si="19"/>
        <v>CTA HEAD W/CONT</v>
      </c>
      <c r="B1228" s="105"/>
      <c r="C1228" s="105" t="s">
        <v>4914</v>
      </c>
    </row>
    <row r="1229" spans="1:3" x14ac:dyDescent="0.35">
      <c r="A1229" s="222" t="str">
        <f t="shared" si="19"/>
        <v>CTA HEAD W/WO</v>
      </c>
      <c r="B1229" s="296"/>
      <c r="C1229" s="303" t="s">
        <v>6702</v>
      </c>
    </row>
    <row r="1230" spans="1:3" x14ac:dyDescent="0.35">
      <c r="A1230" s="222" t="str">
        <f t="shared" si="19"/>
        <v>CTA HEAD W/WO</v>
      </c>
      <c r="B1230" s="11"/>
      <c r="C1230" s="11" t="s">
        <v>6702</v>
      </c>
    </row>
    <row r="1231" spans="1:3" x14ac:dyDescent="0.35">
      <c r="A1231" s="222" t="str">
        <f t="shared" si="19"/>
        <v>CTA HEAD W/WO CONTRAST</v>
      </c>
      <c r="B1231" s="221"/>
      <c r="C1231" s="221" t="s">
        <v>1419</v>
      </c>
    </row>
    <row r="1232" spans="1:3" x14ac:dyDescent="0.35">
      <c r="A1232" s="222" t="str">
        <f t="shared" si="19"/>
        <v>CTA HEAD WC</v>
      </c>
      <c r="B1232" s="296"/>
      <c r="C1232" s="303" t="s">
        <v>6703</v>
      </c>
    </row>
    <row r="1233" spans="1:3" x14ac:dyDescent="0.35">
      <c r="A1233" s="222" t="str">
        <f t="shared" si="19"/>
        <v>CTA HEAD WITH CONTRAST</v>
      </c>
      <c r="B1233" s="94"/>
      <c r="C1233" s="93" t="s">
        <v>7263</v>
      </c>
    </row>
    <row r="1234" spans="1:3" x14ac:dyDescent="0.35">
      <c r="A1234" s="222" t="str">
        <f t="shared" si="19"/>
        <v>CTA HEAD WITH IV CONTRAST</v>
      </c>
      <c r="B1234" s="283"/>
      <c r="C1234" s="284" t="s">
        <v>8322</v>
      </c>
    </row>
    <row r="1235" spans="1:3" x14ac:dyDescent="0.35">
      <c r="A1235" s="222" t="str">
        <f t="shared" si="19"/>
        <v>CTA HEAD WOW</v>
      </c>
      <c r="B1235" s="204"/>
      <c r="C1235" s="203" t="s">
        <v>11888</v>
      </c>
    </row>
    <row r="1236" spans="1:3" x14ac:dyDescent="0.35">
      <c r="A1236" s="222" t="str">
        <f t="shared" si="19"/>
        <v>CTA HEAD WWO</v>
      </c>
      <c r="B1236" s="204"/>
      <c r="C1236" s="205" t="s">
        <v>11889</v>
      </c>
    </row>
    <row r="1237" spans="1:3" x14ac:dyDescent="0.35">
      <c r="A1237" s="222" t="str">
        <f t="shared" si="19"/>
        <v>e+1 CTA HEAD WWO</v>
      </c>
      <c r="B1237" s="244"/>
      <c r="C1237" s="54" t="s">
        <v>14141</v>
      </c>
    </row>
    <row r="1238" spans="1:3" x14ac:dyDescent="0.35">
      <c r="A1238" s="222" t="str">
        <f t="shared" si="19"/>
        <v>CT Angio Neck</v>
      </c>
      <c r="B1238" s="291"/>
      <c r="C1238" s="278" t="s">
        <v>4551</v>
      </c>
    </row>
    <row r="1239" spans="1:3" x14ac:dyDescent="0.35">
      <c r="A1239" s="222" t="str">
        <f t="shared" si="19"/>
        <v>CT ANGIO NECK W FOR STROKE</v>
      </c>
      <c r="B1239" s="94"/>
      <c r="C1239" s="331" t="s">
        <v>7264</v>
      </c>
    </row>
    <row r="1240" spans="1:3" x14ac:dyDescent="0.35">
      <c r="A1240" s="222" t="str">
        <f t="shared" si="19"/>
        <v>CT ANGIO NECK WITH CONTRAST</v>
      </c>
      <c r="B1240" s="94"/>
      <c r="C1240" s="331" t="s">
        <v>7265</v>
      </c>
    </row>
    <row r="1241" spans="1:3" x14ac:dyDescent="0.35">
      <c r="A1241" s="222" t="str">
        <f t="shared" si="19"/>
        <v>CT ANGIO NECK; WO/W CONTRAST</v>
      </c>
      <c r="B1241" s="327"/>
      <c r="C1241" s="327" t="s">
        <v>1744</v>
      </c>
    </row>
    <row r="1242" spans="1:3" x14ac:dyDescent="0.35">
      <c r="A1242" s="222" t="str">
        <f t="shared" si="19"/>
        <v>CT Angiography Neck</v>
      </c>
      <c r="B1242" s="281"/>
      <c r="C1242" s="42" t="s">
        <v>2127</v>
      </c>
    </row>
    <row r="1243" spans="1:3" x14ac:dyDescent="0.35">
      <c r="A1243" s="222" t="str">
        <f t="shared" si="19"/>
        <v>CT CAROTID ANGIO</v>
      </c>
      <c r="B1243" s="105"/>
      <c r="C1243" s="105" t="s">
        <v>4916</v>
      </c>
    </row>
    <row r="1244" spans="1:3" x14ac:dyDescent="0.35">
      <c r="A1244" s="222" t="str">
        <f t="shared" si="19"/>
        <v>CT CTA NECK W/WO</v>
      </c>
      <c r="B1244" s="33"/>
      <c r="C1244" s="33" t="s">
        <v>1208</v>
      </c>
    </row>
    <row r="1245" spans="1:3" x14ac:dyDescent="0.35">
      <c r="A1245" s="222" t="str">
        <f t="shared" si="19"/>
        <v>CT, Angiography Carotid c/s Contrast</v>
      </c>
      <c r="B1245" s="30"/>
      <c r="C1245" s="30" t="s">
        <v>3625</v>
      </c>
    </row>
    <row r="1246" spans="1:3" x14ac:dyDescent="0.35">
      <c r="A1246" s="222" t="str">
        <f t="shared" si="19"/>
        <v>CT, Angiography Neck c/s Contrast</v>
      </c>
      <c r="B1246" s="30"/>
      <c r="C1246" s="30" t="s">
        <v>3626</v>
      </c>
    </row>
    <row r="1247" spans="1:3" x14ac:dyDescent="0.35">
      <c r="A1247" s="222" t="str">
        <f t="shared" si="19"/>
        <v>CTA Carotid</v>
      </c>
      <c r="B1247" s="24"/>
      <c r="C1247" s="24" t="s">
        <v>13277</v>
      </c>
    </row>
    <row r="1248" spans="1:3" x14ac:dyDescent="0.35">
      <c r="A1248" s="222" t="str">
        <f t="shared" si="19"/>
        <v>CTA NECK</v>
      </c>
      <c r="B1248" s="221"/>
      <c r="C1248" s="221" t="s">
        <v>1420</v>
      </c>
    </row>
    <row r="1249" spans="1:3" x14ac:dyDescent="0.35">
      <c r="A1249" s="222" t="str">
        <f t="shared" si="19"/>
        <v>CTA Neck</v>
      </c>
      <c r="B1249" s="24"/>
      <c r="C1249" s="24" t="s">
        <v>13278</v>
      </c>
    </row>
    <row r="1250" spans="1:3" x14ac:dyDescent="0.35">
      <c r="A1250" s="222" t="str">
        <f t="shared" si="19"/>
        <v>CTA NECK</v>
      </c>
      <c r="B1250" s="312"/>
      <c r="C1250" s="312" t="s">
        <v>1420</v>
      </c>
    </row>
    <row r="1251" spans="1:3" x14ac:dyDescent="0.35">
      <c r="A1251" s="222" t="str">
        <f t="shared" si="19"/>
        <v>CTA NECK</v>
      </c>
      <c r="B1251" s="280"/>
      <c r="C1251" s="45" t="s">
        <v>1420</v>
      </c>
    </row>
    <row r="1252" spans="1:3" x14ac:dyDescent="0.35">
      <c r="A1252" s="222" t="str">
        <f t="shared" si="19"/>
        <v>CTA NECK</v>
      </c>
      <c r="B1252" s="157"/>
      <c r="C1252" s="157" t="s">
        <v>1420</v>
      </c>
    </row>
    <row r="1253" spans="1:3" x14ac:dyDescent="0.35">
      <c r="A1253" s="222" t="str">
        <f t="shared" si="19"/>
        <v>CTA NECK W</v>
      </c>
      <c r="B1253" s="367"/>
      <c r="C1253" s="310" t="s">
        <v>7397</v>
      </c>
    </row>
    <row r="1254" spans="1:3" x14ac:dyDescent="0.35">
      <c r="A1254" s="222" t="str">
        <f t="shared" si="19"/>
        <v>CTA NECK W &amp;/or WO</v>
      </c>
      <c r="B1254" s="26"/>
      <c r="C1254" s="26" t="s">
        <v>2587</v>
      </c>
    </row>
    <row r="1255" spans="1:3" ht="16" x14ac:dyDescent="0.4">
      <c r="A1255" s="222" t="str">
        <f t="shared" si="19"/>
        <v>CTA NECK W CONTRAST*</v>
      </c>
      <c r="B1255" s="696"/>
      <c r="C1255" s="158" t="s">
        <v>8644</v>
      </c>
    </row>
    <row r="1256" spans="1:3" x14ac:dyDescent="0.35">
      <c r="A1256" s="222" t="str">
        <f t="shared" si="19"/>
        <v>CTA NECK W OR WO CONTRAST</v>
      </c>
      <c r="B1256" s="548"/>
      <c r="C1256" s="548" t="s">
        <v>5898</v>
      </c>
    </row>
    <row r="1257" spans="1:3" x14ac:dyDescent="0.35">
      <c r="A1257" s="222" t="str">
        <f t="shared" si="19"/>
        <v>CTA NECK W/ WO</v>
      </c>
      <c r="B1257" s="326"/>
      <c r="C1257" s="323" t="s">
        <v>14073</v>
      </c>
    </row>
    <row r="1258" spans="1:3" x14ac:dyDescent="0.35">
      <c r="A1258" s="222" t="str">
        <f t="shared" si="19"/>
        <v>CTA NECK W/WO</v>
      </c>
      <c r="B1258" s="289"/>
      <c r="C1258" s="289" t="s">
        <v>2951</v>
      </c>
    </row>
    <row r="1259" spans="1:3" x14ac:dyDescent="0.35">
      <c r="A1259" s="222" t="str">
        <f t="shared" si="19"/>
        <v>CTA NECK W/WO CON - 70498</v>
      </c>
      <c r="B1259" s="204"/>
      <c r="C1259" s="203" t="s">
        <v>11890</v>
      </c>
    </row>
    <row r="1260" spans="1:3" x14ac:dyDescent="0.35">
      <c r="A1260" s="222" t="str">
        <f t="shared" si="19"/>
        <v>CTA NECK WC</v>
      </c>
      <c r="B1260" s="296"/>
      <c r="C1260" s="303" t="s">
        <v>6704</v>
      </c>
    </row>
    <row r="1261" spans="1:3" x14ac:dyDescent="0.35">
      <c r="A1261" s="222" t="str">
        <f t="shared" si="19"/>
        <v>CTA NECK WITH CONTRAST</v>
      </c>
      <c r="B1261" s="94"/>
      <c r="C1261" s="93" t="s">
        <v>7266</v>
      </c>
    </row>
    <row r="1262" spans="1:3" x14ac:dyDescent="0.35">
      <c r="A1262" s="222" t="str">
        <f t="shared" si="19"/>
        <v>CTA NECK WITH IV WO ORAL CONTRAST</v>
      </c>
      <c r="B1262" s="283"/>
      <c r="C1262" s="284" t="s">
        <v>8323</v>
      </c>
    </row>
    <row r="1263" spans="1:3" x14ac:dyDescent="0.35">
      <c r="A1263" s="222" t="str">
        <f t="shared" si="19"/>
        <v>CTA NECK WWO</v>
      </c>
      <c r="B1263" s="204"/>
      <c r="C1263" s="205" t="s">
        <v>11891</v>
      </c>
    </row>
    <row r="1264" spans="1:3" x14ac:dyDescent="0.35">
      <c r="A1264" s="222" t="str">
        <f t="shared" si="19"/>
        <v>e+1 CTA NECK WO/W</v>
      </c>
      <c r="B1264" s="204"/>
      <c r="C1264" s="205" t="s">
        <v>11892</v>
      </c>
    </row>
    <row r="1265" spans="1:3" x14ac:dyDescent="0.35">
      <c r="A1265" s="222" t="str">
        <f t="shared" si="19"/>
        <v>MR face wo con</v>
      </c>
      <c r="B1265" s="24"/>
      <c r="C1265" s="24" t="s">
        <v>13095</v>
      </c>
    </row>
    <row r="1266" spans="1:3" x14ac:dyDescent="0.35">
      <c r="A1266" s="222" t="str">
        <f t="shared" si="19"/>
        <v>MR neck wo con</v>
      </c>
      <c r="B1266" s="309"/>
      <c r="C1266" s="131" t="s">
        <v>13096</v>
      </c>
    </row>
    <row r="1267" spans="1:3" x14ac:dyDescent="0.35">
      <c r="A1267" s="222" t="str">
        <f t="shared" si="19"/>
        <v>MR orbit LT wo con</v>
      </c>
      <c r="B1267" s="24"/>
      <c r="C1267" s="24" t="s">
        <v>13097</v>
      </c>
    </row>
    <row r="1268" spans="1:3" x14ac:dyDescent="0.35">
      <c r="A1268" s="222" t="str">
        <f t="shared" si="19"/>
        <v>MR orbit RT wo con</v>
      </c>
      <c r="B1268" s="24"/>
      <c r="C1268" s="24" t="s">
        <v>13098</v>
      </c>
    </row>
    <row r="1269" spans="1:3" x14ac:dyDescent="0.35">
      <c r="A1269" s="222" t="str">
        <f t="shared" si="19"/>
        <v>MR orbit wo con</v>
      </c>
      <c r="B1269" s="24"/>
      <c r="C1269" s="24" t="s">
        <v>13099</v>
      </c>
    </row>
    <row r="1270" spans="1:3" x14ac:dyDescent="0.35">
      <c r="A1270" s="222" t="str">
        <f t="shared" si="19"/>
        <v>MR ORBIT, FACE, NECK WO</v>
      </c>
      <c r="B1270" s="296"/>
      <c r="C1270" s="296" t="s">
        <v>6656</v>
      </c>
    </row>
    <row r="1271" spans="1:3" x14ac:dyDescent="0.35">
      <c r="A1271" s="222" t="str">
        <f t="shared" si="19"/>
        <v>MR ORBIT/FACE/NECK W/O CONTRAST</v>
      </c>
      <c r="B1271" s="306"/>
      <c r="C1271" s="306" t="s">
        <v>1147</v>
      </c>
    </row>
    <row r="1272" spans="1:3" x14ac:dyDescent="0.35">
      <c r="A1272" s="222" t="str">
        <f t="shared" si="19"/>
        <v>MR SOFT TISSUE NECK WO</v>
      </c>
      <c r="B1272" s="26"/>
      <c r="C1272" s="26" t="s">
        <v>2493</v>
      </c>
    </row>
    <row r="1273" spans="1:3" x14ac:dyDescent="0.35">
      <c r="A1273" s="222" t="str">
        <f t="shared" si="19"/>
        <v>MR soft tissue neck wo con</v>
      </c>
      <c r="B1273" s="24"/>
      <c r="C1273" s="164" t="s">
        <v>13100</v>
      </c>
    </row>
    <row r="1274" spans="1:3" x14ac:dyDescent="0.35">
      <c r="A1274" s="222" t="str">
        <f t="shared" si="19"/>
        <v>MRI Face Neck Orbit w/o Contrast</v>
      </c>
      <c r="B1274" s="281"/>
      <c r="C1274" s="42" t="s">
        <v>2041</v>
      </c>
    </row>
    <row r="1275" spans="1:3" x14ac:dyDescent="0.35">
      <c r="A1275" s="222" t="str">
        <f t="shared" si="19"/>
        <v>MRI FACE W/O CONTRAST</v>
      </c>
      <c r="B1275" s="26"/>
      <c r="C1275" s="26" t="s">
        <v>2494</v>
      </c>
    </row>
    <row r="1276" spans="1:3" x14ac:dyDescent="0.35">
      <c r="A1276" s="222" t="str">
        <f t="shared" si="19"/>
        <v>MRI FACE W/O CONTRAST</v>
      </c>
      <c r="B1276" s="285"/>
      <c r="C1276" s="285" t="s">
        <v>2494</v>
      </c>
    </row>
    <row r="1277" spans="1:3" x14ac:dyDescent="0.35">
      <c r="A1277" s="222" t="str">
        <f t="shared" si="19"/>
        <v>MRI Face without contrast</v>
      </c>
      <c r="B1277" s="24"/>
      <c r="C1277" s="24" t="s">
        <v>13101</v>
      </c>
    </row>
    <row r="1278" spans="1:3" x14ac:dyDescent="0.35">
      <c r="A1278" s="222" t="str">
        <f t="shared" si="19"/>
        <v>MRI FACE WO</v>
      </c>
      <c r="B1278" s="244"/>
      <c r="C1278" s="244" t="s">
        <v>7772</v>
      </c>
    </row>
    <row r="1279" spans="1:3" x14ac:dyDescent="0.35">
      <c r="A1279" s="222" t="str">
        <f t="shared" si="19"/>
        <v>MRI FACIAL BONES WO</v>
      </c>
      <c r="B1279" s="204"/>
      <c r="C1279" s="204" t="s">
        <v>11182</v>
      </c>
    </row>
    <row r="1280" spans="1:3" x14ac:dyDescent="0.35">
      <c r="A1280" s="222" t="str">
        <f t="shared" si="19"/>
        <v>MRI NECK ST WO CONTRAST</v>
      </c>
      <c r="B1280" s="204"/>
      <c r="C1280" s="204" t="s">
        <v>11183</v>
      </c>
    </row>
    <row r="1281" spans="1:3" x14ac:dyDescent="0.35">
      <c r="A1281" s="222" t="str">
        <f t="shared" si="19"/>
        <v>MRI NECK W/O CONTRAST</v>
      </c>
      <c r="B1281" s="285"/>
      <c r="C1281" s="285" t="s">
        <v>6407</v>
      </c>
    </row>
    <row r="1282" spans="1:3" x14ac:dyDescent="0.35">
      <c r="A1282" s="222" t="str">
        <f t="shared" si="19"/>
        <v>MRI NECK WO</v>
      </c>
      <c r="B1282" s="244"/>
      <c r="C1282" s="244" t="s">
        <v>7773</v>
      </c>
    </row>
    <row r="1283" spans="1:3" x14ac:dyDescent="0.35">
      <c r="A1283" s="222" t="str">
        <f t="shared" ref="A1283:A1346" si="20">TRIM(C1283)</f>
        <v>MRI ORBIT FACE OR NECK WO</v>
      </c>
      <c r="B1283" s="657"/>
      <c r="C1283" s="94" t="s">
        <v>7222</v>
      </c>
    </row>
    <row r="1284" spans="1:3" x14ac:dyDescent="0.35">
      <c r="A1284" s="222" t="str">
        <f t="shared" si="20"/>
        <v>MRI Orbit without contrast</v>
      </c>
      <c r="B1284" s="24"/>
      <c r="C1284" s="24" t="s">
        <v>13102</v>
      </c>
    </row>
    <row r="1285" spans="1:3" x14ac:dyDescent="0.35">
      <c r="A1285" s="222" t="str">
        <f t="shared" si="20"/>
        <v>MRI ORBIT WO</v>
      </c>
      <c r="B1285" s="26"/>
      <c r="C1285" s="26" t="s">
        <v>2495</v>
      </c>
    </row>
    <row r="1286" spans="1:3" x14ac:dyDescent="0.35">
      <c r="A1286" s="222" t="str">
        <f t="shared" si="20"/>
        <v>MRI ORBIT, FACE, NECK WO CONT</v>
      </c>
      <c r="B1286" s="657"/>
      <c r="C1286" s="94" t="s">
        <v>7223</v>
      </c>
    </row>
    <row r="1287" spans="1:3" x14ac:dyDescent="0.35">
      <c r="A1287" s="222" t="str">
        <f t="shared" si="20"/>
        <v>MRI ORBIT, FACE, OR NECK WO</v>
      </c>
      <c r="B1287" s="292"/>
      <c r="C1287" s="292" t="s">
        <v>5345</v>
      </c>
    </row>
    <row r="1288" spans="1:3" x14ac:dyDescent="0.35">
      <c r="A1288" s="222" t="str">
        <f t="shared" si="20"/>
        <v>MRI ORBIT, FACE, OR NECK WO</v>
      </c>
      <c r="B1288" s="11"/>
      <c r="C1288" s="11" t="s">
        <v>5345</v>
      </c>
    </row>
    <row r="1289" spans="1:3" x14ac:dyDescent="0.35">
      <c r="A1289" s="222" t="str">
        <f t="shared" si="20"/>
        <v>MRI ORBIT/FACE/NECK W/O CONTRAST</v>
      </c>
      <c r="B1289" s="280"/>
      <c r="C1289" s="295" t="s">
        <v>4063</v>
      </c>
    </row>
    <row r="1290" spans="1:3" x14ac:dyDescent="0.35">
      <c r="A1290" s="222" t="str">
        <f t="shared" si="20"/>
        <v>MRI ORBIT/FACE/NECK W/O CONTRAST</v>
      </c>
      <c r="B1290" s="157"/>
      <c r="C1290" s="157" t="s">
        <v>4063</v>
      </c>
    </row>
    <row r="1291" spans="1:3" x14ac:dyDescent="0.35">
      <c r="A1291" s="222" t="str">
        <f t="shared" si="20"/>
        <v>MRI- ORBITS W/O CON</v>
      </c>
      <c r="B1291" s="244"/>
      <c r="C1291" s="244" t="s">
        <v>14130</v>
      </c>
    </row>
    <row r="1292" spans="1:3" x14ac:dyDescent="0.35">
      <c r="A1292" s="222" t="str">
        <f t="shared" si="20"/>
        <v>MRI ST Neck without contrast</v>
      </c>
      <c r="B1292" s="24"/>
      <c r="C1292" s="24" t="s">
        <v>13103</v>
      </c>
    </row>
    <row r="1293" spans="1:3" x14ac:dyDescent="0.35">
      <c r="A1293" s="222" t="str">
        <f t="shared" si="20"/>
        <v>MRI, Orbit, Face or Neck s/ Contrast</v>
      </c>
      <c r="B1293" s="30"/>
      <c r="C1293" s="30" t="s">
        <v>3504</v>
      </c>
    </row>
    <row r="1294" spans="1:3" x14ac:dyDescent="0.35">
      <c r="A1294" s="222" t="str">
        <f t="shared" si="20"/>
        <v>MR face w con</v>
      </c>
      <c r="B1294" s="24"/>
      <c r="C1294" s="24" t="s">
        <v>13237</v>
      </c>
    </row>
    <row r="1295" spans="1:3" x14ac:dyDescent="0.35">
      <c r="A1295" s="222" t="str">
        <f t="shared" si="20"/>
        <v>MR ORBIT, FACE, NECK W</v>
      </c>
      <c r="B1295" s="277"/>
      <c r="C1295" s="277" t="s">
        <v>9483</v>
      </c>
    </row>
    <row r="1296" spans="1:3" x14ac:dyDescent="0.35">
      <c r="A1296" s="222" t="str">
        <f t="shared" si="20"/>
        <v>MRI Face Neck Orbit w/ Contrast</v>
      </c>
      <c r="B1296" s="313"/>
      <c r="C1296" s="313" t="s">
        <v>2089</v>
      </c>
    </row>
    <row r="1297" spans="1:3" x14ac:dyDescent="0.35">
      <c r="A1297" s="222" t="str">
        <f t="shared" si="20"/>
        <v>MRI FACE W</v>
      </c>
      <c r="B1297" s="244"/>
      <c r="C1297" s="244" t="s">
        <v>14138</v>
      </c>
    </row>
    <row r="1298" spans="1:3" x14ac:dyDescent="0.35">
      <c r="A1298" s="222" t="str">
        <f t="shared" si="20"/>
        <v>MRI FACE W/ CONTRAST</v>
      </c>
      <c r="B1298" s="26"/>
      <c r="C1298" s="26" t="s">
        <v>2550</v>
      </c>
    </row>
    <row r="1299" spans="1:3" x14ac:dyDescent="0.35">
      <c r="A1299" s="222" t="str">
        <f t="shared" si="20"/>
        <v>MRI FACE WITH CONTRAST</v>
      </c>
      <c r="B1299" s="285"/>
      <c r="C1299" s="285" t="s">
        <v>6433</v>
      </c>
    </row>
    <row r="1300" spans="1:3" x14ac:dyDescent="0.35">
      <c r="A1300" s="222" t="str">
        <f t="shared" si="20"/>
        <v>MRI NECK W</v>
      </c>
      <c r="B1300" s="54"/>
      <c r="C1300" s="244" t="s">
        <v>7833</v>
      </c>
    </row>
    <row r="1301" spans="1:3" x14ac:dyDescent="0.35">
      <c r="A1301" s="222" t="str">
        <f t="shared" si="20"/>
        <v>MRI NECK WITH CONTRAST</v>
      </c>
      <c r="B1301" s="285"/>
      <c r="C1301" s="285" t="s">
        <v>6434</v>
      </c>
    </row>
    <row r="1302" spans="1:3" x14ac:dyDescent="0.35">
      <c r="A1302" s="222" t="str">
        <f t="shared" si="20"/>
        <v>MRI ORBIIT W</v>
      </c>
      <c r="B1302" s="244"/>
      <c r="C1302" s="244" t="s">
        <v>14139</v>
      </c>
    </row>
    <row r="1303" spans="1:3" x14ac:dyDescent="0.35">
      <c r="A1303" s="222" t="str">
        <f t="shared" si="20"/>
        <v>MRI ORBIT FACE AND NECK W/CONTRAST</v>
      </c>
      <c r="B1303" s="286"/>
      <c r="C1303" s="286" t="s">
        <v>9035</v>
      </c>
    </row>
    <row r="1304" spans="1:3" x14ac:dyDescent="0.35">
      <c r="A1304" s="222" t="str">
        <f t="shared" si="20"/>
        <v>MRI ORBIT FACE/NECK W/</v>
      </c>
      <c r="B1304" s="296"/>
      <c r="C1304" s="296" t="s">
        <v>6691</v>
      </c>
    </row>
    <row r="1305" spans="1:3" x14ac:dyDescent="0.35">
      <c r="A1305" s="222" t="str">
        <f t="shared" si="20"/>
        <v>MRI ORBIT FACE/NECK WITH</v>
      </c>
      <c r="B1305" s="289"/>
      <c r="C1305" s="289" t="s">
        <v>2945</v>
      </c>
    </row>
    <row r="1306" spans="1:3" x14ac:dyDescent="0.35">
      <c r="A1306" s="222" t="str">
        <f t="shared" si="20"/>
        <v>MRI ORBIT W CONTRAST</v>
      </c>
      <c r="B1306" s="26"/>
      <c r="C1306" s="26" t="s">
        <v>2551</v>
      </c>
    </row>
    <row r="1307" spans="1:3" x14ac:dyDescent="0.35">
      <c r="A1307" s="222" t="str">
        <f t="shared" si="20"/>
        <v>MRI Orbit with contrast</v>
      </c>
      <c r="B1307" s="24"/>
      <c r="C1307" s="24" t="s">
        <v>13238</v>
      </c>
    </row>
    <row r="1308" spans="1:3" x14ac:dyDescent="0.35">
      <c r="A1308" s="222" t="str">
        <f t="shared" si="20"/>
        <v>MRI ORBIT, FACE, OR NECK W</v>
      </c>
      <c r="B1308" s="11"/>
      <c r="C1308" s="11" t="s">
        <v>10108</v>
      </c>
    </row>
    <row r="1309" spans="1:3" x14ac:dyDescent="0.35">
      <c r="A1309" s="222" t="str">
        <f t="shared" si="20"/>
        <v>MRI ORBIT, FACE, OR NECK W</v>
      </c>
      <c r="B1309" s="312"/>
      <c r="C1309" s="312" t="s">
        <v>10108</v>
      </c>
    </row>
    <row r="1310" spans="1:3" x14ac:dyDescent="0.35">
      <c r="A1310" s="222" t="str">
        <f t="shared" si="20"/>
        <v>MRI ORBIT, FACE, OR NECK WITH ONLY</v>
      </c>
      <c r="B1310" s="292"/>
      <c r="C1310" s="292" t="s">
        <v>5381</v>
      </c>
    </row>
    <row r="1311" spans="1:3" x14ac:dyDescent="0.35">
      <c r="A1311" s="222" t="str">
        <f t="shared" si="20"/>
        <v>MRI ORBIT/FACE/NECK W/CONTRAST</v>
      </c>
      <c r="B1311" s="157"/>
      <c r="C1311" s="157" t="s">
        <v>4102</v>
      </c>
    </row>
    <row r="1312" spans="1:3" x14ac:dyDescent="0.35">
      <c r="A1312" s="222" t="str">
        <f t="shared" si="20"/>
        <v>MRI ST Neck with contrast</v>
      </c>
      <c r="B1312" s="24"/>
      <c r="C1312" s="24" t="s">
        <v>13239</v>
      </c>
    </row>
    <row r="1313" spans="1:3" x14ac:dyDescent="0.35">
      <c r="A1313" s="222" t="str">
        <f t="shared" si="20"/>
        <v>MRI, Orbit, Face or Neck c/ Contrast</v>
      </c>
      <c r="B1313" s="30"/>
      <c r="C1313" s="30" t="s">
        <v>3583</v>
      </c>
    </row>
    <row r="1314" spans="1:3" x14ac:dyDescent="0.35">
      <c r="A1314" s="222" t="str">
        <f t="shared" si="20"/>
        <v>MR FACE WITH AND WO</v>
      </c>
      <c r="B1314" s="204"/>
      <c r="C1314" s="204" t="s">
        <v>11942</v>
      </c>
    </row>
    <row r="1315" spans="1:3" x14ac:dyDescent="0.35">
      <c r="A1315" s="222" t="str">
        <f t="shared" si="20"/>
        <v>MR face wo/w con</v>
      </c>
      <c r="B1315" s="24"/>
      <c r="C1315" s="24" t="s">
        <v>13311</v>
      </c>
    </row>
    <row r="1316" spans="1:3" x14ac:dyDescent="0.35">
      <c r="A1316" s="222" t="str">
        <f t="shared" si="20"/>
        <v>MR orbit LT wo/w con</v>
      </c>
      <c r="B1316" s="24"/>
      <c r="C1316" s="24" t="s">
        <v>13313</v>
      </c>
    </row>
    <row r="1317" spans="1:3" x14ac:dyDescent="0.35">
      <c r="A1317" s="222" t="str">
        <f t="shared" si="20"/>
        <v>MR orbit RT wo/w con</v>
      </c>
      <c r="B1317" s="24"/>
      <c r="C1317" s="24" t="s">
        <v>13314</v>
      </c>
    </row>
    <row r="1318" spans="1:3" x14ac:dyDescent="0.35">
      <c r="A1318" s="222" t="str">
        <f t="shared" si="20"/>
        <v>MR ORBIT, FACE, NECK W/WO</v>
      </c>
      <c r="B1318" s="296"/>
      <c r="C1318" s="296" t="s">
        <v>6717</v>
      </c>
    </row>
    <row r="1319" spans="1:3" x14ac:dyDescent="0.35">
      <c r="A1319" s="222" t="str">
        <f t="shared" si="20"/>
        <v>MR ORBIT/FACE/NECK W/WO</v>
      </c>
      <c r="B1319" s="97"/>
      <c r="C1319" s="97" t="s">
        <v>1221</v>
      </c>
    </row>
    <row r="1320" spans="1:3" x14ac:dyDescent="0.35">
      <c r="A1320" s="222" t="str">
        <f t="shared" si="20"/>
        <v>MR SOFT TISSUE NECK WITH AND WITHOUT 15 ML PROHANCE</v>
      </c>
      <c r="B1320" s="204"/>
      <c r="C1320" s="204" t="s">
        <v>11943</v>
      </c>
    </row>
    <row r="1321" spans="1:3" x14ac:dyDescent="0.35">
      <c r="A1321" s="222" t="str">
        <f t="shared" si="20"/>
        <v>MRI - ORBITS W W/O CONTRAST</v>
      </c>
      <c r="B1321" s="204"/>
      <c r="C1321" s="204" t="s">
        <v>11944</v>
      </c>
    </row>
    <row r="1322" spans="1:3" x14ac:dyDescent="0.35">
      <c r="A1322" s="222" t="str">
        <f t="shared" si="20"/>
        <v>MRI Face Neck Orbit w/ + w/o Contrast</v>
      </c>
      <c r="B1322" s="281"/>
      <c r="C1322" s="42" t="s">
        <v>2172</v>
      </c>
    </row>
    <row r="1323" spans="1:3" x14ac:dyDescent="0.35">
      <c r="A1323" s="222" t="str">
        <f t="shared" si="20"/>
        <v>MRI FACE W &amp; W/O CONTR</v>
      </c>
      <c r="B1323" s="285"/>
      <c r="C1323" s="285" t="s">
        <v>6458</v>
      </c>
    </row>
    <row r="1324" spans="1:3" x14ac:dyDescent="0.35">
      <c r="A1324" s="222" t="str">
        <f t="shared" si="20"/>
        <v>MRI FACE W&amp;WO CONTRAST</v>
      </c>
      <c r="B1324" s="26"/>
      <c r="C1324" s="26" t="s">
        <v>2619</v>
      </c>
    </row>
    <row r="1325" spans="1:3" x14ac:dyDescent="0.35">
      <c r="A1325" s="222" t="str">
        <f t="shared" si="20"/>
        <v>MRI FACE W/WO</v>
      </c>
      <c r="B1325" s="244"/>
      <c r="C1325" s="244" t="s">
        <v>14142</v>
      </c>
    </row>
    <row r="1326" spans="1:3" x14ac:dyDescent="0.35">
      <c r="A1326" s="222" t="str">
        <f t="shared" si="20"/>
        <v>MRI Face w/wo contrast</v>
      </c>
      <c r="B1326" s="24"/>
      <c r="C1326" s="24" t="s">
        <v>13317</v>
      </c>
    </row>
    <row r="1327" spans="1:3" x14ac:dyDescent="0.35">
      <c r="A1327" s="222" t="str">
        <f t="shared" si="20"/>
        <v>MRI FACE WWO</v>
      </c>
      <c r="B1327" s="165"/>
      <c r="C1327" s="165" t="s">
        <v>6918</v>
      </c>
    </row>
    <row r="1328" spans="1:3" x14ac:dyDescent="0.35">
      <c r="A1328" s="222" t="str">
        <f t="shared" si="20"/>
        <v>MRI FACIAL/TRIGEM W/O W CNT</v>
      </c>
      <c r="B1328" s="204"/>
      <c r="C1328" s="204" t="s">
        <v>11945</v>
      </c>
    </row>
    <row r="1329" spans="1:3" x14ac:dyDescent="0.35">
      <c r="A1329" s="222" t="str">
        <f t="shared" si="20"/>
        <v>MRI NECK (SOFT TISSUE) W + W/O</v>
      </c>
      <c r="B1329" s="204"/>
      <c r="C1329" s="204" t="s">
        <v>11946</v>
      </c>
    </row>
    <row r="1330" spans="1:3" x14ac:dyDescent="0.35">
      <c r="A1330" s="222" t="str">
        <f t="shared" si="20"/>
        <v>MRI NECK W &amp; W/O CONTR</v>
      </c>
      <c r="B1330" s="285"/>
      <c r="C1330" s="285" t="s">
        <v>6459</v>
      </c>
    </row>
    <row r="1331" spans="1:3" x14ac:dyDescent="0.35">
      <c r="A1331" s="222" t="str">
        <f t="shared" si="20"/>
        <v>MRI NECK W/WO</v>
      </c>
      <c r="B1331" s="244"/>
      <c r="C1331" s="244" t="s">
        <v>14143</v>
      </c>
    </row>
    <row r="1332" spans="1:3" x14ac:dyDescent="0.35">
      <c r="A1332" s="222" t="str">
        <f t="shared" si="20"/>
        <v>MRI -NECK W/WO CONTRAST</v>
      </c>
      <c r="B1332" s="244"/>
      <c r="C1332" s="244" t="s">
        <v>14144</v>
      </c>
    </row>
    <row r="1333" spans="1:3" x14ac:dyDescent="0.35">
      <c r="A1333" s="222" t="str">
        <f t="shared" si="20"/>
        <v>MRI NECK WWO</v>
      </c>
      <c r="B1333" s="165"/>
      <c r="C1333" s="165" t="s">
        <v>6919</v>
      </c>
    </row>
    <row r="1334" spans="1:3" x14ac:dyDescent="0.35">
      <c r="A1334" s="222" t="str">
        <f t="shared" si="20"/>
        <v>MRI ORBIT FACE W/WO CONTRAST</v>
      </c>
      <c r="B1334" s="280"/>
      <c r="C1334" s="280" t="s">
        <v>9073</v>
      </c>
    </row>
    <row r="1335" spans="1:3" x14ac:dyDescent="0.35">
      <c r="A1335" s="222" t="str">
        <f t="shared" si="20"/>
        <v>MRI ORBIT W &amp; W/O CONT</v>
      </c>
      <c r="B1335" s="285"/>
      <c r="C1335" s="285" t="s">
        <v>6460</v>
      </c>
    </row>
    <row r="1336" spans="1:3" x14ac:dyDescent="0.35">
      <c r="A1336" s="222" t="str">
        <f t="shared" si="20"/>
        <v>MRI ORBIT W&amp;WO CONTRAST</v>
      </c>
      <c r="B1336" s="204"/>
      <c r="C1336" s="204" t="s">
        <v>2620</v>
      </c>
    </row>
    <row r="1337" spans="1:3" x14ac:dyDescent="0.35">
      <c r="A1337" s="222" t="str">
        <f t="shared" si="20"/>
        <v>MRI ORBIT W&amp;WO CONTRAST</v>
      </c>
      <c r="B1337" s="26"/>
      <c r="C1337" s="26" t="s">
        <v>2620</v>
      </c>
    </row>
    <row r="1338" spans="1:3" x14ac:dyDescent="0.35">
      <c r="A1338" s="222" t="str">
        <f t="shared" si="20"/>
        <v>MRI ORBIT W/WO</v>
      </c>
      <c r="B1338" s="244"/>
      <c r="C1338" s="244" t="s">
        <v>14145</v>
      </c>
    </row>
    <row r="1339" spans="1:3" x14ac:dyDescent="0.35">
      <c r="A1339" s="222" t="str">
        <f t="shared" si="20"/>
        <v>MRI Orbit w/wo contrast</v>
      </c>
      <c r="B1339" s="24"/>
      <c r="C1339" s="24" t="s">
        <v>13318</v>
      </c>
    </row>
    <row r="1340" spans="1:3" x14ac:dyDescent="0.35">
      <c r="A1340" s="222" t="str">
        <f t="shared" si="20"/>
        <v>MRI ORBIT WWO</v>
      </c>
      <c r="B1340" s="165"/>
      <c r="C1340" s="165" t="s">
        <v>6920</v>
      </c>
    </row>
    <row r="1341" spans="1:3" x14ac:dyDescent="0.35">
      <c r="A1341" s="222" t="str">
        <f t="shared" si="20"/>
        <v>MRI ORBIT, FACE, NECK WO/W</v>
      </c>
      <c r="B1341" s="94"/>
      <c r="C1341" s="93" t="s">
        <v>7290</v>
      </c>
    </row>
    <row r="1342" spans="1:3" x14ac:dyDescent="0.35">
      <c r="A1342" s="222" t="str">
        <f t="shared" si="20"/>
        <v>MRI ORBIT, FACE, OR NECK W/WO</v>
      </c>
      <c r="B1342" s="292"/>
      <c r="C1342" s="292" t="s">
        <v>5415</v>
      </c>
    </row>
    <row r="1343" spans="1:3" x14ac:dyDescent="0.35">
      <c r="A1343" s="222" t="str">
        <f t="shared" si="20"/>
        <v>MRI ORBIT, FACE, OR NECK W/WO</v>
      </c>
      <c r="B1343" s="11"/>
      <c r="C1343" s="11" t="s">
        <v>5415</v>
      </c>
    </row>
    <row r="1344" spans="1:3" x14ac:dyDescent="0.35">
      <c r="A1344" s="222" t="str">
        <f t="shared" si="20"/>
        <v>MRI ORBITS W + W/O</v>
      </c>
      <c r="B1344" s="204"/>
      <c r="C1344" s="204" t="s">
        <v>11947</v>
      </c>
    </row>
    <row r="1345" spans="1:3" x14ac:dyDescent="0.35">
      <c r="A1345" s="222" t="str">
        <f t="shared" si="20"/>
        <v>MRI ORBITS W W/O</v>
      </c>
      <c r="B1345" s="703"/>
      <c r="C1345" s="126" t="s">
        <v>9122</v>
      </c>
    </row>
    <row r="1346" spans="1:3" x14ac:dyDescent="0.35">
      <c r="A1346" s="222" t="str">
        <f t="shared" si="20"/>
        <v>MRI ORBITS WWO</v>
      </c>
      <c r="B1346" s="165"/>
      <c r="C1346" s="165" t="s">
        <v>6921</v>
      </c>
    </row>
    <row r="1347" spans="1:3" x14ac:dyDescent="0.35">
      <c r="A1347" s="222" t="str">
        <f t="shared" ref="A1347:A1410" si="21">TRIM(C1347)</f>
        <v>MRI ORBT/FAC/NCK W/O &amp; W/CONTRAST</v>
      </c>
      <c r="B1347" s="157"/>
      <c r="C1347" s="157" t="s">
        <v>4142</v>
      </c>
    </row>
    <row r="1348" spans="1:3" x14ac:dyDescent="0.35">
      <c r="A1348" s="222" t="str">
        <f t="shared" si="21"/>
        <v>MRI SOFT TISSUE NECK W&amp;WO</v>
      </c>
      <c r="B1348" s="204"/>
      <c r="C1348" s="205" t="s">
        <v>11949</v>
      </c>
    </row>
    <row r="1349" spans="1:3" x14ac:dyDescent="0.35">
      <c r="A1349" s="222" t="str">
        <f t="shared" si="21"/>
        <v>MRI SOFT TISSUE NECK W/WO</v>
      </c>
      <c r="B1349" s="292"/>
      <c r="C1349" s="292" t="s">
        <v>5416</v>
      </c>
    </row>
    <row r="1350" spans="1:3" x14ac:dyDescent="0.35">
      <c r="A1350" s="222" t="str">
        <f t="shared" si="21"/>
        <v>MRI SOFT TISSUE NECK WITH AND WO</v>
      </c>
      <c r="B1350" s="204"/>
      <c r="C1350" s="205" t="s">
        <v>11950</v>
      </c>
    </row>
    <row r="1351" spans="1:3" x14ac:dyDescent="0.35">
      <c r="A1351" s="222" t="str">
        <f t="shared" si="21"/>
        <v>MRI ST Neck w/wo contrast</v>
      </c>
      <c r="B1351" s="24"/>
      <c r="C1351" s="24" t="s">
        <v>13319</v>
      </c>
    </row>
    <row r="1352" spans="1:3" x14ac:dyDescent="0.35">
      <c r="A1352" s="222" t="str">
        <f t="shared" si="21"/>
        <v>MRI ST NECK WWO</v>
      </c>
      <c r="B1352" s="204"/>
      <c r="C1352" s="204" t="s">
        <v>11951</v>
      </c>
    </row>
    <row r="1353" spans="1:3" x14ac:dyDescent="0.35">
      <c r="A1353" s="222" t="str">
        <f t="shared" si="21"/>
        <v>MRI, Orbit, Face or Neck c/s Contrast</v>
      </c>
      <c r="B1353" s="30"/>
      <c r="C1353" s="30" t="s">
        <v>3660</v>
      </c>
    </row>
    <row r="1354" spans="1:3" x14ac:dyDescent="0.35">
      <c r="A1354" s="222" t="str">
        <f t="shared" si="21"/>
        <v>MR ANGIOGRAPHY HEAD W/O DYE</v>
      </c>
      <c r="B1354" s="329"/>
      <c r="C1354" s="329" t="s">
        <v>6496</v>
      </c>
    </row>
    <row r="1355" spans="1:3" x14ac:dyDescent="0.35">
      <c r="A1355" s="222" t="str">
        <f t="shared" si="21"/>
        <v>MR MRA BRAIN W/O CONTRAST</v>
      </c>
      <c r="B1355" s="97"/>
      <c r="C1355" s="97" t="s">
        <v>1126</v>
      </c>
    </row>
    <row r="1356" spans="1:3" x14ac:dyDescent="0.35">
      <c r="A1356" s="222" t="str">
        <f t="shared" si="21"/>
        <v>MR MRA HEAD W/OUT CONTRAST</v>
      </c>
      <c r="B1356" s="175"/>
      <c r="C1356" s="172" t="s">
        <v>13505</v>
      </c>
    </row>
    <row r="1357" spans="1:3" x14ac:dyDescent="0.35">
      <c r="A1357" s="222" t="str">
        <f t="shared" si="21"/>
        <v>MRA BRAIN W/O</v>
      </c>
      <c r="B1357" s="204"/>
      <c r="C1357" s="205" t="s">
        <v>11136</v>
      </c>
    </row>
    <row r="1358" spans="1:3" x14ac:dyDescent="0.35">
      <c r="A1358" s="222" t="str">
        <f t="shared" si="21"/>
        <v>MRA BRAIN W/O CONTRAST</v>
      </c>
      <c r="B1358" s="285"/>
      <c r="C1358" s="285" t="s">
        <v>6382</v>
      </c>
    </row>
    <row r="1359" spans="1:3" x14ac:dyDescent="0.35">
      <c r="A1359" s="222" t="str">
        <f t="shared" si="21"/>
        <v>MRA BRAIN WO</v>
      </c>
      <c r="B1359" s="657"/>
      <c r="C1359" s="94" t="s">
        <v>7202</v>
      </c>
    </row>
    <row r="1360" spans="1:3" x14ac:dyDescent="0.35">
      <c r="A1360" s="222" t="str">
        <f t="shared" si="21"/>
        <v>MRA Brain, COW-Circle of Willis</v>
      </c>
      <c r="B1360" s="24"/>
      <c r="C1360" s="24" t="s">
        <v>13025</v>
      </c>
    </row>
    <row r="1361" spans="1:3" x14ac:dyDescent="0.35">
      <c r="A1361" s="222" t="str">
        <f t="shared" si="21"/>
        <v>MRA Brain/Head w/o Contrast</v>
      </c>
      <c r="B1361" s="291"/>
      <c r="C1361" s="278" t="s">
        <v>4484</v>
      </c>
    </row>
    <row r="1362" spans="1:3" x14ac:dyDescent="0.35">
      <c r="A1362" s="222" t="str">
        <f t="shared" si="21"/>
        <v>MRA HEAD W/O</v>
      </c>
      <c r="B1362" s="292"/>
      <c r="C1362" s="292" t="s">
        <v>5333</v>
      </c>
    </row>
    <row r="1363" spans="1:3" x14ac:dyDescent="0.35">
      <c r="A1363" s="222" t="str">
        <f t="shared" si="21"/>
        <v>MRA HEAD W/O CON</v>
      </c>
      <c r="B1363" s="204"/>
      <c r="C1363" s="205" t="s">
        <v>11137</v>
      </c>
    </row>
    <row r="1364" spans="1:3" x14ac:dyDescent="0.35">
      <c r="A1364" s="222" t="str">
        <f t="shared" si="21"/>
        <v>MRA Head w/o Contrast</v>
      </c>
      <c r="B1364" s="281"/>
      <c r="C1364" s="333" t="s">
        <v>2014</v>
      </c>
    </row>
    <row r="1365" spans="1:3" x14ac:dyDescent="0.35">
      <c r="A1365" s="222" t="str">
        <f t="shared" si="21"/>
        <v>MRA HEAD WO</v>
      </c>
      <c r="B1365" s="296"/>
      <c r="C1365" s="303" t="s">
        <v>2441</v>
      </c>
    </row>
    <row r="1366" spans="1:3" x14ac:dyDescent="0.35">
      <c r="A1366" s="222" t="str">
        <f t="shared" si="21"/>
        <v>MRA HEAD WO</v>
      </c>
      <c r="B1366" s="26"/>
      <c r="C1366" s="26" t="s">
        <v>2441</v>
      </c>
    </row>
    <row r="1367" spans="1:3" x14ac:dyDescent="0.35">
      <c r="A1367" s="222" t="str">
        <f t="shared" si="21"/>
        <v>MRA HEAD WO</v>
      </c>
      <c r="B1367" s="312"/>
      <c r="C1367" s="312" t="s">
        <v>2441</v>
      </c>
    </row>
    <row r="1368" spans="1:3" x14ac:dyDescent="0.35">
      <c r="A1368" s="222" t="str">
        <f t="shared" si="21"/>
        <v>MRA head WO CONTRAST</v>
      </c>
      <c r="B1368" s="329"/>
      <c r="C1368" s="127" t="s">
        <v>6497</v>
      </c>
    </row>
    <row r="1369" spans="1:3" x14ac:dyDescent="0.35">
      <c r="A1369" s="222" t="str">
        <f t="shared" si="21"/>
        <v>MRA, Angiography Head s/ Contrast</v>
      </c>
      <c r="B1369" s="30"/>
      <c r="C1369" s="30" t="s">
        <v>3447</v>
      </c>
    </row>
    <row r="1370" spans="1:3" x14ac:dyDescent="0.35">
      <c r="A1370" s="222" t="str">
        <f t="shared" si="21"/>
        <v>MRA/MRV HEAD W/O CONTRAST</v>
      </c>
      <c r="B1370" s="157"/>
      <c r="C1370" s="157" t="s">
        <v>4032</v>
      </c>
    </row>
    <row r="1371" spans="1:3" x14ac:dyDescent="0.35">
      <c r="A1371" s="222" t="str">
        <f t="shared" si="21"/>
        <v>MRV BRAIN WO</v>
      </c>
      <c r="B1371" s="204"/>
      <c r="C1371" s="204" t="s">
        <v>11138</v>
      </c>
    </row>
    <row r="1372" spans="1:3" x14ac:dyDescent="0.35">
      <c r="A1372" s="222" t="str">
        <f t="shared" si="21"/>
        <v>MRV HEAD</v>
      </c>
      <c r="B1372" s="292"/>
      <c r="C1372" s="87" t="s">
        <v>5335</v>
      </c>
    </row>
    <row r="1373" spans="1:3" x14ac:dyDescent="0.35">
      <c r="A1373" s="222" t="str">
        <f t="shared" si="21"/>
        <v>MRV HEAD</v>
      </c>
      <c r="B1373" s="165"/>
      <c r="C1373" s="165" t="s">
        <v>5335</v>
      </c>
    </row>
    <row r="1374" spans="1:3" x14ac:dyDescent="0.35">
      <c r="A1374" s="222" t="str">
        <f t="shared" si="21"/>
        <v>MRV HEAD</v>
      </c>
      <c r="B1374" s="11"/>
      <c r="C1374" s="11" t="s">
        <v>5335</v>
      </c>
    </row>
    <row r="1375" spans="1:3" x14ac:dyDescent="0.35">
      <c r="A1375" s="222" t="str">
        <f t="shared" si="21"/>
        <v>MRV Head w/o Contrast</v>
      </c>
      <c r="B1375" s="313"/>
      <c r="C1375" s="313" t="s">
        <v>2015</v>
      </c>
    </row>
    <row r="1376" spans="1:3" x14ac:dyDescent="0.35">
      <c r="A1376" s="222" t="str">
        <f t="shared" si="21"/>
        <v>MRV HEAD WO</v>
      </c>
      <c r="B1376" s="204"/>
      <c r="C1376" s="204" t="s">
        <v>11139</v>
      </c>
    </row>
    <row r="1377" spans="1:3" x14ac:dyDescent="0.35">
      <c r="A1377" s="222" t="str">
        <f t="shared" si="21"/>
        <v>MRV, Venography Head s/ contrast</v>
      </c>
      <c r="B1377" s="30"/>
      <c r="C1377" s="30" t="s">
        <v>3448</v>
      </c>
    </row>
    <row r="1378" spans="1:3" x14ac:dyDescent="0.35">
      <c r="A1378" s="222" t="str">
        <f t="shared" si="21"/>
        <v>MRA Brain/Head w/ Contrast</v>
      </c>
      <c r="B1378" s="291"/>
      <c r="C1378" s="291" t="s">
        <v>4485</v>
      </c>
    </row>
    <row r="1379" spans="1:3" x14ac:dyDescent="0.35">
      <c r="A1379" s="222" t="str">
        <f t="shared" si="21"/>
        <v>MRA HEAD W</v>
      </c>
      <c r="B1379" s="26"/>
      <c r="C1379" s="26" t="s">
        <v>2442</v>
      </c>
    </row>
    <row r="1380" spans="1:3" x14ac:dyDescent="0.35">
      <c r="A1380" s="222" t="str">
        <f t="shared" si="21"/>
        <v>MRA HEAD W</v>
      </c>
      <c r="B1380" s="312"/>
      <c r="C1380" s="312" t="s">
        <v>2442</v>
      </c>
    </row>
    <row r="1381" spans="1:3" x14ac:dyDescent="0.35">
      <c r="A1381" s="222" t="str">
        <f t="shared" si="21"/>
        <v>MRA HEAD W</v>
      </c>
      <c r="B1381" s="283"/>
      <c r="C1381" s="283" t="s">
        <v>2442</v>
      </c>
    </row>
    <row r="1382" spans="1:3" x14ac:dyDescent="0.35">
      <c r="A1382" s="222" t="str">
        <f t="shared" si="21"/>
        <v>MRA Head w/ Contrast</v>
      </c>
      <c r="B1382" s="313"/>
      <c r="C1382" s="313" t="s">
        <v>2016</v>
      </c>
    </row>
    <row r="1383" spans="1:3" x14ac:dyDescent="0.35">
      <c r="A1383" s="222" t="str">
        <f t="shared" si="21"/>
        <v>MRA HEAD W/CON</v>
      </c>
      <c r="B1383" s="204"/>
      <c r="C1383" s="204" t="s">
        <v>11140</v>
      </c>
    </row>
    <row r="1384" spans="1:3" x14ac:dyDescent="0.35">
      <c r="A1384" s="222" t="str">
        <f t="shared" si="21"/>
        <v>MRA HEAD W/CONTRAST</v>
      </c>
      <c r="B1384" s="286"/>
      <c r="C1384" s="286" t="s">
        <v>8973</v>
      </c>
    </row>
    <row r="1385" spans="1:3" x14ac:dyDescent="0.35">
      <c r="A1385" s="222" t="str">
        <f t="shared" si="21"/>
        <v>MRA, Angiography Head c/ Contrast</v>
      </c>
      <c r="B1385" s="30"/>
      <c r="C1385" s="30" t="s">
        <v>3449</v>
      </c>
    </row>
    <row r="1386" spans="1:3" x14ac:dyDescent="0.35">
      <c r="A1386" s="222" t="str">
        <f t="shared" si="21"/>
        <v>MRA/MRV HEAD W/CONTRAST</v>
      </c>
      <c r="B1386" s="157"/>
      <c r="C1386" s="157" t="s">
        <v>4033</v>
      </c>
    </row>
    <row r="1387" spans="1:3" x14ac:dyDescent="0.35">
      <c r="A1387" s="222" t="str">
        <f t="shared" si="21"/>
        <v>MRV, Venography Head c/ contrast</v>
      </c>
      <c r="B1387" s="30"/>
      <c r="C1387" s="30" t="s">
        <v>3450</v>
      </c>
    </row>
    <row r="1388" spans="1:3" x14ac:dyDescent="0.35">
      <c r="A1388" s="222" t="str">
        <f t="shared" si="21"/>
        <v>MRA Brain/Head w/ + w/o Contrast</v>
      </c>
      <c r="B1388" s="291"/>
      <c r="C1388" s="278" t="s">
        <v>4535</v>
      </c>
    </row>
    <row r="1389" spans="1:3" x14ac:dyDescent="0.35">
      <c r="A1389" s="222" t="str">
        <f t="shared" si="21"/>
        <v>MRA HEAD W&amp;WO</v>
      </c>
      <c r="B1389" s="26"/>
      <c r="C1389" s="26" t="s">
        <v>2537</v>
      </c>
    </row>
    <row r="1390" spans="1:3" x14ac:dyDescent="0.35">
      <c r="A1390" s="222" t="str">
        <f t="shared" si="21"/>
        <v>MRA Head w/ + w/o Contrast</v>
      </c>
      <c r="B1390" s="313"/>
      <c r="C1390" s="313" t="s">
        <v>2082</v>
      </c>
    </row>
    <row r="1391" spans="1:3" x14ac:dyDescent="0.35">
      <c r="A1391" s="222" t="str">
        <f t="shared" si="21"/>
        <v>MRA HEAD W/WO</v>
      </c>
      <c r="B1391" s="312"/>
      <c r="C1391" s="312" t="s">
        <v>10098</v>
      </c>
    </row>
    <row r="1392" spans="1:3" x14ac:dyDescent="0.35">
      <c r="A1392" s="222" t="str">
        <f t="shared" si="21"/>
        <v>MRA HEAD W/WO CONTRAST</v>
      </c>
      <c r="B1392" s="280"/>
      <c r="C1392" s="45" t="s">
        <v>9022</v>
      </c>
    </row>
    <row r="1393" spans="1:3" x14ac:dyDescent="0.35">
      <c r="A1393" s="222" t="str">
        <f t="shared" si="21"/>
        <v>MRA HEAD WITH AND WITHOUT</v>
      </c>
      <c r="B1393" s="289"/>
      <c r="C1393" s="289" t="s">
        <v>2939</v>
      </c>
    </row>
    <row r="1394" spans="1:3" x14ac:dyDescent="0.35">
      <c r="A1394" s="222" t="str">
        <f t="shared" si="21"/>
        <v>MRA HEAD WO/W</v>
      </c>
      <c r="B1394" s="292"/>
      <c r="C1394" s="292" t="s">
        <v>5377</v>
      </c>
    </row>
    <row r="1395" spans="1:3" x14ac:dyDescent="0.35">
      <c r="A1395" s="222" t="str">
        <f t="shared" si="21"/>
        <v>MRA HEAD WWO</v>
      </c>
      <c r="B1395" s="165"/>
      <c r="C1395" s="165" t="s">
        <v>6855</v>
      </c>
    </row>
    <row r="1396" spans="1:3" x14ac:dyDescent="0.35">
      <c r="A1396" s="222" t="str">
        <f t="shared" si="21"/>
        <v>MRA, Angiography Head c/s Contrast</v>
      </c>
      <c r="B1396" s="30"/>
      <c r="C1396" s="30" t="s">
        <v>3566</v>
      </c>
    </row>
    <row r="1397" spans="1:3" x14ac:dyDescent="0.35">
      <c r="A1397" s="222" t="str">
        <f t="shared" si="21"/>
        <v>MRA/MRV HEAD W/O&amp;W/CONTRAST</v>
      </c>
      <c r="B1397" s="157"/>
      <c r="C1397" s="157" t="s">
        <v>4094</v>
      </c>
    </row>
    <row r="1398" spans="1:3" x14ac:dyDescent="0.35">
      <c r="A1398" s="222" t="str">
        <f t="shared" si="21"/>
        <v>MRV BRAIN W&amp;WO</v>
      </c>
      <c r="B1398" s="26"/>
      <c r="C1398" s="26" t="s">
        <v>2538</v>
      </c>
    </row>
    <row r="1399" spans="1:3" x14ac:dyDescent="0.35">
      <c r="A1399" s="222" t="str">
        <f t="shared" si="21"/>
        <v>MRV, Venography Head c/s contrast</v>
      </c>
      <c r="B1399" s="30"/>
      <c r="C1399" s="30" t="s">
        <v>3567</v>
      </c>
    </row>
    <row r="1400" spans="1:3" x14ac:dyDescent="0.35">
      <c r="A1400" s="222" t="str">
        <f t="shared" si="21"/>
        <v>MR MRA NECK W/OUT CONTRAST</v>
      </c>
      <c r="B1400" s="175"/>
      <c r="C1400" s="172" t="s">
        <v>13506</v>
      </c>
    </row>
    <row r="1401" spans="1:3" x14ac:dyDescent="0.35">
      <c r="A1401" s="222" t="str">
        <f t="shared" si="21"/>
        <v>MRA CAROTIDS WO</v>
      </c>
      <c r="B1401" s="355"/>
      <c r="C1401" s="103" t="s">
        <v>5105</v>
      </c>
    </row>
    <row r="1402" spans="1:3" x14ac:dyDescent="0.35">
      <c r="A1402" s="222" t="str">
        <f t="shared" si="21"/>
        <v>MRA NCK C-MATRL</v>
      </c>
      <c r="B1402" s="26"/>
      <c r="C1402" s="26" t="s">
        <v>2443</v>
      </c>
    </row>
    <row r="1403" spans="1:3" x14ac:dyDescent="0.35">
      <c r="A1403" s="222" t="str">
        <f t="shared" si="21"/>
        <v>MRA NECK</v>
      </c>
      <c r="B1403" s="26"/>
      <c r="C1403" s="26" t="s">
        <v>2444</v>
      </c>
    </row>
    <row r="1404" spans="1:3" x14ac:dyDescent="0.35">
      <c r="A1404" s="222" t="str">
        <f t="shared" si="21"/>
        <v>MRA NECK W/O</v>
      </c>
      <c r="B1404" s="204"/>
      <c r="C1404" s="205" t="s">
        <v>11141</v>
      </c>
    </row>
    <row r="1405" spans="1:3" x14ac:dyDescent="0.35">
      <c r="A1405" s="222" t="str">
        <f t="shared" si="21"/>
        <v>MRA Neck w/o Contrast</v>
      </c>
      <c r="B1405" s="281"/>
      <c r="C1405" s="333" t="s">
        <v>2017</v>
      </c>
    </row>
    <row r="1406" spans="1:3" x14ac:dyDescent="0.35">
      <c r="A1406" s="222" t="str">
        <f t="shared" si="21"/>
        <v>MRA NECK W/O CONTRAST</v>
      </c>
      <c r="B1406" s="157"/>
      <c r="C1406" s="157" t="s">
        <v>4034</v>
      </c>
    </row>
    <row r="1407" spans="1:3" x14ac:dyDescent="0.35">
      <c r="A1407" s="222" t="str">
        <f t="shared" si="21"/>
        <v>MRA NECK WO</v>
      </c>
      <c r="B1407" s="296"/>
      <c r="C1407" s="303" t="s">
        <v>6650</v>
      </c>
    </row>
    <row r="1408" spans="1:3" x14ac:dyDescent="0.35">
      <c r="A1408" s="222" t="str">
        <f t="shared" si="21"/>
        <v>MRA NECK WO</v>
      </c>
      <c r="B1408" s="312"/>
      <c r="C1408" s="290" t="s">
        <v>6650</v>
      </c>
    </row>
    <row r="1409" spans="1:3" x14ac:dyDescent="0.35">
      <c r="A1409" s="222" t="str">
        <f t="shared" si="21"/>
        <v>MRA NECK WO CONTRAST</v>
      </c>
      <c r="B1409" s="204"/>
      <c r="C1409" s="205" t="s">
        <v>11142</v>
      </c>
    </row>
    <row r="1410" spans="1:3" x14ac:dyDescent="0.35">
      <c r="A1410" s="222" t="str">
        <f t="shared" si="21"/>
        <v>MRA Neck-carotid without contrast</v>
      </c>
      <c r="B1410" s="24"/>
      <c r="C1410" s="24" t="s">
        <v>13026</v>
      </c>
    </row>
    <row r="1411" spans="1:3" x14ac:dyDescent="0.35">
      <c r="A1411" s="222" t="str">
        <f t="shared" ref="A1411:A1474" si="22">TRIM(C1411)</f>
        <v>MRA, Angiography Carotid s/ Contrast</v>
      </c>
      <c r="B1411" s="30"/>
      <c r="C1411" s="30" t="s">
        <v>3451</v>
      </c>
    </row>
    <row r="1412" spans="1:3" x14ac:dyDescent="0.35">
      <c r="A1412" s="222" t="str">
        <f t="shared" si="22"/>
        <v>MRA, Angiography Carotid/Neck s/ Contrast</v>
      </c>
      <c r="B1412" s="30"/>
      <c r="C1412" s="30" t="s">
        <v>3452</v>
      </c>
    </row>
    <row r="1413" spans="1:3" x14ac:dyDescent="0.35">
      <c r="A1413" s="222" t="str">
        <f t="shared" si="22"/>
        <v>MRA CAROTIDS W</v>
      </c>
      <c r="B1413" s="247"/>
      <c r="C1413" s="247" t="s">
        <v>5132</v>
      </c>
    </row>
    <row r="1414" spans="1:3" x14ac:dyDescent="0.35">
      <c r="A1414" s="222" t="str">
        <f t="shared" si="22"/>
        <v>MRA NCK C+ MATRL</v>
      </c>
      <c r="B1414" s="26"/>
      <c r="C1414" s="26" t="s">
        <v>2546</v>
      </c>
    </row>
    <row r="1415" spans="1:3" x14ac:dyDescent="0.35">
      <c r="A1415" s="222" t="str">
        <f t="shared" si="22"/>
        <v>MRA NECK W</v>
      </c>
      <c r="B1415" s="26"/>
      <c r="C1415" s="26" t="s">
        <v>2547</v>
      </c>
    </row>
    <row r="1416" spans="1:3" x14ac:dyDescent="0.35">
      <c r="A1416" s="222" t="str">
        <f t="shared" si="22"/>
        <v>MRA NECK W</v>
      </c>
      <c r="B1416" s="312"/>
      <c r="C1416" s="290" t="s">
        <v>2547</v>
      </c>
    </row>
    <row r="1417" spans="1:3" x14ac:dyDescent="0.35">
      <c r="A1417" s="222" t="str">
        <f t="shared" si="22"/>
        <v>MRA Neck w/ Contrast</v>
      </c>
      <c r="B1417" s="313"/>
      <c r="C1417" s="313" t="s">
        <v>2085</v>
      </c>
    </row>
    <row r="1418" spans="1:3" x14ac:dyDescent="0.35">
      <c r="A1418" s="222" t="str">
        <f t="shared" si="22"/>
        <v>MRA NECK W/CONTRAST</v>
      </c>
      <c r="B1418" s="286"/>
      <c r="C1418" s="286" t="s">
        <v>4100</v>
      </c>
    </row>
    <row r="1419" spans="1:3" x14ac:dyDescent="0.35">
      <c r="A1419" s="222" t="str">
        <f t="shared" si="22"/>
        <v>MRA NECK W/CONTRAST</v>
      </c>
      <c r="B1419" s="157"/>
      <c r="C1419" s="157" t="s">
        <v>4100</v>
      </c>
    </row>
    <row r="1420" spans="1:3" x14ac:dyDescent="0.35">
      <c r="A1420" s="222" t="str">
        <f t="shared" si="22"/>
        <v>MRA Neck-carotid with contrast</v>
      </c>
      <c r="B1420" s="24"/>
      <c r="C1420" s="24" t="s">
        <v>13229</v>
      </c>
    </row>
    <row r="1421" spans="1:3" x14ac:dyDescent="0.35">
      <c r="A1421" s="222" t="str">
        <f t="shared" si="22"/>
        <v>MRA, Angiography Neck c/ Contrast</v>
      </c>
      <c r="B1421" s="30"/>
      <c r="C1421" s="30" t="s">
        <v>3577</v>
      </c>
    </row>
    <row r="1422" spans="1:3" x14ac:dyDescent="0.35">
      <c r="A1422" s="222" t="str">
        <f t="shared" si="22"/>
        <v>MR MRA NECK W/WO</v>
      </c>
      <c r="B1422" s="97"/>
      <c r="C1422" s="97" t="s">
        <v>1212</v>
      </c>
    </row>
    <row r="1423" spans="1:3" x14ac:dyDescent="0.35">
      <c r="A1423" s="222" t="str">
        <f t="shared" si="22"/>
        <v>MRA CAROTIDS W/WO CONTRAST</v>
      </c>
      <c r="B1423" s="204"/>
      <c r="C1423" s="204" t="s">
        <v>11893</v>
      </c>
    </row>
    <row r="1424" spans="1:3" x14ac:dyDescent="0.35">
      <c r="A1424" s="222" t="str">
        <f t="shared" si="22"/>
        <v>MRA NECK W/WO</v>
      </c>
      <c r="B1424" s="26"/>
      <c r="C1424" s="26" t="s">
        <v>2597</v>
      </c>
    </row>
    <row r="1425" spans="1:3" x14ac:dyDescent="0.35">
      <c r="A1425" s="222" t="str">
        <f t="shared" si="22"/>
        <v>MRA Neck w/ + w/o Contrast</v>
      </c>
      <c r="B1425" s="291"/>
      <c r="C1425" s="278" t="s">
        <v>4553</v>
      </c>
    </row>
    <row r="1426" spans="1:3" x14ac:dyDescent="0.35">
      <c r="A1426" s="222" t="str">
        <f t="shared" si="22"/>
        <v>MRA NECK W/O&amp;W/CONTRAST</v>
      </c>
      <c r="B1426" s="157"/>
      <c r="C1426" s="157" t="s">
        <v>4125</v>
      </c>
    </row>
    <row r="1427" spans="1:3" x14ac:dyDescent="0.35">
      <c r="A1427" s="222" t="str">
        <f t="shared" si="22"/>
        <v>MRA NECK W/W/O CONTRAST</v>
      </c>
      <c r="B1427" s="286"/>
      <c r="C1427" s="286" t="s">
        <v>9051</v>
      </c>
    </row>
    <row r="1428" spans="1:3" x14ac:dyDescent="0.35">
      <c r="A1428" s="222" t="str">
        <f t="shared" si="22"/>
        <v>MRA NECK W/WO</v>
      </c>
      <c r="B1428" s="289"/>
      <c r="C1428" s="289" t="s">
        <v>2597</v>
      </c>
    </row>
    <row r="1429" spans="1:3" x14ac:dyDescent="0.35">
      <c r="A1429" s="222" t="str">
        <f t="shared" si="22"/>
        <v>MRA NECK W/WO</v>
      </c>
      <c r="B1429" s="290"/>
      <c r="C1429" s="290" t="s">
        <v>2597</v>
      </c>
    </row>
    <row r="1430" spans="1:3" x14ac:dyDescent="0.35">
      <c r="A1430" s="222" t="str">
        <f t="shared" si="22"/>
        <v>MRA NECK W/WO CONTRAST</v>
      </c>
      <c r="B1430" s="205"/>
      <c r="C1430" s="205" t="s">
        <v>11895</v>
      </c>
    </row>
    <row r="1431" spans="1:3" x14ac:dyDescent="0.35">
      <c r="A1431" s="222" t="str">
        <f t="shared" si="22"/>
        <v>MRA NECK WANDWO CONT</v>
      </c>
      <c r="B1431" s="94"/>
      <c r="C1431" s="93" t="s">
        <v>7267</v>
      </c>
    </row>
    <row r="1432" spans="1:3" x14ac:dyDescent="0.35">
      <c r="A1432" s="222" t="str">
        <f t="shared" si="22"/>
        <v>MRA NECK WOW CONTRAST</v>
      </c>
      <c r="B1432" s="94"/>
      <c r="C1432" s="93" t="s">
        <v>7268</v>
      </c>
    </row>
    <row r="1433" spans="1:3" x14ac:dyDescent="0.35">
      <c r="A1433" s="222" t="str">
        <f t="shared" si="22"/>
        <v>MRA NECK W-W/O CONTRAST</v>
      </c>
      <c r="B1433" s="94"/>
      <c r="C1433" s="93" t="s">
        <v>7269</v>
      </c>
    </row>
    <row r="1434" spans="1:3" x14ac:dyDescent="0.35">
      <c r="A1434" s="222" t="str">
        <f t="shared" si="22"/>
        <v>MRA NECK WWO</v>
      </c>
      <c r="B1434" s="205"/>
      <c r="C1434" s="205" t="s">
        <v>11896</v>
      </c>
    </row>
    <row r="1435" spans="1:3" x14ac:dyDescent="0.35">
      <c r="A1435" s="222" t="str">
        <f t="shared" si="22"/>
        <v>MRA Neck-carotid w/wo contrast</v>
      </c>
      <c r="B1435" s="24"/>
      <c r="C1435" s="24" t="s">
        <v>13286</v>
      </c>
    </row>
    <row r="1436" spans="1:3" x14ac:dyDescent="0.35">
      <c r="A1436" s="222" t="str">
        <f t="shared" si="22"/>
        <v>MRA, Angiography Carotid c/s Contrast</v>
      </c>
      <c r="B1436" s="30"/>
      <c r="C1436" s="30" t="s">
        <v>3632</v>
      </c>
    </row>
    <row r="1437" spans="1:3" x14ac:dyDescent="0.35">
      <c r="A1437" s="222" t="str">
        <f t="shared" si="22"/>
        <v>MRA, Angiography Neck c/s Contrast</v>
      </c>
      <c r="B1437" s="30"/>
      <c r="C1437" s="30" t="s">
        <v>3633</v>
      </c>
    </row>
    <row r="1438" spans="1:3" x14ac:dyDescent="0.35">
      <c r="A1438" s="222" t="str">
        <f t="shared" si="22"/>
        <v>70551-MRI BRAIN; WO CONTRAST</v>
      </c>
      <c r="B1438" s="100"/>
      <c r="C1438" s="89" t="s">
        <v>14133</v>
      </c>
    </row>
    <row r="1439" spans="1:3" x14ac:dyDescent="0.35">
      <c r="A1439" s="222" t="str">
        <f t="shared" si="22"/>
        <v>MR BRAIN W/O</v>
      </c>
      <c r="B1439" s="204"/>
      <c r="C1439" s="203" t="s">
        <v>11682</v>
      </c>
    </row>
    <row r="1440" spans="1:3" x14ac:dyDescent="0.35">
      <c r="A1440" s="222" t="str">
        <f t="shared" si="22"/>
        <v>MR BRAIN W/O CONTRAST</v>
      </c>
      <c r="B1440" s="33"/>
      <c r="C1440" s="33" t="s">
        <v>1195</v>
      </c>
    </row>
    <row r="1441" spans="1:3" x14ac:dyDescent="0.35">
      <c r="A1441" s="222" t="str">
        <f t="shared" si="22"/>
        <v>MR BRAIN W/OUT CONTRAST</v>
      </c>
      <c r="B1441" s="174"/>
      <c r="C1441" s="174" t="s">
        <v>13550</v>
      </c>
    </row>
    <row r="1442" spans="1:3" x14ac:dyDescent="0.35">
      <c r="A1442" s="222" t="str">
        <f t="shared" si="22"/>
        <v>MR BRAIN WITHOUT</v>
      </c>
      <c r="B1442" s="703"/>
      <c r="C1442" s="153" t="s">
        <v>9121</v>
      </c>
    </row>
    <row r="1443" spans="1:3" x14ac:dyDescent="0.35">
      <c r="A1443" s="222" t="str">
        <f t="shared" si="22"/>
        <v>MR BRAIN WO</v>
      </c>
      <c r="B1443" s="296"/>
      <c r="C1443" s="303" t="s">
        <v>6682</v>
      </c>
    </row>
    <row r="1444" spans="1:3" x14ac:dyDescent="0.35">
      <c r="A1444" s="222" t="str">
        <f t="shared" si="22"/>
        <v>MR BRAIN WO</v>
      </c>
      <c r="B1444" s="312"/>
      <c r="C1444" s="290" t="s">
        <v>6682</v>
      </c>
    </row>
    <row r="1445" spans="1:3" x14ac:dyDescent="0.35">
      <c r="A1445" s="222" t="str">
        <f t="shared" si="22"/>
        <v>MR brain/IAC w/o con</v>
      </c>
      <c r="B1445" s="309"/>
      <c r="C1445" s="131" t="s">
        <v>13207</v>
      </c>
    </row>
    <row r="1446" spans="1:3" x14ac:dyDescent="0.35">
      <c r="A1446" s="222" t="str">
        <f t="shared" si="22"/>
        <v>MR head wo con</v>
      </c>
      <c r="B1446" s="309"/>
      <c r="C1446" s="131" t="s">
        <v>13208</v>
      </c>
    </row>
    <row r="1447" spans="1:3" x14ac:dyDescent="0.35">
      <c r="A1447" s="222" t="str">
        <f t="shared" si="22"/>
        <v>MR head/brain wo con</v>
      </c>
      <c r="B1447" s="24"/>
      <c r="C1447" s="24" t="s">
        <v>13209</v>
      </c>
    </row>
    <row r="1448" spans="1:3" x14ac:dyDescent="0.35">
      <c r="A1448" s="222" t="str">
        <f t="shared" si="22"/>
        <v>MR IAC WO</v>
      </c>
      <c r="B1448" s="296"/>
      <c r="C1448" s="296" t="s">
        <v>6683</v>
      </c>
    </row>
    <row r="1449" spans="1:3" x14ac:dyDescent="0.35">
      <c r="A1449" s="222" t="str">
        <f t="shared" si="22"/>
        <v>MR PITUITARY WO</v>
      </c>
      <c r="B1449" s="296"/>
      <c r="C1449" s="296" t="s">
        <v>6684</v>
      </c>
    </row>
    <row r="1450" spans="1:3" x14ac:dyDescent="0.35">
      <c r="A1450" s="222" t="str">
        <f t="shared" si="22"/>
        <v>MR-BRAIN W/OUT CONTRAST</v>
      </c>
      <c r="B1450" s="174"/>
      <c r="C1450" s="174" t="s">
        <v>13552</v>
      </c>
    </row>
    <row r="1451" spans="1:3" x14ac:dyDescent="0.35">
      <c r="A1451" s="222" t="str">
        <f t="shared" si="22"/>
        <v>MR-e+1 BRAIN W/OUT CONTRAST</v>
      </c>
      <c r="B1451" s="174"/>
      <c r="C1451" s="174" t="s">
        <v>13553</v>
      </c>
    </row>
    <row r="1452" spans="1:3" x14ac:dyDescent="0.35">
      <c r="A1452" s="222" t="str">
        <f t="shared" si="22"/>
        <v>MRI - BRAIN W/O CONTRAST</v>
      </c>
      <c r="B1452" s="204"/>
      <c r="C1452" s="205" t="s">
        <v>11683</v>
      </c>
    </row>
    <row r="1453" spans="1:3" x14ac:dyDescent="0.35">
      <c r="A1453" s="222" t="str">
        <f t="shared" si="22"/>
        <v>MRI - BRAIN/IAC W/O CONTRAST</v>
      </c>
      <c r="B1453" s="244"/>
      <c r="C1453" s="54" t="s">
        <v>14134</v>
      </c>
    </row>
    <row r="1454" spans="1:3" x14ac:dyDescent="0.35">
      <c r="A1454" s="222" t="str">
        <f t="shared" si="22"/>
        <v>MRI BRAIN W/O</v>
      </c>
      <c r="B1454" s="204"/>
      <c r="C1454" s="205" t="s">
        <v>11684</v>
      </c>
    </row>
    <row r="1455" spans="1:3" x14ac:dyDescent="0.35">
      <c r="A1455" s="222" t="str">
        <f t="shared" si="22"/>
        <v>MRI BRAIN WO</v>
      </c>
      <c r="B1455" s="204"/>
      <c r="C1455" s="205" t="s">
        <v>2540</v>
      </c>
    </row>
    <row r="1456" spans="1:3" x14ac:dyDescent="0.35">
      <c r="A1456" s="222" t="str">
        <f t="shared" si="22"/>
        <v>MRI Brain and IAC Without</v>
      </c>
      <c r="B1456" s="30"/>
      <c r="C1456" s="30" t="s">
        <v>3568</v>
      </c>
    </row>
    <row r="1457" spans="1:3" x14ac:dyDescent="0.35">
      <c r="A1457" s="222" t="str">
        <f t="shared" si="22"/>
        <v>MRI BRAIN and IACs WO</v>
      </c>
      <c r="B1457" s="26"/>
      <c r="C1457" s="26" t="s">
        <v>2539</v>
      </c>
    </row>
    <row r="1458" spans="1:3" x14ac:dyDescent="0.35">
      <c r="A1458" s="222" t="str">
        <f t="shared" si="22"/>
        <v>MRI Brain and Pituitary s/</v>
      </c>
      <c r="B1458" s="30"/>
      <c r="C1458" s="30" t="s">
        <v>3569</v>
      </c>
    </row>
    <row r="1459" spans="1:3" x14ac:dyDescent="0.35">
      <c r="A1459" s="222" t="str">
        <f t="shared" si="22"/>
        <v>MRI BRAIN W O CONTRAST</v>
      </c>
      <c r="B1459" s="280"/>
      <c r="C1459" s="280" t="s">
        <v>9023</v>
      </c>
    </row>
    <row r="1460" spans="1:3" x14ac:dyDescent="0.35">
      <c r="A1460" s="222" t="str">
        <f t="shared" si="22"/>
        <v>MRI BRAIN W/O</v>
      </c>
      <c r="B1460" s="204"/>
      <c r="C1460" s="204" t="s">
        <v>11684</v>
      </c>
    </row>
    <row r="1461" spans="1:3" x14ac:dyDescent="0.35">
      <c r="A1461" s="222" t="str">
        <f t="shared" si="22"/>
        <v>MRI BRAIN W/O CNT</v>
      </c>
      <c r="B1461" s="204"/>
      <c r="C1461" s="205" t="s">
        <v>11685</v>
      </c>
    </row>
    <row r="1462" spans="1:3" x14ac:dyDescent="0.35">
      <c r="A1462" s="222" t="str">
        <f t="shared" si="22"/>
        <v>MRI BRAIN W/O CON</v>
      </c>
      <c r="B1462" s="204"/>
      <c r="C1462" s="205" t="s">
        <v>11686</v>
      </c>
    </row>
    <row r="1463" spans="1:3" x14ac:dyDescent="0.35">
      <c r="A1463" s="222" t="str">
        <f t="shared" si="22"/>
        <v>MRI BRAIN W/O CONTRAST</v>
      </c>
      <c r="B1463" s="100"/>
      <c r="C1463" s="89" t="s">
        <v>4095</v>
      </c>
    </row>
    <row r="1464" spans="1:3" x14ac:dyDescent="0.35">
      <c r="A1464" s="222" t="str">
        <f t="shared" si="22"/>
        <v>MRI BRAIN W/O CONTRAST</v>
      </c>
      <c r="B1464" s="285"/>
      <c r="C1464" s="285" t="s">
        <v>4095</v>
      </c>
    </row>
    <row r="1465" spans="1:3" x14ac:dyDescent="0.35">
      <c r="A1465" s="222" t="str">
        <f t="shared" si="22"/>
        <v>MRI BRAIN W/O CONTRAST</v>
      </c>
      <c r="B1465" s="157"/>
      <c r="C1465" s="157" t="s">
        <v>4095</v>
      </c>
    </row>
    <row r="1466" spans="1:3" x14ac:dyDescent="0.35">
      <c r="A1466" s="222" t="str">
        <f t="shared" si="22"/>
        <v>MRI Brain without contrast</v>
      </c>
      <c r="B1466" s="24"/>
      <c r="C1466" s="24" t="s">
        <v>13211</v>
      </c>
    </row>
    <row r="1467" spans="1:3" x14ac:dyDescent="0.35">
      <c r="A1467" s="222" t="str">
        <f t="shared" si="22"/>
        <v>MRI BRAIN WO</v>
      </c>
      <c r="B1467" s="292"/>
      <c r="C1467" s="292" t="s">
        <v>2540</v>
      </c>
    </row>
    <row r="1468" spans="1:3" x14ac:dyDescent="0.35">
      <c r="A1468" s="222" t="str">
        <f t="shared" si="22"/>
        <v>MRI BRAIN WO</v>
      </c>
      <c r="B1468" s="165"/>
      <c r="C1468" s="165" t="s">
        <v>2540</v>
      </c>
    </row>
    <row r="1469" spans="1:3" x14ac:dyDescent="0.35">
      <c r="A1469" s="222" t="str">
        <f t="shared" si="22"/>
        <v>MRI BRAIN WO</v>
      </c>
      <c r="B1469" s="26"/>
      <c r="C1469" s="26" t="s">
        <v>2540</v>
      </c>
    </row>
    <row r="1470" spans="1:3" x14ac:dyDescent="0.35">
      <c r="A1470" s="222" t="str">
        <f t="shared" si="22"/>
        <v>MRI BRAIN WO</v>
      </c>
      <c r="B1470" s="11"/>
      <c r="C1470" s="11" t="s">
        <v>2540</v>
      </c>
    </row>
    <row r="1471" spans="1:3" x14ac:dyDescent="0.35">
      <c r="A1471" s="222" t="str">
        <f t="shared" si="22"/>
        <v>MRI BRAIN WO CONTRAST</v>
      </c>
      <c r="B1471" s="94"/>
      <c r="C1471" s="93" t="s">
        <v>7245</v>
      </c>
    </row>
    <row r="1472" spans="1:3" x14ac:dyDescent="0.35">
      <c r="A1472" s="222" t="str">
        <f t="shared" si="22"/>
        <v>MRI BRAIN/IACS WO</v>
      </c>
      <c r="B1472" s="244"/>
      <c r="C1472" s="54" t="s">
        <v>14135</v>
      </c>
    </row>
    <row r="1473" spans="1:3" x14ac:dyDescent="0.35">
      <c r="A1473" s="222" t="str">
        <f t="shared" si="22"/>
        <v>MRI HEAD W/O</v>
      </c>
      <c r="B1473" s="283"/>
      <c r="C1473" s="283" t="s">
        <v>8312</v>
      </c>
    </row>
    <row r="1474" spans="1:3" x14ac:dyDescent="0.35">
      <c r="A1474" s="222" t="str">
        <f t="shared" si="22"/>
        <v>MRI HEAD WITHOUT CONTR</v>
      </c>
      <c r="B1474" s="285"/>
      <c r="C1474" s="285" t="s">
        <v>6427</v>
      </c>
    </row>
    <row r="1475" spans="1:3" x14ac:dyDescent="0.35">
      <c r="A1475" s="222" t="str">
        <f t="shared" ref="A1475:A1538" si="23">TRIM(C1475)</f>
        <v>MRI IAC WO</v>
      </c>
      <c r="B1475" s="244"/>
      <c r="C1475" s="54" t="s">
        <v>14136</v>
      </c>
    </row>
    <row r="1476" spans="1:3" x14ac:dyDescent="0.35">
      <c r="A1476" s="222" t="str">
        <f t="shared" si="23"/>
        <v>MRI IACs WO</v>
      </c>
      <c r="B1476" s="26"/>
      <c r="C1476" s="26" t="s">
        <v>2541</v>
      </c>
    </row>
    <row r="1477" spans="1:3" x14ac:dyDescent="0.35">
      <c r="A1477" s="222" t="str">
        <f t="shared" si="23"/>
        <v>MRI Pituitary without contrast</v>
      </c>
      <c r="B1477" s="24"/>
      <c r="C1477" s="52" t="s">
        <v>13212</v>
      </c>
    </row>
    <row r="1478" spans="1:3" x14ac:dyDescent="0.35">
      <c r="A1478" s="222" t="str">
        <f t="shared" si="23"/>
        <v>MRI PITUITARY WO</v>
      </c>
      <c r="B1478" s="26"/>
      <c r="C1478" s="26" t="s">
        <v>2542</v>
      </c>
    </row>
    <row r="1479" spans="1:3" x14ac:dyDescent="0.35">
      <c r="A1479" s="222" t="str">
        <f t="shared" si="23"/>
        <v>MRI, Brain s/ Contrast</v>
      </c>
      <c r="B1479" s="30"/>
      <c r="C1479" s="30" t="s">
        <v>3570</v>
      </c>
    </row>
    <row r="1480" spans="1:3" x14ac:dyDescent="0.35">
      <c r="A1480" s="222" t="str">
        <f t="shared" si="23"/>
        <v>MRI, IAC only s/</v>
      </c>
      <c r="B1480" s="30"/>
      <c r="C1480" s="30" t="s">
        <v>3571</v>
      </c>
    </row>
    <row r="1481" spans="1:3" x14ac:dyDescent="0.35">
      <c r="A1481" s="222" t="str">
        <f t="shared" si="23"/>
        <v>MRI-BRAIN W/O</v>
      </c>
      <c r="B1481" s="204"/>
      <c r="C1481" s="205" t="s">
        <v>11687</v>
      </c>
    </row>
    <row r="1482" spans="1:3" x14ac:dyDescent="0.35">
      <c r="A1482" s="222" t="str">
        <f t="shared" si="23"/>
        <v>MRI-BRAIN WO</v>
      </c>
      <c r="B1482" s="204"/>
      <c r="C1482" s="205" t="s">
        <v>11688</v>
      </c>
    </row>
    <row r="1483" spans="1:3" x14ac:dyDescent="0.35">
      <c r="A1483" s="222" t="str">
        <f t="shared" si="23"/>
        <v>MRI-BRAIN-WO</v>
      </c>
      <c r="B1483" s="204"/>
      <c r="C1483" s="205" t="s">
        <v>11689</v>
      </c>
    </row>
    <row r="1484" spans="1:3" x14ac:dyDescent="0.35">
      <c r="A1484" s="222" t="str">
        <f t="shared" si="23"/>
        <v>MR BRAIN W</v>
      </c>
      <c r="B1484" s="296"/>
      <c r="C1484" s="296" t="s">
        <v>5135</v>
      </c>
    </row>
    <row r="1485" spans="1:3" x14ac:dyDescent="0.35">
      <c r="A1485" s="222" t="str">
        <f t="shared" si="23"/>
        <v>MR BRAIN W</v>
      </c>
      <c r="B1485" s="312"/>
      <c r="C1485" s="312" t="s">
        <v>5135</v>
      </c>
    </row>
    <row r="1486" spans="1:3" x14ac:dyDescent="0.35">
      <c r="A1486" s="222" t="str">
        <f t="shared" si="23"/>
        <v>MRI BRAIN and IACs W</v>
      </c>
      <c r="B1486" s="26"/>
      <c r="C1486" s="26" t="s">
        <v>2588</v>
      </c>
    </row>
    <row r="1487" spans="1:3" x14ac:dyDescent="0.35">
      <c r="A1487" s="222" t="str">
        <f t="shared" si="23"/>
        <v>MRI BRAIN W</v>
      </c>
      <c r="B1487" s="165"/>
      <c r="C1487" s="165" t="s">
        <v>2589</v>
      </c>
    </row>
    <row r="1488" spans="1:3" x14ac:dyDescent="0.35">
      <c r="A1488" s="222" t="str">
        <f t="shared" si="23"/>
        <v>MRI BRAIN W</v>
      </c>
      <c r="B1488" s="26"/>
      <c r="C1488" s="26" t="s">
        <v>2589</v>
      </c>
    </row>
    <row r="1489" spans="1:3" x14ac:dyDescent="0.35">
      <c r="A1489" s="222" t="str">
        <f t="shared" si="23"/>
        <v>MRI BRAIN W</v>
      </c>
      <c r="B1489" s="11"/>
      <c r="C1489" s="11" t="s">
        <v>2589</v>
      </c>
    </row>
    <row r="1490" spans="1:3" x14ac:dyDescent="0.35">
      <c r="A1490" s="222" t="str">
        <f t="shared" si="23"/>
        <v>MRI Brain w/ Contrast</v>
      </c>
      <c r="B1490" s="291"/>
      <c r="C1490" s="334" t="s">
        <v>4552</v>
      </c>
    </row>
    <row r="1491" spans="1:3" x14ac:dyDescent="0.35">
      <c r="A1491" s="222" t="str">
        <f t="shared" si="23"/>
        <v>MRI BRAIN W/CONTRAST</v>
      </c>
      <c r="B1491" s="292"/>
      <c r="C1491" s="292" t="s">
        <v>4120</v>
      </c>
    </row>
    <row r="1492" spans="1:3" x14ac:dyDescent="0.35">
      <c r="A1492" s="222" t="str">
        <f t="shared" si="23"/>
        <v>MRI BRAIN W/CONTRAST</v>
      </c>
      <c r="B1492" s="157"/>
      <c r="C1492" s="157" t="s">
        <v>4120</v>
      </c>
    </row>
    <row r="1493" spans="1:3" x14ac:dyDescent="0.35">
      <c r="A1493" s="222" t="str">
        <f t="shared" si="23"/>
        <v>MRI BRAIN WITH CONTRAS</v>
      </c>
      <c r="B1493" s="285"/>
      <c r="C1493" s="285" t="s">
        <v>6446</v>
      </c>
    </row>
    <row r="1494" spans="1:3" x14ac:dyDescent="0.35">
      <c r="A1494" s="222" t="str">
        <f t="shared" si="23"/>
        <v>MRI Brain with contrast</v>
      </c>
      <c r="B1494" s="24"/>
      <c r="C1494" s="24" t="s">
        <v>13280</v>
      </c>
    </row>
    <row r="1495" spans="1:3" x14ac:dyDescent="0.35">
      <c r="A1495" s="222" t="str">
        <f t="shared" si="23"/>
        <v>MRI HEAD W</v>
      </c>
      <c r="B1495" s="283"/>
      <c r="C1495" s="283" t="s">
        <v>8324</v>
      </c>
    </row>
    <row r="1496" spans="1:3" x14ac:dyDescent="0.35">
      <c r="A1496" s="222" t="str">
        <f t="shared" si="23"/>
        <v>MRI HEAD WITH CONTRAST</v>
      </c>
      <c r="B1496" s="285"/>
      <c r="C1496" s="285" t="s">
        <v>6447</v>
      </c>
    </row>
    <row r="1497" spans="1:3" x14ac:dyDescent="0.35">
      <c r="A1497" s="222" t="str">
        <f t="shared" si="23"/>
        <v>MRI IACs W</v>
      </c>
      <c r="B1497" s="26"/>
      <c r="C1497" s="26" t="s">
        <v>2590</v>
      </c>
    </row>
    <row r="1498" spans="1:3" x14ac:dyDescent="0.35">
      <c r="A1498" s="222" t="str">
        <f t="shared" si="23"/>
        <v>MRI PITUITARY W</v>
      </c>
      <c r="B1498" s="26"/>
      <c r="C1498" s="26" t="s">
        <v>2591</v>
      </c>
    </row>
    <row r="1499" spans="1:3" x14ac:dyDescent="0.35">
      <c r="A1499" s="222" t="str">
        <f t="shared" si="23"/>
        <v>MRI Pituitary with contrast</v>
      </c>
      <c r="B1499" s="24"/>
      <c r="C1499" s="24" t="s">
        <v>13281</v>
      </c>
    </row>
    <row r="1500" spans="1:3" x14ac:dyDescent="0.35">
      <c r="A1500" s="222" t="str">
        <f t="shared" si="23"/>
        <v>MRI, Brain c/ Contrast</v>
      </c>
      <c r="B1500" s="30"/>
      <c r="C1500" s="30" t="s">
        <v>3627</v>
      </c>
    </row>
    <row r="1501" spans="1:3" x14ac:dyDescent="0.35">
      <c r="A1501" s="222" t="str">
        <f t="shared" si="23"/>
        <v>e+1 MRI IAC W W/O</v>
      </c>
      <c r="B1501" s="204"/>
      <c r="C1501" s="205" t="s">
        <v>12023</v>
      </c>
    </row>
    <row r="1502" spans="1:3" x14ac:dyDescent="0.35">
      <c r="A1502" s="222" t="str">
        <f t="shared" si="23"/>
        <v>MR BRAIN W/ AND W/OUT CONTRAST</v>
      </c>
      <c r="B1502" s="702"/>
      <c r="C1502" s="155" t="s">
        <v>13570</v>
      </c>
    </row>
    <row r="1503" spans="1:3" x14ac:dyDescent="0.35">
      <c r="A1503" s="222" t="str">
        <f t="shared" si="23"/>
        <v>MR BRAIN W/STEM W/WO</v>
      </c>
      <c r="B1503" s="33"/>
      <c r="C1503" s="33" t="s">
        <v>1262</v>
      </c>
    </row>
    <row r="1504" spans="1:3" x14ac:dyDescent="0.35">
      <c r="A1504" s="222" t="str">
        <f t="shared" si="23"/>
        <v>MR BRAIN W/WO</v>
      </c>
      <c r="B1504" s="296"/>
      <c r="C1504" s="303" t="s">
        <v>6730</v>
      </c>
    </row>
    <row r="1505" spans="1:3" x14ac:dyDescent="0.35">
      <c r="A1505" s="222" t="str">
        <f t="shared" si="23"/>
        <v>MR BRAIN W/WO</v>
      </c>
      <c r="B1505" s="312"/>
      <c r="C1505" s="290" t="s">
        <v>6730</v>
      </c>
    </row>
    <row r="1506" spans="1:3" x14ac:dyDescent="0.35">
      <c r="A1506" s="222" t="str">
        <f t="shared" si="23"/>
        <v>MR BRAIN WITH AND WO</v>
      </c>
      <c r="B1506" s="204"/>
      <c r="C1506" s="203" t="s">
        <v>12024</v>
      </c>
    </row>
    <row r="1507" spans="1:3" x14ac:dyDescent="0.35">
      <c r="A1507" s="222" t="str">
        <f t="shared" si="23"/>
        <v>MR BRAIN+IAC WITH AND WO</v>
      </c>
      <c r="B1507" s="204"/>
      <c r="C1507" s="203" t="s">
        <v>12025</v>
      </c>
    </row>
    <row r="1508" spans="1:3" x14ac:dyDescent="0.35">
      <c r="A1508" s="222" t="str">
        <f t="shared" si="23"/>
        <v>MR BRAIN+PITUITARY WITH AND WO</v>
      </c>
      <c r="B1508" s="204"/>
      <c r="C1508" s="205" t="s">
        <v>6550</v>
      </c>
    </row>
    <row r="1509" spans="1:3" x14ac:dyDescent="0.35">
      <c r="A1509" s="222" t="str">
        <f t="shared" si="23"/>
        <v>MR head wo/w con</v>
      </c>
      <c r="B1509" s="24"/>
      <c r="C1509" s="164" t="s">
        <v>13365</v>
      </c>
    </row>
    <row r="1510" spans="1:3" x14ac:dyDescent="0.35">
      <c r="A1510" s="222" t="str">
        <f t="shared" si="23"/>
        <v>MR head/brain wo/w con</v>
      </c>
      <c r="B1510" s="24"/>
      <c r="C1510" s="164" t="s">
        <v>13366</v>
      </c>
    </row>
    <row r="1511" spans="1:3" x14ac:dyDescent="0.35">
      <c r="A1511" s="222" t="str">
        <f t="shared" si="23"/>
        <v>MR IAC W/WO</v>
      </c>
      <c r="B1511" s="296"/>
      <c r="C1511" s="296" t="s">
        <v>6731</v>
      </c>
    </row>
    <row r="1512" spans="1:3" x14ac:dyDescent="0.35">
      <c r="A1512" s="222" t="str">
        <f t="shared" si="23"/>
        <v>MR PITUITARY W/WO</v>
      </c>
      <c r="B1512" s="296"/>
      <c r="C1512" s="296" t="s">
        <v>6732</v>
      </c>
    </row>
    <row r="1513" spans="1:3" x14ac:dyDescent="0.35">
      <c r="A1513" s="222" t="str">
        <f t="shared" si="23"/>
        <v>MR-BRAIN W/ AND W/OUT CONTRAST</v>
      </c>
      <c r="B1513" s="175"/>
      <c r="C1513" s="175" t="s">
        <v>13571</v>
      </c>
    </row>
    <row r="1514" spans="1:3" x14ac:dyDescent="0.35">
      <c r="A1514" s="222" t="str">
        <f t="shared" si="23"/>
        <v>MRI - BRAIN PIT W W/O CONTRAST</v>
      </c>
      <c r="B1514" s="204"/>
      <c r="C1514" s="205" t="s">
        <v>12026</v>
      </c>
    </row>
    <row r="1515" spans="1:3" x14ac:dyDescent="0.35">
      <c r="A1515" s="222" t="str">
        <f t="shared" si="23"/>
        <v>MRI - BRAIN W W/O CONTRAST</v>
      </c>
      <c r="B1515" s="204"/>
      <c r="C1515" s="205" t="s">
        <v>12027</v>
      </c>
    </row>
    <row r="1516" spans="1:3" x14ac:dyDescent="0.35">
      <c r="A1516" s="222" t="str">
        <f t="shared" si="23"/>
        <v>MRI - BRAIN W/WO CONTRAST</v>
      </c>
      <c r="B1516" s="204"/>
      <c r="C1516" s="205" t="s">
        <v>12028</v>
      </c>
    </row>
    <row r="1517" spans="1:3" x14ac:dyDescent="0.35">
      <c r="A1517" s="222" t="str">
        <f t="shared" si="23"/>
        <v>MRI - BRAIN/IAC S W/WO CONTRAST</v>
      </c>
      <c r="B1517" s="204"/>
      <c r="C1517" s="205" t="s">
        <v>12029</v>
      </c>
    </row>
    <row r="1518" spans="1:3" x14ac:dyDescent="0.35">
      <c r="A1518" s="222" t="str">
        <f t="shared" si="23"/>
        <v>MRI BRAIN &amp; IAC WWO</v>
      </c>
      <c r="B1518" s="204"/>
      <c r="C1518" s="204" t="s">
        <v>12030</v>
      </c>
    </row>
    <row r="1519" spans="1:3" x14ac:dyDescent="0.35">
      <c r="A1519" s="222" t="str">
        <f t="shared" si="23"/>
        <v>MRI BRAIN &amp; IACS WWO</v>
      </c>
      <c r="B1519" s="204"/>
      <c r="C1519" s="205" t="s">
        <v>12031</v>
      </c>
    </row>
    <row r="1520" spans="1:3" x14ac:dyDescent="0.35">
      <c r="A1520" s="222" t="str">
        <f t="shared" si="23"/>
        <v>MRI BRAIN and IACs W&amp;WO</v>
      </c>
      <c r="B1520" s="26"/>
      <c r="C1520" s="26" t="s">
        <v>2657</v>
      </c>
    </row>
    <row r="1521" spans="1:3" x14ac:dyDescent="0.35">
      <c r="A1521" s="222" t="str">
        <f t="shared" si="23"/>
        <v>MRI BRAIN AND IAC'S W/WO CON</v>
      </c>
      <c r="B1521" s="204"/>
      <c r="C1521" s="203" t="s">
        <v>12032</v>
      </c>
    </row>
    <row r="1522" spans="1:3" x14ac:dyDescent="0.35">
      <c r="A1522" s="222" t="str">
        <f t="shared" si="23"/>
        <v>MRI Brain and Pituitary C/S</v>
      </c>
      <c r="B1522" s="30"/>
      <c r="C1522" s="30" t="s">
        <v>3716</v>
      </c>
    </row>
    <row r="1523" spans="1:3" x14ac:dyDescent="0.35">
      <c r="A1523" s="222" t="str">
        <f t="shared" si="23"/>
        <v>MRI BRAIN AND STEM W/WO</v>
      </c>
      <c r="B1523" s="204"/>
      <c r="C1523" s="203" t="s">
        <v>12033</v>
      </c>
    </row>
    <row r="1524" spans="1:3" x14ac:dyDescent="0.35">
      <c r="A1524" s="222" t="str">
        <f t="shared" si="23"/>
        <v>MRI BRAIN ATTN TO PITUITARY, W&amp;WO CONTRAST</v>
      </c>
      <c r="B1524" s="708"/>
      <c r="C1524" s="335" t="s">
        <v>2658</v>
      </c>
    </row>
    <row r="1525" spans="1:3" x14ac:dyDescent="0.35">
      <c r="A1525" s="222" t="str">
        <f t="shared" si="23"/>
        <v>MRI BRAIN IACS W WO</v>
      </c>
      <c r="B1525" s="204"/>
      <c r="C1525" s="204" t="s">
        <v>12034</v>
      </c>
    </row>
    <row r="1526" spans="1:3" x14ac:dyDescent="0.35">
      <c r="A1526" s="222" t="str">
        <f t="shared" si="23"/>
        <v>MRI BRAIN IAC'S W/WO CON</v>
      </c>
      <c r="B1526" s="204"/>
      <c r="C1526" s="203" t="s">
        <v>12035</v>
      </c>
    </row>
    <row r="1527" spans="1:3" x14ac:dyDescent="0.35">
      <c r="A1527" s="222" t="str">
        <f t="shared" si="23"/>
        <v>MRI BRAIN PIT WWO</v>
      </c>
      <c r="B1527" s="204"/>
      <c r="C1527" s="205" t="s">
        <v>12036</v>
      </c>
    </row>
    <row r="1528" spans="1:3" x14ac:dyDescent="0.35">
      <c r="A1528" s="222" t="str">
        <f t="shared" si="23"/>
        <v>MRI BRAIN PITUITARY WWO</v>
      </c>
      <c r="B1528" s="204"/>
      <c r="C1528" s="205" t="s">
        <v>12037</v>
      </c>
    </row>
    <row r="1529" spans="1:3" x14ac:dyDescent="0.35">
      <c r="A1529" s="222" t="str">
        <f t="shared" si="23"/>
        <v>MRI BRAIN W &amp; W/O CONT</v>
      </c>
      <c r="B1529" s="285"/>
      <c r="C1529" s="297" t="s">
        <v>6471</v>
      </c>
    </row>
    <row r="1530" spans="1:3" x14ac:dyDescent="0.35">
      <c r="A1530" s="222" t="str">
        <f t="shared" si="23"/>
        <v>MRI BRAIN W + W/O</v>
      </c>
      <c r="B1530" s="204"/>
      <c r="C1530" s="205" t="s">
        <v>12038</v>
      </c>
    </row>
    <row r="1531" spans="1:3" x14ac:dyDescent="0.35">
      <c r="A1531" s="222" t="str">
        <f t="shared" si="23"/>
        <v>MRI BRAIN W AND WO CONTRAST</v>
      </c>
      <c r="B1531" s="280"/>
      <c r="C1531" s="45" t="s">
        <v>9089</v>
      </c>
    </row>
    <row r="1532" spans="1:3" x14ac:dyDescent="0.35">
      <c r="A1532" s="222" t="str">
        <f t="shared" si="23"/>
        <v>MRI BRAIN W W/O</v>
      </c>
      <c r="B1532" s="204"/>
      <c r="C1532" s="203" t="s">
        <v>12039</v>
      </c>
    </row>
    <row r="1533" spans="1:3" x14ac:dyDescent="0.35">
      <c r="A1533" s="222" t="str">
        <f t="shared" si="23"/>
        <v>MRI BRAIN W WO</v>
      </c>
      <c r="B1533" s="204"/>
      <c r="C1533" s="205" t="s">
        <v>12040</v>
      </c>
    </row>
    <row r="1534" spans="1:3" x14ac:dyDescent="0.35">
      <c r="A1534" s="222" t="str">
        <f t="shared" si="23"/>
        <v>MRI BRAIN W&amp;WO</v>
      </c>
      <c r="B1534" s="26"/>
      <c r="C1534" s="26" t="s">
        <v>2659</v>
      </c>
    </row>
    <row r="1535" spans="1:3" x14ac:dyDescent="0.35">
      <c r="A1535" s="222" t="str">
        <f t="shared" si="23"/>
        <v>MRI Brain w/ + w/o Contrast</v>
      </c>
      <c r="B1535" s="291"/>
      <c r="C1535" s="278" t="s">
        <v>4578</v>
      </c>
    </row>
    <row r="1536" spans="1:3" x14ac:dyDescent="0.35">
      <c r="A1536" s="222" t="str">
        <f t="shared" si="23"/>
        <v>MRI BRAIN W/AND/WO CONTRAST</v>
      </c>
      <c r="B1536" s="280"/>
      <c r="C1536" s="45" t="s">
        <v>9090</v>
      </c>
    </row>
    <row r="1537" spans="1:3" x14ac:dyDescent="0.35">
      <c r="A1537" s="222" t="str">
        <f t="shared" si="23"/>
        <v>MRI BRAIN W/IACS WWO</v>
      </c>
      <c r="B1537" s="204"/>
      <c r="C1537" s="205" t="s">
        <v>12041</v>
      </c>
    </row>
    <row r="1538" spans="1:3" x14ac:dyDescent="0.35">
      <c r="A1538" s="222" t="str">
        <f t="shared" si="23"/>
        <v>MRI BRAIN W/O &amp; W/CONTRAST</v>
      </c>
      <c r="B1538" s="157"/>
      <c r="C1538" s="157" t="s">
        <v>4155</v>
      </c>
    </row>
    <row r="1539" spans="1:3" x14ac:dyDescent="0.35">
      <c r="A1539" s="222" t="str">
        <f t="shared" ref="A1539:A1602" si="24">TRIM(C1539)</f>
        <v>MRI BRAIN W/O W CNT</v>
      </c>
      <c r="B1539" s="204"/>
      <c r="C1539" s="204" t="s">
        <v>12042</v>
      </c>
    </row>
    <row r="1540" spans="1:3" x14ac:dyDescent="0.35">
      <c r="A1540" s="222" t="str">
        <f t="shared" si="24"/>
        <v>MRI BRAIN W/WO</v>
      </c>
      <c r="B1540" s="204"/>
      <c r="C1540" s="205" t="s">
        <v>10239</v>
      </c>
    </row>
    <row r="1541" spans="1:3" x14ac:dyDescent="0.35">
      <c r="A1541" s="222" t="str">
        <f t="shared" si="24"/>
        <v>MRI BRAIN W/WO</v>
      </c>
      <c r="B1541" s="11"/>
      <c r="C1541" s="11" t="s">
        <v>10239</v>
      </c>
    </row>
    <row r="1542" spans="1:3" x14ac:dyDescent="0.35">
      <c r="A1542" s="222" t="str">
        <f t="shared" si="24"/>
        <v>MRI BRAIN W/WO CON</v>
      </c>
      <c r="B1542" s="204"/>
      <c r="C1542" s="205" t="s">
        <v>12043</v>
      </c>
    </row>
    <row r="1543" spans="1:3" x14ac:dyDescent="0.35">
      <c r="A1543" s="222" t="str">
        <f t="shared" si="24"/>
        <v>MRI Brain w/wo contrast</v>
      </c>
      <c r="B1543" s="24"/>
      <c r="C1543" s="52" t="s">
        <v>13368</v>
      </c>
    </row>
    <row r="1544" spans="1:3" x14ac:dyDescent="0.35">
      <c r="A1544" s="222" t="str">
        <f t="shared" si="24"/>
        <v>MRI BRAIN WIACS WWO</v>
      </c>
      <c r="B1544" s="204"/>
      <c r="C1544" s="205" t="s">
        <v>12044</v>
      </c>
    </row>
    <row r="1545" spans="1:3" x14ac:dyDescent="0.35">
      <c r="A1545" s="222" t="str">
        <f t="shared" si="24"/>
        <v>MRI BRAIN WITH AND W/O CONTRAST</v>
      </c>
      <c r="B1545" s="204"/>
      <c r="C1545" s="205" t="s">
        <v>12045</v>
      </c>
    </row>
    <row r="1546" spans="1:3" x14ac:dyDescent="0.35">
      <c r="A1546" s="222" t="str">
        <f t="shared" si="24"/>
        <v>MRI BRAIN WO/W</v>
      </c>
      <c r="B1546" s="292"/>
      <c r="C1546" s="292" t="s">
        <v>5444</v>
      </c>
    </row>
    <row r="1547" spans="1:3" x14ac:dyDescent="0.35">
      <c r="A1547" s="222" t="str">
        <f t="shared" si="24"/>
        <v>MRI BRAIN WOW CONTRAST</v>
      </c>
      <c r="B1547" s="94"/>
      <c r="C1547" s="93" t="s">
        <v>7316</v>
      </c>
    </row>
    <row r="1548" spans="1:3" x14ac:dyDescent="0.35">
      <c r="A1548" s="222" t="str">
        <f t="shared" si="24"/>
        <v>MRI BRAIN W-W/O CONTRAST</v>
      </c>
      <c r="B1548" s="100"/>
      <c r="C1548" s="89" t="s">
        <v>14146</v>
      </c>
    </row>
    <row r="1549" spans="1:3" x14ac:dyDescent="0.35">
      <c r="A1549" s="222" t="str">
        <f t="shared" si="24"/>
        <v>MRI BRAIN WWO</v>
      </c>
      <c r="B1549" s="204"/>
      <c r="C1549" s="205" t="s">
        <v>12046</v>
      </c>
    </row>
    <row r="1550" spans="1:3" x14ac:dyDescent="0.35">
      <c r="A1550" s="222" t="str">
        <f t="shared" si="24"/>
        <v>MRI BRAIN/IAC S W/WO CONTRAST</v>
      </c>
      <c r="B1550" s="204"/>
      <c r="C1550" s="205" t="s">
        <v>12047</v>
      </c>
    </row>
    <row r="1551" spans="1:3" x14ac:dyDescent="0.35">
      <c r="A1551" s="222" t="str">
        <f t="shared" si="24"/>
        <v>MRI BRAIN/IAC W/WO</v>
      </c>
      <c r="B1551" s="204"/>
      <c r="C1551" s="204" t="s">
        <v>12048</v>
      </c>
    </row>
    <row r="1552" spans="1:3" x14ac:dyDescent="0.35">
      <c r="A1552" s="222" t="str">
        <f t="shared" si="24"/>
        <v>MRI BRAIN/IACS W WO CONTRAST</v>
      </c>
      <c r="B1552" s="204"/>
      <c r="C1552" s="203" t="s">
        <v>12049</v>
      </c>
    </row>
    <row r="1553" spans="1:3" x14ac:dyDescent="0.35">
      <c r="A1553" s="222" t="str">
        <f t="shared" si="24"/>
        <v>MRI BRAIN/PIT WWO</v>
      </c>
      <c r="B1553" s="204"/>
      <c r="C1553" s="204" t="s">
        <v>12050</v>
      </c>
    </row>
    <row r="1554" spans="1:3" x14ac:dyDescent="0.35">
      <c r="A1554" s="222" t="str">
        <f t="shared" si="24"/>
        <v>MRI BRIAN WWO</v>
      </c>
      <c r="B1554" s="165"/>
      <c r="C1554" s="165" t="s">
        <v>6959</v>
      </c>
    </row>
    <row r="1555" spans="1:3" x14ac:dyDescent="0.35">
      <c r="A1555" s="222" t="str">
        <f t="shared" si="24"/>
        <v>MRI HEAD W &amp; W/O CONTR</v>
      </c>
      <c r="B1555" s="285"/>
      <c r="C1555" s="297" t="s">
        <v>6472</v>
      </c>
    </row>
    <row r="1556" spans="1:3" x14ac:dyDescent="0.35">
      <c r="A1556" s="222" t="str">
        <f t="shared" si="24"/>
        <v>MRI HEAD W/WO</v>
      </c>
      <c r="B1556" s="283"/>
      <c r="C1556" s="283" t="s">
        <v>8346</v>
      </c>
    </row>
    <row r="1557" spans="1:3" x14ac:dyDescent="0.35">
      <c r="A1557" s="222" t="str">
        <f t="shared" si="24"/>
        <v>MRI IAC w/ + w/o Contrast</v>
      </c>
      <c r="B1557" s="281"/>
      <c r="C1557" s="333" t="s">
        <v>2201</v>
      </c>
    </row>
    <row r="1558" spans="1:3" x14ac:dyDescent="0.35">
      <c r="A1558" s="222" t="str">
        <f t="shared" si="24"/>
        <v>MRI IAC W/O &amp; W/CONTRAST</v>
      </c>
      <c r="B1558" s="204"/>
      <c r="C1558" s="205" t="s">
        <v>12051</v>
      </c>
    </row>
    <row r="1559" spans="1:3" x14ac:dyDescent="0.35">
      <c r="A1559" s="222" t="str">
        <f t="shared" si="24"/>
        <v>MRI IAC W/W/O CONTRAST</v>
      </c>
      <c r="B1559" s="606"/>
      <c r="C1559" s="120" t="s">
        <v>13422</v>
      </c>
    </row>
    <row r="1560" spans="1:3" x14ac:dyDescent="0.35">
      <c r="A1560" s="222" t="str">
        <f t="shared" si="24"/>
        <v>MRI IAC W/WO</v>
      </c>
      <c r="B1560" s="204"/>
      <c r="C1560" s="204" t="s">
        <v>12052</v>
      </c>
    </row>
    <row r="1561" spans="1:3" x14ac:dyDescent="0.35">
      <c r="A1561" s="222" t="str">
        <f t="shared" si="24"/>
        <v>MRI IAC w/wo contrast</v>
      </c>
      <c r="B1561" s="24"/>
      <c r="C1561" s="24" t="s">
        <v>13369</v>
      </c>
    </row>
    <row r="1562" spans="1:3" x14ac:dyDescent="0.35">
      <c r="A1562" s="222" t="str">
        <f t="shared" si="24"/>
        <v>MRI IAC W/WO CONTRAST</v>
      </c>
      <c r="B1562" s="606"/>
      <c r="C1562" s="120" t="s">
        <v>13423</v>
      </c>
    </row>
    <row r="1563" spans="1:3" x14ac:dyDescent="0.35">
      <c r="A1563" s="222" t="str">
        <f t="shared" si="24"/>
        <v>MRI IAC WWO</v>
      </c>
      <c r="B1563" s="165"/>
      <c r="C1563" s="165" t="s">
        <v>6960</v>
      </c>
    </row>
    <row r="1564" spans="1:3" x14ac:dyDescent="0.35">
      <c r="A1564" s="222" t="str">
        <f t="shared" si="24"/>
        <v>MRI IACs W&amp;WO</v>
      </c>
      <c r="B1564" s="26"/>
      <c r="C1564" s="26" t="s">
        <v>2660</v>
      </c>
    </row>
    <row r="1565" spans="1:3" x14ac:dyDescent="0.35">
      <c r="A1565" s="222" t="str">
        <f t="shared" si="24"/>
        <v>MRI IAC'S W/O &amp; W/CONTRAST</v>
      </c>
      <c r="B1565" s="606"/>
      <c r="C1565" s="120" t="s">
        <v>13424</v>
      </c>
    </row>
    <row r="1566" spans="1:3" x14ac:dyDescent="0.35">
      <c r="A1566" s="222" t="str">
        <f t="shared" si="24"/>
        <v>MRI IAC'S WOW CONTRAST</v>
      </c>
      <c r="B1566" s="94"/>
      <c r="C1566" s="93" t="s">
        <v>7317</v>
      </c>
    </row>
    <row r="1567" spans="1:3" x14ac:dyDescent="0.35">
      <c r="A1567" s="222" t="str">
        <f t="shared" si="24"/>
        <v>MRI Pituitary Gland w/ + w/o Contrast</v>
      </c>
      <c r="B1567" s="281"/>
      <c r="C1567" s="333" t="s">
        <v>2202</v>
      </c>
    </row>
    <row r="1568" spans="1:3" x14ac:dyDescent="0.35">
      <c r="A1568" s="222" t="str">
        <f t="shared" si="24"/>
        <v>MRI PITUITARY W&amp;WO</v>
      </c>
      <c r="B1568" s="26"/>
      <c r="C1568" s="26" t="s">
        <v>2661</v>
      </c>
    </row>
    <row r="1569" spans="1:3" x14ac:dyDescent="0.35">
      <c r="A1569" s="222" t="str">
        <f t="shared" si="24"/>
        <v>MRI PITUITARY W/O &amp; W/CONTRAST</v>
      </c>
      <c r="B1569" s="204"/>
      <c r="C1569" s="205" t="s">
        <v>12053</v>
      </c>
    </row>
    <row r="1570" spans="1:3" x14ac:dyDescent="0.35">
      <c r="A1570" s="222" t="str">
        <f t="shared" si="24"/>
        <v>MRI PITUITARY W/WO</v>
      </c>
      <c r="B1570" s="204"/>
      <c r="C1570" s="204" t="s">
        <v>12054</v>
      </c>
    </row>
    <row r="1571" spans="1:3" x14ac:dyDescent="0.35">
      <c r="A1571" s="222" t="str">
        <f t="shared" si="24"/>
        <v>MRI Pituitary w/wo contrast</v>
      </c>
      <c r="B1571" s="24"/>
      <c r="C1571" s="24" t="s">
        <v>13370</v>
      </c>
    </row>
    <row r="1572" spans="1:3" x14ac:dyDescent="0.35">
      <c r="A1572" s="222" t="str">
        <f t="shared" si="24"/>
        <v>MRI PITUITARY WO AND W IV CONT</v>
      </c>
      <c r="B1572" s="94"/>
      <c r="C1572" s="93" t="s">
        <v>7318</v>
      </c>
    </row>
    <row r="1573" spans="1:3" x14ac:dyDescent="0.35">
      <c r="A1573" s="222" t="str">
        <f t="shared" si="24"/>
        <v>MRI PITUITARY WOW</v>
      </c>
      <c r="B1573" s="94"/>
      <c r="C1573" s="93" t="s">
        <v>7319</v>
      </c>
    </row>
    <row r="1574" spans="1:3" x14ac:dyDescent="0.35">
      <c r="A1574" s="222" t="str">
        <f t="shared" si="24"/>
        <v>MRI PITUITARY WWO</v>
      </c>
      <c r="B1574" s="165"/>
      <c r="C1574" s="165" t="s">
        <v>6961</v>
      </c>
    </row>
    <row r="1575" spans="1:3" x14ac:dyDescent="0.35">
      <c r="A1575" s="222" t="str">
        <f t="shared" si="24"/>
        <v>MRI PITUITARY WWO</v>
      </c>
      <c r="B1575" s="165"/>
      <c r="C1575" s="165" t="s">
        <v>6961</v>
      </c>
    </row>
    <row r="1576" spans="1:3" x14ac:dyDescent="0.35">
      <c r="A1576" s="222" t="str">
        <f t="shared" si="24"/>
        <v>MRI, Brain and IAC c/s</v>
      </c>
      <c r="B1576" s="30"/>
      <c r="C1576" s="30" t="s">
        <v>3717</v>
      </c>
    </row>
    <row r="1577" spans="1:3" x14ac:dyDescent="0.35">
      <c r="A1577" s="222" t="str">
        <f t="shared" si="24"/>
        <v>MRI, Brain c/s Contrast</v>
      </c>
      <c r="B1577" s="30"/>
      <c r="C1577" s="30" t="s">
        <v>3718</v>
      </c>
    </row>
    <row r="1578" spans="1:3" x14ac:dyDescent="0.35">
      <c r="A1578" s="222" t="str">
        <f t="shared" si="24"/>
        <v>MRI, IAC Only c/s</v>
      </c>
      <c r="B1578" s="30"/>
      <c r="C1578" s="30" t="s">
        <v>3719</v>
      </c>
    </row>
    <row r="1579" spans="1:3" x14ac:dyDescent="0.35">
      <c r="A1579" s="222" t="str">
        <f t="shared" si="24"/>
        <v>MRI, Pituitary c/s</v>
      </c>
      <c r="B1579" s="30"/>
      <c r="C1579" s="30" t="s">
        <v>3720</v>
      </c>
    </row>
    <row r="1580" spans="1:3" x14ac:dyDescent="0.35">
      <c r="A1580" s="222" t="str">
        <f t="shared" si="24"/>
        <v>MR-IAC'S W AND W/OUT CONTRAST</v>
      </c>
      <c r="B1580" s="175"/>
      <c r="C1580" s="172" t="s">
        <v>13572</v>
      </c>
    </row>
    <row r="1581" spans="1:3" x14ac:dyDescent="0.35">
      <c r="A1581" s="222" t="str">
        <f t="shared" si="24"/>
        <v>MR-PITUITARY W/ AND W/OUT CONTRAST</v>
      </c>
      <c r="B1581" s="175"/>
      <c r="C1581" s="172" t="s">
        <v>13573</v>
      </c>
    </row>
    <row r="1582" spans="1:3" x14ac:dyDescent="0.35">
      <c r="A1582" s="222" t="str">
        <f t="shared" si="24"/>
        <v>71045-CHEST; SINGLE VIEW</v>
      </c>
      <c r="B1582" s="100"/>
      <c r="C1582" s="89" t="s">
        <v>14108</v>
      </c>
    </row>
    <row r="1583" spans="1:3" x14ac:dyDescent="0.35">
      <c r="A1583" s="222" t="str">
        <f t="shared" si="24"/>
        <v>BABYGRAM</v>
      </c>
      <c r="B1583" s="580"/>
      <c r="C1583" s="581" t="s">
        <v>13645</v>
      </c>
    </row>
    <row r="1584" spans="1:3" ht="16" x14ac:dyDescent="0.4">
      <c r="A1584" s="222" t="str">
        <f t="shared" si="24"/>
        <v>CHEST 1 V*</v>
      </c>
      <c r="B1584" s="158"/>
      <c r="C1584" s="158" t="s">
        <v>8528</v>
      </c>
    </row>
    <row r="1585" spans="1:3" x14ac:dyDescent="0.35">
      <c r="A1585" s="222" t="str">
        <f t="shared" si="24"/>
        <v>CHEST 1 VIEW</v>
      </c>
      <c r="B1585" s="580"/>
      <c r="C1585" s="581" t="s">
        <v>4667</v>
      </c>
    </row>
    <row r="1586" spans="1:3" x14ac:dyDescent="0.35">
      <c r="A1586" s="222" t="str">
        <f t="shared" si="24"/>
        <v>CHEST 1 VIEW</v>
      </c>
      <c r="B1586" s="105"/>
      <c r="C1586" s="105" t="s">
        <v>4667</v>
      </c>
    </row>
    <row r="1587" spans="1:3" x14ac:dyDescent="0.35">
      <c r="A1587" s="222" t="str">
        <f t="shared" si="24"/>
        <v>CHEST 1 VIEW</v>
      </c>
      <c r="B1587" s="292"/>
      <c r="C1587" s="302" t="s">
        <v>4667</v>
      </c>
    </row>
    <row r="1588" spans="1:3" x14ac:dyDescent="0.35">
      <c r="A1588" s="222" t="str">
        <f t="shared" si="24"/>
        <v>CHEST 1 VIEW PORTABLE</v>
      </c>
      <c r="B1588" s="296"/>
      <c r="C1588" s="303" t="s">
        <v>6566</v>
      </c>
    </row>
    <row r="1589" spans="1:3" x14ac:dyDescent="0.35">
      <c r="A1589" s="222" t="str">
        <f t="shared" si="24"/>
        <v>CHEST 1V</v>
      </c>
      <c r="B1589" s="658"/>
      <c r="C1589" s="33" t="s">
        <v>945</v>
      </c>
    </row>
    <row r="1590" spans="1:3" x14ac:dyDescent="0.35">
      <c r="A1590" s="222" t="str">
        <f t="shared" si="24"/>
        <v>CHEST 1V</v>
      </c>
      <c r="B1590" s="283"/>
      <c r="C1590" s="284" t="s">
        <v>945</v>
      </c>
    </row>
    <row r="1591" spans="1:3" x14ac:dyDescent="0.35">
      <c r="A1591" s="222" t="str">
        <f t="shared" si="24"/>
        <v>CHEST APICAL LORD</v>
      </c>
      <c r="B1591" s="283"/>
      <c r="C1591" s="283" t="s">
        <v>8115</v>
      </c>
    </row>
    <row r="1592" spans="1:3" x14ac:dyDescent="0.35">
      <c r="A1592" s="222" t="str">
        <f t="shared" si="24"/>
        <v>CHEST DECUB 1 VIEW</v>
      </c>
      <c r="B1592" s="105"/>
      <c r="C1592" s="105" t="s">
        <v>4668</v>
      </c>
    </row>
    <row r="1593" spans="1:3" x14ac:dyDescent="0.35">
      <c r="A1593" s="222" t="str">
        <f t="shared" si="24"/>
        <v>chest decubitus view*</v>
      </c>
      <c r="B1593" s="326"/>
      <c r="C1593" s="220" t="s">
        <v>13949</v>
      </c>
    </row>
    <row r="1594" spans="1:3" x14ac:dyDescent="0.35">
      <c r="A1594" s="222" t="str">
        <f t="shared" si="24"/>
        <v>CHEST LAT DECUBITUS</v>
      </c>
      <c r="B1594" s="292"/>
      <c r="C1594" s="292" t="s">
        <v>5219</v>
      </c>
    </row>
    <row r="1595" spans="1:3" x14ac:dyDescent="0.35">
      <c r="A1595" s="222" t="str">
        <f t="shared" si="24"/>
        <v>CHEST PORT 1V</v>
      </c>
      <c r="B1595" s="105"/>
      <c r="C1595" s="105" t="s">
        <v>4669</v>
      </c>
    </row>
    <row r="1596" spans="1:3" x14ac:dyDescent="0.35">
      <c r="A1596" s="222" t="str">
        <f t="shared" si="24"/>
        <v>CHEST PORT 1V</v>
      </c>
      <c r="B1596" s="316"/>
      <c r="C1596" s="317" t="s">
        <v>4669</v>
      </c>
    </row>
    <row r="1597" spans="1:3" x14ac:dyDescent="0.35">
      <c r="A1597" s="222" t="str">
        <f t="shared" si="24"/>
        <v>CHEST PORTABLE</v>
      </c>
      <c r="B1597" s="292"/>
      <c r="C1597" s="302" t="s">
        <v>5220</v>
      </c>
    </row>
    <row r="1598" spans="1:3" x14ac:dyDescent="0.35">
      <c r="A1598" s="222" t="str">
        <f t="shared" si="24"/>
        <v>CHEST PRE-OP 1V</v>
      </c>
      <c r="B1598" s="283"/>
      <c r="C1598" s="336" t="s">
        <v>8116</v>
      </c>
    </row>
    <row r="1599" spans="1:3" x14ac:dyDescent="0.35">
      <c r="A1599" s="222" t="str">
        <f t="shared" si="24"/>
        <v>CHEST SINGLE VIEW</v>
      </c>
      <c r="B1599" s="285"/>
      <c r="C1599" s="297" t="s">
        <v>6201</v>
      </c>
    </row>
    <row r="1600" spans="1:3" x14ac:dyDescent="0.35">
      <c r="A1600" s="222" t="str">
        <f t="shared" si="24"/>
        <v>CHEST SPEC LAT DECU</v>
      </c>
      <c r="B1600" s="285"/>
      <c r="C1600" s="285" t="s">
        <v>6202</v>
      </c>
    </row>
    <row r="1601" spans="1:3" x14ac:dyDescent="0.35">
      <c r="A1601" s="222" t="str">
        <f t="shared" si="24"/>
        <v>CHEST X-RAY 1 VIEW</v>
      </c>
      <c r="B1601" s="94"/>
      <c r="C1601" s="93" t="s">
        <v>3796</v>
      </c>
    </row>
    <row r="1602" spans="1:3" x14ac:dyDescent="0.35">
      <c r="A1602" s="222" t="str">
        <f t="shared" si="24"/>
        <v>CHEST X-RAY 1 VIEW</v>
      </c>
      <c r="B1602" s="157"/>
      <c r="C1602" s="157" t="s">
        <v>3796</v>
      </c>
    </row>
    <row r="1603" spans="1:3" x14ac:dyDescent="0.35">
      <c r="A1603" s="222" t="str">
        <f t="shared" ref="A1603:A1666" si="25">TRIM(C1603)</f>
        <v>CHEST; SINGLE VIEW</v>
      </c>
      <c r="B1603" s="326"/>
      <c r="C1603" s="320" t="s">
        <v>13950</v>
      </c>
    </row>
    <row r="1604" spans="1:3" x14ac:dyDescent="0.35">
      <c r="A1604" s="222" t="str">
        <f t="shared" si="25"/>
        <v>CHEST-DECUBITUS LT</v>
      </c>
      <c r="B1604" s="658"/>
      <c r="C1604" s="33" t="s">
        <v>946</v>
      </c>
    </row>
    <row r="1605" spans="1:3" x14ac:dyDescent="0.35">
      <c r="A1605" s="222" t="str">
        <f t="shared" si="25"/>
        <v>CHEST-DECUBITUS RT</v>
      </c>
      <c r="B1605" s="658"/>
      <c r="C1605" s="33" t="s">
        <v>947</v>
      </c>
    </row>
    <row r="1606" spans="1:3" x14ac:dyDescent="0.35">
      <c r="A1606" s="222" t="str">
        <f t="shared" si="25"/>
        <v>PORTABLE CHEST 1V</v>
      </c>
      <c r="B1606" s="658"/>
      <c r="C1606" s="33" t="s">
        <v>949</v>
      </c>
    </row>
    <row r="1607" spans="1:3" x14ac:dyDescent="0.35">
      <c r="A1607" s="222" t="str">
        <f t="shared" si="25"/>
        <v>PORTABLE CHEST X-RAY 1 VIEW</v>
      </c>
      <c r="B1607" s="94"/>
      <c r="C1607" s="93" t="s">
        <v>7057</v>
      </c>
    </row>
    <row r="1608" spans="1:3" x14ac:dyDescent="0.35">
      <c r="A1608" s="222" t="str">
        <f t="shared" si="25"/>
        <v>PORTABLE CXR/1VIEW</v>
      </c>
      <c r="B1608" s="221"/>
      <c r="C1608" s="221" t="s">
        <v>1326</v>
      </c>
    </row>
    <row r="1609" spans="1:3" x14ac:dyDescent="0.35">
      <c r="A1609" s="222" t="str">
        <f t="shared" si="25"/>
        <v>RHC1 XR CHEST 1 VIEW</v>
      </c>
      <c r="B1609" s="341"/>
      <c r="C1609" s="294" t="s">
        <v>9213</v>
      </c>
    </row>
    <row r="1610" spans="1:3" x14ac:dyDescent="0.35">
      <c r="A1610" s="222" t="str">
        <f t="shared" si="25"/>
        <v>XR CHEST 1 LAT DECUBITUS UNI</v>
      </c>
      <c r="B1610" s="289"/>
      <c r="C1610" s="289" t="s">
        <v>2719</v>
      </c>
    </row>
    <row r="1611" spans="1:3" x14ac:dyDescent="0.35">
      <c r="A1611" s="222" t="str">
        <f t="shared" si="25"/>
        <v>XR CHEST 1 VIEW</v>
      </c>
      <c r="B1611" s="742"/>
      <c r="C1611" s="46" t="s">
        <v>605</v>
      </c>
    </row>
    <row r="1612" spans="1:3" x14ac:dyDescent="0.35">
      <c r="A1612" s="222" t="str">
        <f t="shared" si="25"/>
        <v>XR CHEST 1 VIEW</v>
      </c>
      <c r="B1612" s="277"/>
      <c r="C1612" s="53" t="s">
        <v>605</v>
      </c>
    </row>
    <row r="1613" spans="1:3" x14ac:dyDescent="0.35">
      <c r="A1613" s="222" t="str">
        <f t="shared" si="25"/>
        <v>XR CHEST 1 VIEW</v>
      </c>
      <c r="B1613" s="285"/>
      <c r="C1613" s="297" t="s">
        <v>605</v>
      </c>
    </row>
    <row r="1614" spans="1:3" x14ac:dyDescent="0.35">
      <c r="A1614" s="222" t="str">
        <f t="shared" si="25"/>
        <v>XR CHEST 1 VIEW</v>
      </c>
      <c r="B1614" s="548"/>
      <c r="C1614" s="548" t="s">
        <v>605</v>
      </c>
    </row>
    <row r="1615" spans="1:3" x14ac:dyDescent="0.35">
      <c r="A1615" s="222" t="str">
        <f t="shared" si="25"/>
        <v>XR CHEST 1 VIEW *PORTABLE*</v>
      </c>
      <c r="B1615" s="277"/>
      <c r="C1615" s="53" t="s">
        <v>9214</v>
      </c>
    </row>
    <row r="1616" spans="1:3" x14ac:dyDescent="0.35">
      <c r="A1616" s="222" t="str">
        <f t="shared" si="25"/>
        <v>XR CHEST 1 VIEW FOR OCC ONLY</v>
      </c>
      <c r="B1616" s="289"/>
      <c r="C1616" s="289" t="s">
        <v>2720</v>
      </c>
    </row>
    <row r="1617" spans="1:3" x14ac:dyDescent="0.35">
      <c r="A1617" s="222" t="str">
        <f t="shared" si="25"/>
        <v>XR CHEST 1 VIEW PA</v>
      </c>
      <c r="B1617" s="289"/>
      <c r="C1617" s="289" t="s">
        <v>2721</v>
      </c>
    </row>
    <row r="1618" spans="1:3" x14ac:dyDescent="0.35">
      <c r="A1618" s="222" t="str">
        <f t="shared" si="25"/>
        <v>XR CHEST 1 VIEW PORTABLE</v>
      </c>
      <c r="B1618" s="289"/>
      <c r="C1618" s="289" t="s">
        <v>2722</v>
      </c>
    </row>
    <row r="1619" spans="1:3" x14ac:dyDescent="0.35">
      <c r="A1619" s="222" t="str">
        <f t="shared" si="25"/>
        <v>XR CHEST 1 VIEW*</v>
      </c>
      <c r="B1619" s="280"/>
      <c r="C1619" s="45" t="s">
        <v>8770</v>
      </c>
    </row>
    <row r="1620" spans="1:3" x14ac:dyDescent="0.35">
      <c r="A1620" s="222" t="str">
        <f t="shared" si="25"/>
        <v>XR CHEST 1V</v>
      </c>
      <c r="B1620" s="11"/>
      <c r="C1620" s="11" t="s">
        <v>5736</v>
      </c>
    </row>
    <row r="1621" spans="1:3" x14ac:dyDescent="0.35">
      <c r="A1621" s="222" t="str">
        <f t="shared" si="25"/>
        <v>XR CHEST 1V</v>
      </c>
      <c r="B1621" s="341"/>
      <c r="C1621" s="294" t="s">
        <v>5736</v>
      </c>
    </row>
    <row r="1622" spans="1:3" x14ac:dyDescent="0.35">
      <c r="A1622" s="222" t="str">
        <f t="shared" si="25"/>
        <v>XR CHEST 1V</v>
      </c>
      <c r="B1622" s="548"/>
      <c r="C1622" s="548" t="s">
        <v>5736</v>
      </c>
    </row>
    <row r="1623" spans="1:3" x14ac:dyDescent="0.35">
      <c r="A1623" s="222" t="str">
        <f t="shared" si="25"/>
        <v>XR CHEST 1V PORT</v>
      </c>
      <c r="B1623" s="548"/>
      <c r="C1623" s="548" t="s">
        <v>5737</v>
      </c>
    </row>
    <row r="1624" spans="1:3" x14ac:dyDescent="0.35">
      <c r="A1624" s="222" t="str">
        <f t="shared" si="25"/>
        <v>XR chest 1V portable</v>
      </c>
      <c r="B1624" s="300"/>
      <c r="C1624" s="337" t="s">
        <v>12692</v>
      </c>
    </row>
    <row r="1625" spans="1:3" x14ac:dyDescent="0.35">
      <c r="A1625" s="222" t="str">
        <f t="shared" si="25"/>
        <v>XR CHEST 1VIEW PORT</v>
      </c>
      <c r="B1625" s="296"/>
      <c r="C1625" s="303" t="s">
        <v>6567</v>
      </c>
    </row>
    <row r="1626" spans="1:3" x14ac:dyDescent="0.35">
      <c r="A1626" s="222" t="str">
        <f t="shared" si="25"/>
        <v>XR CHEST 1VW PORT</v>
      </c>
      <c r="B1626" s="289"/>
      <c r="C1626" s="289" t="s">
        <v>2723</v>
      </c>
    </row>
    <row r="1627" spans="1:3" x14ac:dyDescent="0.35">
      <c r="A1627" s="222" t="str">
        <f t="shared" si="25"/>
        <v>XR CHEST LAT DECUBITUS 1V</v>
      </c>
      <c r="B1627" s="11"/>
      <c r="C1627" s="11" t="s">
        <v>9679</v>
      </c>
    </row>
    <row r="1628" spans="1:3" x14ac:dyDescent="0.35">
      <c r="A1628" s="222" t="str">
        <f t="shared" si="25"/>
        <v>XR CHEST PICC PLACEMENT</v>
      </c>
      <c r="B1628" s="162"/>
      <c r="C1628" s="166" t="s">
        <v>4186</v>
      </c>
    </row>
    <row r="1629" spans="1:3" x14ac:dyDescent="0.35">
      <c r="A1629" s="222" t="str">
        <f t="shared" si="25"/>
        <v>XR CHEST PORTABLE 1V</v>
      </c>
      <c r="B1629" s="367"/>
      <c r="C1629" s="338" t="s">
        <v>7358</v>
      </c>
    </row>
    <row r="1630" spans="1:3" x14ac:dyDescent="0.35">
      <c r="A1630" s="222" t="str">
        <f t="shared" si="25"/>
        <v>XR CHEST SGL VIEW</v>
      </c>
      <c r="B1630" s="13"/>
      <c r="C1630" s="13" t="s">
        <v>258</v>
      </c>
    </row>
    <row r="1631" spans="1:3" x14ac:dyDescent="0.35">
      <c r="A1631" s="222" t="str">
        <f t="shared" si="25"/>
        <v>XR CHEST X-RAY 1 VIEW</v>
      </c>
      <c r="B1631" s="727"/>
      <c r="C1631" s="176" t="s">
        <v>3797</v>
      </c>
    </row>
    <row r="1632" spans="1:3" x14ac:dyDescent="0.35">
      <c r="A1632" s="222" t="str">
        <f t="shared" si="25"/>
        <v>XR CXR 1V</v>
      </c>
      <c r="B1632" s="162"/>
      <c r="C1632" s="166" t="s">
        <v>4187</v>
      </c>
    </row>
    <row r="1633" spans="1:3" x14ac:dyDescent="0.35">
      <c r="A1633" s="222" t="str">
        <f t="shared" si="25"/>
        <v>XR CXR 1 PICC LINE</v>
      </c>
      <c r="B1633" s="726"/>
      <c r="C1633" s="726" t="s">
        <v>8425</v>
      </c>
    </row>
    <row r="1634" spans="1:3" x14ac:dyDescent="0.35">
      <c r="A1634" s="222" t="str">
        <f t="shared" si="25"/>
        <v>XR CXR 1V</v>
      </c>
      <c r="B1634" s="162"/>
      <c r="C1634" s="166" t="s">
        <v>4187</v>
      </c>
    </row>
    <row r="1635" spans="1:3" x14ac:dyDescent="0.35">
      <c r="A1635" s="222" t="str">
        <f t="shared" si="25"/>
        <v>XRAY CHEST 1 VIEW</v>
      </c>
      <c r="B1635" s="606"/>
      <c r="C1635" s="120" t="s">
        <v>13386</v>
      </c>
    </row>
    <row r="1636" spans="1:3" x14ac:dyDescent="0.35">
      <c r="A1636" s="222" t="str">
        <f t="shared" si="25"/>
        <v>X-RAY CHEST 1 VIEW</v>
      </c>
      <c r="B1636" s="703"/>
      <c r="C1636" s="153" t="s">
        <v>9113</v>
      </c>
    </row>
    <row r="1637" spans="1:3" x14ac:dyDescent="0.35">
      <c r="A1637" s="222" t="str">
        <f t="shared" si="25"/>
        <v>XRAY CHEST 1 VIEW FRONT</v>
      </c>
      <c r="B1637" s="204"/>
      <c r="C1637" s="205" t="s">
        <v>10515</v>
      </c>
    </row>
    <row r="1638" spans="1:3" x14ac:dyDescent="0.35">
      <c r="A1638" s="222" t="str">
        <f t="shared" si="25"/>
        <v>XRAY CHEST 1 VIEWS FRONT</v>
      </c>
      <c r="B1638" s="244"/>
      <c r="C1638" s="54" t="s">
        <v>14109</v>
      </c>
    </row>
    <row r="1639" spans="1:3" x14ac:dyDescent="0.35">
      <c r="A1639" s="222" t="str">
        <f t="shared" si="25"/>
        <v>XRAY CHEST 1V</v>
      </c>
      <c r="B1639" s="204"/>
      <c r="C1639" s="205" t="s">
        <v>10516</v>
      </c>
    </row>
    <row r="1640" spans="1:3" x14ac:dyDescent="0.35">
      <c r="A1640" s="222" t="str">
        <f t="shared" si="25"/>
        <v>X-RAY CHEST AP (UPRIGHT) VIEW</v>
      </c>
      <c r="B1640" s="365"/>
      <c r="C1640" s="282" t="s">
        <v>5520</v>
      </c>
    </row>
    <row r="1641" spans="1:3" x14ac:dyDescent="0.35">
      <c r="A1641" s="222" t="str">
        <f t="shared" si="25"/>
        <v>X-RAY CHEST AP (UPRIGHT) VIEW, PORTABLE</v>
      </c>
      <c r="B1641" s="365"/>
      <c r="C1641" s="282" t="s">
        <v>5521</v>
      </c>
    </row>
    <row r="1642" spans="1:3" x14ac:dyDescent="0.35">
      <c r="A1642" s="222" t="str">
        <f t="shared" si="25"/>
        <v>XRAY CHEST, 1V</v>
      </c>
      <c r="B1642" s="204"/>
      <c r="C1642" s="205" t="s">
        <v>10517</v>
      </c>
    </row>
    <row r="1643" spans="1:3" x14ac:dyDescent="0.35">
      <c r="A1643" s="222" t="str">
        <f t="shared" si="25"/>
        <v>XRAY CHEST, FRONT 1 VIEW</v>
      </c>
      <c r="B1643" s="26"/>
      <c r="C1643" s="26" t="s">
        <v>2290</v>
      </c>
    </row>
    <row r="1644" spans="1:3" x14ac:dyDescent="0.35">
      <c r="A1644" s="222" t="str">
        <f t="shared" si="25"/>
        <v>XRAY CHEST, PA, 1 VIEW</v>
      </c>
      <c r="B1644" s="204"/>
      <c r="C1644" s="205" t="s">
        <v>10518</v>
      </c>
    </row>
    <row r="1645" spans="1:3" x14ac:dyDescent="0.35">
      <c r="A1645" s="222" t="str">
        <f t="shared" si="25"/>
        <v>X-ray, Chest, 1 View - Frontal</v>
      </c>
      <c r="B1645" s="30"/>
      <c r="C1645" s="30" t="s">
        <v>3082</v>
      </c>
    </row>
    <row r="1646" spans="1:3" x14ac:dyDescent="0.35">
      <c r="A1646" s="222" t="str">
        <f t="shared" si="25"/>
        <v>71046-CHEST, 2 VIEWS</v>
      </c>
      <c r="B1646" s="162"/>
      <c r="C1646" s="166" t="s">
        <v>4193</v>
      </c>
    </row>
    <row r="1647" spans="1:3" x14ac:dyDescent="0.35">
      <c r="A1647" s="222" t="str">
        <f t="shared" si="25"/>
        <v>CHEST 2 VIEW</v>
      </c>
      <c r="B1647" s="204"/>
      <c r="C1647" s="205" t="s">
        <v>10632</v>
      </c>
    </row>
    <row r="1648" spans="1:3" x14ac:dyDescent="0.35">
      <c r="A1648" s="222" t="str">
        <f t="shared" si="25"/>
        <v>Chest - 2V</v>
      </c>
      <c r="B1648" s="204"/>
      <c r="C1648" s="205" t="s">
        <v>10631</v>
      </c>
    </row>
    <row r="1649" spans="1:3" x14ac:dyDescent="0.35">
      <c r="A1649" s="222" t="str">
        <f t="shared" si="25"/>
        <v>CHEST INSPIRATION AND EXPIRATION</v>
      </c>
      <c r="B1649" s="663"/>
      <c r="C1649" s="324" t="s">
        <v>6228</v>
      </c>
    </row>
    <row r="1650" spans="1:3" x14ac:dyDescent="0.35">
      <c r="A1650" s="222" t="str">
        <f t="shared" si="25"/>
        <v>Chest X-Ray 2 view</v>
      </c>
      <c r="B1650" s="204"/>
      <c r="C1650" s="205" t="s">
        <v>10636</v>
      </c>
    </row>
    <row r="1651" spans="1:3" x14ac:dyDescent="0.35">
      <c r="A1651" s="222" t="str">
        <f t="shared" si="25"/>
        <v>CHEST (PA/LAT)</v>
      </c>
      <c r="B1651" s="292"/>
      <c r="C1651" s="302" t="s">
        <v>5240</v>
      </c>
    </row>
    <row r="1652" spans="1:3" x14ac:dyDescent="0.35">
      <c r="A1652" s="222" t="str">
        <f t="shared" si="25"/>
        <v>Chest 2 View</v>
      </c>
      <c r="B1652" s="204"/>
      <c r="C1652" s="205" t="s">
        <v>10633</v>
      </c>
    </row>
    <row r="1653" spans="1:3" x14ac:dyDescent="0.35">
      <c r="A1653" s="222" t="str">
        <f t="shared" si="25"/>
        <v>CHEST 2 VIEWS</v>
      </c>
      <c r="B1653" s="580"/>
      <c r="C1653" s="581" t="s">
        <v>7080</v>
      </c>
    </row>
    <row r="1654" spans="1:3" x14ac:dyDescent="0.35">
      <c r="A1654" s="222" t="str">
        <f t="shared" si="25"/>
        <v>CHEST 2 VIEWS</v>
      </c>
      <c r="B1654" s="94"/>
      <c r="C1654" s="93" t="s">
        <v>7080</v>
      </c>
    </row>
    <row r="1655" spans="1:3" x14ac:dyDescent="0.35">
      <c r="A1655" s="222" t="str">
        <f t="shared" si="25"/>
        <v>CHEST 2 VIEWS API LORD</v>
      </c>
      <c r="B1655" s="663"/>
      <c r="C1655" s="324" t="s">
        <v>6224</v>
      </c>
    </row>
    <row r="1656" spans="1:3" x14ac:dyDescent="0.35">
      <c r="A1656" s="222" t="str">
        <f t="shared" si="25"/>
        <v>CHEST 2 VIEWS EPA &amp; LA</v>
      </c>
      <c r="B1656" s="285"/>
      <c r="C1656" s="339" t="s">
        <v>6225</v>
      </c>
    </row>
    <row r="1657" spans="1:3" x14ac:dyDescent="0.35">
      <c r="A1657" s="222" t="str">
        <f t="shared" si="25"/>
        <v>CHEST 2 VIEWS EPA &amp; OB</v>
      </c>
      <c r="B1657" s="663"/>
      <c r="C1657" s="324" t="s">
        <v>6226</v>
      </c>
    </row>
    <row r="1658" spans="1:3" x14ac:dyDescent="0.35">
      <c r="A1658" s="222" t="str">
        <f t="shared" si="25"/>
        <v>CHEST 2 VIEWS PA &amp; LAT</v>
      </c>
      <c r="B1658" s="663"/>
      <c r="C1658" s="324" t="s">
        <v>6227</v>
      </c>
    </row>
    <row r="1659" spans="1:3" x14ac:dyDescent="0.35">
      <c r="A1659" s="222" t="str">
        <f t="shared" si="25"/>
        <v>CHEST 2 VIEWS PA &amp; LATERAL</v>
      </c>
      <c r="B1659" s="341"/>
      <c r="C1659" s="287" t="s">
        <v>9239</v>
      </c>
    </row>
    <row r="1660" spans="1:3" x14ac:dyDescent="0.35">
      <c r="A1660" s="222" t="str">
        <f t="shared" si="25"/>
        <v>CHEST 2V</v>
      </c>
      <c r="B1660" s="33"/>
      <c r="C1660" s="33" t="s">
        <v>971</v>
      </c>
    </row>
    <row r="1661" spans="1:3" x14ac:dyDescent="0.35">
      <c r="A1661" s="222" t="str">
        <f t="shared" si="25"/>
        <v>CHEST 2V</v>
      </c>
      <c r="B1661" s="105"/>
      <c r="C1661" s="105" t="s">
        <v>971</v>
      </c>
    </row>
    <row r="1662" spans="1:3" x14ac:dyDescent="0.35">
      <c r="A1662" s="222" t="str">
        <f t="shared" si="25"/>
        <v>CHEST 2V</v>
      </c>
      <c r="B1662" s="283"/>
      <c r="C1662" s="284" t="s">
        <v>971</v>
      </c>
    </row>
    <row r="1663" spans="1:3" x14ac:dyDescent="0.35">
      <c r="A1663" s="222" t="str">
        <f t="shared" si="25"/>
        <v>CHEST 2VW</v>
      </c>
      <c r="B1663" s="204"/>
      <c r="C1663" s="205" t="s">
        <v>10634</v>
      </c>
    </row>
    <row r="1664" spans="1:3" x14ac:dyDescent="0.35">
      <c r="A1664" s="222" t="str">
        <f t="shared" si="25"/>
        <v>CHEST LAT DECUB BILAT</v>
      </c>
      <c r="B1664" s="283"/>
      <c r="C1664" s="283" t="s">
        <v>8131</v>
      </c>
    </row>
    <row r="1665" spans="1:3" x14ac:dyDescent="0.35">
      <c r="A1665" s="222" t="str">
        <f t="shared" si="25"/>
        <v>CHEST PA &amp; LAT</v>
      </c>
      <c r="B1665" s="280"/>
      <c r="C1665" s="280" t="s">
        <v>8795</v>
      </c>
    </row>
    <row r="1666" spans="1:3" x14ac:dyDescent="0.35">
      <c r="A1666" s="222" t="str">
        <f t="shared" si="25"/>
        <v>CHEST PA &amp; LATERAL</v>
      </c>
      <c r="B1666" s="296"/>
      <c r="C1666" s="303" t="s">
        <v>6575</v>
      </c>
    </row>
    <row r="1667" spans="1:3" x14ac:dyDescent="0.35">
      <c r="A1667" s="222" t="str">
        <f t="shared" ref="A1667:A1730" si="26">TRIM(C1667)</f>
        <v>Chest PA+LAT</v>
      </c>
      <c r="B1667" s="204"/>
      <c r="C1667" s="205" t="s">
        <v>10635</v>
      </c>
    </row>
    <row r="1668" spans="1:3" x14ac:dyDescent="0.35">
      <c r="A1668" s="222" t="str">
        <f t="shared" si="26"/>
        <v>CHEST X-RAY 2 VIEW</v>
      </c>
      <c r="B1668" s="157"/>
      <c r="C1668" s="157" t="s">
        <v>3819</v>
      </c>
    </row>
    <row r="1669" spans="1:3" x14ac:dyDescent="0.35">
      <c r="A1669" s="222" t="str">
        <f t="shared" si="26"/>
        <v>CHEST XRAY 2 VIEWS</v>
      </c>
      <c r="B1669" s="221"/>
      <c r="C1669" s="221" t="s">
        <v>1338</v>
      </c>
    </row>
    <row r="1670" spans="1:3" x14ac:dyDescent="0.35">
      <c r="A1670" s="222" t="str">
        <f t="shared" si="26"/>
        <v>CHEST, 2 VIEWS</v>
      </c>
      <c r="B1670" s="162"/>
      <c r="C1670" s="166" t="s">
        <v>4194</v>
      </c>
    </row>
    <row r="1671" spans="1:3" x14ac:dyDescent="0.35">
      <c r="A1671" s="222" t="str">
        <f t="shared" si="26"/>
        <v>chest, 2V</v>
      </c>
      <c r="B1671" s="326"/>
      <c r="C1671" s="320" t="s">
        <v>13967</v>
      </c>
    </row>
    <row r="1672" spans="1:3" x14ac:dyDescent="0.35">
      <c r="A1672" s="222" t="str">
        <f t="shared" si="26"/>
        <v>CHEST, TWO VIEW</v>
      </c>
      <c r="B1672" s="162"/>
      <c r="C1672" s="166" t="s">
        <v>4195</v>
      </c>
    </row>
    <row r="1673" spans="1:3" x14ac:dyDescent="0.35">
      <c r="A1673" s="222" t="str">
        <f t="shared" si="26"/>
        <v>CXR 2V</v>
      </c>
      <c r="B1673" s="204"/>
      <c r="C1673" s="205" t="s">
        <v>10638</v>
      </c>
    </row>
    <row r="1674" spans="1:3" x14ac:dyDescent="0.35">
      <c r="A1674" s="222" t="str">
        <f t="shared" si="26"/>
        <v>CXR 2VW</v>
      </c>
      <c r="B1674" s="665"/>
      <c r="C1674" s="167" t="s">
        <v>7405</v>
      </c>
    </row>
    <row r="1675" spans="1:3" x14ac:dyDescent="0.35">
      <c r="A1675" s="222" t="str">
        <f t="shared" si="26"/>
        <v>RHC1 XR CHEST 2 VIEW</v>
      </c>
      <c r="B1675" s="341"/>
      <c r="C1675" s="287" t="s">
        <v>9240</v>
      </c>
    </row>
    <row r="1676" spans="1:3" x14ac:dyDescent="0.35">
      <c r="A1676" s="222" t="str">
        <f t="shared" si="26"/>
        <v>XR CH 2 LAT DECUB B</v>
      </c>
      <c r="B1676" s="13"/>
      <c r="C1676" s="13" t="s">
        <v>283</v>
      </c>
    </row>
    <row r="1677" spans="1:3" x14ac:dyDescent="0.35">
      <c r="A1677" s="222" t="str">
        <f t="shared" si="26"/>
        <v>XR CHEST (2 VIEWS)</v>
      </c>
      <c r="B1677" s="204"/>
      <c r="C1677" s="205" t="s">
        <v>10639</v>
      </c>
    </row>
    <row r="1678" spans="1:3" x14ac:dyDescent="0.35">
      <c r="A1678" s="222" t="str">
        <f t="shared" si="26"/>
        <v>XR CHEST 2 V EPA LAT</v>
      </c>
      <c r="B1678" s="548"/>
      <c r="C1678" s="548" t="s">
        <v>5753</v>
      </c>
    </row>
    <row r="1679" spans="1:3" x14ac:dyDescent="0.35">
      <c r="A1679" s="222" t="str">
        <f t="shared" si="26"/>
        <v>XR CHEST 2 V LAT DECUBITUS BI</v>
      </c>
      <c r="B1679" s="53"/>
      <c r="C1679" s="53" t="s">
        <v>9241</v>
      </c>
    </row>
    <row r="1680" spans="1:3" x14ac:dyDescent="0.35">
      <c r="A1680" s="222" t="str">
        <f t="shared" si="26"/>
        <v>XR CHEST 2 V W/FLUORO</v>
      </c>
      <c r="B1680" s="548"/>
      <c r="C1680" s="548" t="s">
        <v>5754</v>
      </c>
    </row>
    <row r="1681" spans="1:3" x14ac:dyDescent="0.35">
      <c r="A1681" s="222" t="str">
        <f t="shared" si="26"/>
        <v>XR CHEST 2 VIEW</v>
      </c>
      <c r="B1681" s="341"/>
      <c r="C1681" s="287" t="s">
        <v>9242</v>
      </c>
    </row>
    <row r="1682" spans="1:3" x14ac:dyDescent="0.35">
      <c r="A1682" s="222" t="str">
        <f t="shared" si="26"/>
        <v>XR Chest 2 view- PA and Lateral</v>
      </c>
      <c r="B1682" s="24"/>
      <c r="C1682" s="52" t="s">
        <v>12732</v>
      </c>
    </row>
    <row r="1683" spans="1:3" x14ac:dyDescent="0.35">
      <c r="A1683" s="222" t="str">
        <f t="shared" si="26"/>
        <v>XR CHEST 2 VIEWS</v>
      </c>
      <c r="B1683" s="13"/>
      <c r="C1683" s="13" t="s">
        <v>284</v>
      </c>
    </row>
    <row r="1684" spans="1:3" x14ac:dyDescent="0.35">
      <c r="A1684" s="222" t="str">
        <f t="shared" si="26"/>
        <v>XR CHEST 2 VIEWS</v>
      </c>
      <c r="B1684" s="742"/>
      <c r="C1684" s="46" t="s">
        <v>284</v>
      </c>
    </row>
    <row r="1685" spans="1:3" x14ac:dyDescent="0.35">
      <c r="A1685" s="222" t="str">
        <f t="shared" si="26"/>
        <v>XR CHEST 2 VIEWS</v>
      </c>
      <c r="B1685" s="281"/>
      <c r="C1685" s="42" t="s">
        <v>284</v>
      </c>
    </row>
    <row r="1686" spans="1:3" x14ac:dyDescent="0.35">
      <c r="A1686" s="222" t="str">
        <f t="shared" si="26"/>
        <v>XR CHEST 2 VIEWS - 71046</v>
      </c>
      <c r="B1686" s="204"/>
      <c r="C1686" s="205" t="s">
        <v>10640</v>
      </c>
    </row>
    <row r="1687" spans="1:3" x14ac:dyDescent="0.35">
      <c r="A1687" s="222" t="str">
        <f t="shared" si="26"/>
        <v>XR CHEST 2 VIEWS 71046</v>
      </c>
      <c r="B1687" s="204"/>
      <c r="C1687" s="205" t="s">
        <v>10641</v>
      </c>
    </row>
    <row r="1688" spans="1:3" x14ac:dyDescent="0.35">
      <c r="A1688" s="222" t="str">
        <f t="shared" si="26"/>
        <v>XR CHEST 2 VIEWS FRNT&amp;LAT</v>
      </c>
      <c r="B1688" s="204"/>
      <c r="C1688" s="205" t="s">
        <v>10642</v>
      </c>
    </row>
    <row r="1689" spans="1:3" x14ac:dyDescent="0.35">
      <c r="A1689" s="222" t="str">
        <f t="shared" si="26"/>
        <v>XR CHEST 2 VIEWS PA</v>
      </c>
      <c r="B1689" s="296"/>
      <c r="C1689" s="303" t="s">
        <v>6576</v>
      </c>
    </row>
    <row r="1690" spans="1:3" x14ac:dyDescent="0.35">
      <c r="A1690" s="222" t="str">
        <f t="shared" si="26"/>
        <v>XR CHEST 2 VIEWS PA &amp; LAT</v>
      </c>
      <c r="B1690" s="289"/>
      <c r="C1690" s="289" t="s">
        <v>2743</v>
      </c>
    </row>
    <row r="1691" spans="1:3" x14ac:dyDescent="0.35">
      <c r="A1691" s="222" t="str">
        <f t="shared" si="26"/>
        <v>XR CHEST 2 VIEWS PA &amp; LATERAL</v>
      </c>
      <c r="B1691" s="277"/>
      <c r="C1691" s="277" t="s">
        <v>9243</v>
      </c>
    </row>
    <row r="1692" spans="1:3" x14ac:dyDescent="0.35">
      <c r="A1692" s="222" t="str">
        <f t="shared" si="26"/>
        <v>XR CHEST 2 VIEWS PA&amp;LATERAL</v>
      </c>
      <c r="B1692" s="341"/>
      <c r="C1692" s="287" t="s">
        <v>9244</v>
      </c>
    </row>
    <row r="1693" spans="1:3" x14ac:dyDescent="0.35">
      <c r="A1693" s="222" t="str">
        <f t="shared" si="26"/>
        <v>XR CHEST 2 VIEWS*</v>
      </c>
      <c r="B1693" s="280"/>
      <c r="C1693" s="45" t="s">
        <v>8796</v>
      </c>
    </row>
    <row r="1694" spans="1:3" x14ac:dyDescent="0.35">
      <c r="A1694" s="222" t="str">
        <f t="shared" si="26"/>
        <v>XR CHEST 2V</v>
      </c>
      <c r="B1694" s="40"/>
      <c r="C1694" s="40" t="s">
        <v>9704</v>
      </c>
    </row>
    <row r="1695" spans="1:3" x14ac:dyDescent="0.35">
      <c r="A1695" s="222" t="str">
        <f t="shared" si="26"/>
        <v>XR CHEST 2V</v>
      </c>
      <c r="B1695" s="11"/>
      <c r="C1695" s="11" t="s">
        <v>9704</v>
      </c>
    </row>
    <row r="1696" spans="1:3" x14ac:dyDescent="0.35">
      <c r="A1696" s="222" t="str">
        <f t="shared" si="26"/>
        <v>XR CHEST INSPIR/EXPIR</v>
      </c>
      <c r="B1696" s="289"/>
      <c r="C1696" s="289" t="s">
        <v>2744</v>
      </c>
    </row>
    <row r="1697" spans="1:3" x14ac:dyDescent="0.35">
      <c r="A1697" s="222" t="str">
        <f t="shared" si="26"/>
        <v>XR Chest PA &amp; Lat</v>
      </c>
      <c r="B1697" s="24"/>
      <c r="C1697" s="164" t="s">
        <v>12733</v>
      </c>
    </row>
    <row r="1698" spans="1:3" x14ac:dyDescent="0.35">
      <c r="A1698" s="222" t="str">
        <f t="shared" si="26"/>
        <v>XR CHEST PA/LATERAL</v>
      </c>
      <c r="B1698" s="367"/>
      <c r="C1698" s="338" t="s">
        <v>7361</v>
      </c>
    </row>
    <row r="1699" spans="1:3" x14ac:dyDescent="0.35">
      <c r="A1699" s="222" t="str">
        <f t="shared" si="26"/>
        <v>XR CHEST SPECIAL VIEWS</v>
      </c>
      <c r="B1699" s="548"/>
      <c r="C1699" s="548" t="s">
        <v>5755</v>
      </c>
    </row>
    <row r="1700" spans="1:3" x14ac:dyDescent="0.35">
      <c r="A1700" s="222" t="str">
        <f t="shared" si="26"/>
        <v>XR CXR 2V</v>
      </c>
      <c r="B1700" s="162"/>
      <c r="C1700" s="166" t="s">
        <v>4196</v>
      </c>
    </row>
    <row r="1701" spans="1:3" x14ac:dyDescent="0.35">
      <c r="A1701" s="222" t="str">
        <f t="shared" si="26"/>
        <v>XRAY 2V CHEST</v>
      </c>
      <c r="B1701" s="204"/>
      <c r="C1701" s="205" t="s">
        <v>10643</v>
      </c>
    </row>
    <row r="1702" spans="1:3" x14ac:dyDescent="0.35">
      <c r="A1702" s="222" t="str">
        <f t="shared" si="26"/>
        <v>X-RAY 2V CHEST</v>
      </c>
      <c r="B1702" s="204"/>
      <c r="C1702" s="205" t="s">
        <v>10644</v>
      </c>
    </row>
    <row r="1703" spans="1:3" x14ac:dyDescent="0.35">
      <c r="A1703" s="222" t="str">
        <f t="shared" si="26"/>
        <v>XRAY CHEST 2 VIEWS</v>
      </c>
      <c r="B1703" s="204"/>
      <c r="C1703" s="203" t="s">
        <v>10650</v>
      </c>
    </row>
    <row r="1704" spans="1:3" x14ac:dyDescent="0.35">
      <c r="A1704" s="222" t="str">
        <f t="shared" si="26"/>
        <v>XRAY CHEST 2 VIEWS FRONT &amp; LAT</v>
      </c>
      <c r="B1704" s="204"/>
      <c r="C1704" s="205" t="s">
        <v>10651</v>
      </c>
    </row>
    <row r="1705" spans="1:3" x14ac:dyDescent="0.35">
      <c r="A1705" s="222" t="str">
        <f t="shared" si="26"/>
        <v>XRAY CHEST 2V</v>
      </c>
      <c r="B1705" s="204"/>
      <c r="C1705" s="205" t="s">
        <v>10652</v>
      </c>
    </row>
    <row r="1706" spans="1:3" x14ac:dyDescent="0.35">
      <c r="A1706" s="222" t="str">
        <f t="shared" si="26"/>
        <v>X-RAY CHEST 2V</v>
      </c>
      <c r="B1706" s="204"/>
      <c r="C1706" s="203" t="s">
        <v>10653</v>
      </c>
    </row>
    <row r="1707" spans="1:3" x14ac:dyDescent="0.35">
      <c r="A1707" s="222" t="str">
        <f t="shared" si="26"/>
        <v>X-RAY CHEST PA/LATERAL VIEW</v>
      </c>
      <c r="B1707" s="365"/>
      <c r="C1707" s="282" t="s">
        <v>5539</v>
      </c>
    </row>
    <row r="1708" spans="1:3" x14ac:dyDescent="0.35">
      <c r="A1708" s="222" t="str">
        <f t="shared" si="26"/>
        <v>XRAY CHEST, 2 VIEW</v>
      </c>
      <c r="B1708" s="204"/>
      <c r="C1708" s="205" t="s">
        <v>10654</v>
      </c>
    </row>
    <row r="1709" spans="1:3" x14ac:dyDescent="0.35">
      <c r="A1709" s="222" t="str">
        <f t="shared" si="26"/>
        <v>XRAY PORTABLE CHEST 2 VIEWS FRNT &amp; LAT</v>
      </c>
      <c r="B1709" s="670"/>
      <c r="C1709" s="133" t="s">
        <v>0</v>
      </c>
    </row>
    <row r="1710" spans="1:3" x14ac:dyDescent="0.35">
      <c r="A1710" s="222" t="str">
        <f t="shared" si="26"/>
        <v>X-ray, Chest 2 Views (PA and Lateral)</v>
      </c>
      <c r="B1710" s="119"/>
      <c r="C1710" s="340" t="s">
        <v>3729</v>
      </c>
    </row>
    <row r="1711" spans="1:3" x14ac:dyDescent="0.35">
      <c r="A1711" s="222" t="str">
        <f t="shared" si="26"/>
        <v>X-ray, Chest, 2 Views, PA and Lateral</v>
      </c>
      <c r="B1711" s="30"/>
      <c r="C1711" s="30" t="s">
        <v>3113</v>
      </c>
    </row>
    <row r="1712" spans="1:3" x14ac:dyDescent="0.35">
      <c r="A1712" s="222" t="str">
        <f t="shared" si="26"/>
        <v>CHEST 2 VIEWS WITH AP LORDOTIC</v>
      </c>
      <c r="B1712" s="315"/>
      <c r="C1712" s="331" t="s">
        <v>7100</v>
      </c>
    </row>
    <row r="1713" spans="1:3" x14ac:dyDescent="0.35">
      <c r="A1713" s="222" t="str">
        <f t="shared" si="26"/>
        <v>CHEST 2V W/LORDOTIC</v>
      </c>
      <c r="B1713" s="105"/>
      <c r="C1713" s="105" t="s">
        <v>4713</v>
      </c>
    </row>
    <row r="1714" spans="1:3" x14ac:dyDescent="0.35">
      <c r="A1714" s="222" t="str">
        <f t="shared" si="26"/>
        <v>CHEST MULTIPLE VIEWS</v>
      </c>
      <c r="B1714" s="292"/>
      <c r="C1714" s="292" t="s">
        <v>5261</v>
      </c>
    </row>
    <row r="1715" spans="1:3" x14ac:dyDescent="0.35">
      <c r="A1715" s="222" t="str">
        <f t="shared" si="26"/>
        <v>CHEST; 2 VIEWS W LORDOTIC</v>
      </c>
      <c r="B1715" s="327"/>
      <c r="C1715" s="327" t="s">
        <v>1675</v>
      </c>
    </row>
    <row r="1716" spans="1:3" x14ac:dyDescent="0.35">
      <c r="A1716" s="222" t="str">
        <f t="shared" si="26"/>
        <v>CHEST-3VIEWS,FR/LAT, W/AP LORD</v>
      </c>
      <c r="B1716" s="580"/>
      <c r="C1716" s="581" t="s">
        <v>13690</v>
      </c>
    </row>
    <row r="1717" spans="1:3" x14ac:dyDescent="0.35">
      <c r="A1717" s="222" t="str">
        <f t="shared" si="26"/>
        <v>CHEST-LORDOTIC 3V</v>
      </c>
      <c r="B1717" s="33"/>
      <c r="C1717" s="33" t="s">
        <v>995</v>
      </c>
    </row>
    <row r="1718" spans="1:3" x14ac:dyDescent="0.35">
      <c r="A1718" s="222" t="str">
        <f t="shared" si="26"/>
        <v>XR CH 2 V W/OBLIQUES</v>
      </c>
      <c r="B1718" s="13"/>
      <c r="C1718" s="13" t="s">
        <v>306</v>
      </c>
    </row>
    <row r="1719" spans="1:3" x14ac:dyDescent="0.35">
      <c r="A1719" s="222" t="str">
        <f t="shared" si="26"/>
        <v>XR CH 2V W/LORDOTIC</v>
      </c>
      <c r="B1719" s="13"/>
      <c r="C1719" s="13" t="s">
        <v>307</v>
      </c>
    </row>
    <row r="1720" spans="1:3" x14ac:dyDescent="0.35">
      <c r="A1720" s="222" t="str">
        <f t="shared" si="26"/>
        <v>XR CHEST 2 V W/AP LOR</v>
      </c>
      <c r="B1720" s="548"/>
      <c r="C1720" s="548" t="s">
        <v>5776</v>
      </c>
    </row>
    <row r="1721" spans="1:3" x14ac:dyDescent="0.35">
      <c r="A1721" s="222" t="str">
        <f t="shared" si="26"/>
        <v>XR Chest 2 Views w/ Apical Lordotic</v>
      </c>
      <c r="B1721" s="291"/>
      <c r="C1721" s="291" t="s">
        <v>4362</v>
      </c>
    </row>
    <row r="1722" spans="1:3" x14ac:dyDescent="0.35">
      <c r="A1722" s="222" t="str">
        <f t="shared" si="26"/>
        <v>XR CHEST 2 VIEWS W/LORDOTIC</v>
      </c>
      <c r="B1722" s="277"/>
      <c r="C1722" s="277" t="s">
        <v>9286</v>
      </c>
    </row>
    <row r="1723" spans="1:3" x14ac:dyDescent="0.35">
      <c r="A1723" s="222" t="str">
        <f t="shared" si="26"/>
        <v>XR CHEST 2V WITH LORDOTIC</v>
      </c>
      <c r="B1723" s="745"/>
      <c r="C1723" s="15" t="s">
        <v>636</v>
      </c>
    </row>
    <row r="1724" spans="1:3" x14ac:dyDescent="0.35">
      <c r="A1724" s="222" t="str">
        <f t="shared" si="26"/>
        <v>XR Chest 3 views</v>
      </c>
      <c r="B1724" s="24"/>
      <c r="C1724" s="24" t="s">
        <v>12786</v>
      </c>
    </row>
    <row r="1725" spans="1:3" x14ac:dyDescent="0.35">
      <c r="A1725" s="222" t="str">
        <f t="shared" si="26"/>
        <v>XR CHEST 3 VIEWS</v>
      </c>
      <c r="B1725" s="281"/>
      <c r="C1725" s="281" t="s">
        <v>1845</v>
      </c>
    </row>
    <row r="1726" spans="1:3" x14ac:dyDescent="0.35">
      <c r="A1726" s="222" t="str">
        <f t="shared" si="26"/>
        <v>XR CHEST 3V</v>
      </c>
      <c r="B1726" s="40"/>
      <c r="C1726" s="305" t="s">
        <v>9735</v>
      </c>
    </row>
    <row r="1727" spans="1:3" x14ac:dyDescent="0.35">
      <c r="A1727" s="222" t="str">
        <f t="shared" si="26"/>
        <v>XR CHEST 3V</v>
      </c>
      <c r="B1727" s="11"/>
      <c r="C1727" s="11" t="s">
        <v>9735</v>
      </c>
    </row>
    <row r="1728" spans="1:3" x14ac:dyDescent="0.35">
      <c r="A1728" s="222" t="str">
        <f t="shared" si="26"/>
        <v>XR CHEST THREE VIEWS</v>
      </c>
      <c r="B1728" s="742"/>
      <c r="C1728" s="46" t="s">
        <v>637</v>
      </c>
    </row>
    <row r="1729" spans="1:3" x14ac:dyDescent="0.35">
      <c r="A1729" s="222" t="str">
        <f t="shared" si="26"/>
        <v>XR CHEST WITH LORDOTIC*</v>
      </c>
      <c r="B1729" s="286"/>
      <c r="C1729" s="286" t="s">
        <v>8826</v>
      </c>
    </row>
    <row r="1730" spans="1:3" x14ac:dyDescent="0.35">
      <c r="A1730" s="222" t="str">
        <f t="shared" si="26"/>
        <v>XR CXR 3V</v>
      </c>
      <c r="B1730" s="244"/>
      <c r="C1730" s="54" t="s">
        <v>14120</v>
      </c>
    </row>
    <row r="1731" spans="1:3" x14ac:dyDescent="0.35">
      <c r="A1731" s="222" t="str">
        <f t="shared" ref="A1731:A1794" si="27">TRIM(C1731)</f>
        <v>XRAY CHEST, 3 VIEWS</v>
      </c>
      <c r="B1731" s="26"/>
      <c r="C1731" s="26" t="s">
        <v>2329</v>
      </c>
    </row>
    <row r="1732" spans="1:3" x14ac:dyDescent="0.35">
      <c r="A1732" s="222" t="str">
        <f t="shared" si="27"/>
        <v>X-ray, Chest 3 Views</v>
      </c>
      <c r="B1732" s="30"/>
      <c r="C1732" s="30" t="s">
        <v>3144</v>
      </c>
    </row>
    <row r="1733" spans="1:3" x14ac:dyDescent="0.35">
      <c r="A1733" s="222" t="str">
        <f t="shared" si="27"/>
        <v>CARDIAC SERIES 4V</v>
      </c>
      <c r="B1733" s="105"/>
      <c r="C1733" s="105" t="s">
        <v>4728</v>
      </c>
    </row>
    <row r="1734" spans="1:3" x14ac:dyDescent="0.35">
      <c r="A1734" s="222" t="str">
        <f t="shared" si="27"/>
        <v>CARDIAC SERIES 4V+</v>
      </c>
      <c r="B1734" s="105"/>
      <c r="C1734" s="105" t="s">
        <v>4729</v>
      </c>
    </row>
    <row r="1735" spans="1:3" x14ac:dyDescent="0.35">
      <c r="A1735" s="222" t="str">
        <f t="shared" si="27"/>
        <v>CHEST 4 VIEWS</v>
      </c>
      <c r="B1735" s="580"/>
      <c r="C1735" s="581" t="s">
        <v>13705</v>
      </c>
    </row>
    <row r="1736" spans="1:3" x14ac:dyDescent="0.35">
      <c r="A1736" s="222" t="str">
        <f t="shared" si="27"/>
        <v>CHEST 4V</v>
      </c>
      <c r="B1736" s="283"/>
      <c r="C1736" s="283" t="s">
        <v>8163</v>
      </c>
    </row>
    <row r="1737" spans="1:3" x14ac:dyDescent="0.35">
      <c r="A1737" s="222" t="str">
        <f t="shared" si="27"/>
        <v>CHEST 4V OBLIQUES</v>
      </c>
      <c r="B1737" s="97"/>
      <c r="C1737" s="97" t="s">
        <v>1007</v>
      </c>
    </row>
    <row r="1738" spans="1:3" x14ac:dyDescent="0.35">
      <c r="A1738" s="222" t="str">
        <f t="shared" si="27"/>
        <v>CHEST 4V+</v>
      </c>
      <c r="B1738" s="105"/>
      <c r="C1738" s="105" t="s">
        <v>4730</v>
      </c>
    </row>
    <row r="1739" spans="1:3" x14ac:dyDescent="0.35">
      <c r="A1739" s="222" t="str">
        <f t="shared" si="27"/>
        <v>CHEST COMP. MIN 4 VIEW</v>
      </c>
      <c r="B1739" s="285"/>
      <c r="C1739" s="285" t="s">
        <v>6256</v>
      </c>
    </row>
    <row r="1740" spans="1:3" x14ac:dyDescent="0.35">
      <c r="A1740" s="222" t="str">
        <f t="shared" si="27"/>
        <v>CHEST XRAY WITH OBLIQUES</v>
      </c>
      <c r="B1740" s="657"/>
      <c r="C1740" s="94" t="s">
        <v>7108</v>
      </c>
    </row>
    <row r="1741" spans="1:3" x14ac:dyDescent="0.35">
      <c r="A1741" s="222" t="str">
        <f t="shared" si="27"/>
        <v>XR CHEST 2 V W/OBLIQUES</v>
      </c>
      <c r="B1741" s="548"/>
      <c r="C1741" s="548" t="s">
        <v>5785</v>
      </c>
    </row>
    <row r="1742" spans="1:3" x14ac:dyDescent="0.35">
      <c r="A1742" s="222" t="str">
        <f t="shared" si="27"/>
        <v>XR CHEST 2 VIEWS W/OBLIQUES</v>
      </c>
      <c r="B1742" s="277"/>
      <c r="C1742" s="277" t="s">
        <v>9306</v>
      </c>
    </row>
    <row r="1743" spans="1:3" x14ac:dyDescent="0.35">
      <c r="A1743" s="222" t="str">
        <f t="shared" si="27"/>
        <v>XR Chest 4 or more views</v>
      </c>
      <c r="B1743" s="24"/>
      <c r="C1743" s="24" t="s">
        <v>1859</v>
      </c>
    </row>
    <row r="1744" spans="1:3" x14ac:dyDescent="0.35">
      <c r="A1744" s="222" t="str">
        <f t="shared" si="27"/>
        <v>XR Chest 4 or more views</v>
      </c>
      <c r="B1744" s="313"/>
      <c r="C1744" s="313" t="s">
        <v>1859</v>
      </c>
    </row>
    <row r="1745" spans="1:3" x14ac:dyDescent="0.35">
      <c r="A1745" s="222" t="str">
        <f t="shared" si="27"/>
        <v>XR CHEST 4 VIEWS</v>
      </c>
      <c r="B1745" s="281"/>
      <c r="C1745" s="281" t="s">
        <v>1860</v>
      </c>
    </row>
    <row r="1746" spans="1:3" x14ac:dyDescent="0.35">
      <c r="A1746" s="222" t="str">
        <f t="shared" si="27"/>
        <v>XR CHEST 4V</v>
      </c>
      <c r="B1746" s="40"/>
      <c r="C1746" s="40" t="s">
        <v>9754</v>
      </c>
    </row>
    <row r="1747" spans="1:3" x14ac:dyDescent="0.35">
      <c r="A1747" s="222" t="str">
        <f t="shared" si="27"/>
        <v>XR CHEST 4V</v>
      </c>
      <c r="B1747" s="11"/>
      <c r="C1747" s="11" t="s">
        <v>9754</v>
      </c>
    </row>
    <row r="1748" spans="1:3" x14ac:dyDescent="0.35">
      <c r="A1748" s="222" t="str">
        <f t="shared" si="27"/>
        <v>XR CHEST OBLIQUES VIEWS*</v>
      </c>
      <c r="B1748" s="286"/>
      <c r="C1748" s="286" t="s">
        <v>8846</v>
      </c>
    </row>
    <row r="1749" spans="1:3" x14ac:dyDescent="0.35">
      <c r="A1749" s="222" t="str">
        <f t="shared" si="27"/>
        <v>XR CHEST PA 1 LAT W 2 OBLIQ</v>
      </c>
      <c r="B1749" s="355"/>
      <c r="C1749" s="103" t="s">
        <v>7412</v>
      </c>
    </row>
    <row r="1750" spans="1:3" x14ac:dyDescent="0.35">
      <c r="A1750" s="222" t="str">
        <f t="shared" si="27"/>
        <v>XR CHEST W DECUB</v>
      </c>
      <c r="B1750" s="742"/>
      <c r="C1750" s="46" t="s">
        <v>647</v>
      </c>
    </row>
    <row r="1751" spans="1:3" x14ac:dyDescent="0.35">
      <c r="A1751" s="222" t="str">
        <f t="shared" si="27"/>
        <v>XR CXR 4V</v>
      </c>
      <c r="B1751" s="244"/>
      <c r="C1751" s="54" t="s">
        <v>14123</v>
      </c>
    </row>
    <row r="1752" spans="1:3" x14ac:dyDescent="0.35">
      <c r="A1752" s="222" t="str">
        <f t="shared" si="27"/>
        <v>XRAY CHEST 4 VIEWS</v>
      </c>
      <c r="B1752" s="204"/>
      <c r="C1752" s="204" t="s">
        <v>10858</v>
      </c>
    </row>
    <row r="1753" spans="1:3" x14ac:dyDescent="0.35">
      <c r="A1753" s="222" t="str">
        <f t="shared" si="27"/>
        <v>XRAY CHEST COMPLETE MIN 4 VIEWS</v>
      </c>
      <c r="B1753" s="204"/>
      <c r="C1753" s="204" t="s">
        <v>10859</v>
      </c>
    </row>
    <row r="1754" spans="1:3" x14ac:dyDescent="0.35">
      <c r="A1754" s="222" t="str">
        <f t="shared" si="27"/>
        <v>XRAY CHEST, MIN 4 VIEWS</v>
      </c>
      <c r="B1754" s="204"/>
      <c r="C1754" s="204" t="s">
        <v>2340</v>
      </c>
    </row>
    <row r="1755" spans="1:3" x14ac:dyDescent="0.35">
      <c r="A1755" s="222" t="str">
        <f t="shared" si="27"/>
        <v>XRAY CHEST, MIN 4 VIEWS</v>
      </c>
      <c r="B1755" s="26"/>
      <c r="C1755" s="26" t="s">
        <v>2340</v>
      </c>
    </row>
    <row r="1756" spans="1:3" x14ac:dyDescent="0.35">
      <c r="A1756" s="222" t="str">
        <f t="shared" si="27"/>
        <v>X-ray, Chest, 4 or More Views</v>
      </c>
      <c r="B1756" s="30"/>
      <c r="C1756" s="30" t="s">
        <v>3160</v>
      </c>
    </row>
    <row r="1757" spans="1:3" x14ac:dyDescent="0.35">
      <c r="A1757" s="222" t="str">
        <f t="shared" si="27"/>
        <v>XRAY BRONCHI BI W/ DYE</v>
      </c>
      <c r="B1757" s="157"/>
      <c r="C1757" s="157" t="s">
        <v>4171</v>
      </c>
    </row>
    <row r="1758" spans="1:3" x14ac:dyDescent="0.35">
      <c r="A1758" s="222" t="str">
        <f t="shared" si="27"/>
        <v>71100 LT-RIBS, UNILAT; 2 VIEWS</v>
      </c>
      <c r="B1758" s="365"/>
      <c r="C1758" s="282" t="s">
        <v>5540</v>
      </c>
    </row>
    <row r="1759" spans="1:3" x14ac:dyDescent="0.35">
      <c r="A1759" s="222" t="str">
        <f t="shared" si="27"/>
        <v>LT RIBS 2V</v>
      </c>
      <c r="B1759" s="177"/>
      <c r="C1759" s="177" t="s">
        <v>4689</v>
      </c>
    </row>
    <row r="1760" spans="1:3" x14ac:dyDescent="0.35">
      <c r="A1760" s="222" t="str">
        <f t="shared" si="27"/>
        <v>LT RIBS SERIES UNILATERAL 2 VIEWS</v>
      </c>
      <c r="B1760" s="221"/>
      <c r="C1760" s="221" t="s">
        <v>1339</v>
      </c>
    </row>
    <row r="1761" spans="1:3" x14ac:dyDescent="0.35">
      <c r="A1761" s="222" t="str">
        <f t="shared" si="27"/>
        <v>RHC1 XR RIBS 2 VIEW LEFT</v>
      </c>
      <c r="B1761" s="341"/>
      <c r="C1761" s="287" t="s">
        <v>9245</v>
      </c>
    </row>
    <row r="1762" spans="1:3" x14ac:dyDescent="0.35">
      <c r="A1762" s="222" t="str">
        <f t="shared" si="27"/>
        <v>RHC1 XR RIBS 2 VIEW RIGHT</v>
      </c>
      <c r="B1762" s="341"/>
      <c r="C1762" s="287" t="s">
        <v>9246</v>
      </c>
    </row>
    <row r="1763" spans="1:3" x14ac:dyDescent="0.35">
      <c r="A1763" s="222" t="str">
        <f t="shared" si="27"/>
        <v>RIB DETAIL UNILAT 4 VI LEFT</v>
      </c>
      <c r="B1763" s="285"/>
      <c r="C1763" s="297" t="s">
        <v>6229</v>
      </c>
    </row>
    <row r="1764" spans="1:3" x14ac:dyDescent="0.35">
      <c r="A1764" s="222" t="str">
        <f t="shared" si="27"/>
        <v>RIB DETAIL UNILAT 4 VI RIGHT</v>
      </c>
      <c r="B1764" s="285"/>
      <c r="C1764" s="297" t="s">
        <v>6230</v>
      </c>
    </row>
    <row r="1765" spans="1:3" x14ac:dyDescent="0.35">
      <c r="A1765" s="222" t="str">
        <f t="shared" si="27"/>
        <v>RIBS 2V</v>
      </c>
      <c r="B1765" s="341"/>
      <c r="C1765" s="341" t="s">
        <v>9247</v>
      </c>
    </row>
    <row r="1766" spans="1:3" x14ac:dyDescent="0.35">
      <c r="A1766" s="222" t="str">
        <f t="shared" si="27"/>
        <v>RIBS 2V AD/OBL-LT</v>
      </c>
      <c r="B1766" s="33"/>
      <c r="C1766" s="33" t="s">
        <v>974</v>
      </c>
    </row>
    <row r="1767" spans="1:3" x14ac:dyDescent="0.35">
      <c r="A1767" s="222" t="str">
        <f t="shared" si="27"/>
        <v>RIBS 2V AD/OBL-RT</v>
      </c>
      <c r="B1767" s="33"/>
      <c r="C1767" s="33" t="s">
        <v>975</v>
      </c>
    </row>
    <row r="1768" spans="1:3" x14ac:dyDescent="0.35">
      <c r="A1768" s="222" t="str">
        <f t="shared" si="27"/>
        <v>RIBS LT 2V</v>
      </c>
      <c r="B1768" s="283"/>
      <c r="C1768" s="284" t="s">
        <v>8132</v>
      </c>
    </row>
    <row r="1769" spans="1:3" x14ac:dyDescent="0.35">
      <c r="A1769" s="222" t="str">
        <f t="shared" si="27"/>
        <v>RIBS RT 2V</v>
      </c>
      <c r="B1769" s="283"/>
      <c r="C1769" s="284" t="s">
        <v>8133</v>
      </c>
    </row>
    <row r="1770" spans="1:3" x14ac:dyDescent="0.35">
      <c r="A1770" s="222" t="str">
        <f t="shared" si="27"/>
        <v>RIBS UNILATERAL 2 VIE</v>
      </c>
      <c r="B1770" s="285"/>
      <c r="C1770" s="297" t="s">
        <v>6231</v>
      </c>
    </row>
    <row r="1771" spans="1:3" x14ac:dyDescent="0.35">
      <c r="A1771" s="222" t="str">
        <f t="shared" si="27"/>
        <v>RIBS UNILATERAL LT 2V</v>
      </c>
      <c r="B1771" s="326"/>
      <c r="C1771" s="320" t="s">
        <v>13968</v>
      </c>
    </row>
    <row r="1772" spans="1:3" x14ac:dyDescent="0.35">
      <c r="A1772" s="222" t="str">
        <f t="shared" si="27"/>
        <v>RIBS UNILATERAL LT BUNKIE</v>
      </c>
      <c r="B1772" s="292"/>
      <c r="C1772" s="302" t="s">
        <v>5243</v>
      </c>
    </row>
    <row r="1773" spans="1:3" x14ac:dyDescent="0.35">
      <c r="A1773" s="222" t="str">
        <f t="shared" si="27"/>
        <v>RIBS UNILATERAL RT 2V</v>
      </c>
      <c r="B1773" s="326"/>
      <c r="C1773" s="320" t="s">
        <v>13969</v>
      </c>
    </row>
    <row r="1774" spans="1:3" x14ac:dyDescent="0.35">
      <c r="A1774" s="222" t="str">
        <f t="shared" si="27"/>
        <v>RIBS UNILATERAL RT BUNKIE</v>
      </c>
      <c r="B1774" s="292"/>
      <c r="C1774" s="302" t="s">
        <v>5244</v>
      </c>
    </row>
    <row r="1775" spans="1:3" x14ac:dyDescent="0.35">
      <c r="A1775" s="222" t="str">
        <f t="shared" si="27"/>
        <v>RIBS, UNILAT; 2 VIEWS</v>
      </c>
      <c r="B1775" s="327"/>
      <c r="C1775" s="327" t="s">
        <v>1664</v>
      </c>
    </row>
    <row r="1776" spans="1:3" x14ac:dyDescent="0.35">
      <c r="A1776" s="222" t="str">
        <f t="shared" si="27"/>
        <v>RIBS-LEFT UNILAT 2 VIEWS</v>
      </c>
      <c r="B1776" s="94"/>
      <c r="C1776" s="93" t="s">
        <v>7081</v>
      </c>
    </row>
    <row r="1777" spans="1:3" x14ac:dyDescent="0.35">
      <c r="A1777" s="222" t="str">
        <f t="shared" si="27"/>
        <v>RIBS-RIGHT UNILATERAL 2 VIEWS</v>
      </c>
      <c r="B1777" s="94"/>
      <c r="C1777" s="93" t="s">
        <v>7082</v>
      </c>
    </row>
    <row r="1778" spans="1:3" x14ac:dyDescent="0.35">
      <c r="A1778" s="222" t="str">
        <f t="shared" si="27"/>
        <v>RT RIBS 2V</v>
      </c>
      <c r="B1778" s="177"/>
      <c r="C1778" s="177" t="s">
        <v>4690</v>
      </c>
    </row>
    <row r="1779" spans="1:3" x14ac:dyDescent="0.35">
      <c r="A1779" s="222" t="str">
        <f t="shared" si="27"/>
        <v>RT. RIBS SERIES UNILATERAL 2 VIEWS</v>
      </c>
      <c r="B1779" s="221"/>
      <c r="C1779" s="221" t="s">
        <v>1340</v>
      </c>
    </row>
    <row r="1780" spans="1:3" x14ac:dyDescent="0.35">
      <c r="A1780" s="222" t="str">
        <f t="shared" si="27"/>
        <v>Upper Ribs Upper AP 2V</v>
      </c>
      <c r="B1780" s="341"/>
      <c r="C1780" s="287" t="s">
        <v>9248</v>
      </c>
    </row>
    <row r="1781" spans="1:3" x14ac:dyDescent="0.35">
      <c r="A1781" s="222" t="str">
        <f t="shared" si="27"/>
        <v>XR L RIB 2 VIEWS</v>
      </c>
      <c r="B1781" s="204"/>
      <c r="C1781" s="205" t="s">
        <v>10655</v>
      </c>
    </row>
    <row r="1782" spans="1:3" x14ac:dyDescent="0.35">
      <c r="A1782" s="222" t="str">
        <f t="shared" si="27"/>
        <v>XR L RIBS 2 VIEWS</v>
      </c>
      <c r="B1782" s="204"/>
      <c r="C1782" s="205" t="s">
        <v>10656</v>
      </c>
    </row>
    <row r="1783" spans="1:3" x14ac:dyDescent="0.35">
      <c r="A1783" s="222" t="str">
        <f t="shared" si="27"/>
        <v>XR Left Ribs 2 views</v>
      </c>
      <c r="B1783" s="24"/>
      <c r="C1783" s="24" t="s">
        <v>12734</v>
      </c>
    </row>
    <row r="1784" spans="1:3" x14ac:dyDescent="0.35">
      <c r="A1784" s="222" t="str">
        <f t="shared" si="27"/>
        <v>XR LT RIBS 2V</v>
      </c>
      <c r="B1784" s="316"/>
      <c r="C1784" s="316" t="s">
        <v>8438</v>
      </c>
    </row>
    <row r="1785" spans="1:3" x14ac:dyDescent="0.35">
      <c r="A1785" s="222" t="str">
        <f t="shared" si="27"/>
        <v>XR R RIBS 2 VIEWS</v>
      </c>
      <c r="B1785" s="204"/>
      <c r="C1785" s="205" t="s">
        <v>10657</v>
      </c>
    </row>
    <row r="1786" spans="1:3" x14ac:dyDescent="0.35">
      <c r="A1786" s="222" t="str">
        <f t="shared" si="27"/>
        <v>XR Ribs 2 Views Left</v>
      </c>
      <c r="B1786" s="281"/>
      <c r="C1786" s="42" t="s">
        <v>1822</v>
      </c>
    </row>
    <row r="1787" spans="1:3" x14ac:dyDescent="0.35">
      <c r="A1787" s="222" t="str">
        <f t="shared" si="27"/>
        <v>XR Ribs 2 Views Right</v>
      </c>
      <c r="B1787" s="291"/>
      <c r="C1787" s="278" t="s">
        <v>4343</v>
      </c>
    </row>
    <row r="1788" spans="1:3" x14ac:dyDescent="0.35">
      <c r="A1788" s="222" t="str">
        <f t="shared" si="27"/>
        <v>XR RIBS 2V LT</v>
      </c>
      <c r="B1788" s="312"/>
      <c r="C1788" s="312" t="s">
        <v>9705</v>
      </c>
    </row>
    <row r="1789" spans="1:3" x14ac:dyDescent="0.35">
      <c r="A1789" s="222" t="str">
        <f t="shared" si="27"/>
        <v>XR RIBS 2V RT</v>
      </c>
      <c r="B1789" s="312"/>
      <c r="C1789" s="312" t="s">
        <v>9706</v>
      </c>
    </row>
    <row r="1790" spans="1:3" x14ac:dyDescent="0.35">
      <c r="A1790" s="222" t="str">
        <f t="shared" si="27"/>
        <v>XR RIBS LEFT 2 VIEWS</v>
      </c>
      <c r="B1790" s="289"/>
      <c r="C1790" s="289" t="s">
        <v>618</v>
      </c>
    </row>
    <row r="1791" spans="1:3" x14ac:dyDescent="0.35">
      <c r="A1791" s="222" t="str">
        <f t="shared" si="27"/>
        <v>XR RIBS LEFT 2 VIEWS</v>
      </c>
      <c r="B1791" s="745"/>
      <c r="C1791" s="15" t="s">
        <v>618</v>
      </c>
    </row>
    <row r="1792" spans="1:3" x14ac:dyDescent="0.35">
      <c r="A1792" s="222" t="str">
        <f t="shared" si="27"/>
        <v>XR RIBS LEFT 2V</v>
      </c>
      <c r="B1792" s="341"/>
      <c r="C1792" s="287" t="s">
        <v>9249</v>
      </c>
    </row>
    <row r="1793" spans="1:3" x14ac:dyDescent="0.35">
      <c r="A1793" s="222" t="str">
        <f t="shared" si="27"/>
        <v>XR RIBS LEFT MERCY</v>
      </c>
      <c r="B1793" s="296"/>
      <c r="C1793" s="296" t="s">
        <v>6577</v>
      </c>
    </row>
    <row r="1794" spans="1:3" x14ac:dyDescent="0.35">
      <c r="A1794" s="222" t="str">
        <f t="shared" si="27"/>
        <v>XR RIBS LT 2V</v>
      </c>
      <c r="B1794" s="40"/>
      <c r="C1794" s="40" t="s">
        <v>12735</v>
      </c>
    </row>
    <row r="1795" spans="1:3" x14ac:dyDescent="0.35">
      <c r="A1795" s="222" t="str">
        <f t="shared" ref="A1795:A1858" si="28">TRIM(C1795)</f>
        <v>XR RIBS RIGHT 2 VIEWS</v>
      </c>
      <c r="B1795" s="289"/>
      <c r="C1795" s="289" t="s">
        <v>619</v>
      </c>
    </row>
    <row r="1796" spans="1:3" x14ac:dyDescent="0.35">
      <c r="A1796" s="222" t="str">
        <f t="shared" si="28"/>
        <v>XR RIBS RIGHT 2 VIEWS</v>
      </c>
      <c r="B1796" s="745"/>
      <c r="C1796" s="15" t="s">
        <v>619</v>
      </c>
    </row>
    <row r="1797" spans="1:3" x14ac:dyDescent="0.35">
      <c r="A1797" s="222" t="str">
        <f t="shared" si="28"/>
        <v>XR RIBS RIGHT 2V</v>
      </c>
      <c r="B1797" s="341"/>
      <c r="C1797" s="287" t="s">
        <v>9250</v>
      </c>
    </row>
    <row r="1798" spans="1:3" x14ac:dyDescent="0.35">
      <c r="A1798" s="222" t="str">
        <f t="shared" si="28"/>
        <v>XR RIBS RIGHT MERCY</v>
      </c>
      <c r="B1798" s="296"/>
      <c r="C1798" s="296" t="s">
        <v>6578</v>
      </c>
    </row>
    <row r="1799" spans="1:3" x14ac:dyDescent="0.35">
      <c r="A1799" s="222" t="str">
        <f t="shared" si="28"/>
        <v>XR RIBS RT 2V</v>
      </c>
      <c r="B1799" s="40"/>
      <c r="C1799" s="40" t="s">
        <v>12736</v>
      </c>
    </row>
    <row r="1800" spans="1:3" x14ac:dyDescent="0.35">
      <c r="A1800" s="222" t="str">
        <f t="shared" si="28"/>
        <v>XR RIBS UNI 2V LT</v>
      </c>
      <c r="B1800" s="13"/>
      <c r="C1800" s="13" t="s">
        <v>285</v>
      </c>
    </row>
    <row r="1801" spans="1:3" x14ac:dyDescent="0.35">
      <c r="A1801" s="222" t="str">
        <f t="shared" si="28"/>
        <v>XR RIBS UNI 2V RT</v>
      </c>
      <c r="B1801" s="13"/>
      <c r="C1801" s="13" t="s">
        <v>286</v>
      </c>
    </row>
    <row r="1802" spans="1:3" x14ac:dyDescent="0.35">
      <c r="A1802" s="222" t="str">
        <f t="shared" si="28"/>
        <v>XR RIBS UNILATERAL 2 VIEW</v>
      </c>
      <c r="B1802" s="286"/>
      <c r="C1802" s="286" t="s">
        <v>8797</v>
      </c>
    </row>
    <row r="1803" spans="1:3" x14ac:dyDescent="0.35">
      <c r="A1803" s="222" t="str">
        <f t="shared" si="28"/>
        <v>XR RIBS UNILATERAL 2 VIEW LT</v>
      </c>
      <c r="B1803" s="280"/>
      <c r="C1803" s="45" t="s">
        <v>8798</v>
      </c>
    </row>
    <row r="1804" spans="1:3" x14ac:dyDescent="0.35">
      <c r="A1804" s="222" t="str">
        <f t="shared" si="28"/>
        <v>XR RIBS UNILATERAL 2 VIEW RT</v>
      </c>
      <c r="B1804" s="280"/>
      <c r="C1804" s="45" t="s">
        <v>8799</v>
      </c>
    </row>
    <row r="1805" spans="1:3" x14ac:dyDescent="0.35">
      <c r="A1805" s="222" t="str">
        <f t="shared" si="28"/>
        <v>XR RIBS UNI-LATERAL 2 VIEWS - 71100</v>
      </c>
      <c r="B1805" s="204"/>
      <c r="C1805" s="203" t="s">
        <v>10658</v>
      </c>
    </row>
    <row r="1806" spans="1:3" x14ac:dyDescent="0.35">
      <c r="A1806" s="222" t="str">
        <f t="shared" si="28"/>
        <v>XR RIBS UNILATERAL LEFT 2 VIEWS</v>
      </c>
      <c r="B1806" s="311"/>
      <c r="C1806" s="299" t="s">
        <v>812</v>
      </c>
    </row>
    <row r="1807" spans="1:3" x14ac:dyDescent="0.35">
      <c r="A1807" s="222" t="str">
        <f t="shared" si="28"/>
        <v>XR RIBS UNILATERAL LT 2V</v>
      </c>
      <c r="B1807" s="11"/>
      <c r="C1807" s="11" t="s">
        <v>9707</v>
      </c>
    </row>
    <row r="1808" spans="1:3" x14ac:dyDescent="0.35">
      <c r="A1808" s="222" t="str">
        <f t="shared" si="28"/>
        <v>XR RIBS UNILATERAL RIGHT 2 VIEWS</v>
      </c>
      <c r="B1808" s="733"/>
      <c r="C1808" s="342" t="s">
        <v>7966</v>
      </c>
    </row>
    <row r="1809" spans="1:3" x14ac:dyDescent="0.35">
      <c r="A1809" s="222" t="str">
        <f t="shared" si="28"/>
        <v>XR RIBS UNILATERAL RIGHT CLINIC</v>
      </c>
      <c r="B1809" s="311"/>
      <c r="C1809" s="299" t="s">
        <v>813</v>
      </c>
    </row>
    <row r="1810" spans="1:3" x14ac:dyDescent="0.35">
      <c r="A1810" s="222" t="str">
        <f t="shared" si="28"/>
        <v>XR RIBS UNILATERAL RT 2V</v>
      </c>
      <c r="B1810" s="11"/>
      <c r="C1810" s="11" t="s">
        <v>9708</v>
      </c>
    </row>
    <row r="1811" spans="1:3" x14ac:dyDescent="0.35">
      <c r="A1811" s="222" t="str">
        <f t="shared" si="28"/>
        <v>XR Right Ribs 2 views</v>
      </c>
      <c r="B1811" s="24"/>
      <c r="C1811" s="24" t="s">
        <v>12737</v>
      </c>
    </row>
    <row r="1812" spans="1:3" x14ac:dyDescent="0.35">
      <c r="A1812" s="222" t="str">
        <f t="shared" si="28"/>
        <v>XR RT RIB 2V</v>
      </c>
      <c r="B1812" s="162"/>
      <c r="C1812" s="162" t="s">
        <v>4197</v>
      </c>
    </row>
    <row r="1813" spans="1:3" x14ac:dyDescent="0.35">
      <c r="A1813" s="222" t="str">
        <f t="shared" si="28"/>
        <v>XR RT RIBS 2V</v>
      </c>
      <c r="B1813" s="162"/>
      <c r="C1813" s="162" t="s">
        <v>4198</v>
      </c>
    </row>
    <row r="1814" spans="1:3" x14ac:dyDescent="0.35">
      <c r="A1814" s="222" t="str">
        <f t="shared" si="28"/>
        <v>XRAY RIBS LT 2 VIEWS</v>
      </c>
      <c r="B1814" s="157"/>
      <c r="C1814" s="157" t="s">
        <v>3820</v>
      </c>
    </row>
    <row r="1815" spans="1:3" x14ac:dyDescent="0.35">
      <c r="A1815" s="222" t="str">
        <f t="shared" si="28"/>
        <v>XRAY RIBS RT 2 VIEWS</v>
      </c>
      <c r="B1815" s="157"/>
      <c r="C1815" s="157" t="s">
        <v>3821</v>
      </c>
    </row>
    <row r="1816" spans="1:3" x14ac:dyDescent="0.35">
      <c r="A1816" s="222" t="str">
        <f t="shared" si="28"/>
        <v>X-RAY RIBS, LEFT AP/LATERAL VIEW</v>
      </c>
      <c r="B1816" s="365"/>
      <c r="C1816" s="282" t="s">
        <v>5541</v>
      </c>
    </row>
    <row r="1817" spans="1:3" x14ac:dyDescent="0.35">
      <c r="A1817" s="222" t="str">
        <f t="shared" si="28"/>
        <v>XRAY RIBS, LEFT, 2 VIEWS</v>
      </c>
      <c r="B1817" s="204"/>
      <c r="C1817" s="204" t="s">
        <v>10659</v>
      </c>
    </row>
    <row r="1818" spans="1:3" x14ac:dyDescent="0.35">
      <c r="A1818" s="222" t="str">
        <f t="shared" si="28"/>
        <v>X-RAY RIBS, RIGHT AP/LATERAL VIEW</v>
      </c>
      <c r="B1818" s="365"/>
      <c r="C1818" s="282" t="s">
        <v>5542</v>
      </c>
    </row>
    <row r="1819" spans="1:3" x14ac:dyDescent="0.35">
      <c r="A1819" s="222" t="str">
        <f t="shared" si="28"/>
        <v>XRAY RIBS, RIGHT, 2 VIEWS</v>
      </c>
      <c r="B1819" s="26"/>
      <c r="C1819" s="26" t="s">
        <v>2308</v>
      </c>
    </row>
    <row r="1820" spans="1:3" x14ac:dyDescent="0.35">
      <c r="A1820" s="222" t="str">
        <f t="shared" si="28"/>
        <v>XRAY RIBS,UNILAT, 2 VIEWS LEFT</v>
      </c>
      <c r="B1820" s="204"/>
      <c r="C1820" s="204" t="s">
        <v>10660</v>
      </c>
    </row>
    <row r="1821" spans="1:3" x14ac:dyDescent="0.35">
      <c r="A1821" s="222" t="str">
        <f t="shared" si="28"/>
        <v>XRAY RIBS,UNILAT, 2 VIEWS RIGHT</v>
      </c>
      <c r="B1821" s="204"/>
      <c r="C1821" s="204" t="s">
        <v>10661</v>
      </c>
    </row>
    <row r="1822" spans="1:3" x14ac:dyDescent="0.35">
      <c r="A1822" s="222" t="str">
        <f t="shared" si="28"/>
        <v>X-ray, Ribs, 2 Views, Unilateral</v>
      </c>
      <c r="B1822" s="30"/>
      <c r="C1822" s="30" t="s">
        <v>3114</v>
      </c>
    </row>
    <row r="1823" spans="1:3" x14ac:dyDescent="0.35">
      <c r="A1823" s="222" t="str">
        <f t="shared" si="28"/>
        <v>X-ray, Ribs, 2 Views, Unilateral,Left</v>
      </c>
      <c r="B1823" s="119"/>
      <c r="C1823" s="119" t="s">
        <v>3730</v>
      </c>
    </row>
    <row r="1824" spans="1:3" x14ac:dyDescent="0.35">
      <c r="A1824" s="222" t="str">
        <f t="shared" si="28"/>
        <v>X-ray, Ribs, 2 Views, Unilateral,Right</v>
      </c>
      <c r="B1824" s="119"/>
      <c r="C1824" s="119" t="s">
        <v>3115</v>
      </c>
    </row>
    <row r="1825" spans="1:3" x14ac:dyDescent="0.35">
      <c r="A1825" s="222" t="str">
        <f t="shared" si="28"/>
        <v>X-ray, Ribs, 2 Views, Unilateral,Right</v>
      </c>
      <c r="B1825" s="30"/>
      <c r="C1825" s="30" t="s">
        <v>3115</v>
      </c>
    </row>
    <row r="1826" spans="1:3" x14ac:dyDescent="0.35">
      <c r="A1826" s="222" t="str">
        <f t="shared" si="28"/>
        <v>71101 RT-RIBS UNILAT; W/ 1V CHEST 3+ VIEWS</v>
      </c>
      <c r="B1826" s="365"/>
      <c r="C1826" s="282" t="s">
        <v>5566</v>
      </c>
    </row>
    <row r="1827" spans="1:3" x14ac:dyDescent="0.35">
      <c r="A1827" s="222" t="str">
        <f t="shared" si="28"/>
        <v>71101-LT-RIBS, UNILAT; W/ 1V CHEST 3+ VIEWS</v>
      </c>
      <c r="B1827" s="327"/>
      <c r="C1827" s="327" t="s">
        <v>1676</v>
      </c>
    </row>
    <row r="1828" spans="1:3" x14ac:dyDescent="0.35">
      <c r="A1828" s="222" t="str">
        <f t="shared" si="28"/>
        <v>71101-RT-RIBS UNILAT; W/ 1V CHEST 3+ VIEWS</v>
      </c>
      <c r="B1828" s="327"/>
      <c r="C1828" s="327" t="s">
        <v>1677</v>
      </c>
    </row>
    <row r="1829" spans="1:3" x14ac:dyDescent="0.35">
      <c r="A1829" s="222" t="str">
        <f t="shared" si="28"/>
        <v>LT RIBS 3V</v>
      </c>
      <c r="B1829" s="343"/>
      <c r="C1829" s="343" t="s">
        <v>13981</v>
      </c>
    </row>
    <row r="1830" spans="1:3" x14ac:dyDescent="0.35">
      <c r="A1830" s="222" t="str">
        <f t="shared" si="28"/>
        <v>RHC1 XR RIBS 2 VIEW LEFT W/ PA CHEST</v>
      </c>
      <c r="B1830" s="341"/>
      <c r="C1830" s="344" t="s">
        <v>9287</v>
      </c>
    </row>
    <row r="1831" spans="1:3" x14ac:dyDescent="0.35">
      <c r="A1831" s="222" t="str">
        <f t="shared" si="28"/>
        <v>RHC1 XR RIBS 2 VIEW LT W/PA CHEST</v>
      </c>
      <c r="B1831" s="341"/>
      <c r="C1831" s="344" t="s">
        <v>9288</v>
      </c>
    </row>
    <row r="1832" spans="1:3" x14ac:dyDescent="0.35">
      <c r="A1832" s="222" t="str">
        <f t="shared" si="28"/>
        <v>RHC1 XR RIBS 2 VIEW RIGHT W/ PA CHEST</v>
      </c>
      <c r="B1832" s="341"/>
      <c r="C1832" s="344" t="s">
        <v>9289</v>
      </c>
    </row>
    <row r="1833" spans="1:3" x14ac:dyDescent="0.35">
      <c r="A1833" s="222" t="str">
        <f t="shared" si="28"/>
        <v>RIBS 2V AD/OBL-LT 3V CHEST</v>
      </c>
      <c r="B1833" s="33"/>
      <c r="C1833" s="33" t="s">
        <v>996</v>
      </c>
    </row>
    <row r="1834" spans="1:3" x14ac:dyDescent="0.35">
      <c r="A1834" s="222" t="str">
        <f t="shared" si="28"/>
        <v>RIBS 2V AD/OBL-RT 3V CHEST</v>
      </c>
      <c r="B1834" s="33"/>
      <c r="C1834" s="33" t="s">
        <v>997</v>
      </c>
    </row>
    <row r="1835" spans="1:3" x14ac:dyDescent="0.35">
      <c r="A1835" s="222" t="str">
        <f t="shared" si="28"/>
        <v>RIBS LT 3V</v>
      </c>
      <c r="B1835" s="6"/>
      <c r="C1835" s="6" t="s">
        <v>8156</v>
      </c>
    </row>
    <row r="1836" spans="1:3" x14ac:dyDescent="0.35">
      <c r="A1836" s="222" t="str">
        <f t="shared" si="28"/>
        <v>RIBS LT 3V</v>
      </c>
      <c r="B1836" s="283"/>
      <c r="C1836" s="284" t="s">
        <v>8156</v>
      </c>
    </row>
    <row r="1837" spans="1:3" ht="16" x14ac:dyDescent="0.4">
      <c r="A1837" s="222" t="str">
        <f t="shared" si="28"/>
        <v>RIBS LT 3V*</v>
      </c>
      <c r="B1837" s="158"/>
      <c r="C1837" s="158" t="s">
        <v>8549</v>
      </c>
    </row>
    <row r="1838" spans="1:3" x14ac:dyDescent="0.35">
      <c r="A1838" s="222" t="str">
        <f t="shared" si="28"/>
        <v>RIBS LT/CHEST 3V</v>
      </c>
      <c r="B1838" s="105"/>
      <c r="C1838" s="105" t="s">
        <v>4714</v>
      </c>
    </row>
    <row r="1839" spans="1:3" x14ac:dyDescent="0.35">
      <c r="A1839" s="222" t="str">
        <f t="shared" si="28"/>
        <v>RIBS RT 3V</v>
      </c>
      <c r="B1839" s="6"/>
      <c r="C1839" s="6" t="s">
        <v>8157</v>
      </c>
    </row>
    <row r="1840" spans="1:3" x14ac:dyDescent="0.35">
      <c r="A1840" s="222" t="str">
        <f t="shared" si="28"/>
        <v>RIBS RT 3V</v>
      </c>
      <c r="B1840" s="283"/>
      <c r="C1840" s="284" t="s">
        <v>8157</v>
      </c>
    </row>
    <row r="1841" spans="1:3" ht="16" x14ac:dyDescent="0.4">
      <c r="A1841" s="222" t="str">
        <f t="shared" si="28"/>
        <v>RIBS RT 3V*</v>
      </c>
      <c r="B1841" s="158"/>
      <c r="C1841" s="158" t="s">
        <v>8550</v>
      </c>
    </row>
    <row r="1842" spans="1:3" x14ac:dyDescent="0.35">
      <c r="A1842" s="222" t="str">
        <f t="shared" si="28"/>
        <v>RIBS RT/ CHEST 3V</v>
      </c>
      <c r="B1842" s="105"/>
      <c r="C1842" s="105" t="s">
        <v>4715</v>
      </c>
    </row>
    <row r="1843" spans="1:3" x14ac:dyDescent="0.35">
      <c r="A1843" s="222" t="str">
        <f t="shared" si="28"/>
        <v>RIBS RT/CHEST 3V</v>
      </c>
      <c r="B1843" s="105"/>
      <c r="C1843" s="105" t="s">
        <v>4716</v>
      </c>
    </row>
    <row r="1844" spans="1:3" x14ac:dyDescent="0.35">
      <c r="A1844" s="222" t="str">
        <f t="shared" si="28"/>
        <v>RIBS UNILAT; W/ 1V CHEST 3+ VIEWS</v>
      </c>
      <c r="B1844" s="327"/>
      <c r="C1844" s="327" t="s">
        <v>1678</v>
      </c>
    </row>
    <row r="1845" spans="1:3" x14ac:dyDescent="0.35">
      <c r="A1845" s="222" t="str">
        <f t="shared" si="28"/>
        <v>RIBS UNILATERAL PLUS 1 VIEW CHEST</v>
      </c>
      <c r="B1845" s="280"/>
      <c r="C1845" s="286" t="s">
        <v>8827</v>
      </c>
    </row>
    <row r="1846" spans="1:3" x14ac:dyDescent="0.35">
      <c r="A1846" s="222" t="str">
        <f t="shared" si="28"/>
        <v>RIBS UNILATERAL W/1 VIEW CHEST (LEFT)</v>
      </c>
      <c r="B1846" s="580"/>
      <c r="C1846" s="581" t="s">
        <v>13691</v>
      </c>
    </row>
    <row r="1847" spans="1:3" x14ac:dyDescent="0.35">
      <c r="A1847" s="222" t="str">
        <f t="shared" si="28"/>
        <v>RIBS UNILATERAL W/1 VIEW CHEST (RIGHT)</v>
      </c>
      <c r="B1847" s="580"/>
      <c r="C1847" s="581" t="s">
        <v>13692</v>
      </c>
    </row>
    <row r="1848" spans="1:3" x14ac:dyDescent="0.35">
      <c r="A1848" s="222" t="str">
        <f t="shared" si="28"/>
        <v>RIBS W A/P CHEST MIN.3</v>
      </c>
      <c r="B1848" s="285"/>
      <c r="C1848" s="339" t="s">
        <v>6249</v>
      </c>
    </row>
    <row r="1849" spans="1:3" x14ac:dyDescent="0.35">
      <c r="A1849" s="222" t="str">
        <f t="shared" si="28"/>
        <v>RIBS W/1 VIEW CHEST LT</v>
      </c>
      <c r="B1849" s="292"/>
      <c r="C1849" s="302" t="s">
        <v>5262</v>
      </c>
    </row>
    <row r="1850" spans="1:3" x14ac:dyDescent="0.35">
      <c r="A1850" s="222" t="str">
        <f t="shared" si="28"/>
        <v>RIBS W/1 VIEW CHEST RT</v>
      </c>
      <c r="B1850" s="292"/>
      <c r="C1850" s="302" t="s">
        <v>5263</v>
      </c>
    </row>
    <row r="1851" spans="1:3" x14ac:dyDescent="0.35">
      <c r="A1851" s="222" t="str">
        <f t="shared" si="28"/>
        <v>RT RIBS 3V</v>
      </c>
      <c r="B1851" s="202"/>
      <c r="C1851" s="202" t="s">
        <v>874</v>
      </c>
    </row>
    <row r="1852" spans="1:3" x14ac:dyDescent="0.35">
      <c r="A1852" s="222" t="str">
        <f t="shared" si="28"/>
        <v>XR Left Ribs w PA Chest</v>
      </c>
      <c r="B1852" s="24"/>
      <c r="C1852" s="24" t="s">
        <v>12787</v>
      </c>
    </row>
    <row r="1853" spans="1:3" x14ac:dyDescent="0.35">
      <c r="A1853" s="222" t="str">
        <f t="shared" si="28"/>
        <v>XR LT RIBS 3V</v>
      </c>
      <c r="B1853" s="68"/>
      <c r="C1853" s="68" t="s">
        <v>4202</v>
      </c>
    </row>
    <row r="1854" spans="1:3" x14ac:dyDescent="0.35">
      <c r="A1854" s="222" t="str">
        <f t="shared" si="28"/>
        <v>XR RIBS 3 VIEWS W PA CHEST UNILAT</v>
      </c>
      <c r="B1854" s="365"/>
      <c r="C1854" s="282" t="s">
        <v>5567</v>
      </c>
    </row>
    <row r="1855" spans="1:3" x14ac:dyDescent="0.35">
      <c r="A1855" s="222" t="str">
        <f t="shared" si="28"/>
        <v>XR RIBS 3V LT W/ 1V CXR</v>
      </c>
      <c r="B1855" s="244"/>
      <c r="C1855" s="244" t="s">
        <v>14121</v>
      </c>
    </row>
    <row r="1856" spans="1:3" x14ac:dyDescent="0.35">
      <c r="A1856" s="222" t="str">
        <f t="shared" si="28"/>
        <v>XR RIBS 3V RT W/ 1V CXR</v>
      </c>
      <c r="B1856" s="244"/>
      <c r="C1856" s="244" t="s">
        <v>14122</v>
      </c>
    </row>
    <row r="1857" spans="1:3" x14ac:dyDescent="0.35">
      <c r="A1857" s="222" t="str">
        <f t="shared" si="28"/>
        <v>XR RIBS LEFT 3V</v>
      </c>
      <c r="B1857" s="341"/>
      <c r="C1857" s="287" t="s">
        <v>9290</v>
      </c>
    </row>
    <row r="1858" spans="1:3" x14ac:dyDescent="0.35">
      <c r="A1858" s="222" t="str">
        <f t="shared" si="28"/>
        <v>XR ribs LT min 3V w CXR1V</v>
      </c>
      <c r="B1858" s="345"/>
      <c r="C1858" s="345" t="s">
        <v>12788</v>
      </c>
    </row>
    <row r="1859" spans="1:3" x14ac:dyDescent="0.35">
      <c r="A1859" s="222" t="str">
        <f t="shared" ref="A1859:A1922" si="29">TRIM(C1859)</f>
        <v>XR RIBS LT UNILATERAL W/1 VIEW CHEST</v>
      </c>
      <c r="B1859" s="280"/>
      <c r="C1859" s="45" t="s">
        <v>8828</v>
      </c>
    </row>
    <row r="1860" spans="1:3" x14ac:dyDescent="0.35">
      <c r="A1860" s="222" t="str">
        <f t="shared" si="29"/>
        <v>XR RIBS LT W/ 1V CHEST</v>
      </c>
      <c r="B1860" s="40"/>
      <c r="C1860" s="40" t="s">
        <v>12789</v>
      </c>
    </row>
    <row r="1861" spans="1:3" x14ac:dyDescent="0.35">
      <c r="A1861" s="222" t="str">
        <f t="shared" si="29"/>
        <v>XR RIBS LT W/CHEST</v>
      </c>
      <c r="B1861" s="13"/>
      <c r="C1861" s="13" t="s">
        <v>308</v>
      </c>
    </row>
    <row r="1862" spans="1:3" x14ac:dyDescent="0.35">
      <c r="A1862" s="222" t="str">
        <f t="shared" si="29"/>
        <v>XR RIBS RIGHT 3V</v>
      </c>
      <c r="B1862" s="341"/>
      <c r="C1862" s="287" t="s">
        <v>9291</v>
      </c>
    </row>
    <row r="1863" spans="1:3" x14ac:dyDescent="0.35">
      <c r="A1863" s="222" t="str">
        <f t="shared" si="29"/>
        <v>XR RIBS RT 3V</v>
      </c>
      <c r="B1863" s="68"/>
      <c r="C1863" s="68" t="s">
        <v>4203</v>
      </c>
    </row>
    <row r="1864" spans="1:3" x14ac:dyDescent="0.35">
      <c r="A1864" s="222" t="str">
        <f t="shared" si="29"/>
        <v>XR ribs RT min 3V w CXR1V</v>
      </c>
      <c r="B1864" s="345"/>
      <c r="C1864" s="345" t="s">
        <v>12791</v>
      </c>
    </row>
    <row r="1865" spans="1:3" x14ac:dyDescent="0.35">
      <c r="A1865" s="222" t="str">
        <f t="shared" si="29"/>
        <v>XR RIBS RT UNILATERAL W/1 VIEW CHEST</v>
      </c>
      <c r="B1865" s="280"/>
      <c r="C1865" s="45" t="s">
        <v>8829</v>
      </c>
    </row>
    <row r="1866" spans="1:3" x14ac:dyDescent="0.35">
      <c r="A1866" s="222" t="str">
        <f t="shared" si="29"/>
        <v>XR RIBS RT W/ 1V CHEST</v>
      </c>
      <c r="B1866" s="40"/>
      <c r="C1866" s="40" t="s">
        <v>12792</v>
      </c>
    </row>
    <row r="1867" spans="1:3" x14ac:dyDescent="0.35">
      <c r="A1867" s="222" t="str">
        <f t="shared" si="29"/>
        <v>XR RIBS RT W/CHEST</v>
      </c>
      <c r="B1867" s="13"/>
      <c r="C1867" s="13" t="s">
        <v>309</v>
      </c>
    </row>
    <row r="1868" spans="1:3" x14ac:dyDescent="0.35">
      <c r="A1868" s="222" t="str">
        <f t="shared" si="29"/>
        <v>XR RIBS UNI 2V LT W/ CHEST</v>
      </c>
      <c r="B1868" s="13"/>
      <c r="C1868" s="346" t="s">
        <v>310</v>
      </c>
    </row>
    <row r="1869" spans="1:3" x14ac:dyDescent="0.35">
      <c r="A1869" s="222" t="str">
        <f t="shared" si="29"/>
        <v>XR RIBS UNI 4V LT</v>
      </c>
      <c r="B1869" s="13"/>
      <c r="C1869" s="346" t="s">
        <v>311</v>
      </c>
    </row>
    <row r="1870" spans="1:3" x14ac:dyDescent="0.35">
      <c r="A1870" s="222" t="str">
        <f t="shared" si="29"/>
        <v>XR RIBS UNI W/CXR LEFT</v>
      </c>
      <c r="B1870" s="548"/>
      <c r="C1870" s="548" t="s">
        <v>5777</v>
      </c>
    </row>
    <row r="1871" spans="1:3" x14ac:dyDescent="0.35">
      <c r="A1871" s="222" t="str">
        <f t="shared" si="29"/>
        <v>XR RIBS UNI W/CXR RIGHT</v>
      </c>
      <c r="B1871" s="548"/>
      <c r="C1871" s="548" t="s">
        <v>5778</v>
      </c>
    </row>
    <row r="1872" spans="1:3" x14ac:dyDescent="0.35">
      <c r="A1872" s="222" t="str">
        <f t="shared" si="29"/>
        <v>XR Ribs w/ PA Chest Left</v>
      </c>
      <c r="B1872" s="281"/>
      <c r="C1872" s="42" t="s">
        <v>1846</v>
      </c>
    </row>
    <row r="1873" spans="1:3" x14ac:dyDescent="0.35">
      <c r="A1873" s="222" t="str">
        <f t="shared" si="29"/>
        <v>XR Ribs w/ PA Chest Right</v>
      </c>
      <c r="B1873" s="291"/>
      <c r="C1873" s="278" t="s">
        <v>4363</v>
      </c>
    </row>
    <row r="1874" spans="1:3" x14ac:dyDescent="0.35">
      <c r="A1874" s="222" t="str">
        <f t="shared" si="29"/>
        <v>XR RIBS W/CHEST LEFT</v>
      </c>
      <c r="B1874" s="311"/>
      <c r="C1874" s="299" t="s">
        <v>828</v>
      </c>
    </row>
    <row r="1875" spans="1:3" x14ac:dyDescent="0.35">
      <c r="A1875" s="222" t="str">
        <f t="shared" si="29"/>
        <v>XR RIBS W/CHEST RIGHT</v>
      </c>
      <c r="B1875" s="311"/>
      <c r="C1875" s="299" t="s">
        <v>829</v>
      </c>
    </row>
    <row r="1876" spans="1:3" x14ac:dyDescent="0.35">
      <c r="A1876" s="222" t="str">
        <f t="shared" si="29"/>
        <v>XR RIBS WITH 1V CHEST LT</v>
      </c>
      <c r="B1876" s="11"/>
      <c r="C1876" s="11" t="s">
        <v>9736</v>
      </c>
    </row>
    <row r="1877" spans="1:3" x14ac:dyDescent="0.35">
      <c r="A1877" s="222" t="str">
        <f t="shared" si="29"/>
        <v>XR RIBS WITH 1V CHEST RT</v>
      </c>
      <c r="B1877" s="11"/>
      <c r="C1877" s="11" t="s">
        <v>9737</v>
      </c>
    </row>
    <row r="1878" spans="1:3" x14ac:dyDescent="0.35">
      <c r="A1878" s="222" t="str">
        <f t="shared" si="29"/>
        <v>XR Right Ribs w PA Chest</v>
      </c>
      <c r="B1878" s="24"/>
      <c r="C1878" s="24" t="s">
        <v>12793</v>
      </c>
    </row>
    <row r="1879" spans="1:3" x14ac:dyDescent="0.35">
      <c r="A1879" s="222" t="str">
        <f t="shared" si="29"/>
        <v>XR RT RIBS 4V</v>
      </c>
      <c r="B1879" s="68"/>
      <c r="C1879" s="68" t="s">
        <v>4204</v>
      </c>
    </row>
    <row r="1880" spans="1:3" x14ac:dyDescent="0.35">
      <c r="A1880" s="222" t="str">
        <f t="shared" si="29"/>
        <v>X-RAY 4V RT.RIBS</v>
      </c>
      <c r="B1880" s="204"/>
      <c r="C1880" s="204" t="s">
        <v>10806</v>
      </c>
    </row>
    <row r="1881" spans="1:3" x14ac:dyDescent="0.35">
      <c r="A1881" s="222" t="str">
        <f t="shared" si="29"/>
        <v>XRAY RIBS LT W/ PA CHEST</v>
      </c>
      <c r="B1881" s="157"/>
      <c r="C1881" s="157" t="s">
        <v>3844</v>
      </c>
    </row>
    <row r="1882" spans="1:3" x14ac:dyDescent="0.35">
      <c r="A1882" s="222" t="str">
        <f t="shared" si="29"/>
        <v>XRAY RIBS RT W/ PA CHEST</v>
      </c>
      <c r="B1882" s="157"/>
      <c r="C1882" s="157" t="s">
        <v>3845</v>
      </c>
    </row>
    <row r="1883" spans="1:3" x14ac:dyDescent="0.35">
      <c r="A1883" s="222" t="str">
        <f t="shared" si="29"/>
        <v>X-RAY RIBS UNILAT W/ 1V CHEST 3+ VIEWS LT</v>
      </c>
      <c r="B1883" s="365"/>
      <c r="C1883" s="282" t="s">
        <v>5568</v>
      </c>
    </row>
    <row r="1884" spans="1:3" x14ac:dyDescent="0.35">
      <c r="A1884" s="222" t="str">
        <f t="shared" si="29"/>
        <v>X-RAY RIBS UNILAT W/ 1V CHEST 3+ VIEWS RT</v>
      </c>
      <c r="B1884" s="365"/>
      <c r="C1884" s="282" t="s">
        <v>5569</v>
      </c>
    </row>
    <row r="1885" spans="1:3" x14ac:dyDescent="0.35">
      <c r="A1885" s="222" t="str">
        <f t="shared" si="29"/>
        <v>XRAY RIBS, UNI W PA CHEST, MIN 3 VIEWS</v>
      </c>
      <c r="B1885" s="26"/>
      <c r="C1885" s="26" t="s">
        <v>2330</v>
      </c>
    </row>
    <row r="1886" spans="1:3" x14ac:dyDescent="0.35">
      <c r="A1886" s="222" t="str">
        <f t="shared" si="29"/>
        <v>X-ray, Ribs, 2 Views, Unilateral plus PA Chest</v>
      </c>
      <c r="B1886" s="30"/>
      <c r="C1886" s="30" t="s">
        <v>3145</v>
      </c>
    </row>
    <row r="1887" spans="1:3" x14ac:dyDescent="0.35">
      <c r="A1887" s="222" t="str">
        <f t="shared" si="29"/>
        <v>X-ray, Ribs, Minimum of 3 Views, Unilateral plus PA Chest, Right</v>
      </c>
      <c r="B1887" s="178"/>
      <c r="C1887" s="178" t="s">
        <v>3147</v>
      </c>
    </row>
    <row r="1888" spans="1:3" x14ac:dyDescent="0.35">
      <c r="A1888" s="222" t="str">
        <f t="shared" si="29"/>
        <v>RHC1 XR RIBS 2 VIEW BILAT</v>
      </c>
      <c r="B1888" s="341"/>
      <c r="C1888" s="294" t="s">
        <v>9298</v>
      </c>
    </row>
    <row r="1889" spans="1:3" x14ac:dyDescent="0.35">
      <c r="A1889" s="222" t="str">
        <f t="shared" si="29"/>
        <v>RIBS 3V BILAT</v>
      </c>
      <c r="B1889" s="33"/>
      <c r="C1889" s="33" t="s">
        <v>1002</v>
      </c>
    </row>
    <row r="1890" spans="1:3" x14ac:dyDescent="0.35">
      <c r="A1890" s="222" t="str">
        <f t="shared" si="29"/>
        <v>RIBS BILATERAL- 3 VIEW</v>
      </c>
      <c r="B1890" s="285"/>
      <c r="C1890" s="339" t="s">
        <v>6253</v>
      </c>
    </row>
    <row r="1891" spans="1:3" x14ac:dyDescent="0.35">
      <c r="A1891" s="222" t="str">
        <f t="shared" si="29"/>
        <v>RIBS BILATERAL 3V</v>
      </c>
      <c r="B1891" s="105"/>
      <c r="C1891" s="105" t="s">
        <v>4723</v>
      </c>
    </row>
    <row r="1892" spans="1:3" x14ac:dyDescent="0.35">
      <c r="A1892" s="222" t="str">
        <f t="shared" si="29"/>
        <v>RIBS BILATERAL 3V</v>
      </c>
      <c r="B1892" s="292"/>
      <c r="C1892" s="292" t="s">
        <v>4723</v>
      </c>
    </row>
    <row r="1893" spans="1:3" ht="16" x14ac:dyDescent="0.4">
      <c r="A1893" s="222" t="str">
        <f t="shared" si="29"/>
        <v>RIBS BILATERAL 3V*</v>
      </c>
      <c r="B1893" s="158"/>
      <c r="C1893" s="158" t="s">
        <v>8555</v>
      </c>
    </row>
    <row r="1894" spans="1:3" x14ac:dyDescent="0.35">
      <c r="A1894" s="222" t="str">
        <f t="shared" si="29"/>
        <v>RIBS, BILAT; 3 VIEWS</v>
      </c>
      <c r="B1894" s="326"/>
      <c r="C1894" s="326" t="s">
        <v>13985</v>
      </c>
    </row>
    <row r="1895" spans="1:3" x14ac:dyDescent="0.35">
      <c r="A1895" s="222" t="str">
        <f t="shared" si="29"/>
        <v>XR Bilateral Ribs 3 views</v>
      </c>
      <c r="B1895" s="24"/>
      <c r="C1895" s="24" t="s">
        <v>12805</v>
      </c>
    </row>
    <row r="1896" spans="1:3" x14ac:dyDescent="0.35">
      <c r="A1896" s="222" t="str">
        <f t="shared" si="29"/>
        <v>XR Ribs 3 Views Bilateral</v>
      </c>
      <c r="B1896" s="281"/>
      <c r="C1896" s="42" t="s">
        <v>1854</v>
      </c>
    </row>
    <row r="1897" spans="1:3" x14ac:dyDescent="0.35">
      <c r="A1897" s="222" t="str">
        <f t="shared" si="29"/>
        <v>XR ribs BI 3V</v>
      </c>
      <c r="B1897" s="24"/>
      <c r="C1897" s="24" t="s">
        <v>12806</v>
      </c>
    </row>
    <row r="1898" spans="1:3" x14ac:dyDescent="0.35">
      <c r="A1898" s="222" t="str">
        <f t="shared" si="29"/>
        <v>XR RIBS BILAT 3 + VIEWS</v>
      </c>
      <c r="B1898" s="745"/>
      <c r="C1898" s="15" t="s">
        <v>643</v>
      </c>
    </row>
    <row r="1899" spans="1:3" x14ac:dyDescent="0.35">
      <c r="A1899" s="222" t="str">
        <f t="shared" si="29"/>
        <v>XR RIBS BILAT 3V</v>
      </c>
      <c r="B1899" s="40"/>
      <c r="C1899" s="40" t="s">
        <v>12807</v>
      </c>
    </row>
    <row r="1900" spans="1:3" x14ac:dyDescent="0.35">
      <c r="A1900" s="222" t="str">
        <f t="shared" si="29"/>
        <v>XR RIBS BILAT 3V</v>
      </c>
      <c r="B1900" s="244"/>
      <c r="C1900" s="54" t="s">
        <v>12807</v>
      </c>
    </row>
    <row r="1901" spans="1:3" x14ac:dyDescent="0.35">
      <c r="A1901" s="222" t="str">
        <f t="shared" si="29"/>
        <v>XR RIBS BILATERAL 3 VIEW</v>
      </c>
      <c r="B1901" s="286"/>
      <c r="C1901" s="286" t="s">
        <v>8840</v>
      </c>
    </row>
    <row r="1902" spans="1:3" x14ac:dyDescent="0.35">
      <c r="A1902" s="222" t="str">
        <f t="shared" si="29"/>
        <v>XR RIBS BILATERAL 3 VIEWS</v>
      </c>
      <c r="B1902" s="296"/>
      <c r="C1902" s="303" t="s">
        <v>6592</v>
      </c>
    </row>
    <row r="1903" spans="1:3" x14ac:dyDescent="0.35">
      <c r="A1903" s="222" t="str">
        <f t="shared" si="29"/>
        <v>XR RIBS BILATERAL 3V</v>
      </c>
      <c r="B1903" s="11"/>
      <c r="C1903" s="11" t="s">
        <v>9299</v>
      </c>
    </row>
    <row r="1904" spans="1:3" x14ac:dyDescent="0.35">
      <c r="A1904" s="222" t="str">
        <f t="shared" si="29"/>
        <v>XR RIBS BILATERAL 3V</v>
      </c>
      <c r="B1904" s="341"/>
      <c r="C1904" s="294" t="s">
        <v>9299</v>
      </c>
    </row>
    <row r="1905" spans="1:3" x14ac:dyDescent="0.35">
      <c r="A1905" s="222" t="str">
        <f t="shared" si="29"/>
        <v>XR RIBS BILATERAL RAYVILLE</v>
      </c>
      <c r="B1905" s="286"/>
      <c r="C1905" s="286" t="s">
        <v>8841</v>
      </c>
    </row>
    <row r="1906" spans="1:3" x14ac:dyDescent="0.35">
      <c r="A1906" s="222" t="str">
        <f t="shared" si="29"/>
        <v>XRAY RIBS BI 3 VIEWS</v>
      </c>
      <c r="B1906" s="157"/>
      <c r="C1906" s="157" t="s">
        <v>3850</v>
      </c>
    </row>
    <row r="1907" spans="1:3" x14ac:dyDescent="0.35">
      <c r="A1907" s="222" t="str">
        <f t="shared" si="29"/>
        <v>X-RAY RIBS, BILATERAL 3 VIEWS</v>
      </c>
      <c r="B1907" s="282"/>
      <c r="C1907" s="282" t="s">
        <v>5584</v>
      </c>
    </row>
    <row r="1908" spans="1:3" x14ac:dyDescent="0.35">
      <c r="A1908" s="222" t="str">
        <f t="shared" si="29"/>
        <v>X-ray, Ribs, 3 Views, Bilateral</v>
      </c>
      <c r="B1908" s="30"/>
      <c r="C1908" s="30" t="s">
        <v>3155</v>
      </c>
    </row>
    <row r="1909" spans="1:3" x14ac:dyDescent="0.35">
      <c r="A1909" s="222" t="str">
        <f t="shared" si="29"/>
        <v>RHC1 XR RIBS BILAT 4 VIEWS</v>
      </c>
      <c r="B1909" s="277"/>
      <c r="C1909" s="321" t="s">
        <v>9311</v>
      </c>
    </row>
    <row r="1910" spans="1:3" x14ac:dyDescent="0.35">
      <c r="A1910" s="222" t="str">
        <f t="shared" si="29"/>
        <v>RIBS 3V BILAT 4V CHEST</v>
      </c>
      <c r="B1910" s="33"/>
      <c r="C1910" s="33" t="s">
        <v>1012</v>
      </c>
    </row>
    <row r="1911" spans="1:3" x14ac:dyDescent="0.35">
      <c r="A1911" s="222" t="str">
        <f t="shared" si="29"/>
        <v>RIBS BIL CHEST MIN.4 V</v>
      </c>
      <c r="B1911" s="285"/>
      <c r="C1911" s="285" t="s">
        <v>6258</v>
      </c>
    </row>
    <row r="1912" spans="1:3" x14ac:dyDescent="0.35">
      <c r="A1912" s="222" t="str">
        <f t="shared" si="29"/>
        <v>RIBS BILAT 4V W/PA CHEST</v>
      </c>
      <c r="B1912" s="326"/>
      <c r="C1912" s="326" t="s">
        <v>13988</v>
      </c>
    </row>
    <row r="1913" spans="1:3" x14ac:dyDescent="0.35">
      <c r="A1913" s="222" t="str">
        <f t="shared" si="29"/>
        <v>RIBS BILAT WITH 1 VIEW CHEST</v>
      </c>
      <c r="B1913" s="292"/>
      <c r="C1913" s="292" t="s">
        <v>5270</v>
      </c>
    </row>
    <row r="1914" spans="1:3" x14ac:dyDescent="0.35">
      <c r="A1914" s="222" t="str">
        <f t="shared" si="29"/>
        <v>RIBS BILATERAL 4 + VIEWS</v>
      </c>
      <c r="B1914" s="94"/>
      <c r="C1914" s="93" t="s">
        <v>7111</v>
      </c>
    </row>
    <row r="1915" spans="1:3" ht="16" x14ac:dyDescent="0.4">
      <c r="A1915" s="222" t="str">
        <f t="shared" si="29"/>
        <v>RIBS BILATERAL 4V*</v>
      </c>
      <c r="B1915" s="158"/>
      <c r="C1915" s="158" t="s">
        <v>8556</v>
      </c>
    </row>
    <row r="1916" spans="1:3" x14ac:dyDescent="0.35">
      <c r="A1916" s="222" t="str">
        <f t="shared" si="29"/>
        <v>RIBS BILATERAL W/1 VIEW CHEST</v>
      </c>
      <c r="B1916" s="580"/>
      <c r="C1916" s="581" t="s">
        <v>13709</v>
      </c>
    </row>
    <row r="1917" spans="1:3" x14ac:dyDescent="0.35">
      <c r="A1917" s="222" t="str">
        <f t="shared" si="29"/>
        <v>RIBS, BILAT W CHEST; MIN 4 VIEWS</v>
      </c>
      <c r="B1917" s="292"/>
      <c r="C1917" s="302" t="s">
        <v>5271</v>
      </c>
    </row>
    <row r="1918" spans="1:3" x14ac:dyDescent="0.35">
      <c r="A1918" s="222" t="str">
        <f t="shared" si="29"/>
        <v>XR Bilateral Ribs w PA Chest</v>
      </c>
      <c r="B1918" s="24"/>
      <c r="C1918" s="24" t="s">
        <v>12819</v>
      </c>
    </row>
    <row r="1919" spans="1:3" x14ac:dyDescent="0.35">
      <c r="A1919" s="222" t="str">
        <f t="shared" si="29"/>
        <v>XR RIBS 4 VIEWS W PA CHEST BILAT</v>
      </c>
      <c r="B1919" s="763"/>
      <c r="C1919" s="526" t="s">
        <v>8851</v>
      </c>
    </row>
    <row r="1920" spans="1:3" x14ac:dyDescent="0.35">
      <c r="A1920" s="222" t="str">
        <f t="shared" si="29"/>
        <v>XR RIBS BILAT 4V W/ 1V CXR</v>
      </c>
      <c r="B1920" s="244"/>
      <c r="C1920" s="54" t="s">
        <v>14124</v>
      </c>
    </row>
    <row r="1921" spans="1:3" x14ac:dyDescent="0.35">
      <c r="A1921" s="222" t="str">
        <f t="shared" si="29"/>
        <v>XR RIBS BILAT W CHEST</v>
      </c>
      <c r="B1921" s="742"/>
      <c r="C1921" s="46" t="s">
        <v>650</v>
      </c>
    </row>
    <row r="1922" spans="1:3" x14ac:dyDescent="0.35">
      <c r="A1922" s="222" t="str">
        <f t="shared" si="29"/>
        <v>XR RIBS BILAT WITH 1V CHEST</v>
      </c>
      <c r="B1922" s="11"/>
      <c r="C1922" s="11" t="s">
        <v>9759</v>
      </c>
    </row>
    <row r="1923" spans="1:3" x14ac:dyDescent="0.35">
      <c r="A1923" s="222" t="str">
        <f t="shared" ref="A1923:A1986" si="30">TRIM(C1923)</f>
        <v>XR RIBS BILATERL W/CXR 4+V</v>
      </c>
      <c r="B1923" s="548"/>
      <c r="C1923" s="548" t="s">
        <v>5787</v>
      </c>
    </row>
    <row r="1924" spans="1:3" x14ac:dyDescent="0.35">
      <c r="A1924" s="222" t="str">
        <f t="shared" si="30"/>
        <v>XR RIBS BL WITH CHEST</v>
      </c>
      <c r="B1924" s="13"/>
      <c r="C1924" s="347" t="s">
        <v>321</v>
      </c>
    </row>
    <row r="1925" spans="1:3" x14ac:dyDescent="0.35">
      <c r="A1925" s="222" t="str">
        <f t="shared" si="30"/>
        <v>XR Ribs w/ PA Chest Bilateral</v>
      </c>
      <c r="B1925" s="291"/>
      <c r="C1925" s="291" t="s">
        <v>4368</v>
      </c>
    </row>
    <row r="1926" spans="1:3" x14ac:dyDescent="0.35">
      <c r="A1926" s="222" t="str">
        <f t="shared" si="30"/>
        <v>XR RIBS W/CHEST BILATERAL</v>
      </c>
      <c r="B1926" s="311"/>
      <c r="C1926" s="311" t="s">
        <v>830</v>
      </c>
    </row>
    <row r="1927" spans="1:3" x14ac:dyDescent="0.35">
      <c r="A1927" s="222" t="str">
        <f t="shared" si="30"/>
        <v>XRAY RIBS BI W/ PA CHEST</v>
      </c>
      <c r="B1927" s="157"/>
      <c r="C1927" s="157" t="s">
        <v>3857</v>
      </c>
    </row>
    <row r="1928" spans="1:3" x14ac:dyDescent="0.35">
      <c r="A1928" s="222" t="str">
        <f t="shared" si="30"/>
        <v>X-RAY RIBS BILAT 4V W/ PA CHEST</v>
      </c>
      <c r="B1928" s="365"/>
      <c r="C1928" s="282" t="s">
        <v>5588</v>
      </c>
    </row>
    <row r="1929" spans="1:3" x14ac:dyDescent="0.35">
      <c r="A1929" s="222" t="str">
        <f t="shared" si="30"/>
        <v>XRAY RIBS, BILAT W or WO PA CHEST, MIN 4 VIEWS</v>
      </c>
      <c r="B1929" s="26"/>
      <c r="C1929" s="26" t="s">
        <v>2342</v>
      </c>
    </row>
    <row r="1930" spans="1:3" x14ac:dyDescent="0.35">
      <c r="A1930" s="222" t="str">
        <f t="shared" si="30"/>
        <v>X-ray, Ribs, 3 Views, Bilateral plus PA Chest</v>
      </c>
      <c r="B1930" s="30"/>
      <c r="C1930" s="30" t="s">
        <v>3169</v>
      </c>
    </row>
    <row r="1931" spans="1:3" x14ac:dyDescent="0.35">
      <c r="A1931" s="222" t="str">
        <f t="shared" si="30"/>
        <v>X-ray, Ribs, minimum of 4 Views, Bilateral plus PA Chest</v>
      </c>
      <c r="B1931" s="30"/>
      <c r="C1931" s="30" t="s">
        <v>3170</v>
      </c>
    </row>
    <row r="1932" spans="1:3" x14ac:dyDescent="0.35">
      <c r="A1932" s="222" t="str">
        <f t="shared" si="30"/>
        <v>RHC1 XR STERNUM</v>
      </c>
      <c r="B1932" s="277"/>
      <c r="C1932" s="277" t="s">
        <v>9235</v>
      </c>
    </row>
    <row r="1933" spans="1:3" x14ac:dyDescent="0.35">
      <c r="A1933" s="222" t="str">
        <f t="shared" si="30"/>
        <v>STERNUM (OBL/LAT)</v>
      </c>
      <c r="B1933" s="292"/>
      <c r="C1933" s="292" t="s">
        <v>5237</v>
      </c>
    </row>
    <row r="1934" spans="1:3" x14ac:dyDescent="0.35">
      <c r="A1934" s="222" t="str">
        <f t="shared" si="30"/>
        <v>STERNUM 2+ VIEWS</v>
      </c>
      <c r="B1934" s="221"/>
      <c r="C1934" s="221" t="s">
        <v>1335</v>
      </c>
    </row>
    <row r="1935" spans="1:3" x14ac:dyDescent="0.35">
      <c r="A1935" s="222" t="str">
        <f t="shared" si="30"/>
        <v>STERNUM 2V</v>
      </c>
      <c r="B1935" s="283"/>
      <c r="C1935" s="284" t="s">
        <v>8128</v>
      </c>
    </row>
    <row r="1936" spans="1:3" x14ac:dyDescent="0.35">
      <c r="A1936" s="222" t="str">
        <f t="shared" si="30"/>
        <v>STERNUM 3V</v>
      </c>
      <c r="B1936" s="105"/>
      <c r="C1936" s="105" t="s">
        <v>4685</v>
      </c>
    </row>
    <row r="1937" spans="1:3" x14ac:dyDescent="0.35">
      <c r="A1937" s="222" t="str">
        <f t="shared" si="30"/>
        <v>STERNUM LAT/RT OBL</v>
      </c>
      <c r="B1937" s="33"/>
      <c r="C1937" s="33" t="s">
        <v>967</v>
      </c>
    </row>
    <row r="1938" spans="1:3" x14ac:dyDescent="0.35">
      <c r="A1938" s="222" t="str">
        <f t="shared" si="30"/>
        <v>STERNUM MIN 2 VIEWS</v>
      </c>
      <c r="B1938" s="580"/>
      <c r="C1938" s="581" t="s">
        <v>13658</v>
      </c>
    </row>
    <row r="1939" spans="1:3" x14ac:dyDescent="0.35">
      <c r="A1939" s="222" t="str">
        <f t="shared" si="30"/>
        <v>STERNUM MIN. 2 VIEWS</v>
      </c>
      <c r="B1939" s="285"/>
      <c r="C1939" s="285" t="s">
        <v>6218</v>
      </c>
    </row>
    <row r="1940" spans="1:3" x14ac:dyDescent="0.35">
      <c r="A1940" s="222" t="str">
        <f t="shared" si="30"/>
        <v>STERNUM X-RAY 2+ VWS</v>
      </c>
      <c r="B1940" s="94"/>
      <c r="C1940" s="93" t="s">
        <v>7073</v>
      </c>
    </row>
    <row r="1941" spans="1:3" ht="16" x14ac:dyDescent="0.4">
      <c r="A1941" s="222" t="str">
        <f t="shared" si="30"/>
        <v>STERNUM*</v>
      </c>
      <c r="B1941" s="158"/>
      <c r="C1941" s="158" t="s">
        <v>8539</v>
      </c>
    </row>
    <row r="1942" spans="1:3" x14ac:dyDescent="0.35">
      <c r="A1942" s="222" t="str">
        <f t="shared" si="30"/>
        <v>STERNUM; MIN 2 VIEWS</v>
      </c>
      <c r="B1942" s="326"/>
      <c r="C1942" s="320" t="s">
        <v>13963</v>
      </c>
    </row>
    <row r="1943" spans="1:3" x14ac:dyDescent="0.35">
      <c r="A1943" s="222" t="str">
        <f t="shared" si="30"/>
        <v>XR Sternum</v>
      </c>
      <c r="B1943" s="24"/>
      <c r="C1943" s="24" t="s">
        <v>12719</v>
      </c>
    </row>
    <row r="1944" spans="1:3" x14ac:dyDescent="0.35">
      <c r="A1944" s="222" t="str">
        <f t="shared" si="30"/>
        <v>XR STERNUM</v>
      </c>
      <c r="B1944" s="742"/>
      <c r="C1944" s="46" t="s">
        <v>615</v>
      </c>
    </row>
    <row r="1945" spans="1:3" x14ac:dyDescent="0.35">
      <c r="A1945" s="222" t="str">
        <f t="shared" si="30"/>
        <v>XR STERNUM</v>
      </c>
      <c r="B1945" s="277"/>
      <c r="C1945" s="277" t="s">
        <v>615</v>
      </c>
    </row>
    <row r="1946" spans="1:3" x14ac:dyDescent="0.35">
      <c r="A1946" s="222" t="str">
        <f t="shared" si="30"/>
        <v>XR STERNUM</v>
      </c>
      <c r="B1946" s="311"/>
      <c r="C1946" s="299" t="s">
        <v>615</v>
      </c>
    </row>
    <row r="1947" spans="1:3" x14ac:dyDescent="0.35">
      <c r="A1947" s="222" t="str">
        <f t="shared" si="30"/>
        <v>XR STERNUM</v>
      </c>
      <c r="B1947" s="548"/>
      <c r="C1947" s="548" t="s">
        <v>615</v>
      </c>
    </row>
    <row r="1948" spans="1:3" x14ac:dyDescent="0.35">
      <c r="A1948" s="222" t="str">
        <f t="shared" si="30"/>
        <v>XR STERNUM (2 VIEWS)</v>
      </c>
      <c r="B1948" s="204"/>
      <c r="C1948" s="205" t="s">
        <v>10611</v>
      </c>
    </row>
    <row r="1949" spans="1:3" x14ac:dyDescent="0.35">
      <c r="A1949" s="222" t="str">
        <f t="shared" si="30"/>
        <v>XR STERNUM (OBL/LAT)</v>
      </c>
      <c r="B1949" s="11"/>
      <c r="C1949" s="11" t="s">
        <v>9702</v>
      </c>
    </row>
    <row r="1950" spans="1:3" x14ac:dyDescent="0.35">
      <c r="A1950" s="222" t="str">
        <f t="shared" si="30"/>
        <v>XR STERNUM 2 VIEWS</v>
      </c>
      <c r="B1950" s="280"/>
      <c r="C1950" s="286" t="s">
        <v>8790</v>
      </c>
    </row>
    <row r="1951" spans="1:3" x14ac:dyDescent="0.35">
      <c r="A1951" s="222" t="str">
        <f t="shared" si="30"/>
        <v>XR STERNUM 2 VIEWS MIN</v>
      </c>
      <c r="B1951" s="296"/>
      <c r="C1951" s="303" t="s">
        <v>6572</v>
      </c>
    </row>
    <row r="1952" spans="1:3" x14ac:dyDescent="0.35">
      <c r="A1952" s="222" t="str">
        <f t="shared" si="30"/>
        <v>XR Sternum 2+ Views</v>
      </c>
      <c r="B1952" s="291"/>
      <c r="C1952" s="278" t="s">
        <v>4339</v>
      </c>
    </row>
    <row r="1953" spans="1:3" x14ac:dyDescent="0.35">
      <c r="A1953" s="222" t="str">
        <f t="shared" si="30"/>
        <v>XR STERNUM 2V</v>
      </c>
      <c r="B1953" s="40"/>
      <c r="C1953" s="40" t="s">
        <v>12720</v>
      </c>
    </row>
    <row r="1954" spans="1:3" x14ac:dyDescent="0.35">
      <c r="A1954" s="222" t="str">
        <f t="shared" si="30"/>
        <v>XR STERNUM 2V</v>
      </c>
      <c r="B1954" s="244"/>
      <c r="C1954" s="244" t="s">
        <v>12720</v>
      </c>
    </row>
    <row r="1955" spans="1:3" x14ac:dyDescent="0.35">
      <c r="A1955" s="222" t="str">
        <f t="shared" si="30"/>
        <v>XR STERNUM MIN 2 VIEW</v>
      </c>
      <c r="B1955" s="286"/>
      <c r="C1955" s="286" t="s">
        <v>8791</v>
      </c>
    </row>
    <row r="1956" spans="1:3" x14ac:dyDescent="0.35">
      <c r="A1956" s="222" t="str">
        <f t="shared" si="30"/>
        <v>XR STERNUM MIN 2V</v>
      </c>
      <c r="B1956" s="13"/>
      <c r="C1956" s="13" t="s">
        <v>280</v>
      </c>
    </row>
    <row r="1957" spans="1:3" x14ac:dyDescent="0.35">
      <c r="A1957" s="222" t="str">
        <f t="shared" si="30"/>
        <v>XR Sternum Minimum 2 Views</v>
      </c>
      <c r="B1957" s="281"/>
      <c r="C1957" s="42" t="s">
        <v>1818</v>
      </c>
    </row>
    <row r="1958" spans="1:3" x14ac:dyDescent="0.35">
      <c r="A1958" s="222" t="str">
        <f t="shared" si="30"/>
        <v>XRAY BREASTBONE STERNUM</v>
      </c>
      <c r="B1958" s="157"/>
      <c r="C1958" s="157" t="s">
        <v>3813</v>
      </c>
    </row>
    <row r="1959" spans="1:3" x14ac:dyDescent="0.35">
      <c r="A1959" s="222" t="str">
        <f t="shared" si="30"/>
        <v>XRAY STERNUM</v>
      </c>
      <c r="B1959" s="204"/>
      <c r="C1959" s="205" t="s">
        <v>10612</v>
      </c>
    </row>
    <row r="1960" spans="1:3" x14ac:dyDescent="0.35">
      <c r="A1960" s="222" t="str">
        <f t="shared" si="30"/>
        <v>X-RAY STERNUM PA/LATERAL VIEW</v>
      </c>
      <c r="B1960" s="365"/>
      <c r="C1960" s="282" t="s">
        <v>5536</v>
      </c>
    </row>
    <row r="1961" spans="1:3" x14ac:dyDescent="0.35">
      <c r="A1961" s="222" t="str">
        <f t="shared" si="30"/>
        <v>XRAY STERNUM, MIN 2 VIEW</v>
      </c>
      <c r="B1961" s="26"/>
      <c r="C1961" s="26" t="s">
        <v>2304</v>
      </c>
    </row>
    <row r="1962" spans="1:3" x14ac:dyDescent="0.35">
      <c r="A1962" s="222" t="str">
        <f t="shared" si="30"/>
        <v>X-ray, Sternum, Minimum 2 Views</v>
      </c>
      <c r="B1962" s="30"/>
      <c r="C1962" s="30" t="s">
        <v>3103</v>
      </c>
    </row>
    <row r="1963" spans="1:3" x14ac:dyDescent="0.35">
      <c r="A1963" s="222" t="str">
        <f t="shared" si="30"/>
        <v>SC JOINT LT 3V</v>
      </c>
      <c r="B1963" s="283"/>
      <c r="C1963" s="283" t="s">
        <v>8134</v>
      </c>
    </row>
    <row r="1964" spans="1:3" x14ac:dyDescent="0.35">
      <c r="A1964" s="222" t="str">
        <f t="shared" si="30"/>
        <v>SC JOINT RT 3V</v>
      </c>
      <c r="B1964" s="283"/>
      <c r="C1964" s="283" t="s">
        <v>8135</v>
      </c>
    </row>
    <row r="1965" spans="1:3" x14ac:dyDescent="0.35">
      <c r="A1965" s="222" t="str">
        <f t="shared" si="30"/>
        <v>SC JOINTS 3V</v>
      </c>
      <c r="B1965" s="97"/>
      <c r="C1965" s="97" t="s">
        <v>976</v>
      </c>
    </row>
    <row r="1966" spans="1:3" x14ac:dyDescent="0.35">
      <c r="A1966" s="222" t="str">
        <f t="shared" si="30"/>
        <v>STERNOCLAV JOINT/MIN.3</v>
      </c>
      <c r="B1966" s="285"/>
      <c r="C1966" s="285" t="s">
        <v>6232</v>
      </c>
    </row>
    <row r="1967" spans="1:3" ht="16" x14ac:dyDescent="0.4">
      <c r="A1967" s="222" t="str">
        <f t="shared" si="30"/>
        <v>STERNOCLAVICULAR JOINT(S)*</v>
      </c>
      <c r="B1967" s="158"/>
      <c r="C1967" s="158" t="s">
        <v>8543</v>
      </c>
    </row>
    <row r="1968" spans="1:3" x14ac:dyDescent="0.35">
      <c r="A1968" s="222" t="str">
        <f t="shared" si="30"/>
        <v>STERNOCLAVICULAR JOINT/JOINTS; MIN 3 VIEWS</v>
      </c>
      <c r="B1968" s="327"/>
      <c r="C1968" s="327" t="s">
        <v>1665</v>
      </c>
    </row>
    <row r="1969" spans="1:3" x14ac:dyDescent="0.35">
      <c r="A1969" s="222" t="str">
        <f t="shared" si="30"/>
        <v>STERNOCLAVICULAR JOINTS 3+ VWS</v>
      </c>
      <c r="B1969" s="657"/>
      <c r="C1969" s="94" t="s">
        <v>7083</v>
      </c>
    </row>
    <row r="1970" spans="1:3" x14ac:dyDescent="0.35">
      <c r="A1970" s="222" t="str">
        <f t="shared" si="30"/>
        <v>STERNOCLAVICULAR JT MIN 3V</v>
      </c>
      <c r="B1970" s="105"/>
      <c r="C1970" s="105" t="s">
        <v>4691</v>
      </c>
    </row>
    <row r="1971" spans="1:3" x14ac:dyDescent="0.35">
      <c r="A1971" s="222" t="str">
        <f t="shared" si="30"/>
        <v>STERNOCLAVICULAR JTS</v>
      </c>
      <c r="B1971" s="292"/>
      <c r="C1971" s="292" t="s">
        <v>5245</v>
      </c>
    </row>
    <row r="1972" spans="1:3" x14ac:dyDescent="0.35">
      <c r="A1972" s="222" t="str">
        <f t="shared" si="30"/>
        <v>STERNOCLAVICULAR JTS MIN 3 VIEWS</v>
      </c>
      <c r="B1972" s="580"/>
      <c r="C1972" s="581" t="s">
        <v>13664</v>
      </c>
    </row>
    <row r="1973" spans="1:3" x14ac:dyDescent="0.35">
      <c r="A1973" s="222" t="str">
        <f t="shared" si="30"/>
        <v>XR SC JOINTS</v>
      </c>
      <c r="B1973" s="548"/>
      <c r="C1973" s="548" t="s">
        <v>5756</v>
      </c>
    </row>
    <row r="1974" spans="1:3" x14ac:dyDescent="0.35">
      <c r="A1974" s="222" t="str">
        <f t="shared" si="30"/>
        <v>XR SC JOINTS MIN 3V</v>
      </c>
      <c r="B1974" s="13"/>
      <c r="C1974" s="13" t="s">
        <v>287</v>
      </c>
    </row>
    <row r="1975" spans="1:3" x14ac:dyDescent="0.35">
      <c r="A1975" s="222" t="str">
        <f t="shared" si="30"/>
        <v>XR SC JTS 3V LT</v>
      </c>
      <c r="B1975" s="244"/>
      <c r="C1975" s="244" t="s">
        <v>14112</v>
      </c>
    </row>
    <row r="1976" spans="1:3" x14ac:dyDescent="0.35">
      <c r="A1976" s="222" t="str">
        <f t="shared" si="30"/>
        <v>XR SC JTS 3V RT</v>
      </c>
      <c r="B1976" s="244"/>
      <c r="C1976" s="244" t="s">
        <v>14113</v>
      </c>
    </row>
    <row r="1977" spans="1:3" x14ac:dyDescent="0.35">
      <c r="A1977" s="222" t="str">
        <f t="shared" si="30"/>
        <v>XR SC -SternoClavicular Joints</v>
      </c>
      <c r="B1977" s="24"/>
      <c r="C1977" s="24" t="s">
        <v>12738</v>
      </c>
    </row>
    <row r="1978" spans="1:3" x14ac:dyDescent="0.35">
      <c r="A1978" s="222" t="str">
        <f t="shared" si="30"/>
        <v>XR STERNOCLAVICULAR JOINT</v>
      </c>
      <c r="B1978" s="348"/>
      <c r="C1978" s="348" t="s">
        <v>814</v>
      </c>
    </row>
    <row r="1979" spans="1:3" x14ac:dyDescent="0.35">
      <c r="A1979" s="222" t="str">
        <f t="shared" si="30"/>
        <v>XR Sternoclavicular Joint(s)</v>
      </c>
      <c r="B1979" s="291"/>
      <c r="C1979" s="291" t="s">
        <v>4344</v>
      </c>
    </row>
    <row r="1980" spans="1:3" x14ac:dyDescent="0.35">
      <c r="A1980" s="222" t="str">
        <f t="shared" si="30"/>
        <v>XR STERNOCLAVICULAR JOINTS</v>
      </c>
      <c r="B1980" s="289"/>
      <c r="C1980" s="289" t="s">
        <v>2745</v>
      </c>
    </row>
    <row r="1981" spans="1:3" x14ac:dyDescent="0.35">
      <c r="A1981" s="222" t="str">
        <f t="shared" si="30"/>
        <v>XR STERNOCLAVICULAR JOINTS MIN 3 VIEW</v>
      </c>
      <c r="B1981" s="286"/>
      <c r="C1981" s="286" t="s">
        <v>8800</v>
      </c>
    </row>
    <row r="1982" spans="1:3" x14ac:dyDescent="0.35">
      <c r="A1982" s="222" t="str">
        <f t="shared" si="30"/>
        <v>XR STERNOCLAVICULAR JTS</v>
      </c>
      <c r="B1982" s="11"/>
      <c r="C1982" s="11" t="s">
        <v>9709</v>
      </c>
    </row>
    <row r="1983" spans="1:3" x14ac:dyDescent="0.35">
      <c r="A1983" s="222" t="str">
        <f t="shared" si="30"/>
        <v>XR STERNOCLAVICULAR JTS 3V</v>
      </c>
      <c r="B1983" s="40"/>
      <c r="C1983" s="40" t="s">
        <v>12739</v>
      </c>
    </row>
    <row r="1984" spans="1:3" x14ac:dyDescent="0.35">
      <c r="A1984" s="222" t="str">
        <f t="shared" si="30"/>
        <v>XRAY BREASTBONE STRNCLAV</v>
      </c>
      <c r="B1984" s="157"/>
      <c r="C1984" s="157" t="s">
        <v>3822</v>
      </c>
    </row>
    <row r="1985" spans="1:3" x14ac:dyDescent="0.35">
      <c r="A1985" s="222" t="str">
        <f t="shared" si="30"/>
        <v>XRAY STERNOCLAVICULAR JOINT, MIN 3 VIEWS</v>
      </c>
      <c r="B1985" s="26"/>
      <c r="C1985" s="26" t="s">
        <v>2309</v>
      </c>
    </row>
    <row r="1986" spans="1:3" x14ac:dyDescent="0.35">
      <c r="A1986" s="222" t="str">
        <f t="shared" si="30"/>
        <v>X-ray, Left SC Joint(s), Minimum 3 Views</v>
      </c>
      <c r="B1986" s="30"/>
      <c r="C1986" s="30" t="s">
        <v>3116</v>
      </c>
    </row>
    <row r="1987" spans="1:3" x14ac:dyDescent="0.35">
      <c r="A1987" s="222" t="str">
        <f t="shared" ref="A1987:A2050" si="31">TRIM(C1987)</f>
        <v>X-ray, Right SC Joint(s), Minimum 3 Views</v>
      </c>
      <c r="B1987" s="30"/>
      <c r="C1987" s="30" t="s">
        <v>3117</v>
      </c>
    </row>
    <row r="1988" spans="1:3" x14ac:dyDescent="0.35">
      <c r="A1988" s="222" t="str">
        <f t="shared" si="31"/>
        <v>X-ray, SC Joint(s), Minimum 3 Views</v>
      </c>
      <c r="B1988" s="30"/>
      <c r="C1988" s="30" t="s">
        <v>3118</v>
      </c>
    </row>
    <row r="1989" spans="1:3" x14ac:dyDescent="0.35">
      <c r="A1989" s="222" t="str">
        <f t="shared" si="31"/>
        <v>CT _CHEST_WO (ADULT)</v>
      </c>
      <c r="B1989" s="204"/>
      <c r="C1989" s="205" t="s">
        <v>11100</v>
      </c>
    </row>
    <row r="1990" spans="1:3" x14ac:dyDescent="0.35">
      <c r="A1990" s="222" t="str">
        <f t="shared" si="31"/>
        <v>CT Chest (Thorax) without contrast</v>
      </c>
      <c r="B1990" s="24"/>
      <c r="C1990" s="52" t="s">
        <v>12952</v>
      </c>
    </row>
    <row r="1991" spans="1:3" x14ac:dyDescent="0.35">
      <c r="A1991" s="222" t="str">
        <f t="shared" si="31"/>
        <v>CT CHEST HIGH RESOLUTION</v>
      </c>
      <c r="B1991" s="548"/>
      <c r="C1991" s="548" t="s">
        <v>1544</v>
      </c>
    </row>
    <row r="1992" spans="1:3" x14ac:dyDescent="0.35">
      <c r="A1992" s="222" t="str">
        <f t="shared" si="31"/>
        <v>CT CHEST HRCT WO</v>
      </c>
      <c r="B1992" s="105"/>
      <c r="C1992" s="105" t="s">
        <v>4849</v>
      </c>
    </row>
    <row r="1993" spans="1:3" x14ac:dyDescent="0.35">
      <c r="A1993" s="222" t="str">
        <f t="shared" si="31"/>
        <v>CT CHEST SUPER D W/O CONTRAST</v>
      </c>
      <c r="B1993" s="292"/>
      <c r="C1993" s="302" t="s">
        <v>5320</v>
      </c>
    </row>
    <row r="1994" spans="1:3" x14ac:dyDescent="0.35">
      <c r="A1994" s="222" t="str">
        <f t="shared" si="31"/>
        <v>CT chest w con</v>
      </c>
      <c r="B1994" s="309"/>
      <c r="C1994" s="131" t="s">
        <v>12953</v>
      </c>
    </row>
    <row r="1995" spans="1:3" x14ac:dyDescent="0.35">
      <c r="A1995" s="222" t="str">
        <f t="shared" si="31"/>
        <v>CT CHEST W/O</v>
      </c>
      <c r="B1995" s="33"/>
      <c r="C1995" s="33" t="s">
        <v>1112</v>
      </c>
    </row>
    <row r="1996" spans="1:3" x14ac:dyDescent="0.35">
      <c r="A1996" s="222" t="str">
        <f t="shared" si="31"/>
        <v>CT CHEST W/O</v>
      </c>
      <c r="B1996" s="292"/>
      <c r="C1996" s="302" t="s">
        <v>1112</v>
      </c>
    </row>
    <row r="1997" spans="1:3" x14ac:dyDescent="0.35">
      <c r="A1997" s="222" t="str">
        <f t="shared" si="31"/>
        <v>CT CHEST W/O CON</v>
      </c>
      <c r="B1997" s="204"/>
      <c r="C1997" s="205" t="s">
        <v>11101</v>
      </c>
    </row>
    <row r="1998" spans="1:3" x14ac:dyDescent="0.35">
      <c r="A1998" s="222" t="str">
        <f t="shared" si="31"/>
        <v>CT CHEST W/O CONTR</v>
      </c>
      <c r="B1998" s="288"/>
      <c r="C1998" s="288" t="s">
        <v>431</v>
      </c>
    </row>
    <row r="1999" spans="1:3" x14ac:dyDescent="0.35">
      <c r="A1999" s="222" t="str">
        <f t="shared" si="31"/>
        <v>CT CHEST W/O CONTRAS</v>
      </c>
      <c r="B1999" s="13"/>
      <c r="C1999" s="13" t="s">
        <v>432</v>
      </c>
    </row>
    <row r="2000" spans="1:3" x14ac:dyDescent="0.35">
      <c r="A2000" s="222" t="str">
        <f t="shared" si="31"/>
        <v>CT CHEST W/O CONTRAST</v>
      </c>
      <c r="B2000" s="221"/>
      <c r="C2000" s="221" t="s">
        <v>1397</v>
      </c>
    </row>
    <row r="2001" spans="1:3" x14ac:dyDescent="0.35">
      <c r="A2001" s="222" t="str">
        <f t="shared" si="31"/>
        <v>CT CHEST W/O CONTRAST</v>
      </c>
      <c r="B2001" s="291"/>
      <c r="C2001" s="278" t="s">
        <v>1397</v>
      </c>
    </row>
    <row r="2002" spans="1:3" x14ac:dyDescent="0.35">
      <c r="A2002" s="222" t="str">
        <f t="shared" si="31"/>
        <v>CT CHEST WITHOUT</v>
      </c>
      <c r="B2002" s="280"/>
      <c r="C2002" s="45" t="s">
        <v>8961</v>
      </c>
    </row>
    <row r="2003" spans="1:3" x14ac:dyDescent="0.35">
      <c r="A2003" s="222" t="str">
        <f t="shared" si="31"/>
        <v>CT CHEST WITHOUT CONTR</v>
      </c>
      <c r="B2003" s="285"/>
      <c r="C2003" s="297" t="s">
        <v>6346</v>
      </c>
    </row>
    <row r="2004" spans="1:3" x14ac:dyDescent="0.35">
      <c r="A2004" s="222" t="str">
        <f t="shared" si="31"/>
        <v>CT CHEST WITHOUT CONTRAST</v>
      </c>
      <c r="B2004" s="204"/>
      <c r="C2004" s="205" t="s">
        <v>1545</v>
      </c>
    </row>
    <row r="2005" spans="1:3" x14ac:dyDescent="0.35">
      <c r="A2005" s="222" t="str">
        <f t="shared" si="31"/>
        <v>CT CHEST WO</v>
      </c>
      <c r="B2005" s="296"/>
      <c r="C2005" s="296" t="s">
        <v>731</v>
      </c>
    </row>
    <row r="2006" spans="1:3" x14ac:dyDescent="0.35">
      <c r="A2006" s="222" t="str">
        <f t="shared" si="31"/>
        <v>CT CHEST WO</v>
      </c>
      <c r="B2006" s="165"/>
      <c r="C2006" s="165" t="s">
        <v>731</v>
      </c>
    </row>
    <row r="2007" spans="1:3" x14ac:dyDescent="0.35">
      <c r="A2007" s="222" t="str">
        <f t="shared" si="31"/>
        <v>CT CHEST WO</v>
      </c>
      <c r="B2007" s="742"/>
      <c r="C2007" s="46" t="s">
        <v>731</v>
      </c>
    </row>
    <row r="2008" spans="1:3" x14ac:dyDescent="0.35">
      <c r="A2008" s="222" t="str">
        <f t="shared" si="31"/>
        <v>CT CHEST WO</v>
      </c>
      <c r="B2008" s="26"/>
      <c r="C2008" s="26" t="s">
        <v>731</v>
      </c>
    </row>
    <row r="2009" spans="1:3" x14ac:dyDescent="0.35">
      <c r="A2009" s="222" t="str">
        <f t="shared" si="31"/>
        <v>CT CHEST WO</v>
      </c>
      <c r="B2009" s="11"/>
      <c r="C2009" s="11" t="s">
        <v>731</v>
      </c>
    </row>
    <row r="2010" spans="1:3" x14ac:dyDescent="0.35">
      <c r="A2010" s="222" t="str">
        <f t="shared" si="31"/>
        <v>CT CHEST WO</v>
      </c>
      <c r="B2010" s="162"/>
      <c r="C2010" s="166" t="s">
        <v>731</v>
      </c>
    </row>
    <row r="2011" spans="1:3" x14ac:dyDescent="0.35">
      <c r="A2011" s="222" t="str">
        <f t="shared" si="31"/>
        <v>CT CHEST WO (HRCT)</v>
      </c>
      <c r="B2011" s="289"/>
      <c r="C2011" s="289" t="s">
        <v>2891</v>
      </c>
    </row>
    <row r="2012" spans="1:3" x14ac:dyDescent="0.35">
      <c r="A2012" s="222" t="str">
        <f t="shared" si="31"/>
        <v>CT chest wo con</v>
      </c>
      <c r="B2012" s="24"/>
      <c r="C2012" s="52" t="s">
        <v>12954</v>
      </c>
    </row>
    <row r="2013" spans="1:3" x14ac:dyDescent="0.35">
      <c r="A2013" s="222" t="str">
        <f t="shared" si="31"/>
        <v>CT CHEST WO CON - 71250</v>
      </c>
      <c r="B2013" s="162"/>
      <c r="C2013" s="166" t="s">
        <v>4228</v>
      </c>
    </row>
    <row r="2014" spans="1:3" x14ac:dyDescent="0.35">
      <c r="A2014" s="222" t="str">
        <f t="shared" si="31"/>
        <v>CT CHEST WO CONT</v>
      </c>
      <c r="B2014" s="105"/>
      <c r="C2014" s="105" t="s">
        <v>4850</v>
      </c>
    </row>
    <row r="2015" spans="1:3" x14ac:dyDescent="0.35">
      <c r="A2015" s="222" t="str">
        <f t="shared" si="31"/>
        <v>CT CHEST WO CONTRAST</v>
      </c>
      <c r="B2015" s="162"/>
      <c r="C2015" s="166" t="s">
        <v>4229</v>
      </c>
    </row>
    <row r="2016" spans="1:3" ht="16" x14ac:dyDescent="0.4">
      <c r="A2016" s="222" t="str">
        <f t="shared" si="31"/>
        <v>CT CHEST WO CONTRAST*</v>
      </c>
      <c r="B2016" s="158"/>
      <c r="C2016" s="158" t="s">
        <v>8611</v>
      </c>
    </row>
    <row r="2017" spans="1:3" x14ac:dyDescent="0.35">
      <c r="A2017" s="222" t="str">
        <f t="shared" si="31"/>
        <v>CT CHEST WO IV CONTRAST</v>
      </c>
      <c r="B2017" s="283"/>
      <c r="C2017" s="284" t="s">
        <v>8245</v>
      </c>
    </row>
    <row r="2018" spans="1:3" x14ac:dyDescent="0.35">
      <c r="A2018" s="222" t="str">
        <f t="shared" si="31"/>
        <v>CT CHEST WO(Adult)</v>
      </c>
      <c r="B2018" s="204"/>
      <c r="C2018" s="205" t="s">
        <v>11103</v>
      </c>
    </row>
    <row r="2019" spans="1:3" x14ac:dyDescent="0.35">
      <c r="A2019" s="222" t="str">
        <f t="shared" si="31"/>
        <v>CT CHEST/LEFT RIBS W/O</v>
      </c>
      <c r="B2019" s="204"/>
      <c r="C2019" s="205" t="s">
        <v>11104</v>
      </c>
    </row>
    <row r="2020" spans="1:3" x14ac:dyDescent="0.35">
      <c r="A2020" s="222" t="str">
        <f t="shared" si="31"/>
        <v>CT CHEST/THORAX W/O CONTRAST</v>
      </c>
      <c r="B2020" s="548"/>
      <c r="C2020" s="548" t="s">
        <v>5860</v>
      </c>
    </row>
    <row r="2021" spans="1:3" x14ac:dyDescent="0.35">
      <c r="A2021" s="222" t="str">
        <f t="shared" si="31"/>
        <v>CT HIGH RESOLUTION CHEST</v>
      </c>
      <c r="B2021" s="26"/>
      <c r="C2021" s="26" t="s">
        <v>2403</v>
      </c>
    </row>
    <row r="2022" spans="1:3" x14ac:dyDescent="0.35">
      <c r="A2022" s="222" t="str">
        <f t="shared" si="31"/>
        <v>CT HRCT-Chest high resolution without contrast</v>
      </c>
      <c r="B2022" s="24"/>
      <c r="C2022" s="24" t="s">
        <v>12955</v>
      </c>
    </row>
    <row r="2023" spans="1:3" x14ac:dyDescent="0.35">
      <c r="A2023" s="222" t="str">
        <f t="shared" si="31"/>
        <v>CT LEFT RIBS W/O</v>
      </c>
      <c r="B2023" s="204"/>
      <c r="C2023" s="205" t="s">
        <v>11105</v>
      </c>
    </row>
    <row r="2024" spans="1:3" x14ac:dyDescent="0.35">
      <c r="A2024" s="222" t="str">
        <f t="shared" si="31"/>
        <v>CT Ribs without contrast</v>
      </c>
      <c r="B2024" s="24"/>
      <c r="C2024" s="24" t="s">
        <v>12956</v>
      </c>
    </row>
    <row r="2025" spans="1:3" x14ac:dyDescent="0.35">
      <c r="A2025" s="222" t="str">
        <f t="shared" si="31"/>
        <v>CT RIGHT RIBS WO</v>
      </c>
      <c r="B2025" s="204"/>
      <c r="C2025" s="205" t="s">
        <v>11107</v>
      </c>
    </row>
    <row r="2026" spans="1:3" x14ac:dyDescent="0.35">
      <c r="A2026" s="222" t="str">
        <f t="shared" si="31"/>
        <v>CT SC Joints without contrast</v>
      </c>
      <c r="B2026" s="24"/>
      <c r="C2026" s="24" t="s">
        <v>12957</v>
      </c>
    </row>
    <row r="2027" spans="1:3" x14ac:dyDescent="0.35">
      <c r="A2027" s="222" t="str">
        <f t="shared" si="31"/>
        <v>CT Sternum without contrast</v>
      </c>
      <c r="B2027" s="24"/>
      <c r="C2027" s="24" t="s">
        <v>12958</v>
      </c>
    </row>
    <row r="2028" spans="1:3" x14ac:dyDescent="0.35">
      <c r="A2028" s="222" t="str">
        <f t="shared" si="31"/>
        <v>CT THORAX W/O CONTRAST</v>
      </c>
      <c r="B2028" s="157"/>
      <c r="C2028" s="157" t="s">
        <v>4014</v>
      </c>
    </row>
    <row r="2029" spans="1:3" x14ac:dyDescent="0.35">
      <c r="A2029" s="222" t="str">
        <f t="shared" si="31"/>
        <v>CT THORAX W/O DYE</v>
      </c>
      <c r="B2029" s="204"/>
      <c r="C2029" s="205" t="s">
        <v>11108</v>
      </c>
    </row>
    <row r="2030" spans="1:3" x14ac:dyDescent="0.35">
      <c r="A2030" s="222" t="str">
        <f t="shared" si="31"/>
        <v>CT THORAX^MRI_CENTER_CHEST_WO (ADULT)</v>
      </c>
      <c r="B2030" s="204"/>
      <c r="C2030" s="205" t="s">
        <v>11109</v>
      </c>
    </row>
    <row r="2031" spans="1:3" x14ac:dyDescent="0.35">
      <c r="A2031" s="222" t="str">
        <f t="shared" si="31"/>
        <v>CT, Thorax (Chest) s/ Contrast</v>
      </c>
      <c r="B2031" s="30"/>
      <c r="C2031" s="30" t="s">
        <v>3394</v>
      </c>
    </row>
    <row r="2032" spans="1:3" x14ac:dyDescent="0.35">
      <c r="A2032" s="222" t="str">
        <f t="shared" si="31"/>
        <v>CT-BILAT.RIBS WO</v>
      </c>
      <c r="B2032" s="204"/>
      <c r="C2032" s="205" t="s">
        <v>11110</v>
      </c>
    </row>
    <row r="2033" spans="1:3" x14ac:dyDescent="0.35">
      <c r="A2033" s="222" t="str">
        <f t="shared" si="31"/>
        <v>CT-CHEST W/OUT CONTRAST</v>
      </c>
      <c r="B2033" s="668"/>
      <c r="C2033" s="132" t="s">
        <v>13444</v>
      </c>
    </row>
    <row r="2034" spans="1:3" x14ac:dyDescent="0.35">
      <c r="A2034" s="222" t="str">
        <f t="shared" si="31"/>
        <v>CT-CHEST WO</v>
      </c>
      <c r="B2034" s="204"/>
      <c r="C2034" s="205" t="s">
        <v>11111</v>
      </c>
    </row>
    <row r="2035" spans="1:3" x14ac:dyDescent="0.35">
      <c r="A2035" s="222" t="str">
        <f t="shared" si="31"/>
        <v>CT-CHEST WO</v>
      </c>
      <c r="B2035" s="204"/>
      <c r="C2035" s="205" t="s">
        <v>11111</v>
      </c>
    </row>
    <row r="2036" spans="1:3" x14ac:dyDescent="0.35">
      <c r="A2036" s="222" t="str">
        <f t="shared" si="31"/>
        <v>CT-LEFT RIBS WO</v>
      </c>
      <c r="B2036" s="204"/>
      <c r="C2036" s="205" t="s">
        <v>11112</v>
      </c>
    </row>
    <row r="2037" spans="1:3" x14ac:dyDescent="0.35">
      <c r="A2037" s="222" t="str">
        <f t="shared" si="31"/>
        <v>High Resolution CT, Thorax (Chest) s/ Contrast</v>
      </c>
      <c r="B2037" s="30"/>
      <c r="C2037" s="30" t="s">
        <v>3395</v>
      </c>
    </row>
    <row r="2038" spans="1:3" x14ac:dyDescent="0.35">
      <c r="A2038" s="222" t="str">
        <f t="shared" si="31"/>
        <v>CT Chest (Thorax) with contrast</v>
      </c>
      <c r="B2038" s="24"/>
      <c r="C2038" s="52" t="s">
        <v>12978</v>
      </c>
    </row>
    <row r="2039" spans="1:3" x14ac:dyDescent="0.35">
      <c r="A2039" s="222" t="str">
        <f t="shared" si="31"/>
        <v>CT CHEST PE W/ ALLEN</v>
      </c>
      <c r="B2039" s="316"/>
      <c r="C2039" s="319" t="s">
        <v>8487</v>
      </c>
    </row>
    <row r="2040" spans="1:3" x14ac:dyDescent="0.35">
      <c r="A2040" s="222" t="str">
        <f t="shared" si="31"/>
        <v>CT CHEST SUPER D W/CONTRAST   </v>
      </c>
      <c r="B2040" s="87"/>
      <c r="C2040" s="87" t="s">
        <v>5325</v>
      </c>
    </row>
    <row r="2041" spans="1:3" x14ac:dyDescent="0.35">
      <c r="A2041" s="222" t="str">
        <f t="shared" si="31"/>
        <v>CT CHEST W</v>
      </c>
      <c r="B2041" s="33"/>
      <c r="C2041" s="349" t="s">
        <v>1118</v>
      </c>
    </row>
    <row r="2042" spans="1:3" x14ac:dyDescent="0.35">
      <c r="A2042" s="222" t="str">
        <f t="shared" si="31"/>
        <v>CT CHEST W</v>
      </c>
      <c r="B2042" s="165"/>
      <c r="C2042" s="165" t="s">
        <v>1118</v>
      </c>
    </row>
    <row r="2043" spans="1:3" x14ac:dyDescent="0.35">
      <c r="A2043" s="222" t="str">
        <f t="shared" si="31"/>
        <v>CT CHEST W</v>
      </c>
      <c r="B2043" s="26"/>
      <c r="C2043" s="26" t="s">
        <v>1118</v>
      </c>
    </row>
    <row r="2044" spans="1:3" x14ac:dyDescent="0.35">
      <c r="A2044" s="222" t="str">
        <f t="shared" si="31"/>
        <v>CT CHEST W</v>
      </c>
      <c r="B2044" s="11"/>
      <c r="C2044" s="11" t="s">
        <v>1118</v>
      </c>
    </row>
    <row r="2045" spans="1:3" x14ac:dyDescent="0.35">
      <c r="A2045" s="222" t="str">
        <f t="shared" si="31"/>
        <v>CT CHEST W</v>
      </c>
      <c r="B2045" s="40"/>
      <c r="C2045" s="40" t="s">
        <v>1118</v>
      </c>
    </row>
    <row r="2046" spans="1:3" x14ac:dyDescent="0.35">
      <c r="A2046" s="222" t="str">
        <f t="shared" si="31"/>
        <v>CT CHEST W CON - 71260</v>
      </c>
      <c r="B2046" s="162"/>
      <c r="C2046" s="166" t="s">
        <v>4235</v>
      </c>
    </row>
    <row r="2047" spans="1:3" x14ac:dyDescent="0.35">
      <c r="A2047" s="222" t="str">
        <f t="shared" si="31"/>
        <v>CT CHEST W CONT</v>
      </c>
      <c r="B2047" s="105"/>
      <c r="C2047" s="105" t="s">
        <v>4860</v>
      </c>
    </row>
    <row r="2048" spans="1:3" x14ac:dyDescent="0.35">
      <c r="A2048" s="222" t="str">
        <f t="shared" si="31"/>
        <v>CT CHEST W CONT</v>
      </c>
      <c r="B2048" s="316"/>
      <c r="C2048" s="319" t="s">
        <v>4860</v>
      </c>
    </row>
    <row r="2049" spans="1:3" x14ac:dyDescent="0.35">
      <c r="A2049" s="222" t="str">
        <f t="shared" si="31"/>
        <v>CT CHEST W CONTRAST</v>
      </c>
      <c r="B2049" s="326"/>
      <c r="C2049" s="320" t="s">
        <v>14046</v>
      </c>
    </row>
    <row r="2050" spans="1:3" x14ac:dyDescent="0.35">
      <c r="A2050" s="222" t="str">
        <f t="shared" si="31"/>
        <v>CT CHEST W/ CONTRAST</v>
      </c>
      <c r="B2050" s="221"/>
      <c r="C2050" s="221" t="s">
        <v>1402</v>
      </c>
    </row>
    <row r="2051" spans="1:3" x14ac:dyDescent="0.35">
      <c r="A2051" s="222" t="str">
        <f t="shared" ref="A2051:A2114" si="32">TRIM(C2051)</f>
        <v>CT Chest w/ Contrast</v>
      </c>
      <c r="B2051" s="291"/>
      <c r="C2051" s="278" t="s">
        <v>4459</v>
      </c>
    </row>
    <row r="2052" spans="1:3" x14ac:dyDescent="0.35">
      <c r="A2052" s="222" t="str">
        <f t="shared" si="32"/>
        <v>CT CHEST W/C</v>
      </c>
      <c r="B2052" s="165"/>
      <c r="C2052" s="165" t="s">
        <v>6764</v>
      </c>
    </row>
    <row r="2053" spans="1:3" x14ac:dyDescent="0.35">
      <c r="A2053" s="222" t="str">
        <f t="shared" si="32"/>
        <v>CT CHEST W/CON</v>
      </c>
      <c r="B2053" s="204"/>
      <c r="C2053" s="204" t="s">
        <v>11123</v>
      </c>
    </row>
    <row r="2054" spans="1:3" x14ac:dyDescent="0.35">
      <c r="A2054" s="222" t="str">
        <f t="shared" si="32"/>
        <v>CT Chest W/Contrast</v>
      </c>
      <c r="B2054" s="281"/>
      <c r="C2054" s="42" t="s">
        <v>2007</v>
      </c>
    </row>
    <row r="2055" spans="1:3" x14ac:dyDescent="0.35">
      <c r="A2055" s="222" t="str">
        <f t="shared" si="32"/>
        <v>CT CHEST WC</v>
      </c>
      <c r="B2055" s="350"/>
      <c r="C2055" s="350" t="s">
        <v>907</v>
      </c>
    </row>
    <row r="2056" spans="1:3" x14ac:dyDescent="0.35">
      <c r="A2056" s="222" t="str">
        <f t="shared" si="32"/>
        <v>CT CHEST WITH</v>
      </c>
      <c r="B2056" s="742"/>
      <c r="C2056" s="46" t="s">
        <v>735</v>
      </c>
    </row>
    <row r="2057" spans="1:3" x14ac:dyDescent="0.35">
      <c r="A2057" s="222" t="str">
        <f t="shared" si="32"/>
        <v>CT CHEST WITH</v>
      </c>
      <c r="B2057" s="280"/>
      <c r="C2057" s="45" t="s">
        <v>735</v>
      </c>
    </row>
    <row r="2058" spans="1:3" x14ac:dyDescent="0.35">
      <c r="A2058" s="222" t="str">
        <f t="shared" si="32"/>
        <v>CT CHEST WITH</v>
      </c>
      <c r="B2058" s="162"/>
      <c r="C2058" s="166" t="s">
        <v>735</v>
      </c>
    </row>
    <row r="2059" spans="1:3" x14ac:dyDescent="0.35">
      <c r="A2059" s="222" t="str">
        <f t="shared" si="32"/>
        <v>CT CHEST WITH CONTRA</v>
      </c>
      <c r="B2059" s="13"/>
      <c r="C2059" s="13" t="s">
        <v>439</v>
      </c>
    </row>
    <row r="2060" spans="1:3" x14ac:dyDescent="0.35">
      <c r="A2060" s="222" t="str">
        <f t="shared" si="32"/>
        <v>CT CHEST WITH CONTRAST</v>
      </c>
      <c r="B2060" s="285"/>
      <c r="C2060" s="297" t="s">
        <v>1548</v>
      </c>
    </row>
    <row r="2061" spans="1:3" x14ac:dyDescent="0.35">
      <c r="A2061" s="222" t="str">
        <f t="shared" si="32"/>
        <v>CT CHEST WITH IV CONTRAST</v>
      </c>
      <c r="B2061" s="283"/>
      <c r="C2061" s="284" t="s">
        <v>8255</v>
      </c>
    </row>
    <row r="2062" spans="1:3" x14ac:dyDescent="0.35">
      <c r="A2062" s="222" t="str">
        <f t="shared" si="32"/>
        <v>CT CHEST, W/</v>
      </c>
      <c r="B2062" s="162"/>
      <c r="C2062" s="162" t="s">
        <v>4236</v>
      </c>
    </row>
    <row r="2063" spans="1:3" x14ac:dyDescent="0.35">
      <c r="A2063" s="222" t="str">
        <f t="shared" si="32"/>
        <v>CT CHEST, W/ CONTRAST</v>
      </c>
      <c r="B2063" s="365"/>
      <c r="C2063" s="282" t="s">
        <v>5640</v>
      </c>
    </row>
    <row r="2064" spans="1:3" x14ac:dyDescent="0.35">
      <c r="A2064" s="222" t="str">
        <f t="shared" si="32"/>
        <v>CT CHEST/THORAX W/CONTRAST</v>
      </c>
      <c r="B2064" s="548"/>
      <c r="C2064" s="548" t="s">
        <v>5865</v>
      </c>
    </row>
    <row r="2065" spans="1:3" x14ac:dyDescent="0.35">
      <c r="A2065" s="222" t="str">
        <f t="shared" si="32"/>
        <v>CT CHESTW/CON</v>
      </c>
      <c r="B2065" s="162"/>
      <c r="C2065" s="166" t="s">
        <v>4237</v>
      </c>
    </row>
    <row r="2066" spans="1:3" x14ac:dyDescent="0.35">
      <c r="A2066" s="222" t="str">
        <f t="shared" si="32"/>
        <v>CT THORAX W/CONTRAST</v>
      </c>
      <c r="B2066" s="157"/>
      <c r="C2066" s="157" t="s">
        <v>4022</v>
      </c>
    </row>
    <row r="2067" spans="1:3" x14ac:dyDescent="0.35">
      <c r="A2067" s="222" t="str">
        <f t="shared" si="32"/>
        <v>CT, Thorax (Chest) c/ Contrast</v>
      </c>
      <c r="B2067" s="30"/>
      <c r="C2067" s="30" t="s">
        <v>3409</v>
      </c>
    </row>
    <row r="2068" spans="1:3" x14ac:dyDescent="0.35">
      <c r="A2068" s="222" t="str">
        <f t="shared" si="32"/>
        <v>CT-CHEST W/CONTRAST</v>
      </c>
      <c r="B2068" s="694"/>
      <c r="C2068" s="592" t="s">
        <v>13504</v>
      </c>
    </row>
    <row r="2069" spans="1:3" x14ac:dyDescent="0.35">
      <c r="A2069" s="222" t="str">
        <f t="shared" si="32"/>
        <v>e+1 CT CHEST W/CON</v>
      </c>
      <c r="B2069" s="204"/>
      <c r="C2069" s="204" t="s">
        <v>11124</v>
      </c>
    </row>
    <row r="2070" spans="1:3" x14ac:dyDescent="0.35">
      <c r="A2070" s="222" t="str">
        <f t="shared" si="32"/>
        <v>High Resolution CT, Thorax (Chest) c/ Contrast</v>
      </c>
      <c r="B2070" s="30"/>
      <c r="C2070" s="30" t="s">
        <v>3410</v>
      </c>
    </row>
    <row r="2071" spans="1:3" x14ac:dyDescent="0.35">
      <c r="A2071" s="222" t="str">
        <f t="shared" si="32"/>
        <v>CT Chest (Thorax) with/without contrast</v>
      </c>
      <c r="B2071" s="24"/>
      <c r="C2071" s="24" t="s">
        <v>13067</v>
      </c>
    </row>
    <row r="2072" spans="1:3" x14ac:dyDescent="0.35">
      <c r="A2072" s="222" t="str">
        <f t="shared" si="32"/>
        <v>CT CHEST W&amp;WO</v>
      </c>
      <c r="B2072" s="26"/>
      <c r="C2072" s="26" t="s">
        <v>2475</v>
      </c>
    </row>
    <row r="2073" spans="1:3" x14ac:dyDescent="0.35">
      <c r="A2073" s="222" t="str">
        <f t="shared" si="32"/>
        <v>CT CHEST W&amp;WO CONT</v>
      </c>
      <c r="B2073" s="105"/>
      <c r="C2073" s="105" t="s">
        <v>4880</v>
      </c>
    </row>
    <row r="2074" spans="1:3" x14ac:dyDescent="0.35">
      <c r="A2074" s="222" t="str">
        <f t="shared" si="32"/>
        <v>CT CHEST W.WO</v>
      </c>
      <c r="B2074" s="162"/>
      <c r="C2074" s="162" t="s">
        <v>4241</v>
      </c>
    </row>
    <row r="2075" spans="1:3" x14ac:dyDescent="0.35">
      <c r="A2075" s="222" t="str">
        <f t="shared" si="32"/>
        <v>CT Chest w/ + w/o Contrast</v>
      </c>
      <c r="B2075" s="291"/>
      <c r="C2075" s="278" t="s">
        <v>4510</v>
      </c>
    </row>
    <row r="2076" spans="1:3" x14ac:dyDescent="0.35">
      <c r="A2076" s="222" t="str">
        <f t="shared" si="32"/>
        <v>CT CHEST W/O &amp; W/CONTRAST</v>
      </c>
      <c r="B2076" s="204"/>
      <c r="C2076" s="204" t="s">
        <v>11147</v>
      </c>
    </row>
    <row r="2077" spans="1:3" x14ac:dyDescent="0.35">
      <c r="A2077" s="222" t="str">
        <f t="shared" si="32"/>
        <v>CT CHEST W/O/W</v>
      </c>
      <c r="B2077" s="204"/>
      <c r="C2077" s="203" t="s">
        <v>11148</v>
      </c>
    </row>
    <row r="2078" spans="1:3" x14ac:dyDescent="0.35">
      <c r="A2078" s="222" t="str">
        <f t="shared" si="32"/>
        <v>CT CHEST W/OW</v>
      </c>
      <c r="B2078" s="162"/>
      <c r="C2078" s="166" t="s">
        <v>4242</v>
      </c>
    </row>
    <row r="2079" spans="1:3" x14ac:dyDescent="0.35">
      <c r="A2079" s="222" t="str">
        <f t="shared" si="32"/>
        <v>CT CHEST W/W/O CONTR</v>
      </c>
      <c r="B2079" s="13"/>
      <c r="C2079" s="13" t="s">
        <v>457</v>
      </c>
    </row>
    <row r="2080" spans="1:3" x14ac:dyDescent="0.35">
      <c r="A2080" s="222" t="str">
        <f t="shared" si="32"/>
        <v>CT CHEST W/WO</v>
      </c>
      <c r="B2080" s="33"/>
      <c r="C2080" s="33" t="s">
        <v>1136</v>
      </c>
    </row>
    <row r="2081" spans="1:3" x14ac:dyDescent="0.35">
      <c r="A2081" s="222" t="str">
        <f t="shared" si="32"/>
        <v>CT CHEST W/WO</v>
      </c>
      <c r="B2081" s="296"/>
      <c r="C2081" s="296" t="s">
        <v>1136</v>
      </c>
    </row>
    <row r="2082" spans="1:3" x14ac:dyDescent="0.35">
      <c r="A2082" s="222" t="str">
        <f t="shared" si="32"/>
        <v>CT CHEST W/WO</v>
      </c>
      <c r="B2082" s="11"/>
      <c r="C2082" s="11" t="s">
        <v>1136</v>
      </c>
    </row>
    <row r="2083" spans="1:3" x14ac:dyDescent="0.35">
      <c r="A2083" s="222" t="str">
        <f t="shared" si="32"/>
        <v>CT CHEST W/WO CON</v>
      </c>
      <c r="B2083" s="204"/>
      <c r="C2083" s="204" t="s">
        <v>11149</v>
      </c>
    </row>
    <row r="2084" spans="1:3" x14ac:dyDescent="0.35">
      <c r="A2084" s="222" t="str">
        <f t="shared" si="32"/>
        <v>CT CHEST W/WO CON - 71270</v>
      </c>
      <c r="B2084" s="162"/>
      <c r="C2084" s="166" t="s">
        <v>4243</v>
      </c>
    </row>
    <row r="2085" spans="1:3" x14ac:dyDescent="0.35">
      <c r="A2085" s="222" t="str">
        <f t="shared" si="32"/>
        <v>CT CHEST W/WO CONT</v>
      </c>
      <c r="B2085" s="221"/>
      <c r="C2085" s="221" t="s">
        <v>1409</v>
      </c>
    </row>
    <row r="2086" spans="1:3" x14ac:dyDescent="0.35">
      <c r="A2086" s="222" t="str">
        <f t="shared" si="32"/>
        <v>CT Chest W/WO Contrast</v>
      </c>
      <c r="B2086" s="281"/>
      <c r="C2086" s="42" t="s">
        <v>2033</v>
      </c>
    </row>
    <row r="2087" spans="1:3" ht="16" x14ac:dyDescent="0.4">
      <c r="A2087" s="222" t="str">
        <f t="shared" si="32"/>
        <v>CT CHEST W/WO CONTRAST*</v>
      </c>
      <c r="B2087" s="158"/>
      <c r="C2087" s="158" t="s">
        <v>8623</v>
      </c>
    </row>
    <row r="2088" spans="1:3" x14ac:dyDescent="0.35">
      <c r="A2088" s="222" t="str">
        <f t="shared" si="32"/>
        <v>CT CHEST W/WO IV CONTRAST</v>
      </c>
      <c r="B2088" s="283"/>
      <c r="C2088" s="284" t="s">
        <v>8274</v>
      </c>
    </row>
    <row r="2089" spans="1:3" x14ac:dyDescent="0.35">
      <c r="A2089" s="222" t="str">
        <f t="shared" si="32"/>
        <v>CT CHEST WITH &amp; WITHOUT</v>
      </c>
      <c r="B2089" s="742"/>
      <c r="C2089" s="46" t="s">
        <v>743</v>
      </c>
    </row>
    <row r="2090" spans="1:3" x14ac:dyDescent="0.35">
      <c r="A2090" s="222" t="str">
        <f t="shared" si="32"/>
        <v>CT CHEST WITH &amp; WO</v>
      </c>
      <c r="B2090" s="280"/>
      <c r="C2090" s="45" t="s">
        <v>8984</v>
      </c>
    </row>
    <row r="2091" spans="1:3" x14ac:dyDescent="0.35">
      <c r="A2091" s="222" t="str">
        <f t="shared" si="32"/>
        <v>CT CHEST WITH AND WITHOUT</v>
      </c>
      <c r="B2091" s="94"/>
      <c r="C2091" s="93" t="s">
        <v>7209</v>
      </c>
    </row>
    <row r="2092" spans="1:3" x14ac:dyDescent="0.35">
      <c r="A2092" s="222" t="str">
        <f t="shared" si="32"/>
        <v>CT CHEST WITH&amp;WO CONTR</v>
      </c>
      <c r="B2092" s="285"/>
      <c r="C2092" s="285" t="s">
        <v>6391</v>
      </c>
    </row>
    <row r="2093" spans="1:3" x14ac:dyDescent="0.35">
      <c r="A2093" s="222" t="str">
        <f t="shared" si="32"/>
        <v>CT CHEST WO &amp; W CONTRAST</v>
      </c>
      <c r="B2093" s="326"/>
      <c r="C2093" s="320" t="s">
        <v>14051</v>
      </c>
    </row>
    <row r="2094" spans="1:3" x14ac:dyDescent="0.35">
      <c r="A2094" s="222" t="str">
        <f t="shared" si="32"/>
        <v>CT CHEST WO/W</v>
      </c>
      <c r="B2094" s="204"/>
      <c r="C2094" s="204" t="s">
        <v>11150</v>
      </c>
    </row>
    <row r="2095" spans="1:3" x14ac:dyDescent="0.35">
      <c r="A2095" s="222" t="str">
        <f t="shared" si="32"/>
        <v>CT CHEST WO/W CON</v>
      </c>
      <c r="B2095" s="204"/>
      <c r="C2095" s="205" t="s">
        <v>11151</v>
      </c>
    </row>
    <row r="2096" spans="1:3" x14ac:dyDescent="0.35">
      <c r="A2096" s="222" t="str">
        <f t="shared" si="32"/>
        <v>CT CHEST WWO</v>
      </c>
      <c r="B2096" s="204"/>
      <c r="C2096" s="205" t="s">
        <v>11152</v>
      </c>
    </row>
    <row r="2097" spans="1:3" x14ac:dyDescent="0.35">
      <c r="A2097" s="222" t="str">
        <f t="shared" si="32"/>
        <v>CT CHEST, W/ &amp; W/O CONTRAST</v>
      </c>
      <c r="B2097" s="365"/>
      <c r="C2097" s="282" t="s">
        <v>5651</v>
      </c>
    </row>
    <row r="2098" spans="1:3" x14ac:dyDescent="0.35">
      <c r="A2098" s="222" t="str">
        <f t="shared" si="32"/>
        <v>CT CHEST/THORAX W/WO</v>
      </c>
      <c r="B2098" s="548"/>
      <c r="C2098" s="548" t="s">
        <v>5875</v>
      </c>
    </row>
    <row r="2099" spans="1:3" x14ac:dyDescent="0.35">
      <c r="A2099" s="222" t="str">
        <f t="shared" si="32"/>
        <v>CT THORAX W/O &amp; W/CONTRAST</v>
      </c>
      <c r="B2099" s="157"/>
      <c r="C2099" s="157" t="s">
        <v>4048</v>
      </c>
    </row>
    <row r="2100" spans="1:3" x14ac:dyDescent="0.35">
      <c r="A2100" s="222" t="str">
        <f t="shared" si="32"/>
        <v>CT, Thorax (Chest) c/s Contrast</v>
      </c>
      <c r="B2100" s="30"/>
      <c r="C2100" s="30" t="s">
        <v>3490</v>
      </c>
    </row>
    <row r="2101" spans="1:3" x14ac:dyDescent="0.35">
      <c r="A2101" s="222" t="str">
        <f t="shared" si="32"/>
        <v>e+1 CT CHEST W/O W/CON</v>
      </c>
      <c r="B2101" s="204"/>
      <c r="C2101" s="204" t="s">
        <v>11153</v>
      </c>
    </row>
    <row r="2102" spans="1:3" x14ac:dyDescent="0.35">
      <c r="A2102" s="222" t="str">
        <f t="shared" si="32"/>
        <v>e+1 CT CHEST W/WO CON</v>
      </c>
      <c r="B2102" s="204"/>
      <c r="C2102" s="205" t="s">
        <v>11154</v>
      </c>
    </row>
    <row r="2103" spans="1:3" x14ac:dyDescent="0.35">
      <c r="A2103" s="222" t="str">
        <f t="shared" si="32"/>
        <v>e+1 CT CHEST WO/W</v>
      </c>
      <c r="B2103" s="204"/>
      <c r="C2103" s="204" t="s">
        <v>11155</v>
      </c>
    </row>
    <row r="2104" spans="1:3" x14ac:dyDescent="0.35">
      <c r="A2104" s="222" t="str">
        <f t="shared" si="32"/>
        <v>High Resolution CT, Thorax (Chest) c/s Contrast</v>
      </c>
      <c r="B2104" s="30"/>
      <c r="C2104" s="30" t="s">
        <v>3491</v>
      </c>
    </row>
    <row r="2105" spans="1:3" x14ac:dyDescent="0.35">
      <c r="A2105" s="222" t="str">
        <f t="shared" si="32"/>
        <v>CT - LDCT - 71271</v>
      </c>
      <c r="B2105" s="329"/>
      <c r="C2105" s="351" t="s">
        <v>6489</v>
      </c>
    </row>
    <row r="2106" spans="1:3" x14ac:dyDescent="0.35">
      <c r="A2106" s="222" t="str">
        <f t="shared" si="32"/>
        <v>CT CHEST FOR LUNG CANCER SCREENING</v>
      </c>
      <c r="B2106" s="352"/>
      <c r="C2106" s="352" t="s">
        <v>28</v>
      </c>
    </row>
    <row r="2107" spans="1:3" x14ac:dyDescent="0.35">
      <c r="A2107" s="222" t="str">
        <f t="shared" si="32"/>
        <v>CT CHEST LOW DOSE CANCER SCREENING</v>
      </c>
      <c r="B2107" s="33"/>
      <c r="C2107" s="33" t="s">
        <v>1113</v>
      </c>
    </row>
    <row r="2108" spans="1:3" x14ac:dyDescent="0.35">
      <c r="A2108" s="222" t="str">
        <f t="shared" si="32"/>
        <v>CT CHEST LOW DOSE LUNG CANCER</v>
      </c>
      <c r="B2108" s="316"/>
      <c r="C2108" s="317" t="s">
        <v>8486</v>
      </c>
    </row>
    <row r="2109" spans="1:3" x14ac:dyDescent="0.35">
      <c r="A2109" s="222" t="str">
        <f t="shared" si="32"/>
        <v>CT CHEST LOW DOSE LUNG CANCER SCREENING</v>
      </c>
      <c r="B2109" s="105"/>
      <c r="C2109" s="105" t="s">
        <v>4851</v>
      </c>
    </row>
    <row r="2110" spans="1:3" x14ac:dyDescent="0.35">
      <c r="A2110" s="222" t="str">
        <f t="shared" si="32"/>
        <v>CT CHEST LOW DOSE SCREEN</v>
      </c>
      <c r="B2110" s="548"/>
      <c r="C2110" s="548" t="s">
        <v>5861</v>
      </c>
    </row>
    <row r="2111" spans="1:3" x14ac:dyDescent="0.35">
      <c r="A2111" s="222" t="str">
        <f t="shared" si="32"/>
        <v>CT Chest-Low Dose Screening-LDCT</v>
      </c>
      <c r="B2111" s="24"/>
      <c r="C2111" s="52" t="s">
        <v>12959</v>
      </c>
    </row>
    <row r="2112" spans="1:3" x14ac:dyDescent="0.35">
      <c r="A2112" s="222" t="str">
        <f t="shared" si="32"/>
        <v>CT CT LD CHEST WO SCREEN</v>
      </c>
      <c r="B2112" s="280"/>
      <c r="C2112" s="295" t="s">
        <v>8962</v>
      </c>
    </row>
    <row r="2113" spans="1:3" x14ac:dyDescent="0.35">
      <c r="A2113" s="222" t="str">
        <f t="shared" si="32"/>
        <v>CT LD CHEST</v>
      </c>
      <c r="B2113" s="329"/>
      <c r="C2113" s="351" t="s">
        <v>6490</v>
      </c>
    </row>
    <row r="2114" spans="1:3" x14ac:dyDescent="0.35">
      <c r="A2114" s="222" t="str">
        <f t="shared" si="32"/>
        <v>CT LD CHEST W/O</v>
      </c>
      <c r="B2114" s="329"/>
      <c r="C2114" s="351" t="s">
        <v>6491</v>
      </c>
    </row>
    <row r="2115" spans="1:3" x14ac:dyDescent="0.35">
      <c r="A2115" s="222" t="str">
        <f t="shared" ref="A2115:A2178" si="33">TRIM(C2115)</f>
        <v>CT LD CHEST W/O CON</v>
      </c>
      <c r="B2115" s="329"/>
      <c r="C2115" s="351" t="s">
        <v>6492</v>
      </c>
    </row>
    <row r="2116" spans="1:3" x14ac:dyDescent="0.35">
      <c r="A2116" s="222" t="str">
        <f t="shared" si="33"/>
        <v>CT LOW DOSE CHEST</v>
      </c>
      <c r="B2116" s="329"/>
      <c r="C2116" s="351" t="s">
        <v>6493</v>
      </c>
    </row>
    <row r="2117" spans="1:3" x14ac:dyDescent="0.35">
      <c r="A2117" s="222" t="str">
        <f t="shared" si="33"/>
        <v>CT LOW DOSE CHEST W/O</v>
      </c>
      <c r="B2117" s="329"/>
      <c r="C2117" s="351" t="s">
        <v>6494</v>
      </c>
    </row>
    <row r="2118" spans="1:3" x14ac:dyDescent="0.35">
      <c r="A2118" s="222" t="str">
        <f t="shared" si="33"/>
        <v>CT Low Dose Count Screening</v>
      </c>
      <c r="B2118" s="291"/>
      <c r="C2118" s="278" t="s">
        <v>4455</v>
      </c>
    </row>
    <row r="2119" spans="1:3" x14ac:dyDescent="0.35">
      <c r="A2119" s="222" t="str">
        <f t="shared" si="33"/>
        <v>CT LOW DOSE LUNG SCREE</v>
      </c>
      <c r="B2119" s="277"/>
      <c r="C2119" s="328" t="s">
        <v>9397</v>
      </c>
    </row>
    <row r="2120" spans="1:3" x14ac:dyDescent="0.35">
      <c r="A2120" s="222" t="str">
        <f t="shared" si="33"/>
        <v>CT LOW DOSE LUNG SCREEN</v>
      </c>
      <c r="B2120" s="292"/>
      <c r="C2120" s="302" t="s">
        <v>5321</v>
      </c>
    </row>
    <row r="2121" spans="1:3" x14ac:dyDescent="0.35">
      <c r="A2121" s="222" t="str">
        <f t="shared" si="33"/>
        <v>CT Low Dose Lung Screening</v>
      </c>
      <c r="B2121" s="281"/>
      <c r="C2121" s="281" t="s">
        <v>2003</v>
      </c>
    </row>
    <row r="2122" spans="1:3" x14ac:dyDescent="0.35">
      <c r="A2122" s="222" t="str">
        <f t="shared" si="33"/>
        <v>CT LOW DOSE SCREEN</v>
      </c>
      <c r="B2122" s="40"/>
      <c r="C2122" s="40" t="s">
        <v>12960</v>
      </c>
    </row>
    <row r="2123" spans="1:3" x14ac:dyDescent="0.35">
      <c r="A2123" s="222" t="str">
        <f t="shared" si="33"/>
        <v>CT LOW DOSE SCREEN WO</v>
      </c>
      <c r="B2123" s="679"/>
      <c r="C2123" s="180" t="s">
        <v>4230</v>
      </c>
    </row>
    <row r="2124" spans="1:3" x14ac:dyDescent="0.35">
      <c r="A2124" s="222" t="str">
        <f t="shared" si="33"/>
        <v>CT LOW DOSE SCREEN WO</v>
      </c>
      <c r="B2124" s="312"/>
      <c r="C2124" s="290" t="s">
        <v>4230</v>
      </c>
    </row>
    <row r="2125" spans="1:3" x14ac:dyDescent="0.35">
      <c r="A2125" s="222" t="str">
        <f t="shared" si="33"/>
        <v>CT LOW DOSE W/O CONTRAST</v>
      </c>
      <c r="B2125" s="157"/>
      <c r="C2125" s="157" t="s">
        <v>4015</v>
      </c>
    </row>
    <row r="2126" spans="1:3" x14ac:dyDescent="0.35">
      <c r="A2126" s="222" t="str">
        <f t="shared" si="33"/>
        <v>CT LUNG CANCER SCREENING</v>
      </c>
      <c r="B2126" s="296"/>
      <c r="C2126" s="296" t="s">
        <v>6046</v>
      </c>
    </row>
    <row r="2127" spans="1:3" x14ac:dyDescent="0.35">
      <c r="A2127" s="222" t="str">
        <f t="shared" si="33"/>
        <v>CT LUNG CANCER SCREENING WO</v>
      </c>
      <c r="B2127" s="315"/>
      <c r="C2127" s="93" t="s">
        <v>7192</v>
      </c>
    </row>
    <row r="2128" spans="1:3" x14ac:dyDescent="0.35">
      <c r="A2128" s="222" t="str">
        <f t="shared" si="33"/>
        <v>CT lung screening low-dose</v>
      </c>
      <c r="B2128" s="300"/>
      <c r="C2128" s="300" t="s">
        <v>12961</v>
      </c>
    </row>
    <row r="2129" spans="1:3" x14ac:dyDescent="0.35">
      <c r="A2129" s="222" t="str">
        <f t="shared" si="33"/>
        <v>CT LUNG SCREENING W/O CONTRAST</v>
      </c>
      <c r="B2129" s="670"/>
      <c r="C2129" s="133" t="s">
        <v>6</v>
      </c>
    </row>
    <row r="2130" spans="1:3" x14ac:dyDescent="0.35">
      <c r="A2130" s="222" t="str">
        <f t="shared" si="33"/>
        <v>CT Thorax, low dose for lung cancer screening</v>
      </c>
      <c r="B2130" s="30"/>
      <c r="C2130" s="30" t="s">
        <v>3396</v>
      </c>
    </row>
    <row r="2131" spans="1:3" x14ac:dyDescent="0.35">
      <c r="A2131" s="222" t="str">
        <f t="shared" si="33"/>
        <v>LDCT-LUNG SCREENIN</v>
      </c>
      <c r="B2131" s="277"/>
      <c r="C2131" s="328" t="s">
        <v>9398</v>
      </c>
    </row>
    <row r="2132" spans="1:3" x14ac:dyDescent="0.35">
      <c r="A2132" s="222" t="str">
        <f t="shared" si="33"/>
        <v>LOW DOSE CHEST CT (CANCER SCREENING)</v>
      </c>
      <c r="B2132" s="221"/>
      <c r="C2132" s="221" t="s">
        <v>1398</v>
      </c>
    </row>
    <row r="2133" spans="1:3" x14ac:dyDescent="0.35">
      <c r="A2133" s="222" t="str">
        <f t="shared" si="33"/>
        <v>low dose CT - lung cancer scrn</v>
      </c>
      <c r="B2133" s="326"/>
      <c r="C2133" s="323" t="s">
        <v>14042</v>
      </c>
    </row>
    <row r="2134" spans="1:3" x14ac:dyDescent="0.35">
      <c r="A2134" s="222" t="str">
        <f t="shared" si="33"/>
        <v>CT CHEST PE CHEST</v>
      </c>
      <c r="B2134" s="13"/>
      <c r="C2134" s="13" t="s">
        <v>485</v>
      </c>
    </row>
    <row r="2135" spans="1:3" x14ac:dyDescent="0.35">
      <c r="A2135" s="222" t="str">
        <f t="shared" si="33"/>
        <v>CT ANGIO CHEST</v>
      </c>
      <c r="B2135" s="291"/>
      <c r="C2135" s="278" t="s">
        <v>4557</v>
      </c>
    </row>
    <row r="2136" spans="1:3" x14ac:dyDescent="0.35">
      <c r="A2136" s="222" t="str">
        <f t="shared" si="33"/>
        <v>CT angio chest PE protocol</v>
      </c>
      <c r="B2136" s="24"/>
      <c r="C2136" s="24" t="s">
        <v>13294</v>
      </c>
    </row>
    <row r="2137" spans="1:3" x14ac:dyDescent="0.35">
      <c r="A2137" s="222" t="str">
        <f t="shared" si="33"/>
        <v>CT ANGIO CHEST PE PROTOCOL</v>
      </c>
      <c r="B2137" s="94"/>
      <c r="C2137" s="93" t="s">
        <v>7278</v>
      </c>
    </row>
    <row r="2138" spans="1:3" x14ac:dyDescent="0.35">
      <c r="A2138" s="222" t="str">
        <f t="shared" si="33"/>
        <v>CT ANGIO CHEST WITH CONTRAST</v>
      </c>
      <c r="B2138" s="94"/>
      <c r="C2138" s="94" t="s">
        <v>7279</v>
      </c>
    </row>
    <row r="2139" spans="1:3" x14ac:dyDescent="0.35">
      <c r="A2139" s="222" t="str">
        <f t="shared" si="33"/>
        <v>CT Angio Pulmonary</v>
      </c>
      <c r="B2139" s="291"/>
      <c r="C2139" s="278" t="s">
        <v>4558</v>
      </c>
    </row>
    <row r="2140" spans="1:3" x14ac:dyDescent="0.35">
      <c r="A2140" s="222" t="str">
        <f t="shared" si="33"/>
        <v>CT Angiography Chest</v>
      </c>
      <c r="B2140" s="313"/>
      <c r="C2140" s="313" t="s">
        <v>2146</v>
      </c>
    </row>
    <row r="2141" spans="1:3" x14ac:dyDescent="0.35">
      <c r="A2141" s="222" t="str">
        <f t="shared" si="33"/>
        <v>CT CHEST (OGH)</v>
      </c>
      <c r="B2141" s="285"/>
      <c r="C2141" s="285" t="s">
        <v>6452</v>
      </c>
    </row>
    <row r="2142" spans="1:3" x14ac:dyDescent="0.35">
      <c r="A2142" s="222" t="str">
        <f t="shared" si="33"/>
        <v>CT CHEST PE PROTOCOL</v>
      </c>
      <c r="B2142" s="365"/>
      <c r="C2142" s="282" t="s">
        <v>5679</v>
      </c>
    </row>
    <row r="2143" spans="1:3" x14ac:dyDescent="0.35">
      <c r="A2143" s="222" t="str">
        <f t="shared" si="33"/>
        <v>CT CHEST PE PROTOCOL</v>
      </c>
      <c r="B2143" s="285"/>
      <c r="C2143" s="285" t="s">
        <v>5679</v>
      </c>
    </row>
    <row r="2144" spans="1:3" x14ac:dyDescent="0.35">
      <c r="A2144" s="222" t="str">
        <f t="shared" si="33"/>
        <v>CT CHEST PE PROTOCOL- METZ</v>
      </c>
      <c r="B2144" s="26"/>
      <c r="C2144" s="154" t="s">
        <v>2609</v>
      </c>
    </row>
    <row r="2145" spans="1:3" x14ac:dyDescent="0.35">
      <c r="A2145" s="222" t="str">
        <f t="shared" si="33"/>
        <v>CT CHEST PE PROTOCOL W</v>
      </c>
      <c r="B2145" s="673"/>
      <c r="C2145" s="181" t="s">
        <v>7404</v>
      </c>
    </row>
    <row r="2146" spans="1:3" x14ac:dyDescent="0.35">
      <c r="A2146" s="222" t="str">
        <f t="shared" si="33"/>
        <v>CT CHEST PE STUDY</v>
      </c>
      <c r="B2146" s="13"/>
      <c r="C2146" s="13" t="s">
        <v>486</v>
      </c>
    </row>
    <row r="2147" spans="1:3" x14ac:dyDescent="0.35">
      <c r="A2147" s="222" t="str">
        <f t="shared" si="33"/>
        <v>CT CHEST PE STUDY (W CONT)</v>
      </c>
      <c r="B2147" s="105"/>
      <c r="C2147" s="105" t="s">
        <v>4919</v>
      </c>
    </row>
    <row r="2148" spans="1:3" x14ac:dyDescent="0.35">
      <c r="A2148" s="222" t="str">
        <f t="shared" si="33"/>
        <v>CT CTA CHEST</v>
      </c>
      <c r="B2148" s="33"/>
      <c r="C2148" s="33" t="s">
        <v>1216</v>
      </c>
    </row>
    <row r="2149" spans="1:3" x14ac:dyDescent="0.35">
      <c r="A2149" s="222" t="str">
        <f t="shared" si="33"/>
        <v>CT CTA CHEST W/</v>
      </c>
      <c r="B2149" s="280"/>
      <c r="C2149" s="45" t="s">
        <v>9063</v>
      </c>
    </row>
    <row r="2150" spans="1:3" x14ac:dyDescent="0.35">
      <c r="A2150" s="222" t="str">
        <f t="shared" si="33"/>
        <v>CT PE PROTOCOL ANGIO</v>
      </c>
      <c r="B2150" s="742"/>
      <c r="C2150" s="46" t="s">
        <v>762</v>
      </c>
    </row>
    <row r="2151" spans="1:3" x14ac:dyDescent="0.35">
      <c r="A2151" s="222" t="str">
        <f t="shared" si="33"/>
        <v>CT PE STUDY</v>
      </c>
      <c r="B2151" s="13"/>
      <c r="C2151" s="13" t="s">
        <v>487</v>
      </c>
    </row>
    <row r="2152" spans="1:3" x14ac:dyDescent="0.35">
      <c r="A2152" s="222" t="str">
        <f t="shared" si="33"/>
        <v>CT, Angiography Chest c/ Contrast</v>
      </c>
      <c r="B2152" s="30"/>
      <c r="C2152" s="30" t="s">
        <v>3643</v>
      </c>
    </row>
    <row r="2153" spans="1:3" x14ac:dyDescent="0.35">
      <c r="A2153" s="222" t="str">
        <f t="shared" si="33"/>
        <v>CT, Angiography Chest c/s Contrast</v>
      </c>
      <c r="B2153" s="30"/>
      <c r="C2153" s="30" t="s">
        <v>3644</v>
      </c>
    </row>
    <row r="2154" spans="1:3" x14ac:dyDescent="0.35">
      <c r="A2154" s="222" t="str">
        <f t="shared" si="33"/>
        <v>CTA Aorta-Thoracic</v>
      </c>
      <c r="B2154" s="24"/>
      <c r="C2154" s="24" t="s">
        <v>13295</v>
      </c>
    </row>
    <row r="2155" spans="1:3" x14ac:dyDescent="0.35">
      <c r="A2155" s="222" t="str">
        <f t="shared" si="33"/>
        <v>CTA CHEST</v>
      </c>
      <c r="B2155" s="326"/>
      <c r="C2155" s="320" t="s">
        <v>4133</v>
      </c>
    </row>
    <row r="2156" spans="1:3" x14ac:dyDescent="0.35">
      <c r="A2156" s="222" t="str">
        <f t="shared" si="33"/>
        <v>CTA CHEST</v>
      </c>
      <c r="B2156" s="165"/>
      <c r="C2156" s="165" t="s">
        <v>4133</v>
      </c>
    </row>
    <row r="2157" spans="1:3" x14ac:dyDescent="0.35">
      <c r="A2157" s="222" t="str">
        <f t="shared" si="33"/>
        <v>CTA CHEST</v>
      </c>
      <c r="B2157" s="11"/>
      <c r="C2157" s="353" t="s">
        <v>4133</v>
      </c>
    </row>
    <row r="2158" spans="1:3" x14ac:dyDescent="0.35">
      <c r="A2158" s="222" t="str">
        <f t="shared" si="33"/>
        <v>CTA CHEST</v>
      </c>
      <c r="B2158" s="157"/>
      <c r="C2158" s="157" t="s">
        <v>4133</v>
      </c>
    </row>
    <row r="2159" spans="1:3" x14ac:dyDescent="0.35">
      <c r="A2159" s="222" t="str">
        <f t="shared" si="33"/>
        <v>CTA CHEST (W CONT)</v>
      </c>
      <c r="B2159" s="105"/>
      <c r="C2159" s="105" t="s">
        <v>4920</v>
      </c>
    </row>
    <row r="2160" spans="1:3" x14ac:dyDescent="0.35">
      <c r="A2160" s="222" t="str">
        <f t="shared" si="33"/>
        <v>CTA CHEST (PE STUDY)</v>
      </c>
      <c r="B2160" s="289"/>
      <c r="C2160" s="289" t="s">
        <v>2962</v>
      </c>
    </row>
    <row r="2161" spans="1:3" x14ac:dyDescent="0.35">
      <c r="A2161" s="222" t="str">
        <f t="shared" si="33"/>
        <v>CTA Chest -non coronary</v>
      </c>
      <c r="B2161" s="24"/>
      <c r="C2161" s="24" t="s">
        <v>13296</v>
      </c>
    </row>
    <row r="2162" spans="1:3" x14ac:dyDescent="0.35">
      <c r="A2162" s="222" t="str">
        <f t="shared" si="33"/>
        <v>CTA CHEST PE</v>
      </c>
      <c r="B2162" s="395"/>
      <c r="C2162" s="332" t="s">
        <v>2963</v>
      </c>
    </row>
    <row r="2163" spans="1:3" x14ac:dyDescent="0.35">
      <c r="A2163" s="222" t="str">
        <f t="shared" si="33"/>
        <v>CTA Chest Pulmonary Embolism protocolCT</v>
      </c>
      <c r="B2163" s="24"/>
      <c r="C2163" s="24" t="s">
        <v>13297</v>
      </c>
    </row>
    <row r="2164" spans="1:3" x14ac:dyDescent="0.35">
      <c r="A2164" s="222" t="str">
        <f t="shared" si="33"/>
        <v>CTA CHEST W</v>
      </c>
      <c r="B2164" s="204"/>
      <c r="C2164" s="205" t="s">
        <v>7886</v>
      </c>
    </row>
    <row r="2165" spans="1:3" x14ac:dyDescent="0.35">
      <c r="A2165" s="222" t="str">
        <f t="shared" si="33"/>
        <v>CTA CHEST W &amp;/or WO</v>
      </c>
      <c r="B2165" s="26"/>
      <c r="C2165" s="26" t="s">
        <v>2610</v>
      </c>
    </row>
    <row r="2166" spans="1:3" x14ac:dyDescent="0.35">
      <c r="A2166" s="222" t="str">
        <f t="shared" si="33"/>
        <v>CTA CHEST W CON - 71275</v>
      </c>
      <c r="B2166" s="162"/>
      <c r="C2166" s="166" t="s">
        <v>4257</v>
      </c>
    </row>
    <row r="2167" spans="1:3" x14ac:dyDescent="0.35">
      <c r="A2167" s="222" t="str">
        <f t="shared" si="33"/>
        <v>CTA CHEST W CONT</v>
      </c>
      <c r="B2167" s="105"/>
      <c r="C2167" s="105" t="s">
        <v>4921</v>
      </c>
    </row>
    <row r="2168" spans="1:3" x14ac:dyDescent="0.35">
      <c r="A2168" s="222" t="str">
        <f t="shared" si="33"/>
        <v>CTA CHEST W W/O</v>
      </c>
      <c r="B2168" s="204"/>
      <c r="C2168" s="205" t="s">
        <v>11897</v>
      </c>
    </row>
    <row r="2169" spans="1:3" x14ac:dyDescent="0.35">
      <c r="A2169" s="222" t="str">
        <f t="shared" si="33"/>
        <v>CTA CHEST W/CON</v>
      </c>
      <c r="B2169" s="204"/>
      <c r="C2169" s="205" t="s">
        <v>11898</v>
      </c>
    </row>
    <row r="2170" spans="1:3" x14ac:dyDescent="0.35">
      <c r="A2170" s="222" t="str">
        <f t="shared" si="33"/>
        <v>CTA CHEST W/O/W</v>
      </c>
      <c r="B2170" s="688"/>
      <c r="C2170" s="203" t="s">
        <v>11899</v>
      </c>
    </row>
    <row r="2171" spans="1:3" x14ac:dyDescent="0.35">
      <c r="A2171" s="222" t="str">
        <f t="shared" si="33"/>
        <v>CTA CHEST W/O/W CON</v>
      </c>
      <c r="B2171" s="204"/>
      <c r="C2171" s="203" t="s">
        <v>11900</v>
      </c>
    </row>
    <row r="2172" spans="1:3" x14ac:dyDescent="0.35">
      <c r="A2172" s="222" t="str">
        <f t="shared" si="33"/>
        <v>CTA CHEST W/WO</v>
      </c>
      <c r="B2172" s="277"/>
      <c r="C2172" s="277" t="s">
        <v>9511</v>
      </c>
    </row>
    <row r="2173" spans="1:3" x14ac:dyDescent="0.35">
      <c r="A2173" s="222" t="str">
        <f t="shared" si="33"/>
        <v>CTA CHEST W/WO CON</v>
      </c>
      <c r="B2173" s="204"/>
      <c r="C2173" s="205" t="s">
        <v>11901</v>
      </c>
    </row>
    <row r="2174" spans="1:3" x14ac:dyDescent="0.35">
      <c r="A2174" s="222" t="str">
        <f t="shared" si="33"/>
        <v>CTA CHEST W/WO CONT</v>
      </c>
      <c r="B2174" s="221"/>
      <c r="C2174" s="221" t="s">
        <v>1424</v>
      </c>
    </row>
    <row r="2175" spans="1:3" x14ac:dyDescent="0.35">
      <c r="A2175" s="222" t="str">
        <f t="shared" si="33"/>
        <v>CTA CHEST W/WO CONTRAST</v>
      </c>
      <c r="B2175" s="289"/>
      <c r="C2175" s="289" t="s">
        <v>2964</v>
      </c>
    </row>
    <row r="2176" spans="1:3" ht="16" x14ac:dyDescent="0.4">
      <c r="A2176" s="222" t="str">
        <f t="shared" si="33"/>
        <v>CTA CHEST W/WO CONTRAST*</v>
      </c>
      <c r="B2176" s="696"/>
      <c r="C2176" s="173" t="s">
        <v>8647</v>
      </c>
    </row>
    <row r="2177" spans="1:3" x14ac:dyDescent="0.35">
      <c r="A2177" s="222" t="str">
        <f t="shared" si="33"/>
        <v>CTA CHEST WC</v>
      </c>
      <c r="B2177" s="277"/>
      <c r="C2177" s="277" t="s">
        <v>9512</v>
      </c>
    </row>
    <row r="2178" spans="1:3" x14ac:dyDescent="0.35">
      <c r="A2178" s="222" t="str">
        <f t="shared" si="33"/>
        <v>CTA CHEST WITH CONTRAST</v>
      </c>
      <c r="B2178" s="292"/>
      <c r="C2178" s="302" t="s">
        <v>5409</v>
      </c>
    </row>
    <row r="2179" spans="1:3" x14ac:dyDescent="0.35">
      <c r="A2179" s="222" t="str">
        <f t="shared" ref="A2179:A2242" si="34">TRIM(C2179)</f>
        <v>CTA CHEST WITH CONTRAST (PE STUDY)</v>
      </c>
      <c r="B2179" s="289"/>
      <c r="C2179" s="289" t="s">
        <v>2965</v>
      </c>
    </row>
    <row r="2180" spans="1:3" x14ac:dyDescent="0.35">
      <c r="A2180" s="222" t="str">
        <f t="shared" si="34"/>
        <v>CTA CHEST WO/W</v>
      </c>
      <c r="B2180" s="204"/>
      <c r="C2180" s="205" t="s">
        <v>7887</v>
      </c>
    </row>
    <row r="2181" spans="1:3" x14ac:dyDescent="0.35">
      <c r="A2181" s="222" t="str">
        <f t="shared" si="34"/>
        <v>CTA CHEST/PE W OR WO CONTRAST</v>
      </c>
      <c r="B2181" s="548"/>
      <c r="C2181" s="548" t="s">
        <v>5901</v>
      </c>
    </row>
    <row r="2182" spans="1:3" x14ac:dyDescent="0.35">
      <c r="A2182" s="222" t="str">
        <f t="shared" si="34"/>
        <v>CTA PE CHEST WITH IV WO ORAL</v>
      </c>
      <c r="B2182" s="283"/>
      <c r="C2182" s="284" t="s">
        <v>8329</v>
      </c>
    </row>
    <row r="2183" spans="1:3" x14ac:dyDescent="0.35">
      <c r="A2183" s="222" t="str">
        <f t="shared" si="34"/>
        <v>CTA THORACIC(AORTA) WITH IV WO ORAL</v>
      </c>
      <c r="B2183" s="283"/>
      <c r="C2183" s="284" t="s">
        <v>8330</v>
      </c>
    </row>
    <row r="2184" spans="1:3" x14ac:dyDescent="0.35">
      <c r="A2184" s="222" t="str">
        <f t="shared" si="34"/>
        <v>e+1 CTA CHEST W/WO</v>
      </c>
      <c r="B2184" s="688"/>
      <c r="C2184" s="203" t="s">
        <v>11902</v>
      </c>
    </row>
    <row r="2185" spans="1:3" x14ac:dyDescent="0.35">
      <c r="A2185" s="222" t="str">
        <f t="shared" si="34"/>
        <v>MR CHEST WO</v>
      </c>
      <c r="B2185" s="296"/>
      <c r="C2185" s="296" t="s">
        <v>6677</v>
      </c>
    </row>
    <row r="2186" spans="1:3" ht="16" x14ac:dyDescent="0.4">
      <c r="A2186" s="222" t="str">
        <f t="shared" si="34"/>
        <v>MR chest wo con</v>
      </c>
      <c r="B2186" s="24"/>
      <c r="C2186" s="593" t="s">
        <v>13190</v>
      </c>
    </row>
    <row r="2187" spans="1:3" x14ac:dyDescent="0.35">
      <c r="A2187" s="222" t="str">
        <f t="shared" si="34"/>
        <v>MRI CHEST W/O</v>
      </c>
      <c r="B2187" s="204"/>
      <c r="C2187" s="204" t="s">
        <v>11650</v>
      </c>
    </row>
    <row r="2188" spans="1:3" x14ac:dyDescent="0.35">
      <c r="A2188" s="222" t="str">
        <f t="shared" si="34"/>
        <v>MRI CHEST W/O CONTRAST</v>
      </c>
      <c r="B2188" s="285"/>
      <c r="C2188" s="285" t="s">
        <v>4088</v>
      </c>
    </row>
    <row r="2189" spans="1:3" x14ac:dyDescent="0.35">
      <c r="A2189" s="222" t="str">
        <f t="shared" si="34"/>
        <v>MRI CHEST W/O CONTRAST</v>
      </c>
      <c r="B2189" s="157"/>
      <c r="C2189" s="157" t="s">
        <v>4088</v>
      </c>
    </row>
    <row r="2190" spans="1:3" x14ac:dyDescent="0.35">
      <c r="A2190" s="222" t="str">
        <f t="shared" si="34"/>
        <v>MRI Chest without contrast</v>
      </c>
      <c r="B2190" s="24"/>
      <c r="C2190" s="24" t="s">
        <v>13191</v>
      </c>
    </row>
    <row r="2191" spans="1:3" x14ac:dyDescent="0.35">
      <c r="A2191" s="222" t="str">
        <f t="shared" si="34"/>
        <v>MRI CHEST WO</v>
      </c>
      <c r="B2191" s="657"/>
      <c r="C2191" s="94" t="s">
        <v>2531</v>
      </c>
    </row>
    <row r="2192" spans="1:3" x14ac:dyDescent="0.35">
      <c r="A2192" s="222" t="str">
        <f t="shared" si="34"/>
        <v>MRI CHEST WO</v>
      </c>
      <c r="B2192" s="26"/>
      <c r="C2192" s="26" t="s">
        <v>2531</v>
      </c>
    </row>
    <row r="2193" spans="1:3" x14ac:dyDescent="0.35">
      <c r="A2193" s="222" t="str">
        <f t="shared" si="34"/>
        <v>MRI CHEST WO</v>
      </c>
      <c r="B2193" s="312"/>
      <c r="C2193" s="312" t="s">
        <v>2531</v>
      </c>
    </row>
    <row r="2194" spans="1:3" x14ac:dyDescent="0.35">
      <c r="A2194" s="222" t="str">
        <f t="shared" si="34"/>
        <v>MRI CLAVICLE WO LEFT</v>
      </c>
      <c r="B2194" s="204"/>
      <c r="C2194" s="204" t="s">
        <v>11280</v>
      </c>
    </row>
    <row r="2195" spans="1:3" x14ac:dyDescent="0.35">
      <c r="A2195" s="222" t="str">
        <f t="shared" si="34"/>
        <v>MRI CLAVICLE WO RIGHT</v>
      </c>
      <c r="B2195" s="204"/>
      <c r="C2195" s="204" t="s">
        <v>11281</v>
      </c>
    </row>
    <row r="2196" spans="1:3" x14ac:dyDescent="0.35">
      <c r="A2196" s="222" t="str">
        <f t="shared" si="34"/>
        <v>MRI PECTORAL MUSCLES WO CONTRAST</v>
      </c>
      <c r="B2196" s="204"/>
      <c r="C2196" s="204" t="s">
        <v>11651</v>
      </c>
    </row>
    <row r="2197" spans="1:3" x14ac:dyDescent="0.35">
      <c r="A2197" s="222" t="str">
        <f t="shared" si="34"/>
        <v>MRI, Chest/Sternum s/ Contrast</v>
      </c>
      <c r="B2197" s="30"/>
      <c r="C2197" s="30" t="s">
        <v>3556</v>
      </c>
    </row>
    <row r="2198" spans="1:3" x14ac:dyDescent="0.35">
      <c r="A2198" s="222" t="str">
        <f t="shared" si="34"/>
        <v>MR CHEST W</v>
      </c>
      <c r="B2198" s="296"/>
      <c r="C2198" s="296" t="s">
        <v>6700</v>
      </c>
    </row>
    <row r="2199" spans="1:3" x14ac:dyDescent="0.35">
      <c r="A2199" s="222" t="str">
        <f t="shared" si="34"/>
        <v>MR-CHEST W/CONTRAST</v>
      </c>
      <c r="B2199" s="707"/>
      <c r="C2199" s="171" t="s">
        <v>13565</v>
      </c>
    </row>
    <row r="2200" spans="1:3" x14ac:dyDescent="0.35">
      <c r="A2200" s="222" t="str">
        <f t="shared" si="34"/>
        <v>MRI CHEST W</v>
      </c>
      <c r="B2200" s="26"/>
      <c r="C2200" s="26" t="s">
        <v>2580</v>
      </c>
    </row>
    <row r="2201" spans="1:3" x14ac:dyDescent="0.35">
      <c r="A2201" s="222" t="str">
        <f t="shared" si="34"/>
        <v>MRI CHEST W</v>
      </c>
      <c r="B2201" s="312"/>
      <c r="C2201" s="312" t="s">
        <v>2580</v>
      </c>
    </row>
    <row r="2202" spans="1:3" x14ac:dyDescent="0.35">
      <c r="A2202" s="222" t="str">
        <f t="shared" si="34"/>
        <v>MRI CHEST W CONTRAST</v>
      </c>
      <c r="B2202" s="657"/>
      <c r="C2202" s="94" t="s">
        <v>7256</v>
      </c>
    </row>
    <row r="2203" spans="1:3" x14ac:dyDescent="0.35">
      <c r="A2203" s="222" t="str">
        <f t="shared" si="34"/>
        <v>MRI CHEST W/ CONTRAST</v>
      </c>
      <c r="B2203" s="657"/>
      <c r="C2203" s="94" t="s">
        <v>7257</v>
      </c>
    </row>
    <row r="2204" spans="1:3" x14ac:dyDescent="0.35">
      <c r="A2204" s="222" t="str">
        <f t="shared" si="34"/>
        <v>MRI CHEST W/CONTRAST</v>
      </c>
      <c r="B2204" s="286"/>
      <c r="C2204" s="286" t="s">
        <v>4112</v>
      </c>
    </row>
    <row r="2205" spans="1:3" x14ac:dyDescent="0.35">
      <c r="A2205" s="222" t="str">
        <f t="shared" si="34"/>
        <v>MRI CHEST W/CONTRAST</v>
      </c>
      <c r="B2205" s="157"/>
      <c r="C2205" s="157" t="s">
        <v>4112</v>
      </c>
    </row>
    <row r="2206" spans="1:3" x14ac:dyDescent="0.35">
      <c r="A2206" s="222" t="str">
        <f t="shared" si="34"/>
        <v>MRI CHEST WITH CONTRAS</v>
      </c>
      <c r="B2206" s="285"/>
      <c r="C2206" s="285" t="s">
        <v>6440</v>
      </c>
    </row>
    <row r="2207" spans="1:3" x14ac:dyDescent="0.35">
      <c r="A2207" s="222" t="str">
        <f t="shared" si="34"/>
        <v>MRI Chest with contrast</v>
      </c>
      <c r="B2207" s="24"/>
      <c r="C2207" s="24" t="s">
        <v>13266</v>
      </c>
    </row>
    <row r="2208" spans="1:3" x14ac:dyDescent="0.35">
      <c r="A2208" s="222" t="str">
        <f t="shared" si="34"/>
        <v>MRI, Chest/Sternum c/ Contrast</v>
      </c>
      <c r="B2208" s="30"/>
      <c r="C2208" s="30" t="s">
        <v>3616</v>
      </c>
    </row>
    <row r="2209" spans="1:3" x14ac:dyDescent="0.35">
      <c r="A2209" s="222" t="str">
        <f t="shared" si="34"/>
        <v>MR CHEST W/WO</v>
      </c>
      <c r="B2209" s="296"/>
      <c r="C2209" s="296" t="s">
        <v>6729</v>
      </c>
    </row>
    <row r="2210" spans="1:3" x14ac:dyDescent="0.35">
      <c r="A2210" s="222" t="str">
        <f t="shared" si="34"/>
        <v>MRI CHEST W &amp; W/O CONT</v>
      </c>
      <c r="B2210" s="285"/>
      <c r="C2210" s="285" t="s">
        <v>6469</v>
      </c>
    </row>
    <row r="2211" spans="1:3" x14ac:dyDescent="0.35">
      <c r="A2211" s="222" t="str">
        <f t="shared" si="34"/>
        <v>MRI CHEST W&amp;W/O CONTRAST</v>
      </c>
      <c r="B2211" s="286"/>
      <c r="C2211" s="286" t="s">
        <v>9088</v>
      </c>
    </row>
    <row r="2212" spans="1:3" x14ac:dyDescent="0.35">
      <c r="A2212" s="222" t="str">
        <f t="shared" si="34"/>
        <v>MRI CHEST W&amp;WO</v>
      </c>
      <c r="B2212" s="26"/>
      <c r="C2212" s="26" t="s">
        <v>2656</v>
      </c>
    </row>
    <row r="2213" spans="1:3" x14ac:dyDescent="0.35">
      <c r="A2213" s="222" t="str">
        <f t="shared" si="34"/>
        <v>MRI CHEST W/O &amp; W/CONTRAST</v>
      </c>
      <c r="B2213" s="157"/>
      <c r="C2213" s="157" t="s">
        <v>4154</v>
      </c>
    </row>
    <row r="2214" spans="1:3" x14ac:dyDescent="0.35">
      <c r="A2214" s="222" t="str">
        <f t="shared" si="34"/>
        <v>MRI CHEST W/WO</v>
      </c>
      <c r="B2214" s="312"/>
      <c r="C2214" s="312" t="s">
        <v>10238</v>
      </c>
    </row>
    <row r="2215" spans="1:3" x14ac:dyDescent="0.35">
      <c r="A2215" s="222" t="str">
        <f t="shared" si="34"/>
        <v>MRI Chest w/wo contrast</v>
      </c>
      <c r="B2215" s="24"/>
      <c r="C2215" s="24" t="s">
        <v>13364</v>
      </c>
    </row>
    <row r="2216" spans="1:3" x14ac:dyDescent="0.35">
      <c r="A2216" s="222" t="str">
        <f t="shared" si="34"/>
        <v>MRI CHEST W/WO CONTRAST</v>
      </c>
      <c r="B2216" s="657"/>
      <c r="C2216" s="354" t="s">
        <v>7315</v>
      </c>
    </row>
    <row r="2217" spans="1:3" x14ac:dyDescent="0.35">
      <c r="A2217" s="222" t="str">
        <f t="shared" si="34"/>
        <v>MRI CHEST WWO</v>
      </c>
      <c r="B2217" s="165"/>
      <c r="C2217" s="165" t="s">
        <v>6956</v>
      </c>
    </row>
    <row r="2218" spans="1:3" x14ac:dyDescent="0.35">
      <c r="A2218" s="222" t="str">
        <f t="shared" si="34"/>
        <v>MRI, Chest/Sternum c/s Contrast</v>
      </c>
      <c r="B2218" s="30"/>
      <c r="C2218" s="30" t="s">
        <v>3715</v>
      </c>
    </row>
    <row r="2219" spans="1:3" x14ac:dyDescent="0.35">
      <c r="A2219" s="222" t="str">
        <f t="shared" si="34"/>
        <v>MRA CH C+-MATRL</v>
      </c>
      <c r="B2219" s="26"/>
      <c r="C2219" s="26" t="s">
        <v>2598</v>
      </c>
    </row>
    <row r="2220" spans="1:3" x14ac:dyDescent="0.35">
      <c r="A2220" s="222" t="str">
        <f t="shared" si="34"/>
        <v>MRA CHEST</v>
      </c>
      <c r="B2220" s="165"/>
      <c r="C2220" s="165" t="s">
        <v>6895</v>
      </c>
    </row>
    <row r="2221" spans="1:3" x14ac:dyDescent="0.35">
      <c r="A2221" s="222" t="str">
        <f t="shared" si="34"/>
        <v>MRA CHEST</v>
      </c>
      <c r="B2221" s="11"/>
      <c r="C2221" s="11" t="s">
        <v>6895</v>
      </c>
    </row>
    <row r="2222" spans="1:3" x14ac:dyDescent="0.35">
      <c r="A2222" s="222" t="str">
        <f t="shared" si="34"/>
        <v>MRA Chest w/ + w/o Contrast</v>
      </c>
      <c r="B2222" s="313"/>
      <c r="C2222" s="313" t="s">
        <v>2131</v>
      </c>
    </row>
    <row r="2223" spans="1:3" x14ac:dyDescent="0.35">
      <c r="A2223" s="222" t="str">
        <f t="shared" si="34"/>
        <v>MRA Chest w/ Contrast</v>
      </c>
      <c r="B2223" s="313"/>
      <c r="C2223" s="313" t="s">
        <v>2132</v>
      </c>
    </row>
    <row r="2224" spans="1:3" x14ac:dyDescent="0.35">
      <c r="A2224" s="222" t="str">
        <f t="shared" si="34"/>
        <v>MRA CHEST W/ OR W/O CONTRAST</v>
      </c>
      <c r="B2224" s="157"/>
      <c r="C2224" s="157" t="s">
        <v>4126</v>
      </c>
    </row>
    <row r="2225" spans="1:3" x14ac:dyDescent="0.35">
      <c r="A2225" s="222" t="str">
        <f t="shared" si="34"/>
        <v>MRA CHEST W/&amp;orW/O CONTRAST</v>
      </c>
      <c r="B2225" s="26"/>
      <c r="C2225" s="26" t="s">
        <v>2599</v>
      </c>
    </row>
    <row r="2226" spans="1:3" x14ac:dyDescent="0.35">
      <c r="A2226" s="222" t="str">
        <f t="shared" si="34"/>
        <v>MRA Chest w/o Contrast</v>
      </c>
      <c r="B2226" s="313"/>
      <c r="C2226" s="313" t="s">
        <v>2133</v>
      </c>
    </row>
    <row r="2227" spans="1:3" x14ac:dyDescent="0.35">
      <c r="A2227" s="222" t="str">
        <f t="shared" si="34"/>
        <v>MRA CHEST W/O CONTRAST</v>
      </c>
      <c r="B2227" s="286"/>
      <c r="C2227" s="286" t="s">
        <v>9052</v>
      </c>
    </row>
    <row r="2228" spans="1:3" x14ac:dyDescent="0.35">
      <c r="A2228" s="222" t="str">
        <f t="shared" si="34"/>
        <v>MRA Chest w/wo contrast</v>
      </c>
      <c r="B2228" s="24"/>
      <c r="C2228" s="24" t="s">
        <v>13287</v>
      </c>
    </row>
    <row r="2229" spans="1:3" x14ac:dyDescent="0.35">
      <c r="A2229" s="222" t="str">
        <f t="shared" si="34"/>
        <v>MRA, Angiography Chest c/ or s/ Contrast</v>
      </c>
      <c r="B2229" s="30"/>
      <c r="C2229" s="30" t="s">
        <v>3634</v>
      </c>
    </row>
    <row r="2230" spans="1:3" x14ac:dyDescent="0.35">
      <c r="A2230" s="222" t="str">
        <f t="shared" si="34"/>
        <v>CERVICAL SPINE 1 VIEW</v>
      </c>
      <c r="B2230" s="580"/>
      <c r="C2230" s="581" t="s">
        <v>13586</v>
      </c>
    </row>
    <row r="2231" spans="1:3" x14ac:dyDescent="0.35">
      <c r="A2231" s="222" t="str">
        <f t="shared" si="34"/>
        <v>CERVICAL SPINE 1 VIEW</v>
      </c>
      <c r="B2231" s="326"/>
      <c r="C2231" s="326" t="s">
        <v>13586</v>
      </c>
    </row>
    <row r="2232" spans="1:3" x14ac:dyDescent="0.35">
      <c r="A2232" s="222" t="str">
        <f t="shared" si="34"/>
        <v>CERVICAL SPINE 1 VIEW PORTABLE</v>
      </c>
      <c r="B2232" s="657"/>
      <c r="C2232" s="354" t="s">
        <v>6972</v>
      </c>
    </row>
    <row r="2233" spans="1:3" x14ac:dyDescent="0.35">
      <c r="A2233" s="222" t="str">
        <f t="shared" si="34"/>
        <v>CERVICAL SPINE 1V</v>
      </c>
      <c r="B2233" s="33"/>
      <c r="C2233" s="33" t="s">
        <v>886</v>
      </c>
    </row>
    <row r="2234" spans="1:3" x14ac:dyDescent="0.35">
      <c r="A2234" s="222" t="str">
        <f t="shared" si="34"/>
        <v>C-SPINE 1 VIEW</v>
      </c>
      <c r="B2234" s="105"/>
      <c r="C2234" s="105" t="s">
        <v>4620</v>
      </c>
    </row>
    <row r="2235" spans="1:3" x14ac:dyDescent="0.35">
      <c r="A2235" s="222" t="str">
        <f t="shared" si="34"/>
        <v>L-SPINE 1 VIEW</v>
      </c>
      <c r="B2235" s="105"/>
      <c r="C2235" s="105" t="s">
        <v>4621</v>
      </c>
    </row>
    <row r="2236" spans="1:3" x14ac:dyDescent="0.35">
      <c r="A2236" s="222" t="str">
        <f t="shared" si="34"/>
        <v>LSPINE 1V</v>
      </c>
      <c r="B2236" s="105"/>
      <c r="C2236" s="105" t="s">
        <v>4622</v>
      </c>
    </row>
    <row r="2237" spans="1:3" x14ac:dyDescent="0.35">
      <c r="A2237" s="222" t="str">
        <f t="shared" si="34"/>
        <v>LUMBAR SPINE 1V</v>
      </c>
      <c r="B2237" s="33"/>
      <c r="C2237" s="33" t="s">
        <v>887</v>
      </c>
    </row>
    <row r="2238" spans="1:3" x14ac:dyDescent="0.35">
      <c r="A2238" s="222" t="str">
        <f t="shared" si="34"/>
        <v>LUMBAR SPINE 1 VIEW</v>
      </c>
      <c r="B2238" s="580"/>
      <c r="C2238" s="581" t="s">
        <v>13587</v>
      </c>
    </row>
    <row r="2239" spans="1:3" x14ac:dyDescent="0.35">
      <c r="A2239" s="222" t="str">
        <f t="shared" si="34"/>
        <v>LUMBAR SPINE X-RAY 1 VIEW</v>
      </c>
      <c r="B2239" s="94"/>
      <c r="C2239" s="93" t="s">
        <v>6973</v>
      </c>
    </row>
    <row r="2240" spans="1:3" x14ac:dyDescent="0.35">
      <c r="A2240" s="222" t="str">
        <f t="shared" si="34"/>
        <v>SPINE - SINGLE VIEW</v>
      </c>
      <c r="B2240" s="285"/>
      <c r="C2240" s="285" t="s">
        <v>6123</v>
      </c>
    </row>
    <row r="2241" spans="1:3" x14ac:dyDescent="0.35">
      <c r="A2241" s="222" t="str">
        <f t="shared" si="34"/>
        <v>SPINE 1-VIEW</v>
      </c>
      <c r="B2241" s="292"/>
      <c r="C2241" s="292" t="s">
        <v>5182</v>
      </c>
    </row>
    <row r="2242" spans="1:3" x14ac:dyDescent="0.35">
      <c r="A2242" s="222" t="str">
        <f t="shared" si="34"/>
        <v>SPINE SINGLE VIEW (C T OR L)</v>
      </c>
      <c r="B2242" s="283"/>
      <c r="C2242" s="283" t="s">
        <v>8092</v>
      </c>
    </row>
    <row r="2243" spans="1:3" x14ac:dyDescent="0.35">
      <c r="A2243" s="222" t="str">
        <f t="shared" ref="A2243:A2306" si="35">TRIM(C2243)</f>
        <v>SPINE; SINGLE VIEW, SPECIFY LEVEL</v>
      </c>
      <c r="B2243" s="327"/>
      <c r="C2243" s="327" t="s">
        <v>1636</v>
      </c>
    </row>
    <row r="2244" spans="1:3" x14ac:dyDescent="0.35">
      <c r="A2244" s="222" t="str">
        <f t="shared" si="35"/>
        <v>THORACIC SPINE 1 VIEW</v>
      </c>
      <c r="B2244" s="580"/>
      <c r="C2244" s="581" t="s">
        <v>13588</v>
      </c>
    </row>
    <row r="2245" spans="1:3" x14ac:dyDescent="0.35">
      <c r="A2245" s="222" t="str">
        <f t="shared" si="35"/>
        <v>THORACIC SPINE 1V</v>
      </c>
      <c r="B2245" s="33"/>
      <c r="C2245" s="33" t="s">
        <v>889</v>
      </c>
    </row>
    <row r="2246" spans="1:3" x14ac:dyDescent="0.35">
      <c r="A2246" s="222" t="str">
        <f t="shared" si="35"/>
        <v>THORACIC/DORSAL SPINE 1 VIEW</v>
      </c>
      <c r="B2246" s="326"/>
      <c r="C2246" s="326" t="s">
        <v>13895</v>
      </c>
    </row>
    <row r="2247" spans="1:3" x14ac:dyDescent="0.35">
      <c r="A2247" s="222" t="str">
        <f t="shared" si="35"/>
        <v>T-SPINE 1 VIEW</v>
      </c>
      <c r="B2247" s="105"/>
      <c r="C2247" s="105" t="s">
        <v>4623</v>
      </c>
    </row>
    <row r="2248" spans="1:3" x14ac:dyDescent="0.35">
      <c r="A2248" s="222" t="str">
        <f t="shared" si="35"/>
        <v>TSPINE 1V</v>
      </c>
      <c r="B2248" s="105"/>
      <c r="C2248" s="105" t="s">
        <v>4624</v>
      </c>
    </row>
    <row r="2249" spans="1:3" x14ac:dyDescent="0.35">
      <c r="A2249" s="222" t="str">
        <f t="shared" si="35"/>
        <v>XR C SPINE 1V</v>
      </c>
      <c r="B2249" s="312"/>
      <c r="C2249" s="312" t="s">
        <v>9608</v>
      </c>
    </row>
    <row r="2250" spans="1:3" x14ac:dyDescent="0.35">
      <c r="A2250" s="222" t="str">
        <f t="shared" si="35"/>
        <v>XR CERVICAL SPINE 1V</v>
      </c>
      <c r="B2250" s="13"/>
      <c r="C2250" s="13" t="s">
        <v>192</v>
      </c>
    </row>
    <row r="2251" spans="1:3" x14ac:dyDescent="0.35">
      <c r="A2251" s="222" t="str">
        <f t="shared" si="35"/>
        <v>XR CSPINE 1V</v>
      </c>
      <c r="B2251" s="162"/>
      <c r="C2251" s="162" t="s">
        <v>4178</v>
      </c>
    </row>
    <row r="2252" spans="1:3" x14ac:dyDescent="0.35">
      <c r="A2252" s="222" t="str">
        <f t="shared" si="35"/>
        <v>XR C-SPINE LATERAL ONLY</v>
      </c>
      <c r="B2252" s="548"/>
      <c r="C2252" s="548" t="s">
        <v>5701</v>
      </c>
    </row>
    <row r="2253" spans="1:3" x14ac:dyDescent="0.35">
      <c r="A2253" s="222" t="str">
        <f t="shared" si="35"/>
        <v>XR C-SPINE X TABLE LAT</v>
      </c>
      <c r="B2253" s="355"/>
      <c r="C2253" s="355" t="s">
        <v>7409</v>
      </c>
    </row>
    <row r="2254" spans="1:3" x14ac:dyDescent="0.35">
      <c r="A2254" s="222" t="str">
        <f t="shared" si="35"/>
        <v>XR C-SPINE(LAT ONLY)</v>
      </c>
      <c r="B2254" s="204"/>
      <c r="C2254" s="204" t="s">
        <v>10298</v>
      </c>
    </row>
    <row r="2255" spans="1:3" x14ac:dyDescent="0.35">
      <c r="A2255" s="222" t="str">
        <f t="shared" si="35"/>
        <v>XR L SPINE 1V</v>
      </c>
      <c r="B2255" s="312"/>
      <c r="C2255" s="312" t="s">
        <v>9609</v>
      </c>
    </row>
    <row r="2256" spans="1:3" x14ac:dyDescent="0.35">
      <c r="A2256" s="222" t="str">
        <f t="shared" si="35"/>
        <v>XR LSPINE 1V</v>
      </c>
      <c r="B2256" s="162"/>
      <c r="C2256" s="162" t="s">
        <v>4179</v>
      </c>
    </row>
    <row r="2257" spans="1:3" x14ac:dyDescent="0.35">
      <c r="A2257" s="222" t="str">
        <f t="shared" si="35"/>
        <v>XR L-SPINE X-TABLE</v>
      </c>
      <c r="B2257" s="13"/>
      <c r="C2257" s="13" t="s">
        <v>193</v>
      </c>
    </row>
    <row r="2258" spans="1:3" x14ac:dyDescent="0.35">
      <c r="A2258" s="222" t="str">
        <f t="shared" si="35"/>
        <v>XR L-SPINE X-TABLE VIEW</v>
      </c>
      <c r="B2258" s="355"/>
      <c r="C2258" s="355" t="s">
        <v>7411</v>
      </c>
    </row>
    <row r="2259" spans="1:3" x14ac:dyDescent="0.35">
      <c r="A2259" s="222" t="str">
        <f t="shared" si="35"/>
        <v>XR LUMBAR SPINE 1 VIEW</v>
      </c>
      <c r="B2259" s="296"/>
      <c r="C2259" s="303" t="s">
        <v>6555</v>
      </c>
    </row>
    <row r="2260" spans="1:3" x14ac:dyDescent="0.35">
      <c r="A2260" s="222" t="str">
        <f t="shared" si="35"/>
        <v>XR lumbar spine 1V</v>
      </c>
      <c r="B2260" s="701"/>
      <c r="C2260" s="568" t="s">
        <v>12558</v>
      </c>
    </row>
    <row r="2261" spans="1:3" x14ac:dyDescent="0.35">
      <c r="A2261" s="222" t="str">
        <f t="shared" si="35"/>
        <v>XR LUMBAR SPINE X-TABLE VIEW</v>
      </c>
      <c r="B2261" s="277"/>
      <c r="C2261" s="53" t="s">
        <v>9134</v>
      </c>
    </row>
    <row r="2262" spans="1:3" x14ac:dyDescent="0.35">
      <c r="A2262" s="222" t="str">
        <f t="shared" si="35"/>
        <v>XR SPINE 1</v>
      </c>
      <c r="B2262" s="742"/>
      <c r="C2262" s="46" t="s">
        <v>556</v>
      </c>
    </row>
    <row r="2263" spans="1:3" x14ac:dyDescent="0.35">
      <c r="A2263" s="222" t="str">
        <f t="shared" si="35"/>
        <v>XR SPINE 1V</v>
      </c>
      <c r="B2263" s="11"/>
      <c r="C2263" s="11" t="s">
        <v>9610</v>
      </c>
    </row>
    <row r="2264" spans="1:3" x14ac:dyDescent="0.35">
      <c r="A2264" s="222" t="str">
        <f t="shared" si="35"/>
        <v>XR Spine Any Level Single View</v>
      </c>
      <c r="B2264" s="313"/>
      <c r="C2264" s="313" t="s">
        <v>1760</v>
      </c>
    </row>
    <row r="2265" spans="1:3" x14ac:dyDescent="0.35">
      <c r="A2265" s="222" t="str">
        <f t="shared" si="35"/>
        <v>XR SPINE CERVICAL 1 VIEW</v>
      </c>
      <c r="B2265" s="289"/>
      <c r="C2265" s="289" t="s">
        <v>2676</v>
      </c>
    </row>
    <row r="2266" spans="1:3" x14ac:dyDescent="0.35">
      <c r="A2266" s="222" t="str">
        <f t="shared" si="35"/>
        <v>XR SPINE SINGLE VIEW</v>
      </c>
      <c r="B2266" s="286"/>
      <c r="C2266" s="286" t="s">
        <v>8696</v>
      </c>
    </row>
    <row r="2267" spans="1:3" x14ac:dyDescent="0.35">
      <c r="A2267" s="222" t="str">
        <f t="shared" si="35"/>
        <v>XR T SPINE 1V</v>
      </c>
      <c r="B2267" s="312"/>
      <c r="C2267" s="312" t="s">
        <v>9611</v>
      </c>
    </row>
    <row r="2268" spans="1:3" x14ac:dyDescent="0.35">
      <c r="A2268" s="222" t="str">
        <f t="shared" si="35"/>
        <v>XR THORACIC SPINE 1 VIEW</v>
      </c>
      <c r="B2268" s="289"/>
      <c r="C2268" s="289" t="s">
        <v>2677</v>
      </c>
    </row>
    <row r="2269" spans="1:3" x14ac:dyDescent="0.35">
      <c r="A2269" s="222" t="str">
        <f t="shared" si="35"/>
        <v>XR THORACIC SPINE X-TABLE</v>
      </c>
      <c r="B2269" s="277"/>
      <c r="C2269" s="53" t="s">
        <v>9135</v>
      </c>
    </row>
    <row r="2270" spans="1:3" x14ac:dyDescent="0.35">
      <c r="A2270" s="222" t="str">
        <f t="shared" si="35"/>
        <v>XR TSPINE 1V</v>
      </c>
      <c r="B2270" s="162"/>
      <c r="C2270" s="162" t="s">
        <v>4180</v>
      </c>
    </row>
    <row r="2271" spans="1:3" x14ac:dyDescent="0.35">
      <c r="A2271" s="222" t="str">
        <f t="shared" si="35"/>
        <v>XR T-SPINE X-TABLE</v>
      </c>
      <c r="B2271" s="13"/>
      <c r="C2271" s="13" t="s">
        <v>194</v>
      </c>
    </row>
    <row r="2272" spans="1:3" x14ac:dyDescent="0.35">
      <c r="A2272" s="222" t="str">
        <f t="shared" si="35"/>
        <v>XRAY SPINE 1 VIEW SPEC LVL</v>
      </c>
      <c r="B2272" s="157"/>
      <c r="C2272" s="157" t="s">
        <v>3744</v>
      </c>
    </row>
    <row r="2273" spans="1:3" x14ac:dyDescent="0.35">
      <c r="A2273" s="222" t="str">
        <f t="shared" si="35"/>
        <v>X-RAY SPINE SINGLE VIEW</v>
      </c>
      <c r="B2273" s="282"/>
      <c r="C2273" s="282" t="s">
        <v>5474</v>
      </c>
    </row>
    <row r="2274" spans="1:3" x14ac:dyDescent="0.35">
      <c r="A2274" s="222" t="str">
        <f t="shared" si="35"/>
        <v>XRAY SPINE, 1 VIEW</v>
      </c>
      <c r="B2274" s="26"/>
      <c r="C2274" s="26" t="s">
        <v>2243</v>
      </c>
    </row>
    <row r="2275" spans="1:3" x14ac:dyDescent="0.35">
      <c r="A2275" s="222" t="str">
        <f t="shared" si="35"/>
        <v>X-ray, Spine, 1 View, Specify Level</v>
      </c>
      <c r="B2275" s="30"/>
      <c r="C2275" s="30" t="s">
        <v>3006</v>
      </c>
    </row>
    <row r="2276" spans="1:3" x14ac:dyDescent="0.35">
      <c r="A2276" s="222" t="str">
        <f t="shared" si="35"/>
        <v>C SPINE 2 VIEW</v>
      </c>
      <c r="B2276" s="204"/>
      <c r="C2276" s="205" t="s">
        <v>10662</v>
      </c>
    </row>
    <row r="2277" spans="1:3" x14ac:dyDescent="0.35">
      <c r="A2277" s="222" t="str">
        <f t="shared" si="35"/>
        <v>C Spine 2-3 View</v>
      </c>
      <c r="B2277" s="204"/>
      <c r="C2277" s="205" t="s">
        <v>10663</v>
      </c>
    </row>
    <row r="2278" spans="1:3" x14ac:dyDescent="0.35">
      <c r="A2278" s="222" t="str">
        <f t="shared" si="35"/>
        <v>C SPINE 3 VIEW</v>
      </c>
      <c r="B2278" s="292"/>
      <c r="C2278" s="302" t="s">
        <v>5246</v>
      </c>
    </row>
    <row r="2279" spans="1:3" x14ac:dyDescent="0.35">
      <c r="A2279" s="222" t="str">
        <f t="shared" si="35"/>
        <v>C SPINE 3V</v>
      </c>
      <c r="B2279" s="283"/>
      <c r="C2279" s="284" t="s">
        <v>8136</v>
      </c>
    </row>
    <row r="2280" spans="1:3" x14ac:dyDescent="0.35">
      <c r="A2280" s="222" t="str">
        <f t="shared" si="35"/>
        <v>CERV SPINE AP &amp; LAT</v>
      </c>
      <c r="B2280" s="280"/>
      <c r="C2280" s="280" t="s">
        <v>8801</v>
      </c>
    </row>
    <row r="2281" spans="1:3" x14ac:dyDescent="0.35">
      <c r="A2281" s="222" t="str">
        <f t="shared" si="35"/>
        <v>CERVI SPINE 3V</v>
      </c>
      <c r="B2281" s="33"/>
      <c r="C2281" s="33" t="s">
        <v>977</v>
      </c>
    </row>
    <row r="2282" spans="1:3" x14ac:dyDescent="0.35">
      <c r="A2282" s="222" t="str">
        <f t="shared" si="35"/>
        <v>CERVICAL SPINE 2 OR 3</v>
      </c>
      <c r="B2282" s="285"/>
      <c r="C2282" s="297" t="s">
        <v>6233</v>
      </c>
    </row>
    <row r="2283" spans="1:3" x14ac:dyDescent="0.35">
      <c r="A2283" s="222" t="str">
        <f t="shared" si="35"/>
        <v>CERVICAL SPINE 2 OR 3 VIEWS</v>
      </c>
      <c r="B2283" s="94"/>
      <c r="C2283" s="93" t="s">
        <v>7084</v>
      </c>
    </row>
    <row r="2284" spans="1:3" x14ac:dyDescent="0.35">
      <c r="A2284" s="222" t="str">
        <f t="shared" si="35"/>
        <v>CERVICAL SPINE 2-3 VIEWS</v>
      </c>
      <c r="B2284" s="580"/>
      <c r="C2284" s="581" t="s">
        <v>13665</v>
      </c>
    </row>
    <row r="2285" spans="1:3" x14ac:dyDescent="0.35">
      <c r="A2285" s="222" t="str">
        <f t="shared" si="35"/>
        <v>CERVICAL SPINE 2-3 VIEWS</v>
      </c>
      <c r="B2285" s="570"/>
      <c r="C2285" s="569" t="s">
        <v>13665</v>
      </c>
    </row>
    <row r="2286" spans="1:3" x14ac:dyDescent="0.35">
      <c r="A2286" s="222" t="str">
        <f t="shared" si="35"/>
        <v>CERVICAL SPINE 2-3 VIEWS (FLEX/EXT/LAT)</v>
      </c>
      <c r="B2286" s="580"/>
      <c r="C2286" s="581" t="s">
        <v>13666</v>
      </c>
    </row>
    <row r="2287" spans="1:3" x14ac:dyDescent="0.35">
      <c r="A2287" s="222" t="str">
        <f t="shared" si="35"/>
        <v>CERVICAL SPINE 2VIEW</v>
      </c>
      <c r="B2287" s="204"/>
      <c r="C2287" s="211" t="s">
        <v>10665</v>
      </c>
    </row>
    <row r="2288" spans="1:3" x14ac:dyDescent="0.35">
      <c r="A2288" s="222" t="str">
        <f t="shared" si="35"/>
        <v>CERVICAL SPINE; 2 OR 3 VIEWS</v>
      </c>
      <c r="B2288" s="326"/>
      <c r="C2288" s="320" t="s">
        <v>13970</v>
      </c>
    </row>
    <row r="2289" spans="1:3" x14ac:dyDescent="0.35">
      <c r="A2289" s="222" t="str">
        <f t="shared" si="35"/>
        <v>C-SPINE 2 VIEWS</v>
      </c>
      <c r="B2289" s="204"/>
      <c r="C2289" s="211" t="s">
        <v>10670</v>
      </c>
    </row>
    <row r="2290" spans="1:3" x14ac:dyDescent="0.35">
      <c r="A2290" s="222" t="str">
        <f t="shared" si="35"/>
        <v>C-spine 2 VIEW</v>
      </c>
      <c r="B2290" s="204"/>
      <c r="C2290" s="205" t="s">
        <v>10669</v>
      </c>
    </row>
    <row r="2291" spans="1:3" x14ac:dyDescent="0.35">
      <c r="A2291" s="222" t="str">
        <f t="shared" si="35"/>
        <v>C-SPINE 2 VIEWS</v>
      </c>
      <c r="B2291" s="204"/>
      <c r="C2291" s="205" t="s">
        <v>10670</v>
      </c>
    </row>
    <row r="2292" spans="1:3" x14ac:dyDescent="0.35">
      <c r="A2292" s="222" t="str">
        <f t="shared" si="35"/>
        <v>C-SPINE 2VIEWS</v>
      </c>
      <c r="B2292" s="204"/>
      <c r="C2292" s="211" t="s">
        <v>10671</v>
      </c>
    </row>
    <row r="2293" spans="1:3" x14ac:dyDescent="0.35">
      <c r="A2293" s="222" t="str">
        <f t="shared" si="35"/>
        <v>C-SPINE 3 VIEWS</v>
      </c>
      <c r="B2293" s="221"/>
      <c r="C2293" s="221" t="s">
        <v>1341</v>
      </c>
    </row>
    <row r="2294" spans="1:3" x14ac:dyDescent="0.35">
      <c r="A2294" s="222" t="str">
        <f t="shared" si="35"/>
        <v>C-SPINE 3 VIEWS</v>
      </c>
      <c r="B2294" s="204"/>
      <c r="C2294" s="205" t="s">
        <v>1341</v>
      </c>
    </row>
    <row r="2295" spans="1:3" x14ac:dyDescent="0.35">
      <c r="A2295" s="222" t="str">
        <f t="shared" si="35"/>
        <v>C-SPINE 3 VIEWS</v>
      </c>
      <c r="B2295" s="204"/>
      <c r="C2295" s="205" t="s">
        <v>1341</v>
      </c>
    </row>
    <row r="2296" spans="1:3" x14ac:dyDescent="0.35">
      <c r="A2296" s="222" t="str">
        <f t="shared" si="35"/>
        <v>C-SPINE 3V</v>
      </c>
      <c r="B2296" s="105"/>
      <c r="C2296" s="105" t="s">
        <v>4692</v>
      </c>
    </row>
    <row r="2297" spans="1:3" x14ac:dyDescent="0.35">
      <c r="A2297" s="222" t="str">
        <f t="shared" si="35"/>
        <v>C-Spine AP Lat &amp; Open mouth</v>
      </c>
      <c r="B2297" s="204"/>
      <c r="C2297" s="205" t="s">
        <v>10672</v>
      </c>
    </row>
    <row r="2298" spans="1:3" x14ac:dyDescent="0.35">
      <c r="A2298" s="222" t="str">
        <f t="shared" si="35"/>
        <v>C-spine AP+LAT</v>
      </c>
      <c r="B2298" s="204"/>
      <c r="C2298" s="205" t="s">
        <v>10673</v>
      </c>
    </row>
    <row r="2299" spans="1:3" x14ac:dyDescent="0.35">
      <c r="A2299" s="222" t="str">
        <f t="shared" si="35"/>
        <v>C-Spine LAT 3V</v>
      </c>
      <c r="B2299" s="341"/>
      <c r="C2299" s="341" t="s">
        <v>9251</v>
      </c>
    </row>
    <row r="2300" spans="1:3" x14ac:dyDescent="0.35">
      <c r="A2300" s="222" t="str">
        <f t="shared" si="35"/>
        <v>RHC1 XR CERVICAL SPINE 2-3 VIEW</v>
      </c>
      <c r="B2300" s="341"/>
      <c r="C2300" s="341" t="s">
        <v>9252</v>
      </c>
    </row>
    <row r="2301" spans="1:3" x14ac:dyDescent="0.35">
      <c r="A2301" s="222" t="str">
        <f t="shared" si="35"/>
        <v>RHC1 XR C-SPINE 2-3 VIEW</v>
      </c>
      <c r="B2301" s="341"/>
      <c r="C2301" s="287" t="s">
        <v>9253</v>
      </c>
    </row>
    <row r="2302" spans="1:3" x14ac:dyDescent="0.35">
      <c r="A2302" s="222" t="str">
        <f t="shared" si="35"/>
        <v>XR C SPINE 2-3V</v>
      </c>
      <c r="B2302" s="11"/>
      <c r="C2302" s="11" t="s">
        <v>9710</v>
      </c>
    </row>
    <row r="2303" spans="1:3" x14ac:dyDescent="0.35">
      <c r="A2303" s="222" t="str">
        <f t="shared" si="35"/>
        <v>XR C SPINE 3 VIEW</v>
      </c>
      <c r="B2303" s="204"/>
      <c r="C2303" s="205" t="s">
        <v>10674</v>
      </c>
    </row>
    <row r="2304" spans="1:3" x14ac:dyDescent="0.35">
      <c r="A2304" s="222" t="str">
        <f t="shared" si="35"/>
        <v>XR C SPINE 3V</v>
      </c>
      <c r="B2304" s="316"/>
      <c r="C2304" s="319" t="s">
        <v>8439</v>
      </c>
    </row>
    <row r="2305" spans="1:3" x14ac:dyDescent="0.35">
      <c r="A2305" s="222" t="str">
        <f t="shared" si="35"/>
        <v>XR C SPINE LIMITED 3 VIEWS</v>
      </c>
      <c r="B2305" s="742"/>
      <c r="C2305" s="46" t="s">
        <v>620</v>
      </c>
    </row>
    <row r="2306" spans="1:3" x14ac:dyDescent="0.35">
      <c r="A2306" s="222" t="str">
        <f t="shared" si="35"/>
        <v>XR CERVI SPINE 2-3 V</v>
      </c>
      <c r="B2306" s="13"/>
      <c r="C2306" s="13" t="s">
        <v>288</v>
      </c>
    </row>
    <row r="2307" spans="1:3" x14ac:dyDescent="0.35">
      <c r="A2307" s="222" t="str">
        <f t="shared" ref="A2307:A2370" si="36">TRIM(C2307)</f>
        <v>XR CERVI SPINE MIN3</v>
      </c>
      <c r="B2307" s="13"/>
      <c r="C2307" s="13" t="s">
        <v>289</v>
      </c>
    </row>
    <row r="2308" spans="1:3" x14ac:dyDescent="0.35">
      <c r="A2308" s="222" t="str">
        <f t="shared" si="36"/>
        <v>XR CERVICAL 3 VIEWS</v>
      </c>
      <c r="B2308" s="204"/>
      <c r="C2308" s="205" t="s">
        <v>10675</v>
      </c>
    </row>
    <row r="2309" spans="1:3" x14ac:dyDescent="0.35">
      <c r="A2309" s="222" t="str">
        <f t="shared" si="36"/>
        <v>XR CERVICAL SPINE (2-3 VIEWS)</v>
      </c>
      <c r="B2309" s="204"/>
      <c r="C2309" s="205" t="s">
        <v>10676</v>
      </c>
    </row>
    <row r="2310" spans="1:3" x14ac:dyDescent="0.35">
      <c r="A2310" s="222" t="str">
        <f t="shared" si="36"/>
        <v>XR CERVICAL SPINE 2 OR 3 VIEWS</v>
      </c>
      <c r="B2310" s="280"/>
      <c r="C2310" s="45" t="s">
        <v>8802</v>
      </c>
    </row>
    <row r="2311" spans="1:3" x14ac:dyDescent="0.35">
      <c r="A2311" s="222" t="str">
        <f t="shared" si="36"/>
        <v>XR Cervical Spine 2 views</v>
      </c>
      <c r="B2311" s="204"/>
      <c r="C2311" s="205" t="s">
        <v>10677</v>
      </c>
    </row>
    <row r="2312" spans="1:3" x14ac:dyDescent="0.35">
      <c r="A2312" s="222" t="str">
        <f t="shared" si="36"/>
        <v>XR Cervical Spine 2-3 views</v>
      </c>
      <c r="B2312" s="24"/>
      <c r="C2312" s="52" t="s">
        <v>12740</v>
      </c>
    </row>
    <row r="2313" spans="1:3" x14ac:dyDescent="0.35">
      <c r="A2313" s="222" t="str">
        <f t="shared" si="36"/>
        <v>XR cervical spine 2V</v>
      </c>
      <c r="B2313" s="24"/>
      <c r="C2313" s="52" t="s">
        <v>12741</v>
      </c>
    </row>
    <row r="2314" spans="1:3" x14ac:dyDescent="0.35">
      <c r="A2314" s="222" t="str">
        <f t="shared" si="36"/>
        <v>XR Cervical Spine 3 views</v>
      </c>
      <c r="B2314" s="204"/>
      <c r="C2314" s="205" t="s">
        <v>10678</v>
      </c>
    </row>
    <row r="2315" spans="1:3" x14ac:dyDescent="0.35">
      <c r="A2315" s="222" t="str">
        <f t="shared" si="36"/>
        <v>XR cervical spine 3V</v>
      </c>
      <c r="B2315" s="24"/>
      <c r="C2315" s="52" t="s">
        <v>12742</v>
      </c>
    </row>
    <row r="2316" spans="1:3" x14ac:dyDescent="0.35">
      <c r="A2316" s="222" t="str">
        <f t="shared" si="36"/>
        <v>XR CSP 2 VWS</v>
      </c>
      <c r="B2316" s="204"/>
      <c r="C2316" s="211" t="s">
        <v>10679</v>
      </c>
    </row>
    <row r="2317" spans="1:3" x14ac:dyDescent="0.35">
      <c r="A2317" s="222" t="str">
        <f t="shared" si="36"/>
        <v>XR CSP 2VWS</v>
      </c>
      <c r="B2317" s="204"/>
      <c r="C2317" s="211" t="s">
        <v>10680</v>
      </c>
    </row>
    <row r="2318" spans="1:3" x14ac:dyDescent="0.35">
      <c r="A2318" s="222" t="str">
        <f t="shared" si="36"/>
        <v>XR CSPINE 2/3 VIEWS - 72040</v>
      </c>
      <c r="B2318" s="204"/>
      <c r="C2318" s="205" t="s">
        <v>10681</v>
      </c>
    </row>
    <row r="2319" spans="1:3" x14ac:dyDescent="0.35">
      <c r="A2319" s="222" t="str">
        <f t="shared" si="36"/>
        <v>XR CSPINE 2/3 VIEWS 72040</v>
      </c>
      <c r="B2319" s="204"/>
      <c r="C2319" s="205" t="s">
        <v>10682</v>
      </c>
    </row>
    <row r="2320" spans="1:3" x14ac:dyDescent="0.35">
      <c r="A2320" s="222" t="str">
        <f t="shared" si="36"/>
        <v>XR C-SPINE 2-3 VIEWS</v>
      </c>
      <c r="B2320" s="289"/>
      <c r="C2320" s="318" t="s">
        <v>2746</v>
      </c>
    </row>
    <row r="2321" spans="1:3" x14ac:dyDescent="0.35">
      <c r="A2321" s="222" t="str">
        <f t="shared" si="36"/>
        <v>XR C-SPINE 2-3V</v>
      </c>
      <c r="B2321" s="40"/>
      <c r="C2321" s="305" t="s">
        <v>12743</v>
      </c>
    </row>
    <row r="2322" spans="1:3" x14ac:dyDescent="0.35">
      <c r="A2322" s="222" t="str">
        <f t="shared" si="36"/>
        <v>XR CSPINE 3V</v>
      </c>
      <c r="B2322" s="162"/>
      <c r="C2322" s="166" t="s">
        <v>4199</v>
      </c>
    </row>
    <row r="2323" spans="1:3" x14ac:dyDescent="0.35">
      <c r="A2323" s="222" t="str">
        <f t="shared" si="36"/>
        <v>XR C-SPINE 3V</v>
      </c>
      <c r="B2323" s="316"/>
      <c r="C2323" s="319" t="s">
        <v>8440</v>
      </c>
    </row>
    <row r="2324" spans="1:3" x14ac:dyDescent="0.35">
      <c r="A2324" s="222" t="str">
        <f t="shared" si="36"/>
        <v>XR C-SPINE AP LATERAL ODONTOID</v>
      </c>
      <c r="B2324" s="548"/>
      <c r="C2324" s="548" t="s">
        <v>5758</v>
      </c>
    </row>
    <row r="2325" spans="1:3" x14ac:dyDescent="0.35">
      <c r="A2325" s="222" t="str">
        <f t="shared" si="36"/>
        <v>XR C-SPINE AP LATERAL ODONTOID</v>
      </c>
      <c r="B2325" s="548"/>
      <c r="C2325" s="548" t="s">
        <v>5758</v>
      </c>
    </row>
    <row r="2326" spans="1:3" x14ac:dyDescent="0.35">
      <c r="A2326" s="222" t="str">
        <f t="shared" si="36"/>
        <v>XR C-SPINE LAT AP ODT</v>
      </c>
      <c r="B2326" s="367"/>
      <c r="C2326" s="338" t="s">
        <v>7362</v>
      </c>
    </row>
    <row r="2327" spans="1:3" x14ac:dyDescent="0.35">
      <c r="A2327" s="222" t="str">
        <f t="shared" si="36"/>
        <v>XR Spine Cervical 2 or 3 Views</v>
      </c>
      <c r="B2327" s="291"/>
      <c r="C2327" s="278" t="s">
        <v>4345</v>
      </c>
    </row>
    <row r="2328" spans="1:3" x14ac:dyDescent="0.35">
      <c r="A2328" s="222" t="str">
        <f t="shared" si="36"/>
        <v>XRAY 2V C-SPINE</v>
      </c>
      <c r="B2328" s="204"/>
      <c r="C2328" s="205" t="s">
        <v>10685</v>
      </c>
    </row>
    <row r="2329" spans="1:3" x14ac:dyDescent="0.35">
      <c r="A2329" s="222" t="str">
        <f t="shared" si="36"/>
        <v>X-RAY 2V C-SPINE</v>
      </c>
      <c r="B2329" s="204"/>
      <c r="C2329" s="205" t="s">
        <v>10686</v>
      </c>
    </row>
    <row r="2330" spans="1:3" x14ac:dyDescent="0.35">
      <c r="A2330" s="222" t="str">
        <f t="shared" si="36"/>
        <v>XRAY CERVICAL 2V</v>
      </c>
      <c r="B2330" s="204"/>
      <c r="C2330" s="205" t="s">
        <v>10687</v>
      </c>
    </row>
    <row r="2331" spans="1:3" x14ac:dyDescent="0.35">
      <c r="A2331" s="222" t="str">
        <f t="shared" si="36"/>
        <v>XRAY CERVICAL SPINE 2/3 VIEWS</v>
      </c>
      <c r="B2331" s="157"/>
      <c r="C2331" s="157" t="s">
        <v>3823</v>
      </c>
    </row>
    <row r="2332" spans="1:3" x14ac:dyDescent="0.35">
      <c r="A2332" s="222" t="str">
        <f t="shared" si="36"/>
        <v>XRAY CERVICAL SPINE 2V</v>
      </c>
      <c r="B2332" s="204"/>
      <c r="C2332" s="210" t="s">
        <v>10688</v>
      </c>
    </row>
    <row r="2333" spans="1:3" x14ac:dyDescent="0.35">
      <c r="A2333" s="222" t="str">
        <f t="shared" si="36"/>
        <v>X-RAY CERVICAL SPINE 3 vw AP/LATERAL/OPEN MOUTH ODONTOID VIEW</v>
      </c>
      <c r="B2333" s="365"/>
      <c r="C2333" s="282" t="s">
        <v>5543</v>
      </c>
    </row>
    <row r="2334" spans="1:3" x14ac:dyDescent="0.35">
      <c r="A2334" s="222" t="str">
        <f t="shared" si="36"/>
        <v>X-RAY CERVICAL SPINE AP/LATERAL VIEW</v>
      </c>
      <c r="B2334" s="365"/>
      <c r="C2334" s="282" t="s">
        <v>5544</v>
      </c>
    </row>
    <row r="2335" spans="1:3" x14ac:dyDescent="0.35">
      <c r="A2335" s="222" t="str">
        <f t="shared" si="36"/>
        <v>X-RAY CERVICAL SPINE AP/LATERAL/OPEN MOUTH ODONTOID VIEW</v>
      </c>
      <c r="B2335" s="365"/>
      <c r="C2335" s="282" t="s">
        <v>5545</v>
      </c>
    </row>
    <row r="2336" spans="1:3" x14ac:dyDescent="0.35">
      <c r="A2336" s="222" t="str">
        <f t="shared" si="36"/>
        <v>XRAY CERVICAL SPINE, 2-3 VIEWS</v>
      </c>
      <c r="B2336" s="26"/>
      <c r="C2336" s="26" t="s">
        <v>2310</v>
      </c>
    </row>
    <row r="2337" spans="1:3" x14ac:dyDescent="0.35">
      <c r="A2337" s="222" t="str">
        <f t="shared" si="36"/>
        <v>XRAY CSP 2V</v>
      </c>
      <c r="B2337" s="703"/>
      <c r="C2337" s="126" t="s">
        <v>9114</v>
      </c>
    </row>
    <row r="2338" spans="1:3" x14ac:dyDescent="0.35">
      <c r="A2338" s="222" t="str">
        <f t="shared" si="36"/>
        <v>X-RAY CSP 2V</v>
      </c>
      <c r="B2338" s="204"/>
      <c r="C2338" s="205" t="s">
        <v>10691</v>
      </c>
    </row>
    <row r="2339" spans="1:3" x14ac:dyDescent="0.35">
      <c r="A2339" s="222" t="str">
        <f t="shared" si="36"/>
        <v>XRAY C-SPINE 3V</v>
      </c>
      <c r="B2339" s="206"/>
      <c r="C2339" s="203" t="s">
        <v>10693</v>
      </c>
    </row>
    <row r="2340" spans="1:3" x14ac:dyDescent="0.35">
      <c r="A2340" s="222" t="str">
        <f t="shared" si="36"/>
        <v>X-ray, Cervical Spine, 2 or 3 Views</v>
      </c>
      <c r="B2340" s="30"/>
      <c r="C2340" s="30" t="s">
        <v>3119</v>
      </c>
    </row>
    <row r="2341" spans="1:3" ht="16" x14ac:dyDescent="0.4">
      <c r="A2341" s="222" t="str">
        <f t="shared" si="36"/>
        <v>C SPINE 4V*</v>
      </c>
      <c r="B2341" s="696"/>
      <c r="C2341" s="173" t="s">
        <v>8551</v>
      </c>
    </row>
    <row r="2342" spans="1:3" x14ac:dyDescent="0.35">
      <c r="A2342" s="222" t="str">
        <f t="shared" si="36"/>
        <v>C SPINE 5 VIEW</v>
      </c>
      <c r="B2342" s="292"/>
      <c r="C2342" s="302" t="s">
        <v>5264</v>
      </c>
    </row>
    <row r="2343" spans="1:3" x14ac:dyDescent="0.35">
      <c r="A2343" s="222" t="str">
        <f t="shared" si="36"/>
        <v>C SPINE 5V</v>
      </c>
      <c r="B2343" s="283"/>
      <c r="C2343" s="284" t="s">
        <v>8158</v>
      </c>
    </row>
    <row r="2344" spans="1:3" x14ac:dyDescent="0.35">
      <c r="A2344" s="222" t="str">
        <f t="shared" si="36"/>
        <v>C SPINE W/ FLEX/EXT</v>
      </c>
      <c r="B2344" s="204"/>
      <c r="C2344" s="205" t="s">
        <v>10807</v>
      </c>
    </row>
    <row r="2345" spans="1:3" x14ac:dyDescent="0.35">
      <c r="A2345" s="222" t="str">
        <f t="shared" si="36"/>
        <v>CERVI SPINE 5V</v>
      </c>
      <c r="B2345" s="33"/>
      <c r="C2345" s="33" t="s">
        <v>998</v>
      </c>
    </row>
    <row r="2346" spans="1:3" x14ac:dyDescent="0.35">
      <c r="A2346" s="222" t="str">
        <f t="shared" si="36"/>
        <v>Cervical Spine - 4V</v>
      </c>
      <c r="B2346" s="204"/>
      <c r="C2346" s="205" t="s">
        <v>10809</v>
      </c>
    </row>
    <row r="2347" spans="1:3" x14ac:dyDescent="0.35">
      <c r="A2347" s="222" t="str">
        <f t="shared" si="36"/>
        <v>CERVICAL SPINE 4-5 VIEWS</v>
      </c>
      <c r="B2347" s="580"/>
      <c r="C2347" s="581" t="s">
        <v>13693</v>
      </c>
    </row>
    <row r="2348" spans="1:3" x14ac:dyDescent="0.35">
      <c r="A2348" s="222" t="str">
        <f t="shared" si="36"/>
        <v>CERVICAL SPINE 4-5 VIEWS</v>
      </c>
      <c r="B2348" s="570"/>
      <c r="C2348" s="569" t="s">
        <v>13693</v>
      </c>
    </row>
    <row r="2349" spans="1:3" x14ac:dyDescent="0.35">
      <c r="A2349" s="222" t="str">
        <f t="shared" si="36"/>
        <v>CERVICAL SPINE 4-5 VIEWS (FLEX/EXT)</v>
      </c>
      <c r="B2349" s="580"/>
      <c r="C2349" s="581" t="s">
        <v>13694</v>
      </c>
    </row>
    <row r="2350" spans="1:3" x14ac:dyDescent="0.35">
      <c r="A2350" s="222" t="str">
        <f t="shared" si="36"/>
        <v>CERVICAL SPINE 4-5 VIEWS (OBLIQUES)</v>
      </c>
      <c r="B2350" s="580"/>
      <c r="C2350" s="581" t="s">
        <v>13695</v>
      </c>
    </row>
    <row r="2351" spans="1:3" x14ac:dyDescent="0.35">
      <c r="A2351" s="222" t="str">
        <f t="shared" si="36"/>
        <v>CERVICAL SPINE 4V FLEX &amp; EXT</v>
      </c>
      <c r="B2351" s="204"/>
      <c r="C2351" s="205" t="s">
        <v>10810</v>
      </c>
    </row>
    <row r="2352" spans="1:3" x14ac:dyDescent="0.35">
      <c r="A2352" s="222" t="str">
        <f t="shared" si="36"/>
        <v>CERVICAL SPINE 4V W/FLEX &amp; EXT</v>
      </c>
      <c r="B2352" s="204"/>
      <c r="C2352" s="205" t="s">
        <v>10811</v>
      </c>
    </row>
    <row r="2353" spans="1:3" x14ac:dyDescent="0.35">
      <c r="A2353" s="222" t="str">
        <f t="shared" si="36"/>
        <v>CERVICAL SPINE 5V</v>
      </c>
      <c r="B2353" s="204"/>
      <c r="C2353" s="205" t="s">
        <v>10812</v>
      </c>
    </row>
    <row r="2354" spans="1:3" x14ac:dyDescent="0.35">
      <c r="A2354" s="222" t="str">
        <f t="shared" si="36"/>
        <v>CERVICAL SPINE MIN.4 V</v>
      </c>
      <c r="B2354" s="285"/>
      <c r="C2354" s="339" t="s">
        <v>6250</v>
      </c>
    </row>
    <row r="2355" spans="1:3" x14ac:dyDescent="0.35">
      <c r="A2355" s="222" t="str">
        <f t="shared" si="36"/>
        <v>CERVICAL SPINE MINUMUM 4 VIEWS</v>
      </c>
      <c r="B2355" s="326"/>
      <c r="C2355" s="320" t="s">
        <v>13982</v>
      </c>
    </row>
    <row r="2356" spans="1:3" x14ac:dyDescent="0.35">
      <c r="A2356" s="222" t="str">
        <f t="shared" si="36"/>
        <v>CERVICAL SPINE WITH OBLIQUES</v>
      </c>
      <c r="B2356" s="657"/>
      <c r="C2356" s="94" t="s">
        <v>7101</v>
      </c>
    </row>
    <row r="2357" spans="1:3" x14ac:dyDescent="0.35">
      <c r="A2357" s="222" t="str">
        <f t="shared" si="36"/>
        <v>CERVICAL SPINE; 4+ VIEWS</v>
      </c>
      <c r="B2357" s="326"/>
      <c r="C2357" s="323" t="s">
        <v>13983</v>
      </c>
    </row>
    <row r="2358" spans="1:3" x14ac:dyDescent="0.35">
      <c r="A2358" s="222" t="str">
        <f t="shared" si="36"/>
        <v>CERVICAL SPINE; MINIMUM 4 VIEWS</v>
      </c>
      <c r="B2358" s="326"/>
      <c r="C2358" s="320" t="s">
        <v>13984</v>
      </c>
    </row>
    <row r="2359" spans="1:3" x14ac:dyDescent="0.35">
      <c r="A2359" s="222" t="str">
        <f t="shared" si="36"/>
        <v>CERVICLE SPINE MINIMUM 4 VIEWS</v>
      </c>
      <c r="B2359" s="307"/>
      <c r="C2359" s="307" t="s">
        <v>7102</v>
      </c>
    </row>
    <row r="2360" spans="1:3" x14ac:dyDescent="0.35">
      <c r="A2360" s="222" t="str">
        <f t="shared" si="36"/>
        <v>C-SPINE 4V</v>
      </c>
      <c r="B2360" s="280"/>
      <c r="C2360" s="295" t="s">
        <v>8830</v>
      </c>
    </row>
    <row r="2361" spans="1:3" x14ac:dyDescent="0.35">
      <c r="A2361" s="222" t="str">
        <f t="shared" si="36"/>
        <v>C-SPINE 5 VIEWS</v>
      </c>
      <c r="B2361" s="221"/>
      <c r="C2361" s="221" t="s">
        <v>1353</v>
      </c>
    </row>
    <row r="2362" spans="1:3" x14ac:dyDescent="0.35">
      <c r="A2362" s="222" t="str">
        <f t="shared" si="36"/>
        <v>C-SPINE 5 VIEWS</v>
      </c>
      <c r="B2362" s="204"/>
      <c r="C2362" s="205" t="s">
        <v>1353</v>
      </c>
    </row>
    <row r="2363" spans="1:3" x14ac:dyDescent="0.35">
      <c r="A2363" s="222" t="str">
        <f t="shared" si="36"/>
        <v>C-SPINE 5V</v>
      </c>
      <c r="B2363" s="204"/>
      <c r="C2363" s="205" t="s">
        <v>10814</v>
      </c>
    </row>
    <row r="2364" spans="1:3" x14ac:dyDescent="0.35">
      <c r="A2364" s="222" t="str">
        <f t="shared" si="36"/>
        <v>C-spine AP+LAT+OBL</v>
      </c>
      <c r="B2364" s="204"/>
      <c r="C2364" s="205" t="s">
        <v>10815</v>
      </c>
    </row>
    <row r="2365" spans="1:3" x14ac:dyDescent="0.35">
      <c r="A2365" s="222" t="str">
        <f t="shared" si="36"/>
        <v>C-SPINE W/OBLIQ 5V</v>
      </c>
      <c r="B2365" s="105"/>
      <c r="C2365" s="105" t="s">
        <v>4717</v>
      </c>
    </row>
    <row r="2366" spans="1:3" x14ac:dyDescent="0.35">
      <c r="A2366" s="222" t="str">
        <f t="shared" si="36"/>
        <v>RHC1 XR C-SPINE 4-5 VIEWS</v>
      </c>
      <c r="B2366" s="277"/>
      <c r="C2366" s="287" t="s">
        <v>9292</v>
      </c>
    </row>
    <row r="2367" spans="1:3" x14ac:dyDescent="0.35">
      <c r="A2367" s="222" t="str">
        <f t="shared" si="36"/>
        <v>XR C SPINE 4-5V</v>
      </c>
      <c r="B2367" s="11"/>
      <c r="C2367" s="11" t="s">
        <v>9738</v>
      </c>
    </row>
    <row r="2368" spans="1:3" x14ac:dyDescent="0.35">
      <c r="A2368" s="222" t="str">
        <f t="shared" si="36"/>
        <v>XR C SPINE 5V</v>
      </c>
      <c r="B2368" s="162"/>
      <c r="C2368" s="166" t="s">
        <v>4205</v>
      </c>
    </row>
    <row r="2369" spans="1:3" x14ac:dyDescent="0.35">
      <c r="A2369" s="222" t="str">
        <f t="shared" si="36"/>
        <v>XR C SPINE COMPLETE 5 VIEWS</v>
      </c>
      <c r="B2369" s="742"/>
      <c r="C2369" s="46" t="s">
        <v>638</v>
      </c>
    </row>
    <row r="2370" spans="1:3" x14ac:dyDescent="0.35">
      <c r="A2370" s="222" t="str">
        <f t="shared" si="36"/>
        <v>XR CERVI SPINE MIN 4V</v>
      </c>
      <c r="B2370" s="13"/>
      <c r="C2370" s="13" t="s">
        <v>312</v>
      </c>
    </row>
    <row r="2371" spans="1:3" x14ac:dyDescent="0.35">
      <c r="A2371" s="222" t="str">
        <f t="shared" ref="A2371:A2434" si="37">TRIM(C2371)</f>
        <v>XR CERVI SPINE MIN4</v>
      </c>
      <c r="B2371" s="13"/>
      <c r="C2371" s="13" t="s">
        <v>313</v>
      </c>
    </row>
    <row r="2372" spans="1:3" x14ac:dyDescent="0.35">
      <c r="A2372" s="222" t="str">
        <f t="shared" si="37"/>
        <v>XR CERVICAL 5 VIEWS</v>
      </c>
      <c r="B2372" s="204"/>
      <c r="C2372" s="205" t="s">
        <v>10816</v>
      </c>
    </row>
    <row r="2373" spans="1:3" x14ac:dyDescent="0.35">
      <c r="A2373" s="222" t="str">
        <f t="shared" si="37"/>
        <v>XR CERVICAL SPINE (4-5 VIEWS)</v>
      </c>
      <c r="B2373" s="204"/>
      <c r="C2373" s="205" t="s">
        <v>10817</v>
      </c>
    </row>
    <row r="2374" spans="1:3" x14ac:dyDescent="0.35">
      <c r="A2374" s="222" t="str">
        <f t="shared" si="37"/>
        <v>XR CERVICAL SPINE 4-5 VIEWS</v>
      </c>
      <c r="B2374" s="277"/>
      <c r="C2374" s="287" t="s">
        <v>9293</v>
      </c>
    </row>
    <row r="2375" spans="1:3" x14ac:dyDescent="0.35">
      <c r="A2375" s="222" t="str">
        <f t="shared" si="37"/>
        <v>XR cervical spine 4V</v>
      </c>
      <c r="B2375" s="24"/>
      <c r="C2375" s="164" t="s">
        <v>12794</v>
      </c>
    </row>
    <row r="2376" spans="1:3" x14ac:dyDescent="0.35">
      <c r="A2376" s="222" t="str">
        <f t="shared" si="37"/>
        <v>XR Cervical Spine 5 view w/ flexion-extension</v>
      </c>
      <c r="B2376" s="204"/>
      <c r="C2376" s="205" t="s">
        <v>10818</v>
      </c>
    </row>
    <row r="2377" spans="1:3" x14ac:dyDescent="0.35">
      <c r="A2377" s="222" t="str">
        <f t="shared" si="37"/>
        <v>XR cervical spine 5V</v>
      </c>
      <c r="B2377" s="24"/>
      <c r="C2377" s="52" t="s">
        <v>12795</v>
      </c>
    </row>
    <row r="2378" spans="1:3" x14ac:dyDescent="0.35">
      <c r="A2378" s="222" t="str">
        <f t="shared" si="37"/>
        <v>XR CERVICAL SPINE MIN 4 VIEW</v>
      </c>
      <c r="B2378" s="280"/>
      <c r="C2378" s="45" t="s">
        <v>8831</v>
      </c>
    </row>
    <row r="2379" spans="1:3" x14ac:dyDescent="0.35">
      <c r="A2379" s="222" t="str">
        <f t="shared" si="37"/>
        <v>XR Cervical Spine series 4-5 views</v>
      </c>
      <c r="B2379" s="24"/>
      <c r="C2379" s="52" t="s">
        <v>12797</v>
      </c>
    </row>
    <row r="2380" spans="1:3" x14ac:dyDescent="0.35">
      <c r="A2380" s="222" t="str">
        <f t="shared" si="37"/>
        <v>XR C-SPINE 4-5V</v>
      </c>
      <c r="B2380" s="40"/>
      <c r="C2380" s="40" t="s">
        <v>12798</v>
      </c>
    </row>
    <row r="2381" spans="1:3" x14ac:dyDescent="0.35">
      <c r="A2381" s="222" t="str">
        <f t="shared" si="37"/>
        <v>XR C-SPINE 4V</v>
      </c>
      <c r="B2381" s="204"/>
      <c r="C2381" s="205" t="s">
        <v>10820</v>
      </c>
    </row>
    <row r="2382" spans="1:3" x14ac:dyDescent="0.35">
      <c r="A2382" s="222" t="str">
        <f t="shared" si="37"/>
        <v>XR C-SPINE 5V</v>
      </c>
      <c r="B2382" s="204"/>
      <c r="C2382" s="205" t="s">
        <v>10821</v>
      </c>
    </row>
    <row r="2383" spans="1:3" x14ac:dyDescent="0.35">
      <c r="A2383" s="222" t="str">
        <f t="shared" si="37"/>
        <v>XR CSPINE 5V W/OBLIQ</v>
      </c>
      <c r="B2383" s="162"/>
      <c r="C2383" s="166" t="s">
        <v>4206</v>
      </c>
    </row>
    <row r="2384" spans="1:3" x14ac:dyDescent="0.35">
      <c r="A2384" s="222" t="str">
        <f t="shared" si="37"/>
        <v>XR C-SPINE AP LAT FLEX AND EXT</v>
      </c>
      <c r="B2384" s="376"/>
      <c r="C2384" s="338" t="s">
        <v>7368</v>
      </c>
    </row>
    <row r="2385" spans="1:3" x14ac:dyDescent="0.35">
      <c r="A2385" s="222" t="str">
        <f t="shared" si="37"/>
        <v>XR C-SPINE AP,LAT,OBL,ODONTOID</v>
      </c>
      <c r="B2385" s="548"/>
      <c r="C2385" s="548" t="s">
        <v>5779</v>
      </c>
    </row>
    <row r="2386" spans="1:3" x14ac:dyDescent="0.35">
      <c r="A2386" s="222" t="str">
        <f t="shared" si="37"/>
        <v>XR C-SPINE4V</v>
      </c>
      <c r="B2386" s="204"/>
      <c r="C2386" s="205" t="s">
        <v>10822</v>
      </c>
    </row>
    <row r="2387" spans="1:3" x14ac:dyDescent="0.35">
      <c r="A2387" s="222" t="str">
        <f t="shared" si="37"/>
        <v>XR C-SPINE5V</v>
      </c>
      <c r="B2387" s="204"/>
      <c r="C2387" s="205" t="s">
        <v>10823</v>
      </c>
    </row>
    <row r="2388" spans="1:3" x14ac:dyDescent="0.35">
      <c r="A2388" s="222" t="str">
        <f t="shared" si="37"/>
        <v>XR SPINE CERV MIN 4-V ROUTINE</v>
      </c>
      <c r="B2388" s="296"/>
      <c r="C2388" s="303" t="s">
        <v>6588</v>
      </c>
    </row>
    <row r="2389" spans="1:3" x14ac:dyDescent="0.35">
      <c r="A2389" s="222" t="str">
        <f t="shared" si="37"/>
        <v>XR Spine Cervical 4 or 5 Views</v>
      </c>
      <c r="B2389" s="281"/>
      <c r="C2389" s="42" t="s">
        <v>1847</v>
      </c>
    </row>
    <row r="2390" spans="1:3" x14ac:dyDescent="0.35">
      <c r="A2390" s="222" t="str">
        <f t="shared" si="37"/>
        <v>XR SPINE CERVICAL 4V ROUTINE</v>
      </c>
      <c r="B2390" s="289"/>
      <c r="C2390" s="289" t="s">
        <v>2765</v>
      </c>
    </row>
    <row r="2391" spans="1:3" x14ac:dyDescent="0.35">
      <c r="A2391" s="222" t="str">
        <f t="shared" si="37"/>
        <v>XR SPINE CERVICAL 5 VWS ROUTINE</v>
      </c>
      <c r="B2391" s="289"/>
      <c r="C2391" s="289" t="s">
        <v>2766</v>
      </c>
    </row>
    <row r="2392" spans="1:3" x14ac:dyDescent="0.35">
      <c r="A2392" s="222" t="str">
        <f t="shared" si="37"/>
        <v>XR SPINE CERVICAL 5VWS ROUTINE</v>
      </c>
      <c r="B2392" s="289"/>
      <c r="C2392" s="289" t="s">
        <v>2767</v>
      </c>
    </row>
    <row r="2393" spans="1:3" x14ac:dyDescent="0.35">
      <c r="A2393" s="222" t="str">
        <f t="shared" si="37"/>
        <v>XRAY CERVICAL SPINE 4 OR 5 VIEWS</v>
      </c>
      <c r="B2393" s="204"/>
      <c r="C2393" s="205" t="s">
        <v>10824</v>
      </c>
    </row>
    <row r="2394" spans="1:3" x14ac:dyDescent="0.35">
      <c r="A2394" s="222" t="str">
        <f t="shared" si="37"/>
        <v>X-RAY CERV SPIN AP 5 VIEWS</v>
      </c>
      <c r="B2394" s="286"/>
      <c r="C2394" s="286" t="s">
        <v>8832</v>
      </c>
    </row>
    <row r="2395" spans="1:3" x14ac:dyDescent="0.35">
      <c r="A2395" s="222" t="str">
        <f t="shared" si="37"/>
        <v>XRAY CERVICAL SPINE 4/5 VIEWS</v>
      </c>
      <c r="B2395" s="204"/>
      <c r="C2395" s="205" t="s">
        <v>10825</v>
      </c>
    </row>
    <row r="2396" spans="1:3" x14ac:dyDescent="0.35">
      <c r="A2396" s="222" t="str">
        <f t="shared" si="37"/>
        <v>XRAY CERVICAL SPINE 4V</v>
      </c>
      <c r="B2396" s="204"/>
      <c r="C2396" s="205" t="s">
        <v>10826</v>
      </c>
    </row>
    <row r="2397" spans="1:3" x14ac:dyDescent="0.35">
      <c r="A2397" s="222" t="str">
        <f t="shared" si="37"/>
        <v>X-RAY CERVICAL SPINE 5 vw AP/LATERAL/OBLIQUE/ODONTOID VIEW</v>
      </c>
      <c r="B2397" s="365"/>
      <c r="C2397" s="282" t="s">
        <v>5570</v>
      </c>
    </row>
    <row r="2398" spans="1:3" x14ac:dyDescent="0.35">
      <c r="A2398" s="222" t="str">
        <f t="shared" si="37"/>
        <v>X-RAY CERVICAL SPINE AP/LATERAL/OBLIQUE/ODONTOID VIEW</v>
      </c>
      <c r="B2398" s="365"/>
      <c r="C2398" s="282" t="s">
        <v>5571</v>
      </c>
    </row>
    <row r="2399" spans="1:3" x14ac:dyDescent="0.35">
      <c r="A2399" s="222" t="str">
        <f t="shared" si="37"/>
        <v>XRAY CERVICAL SPINE MINIMUM 4 VIEWS</v>
      </c>
      <c r="B2399" s="157"/>
      <c r="C2399" s="157" t="s">
        <v>3846</v>
      </c>
    </row>
    <row r="2400" spans="1:3" x14ac:dyDescent="0.35">
      <c r="A2400" s="222" t="str">
        <f t="shared" si="37"/>
        <v>X-RAY CERVICAL SPINE, 5 VIEWS</v>
      </c>
      <c r="B2400" s="204"/>
      <c r="C2400" s="211" t="s">
        <v>10827</v>
      </c>
    </row>
    <row r="2401" spans="1:3" x14ac:dyDescent="0.35">
      <c r="A2401" s="222" t="str">
        <f t="shared" si="37"/>
        <v>XRAY CERVICAL SPINE, MIN 4 VIEWS</v>
      </c>
      <c r="B2401" s="26"/>
      <c r="C2401" s="26" t="s">
        <v>2331</v>
      </c>
    </row>
    <row r="2402" spans="1:3" x14ac:dyDescent="0.35">
      <c r="A2402" s="222" t="str">
        <f t="shared" si="37"/>
        <v>XRAY CERVICAL SPINE: MIN 4V</v>
      </c>
      <c r="B2402" s="204"/>
      <c r="C2402" s="203" t="s">
        <v>12151</v>
      </c>
    </row>
    <row r="2403" spans="1:3" x14ac:dyDescent="0.35">
      <c r="A2403" s="222" t="str">
        <f t="shared" si="37"/>
        <v>XRAY CSP 5V</v>
      </c>
      <c r="B2403" s="204"/>
      <c r="C2403" s="203" t="s">
        <v>10828</v>
      </c>
    </row>
    <row r="2404" spans="1:3" x14ac:dyDescent="0.35">
      <c r="A2404" s="222" t="str">
        <f t="shared" si="37"/>
        <v>X-ray, Cervical Spine, 4-5 Views</v>
      </c>
      <c r="B2404" s="30"/>
      <c r="C2404" s="30" t="s">
        <v>3148</v>
      </c>
    </row>
    <row r="2405" spans="1:3" x14ac:dyDescent="0.35">
      <c r="A2405" s="222" t="str">
        <f t="shared" si="37"/>
        <v>C SPINE 7 VIEW</v>
      </c>
      <c r="B2405" s="292"/>
      <c r="C2405" s="302" t="s">
        <v>5268</v>
      </c>
    </row>
    <row r="2406" spans="1:3" x14ac:dyDescent="0.35">
      <c r="A2406" s="222" t="str">
        <f t="shared" si="37"/>
        <v>CERVI SPINE 7V</v>
      </c>
      <c r="B2406" s="33"/>
      <c r="C2406" s="33" t="s">
        <v>1005</v>
      </c>
    </row>
    <row r="2407" spans="1:3" x14ac:dyDescent="0.35">
      <c r="A2407" s="222" t="str">
        <f t="shared" si="37"/>
        <v>CERVICAL OBLFLEXOR E</v>
      </c>
      <c r="B2407" s="285"/>
      <c r="C2407" s="285" t="s">
        <v>6254</v>
      </c>
    </row>
    <row r="2408" spans="1:3" x14ac:dyDescent="0.35">
      <c r="A2408" s="222" t="str">
        <f t="shared" si="37"/>
        <v>CERVICAL SPINE MIN 6 VIEWS</v>
      </c>
      <c r="B2408" s="580"/>
      <c r="C2408" s="581" t="s">
        <v>13702</v>
      </c>
    </row>
    <row r="2409" spans="1:3" x14ac:dyDescent="0.35">
      <c r="A2409" s="222" t="str">
        <f t="shared" si="37"/>
        <v>CERVICAL SPINE MIN 6 VIEWS</v>
      </c>
      <c r="B2409" s="570"/>
      <c r="C2409" s="569" t="s">
        <v>13702</v>
      </c>
    </row>
    <row r="2410" spans="1:3" x14ac:dyDescent="0.35">
      <c r="A2410" s="222" t="str">
        <f t="shared" si="37"/>
        <v>CERVICAL SPINE X-RAYS, 7 views</v>
      </c>
      <c r="B2410" s="204"/>
      <c r="C2410" s="211" t="s">
        <v>10831</v>
      </c>
    </row>
    <row r="2411" spans="1:3" x14ac:dyDescent="0.35">
      <c r="A2411" s="222" t="str">
        <f t="shared" si="37"/>
        <v>C-SPINE 7V</v>
      </c>
      <c r="B2411" s="105"/>
      <c r="C2411" s="105" t="s">
        <v>4726</v>
      </c>
    </row>
    <row r="2412" spans="1:3" x14ac:dyDescent="0.35">
      <c r="A2412" s="222" t="str">
        <f t="shared" si="37"/>
        <v>XR C SPINE 6+V</v>
      </c>
      <c r="B2412" s="11"/>
      <c r="C2412" s="11" t="s">
        <v>9750</v>
      </c>
    </row>
    <row r="2413" spans="1:3" x14ac:dyDescent="0.35">
      <c r="A2413" s="222" t="str">
        <f t="shared" si="37"/>
        <v>XR C SPINE W FLEXION AND EXTENSION</v>
      </c>
      <c r="B2413" s="356"/>
      <c r="C2413" s="356" t="s">
        <v>645</v>
      </c>
    </row>
    <row r="2414" spans="1:3" x14ac:dyDescent="0.35">
      <c r="A2414" s="222" t="str">
        <f t="shared" si="37"/>
        <v>XR CERIVCAL 7 VIEWS</v>
      </c>
      <c r="B2414" s="686"/>
      <c r="C2414" s="211" t="s">
        <v>10833</v>
      </c>
    </row>
    <row r="2415" spans="1:3" x14ac:dyDescent="0.35">
      <c r="A2415" s="222" t="str">
        <f t="shared" si="37"/>
        <v>XR CERVI SPINE COMP</v>
      </c>
      <c r="B2415" s="13"/>
      <c r="C2415" s="13" t="s">
        <v>319</v>
      </c>
    </row>
    <row r="2416" spans="1:3" x14ac:dyDescent="0.35">
      <c r="A2416" s="222" t="str">
        <f t="shared" si="37"/>
        <v>XR CERVICAL 7 VIEW S</v>
      </c>
      <c r="B2416" s="686"/>
      <c r="C2416" s="211" t="s">
        <v>10834</v>
      </c>
    </row>
    <row r="2417" spans="1:3" x14ac:dyDescent="0.35">
      <c r="A2417" s="222" t="str">
        <f t="shared" si="37"/>
        <v>XR CERVICAL 7 VIEWS</v>
      </c>
      <c r="B2417" s="204"/>
      <c r="C2417" s="205" t="s">
        <v>10835</v>
      </c>
    </row>
    <row r="2418" spans="1:3" x14ac:dyDescent="0.35">
      <c r="A2418" s="222" t="str">
        <f t="shared" si="37"/>
        <v>XR CERVICAL 7V</v>
      </c>
      <c r="B2418" s="204"/>
      <c r="C2418" s="205" t="s">
        <v>10836</v>
      </c>
    </row>
    <row r="2419" spans="1:3" x14ac:dyDescent="0.35">
      <c r="A2419" s="222" t="str">
        <f t="shared" si="37"/>
        <v>XR CERVICAL SPINE (6 OR MORE VIEWS)</v>
      </c>
      <c r="B2419" s="204"/>
      <c r="C2419" s="205" t="s">
        <v>10837</v>
      </c>
    </row>
    <row r="2420" spans="1:3" x14ac:dyDescent="0.35">
      <c r="A2420" s="222" t="str">
        <f t="shared" si="37"/>
        <v>XR CERVICAL SPINE 6+ VIEWS</v>
      </c>
      <c r="B2420" s="277"/>
      <c r="C2420" s="277" t="s">
        <v>9303</v>
      </c>
    </row>
    <row r="2421" spans="1:3" x14ac:dyDescent="0.35">
      <c r="A2421" s="222" t="str">
        <f t="shared" si="37"/>
        <v>XR Cervical Spine 7 view w/ flexion-extension</v>
      </c>
      <c r="B2421" s="24"/>
      <c r="C2421" s="52" t="s">
        <v>12810</v>
      </c>
    </row>
    <row r="2422" spans="1:3" x14ac:dyDescent="0.35">
      <c r="A2422" s="222" t="str">
        <f t="shared" si="37"/>
        <v>XR cervical spine min 6V</v>
      </c>
      <c r="B2422" s="24"/>
      <c r="C2422" s="164" t="s">
        <v>12811</v>
      </c>
    </row>
    <row r="2423" spans="1:3" x14ac:dyDescent="0.35">
      <c r="A2423" s="222" t="str">
        <f t="shared" si="37"/>
        <v>XR CERVICL 7 VIEWS</v>
      </c>
      <c r="B2423" s="204"/>
      <c r="C2423" s="205" t="s">
        <v>10838</v>
      </c>
    </row>
    <row r="2424" spans="1:3" x14ac:dyDescent="0.35">
      <c r="A2424" s="222" t="str">
        <f t="shared" si="37"/>
        <v>XR CERVICLE 7 VIEWS</v>
      </c>
      <c r="B2424" s="204"/>
      <c r="C2424" s="205" t="s">
        <v>10839</v>
      </c>
    </row>
    <row r="2425" spans="1:3" x14ac:dyDescent="0.35">
      <c r="A2425" s="222" t="str">
        <f t="shared" si="37"/>
        <v>XR C-SPINE 6V</v>
      </c>
      <c r="B2425" s="40"/>
      <c r="C2425" s="40" t="s">
        <v>12812</v>
      </c>
    </row>
    <row r="2426" spans="1:3" x14ac:dyDescent="0.35">
      <c r="A2426" s="222" t="str">
        <f t="shared" si="37"/>
        <v>XR C-SPINE 7V</v>
      </c>
      <c r="B2426" s="204"/>
      <c r="C2426" s="205" t="s">
        <v>10840</v>
      </c>
    </row>
    <row r="2427" spans="1:3" x14ac:dyDescent="0.35">
      <c r="A2427" s="222" t="str">
        <f t="shared" si="37"/>
        <v>XR CSPINE COMP 72052</v>
      </c>
      <c r="B2427" s="204"/>
      <c r="C2427" s="205" t="s">
        <v>10841</v>
      </c>
    </row>
    <row r="2428" spans="1:3" x14ac:dyDescent="0.35">
      <c r="A2428" s="222" t="str">
        <f t="shared" si="37"/>
        <v>XR C-SPINE LAT AP 2OBL FLEX</v>
      </c>
      <c r="B2428" s="376"/>
      <c r="C2428" s="310" t="s">
        <v>7371</v>
      </c>
    </row>
    <row r="2429" spans="1:3" x14ac:dyDescent="0.35">
      <c r="A2429" s="222" t="str">
        <f t="shared" si="37"/>
        <v>XR C-SPINE W/OBLIQ A&amp;E</v>
      </c>
      <c r="B2429" s="548"/>
      <c r="C2429" s="548" t="s">
        <v>5782</v>
      </c>
    </row>
    <row r="2430" spans="1:3" x14ac:dyDescent="0.35">
      <c r="A2430" s="222" t="str">
        <f t="shared" si="37"/>
        <v>XR C-SPINE W/OBLIQ F/E</v>
      </c>
      <c r="B2430" s="548"/>
      <c r="C2430" s="548" t="s">
        <v>5783</v>
      </c>
    </row>
    <row r="2431" spans="1:3" x14ac:dyDescent="0.35">
      <c r="A2431" s="222" t="str">
        <f t="shared" si="37"/>
        <v>XR C-SPINE7V</v>
      </c>
      <c r="B2431" s="204"/>
      <c r="C2431" s="205" t="s">
        <v>10842</v>
      </c>
    </row>
    <row r="2432" spans="1:3" x14ac:dyDescent="0.35">
      <c r="A2432" s="222" t="str">
        <f t="shared" si="37"/>
        <v>XR Spine Cervical 6 or More Views</v>
      </c>
      <c r="B2432" s="281"/>
      <c r="C2432" s="42" t="s">
        <v>1856</v>
      </c>
    </row>
    <row r="2433" spans="1:3" x14ac:dyDescent="0.35">
      <c r="A2433" s="222" t="str">
        <f t="shared" si="37"/>
        <v>XR Spine Cervical 6+ Views</v>
      </c>
      <c r="B2433" s="291"/>
      <c r="C2433" s="278" t="s">
        <v>4365</v>
      </c>
    </row>
    <row r="2434" spans="1:3" x14ac:dyDescent="0.35">
      <c r="A2434" s="222" t="str">
        <f t="shared" si="37"/>
        <v>XR SPINE CERVICAL COMPLETE 7VW</v>
      </c>
      <c r="B2434" s="289"/>
      <c r="C2434" s="289" t="s">
        <v>2772</v>
      </c>
    </row>
    <row r="2435" spans="1:3" x14ac:dyDescent="0.35">
      <c r="A2435" s="222" t="str">
        <f t="shared" ref="A2435:A2498" si="38">TRIM(C2435)</f>
        <v>X-RAY 7V C-SPINE</v>
      </c>
      <c r="B2435" s="204"/>
      <c r="C2435" s="205" t="s">
        <v>10843</v>
      </c>
    </row>
    <row r="2436" spans="1:3" x14ac:dyDescent="0.35">
      <c r="A2436" s="222" t="str">
        <f t="shared" si="38"/>
        <v>XRAY CERVICAL SPINE 7 VIEWS</v>
      </c>
      <c r="B2436" s="204"/>
      <c r="C2436" s="205" t="s">
        <v>10844</v>
      </c>
    </row>
    <row r="2437" spans="1:3" x14ac:dyDescent="0.35">
      <c r="A2437" s="222" t="str">
        <f t="shared" si="38"/>
        <v>XRAY CERVICAL SPINE 7V</v>
      </c>
      <c r="B2437" s="204"/>
      <c r="C2437" s="205" t="s">
        <v>10845</v>
      </c>
    </row>
    <row r="2438" spans="1:3" x14ac:dyDescent="0.35">
      <c r="A2438" s="222" t="str">
        <f t="shared" si="38"/>
        <v>XRAY CERVICAL SPINE COMPLETE</v>
      </c>
      <c r="B2438" s="157"/>
      <c r="C2438" s="157" t="s">
        <v>3851</v>
      </c>
    </row>
    <row r="2439" spans="1:3" x14ac:dyDescent="0.35">
      <c r="A2439" s="222" t="str">
        <f t="shared" si="38"/>
        <v>X-RAY CERVICAL SPINE FLEXION-EXTENSION VIEW</v>
      </c>
      <c r="B2439" s="365"/>
      <c r="C2439" s="282" t="s">
        <v>5586</v>
      </c>
    </row>
    <row r="2440" spans="1:3" x14ac:dyDescent="0.35">
      <c r="A2440" s="222" t="str">
        <f t="shared" si="38"/>
        <v>XRAY CERVICAL SPINE	 COMPL W OBLQ &amp; FLEX &amp; XTN</v>
      </c>
      <c r="B2440" s="26"/>
      <c r="C2440" s="26" t="s">
        <v>2336</v>
      </c>
    </row>
    <row r="2441" spans="1:3" x14ac:dyDescent="0.35">
      <c r="A2441" s="222" t="str">
        <f t="shared" si="38"/>
        <v>X-RAY CERVICAL SPINE, 7 VIEWS</v>
      </c>
      <c r="B2441" s="204"/>
      <c r="C2441" s="211" t="s">
        <v>10846</v>
      </c>
    </row>
    <row r="2442" spans="1:3" x14ac:dyDescent="0.35">
      <c r="A2442" s="222" t="str">
        <f t="shared" si="38"/>
        <v>XRAY CERVICAL SPINE, COMPL W OBLQ</v>
      </c>
      <c r="B2442" s="381"/>
      <c r="C2442" s="357" t="s">
        <v>2337</v>
      </c>
    </row>
    <row r="2443" spans="1:3" x14ac:dyDescent="0.35">
      <c r="A2443" s="222" t="str">
        <f t="shared" si="38"/>
        <v>XRAY CERVICAL SPINE, COMPL W OBLQ &amp; FLEX &amp; XTN</v>
      </c>
      <c r="B2443" s="26"/>
      <c r="C2443" s="26" t="s">
        <v>2338</v>
      </c>
    </row>
    <row r="2444" spans="1:3" x14ac:dyDescent="0.35">
      <c r="A2444" s="222" t="str">
        <f t="shared" si="38"/>
        <v>X-ray, Cervical Spine, 6 or more views</v>
      </c>
      <c r="B2444" s="30"/>
      <c r="C2444" s="30" t="s">
        <v>3157</v>
      </c>
    </row>
    <row r="2445" spans="1:3" x14ac:dyDescent="0.35">
      <c r="A2445" s="222" t="str">
        <f t="shared" si="38"/>
        <v>RHC1 XR THORACIC SPINE 2 VIEW</v>
      </c>
      <c r="B2445" s="341"/>
      <c r="C2445" s="294" t="s">
        <v>9236</v>
      </c>
    </row>
    <row r="2446" spans="1:3" x14ac:dyDescent="0.35">
      <c r="A2446" s="222" t="str">
        <f t="shared" si="38"/>
        <v>T SPINE 2V</v>
      </c>
      <c r="B2446" s="244"/>
      <c r="C2446" s="244" t="s">
        <v>14110</v>
      </c>
    </row>
    <row r="2447" spans="1:3" x14ac:dyDescent="0.35">
      <c r="A2447" s="222" t="str">
        <f t="shared" si="38"/>
        <v>THORACIC SPINE (AP/LAT</v>
      </c>
      <c r="B2447" s="292"/>
      <c r="C2447" s="302" t="s">
        <v>5238</v>
      </c>
    </row>
    <row r="2448" spans="1:3" x14ac:dyDescent="0.35">
      <c r="A2448" s="222" t="str">
        <f t="shared" si="38"/>
        <v>THORACIC SPINE 2 VIEWS</v>
      </c>
      <c r="B2448" s="580"/>
      <c r="C2448" s="581" t="s">
        <v>6219</v>
      </c>
    </row>
    <row r="2449" spans="1:3" x14ac:dyDescent="0.35">
      <c r="A2449" s="222" t="str">
        <f t="shared" si="38"/>
        <v>THORACIC SPINE 2 VIEWS</v>
      </c>
      <c r="B2449" s="285"/>
      <c r="C2449" s="297" t="s">
        <v>6219</v>
      </c>
    </row>
    <row r="2450" spans="1:3" x14ac:dyDescent="0.35">
      <c r="A2450" s="222" t="str">
        <f t="shared" si="38"/>
        <v>THORACIC SPINE AP/L</v>
      </c>
      <c r="B2450" s="33"/>
      <c r="C2450" s="33" t="s">
        <v>968</v>
      </c>
    </row>
    <row r="2451" spans="1:3" x14ac:dyDescent="0.35">
      <c r="A2451" s="222" t="str">
        <f t="shared" si="38"/>
        <v>THORACIC SPINE RAYVILLE</v>
      </c>
      <c r="B2451" s="286"/>
      <c r="C2451" s="286" t="s">
        <v>8792</v>
      </c>
    </row>
    <row r="2452" spans="1:3" x14ac:dyDescent="0.35">
      <c r="A2452" s="222" t="str">
        <f t="shared" si="38"/>
        <v>THORACIC SPINE; 2 VIEWS</v>
      </c>
      <c r="B2452" s="326"/>
      <c r="C2452" s="320" t="s">
        <v>13964</v>
      </c>
    </row>
    <row r="2453" spans="1:3" x14ac:dyDescent="0.35">
      <c r="A2453" s="222" t="str">
        <f t="shared" si="38"/>
        <v>THORACIC/DORSAL SPINE 2 VIEWS</v>
      </c>
      <c r="B2453" s="94"/>
      <c r="C2453" s="93" t="s">
        <v>7074</v>
      </c>
    </row>
    <row r="2454" spans="1:3" x14ac:dyDescent="0.35">
      <c r="A2454" s="222" t="str">
        <f t="shared" si="38"/>
        <v>T-Spine 2 View</v>
      </c>
      <c r="B2454" s="204"/>
      <c r="C2454" s="204" t="s">
        <v>10615</v>
      </c>
    </row>
    <row r="2455" spans="1:3" x14ac:dyDescent="0.35">
      <c r="A2455" s="222" t="str">
        <f t="shared" si="38"/>
        <v>T-SPINE 2 VIEWS</v>
      </c>
      <c r="B2455" s="221"/>
      <c r="C2455" s="221" t="s">
        <v>1336</v>
      </c>
    </row>
    <row r="2456" spans="1:3" x14ac:dyDescent="0.35">
      <c r="A2456" s="222" t="str">
        <f t="shared" si="38"/>
        <v>T-SPINE 2V</v>
      </c>
      <c r="B2456" s="105"/>
      <c r="C2456" s="105" t="s">
        <v>4686</v>
      </c>
    </row>
    <row r="2457" spans="1:3" x14ac:dyDescent="0.35">
      <c r="A2457" s="222" t="str">
        <f t="shared" si="38"/>
        <v>T-SPINE 2V</v>
      </c>
      <c r="B2457" s="283"/>
      <c r="C2457" s="284" t="s">
        <v>4686</v>
      </c>
    </row>
    <row r="2458" spans="1:3" x14ac:dyDescent="0.35">
      <c r="A2458" s="222" t="str">
        <f t="shared" si="38"/>
        <v>T-SPINE 2VW</v>
      </c>
      <c r="B2458" s="204"/>
      <c r="C2458" s="204" t="s">
        <v>10616</v>
      </c>
    </row>
    <row r="2459" spans="1:3" x14ac:dyDescent="0.35">
      <c r="A2459" s="222" t="str">
        <f t="shared" si="38"/>
        <v>T-Spine AP 2V</v>
      </c>
      <c r="B2459" s="341"/>
      <c r="C2459" s="341" t="s">
        <v>9237</v>
      </c>
    </row>
    <row r="2460" spans="1:3" x14ac:dyDescent="0.35">
      <c r="A2460" s="222" t="str">
        <f t="shared" si="38"/>
        <v>T-spine AP+LAT</v>
      </c>
      <c r="B2460" s="204"/>
      <c r="C2460" s="205" t="s">
        <v>10617</v>
      </c>
    </row>
    <row r="2461" spans="1:3" x14ac:dyDescent="0.35">
      <c r="A2461" s="222" t="str">
        <f t="shared" si="38"/>
        <v>XR Spine Thoracic 2 Views</v>
      </c>
      <c r="B2461" s="281"/>
      <c r="C2461" s="42" t="s">
        <v>1819</v>
      </c>
    </row>
    <row r="2462" spans="1:3" x14ac:dyDescent="0.35">
      <c r="A2462" s="222" t="str">
        <f t="shared" si="38"/>
        <v>XR T SPINE 2 VIEW</v>
      </c>
      <c r="B2462" s="742"/>
      <c r="C2462" s="46" t="s">
        <v>616</v>
      </c>
    </row>
    <row r="2463" spans="1:3" x14ac:dyDescent="0.35">
      <c r="A2463" s="222" t="str">
        <f t="shared" si="38"/>
        <v>XR T SPINE 2V</v>
      </c>
      <c r="B2463" s="244"/>
      <c r="C2463" s="244" t="s">
        <v>14111</v>
      </c>
    </row>
    <row r="2464" spans="1:3" x14ac:dyDescent="0.35">
      <c r="A2464" s="222" t="str">
        <f t="shared" si="38"/>
        <v>XR THORACIC 2 VIEWS</v>
      </c>
      <c r="B2464" s="204"/>
      <c r="C2464" s="204" t="s">
        <v>10618</v>
      </c>
    </row>
    <row r="2465" spans="1:3" x14ac:dyDescent="0.35">
      <c r="A2465" s="222" t="str">
        <f t="shared" si="38"/>
        <v>XR THORACIC SPINE (2 VIEWS)</v>
      </c>
      <c r="B2465" s="204"/>
      <c r="C2465" s="204" t="s">
        <v>10619</v>
      </c>
    </row>
    <row r="2466" spans="1:3" x14ac:dyDescent="0.35">
      <c r="A2466" s="222" t="str">
        <f t="shared" si="38"/>
        <v>XR THORACIC SPINE 2 VIEW</v>
      </c>
      <c r="B2466" s="280"/>
      <c r="C2466" s="45" t="s">
        <v>8793</v>
      </c>
    </row>
    <row r="2467" spans="1:3" x14ac:dyDescent="0.35">
      <c r="A2467" s="222" t="str">
        <f t="shared" si="38"/>
        <v>XR Thoracic Spine 2 views</v>
      </c>
      <c r="B2467" s="24"/>
      <c r="C2467" s="24" t="s">
        <v>12721</v>
      </c>
    </row>
    <row r="2468" spans="1:3" x14ac:dyDescent="0.35">
      <c r="A2468" s="222" t="str">
        <f t="shared" si="38"/>
        <v>XR THORACIC SPINE 2 VIEWS</v>
      </c>
      <c r="B2468" s="289"/>
      <c r="C2468" s="289" t="s">
        <v>2738</v>
      </c>
    </row>
    <row r="2469" spans="1:3" x14ac:dyDescent="0.35">
      <c r="A2469" s="222" t="str">
        <f t="shared" si="38"/>
        <v>XR THORACIC SPINE 2 VIEWS</v>
      </c>
      <c r="B2469" s="724"/>
      <c r="C2469" s="286" t="s">
        <v>2738</v>
      </c>
    </row>
    <row r="2470" spans="1:3" x14ac:dyDescent="0.35">
      <c r="A2470" s="222" t="str">
        <f t="shared" si="38"/>
        <v>XR THORACIC SPINE 2V</v>
      </c>
      <c r="B2470" s="13"/>
      <c r="C2470" s="13" t="s">
        <v>281</v>
      </c>
    </row>
    <row r="2471" spans="1:3" x14ac:dyDescent="0.35">
      <c r="A2471" s="222" t="str">
        <f t="shared" si="38"/>
        <v>XR THORACIC SPINE 2V</v>
      </c>
      <c r="B2471" s="11"/>
      <c r="C2471" s="11" t="s">
        <v>281</v>
      </c>
    </row>
    <row r="2472" spans="1:3" x14ac:dyDescent="0.35">
      <c r="A2472" s="222" t="str">
        <f t="shared" si="38"/>
        <v>XR T-SPINE 2 VIEW</v>
      </c>
      <c r="B2472" s="311"/>
      <c r="C2472" s="299" t="s">
        <v>810</v>
      </c>
    </row>
    <row r="2473" spans="1:3" x14ac:dyDescent="0.35">
      <c r="A2473" s="222" t="str">
        <f t="shared" si="38"/>
        <v>XR T-SPINE 2 VIEWS</v>
      </c>
      <c r="B2473" s="548"/>
      <c r="C2473" s="548" t="s">
        <v>5749</v>
      </c>
    </row>
    <row r="2474" spans="1:3" x14ac:dyDescent="0.35">
      <c r="A2474" s="222" t="str">
        <f t="shared" si="38"/>
        <v>XR TSPINE 2V</v>
      </c>
      <c r="B2474" s="316"/>
      <c r="C2474" s="319" t="s">
        <v>8437</v>
      </c>
    </row>
    <row r="2475" spans="1:3" x14ac:dyDescent="0.35">
      <c r="A2475" s="222" t="str">
        <f t="shared" si="38"/>
        <v>XR T-SPINE 2V</v>
      </c>
      <c r="B2475" s="40"/>
      <c r="C2475" s="40" t="s">
        <v>12723</v>
      </c>
    </row>
    <row r="2476" spans="1:3" x14ac:dyDescent="0.35">
      <c r="A2476" s="222" t="str">
        <f t="shared" si="38"/>
        <v>XRAY 2V T-SPINE</v>
      </c>
      <c r="B2476" s="204"/>
      <c r="C2476" s="204" t="s">
        <v>10621</v>
      </c>
    </row>
    <row r="2477" spans="1:3" x14ac:dyDescent="0.35">
      <c r="A2477" s="222" t="str">
        <f t="shared" si="38"/>
        <v>X-RAY 2V T-SPINE</v>
      </c>
      <c r="B2477" s="204"/>
      <c r="C2477" s="204" t="s">
        <v>10622</v>
      </c>
    </row>
    <row r="2478" spans="1:3" x14ac:dyDescent="0.35">
      <c r="A2478" s="222" t="str">
        <f t="shared" si="38"/>
        <v>XRAY THORACIC SPINE 2 VIEWS</v>
      </c>
      <c r="B2478" s="157"/>
      <c r="C2478" s="157" t="s">
        <v>3814</v>
      </c>
    </row>
    <row r="2479" spans="1:3" x14ac:dyDescent="0.35">
      <c r="A2479" s="222" t="str">
        <f t="shared" si="38"/>
        <v>X-RAY THORACIC SPINE AP/LATERAL VIEW</v>
      </c>
      <c r="B2479" s="365"/>
      <c r="C2479" s="282" t="s">
        <v>5537</v>
      </c>
    </row>
    <row r="2480" spans="1:3" x14ac:dyDescent="0.35">
      <c r="A2480" s="222" t="str">
        <f t="shared" si="38"/>
        <v>XRAY THORACIC SPINE, 2 VIEWS</v>
      </c>
      <c r="B2480" s="26"/>
      <c r="C2480" s="26" t="s">
        <v>2305</v>
      </c>
    </row>
    <row r="2481" spans="1:3" x14ac:dyDescent="0.35">
      <c r="A2481" s="222" t="str">
        <f t="shared" si="38"/>
        <v>X-RAY THORACIC SPINE, 2 VIEWS</v>
      </c>
      <c r="B2481" s="204"/>
      <c r="C2481" s="211" t="s">
        <v>10624</v>
      </c>
    </row>
    <row r="2482" spans="1:3" x14ac:dyDescent="0.35">
      <c r="A2482" s="222" t="str">
        <f t="shared" si="38"/>
        <v>XRAY TSP 2V</v>
      </c>
      <c r="B2482" s="204"/>
      <c r="C2482" s="204" t="s">
        <v>10625</v>
      </c>
    </row>
    <row r="2483" spans="1:3" x14ac:dyDescent="0.35">
      <c r="A2483" s="222" t="str">
        <f t="shared" si="38"/>
        <v>X-RAY TSP 2V</v>
      </c>
      <c r="B2483" s="204"/>
      <c r="C2483" s="204" t="s">
        <v>10626</v>
      </c>
    </row>
    <row r="2484" spans="1:3" x14ac:dyDescent="0.35">
      <c r="A2484" s="222" t="str">
        <f t="shared" si="38"/>
        <v>X-ray, Thoracic Spine, 2 Views</v>
      </c>
      <c r="B2484" s="30"/>
      <c r="C2484" s="30" t="s">
        <v>3104</v>
      </c>
    </row>
    <row r="2485" spans="1:3" x14ac:dyDescent="0.35">
      <c r="A2485" s="222" t="str">
        <f t="shared" si="38"/>
        <v>XRAY-2V T-SPINE</v>
      </c>
      <c r="B2485" s="204"/>
      <c r="C2485" s="204" t="s">
        <v>10627</v>
      </c>
    </row>
    <row r="2486" spans="1:3" x14ac:dyDescent="0.35">
      <c r="A2486" s="222" t="str">
        <f t="shared" si="38"/>
        <v>T SPINE 3V</v>
      </c>
      <c r="B2486" s="204"/>
      <c r="C2486" s="205" t="s">
        <v>10764</v>
      </c>
    </row>
    <row r="2487" spans="1:3" x14ac:dyDescent="0.35">
      <c r="A2487" s="222" t="str">
        <f t="shared" si="38"/>
        <v>THORACIC 3 VIEWS</v>
      </c>
      <c r="B2487" s="285"/>
      <c r="C2487" s="297" t="s">
        <v>6240</v>
      </c>
    </row>
    <row r="2488" spans="1:3" x14ac:dyDescent="0.35">
      <c r="A2488" s="222" t="str">
        <f t="shared" si="38"/>
        <v>THORACIC 3V</v>
      </c>
      <c r="B2488" s="244"/>
      <c r="C2488" s="244" t="s">
        <v>14116</v>
      </c>
    </row>
    <row r="2489" spans="1:3" x14ac:dyDescent="0.35">
      <c r="A2489" s="222" t="str">
        <f t="shared" si="38"/>
        <v>THORACIC SPINE 3 VIEWS W/SWIMMERS</v>
      </c>
      <c r="B2489" s="580"/>
      <c r="C2489" s="581" t="s">
        <v>13674</v>
      </c>
    </row>
    <row r="2490" spans="1:3" x14ac:dyDescent="0.35">
      <c r="A2490" s="222" t="str">
        <f t="shared" si="38"/>
        <v>THORACIC SPINE; 3 VIEWS</v>
      </c>
      <c r="B2490" s="327"/>
      <c r="C2490" s="327" t="s">
        <v>1668</v>
      </c>
    </row>
    <row r="2491" spans="1:3" x14ac:dyDescent="0.35">
      <c r="A2491" s="222" t="str">
        <f t="shared" si="38"/>
        <v>THORACIC/DORSAL SPINE 3 VIEWS</v>
      </c>
      <c r="B2491" s="94"/>
      <c r="C2491" s="94" t="s">
        <v>7091</v>
      </c>
    </row>
    <row r="2492" spans="1:3" x14ac:dyDescent="0.35">
      <c r="A2492" s="222" t="str">
        <f t="shared" si="38"/>
        <v>T-SPINE 3 VIEWS</v>
      </c>
      <c r="B2492" s="699"/>
      <c r="C2492" s="250" t="s">
        <v>8363</v>
      </c>
    </row>
    <row r="2493" spans="1:3" x14ac:dyDescent="0.35">
      <c r="A2493" s="222" t="str">
        <f t="shared" si="38"/>
        <v>T-SPINE 3V</v>
      </c>
      <c r="B2493" s="177"/>
      <c r="C2493" s="182" t="s">
        <v>4701</v>
      </c>
    </row>
    <row r="2494" spans="1:3" x14ac:dyDescent="0.35">
      <c r="A2494" s="222" t="str">
        <f t="shared" si="38"/>
        <v>T-SPINE 3VIEWS</v>
      </c>
      <c r="B2494" s="204"/>
      <c r="C2494" s="205" t="s">
        <v>10766</v>
      </c>
    </row>
    <row r="2495" spans="1:3" x14ac:dyDescent="0.35">
      <c r="A2495" s="222" t="str">
        <f t="shared" si="38"/>
        <v>XR Spine Thoracic 3 Views</v>
      </c>
      <c r="B2495" s="281"/>
      <c r="C2495" s="42" t="s">
        <v>1831</v>
      </c>
    </row>
    <row r="2496" spans="1:3" x14ac:dyDescent="0.35">
      <c r="A2496" s="222" t="str">
        <f t="shared" si="38"/>
        <v>XR SPINE, THORASIC 3 VIEW</v>
      </c>
      <c r="B2496" s="280"/>
      <c r="C2496" s="45" t="s">
        <v>8812</v>
      </c>
    </row>
    <row r="2497" spans="1:3" x14ac:dyDescent="0.35">
      <c r="A2497" s="222" t="str">
        <f t="shared" si="38"/>
        <v>XR T SPINE 3 VIEW</v>
      </c>
      <c r="B2497" s="742"/>
      <c r="C2497" s="46" t="s">
        <v>626</v>
      </c>
    </row>
    <row r="2498" spans="1:3" x14ac:dyDescent="0.35">
      <c r="A2498" s="222" t="str">
        <f t="shared" si="38"/>
        <v>XR T SPINE 3 VIEWS</v>
      </c>
      <c r="B2498" s="204"/>
      <c r="C2498" s="205" t="s">
        <v>10767</v>
      </c>
    </row>
    <row r="2499" spans="1:3" x14ac:dyDescent="0.35">
      <c r="A2499" s="222" t="str">
        <f t="shared" ref="A2499:A2562" si="39">TRIM(C2499)</f>
        <v>XR T SPINE 3V</v>
      </c>
      <c r="B2499" s="244"/>
      <c r="C2499" s="244" t="s">
        <v>14117</v>
      </c>
    </row>
    <row r="2500" spans="1:3" x14ac:dyDescent="0.35">
      <c r="A2500" s="222" t="str">
        <f t="shared" si="39"/>
        <v>XR THORACIC 3 VIEWS</v>
      </c>
      <c r="B2500" s="204"/>
      <c r="C2500" s="205" t="s">
        <v>10768</v>
      </c>
    </row>
    <row r="2501" spans="1:3" x14ac:dyDescent="0.35">
      <c r="A2501" s="222" t="str">
        <f t="shared" si="39"/>
        <v>XR THORACIC SPINE (3 VIEWS)</v>
      </c>
      <c r="B2501" s="204"/>
      <c r="C2501" s="204" t="s">
        <v>10769</v>
      </c>
    </row>
    <row r="2502" spans="1:3" x14ac:dyDescent="0.35">
      <c r="A2502" s="222" t="str">
        <f t="shared" si="39"/>
        <v>XR THORACIC SPINE 3 VIEW</v>
      </c>
      <c r="B2502" s="280"/>
      <c r="C2502" s="45" t="s">
        <v>8813</v>
      </c>
    </row>
    <row r="2503" spans="1:3" x14ac:dyDescent="0.35">
      <c r="A2503" s="222" t="str">
        <f t="shared" si="39"/>
        <v>XR Thoracic Spine 3 views</v>
      </c>
      <c r="B2503" s="24"/>
      <c r="C2503" s="24" t="s">
        <v>12763</v>
      </c>
    </row>
    <row r="2504" spans="1:3" x14ac:dyDescent="0.35">
      <c r="A2504" s="222" t="str">
        <f t="shared" si="39"/>
        <v>XR THORACIC SPINE 3 VIEWS</v>
      </c>
      <c r="B2504" s="289"/>
      <c r="C2504" s="318" t="s">
        <v>2755</v>
      </c>
    </row>
    <row r="2505" spans="1:3" x14ac:dyDescent="0.35">
      <c r="A2505" s="222" t="str">
        <f t="shared" si="39"/>
        <v>XR THORACIC SPINE 3V</v>
      </c>
      <c r="B2505" s="353"/>
      <c r="C2505" s="11" t="s">
        <v>9721</v>
      </c>
    </row>
    <row r="2506" spans="1:3" x14ac:dyDescent="0.35">
      <c r="A2506" s="222" t="str">
        <f t="shared" si="39"/>
        <v>XR T-SPINE 3 VIEW</v>
      </c>
      <c r="B2506" s="736"/>
      <c r="C2506" s="348" t="s">
        <v>821</v>
      </c>
    </row>
    <row r="2507" spans="1:3" x14ac:dyDescent="0.35">
      <c r="A2507" s="222" t="str">
        <f t="shared" si="39"/>
        <v>XR T-SPINE 3 VIEWS</v>
      </c>
      <c r="B2507" s="376"/>
      <c r="C2507" s="338" t="s">
        <v>5766</v>
      </c>
    </row>
    <row r="2508" spans="1:3" x14ac:dyDescent="0.35">
      <c r="A2508" s="222" t="str">
        <f t="shared" si="39"/>
        <v>XR T-SPINE 3 VIEWS</v>
      </c>
      <c r="B2508" s="548"/>
      <c r="C2508" s="548" t="s">
        <v>5766</v>
      </c>
    </row>
    <row r="2509" spans="1:3" x14ac:dyDescent="0.35">
      <c r="A2509" s="222" t="str">
        <f t="shared" si="39"/>
        <v>XR T-SPINE 3 VWS</v>
      </c>
      <c r="B2509" s="13"/>
      <c r="C2509" s="13" t="s">
        <v>298</v>
      </c>
    </row>
    <row r="2510" spans="1:3" x14ac:dyDescent="0.35">
      <c r="A2510" s="222" t="str">
        <f t="shared" si="39"/>
        <v>XR T-SPINE 3V</v>
      </c>
      <c r="B2510" s="40"/>
      <c r="C2510" s="40" t="s">
        <v>12764</v>
      </c>
    </row>
    <row r="2511" spans="1:3" x14ac:dyDescent="0.35">
      <c r="A2511" s="222" t="str">
        <f t="shared" si="39"/>
        <v>XRAY THORACIC SPINE 3 VIEWS</v>
      </c>
      <c r="B2511" s="157"/>
      <c r="C2511" s="157" t="s">
        <v>3832</v>
      </c>
    </row>
    <row r="2512" spans="1:3" x14ac:dyDescent="0.35">
      <c r="A2512" s="222" t="str">
        <f t="shared" si="39"/>
        <v>X-RAY THORACIC SPINE AP/LATERAL AND SWIMMERS VIEW</v>
      </c>
      <c r="B2512" s="365"/>
      <c r="C2512" s="282" t="s">
        <v>5555</v>
      </c>
    </row>
    <row r="2513" spans="1:3" x14ac:dyDescent="0.35">
      <c r="A2513" s="222" t="str">
        <f t="shared" si="39"/>
        <v>XRAY THORACIC SPINE, 3 VIEWS</v>
      </c>
      <c r="B2513" s="26"/>
      <c r="C2513" s="26" t="s">
        <v>2318</v>
      </c>
    </row>
    <row r="2514" spans="1:3" x14ac:dyDescent="0.35">
      <c r="A2514" s="222" t="str">
        <f t="shared" si="39"/>
        <v>X-RAY THORACIC SPINE, 3 VIEWS</v>
      </c>
      <c r="B2514" s="204"/>
      <c r="C2514" s="211" t="s">
        <v>10770</v>
      </c>
    </row>
    <row r="2515" spans="1:3" x14ac:dyDescent="0.35">
      <c r="A2515" s="222" t="str">
        <f t="shared" si="39"/>
        <v>X-ray, Thoracic Spine, 3 Views</v>
      </c>
      <c r="B2515" s="30"/>
      <c r="C2515" s="30" t="s">
        <v>3129</v>
      </c>
    </row>
    <row r="2516" spans="1:3" x14ac:dyDescent="0.35">
      <c r="A2516" s="222" t="str">
        <f t="shared" si="39"/>
        <v>THORACIC SPINE MIN 4 V</v>
      </c>
      <c r="B2516" s="327"/>
      <c r="C2516" s="327" t="s">
        <v>1671</v>
      </c>
    </row>
    <row r="2517" spans="1:3" x14ac:dyDescent="0.35">
      <c r="A2517" s="222" t="str">
        <f t="shared" si="39"/>
        <v>THORACIC SPINE MIN 4 VIEWS</v>
      </c>
      <c r="B2517" s="580"/>
      <c r="C2517" s="581" t="s">
        <v>13678</v>
      </c>
    </row>
    <row r="2518" spans="1:3" x14ac:dyDescent="0.35">
      <c r="A2518" s="222" t="str">
        <f t="shared" si="39"/>
        <v>THORACIC SPINE MIN 4 VIEWS (FLEX/EXT)</v>
      </c>
      <c r="B2518" s="580"/>
      <c r="C2518" s="581" t="s">
        <v>13679</v>
      </c>
    </row>
    <row r="2519" spans="1:3" x14ac:dyDescent="0.35">
      <c r="A2519" s="222" t="str">
        <f t="shared" si="39"/>
        <v>THORACIC SPINE MIN.4 V</v>
      </c>
      <c r="B2519" s="285"/>
      <c r="C2519" s="285" t="s">
        <v>6244</v>
      </c>
    </row>
    <row r="2520" spans="1:3" x14ac:dyDescent="0.35">
      <c r="A2520" s="222" t="str">
        <f t="shared" si="39"/>
        <v>XR Spine Thoracic 4+ Views</v>
      </c>
      <c r="B2520" s="291"/>
      <c r="C2520" s="278" t="s">
        <v>4358</v>
      </c>
    </row>
    <row r="2521" spans="1:3" x14ac:dyDescent="0.35">
      <c r="A2521" s="222" t="str">
        <f t="shared" si="39"/>
        <v>XR Spine Thoracic Minimum 4 Views</v>
      </c>
      <c r="B2521" s="313"/>
      <c r="C2521" s="313" t="s">
        <v>1838</v>
      </c>
    </row>
    <row r="2522" spans="1:3" x14ac:dyDescent="0.35">
      <c r="A2522" s="222" t="str">
        <f t="shared" si="39"/>
        <v>XR T SPINE 4V</v>
      </c>
      <c r="B2522" s="244"/>
      <c r="C2522" s="244" t="s">
        <v>14118</v>
      </c>
    </row>
    <row r="2523" spans="1:3" x14ac:dyDescent="0.35">
      <c r="A2523" s="222" t="str">
        <f t="shared" si="39"/>
        <v>XR THORACIC SPINE 4+V</v>
      </c>
      <c r="B2523" s="11"/>
      <c r="C2523" s="11" t="s">
        <v>9729</v>
      </c>
    </row>
    <row r="2524" spans="1:3" x14ac:dyDescent="0.35">
      <c r="A2524" s="222" t="str">
        <f t="shared" si="39"/>
        <v>XR thoracic spine min 4V</v>
      </c>
      <c r="B2524" s="705"/>
      <c r="C2524" s="568" t="s">
        <v>12776</v>
      </c>
    </row>
    <row r="2525" spans="1:3" x14ac:dyDescent="0.35">
      <c r="A2525" s="222" t="str">
        <f t="shared" si="39"/>
        <v>XR T-SPINE 4V</v>
      </c>
      <c r="B2525" s="40"/>
      <c r="C2525" s="40" t="s">
        <v>12777</v>
      </c>
    </row>
    <row r="2526" spans="1:3" x14ac:dyDescent="0.35">
      <c r="A2526" s="222" t="str">
        <f t="shared" si="39"/>
        <v>XRAY THORACIC SPINE 4 VIEWS</v>
      </c>
      <c r="B2526" s="204"/>
      <c r="C2526" s="204" t="s">
        <v>10777</v>
      </c>
    </row>
    <row r="2527" spans="1:3" x14ac:dyDescent="0.35">
      <c r="A2527" s="222" t="str">
        <f t="shared" si="39"/>
        <v>XRAY THORACIC SPINE COMPLETE</v>
      </c>
      <c r="B2527" s="157"/>
      <c r="C2527" s="157" t="s">
        <v>3838</v>
      </c>
    </row>
    <row r="2528" spans="1:3" x14ac:dyDescent="0.35">
      <c r="A2528" s="222" t="str">
        <f t="shared" si="39"/>
        <v>XRAY THORACIC SPINE, 4+ VIEWS</v>
      </c>
      <c r="B2528" s="26"/>
      <c r="C2528" s="26" t="s">
        <v>2323</v>
      </c>
    </row>
    <row r="2529" spans="1:3" x14ac:dyDescent="0.35">
      <c r="A2529" s="222" t="str">
        <f t="shared" si="39"/>
        <v>X-ray, Thoracic Spine, Minimum 4 Views</v>
      </c>
      <c r="B2529" s="30"/>
      <c r="C2529" s="30" t="s">
        <v>3136</v>
      </c>
    </row>
    <row r="2530" spans="1:3" x14ac:dyDescent="0.35">
      <c r="A2530" s="222" t="str">
        <f t="shared" si="39"/>
        <v>SCOLIOSIS SERIES AP 2 VIEWS</v>
      </c>
      <c r="B2530" s="94"/>
      <c r="C2530" s="93" t="s">
        <v>7075</v>
      </c>
    </row>
    <row r="2531" spans="1:3" x14ac:dyDescent="0.35">
      <c r="A2531" s="222" t="str">
        <f t="shared" si="39"/>
        <v>THORACOLUMBAR 2V</v>
      </c>
      <c r="B2531" s="105"/>
      <c r="C2531" s="105" t="s">
        <v>4687</v>
      </c>
    </row>
    <row r="2532" spans="1:3" x14ac:dyDescent="0.35">
      <c r="A2532" s="222" t="str">
        <f t="shared" si="39"/>
        <v>THORACOLUMBAR JUNCTION 2 VIEWS</v>
      </c>
      <c r="B2532" s="580"/>
      <c r="C2532" s="581" t="s">
        <v>13659</v>
      </c>
    </row>
    <row r="2533" spans="1:3" x14ac:dyDescent="0.35">
      <c r="A2533" s="222" t="str">
        <f t="shared" si="39"/>
        <v>THORACOLUMBAR SPINE 1 VIEW</v>
      </c>
      <c r="B2533" s="94"/>
      <c r="C2533" s="93" t="s">
        <v>7076</v>
      </c>
    </row>
    <row r="2534" spans="1:3" x14ac:dyDescent="0.35">
      <c r="A2534" s="222" t="str">
        <f t="shared" si="39"/>
        <v>THORACOLUMBAR SPINE 1VW</v>
      </c>
      <c r="B2534" s="94"/>
      <c r="C2534" s="359" t="s">
        <v>7077</v>
      </c>
    </row>
    <row r="2535" spans="1:3" x14ac:dyDescent="0.35">
      <c r="A2535" s="222" t="str">
        <f t="shared" si="39"/>
        <v>THORACOLUMBAR SPINE 2VW</v>
      </c>
      <c r="B2535" s="94"/>
      <c r="C2535" s="93" t="s">
        <v>7078</v>
      </c>
    </row>
    <row r="2536" spans="1:3" x14ac:dyDescent="0.35">
      <c r="A2536" s="222" t="str">
        <f t="shared" si="39"/>
        <v>THORACOLUMBAR SPINE; 2 VIEWS</v>
      </c>
      <c r="B2536" s="326"/>
      <c r="C2536" s="320" t="s">
        <v>13965</v>
      </c>
    </row>
    <row r="2537" spans="1:3" x14ac:dyDescent="0.35">
      <c r="A2537" s="222" t="str">
        <f t="shared" si="39"/>
        <v>THOROCOLUMBAR 2 VIEWS</v>
      </c>
      <c r="B2537" s="285"/>
      <c r="C2537" s="285" t="s">
        <v>6220</v>
      </c>
    </row>
    <row r="2538" spans="1:3" x14ac:dyDescent="0.35">
      <c r="A2538" s="222" t="str">
        <f t="shared" si="39"/>
        <v>XR SCOLIOSIS THORA JUNCTION</v>
      </c>
      <c r="B2538" s="289"/>
      <c r="C2538" s="289" t="s">
        <v>2739</v>
      </c>
    </row>
    <row r="2539" spans="1:3" x14ac:dyDescent="0.35">
      <c r="A2539" s="222" t="str">
        <f t="shared" si="39"/>
        <v>XR Spine Thoracolumbar 2 Views</v>
      </c>
      <c r="B2539" s="281"/>
      <c r="C2539" s="42" t="s">
        <v>1820</v>
      </c>
    </row>
    <row r="2540" spans="1:3" x14ac:dyDescent="0.35">
      <c r="A2540" s="222" t="str">
        <f t="shared" si="39"/>
        <v>XR Spine Thoracolumbar 2+ Views</v>
      </c>
      <c r="B2540" s="291"/>
      <c r="C2540" s="291" t="s">
        <v>4340</v>
      </c>
    </row>
    <row r="2541" spans="1:3" x14ac:dyDescent="0.35">
      <c r="A2541" s="222" t="str">
        <f t="shared" si="39"/>
        <v>XR THORACOLUMAR 2V</v>
      </c>
      <c r="B2541" s="40"/>
      <c r="C2541" s="40" t="s">
        <v>12724</v>
      </c>
    </row>
    <row r="2542" spans="1:3" x14ac:dyDescent="0.35">
      <c r="A2542" s="222" t="str">
        <f t="shared" si="39"/>
        <v>XR THORACOLUMAR 2V</v>
      </c>
      <c r="B2542" s="244"/>
      <c r="C2542" s="244" t="s">
        <v>12724</v>
      </c>
    </row>
    <row r="2543" spans="1:3" x14ac:dyDescent="0.35">
      <c r="A2543" s="222" t="str">
        <f t="shared" si="39"/>
        <v>XRAY THORACIC SPINE THORACOLMBR</v>
      </c>
      <c r="B2543" s="157"/>
      <c r="C2543" s="157" t="s">
        <v>3815</v>
      </c>
    </row>
    <row r="2544" spans="1:3" x14ac:dyDescent="0.35">
      <c r="A2544" s="222" t="str">
        <f t="shared" si="39"/>
        <v>XRAY THORACOLUMBAR, MIN 2 VIEWS</v>
      </c>
      <c r="B2544" s="26"/>
      <c r="C2544" s="26" t="s">
        <v>2306</v>
      </c>
    </row>
    <row r="2545" spans="1:3" x14ac:dyDescent="0.35">
      <c r="A2545" s="222" t="str">
        <f t="shared" si="39"/>
        <v>X-ray, Thoracolumbar, 2 Views</v>
      </c>
      <c r="B2545" s="30"/>
      <c r="C2545" s="30" t="s">
        <v>3105</v>
      </c>
    </row>
    <row r="2546" spans="1:3" x14ac:dyDescent="0.35">
      <c r="A2546" s="222" t="str">
        <f t="shared" si="39"/>
        <v>ENTIRE SPINE 1 VIEW (SCOLIOSIS EVALUATION)</v>
      </c>
      <c r="B2546" s="580"/>
      <c r="C2546" s="581" t="s">
        <v>13685</v>
      </c>
    </row>
    <row r="2547" spans="1:3" x14ac:dyDescent="0.35">
      <c r="A2547" s="222" t="str">
        <f t="shared" si="39"/>
        <v>SCOLIOSIS 1 VIEW</v>
      </c>
      <c r="B2547" s="94"/>
      <c r="C2547" s="94" t="s">
        <v>7097</v>
      </c>
    </row>
    <row r="2548" spans="1:3" x14ac:dyDescent="0.35">
      <c r="A2548" s="222" t="str">
        <f t="shared" si="39"/>
        <v>SCOLIOSIS SERIES ERECT 1V</v>
      </c>
      <c r="B2548" s="326"/>
      <c r="C2548" s="326" t="s">
        <v>13979</v>
      </c>
    </row>
    <row r="2549" spans="1:3" x14ac:dyDescent="0.35">
      <c r="A2549" s="222" t="str">
        <f t="shared" si="39"/>
        <v>SCOLIOSIS STUDY 1V</v>
      </c>
      <c r="B2549" s="137"/>
      <c r="C2549" s="137" t="s">
        <v>4711</v>
      </c>
    </row>
    <row r="2550" spans="1:3" x14ac:dyDescent="0.35">
      <c r="A2550" s="222" t="str">
        <f t="shared" si="39"/>
        <v>XR ENTIRE SPINE 1V</v>
      </c>
      <c r="B2550" s="11"/>
      <c r="C2550" s="11" t="s">
        <v>9733</v>
      </c>
    </row>
    <row r="2551" spans="1:3" x14ac:dyDescent="0.35">
      <c r="A2551" s="222" t="str">
        <f t="shared" si="39"/>
        <v>XR SCOLIOSIS 1 VIEW</v>
      </c>
      <c r="B2551" s="289"/>
      <c r="C2551" s="289" t="s">
        <v>2760</v>
      </c>
    </row>
    <row r="2552" spans="1:3" x14ac:dyDescent="0.35">
      <c r="A2552" s="222" t="str">
        <f t="shared" si="39"/>
        <v>XR SCOLIOSIS SERIES ERECT IV</v>
      </c>
      <c r="B2552" s="548"/>
      <c r="C2552" s="548" t="s">
        <v>5773</v>
      </c>
    </row>
    <row r="2553" spans="1:3" x14ac:dyDescent="0.35">
      <c r="A2553" s="222" t="str">
        <f t="shared" si="39"/>
        <v>XR Spine Entire 1 View</v>
      </c>
      <c r="B2553" s="313"/>
      <c r="C2553" s="313" t="s">
        <v>1842</v>
      </c>
    </row>
    <row r="2554" spans="1:3" x14ac:dyDescent="0.35">
      <c r="A2554" s="222" t="str">
        <f t="shared" si="39"/>
        <v>XR SPINE THORACIC AND LUMBAR 1 VIEW</v>
      </c>
      <c r="B2554" s="742"/>
      <c r="C2554" s="46" t="s">
        <v>634</v>
      </c>
    </row>
    <row r="2555" spans="1:3" x14ac:dyDescent="0.35">
      <c r="A2555" s="222" t="str">
        <f t="shared" si="39"/>
        <v>XR SPINE, THORASIC AND LUMBAR; 1 VIEW</v>
      </c>
      <c r="B2555" s="286"/>
      <c r="C2555" s="286" t="s">
        <v>8823</v>
      </c>
    </row>
    <row r="2556" spans="1:3" x14ac:dyDescent="0.35">
      <c r="A2556" s="222" t="str">
        <f t="shared" si="39"/>
        <v>X-RAY ENTIRE SPINE 1 VIEW</v>
      </c>
      <c r="B2556" s="365"/>
      <c r="C2556" s="282" t="s">
        <v>5561</v>
      </c>
    </row>
    <row r="2557" spans="1:3" x14ac:dyDescent="0.35">
      <c r="A2557" s="222" t="str">
        <f t="shared" si="39"/>
        <v>X-Ray, Thoracolumbar Standing (Scoliosis) 1 View</v>
      </c>
      <c r="B2557" s="30"/>
      <c r="C2557" s="30" t="s">
        <v>3140</v>
      </c>
    </row>
    <row r="2558" spans="1:3" x14ac:dyDescent="0.35">
      <c r="A2558" s="222" t="str">
        <f t="shared" si="39"/>
        <v>ENTIRE SPINE 2 OR 3 VIEWS (SCOLIOSIS EVALUATION)</v>
      </c>
      <c r="B2558" s="580"/>
      <c r="C2558" s="581" t="s">
        <v>13706</v>
      </c>
    </row>
    <row r="2559" spans="1:3" x14ac:dyDescent="0.35">
      <c r="A2559" s="222" t="str">
        <f t="shared" si="39"/>
        <v>INFANT SPINE ENTIRE AP AND LAT</v>
      </c>
      <c r="B2559" s="280"/>
      <c r="C2559" s="280" t="s">
        <v>8847</v>
      </c>
    </row>
    <row r="2560" spans="1:3" x14ac:dyDescent="0.35">
      <c r="A2560" s="222" t="str">
        <f t="shared" si="39"/>
        <v>SCOLIOSIS 2 or 3 VIEW</v>
      </c>
      <c r="B2560" s="314"/>
      <c r="C2560" s="308" t="s">
        <v>1008</v>
      </c>
    </row>
    <row r="2561" spans="1:3" x14ac:dyDescent="0.35">
      <c r="A2561" s="222" t="str">
        <f t="shared" si="39"/>
        <v>SCOLIOSIS SERIES 2 VIEWS</v>
      </c>
      <c r="B2561" s="285"/>
      <c r="C2561" s="297" t="s">
        <v>6257</v>
      </c>
    </row>
    <row r="2562" spans="1:3" x14ac:dyDescent="0.35">
      <c r="A2562" s="222" t="str">
        <f t="shared" si="39"/>
        <v>SCOLIOSIS STUDY 2-3V</v>
      </c>
      <c r="B2562" s="137"/>
      <c r="C2562" s="137" t="s">
        <v>4731</v>
      </c>
    </row>
    <row r="2563" spans="1:3" x14ac:dyDescent="0.35">
      <c r="A2563" s="222" t="str">
        <f t="shared" ref="A2563:A2626" si="40">TRIM(C2563)</f>
        <v>SCOLIOSIS SURVEY 2/3 VIEWS</v>
      </c>
      <c r="B2563" s="221"/>
      <c r="C2563" s="221" t="s">
        <v>1356</v>
      </c>
    </row>
    <row r="2564" spans="1:3" x14ac:dyDescent="0.35">
      <c r="A2564" s="222" t="str">
        <f t="shared" si="40"/>
        <v>XR ENTIRE SPINE 2V</v>
      </c>
      <c r="B2564" s="11"/>
      <c r="C2564" s="11" t="s">
        <v>9755</v>
      </c>
    </row>
    <row r="2565" spans="1:3" x14ac:dyDescent="0.35">
      <c r="A2565" s="222" t="str">
        <f t="shared" si="40"/>
        <v>XR SCOLIOSIS 2-3V</v>
      </c>
      <c r="B2565" s="286"/>
      <c r="C2565" s="286" t="s">
        <v>8848</v>
      </c>
    </row>
    <row r="2566" spans="1:3" x14ac:dyDescent="0.35">
      <c r="A2566" s="222" t="str">
        <f t="shared" si="40"/>
        <v>XR SCOLIOSIS 2V</v>
      </c>
      <c r="B2566" s="286"/>
      <c r="C2566" s="286" t="s">
        <v>8849</v>
      </c>
    </row>
    <row r="2567" spans="1:3" x14ac:dyDescent="0.35">
      <c r="A2567" s="222" t="str">
        <f t="shared" si="40"/>
        <v>XR SPINE ENTIRE 2/3V</v>
      </c>
      <c r="B2567" s="40"/>
      <c r="C2567" s="40" t="s">
        <v>12818</v>
      </c>
    </row>
    <row r="2568" spans="1:3" x14ac:dyDescent="0.35">
      <c r="A2568" s="222" t="str">
        <f t="shared" si="40"/>
        <v>XR Spine Entire 2-3 Views</v>
      </c>
      <c r="B2568" s="281"/>
      <c r="C2568" s="42" t="s">
        <v>1861</v>
      </c>
    </row>
    <row r="2569" spans="1:3" x14ac:dyDescent="0.35">
      <c r="A2569" s="222" t="str">
        <f t="shared" si="40"/>
        <v>XR SPINE ENTIRE AP/LAT</v>
      </c>
      <c r="B2569" s="296"/>
      <c r="C2569" s="303" t="s">
        <v>6593</v>
      </c>
    </row>
    <row r="2570" spans="1:3" x14ac:dyDescent="0.35">
      <c r="A2570" s="222" t="str">
        <f t="shared" si="40"/>
        <v>XR Spine Scoliosis 2-3 Views</v>
      </c>
      <c r="B2570" s="291"/>
      <c r="C2570" s="278" t="s">
        <v>4367</v>
      </c>
    </row>
    <row r="2571" spans="1:3" x14ac:dyDescent="0.35">
      <c r="A2571" s="222" t="str">
        <f t="shared" si="40"/>
        <v>XR SPINE THORACIC AND LUMBAR 2 TO 3 VWS</v>
      </c>
      <c r="B2571" s="742"/>
      <c r="C2571" s="46" t="s">
        <v>648</v>
      </c>
    </row>
    <row r="2572" spans="1:3" x14ac:dyDescent="0.35">
      <c r="A2572" s="222" t="str">
        <f t="shared" si="40"/>
        <v>XRAY SCOLIOSIS STUDY ERECT &amp; SUPINE ENTIRE SPINE 2 OR 3 VIEWS</v>
      </c>
      <c r="B2572" s="204"/>
      <c r="C2572" s="205" t="s">
        <v>10860</v>
      </c>
    </row>
    <row r="2573" spans="1:3" x14ac:dyDescent="0.35">
      <c r="A2573" s="222" t="str">
        <f t="shared" si="40"/>
        <v>X-ray, Spine, Entire T and L, 2 or 3 Views</v>
      </c>
      <c r="B2573" s="30"/>
      <c r="C2573" s="30" t="s">
        <v>3161</v>
      </c>
    </row>
    <row r="2574" spans="1:3" x14ac:dyDescent="0.35">
      <c r="A2574" s="222" t="str">
        <f t="shared" si="40"/>
        <v>X-ray, T and L for scoliosis 2 or 3 Views</v>
      </c>
      <c r="B2574" s="30"/>
      <c r="C2574" s="30" t="s">
        <v>3162</v>
      </c>
    </row>
    <row r="2575" spans="1:3" x14ac:dyDescent="0.35">
      <c r="A2575" s="222" t="str">
        <f t="shared" si="40"/>
        <v>Entire Spine 4 or 5 Views (Scoliosis Eval)</v>
      </c>
      <c r="B2575" s="580"/>
      <c r="C2575" s="581" t="s">
        <v>13712</v>
      </c>
    </row>
    <row r="2576" spans="1:3" x14ac:dyDescent="0.35">
      <c r="A2576" s="222" t="str">
        <f t="shared" si="40"/>
        <v>RHC1 XR SCOLIOSIS T-L</v>
      </c>
      <c r="B2576" s="341"/>
      <c r="C2576" s="287" t="s">
        <v>9318</v>
      </c>
    </row>
    <row r="2577" spans="1:3" x14ac:dyDescent="0.35">
      <c r="A2577" s="222" t="str">
        <f t="shared" si="40"/>
        <v>SCOLIOSIS SERIES 4-5 VIEWS</v>
      </c>
      <c r="B2577" s="285"/>
      <c r="C2577" s="339" t="s">
        <v>6261</v>
      </c>
    </row>
    <row r="2578" spans="1:3" x14ac:dyDescent="0.35">
      <c r="A2578" s="222" t="str">
        <f t="shared" si="40"/>
        <v>SCOLIOSIS SERIES AP AND LAT 4V</v>
      </c>
      <c r="B2578" s="94"/>
      <c r="C2578" s="93" t="s">
        <v>7116</v>
      </c>
    </row>
    <row r="2579" spans="1:3" x14ac:dyDescent="0.35">
      <c r="A2579" s="222" t="str">
        <f t="shared" si="40"/>
        <v>SCOLIOSIS STDY(STAND AP/LAT/T/LSPINE)</v>
      </c>
      <c r="B2579" s="283"/>
      <c r="C2579" s="284" t="s">
        <v>8174</v>
      </c>
    </row>
    <row r="2580" spans="1:3" x14ac:dyDescent="0.35">
      <c r="A2580" s="222" t="str">
        <f t="shared" si="40"/>
        <v>SCOLIOSIS STUDY 4-5V</v>
      </c>
      <c r="B2580" s="105"/>
      <c r="C2580" s="105" t="s">
        <v>4754</v>
      </c>
    </row>
    <row r="2581" spans="1:3" x14ac:dyDescent="0.35">
      <c r="A2581" s="222" t="str">
        <f t="shared" si="40"/>
        <v>SCOLIOSIS STUDY 4V</v>
      </c>
      <c r="B2581" s="292"/>
      <c r="C2581" s="292" t="s">
        <v>5275</v>
      </c>
    </row>
    <row r="2582" spans="1:3" x14ac:dyDescent="0.35">
      <c r="A2582" s="222" t="str">
        <f t="shared" si="40"/>
        <v>XR ENTIRE SPINE 4-5V</v>
      </c>
      <c r="B2582" s="11"/>
      <c r="C2582" s="11" t="s">
        <v>9777</v>
      </c>
    </row>
    <row r="2583" spans="1:3" x14ac:dyDescent="0.35">
      <c r="A2583" s="222" t="str">
        <f t="shared" si="40"/>
        <v>XR SCOLIOSIS 4-5V</v>
      </c>
      <c r="B2583" s="734"/>
      <c r="C2583" s="360" t="s">
        <v>8860</v>
      </c>
    </row>
    <row r="2584" spans="1:3" x14ac:dyDescent="0.35">
      <c r="A2584" s="222" t="str">
        <f t="shared" si="40"/>
        <v>XR SCOLIOSIS SERIES 4 VIEWS</v>
      </c>
      <c r="B2584" s="742"/>
      <c r="C2584" s="46" t="s">
        <v>653</v>
      </c>
    </row>
    <row r="2585" spans="1:3" x14ac:dyDescent="0.35">
      <c r="A2585" s="222" t="str">
        <f t="shared" si="40"/>
        <v>XR Scoliosis Series 4-5 views</v>
      </c>
      <c r="B2585" s="24"/>
      <c r="C2585" s="52" t="s">
        <v>12822</v>
      </c>
    </row>
    <row r="2586" spans="1:3" x14ac:dyDescent="0.35">
      <c r="A2586" s="222" t="str">
        <f t="shared" si="40"/>
        <v>XR SCOLIOSIS STUDY 4-5 VIEWS</v>
      </c>
      <c r="B2586" s="286"/>
      <c r="C2586" s="286" t="s">
        <v>8861</v>
      </c>
    </row>
    <row r="2587" spans="1:3" x14ac:dyDescent="0.35">
      <c r="A2587" s="222" t="str">
        <f t="shared" si="40"/>
        <v>XR SCOLISIS T-L STANDING</v>
      </c>
      <c r="B2587" s="121"/>
      <c r="C2587" s="361" t="s">
        <v>7413</v>
      </c>
    </row>
    <row r="2588" spans="1:3" x14ac:dyDescent="0.35">
      <c r="A2588" s="222" t="str">
        <f t="shared" si="40"/>
        <v>XR SPINE ENTIRE 4/5V</v>
      </c>
      <c r="B2588" s="40"/>
      <c r="C2588" s="40" t="s">
        <v>12823</v>
      </c>
    </row>
    <row r="2589" spans="1:3" x14ac:dyDescent="0.35">
      <c r="A2589" s="222" t="str">
        <f t="shared" si="40"/>
        <v>XR Spine Entire 4-5 Views</v>
      </c>
      <c r="B2589" s="281"/>
      <c r="C2589" s="42" t="s">
        <v>1884</v>
      </c>
    </row>
    <row r="2590" spans="1:3" x14ac:dyDescent="0.35">
      <c r="A2590" s="222" t="str">
        <f t="shared" si="40"/>
        <v>X-RAY ENTIRE SPINE 4-5 VIEW</v>
      </c>
      <c r="B2590" s="157"/>
      <c r="C2590" s="157" t="s">
        <v>3865</v>
      </c>
    </row>
    <row r="2591" spans="1:3" x14ac:dyDescent="0.35">
      <c r="A2591" s="222" t="str">
        <f t="shared" si="40"/>
        <v>XRAY ENTIRE SPINE, 4-5 VIEWS (SCOLIOSIS)</v>
      </c>
      <c r="B2591" s="26"/>
      <c r="C2591" s="26" t="s">
        <v>2344</v>
      </c>
    </row>
    <row r="2592" spans="1:3" x14ac:dyDescent="0.35">
      <c r="A2592" s="222" t="str">
        <f t="shared" si="40"/>
        <v>X-RAY SCOLIOSIS SERIES 4-5 VIEWS</v>
      </c>
      <c r="B2592" s="365"/>
      <c r="C2592" s="282" t="s">
        <v>5593</v>
      </c>
    </row>
    <row r="2593" spans="1:3" x14ac:dyDescent="0.35">
      <c r="A2593" s="222" t="str">
        <f t="shared" si="40"/>
        <v>X-ray, Spine, Entire T and L, 4 or 5 Views</v>
      </c>
      <c r="B2593" s="30"/>
      <c r="C2593" s="30" t="s">
        <v>3178</v>
      </c>
    </row>
    <row r="2594" spans="1:3" x14ac:dyDescent="0.35">
      <c r="A2594" s="222" t="str">
        <f t="shared" si="40"/>
        <v>X-ray, Spine, Entire T and L, 4 or 5 Views (Scoliosis)</v>
      </c>
      <c r="B2594" s="30"/>
      <c r="C2594" s="30" t="s">
        <v>3179</v>
      </c>
    </row>
    <row r="2595" spans="1:3" x14ac:dyDescent="0.35">
      <c r="A2595" s="222" t="str">
        <f t="shared" si="40"/>
        <v>Entire Spine Minimum 6 Views (Scoliosis Eval)</v>
      </c>
      <c r="B2595" s="580"/>
      <c r="C2595" s="581" t="s">
        <v>13713</v>
      </c>
    </row>
    <row r="2596" spans="1:3" x14ac:dyDescent="0.35">
      <c r="A2596" s="222" t="str">
        <f t="shared" si="40"/>
        <v>RHC1 XR SCOLIOSIS T-L STANDING</v>
      </c>
      <c r="B2596" s="718"/>
      <c r="C2596" s="530" t="s">
        <v>9324</v>
      </c>
    </row>
    <row r="2597" spans="1:3" x14ac:dyDescent="0.35">
      <c r="A2597" s="222" t="str">
        <f t="shared" si="40"/>
        <v>SCOLIOSIS STUDY 6V</v>
      </c>
      <c r="B2597" s="533"/>
      <c r="C2597" s="533" t="s">
        <v>4765</v>
      </c>
    </row>
    <row r="2598" spans="1:3" x14ac:dyDescent="0.35">
      <c r="A2598" s="222" t="str">
        <f t="shared" si="40"/>
        <v>XR ENTIRE SPINE 6+V</v>
      </c>
      <c r="B2598" s="11"/>
      <c r="C2598" s="11" t="s">
        <v>9789</v>
      </c>
    </row>
    <row r="2599" spans="1:3" x14ac:dyDescent="0.35">
      <c r="A2599" s="222" t="str">
        <f t="shared" si="40"/>
        <v>XR SCOLIOSIS 6+V</v>
      </c>
      <c r="B2599" s="523"/>
      <c r="C2599" s="523" t="s">
        <v>8864</v>
      </c>
    </row>
    <row r="2600" spans="1:3" x14ac:dyDescent="0.35">
      <c r="A2600" s="222" t="str">
        <f t="shared" si="40"/>
        <v>XR SCOLIOSIS STUDY 6V</v>
      </c>
      <c r="B2600" s="362"/>
      <c r="C2600" s="362" t="s">
        <v>8464</v>
      </c>
    </row>
    <row r="2601" spans="1:3" x14ac:dyDescent="0.35">
      <c r="A2601" s="222" t="str">
        <f t="shared" si="40"/>
        <v>XR SCOLIOSIS T-L STANDING</v>
      </c>
      <c r="B2601" s="289"/>
      <c r="C2601" s="289" t="s">
        <v>2783</v>
      </c>
    </row>
    <row r="2602" spans="1:3" x14ac:dyDescent="0.35">
      <c r="A2602" s="222" t="str">
        <f t="shared" si="40"/>
        <v>XR SPINE ENTIRE &gt;6V</v>
      </c>
      <c r="B2602" s="13"/>
      <c r="C2602" s="13" t="s">
        <v>336</v>
      </c>
    </row>
    <row r="2603" spans="1:3" x14ac:dyDescent="0.35">
      <c r="A2603" s="222" t="str">
        <f t="shared" si="40"/>
        <v>XR Spine Entire Min 6 Views</v>
      </c>
      <c r="B2603" s="313"/>
      <c r="C2603" s="313" t="s">
        <v>1896</v>
      </c>
    </row>
    <row r="2604" spans="1:3" x14ac:dyDescent="0.35">
      <c r="A2604" s="222" t="str">
        <f t="shared" si="40"/>
        <v>XR SPINE THORACIC AND LUMBAR MIN 6 VWS</v>
      </c>
      <c r="B2604" s="742"/>
      <c r="C2604" s="46" t="s">
        <v>655</v>
      </c>
    </row>
    <row r="2605" spans="1:3" x14ac:dyDescent="0.35">
      <c r="A2605" s="222" t="str">
        <f t="shared" si="40"/>
        <v>XRAY ENTIRE SPINE, 6+ VIEWS (SCOLIOSIS)</v>
      </c>
      <c r="B2605" s="26"/>
      <c r="C2605" s="26" t="s">
        <v>2345</v>
      </c>
    </row>
    <row r="2606" spans="1:3" x14ac:dyDescent="0.35">
      <c r="A2606" s="222" t="str">
        <f t="shared" si="40"/>
        <v>X-Ray, Spine, Entire T and L, Min 6 Views</v>
      </c>
      <c r="B2606" s="30"/>
      <c r="C2606" s="30" t="s">
        <v>3185</v>
      </c>
    </row>
    <row r="2607" spans="1:3" x14ac:dyDescent="0.35">
      <c r="A2607" s="222" t="str">
        <f t="shared" si="40"/>
        <v>L Spine 2-3 View</v>
      </c>
      <c r="B2607" s="204"/>
      <c r="C2607" s="205" t="s">
        <v>10694</v>
      </c>
    </row>
    <row r="2608" spans="1:3" ht="16" x14ac:dyDescent="0.4">
      <c r="A2608" s="222" t="str">
        <f t="shared" si="40"/>
        <v>L SPINE 2-3 VIEW*</v>
      </c>
      <c r="B2608" s="173"/>
      <c r="C2608" s="173" t="s">
        <v>8544</v>
      </c>
    </row>
    <row r="2609" spans="1:3" x14ac:dyDescent="0.35">
      <c r="A2609" s="222" t="str">
        <f t="shared" si="40"/>
        <v>L spine 2-3V</v>
      </c>
      <c r="B2609" s="326"/>
      <c r="C2609" s="320" t="s">
        <v>13971</v>
      </c>
    </row>
    <row r="2610" spans="1:3" x14ac:dyDescent="0.35">
      <c r="A2610" s="222" t="str">
        <f t="shared" si="40"/>
        <v>L SPINE 2V</v>
      </c>
      <c r="B2610" s="204"/>
      <c r="C2610" s="205" t="s">
        <v>10695</v>
      </c>
    </row>
    <row r="2611" spans="1:3" x14ac:dyDescent="0.35">
      <c r="A2611" s="222" t="str">
        <f t="shared" si="40"/>
        <v>L SPINE 3 VIEW</v>
      </c>
      <c r="B2611" s="204"/>
      <c r="C2611" s="205" t="s">
        <v>10696</v>
      </c>
    </row>
    <row r="2612" spans="1:3" x14ac:dyDescent="0.35">
      <c r="A2612" s="222" t="str">
        <f t="shared" si="40"/>
        <v>L Spine 3V</v>
      </c>
      <c r="B2612" s="292"/>
      <c r="C2612" s="302" t="s">
        <v>5247</v>
      </c>
    </row>
    <row r="2613" spans="1:3" x14ac:dyDescent="0.35">
      <c r="A2613" s="222" t="str">
        <f t="shared" si="40"/>
        <v>L-SPINE 2 VIEW</v>
      </c>
      <c r="B2613" s="204"/>
      <c r="C2613" s="205" t="s">
        <v>14785</v>
      </c>
    </row>
    <row r="2614" spans="1:3" x14ac:dyDescent="0.35">
      <c r="A2614" s="222" t="str">
        <f t="shared" si="40"/>
        <v>L-SPINE 2 VIEWS</v>
      </c>
      <c r="B2614" s="204"/>
      <c r="C2614" s="205" t="s">
        <v>10698</v>
      </c>
    </row>
    <row r="2615" spans="1:3" x14ac:dyDescent="0.35">
      <c r="A2615" s="222" t="str">
        <f t="shared" si="40"/>
        <v>L-SPINE 2-3 VIEWS</v>
      </c>
      <c r="B2615" s="221"/>
      <c r="C2615" s="221" t="s">
        <v>1342</v>
      </c>
    </row>
    <row r="2616" spans="1:3" x14ac:dyDescent="0.35">
      <c r="A2616" s="222" t="str">
        <f t="shared" si="40"/>
        <v>L-SPINE 2VIEW</v>
      </c>
      <c r="B2616" s="105"/>
      <c r="C2616" s="105" t="s">
        <v>4693</v>
      </c>
    </row>
    <row r="2617" spans="1:3" x14ac:dyDescent="0.35">
      <c r="A2617" s="222" t="str">
        <f t="shared" si="40"/>
        <v>L-spine 2vw</v>
      </c>
      <c r="B2617" s="204"/>
      <c r="C2617" s="205" t="s">
        <v>10699</v>
      </c>
    </row>
    <row r="2618" spans="1:3" x14ac:dyDescent="0.35">
      <c r="A2618" s="222" t="str">
        <f t="shared" si="40"/>
        <v>L-SPINE 3 VIEWS</v>
      </c>
      <c r="B2618" s="204"/>
      <c r="C2618" s="205" t="s">
        <v>10700</v>
      </c>
    </row>
    <row r="2619" spans="1:3" x14ac:dyDescent="0.35">
      <c r="A2619" s="222" t="str">
        <f t="shared" si="40"/>
        <v>L-SPINE 3V</v>
      </c>
      <c r="B2619" s="283"/>
      <c r="C2619" s="284" t="s">
        <v>8137</v>
      </c>
    </row>
    <row r="2620" spans="1:3" x14ac:dyDescent="0.35">
      <c r="A2620" s="222" t="str">
        <f t="shared" si="40"/>
        <v>L-SPINE 3VIEW</v>
      </c>
      <c r="B2620" s="105"/>
      <c r="C2620" s="105" t="s">
        <v>4695</v>
      </c>
    </row>
    <row r="2621" spans="1:3" x14ac:dyDescent="0.35">
      <c r="A2621" s="222" t="str">
        <f t="shared" si="40"/>
        <v>L-SPINE 3VIEWS</v>
      </c>
      <c r="B2621" s="204"/>
      <c r="C2621" s="205" t="s">
        <v>10701</v>
      </c>
    </row>
    <row r="2622" spans="1:3" x14ac:dyDescent="0.35">
      <c r="A2622" s="222" t="str">
        <f t="shared" si="40"/>
        <v>L-Spine AP &amp; Lat</v>
      </c>
      <c r="B2622" s="204"/>
      <c r="C2622" s="205" t="s">
        <v>10702</v>
      </c>
    </row>
    <row r="2623" spans="1:3" x14ac:dyDescent="0.35">
      <c r="A2623" s="222" t="str">
        <f t="shared" si="40"/>
        <v>L-spine AP+LAT</v>
      </c>
      <c r="B2623" s="204"/>
      <c r="C2623" s="205" t="s">
        <v>10703</v>
      </c>
    </row>
    <row r="2624" spans="1:3" x14ac:dyDescent="0.35">
      <c r="A2624" s="222" t="str">
        <f t="shared" si="40"/>
        <v>L-spine AP+LAT</v>
      </c>
      <c r="B2624" s="204"/>
      <c r="C2624" s="205" t="s">
        <v>10703</v>
      </c>
    </row>
    <row r="2625" spans="1:3" x14ac:dyDescent="0.35">
      <c r="A2625" s="222" t="str">
        <f t="shared" si="40"/>
        <v>LUMBAR 2V</v>
      </c>
      <c r="B2625" s="204"/>
      <c r="C2625" s="205" t="s">
        <v>10704</v>
      </c>
    </row>
    <row r="2626" spans="1:3" x14ac:dyDescent="0.35">
      <c r="A2626" s="222" t="str">
        <f t="shared" si="40"/>
        <v>LUMBAR SPINE 2 OR 3 VIEWS</v>
      </c>
      <c r="B2626" s="94"/>
      <c r="C2626" s="93" t="s">
        <v>7085</v>
      </c>
    </row>
    <row r="2627" spans="1:3" x14ac:dyDescent="0.35">
      <c r="A2627" s="222" t="str">
        <f t="shared" ref="A2627:A2690" si="41">TRIM(C2627)</f>
        <v>LUMBAR SPINE 2V</v>
      </c>
      <c r="B2627" s="204"/>
      <c r="C2627" s="205" t="s">
        <v>10705</v>
      </c>
    </row>
    <row r="2628" spans="1:3" x14ac:dyDescent="0.35">
      <c r="A2628" s="222" t="str">
        <f t="shared" si="41"/>
        <v>LUMBAR SPINE 3V</v>
      </c>
      <c r="B2628" s="658"/>
      <c r="C2628" s="33" t="s">
        <v>978</v>
      </c>
    </row>
    <row r="2629" spans="1:3" x14ac:dyDescent="0.35">
      <c r="A2629" s="222" t="str">
        <f t="shared" si="41"/>
        <v>LUMBAR SPINE 3VIEW</v>
      </c>
      <c r="B2629" s="686"/>
      <c r="C2629" s="211" t="s">
        <v>10706</v>
      </c>
    </row>
    <row r="2630" spans="1:3" x14ac:dyDescent="0.35">
      <c r="A2630" s="222" t="str">
        <f t="shared" si="41"/>
        <v>LUMBAR SPINE AP &amp; L</v>
      </c>
      <c r="B2630" s="280"/>
      <c r="C2630" s="280" t="s">
        <v>8803</v>
      </c>
    </row>
    <row r="2631" spans="1:3" x14ac:dyDescent="0.35">
      <c r="A2631" s="222" t="str">
        <f t="shared" si="41"/>
        <v>LUMBOSACRAL 2 OR 3 VIE</v>
      </c>
      <c r="B2631" s="285"/>
      <c r="C2631" s="297" t="s">
        <v>6234</v>
      </c>
    </row>
    <row r="2632" spans="1:3" x14ac:dyDescent="0.35">
      <c r="A2632" s="222" t="str">
        <f t="shared" si="41"/>
        <v>LUMBOSACRAL SPINE 2-3 VIEWS</v>
      </c>
      <c r="B2632" s="580"/>
      <c r="C2632" s="581" t="s">
        <v>13667</v>
      </c>
    </row>
    <row r="2633" spans="1:3" x14ac:dyDescent="0.35">
      <c r="A2633" s="222" t="str">
        <f t="shared" si="41"/>
        <v>LUMBOSACRAL SPINE 2-3 VIEWS</v>
      </c>
      <c r="B2633" s="570"/>
      <c r="C2633" s="570" t="s">
        <v>13667</v>
      </c>
    </row>
    <row r="2634" spans="1:3" x14ac:dyDescent="0.35">
      <c r="A2634" s="222" t="str">
        <f t="shared" si="41"/>
        <v>LUMBOSACRAL SPINE 2-3 VIEWS(FLEX/EXT/LAT)</v>
      </c>
      <c r="B2634" s="580"/>
      <c r="C2634" s="581" t="s">
        <v>13668</v>
      </c>
    </row>
    <row r="2635" spans="1:3" x14ac:dyDescent="0.35">
      <c r="A2635" s="222" t="str">
        <f t="shared" si="41"/>
        <v>LUMBOSACRAL SPINE 2-3 VIEWS(FLEX/EXT/LAT)</v>
      </c>
      <c r="B2635" s="570"/>
      <c r="C2635" s="570" t="s">
        <v>13668</v>
      </c>
    </row>
    <row r="2636" spans="1:3" x14ac:dyDescent="0.35">
      <c r="A2636" s="222" t="str">
        <f t="shared" si="41"/>
        <v>LUMBO-SACRAL SPINE; 2 OR 3 VIEWS</v>
      </c>
      <c r="B2636" s="326"/>
      <c r="C2636" s="320" t="s">
        <v>13972</v>
      </c>
    </row>
    <row r="2637" spans="1:3" x14ac:dyDescent="0.35">
      <c r="A2637" s="222" t="str">
        <f t="shared" si="41"/>
        <v>RHC1 XR LUMBAR 2 VIEW</v>
      </c>
      <c r="B2637" s="341"/>
      <c r="C2637" s="287" t="s">
        <v>9254</v>
      </c>
    </row>
    <row r="2638" spans="1:3" x14ac:dyDescent="0.35">
      <c r="A2638" s="222" t="str">
        <f t="shared" si="41"/>
        <v>RHC1 XR LUMBAR SPINE 2 VIEW</v>
      </c>
      <c r="B2638" s="341"/>
      <c r="C2638" s="287" t="s">
        <v>9255</v>
      </c>
    </row>
    <row r="2639" spans="1:3" x14ac:dyDescent="0.35">
      <c r="A2639" s="222" t="str">
        <f t="shared" si="41"/>
        <v>RHC1 XR LUMBAR SPINE 3 VIEW</v>
      </c>
      <c r="B2639" s="341"/>
      <c r="C2639" s="294" t="s">
        <v>9256</v>
      </c>
    </row>
    <row r="2640" spans="1:3" x14ac:dyDescent="0.35">
      <c r="A2640" s="222" t="str">
        <f t="shared" si="41"/>
        <v>X RAY LSP 2V</v>
      </c>
      <c r="B2640" s="204"/>
      <c r="C2640" s="205" t="s">
        <v>10709</v>
      </c>
    </row>
    <row r="2641" spans="1:3" x14ac:dyDescent="0.35">
      <c r="A2641" s="222" t="str">
        <f t="shared" si="41"/>
        <v>X RAY LSP 3V</v>
      </c>
      <c r="B2641" s="204"/>
      <c r="C2641" s="205" t="s">
        <v>10710</v>
      </c>
    </row>
    <row r="2642" spans="1:3" x14ac:dyDescent="0.35">
      <c r="A2642" s="222" t="str">
        <f t="shared" si="41"/>
        <v>XR L SPINE 2-3V</v>
      </c>
      <c r="B2642" s="244"/>
      <c r="C2642" s="54" t="s">
        <v>14114</v>
      </c>
    </row>
    <row r="2643" spans="1:3" x14ac:dyDescent="0.35">
      <c r="A2643" s="222" t="str">
        <f t="shared" si="41"/>
        <v>XR L SPINE 2V</v>
      </c>
      <c r="B2643" s="316"/>
      <c r="C2643" s="319" t="s">
        <v>8441</v>
      </c>
    </row>
    <row r="2644" spans="1:3" x14ac:dyDescent="0.35">
      <c r="A2644" s="222" t="str">
        <f t="shared" si="41"/>
        <v>XR L SPINE 3 VIEW</v>
      </c>
      <c r="B2644" s="742"/>
      <c r="C2644" s="46" t="s">
        <v>621</v>
      </c>
    </row>
    <row r="2645" spans="1:3" x14ac:dyDescent="0.35">
      <c r="A2645" s="222" t="str">
        <f t="shared" si="41"/>
        <v>XR L SPINE 3 VIEWS</v>
      </c>
      <c r="B2645" s="296"/>
      <c r="C2645" s="303" t="s">
        <v>6579</v>
      </c>
    </row>
    <row r="2646" spans="1:3" x14ac:dyDescent="0.35">
      <c r="A2646" s="222" t="str">
        <f t="shared" si="41"/>
        <v>XR L SPINE 3V</v>
      </c>
      <c r="B2646" s="11"/>
      <c r="C2646" s="820" t="s">
        <v>9711</v>
      </c>
    </row>
    <row r="2647" spans="1:3" x14ac:dyDescent="0.35">
      <c r="A2647" s="222" t="str">
        <f t="shared" si="41"/>
        <v>XR LSP 2 VWS</v>
      </c>
      <c r="B2647" s="686"/>
      <c r="C2647" s="863" t="s">
        <v>10711</v>
      </c>
    </row>
    <row r="2648" spans="1:3" x14ac:dyDescent="0.35">
      <c r="A2648" s="222" t="str">
        <f t="shared" si="41"/>
        <v>XR L-SPINE 2/3 VIEW</v>
      </c>
      <c r="B2648" s="311"/>
      <c r="C2648" s="311" t="s">
        <v>815</v>
      </c>
    </row>
    <row r="2649" spans="1:3" x14ac:dyDescent="0.35">
      <c r="A2649" s="222" t="str">
        <f t="shared" si="41"/>
        <v>XR LSPINE 2/3 VIEWS - 72100</v>
      </c>
      <c r="B2649" s="204"/>
      <c r="C2649" s="205" t="s">
        <v>10712</v>
      </c>
    </row>
    <row r="2650" spans="1:3" x14ac:dyDescent="0.35">
      <c r="A2650" s="222" t="str">
        <f t="shared" si="41"/>
        <v>XR LSPINE 2/3 VIEWS 72100</v>
      </c>
      <c r="B2650" s="204"/>
      <c r="C2650" s="205" t="s">
        <v>10713</v>
      </c>
    </row>
    <row r="2651" spans="1:3" x14ac:dyDescent="0.35">
      <c r="A2651" s="222" t="str">
        <f t="shared" si="41"/>
        <v>XR LSPINE 2/3 VIEWS72100</v>
      </c>
      <c r="B2651" s="204"/>
      <c r="C2651" s="205" t="s">
        <v>10714</v>
      </c>
    </row>
    <row r="2652" spans="1:3" x14ac:dyDescent="0.35">
      <c r="A2652" s="222" t="str">
        <f t="shared" si="41"/>
        <v>XR L-SPINE 2-3V</v>
      </c>
      <c r="B2652" s="40"/>
      <c r="C2652" s="40" t="s">
        <v>12744</v>
      </c>
    </row>
    <row r="2653" spans="1:3" x14ac:dyDescent="0.35">
      <c r="A2653" s="222" t="str">
        <f t="shared" si="41"/>
        <v>XR LSPINE 2V</v>
      </c>
      <c r="B2653" s="204"/>
      <c r="C2653" s="205" t="s">
        <v>10715</v>
      </c>
    </row>
    <row r="2654" spans="1:3" x14ac:dyDescent="0.35">
      <c r="A2654" s="222" t="str">
        <f t="shared" si="41"/>
        <v>XR LSPINE 3V</v>
      </c>
      <c r="B2654" s="316"/>
      <c r="C2654" s="319" t="s">
        <v>8442</v>
      </c>
    </row>
    <row r="2655" spans="1:3" x14ac:dyDescent="0.35">
      <c r="A2655" s="222" t="str">
        <f t="shared" si="41"/>
        <v>XR L-SPINE 3V</v>
      </c>
      <c r="B2655" s="316"/>
      <c r="C2655" s="319" t="s">
        <v>8443</v>
      </c>
    </row>
    <row r="2656" spans="1:3" x14ac:dyDescent="0.35">
      <c r="A2656" s="222" t="str">
        <f t="shared" si="41"/>
        <v>XR L-SPINE AP LAT</v>
      </c>
      <c r="B2656" s="367"/>
      <c r="C2656" s="338" t="s">
        <v>7363</v>
      </c>
    </row>
    <row r="2657" spans="1:3" x14ac:dyDescent="0.35">
      <c r="A2657" s="222" t="str">
        <f t="shared" si="41"/>
        <v>XR L-SPINE AP LAT</v>
      </c>
      <c r="B2657" s="367"/>
      <c r="C2657" s="338" t="s">
        <v>7363</v>
      </c>
    </row>
    <row r="2658" spans="1:3" x14ac:dyDescent="0.35">
      <c r="A2658" s="222" t="str">
        <f t="shared" si="41"/>
        <v>xr lumbar 2 view</v>
      </c>
      <c r="B2658" s="204"/>
      <c r="C2658" s="205" t="s">
        <v>10716</v>
      </c>
    </row>
    <row r="2659" spans="1:3" x14ac:dyDescent="0.35">
      <c r="A2659" s="222" t="str">
        <f t="shared" si="41"/>
        <v>XR LUMBAR 2 VIEWS</v>
      </c>
      <c r="B2659" s="204"/>
      <c r="C2659" s="205" t="s">
        <v>10717</v>
      </c>
    </row>
    <row r="2660" spans="1:3" x14ac:dyDescent="0.35">
      <c r="A2660" s="222" t="str">
        <f t="shared" si="41"/>
        <v>XR LUMBAR 3 VIEWS</v>
      </c>
      <c r="B2660" s="204"/>
      <c r="C2660" s="205" t="s">
        <v>10718</v>
      </c>
    </row>
    <row r="2661" spans="1:3" x14ac:dyDescent="0.35">
      <c r="A2661" s="222" t="str">
        <f t="shared" si="41"/>
        <v>XR LUMBAR SPINE (2-3 VIEWS)</v>
      </c>
      <c r="B2661" s="204"/>
      <c r="C2661" s="205" t="s">
        <v>10719</v>
      </c>
    </row>
    <row r="2662" spans="1:3" x14ac:dyDescent="0.35">
      <c r="A2662" s="222" t="str">
        <f t="shared" si="41"/>
        <v>XR LUMBAR SPINE 2 OR 3 VIEW</v>
      </c>
      <c r="B2662" s="280"/>
      <c r="C2662" s="45" t="s">
        <v>8804</v>
      </c>
    </row>
    <row r="2663" spans="1:3" x14ac:dyDescent="0.35">
      <c r="A2663" s="222" t="str">
        <f t="shared" si="41"/>
        <v>XR LUMBAR SPINE 2 VIEWS</v>
      </c>
      <c r="B2663" s="277"/>
      <c r="C2663" s="287" t="s">
        <v>9257</v>
      </c>
    </row>
    <row r="2664" spans="1:3" x14ac:dyDescent="0.35">
      <c r="A2664" s="222" t="str">
        <f t="shared" si="41"/>
        <v>XR LUMBAR SPINE 2-3 VIEWS</v>
      </c>
      <c r="B2664" s="289"/>
      <c r="C2664" s="318" t="s">
        <v>2747</v>
      </c>
    </row>
    <row r="2665" spans="1:3" x14ac:dyDescent="0.35">
      <c r="A2665" s="222" t="str">
        <f t="shared" si="41"/>
        <v>XR lumbar spine 2-3V</v>
      </c>
      <c r="B2665" s="24"/>
      <c r="C2665" s="24" t="s">
        <v>12745</v>
      </c>
    </row>
    <row r="2666" spans="1:3" x14ac:dyDescent="0.35">
      <c r="A2666" s="222" t="str">
        <f t="shared" si="41"/>
        <v>XR LUMBAR SPINE 2-3V TRAUMA</v>
      </c>
      <c r="B2666" s="289"/>
      <c r="C2666" s="318" t="s">
        <v>2748</v>
      </c>
    </row>
    <row r="2667" spans="1:3" x14ac:dyDescent="0.35">
      <c r="A2667" s="222" t="str">
        <f t="shared" si="41"/>
        <v>XR LUMBAR SPINE 2V</v>
      </c>
      <c r="B2667" s="204"/>
      <c r="C2667" s="210" t="s">
        <v>10720</v>
      </c>
    </row>
    <row r="2668" spans="1:3" x14ac:dyDescent="0.35">
      <c r="A2668" s="222" t="str">
        <f t="shared" si="41"/>
        <v>XR LUMBAR SPINE 3 VIEWS</v>
      </c>
      <c r="B2668" s="277"/>
      <c r="C2668" s="277" t="s">
        <v>9258</v>
      </c>
    </row>
    <row r="2669" spans="1:3" x14ac:dyDescent="0.35">
      <c r="A2669" s="222" t="str">
        <f t="shared" si="41"/>
        <v>XR LUMBAR SPINE SCREEN FOR OCC</v>
      </c>
      <c r="B2669" s="289"/>
      <c r="C2669" s="289" t="s">
        <v>2749</v>
      </c>
    </row>
    <row r="2670" spans="1:3" x14ac:dyDescent="0.35">
      <c r="A2670" s="222" t="str">
        <f t="shared" si="41"/>
        <v>XR LUMBOSACRAL 2-3 V</v>
      </c>
      <c r="B2670" s="13"/>
      <c r="C2670" s="13" t="s">
        <v>290</v>
      </c>
    </row>
    <row r="2671" spans="1:3" x14ac:dyDescent="0.35">
      <c r="A2671" s="222" t="str">
        <f t="shared" si="41"/>
        <v>XR LUMBOSACRAL M 3V</v>
      </c>
      <c r="B2671" s="13"/>
      <c r="C2671" s="13" t="s">
        <v>291</v>
      </c>
    </row>
    <row r="2672" spans="1:3" x14ac:dyDescent="0.35">
      <c r="A2672" s="222" t="str">
        <f t="shared" si="41"/>
        <v>XR LUMBR 3 VIEWS</v>
      </c>
      <c r="B2672" s="686"/>
      <c r="C2672" s="211" t="s">
        <v>10721</v>
      </c>
    </row>
    <row r="2673" spans="1:3" x14ac:dyDescent="0.35">
      <c r="A2673" s="222" t="str">
        <f t="shared" si="41"/>
        <v>XR Spine Lumbosacral 2 or 3 Views</v>
      </c>
      <c r="B2673" s="281"/>
      <c r="C2673" s="42" t="s">
        <v>1823</v>
      </c>
    </row>
    <row r="2674" spans="1:3" x14ac:dyDescent="0.35">
      <c r="A2674" s="222" t="str">
        <f t="shared" si="41"/>
        <v>XRAY 2V L-SPINE</v>
      </c>
      <c r="B2674" s="204"/>
      <c r="C2674" s="205" t="s">
        <v>10723</v>
      </c>
    </row>
    <row r="2675" spans="1:3" x14ac:dyDescent="0.35">
      <c r="A2675" s="222" t="str">
        <f t="shared" si="41"/>
        <v>X-RAY 2V L-SPINE</v>
      </c>
      <c r="B2675" s="204"/>
      <c r="C2675" s="205" t="s">
        <v>10724</v>
      </c>
    </row>
    <row r="2676" spans="1:3" x14ac:dyDescent="0.35">
      <c r="A2676" s="222" t="str">
        <f t="shared" si="41"/>
        <v>XRAY LSP 2V</v>
      </c>
      <c r="B2676" s="204"/>
      <c r="C2676" s="203" t="s">
        <v>10726</v>
      </c>
    </row>
    <row r="2677" spans="1:3" x14ac:dyDescent="0.35">
      <c r="A2677" s="222" t="str">
        <f t="shared" si="41"/>
        <v>X-RAY LSP 2V</v>
      </c>
      <c r="B2677" s="204"/>
      <c r="C2677" s="205" t="s">
        <v>10727</v>
      </c>
    </row>
    <row r="2678" spans="1:3" x14ac:dyDescent="0.35">
      <c r="A2678" s="222" t="str">
        <f t="shared" si="41"/>
        <v>XRAY L-SPINE 2V WB</v>
      </c>
      <c r="B2678" s="206"/>
      <c r="C2678" s="203" t="s">
        <v>10728</v>
      </c>
    </row>
    <row r="2679" spans="1:3" x14ac:dyDescent="0.35">
      <c r="A2679" s="222" t="str">
        <f t="shared" si="41"/>
        <v>XRAY LUMBAR SPINE 2/3 VIEWS</v>
      </c>
      <c r="B2679" s="157"/>
      <c r="C2679" s="157" t="s">
        <v>3824</v>
      </c>
    </row>
    <row r="2680" spans="1:3" x14ac:dyDescent="0.35">
      <c r="A2680" s="222" t="str">
        <f t="shared" si="41"/>
        <v>X-RAY LUMBAR SPINE 2V</v>
      </c>
      <c r="B2680" s="204"/>
      <c r="C2680" s="203" t="s">
        <v>10729</v>
      </c>
    </row>
    <row r="2681" spans="1:3" x14ac:dyDescent="0.35">
      <c r="A2681" s="222" t="str">
        <f t="shared" si="41"/>
        <v>X-RAY LUMBAR SPINE 3 VIEW</v>
      </c>
      <c r="B2681" s="365"/>
      <c r="C2681" s="282" t="s">
        <v>5546</v>
      </c>
    </row>
    <row r="2682" spans="1:3" x14ac:dyDescent="0.35">
      <c r="A2682" s="222" t="str">
        <f t="shared" si="41"/>
        <v>X-RAY LUMBAR SPINE, 2 VIEWS</v>
      </c>
      <c r="B2682" s="204"/>
      <c r="C2682" s="211" t="s">
        <v>10730</v>
      </c>
    </row>
    <row r="2683" spans="1:3" x14ac:dyDescent="0.35">
      <c r="A2683" s="222" t="str">
        <f t="shared" si="41"/>
        <v>XRAY LUMBAR SPINE, 2-3 VIEWS</v>
      </c>
      <c r="B2683" s="26"/>
      <c r="C2683" s="26" t="s">
        <v>2311</v>
      </c>
    </row>
    <row r="2684" spans="1:3" x14ac:dyDescent="0.35">
      <c r="A2684" s="222" t="str">
        <f t="shared" si="41"/>
        <v>X-RAY LUMBAR SPINE3 VIEW</v>
      </c>
      <c r="B2684" s="492"/>
      <c r="C2684" s="514" t="s">
        <v>5547</v>
      </c>
    </row>
    <row r="2685" spans="1:3" x14ac:dyDescent="0.35">
      <c r="A2685" s="222" t="str">
        <f t="shared" si="41"/>
        <v>X-RAY LUMBOSACRAL SPINE AP/LATERAL VIEW</v>
      </c>
      <c r="B2685" s="365"/>
      <c r="C2685" s="282" t="s">
        <v>5548</v>
      </c>
    </row>
    <row r="2686" spans="1:3" x14ac:dyDescent="0.35">
      <c r="A2686" s="222" t="str">
        <f t="shared" si="41"/>
        <v>X-ray, Lumbosacral, 2 or 3 Views</v>
      </c>
      <c r="B2686" s="30"/>
      <c r="C2686" s="30" t="s">
        <v>3120</v>
      </c>
    </row>
    <row r="2687" spans="1:3" x14ac:dyDescent="0.35">
      <c r="A2687" s="222" t="str">
        <f t="shared" si="41"/>
        <v>DX L SPINE 4VWS</v>
      </c>
      <c r="B2687" s="204"/>
      <c r="C2687" s="205" t="s">
        <v>10779</v>
      </c>
    </row>
    <row r="2688" spans="1:3" x14ac:dyDescent="0.35">
      <c r="A2688" s="222" t="str">
        <f t="shared" si="41"/>
        <v>DX LUMBAR SPINE 4V</v>
      </c>
      <c r="B2688" s="204"/>
      <c r="C2688" s="205" t="s">
        <v>10780</v>
      </c>
    </row>
    <row r="2689" spans="1:3" x14ac:dyDescent="0.35">
      <c r="A2689" s="222" t="str">
        <f t="shared" si="41"/>
        <v>L SPINE 5V</v>
      </c>
      <c r="B2689" s="292"/>
      <c r="C2689" s="302" t="s">
        <v>5259</v>
      </c>
    </row>
    <row r="2690" spans="1:3" ht="16" x14ac:dyDescent="0.4">
      <c r="A2690" s="222" t="str">
        <f t="shared" si="41"/>
        <v>L SPINE W OBLIQUES*</v>
      </c>
      <c r="B2690" s="696"/>
      <c r="C2690" s="173" t="s">
        <v>8548</v>
      </c>
    </row>
    <row r="2691" spans="1:3" x14ac:dyDescent="0.35">
      <c r="A2691" s="222" t="str">
        <f t="shared" ref="A2691:A2754" si="42">TRIM(C2691)</f>
        <v>L-SPINE 5 VIEWS</v>
      </c>
      <c r="B2691" s="699"/>
      <c r="C2691" s="251" t="s">
        <v>8365</v>
      </c>
    </row>
    <row r="2692" spans="1:3" x14ac:dyDescent="0.35">
      <c r="A2692" s="222" t="str">
        <f t="shared" si="42"/>
        <v>L-SPINE 5V</v>
      </c>
      <c r="B2692" s="283"/>
      <c r="C2692" s="284" t="s">
        <v>8155</v>
      </c>
    </row>
    <row r="2693" spans="1:3" x14ac:dyDescent="0.35">
      <c r="A2693" s="222" t="str">
        <f t="shared" si="42"/>
        <v>L-SPINE 5VIEWS</v>
      </c>
      <c r="B2693" s="204"/>
      <c r="C2693" s="205" t="s">
        <v>10781</v>
      </c>
    </row>
    <row r="2694" spans="1:3" x14ac:dyDescent="0.35">
      <c r="A2694" s="222" t="str">
        <f t="shared" si="42"/>
        <v>L-spine AP+LAT+OBL</v>
      </c>
      <c r="B2694" s="204"/>
      <c r="C2694" s="205" t="s">
        <v>10782</v>
      </c>
    </row>
    <row r="2695" spans="1:3" x14ac:dyDescent="0.35">
      <c r="A2695" s="222" t="str">
        <f t="shared" si="42"/>
        <v>L-SPINE W/OBLIQ 5V</v>
      </c>
      <c r="B2695" s="105"/>
      <c r="C2695" s="105" t="s">
        <v>4712</v>
      </c>
    </row>
    <row r="2696" spans="1:3" x14ac:dyDescent="0.35">
      <c r="A2696" s="222" t="str">
        <f t="shared" si="42"/>
        <v>LUMBAR SPINE 4V FLEX &amp; EXT</v>
      </c>
      <c r="B2696" s="204"/>
      <c r="C2696" s="205" t="s">
        <v>10783</v>
      </c>
    </row>
    <row r="2697" spans="1:3" x14ac:dyDescent="0.35">
      <c r="A2697" s="222" t="str">
        <f t="shared" si="42"/>
        <v>LUMBAR SPINE 4V W/FLEX &amp; EXT</v>
      </c>
      <c r="B2697" s="204"/>
      <c r="C2697" s="205" t="s">
        <v>10784</v>
      </c>
    </row>
    <row r="2698" spans="1:3" x14ac:dyDescent="0.35">
      <c r="A2698" s="222" t="str">
        <f t="shared" si="42"/>
        <v>LUMBAR SPINE 5V</v>
      </c>
      <c r="B2698" s="33"/>
      <c r="C2698" s="33" t="s">
        <v>994</v>
      </c>
    </row>
    <row r="2699" spans="1:3" x14ac:dyDescent="0.35">
      <c r="A2699" s="222" t="str">
        <f t="shared" si="42"/>
        <v>LUMBAR SPINE WITH OBLIQUES 5VW</v>
      </c>
      <c r="B2699" s="94"/>
      <c r="C2699" s="93" t="s">
        <v>7098</v>
      </c>
    </row>
    <row r="2700" spans="1:3" x14ac:dyDescent="0.35">
      <c r="A2700" s="222" t="str">
        <f t="shared" si="42"/>
        <v>LUMBAR SPINE X-RAYS, 5 views</v>
      </c>
      <c r="B2700" s="204"/>
      <c r="C2700" s="211" t="s">
        <v>10786</v>
      </c>
    </row>
    <row r="2701" spans="1:3" x14ac:dyDescent="0.35">
      <c r="A2701" s="222" t="str">
        <f t="shared" si="42"/>
        <v>LUMBOSACRAL MIN.4 VIEW</v>
      </c>
      <c r="B2701" s="285"/>
      <c r="C2701" s="297" t="s">
        <v>6247</v>
      </c>
    </row>
    <row r="2702" spans="1:3" x14ac:dyDescent="0.35">
      <c r="A2702" s="222" t="str">
        <f t="shared" si="42"/>
        <v>LUMBOSACRAL SPINE 4-5 VIEWS (FLEX/EXT)</v>
      </c>
      <c r="B2702" s="580"/>
      <c r="C2702" s="581" t="s">
        <v>13686</v>
      </c>
    </row>
    <row r="2703" spans="1:3" x14ac:dyDescent="0.35">
      <c r="A2703" s="222" t="str">
        <f t="shared" si="42"/>
        <v>LUMBOSACRAL SPINE 4-5 VIEWS (FLEX/EXT)</v>
      </c>
      <c r="B2703" s="570"/>
      <c r="C2703" s="570" t="s">
        <v>13686</v>
      </c>
    </row>
    <row r="2704" spans="1:3" x14ac:dyDescent="0.35">
      <c r="A2704" s="222" t="str">
        <f t="shared" si="42"/>
        <v>LUMBOSACRAL SPINE MIN 4 VIEWS (OBLIQUES)</v>
      </c>
      <c r="B2704" s="580"/>
      <c r="C2704" s="581" t="s">
        <v>13687</v>
      </c>
    </row>
    <row r="2705" spans="1:3" x14ac:dyDescent="0.35">
      <c r="A2705" s="222" t="str">
        <f t="shared" si="42"/>
        <v>LUMBOSACRAL SPINE MIN 4 VIEWS (OBLIQUES)</v>
      </c>
      <c r="B2705" s="570"/>
      <c r="C2705" s="569" t="s">
        <v>13687</v>
      </c>
    </row>
    <row r="2706" spans="1:3" x14ac:dyDescent="0.35">
      <c r="A2706" s="222" t="str">
        <f t="shared" si="42"/>
        <v>LUMBO-SACRAL SPINE; 4+ VIEWS</v>
      </c>
      <c r="B2706" s="326"/>
      <c r="C2706" s="320" t="s">
        <v>13980</v>
      </c>
    </row>
    <row r="2707" spans="1:3" x14ac:dyDescent="0.35">
      <c r="A2707" s="222" t="str">
        <f t="shared" si="42"/>
        <v>RHC1 XR LUMBAR SPINE MIN 4 VW</v>
      </c>
      <c r="B2707" s="341"/>
      <c r="C2707" s="341" t="s">
        <v>9284</v>
      </c>
    </row>
    <row r="2708" spans="1:3" x14ac:dyDescent="0.35">
      <c r="A2708" s="222" t="str">
        <f t="shared" si="42"/>
        <v>XR L SPINE 4-5V</v>
      </c>
      <c r="B2708" s="244"/>
      <c r="C2708" s="244" t="s">
        <v>14119</v>
      </c>
    </row>
    <row r="2709" spans="1:3" x14ac:dyDescent="0.35">
      <c r="A2709" s="222" t="str">
        <f t="shared" si="42"/>
        <v>XR L SPINE 5V</v>
      </c>
      <c r="B2709" s="11"/>
      <c r="C2709" s="11" t="s">
        <v>9734</v>
      </c>
    </row>
    <row r="2710" spans="1:3" x14ac:dyDescent="0.35">
      <c r="A2710" s="222" t="str">
        <f t="shared" si="42"/>
        <v>XR L-SPINE 4 VIEW</v>
      </c>
      <c r="B2710" s="363"/>
      <c r="C2710" s="363" t="s">
        <v>521</v>
      </c>
    </row>
    <row r="2711" spans="1:3" x14ac:dyDescent="0.35">
      <c r="A2711" s="222" t="str">
        <f t="shared" si="42"/>
        <v>XR LSPINE 4/5 VIEWS - 72110</v>
      </c>
      <c r="B2711" s="204"/>
      <c r="C2711" s="205" t="s">
        <v>10787</v>
      </c>
    </row>
    <row r="2712" spans="1:3" x14ac:dyDescent="0.35">
      <c r="A2712" s="222" t="str">
        <f t="shared" si="42"/>
        <v>XR LSPINE 4/5 VIEWS 72110</v>
      </c>
      <c r="B2712" s="204"/>
      <c r="C2712" s="205" t="s">
        <v>10788</v>
      </c>
    </row>
    <row r="2713" spans="1:3" x14ac:dyDescent="0.35">
      <c r="A2713" s="222" t="str">
        <f t="shared" si="42"/>
        <v>XR L-SPINE 4+VIEWS</v>
      </c>
      <c r="B2713" s="548"/>
      <c r="C2713" s="548" t="s">
        <v>5774</v>
      </c>
    </row>
    <row r="2714" spans="1:3" x14ac:dyDescent="0.35">
      <c r="A2714" s="222" t="str">
        <f t="shared" si="42"/>
        <v>XR L-SPINE 4-5V</v>
      </c>
      <c r="B2714" s="40"/>
      <c r="C2714" s="40" t="s">
        <v>12781</v>
      </c>
    </row>
    <row r="2715" spans="1:3" x14ac:dyDescent="0.35">
      <c r="A2715" s="222" t="str">
        <f t="shared" si="42"/>
        <v>XR LSPINE 5 V W/OBL</v>
      </c>
      <c r="B2715" s="316"/>
      <c r="C2715" s="316" t="s">
        <v>8451</v>
      </c>
    </row>
    <row r="2716" spans="1:3" x14ac:dyDescent="0.35">
      <c r="A2716" s="222" t="str">
        <f t="shared" si="42"/>
        <v>XR LSPINE 5V</v>
      </c>
      <c r="B2716" s="162"/>
      <c r="C2716" s="166" t="s">
        <v>4201</v>
      </c>
    </row>
    <row r="2717" spans="1:3" x14ac:dyDescent="0.35">
      <c r="A2717" s="222" t="str">
        <f t="shared" si="42"/>
        <v>XR L-SPINE 5V</v>
      </c>
      <c r="B2717" s="316"/>
      <c r="C2717" s="316" t="s">
        <v>8452</v>
      </c>
    </row>
    <row r="2718" spans="1:3" x14ac:dyDescent="0.35">
      <c r="A2718" s="222" t="str">
        <f t="shared" si="42"/>
        <v>XR L-SPINE AP LAT FLEX</v>
      </c>
      <c r="B2718" s="731"/>
      <c r="C2718" s="364" t="s">
        <v>7332</v>
      </c>
    </row>
    <row r="2719" spans="1:3" x14ac:dyDescent="0.35">
      <c r="A2719" s="222" t="str">
        <f t="shared" si="42"/>
        <v>XR L-SPINE4V</v>
      </c>
      <c r="B2719" s="204"/>
      <c r="C2719" s="205" t="s">
        <v>14786</v>
      </c>
    </row>
    <row r="2720" spans="1:3" x14ac:dyDescent="0.35">
      <c r="A2720" s="222" t="str">
        <f t="shared" si="42"/>
        <v>XR LUMBAR 4V</v>
      </c>
      <c r="B2720" s="204"/>
      <c r="C2720" s="205" t="s">
        <v>8035</v>
      </c>
    </row>
    <row r="2721" spans="1:3" x14ac:dyDescent="0.35">
      <c r="A2721" s="222" t="str">
        <f t="shared" si="42"/>
        <v>XR LUMBAR 5 VIEWS</v>
      </c>
      <c r="B2721" s="204"/>
      <c r="C2721" s="205" t="s">
        <v>10789</v>
      </c>
    </row>
    <row r="2722" spans="1:3" x14ac:dyDescent="0.35">
      <c r="A2722" s="222" t="str">
        <f t="shared" si="42"/>
        <v>XR LUMBAR 5 VIEWS`</v>
      </c>
      <c r="B2722" s="204"/>
      <c r="C2722" s="203" t="s">
        <v>10790</v>
      </c>
    </row>
    <row r="2723" spans="1:3" x14ac:dyDescent="0.35">
      <c r="A2723" s="222" t="str">
        <f t="shared" si="42"/>
        <v>XR LUMBAR 5 VIIEWS</v>
      </c>
      <c r="B2723" s="686"/>
      <c r="C2723" s="211" t="s">
        <v>10791</v>
      </c>
    </row>
    <row r="2724" spans="1:3" x14ac:dyDescent="0.35">
      <c r="A2724" s="222" t="str">
        <f t="shared" si="42"/>
        <v>XR LUMBAR 5V</v>
      </c>
      <c r="B2724" s="204"/>
      <c r="C2724" s="204" t="s">
        <v>10792</v>
      </c>
    </row>
    <row r="2725" spans="1:3" x14ac:dyDescent="0.35">
      <c r="A2725" s="222" t="str">
        <f t="shared" si="42"/>
        <v>XR LUMBAR SPINE (4 VIEWS)</v>
      </c>
      <c r="B2725" s="204"/>
      <c r="C2725" s="204" t="s">
        <v>10793</v>
      </c>
    </row>
    <row r="2726" spans="1:3" x14ac:dyDescent="0.35">
      <c r="A2726" s="222" t="str">
        <f t="shared" si="42"/>
        <v>XR LUMBAR SPINE 4 OR MORE VIEWS</v>
      </c>
      <c r="B2726" s="280"/>
      <c r="C2726" s="280" t="s">
        <v>8824</v>
      </c>
    </row>
    <row r="2727" spans="1:3" x14ac:dyDescent="0.35">
      <c r="A2727" s="222" t="str">
        <f t="shared" si="42"/>
        <v>XR Lumbar Spine 4-5 views</v>
      </c>
      <c r="B2727" s="24"/>
      <c r="C2727" s="52" t="s">
        <v>12782</v>
      </c>
    </row>
    <row r="2728" spans="1:3" x14ac:dyDescent="0.35">
      <c r="A2728" s="222" t="str">
        <f t="shared" si="42"/>
        <v>XR LUMBAR SPINE 4V</v>
      </c>
      <c r="B2728" s="204"/>
      <c r="C2728" s="205" t="s">
        <v>10794</v>
      </c>
    </row>
    <row r="2729" spans="1:3" x14ac:dyDescent="0.35">
      <c r="A2729" s="222" t="str">
        <f t="shared" si="42"/>
        <v>XR LUMBAR SPINE 4V MIN ROUTINE</v>
      </c>
      <c r="B2729" s="289"/>
      <c r="C2729" s="289" t="s">
        <v>2761</v>
      </c>
    </row>
    <row r="2730" spans="1:3" x14ac:dyDescent="0.35">
      <c r="A2730" s="222" t="str">
        <f t="shared" si="42"/>
        <v>XR LUMBAR SPINE 5 VIEWS</v>
      </c>
      <c r="B2730" s="280"/>
      <c r="C2730" s="45" t="s">
        <v>8825</v>
      </c>
    </row>
    <row r="2731" spans="1:3" x14ac:dyDescent="0.35">
      <c r="A2731" s="222" t="str">
        <f t="shared" si="42"/>
        <v>XR LUMBAR SPINE 5V</v>
      </c>
      <c r="B2731" s="289"/>
      <c r="C2731" s="289" t="s">
        <v>2762</v>
      </c>
    </row>
    <row r="2732" spans="1:3" x14ac:dyDescent="0.35">
      <c r="A2732" s="222" t="str">
        <f t="shared" si="42"/>
        <v>XR LUMBAR SPINE 5V W/FLEX/EXT</v>
      </c>
      <c r="B2732" s="289"/>
      <c r="C2732" s="289" t="s">
        <v>2763</v>
      </c>
    </row>
    <row r="2733" spans="1:3" x14ac:dyDescent="0.35">
      <c r="A2733" s="222" t="str">
        <f t="shared" si="42"/>
        <v>XR LUMBAR SPINE MIN 4 VIEWS</v>
      </c>
      <c r="B2733" s="53"/>
      <c r="C2733" s="53" t="s">
        <v>9285</v>
      </c>
    </row>
    <row r="2734" spans="1:3" x14ac:dyDescent="0.35">
      <c r="A2734" s="222" t="str">
        <f t="shared" si="42"/>
        <v>XR lumbar spine min 4V</v>
      </c>
      <c r="B2734" s="24"/>
      <c r="C2734" s="52" t="s">
        <v>12784</v>
      </c>
    </row>
    <row r="2735" spans="1:3" x14ac:dyDescent="0.35">
      <c r="A2735" s="222" t="str">
        <f t="shared" si="42"/>
        <v>XR LUMBO SACRAL SPINE COMPLETE 5 VIEWS</v>
      </c>
      <c r="B2735" s="742"/>
      <c r="C2735" s="46" t="s">
        <v>635</v>
      </c>
    </row>
    <row r="2736" spans="1:3" x14ac:dyDescent="0.35">
      <c r="A2736" s="222" t="str">
        <f t="shared" si="42"/>
        <v>XR LUMBOSACRAL M 4V</v>
      </c>
      <c r="B2736" s="13"/>
      <c r="C2736" s="13" t="s">
        <v>304</v>
      </c>
    </row>
    <row r="2737" spans="1:3" x14ac:dyDescent="0.35">
      <c r="A2737" s="222" t="str">
        <f t="shared" si="42"/>
        <v>XR Spine Lumbosacral 4+ Views</v>
      </c>
      <c r="B2737" s="291"/>
      <c r="C2737" s="278" t="s">
        <v>4361</v>
      </c>
    </row>
    <row r="2738" spans="1:3" x14ac:dyDescent="0.35">
      <c r="A2738" s="222" t="str">
        <f t="shared" si="42"/>
        <v>XR Spine Lumbosacral Minimum 4 Views</v>
      </c>
      <c r="B2738" s="281"/>
      <c r="C2738" s="42" t="s">
        <v>1843</v>
      </c>
    </row>
    <row r="2739" spans="1:3" x14ac:dyDescent="0.35">
      <c r="A2739" s="222" t="str">
        <f t="shared" si="42"/>
        <v>X-RAY 5V L-SPINE</v>
      </c>
      <c r="B2739" s="204"/>
      <c r="C2739" s="204" t="s">
        <v>10796</v>
      </c>
    </row>
    <row r="2740" spans="1:3" x14ac:dyDescent="0.35">
      <c r="A2740" s="222" t="str">
        <f t="shared" si="42"/>
        <v>XRAY LSP 5V</v>
      </c>
      <c r="B2740" s="204"/>
      <c r="C2740" s="203" t="s">
        <v>10797</v>
      </c>
    </row>
    <row r="2741" spans="1:3" x14ac:dyDescent="0.35">
      <c r="A2741" s="222" t="str">
        <f t="shared" si="42"/>
        <v>X-RAY LSP 5V</v>
      </c>
      <c r="B2741" s="204"/>
      <c r="C2741" s="205" t="s">
        <v>10798</v>
      </c>
    </row>
    <row r="2742" spans="1:3" x14ac:dyDescent="0.35">
      <c r="A2742" s="222" t="str">
        <f t="shared" si="42"/>
        <v>X-RAY Lumbar SPINE 5 vw AP/LATERAL/R OBLIQIUE/L OBLIQUE/SPOT VI</v>
      </c>
      <c r="B2742" s="365"/>
      <c r="C2742" s="282" t="s">
        <v>5564</v>
      </c>
    </row>
    <row r="2743" spans="1:3" x14ac:dyDescent="0.35">
      <c r="A2743" s="222" t="str">
        <f t="shared" si="42"/>
        <v>XRAY LUMBAR SPINE 4/5 VIEWS</v>
      </c>
      <c r="B2743" s="204"/>
      <c r="C2743" s="205" t="s">
        <v>10801</v>
      </c>
    </row>
    <row r="2744" spans="1:3" x14ac:dyDescent="0.35">
      <c r="A2744" s="222" t="str">
        <f t="shared" si="42"/>
        <v>XRAY LUMBAR SPINE 4V</v>
      </c>
      <c r="B2744" s="204"/>
      <c r="C2744" s="205" t="s">
        <v>10802</v>
      </c>
    </row>
    <row r="2745" spans="1:3" x14ac:dyDescent="0.35">
      <c r="A2745" s="222" t="str">
        <f t="shared" si="42"/>
        <v>XRAY LUMBAR SPINE COMPLETE</v>
      </c>
      <c r="B2745" s="157"/>
      <c r="C2745" s="157" t="s">
        <v>3843</v>
      </c>
    </row>
    <row r="2746" spans="1:3" x14ac:dyDescent="0.35">
      <c r="A2746" s="222" t="str">
        <f t="shared" si="42"/>
        <v>XRAY LUMBAR SPINE, 5 VIEW</v>
      </c>
      <c r="B2746" s="204"/>
      <c r="C2746" s="204" t="s">
        <v>10803</v>
      </c>
    </row>
    <row r="2747" spans="1:3" x14ac:dyDescent="0.35">
      <c r="A2747" s="222" t="str">
        <f t="shared" si="42"/>
        <v>X-RAY LUMBAR SPINE, 5 VIEWS</v>
      </c>
      <c r="B2747" s="204"/>
      <c r="C2747" s="211" t="s">
        <v>10804</v>
      </c>
    </row>
    <row r="2748" spans="1:3" x14ac:dyDescent="0.35">
      <c r="A2748" s="222" t="str">
        <f t="shared" si="42"/>
        <v>XRAY LUMBAR SPINE, MIN 4 VIEW WB</v>
      </c>
      <c r="B2748" s="26"/>
      <c r="C2748" s="26" t="s">
        <v>2326</v>
      </c>
    </row>
    <row r="2749" spans="1:3" x14ac:dyDescent="0.35">
      <c r="A2749" s="222" t="str">
        <f t="shared" si="42"/>
        <v>XRAY LUMBAR SPINE, MIN 4 VIEWS</v>
      </c>
      <c r="B2749" s="26"/>
      <c r="C2749" s="26" t="s">
        <v>2327</v>
      </c>
    </row>
    <row r="2750" spans="1:3" x14ac:dyDescent="0.35">
      <c r="A2750" s="222" t="str">
        <f t="shared" si="42"/>
        <v>X-RAY LUMBOSACRAL SPINE AP/LATERAL/R OBLIQIUE/L OBLIQUE/SPOT VIE</v>
      </c>
      <c r="B2750" s="365"/>
      <c r="C2750" s="282" t="s">
        <v>5565</v>
      </c>
    </row>
    <row r="2751" spans="1:3" x14ac:dyDescent="0.35">
      <c r="A2751" s="222" t="str">
        <f t="shared" si="42"/>
        <v>X-ray, Lumbosacral, Minimum 4 Views</v>
      </c>
      <c r="B2751" s="30"/>
      <c r="C2751" s="30" t="s">
        <v>3141</v>
      </c>
    </row>
    <row r="2752" spans="1:3" x14ac:dyDescent="0.35">
      <c r="A2752" s="222" t="str">
        <f t="shared" si="42"/>
        <v>XR-L-SPINE 4V</v>
      </c>
      <c r="B2752" s="204"/>
      <c r="C2752" s="205" t="s">
        <v>10805</v>
      </c>
    </row>
    <row r="2753" spans="1:3" x14ac:dyDescent="0.35">
      <c r="A2753" s="222" t="str">
        <f t="shared" si="42"/>
        <v>COMPLETE LUMBAR INCLUDE FLEX AND EXT</v>
      </c>
      <c r="B2753" s="365"/>
      <c r="C2753" s="282" t="s">
        <v>5587</v>
      </c>
    </row>
    <row r="2754" spans="1:3" x14ac:dyDescent="0.35">
      <c r="A2754" s="222" t="str">
        <f t="shared" si="42"/>
        <v>L SPINE 7V</v>
      </c>
      <c r="B2754" s="292"/>
      <c r="C2754" s="302" t="s">
        <v>5269</v>
      </c>
    </row>
    <row r="2755" spans="1:3" x14ac:dyDescent="0.35">
      <c r="A2755" s="222" t="str">
        <f t="shared" ref="A2755:A2818" si="43">TRIM(C2755)</f>
        <v>L-SPINE 6 VIEWS WITH FLEX/EXT</v>
      </c>
      <c r="B2755" s="221"/>
      <c r="C2755" s="221" t="s">
        <v>1355</v>
      </c>
    </row>
    <row r="2756" spans="1:3" x14ac:dyDescent="0.35">
      <c r="A2756" s="222" t="str">
        <f t="shared" si="43"/>
        <v>L-SPINE 7 VIEWS</v>
      </c>
      <c r="B2756" s="105"/>
      <c r="C2756" s="105" t="s">
        <v>4727</v>
      </c>
    </row>
    <row r="2757" spans="1:3" x14ac:dyDescent="0.35">
      <c r="A2757" s="222" t="str">
        <f t="shared" si="43"/>
        <v>L-SPINE COMP W BENDING 6V</v>
      </c>
      <c r="B2757" s="316"/>
      <c r="C2757" s="319" t="s">
        <v>8453</v>
      </c>
    </row>
    <row r="2758" spans="1:3" x14ac:dyDescent="0.35">
      <c r="A2758" s="222" t="str">
        <f t="shared" si="43"/>
        <v>L-SPINE MIN. 6 VIEWS w/ Bending</v>
      </c>
      <c r="B2758" s="285"/>
      <c r="C2758" s="285" t="s">
        <v>6255</v>
      </c>
    </row>
    <row r="2759" spans="1:3" x14ac:dyDescent="0.35">
      <c r="A2759" s="222" t="str">
        <f t="shared" si="43"/>
        <v>LUMBAR SPINE 7V</v>
      </c>
      <c r="B2759" s="33"/>
      <c r="C2759" s="33" t="s">
        <v>1006</v>
      </c>
    </row>
    <row r="2760" spans="1:3" x14ac:dyDescent="0.35">
      <c r="A2760" s="222" t="str">
        <f t="shared" si="43"/>
        <v>LUMBAR SPINE W/BENDING VIEWS</v>
      </c>
      <c r="B2760" s="94"/>
      <c r="C2760" s="93" t="s">
        <v>7107</v>
      </c>
    </row>
    <row r="2761" spans="1:3" x14ac:dyDescent="0.35">
      <c r="A2761" s="222" t="str">
        <f t="shared" si="43"/>
        <v>LUMBAR SPINE X-RAYS, 6 views</v>
      </c>
      <c r="B2761" s="204"/>
      <c r="C2761" s="211" t="s">
        <v>10848</v>
      </c>
    </row>
    <row r="2762" spans="1:3" x14ac:dyDescent="0.35">
      <c r="A2762" s="222" t="str">
        <f t="shared" si="43"/>
        <v>LUMBAR SPINE; WITH BENDING VIEWS</v>
      </c>
      <c r="B2762" s="327"/>
      <c r="C2762" s="327" t="s">
        <v>1680</v>
      </c>
    </row>
    <row r="2763" spans="1:3" x14ac:dyDescent="0.35">
      <c r="A2763" s="222" t="str">
        <f t="shared" si="43"/>
        <v>LUMBOSACRAL SPINE MIN 6 VIEWS (FLEX/EXT)</v>
      </c>
      <c r="B2763" s="580"/>
      <c r="C2763" s="581" t="s">
        <v>13703</v>
      </c>
    </row>
    <row r="2764" spans="1:3" x14ac:dyDescent="0.35">
      <c r="A2764" s="222" t="str">
        <f t="shared" si="43"/>
        <v>LUMBOSACRAL SPINE MIN 6 VIEWS (FLEX/EXT)</v>
      </c>
      <c r="B2764" s="570"/>
      <c r="C2764" s="569" t="s">
        <v>13703</v>
      </c>
    </row>
    <row r="2765" spans="1:3" x14ac:dyDescent="0.35">
      <c r="A2765" s="222" t="str">
        <f t="shared" si="43"/>
        <v>XR L SPINE 7V</v>
      </c>
      <c r="B2765" s="11"/>
      <c r="C2765" s="11" t="s">
        <v>9751</v>
      </c>
    </row>
    <row r="2766" spans="1:3" x14ac:dyDescent="0.35">
      <c r="A2766" s="222" t="str">
        <f t="shared" si="43"/>
        <v>XR L SPINE COMP 6V</v>
      </c>
      <c r="B2766" s="312"/>
      <c r="C2766" s="312" t="s">
        <v>9752</v>
      </c>
    </row>
    <row r="2767" spans="1:3" x14ac:dyDescent="0.35">
      <c r="A2767" s="222" t="str">
        <f t="shared" si="43"/>
        <v>XR L SPINE COMPLETE W BENDING</v>
      </c>
      <c r="B2767" s="742"/>
      <c r="C2767" s="46" t="s">
        <v>646</v>
      </c>
    </row>
    <row r="2768" spans="1:3" x14ac:dyDescent="0.35">
      <c r="A2768" s="222" t="str">
        <f t="shared" si="43"/>
        <v>XR L-SPINE 6V</v>
      </c>
      <c r="B2768" s="204"/>
      <c r="C2768" s="205" t="s">
        <v>10850</v>
      </c>
    </row>
    <row r="2769" spans="1:3" x14ac:dyDescent="0.35">
      <c r="A2769" s="222" t="str">
        <f t="shared" si="43"/>
        <v>XR L-SPINE AP LAT 2OBL FLEX</v>
      </c>
      <c r="B2769" s="367"/>
      <c r="C2769" s="310" t="s">
        <v>7372</v>
      </c>
    </row>
    <row r="2770" spans="1:3" x14ac:dyDescent="0.35">
      <c r="A2770" s="222" t="str">
        <f t="shared" si="43"/>
        <v>XR L-SPINE COMP W BENDING 6V</v>
      </c>
      <c r="B2770" s="40"/>
      <c r="C2770" s="40" t="s">
        <v>12813</v>
      </c>
    </row>
    <row r="2771" spans="1:3" x14ac:dyDescent="0.35">
      <c r="A2771" s="222" t="str">
        <f t="shared" si="43"/>
        <v>XR LSPINE COMPLETE - 72114</v>
      </c>
      <c r="B2771" s="204"/>
      <c r="C2771" s="205" t="s">
        <v>10851</v>
      </c>
    </row>
    <row r="2772" spans="1:3" x14ac:dyDescent="0.35">
      <c r="A2772" s="222" t="str">
        <f t="shared" si="43"/>
        <v>XR LSPINE COMPLETE 72114</v>
      </c>
      <c r="B2772" s="204"/>
      <c r="C2772" s="205" t="s">
        <v>10852</v>
      </c>
    </row>
    <row r="2773" spans="1:3" x14ac:dyDescent="0.35">
      <c r="A2773" s="222" t="str">
        <f t="shared" si="43"/>
        <v>XR LSPINE COMPLETE72114</v>
      </c>
      <c r="B2773" s="204"/>
      <c r="C2773" s="205" t="s">
        <v>10853</v>
      </c>
    </row>
    <row r="2774" spans="1:3" x14ac:dyDescent="0.35">
      <c r="A2774" s="222" t="str">
        <f t="shared" si="43"/>
        <v>XR L-SPINE W/BEND VIEW</v>
      </c>
      <c r="B2774" s="548"/>
      <c r="C2774" s="548" t="s">
        <v>5784</v>
      </c>
    </row>
    <row r="2775" spans="1:3" x14ac:dyDescent="0.35">
      <c r="A2775" s="222" t="str">
        <f t="shared" si="43"/>
        <v>XR L-SPINE6V</v>
      </c>
      <c r="B2775" s="204"/>
      <c r="C2775" s="205" t="s">
        <v>10854</v>
      </c>
    </row>
    <row r="2776" spans="1:3" x14ac:dyDescent="0.35">
      <c r="A2776" s="222" t="str">
        <f t="shared" si="43"/>
        <v>XR LUMBAR 7 VIEWS</v>
      </c>
      <c r="B2776" s="204"/>
      <c r="C2776" s="205" t="s">
        <v>10855</v>
      </c>
    </row>
    <row r="2777" spans="1:3" x14ac:dyDescent="0.35">
      <c r="A2777" s="222" t="str">
        <f t="shared" si="43"/>
        <v>XR LUMBAR SPINE (6 VIEWS)</v>
      </c>
      <c r="B2777" s="204"/>
      <c r="C2777" s="205" t="s">
        <v>10856</v>
      </c>
    </row>
    <row r="2778" spans="1:3" x14ac:dyDescent="0.35">
      <c r="A2778" s="222" t="str">
        <f t="shared" si="43"/>
        <v>XR lumbar spine 6V w bending</v>
      </c>
      <c r="B2778" s="24"/>
      <c r="C2778" s="164" t="s">
        <v>12815</v>
      </c>
    </row>
    <row r="2779" spans="1:3" x14ac:dyDescent="0.35">
      <c r="A2779" s="222" t="str">
        <f t="shared" si="43"/>
        <v>XR LUMBAR SPINE COMPLETE MIN 6</v>
      </c>
      <c r="B2779" s="53"/>
      <c r="C2779" s="53" t="s">
        <v>9304</v>
      </c>
    </row>
    <row r="2780" spans="1:3" x14ac:dyDescent="0.35">
      <c r="A2780" s="222" t="str">
        <f t="shared" si="43"/>
        <v>XR LUMBAR SPINE COMPLETE W BENDING</v>
      </c>
      <c r="B2780" s="280"/>
      <c r="C2780" s="45" t="s">
        <v>8844</v>
      </c>
    </row>
    <row r="2781" spans="1:3" x14ac:dyDescent="0.35">
      <c r="A2781" s="222" t="str">
        <f t="shared" si="43"/>
        <v>XR Lumbar spine complete with flex/ext</v>
      </c>
      <c r="B2781" s="24"/>
      <c r="C2781" s="24" t="s">
        <v>12817</v>
      </c>
    </row>
    <row r="2782" spans="1:3" x14ac:dyDescent="0.35">
      <c r="A2782" s="222" t="str">
        <f t="shared" si="43"/>
        <v>XR LUMSAC COMP WBEND</v>
      </c>
      <c r="B2782" s="13"/>
      <c r="C2782" s="13" t="s">
        <v>320</v>
      </c>
    </row>
    <row r="2783" spans="1:3" x14ac:dyDescent="0.35">
      <c r="A2783" s="222" t="str">
        <f t="shared" si="43"/>
        <v>XR Spine Lumbosacral Complete w/ Bending</v>
      </c>
      <c r="B2783" s="281"/>
      <c r="C2783" s="42" t="s">
        <v>1857</v>
      </c>
    </row>
    <row r="2784" spans="1:3" x14ac:dyDescent="0.35">
      <c r="A2784" s="222" t="str">
        <f t="shared" si="43"/>
        <v>XR Spine Lumbosacral w/ Bending 6+ Views</v>
      </c>
      <c r="B2784" s="291"/>
      <c r="C2784" s="278" t="s">
        <v>4366</v>
      </c>
    </row>
    <row r="2785" spans="1:3" x14ac:dyDescent="0.35">
      <c r="A2785" s="222" t="str">
        <f t="shared" si="43"/>
        <v>XRAY LUMBAR SPINE COMPLETE W/ BENDING VIEWS</v>
      </c>
      <c r="B2785" s="157"/>
      <c r="C2785" s="157" t="s">
        <v>3852</v>
      </c>
    </row>
    <row r="2786" spans="1:3" x14ac:dyDescent="0.35">
      <c r="A2786" s="222" t="str">
        <f t="shared" si="43"/>
        <v>XRAY LUMBAR SPINE, 6 views</v>
      </c>
      <c r="B2786" s="204"/>
      <c r="C2786" s="205" t="s">
        <v>10857</v>
      </c>
    </row>
    <row r="2787" spans="1:3" x14ac:dyDescent="0.35">
      <c r="A2787" s="222" t="str">
        <f t="shared" si="43"/>
        <v>XRAY LUMBAR SPINE, COMPL W BENDING VIEWS, MIN 6 VIEWS</v>
      </c>
      <c r="B2787" s="26"/>
      <c r="C2787" s="26" t="s">
        <v>2339</v>
      </c>
    </row>
    <row r="2788" spans="1:3" x14ac:dyDescent="0.35">
      <c r="A2788" s="222" t="str">
        <f t="shared" si="43"/>
        <v>X-ray, Lumbosacral, Compl c/ Bend, Min 6V</v>
      </c>
      <c r="B2788" s="30"/>
      <c r="C2788" s="30" t="s">
        <v>3158</v>
      </c>
    </row>
    <row r="2789" spans="1:3" x14ac:dyDescent="0.35">
      <c r="A2789" s="222" t="str">
        <f t="shared" si="43"/>
        <v>LUMBAR SPINE FLEX EXT</v>
      </c>
      <c r="B2789" s="33"/>
      <c r="C2789" s="33" t="s">
        <v>979</v>
      </c>
    </row>
    <row r="2790" spans="1:3" x14ac:dyDescent="0.35">
      <c r="A2790" s="222" t="str">
        <f t="shared" si="43"/>
        <v>LUMBAR SPINE FLEX EXT ONLY</v>
      </c>
      <c r="B2790" s="306"/>
      <c r="C2790" s="306" t="s">
        <v>980</v>
      </c>
    </row>
    <row r="2791" spans="1:3" x14ac:dyDescent="0.35">
      <c r="A2791" s="222" t="str">
        <f t="shared" si="43"/>
        <v>LUMBOSACRAL BEND ONLY</v>
      </c>
      <c r="B2791" s="580"/>
      <c r="C2791" s="581" t="s">
        <v>13669</v>
      </c>
    </row>
    <row r="2792" spans="1:3" x14ac:dyDescent="0.35">
      <c r="A2792" s="222" t="str">
        <f t="shared" si="43"/>
        <v>XR L SPINE BENDING ONLY</v>
      </c>
      <c r="B2792" s="11"/>
      <c r="C2792" s="11" t="s">
        <v>9712</v>
      </c>
    </row>
    <row r="2793" spans="1:3" x14ac:dyDescent="0.35">
      <c r="A2793" s="222" t="str">
        <f t="shared" si="43"/>
        <v>XR L-SPINE BEND VIEW ONL</v>
      </c>
      <c r="B2793" s="548"/>
      <c r="C2793" s="548" t="s">
        <v>5760</v>
      </c>
    </row>
    <row r="2794" spans="1:3" x14ac:dyDescent="0.35">
      <c r="A2794" s="222" t="str">
        <f t="shared" si="43"/>
        <v>XR L-SPINE BENDING ONLY</v>
      </c>
      <c r="B2794" s="40"/>
      <c r="C2794" s="40" t="s">
        <v>12748</v>
      </c>
    </row>
    <row r="2795" spans="1:3" x14ac:dyDescent="0.35">
      <c r="A2795" s="222" t="str">
        <f t="shared" si="43"/>
        <v>XR LUMBAR BENDING ONLY</v>
      </c>
      <c r="B2795" s="53"/>
      <c r="C2795" s="53" t="s">
        <v>9259</v>
      </c>
    </row>
    <row r="2796" spans="1:3" x14ac:dyDescent="0.35">
      <c r="A2796" s="222" t="str">
        <f t="shared" si="43"/>
        <v>XR LUMBAR SPINE FLEX/EXT ONLY</v>
      </c>
      <c r="B2796" s="289"/>
      <c r="C2796" s="289" t="s">
        <v>2750</v>
      </c>
    </row>
    <row r="2797" spans="1:3" x14ac:dyDescent="0.35">
      <c r="A2797" s="222" t="str">
        <f t="shared" si="43"/>
        <v>XR LUMBAR SPINE FLEXION &amp; EXTENTION ONLY</v>
      </c>
      <c r="B2797" s="286"/>
      <c r="C2797" s="286" t="s">
        <v>8805</v>
      </c>
    </row>
    <row r="2798" spans="1:3" x14ac:dyDescent="0.35">
      <c r="A2798" s="222" t="str">
        <f t="shared" si="43"/>
        <v>XR LUMBSAC BEND ONLY</v>
      </c>
      <c r="B2798" s="13"/>
      <c r="C2798" s="13" t="s">
        <v>292</v>
      </c>
    </row>
    <row r="2799" spans="1:3" x14ac:dyDescent="0.35">
      <c r="A2799" s="222" t="str">
        <f t="shared" si="43"/>
        <v>XR Spine Lumbosacral Bending 2-3 Views</v>
      </c>
      <c r="B2799" s="291"/>
      <c r="C2799" s="278" t="s">
        <v>4346</v>
      </c>
    </row>
    <row r="2800" spans="1:3" x14ac:dyDescent="0.35">
      <c r="A2800" s="222" t="str">
        <f t="shared" si="43"/>
        <v>XR Spine Lumbosacral Bending Only</v>
      </c>
      <c r="B2800" s="281"/>
      <c r="C2800" s="42" t="s">
        <v>1824</v>
      </c>
    </row>
    <row r="2801" spans="1:3" x14ac:dyDescent="0.35">
      <c r="A2801" s="222" t="str">
        <f t="shared" si="43"/>
        <v>X-RAY L/S SPINE FLEXION-EXTENSION VIEW</v>
      </c>
      <c r="B2801" s="365"/>
      <c r="C2801" s="365" t="s">
        <v>5549</v>
      </c>
    </row>
    <row r="2802" spans="1:3" x14ac:dyDescent="0.35">
      <c r="A2802" s="222" t="str">
        <f t="shared" si="43"/>
        <v>XRAY LUMBAR SPINE BENDING VIEWS</v>
      </c>
      <c r="B2802" s="157"/>
      <c r="C2802" s="157" t="s">
        <v>3825</v>
      </c>
    </row>
    <row r="2803" spans="1:3" x14ac:dyDescent="0.35">
      <c r="A2803" s="222" t="str">
        <f t="shared" si="43"/>
        <v>X-RAY LUMBAR SPINE FLEXION-EXTENSION VIEW</v>
      </c>
      <c r="B2803" s="365"/>
      <c r="C2803" s="282" t="s">
        <v>5550</v>
      </c>
    </row>
    <row r="2804" spans="1:3" x14ac:dyDescent="0.35">
      <c r="A2804" s="222" t="str">
        <f t="shared" si="43"/>
        <v>XRAY LUMBAR SPINE, BENDING ONLY, 2-3 VIEWS</v>
      </c>
      <c r="B2804" s="26"/>
      <c r="C2804" s="26" t="s">
        <v>2312</v>
      </c>
    </row>
    <row r="2805" spans="1:3" x14ac:dyDescent="0.35">
      <c r="A2805" s="222" t="str">
        <f t="shared" si="43"/>
        <v>X-ray, Lumbosacral, Bend Only, 2 or 3 Views</v>
      </c>
      <c r="B2805" s="30"/>
      <c r="C2805" s="30" t="s">
        <v>3121</v>
      </c>
    </row>
    <row r="2806" spans="1:3" x14ac:dyDescent="0.35">
      <c r="A2806" s="222" t="str">
        <f t="shared" si="43"/>
        <v>CT CERVICAL SPINE W/O</v>
      </c>
      <c r="B2806" s="204"/>
      <c r="C2806" s="205" t="s">
        <v>10954</v>
      </c>
    </row>
    <row r="2807" spans="1:3" x14ac:dyDescent="0.35">
      <c r="A2807" s="222" t="str">
        <f t="shared" si="43"/>
        <v>CT C SPINE W/O</v>
      </c>
      <c r="B2807" s="292"/>
      <c r="C2807" s="302" t="s">
        <v>5318</v>
      </c>
    </row>
    <row r="2808" spans="1:3" x14ac:dyDescent="0.35">
      <c r="A2808" s="222" t="str">
        <f t="shared" si="43"/>
        <v>CT C SPINE W/O CON</v>
      </c>
      <c r="B2808" s="204"/>
      <c r="C2808" s="205" t="s">
        <v>10952</v>
      </c>
    </row>
    <row r="2809" spans="1:3" x14ac:dyDescent="0.35">
      <c r="A2809" s="222" t="str">
        <f t="shared" si="43"/>
        <v>CT C SPINE W/O CONTRAST</v>
      </c>
      <c r="B2809" s="204"/>
      <c r="C2809" s="205" t="s">
        <v>10953</v>
      </c>
    </row>
    <row r="2810" spans="1:3" x14ac:dyDescent="0.35">
      <c r="A2810" s="222" t="str">
        <f t="shared" si="43"/>
        <v>CT C SPINE WO</v>
      </c>
      <c r="B2810" s="316"/>
      <c r="C2810" s="319" t="s">
        <v>8483</v>
      </c>
    </row>
    <row r="2811" spans="1:3" x14ac:dyDescent="0.35">
      <c r="A2811" s="222" t="str">
        <f t="shared" si="43"/>
        <v>CT C SPINE WO</v>
      </c>
      <c r="B2811" s="312"/>
      <c r="C2811" s="290" t="s">
        <v>8483</v>
      </c>
    </row>
    <row r="2812" spans="1:3" x14ac:dyDescent="0.35">
      <c r="A2812" s="222" t="str">
        <f t="shared" si="43"/>
        <v>CT C SPINE WO CONTRAST</v>
      </c>
      <c r="B2812" s="204"/>
      <c r="C2812" s="205" t="s">
        <v>6037</v>
      </c>
    </row>
    <row r="2813" spans="1:3" x14ac:dyDescent="0.35">
      <c r="A2813" s="222" t="str">
        <f t="shared" si="43"/>
        <v>CT CERV SPINE W/O</v>
      </c>
      <c r="B2813" s="33"/>
      <c r="C2813" s="33" t="s">
        <v>1097</v>
      </c>
    </row>
    <row r="2814" spans="1:3" x14ac:dyDescent="0.35">
      <c r="A2814" s="222" t="str">
        <f t="shared" si="43"/>
        <v>CT CERVICAL SP WITHOUT</v>
      </c>
      <c r="B2814" s="285"/>
      <c r="C2814" s="297" t="s">
        <v>6317</v>
      </c>
    </row>
    <row r="2815" spans="1:3" x14ac:dyDescent="0.35">
      <c r="A2815" s="222" t="str">
        <f t="shared" si="43"/>
        <v>CT CERVICAL SPINE W/O</v>
      </c>
      <c r="B2815" s="204"/>
      <c r="C2815" s="205" t="s">
        <v>10954</v>
      </c>
    </row>
    <row r="2816" spans="1:3" x14ac:dyDescent="0.35">
      <c r="A2816" s="222" t="str">
        <f t="shared" si="43"/>
        <v>CT CERVICAL SPINE W/O CONTRAST</v>
      </c>
      <c r="B2816" s="157"/>
      <c r="C2816" s="157" t="s">
        <v>3999</v>
      </c>
    </row>
    <row r="2817" spans="1:3" ht="16" x14ac:dyDescent="0.4">
      <c r="A2817" s="222" t="str">
        <f t="shared" si="43"/>
        <v>CT CERVICAL SPINE W/O CONTRAST*</v>
      </c>
      <c r="B2817" s="158"/>
      <c r="C2817" s="158" t="s">
        <v>8600</v>
      </c>
    </row>
    <row r="2818" spans="1:3" x14ac:dyDescent="0.35">
      <c r="A2818" s="222" t="str">
        <f t="shared" si="43"/>
        <v>CT Cervical Spine without contrast</v>
      </c>
      <c r="B2818" s="24"/>
      <c r="C2818" s="52" t="s">
        <v>12893</v>
      </c>
    </row>
    <row r="2819" spans="1:3" x14ac:dyDescent="0.35">
      <c r="A2819" s="222" t="str">
        <f t="shared" ref="A2819:A2882" si="44">TRIM(C2819)</f>
        <v>CT CERVICAL SPINE WO</v>
      </c>
      <c r="B2819" s="289"/>
      <c r="C2819" s="318" t="s">
        <v>702</v>
      </c>
    </row>
    <row r="2820" spans="1:3" x14ac:dyDescent="0.35">
      <c r="A2820" s="222" t="str">
        <f t="shared" si="44"/>
        <v>CT CERVICAL SPINE WO</v>
      </c>
      <c r="B2820" s="657"/>
      <c r="C2820" s="519" t="s">
        <v>702</v>
      </c>
    </row>
    <row r="2821" spans="1:3" x14ac:dyDescent="0.35">
      <c r="A2821" s="222" t="str">
        <f t="shared" si="44"/>
        <v>CT CERVICAL SPINE WO</v>
      </c>
      <c r="B2821" s="165"/>
      <c r="C2821" s="165" t="s">
        <v>702</v>
      </c>
    </row>
    <row r="2822" spans="1:3" x14ac:dyDescent="0.35">
      <c r="A2822" s="222" t="str">
        <f t="shared" si="44"/>
        <v>CT CERVICAL SPINE WO</v>
      </c>
      <c r="B2822" s="742"/>
      <c r="C2822" s="46" t="s">
        <v>702</v>
      </c>
    </row>
    <row r="2823" spans="1:3" x14ac:dyDescent="0.35">
      <c r="A2823" s="222" t="str">
        <f t="shared" si="44"/>
        <v>CT CERVICAL SPINE WO</v>
      </c>
      <c r="B2823" s="26"/>
      <c r="C2823" s="26" t="s">
        <v>702</v>
      </c>
    </row>
    <row r="2824" spans="1:3" x14ac:dyDescent="0.35">
      <c r="A2824" s="222" t="str">
        <f t="shared" si="44"/>
        <v>CT cervical spine wo con</v>
      </c>
      <c r="B2824" s="24"/>
      <c r="C2824" s="164" t="s">
        <v>12894</v>
      </c>
    </row>
    <row r="2825" spans="1:3" x14ac:dyDescent="0.35">
      <c r="A2825" s="222" t="str">
        <f t="shared" si="44"/>
        <v>CT CERVICAL SPINE; W/O CONTRAST</v>
      </c>
      <c r="B2825" s="326"/>
      <c r="C2825" s="320" t="s">
        <v>14030</v>
      </c>
    </row>
    <row r="2826" spans="1:3" x14ac:dyDescent="0.35">
      <c r="A2826" s="222" t="str">
        <f t="shared" si="44"/>
        <v>CT CERVICAL W/O</v>
      </c>
      <c r="B2826" s="277"/>
      <c r="C2826" s="341" t="s">
        <v>9371</v>
      </c>
    </row>
    <row r="2827" spans="1:3" x14ac:dyDescent="0.35">
      <c r="A2827" s="222" t="str">
        <f t="shared" si="44"/>
        <v>CT CERVICAL WITHOUT</v>
      </c>
      <c r="B2827" s="204"/>
      <c r="C2827" s="205" t="s">
        <v>10955</v>
      </c>
    </row>
    <row r="2828" spans="1:3" x14ac:dyDescent="0.35">
      <c r="A2828" s="222" t="str">
        <f t="shared" si="44"/>
        <v>CT CERVICAL WO</v>
      </c>
      <c r="B2828" s="204"/>
      <c r="C2828" s="205" t="s">
        <v>10956</v>
      </c>
    </row>
    <row r="2829" spans="1:3" x14ac:dyDescent="0.35">
      <c r="A2829" s="222" t="str">
        <f t="shared" si="44"/>
        <v>CT CERVICOTHORACIC SPINE W/O CONTRAST</v>
      </c>
      <c r="B2829" s="157"/>
      <c r="C2829" s="183" t="s">
        <v>4000</v>
      </c>
    </row>
    <row r="2830" spans="1:3" x14ac:dyDescent="0.35">
      <c r="A2830" s="222" t="str">
        <f t="shared" si="44"/>
        <v>CT C-SPINE W/O CONTR</v>
      </c>
      <c r="B2830" s="13"/>
      <c r="C2830" s="420" t="s">
        <v>422</v>
      </c>
    </row>
    <row r="2831" spans="1:3" x14ac:dyDescent="0.35">
      <c r="A2831" s="222" t="str">
        <f t="shared" si="44"/>
        <v>CT C-SPINE W/O</v>
      </c>
      <c r="B2831" s="365"/>
      <c r="C2831" s="366" t="s">
        <v>5630</v>
      </c>
    </row>
    <row r="2832" spans="1:3" x14ac:dyDescent="0.35">
      <c r="A2832" s="222" t="str">
        <f t="shared" si="44"/>
        <v>CT C-SPINE W/O CONT</v>
      </c>
      <c r="B2832" s="221"/>
      <c r="C2832" s="221" t="s">
        <v>1390</v>
      </c>
    </row>
    <row r="2833" spans="1:3" x14ac:dyDescent="0.35">
      <c r="A2833" s="222" t="str">
        <f t="shared" si="44"/>
        <v>CT C-SPINE W/O CONTR</v>
      </c>
      <c r="B2833" s="13"/>
      <c r="C2833" s="13" t="s">
        <v>422</v>
      </c>
    </row>
    <row r="2834" spans="1:3" x14ac:dyDescent="0.35">
      <c r="A2834" s="222" t="str">
        <f t="shared" si="44"/>
        <v>CT C-SPINE W/O CONTRAST</v>
      </c>
      <c r="B2834" s="548"/>
      <c r="C2834" s="548" t="s">
        <v>5851</v>
      </c>
    </row>
    <row r="2835" spans="1:3" x14ac:dyDescent="0.35">
      <c r="A2835" s="222" t="str">
        <f t="shared" si="44"/>
        <v>CT C-SPINE WITHOUT</v>
      </c>
      <c r="B2835" s="280"/>
      <c r="C2835" s="45" t="s">
        <v>8950</v>
      </c>
    </row>
    <row r="2836" spans="1:3" x14ac:dyDescent="0.35">
      <c r="A2836" s="222" t="str">
        <f t="shared" si="44"/>
        <v>CT CSPINE WO</v>
      </c>
      <c r="B2836" s="204"/>
      <c r="C2836" s="205" t="s">
        <v>10957</v>
      </c>
    </row>
    <row r="2837" spans="1:3" x14ac:dyDescent="0.35">
      <c r="A2837" s="222" t="str">
        <f t="shared" si="44"/>
        <v>CT C-SPINE WO</v>
      </c>
      <c r="B2837" s="316"/>
      <c r="C2837" s="628" t="s">
        <v>5075</v>
      </c>
    </row>
    <row r="2838" spans="1:3" x14ac:dyDescent="0.35">
      <c r="A2838" s="222" t="str">
        <f t="shared" si="44"/>
        <v>CT C-SPINE WO</v>
      </c>
      <c r="B2838" s="367"/>
      <c r="C2838" s="948" t="s">
        <v>5075</v>
      </c>
    </row>
    <row r="2839" spans="1:3" x14ac:dyDescent="0.35">
      <c r="A2839" s="222" t="str">
        <f t="shared" si="44"/>
        <v>CT C-SPINE WO CON</v>
      </c>
      <c r="B2839" s="204"/>
      <c r="C2839" s="203" t="s">
        <v>10958</v>
      </c>
    </row>
    <row r="2840" spans="1:3" x14ac:dyDescent="0.35">
      <c r="A2840" s="222" t="str">
        <f t="shared" si="44"/>
        <v>CT C-SPINE WO CON - 72125</v>
      </c>
      <c r="B2840" s="204"/>
      <c r="C2840" s="203" t="s">
        <v>10959</v>
      </c>
    </row>
    <row r="2841" spans="1:3" x14ac:dyDescent="0.35">
      <c r="A2841" s="222" t="str">
        <f t="shared" si="44"/>
        <v>CT C-SPINE WO CONT</v>
      </c>
      <c r="B2841" s="105"/>
      <c r="C2841" s="105" t="s">
        <v>4842</v>
      </c>
    </row>
    <row r="2842" spans="1:3" x14ac:dyDescent="0.35">
      <c r="A2842" s="222" t="str">
        <f t="shared" si="44"/>
        <v>CT C-SPINE WO IV CONTRAST</v>
      </c>
      <c r="B2842" s="283"/>
      <c r="C2842" s="284" t="s">
        <v>8231</v>
      </c>
    </row>
    <row r="2843" spans="1:3" x14ac:dyDescent="0.35">
      <c r="A2843" s="222" t="str">
        <f t="shared" si="44"/>
        <v>CT Spine Cervical w/o Contrast</v>
      </c>
      <c r="B2843" s="291"/>
      <c r="C2843" s="278" t="s">
        <v>4425</v>
      </c>
    </row>
    <row r="2844" spans="1:3" x14ac:dyDescent="0.35">
      <c r="A2844" s="222" t="str">
        <f t="shared" si="44"/>
        <v>CT SPINE CERVICAL WO</v>
      </c>
      <c r="B2844" s="326"/>
      <c r="C2844" s="320" t="s">
        <v>14031</v>
      </c>
    </row>
    <row r="2845" spans="1:3" x14ac:dyDescent="0.35">
      <c r="A2845" s="222" t="str">
        <f t="shared" si="44"/>
        <v>CT SPINE CERVICAL WO C</v>
      </c>
      <c r="B2845" s="162"/>
      <c r="C2845" s="166" t="s">
        <v>4226</v>
      </c>
    </row>
    <row r="2846" spans="1:3" x14ac:dyDescent="0.35">
      <c r="A2846" s="222" t="str">
        <f t="shared" si="44"/>
        <v>CT SPINE CERVICAL WO CONTRAST</v>
      </c>
      <c r="B2846" s="296"/>
      <c r="C2846" s="303" t="s">
        <v>6640</v>
      </c>
    </row>
    <row r="2847" spans="1:3" x14ac:dyDescent="0.35">
      <c r="A2847" s="222" t="str">
        <f t="shared" si="44"/>
        <v>CT, Cervical Spine s/ Contrast</v>
      </c>
      <c r="B2847" s="30"/>
      <c r="C2847" s="30" t="s">
        <v>3348</v>
      </c>
    </row>
    <row r="2848" spans="1:3" x14ac:dyDescent="0.35">
      <c r="A2848" s="222" t="str">
        <f t="shared" si="44"/>
        <v>CT_C/S_WO_CUSTOMIZED (ADULT)</v>
      </c>
      <c r="B2848" s="204"/>
      <c r="C2848" s="205" t="s">
        <v>10960</v>
      </c>
    </row>
    <row r="2849" spans="1:3" x14ac:dyDescent="0.35">
      <c r="A2849" s="222" t="str">
        <f t="shared" si="44"/>
        <v>CT-CERVICAL SPINE W/O CONTRAST</v>
      </c>
      <c r="B2849" s="175"/>
      <c r="C2849" s="172" t="s">
        <v>13501</v>
      </c>
    </row>
    <row r="2850" spans="1:3" x14ac:dyDescent="0.35">
      <c r="A2850" s="222" t="str">
        <f t="shared" si="44"/>
        <v>CT-C-SPINE WO</v>
      </c>
      <c r="B2850" s="204"/>
      <c r="C2850" s="205" t="s">
        <v>10961</v>
      </c>
    </row>
    <row r="2851" spans="1:3" x14ac:dyDescent="0.35">
      <c r="A2851" s="222" t="str">
        <f t="shared" si="44"/>
        <v>e+1 CT C-SPINE W/O</v>
      </c>
      <c r="B2851" s="204"/>
      <c r="C2851" s="205" t="s">
        <v>10964</v>
      </c>
    </row>
    <row r="2852" spans="1:3" x14ac:dyDescent="0.35">
      <c r="A2852" s="222" t="str">
        <f t="shared" si="44"/>
        <v>e+1 CT-C-SPINE WO</v>
      </c>
      <c r="B2852" s="204"/>
      <c r="C2852" s="203" t="s">
        <v>10965</v>
      </c>
    </row>
    <row r="2853" spans="1:3" x14ac:dyDescent="0.35">
      <c r="A2853" s="222" t="str">
        <f t="shared" si="44"/>
        <v>CT C SPINE W</v>
      </c>
      <c r="B2853" s="312"/>
      <c r="C2853" s="290" t="s">
        <v>9971</v>
      </c>
    </row>
    <row r="2854" spans="1:3" x14ac:dyDescent="0.35">
      <c r="A2854" s="222" t="str">
        <f t="shared" si="44"/>
        <v>CT CERV SPINE W</v>
      </c>
      <c r="B2854" s="97"/>
      <c r="C2854" s="97" t="s">
        <v>1128</v>
      </c>
    </row>
    <row r="2855" spans="1:3" x14ac:dyDescent="0.35">
      <c r="A2855" s="222" t="str">
        <f t="shared" si="44"/>
        <v>CT CERVICAL SP WITH CO</v>
      </c>
      <c r="B2855" s="285"/>
      <c r="C2855" s="285" t="s">
        <v>6383</v>
      </c>
    </row>
    <row r="2856" spans="1:3" x14ac:dyDescent="0.35">
      <c r="A2856" s="222" t="str">
        <f t="shared" si="44"/>
        <v>CT CERVICAL SPINE W</v>
      </c>
      <c r="B2856" s="289"/>
      <c r="C2856" s="289" t="s">
        <v>2445</v>
      </c>
    </row>
    <row r="2857" spans="1:3" x14ac:dyDescent="0.35">
      <c r="A2857" s="222" t="str">
        <f t="shared" si="44"/>
        <v>CT CERVICAL SPINE W</v>
      </c>
      <c r="B2857" s="165"/>
      <c r="C2857" s="165" t="s">
        <v>2445</v>
      </c>
    </row>
    <row r="2858" spans="1:3" x14ac:dyDescent="0.35">
      <c r="A2858" s="222" t="str">
        <f t="shared" si="44"/>
        <v>CT CERVICAL SPINE W</v>
      </c>
      <c r="B2858" s="26"/>
      <c r="C2858" s="26" t="s">
        <v>2445</v>
      </c>
    </row>
    <row r="2859" spans="1:3" ht="16" x14ac:dyDescent="0.4">
      <c r="A2859" s="222" t="str">
        <f t="shared" si="44"/>
        <v>CT CERVICAL SPINE W CONTRAST*</v>
      </c>
      <c r="B2859" s="158"/>
      <c r="C2859" s="158" t="s">
        <v>8620</v>
      </c>
    </row>
    <row r="2860" spans="1:3" x14ac:dyDescent="0.35">
      <c r="A2860" s="222" t="str">
        <f t="shared" si="44"/>
        <v>CT CERVICAL SPINE W/CONTRAST</v>
      </c>
      <c r="B2860" s="157"/>
      <c r="C2860" s="157" t="s">
        <v>4037</v>
      </c>
    </row>
    <row r="2861" spans="1:3" x14ac:dyDescent="0.35">
      <c r="A2861" s="222" t="str">
        <f t="shared" si="44"/>
        <v>CT CERVICAL SPINE WC</v>
      </c>
      <c r="B2861" s="53"/>
      <c r="C2861" s="53" t="s">
        <v>9427</v>
      </c>
    </row>
    <row r="2862" spans="1:3" x14ac:dyDescent="0.35">
      <c r="A2862" s="222" t="str">
        <f t="shared" si="44"/>
        <v>CT Cervical Spine with contrast</v>
      </c>
      <c r="B2862" s="24"/>
      <c r="C2862" s="418" t="s">
        <v>13028</v>
      </c>
    </row>
    <row r="2863" spans="1:3" x14ac:dyDescent="0.35">
      <c r="A2863" s="222" t="str">
        <f t="shared" si="44"/>
        <v>CT CERVICAL SPINE; W CONTAST</v>
      </c>
      <c r="B2863" s="327"/>
      <c r="C2863" s="327" t="s">
        <v>1730</v>
      </c>
    </row>
    <row r="2864" spans="1:3" x14ac:dyDescent="0.35">
      <c r="A2864" s="222" t="str">
        <f t="shared" si="44"/>
        <v>CT CERVICOTHORACIC SPINE W/ CONTRAST</v>
      </c>
      <c r="B2864" s="157"/>
      <c r="C2864" s="157" t="s">
        <v>4038</v>
      </c>
    </row>
    <row r="2865" spans="1:3" x14ac:dyDescent="0.35">
      <c r="A2865" s="222" t="str">
        <f t="shared" si="44"/>
        <v>CT C-SPINE W</v>
      </c>
      <c r="B2865" s="40"/>
      <c r="C2865" s="305" t="s">
        <v>13029</v>
      </c>
    </row>
    <row r="2866" spans="1:3" x14ac:dyDescent="0.35">
      <c r="A2866" s="222" t="str">
        <f t="shared" si="44"/>
        <v>CT C-SPINE W CONT</v>
      </c>
      <c r="B2866" s="105"/>
      <c r="C2866" s="105" t="s">
        <v>4870</v>
      </c>
    </row>
    <row r="2867" spans="1:3" x14ac:dyDescent="0.35">
      <c r="A2867" s="222" t="str">
        <f t="shared" si="44"/>
        <v>CT C-SPINE W/CONTRAST</v>
      </c>
      <c r="B2867" s="548"/>
      <c r="C2867" s="548" t="s">
        <v>5868</v>
      </c>
    </row>
    <row r="2868" spans="1:3" x14ac:dyDescent="0.35">
      <c r="A2868" s="222" t="str">
        <f t="shared" si="44"/>
        <v>CT C-SPINE WC</v>
      </c>
      <c r="B2868" s="13"/>
      <c r="C2868" s="13" t="s">
        <v>449</v>
      </c>
    </row>
    <row r="2869" spans="1:3" x14ac:dyDescent="0.35">
      <c r="A2869" s="222" t="str">
        <f t="shared" si="44"/>
        <v>CT C-SPINE WITH</v>
      </c>
      <c r="B2869" s="280"/>
      <c r="C2869" s="280" t="s">
        <v>8976</v>
      </c>
    </row>
    <row r="2870" spans="1:3" x14ac:dyDescent="0.35">
      <c r="A2870" s="222" t="str">
        <f t="shared" si="44"/>
        <v>CT C-SPINE WITH IV CONTRAST</v>
      </c>
      <c r="B2870" s="283"/>
      <c r="C2870" s="284" t="s">
        <v>8266</v>
      </c>
    </row>
    <row r="2871" spans="1:3" x14ac:dyDescent="0.35">
      <c r="A2871" s="222" t="str">
        <f t="shared" si="44"/>
        <v>CT Spine Cervical w/ Contrast</v>
      </c>
      <c r="B2871" s="313"/>
      <c r="C2871" s="313" t="s">
        <v>2020</v>
      </c>
    </row>
    <row r="2872" spans="1:3" x14ac:dyDescent="0.35">
      <c r="A2872" s="222" t="str">
        <f t="shared" si="44"/>
        <v>CT, Cervical Spine c/ Contrast</v>
      </c>
      <c r="B2872" s="30"/>
      <c r="C2872" s="30" t="s">
        <v>3456</v>
      </c>
    </row>
    <row r="2873" spans="1:3" x14ac:dyDescent="0.35">
      <c r="A2873" s="222" t="str">
        <f t="shared" si="44"/>
        <v>CT C SPINE W/WO</v>
      </c>
      <c r="B2873" s="292"/>
      <c r="C2873" s="292" t="s">
        <v>5341</v>
      </c>
    </row>
    <row r="2874" spans="1:3" x14ac:dyDescent="0.35">
      <c r="A2874" s="222" t="str">
        <f t="shared" si="44"/>
        <v>CT C SPINE W/WO</v>
      </c>
      <c r="B2874" s="312"/>
      <c r="C2874" s="312" t="s">
        <v>5341</v>
      </c>
    </row>
    <row r="2875" spans="1:3" x14ac:dyDescent="0.35">
      <c r="A2875" s="222" t="str">
        <f t="shared" si="44"/>
        <v>CT CERV SPINE W/WO</v>
      </c>
      <c r="B2875" s="97"/>
      <c r="C2875" s="97" t="s">
        <v>1141</v>
      </c>
    </row>
    <row r="2876" spans="1:3" x14ac:dyDescent="0.35">
      <c r="A2876" s="222" t="str">
        <f t="shared" si="44"/>
        <v>CT CERVICAL SP WITH&amp;WO</v>
      </c>
      <c r="B2876" s="285"/>
      <c r="C2876" s="285" t="s">
        <v>6398</v>
      </c>
    </row>
    <row r="2877" spans="1:3" x14ac:dyDescent="0.35">
      <c r="A2877" s="222" t="str">
        <f t="shared" si="44"/>
        <v>CT CERVICAL SPINE W &amp; WO CONTR</v>
      </c>
      <c r="B2877" s="100"/>
      <c r="C2877" s="89" t="s">
        <v>14129</v>
      </c>
    </row>
    <row r="2878" spans="1:3" x14ac:dyDescent="0.35">
      <c r="A2878" s="222" t="str">
        <f t="shared" si="44"/>
        <v>CT CERVICAL SPINE W&amp;WO</v>
      </c>
      <c r="B2878" s="26"/>
      <c r="C2878" s="26" t="s">
        <v>2485</v>
      </c>
    </row>
    <row r="2879" spans="1:3" x14ac:dyDescent="0.35">
      <c r="A2879" s="222" t="str">
        <f t="shared" si="44"/>
        <v>CT CERVICAL SPINE W/O &amp; W/CONTRAST</v>
      </c>
      <c r="B2879" s="157"/>
      <c r="C2879" s="157" t="s">
        <v>4053</v>
      </c>
    </row>
    <row r="2880" spans="1:3" x14ac:dyDescent="0.35">
      <c r="A2880" s="222" t="str">
        <f t="shared" si="44"/>
        <v>CT CERVICAL SPINE W/WO</v>
      </c>
      <c r="B2880" s="289"/>
      <c r="C2880" s="289" t="s">
        <v>2915</v>
      </c>
    </row>
    <row r="2881" spans="1:3" x14ac:dyDescent="0.35">
      <c r="A2881" s="222" t="str">
        <f t="shared" si="44"/>
        <v>CT Cervical spine w/wo contrast</v>
      </c>
      <c r="B2881" s="24"/>
      <c r="C2881" s="24" t="s">
        <v>13080</v>
      </c>
    </row>
    <row r="2882" spans="1:3" ht="16" x14ac:dyDescent="0.4">
      <c r="A2882" s="222" t="str">
        <f t="shared" si="44"/>
        <v>CT CERVICAL SPINE W/WO CONTRAST*</v>
      </c>
      <c r="B2882" s="158"/>
      <c r="C2882" s="158" t="s">
        <v>8627</v>
      </c>
    </row>
    <row r="2883" spans="1:3" x14ac:dyDescent="0.35">
      <c r="A2883" s="222" t="str">
        <f t="shared" ref="A2883:A2946" si="45">TRIM(C2883)</f>
        <v>CT CERVICAL SPINE WO AND W</v>
      </c>
      <c r="B2883" s="307"/>
      <c r="C2883" s="307" t="s">
        <v>7215</v>
      </c>
    </row>
    <row r="2884" spans="1:3" x14ac:dyDescent="0.35">
      <c r="A2884" s="222" t="str">
        <f t="shared" si="45"/>
        <v>CT CERVICAL SPINE WWO</v>
      </c>
      <c r="B2884" s="165"/>
      <c r="C2884" s="165" t="s">
        <v>6819</v>
      </c>
    </row>
    <row r="2885" spans="1:3" x14ac:dyDescent="0.35">
      <c r="A2885" s="222" t="str">
        <f t="shared" si="45"/>
        <v>CT CERVICAL SPINE; WO/W CONTRAST</v>
      </c>
      <c r="B2885" s="327"/>
      <c r="C2885" s="327" t="s">
        <v>1739</v>
      </c>
    </row>
    <row r="2886" spans="1:3" x14ac:dyDescent="0.35">
      <c r="A2886" s="222" t="str">
        <f t="shared" si="45"/>
        <v>CT CERVICOTHORACIC SPINE W/O &amp; W/ CONTRAST</v>
      </c>
      <c r="B2886" s="157"/>
      <c r="C2886" s="157" t="s">
        <v>4054</v>
      </c>
    </row>
    <row r="2887" spans="1:3" x14ac:dyDescent="0.35">
      <c r="A2887" s="222" t="str">
        <f t="shared" si="45"/>
        <v>CT C-SPINE W &amp; W/O</v>
      </c>
      <c r="B2887" s="548"/>
      <c r="C2887" s="548" t="s">
        <v>5878</v>
      </c>
    </row>
    <row r="2888" spans="1:3" x14ac:dyDescent="0.35">
      <c r="A2888" s="222" t="str">
        <f t="shared" si="45"/>
        <v>CT C-SPINE W &amp; WO</v>
      </c>
      <c r="B2888" s="286"/>
      <c r="C2888" s="286" t="s">
        <v>8989</v>
      </c>
    </row>
    <row r="2889" spans="1:3" x14ac:dyDescent="0.35">
      <c r="A2889" s="222" t="str">
        <f t="shared" si="45"/>
        <v>CT C-SPINE W W/O</v>
      </c>
      <c r="B2889" s="204"/>
      <c r="C2889" s="205" t="s">
        <v>11167</v>
      </c>
    </row>
    <row r="2890" spans="1:3" x14ac:dyDescent="0.35">
      <c r="A2890" s="222" t="str">
        <f t="shared" si="45"/>
        <v>CT C-SPINE W&amp;WO CONT</v>
      </c>
      <c r="B2890" s="105"/>
      <c r="C2890" s="105" t="s">
        <v>4887</v>
      </c>
    </row>
    <row r="2891" spans="1:3" x14ac:dyDescent="0.35">
      <c r="A2891" s="222" t="str">
        <f t="shared" si="45"/>
        <v>CT C-SPINE W/WO IV CONTRAST</v>
      </c>
      <c r="B2891" s="283"/>
      <c r="C2891" s="284" t="s">
        <v>8281</v>
      </c>
    </row>
    <row r="2892" spans="1:3" x14ac:dyDescent="0.35">
      <c r="A2892" s="222" t="str">
        <f t="shared" si="45"/>
        <v>CT Spine Cervical w/ + w/o Contrast</v>
      </c>
      <c r="B2892" s="313"/>
      <c r="C2892" s="438" t="s">
        <v>2037</v>
      </c>
    </row>
    <row r="2893" spans="1:3" x14ac:dyDescent="0.35">
      <c r="A2893" s="222" t="str">
        <f t="shared" si="45"/>
        <v>CT, Cervical Spine c/s Contrast</v>
      </c>
      <c r="B2893" s="30"/>
      <c r="C2893" s="404" t="s">
        <v>3497</v>
      </c>
    </row>
    <row r="2894" spans="1:3" x14ac:dyDescent="0.35">
      <c r="A2894" s="222" t="str">
        <f t="shared" si="45"/>
        <v>CT _T_SPINE_WO (ADULT)</v>
      </c>
      <c r="B2894" s="204"/>
      <c r="C2894" s="205" t="s">
        <v>10966</v>
      </c>
    </row>
    <row r="2895" spans="1:3" x14ac:dyDescent="0.35">
      <c r="A2895" s="222" t="str">
        <f t="shared" si="45"/>
        <v>CT _T_SPINE_WO_CUSTOMIZED (ADULT)</v>
      </c>
      <c r="B2895" s="204"/>
      <c r="C2895" s="204" t="s">
        <v>10967</v>
      </c>
    </row>
    <row r="2896" spans="1:3" x14ac:dyDescent="0.35">
      <c r="A2896" s="222" t="str">
        <f t="shared" si="45"/>
        <v>CT Spine Thoracic w/o Contrast</v>
      </c>
      <c r="B2896" s="281"/>
      <c r="C2896" s="42" t="s">
        <v>1994</v>
      </c>
    </row>
    <row r="2897" spans="1:3" x14ac:dyDescent="0.35">
      <c r="A2897" s="222" t="str">
        <f t="shared" si="45"/>
        <v>CT T SPINE W/O</v>
      </c>
      <c r="B2897" s="204"/>
      <c r="C2897" s="204" t="s">
        <v>10968</v>
      </c>
    </row>
    <row r="2898" spans="1:3" x14ac:dyDescent="0.35">
      <c r="A2898" s="222" t="str">
        <f t="shared" si="45"/>
        <v>CT T SPINE WO</v>
      </c>
      <c r="B2898" s="312"/>
      <c r="C2898" s="312" t="s">
        <v>9897</v>
      </c>
    </row>
    <row r="2899" spans="1:3" x14ac:dyDescent="0.35">
      <c r="A2899" s="222" t="str">
        <f t="shared" si="45"/>
        <v>CT T- SPINE WO</v>
      </c>
      <c r="B2899" s="686"/>
      <c r="C2899" s="211" t="s">
        <v>10969</v>
      </c>
    </row>
    <row r="2900" spans="1:3" x14ac:dyDescent="0.35">
      <c r="A2900" s="222" t="str">
        <f t="shared" si="45"/>
        <v>CT THOR SPINE W/O</v>
      </c>
      <c r="B2900" s="33"/>
      <c r="C2900" s="371" t="s">
        <v>1098</v>
      </c>
    </row>
    <row r="2901" spans="1:3" x14ac:dyDescent="0.35">
      <c r="A2901" s="222" t="str">
        <f t="shared" si="45"/>
        <v>CT THORACIC SP WITHOUT</v>
      </c>
      <c r="B2901" s="285"/>
      <c r="C2901" s="339" t="s">
        <v>6318</v>
      </c>
    </row>
    <row r="2902" spans="1:3" x14ac:dyDescent="0.35">
      <c r="A2902" s="222" t="str">
        <f t="shared" si="45"/>
        <v>CT THORACIC SPINE WO</v>
      </c>
      <c r="B2902" s="289"/>
      <c r="C2902" s="289" t="s">
        <v>703</v>
      </c>
    </row>
    <row r="2903" spans="1:3" x14ac:dyDescent="0.35">
      <c r="A2903" s="222" t="str">
        <f t="shared" si="45"/>
        <v>CT THORACIC SPINE W/O</v>
      </c>
      <c r="B2903" s="204"/>
      <c r="C2903" s="204" t="s">
        <v>10970</v>
      </c>
    </row>
    <row r="2904" spans="1:3" x14ac:dyDescent="0.35">
      <c r="A2904" s="222" t="str">
        <f t="shared" si="45"/>
        <v>CT THORACIC SPINE W/O CONTRAST</v>
      </c>
      <c r="B2904" s="157"/>
      <c r="C2904" s="157" t="s">
        <v>4001</v>
      </c>
    </row>
    <row r="2905" spans="1:3" x14ac:dyDescent="0.35">
      <c r="A2905" s="222" t="str">
        <f t="shared" si="45"/>
        <v>CT Thoracic Spine without contrast</v>
      </c>
      <c r="B2905" s="24"/>
      <c r="C2905" s="24" t="s">
        <v>12895</v>
      </c>
    </row>
    <row r="2906" spans="1:3" x14ac:dyDescent="0.35">
      <c r="A2906" s="222" t="str">
        <f t="shared" si="45"/>
        <v>CT THORACIC SPINE WO</v>
      </c>
      <c r="B2906" s="165"/>
      <c r="C2906" s="165" t="s">
        <v>703</v>
      </c>
    </row>
    <row r="2907" spans="1:3" x14ac:dyDescent="0.35">
      <c r="A2907" s="222" t="str">
        <f t="shared" si="45"/>
        <v>CT THORACIC SPINE WO</v>
      </c>
      <c r="B2907" s="742"/>
      <c r="C2907" s="46" t="s">
        <v>703</v>
      </c>
    </row>
    <row r="2908" spans="1:3" x14ac:dyDescent="0.35">
      <c r="A2908" s="222" t="str">
        <f t="shared" si="45"/>
        <v>CT THORACIC SPINE WO</v>
      </c>
      <c r="B2908" s="26"/>
      <c r="C2908" s="26" t="s">
        <v>703</v>
      </c>
    </row>
    <row r="2909" spans="1:3" x14ac:dyDescent="0.35">
      <c r="A2909" s="222" t="str">
        <f t="shared" si="45"/>
        <v>CT THORACIC SPINE WO</v>
      </c>
      <c r="B2909" s="341"/>
      <c r="C2909" s="341" t="s">
        <v>703</v>
      </c>
    </row>
    <row r="2910" spans="1:3" x14ac:dyDescent="0.35">
      <c r="A2910" s="222" t="str">
        <f t="shared" si="45"/>
        <v>CT thoracic spine wo con</v>
      </c>
      <c r="B2910" s="24"/>
      <c r="C2910" s="24" t="s">
        <v>12896</v>
      </c>
    </row>
    <row r="2911" spans="1:3" x14ac:dyDescent="0.35">
      <c r="A2911" s="222" t="str">
        <f t="shared" si="45"/>
        <v>CT thoracic spine wo contrast*</v>
      </c>
      <c r="B2911" s="637"/>
      <c r="C2911" s="368" t="s">
        <v>8601</v>
      </c>
    </row>
    <row r="2912" spans="1:3" x14ac:dyDescent="0.35">
      <c r="A2912" s="222" t="str">
        <f t="shared" si="45"/>
        <v>CT THORACIC SPINE; W/O CONTRAST</v>
      </c>
      <c r="B2912" s="327"/>
      <c r="C2912" s="327" t="s">
        <v>1716</v>
      </c>
    </row>
    <row r="2913" spans="1:3" x14ac:dyDescent="0.35">
      <c r="A2913" s="222" t="str">
        <f t="shared" si="45"/>
        <v>CT THORACIC W/O</v>
      </c>
      <c r="B2913" s="204"/>
      <c r="C2913" s="204" t="s">
        <v>10971</v>
      </c>
    </row>
    <row r="2914" spans="1:3" x14ac:dyDescent="0.35">
      <c r="A2914" s="222" t="str">
        <f t="shared" si="45"/>
        <v>CT THORACIC WO</v>
      </c>
      <c r="B2914" s="204"/>
      <c r="C2914" s="204" t="s">
        <v>10972</v>
      </c>
    </row>
    <row r="2915" spans="1:3" x14ac:dyDescent="0.35">
      <c r="A2915" s="222" t="str">
        <f t="shared" si="45"/>
        <v>CT THORACOLUMBAR SPINE W/O CONTRAST</v>
      </c>
      <c r="B2915" s="157"/>
      <c r="C2915" s="157" t="s">
        <v>4002</v>
      </c>
    </row>
    <row r="2916" spans="1:3" x14ac:dyDescent="0.35">
      <c r="A2916" s="222" t="str">
        <f t="shared" si="45"/>
        <v>CT THORAIC SPINE W/O</v>
      </c>
      <c r="B2916" s="326"/>
      <c r="C2916" s="323" t="s">
        <v>14032</v>
      </c>
    </row>
    <row r="2917" spans="1:3" x14ac:dyDescent="0.35">
      <c r="A2917" s="222" t="str">
        <f t="shared" si="45"/>
        <v>CT THORAIC SPINE WO</v>
      </c>
      <c r="B2917" s="11"/>
      <c r="C2917" s="11" t="s">
        <v>9898</v>
      </c>
    </row>
    <row r="2918" spans="1:3" x14ac:dyDescent="0.35">
      <c r="A2918" s="222" t="str">
        <f t="shared" si="45"/>
        <v>CT T-SPINE W/O</v>
      </c>
      <c r="B2918" s="282"/>
      <c r="C2918" s="282" t="s">
        <v>5631</v>
      </c>
    </row>
    <row r="2919" spans="1:3" x14ac:dyDescent="0.35">
      <c r="A2919" s="222" t="str">
        <f t="shared" si="45"/>
        <v>CT T-SPINE W/O CONT</v>
      </c>
      <c r="B2919" s="221"/>
      <c r="C2919" s="221" t="s">
        <v>1391</v>
      </c>
    </row>
    <row r="2920" spans="1:3" x14ac:dyDescent="0.35">
      <c r="A2920" s="222" t="str">
        <f t="shared" si="45"/>
        <v>CT T-SPINE W/O CONTR</v>
      </c>
      <c r="B2920" s="13"/>
      <c r="C2920" s="13" t="s">
        <v>423</v>
      </c>
    </row>
    <row r="2921" spans="1:3" x14ac:dyDescent="0.35">
      <c r="A2921" s="222" t="str">
        <f t="shared" si="45"/>
        <v>CT T-SPINE W/O CONTRAST</v>
      </c>
      <c r="B2921" s="548"/>
      <c r="C2921" s="548" t="s">
        <v>5852</v>
      </c>
    </row>
    <row r="2922" spans="1:3" x14ac:dyDescent="0.35">
      <c r="A2922" s="222" t="str">
        <f t="shared" si="45"/>
        <v>CT T-SPINE WITHOUT</v>
      </c>
      <c r="B2922" s="280"/>
      <c r="C2922" s="369" t="s">
        <v>8951</v>
      </c>
    </row>
    <row r="2923" spans="1:3" x14ac:dyDescent="0.35">
      <c r="A2923" s="222" t="str">
        <f t="shared" si="45"/>
        <v>CT TSPINE WO</v>
      </c>
      <c r="B2923" s="204"/>
      <c r="C2923" s="205" t="s">
        <v>10973</v>
      </c>
    </row>
    <row r="2924" spans="1:3" x14ac:dyDescent="0.35">
      <c r="A2924" s="222" t="str">
        <f t="shared" si="45"/>
        <v>CT T-SPINE WO</v>
      </c>
      <c r="B2924" s="367"/>
      <c r="C2924" s="310" t="s">
        <v>5076</v>
      </c>
    </row>
    <row r="2925" spans="1:3" x14ac:dyDescent="0.35">
      <c r="A2925" s="222" t="str">
        <f t="shared" si="45"/>
        <v>CT T-SPINE WO CON</v>
      </c>
      <c r="B2925" s="204"/>
      <c r="C2925" s="216" t="s">
        <v>10974</v>
      </c>
    </row>
    <row r="2926" spans="1:3" x14ac:dyDescent="0.35">
      <c r="A2926" s="222" t="str">
        <f t="shared" si="45"/>
        <v>CT T-SPINE WO CON - 72128</v>
      </c>
      <c r="B2926" s="204"/>
      <c r="C2926" s="203" t="s">
        <v>10975</v>
      </c>
    </row>
    <row r="2927" spans="1:3" x14ac:dyDescent="0.35">
      <c r="A2927" s="222" t="str">
        <f t="shared" si="45"/>
        <v>CT T-SPINE WO CONT</v>
      </c>
      <c r="B2927" s="105"/>
      <c r="C2927" s="105" t="s">
        <v>4843</v>
      </c>
    </row>
    <row r="2928" spans="1:3" x14ac:dyDescent="0.35">
      <c r="A2928" s="222" t="str">
        <f t="shared" si="45"/>
        <v>CT T-SPINE WO IV CONTRAST</v>
      </c>
      <c r="B2928" s="283"/>
      <c r="C2928" s="284" t="s">
        <v>8232</v>
      </c>
    </row>
    <row r="2929" spans="1:3" x14ac:dyDescent="0.35">
      <c r="A2929" s="222" t="str">
        <f t="shared" si="45"/>
        <v>CT, Thoracic Spine s/ Contrast</v>
      </c>
      <c r="B2929" s="30"/>
      <c r="C2929" s="30" t="s">
        <v>3349</v>
      </c>
    </row>
    <row r="2930" spans="1:3" x14ac:dyDescent="0.35">
      <c r="A2930" s="222" t="str">
        <f t="shared" si="45"/>
        <v>CT-THORACIC SPINE W/OUT CONTRAST</v>
      </c>
      <c r="B2930" s="695"/>
      <c r="C2930" s="894" t="s">
        <v>14100</v>
      </c>
    </row>
    <row r="2931" spans="1:3" x14ac:dyDescent="0.35">
      <c r="A2931" s="222" t="str">
        <f t="shared" si="45"/>
        <v>CT-T-SPINE WO</v>
      </c>
      <c r="B2931" s="204"/>
      <c r="C2931" s="205" t="s">
        <v>10976</v>
      </c>
    </row>
    <row r="2932" spans="1:3" x14ac:dyDescent="0.35">
      <c r="A2932" s="222" t="str">
        <f t="shared" si="45"/>
        <v>e+1 CT T SPINE W/O</v>
      </c>
      <c r="B2932" s="204"/>
      <c r="C2932" s="204" t="s">
        <v>10977</v>
      </c>
    </row>
    <row r="2933" spans="1:3" x14ac:dyDescent="0.35">
      <c r="A2933" s="222" t="str">
        <f t="shared" si="45"/>
        <v>e+1 CT T-SPINE WO CON - 72128</v>
      </c>
      <c r="B2933" s="204"/>
      <c r="C2933" s="203" t="s">
        <v>10978</v>
      </c>
    </row>
    <row r="2934" spans="1:3" x14ac:dyDescent="0.35">
      <c r="A2934" s="222" t="str">
        <f t="shared" si="45"/>
        <v>CT Spine Thoracic w/ Contrast</v>
      </c>
      <c r="B2934" s="313"/>
      <c r="C2934" s="313" t="s">
        <v>2021</v>
      </c>
    </row>
    <row r="2935" spans="1:3" x14ac:dyDescent="0.35">
      <c r="A2935" s="222" t="str">
        <f t="shared" si="45"/>
        <v>CT T SPINE W</v>
      </c>
      <c r="B2935" s="312"/>
      <c r="C2935" s="312" t="s">
        <v>9972</v>
      </c>
    </row>
    <row r="2936" spans="1:3" x14ac:dyDescent="0.35">
      <c r="A2936" s="222" t="str">
        <f t="shared" si="45"/>
        <v>CT THOR SPINE W</v>
      </c>
      <c r="B2936" s="33"/>
      <c r="C2936" s="33" t="s">
        <v>1129</v>
      </c>
    </row>
    <row r="2937" spans="1:3" x14ac:dyDescent="0.35">
      <c r="A2937" s="222" t="str">
        <f t="shared" si="45"/>
        <v>CT THORACIC SP WITH CO</v>
      </c>
      <c r="B2937" s="285"/>
      <c r="C2937" s="285" t="s">
        <v>6384</v>
      </c>
    </row>
    <row r="2938" spans="1:3" x14ac:dyDescent="0.35">
      <c r="A2938" s="222" t="str">
        <f t="shared" si="45"/>
        <v>CT THORACIC SPINE W</v>
      </c>
      <c r="B2938" s="289"/>
      <c r="C2938" s="289" t="s">
        <v>2446</v>
      </c>
    </row>
    <row r="2939" spans="1:3" x14ac:dyDescent="0.35">
      <c r="A2939" s="222" t="str">
        <f t="shared" si="45"/>
        <v>CT THORACIC SPINE W</v>
      </c>
      <c r="B2939" s="165"/>
      <c r="C2939" s="165" t="s">
        <v>2446</v>
      </c>
    </row>
    <row r="2940" spans="1:3" x14ac:dyDescent="0.35">
      <c r="A2940" s="222" t="str">
        <f t="shared" si="45"/>
        <v>CT THORACIC SPINE W</v>
      </c>
      <c r="B2940" s="26"/>
      <c r="C2940" s="26" t="s">
        <v>2446</v>
      </c>
    </row>
    <row r="2941" spans="1:3" ht="16" x14ac:dyDescent="0.4">
      <c r="A2941" s="222" t="str">
        <f t="shared" si="45"/>
        <v>CT THORACIC SPINE W CONTRAST*</v>
      </c>
      <c r="B2941" s="158"/>
      <c r="C2941" s="158" t="s">
        <v>8621</v>
      </c>
    </row>
    <row r="2942" spans="1:3" x14ac:dyDescent="0.35">
      <c r="A2942" s="222" t="str">
        <f t="shared" si="45"/>
        <v>CT THORACIC SPINE W/CONTRAST</v>
      </c>
      <c r="B2942" s="157"/>
      <c r="C2942" s="157" t="s">
        <v>4039</v>
      </c>
    </row>
    <row r="2943" spans="1:3" x14ac:dyDescent="0.35">
      <c r="A2943" s="222" t="str">
        <f t="shared" si="45"/>
        <v>CT THORACIC SPINE WC</v>
      </c>
      <c r="B2943" s="53"/>
      <c r="C2943" s="53" t="s">
        <v>9428</v>
      </c>
    </row>
    <row r="2944" spans="1:3" x14ac:dyDescent="0.35">
      <c r="A2944" s="222" t="str">
        <f t="shared" si="45"/>
        <v>CT Thoracic Spine with contrast</v>
      </c>
      <c r="B2944" s="24"/>
      <c r="C2944" s="24" t="s">
        <v>13030</v>
      </c>
    </row>
    <row r="2945" spans="1:3" x14ac:dyDescent="0.35">
      <c r="A2945" s="222" t="str">
        <f t="shared" si="45"/>
        <v>CT THORACIC SPINE; W CONTRAST</v>
      </c>
      <c r="B2945" s="343"/>
      <c r="C2945" s="323" t="s">
        <v>14049</v>
      </c>
    </row>
    <row r="2946" spans="1:3" x14ac:dyDescent="0.35">
      <c r="A2946" s="222" t="str">
        <f t="shared" si="45"/>
        <v>CT THORACOLUMBAR SPINE W/ CONTRAST</v>
      </c>
      <c r="B2946" s="157"/>
      <c r="C2946" s="157" t="s">
        <v>4040</v>
      </c>
    </row>
    <row r="2947" spans="1:3" x14ac:dyDescent="0.35">
      <c r="A2947" s="222" t="str">
        <f t="shared" ref="A2947:A3010" si="46">TRIM(C2947)</f>
        <v>CT THORAIC SPINE W</v>
      </c>
      <c r="B2947" s="11"/>
      <c r="C2947" s="11" t="s">
        <v>9973</v>
      </c>
    </row>
    <row r="2948" spans="1:3" x14ac:dyDescent="0.35">
      <c r="A2948" s="222" t="str">
        <f t="shared" si="46"/>
        <v>CT T-SPINE W CONT</v>
      </c>
      <c r="B2948" s="105"/>
      <c r="C2948" s="105" t="s">
        <v>4871</v>
      </c>
    </row>
    <row r="2949" spans="1:3" x14ac:dyDescent="0.35">
      <c r="A2949" s="222" t="str">
        <f t="shared" si="46"/>
        <v>CT T-SPINE W/CONTRAST</v>
      </c>
      <c r="B2949" s="548"/>
      <c r="C2949" s="548" t="s">
        <v>5869</v>
      </c>
    </row>
    <row r="2950" spans="1:3" x14ac:dyDescent="0.35">
      <c r="A2950" s="222" t="str">
        <f t="shared" si="46"/>
        <v>CT T-SPINE WC</v>
      </c>
      <c r="B2950" s="376"/>
      <c r="C2950" s="338" t="s">
        <v>7392</v>
      </c>
    </row>
    <row r="2951" spans="1:3" x14ac:dyDescent="0.35">
      <c r="A2951" s="222" t="str">
        <f t="shared" si="46"/>
        <v>CT T-SPINE WITH</v>
      </c>
      <c r="B2951" s="286"/>
      <c r="C2951" s="286" t="s">
        <v>8977</v>
      </c>
    </row>
    <row r="2952" spans="1:3" x14ac:dyDescent="0.35">
      <c r="A2952" s="222" t="str">
        <f t="shared" si="46"/>
        <v>CT T-SPINE WITH CONT</v>
      </c>
      <c r="B2952" s="13"/>
      <c r="C2952" s="13" t="s">
        <v>450</v>
      </c>
    </row>
    <row r="2953" spans="1:3" x14ac:dyDescent="0.35">
      <c r="A2953" s="222" t="str">
        <f t="shared" si="46"/>
        <v>CT T-SPINE WITH IV CONTRAST</v>
      </c>
      <c r="B2953" s="280"/>
      <c r="C2953" s="45" t="s">
        <v>8978</v>
      </c>
    </row>
    <row r="2954" spans="1:3" x14ac:dyDescent="0.35">
      <c r="A2954" s="222" t="str">
        <f t="shared" si="46"/>
        <v>CT, Thoracic Spine c/ Contrast</v>
      </c>
      <c r="B2954" s="30"/>
      <c r="C2954" s="30" t="s">
        <v>3457</v>
      </c>
    </row>
    <row r="2955" spans="1:3" x14ac:dyDescent="0.35">
      <c r="A2955" s="222" t="str">
        <f t="shared" si="46"/>
        <v>CT Spine Thoracic w/ + w/o Contrast</v>
      </c>
      <c r="B2955" s="281"/>
      <c r="C2955" s="42" t="s">
        <v>2038</v>
      </c>
    </row>
    <row r="2956" spans="1:3" x14ac:dyDescent="0.35">
      <c r="A2956" s="222" t="str">
        <f t="shared" si="46"/>
        <v>CT T SPINE W/WO</v>
      </c>
      <c r="B2956" s="312"/>
      <c r="C2956" s="312" t="s">
        <v>10013</v>
      </c>
    </row>
    <row r="2957" spans="1:3" x14ac:dyDescent="0.35">
      <c r="A2957" s="222" t="str">
        <f t="shared" si="46"/>
        <v>CT THOR SPINE W/WO</v>
      </c>
      <c r="B2957" s="97"/>
      <c r="C2957" s="99" t="s">
        <v>1142</v>
      </c>
    </row>
    <row r="2958" spans="1:3" x14ac:dyDescent="0.35">
      <c r="A2958" s="222" t="str">
        <f t="shared" si="46"/>
        <v>CT THORACIC SP WITH&amp;WO</v>
      </c>
      <c r="B2958" s="285"/>
      <c r="C2958" s="297" t="s">
        <v>6399</v>
      </c>
    </row>
    <row r="2959" spans="1:3" x14ac:dyDescent="0.35">
      <c r="A2959" s="222" t="str">
        <f t="shared" si="46"/>
        <v>CT THORACIC SPINE W/WO</v>
      </c>
      <c r="B2959" s="289"/>
      <c r="C2959" s="370" t="s">
        <v>2916</v>
      </c>
    </row>
    <row r="2960" spans="1:3" x14ac:dyDescent="0.35">
      <c r="A2960" s="222" t="str">
        <f t="shared" si="46"/>
        <v>CT THORACIC SPINE W&amp;WO</v>
      </c>
      <c r="B2960" s="26"/>
      <c r="C2960" s="405" t="s">
        <v>2486</v>
      </c>
    </row>
    <row r="2961" spans="1:3" x14ac:dyDescent="0.35">
      <c r="A2961" s="222" t="str">
        <f t="shared" si="46"/>
        <v>CT THORACIC SPINE W/O &amp; W/CONTRAST</v>
      </c>
      <c r="B2961" s="157"/>
      <c r="C2961" s="157" t="s">
        <v>4055</v>
      </c>
    </row>
    <row r="2962" spans="1:3" x14ac:dyDescent="0.35">
      <c r="A2962" s="222" t="str">
        <f t="shared" si="46"/>
        <v>CT Thoracic Spine w/wo contrast</v>
      </c>
      <c r="B2962" s="24"/>
      <c r="C2962" s="406" t="s">
        <v>13081</v>
      </c>
    </row>
    <row r="2963" spans="1:3" ht="16" x14ac:dyDescent="0.4">
      <c r="A2963" s="222" t="str">
        <f t="shared" si="46"/>
        <v>CT THORACIC SPINE W/WO CONTRAST*</v>
      </c>
      <c r="B2963" s="158"/>
      <c r="C2963" s="184" t="s">
        <v>8628</v>
      </c>
    </row>
    <row r="2964" spans="1:3" x14ac:dyDescent="0.35">
      <c r="A2964" s="222" t="str">
        <f t="shared" si="46"/>
        <v>CT THORACIC SPINE WOW</v>
      </c>
      <c r="B2964" s="657"/>
      <c r="C2964" s="94" t="s">
        <v>7216</v>
      </c>
    </row>
    <row r="2965" spans="1:3" x14ac:dyDescent="0.35">
      <c r="A2965" s="222" t="str">
        <f t="shared" si="46"/>
        <v>CT THORACIC SPINE WWO</v>
      </c>
      <c r="B2965" s="165"/>
      <c r="C2965" s="165" t="s">
        <v>6820</v>
      </c>
    </row>
    <row r="2966" spans="1:3" x14ac:dyDescent="0.35">
      <c r="A2966" s="222" t="str">
        <f t="shared" si="46"/>
        <v>CT THORACIC SPINE; WO/W CONTRAST</v>
      </c>
      <c r="B2966" s="326"/>
      <c r="C2966" s="323" t="s">
        <v>14054</v>
      </c>
    </row>
    <row r="2967" spans="1:3" x14ac:dyDescent="0.35">
      <c r="A2967" s="222" t="str">
        <f t="shared" si="46"/>
        <v>CT THORACIC WWO</v>
      </c>
      <c r="B2967" s="204"/>
      <c r="C2967" s="205" t="s">
        <v>11168</v>
      </c>
    </row>
    <row r="2968" spans="1:3" x14ac:dyDescent="0.35">
      <c r="A2968" s="222" t="str">
        <f t="shared" si="46"/>
        <v>CT THORACOLUMBAR SPINE W/O &amp; W/ CONTRAST</v>
      </c>
      <c r="B2968" s="157"/>
      <c r="C2968" s="157" t="s">
        <v>4056</v>
      </c>
    </row>
    <row r="2969" spans="1:3" x14ac:dyDescent="0.35">
      <c r="A2969" s="222" t="str">
        <f t="shared" si="46"/>
        <v>CT THORAIC SPINE W/WO</v>
      </c>
      <c r="B2969" s="11"/>
      <c r="C2969" s="11" t="s">
        <v>10014</v>
      </c>
    </row>
    <row r="2970" spans="1:3" x14ac:dyDescent="0.35">
      <c r="A2970" s="222" t="str">
        <f t="shared" si="46"/>
        <v>CT TSP WWO</v>
      </c>
      <c r="B2970" s="204"/>
      <c r="C2970" s="205" t="s">
        <v>11169</v>
      </c>
    </row>
    <row r="2971" spans="1:3" x14ac:dyDescent="0.35">
      <c r="A2971" s="222" t="str">
        <f t="shared" si="46"/>
        <v>CT T-SPINE W/WO</v>
      </c>
      <c r="B2971" s="288"/>
      <c r="C2971" s="13" t="s">
        <v>464</v>
      </c>
    </row>
    <row r="2972" spans="1:3" x14ac:dyDescent="0.35">
      <c r="A2972" s="222" t="str">
        <f t="shared" si="46"/>
        <v>CT T-SPINE W &amp; W/O</v>
      </c>
      <c r="B2972" s="548"/>
      <c r="C2972" s="548" t="s">
        <v>5879</v>
      </c>
    </row>
    <row r="2973" spans="1:3" x14ac:dyDescent="0.35">
      <c r="A2973" s="222" t="str">
        <f t="shared" si="46"/>
        <v>CT T-SPINE W &amp; WO</v>
      </c>
      <c r="B2973" s="286"/>
      <c r="C2973" s="286" t="s">
        <v>8990</v>
      </c>
    </row>
    <row r="2974" spans="1:3" x14ac:dyDescent="0.35">
      <c r="A2974" s="222" t="str">
        <f t="shared" si="46"/>
        <v>CT T-SPINE W&amp;WO CONT</v>
      </c>
      <c r="B2974" s="105"/>
      <c r="C2974" s="105" t="s">
        <v>4888</v>
      </c>
    </row>
    <row r="2975" spans="1:3" x14ac:dyDescent="0.35">
      <c r="A2975" s="222" t="str">
        <f t="shared" si="46"/>
        <v>CT T-SPINE W/WO IV CONTRAST</v>
      </c>
      <c r="B2975" s="283"/>
      <c r="C2975" s="283" t="s">
        <v>8282</v>
      </c>
    </row>
    <row r="2976" spans="1:3" x14ac:dyDescent="0.35">
      <c r="A2976" s="222" t="str">
        <f t="shared" si="46"/>
        <v>CT, Thoracic Spine c/s Contrast</v>
      </c>
      <c r="B2976" s="30"/>
      <c r="C2976" s="30" t="s">
        <v>3498</v>
      </c>
    </row>
    <row r="2977" spans="1:3" x14ac:dyDescent="0.35">
      <c r="A2977" s="222" t="str">
        <f t="shared" si="46"/>
        <v>CT __LSPINE_WO_ (ADULT)</v>
      </c>
      <c r="B2977" s="204"/>
      <c r="C2977" s="205" t="s">
        <v>10979</v>
      </c>
    </row>
    <row r="2978" spans="1:3" x14ac:dyDescent="0.35">
      <c r="A2978" s="222" t="str">
        <f t="shared" si="46"/>
        <v>CT __LSPINE_WO__CUSTOMIZED (ADULT)</v>
      </c>
      <c r="B2978" s="204"/>
      <c r="C2978" s="205" t="s">
        <v>10980</v>
      </c>
    </row>
    <row r="2979" spans="1:3" x14ac:dyDescent="0.35">
      <c r="A2979" s="222" t="str">
        <f t="shared" si="46"/>
        <v>CT _LSPINE_WO_ (ADULT)</v>
      </c>
      <c r="B2979" s="204"/>
      <c r="C2979" s="205" t="s">
        <v>10981</v>
      </c>
    </row>
    <row r="2980" spans="1:3" x14ac:dyDescent="0.35">
      <c r="A2980" s="222" t="str">
        <f t="shared" si="46"/>
        <v>CT _LSPINE_WO__CUSTOMIZED (ADULT)</v>
      </c>
      <c r="B2980" s="204"/>
      <c r="C2980" s="205" t="s">
        <v>10982</v>
      </c>
    </row>
    <row r="2981" spans="1:3" x14ac:dyDescent="0.35">
      <c r="A2981" s="222" t="str">
        <f t="shared" si="46"/>
        <v>CT L SPINE W/O</v>
      </c>
      <c r="B2981" s="204"/>
      <c r="C2981" s="205" t="s">
        <v>10983</v>
      </c>
    </row>
    <row r="2982" spans="1:3" x14ac:dyDescent="0.35">
      <c r="A2982" s="222" t="str">
        <f t="shared" si="46"/>
        <v>CT L SPINE WO</v>
      </c>
      <c r="B2982" s="312"/>
      <c r="C2982" s="312" t="s">
        <v>9899</v>
      </c>
    </row>
    <row r="2983" spans="1:3" x14ac:dyDescent="0.35">
      <c r="A2983" s="222" t="str">
        <f t="shared" si="46"/>
        <v>CT L- SPINE WO</v>
      </c>
      <c r="B2983" s="204"/>
      <c r="C2983" s="211" t="s">
        <v>10984</v>
      </c>
    </row>
    <row r="2984" spans="1:3" x14ac:dyDescent="0.35">
      <c r="A2984" s="222" t="str">
        <f t="shared" si="46"/>
        <v>CT L SPINE WO CONTRAST</v>
      </c>
      <c r="B2984" s="204"/>
      <c r="C2984" s="205" t="s">
        <v>6039</v>
      </c>
    </row>
    <row r="2985" spans="1:3" x14ac:dyDescent="0.35">
      <c r="A2985" s="222" t="str">
        <f t="shared" si="46"/>
        <v>CT L-SPINE W/O CONTR</v>
      </c>
      <c r="B2985" s="288"/>
      <c r="C2985" s="13" t="s">
        <v>425</v>
      </c>
    </row>
    <row r="2986" spans="1:3" x14ac:dyDescent="0.35">
      <c r="A2986" s="222" t="str">
        <f t="shared" si="46"/>
        <v>CT L-SPINE W/O</v>
      </c>
      <c r="B2986" s="365"/>
      <c r="C2986" s="365" t="s">
        <v>5632</v>
      </c>
    </row>
    <row r="2987" spans="1:3" x14ac:dyDescent="0.35">
      <c r="A2987" s="222" t="str">
        <f t="shared" si="46"/>
        <v>CT LSPINE W/O CON</v>
      </c>
      <c r="B2987" s="204"/>
      <c r="C2987" s="205" t="s">
        <v>10985</v>
      </c>
    </row>
    <row r="2988" spans="1:3" x14ac:dyDescent="0.35">
      <c r="A2988" s="222" t="str">
        <f t="shared" si="46"/>
        <v>CT L-SPINE W/O CONT</v>
      </c>
      <c r="B2988" s="221"/>
      <c r="C2988" s="221" t="s">
        <v>1392</v>
      </c>
    </row>
    <row r="2989" spans="1:3" x14ac:dyDescent="0.35">
      <c r="A2989" s="222" t="str">
        <f t="shared" si="46"/>
        <v>CT L-SPINE W/O CONT</v>
      </c>
      <c r="B2989" s="105"/>
      <c r="C2989" s="105" t="s">
        <v>1392</v>
      </c>
    </row>
    <row r="2990" spans="1:3" x14ac:dyDescent="0.35">
      <c r="A2990" s="222" t="str">
        <f t="shared" si="46"/>
        <v>CT L-SPINE W/O CONTR</v>
      </c>
      <c r="B2990" s="288"/>
      <c r="C2990" s="13" t="s">
        <v>425</v>
      </c>
    </row>
    <row r="2991" spans="1:3" x14ac:dyDescent="0.35">
      <c r="A2991" s="222" t="str">
        <f t="shared" si="46"/>
        <v>CT L-SPINE W/O CONTRAST</v>
      </c>
      <c r="B2991" s="548"/>
      <c r="C2991" s="548" t="s">
        <v>5853</v>
      </c>
    </row>
    <row r="2992" spans="1:3" x14ac:dyDescent="0.35">
      <c r="A2992" s="222" t="str">
        <f t="shared" si="46"/>
        <v>CT L-SPINE WITHOUT</v>
      </c>
      <c r="B2992" s="280"/>
      <c r="C2992" s="45" t="s">
        <v>8952</v>
      </c>
    </row>
    <row r="2993" spans="1:3" x14ac:dyDescent="0.35">
      <c r="A2993" s="222" t="str">
        <f t="shared" si="46"/>
        <v>CT LSPINE WO</v>
      </c>
      <c r="B2993" s="204"/>
      <c r="C2993" s="205" t="s">
        <v>10986</v>
      </c>
    </row>
    <row r="2994" spans="1:3" x14ac:dyDescent="0.35">
      <c r="A2994" s="222" t="str">
        <f t="shared" si="46"/>
        <v>CT L-SPINE WO</v>
      </c>
      <c r="B2994" s="40"/>
      <c r="C2994" s="305" t="s">
        <v>5078</v>
      </c>
    </row>
    <row r="2995" spans="1:3" x14ac:dyDescent="0.35">
      <c r="A2995" s="222" t="str">
        <f t="shared" si="46"/>
        <v>CT L-SPINE WO CON</v>
      </c>
      <c r="B2995" s="204"/>
      <c r="C2995" s="203" t="s">
        <v>10987</v>
      </c>
    </row>
    <row r="2996" spans="1:3" x14ac:dyDescent="0.35">
      <c r="A2996" s="222" t="str">
        <f t="shared" si="46"/>
        <v>CT L-SPINE WO CON - 72131</v>
      </c>
      <c r="B2996" s="204"/>
      <c r="C2996" s="203" t="s">
        <v>10988</v>
      </c>
    </row>
    <row r="2997" spans="1:3" x14ac:dyDescent="0.35">
      <c r="A2997" s="222" t="str">
        <f t="shared" si="46"/>
        <v>CT L-SPINE WO CONTRAST</v>
      </c>
      <c r="B2997" s="204"/>
      <c r="C2997" s="203" t="s">
        <v>10989</v>
      </c>
    </row>
    <row r="2998" spans="1:3" x14ac:dyDescent="0.35">
      <c r="A2998" s="222" t="str">
        <f t="shared" si="46"/>
        <v>CT L-SPINE WO IV CONTRAST</v>
      </c>
      <c r="B2998" s="283"/>
      <c r="C2998" s="284" t="s">
        <v>8233</v>
      </c>
    </row>
    <row r="2999" spans="1:3" x14ac:dyDescent="0.35">
      <c r="A2999" s="222" t="str">
        <f t="shared" si="46"/>
        <v>CT LUMB SPINE W/O</v>
      </c>
      <c r="B2999" s="33"/>
      <c r="C2999" s="33" t="s">
        <v>1099</v>
      </c>
    </row>
    <row r="3000" spans="1:3" x14ac:dyDescent="0.35">
      <c r="A3000" s="222" t="str">
        <f t="shared" si="46"/>
        <v>CT LUMBAR SP WITHOUT</v>
      </c>
      <c r="B3000" s="162"/>
      <c r="C3000" s="571" t="s">
        <v>4227</v>
      </c>
    </row>
    <row r="3001" spans="1:3" x14ac:dyDescent="0.35">
      <c r="A3001" s="222" t="str">
        <f t="shared" si="46"/>
        <v>CT LUMBAR SP WITHOUT C</v>
      </c>
      <c r="B3001" s="285"/>
      <c r="C3001" s="397" t="s">
        <v>6319</v>
      </c>
    </row>
    <row r="3002" spans="1:3" x14ac:dyDescent="0.35">
      <c r="A3002" s="222" t="str">
        <f t="shared" si="46"/>
        <v>CT LUMBAR SPINE WO</v>
      </c>
      <c r="B3002" s="289"/>
      <c r="C3002" s="318" t="s">
        <v>2390</v>
      </c>
    </row>
    <row r="3003" spans="1:3" x14ac:dyDescent="0.35">
      <c r="A3003" s="222" t="str">
        <f t="shared" si="46"/>
        <v>CT LUMBAR SPINE W/O</v>
      </c>
      <c r="B3003" s="292"/>
      <c r="C3003" s="302" t="s">
        <v>5319</v>
      </c>
    </row>
    <row r="3004" spans="1:3" x14ac:dyDescent="0.35">
      <c r="A3004" s="222" t="str">
        <f t="shared" si="46"/>
        <v>CT LUMBAR SPINE W/O CONTRAST</v>
      </c>
      <c r="B3004" s="157"/>
      <c r="C3004" s="157" t="s">
        <v>4003</v>
      </c>
    </row>
    <row r="3005" spans="1:3" x14ac:dyDescent="0.35">
      <c r="A3005" s="222" t="str">
        <f t="shared" si="46"/>
        <v>CT LUMBAR SPINE W/OUT CONTRAST</v>
      </c>
      <c r="B3005" s="668"/>
      <c r="C3005" s="132" t="s">
        <v>13431</v>
      </c>
    </row>
    <row r="3006" spans="1:3" x14ac:dyDescent="0.35">
      <c r="A3006" s="222" t="str">
        <f t="shared" si="46"/>
        <v>CT Lumbar Spine without contrast</v>
      </c>
      <c r="B3006" s="24"/>
      <c r="C3006" s="52" t="s">
        <v>12897</v>
      </c>
    </row>
    <row r="3007" spans="1:3" x14ac:dyDescent="0.35">
      <c r="A3007" s="222" t="str">
        <f t="shared" si="46"/>
        <v>CT LUMBAR SPINE WO</v>
      </c>
      <c r="B3007" s="315"/>
      <c r="C3007" s="93" t="s">
        <v>2390</v>
      </c>
    </row>
    <row r="3008" spans="1:3" x14ac:dyDescent="0.35">
      <c r="A3008" s="222" t="str">
        <f t="shared" si="46"/>
        <v>CT LUMBAR SPINE WO</v>
      </c>
      <c r="B3008" s="165"/>
      <c r="C3008" s="165" t="s">
        <v>2390</v>
      </c>
    </row>
    <row r="3009" spans="1:3" x14ac:dyDescent="0.35">
      <c r="A3009" s="222" t="str">
        <f t="shared" si="46"/>
        <v>CT LUMBAR SPINE WO</v>
      </c>
      <c r="B3009" s="26"/>
      <c r="C3009" s="26" t="s">
        <v>2390</v>
      </c>
    </row>
    <row r="3010" spans="1:3" x14ac:dyDescent="0.35">
      <c r="A3010" s="222" t="str">
        <f t="shared" si="46"/>
        <v>CT LUMBAR SPINE WO</v>
      </c>
      <c r="B3010" s="11"/>
      <c r="C3010" s="11" t="s">
        <v>2390</v>
      </c>
    </row>
    <row r="3011" spans="1:3" x14ac:dyDescent="0.35">
      <c r="A3011" s="222" t="str">
        <f t="shared" ref="A3011:A3074" si="47">TRIM(C3011)</f>
        <v>CT lumbar spine wo con</v>
      </c>
      <c r="B3011" s="24"/>
      <c r="C3011" s="52" t="s">
        <v>12898</v>
      </c>
    </row>
    <row r="3012" spans="1:3" x14ac:dyDescent="0.35">
      <c r="A3012" s="222" t="str">
        <f t="shared" si="47"/>
        <v>CT LUMBAR SPINE WO CONTRAST</v>
      </c>
      <c r="B3012" s="742"/>
      <c r="C3012" s="46" t="s">
        <v>704</v>
      </c>
    </row>
    <row r="3013" spans="1:3" ht="16" x14ac:dyDescent="0.4">
      <c r="A3013" s="222" t="str">
        <f t="shared" si="47"/>
        <v>CT LUMBAR SPINE WO CONTRAST*</v>
      </c>
      <c r="B3013" s="158"/>
      <c r="C3013" s="158" t="s">
        <v>8603</v>
      </c>
    </row>
    <row r="3014" spans="1:3" x14ac:dyDescent="0.35">
      <c r="A3014" s="222" t="str">
        <f t="shared" si="47"/>
        <v>CT LUMBAR SPINE; W/O CONTRAST</v>
      </c>
      <c r="B3014" s="326"/>
      <c r="C3014" s="320" t="s">
        <v>14033</v>
      </c>
    </row>
    <row r="3015" spans="1:3" x14ac:dyDescent="0.35">
      <c r="A3015" s="222" t="str">
        <f t="shared" si="47"/>
        <v>CT LUMBAR W/O</v>
      </c>
      <c r="B3015" s="204"/>
      <c r="C3015" s="205" t="s">
        <v>10990</v>
      </c>
    </row>
    <row r="3016" spans="1:3" x14ac:dyDescent="0.35">
      <c r="A3016" s="222" t="str">
        <f t="shared" si="47"/>
        <v>CT LUMBAR WO</v>
      </c>
      <c r="B3016" s="204"/>
      <c r="C3016" s="205" t="s">
        <v>10992</v>
      </c>
    </row>
    <row r="3017" spans="1:3" x14ac:dyDescent="0.35">
      <c r="A3017" s="222" t="str">
        <f t="shared" si="47"/>
        <v>CT LUMBOSACRAL SPINE W/O CONTRAST</v>
      </c>
      <c r="B3017" s="157"/>
      <c r="C3017" s="157" t="s">
        <v>4004</v>
      </c>
    </row>
    <row r="3018" spans="1:3" x14ac:dyDescent="0.35">
      <c r="A3018" s="222" t="str">
        <f t="shared" si="47"/>
        <v>CT Spine Lumbar w/o Contrast</v>
      </c>
      <c r="B3018" s="291"/>
      <c r="C3018" s="278" t="s">
        <v>4426</v>
      </c>
    </row>
    <row r="3019" spans="1:3" x14ac:dyDescent="0.35">
      <c r="A3019" s="222" t="str">
        <f t="shared" si="47"/>
        <v>CT SPINE LUMBAR WO</v>
      </c>
      <c r="B3019" s="326"/>
      <c r="C3019" s="323" t="s">
        <v>14034</v>
      </c>
    </row>
    <row r="3020" spans="1:3" x14ac:dyDescent="0.35">
      <c r="A3020" s="222" t="str">
        <f t="shared" si="47"/>
        <v>CT, Lumbar Spine s/ Contrast</v>
      </c>
      <c r="B3020" s="30"/>
      <c r="C3020" s="30" t="s">
        <v>3350</v>
      </c>
    </row>
    <row r="3021" spans="1:3" x14ac:dyDescent="0.35">
      <c r="A3021" s="222" t="str">
        <f t="shared" si="47"/>
        <v>CT__LSPINE_WO_ (ADULT)</v>
      </c>
      <c r="B3021" s="204"/>
      <c r="C3021" s="205" t="s">
        <v>10993</v>
      </c>
    </row>
    <row r="3022" spans="1:3" x14ac:dyDescent="0.35">
      <c r="A3022" s="222" t="str">
        <f t="shared" si="47"/>
        <v>CT__LSPINE_WO__CUSTOMIZED (ADULT)</v>
      </c>
      <c r="B3022" s="204"/>
      <c r="C3022" s="205" t="s">
        <v>10994</v>
      </c>
    </row>
    <row r="3023" spans="1:3" x14ac:dyDescent="0.35">
      <c r="A3023" s="222" t="str">
        <f t="shared" si="47"/>
        <v>CT-L-SPINE WO</v>
      </c>
      <c r="B3023" s="204"/>
      <c r="C3023" s="205" t="s">
        <v>10995</v>
      </c>
    </row>
    <row r="3024" spans="1:3" x14ac:dyDescent="0.35">
      <c r="A3024" s="222" t="str">
        <f t="shared" si="47"/>
        <v>CT-LUMBAR SPINE W/OUT CONTRAST</v>
      </c>
      <c r="B3024" s="175"/>
      <c r="C3024" s="172" t="s">
        <v>13502</v>
      </c>
    </row>
    <row r="3025" spans="1:3" x14ac:dyDescent="0.35">
      <c r="A3025" s="222" t="str">
        <f t="shared" si="47"/>
        <v>e+1 CT L SPINE W/O</v>
      </c>
      <c r="B3025" s="204"/>
      <c r="C3025" s="205" t="s">
        <v>10996</v>
      </c>
    </row>
    <row r="3026" spans="1:3" x14ac:dyDescent="0.35">
      <c r="A3026" s="222" t="str">
        <f t="shared" si="47"/>
        <v>e+1 CT L SPINE W/O CON</v>
      </c>
      <c r="B3026" s="204"/>
      <c r="C3026" s="205" t="s">
        <v>10997</v>
      </c>
    </row>
    <row r="3027" spans="1:3" x14ac:dyDescent="0.35">
      <c r="A3027" s="222" t="str">
        <f t="shared" si="47"/>
        <v>e+1 CT L-SPINE W/O</v>
      </c>
      <c r="B3027" s="204"/>
      <c r="C3027" s="205" t="s">
        <v>10998</v>
      </c>
    </row>
    <row r="3028" spans="1:3" x14ac:dyDescent="0.35">
      <c r="A3028" s="222" t="str">
        <f t="shared" si="47"/>
        <v>CT L SPINE W</v>
      </c>
      <c r="B3028" s="312"/>
      <c r="C3028" s="290" t="s">
        <v>9974</v>
      </c>
    </row>
    <row r="3029" spans="1:3" x14ac:dyDescent="0.35">
      <c r="A3029" s="222" t="str">
        <f t="shared" si="47"/>
        <v>CT L-SPINE WITH CONT</v>
      </c>
      <c r="B3029" s="13"/>
      <c r="C3029" s="373" t="s">
        <v>451</v>
      </c>
    </row>
    <row r="3030" spans="1:3" x14ac:dyDescent="0.35">
      <c r="A3030" s="222" t="str">
        <f t="shared" si="47"/>
        <v>CT L-SPINE W</v>
      </c>
      <c r="B3030" s="376"/>
      <c r="C3030" s="338" t="s">
        <v>5108</v>
      </c>
    </row>
    <row r="3031" spans="1:3" x14ac:dyDescent="0.35">
      <c r="A3031" s="222" t="str">
        <f t="shared" si="47"/>
        <v>CT L-SPINE W CONT</v>
      </c>
      <c r="B3031" s="105"/>
      <c r="C3031" s="105" t="s">
        <v>4872</v>
      </c>
    </row>
    <row r="3032" spans="1:3" x14ac:dyDescent="0.35">
      <c r="A3032" s="222" t="str">
        <f t="shared" si="47"/>
        <v>CT L-SPINE W/CONTRAST</v>
      </c>
      <c r="B3032" s="548"/>
      <c r="C3032" s="548" t="s">
        <v>5870</v>
      </c>
    </row>
    <row r="3033" spans="1:3" x14ac:dyDescent="0.35">
      <c r="A3033" s="222" t="str">
        <f t="shared" si="47"/>
        <v>CT L-SPINE WITH</v>
      </c>
      <c r="B3033" s="280"/>
      <c r="C3033" s="45" t="s">
        <v>5109</v>
      </c>
    </row>
    <row r="3034" spans="1:3" x14ac:dyDescent="0.35">
      <c r="A3034" s="222" t="str">
        <f t="shared" si="47"/>
        <v>CT L-SPINE WITH CONT</v>
      </c>
      <c r="B3034" s="288"/>
      <c r="C3034" s="13" t="s">
        <v>451</v>
      </c>
    </row>
    <row r="3035" spans="1:3" x14ac:dyDescent="0.35">
      <c r="A3035" s="222" t="str">
        <f t="shared" si="47"/>
        <v>CT L-SPINE WITH IV CONTRAST</v>
      </c>
      <c r="B3035" s="283"/>
      <c r="C3035" s="283" t="s">
        <v>8267</v>
      </c>
    </row>
    <row r="3036" spans="1:3" x14ac:dyDescent="0.35">
      <c r="A3036" s="222" t="str">
        <f t="shared" si="47"/>
        <v>CT L-SPINE, W/ CONTRAST</v>
      </c>
      <c r="B3036" s="162"/>
      <c r="C3036" s="162" t="s">
        <v>4240</v>
      </c>
    </row>
    <row r="3037" spans="1:3" x14ac:dyDescent="0.35">
      <c r="A3037" s="222" t="str">
        <f t="shared" si="47"/>
        <v>CT LUMB SPINE W</v>
      </c>
      <c r="B3037" s="97"/>
      <c r="C3037" s="97" t="s">
        <v>1130</v>
      </c>
    </row>
    <row r="3038" spans="1:3" x14ac:dyDescent="0.35">
      <c r="A3038" s="222" t="str">
        <f t="shared" si="47"/>
        <v>CT LUMBAR SP WITH CONT</v>
      </c>
      <c r="B3038" s="285"/>
      <c r="C3038" s="285" t="s">
        <v>6385</v>
      </c>
    </row>
    <row r="3039" spans="1:3" x14ac:dyDescent="0.35">
      <c r="A3039" s="222" t="str">
        <f t="shared" si="47"/>
        <v>CT LUMBAR SPINE W</v>
      </c>
      <c r="B3039" s="289"/>
      <c r="C3039" s="289" t="s">
        <v>2447</v>
      </c>
    </row>
    <row r="3040" spans="1:3" x14ac:dyDescent="0.35">
      <c r="A3040" s="222" t="str">
        <f t="shared" si="47"/>
        <v>CT LUMBAR SPINE W</v>
      </c>
      <c r="B3040" s="26"/>
      <c r="C3040" s="26" t="s">
        <v>2447</v>
      </c>
    </row>
    <row r="3041" spans="1:3" x14ac:dyDescent="0.35">
      <c r="A3041" s="222" t="str">
        <f t="shared" si="47"/>
        <v>CT LUMBAR SPINE W</v>
      </c>
      <c r="B3041" s="353"/>
      <c r="C3041" s="11" t="s">
        <v>2447</v>
      </c>
    </row>
    <row r="3042" spans="1:3" x14ac:dyDescent="0.35">
      <c r="A3042" s="222" t="str">
        <f t="shared" si="47"/>
        <v>CT LUMBAR SPINE W CONTRAST</v>
      </c>
      <c r="B3042" s="742"/>
      <c r="C3042" s="46" t="s">
        <v>740</v>
      </c>
    </row>
    <row r="3043" spans="1:3" ht="16" x14ac:dyDescent="0.4">
      <c r="A3043" s="222" t="str">
        <f t="shared" si="47"/>
        <v>CT LUMBAR SPINE W CONTRAST*</v>
      </c>
      <c r="B3043" s="158"/>
      <c r="C3043" s="158" t="s">
        <v>8622</v>
      </c>
    </row>
    <row r="3044" spans="1:3" x14ac:dyDescent="0.35">
      <c r="A3044" s="222" t="str">
        <f t="shared" si="47"/>
        <v>CT LUMBAR SPINE W/CONTRAST</v>
      </c>
      <c r="B3044" s="157"/>
      <c r="C3044" s="157" t="s">
        <v>4041</v>
      </c>
    </row>
    <row r="3045" spans="1:3" x14ac:dyDescent="0.35">
      <c r="A3045" s="222" t="str">
        <f t="shared" si="47"/>
        <v>CT LUMBAR SPINE WC</v>
      </c>
      <c r="B3045" s="53"/>
      <c r="C3045" s="53" t="s">
        <v>9429</v>
      </c>
    </row>
    <row r="3046" spans="1:3" x14ac:dyDescent="0.35">
      <c r="A3046" s="222" t="str">
        <f t="shared" si="47"/>
        <v>CT Lumbar Spine with contrast</v>
      </c>
      <c r="B3046" s="24"/>
      <c r="C3046" s="24" t="s">
        <v>13032</v>
      </c>
    </row>
    <row r="3047" spans="1:3" x14ac:dyDescent="0.35">
      <c r="A3047" s="222" t="str">
        <f t="shared" si="47"/>
        <v>CT LUMBAR SPINE; W CONTRAST</v>
      </c>
      <c r="B3047" s="343"/>
      <c r="C3047" s="323" t="s">
        <v>14050</v>
      </c>
    </row>
    <row r="3048" spans="1:3" x14ac:dyDescent="0.35">
      <c r="A3048" s="222" t="str">
        <f t="shared" si="47"/>
        <v>CT LUMBAR W/CONTRAST</v>
      </c>
      <c r="B3048" s="292"/>
      <c r="C3048" s="292" t="s">
        <v>5336</v>
      </c>
    </row>
    <row r="3049" spans="1:3" x14ac:dyDescent="0.35">
      <c r="A3049" s="222" t="str">
        <f t="shared" si="47"/>
        <v>CT LUMBOSACRAL SPINE W/ CONTRAST</v>
      </c>
      <c r="B3049" s="157"/>
      <c r="C3049" s="157" t="s">
        <v>4042</v>
      </c>
    </row>
    <row r="3050" spans="1:3" x14ac:dyDescent="0.35">
      <c r="A3050" s="222" t="str">
        <f t="shared" si="47"/>
        <v>CT Spine Lumbar w/ Contrast</v>
      </c>
      <c r="B3050" s="281"/>
      <c r="C3050" s="281" t="s">
        <v>2022</v>
      </c>
    </row>
    <row r="3051" spans="1:3" x14ac:dyDescent="0.35">
      <c r="A3051" s="222" t="str">
        <f t="shared" si="47"/>
        <v>CT, Lumbar Spine c/ Contrast</v>
      </c>
      <c r="B3051" s="30"/>
      <c r="C3051" s="30" t="s">
        <v>3458</v>
      </c>
    </row>
    <row r="3052" spans="1:3" x14ac:dyDescent="0.35">
      <c r="A3052" s="222" t="str">
        <f t="shared" si="47"/>
        <v>CT L SPINE W/WO</v>
      </c>
      <c r="B3052" s="312"/>
      <c r="C3052" s="312" t="s">
        <v>10015</v>
      </c>
    </row>
    <row r="3053" spans="1:3" x14ac:dyDescent="0.35">
      <c r="A3053" s="222" t="str">
        <f t="shared" si="47"/>
        <v>CT L-SPINE W&amp;W/O CONT</v>
      </c>
      <c r="B3053" s="105"/>
      <c r="C3053" s="105" t="s">
        <v>4889</v>
      </c>
    </row>
    <row r="3054" spans="1:3" x14ac:dyDescent="0.35">
      <c r="A3054" s="222" t="str">
        <f t="shared" si="47"/>
        <v>CT L-SPINE W/W/O CON</v>
      </c>
      <c r="B3054" s="13"/>
      <c r="C3054" s="13" t="s">
        <v>466</v>
      </c>
    </row>
    <row r="3055" spans="1:3" x14ac:dyDescent="0.35">
      <c r="A3055" s="222" t="str">
        <f t="shared" si="47"/>
        <v>CT LSPINE W/WO</v>
      </c>
      <c r="B3055" s="204"/>
      <c r="C3055" s="205" t="s">
        <v>11170</v>
      </c>
    </row>
    <row r="3056" spans="1:3" x14ac:dyDescent="0.35">
      <c r="A3056" s="222" t="str">
        <f t="shared" si="47"/>
        <v>CT L-SPINE W/WO</v>
      </c>
      <c r="B3056" s="40"/>
      <c r="C3056" s="305" t="s">
        <v>5116</v>
      </c>
    </row>
    <row r="3057" spans="1:3" x14ac:dyDescent="0.35">
      <c r="A3057" s="222" t="str">
        <f t="shared" si="47"/>
        <v>CT L-SPINE W/WO IV CONTRAST</v>
      </c>
      <c r="B3057" s="283"/>
      <c r="C3057" s="283" t="s">
        <v>8283</v>
      </c>
    </row>
    <row r="3058" spans="1:3" x14ac:dyDescent="0.35">
      <c r="A3058" s="222" t="str">
        <f t="shared" si="47"/>
        <v>CT L-SPINE WITH &amp; WO</v>
      </c>
      <c r="B3058" s="280"/>
      <c r="C3058" s="45" t="s">
        <v>8991</v>
      </c>
    </row>
    <row r="3059" spans="1:3" x14ac:dyDescent="0.35">
      <c r="A3059" s="222" t="str">
        <f t="shared" si="47"/>
        <v>CT LUMB SPINE W/WO</v>
      </c>
      <c r="B3059" s="97"/>
      <c r="C3059" s="97" t="s">
        <v>1143</v>
      </c>
    </row>
    <row r="3060" spans="1:3" x14ac:dyDescent="0.35">
      <c r="A3060" s="222" t="str">
        <f t="shared" si="47"/>
        <v>CT LUMBAR SP WITH&amp;WO C</v>
      </c>
      <c r="B3060" s="285"/>
      <c r="C3060" s="285" t="s">
        <v>6400</v>
      </c>
    </row>
    <row r="3061" spans="1:3" x14ac:dyDescent="0.35">
      <c r="A3061" s="222" t="str">
        <f t="shared" si="47"/>
        <v>CT LUMBAR SPINE W/WO</v>
      </c>
      <c r="B3061" s="289"/>
      <c r="C3061" s="289" t="s">
        <v>2918</v>
      </c>
    </row>
    <row r="3062" spans="1:3" x14ac:dyDescent="0.35">
      <c r="A3062" s="222" t="str">
        <f t="shared" si="47"/>
        <v>CT LUMBAR SPINE W&amp;WO</v>
      </c>
      <c r="B3062" s="26"/>
      <c r="C3062" s="26" t="s">
        <v>2487</v>
      </c>
    </row>
    <row r="3063" spans="1:3" x14ac:dyDescent="0.35">
      <c r="A3063" s="222" t="str">
        <f t="shared" si="47"/>
        <v>CT LUMBAR SPINE W/O &amp; W/CONTRAST</v>
      </c>
      <c r="B3063" s="157"/>
      <c r="C3063" s="157" t="s">
        <v>4057</v>
      </c>
    </row>
    <row r="3064" spans="1:3" x14ac:dyDescent="0.35">
      <c r="A3064" s="222" t="str">
        <f t="shared" si="47"/>
        <v>CT LUMBAR SPINE W/WO</v>
      </c>
      <c r="B3064" s="353"/>
      <c r="C3064" s="11" t="s">
        <v>2918</v>
      </c>
    </row>
    <row r="3065" spans="1:3" x14ac:dyDescent="0.35">
      <c r="A3065" s="222" t="str">
        <f t="shared" si="47"/>
        <v>CT Lumbar Spine w/wo contrast</v>
      </c>
      <c r="B3065" s="24"/>
      <c r="C3065" s="24" t="s">
        <v>13082</v>
      </c>
    </row>
    <row r="3066" spans="1:3" ht="16" x14ac:dyDescent="0.4">
      <c r="A3066" s="222" t="str">
        <f t="shared" si="47"/>
        <v>CT LUMBAR SPINE W/WO CONTRAST*</v>
      </c>
      <c r="B3066" s="158"/>
      <c r="C3066" s="158" t="s">
        <v>8629</v>
      </c>
    </row>
    <row r="3067" spans="1:3" x14ac:dyDescent="0.35">
      <c r="A3067" s="222" t="str">
        <f t="shared" si="47"/>
        <v>CT LUMBAR SPINE WOW</v>
      </c>
      <c r="B3067" s="657"/>
      <c r="C3067" s="94" t="s">
        <v>7217</v>
      </c>
    </row>
    <row r="3068" spans="1:3" x14ac:dyDescent="0.35">
      <c r="A3068" s="222" t="str">
        <f t="shared" si="47"/>
        <v>CT LUMBAR SPINE WWO</v>
      </c>
      <c r="B3068" s="165"/>
      <c r="C3068" s="165" t="s">
        <v>6821</v>
      </c>
    </row>
    <row r="3069" spans="1:3" x14ac:dyDescent="0.35">
      <c r="A3069" s="222" t="str">
        <f t="shared" si="47"/>
        <v>CT LUMBAR SPINE; WO/W CONTRAST</v>
      </c>
      <c r="B3069" s="326"/>
      <c r="C3069" s="323" t="s">
        <v>14055</v>
      </c>
    </row>
    <row r="3070" spans="1:3" x14ac:dyDescent="0.35">
      <c r="A3070" s="222" t="str">
        <f t="shared" si="47"/>
        <v>CT LUMBAR W &amp; W/O</v>
      </c>
      <c r="B3070" s="548"/>
      <c r="C3070" s="548" t="s">
        <v>5880</v>
      </c>
    </row>
    <row r="3071" spans="1:3" x14ac:dyDescent="0.35">
      <c r="A3071" s="222" t="str">
        <f t="shared" si="47"/>
        <v>CT LUMBAR W + W/O</v>
      </c>
      <c r="B3071" s="204"/>
      <c r="C3071" s="205" t="s">
        <v>11171</v>
      </c>
    </row>
    <row r="3072" spans="1:3" x14ac:dyDescent="0.35">
      <c r="A3072" s="222" t="str">
        <f t="shared" si="47"/>
        <v>CT LUMBOSACRAL SPINE W/O &amp; W/ CONTRAST</v>
      </c>
      <c r="B3072" s="157"/>
      <c r="C3072" s="157" t="s">
        <v>4058</v>
      </c>
    </row>
    <row r="3073" spans="1:3" x14ac:dyDescent="0.35">
      <c r="A3073" s="222" t="str">
        <f t="shared" si="47"/>
        <v>CT Spine Lumbar w/ + w/o Contrast</v>
      </c>
      <c r="B3073" s="291"/>
      <c r="C3073" s="291" t="s">
        <v>4514</v>
      </c>
    </row>
    <row r="3074" spans="1:3" x14ac:dyDescent="0.35">
      <c r="A3074" s="222" t="str">
        <f t="shared" si="47"/>
        <v>CT, Lumbar Spine c/s Contrast</v>
      </c>
      <c r="B3074" s="30"/>
      <c r="C3074" s="30" t="s">
        <v>3499</v>
      </c>
    </row>
    <row r="3075" spans="1:3" x14ac:dyDescent="0.35">
      <c r="A3075" s="222" t="str">
        <f t="shared" ref="A3075:A3138" si="48">TRIM(C3075)</f>
        <v>72141 MRI SPINAL CANAL, CERVICAL; WO CONTRAST</v>
      </c>
      <c r="B3075" s="244"/>
      <c r="C3075" s="100" t="s">
        <v>14137</v>
      </c>
    </row>
    <row r="3076" spans="1:3" x14ac:dyDescent="0.35">
      <c r="A3076" s="222" t="str">
        <f t="shared" si="48"/>
        <v>C-SPINE WO 72141</v>
      </c>
      <c r="B3076" s="204"/>
      <c r="C3076" s="205" t="s">
        <v>14787</v>
      </c>
    </row>
    <row r="3077" spans="1:3" x14ac:dyDescent="0.35">
      <c r="A3077" s="222" t="str">
        <f t="shared" si="48"/>
        <v>e+1 CT CERVICAL SPINE WO</v>
      </c>
      <c r="B3077" s="206"/>
      <c r="C3077" s="203" t="s">
        <v>10963</v>
      </c>
    </row>
    <row r="3078" spans="1:3" x14ac:dyDescent="0.35">
      <c r="A3078" s="222" t="str">
        <f t="shared" si="48"/>
        <v>e+1 MRI C SPINE W/O</v>
      </c>
      <c r="B3078" s="204"/>
      <c r="C3078" s="205" t="s">
        <v>11690</v>
      </c>
    </row>
    <row r="3079" spans="1:3" x14ac:dyDescent="0.35">
      <c r="A3079" s="222" t="str">
        <f t="shared" si="48"/>
        <v>e+1 MRI CERVICAL WO</v>
      </c>
      <c r="B3079" s="204"/>
      <c r="C3079" s="205" t="s">
        <v>11691</v>
      </c>
    </row>
    <row r="3080" spans="1:3" x14ac:dyDescent="0.35">
      <c r="A3080" s="222" t="str">
        <f t="shared" si="48"/>
        <v>MR C SPINE WO</v>
      </c>
      <c r="B3080" s="312"/>
      <c r="C3080" s="312" t="s">
        <v>10099</v>
      </c>
    </row>
    <row r="3081" spans="1:3" x14ac:dyDescent="0.35">
      <c r="A3081" s="222" t="str">
        <f t="shared" si="48"/>
        <v>MR CERV SPINE W/O</v>
      </c>
      <c r="B3081" s="33"/>
      <c r="C3081" s="33" t="s">
        <v>1196</v>
      </c>
    </row>
    <row r="3082" spans="1:3" x14ac:dyDescent="0.35">
      <c r="A3082" s="222" t="str">
        <f t="shared" si="48"/>
        <v>MR CERVICAL NWB WO</v>
      </c>
      <c r="B3082" s="204"/>
      <c r="C3082" s="205" t="s">
        <v>11693</v>
      </c>
    </row>
    <row r="3083" spans="1:3" x14ac:dyDescent="0.35">
      <c r="A3083" s="222" t="str">
        <f t="shared" si="48"/>
        <v>MR CERVICAL SPINE NWB WO</v>
      </c>
      <c r="B3083" s="204"/>
      <c r="C3083" s="205" t="s">
        <v>11694</v>
      </c>
    </row>
    <row r="3084" spans="1:3" x14ac:dyDescent="0.35">
      <c r="A3084" s="222" t="str">
        <f t="shared" si="48"/>
        <v>MR CERVICAL SPINE W/O</v>
      </c>
      <c r="B3084" s="204"/>
      <c r="C3084" s="203" t="s">
        <v>11695</v>
      </c>
    </row>
    <row r="3085" spans="1:3" x14ac:dyDescent="0.35">
      <c r="A3085" s="222" t="str">
        <f t="shared" si="48"/>
        <v>MR CERVICAL SPINE WO</v>
      </c>
      <c r="B3085" s="204"/>
      <c r="C3085" s="205" t="s">
        <v>11696</v>
      </c>
    </row>
    <row r="3086" spans="1:3" x14ac:dyDescent="0.35">
      <c r="A3086" s="222" t="str">
        <f t="shared" si="48"/>
        <v>MR cervical spine wo con</v>
      </c>
      <c r="B3086" s="24"/>
      <c r="C3086" s="52" t="s">
        <v>13214</v>
      </c>
    </row>
    <row r="3087" spans="1:3" x14ac:dyDescent="0.35">
      <c r="A3087" s="222" t="str">
        <f t="shared" si="48"/>
        <v>MR cervical spine wo con</v>
      </c>
      <c r="B3087" s="309"/>
      <c r="C3087" s="131" t="s">
        <v>13214</v>
      </c>
    </row>
    <row r="3088" spans="1:3" x14ac:dyDescent="0.35">
      <c r="A3088" s="222" t="str">
        <f t="shared" si="48"/>
        <v>MR CERVICAL W/O</v>
      </c>
      <c r="B3088" s="204"/>
      <c r="C3088" s="205" t="s">
        <v>11697</v>
      </c>
    </row>
    <row r="3089" spans="1:3" x14ac:dyDescent="0.35">
      <c r="A3089" s="222" t="str">
        <f t="shared" si="48"/>
        <v>MR CERVICAL W/O CONTRAST</v>
      </c>
      <c r="B3089" s="204"/>
      <c r="C3089" s="205" t="s">
        <v>11698</v>
      </c>
    </row>
    <row r="3090" spans="1:3" x14ac:dyDescent="0.35">
      <c r="A3090" s="222" t="str">
        <f t="shared" si="48"/>
        <v>MR CERVICAL WITHOUT</v>
      </c>
      <c r="B3090" s="204"/>
      <c r="C3090" s="205" t="s">
        <v>11699</v>
      </c>
    </row>
    <row r="3091" spans="1:3" x14ac:dyDescent="0.35">
      <c r="A3091" s="222" t="str">
        <f t="shared" si="48"/>
        <v>MR CERVICAL WO</v>
      </c>
      <c r="B3091" s="296"/>
      <c r="C3091" s="303" t="s">
        <v>6685</v>
      </c>
    </row>
    <row r="3092" spans="1:3" x14ac:dyDescent="0.35">
      <c r="A3092" s="222" t="str">
        <f t="shared" si="48"/>
        <v>MR CSP W/O</v>
      </c>
      <c r="B3092" s="204"/>
      <c r="C3092" s="203" t="s">
        <v>11700</v>
      </c>
    </row>
    <row r="3093" spans="1:3" x14ac:dyDescent="0.35">
      <c r="A3093" s="222" t="str">
        <f t="shared" si="48"/>
        <v>MR C-SPINE NWB WO</v>
      </c>
      <c r="B3093" s="204"/>
      <c r="C3093" s="205" t="s">
        <v>11702</v>
      </c>
    </row>
    <row r="3094" spans="1:3" x14ac:dyDescent="0.35">
      <c r="A3094" s="222" t="str">
        <f t="shared" si="48"/>
        <v>MR C-SPINE W/OUT CONTRAST</v>
      </c>
      <c r="B3094" s="175"/>
      <c r="C3094" s="172" t="s">
        <v>13556</v>
      </c>
    </row>
    <row r="3095" spans="1:3" x14ac:dyDescent="0.35">
      <c r="A3095" s="222" t="str">
        <f t="shared" si="48"/>
        <v>MR C-SPINE WO</v>
      </c>
      <c r="B3095" s="376"/>
      <c r="C3095" s="367" t="s">
        <v>5130</v>
      </c>
    </row>
    <row r="3096" spans="1:3" x14ac:dyDescent="0.35">
      <c r="A3096" s="222" t="str">
        <f t="shared" si="48"/>
        <v>MR C-SPINE WO NWB</v>
      </c>
      <c r="B3096" s="204"/>
      <c r="C3096" s="205" t="s">
        <v>11704</v>
      </c>
    </row>
    <row r="3097" spans="1:3" x14ac:dyDescent="0.35">
      <c r="A3097" s="222" t="str">
        <f t="shared" si="48"/>
        <v>MR SPINE CERVICAL WO</v>
      </c>
      <c r="B3097" s="296"/>
      <c r="C3097" s="303" t="s">
        <v>6686</v>
      </c>
    </row>
    <row r="3098" spans="1:3" x14ac:dyDescent="0.35">
      <c r="A3098" s="222" t="str">
        <f t="shared" si="48"/>
        <v>MR-C-SPINE W/OUT CONTRAST</v>
      </c>
      <c r="B3098" s="175"/>
      <c r="C3098" s="172" t="s">
        <v>13557</v>
      </c>
    </row>
    <row r="3099" spans="1:3" x14ac:dyDescent="0.35">
      <c r="A3099" s="222" t="str">
        <f t="shared" si="48"/>
        <v>MRI - C- SPINE W/O CONTRAST</v>
      </c>
      <c r="B3099" s="204"/>
      <c r="C3099" s="205" t="s">
        <v>11705</v>
      </c>
    </row>
    <row r="3100" spans="1:3" x14ac:dyDescent="0.35">
      <c r="A3100" s="222" t="str">
        <f t="shared" si="48"/>
        <v>MRI - CER SPINE W/O CONTRAST</v>
      </c>
      <c r="B3100" s="204"/>
      <c r="C3100" s="205" t="s">
        <v>11706</v>
      </c>
    </row>
    <row r="3101" spans="1:3" x14ac:dyDescent="0.35">
      <c r="A3101" s="222" t="str">
        <f t="shared" si="48"/>
        <v>MRI - CERVICAL SPINE W/O CNT</v>
      </c>
      <c r="B3101" s="204"/>
      <c r="C3101" s="205" t="s">
        <v>11707</v>
      </c>
    </row>
    <row r="3102" spans="1:3" x14ac:dyDescent="0.35">
      <c r="A3102" s="222" t="str">
        <f t="shared" si="48"/>
        <v>MRI CERVICAL SPINE WO</v>
      </c>
      <c r="B3102" s="204"/>
      <c r="C3102" s="205" t="s">
        <v>2543</v>
      </c>
    </row>
    <row r="3103" spans="1:3" x14ac:dyDescent="0.35">
      <c r="A3103" s="222" t="str">
        <f t="shared" si="48"/>
        <v>MRI C-SPINE NWB WO</v>
      </c>
      <c r="B3103" s="204"/>
      <c r="C3103" s="205" t="s">
        <v>11750</v>
      </c>
    </row>
    <row r="3104" spans="1:3" x14ac:dyDescent="0.35">
      <c r="A3104" s="222" t="str">
        <f t="shared" si="48"/>
        <v>MRI C SPINE WO</v>
      </c>
      <c r="B3104" s="204"/>
      <c r="C3104" s="210" t="s">
        <v>11720</v>
      </c>
    </row>
    <row r="3105" spans="1:3" x14ac:dyDescent="0.35">
      <c r="A3105" s="222" t="str">
        <f t="shared" si="48"/>
        <v>MRI C SPINE NWB WO</v>
      </c>
      <c r="B3105" s="204"/>
      <c r="C3105" s="205" t="s">
        <v>11712</v>
      </c>
    </row>
    <row r="3106" spans="1:3" x14ac:dyDescent="0.35">
      <c r="A3106" s="222" t="str">
        <f t="shared" si="48"/>
        <v>MRI C Spine W/O</v>
      </c>
      <c r="B3106" s="204"/>
      <c r="C3106" s="205" t="s">
        <v>11713</v>
      </c>
    </row>
    <row r="3107" spans="1:3" x14ac:dyDescent="0.35">
      <c r="A3107" s="222" t="str">
        <f t="shared" si="48"/>
        <v>MRI C- SPINE W/O</v>
      </c>
      <c r="B3107" s="204"/>
      <c r="C3107" s="205" t="s">
        <v>11714</v>
      </c>
    </row>
    <row r="3108" spans="1:3" x14ac:dyDescent="0.35">
      <c r="A3108" s="222" t="str">
        <f t="shared" si="48"/>
        <v>MRI C SPINE W/O CON</v>
      </c>
      <c r="B3108" s="204"/>
      <c r="C3108" s="205" t="s">
        <v>11715</v>
      </c>
    </row>
    <row r="3109" spans="1:3" x14ac:dyDescent="0.35">
      <c r="A3109" s="222" t="str">
        <f t="shared" si="48"/>
        <v>MRI C SPINE W/O CONTRAST</v>
      </c>
      <c r="B3109" s="204"/>
      <c r="C3109" s="205" t="s">
        <v>11716</v>
      </c>
    </row>
    <row r="3110" spans="1:3" x14ac:dyDescent="0.35">
      <c r="A3110" s="222" t="str">
        <f t="shared" si="48"/>
        <v>MRI C SPINE WB W/O CONT</v>
      </c>
      <c r="B3110" s="204"/>
      <c r="C3110" s="205" t="s">
        <v>11717</v>
      </c>
    </row>
    <row r="3111" spans="1:3" x14ac:dyDescent="0.35">
      <c r="A3111" s="222" t="str">
        <f t="shared" si="48"/>
        <v>MRI C SPINE WB W/O CONTRAST</v>
      </c>
      <c r="B3111" s="204"/>
      <c r="C3111" s="205" t="s">
        <v>11718</v>
      </c>
    </row>
    <row r="3112" spans="1:3" x14ac:dyDescent="0.35">
      <c r="A3112" s="222" t="str">
        <f t="shared" si="48"/>
        <v>MRI C Spine Without</v>
      </c>
      <c r="B3112" s="204"/>
      <c r="C3112" s="205" t="s">
        <v>11719</v>
      </c>
    </row>
    <row r="3113" spans="1:3" x14ac:dyDescent="0.35">
      <c r="A3113" s="222" t="str">
        <f t="shared" si="48"/>
        <v>MRI C Spine WO</v>
      </c>
      <c r="B3113" s="204"/>
      <c r="C3113" s="205" t="s">
        <v>11721</v>
      </c>
    </row>
    <row r="3114" spans="1:3" x14ac:dyDescent="0.35">
      <c r="A3114" s="222" t="str">
        <f t="shared" si="48"/>
        <v>MRI CER SPINE W O CONTRAST</v>
      </c>
      <c r="B3114" s="280"/>
      <c r="C3114" s="45" t="s">
        <v>9024</v>
      </c>
    </row>
    <row r="3115" spans="1:3" x14ac:dyDescent="0.35">
      <c r="A3115" s="222" t="str">
        <f t="shared" si="48"/>
        <v>MRI CER SPINE W/O CONTRAST</v>
      </c>
      <c r="B3115" s="204"/>
      <c r="C3115" s="205" t="s">
        <v>11722</v>
      </c>
    </row>
    <row r="3116" spans="1:3" x14ac:dyDescent="0.35">
      <c r="A3116" s="222" t="str">
        <f t="shared" si="48"/>
        <v>MRI CER SPINE WO</v>
      </c>
      <c r="B3116" s="204"/>
      <c r="C3116" s="205" t="s">
        <v>11723</v>
      </c>
    </row>
    <row r="3117" spans="1:3" x14ac:dyDescent="0.35">
      <c r="A3117" s="222" t="str">
        <f t="shared" si="48"/>
        <v>MRI CER SPINE WO CON</v>
      </c>
      <c r="B3117" s="204"/>
      <c r="C3117" s="205" t="s">
        <v>11724</v>
      </c>
    </row>
    <row r="3118" spans="1:3" x14ac:dyDescent="0.35">
      <c r="A3118" s="222" t="str">
        <f t="shared" si="48"/>
        <v>MRI CER/SPINE W/O CONTRAST</v>
      </c>
      <c r="B3118" s="280"/>
      <c r="C3118" s="45" t="s">
        <v>9025</v>
      </c>
    </row>
    <row r="3119" spans="1:3" x14ac:dyDescent="0.35">
      <c r="A3119" s="222" t="str">
        <f t="shared" si="48"/>
        <v>MRI CERICAL SPINE W/O</v>
      </c>
      <c r="B3119" s="204"/>
      <c r="C3119" s="205" t="s">
        <v>11725</v>
      </c>
    </row>
    <row r="3120" spans="1:3" x14ac:dyDescent="0.35">
      <c r="A3120" s="222" t="str">
        <f t="shared" si="48"/>
        <v>MRI CERVCIAL SPINE W/O</v>
      </c>
      <c r="B3120" s="204"/>
      <c r="C3120" s="205" t="s">
        <v>11726</v>
      </c>
    </row>
    <row r="3121" spans="1:3" x14ac:dyDescent="0.35">
      <c r="A3121" s="222" t="str">
        <f t="shared" si="48"/>
        <v>MRI CERVICAL SPINE Without</v>
      </c>
      <c r="B3121" s="204"/>
      <c r="C3121" s="205" t="s">
        <v>11732</v>
      </c>
    </row>
    <row r="3122" spans="1:3" x14ac:dyDescent="0.35">
      <c r="A3122" s="222" t="str">
        <f t="shared" si="48"/>
        <v>MRI CERVICAL NWB WO</v>
      </c>
      <c r="B3122" s="204"/>
      <c r="C3122" s="205" t="s">
        <v>11728</v>
      </c>
    </row>
    <row r="3123" spans="1:3" x14ac:dyDescent="0.35">
      <c r="A3123" s="222" t="str">
        <f t="shared" si="48"/>
        <v>MRI CERVICAL SPINE WO</v>
      </c>
      <c r="B3123" s="204"/>
      <c r="C3123" s="205" t="s">
        <v>2543</v>
      </c>
    </row>
    <row r="3124" spans="1:3" x14ac:dyDescent="0.35">
      <c r="A3124" s="222" t="str">
        <f t="shared" si="48"/>
        <v>MRI CERVICAL SPINE NWB WO</v>
      </c>
      <c r="B3124" s="204"/>
      <c r="C3124" s="205" t="s">
        <v>11729</v>
      </c>
    </row>
    <row r="3125" spans="1:3" x14ac:dyDescent="0.35">
      <c r="A3125" s="222" t="str">
        <f t="shared" si="48"/>
        <v>MRI CERVICAL SPINE W/O</v>
      </c>
      <c r="B3125" s="292"/>
      <c r="C3125" s="302" t="s">
        <v>5378</v>
      </c>
    </row>
    <row r="3126" spans="1:3" x14ac:dyDescent="0.35">
      <c r="A3126" s="222" t="str">
        <f t="shared" si="48"/>
        <v>MRI CERVICAL SPINE W/O CNT</v>
      </c>
      <c r="B3126" s="204"/>
      <c r="C3126" s="205" t="s">
        <v>11730</v>
      </c>
    </row>
    <row r="3127" spans="1:3" x14ac:dyDescent="0.35">
      <c r="A3127" s="222" t="str">
        <f t="shared" si="48"/>
        <v>MRI CERVICAL SPINE W/O CON</v>
      </c>
      <c r="B3127" s="204"/>
      <c r="C3127" s="205" t="s">
        <v>11731</v>
      </c>
    </row>
    <row r="3128" spans="1:3" x14ac:dyDescent="0.35">
      <c r="A3128" s="222" t="str">
        <f t="shared" si="48"/>
        <v>MRI CERVICAL SPINE W/O CONTRAST</v>
      </c>
      <c r="B3128" s="157"/>
      <c r="C3128" s="157" t="s">
        <v>4097</v>
      </c>
    </row>
    <row r="3129" spans="1:3" x14ac:dyDescent="0.35">
      <c r="A3129" s="222" t="str">
        <f t="shared" si="48"/>
        <v>MRI CERVICAL SPINE WITHOUT</v>
      </c>
      <c r="B3129" s="204"/>
      <c r="C3129" s="205" t="s">
        <v>11733</v>
      </c>
    </row>
    <row r="3130" spans="1:3" x14ac:dyDescent="0.35">
      <c r="A3130" s="222" t="str">
        <f t="shared" si="48"/>
        <v>MRI cervical spine without con</v>
      </c>
      <c r="B3130" s="309"/>
      <c r="C3130" s="131" t="s">
        <v>13216</v>
      </c>
    </row>
    <row r="3131" spans="1:3" x14ac:dyDescent="0.35">
      <c r="A3131" s="222" t="str">
        <f t="shared" si="48"/>
        <v>MRI Cervical Spine without contrast</v>
      </c>
      <c r="B3131" s="24"/>
      <c r="C3131" s="52" t="s">
        <v>13217</v>
      </c>
    </row>
    <row r="3132" spans="1:3" x14ac:dyDescent="0.35">
      <c r="A3132" s="222" t="str">
        <f t="shared" si="48"/>
        <v>MRI CERVICAL SPINE WO</v>
      </c>
      <c r="B3132" s="26"/>
      <c r="C3132" s="26" t="s">
        <v>2543</v>
      </c>
    </row>
    <row r="3133" spans="1:3" x14ac:dyDescent="0.35">
      <c r="A3133" s="222" t="str">
        <f t="shared" si="48"/>
        <v>MRI CERVICAL SPINE WO</v>
      </c>
      <c r="B3133" s="11"/>
      <c r="C3133" s="11" t="s">
        <v>2543</v>
      </c>
    </row>
    <row r="3134" spans="1:3" x14ac:dyDescent="0.35">
      <c r="A3134" s="222" t="str">
        <f t="shared" si="48"/>
        <v>MRI CERVICAL SPINE WO CON</v>
      </c>
      <c r="B3134" s="204"/>
      <c r="C3134" s="205" t="s">
        <v>11734</v>
      </c>
    </row>
    <row r="3135" spans="1:3" x14ac:dyDescent="0.35">
      <c r="A3135" s="222" t="str">
        <f t="shared" si="48"/>
        <v>MRI CERVICAL SPINE WO CONTRAST</v>
      </c>
      <c r="B3135" s="204"/>
      <c r="C3135" s="203" t="s">
        <v>11735</v>
      </c>
    </row>
    <row r="3136" spans="1:3" x14ac:dyDescent="0.35">
      <c r="A3136" s="222" t="str">
        <f t="shared" si="48"/>
        <v>MRI CERVICAL W/O</v>
      </c>
      <c r="B3136" s="204"/>
      <c r="C3136" s="205" t="s">
        <v>11737</v>
      </c>
    </row>
    <row r="3137" spans="1:3" x14ac:dyDescent="0.35">
      <c r="A3137" s="222" t="str">
        <f t="shared" si="48"/>
        <v>MRI CERVICAL W/O CON , NON W/B</v>
      </c>
      <c r="B3137" s="204"/>
      <c r="C3137" s="205" t="s">
        <v>11738</v>
      </c>
    </row>
    <row r="3138" spans="1:3" x14ac:dyDescent="0.35">
      <c r="A3138" s="222" t="str">
        <f t="shared" si="48"/>
        <v>MRI CERVICAL W/O CONTR</v>
      </c>
      <c r="B3138" s="285"/>
      <c r="C3138" s="285" t="s">
        <v>6428</v>
      </c>
    </row>
    <row r="3139" spans="1:3" x14ac:dyDescent="0.35">
      <c r="A3139" s="222" t="str">
        <f t="shared" ref="A3139:A3202" si="49">TRIM(C3139)</f>
        <v>MRI CERVICAL W/O CONTRAST</v>
      </c>
      <c r="B3139" s="94"/>
      <c r="C3139" s="93" t="s">
        <v>7246</v>
      </c>
    </row>
    <row r="3140" spans="1:3" x14ac:dyDescent="0.35">
      <c r="A3140" s="222" t="str">
        <f t="shared" si="49"/>
        <v>MRI CERVICAL WITHOUT CONTRAST</v>
      </c>
      <c r="B3140" s="204"/>
      <c r="C3140" s="205" t="s">
        <v>11739</v>
      </c>
    </row>
    <row r="3141" spans="1:3" x14ac:dyDescent="0.35">
      <c r="A3141" s="222" t="str">
        <f t="shared" si="49"/>
        <v>MRI CERVICAL WO</v>
      </c>
      <c r="B3141" s="204"/>
      <c r="C3141" s="205" t="s">
        <v>11740</v>
      </c>
    </row>
    <row r="3142" spans="1:3" x14ac:dyDescent="0.35">
      <c r="A3142" s="222" t="str">
        <f t="shared" si="49"/>
        <v>MRI CERVICAL WO CON</v>
      </c>
      <c r="B3142" s="24"/>
      <c r="C3142" s="52" t="s">
        <v>13218</v>
      </c>
    </row>
    <row r="3143" spans="1:3" x14ac:dyDescent="0.35">
      <c r="A3143" s="222" t="str">
        <f t="shared" si="49"/>
        <v>MRI CERVICAL WO CONTRAST</v>
      </c>
      <c r="B3143" s="204"/>
      <c r="C3143" s="205" t="s">
        <v>11741</v>
      </c>
    </row>
    <row r="3144" spans="1:3" x14ac:dyDescent="0.35">
      <c r="A3144" s="222" t="str">
        <f t="shared" si="49"/>
        <v>MRI CERVICLE SPINE WO</v>
      </c>
      <c r="B3144" s="204"/>
      <c r="C3144" s="205" t="s">
        <v>11742</v>
      </c>
    </row>
    <row r="3145" spans="1:3" x14ac:dyDescent="0.35">
      <c r="A3145" s="222" t="str">
        <f t="shared" si="49"/>
        <v>MRI CSP W/O</v>
      </c>
      <c r="B3145" s="204"/>
      <c r="C3145" s="205" t="s">
        <v>11745</v>
      </c>
    </row>
    <row r="3146" spans="1:3" x14ac:dyDescent="0.35">
      <c r="A3146" s="222" t="str">
        <f t="shared" si="49"/>
        <v>MRI CSP W/0</v>
      </c>
      <c r="B3146" s="204"/>
      <c r="C3146" s="205" t="s">
        <v>11744</v>
      </c>
    </row>
    <row r="3147" spans="1:3" x14ac:dyDescent="0.35">
      <c r="A3147" s="222" t="str">
        <f t="shared" si="49"/>
        <v>MRI CSP W/O</v>
      </c>
      <c r="B3147" s="204"/>
      <c r="C3147" s="205" t="s">
        <v>11745</v>
      </c>
    </row>
    <row r="3148" spans="1:3" x14ac:dyDescent="0.35">
      <c r="A3148" s="222" t="str">
        <f t="shared" si="49"/>
        <v>MRI CSP WO</v>
      </c>
      <c r="B3148" s="204"/>
      <c r="C3148" s="205" t="s">
        <v>11747</v>
      </c>
    </row>
    <row r="3149" spans="1:3" x14ac:dyDescent="0.35">
      <c r="A3149" s="222" t="str">
        <f t="shared" si="49"/>
        <v>MRI C-SP WO</v>
      </c>
      <c r="B3149" s="204"/>
      <c r="C3149" s="205" t="s">
        <v>11748</v>
      </c>
    </row>
    <row r="3150" spans="1:3" x14ac:dyDescent="0.35">
      <c r="A3150" s="222" t="str">
        <f t="shared" si="49"/>
        <v>MRI C-SPINE W/O</v>
      </c>
      <c r="B3150" s="204"/>
      <c r="C3150" s="205" t="s">
        <v>11752</v>
      </c>
    </row>
    <row r="3151" spans="1:3" x14ac:dyDescent="0.35">
      <c r="A3151" s="222" t="str">
        <f t="shared" si="49"/>
        <v>MRI C-SPINE NWB W/O</v>
      </c>
      <c r="B3151" s="206"/>
      <c r="C3151" s="203" t="s">
        <v>11749</v>
      </c>
    </row>
    <row r="3152" spans="1:3" x14ac:dyDescent="0.35">
      <c r="A3152" s="222" t="str">
        <f t="shared" si="49"/>
        <v>MRI C-SPINE NWB WO</v>
      </c>
      <c r="B3152" s="204"/>
      <c r="C3152" s="205" t="s">
        <v>11750</v>
      </c>
    </row>
    <row r="3153" spans="1:3" x14ac:dyDescent="0.35">
      <c r="A3153" s="222" t="str">
        <f t="shared" si="49"/>
        <v>MRI CSPINE W/O</v>
      </c>
      <c r="B3153" s="204"/>
      <c r="C3153" s="205" t="s">
        <v>11751</v>
      </c>
    </row>
    <row r="3154" spans="1:3" x14ac:dyDescent="0.35">
      <c r="A3154" s="222" t="str">
        <f t="shared" si="49"/>
        <v>MRI C-SPINE W/O</v>
      </c>
      <c r="B3154" s="204"/>
      <c r="C3154" s="205" t="s">
        <v>11752</v>
      </c>
    </row>
    <row r="3155" spans="1:3" x14ac:dyDescent="0.35">
      <c r="A3155" s="222" t="str">
        <f t="shared" si="49"/>
        <v>MRI C-SPINE W/O CON</v>
      </c>
      <c r="B3155" s="204"/>
      <c r="C3155" s="205" t="s">
        <v>11753</v>
      </c>
    </row>
    <row r="3156" spans="1:3" x14ac:dyDescent="0.35">
      <c r="A3156" s="222" t="str">
        <f t="shared" si="49"/>
        <v>MRI C-SPINE W/O CON.W/WEIGHT BEARING</v>
      </c>
      <c r="B3156" s="699"/>
      <c r="C3156" s="250" t="s">
        <v>8374</v>
      </c>
    </row>
    <row r="3157" spans="1:3" x14ac:dyDescent="0.35">
      <c r="A3157" s="222" t="str">
        <f t="shared" si="49"/>
        <v>MRI C-SPINE W/O CON/ W/WEIGHT BEARING</v>
      </c>
      <c r="B3157" s="699"/>
      <c r="C3157" s="250" t="s">
        <v>8375</v>
      </c>
    </row>
    <row r="3158" spans="1:3" x14ac:dyDescent="0.35">
      <c r="A3158" s="222" t="str">
        <f t="shared" si="49"/>
        <v>MRI C-SPINE WB WO</v>
      </c>
      <c r="B3158" s="204"/>
      <c r="C3158" s="205" t="s">
        <v>11754</v>
      </c>
    </row>
    <row r="3159" spans="1:3" x14ac:dyDescent="0.35">
      <c r="A3159" s="222" t="str">
        <f t="shared" si="49"/>
        <v>MRI C-SPINE WITHOUT CONTRAST</v>
      </c>
      <c r="B3159" s="283"/>
      <c r="C3159" s="283" t="s">
        <v>8313</v>
      </c>
    </row>
    <row r="3160" spans="1:3" x14ac:dyDescent="0.35">
      <c r="A3160" s="222" t="str">
        <f t="shared" si="49"/>
        <v>MRI CSPINE WO</v>
      </c>
      <c r="B3160" s="204"/>
      <c r="C3160" s="205" t="s">
        <v>11755</v>
      </c>
    </row>
    <row r="3161" spans="1:3" x14ac:dyDescent="0.35">
      <c r="A3161" s="222" t="str">
        <f t="shared" si="49"/>
        <v>MRI C-SPINE WO</v>
      </c>
      <c r="B3161" s="204"/>
      <c r="C3161" s="205" t="s">
        <v>11756</v>
      </c>
    </row>
    <row r="3162" spans="1:3" x14ac:dyDescent="0.35">
      <c r="A3162" s="222" t="str">
        <f t="shared" si="49"/>
        <v>MRI CSPINE WO CONTRAST</v>
      </c>
      <c r="B3162" s="204"/>
      <c r="C3162" s="205" t="s">
        <v>11757</v>
      </c>
    </row>
    <row r="3163" spans="1:3" x14ac:dyDescent="0.35">
      <c r="A3163" s="222" t="str">
        <f t="shared" si="49"/>
        <v>MRI C-SPINE WO NWB</v>
      </c>
      <c r="B3163" s="204"/>
      <c r="C3163" s="205" t="s">
        <v>11758</v>
      </c>
    </row>
    <row r="3164" spans="1:3" x14ac:dyDescent="0.35">
      <c r="A3164" s="222" t="str">
        <f t="shared" si="49"/>
        <v>MRI C-SPINE WO WB</v>
      </c>
      <c r="B3164" s="204"/>
      <c r="C3164" s="205" t="s">
        <v>11759</v>
      </c>
    </row>
    <row r="3165" spans="1:3" x14ac:dyDescent="0.35">
      <c r="A3165" s="222" t="str">
        <f t="shared" si="49"/>
        <v>MRI L-SPINE W/O CON, W/WEIGHT BEARING</v>
      </c>
      <c r="B3165" s="699"/>
      <c r="C3165" s="250" t="s">
        <v>8376</v>
      </c>
    </row>
    <row r="3166" spans="1:3" x14ac:dyDescent="0.35">
      <c r="A3166" s="222" t="str">
        <f t="shared" si="49"/>
        <v>MRI Spine Cervical w/o Contrast</v>
      </c>
      <c r="B3166" s="281"/>
      <c r="C3166" s="42" t="s">
        <v>2083</v>
      </c>
    </row>
    <row r="3167" spans="1:3" x14ac:dyDescent="0.35">
      <c r="A3167" s="222" t="str">
        <f t="shared" si="49"/>
        <v>MRI, Cervical Spine s/ Contrast</v>
      </c>
      <c r="B3167" s="30"/>
      <c r="C3167" s="30" t="s">
        <v>3572</v>
      </c>
    </row>
    <row r="3168" spans="1:3" x14ac:dyDescent="0.35">
      <c r="A3168" s="222" t="str">
        <f t="shared" si="49"/>
        <v>MRI-C-SPINE WO</v>
      </c>
      <c r="B3168" s="204"/>
      <c r="C3168" s="205" t="s">
        <v>11760</v>
      </c>
    </row>
    <row r="3169" spans="1:3" x14ac:dyDescent="0.35">
      <c r="A3169" s="222" t="str">
        <f t="shared" si="49"/>
        <v>MRI-CSP-WO</v>
      </c>
      <c r="B3169" s="204"/>
      <c r="C3169" s="205" t="s">
        <v>11761</v>
      </c>
    </row>
    <row r="3170" spans="1:3" x14ac:dyDescent="0.35">
      <c r="A3170" s="222" t="str">
        <f t="shared" si="49"/>
        <v>OPEN MRI CERVICAL W/O</v>
      </c>
      <c r="B3170" s="204"/>
      <c r="C3170" s="205" t="s">
        <v>11762</v>
      </c>
    </row>
    <row r="3171" spans="1:3" x14ac:dyDescent="0.35">
      <c r="A3171" s="222" t="e">
        <f t="shared" si="49"/>
        <v>#REF!</v>
      </c>
      <c r="B3171" s="204"/>
      <c r="C3171" s="205" t="e">
        <v>#REF!</v>
      </c>
    </row>
    <row r="3172" spans="1:3" x14ac:dyDescent="0.35">
      <c r="A3172" s="222" t="str">
        <f t="shared" si="49"/>
        <v>MR C SPINE W</v>
      </c>
      <c r="B3172" s="312"/>
      <c r="C3172" s="312" t="s">
        <v>10162</v>
      </c>
    </row>
    <row r="3173" spans="1:3" x14ac:dyDescent="0.35">
      <c r="A3173" s="222" t="str">
        <f t="shared" si="49"/>
        <v>MR CERV SPINE W</v>
      </c>
      <c r="B3173" s="96"/>
      <c r="C3173" s="96" t="s">
        <v>1209</v>
      </c>
    </row>
    <row r="3174" spans="1:3" x14ac:dyDescent="0.35">
      <c r="A3174" s="222" t="str">
        <f t="shared" si="49"/>
        <v>MR SPINE CERVICAL W</v>
      </c>
      <c r="B3174" s="296"/>
      <c r="C3174" s="296" t="s">
        <v>6705</v>
      </c>
    </row>
    <row r="3175" spans="1:3" x14ac:dyDescent="0.35">
      <c r="A3175" s="222" t="str">
        <f t="shared" si="49"/>
        <v>MR-C-SPINE W/ CONTRAST</v>
      </c>
      <c r="B3175" s="171"/>
      <c r="C3175" s="171" t="s">
        <v>13566</v>
      </c>
    </row>
    <row r="3176" spans="1:3" x14ac:dyDescent="0.35">
      <c r="A3176" s="222" t="str">
        <f t="shared" si="49"/>
        <v>MRI CERVICAL SPINE W</v>
      </c>
      <c r="B3176" s="292"/>
      <c r="C3176" s="292" t="s">
        <v>5404</v>
      </c>
    </row>
    <row r="3177" spans="1:3" x14ac:dyDescent="0.35">
      <c r="A3177" s="222" t="str">
        <f t="shared" si="49"/>
        <v>MRI CERVICAL SPINE W</v>
      </c>
      <c r="B3177" s="11"/>
      <c r="C3177" s="11" t="s">
        <v>5404</v>
      </c>
    </row>
    <row r="3178" spans="1:3" x14ac:dyDescent="0.35">
      <c r="A3178" s="222" t="str">
        <f t="shared" si="49"/>
        <v>MRI CERVICAL SPINE W/CONTRAST</v>
      </c>
      <c r="B3178" s="286"/>
      <c r="C3178" s="286" t="s">
        <v>4121</v>
      </c>
    </row>
    <row r="3179" spans="1:3" x14ac:dyDescent="0.35">
      <c r="A3179" s="222" t="str">
        <f t="shared" si="49"/>
        <v>MRI CERVICAL SPINE W/CONTRAST</v>
      </c>
      <c r="B3179" s="157"/>
      <c r="C3179" s="157" t="s">
        <v>4121</v>
      </c>
    </row>
    <row r="3180" spans="1:3" x14ac:dyDescent="0.35">
      <c r="A3180" s="222" t="str">
        <f t="shared" si="49"/>
        <v>MRI Cervical Spine with contrast</v>
      </c>
      <c r="B3180" s="24"/>
      <c r="C3180" s="24" t="s">
        <v>13282</v>
      </c>
    </row>
    <row r="3181" spans="1:3" x14ac:dyDescent="0.35">
      <c r="A3181" s="222" t="str">
        <f t="shared" si="49"/>
        <v>MRI CERVICAL WTIH CONT</v>
      </c>
      <c r="B3181" s="285"/>
      <c r="C3181" s="285" t="s">
        <v>6448</v>
      </c>
    </row>
    <row r="3182" spans="1:3" x14ac:dyDescent="0.35">
      <c r="A3182" s="222" t="str">
        <f t="shared" si="49"/>
        <v>MRI CERVICALSPINE W</v>
      </c>
      <c r="B3182" s="26"/>
      <c r="C3182" s="26" t="s">
        <v>2592</v>
      </c>
    </row>
    <row r="3183" spans="1:3" x14ac:dyDescent="0.35">
      <c r="A3183" s="222" t="str">
        <f t="shared" si="49"/>
        <v>MRI C-S W</v>
      </c>
      <c r="B3183" s="283"/>
      <c r="C3183" s="283" t="s">
        <v>8325</v>
      </c>
    </row>
    <row r="3184" spans="1:3" x14ac:dyDescent="0.35">
      <c r="A3184" s="222" t="str">
        <f t="shared" si="49"/>
        <v>MRI SPINAL CANAL CERVICAL W/CONTRAST</v>
      </c>
      <c r="B3184" s="286"/>
      <c r="C3184" s="286" t="s">
        <v>9048</v>
      </c>
    </row>
    <row r="3185" spans="1:3" x14ac:dyDescent="0.35">
      <c r="A3185" s="222" t="str">
        <f t="shared" si="49"/>
        <v>MRI Spine Cervical w/ Contrast</v>
      </c>
      <c r="B3185" s="313"/>
      <c r="C3185" s="313" t="s">
        <v>2128</v>
      </c>
    </row>
    <row r="3186" spans="1:3" x14ac:dyDescent="0.35">
      <c r="A3186" s="222" t="str">
        <f t="shared" si="49"/>
        <v>MRI, Cervical Spine c/ Contrast</v>
      </c>
      <c r="B3186" s="30"/>
      <c r="C3186" s="30" t="s">
        <v>3628</v>
      </c>
    </row>
    <row r="3187" spans="1:3" x14ac:dyDescent="0.35">
      <c r="A3187" s="222" t="str">
        <f t="shared" si="49"/>
        <v>MR SPINE THORACIC WO</v>
      </c>
      <c r="B3187" s="296"/>
      <c r="C3187" s="303" t="s">
        <v>6687</v>
      </c>
    </row>
    <row r="3188" spans="1:3" x14ac:dyDescent="0.35">
      <c r="A3188" s="222" t="str">
        <f t="shared" si="49"/>
        <v>MR T SPINE WO</v>
      </c>
      <c r="B3188" s="312"/>
      <c r="C3188" s="290" t="s">
        <v>10100</v>
      </c>
    </row>
    <row r="3189" spans="1:3" x14ac:dyDescent="0.35">
      <c r="A3189" s="222" t="str">
        <f t="shared" si="49"/>
        <v>MR THOR SPINE W/O</v>
      </c>
      <c r="B3189" s="33"/>
      <c r="C3189" s="33" t="s">
        <v>1197</v>
      </c>
    </row>
    <row r="3190" spans="1:3" x14ac:dyDescent="0.35">
      <c r="A3190" s="222" t="str">
        <f t="shared" si="49"/>
        <v>MR THORACIC SPINE W/O</v>
      </c>
      <c r="B3190" s="204"/>
      <c r="C3190" s="203" t="s">
        <v>11763</v>
      </c>
    </row>
    <row r="3191" spans="1:3" x14ac:dyDescent="0.35">
      <c r="A3191" s="222" t="str">
        <f t="shared" si="49"/>
        <v>MR THORACIC SPINE WO</v>
      </c>
      <c r="B3191" s="204"/>
      <c r="C3191" s="205" t="s">
        <v>11764</v>
      </c>
    </row>
    <row r="3192" spans="1:3" x14ac:dyDescent="0.35">
      <c r="A3192" s="222" t="str">
        <f t="shared" si="49"/>
        <v>MR thoracic spine wo con</v>
      </c>
      <c r="B3192" s="24"/>
      <c r="C3192" s="52" t="s">
        <v>13219</v>
      </c>
    </row>
    <row r="3193" spans="1:3" x14ac:dyDescent="0.35">
      <c r="A3193" s="222" t="str">
        <f t="shared" si="49"/>
        <v>MR THORACIC WITHOUT</v>
      </c>
      <c r="B3193" s="204"/>
      <c r="C3193" s="205" t="s">
        <v>11765</v>
      </c>
    </row>
    <row r="3194" spans="1:3" x14ac:dyDescent="0.35">
      <c r="A3194" s="222" t="str">
        <f t="shared" si="49"/>
        <v>MR T-SPINE MRI W/OUT CONTRAST</v>
      </c>
      <c r="B3194" s="175"/>
      <c r="C3194" s="172" t="s">
        <v>13558</v>
      </c>
    </row>
    <row r="3195" spans="1:3" x14ac:dyDescent="0.35">
      <c r="A3195" s="222" t="str">
        <f t="shared" si="49"/>
        <v>MR T-SPINE WO</v>
      </c>
      <c r="B3195" s="376"/>
      <c r="C3195" s="376" t="s">
        <v>5131</v>
      </c>
    </row>
    <row r="3196" spans="1:3" x14ac:dyDescent="0.35">
      <c r="A3196" s="222" t="str">
        <f t="shared" si="49"/>
        <v>MRI - THOR SPINE W/O CONTRAST</v>
      </c>
      <c r="B3196" s="204"/>
      <c r="C3196" s="205" t="s">
        <v>11768</v>
      </c>
    </row>
    <row r="3197" spans="1:3" x14ac:dyDescent="0.35">
      <c r="A3197" s="222" t="str">
        <f t="shared" si="49"/>
        <v>MRI Spine Thoracic w/o Contrast</v>
      </c>
      <c r="B3197" s="291"/>
      <c r="C3197" s="278" t="s">
        <v>4536</v>
      </c>
    </row>
    <row r="3198" spans="1:3" x14ac:dyDescent="0.35">
      <c r="A3198" s="222" t="str">
        <f t="shared" si="49"/>
        <v>MRI T Spine W/O</v>
      </c>
      <c r="B3198" s="204"/>
      <c r="C3198" s="205" t="s">
        <v>11769</v>
      </c>
    </row>
    <row r="3199" spans="1:3" x14ac:dyDescent="0.35">
      <c r="A3199" s="222" t="str">
        <f t="shared" si="49"/>
        <v>MRI T SPINE W/O CONTRAST</v>
      </c>
      <c r="B3199" s="204"/>
      <c r="C3199" s="205" t="s">
        <v>11770</v>
      </c>
    </row>
    <row r="3200" spans="1:3" x14ac:dyDescent="0.35">
      <c r="A3200" s="222" t="str">
        <f t="shared" si="49"/>
        <v>MRI T Spine WO</v>
      </c>
      <c r="B3200" s="204"/>
      <c r="C3200" s="205" t="s">
        <v>11771</v>
      </c>
    </row>
    <row r="3201" spans="1:3" x14ac:dyDescent="0.35">
      <c r="A3201" s="222" t="str">
        <f t="shared" si="49"/>
        <v>MRI THOR SPINE W O CONTRAST</v>
      </c>
      <c r="B3201" s="280"/>
      <c r="C3201" s="45" t="s">
        <v>9026</v>
      </c>
    </row>
    <row r="3202" spans="1:3" x14ac:dyDescent="0.35">
      <c r="A3202" s="222" t="str">
        <f t="shared" si="49"/>
        <v>MRI THOR SPINE W/O CONTRAST</v>
      </c>
      <c r="B3202" s="204"/>
      <c r="C3202" s="205" t="s">
        <v>11772</v>
      </c>
    </row>
    <row r="3203" spans="1:3" x14ac:dyDescent="0.35">
      <c r="A3203" s="222" t="str">
        <f t="shared" ref="A3203:A3266" si="50">TRIM(C3203)</f>
        <v>MRI THOR/SPINE W/O CONTRAST</v>
      </c>
      <c r="B3203" s="280"/>
      <c r="C3203" s="45" t="s">
        <v>9027</v>
      </c>
    </row>
    <row r="3204" spans="1:3" x14ac:dyDescent="0.35">
      <c r="A3204" s="222" t="str">
        <f t="shared" si="50"/>
        <v>MRI THORACIC SPINE NWB WO</v>
      </c>
      <c r="B3204" s="204"/>
      <c r="C3204" s="205" t="s">
        <v>11773</v>
      </c>
    </row>
    <row r="3205" spans="1:3" x14ac:dyDescent="0.35">
      <c r="A3205" s="222" t="str">
        <f t="shared" si="50"/>
        <v>MRI THORACIC SPINE W/O</v>
      </c>
      <c r="B3205" s="204"/>
      <c r="C3205" s="205" t="s">
        <v>11774</v>
      </c>
    </row>
    <row r="3206" spans="1:3" x14ac:dyDescent="0.35">
      <c r="A3206" s="222" t="str">
        <f t="shared" si="50"/>
        <v>MRI THORACIC SPINE W/O CNT</v>
      </c>
      <c r="B3206" s="204"/>
      <c r="C3206" s="205" t="s">
        <v>11775</v>
      </c>
    </row>
    <row r="3207" spans="1:3" x14ac:dyDescent="0.35">
      <c r="A3207" s="222" t="str">
        <f t="shared" si="50"/>
        <v>MRI THORACIC SPINE W/O CONTRAST</v>
      </c>
      <c r="B3207" s="157"/>
      <c r="C3207" s="157" t="s">
        <v>4098</v>
      </c>
    </row>
    <row r="3208" spans="1:3" x14ac:dyDescent="0.35">
      <c r="A3208" s="222" t="str">
        <f t="shared" si="50"/>
        <v>MRI THORACIC SPINE W/OUT</v>
      </c>
      <c r="B3208" s="292"/>
      <c r="C3208" s="292" t="s">
        <v>5379</v>
      </c>
    </row>
    <row r="3209" spans="1:3" x14ac:dyDescent="0.35">
      <c r="A3209" s="222" t="str">
        <f t="shared" si="50"/>
        <v>MRI Thoracic Spine without contrast</v>
      </c>
      <c r="B3209" s="24"/>
      <c r="C3209" s="52" t="s">
        <v>13221</v>
      </c>
    </row>
    <row r="3210" spans="1:3" x14ac:dyDescent="0.35">
      <c r="A3210" s="222" t="str">
        <f t="shared" si="50"/>
        <v>MRI THORACIC SPINE WO</v>
      </c>
      <c r="B3210" s="26"/>
      <c r="C3210" s="26" t="s">
        <v>2544</v>
      </c>
    </row>
    <row r="3211" spans="1:3" x14ac:dyDescent="0.35">
      <c r="A3211" s="222" t="str">
        <f t="shared" si="50"/>
        <v>MRI THORACIC SPINE WO</v>
      </c>
      <c r="B3211" s="11"/>
      <c r="C3211" s="11" t="s">
        <v>2544</v>
      </c>
    </row>
    <row r="3212" spans="1:3" x14ac:dyDescent="0.35">
      <c r="A3212" s="222" t="str">
        <f t="shared" si="50"/>
        <v>MRI THORACIC SPINE WO CON</v>
      </c>
      <c r="B3212" s="204"/>
      <c r="C3212" s="205" t="s">
        <v>11776</v>
      </c>
    </row>
    <row r="3213" spans="1:3" x14ac:dyDescent="0.35">
      <c r="A3213" s="222" t="str">
        <f t="shared" si="50"/>
        <v>MRI THORACIC SPINE WO CONTRAST</v>
      </c>
      <c r="B3213" s="204"/>
      <c r="C3213" s="203" t="s">
        <v>11777</v>
      </c>
    </row>
    <row r="3214" spans="1:3" x14ac:dyDescent="0.35">
      <c r="A3214" s="222" t="str">
        <f t="shared" si="50"/>
        <v>MRI THORACIC W O CONTRAST</v>
      </c>
      <c r="B3214" s="94"/>
      <c r="C3214" s="93" t="s">
        <v>7247</v>
      </c>
    </row>
    <row r="3215" spans="1:3" x14ac:dyDescent="0.35">
      <c r="A3215" s="222" t="str">
        <f t="shared" si="50"/>
        <v>MRI THORACIC W/O</v>
      </c>
      <c r="B3215" s="204"/>
      <c r="C3215" s="205" t="s">
        <v>11778</v>
      </c>
    </row>
    <row r="3216" spans="1:3" x14ac:dyDescent="0.35">
      <c r="A3216" s="222" t="str">
        <f t="shared" si="50"/>
        <v>MRI THORACIC W/O CONTR</v>
      </c>
      <c r="B3216" s="285"/>
      <c r="C3216" s="297" t="s">
        <v>6429</v>
      </c>
    </row>
    <row r="3217" spans="1:3" x14ac:dyDescent="0.35">
      <c r="A3217" s="222" t="str">
        <f t="shared" si="50"/>
        <v>MRI THORACIC W/O CONTRAST</v>
      </c>
      <c r="B3217" s="94"/>
      <c r="C3217" s="93" t="s">
        <v>7248</v>
      </c>
    </row>
    <row r="3218" spans="1:3" x14ac:dyDescent="0.35">
      <c r="A3218" s="222" t="str">
        <f t="shared" si="50"/>
        <v>MRI THORACIC WITHOUT CONTRAST</v>
      </c>
      <c r="B3218" s="204"/>
      <c r="C3218" s="205" t="s">
        <v>11779</v>
      </c>
    </row>
    <row r="3219" spans="1:3" x14ac:dyDescent="0.35">
      <c r="A3219" s="222" t="str">
        <f t="shared" si="50"/>
        <v>MRI THORACIC WO</v>
      </c>
      <c r="B3219" s="204"/>
      <c r="C3219" s="205" t="s">
        <v>11780</v>
      </c>
    </row>
    <row r="3220" spans="1:3" x14ac:dyDescent="0.35">
      <c r="A3220" s="222" t="str">
        <f t="shared" si="50"/>
        <v>MRI THORACIC WO CONTRAST</v>
      </c>
      <c r="B3220" s="204"/>
      <c r="C3220" s="205" t="s">
        <v>11781</v>
      </c>
    </row>
    <row r="3221" spans="1:3" x14ac:dyDescent="0.35">
      <c r="A3221" s="222" t="str">
        <f t="shared" si="50"/>
        <v>MRI THORCIC SPINE W/O</v>
      </c>
      <c r="B3221" s="204"/>
      <c r="C3221" s="205" t="s">
        <v>11782</v>
      </c>
    </row>
    <row r="3222" spans="1:3" x14ac:dyDescent="0.35">
      <c r="A3222" s="222" t="str">
        <f t="shared" si="50"/>
        <v>MRI THORCIC SPINE WO</v>
      </c>
      <c r="B3222" s="204"/>
      <c r="C3222" s="205" t="s">
        <v>11783</v>
      </c>
    </row>
    <row r="3223" spans="1:3" x14ac:dyDescent="0.35">
      <c r="A3223" s="222" t="str">
        <f t="shared" si="50"/>
        <v>MRI TSP W/O</v>
      </c>
      <c r="B3223" s="204"/>
      <c r="C3223" s="205" t="s">
        <v>11784</v>
      </c>
    </row>
    <row r="3224" spans="1:3" x14ac:dyDescent="0.35">
      <c r="A3224" s="222" t="str">
        <f t="shared" si="50"/>
        <v>MRI TSP WO</v>
      </c>
      <c r="B3224" s="204"/>
      <c r="C3224" s="205" t="s">
        <v>11785</v>
      </c>
    </row>
    <row r="3225" spans="1:3" x14ac:dyDescent="0.35">
      <c r="A3225" s="222" t="str">
        <f t="shared" si="50"/>
        <v>MRI T-SPINE W/O</v>
      </c>
      <c r="B3225" s="283"/>
      <c r="C3225" s="283" t="s">
        <v>8314</v>
      </c>
    </row>
    <row r="3226" spans="1:3" x14ac:dyDescent="0.35">
      <c r="A3226" s="222" t="str">
        <f t="shared" si="50"/>
        <v>MRI T-SPINE W/O CON</v>
      </c>
      <c r="B3226" s="699"/>
      <c r="C3226" s="250" t="s">
        <v>8377</v>
      </c>
    </row>
    <row r="3227" spans="1:3" x14ac:dyDescent="0.35">
      <c r="A3227" s="222" t="str">
        <f t="shared" si="50"/>
        <v>MRI T-SPINE WO</v>
      </c>
      <c r="B3227" s="204"/>
      <c r="C3227" s="205" t="s">
        <v>11787</v>
      </c>
    </row>
    <row r="3228" spans="1:3" x14ac:dyDescent="0.35">
      <c r="A3228" s="222" t="str">
        <f t="shared" si="50"/>
        <v>MRI, Thoracic Spine s/ Contrast</v>
      </c>
      <c r="B3228" s="30"/>
      <c r="C3228" s="30" t="s">
        <v>3573</v>
      </c>
    </row>
    <row r="3229" spans="1:3" x14ac:dyDescent="0.35">
      <c r="A3229" s="222" t="str">
        <f t="shared" si="50"/>
        <v>MRI-T-SPINE WO</v>
      </c>
      <c r="B3229" s="204"/>
      <c r="C3229" s="203" t="s">
        <v>11788</v>
      </c>
    </row>
    <row r="3230" spans="1:3" x14ac:dyDescent="0.35">
      <c r="A3230" s="222" t="str">
        <f t="shared" si="50"/>
        <v>MRI-TSP-WO</v>
      </c>
      <c r="B3230" s="204"/>
      <c r="C3230" s="205" t="s">
        <v>11789</v>
      </c>
    </row>
    <row r="3231" spans="1:3" x14ac:dyDescent="0.35">
      <c r="A3231" s="222" t="str">
        <f t="shared" si="50"/>
        <v>MR-T-SPINE MRI W/OUT CONTRAST</v>
      </c>
      <c r="B3231" s="175"/>
      <c r="C3231" s="172" t="s">
        <v>13560</v>
      </c>
    </row>
    <row r="3232" spans="1:3" x14ac:dyDescent="0.35">
      <c r="A3232" s="222" t="str">
        <f t="shared" si="50"/>
        <v>T-SPINE MRI W/OUT CONTRAST</v>
      </c>
      <c r="B3232" s="175"/>
      <c r="C3232" s="172" t="s">
        <v>13561</v>
      </c>
    </row>
    <row r="3233" spans="1:3" x14ac:dyDescent="0.35">
      <c r="A3233" s="222" t="str">
        <f t="shared" si="50"/>
        <v>T-SPINE WO 72146</v>
      </c>
      <c r="B3233" s="204"/>
      <c r="C3233" s="205" t="s">
        <v>11790</v>
      </c>
    </row>
    <row r="3234" spans="1:3" x14ac:dyDescent="0.35">
      <c r="A3234" s="222" t="str">
        <f t="shared" si="50"/>
        <v>MR SPINE THORACIC W</v>
      </c>
      <c r="B3234" s="296"/>
      <c r="C3234" s="296" t="s">
        <v>6706</v>
      </c>
    </row>
    <row r="3235" spans="1:3" x14ac:dyDescent="0.35">
      <c r="A3235" s="222" t="str">
        <f t="shared" si="50"/>
        <v>MR T SPINE W</v>
      </c>
      <c r="B3235" s="312"/>
      <c r="C3235" s="290" t="s">
        <v>10163</v>
      </c>
    </row>
    <row r="3236" spans="1:3" x14ac:dyDescent="0.35">
      <c r="A3236" s="222" t="str">
        <f t="shared" si="50"/>
        <v>MR THOR SPINE W</v>
      </c>
      <c r="B3236" s="96"/>
      <c r="C3236" s="96" t="s">
        <v>1210</v>
      </c>
    </row>
    <row r="3237" spans="1:3" x14ac:dyDescent="0.35">
      <c r="A3237" s="222" t="str">
        <f t="shared" si="50"/>
        <v>MRI SPINAL CANAL THORACIC W/CONTRAST</v>
      </c>
      <c r="B3237" s="286"/>
      <c r="C3237" s="286" t="s">
        <v>9049</v>
      </c>
    </row>
    <row r="3238" spans="1:3" x14ac:dyDescent="0.35">
      <c r="A3238" s="222" t="str">
        <f t="shared" si="50"/>
        <v>MRI Spine Thoracic w/ Contrast</v>
      </c>
      <c r="B3238" s="313"/>
      <c r="C3238" s="313" t="s">
        <v>2129</v>
      </c>
    </row>
    <row r="3239" spans="1:3" x14ac:dyDescent="0.35">
      <c r="A3239" s="222" t="str">
        <f t="shared" si="50"/>
        <v>MRI THORACIC SPINE W</v>
      </c>
      <c r="B3239" s="165"/>
      <c r="C3239" s="165" t="s">
        <v>2593</v>
      </c>
    </row>
    <row r="3240" spans="1:3" x14ac:dyDescent="0.35">
      <c r="A3240" s="222" t="str">
        <f t="shared" si="50"/>
        <v>MRI THORACIC SPINE W</v>
      </c>
      <c r="B3240" s="26"/>
      <c r="C3240" s="26" t="s">
        <v>2593</v>
      </c>
    </row>
    <row r="3241" spans="1:3" x14ac:dyDescent="0.35">
      <c r="A3241" s="222" t="str">
        <f t="shared" si="50"/>
        <v>MRI THORACIC SPINE W</v>
      </c>
      <c r="B3241" s="11"/>
      <c r="C3241" s="11" t="s">
        <v>2593</v>
      </c>
    </row>
    <row r="3242" spans="1:3" x14ac:dyDescent="0.35">
      <c r="A3242" s="222" t="str">
        <f t="shared" si="50"/>
        <v>MRI THORACIC SPINE W/CONTRAS</v>
      </c>
      <c r="B3242" s="292"/>
      <c r="C3242" s="292" t="s">
        <v>5405</v>
      </c>
    </row>
    <row r="3243" spans="1:3" x14ac:dyDescent="0.35">
      <c r="A3243" s="222" t="str">
        <f t="shared" si="50"/>
        <v>MRI THORACIC SPINE W/CONTRAST</v>
      </c>
      <c r="B3243" s="157"/>
      <c r="C3243" s="157" t="s">
        <v>4122</v>
      </c>
    </row>
    <row r="3244" spans="1:3" x14ac:dyDescent="0.35">
      <c r="A3244" s="222" t="str">
        <f t="shared" si="50"/>
        <v>MRI Thoracic Spine with contrast</v>
      </c>
      <c r="B3244" s="24"/>
      <c r="C3244" s="24" t="s">
        <v>13283</v>
      </c>
    </row>
    <row r="3245" spans="1:3" x14ac:dyDescent="0.35">
      <c r="A3245" s="222" t="str">
        <f t="shared" si="50"/>
        <v>MRI THORACIC WITH CONT</v>
      </c>
      <c r="B3245" s="285"/>
      <c r="C3245" s="285" t="s">
        <v>6449</v>
      </c>
    </row>
    <row r="3246" spans="1:3" x14ac:dyDescent="0.35">
      <c r="A3246" s="222" t="str">
        <f t="shared" si="50"/>
        <v>MRI T-S W</v>
      </c>
      <c r="B3246" s="283"/>
      <c r="C3246" s="283" t="s">
        <v>8326</v>
      </c>
    </row>
    <row r="3247" spans="1:3" x14ac:dyDescent="0.35">
      <c r="A3247" s="222" t="str">
        <f t="shared" si="50"/>
        <v>MRI, Thoracic Spine c/ Contrast</v>
      </c>
      <c r="B3247" s="30"/>
      <c r="C3247" s="30" t="s">
        <v>3629</v>
      </c>
    </row>
    <row r="3248" spans="1:3" x14ac:dyDescent="0.35">
      <c r="A3248" s="222" t="str">
        <f t="shared" si="50"/>
        <v>e+1 MRI - L-SPINE WO</v>
      </c>
      <c r="B3248" s="204"/>
      <c r="C3248" s="205" t="s">
        <v>11791</v>
      </c>
    </row>
    <row r="3249" spans="1:3" x14ac:dyDescent="0.35">
      <c r="A3249" s="222" t="str">
        <f t="shared" si="50"/>
        <v>e+1 MRI LUMBAR SPINE W/O CNT</v>
      </c>
      <c r="B3249" s="204"/>
      <c r="C3249" s="205" t="s">
        <v>11792</v>
      </c>
    </row>
    <row r="3250" spans="1:3" x14ac:dyDescent="0.35">
      <c r="A3250" s="222" t="str">
        <f t="shared" si="50"/>
        <v>e+1 MRI LUMBAR WO</v>
      </c>
      <c r="B3250" s="204"/>
      <c r="C3250" s="205" t="s">
        <v>11793</v>
      </c>
    </row>
    <row r="3251" spans="1:3" x14ac:dyDescent="0.35">
      <c r="A3251" s="222" t="str">
        <f t="shared" si="50"/>
        <v>L-SPINE WO 72148</v>
      </c>
      <c r="B3251" s="204"/>
      <c r="C3251" s="205" t="s">
        <v>11794</v>
      </c>
    </row>
    <row r="3252" spans="1:3" x14ac:dyDescent="0.35">
      <c r="A3252" s="222" t="str">
        <f t="shared" si="50"/>
        <v>MR L SPINE WO</v>
      </c>
      <c r="B3252" s="312"/>
      <c r="C3252" s="312" t="s">
        <v>10101</v>
      </c>
    </row>
    <row r="3253" spans="1:3" x14ac:dyDescent="0.35">
      <c r="A3253" s="222" t="str">
        <f t="shared" si="50"/>
        <v>MR LSP W/O</v>
      </c>
      <c r="B3253" s="204"/>
      <c r="C3253" s="203" t="s">
        <v>11795</v>
      </c>
    </row>
    <row r="3254" spans="1:3" x14ac:dyDescent="0.35">
      <c r="A3254" s="222" t="str">
        <f t="shared" si="50"/>
        <v>MR L-SPINE NWB WO</v>
      </c>
      <c r="B3254" s="204"/>
      <c r="C3254" s="205" t="s">
        <v>11797</v>
      </c>
    </row>
    <row r="3255" spans="1:3" x14ac:dyDescent="0.35">
      <c r="A3255" s="222" t="str">
        <f t="shared" si="50"/>
        <v>MR L-SPINE W/OUT CONTRAST</v>
      </c>
      <c r="B3255" s="175"/>
      <c r="C3255" s="172" t="s">
        <v>13562</v>
      </c>
    </row>
    <row r="3256" spans="1:3" x14ac:dyDescent="0.35">
      <c r="A3256" s="222" t="str">
        <f t="shared" si="50"/>
        <v>MR L-SPINE WO</v>
      </c>
      <c r="B3256" s="376"/>
      <c r="C3256" s="367" t="s">
        <v>7395</v>
      </c>
    </row>
    <row r="3257" spans="1:3" x14ac:dyDescent="0.35">
      <c r="A3257" s="222" t="str">
        <f t="shared" si="50"/>
        <v>MR L-SPINE WO NWB</v>
      </c>
      <c r="B3257" s="204"/>
      <c r="C3257" s="205" t="s">
        <v>11799</v>
      </c>
    </row>
    <row r="3258" spans="1:3" x14ac:dyDescent="0.35">
      <c r="A3258" s="222" t="str">
        <f t="shared" si="50"/>
        <v>MR LUM SPINE W/O</v>
      </c>
      <c r="B3258" s="33"/>
      <c r="C3258" s="33" t="s">
        <v>1198</v>
      </c>
    </row>
    <row r="3259" spans="1:3" x14ac:dyDescent="0.35">
      <c r="A3259" s="222" t="str">
        <f t="shared" si="50"/>
        <v>MR LUMBAR NWB WO</v>
      </c>
      <c r="B3259" s="204"/>
      <c r="C3259" s="205" t="s">
        <v>11800</v>
      </c>
    </row>
    <row r="3260" spans="1:3" x14ac:dyDescent="0.35">
      <c r="A3260" s="222" t="str">
        <f t="shared" si="50"/>
        <v>MR LUMBAR SPINE W/O</v>
      </c>
      <c r="B3260" s="204"/>
      <c r="C3260" s="203" t="s">
        <v>11801</v>
      </c>
    </row>
    <row r="3261" spans="1:3" x14ac:dyDescent="0.35">
      <c r="A3261" s="222" t="str">
        <f t="shared" si="50"/>
        <v>MR LUMBAR SPINE WO</v>
      </c>
      <c r="B3261" s="204"/>
      <c r="C3261" s="205" t="s">
        <v>11803</v>
      </c>
    </row>
    <row r="3262" spans="1:3" x14ac:dyDescent="0.35">
      <c r="A3262" s="222" t="str">
        <f t="shared" si="50"/>
        <v>MR lumbar spine wo con</v>
      </c>
      <c r="B3262" s="24"/>
      <c r="C3262" s="52" t="s">
        <v>13223</v>
      </c>
    </row>
    <row r="3263" spans="1:3" x14ac:dyDescent="0.35">
      <c r="A3263" s="222" t="str">
        <f t="shared" si="50"/>
        <v>MR lumbar spine wo con</v>
      </c>
      <c r="B3263" s="24"/>
      <c r="C3263" s="577" t="s">
        <v>13223</v>
      </c>
    </row>
    <row r="3264" spans="1:3" x14ac:dyDescent="0.35">
      <c r="A3264" s="222" t="str">
        <f t="shared" si="50"/>
        <v>MR LUMBAR W/O</v>
      </c>
      <c r="B3264" s="204"/>
      <c r="C3264" s="205" t="s">
        <v>11805</v>
      </c>
    </row>
    <row r="3265" spans="1:3" x14ac:dyDescent="0.35">
      <c r="A3265" s="222" t="str">
        <f t="shared" si="50"/>
        <v>MR LUMBAR WITHOUT</v>
      </c>
      <c r="B3265" s="204"/>
      <c r="C3265" s="205" t="s">
        <v>11807</v>
      </c>
    </row>
    <row r="3266" spans="1:3" x14ac:dyDescent="0.35">
      <c r="A3266" s="222" t="str">
        <f t="shared" si="50"/>
        <v>MR LUMBAR WO</v>
      </c>
      <c r="B3266" s="204"/>
      <c r="C3266" s="205" t="s">
        <v>11808</v>
      </c>
    </row>
    <row r="3267" spans="1:3" x14ac:dyDescent="0.35">
      <c r="A3267" s="222" t="str">
        <f t="shared" ref="A3267:A3330" si="51">TRIM(C3267)</f>
        <v>MR SPINE LUMBAR WO</v>
      </c>
      <c r="B3267" s="289"/>
      <c r="C3267" s="289" t="s">
        <v>2940</v>
      </c>
    </row>
    <row r="3268" spans="1:3" x14ac:dyDescent="0.35">
      <c r="A3268" s="222" t="str">
        <f t="shared" si="51"/>
        <v>MRI - L-SPINE W/O - 72148</v>
      </c>
      <c r="B3268" s="204"/>
      <c r="C3268" s="205" t="s">
        <v>11809</v>
      </c>
    </row>
    <row r="3269" spans="1:3" x14ac:dyDescent="0.35">
      <c r="A3269" s="222" t="str">
        <f t="shared" si="51"/>
        <v>MRI L-SPINE W/O</v>
      </c>
      <c r="B3269" s="204"/>
      <c r="C3269" s="205" t="s">
        <v>8315</v>
      </c>
    </row>
    <row r="3270" spans="1:3" x14ac:dyDescent="0.35">
      <c r="A3270" s="222" t="str">
        <f t="shared" si="51"/>
        <v>MRI - L-SPINE W/O - 72148</v>
      </c>
      <c r="B3270" s="204"/>
      <c r="C3270" s="205" t="s">
        <v>11809</v>
      </c>
    </row>
    <row r="3271" spans="1:3" x14ac:dyDescent="0.35">
      <c r="A3271" s="222" t="str">
        <f t="shared" si="51"/>
        <v>MRI - L-SPINE W/O CONTRAST</v>
      </c>
      <c r="B3271" s="204"/>
      <c r="C3271" s="205" t="s">
        <v>11810</v>
      </c>
    </row>
    <row r="3272" spans="1:3" x14ac:dyDescent="0.35">
      <c r="A3272" s="222" t="str">
        <f t="shared" si="51"/>
        <v>MRI L-SPINE WO</v>
      </c>
      <c r="B3272" s="204"/>
      <c r="C3272" s="205" t="s">
        <v>11834</v>
      </c>
    </row>
    <row r="3273" spans="1:3" x14ac:dyDescent="0.35">
      <c r="A3273" s="222" t="str">
        <f t="shared" si="51"/>
        <v>MRI - L-SPINE WO</v>
      </c>
      <c r="B3273" s="204"/>
      <c r="C3273" s="205" t="s">
        <v>11812</v>
      </c>
    </row>
    <row r="3274" spans="1:3" x14ac:dyDescent="0.35">
      <c r="A3274" s="222" t="str">
        <f t="shared" si="51"/>
        <v>MRI LUMBAR SPINE WO</v>
      </c>
      <c r="B3274" s="204"/>
      <c r="C3274" s="205" t="s">
        <v>2545</v>
      </c>
    </row>
    <row r="3275" spans="1:3" x14ac:dyDescent="0.35">
      <c r="A3275" s="222" t="str">
        <f t="shared" si="51"/>
        <v>MRI L SPINE WO</v>
      </c>
      <c r="B3275" s="204"/>
      <c r="C3275" s="210" t="s">
        <v>9028</v>
      </c>
    </row>
    <row r="3276" spans="1:3" x14ac:dyDescent="0.35">
      <c r="A3276" s="222" t="str">
        <f t="shared" si="51"/>
        <v>MRI L Spine W/O</v>
      </c>
      <c r="B3276" s="204"/>
      <c r="C3276" s="205" t="s">
        <v>11814</v>
      </c>
    </row>
    <row r="3277" spans="1:3" x14ac:dyDescent="0.35">
      <c r="A3277" s="222" t="str">
        <f t="shared" si="51"/>
        <v>MRI L- SPINE W/O</v>
      </c>
      <c r="B3277" s="204"/>
      <c r="C3277" s="205" t="s">
        <v>11815</v>
      </c>
    </row>
    <row r="3278" spans="1:3" x14ac:dyDescent="0.35">
      <c r="A3278" s="222" t="str">
        <f t="shared" si="51"/>
        <v>MRI L SPINE W/O CON</v>
      </c>
      <c r="B3278" s="204"/>
      <c r="C3278" s="205" t="s">
        <v>11816</v>
      </c>
    </row>
    <row r="3279" spans="1:3" x14ac:dyDescent="0.35">
      <c r="A3279" s="222" t="str">
        <f t="shared" si="51"/>
        <v>MRI L SPINE W/O CON/ W/WEIGHT BEARING</v>
      </c>
      <c r="B3279" s="204"/>
      <c r="C3279" s="205" t="s">
        <v>11817</v>
      </c>
    </row>
    <row r="3280" spans="1:3" x14ac:dyDescent="0.35">
      <c r="A3280" s="222" t="str">
        <f t="shared" si="51"/>
        <v>MRI L SPINE W/O CONTRAST</v>
      </c>
      <c r="B3280" s="204"/>
      <c r="C3280" s="205" t="s">
        <v>11818</v>
      </c>
    </row>
    <row r="3281" spans="1:3" x14ac:dyDescent="0.35">
      <c r="A3281" s="222" t="str">
        <f t="shared" si="51"/>
        <v>MRI L SPINE WB W/O CONTRAST</v>
      </c>
      <c r="B3281" s="204"/>
      <c r="C3281" s="205" t="s">
        <v>11819</v>
      </c>
    </row>
    <row r="3282" spans="1:3" x14ac:dyDescent="0.35">
      <c r="A3282" s="222" t="str">
        <f t="shared" si="51"/>
        <v>MRI L Spine WITHOUT</v>
      </c>
      <c r="B3282" s="204"/>
      <c r="C3282" s="205" t="s">
        <v>11820</v>
      </c>
    </row>
    <row r="3283" spans="1:3" x14ac:dyDescent="0.35">
      <c r="A3283" s="222" t="str">
        <f t="shared" si="51"/>
        <v>MRI L SPINE WO</v>
      </c>
      <c r="B3283" s="280"/>
      <c r="C3283" s="45" t="s">
        <v>9028</v>
      </c>
    </row>
    <row r="3284" spans="1:3" x14ac:dyDescent="0.35">
      <c r="A3284" s="222" t="str">
        <f t="shared" si="51"/>
        <v>MRI LSP W/O</v>
      </c>
      <c r="B3284" s="204"/>
      <c r="C3284" s="205" t="s">
        <v>11822</v>
      </c>
    </row>
    <row r="3285" spans="1:3" x14ac:dyDescent="0.35">
      <c r="A3285" s="222" t="str">
        <f t="shared" si="51"/>
        <v>MRI LSP W/0</v>
      </c>
      <c r="B3285" s="204"/>
      <c r="C3285" s="205" t="s">
        <v>11821</v>
      </c>
    </row>
    <row r="3286" spans="1:3" x14ac:dyDescent="0.35">
      <c r="A3286" s="222" t="str">
        <f t="shared" si="51"/>
        <v>MRI LSP W/O</v>
      </c>
      <c r="B3286" s="204"/>
      <c r="C3286" s="205" t="s">
        <v>11822</v>
      </c>
    </row>
    <row r="3287" spans="1:3" x14ac:dyDescent="0.35">
      <c r="A3287" s="222" t="str">
        <f t="shared" si="51"/>
        <v>MRI LSP WO</v>
      </c>
      <c r="B3287" s="204"/>
      <c r="C3287" s="205" t="s">
        <v>11824</v>
      </c>
    </row>
    <row r="3288" spans="1:3" x14ac:dyDescent="0.35">
      <c r="A3288" s="222" t="str">
        <f t="shared" si="51"/>
        <v>MRI L-SPINE NWB WO</v>
      </c>
      <c r="B3288" s="204"/>
      <c r="C3288" s="205" t="s">
        <v>11827</v>
      </c>
    </row>
    <row r="3289" spans="1:3" x14ac:dyDescent="0.35">
      <c r="A3289" s="222" t="str">
        <f t="shared" si="51"/>
        <v>MRI L-SPINE W/O</v>
      </c>
      <c r="B3289" s="204"/>
      <c r="C3289" s="205" t="s">
        <v>8315</v>
      </c>
    </row>
    <row r="3290" spans="1:3" x14ac:dyDescent="0.35">
      <c r="A3290" s="222" t="str">
        <f t="shared" si="51"/>
        <v>MRI L-SPINE 72148</v>
      </c>
      <c r="B3290" s="204"/>
      <c r="C3290" s="205" t="s">
        <v>11825</v>
      </c>
    </row>
    <row r="3291" spans="1:3" x14ac:dyDescent="0.35">
      <c r="A3291" s="222" t="str">
        <f t="shared" si="51"/>
        <v>MRI L-SPINE NWB W/O</v>
      </c>
      <c r="B3291" s="204"/>
      <c r="C3291" s="203" t="s">
        <v>11826</v>
      </c>
    </row>
    <row r="3292" spans="1:3" x14ac:dyDescent="0.35">
      <c r="A3292" s="222" t="str">
        <f t="shared" si="51"/>
        <v>MRI L-SPINE NWB WO</v>
      </c>
      <c r="B3292" s="204"/>
      <c r="C3292" s="205" t="s">
        <v>11827</v>
      </c>
    </row>
    <row r="3293" spans="1:3" x14ac:dyDescent="0.35">
      <c r="A3293" s="222" t="str">
        <f t="shared" si="51"/>
        <v>MRI LSPINE W/O</v>
      </c>
      <c r="B3293" s="204"/>
      <c r="C3293" s="205" t="s">
        <v>11828</v>
      </c>
    </row>
    <row r="3294" spans="1:3" x14ac:dyDescent="0.35">
      <c r="A3294" s="222" t="str">
        <f t="shared" si="51"/>
        <v>MRI L-SPINE W/O</v>
      </c>
      <c r="B3294" s="283"/>
      <c r="C3294" s="283" t="s">
        <v>8315</v>
      </c>
    </row>
    <row r="3295" spans="1:3" x14ac:dyDescent="0.35">
      <c r="A3295" s="222" t="str">
        <f t="shared" si="51"/>
        <v>MRI L-SPINE W/O 72148</v>
      </c>
      <c r="B3295" s="204"/>
      <c r="C3295" s="205" t="s">
        <v>11829</v>
      </c>
    </row>
    <row r="3296" spans="1:3" x14ac:dyDescent="0.35">
      <c r="A3296" s="222" t="str">
        <f t="shared" si="51"/>
        <v>MRI L-SPINE W/O CON</v>
      </c>
      <c r="B3296" s="204"/>
      <c r="C3296" s="205" t="s">
        <v>11830</v>
      </c>
    </row>
    <row r="3297" spans="1:3" x14ac:dyDescent="0.35">
      <c r="A3297" s="222" t="str">
        <f t="shared" si="51"/>
        <v>MRI L-SPINE W/O CON/ W/WEIGHT BEARING</v>
      </c>
      <c r="B3297" s="204"/>
      <c r="C3297" s="205" t="s">
        <v>11831</v>
      </c>
    </row>
    <row r="3298" spans="1:3" x14ac:dyDescent="0.35">
      <c r="A3298" s="222" t="str">
        <f t="shared" si="51"/>
        <v>MRI L-SPINE WB WO</v>
      </c>
      <c r="B3298" s="204"/>
      <c r="C3298" s="205" t="s">
        <v>11832</v>
      </c>
    </row>
    <row r="3299" spans="1:3" x14ac:dyDescent="0.35">
      <c r="A3299" s="222" t="str">
        <f t="shared" si="51"/>
        <v>MRI L-SPINE WO</v>
      </c>
      <c r="B3299" s="204"/>
      <c r="C3299" s="205" t="s">
        <v>11834</v>
      </c>
    </row>
    <row r="3300" spans="1:3" x14ac:dyDescent="0.35">
      <c r="A3300" s="222" t="str">
        <f t="shared" si="51"/>
        <v>MRI- L-SPINE WO</v>
      </c>
      <c r="B3300" s="204"/>
      <c r="C3300" s="205" t="s">
        <v>11835</v>
      </c>
    </row>
    <row r="3301" spans="1:3" x14ac:dyDescent="0.35">
      <c r="A3301" s="222" t="str">
        <f t="shared" si="51"/>
        <v>MRI L-SPINE WO 72148</v>
      </c>
      <c r="B3301" s="204"/>
      <c r="C3301" s="205" t="s">
        <v>11836</v>
      </c>
    </row>
    <row r="3302" spans="1:3" x14ac:dyDescent="0.35">
      <c r="A3302" s="222" t="str">
        <f t="shared" si="51"/>
        <v>MRI L-SPINE WO CON</v>
      </c>
      <c r="B3302" s="204"/>
      <c r="C3302" s="205" t="s">
        <v>11837</v>
      </c>
    </row>
    <row r="3303" spans="1:3" x14ac:dyDescent="0.35">
      <c r="A3303" s="222" t="str">
        <f t="shared" si="51"/>
        <v>MRI L-SPINE WO NWB</v>
      </c>
      <c r="B3303" s="204"/>
      <c r="C3303" s="205" t="s">
        <v>11838</v>
      </c>
    </row>
    <row r="3304" spans="1:3" x14ac:dyDescent="0.35">
      <c r="A3304" s="222" t="str">
        <f t="shared" si="51"/>
        <v>MRI LUMB SPINE W O CONTRAST</v>
      </c>
      <c r="B3304" s="280"/>
      <c r="C3304" s="45" t="s">
        <v>9029</v>
      </c>
    </row>
    <row r="3305" spans="1:3" x14ac:dyDescent="0.35">
      <c r="A3305" s="222" t="str">
        <f t="shared" si="51"/>
        <v>MRI LUMB/SPINE W/O CONTRAST</v>
      </c>
      <c r="B3305" s="280"/>
      <c r="C3305" s="45" t="s">
        <v>9030</v>
      </c>
    </row>
    <row r="3306" spans="1:3" x14ac:dyDescent="0.35">
      <c r="A3306" s="222" t="str">
        <f t="shared" si="51"/>
        <v>MRI LUMBAR SPINE WO CONTRAST</v>
      </c>
      <c r="B3306" s="204"/>
      <c r="C3306" s="203" t="s">
        <v>11848</v>
      </c>
    </row>
    <row r="3307" spans="1:3" x14ac:dyDescent="0.35">
      <c r="A3307" s="222" t="str">
        <f t="shared" si="51"/>
        <v>MRI LUMBAR WO</v>
      </c>
      <c r="B3307" s="204"/>
      <c r="C3307" s="205" t="s">
        <v>10102</v>
      </c>
    </row>
    <row r="3308" spans="1:3" x14ac:dyDescent="0.35">
      <c r="A3308" s="222" t="str">
        <f t="shared" si="51"/>
        <v>MRI LUMBAR SPINE NWB WO</v>
      </c>
      <c r="B3308" s="204"/>
      <c r="C3308" s="205" t="s">
        <v>11839</v>
      </c>
    </row>
    <row r="3309" spans="1:3" x14ac:dyDescent="0.35">
      <c r="A3309" s="222" t="str">
        <f t="shared" si="51"/>
        <v>MRI LUMBAR SPINE W/O</v>
      </c>
      <c r="B3309" s="204"/>
      <c r="C3309" s="205" t="s">
        <v>11840</v>
      </c>
    </row>
    <row r="3310" spans="1:3" x14ac:dyDescent="0.35">
      <c r="A3310" s="222" t="str">
        <f t="shared" si="51"/>
        <v>MRI- LUMBAR SPINE W/O</v>
      </c>
      <c r="B3310" s="204"/>
      <c r="C3310" s="205" t="s">
        <v>11841</v>
      </c>
    </row>
    <row r="3311" spans="1:3" x14ac:dyDescent="0.35">
      <c r="A3311" s="222" t="str">
        <f t="shared" si="51"/>
        <v>MRI LUMBAR SPINE W/O CNT</v>
      </c>
      <c r="B3311" s="204"/>
      <c r="C3311" s="205" t="s">
        <v>11842</v>
      </c>
    </row>
    <row r="3312" spans="1:3" x14ac:dyDescent="0.35">
      <c r="A3312" s="222" t="str">
        <f t="shared" si="51"/>
        <v>MRI LUMBAR SPINE W/O CONTRAST</v>
      </c>
      <c r="B3312" s="157"/>
      <c r="C3312" s="157" t="s">
        <v>4099</v>
      </c>
    </row>
    <row r="3313" spans="1:3" x14ac:dyDescent="0.35">
      <c r="A3313" s="222" t="str">
        <f t="shared" si="51"/>
        <v>MRI lumbar spine without con</v>
      </c>
      <c r="B3313" s="309"/>
      <c r="C3313" s="131" t="s">
        <v>13226</v>
      </c>
    </row>
    <row r="3314" spans="1:3" x14ac:dyDescent="0.35">
      <c r="A3314" s="222" t="str">
        <f t="shared" si="51"/>
        <v>MRI Lumbar Spine without contrast</v>
      </c>
      <c r="B3314" s="24"/>
      <c r="C3314" s="52" t="s">
        <v>13227</v>
      </c>
    </row>
    <row r="3315" spans="1:3" x14ac:dyDescent="0.35">
      <c r="A3315" s="222" t="str">
        <f t="shared" si="51"/>
        <v>MRI LUMBAR SPINE WO</v>
      </c>
      <c r="B3315" s="26"/>
      <c r="C3315" s="26" t="s">
        <v>2545</v>
      </c>
    </row>
    <row r="3316" spans="1:3" x14ac:dyDescent="0.35">
      <c r="A3316" s="222" t="str">
        <f t="shared" si="51"/>
        <v>MRI LUMBAR SPINE wo 72148</v>
      </c>
      <c r="B3316" s="204"/>
      <c r="C3316" s="205" t="s">
        <v>11844</v>
      </c>
    </row>
    <row r="3317" spans="1:3" x14ac:dyDescent="0.35">
      <c r="A3317" s="222" t="str">
        <f t="shared" si="51"/>
        <v>MRI LUMBAR SPINE WO CO N</v>
      </c>
      <c r="B3317" s="204"/>
      <c r="C3317" s="205" t="s">
        <v>11845</v>
      </c>
    </row>
    <row r="3318" spans="1:3" x14ac:dyDescent="0.35">
      <c r="A3318" s="222" t="str">
        <f t="shared" si="51"/>
        <v>MRI LUMBAR SPINE WO CON</v>
      </c>
      <c r="B3318" s="204"/>
      <c r="C3318" s="205" t="s">
        <v>11846</v>
      </c>
    </row>
    <row r="3319" spans="1:3" x14ac:dyDescent="0.35">
      <c r="A3319" s="222" t="str">
        <f t="shared" si="51"/>
        <v>MRI LUMBAR SPINE WO CONTAST</v>
      </c>
      <c r="B3319" s="204"/>
      <c r="C3319" s="203" t="s">
        <v>11847</v>
      </c>
    </row>
    <row r="3320" spans="1:3" x14ac:dyDescent="0.35">
      <c r="A3320" s="222" t="str">
        <f t="shared" si="51"/>
        <v>MRI LUMBAR SPINE WO CONTRAST</v>
      </c>
      <c r="B3320" s="204"/>
      <c r="C3320" s="203" t="s">
        <v>11848</v>
      </c>
    </row>
    <row r="3321" spans="1:3" x14ac:dyDescent="0.35">
      <c r="A3321" s="222" t="str">
        <f t="shared" si="51"/>
        <v>MRI LUMBAR W/O</v>
      </c>
      <c r="B3321" s="204"/>
      <c r="C3321" s="205" t="s">
        <v>11850</v>
      </c>
    </row>
    <row r="3322" spans="1:3" x14ac:dyDescent="0.35">
      <c r="A3322" s="222" t="str">
        <f t="shared" si="51"/>
        <v>MRI LUMBAR W/O CONTRAS</v>
      </c>
      <c r="B3322" s="204"/>
      <c r="C3322" s="205" t="s">
        <v>6430</v>
      </c>
    </row>
    <row r="3323" spans="1:3" x14ac:dyDescent="0.35">
      <c r="A3323" s="222" t="str">
        <f t="shared" si="51"/>
        <v>MRI LUMBAR W/O CONTRAS</v>
      </c>
      <c r="B3323" s="285"/>
      <c r="C3323" s="285" t="s">
        <v>6430</v>
      </c>
    </row>
    <row r="3324" spans="1:3" x14ac:dyDescent="0.35">
      <c r="A3324" s="222" t="str">
        <f t="shared" si="51"/>
        <v>MRI LUMBAR W/O CONTRAST</v>
      </c>
      <c r="B3324" s="94"/>
      <c r="C3324" s="93" t="s">
        <v>7249</v>
      </c>
    </row>
    <row r="3325" spans="1:3" x14ac:dyDescent="0.35">
      <c r="A3325" s="222" t="str">
        <f t="shared" si="51"/>
        <v>MRI LUMBAR W/O OPEN MRI</v>
      </c>
      <c r="B3325" s="204"/>
      <c r="C3325" s="205" t="s">
        <v>11851</v>
      </c>
    </row>
    <row r="3326" spans="1:3" x14ac:dyDescent="0.35">
      <c r="A3326" s="222" t="str">
        <f t="shared" si="51"/>
        <v>MRI LUMBAR WB W/O CONTRAST</v>
      </c>
      <c r="B3326" s="204"/>
      <c r="C3326" s="205" t="s">
        <v>11852</v>
      </c>
    </row>
    <row r="3327" spans="1:3" x14ac:dyDescent="0.35">
      <c r="A3327" s="222" t="str">
        <f t="shared" si="51"/>
        <v>MRI LUMBAR WITHOUT CONTRAST WITH ORAL SEDATION</v>
      </c>
      <c r="B3327" s="204"/>
      <c r="C3327" s="205" t="s">
        <v>11853</v>
      </c>
    </row>
    <row r="3328" spans="1:3" x14ac:dyDescent="0.35">
      <c r="A3328" s="222" t="str">
        <f t="shared" si="51"/>
        <v>MRI LUMBAR WO</v>
      </c>
      <c r="B3328" s="11"/>
      <c r="C3328" s="11" t="s">
        <v>10102</v>
      </c>
    </row>
    <row r="3329" spans="1:3" x14ac:dyDescent="0.35">
      <c r="A3329" s="222" t="str">
        <f t="shared" si="51"/>
        <v>MRI LUMBAR WO CNTRAST</v>
      </c>
      <c r="B3329" s="204"/>
      <c r="C3329" s="205" t="s">
        <v>11854</v>
      </c>
    </row>
    <row r="3330" spans="1:3" x14ac:dyDescent="0.35">
      <c r="A3330" s="222" t="str">
        <f t="shared" si="51"/>
        <v>MRI LUMBAR WO CON</v>
      </c>
      <c r="B3330" s="24"/>
      <c r="C3330" s="52" t="s">
        <v>13228</v>
      </c>
    </row>
    <row r="3331" spans="1:3" x14ac:dyDescent="0.35">
      <c r="A3331" s="222" t="str">
        <f t="shared" ref="A3331:A3394" si="52">TRIM(C3331)</f>
        <v>MRI LUMBAR WO CONTRAST</v>
      </c>
      <c r="B3331" s="204"/>
      <c r="C3331" s="205" t="s">
        <v>11855</v>
      </c>
    </row>
    <row r="3332" spans="1:3" x14ac:dyDescent="0.35">
      <c r="A3332" s="222" t="str">
        <f t="shared" si="52"/>
        <v>MRI LUMBSR SPINE WO</v>
      </c>
      <c r="B3332" s="204"/>
      <c r="C3332" s="205" t="s">
        <v>11856</v>
      </c>
    </row>
    <row r="3333" spans="1:3" x14ac:dyDescent="0.35">
      <c r="A3333" s="222" t="str">
        <f t="shared" si="52"/>
        <v>MRI Spine Lumbar w/o Contrast</v>
      </c>
      <c r="B3333" s="281"/>
      <c r="C3333" s="42" t="s">
        <v>2084</v>
      </c>
    </row>
    <row r="3334" spans="1:3" x14ac:dyDescent="0.35">
      <c r="A3334" s="222" t="str">
        <f t="shared" si="52"/>
        <v>MRI, Lumbar Spine s/ Contrast</v>
      </c>
      <c r="B3334" s="30"/>
      <c r="C3334" s="30" t="s">
        <v>3575</v>
      </c>
    </row>
    <row r="3335" spans="1:3" x14ac:dyDescent="0.35">
      <c r="A3335" s="222" t="str">
        <f t="shared" si="52"/>
        <v>MRI-L-SPINE WO</v>
      </c>
      <c r="B3335" s="204"/>
      <c r="C3335" s="205" t="s">
        <v>11857</v>
      </c>
    </row>
    <row r="3336" spans="1:3" x14ac:dyDescent="0.35">
      <c r="A3336" s="222" t="str">
        <f t="shared" si="52"/>
        <v>MRI-LSP-WO</v>
      </c>
      <c r="B3336" s="204"/>
      <c r="C3336" s="205" t="s">
        <v>11858</v>
      </c>
    </row>
    <row r="3337" spans="1:3" x14ac:dyDescent="0.35">
      <c r="A3337" s="222" t="str">
        <f t="shared" si="52"/>
        <v>MR-L-SPINE W/OUT CONTRAST</v>
      </c>
      <c r="B3337" s="175"/>
      <c r="C3337" s="172" t="s">
        <v>13564</v>
      </c>
    </row>
    <row r="3338" spans="1:3" x14ac:dyDescent="0.35">
      <c r="A3338" s="222" t="str">
        <f t="shared" si="52"/>
        <v>OPEN MRI LUMBAR W/O</v>
      </c>
      <c r="B3338" s="204"/>
      <c r="C3338" s="205" t="s">
        <v>11859</v>
      </c>
    </row>
    <row r="3339" spans="1:3" x14ac:dyDescent="0.35">
      <c r="A3339" s="222" t="e">
        <f t="shared" si="52"/>
        <v>#REF!</v>
      </c>
      <c r="B3339" s="204"/>
      <c r="C3339" s="205" t="e">
        <v>#REF!</v>
      </c>
    </row>
    <row r="3340" spans="1:3" x14ac:dyDescent="0.35">
      <c r="A3340" s="222" t="str">
        <f t="shared" si="52"/>
        <v>MR L SPINE W</v>
      </c>
      <c r="B3340" s="312"/>
      <c r="C3340" s="312" t="s">
        <v>10164</v>
      </c>
    </row>
    <row r="3341" spans="1:3" x14ac:dyDescent="0.35">
      <c r="A3341" s="222" t="str">
        <f t="shared" si="52"/>
        <v>MR LUM SPINE W</v>
      </c>
      <c r="B3341" s="97"/>
      <c r="C3341" s="97" t="s">
        <v>1211</v>
      </c>
    </row>
    <row r="3342" spans="1:3" x14ac:dyDescent="0.35">
      <c r="A3342" s="222" t="str">
        <f t="shared" si="52"/>
        <v>MR SPINE LUMBAR W</v>
      </c>
      <c r="B3342" s="296"/>
      <c r="C3342" s="296" t="s">
        <v>6707</v>
      </c>
    </row>
    <row r="3343" spans="1:3" x14ac:dyDescent="0.35">
      <c r="A3343" s="222" t="str">
        <f t="shared" si="52"/>
        <v>MRI L-S W</v>
      </c>
      <c r="B3343" s="377"/>
      <c r="C3343" s="377" t="s">
        <v>8327</v>
      </c>
    </row>
    <row r="3344" spans="1:3" x14ac:dyDescent="0.35">
      <c r="A3344" s="222" t="str">
        <f t="shared" si="52"/>
        <v>MRI LUMBAR SPINE W</v>
      </c>
      <c r="B3344" s="26"/>
      <c r="C3344" s="26" t="s">
        <v>2594</v>
      </c>
    </row>
    <row r="3345" spans="1:3" x14ac:dyDescent="0.35">
      <c r="A3345" s="222" t="str">
        <f t="shared" si="52"/>
        <v>MRI LUMBAR SPINE W/CONTRAST</v>
      </c>
      <c r="B3345" s="157"/>
      <c r="C3345" s="157" t="s">
        <v>4123</v>
      </c>
    </row>
    <row r="3346" spans="1:3" x14ac:dyDescent="0.35">
      <c r="A3346" s="222" t="str">
        <f t="shared" si="52"/>
        <v>MRI Lumbar Spine with contrast</v>
      </c>
      <c r="B3346" s="24"/>
      <c r="C3346" s="24" t="s">
        <v>13285</v>
      </c>
    </row>
    <row r="3347" spans="1:3" x14ac:dyDescent="0.35">
      <c r="A3347" s="222" t="str">
        <f t="shared" si="52"/>
        <v>MRI LUMBAR W</v>
      </c>
      <c r="B3347" s="11"/>
      <c r="C3347" s="11" t="s">
        <v>10165</v>
      </c>
    </row>
    <row r="3348" spans="1:3" x14ac:dyDescent="0.35">
      <c r="A3348" s="222" t="str">
        <f t="shared" si="52"/>
        <v>MRI LUMBAR W/CONTRAST</v>
      </c>
      <c r="B3348" s="292"/>
      <c r="C3348" s="292" t="s">
        <v>5406</v>
      </c>
    </row>
    <row r="3349" spans="1:3" x14ac:dyDescent="0.35">
      <c r="A3349" s="222" t="str">
        <f t="shared" si="52"/>
        <v>MRI LUMBAR WITH CONTRA</v>
      </c>
      <c r="B3349" s="285"/>
      <c r="C3349" s="285" t="s">
        <v>6450</v>
      </c>
    </row>
    <row r="3350" spans="1:3" x14ac:dyDescent="0.35">
      <c r="A3350" s="222" t="str">
        <f t="shared" si="52"/>
        <v>MRI SPINAL CANAL LUMBAR W/CONTRAST</v>
      </c>
      <c r="B3350" s="286"/>
      <c r="C3350" s="286" t="s">
        <v>9050</v>
      </c>
    </row>
    <row r="3351" spans="1:3" x14ac:dyDescent="0.35">
      <c r="A3351" s="222" t="str">
        <f t="shared" si="52"/>
        <v>MRI Spine Lumbar w/ Contrast</v>
      </c>
      <c r="B3351" s="281"/>
      <c r="C3351" s="281" t="s">
        <v>2130</v>
      </c>
    </row>
    <row r="3352" spans="1:3" x14ac:dyDescent="0.35">
      <c r="A3352" s="222" t="str">
        <f t="shared" si="52"/>
        <v>MRI, Lumbar Spine c/ Contrast</v>
      </c>
      <c r="B3352" s="30"/>
      <c r="C3352" s="30" t="s">
        <v>3630</v>
      </c>
    </row>
    <row r="3353" spans="1:3" x14ac:dyDescent="0.35">
      <c r="A3353" s="222" t="str">
        <f t="shared" si="52"/>
        <v>MR C SPINE W/WO</v>
      </c>
      <c r="B3353" s="312"/>
      <c r="C3353" s="312" t="s">
        <v>10240</v>
      </c>
    </row>
    <row r="3354" spans="1:3" x14ac:dyDescent="0.35">
      <c r="A3354" s="222" t="str">
        <f t="shared" si="52"/>
        <v>MR CERV SPINE W/WO</v>
      </c>
      <c r="B3354" s="33"/>
      <c r="C3354" s="33" t="s">
        <v>1263</v>
      </c>
    </row>
    <row r="3355" spans="1:3" x14ac:dyDescent="0.35">
      <c r="A3355" s="222" t="str">
        <f t="shared" si="52"/>
        <v>MR cervical spine wo/w con</v>
      </c>
      <c r="B3355" s="24"/>
      <c r="C3355" s="52" t="s">
        <v>13372</v>
      </c>
    </row>
    <row r="3356" spans="1:3" x14ac:dyDescent="0.35">
      <c r="A3356" s="222" t="str">
        <f t="shared" si="52"/>
        <v>MR C-SPINE W/ AND W/O CONTRAST</v>
      </c>
      <c r="B3356" s="704"/>
      <c r="C3356" s="156" t="s">
        <v>13574</v>
      </c>
    </row>
    <row r="3357" spans="1:3" x14ac:dyDescent="0.35">
      <c r="A3357" s="222" t="str">
        <f t="shared" si="52"/>
        <v>MR C-SPINE W/WO</v>
      </c>
      <c r="B3357" s="367"/>
      <c r="C3357" s="310" t="s">
        <v>7402</v>
      </c>
    </row>
    <row r="3358" spans="1:3" x14ac:dyDescent="0.35">
      <c r="A3358" s="222" t="str">
        <f t="shared" si="52"/>
        <v>MR C-SPINE WITH AND WO</v>
      </c>
      <c r="B3358" s="204"/>
      <c r="C3358" s="205" t="s">
        <v>12055</v>
      </c>
    </row>
    <row r="3359" spans="1:3" x14ac:dyDescent="0.35">
      <c r="A3359" s="222" t="str">
        <f t="shared" si="52"/>
        <v>MR SPINE CERVICAL W/WO</v>
      </c>
      <c r="B3359" s="296"/>
      <c r="C3359" s="303" t="s">
        <v>6733</v>
      </c>
    </row>
    <row r="3360" spans="1:3" x14ac:dyDescent="0.35">
      <c r="A3360" s="222" t="str">
        <f t="shared" si="52"/>
        <v>MR-C-SPINE W/ AND W/O CONTRAST</v>
      </c>
      <c r="B3360" s="175"/>
      <c r="C3360" s="172" t="s">
        <v>13575</v>
      </c>
    </row>
    <row r="3361" spans="1:3" x14ac:dyDescent="0.35">
      <c r="A3361" s="222" t="str">
        <f t="shared" si="52"/>
        <v>MRI - CERVICAL SP W W/O CONTRAST</v>
      </c>
      <c r="B3361" s="204"/>
      <c r="C3361" s="205" t="s">
        <v>12056</v>
      </c>
    </row>
    <row r="3362" spans="1:3" x14ac:dyDescent="0.35">
      <c r="A3362" s="222" t="str">
        <f t="shared" si="52"/>
        <v>MRI C SPINE W/WO</v>
      </c>
      <c r="B3362" s="204"/>
      <c r="C3362" s="203" t="s">
        <v>12057</v>
      </c>
    </row>
    <row r="3363" spans="1:3" x14ac:dyDescent="0.35">
      <c r="A3363" s="222" t="str">
        <f t="shared" si="52"/>
        <v>MRI CER SPINE W W/O CONTRAST</v>
      </c>
      <c r="B3363" s="204"/>
      <c r="C3363" s="205" t="s">
        <v>12058</v>
      </c>
    </row>
    <row r="3364" spans="1:3" x14ac:dyDescent="0.35">
      <c r="A3364" s="222" t="str">
        <f t="shared" si="52"/>
        <v>MRI CER/SPINE W/WO/CONTRAST</v>
      </c>
      <c r="B3364" s="280"/>
      <c r="C3364" s="45" t="s">
        <v>9091</v>
      </c>
    </row>
    <row r="3365" spans="1:3" x14ac:dyDescent="0.35">
      <c r="A3365" s="222" t="str">
        <f t="shared" si="52"/>
        <v>MRI CERVICAL SPINE W&amp;WO</v>
      </c>
      <c r="B3365" s="26"/>
      <c r="C3365" s="26" t="s">
        <v>2662</v>
      </c>
    </row>
    <row r="3366" spans="1:3" x14ac:dyDescent="0.35">
      <c r="A3366" s="222" t="str">
        <f t="shared" si="52"/>
        <v>MRI CERVICAL SPINE W/O &amp; W/CONTRAST</v>
      </c>
      <c r="B3366" s="157"/>
      <c r="C3366" s="157" t="s">
        <v>4157</v>
      </c>
    </row>
    <row r="3367" spans="1:3" x14ac:dyDescent="0.35">
      <c r="A3367" s="222" t="str">
        <f t="shared" si="52"/>
        <v>MRI CERVICAL SPINE W/WO</v>
      </c>
      <c r="B3367" s="292"/>
      <c r="C3367" s="292" t="s">
        <v>5445</v>
      </c>
    </row>
    <row r="3368" spans="1:3" x14ac:dyDescent="0.35">
      <c r="A3368" s="222" t="str">
        <f t="shared" si="52"/>
        <v>MRI CERVICAL SPINE W/WO</v>
      </c>
      <c r="B3368" s="11"/>
      <c r="C3368" s="11" t="s">
        <v>5445</v>
      </c>
    </row>
    <row r="3369" spans="1:3" x14ac:dyDescent="0.35">
      <c r="A3369" s="222" t="str">
        <f t="shared" si="52"/>
        <v>MRI Cervical Spine w/wo contrast</v>
      </c>
      <c r="B3369" s="24"/>
      <c r="C3369" s="52" t="s">
        <v>13373</v>
      </c>
    </row>
    <row r="3370" spans="1:3" x14ac:dyDescent="0.35">
      <c r="A3370" s="222" t="str">
        <f t="shared" si="52"/>
        <v>MRI CERVICAL SPINE WW/O</v>
      </c>
      <c r="B3370" s="204"/>
      <c r="C3370" s="203" t="s">
        <v>12060</v>
      </c>
    </row>
    <row r="3371" spans="1:3" x14ac:dyDescent="0.35">
      <c r="A3371" s="222" t="str">
        <f t="shared" si="52"/>
        <v>MRI CERVICAL SPINE WWO</v>
      </c>
      <c r="B3371" s="165"/>
      <c r="C3371" s="165" t="s">
        <v>6962</v>
      </c>
    </row>
    <row r="3372" spans="1:3" x14ac:dyDescent="0.35">
      <c r="A3372" s="222" t="str">
        <f t="shared" si="52"/>
        <v>MRI CERVICAL W &amp; W/O C</v>
      </c>
      <c r="B3372" s="285"/>
      <c r="C3372" s="285" t="s">
        <v>6473</v>
      </c>
    </row>
    <row r="3373" spans="1:3" x14ac:dyDescent="0.35">
      <c r="A3373" s="222" t="str">
        <f t="shared" si="52"/>
        <v>MRI CERVICAL W + W/O</v>
      </c>
      <c r="B3373" s="204"/>
      <c r="C3373" s="204" t="s">
        <v>12061</v>
      </c>
    </row>
    <row r="3374" spans="1:3" x14ac:dyDescent="0.35">
      <c r="A3374" s="222" t="str">
        <f t="shared" si="52"/>
        <v>MRI CERVICAL W WO CONTRAST</v>
      </c>
      <c r="B3374" s="94"/>
      <c r="C3374" s="93" t="s">
        <v>7320</v>
      </c>
    </row>
    <row r="3375" spans="1:3" x14ac:dyDescent="0.35">
      <c r="A3375" s="222" t="str">
        <f t="shared" si="52"/>
        <v>MRI CERVICAL W/WO CONTRAST</v>
      </c>
      <c r="B3375" s="94"/>
      <c r="C3375" s="93" t="s">
        <v>7321</v>
      </c>
    </row>
    <row r="3376" spans="1:3" x14ac:dyDescent="0.35">
      <c r="A3376" s="222" t="str">
        <f t="shared" si="52"/>
        <v>MRI CERVICAL WITH AND WITHOUT - MS SPINE PROTOCOL</v>
      </c>
      <c r="B3376" s="30"/>
      <c r="C3376" s="30" t="s">
        <v>3721</v>
      </c>
    </row>
    <row r="3377" spans="1:3" x14ac:dyDescent="0.35">
      <c r="A3377" s="222" t="str">
        <f t="shared" si="52"/>
        <v>MRI CERVICAL WWO</v>
      </c>
      <c r="B3377" s="204"/>
      <c r="C3377" s="205" t="s">
        <v>12062</v>
      </c>
    </row>
    <row r="3378" spans="1:3" x14ac:dyDescent="0.35">
      <c r="A3378" s="222" t="str">
        <f t="shared" si="52"/>
        <v>MRI C-SPINE W/WO</v>
      </c>
      <c r="B3378" s="204"/>
      <c r="C3378" s="205" t="s">
        <v>12063</v>
      </c>
    </row>
    <row r="3379" spans="1:3" x14ac:dyDescent="0.35">
      <c r="A3379" s="222" t="str">
        <f t="shared" si="52"/>
        <v>MRI C-Spine W/WO Contrast</v>
      </c>
      <c r="B3379" s="283"/>
      <c r="C3379" s="283" t="s">
        <v>8347</v>
      </c>
    </row>
    <row r="3380" spans="1:3" x14ac:dyDescent="0.35">
      <c r="A3380" s="222" t="str">
        <f t="shared" si="52"/>
        <v>MRI Spine Cervical w/ + w/o Contrast</v>
      </c>
      <c r="B3380" s="281"/>
      <c r="C3380" s="42" t="s">
        <v>2203</v>
      </c>
    </row>
    <row r="3381" spans="1:3" x14ac:dyDescent="0.35">
      <c r="A3381" s="222" t="str">
        <f t="shared" si="52"/>
        <v>MRI, Cervical Spine c/s Contrast</v>
      </c>
      <c r="B3381" s="30"/>
      <c r="C3381" s="30" t="s">
        <v>3722</v>
      </c>
    </row>
    <row r="3382" spans="1:3" x14ac:dyDescent="0.35">
      <c r="A3382" s="222" t="str">
        <f t="shared" si="52"/>
        <v>e+1 MRI THORACIC W WO</v>
      </c>
      <c r="B3382" s="204"/>
      <c r="C3382" s="205" t="s">
        <v>12064</v>
      </c>
    </row>
    <row r="3383" spans="1:3" x14ac:dyDescent="0.35">
      <c r="A3383" s="222" t="str">
        <f t="shared" si="52"/>
        <v>MR SPINE THORACIC W/WO</v>
      </c>
      <c r="B3383" s="289"/>
      <c r="C3383" s="289" t="s">
        <v>2981</v>
      </c>
    </row>
    <row r="3384" spans="1:3" x14ac:dyDescent="0.35">
      <c r="A3384" s="222" t="str">
        <f t="shared" si="52"/>
        <v>MR T SPINE W/WO</v>
      </c>
      <c r="B3384" s="312"/>
      <c r="C3384" s="312" t="s">
        <v>10241</v>
      </c>
    </row>
    <row r="3385" spans="1:3" x14ac:dyDescent="0.35">
      <c r="A3385" s="222" t="str">
        <f t="shared" si="52"/>
        <v>MR THOR SPINE W&amp;W/O</v>
      </c>
      <c r="B3385" s="33"/>
      <c r="C3385" s="33" t="s">
        <v>1265</v>
      </c>
    </row>
    <row r="3386" spans="1:3" x14ac:dyDescent="0.35">
      <c r="A3386" s="222" t="str">
        <f t="shared" si="52"/>
        <v>MR thoracic spine wo/w con</v>
      </c>
      <c r="B3386" s="309"/>
      <c r="C3386" s="131" t="s">
        <v>13374</v>
      </c>
    </row>
    <row r="3387" spans="1:3" x14ac:dyDescent="0.35">
      <c r="A3387" s="222" t="str">
        <f t="shared" si="52"/>
        <v>MR T-SPINE W/ AND W/OUT CONTRAST</v>
      </c>
      <c r="B3387" s="704"/>
      <c r="C3387" s="156" t="s">
        <v>13576</v>
      </c>
    </row>
    <row r="3388" spans="1:3" x14ac:dyDescent="0.35">
      <c r="A3388" s="222" t="str">
        <f t="shared" si="52"/>
        <v>MR T-SPINE W/WO</v>
      </c>
      <c r="B3388" s="355"/>
      <c r="C3388" s="103" t="s">
        <v>5144</v>
      </c>
    </row>
    <row r="3389" spans="1:3" x14ac:dyDescent="0.35">
      <c r="A3389" s="222" t="str">
        <f t="shared" si="52"/>
        <v>MRI Spine Thoracic w/ + w/o Contrast</v>
      </c>
      <c r="B3389" s="281"/>
      <c r="C3389" s="281" t="s">
        <v>2204</v>
      </c>
    </row>
    <row r="3390" spans="1:3" x14ac:dyDescent="0.35">
      <c r="A3390" s="222" t="str">
        <f t="shared" si="52"/>
        <v>MRI T SPINE W/WO</v>
      </c>
      <c r="B3390" s="204"/>
      <c r="C3390" s="205" t="s">
        <v>12065</v>
      </c>
    </row>
    <row r="3391" spans="1:3" x14ac:dyDescent="0.35">
      <c r="A3391" s="222" t="str">
        <f t="shared" si="52"/>
        <v>MRI THOR SPINE W W/O CONTRAST</v>
      </c>
      <c r="B3391" s="204"/>
      <c r="C3391" s="205" t="s">
        <v>12066</v>
      </c>
    </row>
    <row r="3392" spans="1:3" x14ac:dyDescent="0.35">
      <c r="A3392" s="222" t="str">
        <f t="shared" si="52"/>
        <v>MRI THOR SPINE W WO CONTRAST</v>
      </c>
      <c r="B3392" s="280"/>
      <c r="C3392" s="45" t="s">
        <v>9092</v>
      </c>
    </row>
    <row r="3393" spans="1:3" x14ac:dyDescent="0.35">
      <c r="A3393" s="222" t="str">
        <f t="shared" si="52"/>
        <v>MRI THOR/SPINE W/WO/CONTRAST</v>
      </c>
      <c r="B3393" s="280"/>
      <c r="C3393" s="45" t="s">
        <v>9093</v>
      </c>
    </row>
    <row r="3394" spans="1:3" x14ac:dyDescent="0.35">
      <c r="A3394" s="222" t="str">
        <f t="shared" si="52"/>
        <v>MRI THORACIC SPINE W&amp;WO</v>
      </c>
      <c r="B3394" s="204"/>
      <c r="C3394" s="204" t="s">
        <v>2663</v>
      </c>
    </row>
    <row r="3395" spans="1:3" x14ac:dyDescent="0.35">
      <c r="A3395" s="222" t="str">
        <f t="shared" ref="A3395:A3458" si="53">TRIM(C3395)</f>
        <v>MRI THORACIC SPINE W&amp;WO</v>
      </c>
      <c r="B3395" s="26"/>
      <c r="C3395" s="26" t="s">
        <v>2663</v>
      </c>
    </row>
    <row r="3396" spans="1:3" x14ac:dyDescent="0.35">
      <c r="A3396" s="222" t="str">
        <f t="shared" si="53"/>
        <v>MRI THORACIC SPINE W/O &amp; W/CONTRAST</v>
      </c>
      <c r="B3396" s="157"/>
      <c r="C3396" s="157" t="s">
        <v>4160</v>
      </c>
    </row>
    <row r="3397" spans="1:3" x14ac:dyDescent="0.35">
      <c r="A3397" s="222" t="str">
        <f t="shared" si="53"/>
        <v>MRI THORACIC SPINE W/WO</v>
      </c>
      <c r="B3397" s="11"/>
      <c r="C3397" s="11" t="s">
        <v>10242</v>
      </c>
    </row>
    <row r="3398" spans="1:3" x14ac:dyDescent="0.35">
      <c r="A3398" s="222" t="str">
        <f t="shared" si="53"/>
        <v>MRI Thoracic Spine w/wo contrast</v>
      </c>
      <c r="B3398" s="24"/>
      <c r="C3398" s="24" t="s">
        <v>13375</v>
      </c>
    </row>
    <row r="3399" spans="1:3" x14ac:dyDescent="0.35">
      <c r="A3399" s="222" t="str">
        <f t="shared" si="53"/>
        <v>MRI THORACIC SPINE WOW</v>
      </c>
      <c r="B3399" s="94"/>
      <c r="C3399" s="93" t="s">
        <v>7322</v>
      </c>
    </row>
    <row r="3400" spans="1:3" x14ac:dyDescent="0.35">
      <c r="A3400" s="222" t="str">
        <f t="shared" si="53"/>
        <v>MRI THORACIC SPINE WWO</v>
      </c>
      <c r="B3400" s="165"/>
      <c r="C3400" s="165" t="s">
        <v>6963</v>
      </c>
    </row>
    <row r="3401" spans="1:3" x14ac:dyDescent="0.35">
      <c r="A3401" s="222" t="str">
        <f t="shared" si="53"/>
        <v>MRI THORACIC W + W/O</v>
      </c>
      <c r="B3401" s="204"/>
      <c r="C3401" s="204" t="s">
        <v>12067</v>
      </c>
    </row>
    <row r="3402" spans="1:3" x14ac:dyDescent="0.35">
      <c r="A3402" s="222" t="str">
        <f t="shared" si="53"/>
        <v>MRI THORACIC W WO CONTRAST</v>
      </c>
      <c r="B3402" s="94"/>
      <c r="C3402" s="93" t="s">
        <v>7323</v>
      </c>
    </row>
    <row r="3403" spans="1:3" x14ac:dyDescent="0.35">
      <c r="A3403" s="222" t="str">
        <f t="shared" si="53"/>
        <v>MRI THORACIC W/WO</v>
      </c>
      <c r="B3403" s="204"/>
      <c r="C3403" s="204" t="s">
        <v>12068</v>
      </c>
    </row>
    <row r="3404" spans="1:3" x14ac:dyDescent="0.35">
      <c r="A3404" s="222" t="str">
        <f t="shared" si="53"/>
        <v>MRI THORACIC W/WO CONTRAST</v>
      </c>
      <c r="B3404" s="94"/>
      <c r="C3404" s="93" t="s">
        <v>7324</v>
      </c>
    </row>
    <row r="3405" spans="1:3" x14ac:dyDescent="0.35">
      <c r="A3405" s="222" t="str">
        <f t="shared" si="53"/>
        <v>MRI THORACIC W/WO IV CONTRAST</v>
      </c>
      <c r="B3405" s="285"/>
      <c r="C3405" s="297" t="s">
        <v>6474</v>
      </c>
    </row>
    <row r="3406" spans="1:3" x14ac:dyDescent="0.35">
      <c r="A3406" s="222" t="str">
        <f t="shared" si="53"/>
        <v>MRI THORACIC WWO</v>
      </c>
      <c r="B3406" s="204"/>
      <c r="C3406" s="204" t="s">
        <v>12069</v>
      </c>
    </row>
    <row r="3407" spans="1:3" x14ac:dyDescent="0.35">
      <c r="A3407" s="222" t="str">
        <f t="shared" si="53"/>
        <v>MRI T-S W/WO</v>
      </c>
      <c r="B3407" s="283"/>
      <c r="C3407" s="283" t="s">
        <v>8348</v>
      </c>
    </row>
    <row r="3408" spans="1:3" x14ac:dyDescent="0.35">
      <c r="A3408" s="222" t="str">
        <f t="shared" si="53"/>
        <v>MRI T-SPINE W/WO</v>
      </c>
      <c r="B3408" s="283"/>
      <c r="C3408" s="283" t="s">
        <v>8349</v>
      </c>
    </row>
    <row r="3409" spans="1:3" x14ac:dyDescent="0.35">
      <c r="A3409" s="222" t="str">
        <f t="shared" si="53"/>
        <v>MRI, Thoracic Spine c/s Contrast</v>
      </c>
      <c r="B3409" s="30"/>
      <c r="C3409" s="30" t="s">
        <v>3723</v>
      </c>
    </row>
    <row r="3410" spans="1:3" x14ac:dyDescent="0.35">
      <c r="A3410" s="222" t="str">
        <f t="shared" si="53"/>
        <v>MR-T-SPINE W/ AND W/OUT CONTRAST</v>
      </c>
      <c r="B3410" s="175"/>
      <c r="C3410" s="172" t="s">
        <v>13577</v>
      </c>
    </row>
    <row r="3411" spans="1:3" x14ac:dyDescent="0.35">
      <c r="A3411" s="222" t="str">
        <f t="shared" si="53"/>
        <v>MR L SPINE W/WO</v>
      </c>
      <c r="B3411" s="312"/>
      <c r="C3411" s="312" t="s">
        <v>10243</v>
      </c>
    </row>
    <row r="3412" spans="1:3" x14ac:dyDescent="0.35">
      <c r="A3412" s="222" t="str">
        <f t="shared" si="53"/>
        <v>MR L-SPINE W/WO</v>
      </c>
      <c r="B3412" s="367"/>
      <c r="C3412" s="310" t="s">
        <v>7403</v>
      </c>
    </row>
    <row r="3413" spans="1:3" x14ac:dyDescent="0.35">
      <c r="A3413" s="222" t="str">
        <f t="shared" si="53"/>
        <v>MR L-SPINE WITH AND WO</v>
      </c>
      <c r="B3413" s="204"/>
      <c r="C3413" s="205" t="s">
        <v>12071</v>
      </c>
    </row>
    <row r="3414" spans="1:3" x14ac:dyDescent="0.35">
      <c r="A3414" s="222" t="str">
        <f t="shared" si="53"/>
        <v>MR LUM SPINE W/WO</v>
      </c>
      <c r="B3414" s="33"/>
      <c r="C3414" s="33" t="s">
        <v>1266</v>
      </c>
    </row>
    <row r="3415" spans="1:3" x14ac:dyDescent="0.35">
      <c r="A3415" s="222" t="str">
        <f t="shared" si="53"/>
        <v>MR lumbar spine w/wo con</v>
      </c>
      <c r="B3415" s="466"/>
      <c r="C3415" s="84" t="s">
        <v>13376</v>
      </c>
    </row>
    <row r="3416" spans="1:3" x14ac:dyDescent="0.35">
      <c r="A3416" s="222" t="str">
        <f t="shared" si="53"/>
        <v>MR lumbar spine wo/w con</v>
      </c>
      <c r="B3416" s="24"/>
      <c r="C3416" s="52" t="s">
        <v>13377</v>
      </c>
    </row>
    <row r="3417" spans="1:3" x14ac:dyDescent="0.35">
      <c r="A3417" s="222" t="str">
        <f t="shared" si="53"/>
        <v>MR SPINE LUMBAR W/WO</v>
      </c>
      <c r="B3417" s="289"/>
      <c r="C3417" s="289" t="s">
        <v>2982</v>
      </c>
    </row>
    <row r="3418" spans="1:3" x14ac:dyDescent="0.35">
      <c r="A3418" s="222" t="str">
        <f t="shared" si="53"/>
        <v>MRI L-S W/WO</v>
      </c>
      <c r="B3418" s="283"/>
      <c r="C3418" s="283" t="s">
        <v>8350</v>
      </c>
    </row>
    <row r="3419" spans="1:3" x14ac:dyDescent="0.35">
      <c r="A3419" s="222" t="str">
        <f t="shared" si="53"/>
        <v>MRI L-SPINE W W/O CONTRAST</v>
      </c>
      <c r="B3419" s="204"/>
      <c r="C3419" s="205" t="s">
        <v>12072</v>
      </c>
    </row>
    <row r="3420" spans="1:3" x14ac:dyDescent="0.35">
      <c r="A3420" s="222" t="str">
        <f t="shared" si="53"/>
        <v>MRI L-SPINE W/WO</v>
      </c>
      <c r="B3420" s="283"/>
      <c r="C3420" s="283" t="s">
        <v>8351</v>
      </c>
    </row>
    <row r="3421" spans="1:3" x14ac:dyDescent="0.35">
      <c r="A3421" s="222" t="str">
        <f t="shared" si="53"/>
        <v>MRI LUMB SPINE W WO CONTRAST</v>
      </c>
      <c r="B3421" s="280"/>
      <c r="C3421" s="45" t="s">
        <v>9094</v>
      </c>
    </row>
    <row r="3422" spans="1:3" x14ac:dyDescent="0.35">
      <c r="A3422" s="222" t="str">
        <f t="shared" si="53"/>
        <v>MRI LUMB/SPINE W/WO/CONTRAST</v>
      </c>
      <c r="B3422" s="280"/>
      <c r="C3422" s="45" t="s">
        <v>9095</v>
      </c>
    </row>
    <row r="3423" spans="1:3" x14ac:dyDescent="0.35">
      <c r="A3423" s="222" t="str">
        <f t="shared" si="53"/>
        <v>MRI LUMBAR SPINE W&amp;WO</v>
      </c>
      <c r="B3423" s="26"/>
      <c r="C3423" s="26" t="s">
        <v>2664</v>
      </c>
    </row>
    <row r="3424" spans="1:3" x14ac:dyDescent="0.35">
      <c r="A3424" s="222" t="str">
        <f t="shared" si="53"/>
        <v>MRI LUMBAR SPINE W/O &amp; W/CONTRAST</v>
      </c>
      <c r="B3424" s="157"/>
      <c r="C3424" s="157" t="s">
        <v>4161</v>
      </c>
    </row>
    <row r="3425" spans="1:3" x14ac:dyDescent="0.35">
      <c r="A3425" s="222" t="str">
        <f t="shared" si="53"/>
        <v>MRI LUMBAR SPINE W/O &amp; W/DYE</v>
      </c>
      <c r="B3425" s="204"/>
      <c r="C3425" s="205" t="s">
        <v>12073</v>
      </c>
    </row>
    <row r="3426" spans="1:3" x14ac:dyDescent="0.35">
      <c r="A3426" s="222" t="str">
        <f t="shared" si="53"/>
        <v>MRI LUMBAR SPINE W/O W</v>
      </c>
      <c r="B3426" s="204"/>
      <c r="C3426" s="205" t="s">
        <v>12074</v>
      </c>
    </row>
    <row r="3427" spans="1:3" x14ac:dyDescent="0.35">
      <c r="A3427" s="222" t="str">
        <f t="shared" si="53"/>
        <v>MRI LUMBAR SPINE W/O W CNT</v>
      </c>
      <c r="B3427" s="204"/>
      <c r="C3427" s="205" t="s">
        <v>12075</v>
      </c>
    </row>
    <row r="3428" spans="1:3" x14ac:dyDescent="0.35">
      <c r="A3428" s="222" t="str">
        <f t="shared" si="53"/>
        <v>MRI Lumbar spine w/wo contrast</v>
      </c>
      <c r="B3428" s="24"/>
      <c r="C3428" s="52" t="s">
        <v>13378</v>
      </c>
    </row>
    <row r="3429" spans="1:3" x14ac:dyDescent="0.35">
      <c r="A3429" s="222" t="str">
        <f t="shared" si="53"/>
        <v>MRI LUMBAR SPINE WITH &amp; WITHOUT CONTRAST</v>
      </c>
      <c r="B3429" s="204"/>
      <c r="C3429" s="205" t="s">
        <v>12076</v>
      </c>
    </row>
    <row r="3430" spans="1:3" x14ac:dyDescent="0.35">
      <c r="A3430" s="222" t="str">
        <f t="shared" si="53"/>
        <v>MRI LUMBAR SPINE WITH/WITHOUT CONTRAST</v>
      </c>
      <c r="B3430" s="204"/>
      <c r="C3430" s="205" t="s">
        <v>12077</v>
      </c>
    </row>
    <row r="3431" spans="1:3" x14ac:dyDescent="0.35">
      <c r="A3431" s="222" t="str">
        <f t="shared" si="53"/>
        <v>MRI LUMBAR SPINE WOW</v>
      </c>
      <c r="B3431" s="94"/>
      <c r="C3431" s="93" t="s">
        <v>7325</v>
      </c>
    </row>
    <row r="3432" spans="1:3" x14ac:dyDescent="0.35">
      <c r="A3432" s="222" t="str">
        <f t="shared" si="53"/>
        <v>MRI LUMBAR SPINE WWO</v>
      </c>
      <c r="B3432" s="165"/>
      <c r="C3432" s="165" t="s">
        <v>1754</v>
      </c>
    </row>
    <row r="3433" spans="1:3" x14ac:dyDescent="0.35">
      <c r="A3433" s="222" t="str">
        <f t="shared" si="53"/>
        <v>MRI LUMBAR SPINE WWO CONTRAST</v>
      </c>
      <c r="B3433" s="204"/>
      <c r="C3433" s="203" t="s">
        <v>12078</v>
      </c>
    </row>
    <row r="3434" spans="1:3" x14ac:dyDescent="0.35">
      <c r="A3434" s="222" t="str">
        <f t="shared" si="53"/>
        <v>MRI LUMBAR W + W/O</v>
      </c>
      <c r="B3434" s="204"/>
      <c r="C3434" s="205" t="s">
        <v>12079</v>
      </c>
    </row>
    <row r="3435" spans="1:3" x14ac:dyDescent="0.35">
      <c r="A3435" s="222" t="str">
        <f t="shared" si="53"/>
        <v>MRI LUMBAR W/ WO</v>
      </c>
      <c r="B3435" s="292"/>
      <c r="C3435" s="292" t="s">
        <v>5446</v>
      </c>
    </row>
    <row r="3436" spans="1:3" x14ac:dyDescent="0.35">
      <c r="A3436" s="222" t="str">
        <f t="shared" si="53"/>
        <v>MRI LUMBAR W/WO</v>
      </c>
      <c r="B3436" s="11"/>
      <c r="C3436" s="11" t="s">
        <v>10244</v>
      </c>
    </row>
    <row r="3437" spans="1:3" x14ac:dyDescent="0.35">
      <c r="A3437" s="222" t="str">
        <f t="shared" si="53"/>
        <v>MRI LUMBAR W-W/O CONTR</v>
      </c>
      <c r="B3437" s="324"/>
      <c r="C3437" s="324" t="s">
        <v>6475</v>
      </c>
    </row>
    <row r="3438" spans="1:3" x14ac:dyDescent="0.35">
      <c r="A3438" s="222" t="str">
        <f t="shared" si="53"/>
        <v>MRI LUMBAR W-W/O CONTRAST</v>
      </c>
      <c r="B3438" s="94"/>
      <c r="C3438" s="93" t="s">
        <v>7326</v>
      </c>
    </row>
    <row r="3439" spans="1:3" x14ac:dyDescent="0.35">
      <c r="A3439" s="222" t="str">
        <f t="shared" si="53"/>
        <v>MRI LUMBAR WWO</v>
      </c>
      <c r="B3439" s="204"/>
      <c r="C3439" s="205" t="s">
        <v>12080</v>
      </c>
    </row>
    <row r="3440" spans="1:3" x14ac:dyDescent="0.35">
      <c r="A3440" s="222" t="str">
        <f t="shared" si="53"/>
        <v>MRI LUMBER W-W/O CONTR</v>
      </c>
      <c r="B3440" s="285"/>
      <c r="C3440" s="297" t="s">
        <v>6476</v>
      </c>
    </row>
    <row r="3441" spans="1:3" x14ac:dyDescent="0.35">
      <c r="A3441" s="222" t="str">
        <f t="shared" si="53"/>
        <v>MRI LUMBOSACRAL PLEXUS W&amp;W/O CONTRAST</v>
      </c>
      <c r="B3441" s="378"/>
      <c r="C3441" s="128" t="s">
        <v>2665</v>
      </c>
    </row>
    <row r="3442" spans="1:3" x14ac:dyDescent="0.35">
      <c r="A3442" s="222" t="str">
        <f t="shared" si="53"/>
        <v>MRI Spine Lumbar w/ + w/o Contrast</v>
      </c>
      <c r="B3442" s="281"/>
      <c r="C3442" s="42" t="s">
        <v>2205</v>
      </c>
    </row>
    <row r="3443" spans="1:3" x14ac:dyDescent="0.35">
      <c r="A3443" s="222" t="str">
        <f t="shared" si="53"/>
        <v>MRI, Lumbar Spine c/s Contrast</v>
      </c>
      <c r="B3443" s="30"/>
      <c r="C3443" s="30" t="s">
        <v>3724</v>
      </c>
    </row>
    <row r="3444" spans="1:3" x14ac:dyDescent="0.35">
      <c r="A3444" s="222" t="str">
        <f t="shared" si="53"/>
        <v>MR-L-SPINE W/ AND W/OUT CONTRAST</v>
      </c>
      <c r="B3444" s="704"/>
      <c r="C3444" s="200" t="s">
        <v>13578</v>
      </c>
    </row>
    <row r="3445" spans="1:3" x14ac:dyDescent="0.35">
      <c r="A3445" s="222" t="str">
        <f t="shared" si="53"/>
        <v>MRA SPI CANAL&amp;CNTS C+-MATRL</v>
      </c>
      <c r="B3445" s="26"/>
      <c r="C3445" s="26" t="s">
        <v>2600</v>
      </c>
    </row>
    <row r="3446" spans="1:3" x14ac:dyDescent="0.35">
      <c r="A3446" s="222" t="str">
        <f t="shared" si="53"/>
        <v>MRA SPINE</v>
      </c>
      <c r="B3446" s="312"/>
      <c r="C3446" s="312" t="s">
        <v>10166</v>
      </c>
    </row>
    <row r="3447" spans="1:3" x14ac:dyDescent="0.35">
      <c r="A3447" s="222" t="str">
        <f t="shared" si="53"/>
        <v>MRA Spine w/ + w/o Contrast</v>
      </c>
      <c r="B3447" s="313"/>
      <c r="C3447" s="313" t="s">
        <v>2134</v>
      </c>
    </row>
    <row r="3448" spans="1:3" x14ac:dyDescent="0.35">
      <c r="A3448" s="222" t="str">
        <f t="shared" si="53"/>
        <v>MRA SPINE W/O&amp;W/CONTRAST</v>
      </c>
      <c r="B3448" s="157"/>
      <c r="C3448" s="157" t="s">
        <v>4127</v>
      </c>
    </row>
    <row r="3449" spans="1:3" x14ac:dyDescent="0.35">
      <c r="A3449" s="222" t="str">
        <f t="shared" si="53"/>
        <v>MRA, Angiography Spinal Canal c/ or s/ Contrast</v>
      </c>
      <c r="B3449" s="30"/>
      <c r="C3449" s="30" t="s">
        <v>3635</v>
      </c>
    </row>
    <row r="3450" spans="1:3" x14ac:dyDescent="0.35">
      <c r="A3450" s="222" t="str">
        <f t="shared" si="53"/>
        <v>PELVIS 1 OR 2 VIEWS</v>
      </c>
      <c r="B3450" s="285"/>
      <c r="C3450" s="297" t="s">
        <v>6167</v>
      </c>
    </row>
    <row r="3451" spans="1:3" x14ac:dyDescent="0.35">
      <c r="A3451" s="222" t="str">
        <f t="shared" si="53"/>
        <v>PELVIS 1-2 VIEWS</v>
      </c>
      <c r="B3451" s="580"/>
      <c r="C3451" s="581" t="s">
        <v>1310</v>
      </c>
    </row>
    <row r="3452" spans="1:3" x14ac:dyDescent="0.35">
      <c r="A3452" s="222" t="str">
        <f t="shared" si="53"/>
        <v>PELVIS 1-2 VIEWS</v>
      </c>
      <c r="B3452" s="221"/>
      <c r="C3452" s="221" t="s">
        <v>1310</v>
      </c>
    </row>
    <row r="3453" spans="1:3" x14ac:dyDescent="0.35">
      <c r="A3453" s="222" t="str">
        <f t="shared" si="53"/>
        <v>PELVIS 1-2V</v>
      </c>
      <c r="B3453" s="283"/>
      <c r="C3453" s="284" t="s">
        <v>8102</v>
      </c>
    </row>
    <row r="3454" spans="1:3" x14ac:dyDescent="0.35">
      <c r="A3454" s="222" t="str">
        <f t="shared" si="53"/>
        <v>PELVIS 1V</v>
      </c>
      <c r="B3454" s="105"/>
      <c r="C3454" s="105" t="s">
        <v>4649</v>
      </c>
    </row>
    <row r="3455" spans="1:3" x14ac:dyDescent="0.35">
      <c r="A3455" s="222" t="str">
        <f t="shared" si="53"/>
        <v>PELVIS 1V</v>
      </c>
      <c r="B3455" s="316"/>
      <c r="C3455" s="316" t="s">
        <v>4649</v>
      </c>
    </row>
    <row r="3456" spans="1:3" x14ac:dyDescent="0.35">
      <c r="A3456" s="222" t="str">
        <f t="shared" si="53"/>
        <v>PELVIS AP</v>
      </c>
      <c r="B3456" s="33"/>
      <c r="C3456" s="33" t="s">
        <v>918</v>
      </c>
    </row>
    <row r="3457" spans="1:3" x14ac:dyDescent="0.35">
      <c r="A3457" s="222" t="str">
        <f t="shared" si="53"/>
        <v>PELVIS AP</v>
      </c>
      <c r="B3457" s="292"/>
      <c r="C3457" s="302" t="s">
        <v>918</v>
      </c>
    </row>
    <row r="3458" spans="1:3" x14ac:dyDescent="0.35">
      <c r="A3458" s="222" t="str">
        <f t="shared" si="53"/>
        <v>PELVIS XRAY</v>
      </c>
      <c r="B3458" s="286"/>
      <c r="C3458" s="286" t="s">
        <v>8743</v>
      </c>
    </row>
    <row r="3459" spans="1:3" x14ac:dyDescent="0.35">
      <c r="A3459" s="222" t="str">
        <f t="shared" ref="A3459:A3522" si="54">TRIM(C3459)</f>
        <v>PELVIS X-RAY 1 VIEW</v>
      </c>
      <c r="B3459" s="94"/>
      <c r="C3459" s="93" t="s">
        <v>7028</v>
      </c>
    </row>
    <row r="3460" spans="1:3" x14ac:dyDescent="0.35">
      <c r="A3460" s="222" t="str">
        <f t="shared" si="54"/>
        <v>PELVIS X-RAY PORTABLE 1-2 VIEW</v>
      </c>
      <c r="B3460" s="94"/>
      <c r="C3460" s="93" t="s">
        <v>7029</v>
      </c>
    </row>
    <row r="3461" spans="1:3" x14ac:dyDescent="0.35">
      <c r="A3461" s="222" t="str">
        <f t="shared" si="54"/>
        <v>PELVIS; 1 OR 2 VIEWS</v>
      </c>
      <c r="B3461" s="326"/>
      <c r="C3461" s="320" t="s">
        <v>13927</v>
      </c>
    </row>
    <row r="3462" spans="1:3" x14ac:dyDescent="0.35">
      <c r="A3462" s="222" t="str">
        <f t="shared" si="54"/>
        <v>RHC1 XR PELVIS 1-2 VIEWS</v>
      </c>
      <c r="B3462" s="341"/>
      <c r="C3462" s="294" t="s">
        <v>9177</v>
      </c>
    </row>
    <row r="3463" spans="1:3" x14ac:dyDescent="0.35">
      <c r="A3463" s="222" t="str">
        <f t="shared" si="54"/>
        <v>XR PELVIS (AP)</v>
      </c>
      <c r="B3463" s="204"/>
      <c r="C3463" s="204" t="s">
        <v>10430</v>
      </c>
    </row>
    <row r="3464" spans="1:3" x14ac:dyDescent="0.35">
      <c r="A3464" s="222" t="str">
        <f t="shared" si="54"/>
        <v>XR PELVIS 1 OR 2 VIEW</v>
      </c>
      <c r="B3464" s="280"/>
      <c r="C3464" s="295" t="s">
        <v>8744</v>
      </c>
    </row>
    <row r="3465" spans="1:3" x14ac:dyDescent="0.35">
      <c r="A3465" s="222" t="str">
        <f t="shared" si="54"/>
        <v>XR Pelvis 1 or 2 Views</v>
      </c>
      <c r="B3465" s="281"/>
      <c r="C3465" s="42" t="s">
        <v>1786</v>
      </c>
    </row>
    <row r="3466" spans="1:3" x14ac:dyDescent="0.35">
      <c r="A3466" s="222" t="str">
        <f t="shared" si="54"/>
        <v>XR PELVIS 1 VIEW</v>
      </c>
      <c r="B3466" s="311"/>
      <c r="C3466" s="311" t="s">
        <v>785</v>
      </c>
    </row>
    <row r="3467" spans="1:3" x14ac:dyDescent="0.35">
      <c r="A3467" s="222" t="str">
        <f t="shared" si="54"/>
        <v>XR PELVIS 1-2 VIEWS</v>
      </c>
      <c r="B3467" s="289"/>
      <c r="C3467" s="289" t="s">
        <v>2701</v>
      </c>
    </row>
    <row r="3468" spans="1:3" x14ac:dyDescent="0.35">
      <c r="A3468" s="222" t="str">
        <f t="shared" si="54"/>
        <v>XR Pelvis 1-2 views</v>
      </c>
      <c r="B3468" s="24"/>
      <c r="C3468" s="24" t="s">
        <v>12635</v>
      </c>
    </row>
    <row r="3469" spans="1:3" x14ac:dyDescent="0.35">
      <c r="A3469" s="222" t="str">
        <f t="shared" si="54"/>
        <v>XR PELVIS 1-2V</v>
      </c>
      <c r="B3469" s="290"/>
      <c r="C3469" s="290" t="s">
        <v>9654</v>
      </c>
    </row>
    <row r="3470" spans="1:3" x14ac:dyDescent="0.35">
      <c r="A3470" s="222" t="str">
        <f t="shared" si="54"/>
        <v>XR PELVIS 1V</v>
      </c>
      <c r="B3470" s="40"/>
      <c r="C3470" s="40" t="s">
        <v>12636</v>
      </c>
    </row>
    <row r="3471" spans="1:3" x14ac:dyDescent="0.35">
      <c r="A3471" s="222" t="str">
        <f t="shared" si="54"/>
        <v>XR PELVIS AP</v>
      </c>
      <c r="B3471" s="742"/>
      <c r="C3471" s="46" t="s">
        <v>578</v>
      </c>
    </row>
    <row r="3472" spans="1:3" x14ac:dyDescent="0.35">
      <c r="A3472" s="222" t="str">
        <f t="shared" si="54"/>
        <v>XR PELVIS AP</v>
      </c>
      <c r="B3472" s="11"/>
      <c r="C3472" s="11" t="s">
        <v>578</v>
      </c>
    </row>
    <row r="3473" spans="1:3" x14ac:dyDescent="0.35">
      <c r="A3473" s="222" t="str">
        <f t="shared" si="54"/>
        <v>XR PELVIS AP ONLY</v>
      </c>
      <c r="B3473" s="367"/>
      <c r="C3473" s="367" t="s">
        <v>5724</v>
      </c>
    </row>
    <row r="3474" spans="1:3" x14ac:dyDescent="0.35">
      <c r="A3474" s="222" t="str">
        <f t="shared" si="54"/>
        <v>XR PELVIS AP ONLY</v>
      </c>
      <c r="B3474" s="548"/>
      <c r="C3474" s="548" t="s">
        <v>5724</v>
      </c>
    </row>
    <row r="3475" spans="1:3" x14ac:dyDescent="0.35">
      <c r="A3475" s="222" t="str">
        <f t="shared" si="54"/>
        <v>XR Pelvis Complete 1 View</v>
      </c>
      <c r="B3475" s="524"/>
      <c r="C3475" s="524" t="s">
        <v>4310</v>
      </c>
    </row>
    <row r="3476" spans="1:3" x14ac:dyDescent="0.35">
      <c r="A3476" s="222" t="str">
        <f t="shared" si="54"/>
        <v>XR PELVIS MIN 1 VIEW</v>
      </c>
      <c r="B3476" s="289"/>
      <c r="C3476" s="289" t="s">
        <v>2702</v>
      </c>
    </row>
    <row r="3477" spans="1:3" x14ac:dyDescent="0.35">
      <c r="A3477" s="222" t="str">
        <f t="shared" si="54"/>
        <v>XRAY PELVIS 1 OR 2 VIEWS</v>
      </c>
      <c r="B3477" s="204"/>
      <c r="C3477" s="204" t="s">
        <v>10432</v>
      </c>
    </row>
    <row r="3478" spans="1:3" x14ac:dyDescent="0.35">
      <c r="A3478" s="222" t="str">
        <f t="shared" si="54"/>
        <v>XRAY PELVIS 1 VIEW</v>
      </c>
      <c r="B3478" s="204"/>
      <c r="C3478" s="204" t="s">
        <v>10433</v>
      </c>
    </row>
    <row r="3479" spans="1:3" x14ac:dyDescent="0.35">
      <c r="A3479" s="222" t="str">
        <f t="shared" si="54"/>
        <v>XRAY PELVIS 1/2 VIEWS</v>
      </c>
      <c r="B3479" s="157"/>
      <c r="C3479" s="157" t="s">
        <v>3775</v>
      </c>
    </row>
    <row r="3480" spans="1:3" x14ac:dyDescent="0.35">
      <c r="A3480" s="222" t="str">
        <f t="shared" si="54"/>
        <v>X-RAY PELVIS AP VIEW, ROUTINE</v>
      </c>
      <c r="B3480" s="365"/>
      <c r="C3480" s="282" t="s">
        <v>5501</v>
      </c>
    </row>
    <row r="3481" spans="1:3" x14ac:dyDescent="0.35">
      <c r="A3481" s="222" t="str">
        <f t="shared" si="54"/>
        <v>XRAY PELVIS, 1-2 VIEWS</v>
      </c>
      <c r="B3481" s="26"/>
      <c r="C3481" s="26" t="s">
        <v>2271</v>
      </c>
    </row>
    <row r="3482" spans="1:3" x14ac:dyDescent="0.35">
      <c r="A3482" s="222" t="str">
        <f t="shared" si="54"/>
        <v>X-ray, Pelvis, 1 or 2 Views</v>
      </c>
      <c r="B3482" s="30"/>
      <c r="C3482" s="30" t="s">
        <v>3051</v>
      </c>
    </row>
    <row r="3483" spans="1:3" x14ac:dyDescent="0.35">
      <c r="A3483" s="222" t="str">
        <f t="shared" si="54"/>
        <v>PELVIS COMP MIN 3V</v>
      </c>
      <c r="B3483" s="105"/>
      <c r="C3483" s="105" t="s">
        <v>4708</v>
      </c>
    </row>
    <row r="3484" spans="1:3" x14ac:dyDescent="0.35">
      <c r="A3484" s="222" t="str">
        <f t="shared" si="54"/>
        <v>PELVIS COMP.MIN 3 VIEW</v>
      </c>
      <c r="B3484" s="285"/>
      <c r="C3484" s="339" t="s">
        <v>6245</v>
      </c>
    </row>
    <row r="3485" spans="1:3" x14ac:dyDescent="0.35">
      <c r="A3485" s="222" t="str">
        <f t="shared" si="54"/>
        <v>PELVIS COMPLETE</v>
      </c>
      <c r="B3485" s="580"/>
      <c r="C3485" s="581" t="s">
        <v>13680</v>
      </c>
    </row>
    <row r="3486" spans="1:3" x14ac:dyDescent="0.35">
      <c r="A3486" s="222" t="str">
        <f t="shared" si="54"/>
        <v>PELVIS; 3+ VIEWS</v>
      </c>
      <c r="B3486" s="327"/>
      <c r="C3486" s="327" t="s">
        <v>1672</v>
      </c>
    </row>
    <row r="3487" spans="1:3" x14ac:dyDescent="0.35">
      <c r="A3487" s="222" t="str">
        <f t="shared" si="54"/>
        <v>PELVIS-BOTH OBL LT</v>
      </c>
      <c r="B3487" s="33"/>
      <c r="C3487" s="33" t="s">
        <v>991</v>
      </c>
    </row>
    <row r="3488" spans="1:3" x14ac:dyDescent="0.35">
      <c r="A3488" s="222" t="str">
        <f t="shared" si="54"/>
        <v>PELVIS-BOTH OBL RT</v>
      </c>
      <c r="B3488" s="33"/>
      <c r="C3488" s="33" t="s">
        <v>992</v>
      </c>
    </row>
    <row r="3489" spans="1:3" x14ac:dyDescent="0.35">
      <c r="A3489" s="222" t="str">
        <f t="shared" si="54"/>
        <v>XR PELVIS 3 VIEWS</v>
      </c>
      <c r="B3489" s="311"/>
      <c r="C3489" s="299" t="s">
        <v>826</v>
      </c>
    </row>
    <row r="3490" spans="1:3" x14ac:dyDescent="0.35">
      <c r="A3490" s="222" t="str">
        <f t="shared" si="54"/>
        <v>XR PELVIS 3 VIEWS</v>
      </c>
      <c r="B3490" s="548"/>
      <c r="C3490" s="548" t="s">
        <v>826</v>
      </c>
    </row>
    <row r="3491" spans="1:3" x14ac:dyDescent="0.35">
      <c r="A3491" s="222" t="str">
        <f t="shared" si="54"/>
        <v>XR PELVIS 3V</v>
      </c>
      <c r="B3491" s="40"/>
      <c r="C3491" s="40" t="s">
        <v>9730</v>
      </c>
    </row>
    <row r="3492" spans="1:3" x14ac:dyDescent="0.35">
      <c r="A3492" s="222" t="str">
        <f t="shared" si="54"/>
        <v>XR PELVIS 3V</v>
      </c>
      <c r="B3492" s="312"/>
      <c r="C3492" s="312" t="s">
        <v>9730</v>
      </c>
    </row>
    <row r="3493" spans="1:3" x14ac:dyDescent="0.35">
      <c r="A3493" s="222" t="str">
        <f t="shared" si="54"/>
        <v>XR PELVIS COM MIN 3V</v>
      </c>
      <c r="B3493" s="11"/>
      <c r="C3493" s="11" t="s">
        <v>9731</v>
      </c>
    </row>
    <row r="3494" spans="1:3" x14ac:dyDescent="0.35">
      <c r="A3494" s="222" t="str">
        <f t="shared" si="54"/>
        <v>XR Pelvis Complete 3+ Views</v>
      </c>
      <c r="B3494" s="291"/>
      <c r="C3494" s="278" t="s">
        <v>4359</v>
      </c>
    </row>
    <row r="3495" spans="1:3" x14ac:dyDescent="0.35">
      <c r="A3495" s="222" t="str">
        <f t="shared" si="54"/>
        <v>XR Pelvis Complete Minimum 3 Views</v>
      </c>
      <c r="B3495" s="313"/>
      <c r="C3495" s="313" t="s">
        <v>1839</v>
      </c>
    </row>
    <row r="3496" spans="1:3" x14ac:dyDescent="0.35">
      <c r="A3496" s="222" t="str">
        <f t="shared" si="54"/>
        <v>XR PELVIS MIN 3 VIEWS</v>
      </c>
      <c r="B3496" s="289"/>
      <c r="C3496" s="289" t="s">
        <v>2758</v>
      </c>
    </row>
    <row r="3497" spans="1:3" x14ac:dyDescent="0.35">
      <c r="A3497" s="222" t="str">
        <f t="shared" si="54"/>
        <v>XR PELVIS MIN 3V</v>
      </c>
      <c r="B3497" s="13"/>
      <c r="C3497" s="13" t="s">
        <v>302</v>
      </c>
    </row>
    <row r="3498" spans="1:3" x14ac:dyDescent="0.35">
      <c r="A3498" s="222" t="str">
        <f t="shared" si="54"/>
        <v>XR PELVIS MINIMUM 3 VIEWS</v>
      </c>
      <c r="B3498" s="277"/>
      <c r="C3498" s="53" t="s">
        <v>9280</v>
      </c>
    </row>
    <row r="3499" spans="1:3" x14ac:dyDescent="0.35">
      <c r="A3499" s="222" t="str">
        <f t="shared" si="54"/>
        <v>XRAY PELVIS 3 VIEWS</v>
      </c>
      <c r="B3499" s="204"/>
      <c r="C3499" s="205" t="s">
        <v>10778</v>
      </c>
    </row>
    <row r="3500" spans="1:3" x14ac:dyDescent="0.35">
      <c r="A3500" s="222" t="str">
        <f t="shared" si="54"/>
        <v>XRAY PELVIS COMPLETE</v>
      </c>
      <c r="B3500" s="157"/>
      <c r="C3500" s="157" t="s">
        <v>3839</v>
      </c>
    </row>
    <row r="3501" spans="1:3" x14ac:dyDescent="0.35">
      <c r="A3501" s="222" t="str">
        <f t="shared" si="54"/>
        <v>XRAY PELVIS, MIN 3 VIEWS</v>
      </c>
      <c r="B3501" s="26"/>
      <c r="C3501" s="26" t="s">
        <v>2324</v>
      </c>
    </row>
    <row r="3502" spans="1:3" x14ac:dyDescent="0.35">
      <c r="A3502" s="222" t="str">
        <f t="shared" si="54"/>
        <v>X-ray, Pelvis, Minimum 3 Views</v>
      </c>
      <c r="B3502" s="30"/>
      <c r="C3502" s="30" t="s">
        <v>3137</v>
      </c>
    </row>
    <row r="3503" spans="1:3" x14ac:dyDescent="0.35">
      <c r="A3503" s="222" t="str">
        <f t="shared" si="54"/>
        <v>CT Angio Pelvis</v>
      </c>
      <c r="B3503" s="313"/>
      <c r="C3503" s="313" t="s">
        <v>2135</v>
      </c>
    </row>
    <row r="3504" spans="1:3" x14ac:dyDescent="0.35">
      <c r="A3504" s="222" t="str">
        <f t="shared" si="54"/>
        <v>CT ANGIO PELVIS WITH IV CON</v>
      </c>
      <c r="B3504" s="657"/>
      <c r="C3504" s="94" t="s">
        <v>7271</v>
      </c>
    </row>
    <row r="3505" spans="1:3" x14ac:dyDescent="0.35">
      <c r="A3505" s="222" t="str">
        <f t="shared" si="54"/>
        <v>CT ANGIO; PELVIS, WO/W CONTRAST,</v>
      </c>
      <c r="B3505" s="327"/>
      <c r="C3505" s="327" t="s">
        <v>1745</v>
      </c>
    </row>
    <row r="3506" spans="1:3" x14ac:dyDescent="0.35">
      <c r="A3506" s="222" t="str">
        <f t="shared" si="54"/>
        <v>CT CTA PELVIS</v>
      </c>
      <c r="B3506" s="33"/>
      <c r="C3506" s="33" t="s">
        <v>1213</v>
      </c>
    </row>
    <row r="3507" spans="1:3" x14ac:dyDescent="0.35">
      <c r="A3507" s="222" t="str">
        <f t="shared" si="54"/>
        <v>CT CTA PELVIS W/WO &amp; IMAGE PROCESSING</v>
      </c>
      <c r="B3507" s="286"/>
      <c r="C3507" s="286" t="s">
        <v>9053</v>
      </c>
    </row>
    <row r="3508" spans="1:3" x14ac:dyDescent="0.35">
      <c r="A3508" s="222" t="str">
        <f t="shared" si="54"/>
        <v>CT, Angiography Pelvis c/s Contrast</v>
      </c>
      <c r="B3508" s="30"/>
      <c r="C3508" s="30" t="s">
        <v>3636</v>
      </c>
    </row>
    <row r="3509" spans="1:3" x14ac:dyDescent="0.35">
      <c r="A3509" s="222" t="str">
        <f t="shared" si="54"/>
        <v>CTA PELVIS</v>
      </c>
      <c r="B3509" s="221"/>
      <c r="C3509" s="221" t="s">
        <v>1421</v>
      </c>
    </row>
    <row r="3510" spans="1:3" x14ac:dyDescent="0.35">
      <c r="A3510" s="222" t="str">
        <f t="shared" si="54"/>
        <v>CTA Pelvis</v>
      </c>
      <c r="B3510" s="24"/>
      <c r="C3510" s="24" t="s">
        <v>13288</v>
      </c>
    </row>
    <row r="3511" spans="1:3" x14ac:dyDescent="0.35">
      <c r="A3511" s="222" t="str">
        <f t="shared" si="54"/>
        <v>CTA PELVIS</v>
      </c>
      <c r="B3511" s="312"/>
      <c r="C3511" s="312" t="s">
        <v>1421</v>
      </c>
    </row>
    <row r="3512" spans="1:3" x14ac:dyDescent="0.35">
      <c r="A3512" s="222" t="str">
        <f t="shared" si="54"/>
        <v>CTA PELVIS W OR WO CONTRAST</v>
      </c>
      <c r="B3512" s="548"/>
      <c r="C3512" s="548" t="s">
        <v>5899</v>
      </c>
    </row>
    <row r="3513" spans="1:3" x14ac:dyDescent="0.35">
      <c r="A3513" s="222" t="str">
        <f t="shared" si="54"/>
        <v>CTA PELVIS W/O &amp; W/CONTRAST</v>
      </c>
      <c r="B3513" s="157"/>
      <c r="C3513" s="157" t="s">
        <v>4128</v>
      </c>
    </row>
    <row r="3514" spans="1:3" x14ac:dyDescent="0.35">
      <c r="A3514" s="222" t="str">
        <f t="shared" si="54"/>
        <v>CTA PELVIS W/WO</v>
      </c>
      <c r="B3514" s="296"/>
      <c r="C3514" s="296" t="s">
        <v>6708</v>
      </c>
    </row>
    <row r="3515" spans="1:3" x14ac:dyDescent="0.35">
      <c r="A3515" s="222" t="str">
        <f t="shared" si="54"/>
        <v>CTA PELVIS WC</v>
      </c>
      <c r="B3515" s="53"/>
      <c r="C3515" s="53" t="s">
        <v>9506</v>
      </c>
    </row>
    <row r="3516" spans="1:3" x14ac:dyDescent="0.35">
      <c r="A3516" s="222" t="str">
        <f t="shared" si="54"/>
        <v>CT _PELVIS_BONE_WO (ADULT)</v>
      </c>
      <c r="B3516" s="204"/>
      <c r="C3516" s="204" t="s">
        <v>11115</v>
      </c>
    </row>
    <row r="3517" spans="1:3" x14ac:dyDescent="0.35">
      <c r="A3517" s="222" t="str">
        <f t="shared" si="54"/>
        <v>CT _PELVIS_BONE_WO_CUSTOMIZED (ADULT)</v>
      </c>
      <c r="B3517" s="204"/>
      <c r="C3517" s="205" t="s">
        <v>11116</v>
      </c>
    </row>
    <row r="3518" spans="1:3" x14ac:dyDescent="0.35">
      <c r="A3518" s="222" t="str">
        <f t="shared" si="54"/>
        <v>CT Bony Pelvis</v>
      </c>
      <c r="B3518" s="24"/>
      <c r="C3518" s="24" t="s">
        <v>12962</v>
      </c>
    </row>
    <row r="3519" spans="1:3" x14ac:dyDescent="0.35">
      <c r="A3519" s="222" t="str">
        <f t="shared" si="54"/>
        <v>CT PEL W/O CON</v>
      </c>
      <c r="B3519" s="204"/>
      <c r="C3519" s="205" t="s">
        <v>11117</v>
      </c>
    </row>
    <row r="3520" spans="1:3" x14ac:dyDescent="0.35">
      <c r="A3520" s="222" t="str">
        <f t="shared" si="54"/>
        <v>CT PEL WO CON</v>
      </c>
      <c r="B3520" s="204"/>
      <c r="C3520" s="203" t="s">
        <v>11118</v>
      </c>
    </row>
    <row r="3521" spans="1:3" x14ac:dyDescent="0.35">
      <c r="A3521" s="222" t="str">
        <f t="shared" si="54"/>
        <v>CT PEL WO CON - 72192</v>
      </c>
      <c r="B3521" s="162"/>
      <c r="C3521" s="166" t="s">
        <v>4231</v>
      </c>
    </row>
    <row r="3522" spans="1:3" x14ac:dyDescent="0.35">
      <c r="A3522" s="222" t="str">
        <f t="shared" si="54"/>
        <v>CT PELVIC WITHOUT</v>
      </c>
      <c r="B3522" s="204"/>
      <c r="C3522" s="205" t="s">
        <v>11119</v>
      </c>
    </row>
    <row r="3523" spans="1:3" x14ac:dyDescent="0.35">
      <c r="A3523" s="222" t="str">
        <f t="shared" ref="A3523:A3586" si="55">TRIM(C3523)</f>
        <v>CT PELVIC WO IV WITH ORAL CONTRAST</v>
      </c>
      <c r="B3523" s="283"/>
      <c r="C3523" s="284" t="s">
        <v>8246</v>
      </c>
    </row>
    <row r="3524" spans="1:3" x14ac:dyDescent="0.35">
      <c r="A3524" s="222" t="str">
        <f t="shared" si="55"/>
        <v>CT PELVIC WO IV WO ORAL CONTRAST</v>
      </c>
      <c r="B3524" s="283"/>
      <c r="C3524" s="284" t="s">
        <v>8247</v>
      </c>
    </row>
    <row r="3525" spans="1:3" x14ac:dyDescent="0.35">
      <c r="A3525" s="222" t="str">
        <f t="shared" si="55"/>
        <v>CT PELVIS BONY WO IV WO ORAL CONTRAST</v>
      </c>
      <c r="B3525" s="283"/>
      <c r="C3525" s="284" t="s">
        <v>8248</v>
      </c>
    </row>
    <row r="3526" spans="1:3" x14ac:dyDescent="0.35">
      <c r="A3526" s="222" t="str">
        <f t="shared" si="55"/>
        <v>CT PELVIS W/O</v>
      </c>
      <c r="B3526" s="33"/>
      <c r="C3526" s="33" t="s">
        <v>1114</v>
      </c>
    </row>
    <row r="3527" spans="1:3" x14ac:dyDescent="0.35">
      <c r="A3527" s="222" t="str">
        <f t="shared" si="55"/>
        <v>CT PELVIS W/O</v>
      </c>
      <c r="B3527" s="292"/>
      <c r="C3527" s="302" t="s">
        <v>1114</v>
      </c>
    </row>
    <row r="3528" spans="1:3" x14ac:dyDescent="0.35">
      <c r="A3528" s="222" t="str">
        <f t="shared" si="55"/>
        <v>CT Pelvis w/o Contrast</v>
      </c>
      <c r="B3528" s="281"/>
      <c r="C3528" s="42" t="s">
        <v>2004</v>
      </c>
    </row>
    <row r="3529" spans="1:3" x14ac:dyDescent="0.35">
      <c r="A3529" s="222" t="str">
        <f t="shared" si="55"/>
        <v>CT PELVIS W/O CONTRAST</v>
      </c>
      <c r="B3529" s="157"/>
      <c r="C3529" s="157" t="s">
        <v>4016</v>
      </c>
    </row>
    <row r="3530" spans="1:3" x14ac:dyDescent="0.35">
      <c r="A3530" s="222" t="str">
        <f t="shared" si="55"/>
        <v>CT PELVIS W/O CONTRAST</v>
      </c>
      <c r="B3530" s="548"/>
      <c r="C3530" s="548" t="s">
        <v>4016</v>
      </c>
    </row>
    <row r="3531" spans="1:3" x14ac:dyDescent="0.35">
      <c r="A3531" s="222" t="str">
        <f t="shared" si="55"/>
        <v>CT PELVIS WITHOUT</v>
      </c>
      <c r="B3531" s="280"/>
      <c r="C3531" s="45" t="s">
        <v>8963</v>
      </c>
    </row>
    <row r="3532" spans="1:3" x14ac:dyDescent="0.35">
      <c r="A3532" s="222" t="str">
        <f t="shared" si="55"/>
        <v>CT PELVIS WITHOUT CONT</v>
      </c>
      <c r="B3532" s="285"/>
      <c r="C3532" s="297" t="s">
        <v>6347</v>
      </c>
    </row>
    <row r="3533" spans="1:3" x14ac:dyDescent="0.35">
      <c r="A3533" s="222" t="str">
        <f t="shared" si="55"/>
        <v>CT Pelvis without contrast</v>
      </c>
      <c r="B3533" s="24"/>
      <c r="C3533" s="24" t="s">
        <v>12963</v>
      </c>
    </row>
    <row r="3534" spans="1:3" x14ac:dyDescent="0.35">
      <c r="A3534" s="222" t="str">
        <f t="shared" si="55"/>
        <v>CT PELVIS WITHOUT IV</v>
      </c>
      <c r="B3534" s="742"/>
      <c r="C3534" s="46" t="s">
        <v>732</v>
      </c>
    </row>
    <row r="3535" spans="1:3" x14ac:dyDescent="0.35">
      <c r="A3535" s="222" t="str">
        <f t="shared" si="55"/>
        <v>CT PELVIS WO</v>
      </c>
      <c r="B3535" s="289"/>
      <c r="C3535" s="318" t="s">
        <v>2404</v>
      </c>
    </row>
    <row r="3536" spans="1:3" x14ac:dyDescent="0.35">
      <c r="A3536" s="222" t="str">
        <f t="shared" si="55"/>
        <v>CT PELVIS WO</v>
      </c>
      <c r="B3536" s="26"/>
      <c r="C3536" s="26" t="s">
        <v>2404</v>
      </c>
    </row>
    <row r="3537" spans="1:3" x14ac:dyDescent="0.35">
      <c r="A3537" s="222" t="str">
        <f t="shared" si="55"/>
        <v>CT PELVIS WO</v>
      </c>
      <c r="B3537" s="312"/>
      <c r="C3537" s="290" t="s">
        <v>2404</v>
      </c>
    </row>
    <row r="3538" spans="1:3" x14ac:dyDescent="0.35">
      <c r="A3538" s="222" t="str">
        <f t="shared" si="55"/>
        <v>CT PELVIS WO</v>
      </c>
      <c r="B3538" s="162"/>
      <c r="C3538" s="166" t="s">
        <v>2404</v>
      </c>
    </row>
    <row r="3539" spans="1:3" x14ac:dyDescent="0.35">
      <c r="A3539" s="222" t="str">
        <f t="shared" si="55"/>
        <v>CT pelvis wo con</v>
      </c>
      <c r="B3539" s="309"/>
      <c r="C3539" s="131" t="s">
        <v>12964</v>
      </c>
    </row>
    <row r="3540" spans="1:3" x14ac:dyDescent="0.35">
      <c r="A3540" s="222" t="str">
        <f t="shared" si="55"/>
        <v>CT PELVIS WO CONT</v>
      </c>
      <c r="B3540" s="105"/>
      <c r="C3540" s="105" t="s">
        <v>4852</v>
      </c>
    </row>
    <row r="3541" spans="1:3" x14ac:dyDescent="0.35">
      <c r="A3541" s="222" t="str">
        <f t="shared" si="55"/>
        <v>CT PELVIS WO CONTRAS</v>
      </c>
      <c r="B3541" s="13"/>
      <c r="C3541" s="13" t="s">
        <v>434</v>
      </c>
    </row>
    <row r="3542" spans="1:3" x14ac:dyDescent="0.35">
      <c r="A3542" s="222" t="str">
        <f t="shared" si="55"/>
        <v>CT pelvis wo contrast*</v>
      </c>
      <c r="B3542" s="684"/>
      <c r="C3542" s="379" t="s">
        <v>876</v>
      </c>
    </row>
    <row r="3543" spans="1:3" x14ac:dyDescent="0.35">
      <c r="A3543" s="222" t="str">
        <f t="shared" si="55"/>
        <v>CT PELVIS WO/CONTRAST</v>
      </c>
      <c r="B3543" s="94"/>
      <c r="C3543" s="93" t="s">
        <v>7193</v>
      </c>
    </row>
    <row r="3544" spans="1:3" x14ac:dyDescent="0.35">
      <c r="A3544" s="222" t="str">
        <f t="shared" si="55"/>
        <v>CT PELVIS; W/O CONTRAST</v>
      </c>
      <c r="B3544" s="221"/>
      <c r="C3544" s="221" t="s">
        <v>1399</v>
      </c>
    </row>
    <row r="3545" spans="1:3" x14ac:dyDescent="0.35">
      <c r="A3545" s="222" t="str">
        <f t="shared" si="55"/>
        <v>CT PELVIS; W/O CONTRAST</v>
      </c>
      <c r="B3545" s="100"/>
      <c r="C3545" s="89" t="s">
        <v>1399</v>
      </c>
    </row>
    <row r="3546" spans="1:3" x14ac:dyDescent="0.35">
      <c r="A3546" s="222" t="str">
        <f t="shared" si="55"/>
        <v>CT Sacrum / Coccyx without contrast</v>
      </c>
      <c r="B3546" s="666"/>
      <c r="C3546" s="24" t="s">
        <v>12965</v>
      </c>
    </row>
    <row r="3547" spans="1:3" x14ac:dyDescent="0.35">
      <c r="A3547" s="222" t="str">
        <f t="shared" si="55"/>
        <v>CT Sacrum without contrast</v>
      </c>
      <c r="B3547" s="666"/>
      <c r="C3547" s="24" t="s">
        <v>12966</v>
      </c>
    </row>
    <row r="3548" spans="1:3" x14ac:dyDescent="0.35">
      <c r="A3548" s="222" t="str">
        <f t="shared" si="55"/>
        <v>CT SACRUM WO CONTRAST</v>
      </c>
      <c r="B3548" s="204"/>
      <c r="C3548" s="205" t="s">
        <v>11121</v>
      </c>
    </row>
    <row r="3549" spans="1:3" x14ac:dyDescent="0.35">
      <c r="A3549" s="222" t="str">
        <f t="shared" si="55"/>
        <v>CT SI Joints without contrast</v>
      </c>
      <c r="B3549" s="666"/>
      <c r="C3549" s="24" t="s">
        <v>12967</v>
      </c>
    </row>
    <row r="3550" spans="1:3" x14ac:dyDescent="0.35">
      <c r="A3550" s="222" t="str">
        <f t="shared" si="55"/>
        <v>CT, Pelvis s/ Contrast</v>
      </c>
      <c r="B3550" s="30"/>
      <c r="C3550" s="30" t="s">
        <v>3397</v>
      </c>
    </row>
    <row r="3551" spans="1:3" x14ac:dyDescent="0.35">
      <c r="A3551" s="222" t="str">
        <f t="shared" si="55"/>
        <v>e+1 CT PELVIS W/O CON</v>
      </c>
      <c r="B3551" s="677"/>
      <c r="C3551" s="204" t="s">
        <v>11122</v>
      </c>
    </row>
    <row r="3552" spans="1:3" x14ac:dyDescent="0.35">
      <c r="A3552" s="222" t="str">
        <f t="shared" si="55"/>
        <v>CT HIP BL WC</v>
      </c>
      <c r="B3552" s="13"/>
      <c r="C3552" s="13" t="s">
        <v>440</v>
      </c>
    </row>
    <row r="3553" spans="1:3" x14ac:dyDescent="0.35">
      <c r="A3553" s="222" t="str">
        <f t="shared" si="55"/>
        <v>CT PELVIC WITH IV WITH ORAL CONTRAST</v>
      </c>
      <c r="B3553" s="283"/>
      <c r="C3553" s="283" t="s">
        <v>8256</v>
      </c>
    </row>
    <row r="3554" spans="1:3" x14ac:dyDescent="0.35">
      <c r="A3554" s="222" t="str">
        <f t="shared" si="55"/>
        <v>CT PELVIC WITH IV WO ORAL CONTRAST</v>
      </c>
      <c r="B3554" s="283"/>
      <c r="C3554" s="284" t="s">
        <v>8257</v>
      </c>
    </row>
    <row r="3555" spans="1:3" x14ac:dyDescent="0.35">
      <c r="A3555" s="222" t="str">
        <f t="shared" si="55"/>
        <v>CT PELVIS C+</v>
      </c>
      <c r="B3555" s="292"/>
      <c r="C3555" s="292" t="s">
        <v>5326</v>
      </c>
    </row>
    <row r="3556" spans="1:3" x14ac:dyDescent="0.35">
      <c r="A3556" s="222" t="str">
        <f t="shared" si="55"/>
        <v>CT PELVIS W</v>
      </c>
      <c r="B3556" s="33"/>
      <c r="C3556" s="33" t="s">
        <v>1119</v>
      </c>
    </row>
    <row r="3557" spans="1:3" x14ac:dyDescent="0.35">
      <c r="A3557" s="222" t="str">
        <f t="shared" si="55"/>
        <v>CT PELVIS W</v>
      </c>
      <c r="B3557" s="289"/>
      <c r="C3557" s="289" t="s">
        <v>1119</v>
      </c>
    </row>
    <row r="3558" spans="1:3" x14ac:dyDescent="0.35">
      <c r="A3558" s="222" t="str">
        <f t="shared" si="55"/>
        <v>CT PELVIS W</v>
      </c>
      <c r="B3558" s="26"/>
      <c r="C3558" s="26" t="s">
        <v>1119</v>
      </c>
    </row>
    <row r="3559" spans="1:3" x14ac:dyDescent="0.35">
      <c r="A3559" s="222" t="str">
        <f t="shared" si="55"/>
        <v>CT PELVIS W</v>
      </c>
      <c r="B3559" s="312"/>
      <c r="C3559" s="290" t="s">
        <v>1119</v>
      </c>
    </row>
    <row r="3560" spans="1:3" x14ac:dyDescent="0.35">
      <c r="A3560" s="222" t="str">
        <f t="shared" si="55"/>
        <v>CT PELVIS W CONT</v>
      </c>
      <c r="B3560" s="105"/>
      <c r="C3560" s="105" t="s">
        <v>4861</v>
      </c>
    </row>
    <row r="3561" spans="1:3" x14ac:dyDescent="0.35">
      <c r="A3561" s="222" t="str">
        <f t="shared" si="55"/>
        <v>CT PELVIS W/</v>
      </c>
      <c r="B3561" s="204"/>
      <c r="C3561" s="205" t="s">
        <v>11125</v>
      </c>
    </row>
    <row r="3562" spans="1:3" x14ac:dyDescent="0.35">
      <c r="A3562" s="222" t="str">
        <f t="shared" si="55"/>
        <v>CT Pelvis w/ Contrast</v>
      </c>
      <c r="B3562" s="281"/>
      <c r="C3562" s="42" t="s">
        <v>2008</v>
      </c>
    </row>
    <row r="3563" spans="1:3" x14ac:dyDescent="0.35">
      <c r="A3563" s="222" t="str">
        <f t="shared" si="55"/>
        <v>CT PELVIS W/CONT</v>
      </c>
      <c r="B3563" s="221"/>
      <c r="C3563" s="221" t="s">
        <v>1403</v>
      </c>
    </row>
    <row r="3564" spans="1:3" x14ac:dyDescent="0.35">
      <c r="A3564" s="222" t="str">
        <f t="shared" si="55"/>
        <v>CT PELVIS W/CONTRAST</v>
      </c>
      <c r="B3564" s="157"/>
      <c r="C3564" s="157" t="s">
        <v>4023</v>
      </c>
    </row>
    <row r="3565" spans="1:3" x14ac:dyDescent="0.35">
      <c r="A3565" s="222" t="str">
        <f t="shared" si="55"/>
        <v>CT PELVIS W/CONTRAST</v>
      </c>
      <c r="B3565" s="548"/>
      <c r="C3565" s="548" t="s">
        <v>4023</v>
      </c>
    </row>
    <row r="3566" spans="1:3" x14ac:dyDescent="0.35">
      <c r="A3566" s="222" t="str">
        <f t="shared" si="55"/>
        <v>CT PELVIS WC</v>
      </c>
      <c r="B3566" s="53"/>
      <c r="C3566" s="53" t="s">
        <v>9408</v>
      </c>
    </row>
    <row r="3567" spans="1:3" x14ac:dyDescent="0.35">
      <c r="A3567" s="222" t="str">
        <f t="shared" si="55"/>
        <v>CT PELVIS WITH</v>
      </c>
      <c r="B3567" s="280"/>
      <c r="C3567" s="45" t="s">
        <v>8966</v>
      </c>
    </row>
    <row r="3568" spans="1:3" x14ac:dyDescent="0.35">
      <c r="A3568" s="222" t="str">
        <f t="shared" si="55"/>
        <v>CT PELVIS WITH CONTR</v>
      </c>
      <c r="B3568" s="13"/>
      <c r="C3568" s="13" t="s">
        <v>441</v>
      </c>
    </row>
    <row r="3569" spans="1:3" x14ac:dyDescent="0.35">
      <c r="A3569" s="222" t="str">
        <f t="shared" si="55"/>
        <v>CT PELVIS WITH CONTRAS</v>
      </c>
      <c r="B3569" s="285"/>
      <c r="C3569" s="285" t="s">
        <v>6352</v>
      </c>
    </row>
    <row r="3570" spans="1:3" x14ac:dyDescent="0.35">
      <c r="A3570" s="222" t="str">
        <f t="shared" si="55"/>
        <v>CT Pelvis with contrast</v>
      </c>
      <c r="B3570" s="24"/>
      <c r="C3570" s="52" t="s">
        <v>12979</v>
      </c>
    </row>
    <row r="3571" spans="1:3" x14ac:dyDescent="0.35">
      <c r="A3571" s="222" t="str">
        <f t="shared" si="55"/>
        <v>CT PELVIS WITH CONTRAST</v>
      </c>
      <c r="B3571" s="94"/>
      <c r="C3571" s="94" t="s">
        <v>6052</v>
      </c>
    </row>
    <row r="3572" spans="1:3" x14ac:dyDescent="0.35">
      <c r="A3572" s="222" t="str">
        <f t="shared" si="55"/>
        <v>CT PELVIS WITH IV</v>
      </c>
      <c r="B3572" s="742"/>
      <c r="C3572" s="46" t="s">
        <v>736</v>
      </c>
    </row>
    <row r="3573" spans="1:3" x14ac:dyDescent="0.35">
      <c r="A3573" s="222" t="str">
        <f t="shared" si="55"/>
        <v>CT PELVIS, W/ CONTRAST</v>
      </c>
      <c r="B3573" s="162"/>
      <c r="C3573" s="166" t="s">
        <v>4238</v>
      </c>
    </row>
    <row r="3574" spans="1:3" x14ac:dyDescent="0.35">
      <c r="A3574" s="222" t="str">
        <f t="shared" si="55"/>
        <v>CT PELVIS; W CONTRAST</v>
      </c>
      <c r="B3574" s="327"/>
      <c r="C3574" s="327" t="s">
        <v>1723</v>
      </c>
    </row>
    <row r="3575" spans="1:3" x14ac:dyDescent="0.35">
      <c r="A3575" s="222" t="str">
        <f t="shared" si="55"/>
        <v>CT, Pelvis c/ Contrast</v>
      </c>
      <c r="B3575" s="30"/>
      <c r="C3575" s="30" t="s">
        <v>3411</v>
      </c>
    </row>
    <row r="3576" spans="1:3" x14ac:dyDescent="0.35">
      <c r="A3576" s="222" t="str">
        <f t="shared" si="55"/>
        <v>CT PEL W/WO CON - 72194</v>
      </c>
      <c r="B3576" s="204"/>
      <c r="C3576" s="203" t="s">
        <v>11143</v>
      </c>
    </row>
    <row r="3577" spans="1:3" x14ac:dyDescent="0.35">
      <c r="A3577" s="222" t="str">
        <f t="shared" si="55"/>
        <v>CT PELVIC W/WO IV WITH ORAL CONTRAST</v>
      </c>
      <c r="B3577" s="283"/>
      <c r="C3577" s="283" t="s">
        <v>8268</v>
      </c>
    </row>
    <row r="3578" spans="1:3" x14ac:dyDescent="0.35">
      <c r="A3578" s="222" t="str">
        <f t="shared" si="55"/>
        <v>CT PELVIC W/WO IV WO ORAL CONTRAST</v>
      </c>
      <c r="B3578" s="283"/>
      <c r="C3578" s="283" t="s">
        <v>8269</v>
      </c>
    </row>
    <row r="3579" spans="1:3" x14ac:dyDescent="0.35">
      <c r="A3579" s="222" t="str">
        <f t="shared" si="55"/>
        <v>CT PELVIS W &amp; WO IV CONTRAST</v>
      </c>
      <c r="B3579" s="742"/>
      <c r="C3579" s="46" t="s">
        <v>741</v>
      </c>
    </row>
    <row r="3580" spans="1:3" x14ac:dyDescent="0.35">
      <c r="A3580" s="222" t="str">
        <f t="shared" si="55"/>
        <v>CT PELVIS W&amp;WO</v>
      </c>
      <c r="B3580" s="26"/>
      <c r="C3580" s="26" t="s">
        <v>2448</v>
      </c>
    </row>
    <row r="3581" spans="1:3" x14ac:dyDescent="0.35">
      <c r="A3581" s="222" t="str">
        <f t="shared" si="55"/>
        <v>CT Pelvis w/ + w/o Contrast</v>
      </c>
      <c r="B3581" s="281"/>
      <c r="C3581" s="42" t="s">
        <v>2023</v>
      </c>
    </row>
    <row r="3582" spans="1:3" x14ac:dyDescent="0.35">
      <c r="A3582" s="222" t="str">
        <f t="shared" si="55"/>
        <v>CT PELVIS W/O &amp; W/CONTRAST</v>
      </c>
      <c r="B3582" s="157"/>
      <c r="C3582" s="157" t="s">
        <v>4043</v>
      </c>
    </row>
    <row r="3583" spans="1:3" x14ac:dyDescent="0.35">
      <c r="A3583" s="222" t="str">
        <f t="shared" si="55"/>
        <v>CT PELVIS W/WO</v>
      </c>
      <c r="B3583" s="33"/>
      <c r="C3583" s="33" t="s">
        <v>1131</v>
      </c>
    </row>
    <row r="3584" spans="1:3" x14ac:dyDescent="0.35">
      <c r="A3584" s="222" t="str">
        <f t="shared" si="55"/>
        <v>CT PELVIS W/WO</v>
      </c>
      <c r="B3584" s="289"/>
      <c r="C3584" s="289" t="s">
        <v>1131</v>
      </c>
    </row>
    <row r="3585" spans="1:3" x14ac:dyDescent="0.35">
      <c r="A3585" s="222" t="str">
        <f t="shared" si="55"/>
        <v>CT PELVIS W/WO</v>
      </c>
      <c r="B3585" s="312"/>
      <c r="C3585" s="290" t="s">
        <v>1131</v>
      </c>
    </row>
    <row r="3586" spans="1:3" x14ac:dyDescent="0.35">
      <c r="A3586" s="222" t="str">
        <f t="shared" si="55"/>
        <v>CT PELVIS W/WO CON FS</v>
      </c>
      <c r="B3586" s="105"/>
      <c r="C3586" s="105" t="s">
        <v>4873</v>
      </c>
    </row>
    <row r="3587" spans="1:3" x14ac:dyDescent="0.35">
      <c r="A3587" s="222" t="str">
        <f t="shared" ref="A3587:A3650" si="56">TRIM(C3587)</f>
        <v>CT PELVIS W/WO CONT</v>
      </c>
      <c r="B3587" s="221"/>
      <c r="C3587" s="221" t="s">
        <v>1406</v>
      </c>
    </row>
    <row r="3588" spans="1:3" x14ac:dyDescent="0.35">
      <c r="A3588" s="222" t="str">
        <f t="shared" si="56"/>
        <v>CT PELVIS W/WO CONT</v>
      </c>
      <c r="B3588" s="548"/>
      <c r="C3588" s="548" t="s">
        <v>1406</v>
      </c>
    </row>
    <row r="3589" spans="1:3" x14ac:dyDescent="0.35">
      <c r="A3589" s="222" t="str">
        <f t="shared" si="56"/>
        <v>CT PELVIS W/WO CONTR</v>
      </c>
      <c r="B3589" s="13"/>
      <c r="C3589" s="13" t="s">
        <v>452</v>
      </c>
    </row>
    <row r="3590" spans="1:3" x14ac:dyDescent="0.35">
      <c r="A3590" s="222" t="str">
        <f t="shared" si="56"/>
        <v>CT PELVIS WITH &amp; WO</v>
      </c>
      <c r="B3590" s="280"/>
      <c r="C3590" s="45" t="s">
        <v>8979</v>
      </c>
    </row>
    <row r="3591" spans="1:3" x14ac:dyDescent="0.35">
      <c r="A3591" s="222" t="str">
        <f t="shared" si="56"/>
        <v>CT PELVIS WITH&amp;WO CONT</v>
      </c>
      <c r="B3591" s="285"/>
      <c r="C3591" s="285" t="s">
        <v>6386</v>
      </c>
    </row>
    <row r="3592" spans="1:3" x14ac:dyDescent="0.35">
      <c r="A3592" s="222" t="str">
        <f t="shared" si="56"/>
        <v>CT Pelvis with/without contrast</v>
      </c>
      <c r="B3592" s="24"/>
      <c r="C3592" s="24" t="s">
        <v>13033</v>
      </c>
    </row>
    <row r="3593" spans="1:3" x14ac:dyDescent="0.35">
      <c r="A3593" s="222" t="str">
        <f t="shared" si="56"/>
        <v>CT PELVIS WO &amp; W CONTRAST</v>
      </c>
      <c r="B3593" s="327"/>
      <c r="C3593" s="327" t="s">
        <v>1732</v>
      </c>
    </row>
    <row r="3594" spans="1:3" x14ac:dyDescent="0.35">
      <c r="A3594" s="222" t="str">
        <f t="shared" si="56"/>
        <v>CT PELVIS WO/W</v>
      </c>
      <c r="B3594" s="204"/>
      <c r="C3594" s="205" t="s">
        <v>11144</v>
      </c>
    </row>
    <row r="3595" spans="1:3" x14ac:dyDescent="0.35">
      <c r="A3595" s="222" t="str">
        <f t="shared" si="56"/>
        <v>CT pelvis wo/w con</v>
      </c>
      <c r="B3595" s="24"/>
      <c r="C3595" s="24" t="s">
        <v>13034</v>
      </c>
    </row>
    <row r="3596" spans="1:3" x14ac:dyDescent="0.35">
      <c r="A3596" s="222" t="str">
        <f t="shared" si="56"/>
        <v>CT PELVIS WOW IV CONTRAST</v>
      </c>
      <c r="B3596" s="94"/>
      <c r="C3596" s="94" t="s">
        <v>7203</v>
      </c>
    </row>
    <row r="3597" spans="1:3" x14ac:dyDescent="0.35">
      <c r="A3597" s="222" t="str">
        <f t="shared" si="56"/>
        <v>CT PELVIS WWO</v>
      </c>
      <c r="B3597" s="165"/>
      <c r="C3597" s="165" t="s">
        <v>6789</v>
      </c>
    </row>
    <row r="3598" spans="1:3" x14ac:dyDescent="0.35">
      <c r="A3598" s="222" t="str">
        <f t="shared" si="56"/>
        <v>CT, Pelvis c/s Contrast</v>
      </c>
      <c r="B3598" s="30"/>
      <c r="C3598" s="30" t="s">
        <v>3459</v>
      </c>
    </row>
    <row r="3599" spans="1:3" x14ac:dyDescent="0.35">
      <c r="A3599" s="222" t="str">
        <f t="shared" si="56"/>
        <v>MR PELVIS W/O</v>
      </c>
      <c r="B3599" s="33"/>
      <c r="C3599" s="33" t="s">
        <v>1191</v>
      </c>
    </row>
    <row r="3600" spans="1:3" x14ac:dyDescent="0.35">
      <c r="A3600" s="222" t="str">
        <f t="shared" si="56"/>
        <v>MR PELVIS WO</v>
      </c>
      <c r="B3600" s="395"/>
      <c r="C3600" s="318" t="s">
        <v>2934</v>
      </c>
    </row>
    <row r="3601" spans="1:3" x14ac:dyDescent="0.35">
      <c r="A3601" s="222" t="str">
        <f t="shared" si="56"/>
        <v>MR PELVIS WO</v>
      </c>
      <c r="B3601" s="312"/>
      <c r="C3601" s="290" t="s">
        <v>2934</v>
      </c>
    </row>
    <row r="3602" spans="1:3" x14ac:dyDescent="0.35">
      <c r="A3602" s="222" t="str">
        <f t="shared" si="56"/>
        <v>MR PELVIS WO (HIPS)</v>
      </c>
      <c r="B3602" s="289"/>
      <c r="C3602" s="289" t="s">
        <v>2935</v>
      </c>
    </row>
    <row r="3603" spans="1:3" x14ac:dyDescent="0.35">
      <c r="A3603" s="222" t="str">
        <f t="shared" si="56"/>
        <v>MR pelvis wo con</v>
      </c>
      <c r="B3603" s="24"/>
      <c r="C3603" s="52" t="s">
        <v>13192</v>
      </c>
    </row>
    <row r="3604" spans="1:3" x14ac:dyDescent="0.35">
      <c r="A3604" s="222" t="str">
        <f t="shared" si="56"/>
        <v>MR sacrum spine wo con</v>
      </c>
      <c r="B3604" s="24"/>
      <c r="C3604" s="577" t="s">
        <v>13193</v>
      </c>
    </row>
    <row r="3605" spans="1:3" x14ac:dyDescent="0.35">
      <c r="A3605" s="222" t="str">
        <f t="shared" si="56"/>
        <v>MR sacrum wo con</v>
      </c>
      <c r="B3605" s="24"/>
      <c r="C3605" s="164" t="s">
        <v>13194</v>
      </c>
    </row>
    <row r="3606" spans="1:3" x14ac:dyDescent="0.35">
      <c r="A3606" s="222" t="str">
        <f t="shared" si="56"/>
        <v>MR SI JOINT WO</v>
      </c>
      <c r="B3606" s="204"/>
      <c r="C3606" s="203" t="s">
        <v>11653</v>
      </c>
    </row>
    <row r="3607" spans="1:3" x14ac:dyDescent="0.35">
      <c r="A3607" s="222" t="str">
        <f t="shared" si="56"/>
        <v>MRI - PELVIS W/O CONTRAST</v>
      </c>
      <c r="B3607" s="204"/>
      <c r="C3607" s="205" t="s">
        <v>11654</v>
      </c>
    </row>
    <row r="3608" spans="1:3" x14ac:dyDescent="0.35">
      <c r="A3608" s="222" t="str">
        <f t="shared" si="56"/>
        <v>MRI PELVIS MSK WO CONTRAST</v>
      </c>
      <c r="B3608" s="204"/>
      <c r="C3608" s="203" t="s">
        <v>11656</v>
      </c>
    </row>
    <row r="3609" spans="1:3" x14ac:dyDescent="0.35">
      <c r="A3609" s="222" t="str">
        <f t="shared" si="56"/>
        <v>MRI PELVIS W/O</v>
      </c>
      <c r="B3609" s="204"/>
      <c r="C3609" s="205" t="s">
        <v>11657</v>
      </c>
    </row>
    <row r="3610" spans="1:3" x14ac:dyDescent="0.35">
      <c r="A3610" s="222" t="str">
        <f t="shared" si="56"/>
        <v>MRI PELVIS W/O CON</v>
      </c>
      <c r="B3610" s="204"/>
      <c r="C3610" s="205" t="s">
        <v>11658</v>
      </c>
    </row>
    <row r="3611" spans="1:3" x14ac:dyDescent="0.35">
      <c r="A3611" s="222" t="str">
        <f t="shared" si="56"/>
        <v>MRI PELVIS W/O CONTRAS</v>
      </c>
      <c r="B3611" s="285"/>
      <c r="C3611" s="285" t="s">
        <v>6423</v>
      </c>
    </row>
    <row r="3612" spans="1:3" x14ac:dyDescent="0.35">
      <c r="A3612" s="222" t="str">
        <f t="shared" si="56"/>
        <v>MRI Pelvis w/o Contrast</v>
      </c>
      <c r="B3612" s="280"/>
      <c r="C3612" s="280" t="s">
        <v>9018</v>
      </c>
    </row>
    <row r="3613" spans="1:3" x14ac:dyDescent="0.35">
      <c r="A3613" s="222" t="str">
        <f t="shared" si="56"/>
        <v>MRI PELVIS W/O CONTRAST</v>
      </c>
      <c r="B3613" s="157"/>
      <c r="C3613" s="157" t="s">
        <v>4089</v>
      </c>
    </row>
    <row r="3614" spans="1:3" x14ac:dyDescent="0.35">
      <c r="A3614" s="222" t="str">
        <f t="shared" si="56"/>
        <v>MRI PELVIS W/O CONTRAST-SACRAL/COCCYX</v>
      </c>
      <c r="B3614" s="204"/>
      <c r="C3614" s="205" t="s">
        <v>11659</v>
      </c>
    </row>
    <row r="3615" spans="1:3" x14ac:dyDescent="0.35">
      <c r="A3615" s="222" t="str">
        <f t="shared" si="56"/>
        <v>MRI Pelvis without</v>
      </c>
      <c r="B3615" s="24"/>
      <c r="C3615" s="52" t="s">
        <v>13195</v>
      </c>
    </row>
    <row r="3616" spans="1:3" x14ac:dyDescent="0.35">
      <c r="A3616" s="222" t="str">
        <f t="shared" si="56"/>
        <v>MRI PELVIS WITHOUT CONTRAST</v>
      </c>
      <c r="B3616" s="204"/>
      <c r="C3616" s="205" t="s">
        <v>1564</v>
      </c>
    </row>
    <row r="3617" spans="1:3" x14ac:dyDescent="0.35">
      <c r="A3617" s="222" t="str">
        <f t="shared" si="56"/>
        <v>MRI PELVIS WO</v>
      </c>
      <c r="B3617" s="292"/>
      <c r="C3617" s="292" t="s">
        <v>2532</v>
      </c>
    </row>
    <row r="3618" spans="1:3" x14ac:dyDescent="0.35">
      <c r="A3618" s="222" t="str">
        <f t="shared" si="56"/>
        <v>MRI PELVIS WO</v>
      </c>
      <c r="B3618" s="26"/>
      <c r="C3618" s="26" t="s">
        <v>2532</v>
      </c>
    </row>
    <row r="3619" spans="1:3" x14ac:dyDescent="0.35">
      <c r="A3619" s="222" t="str">
        <f t="shared" si="56"/>
        <v>MRI PELVIS WO</v>
      </c>
      <c r="B3619" s="11"/>
      <c r="C3619" s="11" t="s">
        <v>2532</v>
      </c>
    </row>
    <row r="3620" spans="1:3" x14ac:dyDescent="0.35">
      <c r="A3620" s="222" t="str">
        <f t="shared" si="56"/>
        <v>MRI PELVIS WO CONTRAST</v>
      </c>
      <c r="B3620" s="327"/>
      <c r="C3620" s="327" t="s">
        <v>1741</v>
      </c>
    </row>
    <row r="3621" spans="1:3" x14ac:dyDescent="0.35">
      <c r="A3621" s="222" t="str">
        <f t="shared" si="56"/>
        <v>MRI SACRUM &amp; COCCYX W/O CONTRAST</v>
      </c>
      <c r="B3621" s="30"/>
      <c r="C3621" s="30" t="s">
        <v>3557</v>
      </c>
    </row>
    <row r="3622" spans="1:3" x14ac:dyDescent="0.35">
      <c r="A3622" s="222" t="str">
        <f t="shared" si="56"/>
        <v>MRI SACRUM W/O</v>
      </c>
      <c r="B3622" s="204"/>
      <c r="C3622" s="205" t="s">
        <v>11660</v>
      </c>
    </row>
    <row r="3623" spans="1:3" x14ac:dyDescent="0.35">
      <c r="A3623" s="222" t="str">
        <f t="shared" si="56"/>
        <v>MRI Sacrum without contrast</v>
      </c>
      <c r="B3623" s="24"/>
      <c r="C3623" s="52" t="s">
        <v>13196</v>
      </c>
    </row>
    <row r="3624" spans="1:3" x14ac:dyDescent="0.35">
      <c r="A3624" s="222" t="str">
        <f t="shared" si="56"/>
        <v>MRI SACRUM WO</v>
      </c>
      <c r="B3624" s="204"/>
      <c r="C3624" s="205" t="s">
        <v>11661</v>
      </c>
    </row>
    <row r="3625" spans="1:3" x14ac:dyDescent="0.35">
      <c r="A3625" s="222" t="str">
        <f t="shared" si="56"/>
        <v>MRI SACRUM/COCCYX WO</v>
      </c>
      <c r="B3625" s="204"/>
      <c r="C3625" s="205" t="s">
        <v>11662</v>
      </c>
    </row>
    <row r="3626" spans="1:3" x14ac:dyDescent="0.35">
      <c r="A3626" s="222" t="str">
        <f t="shared" si="56"/>
        <v>MRI Sacrum/SI joints</v>
      </c>
      <c r="B3626" s="24"/>
      <c r="C3626" s="24" t="s">
        <v>13198</v>
      </c>
    </row>
    <row r="3627" spans="1:3" x14ac:dyDescent="0.35">
      <c r="A3627" s="222" t="str">
        <f t="shared" si="56"/>
        <v>MRI SACRUM-COCCYX WO</v>
      </c>
      <c r="B3627" s="204"/>
      <c r="C3627" s="203" t="s">
        <v>11663</v>
      </c>
    </row>
    <row r="3628" spans="1:3" x14ac:dyDescent="0.35">
      <c r="A3628" s="222" t="str">
        <f t="shared" si="56"/>
        <v>MRI SI JOINT W/O</v>
      </c>
      <c r="B3628" s="204"/>
      <c r="C3628" s="205" t="s">
        <v>11664</v>
      </c>
    </row>
    <row r="3629" spans="1:3" x14ac:dyDescent="0.35">
      <c r="A3629" s="222" t="str">
        <f t="shared" si="56"/>
        <v>MRI SI JOINTS SACRUM WO</v>
      </c>
      <c r="B3629" s="204"/>
      <c r="C3629" s="203" t="s">
        <v>11665</v>
      </c>
    </row>
    <row r="3630" spans="1:3" x14ac:dyDescent="0.35">
      <c r="A3630" s="222" t="str">
        <f t="shared" si="56"/>
        <v>MRI SI JOINTS W/O</v>
      </c>
      <c r="B3630" s="204"/>
      <c r="C3630" s="205" t="s">
        <v>11666</v>
      </c>
    </row>
    <row r="3631" spans="1:3" x14ac:dyDescent="0.35">
      <c r="A3631" s="222" t="str">
        <f t="shared" si="56"/>
        <v>MRI SI JOINTS W/O 72195</v>
      </c>
      <c r="B3631" s="204"/>
      <c r="C3631" s="205" t="s">
        <v>11667</v>
      </c>
    </row>
    <row r="3632" spans="1:3" x14ac:dyDescent="0.35">
      <c r="A3632" s="222" t="str">
        <f t="shared" si="56"/>
        <v>MRI SI JOINTS WO 72195</v>
      </c>
      <c r="B3632" s="204"/>
      <c r="C3632" s="205" t="s">
        <v>11668</v>
      </c>
    </row>
    <row r="3633" spans="1:3" x14ac:dyDescent="0.35">
      <c r="A3633" s="222" t="str">
        <f t="shared" si="56"/>
        <v>MRI SI JOINTS WO CONTRAST</v>
      </c>
      <c r="B3633" s="204"/>
      <c r="C3633" s="205" t="s">
        <v>11669</v>
      </c>
    </row>
    <row r="3634" spans="1:3" x14ac:dyDescent="0.35">
      <c r="A3634" s="222" t="str">
        <f t="shared" si="56"/>
        <v>MRI SI JOINTS/BILATERAL WO CONTRAST</v>
      </c>
      <c r="B3634" s="204"/>
      <c r="C3634" s="205" t="s">
        <v>11670</v>
      </c>
    </row>
    <row r="3635" spans="1:3" x14ac:dyDescent="0.35">
      <c r="A3635" s="222" t="str">
        <f t="shared" si="56"/>
        <v>MRI, Pelvis, Sacrum or Sacroiliac s/ Contrast</v>
      </c>
      <c r="B3635" s="30"/>
      <c r="C3635" s="30" t="s">
        <v>3558</v>
      </c>
    </row>
    <row r="3636" spans="1:3" x14ac:dyDescent="0.35">
      <c r="A3636" s="222" t="str">
        <f t="shared" si="56"/>
        <v>MRI, Sacrum s/ Contrast</v>
      </c>
      <c r="B3636" s="30"/>
      <c r="C3636" s="30" t="s">
        <v>3559</v>
      </c>
    </row>
    <row r="3637" spans="1:3" x14ac:dyDescent="0.35">
      <c r="A3637" s="222" t="str">
        <f t="shared" si="56"/>
        <v>MR-PELVIS W/OUT CONTRAST</v>
      </c>
      <c r="B3637" s="704"/>
      <c r="C3637" s="200" t="s">
        <v>13549</v>
      </c>
    </row>
    <row r="3638" spans="1:3" x14ac:dyDescent="0.35">
      <c r="A3638" s="222" t="str">
        <f t="shared" si="56"/>
        <v>MR PELVIS W</v>
      </c>
      <c r="B3638" s="97"/>
      <c r="C3638" s="97" t="s">
        <v>1204</v>
      </c>
    </row>
    <row r="3639" spans="1:3" x14ac:dyDescent="0.35">
      <c r="A3639" s="222" t="str">
        <f t="shared" si="56"/>
        <v>MR PELVIS W</v>
      </c>
      <c r="B3639" s="296"/>
      <c r="C3639" s="296" t="s">
        <v>1204</v>
      </c>
    </row>
    <row r="3640" spans="1:3" x14ac:dyDescent="0.35">
      <c r="A3640" s="222" t="str">
        <f t="shared" si="56"/>
        <v>MR PELVIS W</v>
      </c>
      <c r="B3640" s="312"/>
      <c r="C3640" s="312" t="s">
        <v>1204</v>
      </c>
    </row>
    <row r="3641" spans="1:3" x14ac:dyDescent="0.35">
      <c r="A3641" s="222" t="str">
        <f t="shared" si="56"/>
        <v>MRI PELVIS W</v>
      </c>
      <c r="B3641" s="26"/>
      <c r="C3641" s="26" t="s">
        <v>2581</v>
      </c>
    </row>
    <row r="3642" spans="1:3" x14ac:dyDescent="0.35">
      <c r="A3642" s="222" t="str">
        <f t="shared" si="56"/>
        <v>MRI PELVIS W</v>
      </c>
      <c r="B3642" s="11"/>
      <c r="C3642" s="11" t="s">
        <v>2581</v>
      </c>
    </row>
    <row r="3643" spans="1:3" x14ac:dyDescent="0.35">
      <c r="A3643" s="222" t="str">
        <f t="shared" si="56"/>
        <v>MRI PELVIS W CONTRAST</v>
      </c>
      <c r="B3643" s="286"/>
      <c r="C3643" s="286" t="s">
        <v>9043</v>
      </c>
    </row>
    <row r="3644" spans="1:3" x14ac:dyDescent="0.35">
      <c r="A3644" s="222" t="str">
        <f t="shared" si="56"/>
        <v>MRI Pelvis w/ Contrast</v>
      </c>
      <c r="B3644" s="313"/>
      <c r="C3644" s="313" t="s">
        <v>2116</v>
      </c>
    </row>
    <row r="3645" spans="1:3" x14ac:dyDescent="0.35">
      <c r="A3645" s="222" t="str">
        <f t="shared" si="56"/>
        <v>MRI PELVIS W/CONTRAST</v>
      </c>
      <c r="B3645" s="157"/>
      <c r="C3645" s="157" t="s">
        <v>4113</v>
      </c>
    </row>
    <row r="3646" spans="1:3" x14ac:dyDescent="0.35">
      <c r="A3646" s="222" t="str">
        <f t="shared" si="56"/>
        <v>MRI PELVIS WITH CONTRA</v>
      </c>
      <c r="B3646" s="285"/>
      <c r="C3646" s="285" t="s">
        <v>6441</v>
      </c>
    </row>
    <row r="3647" spans="1:3" x14ac:dyDescent="0.35">
      <c r="A3647" s="222" t="str">
        <f t="shared" si="56"/>
        <v>MRI Pelvis with contrast</v>
      </c>
      <c r="B3647" s="24"/>
      <c r="C3647" s="24" t="s">
        <v>13267</v>
      </c>
    </row>
    <row r="3648" spans="1:3" x14ac:dyDescent="0.35">
      <c r="A3648" s="222" t="str">
        <f t="shared" si="56"/>
        <v>MRI Sacrum with contrast</v>
      </c>
      <c r="B3648" s="24"/>
      <c r="C3648" s="24" t="s">
        <v>13268</v>
      </c>
    </row>
    <row r="3649" spans="1:3" x14ac:dyDescent="0.35">
      <c r="A3649" s="222" t="str">
        <f t="shared" si="56"/>
        <v>MRI, Pelvis, Sacrum or Sacroiliac c/ Contrast</v>
      </c>
      <c r="B3649" s="30"/>
      <c r="C3649" s="30" t="s">
        <v>3617</v>
      </c>
    </row>
    <row r="3650" spans="1:3" x14ac:dyDescent="0.35">
      <c r="A3650" s="222" t="str">
        <f t="shared" si="56"/>
        <v>MR PELVIS W/WO</v>
      </c>
      <c r="B3650" s="33"/>
      <c r="C3650" s="33" t="s">
        <v>1256</v>
      </c>
    </row>
    <row r="3651" spans="1:3" x14ac:dyDescent="0.35">
      <c r="A3651" s="222" t="str">
        <f t="shared" ref="A3651:A3714" si="57">TRIM(C3651)</f>
        <v>MR PELVIS W/WO</v>
      </c>
      <c r="B3651" s="289"/>
      <c r="C3651" s="289" t="s">
        <v>1256</v>
      </c>
    </row>
    <row r="3652" spans="1:3" x14ac:dyDescent="0.35">
      <c r="A3652" s="222" t="str">
        <f t="shared" si="57"/>
        <v>MR PELVIS W/WO</v>
      </c>
      <c r="B3652" s="312"/>
      <c r="C3652" s="312" t="s">
        <v>1256</v>
      </c>
    </row>
    <row r="3653" spans="1:3" x14ac:dyDescent="0.35">
      <c r="A3653" s="222" t="str">
        <f t="shared" si="57"/>
        <v>MR PELVIS WITH AND WO</v>
      </c>
      <c r="B3653" s="703"/>
      <c r="C3653" s="126" t="s">
        <v>9123</v>
      </c>
    </row>
    <row r="3654" spans="1:3" x14ac:dyDescent="0.35">
      <c r="A3654" s="222" t="str">
        <f t="shared" si="57"/>
        <v>MR pelvis wo/w con</v>
      </c>
      <c r="B3654" s="309"/>
      <c r="C3654" s="131" t="s">
        <v>13354</v>
      </c>
    </row>
    <row r="3655" spans="1:3" x14ac:dyDescent="0.35">
      <c r="A3655" s="222" t="str">
        <f t="shared" si="57"/>
        <v>MR sacrum wo/w con</v>
      </c>
      <c r="B3655" s="24"/>
      <c r="C3655" s="24" t="s">
        <v>13355</v>
      </c>
    </row>
    <row r="3656" spans="1:3" x14ac:dyDescent="0.35">
      <c r="A3656" s="222" t="str">
        <f t="shared" si="57"/>
        <v>MR, Prostate c/s</v>
      </c>
      <c r="B3656" s="30"/>
      <c r="C3656" s="30" t="s">
        <v>3706</v>
      </c>
    </row>
    <row r="3657" spans="1:3" x14ac:dyDescent="0.35">
      <c r="A3657" s="222" t="str">
        <f t="shared" si="57"/>
        <v>MRI PELVIS W &amp; W/O CON</v>
      </c>
      <c r="B3657" s="285"/>
      <c r="C3657" s="285" t="s">
        <v>6467</v>
      </c>
    </row>
    <row r="3658" spans="1:3" x14ac:dyDescent="0.35">
      <c r="A3658" s="222" t="str">
        <f t="shared" si="57"/>
        <v>MRI PELVIS W + W/O</v>
      </c>
      <c r="B3658" s="204"/>
      <c r="C3658" s="205" t="s">
        <v>12001</v>
      </c>
    </row>
    <row r="3659" spans="1:3" x14ac:dyDescent="0.35">
      <c r="A3659" s="222" t="str">
        <f t="shared" si="57"/>
        <v>MRI PELVIS W WO CONTRAST</v>
      </c>
      <c r="B3659" s="94"/>
      <c r="C3659" s="94" t="s">
        <v>7308</v>
      </c>
    </row>
    <row r="3660" spans="1:3" x14ac:dyDescent="0.35">
      <c r="A3660" s="222" t="str">
        <f t="shared" si="57"/>
        <v>MRI PELVIS W&amp;WO</v>
      </c>
      <c r="B3660" s="26"/>
      <c r="C3660" s="26" t="s">
        <v>2652</v>
      </c>
    </row>
    <row r="3661" spans="1:3" x14ac:dyDescent="0.35">
      <c r="A3661" s="222" t="str">
        <f t="shared" si="57"/>
        <v>MRI Pelvis w/ + w/o Contrast</v>
      </c>
      <c r="B3661" s="291"/>
      <c r="C3661" s="278" t="s">
        <v>4576</v>
      </c>
    </row>
    <row r="3662" spans="1:3" x14ac:dyDescent="0.35">
      <c r="A3662" s="222" t="str">
        <f t="shared" si="57"/>
        <v>MRI PELVIS W/O &amp; W/CONTRAST</v>
      </c>
      <c r="B3662" s="157"/>
      <c r="C3662" s="157" t="s">
        <v>4152</v>
      </c>
    </row>
    <row r="3663" spans="1:3" x14ac:dyDescent="0.35">
      <c r="A3663" s="222" t="str">
        <f t="shared" si="57"/>
        <v>MRI PELVIS W/WO</v>
      </c>
      <c r="B3663" s="292"/>
      <c r="C3663" s="292" t="s">
        <v>5441</v>
      </c>
    </row>
    <row r="3664" spans="1:3" x14ac:dyDescent="0.35">
      <c r="A3664" s="222" t="str">
        <f t="shared" si="57"/>
        <v>MRI PELVIS W/WO</v>
      </c>
      <c r="B3664" s="11"/>
      <c r="C3664" s="11" t="s">
        <v>5441</v>
      </c>
    </row>
    <row r="3665" spans="1:3" x14ac:dyDescent="0.35">
      <c r="A3665" s="222" t="str">
        <f t="shared" si="57"/>
        <v>MRI PELVIS W/WO CON</v>
      </c>
      <c r="B3665" s="703"/>
      <c r="C3665" s="126" t="s">
        <v>9124</v>
      </c>
    </row>
    <row r="3666" spans="1:3" x14ac:dyDescent="0.35">
      <c r="A3666" s="222" t="str">
        <f t="shared" si="57"/>
        <v>MRI Pelvis w/wo contrast</v>
      </c>
      <c r="B3666" s="24"/>
      <c r="C3666" s="52" t="s">
        <v>13356</v>
      </c>
    </row>
    <row r="3667" spans="1:3" x14ac:dyDescent="0.35">
      <c r="A3667" s="222" t="str">
        <f t="shared" si="57"/>
        <v>MRI PELVIS W/WO CONTRAST</v>
      </c>
      <c r="B3667" s="280"/>
      <c r="C3667" s="45" t="s">
        <v>9084</v>
      </c>
    </row>
    <row r="3668" spans="1:3" x14ac:dyDescent="0.35">
      <c r="A3668" s="222" t="str">
        <f t="shared" si="57"/>
        <v>MRI PELVIS WO &amp; W CONTRAST</v>
      </c>
      <c r="B3668" s="327"/>
      <c r="C3668" s="327" t="s">
        <v>1750</v>
      </c>
    </row>
    <row r="3669" spans="1:3" x14ac:dyDescent="0.35">
      <c r="A3669" s="222" t="str">
        <f t="shared" si="57"/>
        <v>MRI PELVIS WWO</v>
      </c>
      <c r="B3669" s="165"/>
      <c r="C3669" s="165" t="s">
        <v>6953</v>
      </c>
    </row>
    <row r="3670" spans="1:3" x14ac:dyDescent="0.35">
      <c r="A3670" s="222" t="str">
        <f t="shared" si="57"/>
        <v>MRI SACRUM W&amp;WO</v>
      </c>
      <c r="B3670" s="204"/>
      <c r="C3670" s="204" t="s">
        <v>12002</v>
      </c>
    </row>
    <row r="3671" spans="1:3" x14ac:dyDescent="0.35">
      <c r="A3671" s="222" t="str">
        <f t="shared" si="57"/>
        <v>MRI Sacrum w/wo contrast</v>
      </c>
      <c r="B3671" s="24"/>
      <c r="C3671" s="24" t="s">
        <v>13357</v>
      </c>
    </row>
    <row r="3672" spans="1:3" x14ac:dyDescent="0.35">
      <c r="A3672" s="222" t="str">
        <f t="shared" si="57"/>
        <v>MRI, Pelvis, Sacrum or Sacroiliac c/s Contrast</v>
      </c>
      <c r="B3672" s="30"/>
      <c r="C3672" s="30" t="s">
        <v>3708</v>
      </c>
    </row>
    <row r="3673" spans="1:3" x14ac:dyDescent="0.35">
      <c r="A3673" s="222" t="str">
        <f t="shared" si="57"/>
        <v>MRI, Sacrum w/wo</v>
      </c>
      <c r="B3673" s="30"/>
      <c r="C3673" s="30" t="s">
        <v>3709</v>
      </c>
    </row>
    <row r="3674" spans="1:3" x14ac:dyDescent="0.35">
      <c r="A3674" s="222" t="str">
        <f t="shared" si="57"/>
        <v>MRA PELVIS</v>
      </c>
      <c r="B3674" s="312"/>
      <c r="C3674" s="312" t="s">
        <v>10167</v>
      </c>
    </row>
    <row r="3675" spans="1:3" x14ac:dyDescent="0.35">
      <c r="A3675" s="222" t="str">
        <f t="shared" si="57"/>
        <v>MRA PELVIS W CONTRAST</v>
      </c>
      <c r="B3675" s="280"/>
      <c r="C3675" s="286" t="s">
        <v>9054</v>
      </c>
    </row>
    <row r="3676" spans="1:3" x14ac:dyDescent="0.35">
      <c r="A3676" s="222" t="str">
        <f t="shared" si="57"/>
        <v>MRA PELVIS W&amp;W/O CONTRAST</v>
      </c>
      <c r="B3676" s="280"/>
      <c r="C3676" s="286" t="s">
        <v>9055</v>
      </c>
    </row>
    <row r="3677" spans="1:3" x14ac:dyDescent="0.35">
      <c r="A3677" s="222" t="str">
        <f t="shared" si="57"/>
        <v>MRA PELVIS W/ &amp;or W/O CONTRAST</v>
      </c>
      <c r="B3677" s="26"/>
      <c r="C3677" s="26" t="s">
        <v>2601</v>
      </c>
    </row>
    <row r="3678" spans="1:3" x14ac:dyDescent="0.35">
      <c r="A3678" s="222" t="str">
        <f t="shared" si="57"/>
        <v>MRA Pelvis w/ + w/o Contrast</v>
      </c>
      <c r="B3678" s="291"/>
      <c r="C3678" s="278" t="s">
        <v>4554</v>
      </c>
    </row>
    <row r="3679" spans="1:3" x14ac:dyDescent="0.35">
      <c r="A3679" s="222" t="str">
        <f t="shared" si="57"/>
        <v>MRA Pelvis w/ Contrast</v>
      </c>
      <c r="B3679" s="281"/>
      <c r="C3679" s="281" t="s">
        <v>2136</v>
      </c>
    </row>
    <row r="3680" spans="1:3" x14ac:dyDescent="0.35">
      <c r="A3680" s="222" t="str">
        <f t="shared" si="57"/>
        <v>MRA PELVIS W/O &amp; W/CONTRAST</v>
      </c>
      <c r="B3680" s="157"/>
      <c r="C3680" s="157" t="s">
        <v>4129</v>
      </c>
    </row>
    <row r="3681" spans="1:3" x14ac:dyDescent="0.35">
      <c r="A3681" s="222" t="str">
        <f t="shared" si="57"/>
        <v>MRA Pelvis w/o Contrast</v>
      </c>
      <c r="B3681" s="281"/>
      <c r="C3681" s="281" t="s">
        <v>2137</v>
      </c>
    </row>
    <row r="3682" spans="1:3" x14ac:dyDescent="0.35">
      <c r="A3682" s="222" t="str">
        <f t="shared" si="57"/>
        <v>MRA PELVIS W/O CONTRAST</v>
      </c>
      <c r="B3682" s="280"/>
      <c r="C3682" s="286" t="s">
        <v>9056</v>
      </c>
    </row>
    <row r="3683" spans="1:3" x14ac:dyDescent="0.35">
      <c r="A3683" s="222" t="str">
        <f t="shared" si="57"/>
        <v>MRA PELVIS W/WO</v>
      </c>
      <c r="B3683" s="289"/>
      <c r="C3683" s="289" t="s">
        <v>2952</v>
      </c>
    </row>
    <row r="3684" spans="1:3" x14ac:dyDescent="0.35">
      <c r="A3684" s="222" t="str">
        <f t="shared" si="57"/>
        <v>MRA Pelvis w/wo contrast</v>
      </c>
      <c r="B3684" s="24"/>
      <c r="C3684" s="24" t="s">
        <v>13289</v>
      </c>
    </row>
    <row r="3685" spans="1:3" x14ac:dyDescent="0.35">
      <c r="A3685" s="222" t="str">
        <f t="shared" si="57"/>
        <v>MRA, Angiography Pelvis c/ or s/ Contrast</v>
      </c>
      <c r="B3685" s="30"/>
      <c r="C3685" s="30" t="s">
        <v>3637</v>
      </c>
    </row>
    <row r="3686" spans="1:3" x14ac:dyDescent="0.35">
      <c r="A3686" s="222" t="str">
        <f t="shared" si="57"/>
        <v>SACROILIAC JNTS &lt; 3 VI</v>
      </c>
      <c r="B3686" s="285"/>
      <c r="C3686" s="285" t="s">
        <v>6168</v>
      </c>
    </row>
    <row r="3687" spans="1:3" x14ac:dyDescent="0.35">
      <c r="A3687" s="222" t="str">
        <f t="shared" si="57"/>
        <v>SACROILIAC JOINTS 1 OR 2 VIEWS</v>
      </c>
      <c r="B3687" s="580"/>
      <c r="C3687" s="581" t="s">
        <v>13622</v>
      </c>
    </row>
    <row r="3688" spans="1:3" x14ac:dyDescent="0.35">
      <c r="A3688" s="222" t="str">
        <f t="shared" si="57"/>
        <v>SACROILIAC JOINTS 1-2 VIEWS</v>
      </c>
      <c r="B3688" s="285"/>
      <c r="C3688" s="285" t="s">
        <v>6169</v>
      </c>
    </row>
    <row r="3689" spans="1:3" x14ac:dyDescent="0.35">
      <c r="A3689" s="222" t="str">
        <f t="shared" si="57"/>
        <v>SACROILIAC JOINTS AP OBL</v>
      </c>
      <c r="B3689" s="204"/>
      <c r="C3689" s="205" t="s">
        <v>10434</v>
      </c>
    </row>
    <row r="3690" spans="1:3" x14ac:dyDescent="0.35">
      <c r="A3690" s="222" t="str">
        <f t="shared" si="57"/>
        <v>SACROILIAC JOINTS AP+OBL</v>
      </c>
      <c r="B3690" s="204"/>
      <c r="C3690" s="205" t="s">
        <v>10435</v>
      </c>
    </row>
    <row r="3691" spans="1:3" x14ac:dyDescent="0.35">
      <c r="A3691" s="222" t="str">
        <f t="shared" si="57"/>
        <v>SACROILIAC JOINTS AP+OBL LEFT</v>
      </c>
      <c r="B3691" s="703"/>
      <c r="C3691" s="126" t="s">
        <v>9110</v>
      </c>
    </row>
    <row r="3692" spans="1:3" x14ac:dyDescent="0.35">
      <c r="A3692" s="222" t="str">
        <f t="shared" si="57"/>
        <v>SACROILIAC JOINTS AP+OBL RIGHT</v>
      </c>
      <c r="B3692" s="703"/>
      <c r="C3692" s="126" t="s">
        <v>9111</v>
      </c>
    </row>
    <row r="3693" spans="1:3" x14ac:dyDescent="0.35">
      <c r="A3693" s="222" t="str">
        <f t="shared" si="57"/>
        <v>SI JOINTS; &lt; 3 VIEWS</v>
      </c>
      <c r="B3693" s="327"/>
      <c r="C3693" s="327" t="s">
        <v>1647</v>
      </c>
    </row>
    <row r="3694" spans="1:3" x14ac:dyDescent="0.35">
      <c r="A3694" s="222" t="str">
        <f t="shared" si="57"/>
        <v>XR sacroiliac joint LT 2V</v>
      </c>
      <c r="B3694" s="345"/>
      <c r="C3694" s="345" t="s">
        <v>12637</v>
      </c>
    </row>
    <row r="3695" spans="1:3" x14ac:dyDescent="0.35">
      <c r="A3695" s="222" t="str">
        <f t="shared" si="57"/>
        <v>XR sacroiliac joint RT 2V</v>
      </c>
      <c r="B3695" s="345"/>
      <c r="C3695" s="345" t="s">
        <v>12638</v>
      </c>
    </row>
    <row r="3696" spans="1:3" x14ac:dyDescent="0.35">
      <c r="A3696" s="222" t="str">
        <f t="shared" si="57"/>
        <v>XR SACROILIAC JOINTS (&lt;3 VIEWS)</v>
      </c>
      <c r="B3696" s="204"/>
      <c r="C3696" s="205" t="s">
        <v>10436</v>
      </c>
    </row>
    <row r="3697" spans="1:3" x14ac:dyDescent="0.35">
      <c r="A3697" s="222" t="str">
        <f t="shared" si="57"/>
        <v>XR Sacroiliac Joints 1 or 2 Views</v>
      </c>
      <c r="B3697" s="281"/>
      <c r="C3697" s="42" t="s">
        <v>1787</v>
      </c>
    </row>
    <row r="3698" spans="1:3" x14ac:dyDescent="0.35">
      <c r="A3698" s="222" t="str">
        <f t="shared" si="57"/>
        <v>XR Sacroiliac Joints 2 Views</v>
      </c>
      <c r="B3698" s="291"/>
      <c r="C3698" s="278" t="s">
        <v>4311</v>
      </c>
    </row>
    <row r="3699" spans="1:3" x14ac:dyDescent="0.35">
      <c r="A3699" s="222" t="str">
        <f t="shared" si="57"/>
        <v>XR SACROILIAC JTS (AP/OBL)</v>
      </c>
      <c r="B3699" s="11"/>
      <c r="C3699" s="11" t="s">
        <v>9655</v>
      </c>
    </row>
    <row r="3700" spans="1:3" x14ac:dyDescent="0.35">
      <c r="A3700" s="222" t="str">
        <f t="shared" si="57"/>
        <v>XR SACROILIAC JTS LT</v>
      </c>
      <c r="B3700" s="742"/>
      <c r="C3700" s="46" t="s">
        <v>579</v>
      </c>
    </row>
    <row r="3701" spans="1:3" x14ac:dyDescent="0.35">
      <c r="A3701" s="222" t="str">
        <f t="shared" si="57"/>
        <v>XR SACROILIAC JTS RT</v>
      </c>
      <c r="B3701" s="742"/>
      <c r="C3701" s="46" t="s">
        <v>580</v>
      </c>
    </row>
    <row r="3702" spans="1:3" x14ac:dyDescent="0.35">
      <c r="A3702" s="222" t="str">
        <f t="shared" si="57"/>
        <v>XR SC JOINTS &lt; 3 V</v>
      </c>
      <c r="B3702" s="288"/>
      <c r="C3702" s="13" t="s">
        <v>233</v>
      </c>
    </row>
    <row r="3703" spans="1:3" x14ac:dyDescent="0.35">
      <c r="A3703" s="222" t="str">
        <f t="shared" si="57"/>
        <v>XR SI JTS &lt; 3 V</v>
      </c>
      <c r="B3703" s="312"/>
      <c r="C3703" s="312" t="s">
        <v>9656</v>
      </c>
    </row>
    <row r="3704" spans="1:3" x14ac:dyDescent="0.35">
      <c r="A3704" s="222" t="str">
        <f t="shared" si="57"/>
        <v>XRAY SACROILIAC JOINTS &lt; 3 VIEWS</v>
      </c>
      <c r="B3704" s="157"/>
      <c r="C3704" s="157" t="s">
        <v>3776</v>
      </c>
    </row>
    <row r="3705" spans="1:3" x14ac:dyDescent="0.35">
      <c r="A3705" s="222" t="str">
        <f t="shared" si="57"/>
        <v>XRAY SI JOINTS, 1-2 VIEWS</v>
      </c>
      <c r="B3705" s="26"/>
      <c r="C3705" s="26" t="s">
        <v>2272</v>
      </c>
    </row>
    <row r="3706" spans="1:3" x14ac:dyDescent="0.35">
      <c r="A3706" s="222" t="str">
        <f t="shared" si="57"/>
        <v>X-ray, Left SI Joints, Less than 3 Views</v>
      </c>
      <c r="B3706" s="30"/>
      <c r="C3706" s="30" t="s">
        <v>3052</v>
      </c>
    </row>
    <row r="3707" spans="1:3" x14ac:dyDescent="0.35">
      <c r="A3707" s="222" t="str">
        <f t="shared" si="57"/>
        <v>X-ray, right SI Joints, Less than 3 Views</v>
      </c>
      <c r="B3707" s="30"/>
      <c r="C3707" s="30" t="s">
        <v>3053</v>
      </c>
    </row>
    <row r="3708" spans="1:3" x14ac:dyDescent="0.35">
      <c r="A3708" s="222" t="str">
        <f t="shared" si="57"/>
        <v>X-ray, SI Joints, Less than 3 Views</v>
      </c>
      <c r="B3708" s="30"/>
      <c r="C3708" s="30" t="s">
        <v>3054</v>
      </c>
    </row>
    <row r="3709" spans="1:3" x14ac:dyDescent="0.35">
      <c r="A3709" s="222" t="str">
        <f t="shared" si="57"/>
        <v>RHC1 XR SACROILIAC JNTS 3+ VW</v>
      </c>
      <c r="B3709" s="277"/>
      <c r="C3709" s="277" t="s">
        <v>9273</v>
      </c>
    </row>
    <row r="3710" spans="1:3" x14ac:dyDescent="0.35">
      <c r="A3710" s="222" t="str">
        <f t="shared" si="57"/>
        <v>RHC1 XR SACROILIAC JOINTS 3 VIEW</v>
      </c>
      <c r="B3710" s="341"/>
      <c r="C3710" s="294" t="s">
        <v>9274</v>
      </c>
    </row>
    <row r="3711" spans="1:3" x14ac:dyDescent="0.35">
      <c r="A3711" s="222" t="str">
        <f t="shared" si="57"/>
        <v>RHC1 XR SACROILIAC JOINTS 3+ VIEW</v>
      </c>
      <c r="B3711" s="341"/>
      <c r="C3711" s="294" t="s">
        <v>9275</v>
      </c>
    </row>
    <row r="3712" spans="1:3" x14ac:dyDescent="0.35">
      <c r="A3712" s="222" t="str">
        <f t="shared" si="57"/>
        <v>SACRO ILIAC JOINTS 3V</v>
      </c>
      <c r="B3712" s="33"/>
      <c r="C3712" s="33" t="s">
        <v>986</v>
      </c>
    </row>
    <row r="3713" spans="1:3" x14ac:dyDescent="0.35">
      <c r="A3713" s="222" t="str">
        <f t="shared" si="57"/>
        <v>SACROILIAC 3V</v>
      </c>
      <c r="B3713" s="283"/>
      <c r="C3713" s="283" t="s">
        <v>8145</v>
      </c>
    </row>
    <row r="3714" spans="1:3" x14ac:dyDescent="0.35">
      <c r="A3714" s="222" t="str">
        <f t="shared" si="57"/>
        <v>SACROILIAC JOINTS 3 OR MORE VIEWS</v>
      </c>
      <c r="B3714" s="580"/>
      <c r="C3714" s="581" t="s">
        <v>13675</v>
      </c>
    </row>
    <row r="3715" spans="1:3" x14ac:dyDescent="0.35">
      <c r="A3715" s="222" t="str">
        <f t="shared" ref="A3715:A3778" si="58">TRIM(C3715)</f>
        <v>SACROILIAC JOINTS 3+ VWS</v>
      </c>
      <c r="B3715" s="94"/>
      <c r="C3715" s="93" t="s">
        <v>7092</v>
      </c>
    </row>
    <row r="3716" spans="1:3" x14ac:dyDescent="0.35">
      <c r="A3716" s="222" t="str">
        <f t="shared" si="58"/>
        <v>SACROILIAC JOINTS 3V OR MORE</v>
      </c>
      <c r="B3716" s="105"/>
      <c r="C3716" s="105" t="s">
        <v>4702</v>
      </c>
    </row>
    <row r="3717" spans="1:3" x14ac:dyDescent="0.35">
      <c r="A3717" s="222" t="str">
        <f t="shared" si="58"/>
        <v>SACROILIAC JOINTS; 3+ VIEWS</v>
      </c>
      <c r="B3717" s="327"/>
      <c r="C3717" s="327" t="s">
        <v>1669</v>
      </c>
    </row>
    <row r="3718" spans="1:3" x14ac:dyDescent="0.35">
      <c r="A3718" s="222" t="str">
        <f t="shared" si="58"/>
        <v>SACROILIAC JTS (AP/2OBL</v>
      </c>
      <c r="B3718" s="292"/>
      <c r="C3718" s="292" t="s">
        <v>5253</v>
      </c>
    </row>
    <row r="3719" spans="1:3" x14ac:dyDescent="0.35">
      <c r="A3719" s="222" t="str">
        <f t="shared" si="58"/>
        <v>SI JOINTS 3 VIEWS</v>
      </c>
      <c r="B3719" s="221"/>
      <c r="C3719" s="221" t="s">
        <v>1348</v>
      </c>
    </row>
    <row r="3720" spans="1:3" x14ac:dyDescent="0.35">
      <c r="A3720" s="222" t="str">
        <f t="shared" si="58"/>
        <v>XR S.I JOINTS 3 OR MORE VIEWS BILATERAL</v>
      </c>
      <c r="B3720" s="286"/>
      <c r="C3720" s="286" t="s">
        <v>8814</v>
      </c>
    </row>
    <row r="3721" spans="1:3" x14ac:dyDescent="0.35">
      <c r="A3721" s="222" t="str">
        <f t="shared" si="58"/>
        <v>XR sacroiliac joint LT min 3V</v>
      </c>
      <c r="B3721" s="309"/>
      <c r="C3721" s="131" t="s">
        <v>12767</v>
      </c>
    </row>
    <row r="3722" spans="1:3" x14ac:dyDescent="0.35">
      <c r="A3722" s="222" t="str">
        <f t="shared" si="58"/>
        <v>XR SACROILIAC JOINTS (3 OR MORE VIEWS)</v>
      </c>
      <c r="B3722" s="204"/>
      <c r="C3722" s="205" t="s">
        <v>10771</v>
      </c>
    </row>
    <row r="3723" spans="1:3" x14ac:dyDescent="0.35">
      <c r="A3723" s="222" t="str">
        <f t="shared" si="58"/>
        <v>XR SACROILIAC JOINTS 3+ VIEWS</v>
      </c>
      <c r="B3723" s="277"/>
      <c r="C3723" s="277" t="s">
        <v>9276</v>
      </c>
    </row>
    <row r="3724" spans="1:3" x14ac:dyDescent="0.35">
      <c r="A3724" s="222" t="str">
        <f t="shared" si="58"/>
        <v>XR Sacroiliac Joints 3+ Views</v>
      </c>
      <c r="B3724" s="291"/>
      <c r="C3724" s="278" t="s">
        <v>4354</v>
      </c>
    </row>
    <row r="3725" spans="1:3" x14ac:dyDescent="0.35">
      <c r="A3725" s="222" t="str">
        <f t="shared" si="58"/>
        <v>XR SACROILIAC JOINTS BIL MIN 3 VIEWS</v>
      </c>
      <c r="B3725" s="745"/>
      <c r="C3725" s="15" t="s">
        <v>627</v>
      </c>
    </row>
    <row r="3726" spans="1:3" x14ac:dyDescent="0.35">
      <c r="A3726" s="222" t="str">
        <f t="shared" si="58"/>
        <v>XR Sacroiliac Joints Minimum 3 Views</v>
      </c>
      <c r="B3726" s="313"/>
      <c r="C3726" s="313" t="s">
        <v>1832</v>
      </c>
    </row>
    <row r="3727" spans="1:3" x14ac:dyDescent="0.35">
      <c r="A3727" s="222" t="str">
        <f t="shared" si="58"/>
        <v>XR SI JOINTS 3+V</v>
      </c>
      <c r="B3727" s="548"/>
      <c r="C3727" s="548" t="s">
        <v>5767</v>
      </c>
    </row>
    <row r="3728" spans="1:3" x14ac:dyDescent="0.35">
      <c r="A3728" s="222" t="str">
        <f t="shared" si="58"/>
        <v>XR SI JTS 3V</v>
      </c>
      <c r="B3728" s="312"/>
      <c r="C3728" s="290" t="s">
        <v>9722</v>
      </c>
    </row>
    <row r="3729" spans="1:3" x14ac:dyDescent="0.35">
      <c r="A3729" s="222" t="str">
        <f t="shared" si="58"/>
        <v>XR SI Sacro-iliac Joints</v>
      </c>
      <c r="B3729" s="24"/>
      <c r="C3729" s="24" t="s">
        <v>12769</v>
      </c>
    </row>
    <row r="3730" spans="1:3" x14ac:dyDescent="0.35">
      <c r="A3730" s="222" t="str">
        <f t="shared" si="58"/>
        <v>XRAY SACROILIAC JOINTS 3/MORE VIEWS</v>
      </c>
      <c r="B3730" s="157"/>
      <c r="C3730" s="157" t="s">
        <v>3833</v>
      </c>
    </row>
    <row r="3731" spans="1:3" x14ac:dyDescent="0.35">
      <c r="A3731" s="222" t="str">
        <f t="shared" si="58"/>
        <v>XRAY SACROILIAC JOINTS 3VIEW</v>
      </c>
      <c r="B3731" s="204"/>
      <c r="C3731" s="205" t="s">
        <v>10772</v>
      </c>
    </row>
    <row r="3732" spans="1:3" x14ac:dyDescent="0.35">
      <c r="A3732" s="222" t="str">
        <f t="shared" si="58"/>
        <v>X-RAY SI JOINTS 3/&gt; VIEWS</v>
      </c>
      <c r="B3732" s="325"/>
      <c r="C3732" s="325" t="s">
        <v>5573</v>
      </c>
    </row>
    <row r="3733" spans="1:3" x14ac:dyDescent="0.35">
      <c r="A3733" s="222" t="str">
        <f t="shared" si="58"/>
        <v>XRAY SI JOINTS, MIN 3 VIEWS</v>
      </c>
      <c r="B3733" s="26"/>
      <c r="C3733" s="26" t="s">
        <v>2319</v>
      </c>
    </row>
    <row r="3734" spans="1:3" x14ac:dyDescent="0.35">
      <c r="A3734" s="222" t="str">
        <f t="shared" si="58"/>
        <v>X-ray, Left SI Joints, 3 or More Views</v>
      </c>
      <c r="B3734" s="30"/>
      <c r="C3734" s="30" t="s">
        <v>3130</v>
      </c>
    </row>
    <row r="3735" spans="1:3" x14ac:dyDescent="0.35">
      <c r="A3735" s="222" t="str">
        <f t="shared" si="58"/>
        <v>X-ray, Right SI Joints, 3 or More Views</v>
      </c>
      <c r="B3735" s="30"/>
      <c r="C3735" s="30" t="s">
        <v>3131</v>
      </c>
    </row>
    <row r="3736" spans="1:3" x14ac:dyDescent="0.35">
      <c r="A3736" s="222" t="str">
        <f t="shared" si="58"/>
        <v>X-ray, SI Joints, 3 or More Views</v>
      </c>
      <c r="B3736" s="30"/>
      <c r="C3736" s="30" t="s">
        <v>3132</v>
      </c>
    </row>
    <row r="3737" spans="1:3" x14ac:dyDescent="0.35">
      <c r="A3737" s="222" t="str">
        <f t="shared" si="58"/>
        <v>COCCYX 2 VIEWS</v>
      </c>
      <c r="B3737" s="94"/>
      <c r="C3737" s="93" t="s">
        <v>7030</v>
      </c>
    </row>
    <row r="3738" spans="1:3" x14ac:dyDescent="0.35">
      <c r="A3738" s="222" t="str">
        <f t="shared" si="58"/>
        <v>COCCYX 2V</v>
      </c>
      <c r="B3738" s="283"/>
      <c r="C3738" s="284" t="s">
        <v>8103</v>
      </c>
    </row>
    <row r="3739" spans="1:3" x14ac:dyDescent="0.35">
      <c r="A3739" s="222" t="str">
        <f t="shared" si="58"/>
        <v>COCCYX AP/LAT</v>
      </c>
      <c r="B3739" s="33"/>
      <c r="C3739" s="33" t="s">
        <v>919</v>
      </c>
    </row>
    <row r="3740" spans="1:3" x14ac:dyDescent="0.35">
      <c r="A3740" s="222" t="str">
        <f t="shared" si="58"/>
        <v>RHC1 XR SACRUM/COCCYX</v>
      </c>
      <c r="B3740" s="717"/>
      <c r="C3740" s="294" t="s">
        <v>9179</v>
      </c>
    </row>
    <row r="3741" spans="1:3" x14ac:dyDescent="0.35">
      <c r="A3741" s="222" t="str">
        <f t="shared" si="58"/>
        <v>SACRUM</v>
      </c>
      <c r="B3741" s="717"/>
      <c r="C3741" s="294" t="s">
        <v>9180</v>
      </c>
    </row>
    <row r="3742" spans="1:3" x14ac:dyDescent="0.35">
      <c r="A3742" s="222" t="str">
        <f t="shared" si="58"/>
        <v>SACRUM #ap; COCCYX AP/LAT</v>
      </c>
      <c r="B3742" s="33"/>
      <c r="C3742" s="33" t="s">
        <v>921</v>
      </c>
    </row>
    <row r="3743" spans="1:3" x14ac:dyDescent="0.35">
      <c r="A3743" s="222" t="str">
        <f t="shared" si="58"/>
        <v>SACRUM #ap; COCCYX AP/LAT 2+V</v>
      </c>
      <c r="B3743" s="33"/>
      <c r="C3743" s="33" t="s">
        <v>922</v>
      </c>
    </row>
    <row r="3744" spans="1:3" x14ac:dyDescent="0.35">
      <c r="A3744" s="222" t="str">
        <f t="shared" si="58"/>
        <v>SACRUM &amp; COCCYX AP/LA</v>
      </c>
      <c r="B3744" s="33"/>
      <c r="C3744" s="33" t="s">
        <v>923</v>
      </c>
    </row>
    <row r="3745" spans="1:3" x14ac:dyDescent="0.35">
      <c r="A3745" s="222" t="str">
        <f t="shared" si="58"/>
        <v>SACRUM &amp; COCCYX</v>
      </c>
      <c r="B3745" s="177"/>
      <c r="C3745" s="182" t="s">
        <v>4650</v>
      </c>
    </row>
    <row r="3746" spans="1:3" x14ac:dyDescent="0.35">
      <c r="A3746" s="222" t="str">
        <f t="shared" si="58"/>
        <v>SACRUM &amp; COCCYX 3V</v>
      </c>
      <c r="B3746" s="137"/>
      <c r="C3746" s="137" t="s">
        <v>4651</v>
      </c>
    </row>
    <row r="3747" spans="1:3" x14ac:dyDescent="0.35">
      <c r="A3747" s="222" t="str">
        <f t="shared" si="58"/>
        <v>SACRUM &amp; COCCYX-MIN.2</v>
      </c>
      <c r="B3747" s="285"/>
      <c r="C3747" s="297" t="s">
        <v>6170</v>
      </c>
    </row>
    <row r="3748" spans="1:3" x14ac:dyDescent="0.35">
      <c r="A3748" s="222" t="str">
        <f t="shared" si="58"/>
        <v>SACRUM (AP/LAT)</v>
      </c>
      <c r="B3748" s="292"/>
      <c r="C3748" s="292" t="s">
        <v>5202</v>
      </c>
    </row>
    <row r="3749" spans="1:3" x14ac:dyDescent="0.35">
      <c r="A3749" s="222" t="str">
        <f t="shared" si="58"/>
        <v>SACRUM 2V</v>
      </c>
      <c r="B3749" s="283"/>
      <c r="C3749" s="284" t="s">
        <v>8104</v>
      </c>
    </row>
    <row r="3750" spans="1:3" x14ac:dyDescent="0.35">
      <c r="A3750" s="222" t="str">
        <f t="shared" si="58"/>
        <v>SACRUM COCCYX MIN 2 VIEWS</v>
      </c>
      <c r="B3750" s="580"/>
      <c r="C3750" s="581" t="s">
        <v>13623</v>
      </c>
    </row>
    <row r="3751" spans="1:3" x14ac:dyDescent="0.35">
      <c r="A3751" s="222" t="str">
        <f t="shared" si="58"/>
        <v>SACRUM X-RAY 2 VW</v>
      </c>
      <c r="B3751" s="94"/>
      <c r="C3751" s="94" t="s">
        <v>7031</v>
      </c>
    </row>
    <row r="3752" spans="1:3" x14ac:dyDescent="0.35">
      <c r="A3752" s="222" t="str">
        <f t="shared" si="58"/>
        <v>SACRUM/ COCCYX</v>
      </c>
      <c r="B3752" s="292"/>
      <c r="C3752" s="302" t="s">
        <v>5203</v>
      </c>
    </row>
    <row r="3753" spans="1:3" x14ac:dyDescent="0.35">
      <c r="A3753" s="222" t="str">
        <f t="shared" si="58"/>
        <v>SACRUM/COCCYX</v>
      </c>
      <c r="B3753" s="326"/>
      <c r="C3753" s="320" t="s">
        <v>13928</v>
      </c>
    </row>
    <row r="3754" spans="1:3" x14ac:dyDescent="0.35">
      <c r="A3754" s="222" t="str">
        <f t="shared" si="58"/>
        <v>SACRUM/COCCYX 2+ VIEWS</v>
      </c>
      <c r="B3754" s="221"/>
      <c r="C3754" s="221" t="s">
        <v>1311</v>
      </c>
    </row>
    <row r="3755" spans="1:3" x14ac:dyDescent="0.35">
      <c r="A3755" s="222" t="str">
        <f t="shared" si="58"/>
        <v>SACRUM/COCCYX MIN 2 VIEWS</v>
      </c>
      <c r="B3755" s="94"/>
      <c r="C3755" s="94" t="s">
        <v>7032</v>
      </c>
    </row>
    <row r="3756" spans="1:3" x14ac:dyDescent="0.35">
      <c r="A3756" s="222" t="str">
        <f t="shared" si="58"/>
        <v>SACRUM-COCCYX 3 VIEWS</v>
      </c>
      <c r="B3756" s="204"/>
      <c r="C3756" s="205" t="s">
        <v>10437</v>
      </c>
    </row>
    <row r="3757" spans="1:3" x14ac:dyDescent="0.35">
      <c r="A3757" s="222" t="str">
        <f t="shared" si="58"/>
        <v>XR COCCYX</v>
      </c>
      <c r="B3757" s="742"/>
      <c r="C3757" s="46" t="s">
        <v>581</v>
      </c>
    </row>
    <row r="3758" spans="1:3" x14ac:dyDescent="0.35">
      <c r="A3758" s="222" t="str">
        <f t="shared" si="58"/>
        <v>XR SACRAM &amp; COCCYX</v>
      </c>
      <c r="B3758" s="204"/>
      <c r="C3758" s="205" t="s">
        <v>10438</v>
      </c>
    </row>
    <row r="3759" spans="1:3" x14ac:dyDescent="0.35">
      <c r="A3759" s="222" t="str">
        <f t="shared" si="58"/>
        <v>XR SACRUM</v>
      </c>
      <c r="B3759" s="742"/>
      <c r="C3759" s="46" t="s">
        <v>582</v>
      </c>
    </row>
    <row r="3760" spans="1:3" x14ac:dyDescent="0.35">
      <c r="A3760" s="222" t="str">
        <f t="shared" si="58"/>
        <v>XR SACRUM + COCCYX</v>
      </c>
      <c r="B3760" s="204"/>
      <c r="C3760" s="205" t="s">
        <v>10439</v>
      </c>
    </row>
    <row r="3761" spans="1:3" x14ac:dyDescent="0.35">
      <c r="A3761" s="222" t="str">
        <f t="shared" si="58"/>
        <v>XR SACRUM AND COCCYX</v>
      </c>
      <c r="B3761" s="281"/>
      <c r="C3761" s="281" t="s">
        <v>1788</v>
      </c>
    </row>
    <row r="3762" spans="1:3" x14ac:dyDescent="0.35">
      <c r="A3762" s="222" t="str">
        <f t="shared" si="58"/>
        <v>XR SACRUM AND OR COCCYX MIN 2 VIEW</v>
      </c>
      <c r="B3762" s="280"/>
      <c r="C3762" s="280" t="s">
        <v>8745</v>
      </c>
    </row>
    <row r="3763" spans="1:3" x14ac:dyDescent="0.35">
      <c r="A3763" s="222" t="str">
        <f t="shared" si="58"/>
        <v>XR SACRUM COCCYX 2V</v>
      </c>
      <c r="B3763" s="548"/>
      <c r="C3763" s="548" t="s">
        <v>5725</v>
      </c>
    </row>
    <row r="3764" spans="1:3" x14ac:dyDescent="0.35">
      <c r="A3764" s="222" t="str">
        <f t="shared" si="58"/>
        <v>XR SACRUM COCCYX M2V</v>
      </c>
      <c r="B3764" s="13"/>
      <c r="C3764" s="13" t="s">
        <v>234</v>
      </c>
    </row>
    <row r="3765" spans="1:3" x14ac:dyDescent="0.35">
      <c r="A3765" s="222" t="str">
        <f t="shared" si="58"/>
        <v>XR sacrum coccyx min 2V</v>
      </c>
      <c r="B3765" s="24"/>
      <c r="C3765" s="164" t="s">
        <v>12640</v>
      </c>
    </row>
    <row r="3766" spans="1:3" x14ac:dyDescent="0.35">
      <c r="A3766" s="222" t="str">
        <f t="shared" si="58"/>
        <v>XR SACRUM/ COCCYX 2V</v>
      </c>
      <c r="B3766" s="449"/>
      <c r="C3766" s="380" t="s">
        <v>8412</v>
      </c>
    </row>
    <row r="3767" spans="1:3" x14ac:dyDescent="0.35">
      <c r="A3767" s="222" t="str">
        <f t="shared" si="58"/>
        <v>XR Sacrum/Coccyx</v>
      </c>
      <c r="B3767" s="24"/>
      <c r="C3767" s="24" t="s">
        <v>12642</v>
      </c>
    </row>
    <row r="3768" spans="1:3" x14ac:dyDescent="0.35">
      <c r="A3768" s="222" t="str">
        <f t="shared" si="58"/>
        <v>XR SACRUM/COCCYX</v>
      </c>
      <c r="B3768" s="296"/>
      <c r="C3768" s="303" t="s">
        <v>4975</v>
      </c>
    </row>
    <row r="3769" spans="1:3" x14ac:dyDescent="0.35">
      <c r="A3769" s="222" t="str">
        <f t="shared" si="58"/>
        <v>XR SACRUM/COCCYX (AP/LAT)</v>
      </c>
      <c r="B3769" s="11"/>
      <c r="C3769" s="11" t="s">
        <v>9657</v>
      </c>
    </row>
    <row r="3770" spans="1:3" x14ac:dyDescent="0.35">
      <c r="A3770" s="222" t="str">
        <f t="shared" si="58"/>
        <v>XR Sacrum/Coccyx 2+ Views</v>
      </c>
      <c r="B3770" s="291"/>
      <c r="C3770" s="278" t="s">
        <v>4312</v>
      </c>
    </row>
    <row r="3771" spans="1:3" x14ac:dyDescent="0.35">
      <c r="A3771" s="222" t="str">
        <f t="shared" si="58"/>
        <v>XR SACRUM/COCCYX 2V</v>
      </c>
      <c r="B3771" s="312"/>
      <c r="C3771" s="312" t="s">
        <v>9658</v>
      </c>
    </row>
    <row r="3772" spans="1:3" x14ac:dyDescent="0.35">
      <c r="A3772" s="222" t="str">
        <f t="shared" si="58"/>
        <v>XR SACRUM/COCCYX 3V</v>
      </c>
      <c r="B3772" s="764"/>
      <c r="C3772" s="68" t="s">
        <v>4182</v>
      </c>
    </row>
    <row r="3773" spans="1:3" x14ac:dyDescent="0.35">
      <c r="A3773" s="222" t="str">
        <f t="shared" si="58"/>
        <v>XR SCARUM/COCCYX 2V</v>
      </c>
      <c r="B3773" s="162"/>
      <c r="C3773" s="166" t="s">
        <v>4183</v>
      </c>
    </row>
    <row r="3774" spans="1:3" x14ac:dyDescent="0.35">
      <c r="A3774" s="222" t="str">
        <f t="shared" si="58"/>
        <v>XRAY COCCYX/SACRUM 2 VIEWS</v>
      </c>
      <c r="B3774" s="204"/>
      <c r="C3774" s="205" t="s">
        <v>10440</v>
      </c>
    </row>
    <row r="3775" spans="1:3" x14ac:dyDescent="0.35">
      <c r="A3775" s="222" t="str">
        <f t="shared" si="58"/>
        <v>XRAY SACRUM COCCYX, MIN 2 VIEWS</v>
      </c>
      <c r="B3775" s="26"/>
      <c r="C3775" s="26" t="s">
        <v>2273</v>
      </c>
    </row>
    <row r="3776" spans="1:3" x14ac:dyDescent="0.35">
      <c r="A3776" s="222" t="str">
        <f t="shared" si="58"/>
        <v>X-RAY SACRUM/COCCYX</v>
      </c>
      <c r="B3776" s="365"/>
      <c r="C3776" s="282" t="s">
        <v>5502</v>
      </c>
    </row>
    <row r="3777" spans="1:3" x14ac:dyDescent="0.35">
      <c r="A3777" s="222" t="str">
        <f t="shared" si="58"/>
        <v>XRAY SACRUM/COCCYX MINIMUM 2 VIEWS</v>
      </c>
      <c r="B3777" s="157"/>
      <c r="C3777" s="157" t="s">
        <v>3777</v>
      </c>
    </row>
    <row r="3778" spans="1:3" x14ac:dyDescent="0.35">
      <c r="A3778" s="222" t="str">
        <f t="shared" si="58"/>
        <v>X-ray, Sacrum and Coccyx, Minimum 2 Views</v>
      </c>
      <c r="B3778" s="30"/>
      <c r="C3778" s="30" t="s">
        <v>3055</v>
      </c>
    </row>
    <row r="3779" spans="1:3" x14ac:dyDescent="0.35">
      <c r="A3779" s="222" t="str">
        <f t="shared" ref="A3779:A3842" si="59">TRIM(C3779)</f>
        <v>myelography, cervical radiological supervision &amp; interpetation</v>
      </c>
      <c r="B3779" s="30"/>
      <c r="C3779" s="30" t="s">
        <v>3337</v>
      </c>
    </row>
    <row r="3780" spans="1:3" x14ac:dyDescent="0.35">
      <c r="A3780" s="222" t="str">
        <f t="shared" si="59"/>
        <v>Myelography,cervical, radiological supervision and interpretation;</v>
      </c>
      <c r="B3780" s="30"/>
      <c r="C3780" s="30" t="s">
        <v>3338</v>
      </c>
    </row>
    <row r="3781" spans="1:3" x14ac:dyDescent="0.35">
      <c r="A3781" s="222" t="str">
        <f t="shared" si="59"/>
        <v>XR MYELOGRAM C-SPINE</v>
      </c>
      <c r="B3781" s="548"/>
      <c r="C3781" s="548" t="s">
        <v>5846</v>
      </c>
    </row>
    <row r="3782" spans="1:3" x14ac:dyDescent="0.35">
      <c r="A3782" s="222" t="str">
        <f t="shared" si="59"/>
        <v>XRAY CERVICAL SPINE W/ DYE</v>
      </c>
      <c r="B3782" s="157"/>
      <c r="C3782" s="157" t="s">
        <v>3988</v>
      </c>
    </row>
    <row r="3783" spans="1:3" x14ac:dyDescent="0.35">
      <c r="A3783" s="222" t="str">
        <f t="shared" si="59"/>
        <v>Myelography,thoracic, radiological supervision and interpretation;</v>
      </c>
      <c r="B3783" s="30"/>
      <c r="C3783" s="30" t="s">
        <v>3339</v>
      </c>
    </row>
    <row r="3784" spans="1:3" x14ac:dyDescent="0.35">
      <c r="A3784" s="222" t="str">
        <f t="shared" si="59"/>
        <v>XR MYELOGRAM T-SPINE</v>
      </c>
      <c r="B3784" s="548"/>
      <c r="C3784" s="548" t="s">
        <v>5847</v>
      </c>
    </row>
    <row r="3785" spans="1:3" x14ac:dyDescent="0.35">
      <c r="A3785" s="222" t="str">
        <f t="shared" si="59"/>
        <v>XRAY THORAX SPINE W/ DYE</v>
      </c>
      <c r="B3785" s="157"/>
      <c r="C3785" s="157" t="s">
        <v>3989</v>
      </c>
    </row>
    <row r="3786" spans="1:3" x14ac:dyDescent="0.35">
      <c r="A3786" s="222" t="str">
        <f t="shared" si="59"/>
        <v>MYELOGRAM LUMBAR</v>
      </c>
      <c r="B3786" s="327"/>
      <c r="C3786" s="327" t="s">
        <v>1710</v>
      </c>
    </row>
    <row r="3787" spans="1:3" x14ac:dyDescent="0.35">
      <c r="A3787" s="222" t="str">
        <f t="shared" si="59"/>
        <v>Myelography, lumbar radiological supervision &amp; interpetation</v>
      </c>
      <c r="B3787" s="30"/>
      <c r="C3787" s="30" t="s">
        <v>3317</v>
      </c>
    </row>
    <row r="3788" spans="1:3" x14ac:dyDescent="0.35">
      <c r="A3788" s="222" t="str">
        <f t="shared" si="59"/>
        <v>Myelography, lumbosacral, radiological supervision and interpretation;</v>
      </c>
      <c r="B3788" s="30"/>
      <c r="C3788" s="30" t="s">
        <v>3318</v>
      </c>
    </row>
    <row r="3789" spans="1:3" x14ac:dyDescent="0.35">
      <c r="A3789" s="222" t="str">
        <f t="shared" si="59"/>
        <v>XR MYELOGRAM L-SPINE</v>
      </c>
      <c r="B3789" s="548"/>
      <c r="C3789" s="548" t="s">
        <v>5840</v>
      </c>
    </row>
    <row r="3790" spans="1:3" x14ac:dyDescent="0.35">
      <c r="A3790" s="222" t="str">
        <f t="shared" si="59"/>
        <v>XRAY LUMBAR SPINE W/ DYE</v>
      </c>
      <c r="B3790" s="157"/>
      <c r="C3790" s="157" t="s">
        <v>3975</v>
      </c>
    </row>
    <row r="3791" spans="1:3" x14ac:dyDescent="0.35">
      <c r="A3791" s="222" t="str">
        <f t="shared" si="59"/>
        <v>Myelography,two region, radiological supervision and interpretation;</v>
      </c>
      <c r="B3791" s="30"/>
      <c r="C3791" s="30" t="s">
        <v>3503</v>
      </c>
    </row>
    <row r="3792" spans="1:3" x14ac:dyDescent="0.35">
      <c r="A3792" s="222" t="str">
        <f t="shared" si="59"/>
        <v>XRAY SPINE 2/MORE REGIONS W/ DYE</v>
      </c>
      <c r="B3792" s="157"/>
      <c r="C3792" s="157" t="s">
        <v>4062</v>
      </c>
    </row>
    <row r="3793" spans="1:3" x14ac:dyDescent="0.35">
      <c r="A3793" s="222" t="str">
        <f t="shared" si="59"/>
        <v>XRAY LUMBAR SPINE DISK</v>
      </c>
      <c r="B3793" s="157"/>
      <c r="C3793" s="157" t="s">
        <v>3976</v>
      </c>
    </row>
    <row r="3794" spans="1:3" x14ac:dyDescent="0.35">
      <c r="A3794" s="222" t="str">
        <f t="shared" si="59"/>
        <v>CLAVICLE</v>
      </c>
      <c r="B3794" s="280"/>
      <c r="C3794" s="280" t="s">
        <v>8697</v>
      </c>
    </row>
    <row r="3795" spans="1:3" x14ac:dyDescent="0.35">
      <c r="A3795" s="222" t="str">
        <f t="shared" si="59"/>
        <v>CLAVICLE (LEFT)</v>
      </c>
      <c r="B3795" s="580"/>
      <c r="C3795" s="581" t="s">
        <v>13589</v>
      </c>
    </row>
    <row r="3796" spans="1:3" x14ac:dyDescent="0.35">
      <c r="A3796" s="222" t="str">
        <f t="shared" si="59"/>
        <v>CLAVICLE (RIGHT)</v>
      </c>
      <c r="B3796" s="580"/>
      <c r="C3796" s="765" t="s">
        <v>13590</v>
      </c>
    </row>
    <row r="3797" spans="1:3" x14ac:dyDescent="0.35">
      <c r="A3797" s="222" t="str">
        <f t="shared" si="59"/>
        <v>CLAVICLE 2 VIEWS</v>
      </c>
      <c r="B3797" s="94"/>
      <c r="C3797" s="94" t="s">
        <v>6974</v>
      </c>
    </row>
    <row r="3798" spans="1:3" x14ac:dyDescent="0.35">
      <c r="A3798" s="222" t="str">
        <f t="shared" si="59"/>
        <v>CLAVICLE 2 VIEWS LEFT</v>
      </c>
      <c r="B3798" s="94"/>
      <c r="C3798" s="94" t="s">
        <v>6975</v>
      </c>
    </row>
    <row r="3799" spans="1:3" x14ac:dyDescent="0.35">
      <c r="A3799" s="222" t="str">
        <f t="shared" si="59"/>
        <v>CLAVICLE 2 VIEWS RIGHT</v>
      </c>
      <c r="B3799" s="94"/>
      <c r="C3799" s="94" t="s">
        <v>6976</v>
      </c>
    </row>
    <row r="3800" spans="1:3" x14ac:dyDescent="0.35">
      <c r="A3800" s="222" t="str">
        <f t="shared" si="59"/>
        <v>CLAVICLE AP LT</v>
      </c>
      <c r="B3800" s="33"/>
      <c r="C3800" s="33" t="s">
        <v>890</v>
      </c>
    </row>
    <row r="3801" spans="1:3" x14ac:dyDescent="0.35">
      <c r="A3801" s="222" t="str">
        <f t="shared" si="59"/>
        <v>CLAVICLE AP RT</v>
      </c>
      <c r="B3801" s="33"/>
      <c r="C3801" s="33" t="s">
        <v>891</v>
      </c>
    </row>
    <row r="3802" spans="1:3" x14ac:dyDescent="0.35">
      <c r="A3802" s="222" t="str">
        <f t="shared" si="59"/>
        <v>CLAVICLE COMPLETE LEFT</v>
      </c>
      <c r="B3802" s="285"/>
      <c r="C3802" s="297" t="s">
        <v>6124</v>
      </c>
    </row>
    <row r="3803" spans="1:3" x14ac:dyDescent="0.35">
      <c r="A3803" s="222" t="str">
        <f t="shared" si="59"/>
        <v>CLAVICLE COMPLETE RIGHT</v>
      </c>
      <c r="B3803" s="285"/>
      <c r="C3803" s="297" t="s">
        <v>6125</v>
      </c>
    </row>
    <row r="3804" spans="1:3" x14ac:dyDescent="0.35">
      <c r="A3804" s="222" t="str">
        <f t="shared" si="59"/>
        <v>CLAVICLE LT (AP/30 ANGLE)</v>
      </c>
      <c r="B3804" s="292"/>
      <c r="C3804" s="292" t="s">
        <v>5183</v>
      </c>
    </row>
    <row r="3805" spans="1:3" x14ac:dyDescent="0.35">
      <c r="A3805" s="222" t="str">
        <f t="shared" si="59"/>
        <v>CLAVICLE LT 1 VIEW</v>
      </c>
      <c r="B3805" s="283"/>
      <c r="C3805" s="284" t="s">
        <v>8093</v>
      </c>
    </row>
    <row r="3806" spans="1:3" x14ac:dyDescent="0.35">
      <c r="A3806" s="222" t="str">
        <f t="shared" si="59"/>
        <v>CLAVICLE lt 2 views</v>
      </c>
      <c r="B3806" s="326"/>
      <c r="C3806" s="320" t="s">
        <v>13896</v>
      </c>
    </row>
    <row r="3807" spans="1:3" x14ac:dyDescent="0.35">
      <c r="A3807" s="222" t="str">
        <f t="shared" si="59"/>
        <v>CLAVICLE LT 2V</v>
      </c>
      <c r="B3807" s="105"/>
      <c r="C3807" s="105" t="s">
        <v>4625</v>
      </c>
    </row>
    <row r="3808" spans="1:3" ht="16" x14ac:dyDescent="0.4">
      <c r="A3808" s="222" t="str">
        <f t="shared" si="59"/>
        <v>CLAVICLE LT 2V*</v>
      </c>
      <c r="B3808" s="173"/>
      <c r="C3808" s="173" t="s">
        <v>8499</v>
      </c>
    </row>
    <row r="3809" spans="1:3" x14ac:dyDescent="0.35">
      <c r="A3809" s="222" t="str">
        <f t="shared" si="59"/>
        <v>CLAVICLE RT (AP/30 ANGLE</v>
      </c>
      <c r="B3809" s="292"/>
      <c r="C3809" s="302" t="s">
        <v>5184</v>
      </c>
    </row>
    <row r="3810" spans="1:3" x14ac:dyDescent="0.35">
      <c r="A3810" s="222" t="str">
        <f t="shared" si="59"/>
        <v>CLAVICLE RT 1 VIEW</v>
      </c>
      <c r="B3810" s="283"/>
      <c r="C3810" s="284" t="s">
        <v>8094</v>
      </c>
    </row>
    <row r="3811" spans="1:3" x14ac:dyDescent="0.35">
      <c r="A3811" s="222" t="str">
        <f t="shared" si="59"/>
        <v>CLAVICLE rt 2 views</v>
      </c>
      <c r="B3811" s="326"/>
      <c r="C3811" s="320" t="s">
        <v>13897</v>
      </c>
    </row>
    <row r="3812" spans="1:3" x14ac:dyDescent="0.35">
      <c r="A3812" s="222" t="str">
        <f t="shared" si="59"/>
        <v>CLAVICLE RT 2V</v>
      </c>
      <c r="B3812" s="105"/>
      <c r="C3812" s="105" t="s">
        <v>4626</v>
      </c>
    </row>
    <row r="3813" spans="1:3" ht="16" x14ac:dyDescent="0.4">
      <c r="A3813" s="222" t="str">
        <f t="shared" si="59"/>
        <v>CLAVICLE RT 2V*</v>
      </c>
      <c r="B3813" s="173"/>
      <c r="C3813" s="173" t="s">
        <v>8500</v>
      </c>
    </row>
    <row r="3814" spans="1:3" x14ac:dyDescent="0.35">
      <c r="A3814" s="222" t="str">
        <f t="shared" si="59"/>
        <v>LT CLAVICLE</v>
      </c>
      <c r="B3814" s="326"/>
      <c r="C3814" s="320" t="s">
        <v>13898</v>
      </c>
    </row>
    <row r="3815" spans="1:3" x14ac:dyDescent="0.35">
      <c r="A3815" s="222" t="str">
        <f t="shared" si="59"/>
        <v>LT CLAVICLE COMPLETE</v>
      </c>
      <c r="B3815" s="221"/>
      <c r="C3815" s="221" t="s">
        <v>1287</v>
      </c>
    </row>
    <row r="3816" spans="1:3" x14ac:dyDescent="0.35">
      <c r="A3816" s="222" t="str">
        <f t="shared" si="59"/>
        <v>RHC1 XR CLAVICLE LEFT</v>
      </c>
      <c r="B3816" s="277"/>
      <c r="C3816" s="294" t="s">
        <v>9136</v>
      </c>
    </row>
    <row r="3817" spans="1:3" x14ac:dyDescent="0.35">
      <c r="A3817" s="222" t="str">
        <f t="shared" si="59"/>
        <v>RHC1 XR CLAVICLE RIGHT</v>
      </c>
      <c r="B3817" s="277"/>
      <c r="C3817" s="294" t="s">
        <v>9137</v>
      </c>
    </row>
    <row r="3818" spans="1:3" x14ac:dyDescent="0.35">
      <c r="A3818" s="222" t="str">
        <f t="shared" si="59"/>
        <v>RT CLAVICLE</v>
      </c>
      <c r="B3818" s="326"/>
      <c r="C3818" s="320" t="s">
        <v>13899</v>
      </c>
    </row>
    <row r="3819" spans="1:3" x14ac:dyDescent="0.35">
      <c r="A3819" s="222" t="str">
        <f t="shared" si="59"/>
        <v>RT CLAVICLE 2V</v>
      </c>
      <c r="B3819" s="316"/>
      <c r="C3819" s="319" t="s">
        <v>8388</v>
      </c>
    </row>
    <row r="3820" spans="1:3" x14ac:dyDescent="0.35">
      <c r="A3820" s="222" t="str">
        <f t="shared" si="59"/>
        <v>RT CLAVICLE COMPLETE</v>
      </c>
      <c r="B3820" s="221"/>
      <c r="C3820" s="221" t="s">
        <v>1288</v>
      </c>
    </row>
    <row r="3821" spans="1:3" x14ac:dyDescent="0.35">
      <c r="A3821" s="222" t="str">
        <f t="shared" si="59"/>
        <v>XR CLAVICLE COMPLETE LT</v>
      </c>
      <c r="B3821" s="280"/>
      <c r="C3821" s="45" t="s">
        <v>8698</v>
      </c>
    </row>
    <row r="3822" spans="1:3" x14ac:dyDescent="0.35">
      <c r="A3822" s="222" t="str">
        <f t="shared" si="59"/>
        <v>XR CLAVICLE COMPLETE RT</v>
      </c>
      <c r="B3822" s="280"/>
      <c r="C3822" s="45" t="s">
        <v>8699</v>
      </c>
    </row>
    <row r="3823" spans="1:3" x14ac:dyDescent="0.35">
      <c r="A3823" s="222" t="str">
        <f t="shared" si="59"/>
        <v>XR CLAVICLE LEFT</v>
      </c>
      <c r="B3823" s="742"/>
      <c r="C3823" s="46" t="s">
        <v>557</v>
      </c>
    </row>
    <row r="3824" spans="1:3" x14ac:dyDescent="0.35">
      <c r="A3824" s="222" t="str">
        <f t="shared" si="59"/>
        <v>XR CLAVICLE LEFT</v>
      </c>
      <c r="B3824" s="277"/>
      <c r="C3824" s="53" t="s">
        <v>557</v>
      </c>
    </row>
    <row r="3825" spans="1:3" x14ac:dyDescent="0.35">
      <c r="A3825" s="222" t="str">
        <f t="shared" si="59"/>
        <v>XR Clavicle Left</v>
      </c>
      <c r="B3825" s="281"/>
      <c r="C3825" s="42" t="s">
        <v>1761</v>
      </c>
    </row>
    <row r="3826" spans="1:3" x14ac:dyDescent="0.35">
      <c r="A3826" s="222" t="str">
        <f t="shared" si="59"/>
        <v>XR CLAVICLE LEFT</v>
      </c>
      <c r="B3826" s="548"/>
      <c r="C3826" s="548" t="s">
        <v>557</v>
      </c>
    </row>
    <row r="3827" spans="1:3" x14ac:dyDescent="0.35">
      <c r="A3827" s="222" t="str">
        <f t="shared" si="59"/>
        <v>XR CLAVICLE LT</v>
      </c>
      <c r="B3827" s="13"/>
      <c r="C3827" s="13" t="s">
        <v>195</v>
      </c>
    </row>
    <row r="3828" spans="1:3" x14ac:dyDescent="0.35">
      <c r="A3828" s="222" t="str">
        <f t="shared" si="59"/>
        <v>XR CLAVICLE LT</v>
      </c>
      <c r="B3828" s="312"/>
      <c r="C3828" s="312" t="s">
        <v>195</v>
      </c>
    </row>
    <row r="3829" spans="1:3" x14ac:dyDescent="0.35">
      <c r="A3829" s="222" t="str">
        <f t="shared" si="59"/>
        <v>XR CLAVICLE LT (AP/30 ANGLE)</v>
      </c>
      <c r="B3829" s="11"/>
      <c r="C3829" s="11" t="s">
        <v>9612</v>
      </c>
    </row>
    <row r="3830" spans="1:3" x14ac:dyDescent="0.35">
      <c r="A3830" s="222" t="str">
        <f t="shared" si="59"/>
        <v>XR CLAVICLE RIGHT</v>
      </c>
      <c r="B3830" s="742"/>
      <c r="C3830" s="46" t="s">
        <v>558</v>
      </c>
    </row>
    <row r="3831" spans="1:3" x14ac:dyDescent="0.35">
      <c r="A3831" s="222" t="str">
        <f t="shared" si="59"/>
        <v>XR CLAVICLE RIGHT</v>
      </c>
      <c r="B3831" s="277"/>
      <c r="C3831" s="277" t="s">
        <v>558</v>
      </c>
    </row>
    <row r="3832" spans="1:3" x14ac:dyDescent="0.35">
      <c r="A3832" s="222" t="str">
        <f t="shared" si="59"/>
        <v>XR Clavicle Right</v>
      </c>
      <c r="B3832" s="291"/>
      <c r="C3832" s="278" t="s">
        <v>4293</v>
      </c>
    </row>
    <row r="3833" spans="1:3" x14ac:dyDescent="0.35">
      <c r="A3833" s="222" t="str">
        <f t="shared" si="59"/>
        <v>XR CLAVICLE RIGHT</v>
      </c>
      <c r="B3833" s="548"/>
      <c r="C3833" s="548" t="s">
        <v>558</v>
      </c>
    </row>
    <row r="3834" spans="1:3" x14ac:dyDescent="0.35">
      <c r="A3834" s="222" t="str">
        <f t="shared" si="59"/>
        <v>XR CLAVICLE RT</v>
      </c>
      <c r="B3834" s="13"/>
      <c r="C3834" s="13" t="s">
        <v>196</v>
      </c>
    </row>
    <row r="3835" spans="1:3" x14ac:dyDescent="0.35">
      <c r="A3835" s="222" t="str">
        <f t="shared" si="59"/>
        <v>XR CLAVICLE RT</v>
      </c>
      <c r="B3835" s="312"/>
      <c r="C3835" s="312" t="s">
        <v>196</v>
      </c>
    </row>
    <row r="3836" spans="1:3" x14ac:dyDescent="0.35">
      <c r="A3836" s="222" t="str">
        <f t="shared" si="59"/>
        <v>XR CLAVICLE RT (AP/30 ANGLE</v>
      </c>
      <c r="B3836" s="11"/>
      <c r="C3836" s="11" t="s">
        <v>9613</v>
      </c>
    </row>
    <row r="3837" spans="1:3" x14ac:dyDescent="0.35">
      <c r="A3837" s="222" t="str">
        <f t="shared" si="59"/>
        <v>XR L CLAVICLE 2 VIEWS</v>
      </c>
      <c r="B3837" s="204"/>
      <c r="C3837" s="205" t="s">
        <v>10299</v>
      </c>
    </row>
    <row r="3838" spans="1:3" x14ac:dyDescent="0.35">
      <c r="A3838" s="222" t="str">
        <f t="shared" si="59"/>
        <v>XR Left Clavicle</v>
      </c>
      <c r="B3838" s="24"/>
      <c r="C3838" s="24" t="s">
        <v>12560</v>
      </c>
    </row>
    <row r="3839" spans="1:3" x14ac:dyDescent="0.35">
      <c r="A3839" s="222" t="str">
        <f t="shared" si="59"/>
        <v>XR LEFT CLAVICLE</v>
      </c>
      <c r="B3839" s="341"/>
      <c r="C3839" s="294" t="s">
        <v>9138</v>
      </c>
    </row>
    <row r="3840" spans="1:3" x14ac:dyDescent="0.35">
      <c r="A3840" s="222" t="str">
        <f t="shared" si="59"/>
        <v>XR LT CLAVICLE</v>
      </c>
      <c r="B3840" s="40"/>
      <c r="C3840" s="40" t="s">
        <v>12561</v>
      </c>
    </row>
    <row r="3841" spans="1:3" x14ac:dyDescent="0.35">
      <c r="A3841" s="222" t="str">
        <f t="shared" si="59"/>
        <v>XR R CLAVICLE 2 VIEWS</v>
      </c>
      <c r="B3841" s="204"/>
      <c r="C3841" s="205" t="s">
        <v>10300</v>
      </c>
    </row>
    <row r="3842" spans="1:3" x14ac:dyDescent="0.35">
      <c r="A3842" s="222" t="str">
        <f t="shared" si="59"/>
        <v>XR Right Clavicle</v>
      </c>
      <c r="B3842" s="24"/>
      <c r="C3842" s="24" t="s">
        <v>12562</v>
      </c>
    </row>
    <row r="3843" spans="1:3" x14ac:dyDescent="0.35">
      <c r="A3843" s="222" t="str">
        <f t="shared" ref="A3843:A3906" si="60">TRIM(C3843)</f>
        <v>XR RIGHT CLAVICLE</v>
      </c>
      <c r="B3843" s="341"/>
      <c r="C3843" s="294" t="s">
        <v>9139</v>
      </c>
    </row>
    <row r="3844" spans="1:3" x14ac:dyDescent="0.35">
      <c r="A3844" s="222" t="str">
        <f t="shared" si="60"/>
        <v>XR RT CLAVICLE</v>
      </c>
      <c r="B3844" s="40"/>
      <c r="C3844" s="40" t="s">
        <v>12563</v>
      </c>
    </row>
    <row r="3845" spans="1:3" x14ac:dyDescent="0.35">
      <c r="A3845" s="222" t="str">
        <f t="shared" si="60"/>
        <v>XR RT CLAVICLE 2V</v>
      </c>
      <c r="B3845" s="316"/>
      <c r="C3845" s="319" t="s">
        <v>8389</v>
      </c>
    </row>
    <row r="3846" spans="1:3" x14ac:dyDescent="0.35">
      <c r="A3846" s="222" t="str">
        <f t="shared" si="60"/>
        <v>XRAY CLAVICLE LT</v>
      </c>
      <c r="B3846" s="157"/>
      <c r="C3846" s="157" t="s">
        <v>3745</v>
      </c>
    </row>
    <row r="3847" spans="1:3" x14ac:dyDescent="0.35">
      <c r="A3847" s="222" t="str">
        <f t="shared" si="60"/>
        <v>XRAY CLAVICLE RT</v>
      </c>
      <c r="B3847" s="157"/>
      <c r="C3847" s="157" t="s">
        <v>3746</v>
      </c>
    </row>
    <row r="3848" spans="1:3" x14ac:dyDescent="0.35">
      <c r="A3848" s="222" t="str">
        <f t="shared" si="60"/>
        <v>XRAY CLAVICLE, COMPLETE, LEFT</v>
      </c>
      <c r="B3848" s="26"/>
      <c r="C3848" s="26" t="s">
        <v>2244</v>
      </c>
    </row>
    <row r="3849" spans="1:3" x14ac:dyDescent="0.35">
      <c r="A3849" s="222" t="str">
        <f t="shared" si="60"/>
        <v>XRAY CLAVICLE, COMPLETE, RIGHT</v>
      </c>
      <c r="B3849" s="26"/>
      <c r="C3849" s="26" t="s">
        <v>2245</v>
      </c>
    </row>
    <row r="3850" spans="1:3" x14ac:dyDescent="0.35">
      <c r="A3850" s="222" t="str">
        <f t="shared" si="60"/>
        <v>X-RAY CLAVICLE, LEFT 2 VIEWS (UNSPECIFIED) VIEW</v>
      </c>
      <c r="B3850" s="365"/>
      <c r="C3850" s="282" t="s">
        <v>5475</v>
      </c>
    </row>
    <row r="3851" spans="1:3" x14ac:dyDescent="0.35">
      <c r="A3851" s="222" t="str">
        <f t="shared" si="60"/>
        <v>X-RAY CLAVICLE, RIGHT 2 VIEWS (UNSPECIFIED) VIEW</v>
      </c>
      <c r="B3851" s="365"/>
      <c r="C3851" s="282" t="s">
        <v>5476</v>
      </c>
    </row>
    <row r="3852" spans="1:3" x14ac:dyDescent="0.35">
      <c r="A3852" s="222" t="str">
        <f t="shared" si="60"/>
        <v>X-ray, Clavicle, Complete</v>
      </c>
      <c r="B3852" s="30"/>
      <c r="C3852" s="30" t="s">
        <v>3007</v>
      </c>
    </row>
    <row r="3853" spans="1:3" x14ac:dyDescent="0.35">
      <c r="A3853" s="222" t="str">
        <f t="shared" si="60"/>
        <v>X-Ray, Clavicle, Complete Left</v>
      </c>
      <c r="B3853" s="30"/>
      <c r="C3853" s="30" t="s">
        <v>3008</v>
      </c>
    </row>
    <row r="3854" spans="1:3" x14ac:dyDescent="0.35">
      <c r="A3854" s="222" t="str">
        <f t="shared" si="60"/>
        <v>X-Ray, Clavicle, Complete Right</v>
      </c>
      <c r="B3854" s="30"/>
      <c r="C3854" s="30" t="s">
        <v>3009</v>
      </c>
    </row>
    <row r="3855" spans="1:3" x14ac:dyDescent="0.35">
      <c r="A3855" s="222" t="str">
        <f t="shared" si="60"/>
        <v>LT SCAPULA 2V</v>
      </c>
      <c r="B3855" s="280"/>
      <c r="C3855" s="280" t="s">
        <v>8746</v>
      </c>
    </row>
    <row r="3856" spans="1:3" x14ac:dyDescent="0.35">
      <c r="A3856" s="222" t="str">
        <f t="shared" si="60"/>
        <v>LT. SCAPULA COMPLETE</v>
      </c>
      <c r="B3856" s="221"/>
      <c r="C3856" s="221" t="s">
        <v>1312</v>
      </c>
    </row>
    <row r="3857" spans="1:3" x14ac:dyDescent="0.35">
      <c r="A3857" s="222" t="str">
        <f t="shared" si="60"/>
        <v>RHC1 XR SCAPULA LEFT</v>
      </c>
      <c r="B3857" s="341"/>
      <c r="C3857" s="344" t="s">
        <v>9181</v>
      </c>
    </row>
    <row r="3858" spans="1:3" x14ac:dyDescent="0.35">
      <c r="A3858" s="222" t="str">
        <f t="shared" si="60"/>
        <v>RHC1 XR SCAPULA RIGHT</v>
      </c>
      <c r="B3858" s="341"/>
      <c r="C3858" s="344" t="s">
        <v>9182</v>
      </c>
    </row>
    <row r="3859" spans="1:3" x14ac:dyDescent="0.35">
      <c r="A3859" s="222" t="str">
        <f t="shared" si="60"/>
        <v>RIGHT SCAPULA; COMPLETE</v>
      </c>
      <c r="B3859" s="327"/>
      <c r="C3859" s="327" t="s">
        <v>1648</v>
      </c>
    </row>
    <row r="3860" spans="1:3" x14ac:dyDescent="0.35">
      <c r="A3860" s="222" t="str">
        <f t="shared" si="60"/>
        <v>RT SCAPULA 2V</v>
      </c>
      <c r="B3860" s="280"/>
      <c r="C3860" s="280" t="s">
        <v>8747</v>
      </c>
    </row>
    <row r="3861" spans="1:3" x14ac:dyDescent="0.35">
      <c r="A3861" s="222" t="str">
        <f t="shared" si="60"/>
        <v>RT SCAPULA COMPLETE</v>
      </c>
      <c r="B3861" s="221"/>
      <c r="C3861" s="221" t="s">
        <v>1313</v>
      </c>
    </row>
    <row r="3862" spans="1:3" x14ac:dyDescent="0.35">
      <c r="A3862" s="222" t="str">
        <f t="shared" si="60"/>
        <v>SCAPULA (AP/LAT) LT</v>
      </c>
      <c r="B3862" s="292"/>
      <c r="C3862" s="292" t="s">
        <v>5204</v>
      </c>
    </row>
    <row r="3863" spans="1:3" x14ac:dyDescent="0.35">
      <c r="A3863" s="222" t="str">
        <f t="shared" si="60"/>
        <v>SCAPULA (AP/LAT) RT</v>
      </c>
      <c r="B3863" s="292"/>
      <c r="C3863" s="292" t="s">
        <v>5205</v>
      </c>
    </row>
    <row r="3864" spans="1:3" x14ac:dyDescent="0.35">
      <c r="A3864" s="222" t="str">
        <f t="shared" si="60"/>
        <v>SCAPULA (LEFT)</v>
      </c>
      <c r="B3864" s="580"/>
      <c r="C3864" s="581" t="s">
        <v>13624</v>
      </c>
    </row>
    <row r="3865" spans="1:3" x14ac:dyDescent="0.35">
      <c r="A3865" s="222" t="str">
        <f t="shared" si="60"/>
        <v>SCAPULA (RIGHT)</v>
      </c>
      <c r="B3865" s="580"/>
      <c r="C3865" s="581" t="s">
        <v>13625</v>
      </c>
    </row>
    <row r="3866" spans="1:3" x14ac:dyDescent="0.35">
      <c r="A3866" s="222" t="str">
        <f t="shared" si="60"/>
        <v>SCAPULA AP/LAT LT</v>
      </c>
      <c r="B3866" s="33"/>
      <c r="C3866" s="33" t="s">
        <v>924</v>
      </c>
    </row>
    <row r="3867" spans="1:3" x14ac:dyDescent="0.35">
      <c r="A3867" s="222" t="str">
        <f t="shared" si="60"/>
        <v>SCAPULA AP/LAT RT</v>
      </c>
      <c r="B3867" s="33"/>
      <c r="C3867" s="33" t="s">
        <v>925</v>
      </c>
    </row>
    <row r="3868" spans="1:3" x14ac:dyDescent="0.35">
      <c r="A3868" s="222" t="str">
        <f t="shared" si="60"/>
        <v>SCAPULA LT 2 VIEW</v>
      </c>
      <c r="B3868" s="326"/>
      <c r="C3868" s="320" t="s">
        <v>13929</v>
      </c>
    </row>
    <row r="3869" spans="1:3" x14ac:dyDescent="0.35">
      <c r="A3869" s="222" t="str">
        <f t="shared" si="60"/>
        <v>SCAPULA LT 2V</v>
      </c>
      <c r="B3869" s="105"/>
      <c r="C3869" s="105" t="s">
        <v>4652</v>
      </c>
    </row>
    <row r="3870" spans="1:3" x14ac:dyDescent="0.35">
      <c r="A3870" s="222" t="str">
        <f t="shared" si="60"/>
        <v>scapula lt 2V</v>
      </c>
      <c r="B3870" s="327"/>
      <c r="C3870" s="327" t="s">
        <v>1649</v>
      </c>
    </row>
    <row r="3871" spans="1:3" x14ac:dyDescent="0.35">
      <c r="A3871" s="222" t="str">
        <f t="shared" si="60"/>
        <v>SCAPULA RT 2 VIEW</v>
      </c>
      <c r="B3871" s="326"/>
      <c r="C3871" s="320" t="s">
        <v>13930</v>
      </c>
    </row>
    <row r="3872" spans="1:3" x14ac:dyDescent="0.35">
      <c r="A3872" s="222" t="str">
        <f t="shared" si="60"/>
        <v>SCAPULA RT 2V</v>
      </c>
      <c r="B3872" s="105"/>
      <c r="C3872" s="105" t="s">
        <v>4653</v>
      </c>
    </row>
    <row r="3873" spans="1:3" x14ac:dyDescent="0.35">
      <c r="A3873" s="222" t="str">
        <f t="shared" si="60"/>
        <v>SCAPULA X-RAY 2 VIEWS</v>
      </c>
      <c r="B3873" s="307"/>
      <c r="C3873" s="307" t="s">
        <v>7033</v>
      </c>
    </row>
    <row r="3874" spans="1:3" x14ac:dyDescent="0.35">
      <c r="A3874" s="222" t="str">
        <f t="shared" si="60"/>
        <v>SCAPULA X-RAY 2 VIEWS -(RIGHT)</v>
      </c>
      <c r="B3874" s="186"/>
      <c r="C3874" s="186" t="s">
        <v>873</v>
      </c>
    </row>
    <row r="3875" spans="1:3" x14ac:dyDescent="0.35">
      <c r="A3875" s="222" t="str">
        <f t="shared" si="60"/>
        <v>SCAPULA X-RAY 2 VIEWS LEFT</v>
      </c>
      <c r="B3875" s="94"/>
      <c r="C3875" s="93" t="s">
        <v>7034</v>
      </c>
    </row>
    <row r="3876" spans="1:3" x14ac:dyDescent="0.35">
      <c r="A3876" s="222" t="str">
        <f t="shared" si="60"/>
        <v>SCAPULA X-RAY 2 VIEWS RIGHT</v>
      </c>
      <c r="B3876" s="94"/>
      <c r="C3876" s="93" t="s">
        <v>7035</v>
      </c>
    </row>
    <row r="3877" spans="1:3" x14ac:dyDescent="0.35">
      <c r="A3877" s="222" t="str">
        <f t="shared" si="60"/>
        <v>SCAPULA; COMPLETE</v>
      </c>
      <c r="B3877" s="326"/>
      <c r="C3877" s="320" t="s">
        <v>13931</v>
      </c>
    </row>
    <row r="3878" spans="1:3" x14ac:dyDescent="0.35">
      <c r="A3878" s="222" t="str">
        <f t="shared" si="60"/>
        <v>SCAPULA-COMPLETE LEFT</v>
      </c>
      <c r="B3878" s="285"/>
      <c r="C3878" s="339" t="s">
        <v>6171</v>
      </c>
    </row>
    <row r="3879" spans="1:3" x14ac:dyDescent="0.35">
      <c r="A3879" s="222" t="str">
        <f t="shared" si="60"/>
        <v>SCAPULA-COMPLETE RIGHT</v>
      </c>
      <c r="B3879" s="285"/>
      <c r="C3879" s="339" t="s">
        <v>6172</v>
      </c>
    </row>
    <row r="3880" spans="1:3" x14ac:dyDescent="0.35">
      <c r="A3880" s="222" t="str">
        <f t="shared" si="60"/>
        <v>XR LT SCAPULA</v>
      </c>
      <c r="B3880" s="40"/>
      <c r="C3880" s="40" t="s">
        <v>12643</v>
      </c>
    </row>
    <row r="3881" spans="1:3" x14ac:dyDescent="0.35">
      <c r="A3881" s="222" t="str">
        <f t="shared" si="60"/>
        <v>XR RT SCAPULA</v>
      </c>
      <c r="B3881" s="40"/>
      <c r="C3881" s="40" t="s">
        <v>12644</v>
      </c>
    </row>
    <row r="3882" spans="1:3" x14ac:dyDescent="0.35">
      <c r="A3882" s="222" t="str">
        <f t="shared" si="60"/>
        <v>XR Scapula</v>
      </c>
      <c r="B3882" s="24"/>
      <c r="C3882" s="24" t="s">
        <v>12645</v>
      </c>
    </row>
    <row r="3883" spans="1:3" x14ac:dyDescent="0.35">
      <c r="A3883" s="222" t="str">
        <f t="shared" si="60"/>
        <v>XR SCAPULA</v>
      </c>
      <c r="B3883" s="286"/>
      <c r="C3883" s="286" t="s">
        <v>8748</v>
      </c>
    </row>
    <row r="3884" spans="1:3" x14ac:dyDescent="0.35">
      <c r="A3884" s="222" t="str">
        <f t="shared" si="60"/>
        <v>XR SCAPULA 2V LT</v>
      </c>
      <c r="B3884" s="312"/>
      <c r="C3884" s="312" t="s">
        <v>9659</v>
      </c>
    </row>
    <row r="3885" spans="1:3" x14ac:dyDescent="0.35">
      <c r="A3885" s="222" t="str">
        <f t="shared" si="60"/>
        <v>XR SCAPULA 2V RT</v>
      </c>
      <c r="B3885" s="312"/>
      <c r="C3885" s="312" t="s">
        <v>9660</v>
      </c>
    </row>
    <row r="3886" spans="1:3" x14ac:dyDescent="0.35">
      <c r="A3886" s="222" t="str">
        <f t="shared" si="60"/>
        <v>XR SCAPULA COMPLETE LT</v>
      </c>
      <c r="B3886" s="280"/>
      <c r="C3886" s="45" t="s">
        <v>8749</v>
      </c>
    </row>
    <row r="3887" spans="1:3" x14ac:dyDescent="0.35">
      <c r="A3887" s="222" t="str">
        <f t="shared" si="60"/>
        <v>XR SCAPULA COMPLETE RT</v>
      </c>
      <c r="B3887" s="280"/>
      <c r="C3887" s="45" t="s">
        <v>8750</v>
      </c>
    </row>
    <row r="3888" spans="1:3" x14ac:dyDescent="0.35">
      <c r="A3888" s="222" t="str">
        <f t="shared" si="60"/>
        <v>XR SCAPULA LEFT</v>
      </c>
      <c r="B3888" s="742"/>
      <c r="C3888" s="46" t="s">
        <v>583</v>
      </c>
    </row>
    <row r="3889" spans="1:3" x14ac:dyDescent="0.35">
      <c r="A3889" s="222" t="str">
        <f t="shared" si="60"/>
        <v>XR SCAPULA LEFT</v>
      </c>
      <c r="B3889" s="277"/>
      <c r="C3889" s="277" t="s">
        <v>583</v>
      </c>
    </row>
    <row r="3890" spans="1:3" x14ac:dyDescent="0.35">
      <c r="A3890" s="222" t="str">
        <f t="shared" si="60"/>
        <v>XR Scapula Left</v>
      </c>
      <c r="B3890" s="291"/>
      <c r="C3890" s="278" t="s">
        <v>4313</v>
      </c>
    </row>
    <row r="3891" spans="1:3" x14ac:dyDescent="0.35">
      <c r="A3891" s="222" t="str">
        <f t="shared" si="60"/>
        <v>XR SCAPULA LEFT</v>
      </c>
      <c r="B3891" s="548"/>
      <c r="C3891" s="548" t="s">
        <v>583</v>
      </c>
    </row>
    <row r="3892" spans="1:3" x14ac:dyDescent="0.35">
      <c r="A3892" s="222" t="str">
        <f t="shared" si="60"/>
        <v>XR SCAPULA LT (AP/LAT)</v>
      </c>
      <c r="B3892" s="11"/>
      <c r="C3892" s="11" t="s">
        <v>9661</v>
      </c>
    </row>
    <row r="3893" spans="1:3" x14ac:dyDescent="0.35">
      <c r="A3893" s="222" t="str">
        <f t="shared" si="60"/>
        <v>XR SCAPULA LT MIN 2V</v>
      </c>
      <c r="B3893" s="13"/>
      <c r="C3893" s="13" t="s">
        <v>235</v>
      </c>
    </row>
    <row r="3894" spans="1:3" x14ac:dyDescent="0.35">
      <c r="A3894" s="222" t="str">
        <f t="shared" si="60"/>
        <v>XR SCAPULA RIGHT</v>
      </c>
      <c r="B3894" s="742"/>
      <c r="C3894" s="46" t="s">
        <v>584</v>
      </c>
    </row>
    <row r="3895" spans="1:3" x14ac:dyDescent="0.35">
      <c r="A3895" s="222" t="str">
        <f t="shared" si="60"/>
        <v>XR SCAPULA RIGHT</v>
      </c>
      <c r="B3895" s="277"/>
      <c r="C3895" s="277" t="s">
        <v>584</v>
      </c>
    </row>
    <row r="3896" spans="1:3" x14ac:dyDescent="0.35">
      <c r="A3896" s="222" t="str">
        <f t="shared" si="60"/>
        <v>XR Scapula Right</v>
      </c>
      <c r="B3896" s="291"/>
      <c r="C3896" s="278" t="s">
        <v>4314</v>
      </c>
    </row>
    <row r="3897" spans="1:3" x14ac:dyDescent="0.35">
      <c r="A3897" s="222" t="str">
        <f t="shared" si="60"/>
        <v>XR SCAPULA RIGHT</v>
      </c>
      <c r="B3897" s="548"/>
      <c r="C3897" s="548" t="s">
        <v>584</v>
      </c>
    </row>
    <row r="3898" spans="1:3" x14ac:dyDescent="0.35">
      <c r="A3898" s="222" t="str">
        <f t="shared" si="60"/>
        <v>XR SCAPULA RT (AP/LAT)</v>
      </c>
      <c r="B3898" s="11"/>
      <c r="C3898" s="11" t="s">
        <v>9662</v>
      </c>
    </row>
    <row r="3899" spans="1:3" x14ac:dyDescent="0.35">
      <c r="A3899" s="222" t="str">
        <f t="shared" si="60"/>
        <v>XR SCAPULA RT MIN 2V</v>
      </c>
      <c r="B3899" s="13"/>
      <c r="C3899" s="13" t="s">
        <v>236</v>
      </c>
    </row>
    <row r="3900" spans="1:3" x14ac:dyDescent="0.35">
      <c r="A3900" s="222" t="str">
        <f t="shared" si="60"/>
        <v>X-RAY SCAPULA, LEFT AP/LATERAL VIEW</v>
      </c>
      <c r="B3900" s="365"/>
      <c r="C3900" s="282" t="s">
        <v>5503</v>
      </c>
    </row>
    <row r="3901" spans="1:3" x14ac:dyDescent="0.35">
      <c r="A3901" s="222" t="str">
        <f t="shared" si="60"/>
        <v>X-RAY SCAPULA, RIGHT AP/LATERAL VIEW</v>
      </c>
      <c r="B3901" s="365"/>
      <c r="C3901" s="282" t="s">
        <v>5504</v>
      </c>
    </row>
    <row r="3902" spans="1:3" x14ac:dyDescent="0.35">
      <c r="A3902" s="222" t="str">
        <f t="shared" si="60"/>
        <v>XRAY SCAPULA, UNILATERAL, COMPLETE</v>
      </c>
      <c r="B3902" s="26"/>
      <c r="C3902" s="26" t="s">
        <v>2274</v>
      </c>
    </row>
    <row r="3903" spans="1:3" x14ac:dyDescent="0.35">
      <c r="A3903" s="222" t="str">
        <f t="shared" si="60"/>
        <v>XRAY SHOULDER BLADE LT</v>
      </c>
      <c r="B3903" s="157"/>
      <c r="C3903" s="157" t="s">
        <v>3778</v>
      </c>
    </row>
    <row r="3904" spans="1:3" x14ac:dyDescent="0.35">
      <c r="A3904" s="222" t="str">
        <f t="shared" si="60"/>
        <v>XRAY SHOULDER BLADE RT</v>
      </c>
      <c r="B3904" s="157"/>
      <c r="C3904" s="157" t="s">
        <v>3779</v>
      </c>
    </row>
    <row r="3905" spans="1:3" x14ac:dyDescent="0.35">
      <c r="A3905" s="222" t="str">
        <f t="shared" si="60"/>
        <v>X-ray, Left Scapula, Complete</v>
      </c>
      <c r="B3905" s="30"/>
      <c r="C3905" s="30" t="s">
        <v>3056</v>
      </c>
    </row>
    <row r="3906" spans="1:3" x14ac:dyDescent="0.35">
      <c r="A3906" s="222" t="str">
        <f t="shared" si="60"/>
        <v>X-ray, Right Scapula, Complete</v>
      </c>
      <c r="B3906" s="30"/>
      <c r="C3906" s="30" t="s">
        <v>3057</v>
      </c>
    </row>
    <row r="3907" spans="1:3" x14ac:dyDescent="0.35">
      <c r="A3907" s="222" t="str">
        <f t="shared" ref="A3907:A3970" si="61">TRIM(C3907)</f>
        <v>X-ray, Scapula, Complete</v>
      </c>
      <c r="B3907" s="30"/>
      <c r="C3907" s="30" t="s">
        <v>3058</v>
      </c>
    </row>
    <row r="3908" spans="1:3" x14ac:dyDescent="0.35">
      <c r="A3908" s="222" t="str">
        <f t="shared" si="61"/>
        <v>RT SHOULDER; 1 VIEW</v>
      </c>
      <c r="B3908" s="326"/>
      <c r="C3908" s="320" t="s">
        <v>13893</v>
      </c>
    </row>
    <row r="3909" spans="1:3" x14ac:dyDescent="0.35">
      <c r="A3909" s="222" t="str">
        <f t="shared" si="61"/>
        <v>SHOULDER 1 VIEW (LEFT)</v>
      </c>
      <c r="B3909" s="580"/>
      <c r="C3909" s="581" t="s">
        <v>13584</v>
      </c>
    </row>
    <row r="3910" spans="1:3" x14ac:dyDescent="0.35">
      <c r="A3910" s="222" t="str">
        <f t="shared" si="61"/>
        <v>SHOULDER 1 VIEW (RIGHT)</v>
      </c>
      <c r="B3910" s="580"/>
      <c r="C3910" s="581" t="s">
        <v>13585</v>
      </c>
    </row>
    <row r="3911" spans="1:3" x14ac:dyDescent="0.35">
      <c r="A3911" s="222" t="str">
        <f t="shared" si="61"/>
        <v>SHOULDER 1 VIEW LEFT</v>
      </c>
      <c r="B3911" s="285"/>
      <c r="C3911" s="285" t="s">
        <v>6121</v>
      </c>
    </row>
    <row r="3912" spans="1:3" x14ac:dyDescent="0.35">
      <c r="A3912" s="222" t="str">
        <f t="shared" si="61"/>
        <v>SHOULDER 1 VIEW RIGHT</v>
      </c>
      <c r="B3912" s="285"/>
      <c r="C3912" s="285" t="s">
        <v>6122</v>
      </c>
    </row>
    <row r="3913" spans="1:3" x14ac:dyDescent="0.35">
      <c r="A3913" s="222" t="str">
        <f t="shared" si="61"/>
        <v>SHOULDER 1V</v>
      </c>
      <c r="B3913" s="105"/>
      <c r="C3913" s="105" t="s">
        <v>4617</v>
      </c>
    </row>
    <row r="3914" spans="1:3" x14ac:dyDescent="0.35">
      <c r="A3914" s="222" t="str">
        <f t="shared" si="61"/>
        <v>SHOULDER 1V LT</v>
      </c>
      <c r="B3914" s="33"/>
      <c r="C3914" s="33" t="s">
        <v>884</v>
      </c>
    </row>
    <row r="3915" spans="1:3" x14ac:dyDescent="0.35">
      <c r="A3915" s="222" t="str">
        <f t="shared" si="61"/>
        <v>SHOULDER 1V RT</v>
      </c>
      <c r="B3915" s="33"/>
      <c r="C3915" s="33" t="s">
        <v>885</v>
      </c>
    </row>
    <row r="3916" spans="1:3" x14ac:dyDescent="0.35">
      <c r="A3916" s="222" t="str">
        <f t="shared" si="61"/>
        <v>SHOULDER LT 1V</v>
      </c>
      <c r="B3916" s="105"/>
      <c r="C3916" s="105" t="s">
        <v>4618</v>
      </c>
    </row>
    <row r="3917" spans="1:3" x14ac:dyDescent="0.35">
      <c r="A3917" s="222" t="str">
        <f t="shared" si="61"/>
        <v>SHOULDER LT 1V</v>
      </c>
      <c r="B3917" s="283"/>
      <c r="C3917" s="284" t="s">
        <v>4618</v>
      </c>
    </row>
    <row r="3918" spans="1:3" x14ac:dyDescent="0.35">
      <c r="A3918" s="222" t="str">
        <f t="shared" si="61"/>
        <v>SHOULDER RT 1V</v>
      </c>
      <c r="B3918" s="105"/>
      <c r="C3918" s="105" t="s">
        <v>4619</v>
      </c>
    </row>
    <row r="3919" spans="1:3" x14ac:dyDescent="0.35">
      <c r="A3919" s="222" t="str">
        <f t="shared" si="61"/>
        <v>SHOULDER RT 1V</v>
      </c>
      <c r="B3919" s="283"/>
      <c r="C3919" s="284" t="s">
        <v>4619</v>
      </c>
    </row>
    <row r="3920" spans="1:3" x14ac:dyDescent="0.35">
      <c r="A3920" s="222" t="str">
        <f t="shared" si="61"/>
        <v>SHOULDER X-RAY 1 VIEW AP</v>
      </c>
      <c r="B3920" s="94"/>
      <c r="C3920" s="94" t="s">
        <v>6969</v>
      </c>
    </row>
    <row r="3921" spans="1:3" x14ac:dyDescent="0.35">
      <c r="A3921" s="222" t="str">
        <f t="shared" si="61"/>
        <v>SHOULDER X-RAY 1 VIEW AP LEFT</v>
      </c>
      <c r="B3921" s="94"/>
      <c r="C3921" s="94" t="s">
        <v>6970</v>
      </c>
    </row>
    <row r="3922" spans="1:3" x14ac:dyDescent="0.35">
      <c r="A3922" s="222" t="str">
        <f t="shared" si="61"/>
        <v>SHOULDER X-RAY 1 VIEW AP RIGHT</v>
      </c>
      <c r="B3922" s="94"/>
      <c r="C3922" s="94" t="s">
        <v>6971</v>
      </c>
    </row>
    <row r="3923" spans="1:3" x14ac:dyDescent="0.35">
      <c r="A3923" s="222" t="str">
        <f t="shared" si="61"/>
        <v>SHOULDER; 1 VIEW</v>
      </c>
      <c r="B3923" s="326"/>
      <c r="C3923" s="320" t="s">
        <v>13894</v>
      </c>
    </row>
    <row r="3924" spans="1:3" x14ac:dyDescent="0.35">
      <c r="A3924" s="222" t="str">
        <f t="shared" si="61"/>
        <v>XR LT SHOULDER 1V</v>
      </c>
      <c r="B3924" s="40"/>
      <c r="C3924" s="40" t="s">
        <v>12554</v>
      </c>
    </row>
    <row r="3925" spans="1:3" x14ac:dyDescent="0.35">
      <c r="A3925" s="222" t="str">
        <f t="shared" si="61"/>
        <v>XR RT SHOULDER 1V</v>
      </c>
      <c r="B3925" s="40"/>
      <c r="C3925" s="40" t="s">
        <v>12555</v>
      </c>
    </row>
    <row r="3926" spans="1:3" x14ac:dyDescent="0.35">
      <c r="A3926" s="222" t="str">
        <f t="shared" si="61"/>
        <v>XR SHOULDER 1</v>
      </c>
      <c r="B3926" s="742"/>
      <c r="C3926" s="46" t="s">
        <v>553</v>
      </c>
    </row>
    <row r="3927" spans="1:3" x14ac:dyDescent="0.35">
      <c r="A3927" s="222" t="str">
        <f t="shared" si="61"/>
        <v>XR SHOULDER 1 V LEFT</v>
      </c>
      <c r="B3927" s="826"/>
      <c r="C3927" s="548" t="s">
        <v>5699</v>
      </c>
    </row>
    <row r="3928" spans="1:3" x14ac:dyDescent="0.35">
      <c r="A3928" s="222" t="str">
        <f t="shared" si="61"/>
        <v>XR SHOULDER 1 V LT</v>
      </c>
      <c r="B3928" s="13"/>
      <c r="C3928" s="13" t="s">
        <v>190</v>
      </c>
    </row>
    <row r="3929" spans="1:3" x14ac:dyDescent="0.35">
      <c r="A3929" s="222" t="str">
        <f t="shared" si="61"/>
        <v>XR SHOULDER 1 V RIGHT</v>
      </c>
      <c r="B3929" s="548"/>
      <c r="C3929" s="548" t="s">
        <v>5700</v>
      </c>
    </row>
    <row r="3930" spans="1:3" x14ac:dyDescent="0.35">
      <c r="A3930" s="222" t="str">
        <f t="shared" si="61"/>
        <v>XR SHOULDER 1 V RT</v>
      </c>
      <c r="B3930" s="13"/>
      <c r="C3930" s="13" t="s">
        <v>191</v>
      </c>
    </row>
    <row r="3931" spans="1:3" x14ac:dyDescent="0.35">
      <c r="A3931" s="222" t="str">
        <f t="shared" si="61"/>
        <v>XR SHOULDER 1 VIEW</v>
      </c>
      <c r="B3931" s="221"/>
      <c r="C3931" s="221" t="s">
        <v>1285</v>
      </c>
    </row>
    <row r="3932" spans="1:3" x14ac:dyDescent="0.35">
      <c r="A3932" s="222" t="str">
        <f t="shared" si="61"/>
        <v>XR SHOULDER 1 VIEW LEFT</v>
      </c>
      <c r="B3932" s="277"/>
      <c r="C3932" s="277" t="s">
        <v>5941</v>
      </c>
    </row>
    <row r="3933" spans="1:3" x14ac:dyDescent="0.35">
      <c r="A3933" s="222" t="str">
        <f t="shared" si="61"/>
        <v>XR Shoulder 1 View Left</v>
      </c>
      <c r="B3933" s="291"/>
      <c r="C3933" s="278" t="s">
        <v>4291</v>
      </c>
    </row>
    <row r="3934" spans="1:3" x14ac:dyDescent="0.35">
      <c r="A3934" s="222" t="str">
        <f t="shared" si="61"/>
        <v>XR SHOULDER 1 VIEW LT</v>
      </c>
      <c r="B3934" s="280"/>
      <c r="C3934" s="45" t="s">
        <v>8694</v>
      </c>
    </row>
    <row r="3935" spans="1:3" x14ac:dyDescent="0.35">
      <c r="A3935" s="222" t="str">
        <f t="shared" si="61"/>
        <v>XR SHOULDER 1 VIEW RIGHT</v>
      </c>
      <c r="B3935" s="277"/>
      <c r="C3935" s="277" t="s">
        <v>5942</v>
      </c>
    </row>
    <row r="3936" spans="1:3" x14ac:dyDescent="0.35">
      <c r="A3936" s="222" t="str">
        <f t="shared" si="61"/>
        <v>XR Shoulder 1 View Right</v>
      </c>
      <c r="B3936" s="291"/>
      <c r="C3936" s="278" t="s">
        <v>4292</v>
      </c>
    </row>
    <row r="3937" spans="1:3" x14ac:dyDescent="0.35">
      <c r="A3937" s="222" t="str">
        <f t="shared" si="61"/>
        <v>XR SHOULDER 1 VIEW RT</v>
      </c>
      <c r="B3937" s="280"/>
      <c r="C3937" s="45" t="s">
        <v>8695</v>
      </c>
    </row>
    <row r="3938" spans="1:3" x14ac:dyDescent="0.35">
      <c r="A3938" s="222" t="str">
        <f t="shared" si="61"/>
        <v>XR SHOULDER 1V LT</v>
      </c>
      <c r="B3938" s="11"/>
      <c r="C3938" s="11" t="s">
        <v>9606</v>
      </c>
    </row>
    <row r="3939" spans="1:3" x14ac:dyDescent="0.35">
      <c r="A3939" s="222" t="str">
        <f t="shared" si="61"/>
        <v>XR SHOULDER 1V RT</v>
      </c>
      <c r="B3939" s="11"/>
      <c r="C3939" s="11" t="s">
        <v>9607</v>
      </c>
    </row>
    <row r="3940" spans="1:3" x14ac:dyDescent="0.35">
      <c r="A3940" s="222" t="str">
        <f t="shared" si="61"/>
        <v>XR shoulder RT 1V</v>
      </c>
      <c r="B3940" s="345"/>
      <c r="C3940" s="345" t="s">
        <v>12557</v>
      </c>
    </row>
    <row r="3941" spans="1:3" x14ac:dyDescent="0.35">
      <c r="A3941" s="222" t="str">
        <f t="shared" si="61"/>
        <v>XR SHOULDER1 V LT</v>
      </c>
      <c r="B3941" s="764"/>
      <c r="C3941" s="68" t="s">
        <v>4177</v>
      </c>
    </row>
    <row r="3942" spans="1:3" x14ac:dyDescent="0.35">
      <c r="A3942" s="222" t="str">
        <f t="shared" si="61"/>
        <v>XRAY SHOULDER 1 VIEW LT</v>
      </c>
      <c r="B3942" s="157"/>
      <c r="C3942" s="157" t="s">
        <v>3741</v>
      </c>
    </row>
    <row r="3943" spans="1:3" x14ac:dyDescent="0.35">
      <c r="A3943" s="222" t="str">
        <f t="shared" si="61"/>
        <v>XRAY SHOULDER 1 VIEW RT</v>
      </c>
      <c r="B3943" s="157"/>
      <c r="C3943" s="157" t="s">
        <v>3742</v>
      </c>
    </row>
    <row r="3944" spans="1:3" x14ac:dyDescent="0.35">
      <c r="A3944" s="222" t="str">
        <f t="shared" si="61"/>
        <v>XRAY SHOULDER, 1 VIEW, LEFT</v>
      </c>
      <c r="B3944" s="26"/>
      <c r="C3944" s="26" t="s">
        <v>2241</v>
      </c>
    </row>
    <row r="3945" spans="1:3" x14ac:dyDescent="0.35">
      <c r="A3945" s="222" t="str">
        <f t="shared" si="61"/>
        <v>XRAY SHOULDER, 1 VIEW, RIGHT</v>
      </c>
      <c r="B3945" s="381"/>
      <c r="C3945" s="381" t="s">
        <v>2242</v>
      </c>
    </row>
    <row r="3946" spans="1:3" x14ac:dyDescent="0.35">
      <c r="A3946" s="222" t="str">
        <f t="shared" si="61"/>
        <v>X-RAY SHOULDER, LEFT AP VIEW</v>
      </c>
      <c r="B3946" s="365"/>
      <c r="C3946" s="282" t="s">
        <v>5472</v>
      </c>
    </row>
    <row r="3947" spans="1:3" x14ac:dyDescent="0.35">
      <c r="A3947" s="222" t="str">
        <f t="shared" si="61"/>
        <v>X-RAY SHOULDER, RIGHT AP VIEW</v>
      </c>
      <c r="B3947" s="365"/>
      <c r="C3947" s="282" t="s">
        <v>5473</v>
      </c>
    </row>
    <row r="3948" spans="1:3" x14ac:dyDescent="0.35">
      <c r="A3948" s="222" t="str">
        <f t="shared" si="61"/>
        <v>X-ray, Left Shoulder, 1 View</v>
      </c>
      <c r="B3948" s="30"/>
      <c r="C3948" s="30" t="s">
        <v>3001</v>
      </c>
    </row>
    <row r="3949" spans="1:3" x14ac:dyDescent="0.35">
      <c r="A3949" s="222" t="str">
        <f t="shared" si="61"/>
        <v>X-ray, Right Shoulder, 1 View</v>
      </c>
      <c r="B3949" s="30"/>
      <c r="C3949" s="30" t="s">
        <v>3002</v>
      </c>
    </row>
    <row r="3950" spans="1:3" x14ac:dyDescent="0.35">
      <c r="A3950" s="222" t="str">
        <f t="shared" si="61"/>
        <v>X-ray, Shoulder, 1 View</v>
      </c>
      <c r="B3950" s="30"/>
      <c r="C3950" s="30" t="s">
        <v>3003</v>
      </c>
    </row>
    <row r="3951" spans="1:3" x14ac:dyDescent="0.35">
      <c r="A3951" s="222" t="str">
        <f t="shared" si="61"/>
        <v>73030 LT-SHOULDER; 2 VIEWS</v>
      </c>
      <c r="B3951" s="327"/>
      <c r="C3951" s="327" t="s">
        <v>1655</v>
      </c>
    </row>
    <row r="3952" spans="1:3" x14ac:dyDescent="0.35">
      <c r="A3952" s="222" t="str">
        <f t="shared" si="61"/>
        <v>73030 RT-SHOULDER; 2 VIEWS</v>
      </c>
      <c r="B3952" s="327"/>
      <c r="C3952" s="327" t="s">
        <v>1656</v>
      </c>
    </row>
    <row r="3953" spans="1:3" x14ac:dyDescent="0.35">
      <c r="A3953" s="222" t="str">
        <f t="shared" si="61"/>
        <v>LEFT SHOULDER X-RAYS, 3 views</v>
      </c>
      <c r="B3953" s="204"/>
      <c r="C3953" s="211" t="s">
        <v>10522</v>
      </c>
    </row>
    <row r="3954" spans="1:3" x14ac:dyDescent="0.35">
      <c r="A3954" s="222" t="str">
        <f t="shared" si="61"/>
        <v>LT SHOULDER 2 VIEW</v>
      </c>
      <c r="B3954" s="686"/>
      <c r="C3954" s="211" t="s">
        <v>10523</v>
      </c>
    </row>
    <row r="3955" spans="1:3" x14ac:dyDescent="0.35">
      <c r="A3955" s="222" t="str">
        <f t="shared" si="61"/>
        <v>LT SHOULDER 2 VIEWS</v>
      </c>
      <c r="B3955" s="204"/>
      <c r="C3955" s="205" t="s">
        <v>10524</v>
      </c>
    </row>
    <row r="3956" spans="1:3" x14ac:dyDescent="0.35">
      <c r="A3956" s="222" t="str">
        <f t="shared" si="61"/>
        <v>LT SHOULDER 2V</v>
      </c>
      <c r="B3956" s="316"/>
      <c r="C3956" s="316" t="s">
        <v>8426</v>
      </c>
    </row>
    <row r="3957" spans="1:3" x14ac:dyDescent="0.35">
      <c r="A3957" s="222" t="str">
        <f t="shared" si="61"/>
        <v>LT SHOULDER 3VIEWS</v>
      </c>
      <c r="B3957" s="204"/>
      <c r="C3957" s="205" t="s">
        <v>10525</v>
      </c>
    </row>
    <row r="3958" spans="1:3" x14ac:dyDescent="0.35">
      <c r="A3958" s="222" t="str">
        <f t="shared" si="61"/>
        <v>LT. SHOULDER 3 VIEWS</v>
      </c>
      <c r="B3958" s="221"/>
      <c r="C3958" s="221" t="s">
        <v>1327</v>
      </c>
    </row>
    <row r="3959" spans="1:3" x14ac:dyDescent="0.35">
      <c r="A3959" s="222" t="str">
        <f t="shared" si="61"/>
        <v>RHC1 XR SHOULDER 2+ LEFT</v>
      </c>
      <c r="B3959" s="341"/>
      <c r="C3959" s="287" t="s">
        <v>9215</v>
      </c>
    </row>
    <row r="3960" spans="1:3" x14ac:dyDescent="0.35">
      <c r="A3960" s="222" t="str">
        <f t="shared" si="61"/>
        <v>RHC1 XR SHOULDER 2+ VIEW LEFT</v>
      </c>
      <c r="B3960" s="341"/>
      <c r="C3960" s="287" t="s">
        <v>9216</v>
      </c>
    </row>
    <row r="3961" spans="1:3" x14ac:dyDescent="0.35">
      <c r="A3961" s="222" t="str">
        <f t="shared" si="61"/>
        <v>RHC1 XR SHOULDER 2+ VIEW RIGHT</v>
      </c>
      <c r="B3961" s="341"/>
      <c r="C3961" s="287" t="s">
        <v>9217</v>
      </c>
    </row>
    <row r="3962" spans="1:3" x14ac:dyDescent="0.35">
      <c r="A3962" s="222" t="str">
        <f t="shared" si="61"/>
        <v>RHC1 XR SHOULDER 2+ VIEWS LEFT</v>
      </c>
      <c r="B3962" s="341"/>
      <c r="C3962" s="287" t="s">
        <v>9218</v>
      </c>
    </row>
    <row r="3963" spans="1:3" x14ac:dyDescent="0.35">
      <c r="A3963" s="222" t="str">
        <f t="shared" si="61"/>
        <v>RHC1 XR SHOULDER 2+ VIEWS RIGHT</v>
      </c>
      <c r="B3963" s="341"/>
      <c r="C3963" s="287" t="s">
        <v>9219</v>
      </c>
    </row>
    <row r="3964" spans="1:3" x14ac:dyDescent="0.35">
      <c r="A3964" s="222" t="str">
        <f t="shared" si="61"/>
        <v>RIGHT SHOULDER X-RAYS, 2 views</v>
      </c>
      <c r="B3964" s="204"/>
      <c r="C3964" s="211" t="s">
        <v>10526</v>
      </c>
    </row>
    <row r="3965" spans="1:3" x14ac:dyDescent="0.35">
      <c r="A3965" s="222" t="str">
        <f t="shared" si="61"/>
        <v>RT SHOULDER 2 VIEWS</v>
      </c>
      <c r="B3965" s="686"/>
      <c r="C3965" s="211" t="s">
        <v>10528</v>
      </c>
    </row>
    <row r="3966" spans="1:3" x14ac:dyDescent="0.35">
      <c r="A3966" s="222" t="str">
        <f t="shared" si="61"/>
        <v>RT SHOULDER 2V</v>
      </c>
      <c r="B3966" s="316"/>
      <c r="C3966" s="316" t="s">
        <v>8427</v>
      </c>
    </row>
    <row r="3967" spans="1:3" x14ac:dyDescent="0.35">
      <c r="A3967" s="222" t="str">
        <f t="shared" si="61"/>
        <v>RT SHOULDER 3V</v>
      </c>
      <c r="B3967" s="204"/>
      <c r="C3967" s="205" t="s">
        <v>10529</v>
      </c>
    </row>
    <row r="3968" spans="1:3" x14ac:dyDescent="0.35">
      <c r="A3968" s="222" t="str">
        <f t="shared" si="61"/>
        <v>RT. SHOULDER 3 VIEWS</v>
      </c>
      <c r="B3968" s="221"/>
      <c r="C3968" s="221" t="s">
        <v>1328</v>
      </c>
    </row>
    <row r="3969" spans="1:3" x14ac:dyDescent="0.35">
      <c r="A3969" s="222" t="str">
        <f t="shared" si="61"/>
        <v>SHOULDER 2 views</v>
      </c>
      <c r="B3969" s="587"/>
      <c r="C3969" s="587" t="s">
        <v>10531</v>
      </c>
    </row>
    <row r="3970" spans="1:3" x14ac:dyDescent="0.35">
      <c r="A3970" s="222" t="str">
        <f t="shared" si="61"/>
        <v>SHOULDER 2 VIEWS LT</v>
      </c>
      <c r="B3970" s="292"/>
      <c r="C3970" s="302" t="s">
        <v>5221</v>
      </c>
    </row>
    <row r="3971" spans="1:3" x14ac:dyDescent="0.35">
      <c r="A3971" s="222" t="str">
        <f t="shared" ref="A3971:A4034" si="62">TRIM(C3971)</f>
        <v>SHOULDER 2 VIEWS RT</v>
      </c>
      <c r="B3971" s="292"/>
      <c r="C3971" s="302" t="s">
        <v>5222</v>
      </c>
    </row>
    <row r="3972" spans="1:3" x14ac:dyDescent="0.35">
      <c r="A3972" s="222" t="str">
        <f t="shared" si="62"/>
        <v>Shoulder 2-3 View LT</v>
      </c>
      <c r="B3972" s="204"/>
      <c r="C3972" s="205" t="s">
        <v>10532</v>
      </c>
    </row>
    <row r="3973" spans="1:3" x14ac:dyDescent="0.35">
      <c r="A3973" s="222" t="str">
        <f t="shared" si="62"/>
        <v>Shoulder 2-3 View RT</v>
      </c>
      <c r="B3973" s="204"/>
      <c r="C3973" s="205" t="s">
        <v>10533</v>
      </c>
    </row>
    <row r="3974" spans="1:3" x14ac:dyDescent="0.35">
      <c r="A3974" s="222" t="str">
        <f t="shared" si="62"/>
        <v>SHOULDER 2V</v>
      </c>
      <c r="B3974" s="280"/>
      <c r="C3974" s="280" t="s">
        <v>8771</v>
      </c>
    </row>
    <row r="3975" spans="1:3" x14ac:dyDescent="0.35">
      <c r="A3975" s="222" t="str">
        <f t="shared" si="62"/>
        <v>SHOULDER 2V or More LT</v>
      </c>
      <c r="B3975" s="33"/>
      <c r="C3975" s="33" t="s">
        <v>950</v>
      </c>
    </row>
    <row r="3976" spans="1:3" x14ac:dyDescent="0.35">
      <c r="A3976" s="222" t="str">
        <f t="shared" si="62"/>
        <v>SHOULDER 2V or More RT</v>
      </c>
      <c r="B3976" s="33"/>
      <c r="C3976" s="33" t="s">
        <v>951</v>
      </c>
    </row>
    <row r="3977" spans="1:3" x14ac:dyDescent="0.35">
      <c r="A3977" s="222" t="str">
        <f t="shared" si="62"/>
        <v>SHOULDER 3 VIEWS LT</v>
      </c>
      <c r="B3977" s="292"/>
      <c r="C3977" s="302" t="s">
        <v>5223</v>
      </c>
    </row>
    <row r="3978" spans="1:3" x14ac:dyDescent="0.35">
      <c r="A3978" s="222" t="str">
        <f t="shared" si="62"/>
        <v>SHOULDER 3 VIEWS RT</v>
      </c>
      <c r="B3978" s="292"/>
      <c r="C3978" s="302" t="s">
        <v>5224</v>
      </c>
    </row>
    <row r="3979" spans="1:3" x14ac:dyDescent="0.35">
      <c r="A3979" s="222" t="str">
        <f t="shared" si="62"/>
        <v>Shoulder AP OBL(Grashey)</v>
      </c>
      <c r="B3979" s="204"/>
      <c r="C3979" s="203" t="s">
        <v>10536</v>
      </c>
    </row>
    <row r="3980" spans="1:3" x14ac:dyDescent="0.35">
      <c r="A3980" s="222" t="str">
        <f t="shared" si="62"/>
        <v>Shoulder AP+LAT(Scapular Y)</v>
      </c>
      <c r="B3980" s="204"/>
      <c r="C3980" s="203" t="s">
        <v>10537</v>
      </c>
    </row>
    <row r="3981" spans="1:3" x14ac:dyDescent="0.35">
      <c r="A3981" s="222" t="str">
        <f t="shared" si="62"/>
        <v>SHOULDER COMP.MIN.2 VI LEFT</v>
      </c>
      <c r="B3981" s="285"/>
      <c r="C3981" s="297" t="s">
        <v>6203</v>
      </c>
    </row>
    <row r="3982" spans="1:3" x14ac:dyDescent="0.35">
      <c r="A3982" s="222" t="str">
        <f t="shared" si="62"/>
        <v>SHOULDER COMP.MIN.2 VI RIGHT</v>
      </c>
      <c r="B3982" s="285"/>
      <c r="C3982" s="297" t="s">
        <v>6204</v>
      </c>
    </row>
    <row r="3983" spans="1:3" x14ac:dyDescent="0.35">
      <c r="A3983" s="222" t="str">
        <f t="shared" si="62"/>
        <v>Shoulder INT+EXT+Y</v>
      </c>
      <c r="B3983" s="204"/>
      <c r="C3983" s="203" t="s">
        <v>10538</v>
      </c>
    </row>
    <row r="3984" spans="1:3" x14ac:dyDescent="0.35">
      <c r="A3984" s="222" t="str">
        <f t="shared" si="62"/>
        <v>Shoulder INT+EXT+Y LT</v>
      </c>
      <c r="B3984" s="204"/>
      <c r="C3984" s="206" t="s">
        <v>10539</v>
      </c>
    </row>
    <row r="3985" spans="1:3" x14ac:dyDescent="0.35">
      <c r="A3985" s="222" t="str">
        <f t="shared" si="62"/>
        <v>SHOULDER LT 2V</v>
      </c>
      <c r="B3985" s="105"/>
      <c r="C3985" s="105" t="s">
        <v>4670</v>
      </c>
    </row>
    <row r="3986" spans="1:3" x14ac:dyDescent="0.35">
      <c r="A3986" s="222" t="str">
        <f t="shared" si="62"/>
        <v>shoulder lt 2V</v>
      </c>
      <c r="B3986" s="326"/>
      <c r="C3986" s="320" t="s">
        <v>13951</v>
      </c>
    </row>
    <row r="3987" spans="1:3" x14ac:dyDescent="0.35">
      <c r="A3987" s="222" t="str">
        <f t="shared" si="62"/>
        <v>SHOULDER LT 3V</v>
      </c>
      <c r="B3987" s="105"/>
      <c r="C3987" s="105" t="s">
        <v>4671</v>
      </c>
    </row>
    <row r="3988" spans="1:3" x14ac:dyDescent="0.35">
      <c r="A3988" s="222" t="str">
        <f t="shared" si="62"/>
        <v>SHOULDER LT MIN 2 VW</v>
      </c>
      <c r="B3988" s="283"/>
      <c r="C3988" s="284" t="s">
        <v>8117</v>
      </c>
    </row>
    <row r="3989" spans="1:3" x14ac:dyDescent="0.35">
      <c r="A3989" s="222" t="str">
        <f t="shared" si="62"/>
        <v>SHOULDER LT. 2V</v>
      </c>
      <c r="B3989" s="204"/>
      <c r="C3989" s="205" t="s">
        <v>10540</v>
      </c>
    </row>
    <row r="3990" spans="1:3" x14ac:dyDescent="0.35">
      <c r="A3990" s="222" t="str">
        <f t="shared" si="62"/>
        <v>SHOULDER MIN 2 VIEWS (LEFT)</v>
      </c>
      <c r="B3990" s="580"/>
      <c r="C3990" s="581" t="s">
        <v>13646</v>
      </c>
    </row>
    <row r="3991" spans="1:3" x14ac:dyDescent="0.35">
      <c r="A3991" s="222" t="str">
        <f t="shared" si="62"/>
        <v>SHOULDER MIN 2 VIEWS (RIGHT)</v>
      </c>
      <c r="B3991" s="570"/>
      <c r="C3991" s="569" t="s">
        <v>13647</v>
      </c>
    </row>
    <row r="3992" spans="1:3" x14ac:dyDescent="0.35">
      <c r="A3992" s="222" t="str">
        <f t="shared" si="62"/>
        <v>SHOULDER MIN 2 VIEWS (RIGHT)</v>
      </c>
      <c r="B3992" s="580"/>
      <c r="C3992" s="581" t="s">
        <v>13647</v>
      </c>
    </row>
    <row r="3993" spans="1:3" x14ac:dyDescent="0.35">
      <c r="A3993" s="222" t="str">
        <f t="shared" si="62"/>
        <v>Shoulder neutral/internal/external</v>
      </c>
      <c r="B3993" s="204"/>
      <c r="C3993" s="205" t="s">
        <v>10541</v>
      </c>
    </row>
    <row r="3994" spans="1:3" x14ac:dyDescent="0.35">
      <c r="A3994" s="222" t="str">
        <f t="shared" si="62"/>
        <v>SHOULDER RT 2V</v>
      </c>
      <c r="B3994" s="105"/>
      <c r="C3994" s="105" t="s">
        <v>4672</v>
      </c>
    </row>
    <row r="3995" spans="1:3" x14ac:dyDescent="0.35">
      <c r="A3995" s="222" t="str">
        <f t="shared" si="62"/>
        <v>shoulder RT 2V</v>
      </c>
      <c r="B3995" s="326"/>
      <c r="C3995" s="320" t="s">
        <v>13952</v>
      </c>
    </row>
    <row r="3996" spans="1:3" x14ac:dyDescent="0.35">
      <c r="A3996" s="222" t="str">
        <f t="shared" si="62"/>
        <v>SHOULDER RT 3V</v>
      </c>
      <c r="B3996" s="105"/>
      <c r="C3996" s="105" t="s">
        <v>4673</v>
      </c>
    </row>
    <row r="3997" spans="1:3" x14ac:dyDescent="0.35">
      <c r="A3997" s="222" t="str">
        <f t="shared" si="62"/>
        <v>SHOULDER RT MIN 2 VW</v>
      </c>
      <c r="B3997" s="283"/>
      <c r="C3997" s="284" t="s">
        <v>8118</v>
      </c>
    </row>
    <row r="3998" spans="1:3" x14ac:dyDescent="0.35">
      <c r="A3998" s="222" t="str">
        <f t="shared" si="62"/>
        <v>SHOULDER X-RAY 2 VIEWS</v>
      </c>
      <c r="B3998" s="94"/>
      <c r="C3998" s="93" t="s">
        <v>7058</v>
      </c>
    </row>
    <row r="3999" spans="1:3" x14ac:dyDescent="0.35">
      <c r="A3999" s="222" t="str">
        <f t="shared" si="62"/>
        <v>SHOULDER X-RAY 2+ VIEWS</v>
      </c>
      <c r="B3999" s="94"/>
      <c r="C3999" s="93" t="s">
        <v>7059</v>
      </c>
    </row>
    <row r="4000" spans="1:3" x14ac:dyDescent="0.35">
      <c r="A4000" s="222" t="str">
        <f t="shared" si="62"/>
        <v>SHOULDER X-RAY 2+ VIEWS LEFT</v>
      </c>
      <c r="B4000" s="315"/>
      <c r="C4000" s="382" t="s">
        <v>7060</v>
      </c>
    </row>
    <row r="4001" spans="1:3" x14ac:dyDescent="0.35">
      <c r="A4001" s="222" t="str">
        <f t="shared" si="62"/>
        <v>SHOULDER X-RAY 2+ VIEWS RIGHT</v>
      </c>
      <c r="B4001" s="315"/>
      <c r="C4001" s="382" t="s">
        <v>7061</v>
      </c>
    </row>
    <row r="4002" spans="1:3" x14ac:dyDescent="0.35">
      <c r="A4002" s="222" t="str">
        <f t="shared" si="62"/>
        <v>SHOULDER; 2 VIEWS</v>
      </c>
      <c r="B4002" s="326"/>
      <c r="C4002" s="320" t="s">
        <v>13953</v>
      </c>
    </row>
    <row r="4003" spans="1:3" x14ac:dyDescent="0.35">
      <c r="A4003" s="222" t="str">
        <f t="shared" si="62"/>
        <v>XR L SHOU 2/3 VIEWS - 73030</v>
      </c>
      <c r="B4003" s="204"/>
      <c r="C4003" s="205" t="s">
        <v>10542</v>
      </c>
    </row>
    <row r="4004" spans="1:3" x14ac:dyDescent="0.35">
      <c r="A4004" s="222" t="str">
        <f t="shared" si="62"/>
        <v>XR L SHOU 2/3 VIEWS 73030</v>
      </c>
      <c r="B4004" s="204"/>
      <c r="C4004" s="205" t="s">
        <v>10543</v>
      </c>
    </row>
    <row r="4005" spans="1:3" x14ac:dyDescent="0.35">
      <c r="A4005" s="222" t="str">
        <f t="shared" si="62"/>
        <v>XR L SHOULDER 2 VIEWS</v>
      </c>
      <c r="B4005" s="204"/>
      <c r="C4005" s="205" t="s">
        <v>10544</v>
      </c>
    </row>
    <row r="4006" spans="1:3" x14ac:dyDescent="0.35">
      <c r="A4006" s="222" t="str">
        <f t="shared" si="62"/>
        <v>XR L SHOULDER 3 VIEWS</v>
      </c>
      <c r="B4006" s="204"/>
      <c r="C4006" s="205" t="s">
        <v>10545</v>
      </c>
    </row>
    <row r="4007" spans="1:3" x14ac:dyDescent="0.35">
      <c r="A4007" s="222" t="str">
        <f t="shared" si="62"/>
        <v>XR Left Shoulder 2+ views</v>
      </c>
      <c r="B4007" s="204"/>
      <c r="C4007" s="236" t="s">
        <v>10548</v>
      </c>
    </row>
    <row r="4008" spans="1:3" x14ac:dyDescent="0.35">
      <c r="A4008" s="222" t="str">
        <f t="shared" si="62"/>
        <v>XR LEFT SHOULDER 2 VIEW</v>
      </c>
      <c r="B4008" s="204"/>
      <c r="C4008" s="204" t="s">
        <v>10546</v>
      </c>
    </row>
    <row r="4009" spans="1:3" x14ac:dyDescent="0.35">
      <c r="A4009" s="222" t="str">
        <f t="shared" si="62"/>
        <v>XR LEFT SHOULDER 2 VIEWS</v>
      </c>
      <c r="B4009" s="204"/>
      <c r="C4009" s="211" t="s">
        <v>10547</v>
      </c>
    </row>
    <row r="4010" spans="1:3" x14ac:dyDescent="0.35">
      <c r="A4010" s="222" t="str">
        <f t="shared" si="62"/>
        <v>XR LEFT SHOULDER 2V</v>
      </c>
      <c r="B4010" s="204"/>
      <c r="C4010" s="210" t="s">
        <v>10549</v>
      </c>
    </row>
    <row r="4011" spans="1:3" x14ac:dyDescent="0.35">
      <c r="A4011" s="222" t="str">
        <f t="shared" si="62"/>
        <v>XR LT SHLDR 2V</v>
      </c>
      <c r="B4011" s="316"/>
      <c r="C4011" s="319" t="s">
        <v>8428</v>
      </c>
    </row>
    <row r="4012" spans="1:3" x14ac:dyDescent="0.35">
      <c r="A4012" s="222" t="str">
        <f t="shared" si="62"/>
        <v>XR LT SHOUDER 2 VWS</v>
      </c>
      <c r="B4012" s="204"/>
      <c r="C4012" s="211" t="s">
        <v>10550</v>
      </c>
    </row>
    <row r="4013" spans="1:3" x14ac:dyDescent="0.35">
      <c r="A4013" s="222" t="str">
        <f t="shared" si="62"/>
        <v>XR LT SHOULDER 2V</v>
      </c>
      <c r="B4013" s="40"/>
      <c r="C4013" s="305" t="s">
        <v>12693</v>
      </c>
    </row>
    <row r="4014" spans="1:3" x14ac:dyDescent="0.35">
      <c r="A4014" s="222" t="str">
        <f t="shared" si="62"/>
        <v>XR LT SHOULDER 3V</v>
      </c>
      <c r="B4014" s="316"/>
      <c r="C4014" s="319" t="s">
        <v>8429</v>
      </c>
    </row>
    <row r="4015" spans="1:3" x14ac:dyDescent="0.35">
      <c r="A4015" s="222" t="str">
        <f t="shared" si="62"/>
        <v>XR R SHOUDLER 2 VIEWS</v>
      </c>
      <c r="B4015" s="204"/>
      <c r="C4015" s="205" t="s">
        <v>10551</v>
      </c>
    </row>
    <row r="4016" spans="1:3" x14ac:dyDescent="0.35">
      <c r="A4016" s="222" t="str">
        <f t="shared" si="62"/>
        <v>XR R SHOULDER 2 VIEWS</v>
      </c>
      <c r="B4016" s="204"/>
      <c r="C4016" s="205" t="s">
        <v>10552</v>
      </c>
    </row>
    <row r="4017" spans="1:3" x14ac:dyDescent="0.35">
      <c r="A4017" s="222" t="str">
        <f t="shared" si="62"/>
        <v>XR RIGHT SHOULDER 2 VIEW</v>
      </c>
      <c r="B4017" s="204"/>
      <c r="C4017" s="205" t="s">
        <v>10553</v>
      </c>
    </row>
    <row r="4018" spans="1:3" x14ac:dyDescent="0.35">
      <c r="A4018" s="222" t="str">
        <f t="shared" si="62"/>
        <v>XR Right Shoulder 2+ views</v>
      </c>
      <c r="B4018" s="204"/>
      <c r="C4018" s="204" t="s">
        <v>10554</v>
      </c>
    </row>
    <row r="4019" spans="1:3" x14ac:dyDescent="0.35">
      <c r="A4019" s="222" t="str">
        <f t="shared" si="62"/>
        <v>XR RIGHT SHOULDER 2V</v>
      </c>
      <c r="B4019" s="204"/>
      <c r="C4019" s="210" t="s">
        <v>10555</v>
      </c>
    </row>
    <row r="4020" spans="1:3" x14ac:dyDescent="0.35">
      <c r="A4020" s="222" t="str">
        <f t="shared" si="62"/>
        <v>XR RT SHLDR 2V</v>
      </c>
      <c r="B4020" s="316"/>
      <c r="C4020" s="319" t="s">
        <v>8430</v>
      </c>
    </row>
    <row r="4021" spans="1:3" x14ac:dyDescent="0.35">
      <c r="A4021" s="222" t="str">
        <f t="shared" si="62"/>
        <v>XR RT SHLDR 3V</v>
      </c>
      <c r="B4021" s="162"/>
      <c r="C4021" s="166" t="s">
        <v>4188</v>
      </c>
    </row>
    <row r="4022" spans="1:3" x14ac:dyDescent="0.35">
      <c r="A4022" s="222" t="str">
        <f t="shared" si="62"/>
        <v>XR RT SHOULDER 2 VIEWS</v>
      </c>
      <c r="B4022" s="204"/>
      <c r="C4022" s="211" t="s">
        <v>8012</v>
      </c>
    </row>
    <row r="4023" spans="1:3" x14ac:dyDescent="0.35">
      <c r="A4023" s="222" t="str">
        <f t="shared" si="62"/>
        <v>XR RT SHOULDER 2V</v>
      </c>
      <c r="B4023" s="40"/>
      <c r="C4023" s="305" t="s">
        <v>12694</v>
      </c>
    </row>
    <row r="4024" spans="1:3" x14ac:dyDescent="0.35">
      <c r="A4024" s="222" t="str">
        <f t="shared" si="62"/>
        <v>XR RT SHOULDER 3V</v>
      </c>
      <c r="B4024" s="316"/>
      <c r="C4024" s="319" t="s">
        <v>8431</v>
      </c>
    </row>
    <row r="4025" spans="1:3" x14ac:dyDescent="0.35">
      <c r="A4025" s="222" t="str">
        <f t="shared" si="62"/>
        <v>XR SHLDR AXIAL LT</v>
      </c>
      <c r="B4025" s="13"/>
      <c r="C4025" s="13" t="s">
        <v>259</v>
      </c>
    </row>
    <row r="4026" spans="1:3" x14ac:dyDescent="0.35">
      <c r="A4026" s="222" t="str">
        <f t="shared" si="62"/>
        <v>XR SHLDR AXIAL RT</v>
      </c>
      <c r="B4026" s="13"/>
      <c r="C4026" s="13" t="s">
        <v>260</v>
      </c>
    </row>
    <row r="4027" spans="1:3" x14ac:dyDescent="0.35">
      <c r="A4027" s="222" t="str">
        <f t="shared" si="62"/>
        <v>XR SHOULDER (2 VIEWS) LEFT</v>
      </c>
      <c r="B4027" s="204"/>
      <c r="C4027" s="205" t="s">
        <v>10556</v>
      </c>
    </row>
    <row r="4028" spans="1:3" x14ac:dyDescent="0.35">
      <c r="A4028" s="222" t="str">
        <f t="shared" si="62"/>
        <v>XR SHOULDER (2 VIEWS) RIGHT</v>
      </c>
      <c r="B4028" s="204"/>
      <c r="C4028" s="205" t="s">
        <v>10557</v>
      </c>
    </row>
    <row r="4029" spans="1:3" x14ac:dyDescent="0.35">
      <c r="A4029" s="222" t="str">
        <f t="shared" si="62"/>
        <v>XR SHOULDER 2 V LEFT</v>
      </c>
      <c r="B4029" s="548"/>
      <c r="C4029" s="548" t="s">
        <v>5738</v>
      </c>
    </row>
    <row r="4030" spans="1:3" x14ac:dyDescent="0.35">
      <c r="A4030" s="222" t="str">
        <f t="shared" si="62"/>
        <v>XR SHOULDER 2 V LT</v>
      </c>
      <c r="B4030" s="13"/>
      <c r="C4030" s="13" t="s">
        <v>261</v>
      </c>
    </row>
    <row r="4031" spans="1:3" x14ac:dyDescent="0.35">
      <c r="A4031" s="222" t="str">
        <f t="shared" si="62"/>
        <v>XR SHOULDER 2 V RIGHT</v>
      </c>
      <c r="B4031" s="548"/>
      <c r="C4031" s="548" t="s">
        <v>5739</v>
      </c>
    </row>
    <row r="4032" spans="1:3" x14ac:dyDescent="0.35">
      <c r="A4032" s="222" t="str">
        <f t="shared" si="62"/>
        <v>XR SHOULDER 2 V RT</v>
      </c>
      <c r="B4032" s="13"/>
      <c r="C4032" s="13" t="s">
        <v>262</v>
      </c>
    </row>
    <row r="4033" spans="1:3" x14ac:dyDescent="0.35">
      <c r="A4033" s="222" t="str">
        <f t="shared" si="62"/>
        <v>XR SHOULDER 2 VIEW LEFT</v>
      </c>
      <c r="B4033" s="311"/>
      <c r="C4033" s="311" t="s">
        <v>803</v>
      </c>
    </row>
    <row r="4034" spans="1:3" x14ac:dyDescent="0.35">
      <c r="A4034" s="222" t="str">
        <f t="shared" si="62"/>
        <v>XR SHOULDER 2 VIEW RIGHT</v>
      </c>
      <c r="B4034" s="311"/>
      <c r="C4034" s="299" t="s">
        <v>804</v>
      </c>
    </row>
    <row r="4035" spans="1:3" x14ac:dyDescent="0.35">
      <c r="A4035" s="222" t="str">
        <f t="shared" ref="A4035:A4098" si="63">TRIM(C4035)</f>
        <v>XR Shoulder 2 Views Left</v>
      </c>
      <c r="B4035" s="281"/>
      <c r="C4035" s="42" t="s">
        <v>1808</v>
      </c>
    </row>
    <row r="4036" spans="1:3" x14ac:dyDescent="0.35">
      <c r="A4036" s="222" t="str">
        <f t="shared" si="63"/>
        <v>XR SHOULDER 2 VIEWS LT</v>
      </c>
      <c r="B4036" s="289"/>
      <c r="C4036" s="318" t="s">
        <v>2724</v>
      </c>
    </row>
    <row r="4037" spans="1:3" x14ac:dyDescent="0.35">
      <c r="A4037" s="222" t="str">
        <f t="shared" si="63"/>
        <v>XR Shoulder 2 Views Right</v>
      </c>
      <c r="B4037" s="281"/>
      <c r="C4037" s="42" t="s">
        <v>1809</v>
      </c>
    </row>
    <row r="4038" spans="1:3" x14ac:dyDescent="0.35">
      <c r="A4038" s="222" t="str">
        <f t="shared" si="63"/>
        <v>XR SHOULDER 2+ V LT</v>
      </c>
      <c r="B4038" s="13"/>
      <c r="C4038" s="13" t="s">
        <v>263</v>
      </c>
    </row>
    <row r="4039" spans="1:3" x14ac:dyDescent="0.35">
      <c r="A4039" s="222" t="str">
        <f t="shared" si="63"/>
        <v>XR SHOULDER 2+ V RT</v>
      </c>
      <c r="B4039" s="13"/>
      <c r="C4039" s="13" t="s">
        <v>264</v>
      </c>
    </row>
    <row r="4040" spans="1:3" x14ac:dyDescent="0.35">
      <c r="A4040" s="222" t="str">
        <f t="shared" si="63"/>
        <v>XR SHOULDER 2+ VIEWS LEFT</v>
      </c>
      <c r="B4040" s="289"/>
      <c r="C4040" s="318" t="s">
        <v>2725</v>
      </c>
    </row>
    <row r="4041" spans="1:3" x14ac:dyDescent="0.35">
      <c r="A4041" s="222" t="str">
        <f t="shared" si="63"/>
        <v>XR SHOULDER 2+ VIEWS RIGHT</v>
      </c>
      <c r="B4041" s="289"/>
      <c r="C4041" s="318" t="s">
        <v>2726</v>
      </c>
    </row>
    <row r="4042" spans="1:3" x14ac:dyDescent="0.35">
      <c r="A4042" s="222" t="str">
        <f t="shared" si="63"/>
        <v>XR SHOULDER 2+ VIEWS RIGHT</v>
      </c>
      <c r="B4042" s="341"/>
      <c r="C4042" s="287" t="s">
        <v>2726</v>
      </c>
    </row>
    <row r="4043" spans="1:3" x14ac:dyDescent="0.35">
      <c r="A4043" s="222" t="str">
        <f t="shared" si="63"/>
        <v>XR SHOULDER 2+ VIEWS RT</v>
      </c>
      <c r="B4043" s="289"/>
      <c r="C4043" s="318" t="s">
        <v>2727</v>
      </c>
    </row>
    <row r="4044" spans="1:3" x14ac:dyDescent="0.35">
      <c r="A4044" s="222" t="str">
        <f t="shared" si="63"/>
        <v>XR SHOULDER 2+V LT</v>
      </c>
      <c r="B4044" s="312"/>
      <c r="C4044" s="312" t="s">
        <v>9680</v>
      </c>
    </row>
    <row r="4045" spans="1:3" x14ac:dyDescent="0.35">
      <c r="A4045" s="222" t="str">
        <f t="shared" si="63"/>
        <v>XR SHOULDER 2+V RT</v>
      </c>
      <c r="B4045" s="312"/>
      <c r="C4045" s="312" t="s">
        <v>9681</v>
      </c>
    </row>
    <row r="4046" spans="1:3" x14ac:dyDescent="0.35">
      <c r="A4046" s="222" t="str">
        <f t="shared" si="63"/>
        <v>XR SHOULDER 2V LT</v>
      </c>
      <c r="B4046" s="11"/>
      <c r="C4046" s="11" t="s">
        <v>9682</v>
      </c>
    </row>
    <row r="4047" spans="1:3" x14ac:dyDescent="0.35">
      <c r="A4047" s="222" t="str">
        <f t="shared" si="63"/>
        <v>XR SHOULDER 2V RT</v>
      </c>
      <c r="B4047" s="11"/>
      <c r="C4047" s="11" t="s">
        <v>9683</v>
      </c>
    </row>
    <row r="4048" spans="1:3" x14ac:dyDescent="0.35">
      <c r="A4048" s="222" t="str">
        <f t="shared" si="63"/>
        <v>XR SHOULDER 3 V LT</v>
      </c>
      <c r="B4048" s="13"/>
      <c r="C4048" s="13" t="s">
        <v>265</v>
      </c>
    </row>
    <row r="4049" spans="1:3" x14ac:dyDescent="0.35">
      <c r="A4049" s="222" t="str">
        <f t="shared" si="63"/>
        <v>XR SHOULDER 3 V RT</v>
      </c>
      <c r="B4049" s="13"/>
      <c r="C4049" s="13" t="s">
        <v>266</v>
      </c>
    </row>
    <row r="4050" spans="1:3" x14ac:dyDescent="0.35">
      <c r="A4050" s="222" t="str">
        <f t="shared" si="63"/>
        <v>XR SHOULDER 3 VIEW LEFT</v>
      </c>
      <c r="B4050" s="311"/>
      <c r="C4050" s="311" t="s">
        <v>805</v>
      </c>
    </row>
    <row r="4051" spans="1:3" x14ac:dyDescent="0.35">
      <c r="A4051" s="222" t="str">
        <f t="shared" si="63"/>
        <v>XR SHOULDER 3 VIEW RIGHT</v>
      </c>
      <c r="B4051" s="311"/>
      <c r="C4051" s="299" t="s">
        <v>806</v>
      </c>
    </row>
    <row r="4052" spans="1:3" x14ac:dyDescent="0.35">
      <c r="A4052" s="222" t="str">
        <f t="shared" si="63"/>
        <v>XR SHOULDER 3 VIEWS LT</v>
      </c>
      <c r="B4052" s="296"/>
      <c r="C4052" s="303" t="s">
        <v>6569</v>
      </c>
    </row>
    <row r="4053" spans="1:3" x14ac:dyDescent="0.35">
      <c r="A4053" s="222" t="str">
        <f t="shared" si="63"/>
        <v>XR SHOULDER 3 VIEWS RT</v>
      </c>
      <c r="B4053" s="296"/>
      <c r="C4053" s="303" t="s">
        <v>6570</v>
      </c>
    </row>
    <row r="4054" spans="1:3" x14ac:dyDescent="0.35">
      <c r="A4054" s="222" t="str">
        <f t="shared" si="63"/>
        <v>XR SHOULDER 3V LT</v>
      </c>
      <c r="B4054" s="11"/>
      <c r="C4054" s="11" t="s">
        <v>9684</v>
      </c>
    </row>
    <row r="4055" spans="1:3" x14ac:dyDescent="0.35">
      <c r="A4055" s="222" t="str">
        <f t="shared" si="63"/>
        <v>XR SHOULDER 3V RT</v>
      </c>
      <c r="B4055" s="11"/>
      <c r="C4055" s="11" t="s">
        <v>9685</v>
      </c>
    </row>
    <row r="4056" spans="1:3" x14ac:dyDescent="0.35">
      <c r="A4056" s="222" t="str">
        <f t="shared" si="63"/>
        <v>XR Shoulder Complete 2+ Views Left</v>
      </c>
      <c r="B4056" s="291"/>
      <c r="C4056" s="278" t="s">
        <v>4328</v>
      </c>
    </row>
    <row r="4057" spans="1:3" x14ac:dyDescent="0.35">
      <c r="A4057" s="222" t="str">
        <f t="shared" si="63"/>
        <v>XR Shoulder Complete 2+ Views Right</v>
      </c>
      <c r="B4057" s="291"/>
      <c r="C4057" s="278" t="s">
        <v>4329</v>
      </c>
    </row>
    <row r="4058" spans="1:3" x14ac:dyDescent="0.35">
      <c r="A4058" s="222" t="str">
        <f t="shared" si="63"/>
        <v>XR SHOULDER COMPLETE MIN 2 VIEW</v>
      </c>
      <c r="B4058" s="286"/>
      <c r="C4058" s="286" t="s">
        <v>8772</v>
      </c>
    </row>
    <row r="4059" spans="1:3" x14ac:dyDescent="0.35">
      <c r="A4059" s="222" t="str">
        <f t="shared" si="63"/>
        <v>XR SHOULDER COMPLETE MIN 2 VIEW LT</v>
      </c>
      <c r="B4059" s="280"/>
      <c r="C4059" s="45" t="s">
        <v>8773</v>
      </c>
    </row>
    <row r="4060" spans="1:3" x14ac:dyDescent="0.35">
      <c r="A4060" s="222" t="str">
        <f t="shared" si="63"/>
        <v>XR SHOULDER COMPLETE MIN 2 VIEW RT</v>
      </c>
      <c r="B4060" s="280"/>
      <c r="C4060" s="45" t="s">
        <v>8774</v>
      </c>
    </row>
    <row r="4061" spans="1:3" x14ac:dyDescent="0.35">
      <c r="A4061" s="222" t="str">
        <f t="shared" si="63"/>
        <v>XR SHOULDER COMPLETE MIN OF 2 VIEWS</v>
      </c>
      <c r="B4061" s="326"/>
      <c r="C4061" s="323" t="s">
        <v>13954</v>
      </c>
    </row>
    <row r="4062" spans="1:3" x14ac:dyDescent="0.35">
      <c r="A4062" s="222" t="str">
        <f t="shared" si="63"/>
        <v>XR SHOULDER LEFT COMPLETE</v>
      </c>
      <c r="B4062" s="742"/>
      <c r="C4062" s="46" t="s">
        <v>606</v>
      </c>
    </row>
    <row r="4063" spans="1:3" x14ac:dyDescent="0.35">
      <c r="A4063" s="222" t="str">
        <f t="shared" si="63"/>
        <v>XR SHOULDER LT 3V</v>
      </c>
      <c r="B4063" s="162"/>
      <c r="C4063" s="166" t="s">
        <v>4189</v>
      </c>
    </row>
    <row r="4064" spans="1:3" x14ac:dyDescent="0.35">
      <c r="A4064" s="222" t="str">
        <f t="shared" si="63"/>
        <v>XR shoulder LT min 2V</v>
      </c>
      <c r="B4064" s="383"/>
      <c r="C4064" s="383" t="s">
        <v>12696</v>
      </c>
    </row>
    <row r="4065" spans="1:3" x14ac:dyDescent="0.35">
      <c r="A4065" s="222" t="str">
        <f t="shared" si="63"/>
        <v>XR SHOULDER RIGHT COMPLETE</v>
      </c>
      <c r="B4065" s="742"/>
      <c r="C4065" s="46" t="s">
        <v>607</v>
      </c>
    </row>
    <row r="4066" spans="1:3" x14ac:dyDescent="0.35">
      <c r="A4066" s="222" t="str">
        <f t="shared" si="63"/>
        <v>XR SHOULDER RIGHT ROUTINE</v>
      </c>
      <c r="B4066" s="350"/>
      <c r="C4066" s="384" t="s">
        <v>6571</v>
      </c>
    </row>
    <row r="4067" spans="1:3" x14ac:dyDescent="0.35">
      <c r="A4067" s="222" t="str">
        <f t="shared" si="63"/>
        <v>XR shoulder RT min 2V</v>
      </c>
      <c r="B4067" s="383"/>
      <c r="C4067" s="383" t="s">
        <v>12699</v>
      </c>
    </row>
    <row r="4068" spans="1:3" x14ac:dyDescent="0.35">
      <c r="A4068" s="222" t="str">
        <f t="shared" si="63"/>
        <v>X-RAY 2V LT.SHOILDER</v>
      </c>
      <c r="B4068" s="204"/>
      <c r="C4068" s="205" t="s">
        <v>10558</v>
      </c>
    </row>
    <row r="4069" spans="1:3" x14ac:dyDescent="0.35">
      <c r="A4069" s="222" t="str">
        <f t="shared" si="63"/>
        <v>X-RAY 2V RT.SHOILDER</v>
      </c>
      <c r="B4069" s="204"/>
      <c r="C4069" s="205" t="s">
        <v>10560</v>
      </c>
    </row>
    <row r="4070" spans="1:3" x14ac:dyDescent="0.35">
      <c r="A4070" s="222" t="str">
        <f t="shared" si="63"/>
        <v>XRAY LEFT SHOULDER 2 VIEWS</v>
      </c>
      <c r="B4070" s="204"/>
      <c r="C4070" s="205" t="s">
        <v>10562</v>
      </c>
    </row>
    <row r="4071" spans="1:3" x14ac:dyDescent="0.35">
      <c r="A4071" s="222" t="str">
        <f t="shared" si="63"/>
        <v>XRAY LEFT SHOULDER 2/3V</v>
      </c>
      <c r="B4071" s="204"/>
      <c r="C4071" s="205" t="s">
        <v>10564</v>
      </c>
    </row>
    <row r="4072" spans="1:3" x14ac:dyDescent="0.35">
      <c r="A4072" s="222" t="str">
        <f t="shared" si="63"/>
        <v>XRAY LEFT SHOULDER 2V</v>
      </c>
      <c r="B4072" s="345"/>
      <c r="C4072" s="345" t="s">
        <v>12701</v>
      </c>
    </row>
    <row r="4073" spans="1:3" x14ac:dyDescent="0.35">
      <c r="A4073" s="222" t="str">
        <f t="shared" si="63"/>
        <v>XRAY LT SHOU 2V</v>
      </c>
      <c r="B4073" s="204"/>
      <c r="C4073" s="205" t="s">
        <v>10565</v>
      </c>
    </row>
    <row r="4074" spans="1:3" x14ac:dyDescent="0.35">
      <c r="A4074" s="222" t="str">
        <f t="shared" si="63"/>
        <v>XRAY LT SHOULDER 2V</v>
      </c>
      <c r="B4074" s="204"/>
      <c r="C4074" s="205" t="s">
        <v>10566</v>
      </c>
    </row>
    <row r="4075" spans="1:3" x14ac:dyDescent="0.35">
      <c r="A4075" s="222" t="str">
        <f t="shared" si="63"/>
        <v>XRAY RIGHT SHOULDER 2 VIEWS</v>
      </c>
      <c r="B4075" s="204"/>
      <c r="C4075" s="205" t="s">
        <v>10567</v>
      </c>
    </row>
    <row r="4076" spans="1:3" x14ac:dyDescent="0.35">
      <c r="A4076" s="222" t="str">
        <f t="shared" si="63"/>
        <v>XRAY RIGHT SHOULDER 2/3V</v>
      </c>
      <c r="B4076" s="204"/>
      <c r="C4076" s="205" t="s">
        <v>10568</v>
      </c>
    </row>
    <row r="4077" spans="1:3" x14ac:dyDescent="0.35">
      <c r="A4077" s="222" t="str">
        <f t="shared" si="63"/>
        <v>X-RAY RIGHT SHOULDER, 2 VIEWS</v>
      </c>
      <c r="B4077" s="204"/>
      <c r="C4077" s="211" t="s">
        <v>10569</v>
      </c>
    </row>
    <row r="4078" spans="1:3" x14ac:dyDescent="0.35">
      <c r="A4078" s="222" t="str">
        <f t="shared" si="63"/>
        <v>XRAY RT SHOULDER 2V</v>
      </c>
      <c r="B4078" s="204"/>
      <c r="C4078" s="205" t="s">
        <v>10570</v>
      </c>
    </row>
    <row r="4079" spans="1:3" x14ac:dyDescent="0.35">
      <c r="A4079" s="222" t="str">
        <f t="shared" si="63"/>
        <v>XRAY RT SHOULDER 4V</v>
      </c>
      <c r="B4079" s="204"/>
      <c r="C4079" s="203" t="s">
        <v>10571</v>
      </c>
    </row>
    <row r="4080" spans="1:3" x14ac:dyDescent="0.35">
      <c r="A4080" s="222" t="str">
        <f t="shared" si="63"/>
        <v>XRAY SHOULDER COMPLETE LT</v>
      </c>
      <c r="B4080" s="204"/>
      <c r="C4080" s="205" t="s">
        <v>3798</v>
      </c>
    </row>
    <row r="4081" spans="1:3" x14ac:dyDescent="0.35">
      <c r="A4081" s="222" t="str">
        <f t="shared" si="63"/>
        <v>XRAY SHOULDER COMPLETE LT</v>
      </c>
      <c r="B4081" s="157"/>
      <c r="C4081" s="157" t="s">
        <v>3798</v>
      </c>
    </row>
    <row r="4082" spans="1:3" x14ac:dyDescent="0.35">
      <c r="A4082" s="222" t="str">
        <f t="shared" si="63"/>
        <v>XRAY SHOULDER COMPLETE RT</v>
      </c>
      <c r="B4082" s="204"/>
      <c r="C4082" s="205" t="s">
        <v>3799</v>
      </c>
    </row>
    <row r="4083" spans="1:3" x14ac:dyDescent="0.35">
      <c r="A4083" s="222" t="str">
        <f t="shared" si="63"/>
        <v>XRAY SHOULDER COMPLETE RT</v>
      </c>
      <c r="B4083" s="157"/>
      <c r="C4083" s="157" t="s">
        <v>3799</v>
      </c>
    </row>
    <row r="4084" spans="1:3" x14ac:dyDescent="0.35">
      <c r="A4084" s="222" t="str">
        <f t="shared" si="63"/>
        <v>XRAY SHOULDER, 2 VIEWS, LEFT</v>
      </c>
      <c r="B4084" s="26"/>
      <c r="C4084" s="26" t="s">
        <v>2291</v>
      </c>
    </row>
    <row r="4085" spans="1:3" x14ac:dyDescent="0.35">
      <c r="A4085" s="222" t="str">
        <f t="shared" si="63"/>
        <v>XRAY SHOULDER, 2 VIEWS, RIGHT</v>
      </c>
      <c r="B4085" s="740"/>
      <c r="C4085" s="385" t="s">
        <v>2292</v>
      </c>
    </row>
    <row r="4086" spans="1:3" x14ac:dyDescent="0.35">
      <c r="A4086" s="222" t="str">
        <f t="shared" si="63"/>
        <v>XRAY SHOULDER, 3 VIEWS, LEFT</v>
      </c>
      <c r="B4086" s="204"/>
      <c r="C4086" s="205" t="s">
        <v>10572</v>
      </c>
    </row>
    <row r="4087" spans="1:3" x14ac:dyDescent="0.35">
      <c r="A4087" s="222" t="str">
        <f t="shared" si="63"/>
        <v>XRAY SHOULDER, 3 VIEWS, RIGHT</v>
      </c>
      <c r="B4087" s="204"/>
      <c r="C4087" s="205" t="s">
        <v>10573</v>
      </c>
    </row>
    <row r="4088" spans="1:3" x14ac:dyDescent="0.35">
      <c r="A4088" s="222" t="str">
        <f t="shared" si="63"/>
        <v>XRAY SHOULDER, 4 VIEWS, LEFT</v>
      </c>
      <c r="B4088" s="204"/>
      <c r="C4088" s="205" t="s">
        <v>10574</v>
      </c>
    </row>
    <row r="4089" spans="1:3" x14ac:dyDescent="0.35">
      <c r="A4089" s="222" t="str">
        <f t="shared" si="63"/>
        <v>XRAY SHOULDER, 4 VIEWS, RIGHT</v>
      </c>
      <c r="B4089" s="204"/>
      <c r="C4089" s="205" t="s">
        <v>10575</v>
      </c>
    </row>
    <row r="4090" spans="1:3" x14ac:dyDescent="0.35">
      <c r="A4090" s="222" t="str">
        <f t="shared" si="63"/>
        <v>X-RAY SHOULDER, LEFT AP/LATERAL VIEW</v>
      </c>
      <c r="B4090" s="365"/>
      <c r="C4090" s="282" t="s">
        <v>5522</v>
      </c>
    </row>
    <row r="4091" spans="1:3" x14ac:dyDescent="0.35">
      <c r="A4091" s="222" t="str">
        <f t="shared" si="63"/>
        <v>X-RAY SHOULDER, RIGHT AP/LATERAL VIEW</v>
      </c>
      <c r="B4091" s="365"/>
      <c r="C4091" s="282" t="s">
        <v>5523</v>
      </c>
    </row>
    <row r="4092" spans="1:3" x14ac:dyDescent="0.35">
      <c r="A4092" s="222" t="str">
        <f t="shared" si="63"/>
        <v>X-ray, Left Shoulder, Minimum 2 Views</v>
      </c>
      <c r="B4092" s="30"/>
      <c r="C4092" s="30" t="s">
        <v>3083</v>
      </c>
    </row>
    <row r="4093" spans="1:3" x14ac:dyDescent="0.35">
      <c r="A4093" s="222" t="str">
        <f t="shared" si="63"/>
        <v>X-ray, Right Shoulder, Minimum 2 Views</v>
      </c>
      <c r="B4093" s="30"/>
      <c r="C4093" s="30" t="s">
        <v>3084</v>
      </c>
    </row>
    <row r="4094" spans="1:3" x14ac:dyDescent="0.35">
      <c r="A4094" s="222" t="str">
        <f t="shared" si="63"/>
        <v>X-ray, Shoulder, Minimum 2 Views</v>
      </c>
      <c r="B4094" s="30"/>
      <c r="C4094" s="30" t="s">
        <v>3085</v>
      </c>
    </row>
    <row r="4095" spans="1:3" x14ac:dyDescent="0.35">
      <c r="A4095" s="222" t="str">
        <f t="shared" si="63"/>
        <v>SP ARTHROGRAM SHOULDER LEFT</v>
      </c>
      <c r="B4095" s="289"/>
      <c r="C4095" s="289" t="s">
        <v>2797</v>
      </c>
    </row>
    <row r="4096" spans="1:3" x14ac:dyDescent="0.35">
      <c r="A4096" s="222" t="str">
        <f t="shared" si="63"/>
        <v>SP ARTHROGRAM SHOULDER RIGHT</v>
      </c>
      <c r="B4096" s="289"/>
      <c r="C4096" s="289" t="s">
        <v>2798</v>
      </c>
    </row>
    <row r="4097" spans="1:3" x14ac:dyDescent="0.35">
      <c r="A4097" s="222" t="str">
        <f t="shared" si="63"/>
        <v>XRAY SHOULDER W/ DYE LT</v>
      </c>
      <c r="B4097" s="157"/>
      <c r="C4097" s="157" t="s">
        <v>3902</v>
      </c>
    </row>
    <row r="4098" spans="1:3" x14ac:dyDescent="0.35">
      <c r="A4098" s="222" t="str">
        <f t="shared" si="63"/>
        <v>XRAY SHOULDER W/ DYE RT</v>
      </c>
      <c r="B4098" s="157"/>
      <c r="C4098" s="157" t="s">
        <v>3903</v>
      </c>
    </row>
    <row r="4099" spans="1:3" x14ac:dyDescent="0.35">
      <c r="A4099" s="222" t="str">
        <f t="shared" ref="A4099:A4162" si="64">TRIM(C4099)</f>
        <v>X-ray, Left Shoulder Arthrography</v>
      </c>
      <c r="B4099" s="30"/>
      <c r="C4099" s="30" t="s">
        <v>3220</v>
      </c>
    </row>
    <row r="4100" spans="1:3" x14ac:dyDescent="0.35">
      <c r="A4100" s="222" t="str">
        <f t="shared" si="64"/>
        <v>X-ray, Right Shoulder Arthrography</v>
      </c>
      <c r="B4100" s="30"/>
      <c r="C4100" s="30" t="s">
        <v>3221</v>
      </c>
    </row>
    <row r="4101" spans="1:3" x14ac:dyDescent="0.35">
      <c r="A4101" s="222" t="str">
        <f t="shared" si="64"/>
        <v>X-ray, Shoulder Arthrography</v>
      </c>
      <c r="B4101" s="30"/>
      <c r="C4101" s="30" t="s">
        <v>3222</v>
      </c>
    </row>
    <row r="4102" spans="1:3" x14ac:dyDescent="0.35">
      <c r="A4102" s="222" t="str">
        <f t="shared" si="64"/>
        <v>A. C. JOINTS; BILATERAL W OR WO WEIGHT</v>
      </c>
      <c r="B4102" s="327"/>
      <c r="C4102" s="327" t="s">
        <v>1657</v>
      </c>
    </row>
    <row r="4103" spans="1:3" x14ac:dyDescent="0.35">
      <c r="A4103" s="222" t="str">
        <f t="shared" si="64"/>
        <v>A/C JOINT BILAT</v>
      </c>
      <c r="B4103" s="285"/>
      <c r="C4103" s="285" t="s">
        <v>6205</v>
      </c>
    </row>
    <row r="4104" spans="1:3" x14ac:dyDescent="0.35">
      <c r="A4104" s="222" t="str">
        <f t="shared" si="64"/>
        <v>AC J. JOINTS</v>
      </c>
      <c r="B4104" s="221"/>
      <c r="C4104" s="221" t="s">
        <v>1329</v>
      </c>
    </row>
    <row r="4105" spans="1:3" x14ac:dyDescent="0.35">
      <c r="A4105" s="222" t="str">
        <f t="shared" si="64"/>
        <v>AC JOINT</v>
      </c>
      <c r="B4105" s="283"/>
      <c r="C4105" s="283" t="s">
        <v>8119</v>
      </c>
    </row>
    <row r="4106" spans="1:3" x14ac:dyDescent="0.35">
      <c r="A4106" s="222" t="str">
        <f t="shared" si="64"/>
        <v>AC JOINTS</v>
      </c>
      <c r="B4106" s="105"/>
      <c r="C4106" s="105" t="s">
        <v>4674</v>
      </c>
    </row>
    <row r="4107" spans="1:3" x14ac:dyDescent="0.35">
      <c r="A4107" s="222" t="str">
        <f t="shared" si="64"/>
        <v>AC JOINTS BILATERL WIT</v>
      </c>
      <c r="B4107" s="33"/>
      <c r="C4107" s="33" t="s">
        <v>953</v>
      </c>
    </row>
    <row r="4108" spans="1:3" x14ac:dyDescent="0.35">
      <c r="A4108" s="222" t="str">
        <f t="shared" si="64"/>
        <v>AC JOINTS W/WO WEIGHTS</v>
      </c>
      <c r="B4108" s="292"/>
      <c r="C4108" s="292" t="s">
        <v>5225</v>
      </c>
    </row>
    <row r="4109" spans="1:3" x14ac:dyDescent="0.35">
      <c r="A4109" s="222" t="str">
        <f t="shared" si="64"/>
        <v>AC JOINTS W/WTS BIL</v>
      </c>
      <c r="B4109" s="292"/>
      <c r="C4109" s="292" t="s">
        <v>5227</v>
      </c>
    </row>
    <row r="4110" spans="1:3" x14ac:dyDescent="0.35">
      <c r="A4110" s="222" t="str">
        <f t="shared" si="64"/>
        <v>ACROMIO-CLAVICULAR JOINT 2 VW</v>
      </c>
      <c r="B4110" s="657"/>
      <c r="C4110" s="94" t="s">
        <v>7062</v>
      </c>
    </row>
    <row r="4111" spans="1:3" x14ac:dyDescent="0.35">
      <c r="A4111" s="222" t="str">
        <f t="shared" si="64"/>
        <v>ACROMIOCLAVICULAR JOINTS (LEFT)</v>
      </c>
      <c r="B4111" s="580"/>
      <c r="C4111" s="581" t="s">
        <v>13648</v>
      </c>
    </row>
    <row r="4112" spans="1:3" x14ac:dyDescent="0.35">
      <c r="A4112" s="222" t="str">
        <f t="shared" si="64"/>
        <v>ACROMIOCLAVICULAR JOINTS (RIGHT)</v>
      </c>
      <c r="B4112" s="580"/>
      <c r="C4112" s="581" t="s">
        <v>13649</v>
      </c>
    </row>
    <row r="4113" spans="1:3" x14ac:dyDescent="0.35">
      <c r="A4113" s="222" t="str">
        <f t="shared" si="64"/>
        <v>SHOULDER RT W WEIGHTS</v>
      </c>
      <c r="B4113" s="105"/>
      <c r="C4113" s="105" t="s">
        <v>4675</v>
      </c>
    </row>
    <row r="4114" spans="1:3" x14ac:dyDescent="0.35">
      <c r="A4114" s="222" t="str">
        <f t="shared" si="64"/>
        <v>SHOULDER W OR WO WEIGHTS</v>
      </c>
      <c r="B4114" s="105"/>
      <c r="C4114" s="105" t="s">
        <v>4676</v>
      </c>
    </row>
    <row r="4115" spans="1:3" x14ac:dyDescent="0.35">
      <c r="A4115" s="222" t="str">
        <f t="shared" si="64"/>
        <v>XR A/C JOINTS W WEIGHT ONLY</v>
      </c>
      <c r="B4115" s="280"/>
      <c r="C4115" s="286" t="s">
        <v>8775</v>
      </c>
    </row>
    <row r="4116" spans="1:3" x14ac:dyDescent="0.35">
      <c r="A4116" s="222" t="str">
        <f t="shared" si="64"/>
        <v>XR AC AcromioClavicular Joints</v>
      </c>
      <c r="B4116" s="24"/>
      <c r="C4116" s="24" t="s">
        <v>12702</v>
      </c>
    </row>
    <row r="4117" spans="1:3" x14ac:dyDescent="0.35">
      <c r="A4117" s="222" t="str">
        <f t="shared" si="64"/>
        <v>XR AC JOINT</v>
      </c>
      <c r="B4117" s="40"/>
      <c r="C4117" s="305" t="s">
        <v>608</v>
      </c>
    </row>
    <row r="4118" spans="1:3" x14ac:dyDescent="0.35">
      <c r="A4118" s="222" t="str">
        <f t="shared" si="64"/>
        <v>XR AC JOINT</v>
      </c>
      <c r="B4118" s="742"/>
      <c r="C4118" s="46" t="s">
        <v>608</v>
      </c>
    </row>
    <row r="4119" spans="1:3" x14ac:dyDescent="0.35">
      <c r="A4119" s="222" t="str">
        <f t="shared" si="64"/>
        <v>XR AC JOINT BILAT</v>
      </c>
      <c r="B4119" s="312"/>
      <c r="C4119" s="312" t="s">
        <v>9686</v>
      </c>
    </row>
    <row r="4120" spans="1:3" x14ac:dyDescent="0.35">
      <c r="A4120" s="222" t="str">
        <f t="shared" si="64"/>
        <v>XR AC JOINTS BILAT</v>
      </c>
      <c r="B4120" s="277"/>
      <c r="C4120" s="277" t="s">
        <v>9221</v>
      </c>
    </row>
    <row r="4121" spans="1:3" x14ac:dyDescent="0.35">
      <c r="A4121" s="222" t="str">
        <f t="shared" si="64"/>
        <v>XR AC JOINTS BILAT W/WO WEIGHTS</v>
      </c>
      <c r="B4121" s="548"/>
      <c r="C4121" s="552" t="s">
        <v>5740</v>
      </c>
    </row>
    <row r="4122" spans="1:3" x14ac:dyDescent="0.35">
      <c r="A4122" s="222" t="str">
        <f t="shared" si="64"/>
        <v>XR AC Joints Bilateral</v>
      </c>
      <c r="B4122" s="291"/>
      <c r="C4122" s="291" t="s">
        <v>4330</v>
      </c>
    </row>
    <row r="4123" spans="1:3" x14ac:dyDescent="0.35">
      <c r="A4123" s="222" t="str">
        <f t="shared" si="64"/>
        <v>XR AC JOINTS BL</v>
      </c>
      <c r="B4123" s="13"/>
      <c r="C4123" s="13" t="s">
        <v>267</v>
      </c>
    </row>
    <row r="4124" spans="1:3" x14ac:dyDescent="0.35">
      <c r="A4124" s="222" t="str">
        <f t="shared" si="64"/>
        <v>XR AC Joints w/ + w/o weights Bilateral</v>
      </c>
      <c r="B4124" s="313"/>
      <c r="C4124" s="313" t="s">
        <v>1810</v>
      </c>
    </row>
    <row r="4125" spans="1:3" x14ac:dyDescent="0.35">
      <c r="A4125" s="222" t="str">
        <f t="shared" si="64"/>
        <v>XR AC Joints w/ or w/o weights Bilateral</v>
      </c>
      <c r="B4125" s="313"/>
      <c r="C4125" s="313" t="s">
        <v>1811</v>
      </c>
    </row>
    <row r="4126" spans="1:3" x14ac:dyDescent="0.35">
      <c r="A4126" s="222" t="str">
        <f t="shared" si="64"/>
        <v>XR AC JOINTS W/WO WEIGHTS</v>
      </c>
      <c r="B4126" s="11"/>
      <c r="C4126" s="11" t="s">
        <v>9687</v>
      </c>
    </row>
    <row r="4127" spans="1:3" x14ac:dyDescent="0.35">
      <c r="A4127" s="222" t="str">
        <f t="shared" si="64"/>
        <v>XRAY AC JTS, BIL, WorWO WEIGHTS</v>
      </c>
      <c r="B4127" s="26"/>
      <c r="C4127" s="26" t="s">
        <v>2293</v>
      </c>
    </row>
    <row r="4128" spans="1:3" x14ac:dyDescent="0.35">
      <c r="A4128" s="222" t="str">
        <f t="shared" si="64"/>
        <v>X-ray, AC Joints, Bilateral c/ or s/ Weights</v>
      </c>
      <c r="B4128" s="30"/>
      <c r="C4128" s="30" t="s">
        <v>3086</v>
      </c>
    </row>
    <row r="4129" spans="1:3" x14ac:dyDescent="0.35">
      <c r="A4129" s="222" t="str">
        <f t="shared" si="64"/>
        <v>Humerus 2 View LT</v>
      </c>
      <c r="B4129" s="204"/>
      <c r="C4129" s="205" t="s">
        <v>10301</v>
      </c>
    </row>
    <row r="4130" spans="1:3" x14ac:dyDescent="0.35">
      <c r="A4130" s="222" t="str">
        <f t="shared" si="64"/>
        <v>HUMERUS AP LAT LT</v>
      </c>
      <c r="B4130" s="302"/>
      <c r="C4130" s="302" t="s">
        <v>5185</v>
      </c>
    </row>
    <row r="4131" spans="1:3" x14ac:dyDescent="0.35">
      <c r="A4131" s="222" t="str">
        <f t="shared" si="64"/>
        <v>HUMERUS AP LAT RT</v>
      </c>
      <c r="B4131" s="302"/>
      <c r="C4131" s="302" t="s">
        <v>5186</v>
      </c>
    </row>
    <row r="4132" spans="1:3" x14ac:dyDescent="0.35">
      <c r="A4132" s="222" t="str">
        <f t="shared" si="64"/>
        <v>HUMERUS AP/LAT LT</v>
      </c>
      <c r="B4132" s="33"/>
      <c r="C4132" s="33" t="s">
        <v>892</v>
      </c>
    </row>
    <row r="4133" spans="1:3" x14ac:dyDescent="0.35">
      <c r="A4133" s="222" t="str">
        <f t="shared" si="64"/>
        <v>HUMERUS AP/LAT RT</v>
      </c>
      <c r="B4133" s="33"/>
      <c r="C4133" s="33" t="s">
        <v>893</v>
      </c>
    </row>
    <row r="4134" spans="1:3" x14ac:dyDescent="0.35">
      <c r="A4134" s="222" t="str">
        <f t="shared" si="64"/>
        <v>HUMERUS LT 2V</v>
      </c>
      <c r="B4134" s="105"/>
      <c r="C4134" s="105" t="s">
        <v>4627</v>
      </c>
    </row>
    <row r="4135" spans="1:3" x14ac:dyDescent="0.35">
      <c r="A4135" s="222" t="str">
        <f t="shared" si="64"/>
        <v>HUMERUS LT 2V</v>
      </c>
      <c r="B4135" s="283"/>
      <c r="C4135" s="284" t="s">
        <v>4627</v>
      </c>
    </row>
    <row r="4136" spans="1:3" x14ac:dyDescent="0.35">
      <c r="A4136" s="222" t="str">
        <f t="shared" si="64"/>
        <v>HUMERUS MIN 2 VIEWS (LEFT)</v>
      </c>
      <c r="B4136" s="580"/>
      <c r="C4136" s="581" t="s">
        <v>13591</v>
      </c>
    </row>
    <row r="4137" spans="1:3" x14ac:dyDescent="0.35">
      <c r="A4137" s="222" t="str">
        <f t="shared" si="64"/>
        <v>HUMERUS MIN 2 VIEWS (RIGHT)</v>
      </c>
      <c r="B4137" s="580"/>
      <c r="C4137" s="581" t="s">
        <v>13592</v>
      </c>
    </row>
    <row r="4138" spans="1:3" x14ac:dyDescent="0.35">
      <c r="A4138" s="222" t="str">
        <f t="shared" si="64"/>
        <v>HUMERUS MIN.2 VIEWS LEFT</v>
      </c>
      <c r="B4138" s="285"/>
      <c r="C4138" s="297" t="s">
        <v>6126</v>
      </c>
    </row>
    <row r="4139" spans="1:3" x14ac:dyDescent="0.35">
      <c r="A4139" s="222" t="str">
        <f t="shared" si="64"/>
        <v>HUMERUS MIN.2 VIEWS RIGHT</v>
      </c>
      <c r="B4139" s="285"/>
      <c r="C4139" s="297" t="s">
        <v>6127</v>
      </c>
    </row>
    <row r="4140" spans="1:3" x14ac:dyDescent="0.35">
      <c r="A4140" s="222" t="str">
        <f t="shared" si="64"/>
        <v>HUMERUS RT 2V</v>
      </c>
      <c r="B4140" s="105"/>
      <c r="C4140" s="105" t="s">
        <v>4628</v>
      </c>
    </row>
    <row r="4141" spans="1:3" x14ac:dyDescent="0.35">
      <c r="A4141" s="222" t="str">
        <f t="shared" si="64"/>
        <v>HUMERUS RT 2V</v>
      </c>
      <c r="B4141" s="283"/>
      <c r="C4141" s="284" t="s">
        <v>4628</v>
      </c>
    </row>
    <row r="4142" spans="1:3" x14ac:dyDescent="0.35">
      <c r="A4142" s="222" t="str">
        <f t="shared" si="64"/>
        <v>HUMERUS X-RAY</v>
      </c>
      <c r="B4142" s="280"/>
      <c r="C4142" s="286" t="s">
        <v>8700</v>
      </c>
    </row>
    <row r="4143" spans="1:3" x14ac:dyDescent="0.35">
      <c r="A4143" s="222" t="str">
        <f t="shared" si="64"/>
        <v>HUMERUS X-RAY 2 VWS</v>
      </c>
      <c r="B4143" s="94"/>
      <c r="C4143" s="93" t="s">
        <v>6977</v>
      </c>
    </row>
    <row r="4144" spans="1:3" x14ac:dyDescent="0.35">
      <c r="A4144" s="222" t="str">
        <f t="shared" si="64"/>
        <v>HUMERUS X-RAY 2 VWS LEFT</v>
      </c>
      <c r="B4144" s="315"/>
      <c r="C4144" s="161" t="s">
        <v>6978</v>
      </c>
    </row>
    <row r="4145" spans="1:3" x14ac:dyDescent="0.35">
      <c r="A4145" s="222" t="str">
        <f t="shared" si="64"/>
        <v>HUMERUS X-RAY 2 VWS RIGHT</v>
      </c>
      <c r="B4145" s="315"/>
      <c r="C4145" s="161" t="s">
        <v>6979</v>
      </c>
    </row>
    <row r="4146" spans="1:3" x14ac:dyDescent="0.35">
      <c r="A4146" s="222" t="str">
        <f t="shared" si="64"/>
        <v>LT HUMERUS 2 VIEWS</v>
      </c>
      <c r="B4146" s="221"/>
      <c r="C4146" s="221" t="s">
        <v>1289</v>
      </c>
    </row>
    <row r="4147" spans="1:3" x14ac:dyDescent="0.35">
      <c r="A4147" s="222" t="str">
        <f t="shared" si="64"/>
        <v>LT humerus 2v</v>
      </c>
      <c r="B4147" s="316"/>
      <c r="C4147" s="319" t="s">
        <v>8390</v>
      </c>
    </row>
    <row r="4148" spans="1:3" x14ac:dyDescent="0.35">
      <c r="A4148" s="222" t="str">
        <f t="shared" si="64"/>
        <v>LT HUMERUS; 2+ VIEWS</v>
      </c>
      <c r="B4148" s="326"/>
      <c r="C4148" s="323" t="s">
        <v>13900</v>
      </c>
    </row>
    <row r="4149" spans="1:3" x14ac:dyDescent="0.35">
      <c r="A4149" s="222" t="str">
        <f t="shared" si="64"/>
        <v>RHC1 XR HUMERUS LEFT</v>
      </c>
      <c r="B4149" s="341"/>
      <c r="C4149" s="287" t="s">
        <v>9140</v>
      </c>
    </row>
    <row r="4150" spans="1:3" x14ac:dyDescent="0.35">
      <c r="A4150" s="222" t="str">
        <f t="shared" si="64"/>
        <v>RHC1 XR HUMERUS RIGHT</v>
      </c>
      <c r="B4150" s="341"/>
      <c r="C4150" s="287" t="s">
        <v>9141</v>
      </c>
    </row>
    <row r="4151" spans="1:3" x14ac:dyDescent="0.35">
      <c r="A4151" s="222" t="str">
        <f t="shared" si="64"/>
        <v>RT HUMERUS 2V</v>
      </c>
      <c r="B4151" s="316"/>
      <c r="C4151" s="319" t="s">
        <v>8391</v>
      </c>
    </row>
    <row r="4152" spans="1:3" x14ac:dyDescent="0.35">
      <c r="A4152" s="222" t="str">
        <f t="shared" si="64"/>
        <v>RT HUMERUS; 2+ VIEWS</v>
      </c>
      <c r="B4152" s="326"/>
      <c r="C4152" s="323" t="s">
        <v>13901</v>
      </c>
    </row>
    <row r="4153" spans="1:3" x14ac:dyDescent="0.35">
      <c r="A4153" s="222" t="str">
        <f t="shared" si="64"/>
        <v>RT. HUMERUS 2 VIEWS</v>
      </c>
      <c r="B4153" s="221"/>
      <c r="C4153" s="221" t="s">
        <v>1290</v>
      </c>
    </row>
    <row r="4154" spans="1:3" x14ac:dyDescent="0.35">
      <c r="A4154" s="222" t="str">
        <f t="shared" si="64"/>
        <v>XR HUMERUS 2 + V LEFT</v>
      </c>
      <c r="B4154" s="548"/>
      <c r="C4154" s="548" t="s">
        <v>5704</v>
      </c>
    </row>
    <row r="4155" spans="1:3" x14ac:dyDescent="0.35">
      <c r="A4155" s="222" t="str">
        <f t="shared" si="64"/>
        <v>XR HUMERUS 2 + V RIGHT</v>
      </c>
      <c r="B4155" s="548"/>
      <c r="C4155" s="548" t="s">
        <v>5705</v>
      </c>
    </row>
    <row r="4156" spans="1:3" x14ac:dyDescent="0.35">
      <c r="A4156" s="222" t="str">
        <f t="shared" si="64"/>
        <v>XR HUMERUS 2 VIEWS LT</v>
      </c>
      <c r="B4156" s="341"/>
      <c r="C4156" s="287" t="s">
        <v>9142</v>
      </c>
    </row>
    <row r="4157" spans="1:3" x14ac:dyDescent="0.35">
      <c r="A4157" s="222" t="str">
        <f t="shared" si="64"/>
        <v>XR HUMERUS 2 VIEWS RT</v>
      </c>
      <c r="B4157" s="341"/>
      <c r="C4157" s="287" t="s">
        <v>9143</v>
      </c>
    </row>
    <row r="4158" spans="1:3" x14ac:dyDescent="0.35">
      <c r="A4158" s="222" t="str">
        <f t="shared" si="64"/>
        <v>XR HUMERUS 2V LT</v>
      </c>
      <c r="B4158" s="13"/>
      <c r="C4158" s="13" t="s">
        <v>197</v>
      </c>
    </row>
    <row r="4159" spans="1:3" x14ac:dyDescent="0.35">
      <c r="A4159" s="222" t="str">
        <f t="shared" si="64"/>
        <v>XR HUMERUS 2V LT</v>
      </c>
      <c r="B4159" s="312"/>
      <c r="C4159" s="312" t="s">
        <v>197</v>
      </c>
    </row>
    <row r="4160" spans="1:3" x14ac:dyDescent="0.35">
      <c r="A4160" s="222" t="str">
        <f t="shared" si="64"/>
        <v>XR HUMERUS 2V RT</v>
      </c>
      <c r="B4160" s="13"/>
      <c r="C4160" s="13" t="s">
        <v>198</v>
      </c>
    </row>
    <row r="4161" spans="1:3" x14ac:dyDescent="0.35">
      <c r="A4161" s="222" t="str">
        <f t="shared" si="64"/>
        <v>XR HUMERUS 2V RT</v>
      </c>
      <c r="B4161" s="312"/>
      <c r="C4161" s="312" t="s">
        <v>198</v>
      </c>
    </row>
    <row r="4162" spans="1:3" x14ac:dyDescent="0.35">
      <c r="A4162" s="222" t="str">
        <f t="shared" si="64"/>
        <v>XR HUMERUS 2VIEWS LT</v>
      </c>
      <c r="B4162" s="289"/>
      <c r="C4162" s="289" t="s">
        <v>2678</v>
      </c>
    </row>
    <row r="4163" spans="1:3" x14ac:dyDescent="0.35">
      <c r="A4163" s="222" t="str">
        <f t="shared" ref="A4163:A4226" si="65">TRIM(C4163)</f>
        <v>XR HUMERUS 2VIEWS RT</v>
      </c>
      <c r="B4163" s="289"/>
      <c r="C4163" s="289" t="s">
        <v>2679</v>
      </c>
    </row>
    <row r="4164" spans="1:3" x14ac:dyDescent="0.35">
      <c r="A4164" s="222" t="str">
        <f t="shared" si="65"/>
        <v>XR HUMERUS AP LAT LT</v>
      </c>
      <c r="B4164" s="353"/>
      <c r="C4164" s="11" t="s">
        <v>9614</v>
      </c>
    </row>
    <row r="4165" spans="1:3" x14ac:dyDescent="0.35">
      <c r="A4165" s="222" t="str">
        <f t="shared" si="65"/>
        <v>XR HUMERUS AP LAT RT</v>
      </c>
      <c r="B4165" s="353"/>
      <c r="C4165" s="11" t="s">
        <v>9615</v>
      </c>
    </row>
    <row r="4166" spans="1:3" x14ac:dyDescent="0.35">
      <c r="A4166" s="222" t="str">
        <f t="shared" si="65"/>
        <v>XR HUMERUS LEFT</v>
      </c>
      <c r="B4166" s="742"/>
      <c r="C4166" s="86" t="s">
        <v>559</v>
      </c>
    </row>
    <row r="4167" spans="1:3" x14ac:dyDescent="0.35">
      <c r="A4167" s="222" t="str">
        <f t="shared" si="65"/>
        <v>XR Humerus Left</v>
      </c>
      <c r="B4167" s="291"/>
      <c r="C4167" s="278" t="s">
        <v>4294</v>
      </c>
    </row>
    <row r="4168" spans="1:3" x14ac:dyDescent="0.35">
      <c r="A4168" s="222" t="str">
        <f t="shared" si="65"/>
        <v>XR humerus LT</v>
      </c>
      <c r="B4168" s="345"/>
      <c r="C4168" s="345" t="s">
        <v>12564</v>
      </c>
    </row>
    <row r="4169" spans="1:3" x14ac:dyDescent="0.35">
      <c r="A4169" s="222" t="str">
        <f t="shared" si="65"/>
        <v>XR HUMERUS MIN 2 VIEW LT</v>
      </c>
      <c r="B4169" s="280"/>
      <c r="C4169" s="45" t="s">
        <v>8701</v>
      </c>
    </row>
    <row r="4170" spans="1:3" x14ac:dyDescent="0.35">
      <c r="A4170" s="222" t="str">
        <f t="shared" si="65"/>
        <v>XR HUMERUS MIN 2 VIEW RT</v>
      </c>
      <c r="B4170" s="280"/>
      <c r="C4170" s="45" t="s">
        <v>8702</v>
      </c>
    </row>
    <row r="4171" spans="1:3" x14ac:dyDescent="0.35">
      <c r="A4171" s="222" t="str">
        <f t="shared" si="65"/>
        <v>XR HUMERUS RIGHT</v>
      </c>
      <c r="B4171" s="742"/>
      <c r="C4171" s="86" t="s">
        <v>560</v>
      </c>
    </row>
    <row r="4172" spans="1:3" x14ac:dyDescent="0.35">
      <c r="A4172" s="222" t="str">
        <f t="shared" si="65"/>
        <v>XR Humerus Right</v>
      </c>
      <c r="B4172" s="291"/>
      <c r="C4172" s="442" t="s">
        <v>4295</v>
      </c>
    </row>
    <row r="4173" spans="1:3" x14ac:dyDescent="0.35">
      <c r="A4173" s="222" t="str">
        <f t="shared" si="65"/>
        <v>XR humerus RT</v>
      </c>
      <c r="B4173" s="345"/>
      <c r="C4173" s="345" t="s">
        <v>12565</v>
      </c>
    </row>
    <row r="4174" spans="1:3" x14ac:dyDescent="0.35">
      <c r="A4174" s="222" t="str">
        <f t="shared" si="65"/>
        <v>XR L HUMERUS 2 VIEWS</v>
      </c>
      <c r="B4174" s="204"/>
      <c r="C4174" s="205" t="s">
        <v>10302</v>
      </c>
    </row>
    <row r="4175" spans="1:3" x14ac:dyDescent="0.35">
      <c r="A4175" s="222" t="str">
        <f t="shared" si="65"/>
        <v>XR Left Humerus</v>
      </c>
      <c r="B4175" s="24"/>
      <c r="C4175" s="52" t="s">
        <v>12566</v>
      </c>
    </row>
    <row r="4176" spans="1:3" x14ac:dyDescent="0.35">
      <c r="A4176" s="222" t="str">
        <f t="shared" si="65"/>
        <v>XR LT HUMERUS 2 VIEW</v>
      </c>
      <c r="B4176" s="703"/>
      <c r="C4176" s="126" t="s">
        <v>4582</v>
      </c>
    </row>
    <row r="4177" spans="1:3" x14ac:dyDescent="0.35">
      <c r="A4177" s="222" t="str">
        <f t="shared" si="65"/>
        <v>XR LT HUMERUS 2V</v>
      </c>
      <c r="B4177" s="40"/>
      <c r="C4177" s="40" t="s">
        <v>12567</v>
      </c>
    </row>
    <row r="4178" spans="1:3" x14ac:dyDescent="0.35">
      <c r="A4178" s="222" t="str">
        <f t="shared" si="65"/>
        <v>XR R HUMERUS 2 VIEWS</v>
      </c>
      <c r="B4178" s="204"/>
      <c r="C4178" s="205" t="s">
        <v>10304</v>
      </c>
    </row>
    <row r="4179" spans="1:3" x14ac:dyDescent="0.35">
      <c r="A4179" s="222" t="str">
        <f t="shared" si="65"/>
        <v>XR Right Humerus</v>
      </c>
      <c r="B4179" s="24"/>
      <c r="C4179" s="24" t="s">
        <v>12568</v>
      </c>
    </row>
    <row r="4180" spans="1:3" x14ac:dyDescent="0.35">
      <c r="A4180" s="222" t="str">
        <f t="shared" si="65"/>
        <v>XR RT HUMERUS 2V</v>
      </c>
      <c r="B4180" s="40"/>
      <c r="C4180" s="40" t="s">
        <v>12569</v>
      </c>
    </row>
    <row r="4181" spans="1:3" x14ac:dyDescent="0.35">
      <c r="A4181" s="222" t="str">
        <f t="shared" si="65"/>
        <v>XRAY HUMERUS LT</v>
      </c>
      <c r="B4181" s="157"/>
      <c r="C4181" s="157" t="s">
        <v>3747</v>
      </c>
    </row>
    <row r="4182" spans="1:3" x14ac:dyDescent="0.35">
      <c r="A4182" s="222" t="str">
        <f t="shared" si="65"/>
        <v>XRAY HUMERUS RT</v>
      </c>
      <c r="B4182" s="157"/>
      <c r="C4182" s="157" t="s">
        <v>3748</v>
      </c>
    </row>
    <row r="4183" spans="1:3" x14ac:dyDescent="0.35">
      <c r="A4183" s="222" t="str">
        <f t="shared" si="65"/>
        <v>XRAY HUMERUS, MIN 2 VIEWS, LEFT</v>
      </c>
      <c r="B4183" s="26"/>
      <c r="C4183" s="410" t="s">
        <v>2246</v>
      </c>
    </row>
    <row r="4184" spans="1:3" x14ac:dyDescent="0.35">
      <c r="A4184" s="222" t="str">
        <f t="shared" si="65"/>
        <v>XRAY HUMERUS, MIN 2 VIEWS, RIGHT</v>
      </c>
      <c r="B4184" s="26"/>
      <c r="C4184" s="26" t="s">
        <v>2247</v>
      </c>
    </row>
    <row r="4185" spans="1:3" x14ac:dyDescent="0.35">
      <c r="A4185" s="222" t="str">
        <f t="shared" si="65"/>
        <v>XRAY LEFT HUMERUS 2 VIEWS</v>
      </c>
      <c r="B4185" s="204"/>
      <c r="C4185" s="205" t="s">
        <v>10305</v>
      </c>
    </row>
    <row r="4186" spans="1:3" x14ac:dyDescent="0.35">
      <c r="A4186" s="222" t="str">
        <f t="shared" si="65"/>
        <v>XRAY RIGHT HUMERUS 2 VIEWS</v>
      </c>
      <c r="B4186" s="204"/>
      <c r="C4186" s="205" t="s">
        <v>10306</v>
      </c>
    </row>
    <row r="4187" spans="1:3" x14ac:dyDescent="0.35">
      <c r="A4187" s="222" t="str">
        <f t="shared" si="65"/>
        <v>X-RAY UPPER ARM, LEFT AP/LATERAL VIEW</v>
      </c>
      <c r="B4187" s="365"/>
      <c r="C4187" s="282" t="s">
        <v>5477</v>
      </c>
    </row>
    <row r="4188" spans="1:3" x14ac:dyDescent="0.35">
      <c r="A4188" s="222" t="str">
        <f t="shared" si="65"/>
        <v>X-RAY UPPER ARM, RIGHT AP/LATERAL VIEW</v>
      </c>
      <c r="B4188" s="365"/>
      <c r="C4188" s="282" t="s">
        <v>5478</v>
      </c>
    </row>
    <row r="4189" spans="1:3" x14ac:dyDescent="0.35">
      <c r="A4189" s="222" t="str">
        <f t="shared" si="65"/>
        <v>X-ray, Humerus, Minimum 2 Views</v>
      </c>
      <c r="B4189" s="30"/>
      <c r="C4189" s="30" t="s">
        <v>3010</v>
      </c>
    </row>
    <row r="4190" spans="1:3" x14ac:dyDescent="0.35">
      <c r="A4190" s="222" t="str">
        <f t="shared" si="65"/>
        <v>X-ray, Left Humerus, Minimum 2 Views</v>
      </c>
      <c r="B4190" s="30"/>
      <c r="C4190" s="403" t="s">
        <v>3011</v>
      </c>
    </row>
    <row r="4191" spans="1:3" x14ac:dyDescent="0.35">
      <c r="A4191" s="222" t="str">
        <f t="shared" si="65"/>
        <v>X-ray, Right Humerus, Minimum 2 Views</v>
      </c>
      <c r="B4191" s="30"/>
      <c r="C4191" s="404" t="s">
        <v>3012</v>
      </c>
    </row>
    <row r="4192" spans="1:3" x14ac:dyDescent="0.35">
      <c r="A4192" s="222" t="str">
        <f t="shared" si="65"/>
        <v>ELBOW 2 VIEW LT</v>
      </c>
      <c r="B4192" s="292"/>
      <c r="C4192" s="302" t="s">
        <v>5187</v>
      </c>
    </row>
    <row r="4193" spans="1:3" x14ac:dyDescent="0.35">
      <c r="A4193" s="222" t="str">
        <f t="shared" si="65"/>
        <v>ELBOW 2 VIEW RT</v>
      </c>
      <c r="B4193" s="292"/>
      <c r="C4193" s="302" t="s">
        <v>5188</v>
      </c>
    </row>
    <row r="4194" spans="1:3" x14ac:dyDescent="0.35">
      <c r="A4194" s="222" t="str">
        <f t="shared" si="65"/>
        <v>ELBOW 2 VIEWS (LEFT)</v>
      </c>
      <c r="B4194" s="580"/>
      <c r="C4194" s="581" t="s">
        <v>13593</v>
      </c>
    </row>
    <row r="4195" spans="1:3" x14ac:dyDescent="0.35">
      <c r="A4195" s="222" t="str">
        <f t="shared" si="65"/>
        <v>ELBOW 2 VIEWS (RIGHT)</v>
      </c>
      <c r="B4195" s="580"/>
      <c r="C4195" s="581" t="s">
        <v>13594</v>
      </c>
    </row>
    <row r="4196" spans="1:3" x14ac:dyDescent="0.35">
      <c r="A4196" s="222" t="str">
        <f t="shared" si="65"/>
        <v>ELBOW 2 VIEWS LEFT</v>
      </c>
      <c r="B4196" s="285"/>
      <c r="C4196" s="297" t="s">
        <v>6128</v>
      </c>
    </row>
    <row r="4197" spans="1:3" x14ac:dyDescent="0.35">
      <c r="A4197" s="222" t="str">
        <f t="shared" si="65"/>
        <v>ELBOW 2 VIEWS RIGHT</v>
      </c>
      <c r="B4197" s="285"/>
      <c r="C4197" s="297" t="s">
        <v>6129</v>
      </c>
    </row>
    <row r="4198" spans="1:3" x14ac:dyDescent="0.35">
      <c r="A4198" s="222" t="str">
        <f t="shared" si="65"/>
        <v>ELBOW 2+ VIEWS</v>
      </c>
      <c r="B4198" s="94"/>
      <c r="C4198" s="94" t="s">
        <v>6980</v>
      </c>
    </row>
    <row r="4199" spans="1:3" x14ac:dyDescent="0.35">
      <c r="A4199" s="222" t="str">
        <f t="shared" si="65"/>
        <v>ELBOW 2+ VIEWS LEFT</v>
      </c>
      <c r="B4199" s="315"/>
      <c r="C4199" s="315" t="s">
        <v>6981</v>
      </c>
    </row>
    <row r="4200" spans="1:3" x14ac:dyDescent="0.35">
      <c r="A4200" s="222" t="str">
        <f t="shared" si="65"/>
        <v>ELBOW 2+ VIEWS RIGHT</v>
      </c>
      <c r="B4200" s="315"/>
      <c r="C4200" s="315" t="s">
        <v>6982</v>
      </c>
    </row>
    <row r="4201" spans="1:3" x14ac:dyDescent="0.35">
      <c r="A4201" s="222" t="str">
        <f t="shared" si="65"/>
        <v>ELBOW 2V LT</v>
      </c>
      <c r="B4201" s="33"/>
      <c r="C4201" s="33" t="s">
        <v>894</v>
      </c>
    </row>
    <row r="4202" spans="1:3" x14ac:dyDescent="0.35">
      <c r="A4202" s="222" t="str">
        <f t="shared" si="65"/>
        <v>ELBOW 2V RT</v>
      </c>
      <c r="B4202" s="33"/>
      <c r="C4202" s="33" t="s">
        <v>895</v>
      </c>
    </row>
    <row r="4203" spans="1:3" x14ac:dyDescent="0.35">
      <c r="A4203" s="222" t="str">
        <f t="shared" si="65"/>
        <v>Elbow AP+LAT LT</v>
      </c>
      <c r="B4203" s="204"/>
      <c r="C4203" s="206" t="s">
        <v>10307</v>
      </c>
    </row>
    <row r="4204" spans="1:3" x14ac:dyDescent="0.35">
      <c r="A4204" s="222" t="str">
        <f t="shared" si="65"/>
        <v>ELBOW LT 2V</v>
      </c>
      <c r="B4204" s="105"/>
      <c r="C4204" s="105" t="s">
        <v>4629</v>
      </c>
    </row>
    <row r="4205" spans="1:3" x14ac:dyDescent="0.35">
      <c r="A4205" s="222" t="str">
        <f t="shared" si="65"/>
        <v>ELBOW LT 2V</v>
      </c>
      <c r="B4205" s="283"/>
      <c r="C4205" s="284" t="s">
        <v>4629</v>
      </c>
    </row>
    <row r="4206" spans="1:3" x14ac:dyDescent="0.35">
      <c r="A4206" s="222" t="str">
        <f t="shared" si="65"/>
        <v>ELBOW RT 2V</v>
      </c>
      <c r="B4206" s="105"/>
      <c r="C4206" s="105" t="s">
        <v>4630</v>
      </c>
    </row>
    <row r="4207" spans="1:3" x14ac:dyDescent="0.35">
      <c r="A4207" s="222" t="str">
        <f t="shared" si="65"/>
        <v>ELBOW RT 2V</v>
      </c>
      <c r="B4207" s="283"/>
      <c r="C4207" s="284" t="s">
        <v>4630</v>
      </c>
    </row>
    <row r="4208" spans="1:3" x14ac:dyDescent="0.35">
      <c r="A4208" s="222" t="str">
        <f t="shared" si="65"/>
        <v>ELBOW XRAY 2 VIEWS</v>
      </c>
      <c r="B4208" s="94"/>
      <c r="C4208" s="94" t="s">
        <v>6984</v>
      </c>
    </row>
    <row r="4209" spans="1:3" x14ac:dyDescent="0.35">
      <c r="A4209" s="222" t="str">
        <f t="shared" si="65"/>
        <v>ELBOW XRAY 2 VIEWS LEFT</v>
      </c>
      <c r="B4209" s="94"/>
      <c r="C4209" s="94" t="s">
        <v>6985</v>
      </c>
    </row>
    <row r="4210" spans="1:3" x14ac:dyDescent="0.35">
      <c r="A4210" s="222" t="str">
        <f t="shared" si="65"/>
        <v>ELBOW XRAY 2 VIEWS RIGHT</v>
      </c>
      <c r="B4210" s="94"/>
      <c r="C4210" s="94" t="s">
        <v>6986</v>
      </c>
    </row>
    <row r="4211" spans="1:3" x14ac:dyDescent="0.35">
      <c r="A4211" s="222" t="str">
        <f t="shared" si="65"/>
        <v>ELBOW; 2 VIEWS</v>
      </c>
      <c r="B4211" s="326"/>
      <c r="C4211" s="320" t="s">
        <v>13902</v>
      </c>
    </row>
    <row r="4212" spans="1:3" x14ac:dyDescent="0.35">
      <c r="A4212" s="222" t="str">
        <f t="shared" si="65"/>
        <v>LEFT ELBOW X-RAYS, 2 views</v>
      </c>
      <c r="B4212" s="204"/>
      <c r="C4212" s="211" t="s">
        <v>10308</v>
      </c>
    </row>
    <row r="4213" spans="1:3" x14ac:dyDescent="0.35">
      <c r="A4213" s="222" t="str">
        <f t="shared" si="65"/>
        <v>LT ELBOW 2V</v>
      </c>
      <c r="B4213" s="316"/>
      <c r="C4213" s="316" t="s">
        <v>8392</v>
      </c>
    </row>
    <row r="4214" spans="1:3" x14ac:dyDescent="0.35">
      <c r="A4214" s="222" t="str">
        <f t="shared" si="65"/>
        <v>LT ELBOW; 2 VIEWS</v>
      </c>
      <c r="B4214" s="326"/>
      <c r="C4214" s="320" t="s">
        <v>13903</v>
      </c>
    </row>
    <row r="4215" spans="1:3" x14ac:dyDescent="0.35">
      <c r="A4215" s="222" t="str">
        <f t="shared" si="65"/>
        <v>LT. ELBOW 2 VIEWS</v>
      </c>
      <c r="B4215" s="221"/>
      <c r="C4215" s="221" t="s">
        <v>1291</v>
      </c>
    </row>
    <row r="4216" spans="1:3" x14ac:dyDescent="0.35">
      <c r="A4216" s="222" t="str">
        <f t="shared" si="65"/>
        <v>RHC1 XR ELBOW 1- 2 VIEW LEFT</v>
      </c>
      <c r="B4216" s="341"/>
      <c r="C4216" s="545" t="s">
        <v>9144</v>
      </c>
    </row>
    <row r="4217" spans="1:3" x14ac:dyDescent="0.35">
      <c r="A4217" s="222" t="str">
        <f t="shared" si="65"/>
        <v>RHC1 XR ELBOW 1-2 VIEW LEFT</v>
      </c>
      <c r="B4217" s="341"/>
      <c r="C4217" s="287" t="s">
        <v>9145</v>
      </c>
    </row>
    <row r="4218" spans="1:3" x14ac:dyDescent="0.35">
      <c r="A4218" s="222" t="str">
        <f t="shared" si="65"/>
        <v>RHC1 XR ELBOW 1-2 VIEW RIGHT</v>
      </c>
      <c r="B4218" s="341"/>
      <c r="C4218" s="287" t="s">
        <v>9146</v>
      </c>
    </row>
    <row r="4219" spans="1:3" x14ac:dyDescent="0.35">
      <c r="A4219" s="222" t="str">
        <f t="shared" si="65"/>
        <v>Right Elbow 2 Views</v>
      </c>
      <c r="B4219" s="100"/>
      <c r="C4219" s="89" t="s">
        <v>14101</v>
      </c>
    </row>
    <row r="4220" spans="1:3" x14ac:dyDescent="0.35">
      <c r="A4220" s="222" t="str">
        <f t="shared" si="65"/>
        <v>RIGHT ELBOW X-RAYS, 2 views</v>
      </c>
      <c r="B4220" s="204"/>
      <c r="C4220" s="211" t="s">
        <v>10309</v>
      </c>
    </row>
    <row r="4221" spans="1:3" x14ac:dyDescent="0.35">
      <c r="A4221" s="222" t="str">
        <f t="shared" si="65"/>
        <v>RT ELBOW 2V</v>
      </c>
      <c r="B4221" s="316"/>
      <c r="C4221" s="319" t="s">
        <v>8393</v>
      </c>
    </row>
    <row r="4222" spans="1:3" x14ac:dyDescent="0.35">
      <c r="A4222" s="222" t="str">
        <f t="shared" si="65"/>
        <v>RT ELBOW; 2 VIEWS</v>
      </c>
      <c r="B4222" s="326"/>
      <c r="C4222" s="320" t="s">
        <v>13904</v>
      </c>
    </row>
    <row r="4223" spans="1:3" x14ac:dyDescent="0.35">
      <c r="A4223" s="222" t="str">
        <f t="shared" si="65"/>
        <v>RT. ELBOW 2 VIEWS</v>
      </c>
      <c r="B4223" s="221"/>
      <c r="C4223" s="221" t="s">
        <v>1292</v>
      </c>
    </row>
    <row r="4224" spans="1:3" x14ac:dyDescent="0.35">
      <c r="A4224" s="222" t="str">
        <f t="shared" si="65"/>
        <v>XR ELBOW (2 VIEWS) LEFT</v>
      </c>
      <c r="B4224" s="204"/>
      <c r="C4224" s="204" t="s">
        <v>10310</v>
      </c>
    </row>
    <row r="4225" spans="1:3" x14ac:dyDescent="0.35">
      <c r="A4225" s="222" t="str">
        <f t="shared" si="65"/>
        <v>XR ELBOW (2 VIEWS) RIGHT</v>
      </c>
      <c r="B4225" s="204"/>
      <c r="C4225" s="204" t="s">
        <v>10311</v>
      </c>
    </row>
    <row r="4226" spans="1:3" x14ac:dyDescent="0.35">
      <c r="A4226" s="222" t="str">
        <f t="shared" si="65"/>
        <v>XR ELBOW 1-2 VIEWS LEFT</v>
      </c>
      <c r="B4226" s="277"/>
      <c r="C4226" s="277" t="s">
        <v>9147</v>
      </c>
    </row>
    <row r="4227" spans="1:3" x14ac:dyDescent="0.35">
      <c r="A4227" s="222" t="str">
        <f t="shared" ref="A4227:A4290" si="66">TRIM(C4227)</f>
        <v>XR ELBOW 1-2 VIEWS RIGHT</v>
      </c>
      <c r="B4227" s="277"/>
      <c r="C4227" s="277" t="s">
        <v>9148</v>
      </c>
    </row>
    <row r="4228" spans="1:3" x14ac:dyDescent="0.35">
      <c r="A4228" s="222" t="str">
        <f t="shared" si="66"/>
        <v>XR ELBOW 2</v>
      </c>
      <c r="B4228" s="742"/>
      <c r="C4228" s="46" t="s">
        <v>561</v>
      </c>
    </row>
    <row r="4229" spans="1:3" x14ac:dyDescent="0.35">
      <c r="A4229" s="222" t="str">
        <f t="shared" si="66"/>
        <v>XR ELBOW 2 V LT</v>
      </c>
      <c r="B4229" s="288"/>
      <c r="C4229" s="13" t="s">
        <v>199</v>
      </c>
    </row>
    <row r="4230" spans="1:3" x14ac:dyDescent="0.35">
      <c r="A4230" s="222" t="str">
        <f t="shared" si="66"/>
        <v>XR ELBOW 2 V RT</v>
      </c>
      <c r="B4230" s="288"/>
      <c r="C4230" s="13" t="s">
        <v>200</v>
      </c>
    </row>
    <row r="4231" spans="1:3" x14ac:dyDescent="0.35">
      <c r="A4231" s="222" t="str">
        <f t="shared" si="66"/>
        <v>XR ELBOW 2 VIEW LEFT</v>
      </c>
      <c r="B4231" s="311"/>
      <c r="C4231" s="299" t="s">
        <v>772</v>
      </c>
    </row>
    <row r="4232" spans="1:3" x14ac:dyDescent="0.35">
      <c r="A4232" s="222" t="str">
        <f t="shared" si="66"/>
        <v>XR ELBOW 2 VIEW RIGHT</v>
      </c>
      <c r="B4232" s="311"/>
      <c r="C4232" s="299" t="s">
        <v>773</v>
      </c>
    </row>
    <row r="4233" spans="1:3" x14ac:dyDescent="0.35">
      <c r="A4233" s="222" t="str">
        <f t="shared" si="66"/>
        <v>XR Elbow 2 Views Left</v>
      </c>
      <c r="B4233" s="281"/>
      <c r="C4233" s="42" t="s">
        <v>1762</v>
      </c>
    </row>
    <row r="4234" spans="1:3" x14ac:dyDescent="0.35">
      <c r="A4234" s="222" t="str">
        <f t="shared" si="66"/>
        <v>XR ELBOW 2 VIEWS LEFT ROUTINE</v>
      </c>
      <c r="B4234" s="289"/>
      <c r="C4234" s="289" t="s">
        <v>2680</v>
      </c>
    </row>
    <row r="4235" spans="1:3" x14ac:dyDescent="0.35">
      <c r="A4235" s="222" t="str">
        <f t="shared" si="66"/>
        <v>XR ELBOW 2 VIEWS LT</v>
      </c>
      <c r="B4235" s="280"/>
      <c r="C4235" s="45" t="s">
        <v>8703</v>
      </c>
    </row>
    <row r="4236" spans="1:3" x14ac:dyDescent="0.35">
      <c r="A4236" s="222" t="str">
        <f t="shared" si="66"/>
        <v>XR ELBOW 2 VIEWS MIN LT</v>
      </c>
      <c r="B4236" s="289"/>
      <c r="C4236" s="289" t="s">
        <v>2681</v>
      </c>
    </row>
    <row r="4237" spans="1:3" x14ac:dyDescent="0.35">
      <c r="A4237" s="222" t="str">
        <f t="shared" si="66"/>
        <v>XR ELBOW 2 VIEWS MIN RT</v>
      </c>
      <c r="B4237" s="289"/>
      <c r="C4237" s="289" t="s">
        <v>2682</v>
      </c>
    </row>
    <row r="4238" spans="1:3" x14ac:dyDescent="0.35">
      <c r="A4238" s="222" t="str">
        <f t="shared" si="66"/>
        <v>XR Elbow 2 Views Right</v>
      </c>
      <c r="B4238" s="281"/>
      <c r="C4238" s="42" t="s">
        <v>1763</v>
      </c>
    </row>
    <row r="4239" spans="1:3" x14ac:dyDescent="0.35">
      <c r="A4239" s="222" t="str">
        <f t="shared" si="66"/>
        <v>XR ELBOW 2 VIEWS RIGHT ROUTINE</v>
      </c>
      <c r="B4239" s="289"/>
      <c r="C4239" s="289" t="s">
        <v>2683</v>
      </c>
    </row>
    <row r="4240" spans="1:3" x14ac:dyDescent="0.35">
      <c r="A4240" s="222" t="str">
        <f t="shared" si="66"/>
        <v>XR ELBOW 2 VIEWS RT</v>
      </c>
      <c r="B4240" s="280"/>
      <c r="C4240" s="280" t="s">
        <v>8704</v>
      </c>
    </row>
    <row r="4241" spans="1:3" x14ac:dyDescent="0.35">
      <c r="A4241" s="222" t="str">
        <f t="shared" si="66"/>
        <v>XR ELBOW 2 VWS LT</v>
      </c>
      <c r="B4241" s="288"/>
      <c r="C4241" s="13" t="s">
        <v>201</v>
      </c>
    </row>
    <row r="4242" spans="1:3" x14ac:dyDescent="0.35">
      <c r="A4242" s="222" t="str">
        <f t="shared" si="66"/>
        <v>XR ELBOW 2V LT</v>
      </c>
      <c r="B4242" s="11"/>
      <c r="C4242" s="11" t="s">
        <v>9616</v>
      </c>
    </row>
    <row r="4243" spans="1:3" x14ac:dyDescent="0.35">
      <c r="A4243" s="222" t="str">
        <f t="shared" si="66"/>
        <v>XR ELBOW 2V RT</v>
      </c>
      <c r="B4243" s="11"/>
      <c r="C4243" s="11" t="s">
        <v>9617</v>
      </c>
    </row>
    <row r="4244" spans="1:3" x14ac:dyDescent="0.35">
      <c r="A4244" s="222" t="str">
        <f t="shared" si="66"/>
        <v>XR ELBOW AP &amp; LATERAL LEFT</v>
      </c>
      <c r="B4244" s="548"/>
      <c r="C4244" s="548" t="s">
        <v>5706</v>
      </c>
    </row>
    <row r="4245" spans="1:3" x14ac:dyDescent="0.35">
      <c r="A4245" s="222" t="str">
        <f t="shared" si="66"/>
        <v>XR ELBOW AP &amp; LATERAL RIGHT</v>
      </c>
      <c r="B4245" s="548"/>
      <c r="C4245" s="548" t="s">
        <v>5707</v>
      </c>
    </row>
    <row r="4246" spans="1:3" x14ac:dyDescent="0.35">
      <c r="A4246" s="222" t="str">
        <f t="shared" si="66"/>
        <v>XR ELBOW AP/LAT LEFT</v>
      </c>
      <c r="B4246" s="367"/>
      <c r="C4246" s="310" t="s">
        <v>7335</v>
      </c>
    </row>
    <row r="4247" spans="1:3" x14ac:dyDescent="0.35">
      <c r="A4247" s="222" t="str">
        <f t="shared" si="66"/>
        <v>XR ELBOW AP/LAT RIGHT</v>
      </c>
      <c r="B4247" s="367"/>
      <c r="C4247" s="310" t="s">
        <v>7336</v>
      </c>
    </row>
    <row r="4248" spans="1:3" x14ac:dyDescent="0.35">
      <c r="A4248" s="222" t="str">
        <f t="shared" si="66"/>
        <v>XR elbow LT 2V</v>
      </c>
      <c r="B4248" s="345"/>
      <c r="C4248" s="345" t="s">
        <v>12570</v>
      </c>
    </row>
    <row r="4249" spans="1:3" x14ac:dyDescent="0.35">
      <c r="A4249" s="222" t="str">
        <f t="shared" si="66"/>
        <v>XR elbow RT 2V</v>
      </c>
      <c r="B4249" s="345"/>
      <c r="C4249" s="345" t="s">
        <v>12571</v>
      </c>
    </row>
    <row r="4250" spans="1:3" x14ac:dyDescent="0.35">
      <c r="A4250" s="222" t="str">
        <f t="shared" si="66"/>
        <v>XR ELBOW-2 VIEWS RT</v>
      </c>
      <c r="B4250" s="280"/>
      <c r="C4250" s="295" t="s">
        <v>8705</v>
      </c>
    </row>
    <row r="4251" spans="1:3" x14ac:dyDescent="0.35">
      <c r="A4251" s="222" t="str">
        <f t="shared" si="66"/>
        <v>XR L ELBOW 2 VIEWS</v>
      </c>
      <c r="B4251" s="204"/>
      <c r="C4251" s="204" t="s">
        <v>10312</v>
      </c>
    </row>
    <row r="4252" spans="1:3" x14ac:dyDescent="0.35">
      <c r="A4252" s="222" t="str">
        <f t="shared" si="66"/>
        <v>XR LEFT ELBOW 2 VIEW</v>
      </c>
      <c r="B4252" s="703"/>
      <c r="C4252" s="126" t="s">
        <v>9099</v>
      </c>
    </row>
    <row r="4253" spans="1:3" x14ac:dyDescent="0.35">
      <c r="A4253" s="222" t="str">
        <f t="shared" si="66"/>
        <v>XR Left Elbow 2 views</v>
      </c>
      <c r="B4253" s="24"/>
      <c r="C4253" s="52" t="s">
        <v>12572</v>
      </c>
    </row>
    <row r="4254" spans="1:3" x14ac:dyDescent="0.35">
      <c r="A4254" s="222" t="str">
        <f t="shared" si="66"/>
        <v>XR LEFT ELBOW 2V</v>
      </c>
      <c r="B4254" s="703"/>
      <c r="C4254" s="126" t="s">
        <v>9101</v>
      </c>
    </row>
    <row r="4255" spans="1:3" x14ac:dyDescent="0.35">
      <c r="A4255" s="222" t="str">
        <f t="shared" si="66"/>
        <v>XR LT ELBOW 2 VIEW</v>
      </c>
      <c r="B4255" s="204"/>
      <c r="C4255" s="204" t="s">
        <v>10313</v>
      </c>
    </row>
    <row r="4256" spans="1:3" x14ac:dyDescent="0.35">
      <c r="A4256" s="222" t="str">
        <f t="shared" si="66"/>
        <v>XR LT ELBOW 2 VIEWS</v>
      </c>
      <c r="B4256" s="703"/>
      <c r="C4256" s="126" t="s">
        <v>9102</v>
      </c>
    </row>
    <row r="4257" spans="1:3" x14ac:dyDescent="0.35">
      <c r="A4257" s="222" t="str">
        <f t="shared" si="66"/>
        <v>XR LT ELBOW 2V</v>
      </c>
      <c r="B4257" s="40"/>
      <c r="C4257" s="305" t="s">
        <v>12573</v>
      </c>
    </row>
    <row r="4258" spans="1:3" x14ac:dyDescent="0.35">
      <c r="A4258" s="222" t="str">
        <f t="shared" si="66"/>
        <v>XR R ELBOW 2 VIEWS</v>
      </c>
      <c r="B4258" s="204"/>
      <c r="C4258" s="204" t="s">
        <v>10314</v>
      </c>
    </row>
    <row r="4259" spans="1:3" x14ac:dyDescent="0.35">
      <c r="A4259" s="222" t="str">
        <f t="shared" si="66"/>
        <v>XR RIGHT ELBOW 2 VIEW</v>
      </c>
      <c r="B4259" s="204"/>
      <c r="C4259" s="203" t="s">
        <v>10315</v>
      </c>
    </row>
    <row r="4260" spans="1:3" x14ac:dyDescent="0.35">
      <c r="A4260" s="222" t="str">
        <f t="shared" si="66"/>
        <v>XR Right Elbow 2 views</v>
      </c>
      <c r="B4260" s="24"/>
      <c r="C4260" s="52" t="s">
        <v>12574</v>
      </c>
    </row>
    <row r="4261" spans="1:3" x14ac:dyDescent="0.35">
      <c r="A4261" s="222" t="str">
        <f t="shared" si="66"/>
        <v>XR RT ELBOW 2 VIEW</v>
      </c>
      <c r="B4261" s="204"/>
      <c r="C4261" s="203" t="s">
        <v>10316</v>
      </c>
    </row>
    <row r="4262" spans="1:3" x14ac:dyDescent="0.35">
      <c r="A4262" s="222" t="str">
        <f t="shared" si="66"/>
        <v>XR RT ELBOW 2 VIEWS</v>
      </c>
      <c r="B4262" s="204"/>
      <c r="C4262" s="204" t="s">
        <v>10317</v>
      </c>
    </row>
    <row r="4263" spans="1:3" x14ac:dyDescent="0.35">
      <c r="A4263" s="222" t="str">
        <f t="shared" si="66"/>
        <v>XR RT ELBOW 2V</v>
      </c>
      <c r="B4263" s="40"/>
      <c r="C4263" s="305" t="s">
        <v>12575</v>
      </c>
    </row>
    <row r="4264" spans="1:3" x14ac:dyDescent="0.35">
      <c r="A4264" s="222" t="str">
        <f t="shared" si="66"/>
        <v>XRAY ELBOW 2 VIEWS LT</v>
      </c>
      <c r="B4264" s="157"/>
      <c r="C4264" s="157" t="s">
        <v>3749</v>
      </c>
    </row>
    <row r="4265" spans="1:3" x14ac:dyDescent="0.35">
      <c r="A4265" s="222" t="str">
        <f t="shared" si="66"/>
        <v>XRAY ELBOW 2 VIEWS RT</v>
      </c>
      <c r="B4265" s="157"/>
      <c r="C4265" s="157" t="s">
        <v>3734</v>
      </c>
    </row>
    <row r="4266" spans="1:3" x14ac:dyDescent="0.35">
      <c r="A4266" s="222" t="str">
        <f t="shared" si="66"/>
        <v>X-RAY ELBOW 2V LT</v>
      </c>
      <c r="B4266" s="282"/>
      <c r="C4266" s="282" t="s">
        <v>5479</v>
      </c>
    </row>
    <row r="4267" spans="1:3" x14ac:dyDescent="0.35">
      <c r="A4267" s="222" t="str">
        <f t="shared" si="66"/>
        <v>X-RAY ELBOW 2V RT</v>
      </c>
      <c r="B4267" s="282"/>
      <c r="C4267" s="282" t="s">
        <v>5480</v>
      </c>
    </row>
    <row r="4268" spans="1:3" x14ac:dyDescent="0.35">
      <c r="A4268" s="222" t="str">
        <f t="shared" si="66"/>
        <v>XRAY ELBOW, 2 VIEWS, LEFT</v>
      </c>
      <c r="B4268" s="26"/>
      <c r="C4268" s="26" t="s">
        <v>2248</v>
      </c>
    </row>
    <row r="4269" spans="1:3" x14ac:dyDescent="0.35">
      <c r="A4269" s="222" t="str">
        <f t="shared" si="66"/>
        <v>XRAY ELBOW, 2 VIEWS, RIGHT</v>
      </c>
      <c r="B4269" s="26"/>
      <c r="C4269" s="26" t="s">
        <v>2249</v>
      </c>
    </row>
    <row r="4270" spans="1:3" x14ac:dyDescent="0.35">
      <c r="A4270" s="222" t="str">
        <f t="shared" si="66"/>
        <v>XRAY LEFT ELBOW 2 VIEWS</v>
      </c>
      <c r="B4270" s="204"/>
      <c r="C4270" s="204" t="s">
        <v>10319</v>
      </c>
    </row>
    <row r="4271" spans="1:3" x14ac:dyDescent="0.35">
      <c r="A4271" s="222" t="str">
        <f t="shared" si="66"/>
        <v>XRAY LT ELBOW 2 VIEWS</v>
      </c>
      <c r="B4271" s="204"/>
      <c r="C4271" s="204" t="s">
        <v>10320</v>
      </c>
    </row>
    <row r="4272" spans="1:3" x14ac:dyDescent="0.35">
      <c r="A4272" s="222" t="str">
        <f t="shared" si="66"/>
        <v>XRAY RIGHT ELBOW 2 VIEWS</v>
      </c>
      <c r="B4272" s="204"/>
      <c r="C4272" s="626" t="s">
        <v>10321</v>
      </c>
    </row>
    <row r="4273" spans="1:3" x14ac:dyDescent="0.35">
      <c r="A4273" s="222" t="str">
        <f t="shared" si="66"/>
        <v>XRAY RT ELBOW 2 VIEWS</v>
      </c>
      <c r="B4273" s="204"/>
      <c r="C4273" s="204" t="s">
        <v>10322</v>
      </c>
    </row>
    <row r="4274" spans="1:3" x14ac:dyDescent="0.35">
      <c r="A4274" s="222" t="str">
        <f t="shared" si="66"/>
        <v>X-ray, Elbow, 2 Views</v>
      </c>
      <c r="B4274" s="30"/>
      <c r="C4274" s="403" t="s">
        <v>3013</v>
      </c>
    </row>
    <row r="4275" spans="1:3" x14ac:dyDescent="0.35">
      <c r="A4275" s="222" t="str">
        <f t="shared" si="66"/>
        <v>X-ray, Left Elbow, 2 Views</v>
      </c>
      <c r="B4275" s="30"/>
      <c r="C4275" s="30" t="s">
        <v>3014</v>
      </c>
    </row>
    <row r="4276" spans="1:3" x14ac:dyDescent="0.35">
      <c r="A4276" s="222" t="str">
        <f t="shared" si="66"/>
        <v>X-ray, Right Elbow, 2 Views</v>
      </c>
      <c r="B4276" s="30"/>
      <c r="C4276" s="30" t="s">
        <v>3015</v>
      </c>
    </row>
    <row r="4277" spans="1:3" x14ac:dyDescent="0.35">
      <c r="A4277" s="222" t="str">
        <f t="shared" si="66"/>
        <v>73080 - XR ELBOW 3 VIEW RIGHT</v>
      </c>
      <c r="B4277" s="100"/>
      <c r="C4277" s="89" t="s">
        <v>14102</v>
      </c>
    </row>
    <row r="4278" spans="1:3" x14ac:dyDescent="0.35">
      <c r="A4278" s="222" t="str">
        <f t="shared" si="66"/>
        <v>73080 LT-ELBOW; 3+ VIEWS</v>
      </c>
      <c r="B4278" s="100"/>
      <c r="C4278" s="100" t="s">
        <v>14103</v>
      </c>
    </row>
    <row r="4279" spans="1:3" x14ac:dyDescent="0.35">
      <c r="A4279" s="222" t="str">
        <f t="shared" si="66"/>
        <v>ELBOW 3 + VIEWS</v>
      </c>
      <c r="B4279" s="94"/>
      <c r="C4279" s="93" t="s">
        <v>7036</v>
      </c>
    </row>
    <row r="4280" spans="1:3" x14ac:dyDescent="0.35">
      <c r="A4280" s="222" t="str">
        <f t="shared" si="66"/>
        <v>ELBOW 3 + VIEWS LEFT</v>
      </c>
      <c r="B4280" s="315"/>
      <c r="C4280" s="382" t="s">
        <v>7037</v>
      </c>
    </row>
    <row r="4281" spans="1:3" x14ac:dyDescent="0.35">
      <c r="A4281" s="222" t="str">
        <f t="shared" si="66"/>
        <v>ELBOW 3 + VIEWS RIGHT</v>
      </c>
      <c r="B4281" s="315"/>
      <c r="C4281" s="382" t="s">
        <v>7038</v>
      </c>
    </row>
    <row r="4282" spans="1:3" x14ac:dyDescent="0.35">
      <c r="A4282" s="222" t="str">
        <f t="shared" si="66"/>
        <v>ELBOW 3 VIEW LT</v>
      </c>
      <c r="B4282" s="292"/>
      <c r="C4282" s="302" t="s">
        <v>5206</v>
      </c>
    </row>
    <row r="4283" spans="1:3" x14ac:dyDescent="0.35">
      <c r="A4283" s="222" t="str">
        <f t="shared" si="66"/>
        <v>ELBOW 3 VIEW RT</v>
      </c>
      <c r="B4283" s="292"/>
      <c r="C4283" s="302" t="s">
        <v>5207</v>
      </c>
    </row>
    <row r="4284" spans="1:3" x14ac:dyDescent="0.35">
      <c r="A4284" s="222" t="str">
        <f t="shared" si="66"/>
        <v>Elbow AP+LAT+OBL</v>
      </c>
      <c r="B4284" s="204"/>
      <c r="C4284" s="205" t="s">
        <v>10441</v>
      </c>
    </row>
    <row r="4285" spans="1:3" x14ac:dyDescent="0.35">
      <c r="A4285" s="222" t="str">
        <f t="shared" si="66"/>
        <v>ELBOW COMP MIN 3 VIEWS LEFT</v>
      </c>
      <c r="B4285" s="341"/>
      <c r="C4285" s="341" t="s">
        <v>6173</v>
      </c>
    </row>
    <row r="4286" spans="1:3" x14ac:dyDescent="0.35">
      <c r="A4286" s="222" t="str">
        <f t="shared" si="66"/>
        <v>ELBOW COMP MIN 3 VIEWS LEFT</v>
      </c>
      <c r="B4286" s="285"/>
      <c r="C4286" s="285" t="s">
        <v>6173</v>
      </c>
    </row>
    <row r="4287" spans="1:3" x14ac:dyDescent="0.35">
      <c r="A4287" s="222" t="str">
        <f t="shared" si="66"/>
        <v>ELBOW COMP MIN 3 VIEWS RIGHT</v>
      </c>
      <c r="B4287" s="341"/>
      <c r="C4287" s="341" t="s">
        <v>6174</v>
      </c>
    </row>
    <row r="4288" spans="1:3" x14ac:dyDescent="0.35">
      <c r="A4288" s="222" t="str">
        <f t="shared" si="66"/>
        <v>ELBOW COMP MIN 3 VIEWS RIGHT</v>
      </c>
      <c r="B4288" s="285"/>
      <c r="C4288" s="285" t="s">
        <v>6174</v>
      </c>
    </row>
    <row r="4289" spans="1:3" x14ac:dyDescent="0.35">
      <c r="A4289" s="222" t="str">
        <f t="shared" si="66"/>
        <v>ELBOW LAT/AP/OBL LT</v>
      </c>
      <c r="B4289" s="33"/>
      <c r="C4289" s="33" t="s">
        <v>926</v>
      </c>
    </row>
    <row r="4290" spans="1:3" x14ac:dyDescent="0.35">
      <c r="A4290" s="222" t="str">
        <f t="shared" si="66"/>
        <v>ELBOW LAT/AP/OBL RT</v>
      </c>
      <c r="B4290" s="33"/>
      <c r="C4290" s="33" t="s">
        <v>927</v>
      </c>
    </row>
    <row r="4291" spans="1:3" x14ac:dyDescent="0.35">
      <c r="A4291" s="222" t="str">
        <f t="shared" ref="A4291:A4354" si="67">TRIM(C4291)</f>
        <v>ELBOW LT 3V</v>
      </c>
      <c r="B4291" s="283"/>
      <c r="C4291" s="284" t="s">
        <v>8105</v>
      </c>
    </row>
    <row r="4292" spans="1:3" x14ac:dyDescent="0.35">
      <c r="A4292" s="222" t="str">
        <f t="shared" si="67"/>
        <v>ELBOW LT COMP MIN 3V</v>
      </c>
      <c r="B4292" s="177"/>
      <c r="C4292" s="177" t="s">
        <v>4654</v>
      </c>
    </row>
    <row r="4293" spans="1:3" x14ac:dyDescent="0.35">
      <c r="A4293" s="222" t="str">
        <f t="shared" si="67"/>
        <v>ELBOW MIN 3 VIEWS</v>
      </c>
      <c r="B4293" s="580"/>
      <c r="C4293" s="581" t="s">
        <v>13626</v>
      </c>
    </row>
    <row r="4294" spans="1:3" x14ac:dyDescent="0.35">
      <c r="A4294" s="222" t="str">
        <f t="shared" si="67"/>
        <v>ELBOW MIN 3 VIEWS (LEFT)</v>
      </c>
      <c r="B4294" s="580"/>
      <c r="C4294" s="581" t="s">
        <v>13627</v>
      </c>
    </row>
    <row r="4295" spans="1:3" x14ac:dyDescent="0.35">
      <c r="A4295" s="222" t="str">
        <f t="shared" si="67"/>
        <v>ELBOW MIN 3 VIEWS (RIGHT)</v>
      </c>
      <c r="B4295" s="580"/>
      <c r="C4295" s="581" t="s">
        <v>13628</v>
      </c>
    </row>
    <row r="4296" spans="1:3" x14ac:dyDescent="0.35">
      <c r="A4296" s="222" t="str">
        <f t="shared" si="67"/>
        <v>ELBOW RT 3V</v>
      </c>
      <c r="B4296" s="283"/>
      <c r="C4296" s="284" t="s">
        <v>8106</v>
      </c>
    </row>
    <row r="4297" spans="1:3" x14ac:dyDescent="0.35">
      <c r="A4297" s="222" t="str">
        <f t="shared" si="67"/>
        <v>ELBOW RT COMP MIN 3V</v>
      </c>
      <c r="B4297" s="177"/>
      <c r="C4297" s="177" t="s">
        <v>4655</v>
      </c>
    </row>
    <row r="4298" spans="1:3" x14ac:dyDescent="0.35">
      <c r="A4298" s="222" t="str">
        <f t="shared" si="67"/>
        <v>ELBOW; 3+ VIEWS</v>
      </c>
      <c r="B4298" s="326"/>
      <c r="C4298" s="320" t="s">
        <v>13932</v>
      </c>
    </row>
    <row r="4299" spans="1:3" x14ac:dyDescent="0.35">
      <c r="A4299" s="222" t="str">
        <f t="shared" si="67"/>
        <v>LT ELBOW 3V</v>
      </c>
      <c r="B4299" s="316"/>
      <c r="C4299" s="891" t="s">
        <v>8413</v>
      </c>
    </row>
    <row r="4300" spans="1:3" x14ac:dyDescent="0.35">
      <c r="A4300" s="222" t="str">
        <f t="shared" si="67"/>
        <v>LT ELBOW; 3+ VIEWS</v>
      </c>
      <c r="B4300" s="326"/>
      <c r="C4300" s="401" t="s">
        <v>13933</v>
      </c>
    </row>
    <row r="4301" spans="1:3" x14ac:dyDescent="0.35">
      <c r="A4301" s="222" t="str">
        <f t="shared" si="67"/>
        <v>LT. ELBOW 4 VIEWS</v>
      </c>
      <c r="B4301" s="221"/>
      <c r="C4301" s="232" t="s">
        <v>1314</v>
      </c>
    </row>
    <row r="4302" spans="1:3" x14ac:dyDescent="0.35">
      <c r="A4302" s="222" t="str">
        <f t="shared" si="67"/>
        <v>RHC1 XR ELBOW 3 VIEWS RIGHT</v>
      </c>
      <c r="B4302" s="53"/>
      <c r="C4302" s="53" t="s">
        <v>9183</v>
      </c>
    </row>
    <row r="4303" spans="1:3" x14ac:dyDescent="0.35">
      <c r="A4303" s="222" t="str">
        <f t="shared" si="67"/>
        <v>RT ELBOW 3V</v>
      </c>
      <c r="B4303" s="316"/>
      <c r="C4303" s="316" t="s">
        <v>8414</v>
      </c>
    </row>
    <row r="4304" spans="1:3" x14ac:dyDescent="0.35">
      <c r="A4304" s="222" t="str">
        <f t="shared" si="67"/>
        <v>RT ELBOW; 3+ VIEWS</v>
      </c>
      <c r="B4304" s="326"/>
      <c r="C4304" s="320" t="s">
        <v>13934</v>
      </c>
    </row>
    <row r="4305" spans="1:3" x14ac:dyDescent="0.35">
      <c r="A4305" s="222" t="str">
        <f t="shared" si="67"/>
        <v>RT. ELBOW 4 VIEWS</v>
      </c>
      <c r="B4305" s="221"/>
      <c r="C4305" s="221" t="s">
        <v>1315</v>
      </c>
    </row>
    <row r="4306" spans="1:3" x14ac:dyDescent="0.35">
      <c r="A4306" s="222" t="str">
        <f t="shared" si="67"/>
        <v>XR ELBOW (3 VIEWS) LEFT</v>
      </c>
      <c r="B4306" s="204"/>
      <c r="C4306" s="205" t="s">
        <v>10442</v>
      </c>
    </row>
    <row r="4307" spans="1:3" x14ac:dyDescent="0.35">
      <c r="A4307" s="222" t="str">
        <f t="shared" si="67"/>
        <v>XR ELBOW (3 VIEWS) RIGHT</v>
      </c>
      <c r="B4307" s="204"/>
      <c r="C4307" s="205" t="s">
        <v>10443</v>
      </c>
    </row>
    <row r="4308" spans="1:3" x14ac:dyDescent="0.35">
      <c r="A4308" s="222" t="str">
        <f t="shared" si="67"/>
        <v>XR ELBOW 3 VIEW LEFT</v>
      </c>
      <c r="B4308" s="311"/>
      <c r="C4308" s="299" t="s">
        <v>787</v>
      </c>
    </row>
    <row r="4309" spans="1:3" x14ac:dyDescent="0.35">
      <c r="A4309" s="222" t="str">
        <f t="shared" si="67"/>
        <v>XR ELBOW 3 VIEW RIGHT</v>
      </c>
      <c r="B4309" s="311"/>
      <c r="C4309" s="299" t="s">
        <v>788</v>
      </c>
    </row>
    <row r="4310" spans="1:3" x14ac:dyDescent="0.35">
      <c r="A4310" s="222" t="str">
        <f t="shared" si="67"/>
        <v>XR ELBOW 3 VIEWS LEFT</v>
      </c>
      <c r="B4310" s="277"/>
      <c r="C4310" s="277" t="s">
        <v>9184</v>
      </c>
    </row>
    <row r="4311" spans="1:3" x14ac:dyDescent="0.35">
      <c r="A4311" s="222" t="str">
        <f t="shared" si="67"/>
        <v>XR ELBOW 3 VIEWS MIN LT</v>
      </c>
      <c r="B4311" s="289"/>
      <c r="C4311" s="289" t="s">
        <v>2703</v>
      </c>
    </row>
    <row r="4312" spans="1:3" x14ac:dyDescent="0.35">
      <c r="A4312" s="222" t="str">
        <f t="shared" si="67"/>
        <v>XR ELBOW 3 VIEWS MIN RT</v>
      </c>
      <c r="B4312" s="289"/>
      <c r="C4312" s="289" t="s">
        <v>2704</v>
      </c>
    </row>
    <row r="4313" spans="1:3" x14ac:dyDescent="0.35">
      <c r="A4313" s="222" t="str">
        <f t="shared" si="67"/>
        <v>XR ELBOW 3 VIEWS OR MORE</v>
      </c>
      <c r="B4313" s="280"/>
      <c r="C4313" s="280" t="s">
        <v>8751</v>
      </c>
    </row>
    <row r="4314" spans="1:3" x14ac:dyDescent="0.35">
      <c r="A4314" s="222" t="str">
        <f t="shared" si="67"/>
        <v>XR ELBOW 3 VIEWS RIGHT</v>
      </c>
      <c r="B4314" s="53"/>
      <c r="C4314" s="53" t="s">
        <v>9185</v>
      </c>
    </row>
    <row r="4315" spans="1:3" x14ac:dyDescent="0.35">
      <c r="A4315" s="222" t="str">
        <f t="shared" si="67"/>
        <v>XR ELBOW 3 VWS LT</v>
      </c>
      <c r="B4315" s="13"/>
      <c r="C4315" s="13" t="s">
        <v>237</v>
      </c>
    </row>
    <row r="4316" spans="1:3" x14ac:dyDescent="0.35">
      <c r="A4316" s="222" t="str">
        <f t="shared" si="67"/>
        <v>XR ELBOW 3 VWS RT</v>
      </c>
      <c r="B4316" s="13"/>
      <c r="C4316" s="13" t="s">
        <v>238</v>
      </c>
    </row>
    <row r="4317" spans="1:3" x14ac:dyDescent="0.35">
      <c r="A4317" s="222" t="str">
        <f t="shared" si="67"/>
        <v>XR ELBOW 3V LT</v>
      </c>
      <c r="B4317" s="11"/>
      <c r="C4317" s="11" t="s">
        <v>5726</v>
      </c>
    </row>
    <row r="4318" spans="1:3" x14ac:dyDescent="0.35">
      <c r="A4318" s="222" t="str">
        <f t="shared" si="67"/>
        <v>XR ELBOW 3V LT</v>
      </c>
      <c r="B4318" s="548"/>
      <c r="C4318" s="548" t="s">
        <v>5726</v>
      </c>
    </row>
    <row r="4319" spans="1:3" x14ac:dyDescent="0.35">
      <c r="A4319" s="222" t="str">
        <f t="shared" si="67"/>
        <v>XR ELBOW 3V RT</v>
      </c>
      <c r="B4319" s="11"/>
      <c r="C4319" s="11" t="s">
        <v>5727</v>
      </c>
    </row>
    <row r="4320" spans="1:3" x14ac:dyDescent="0.35">
      <c r="A4320" s="222" t="str">
        <f t="shared" si="67"/>
        <v>XR ELBOW 3V RT</v>
      </c>
      <c r="B4320" s="548"/>
      <c r="C4320" s="548" t="s">
        <v>5727</v>
      </c>
    </row>
    <row r="4321" spans="1:3" x14ac:dyDescent="0.35">
      <c r="A4321" s="222" t="str">
        <f t="shared" si="67"/>
        <v>XR ELBOW 4 VIEW LEFT</v>
      </c>
      <c r="B4321" s="311"/>
      <c r="C4321" s="299" t="s">
        <v>789</v>
      </c>
    </row>
    <row r="4322" spans="1:3" x14ac:dyDescent="0.35">
      <c r="A4322" s="222" t="str">
        <f t="shared" si="67"/>
        <v>XR ELBOW 4 VIEW RIGHT</v>
      </c>
      <c r="B4322" s="311"/>
      <c r="C4322" s="299" t="s">
        <v>790</v>
      </c>
    </row>
    <row r="4323" spans="1:3" x14ac:dyDescent="0.35">
      <c r="A4323" s="222" t="str">
        <f t="shared" si="67"/>
        <v>XR ELBOW AP/LAT/OBL LEFT</v>
      </c>
      <c r="B4323" s="376"/>
      <c r="C4323" s="389" t="s">
        <v>7347</v>
      </c>
    </row>
    <row r="4324" spans="1:3" x14ac:dyDescent="0.35">
      <c r="A4324" s="222" t="str">
        <f t="shared" si="67"/>
        <v>XR ELBOW AP/LAT/OBL RIGHT</v>
      </c>
      <c r="B4324" s="376"/>
      <c r="C4324" s="376" t="s">
        <v>7348</v>
      </c>
    </row>
    <row r="4325" spans="1:3" x14ac:dyDescent="0.35">
      <c r="A4325" s="222" t="str">
        <f t="shared" si="67"/>
        <v>XR ELBOW COMPLETE 3 VIEW LT</v>
      </c>
      <c r="B4325" s="280"/>
      <c r="C4325" s="45" t="s">
        <v>8752</v>
      </c>
    </row>
    <row r="4326" spans="1:3" x14ac:dyDescent="0.35">
      <c r="A4326" s="222" t="str">
        <f t="shared" si="67"/>
        <v>XR ELBOW COMPLETE 3 VIEW RT</v>
      </c>
      <c r="B4326" s="280"/>
      <c r="C4326" s="45" t="s">
        <v>8753</v>
      </c>
    </row>
    <row r="4327" spans="1:3" x14ac:dyDescent="0.35">
      <c r="A4327" s="222" t="str">
        <f t="shared" si="67"/>
        <v>XR Elbow Complete 3+ Views Left</v>
      </c>
      <c r="B4327" s="291"/>
      <c r="C4327" s="278" t="s">
        <v>4315</v>
      </c>
    </row>
    <row r="4328" spans="1:3" x14ac:dyDescent="0.35">
      <c r="A4328" s="222" t="str">
        <f t="shared" si="67"/>
        <v>XR Elbow Complete 3+ Views Right</v>
      </c>
      <c r="B4328" s="291"/>
      <c r="C4328" s="278" t="s">
        <v>4316</v>
      </c>
    </row>
    <row r="4329" spans="1:3" x14ac:dyDescent="0.35">
      <c r="A4329" s="222" t="str">
        <f t="shared" si="67"/>
        <v>XR Elbow Complete Left</v>
      </c>
      <c r="B4329" s="281"/>
      <c r="C4329" s="42" t="s">
        <v>1789</v>
      </c>
    </row>
    <row r="4330" spans="1:3" x14ac:dyDescent="0.35">
      <c r="A4330" s="222" t="str">
        <f t="shared" si="67"/>
        <v>XR Elbow Complete Right</v>
      </c>
      <c r="B4330" s="281"/>
      <c r="C4330" s="42" t="s">
        <v>1790</v>
      </c>
    </row>
    <row r="4331" spans="1:3" x14ac:dyDescent="0.35">
      <c r="A4331" s="222" t="str">
        <f t="shared" si="67"/>
        <v>XR ELBOW LEFT 3 VIEWS</v>
      </c>
      <c r="B4331" s="745"/>
      <c r="C4331" s="15" t="s">
        <v>585</v>
      </c>
    </row>
    <row r="4332" spans="1:3" x14ac:dyDescent="0.35">
      <c r="A4332" s="222" t="str">
        <f t="shared" si="67"/>
        <v>XR elbow LT min 3V</v>
      </c>
      <c r="B4332" s="24"/>
      <c r="C4332" s="52" t="s">
        <v>12648</v>
      </c>
    </row>
    <row r="4333" spans="1:3" x14ac:dyDescent="0.35">
      <c r="A4333" s="222" t="str">
        <f t="shared" si="67"/>
        <v>XR ELBOW RIGHT 3 VIEWS</v>
      </c>
      <c r="B4333" s="745"/>
      <c r="C4333" s="15" t="s">
        <v>586</v>
      </c>
    </row>
    <row r="4334" spans="1:3" x14ac:dyDescent="0.35">
      <c r="A4334" s="222" t="str">
        <f t="shared" si="67"/>
        <v>XR elbow RT min 3V</v>
      </c>
      <c r="B4334" s="24"/>
      <c r="C4334" s="52" t="s">
        <v>12649</v>
      </c>
    </row>
    <row r="4335" spans="1:3" x14ac:dyDescent="0.35">
      <c r="A4335" s="222" t="str">
        <f t="shared" si="67"/>
        <v>XR L ELBOW - 73080</v>
      </c>
      <c r="B4335" s="204"/>
      <c r="C4335" s="204" t="s">
        <v>10444</v>
      </c>
    </row>
    <row r="4336" spans="1:3" x14ac:dyDescent="0.35">
      <c r="A4336" s="222" t="str">
        <f t="shared" si="67"/>
        <v>XR Left Elbow 3 or more views</v>
      </c>
      <c r="B4336" s="24"/>
      <c r="C4336" s="52" t="s">
        <v>12650</v>
      </c>
    </row>
    <row r="4337" spans="1:3" x14ac:dyDescent="0.35">
      <c r="A4337" s="222" t="str">
        <f t="shared" si="67"/>
        <v>XR LT ELBOW 3V</v>
      </c>
      <c r="B4337" s="40"/>
      <c r="C4337" s="305" t="s">
        <v>12651</v>
      </c>
    </row>
    <row r="4338" spans="1:3" x14ac:dyDescent="0.35">
      <c r="A4338" s="222" t="str">
        <f t="shared" si="67"/>
        <v>XR R ELBOW - 73080</v>
      </c>
      <c r="B4338" s="204"/>
      <c r="C4338" s="205" t="s">
        <v>10445</v>
      </c>
    </row>
    <row r="4339" spans="1:3" x14ac:dyDescent="0.35">
      <c r="A4339" s="222" t="str">
        <f t="shared" si="67"/>
        <v>XR Right Elbow 3 or more views</v>
      </c>
      <c r="B4339" s="24"/>
      <c r="C4339" s="52" t="s">
        <v>12652</v>
      </c>
    </row>
    <row r="4340" spans="1:3" x14ac:dyDescent="0.35">
      <c r="A4340" s="222" t="str">
        <f t="shared" si="67"/>
        <v>XR RT ELBOW 3V</v>
      </c>
      <c r="B4340" s="40"/>
      <c r="C4340" s="305" t="s">
        <v>12653</v>
      </c>
    </row>
    <row r="4341" spans="1:3" x14ac:dyDescent="0.35">
      <c r="A4341" s="222" t="str">
        <f t="shared" si="67"/>
        <v>XRAY ELBOW COMPLETE LT</v>
      </c>
      <c r="B4341" s="157"/>
      <c r="C4341" s="157" t="s">
        <v>3780</v>
      </c>
    </row>
    <row r="4342" spans="1:3" x14ac:dyDescent="0.35">
      <c r="A4342" s="222" t="str">
        <f t="shared" si="67"/>
        <v>XRAY ELBOW COMPLETE RT</v>
      </c>
      <c r="B4342" s="157"/>
      <c r="C4342" s="157" t="s">
        <v>3781</v>
      </c>
    </row>
    <row r="4343" spans="1:3" x14ac:dyDescent="0.35">
      <c r="A4343" s="222" t="str">
        <f t="shared" si="67"/>
        <v>X-RAY ELBOW, LEFT AP/LATERAL/OBLIQUE VIEW</v>
      </c>
      <c r="B4343" s="365"/>
      <c r="C4343" s="282" t="s">
        <v>5505</v>
      </c>
    </row>
    <row r="4344" spans="1:3" x14ac:dyDescent="0.35">
      <c r="A4344" s="222" t="str">
        <f t="shared" si="67"/>
        <v>XRAY ELBOW, MIN 3VIEWS, LEFT</v>
      </c>
      <c r="B4344" s="26"/>
      <c r="C4344" s="26" t="s">
        <v>2275</v>
      </c>
    </row>
    <row r="4345" spans="1:3" x14ac:dyDescent="0.35">
      <c r="A4345" s="222" t="str">
        <f t="shared" si="67"/>
        <v>XRAY ELBOW, MIN 3VIEWS, RIGHT</v>
      </c>
      <c r="B4345" s="26"/>
      <c r="C4345" s="26" t="s">
        <v>2276</v>
      </c>
    </row>
    <row r="4346" spans="1:3" x14ac:dyDescent="0.35">
      <c r="A4346" s="222" t="str">
        <f t="shared" si="67"/>
        <v>X-RAY ELBOW, RIGHT AP/LATERAL/OBLIQUE VIEW</v>
      </c>
      <c r="B4346" s="365"/>
      <c r="C4346" s="282" t="s">
        <v>5506</v>
      </c>
    </row>
    <row r="4347" spans="1:3" x14ac:dyDescent="0.35">
      <c r="A4347" s="222" t="str">
        <f t="shared" si="67"/>
        <v>XRAY LEFT ELBOW 3 VIEWS</v>
      </c>
      <c r="B4347" s="204"/>
      <c r="C4347" s="205" t="s">
        <v>10446</v>
      </c>
    </row>
    <row r="4348" spans="1:3" x14ac:dyDescent="0.35">
      <c r="A4348" s="222" t="str">
        <f t="shared" si="67"/>
        <v>XRAY LT ELBOW 3 VIEW</v>
      </c>
      <c r="B4348" s="204"/>
      <c r="C4348" s="205" t="s">
        <v>10447</v>
      </c>
    </row>
    <row r="4349" spans="1:3" x14ac:dyDescent="0.35">
      <c r="A4349" s="222" t="str">
        <f t="shared" si="67"/>
        <v>XRAY LT ELBOW 3 VIEWS</v>
      </c>
      <c r="B4349" s="204"/>
      <c r="C4349" s="205" t="s">
        <v>10448</v>
      </c>
    </row>
    <row r="4350" spans="1:3" x14ac:dyDescent="0.35">
      <c r="A4350" s="222" t="str">
        <f t="shared" si="67"/>
        <v>XRAY RIGHT ELBOW 3 VIEWS</v>
      </c>
      <c r="B4350" s="204"/>
      <c r="C4350" s="205" t="s">
        <v>10449</v>
      </c>
    </row>
    <row r="4351" spans="1:3" x14ac:dyDescent="0.35">
      <c r="A4351" s="222" t="str">
        <f t="shared" si="67"/>
        <v>XRAY RT ELBOW 3 VIEWS</v>
      </c>
      <c r="B4351" s="204"/>
      <c r="C4351" s="205" t="s">
        <v>10450</v>
      </c>
    </row>
    <row r="4352" spans="1:3" x14ac:dyDescent="0.35">
      <c r="A4352" s="222" t="str">
        <f t="shared" si="67"/>
        <v>X-ray, Elbow, Minimum 3 Views</v>
      </c>
      <c r="B4352" s="30"/>
      <c r="C4352" s="30" t="s">
        <v>3059</v>
      </c>
    </row>
    <row r="4353" spans="1:3" x14ac:dyDescent="0.35">
      <c r="A4353" s="222" t="str">
        <f t="shared" si="67"/>
        <v>X-ray, Left Elbow, Minimum 3 Views</v>
      </c>
      <c r="B4353" s="30"/>
      <c r="C4353" s="30" t="s">
        <v>3060</v>
      </c>
    </row>
    <row r="4354" spans="1:3" x14ac:dyDescent="0.35">
      <c r="A4354" s="222" t="str">
        <f t="shared" si="67"/>
        <v>X-ray, Right Elbow, Minimum 3 Views</v>
      </c>
      <c r="B4354" s="30"/>
      <c r="C4354" s="30" t="s">
        <v>3061</v>
      </c>
    </row>
    <row r="4355" spans="1:3" x14ac:dyDescent="0.35">
      <c r="A4355" s="222" t="str">
        <f t="shared" ref="A4355:A4418" si="68">TRIM(C4355)</f>
        <v>SP ARTHROGRAM ELBOW LEFT</v>
      </c>
      <c r="B4355" s="289"/>
      <c r="C4355" s="289" t="s">
        <v>2799</v>
      </c>
    </row>
    <row r="4356" spans="1:3" x14ac:dyDescent="0.35">
      <c r="A4356" s="222" t="str">
        <f t="shared" si="68"/>
        <v>SP ARTHROGRAM ELBOW RIGHT</v>
      </c>
      <c r="B4356" s="289"/>
      <c r="C4356" s="289" t="s">
        <v>2800</v>
      </c>
    </row>
    <row r="4357" spans="1:3" x14ac:dyDescent="0.35">
      <c r="A4357" s="222" t="str">
        <f t="shared" si="68"/>
        <v>XRAY ELBOW W/ DYE LT</v>
      </c>
      <c r="B4357" s="157"/>
      <c r="C4357" s="157" t="s">
        <v>3904</v>
      </c>
    </row>
    <row r="4358" spans="1:3" x14ac:dyDescent="0.35">
      <c r="A4358" s="222" t="str">
        <f t="shared" si="68"/>
        <v>XRAY ELBOW W/ DYE RT</v>
      </c>
      <c r="B4358" s="157"/>
      <c r="C4358" s="515" t="s">
        <v>3905</v>
      </c>
    </row>
    <row r="4359" spans="1:3" x14ac:dyDescent="0.35">
      <c r="A4359" s="222" t="str">
        <f t="shared" si="68"/>
        <v>X-ray, Elbow Arthrography</v>
      </c>
      <c r="B4359" s="30"/>
      <c r="C4359" s="464" t="s">
        <v>3223</v>
      </c>
    </row>
    <row r="4360" spans="1:3" x14ac:dyDescent="0.35">
      <c r="A4360" s="222" t="str">
        <f t="shared" si="68"/>
        <v>X-ray, Left Elbow Arthrography</v>
      </c>
      <c r="B4360" s="30"/>
      <c r="C4360" s="30" t="s">
        <v>3224</v>
      </c>
    </row>
    <row r="4361" spans="1:3" x14ac:dyDescent="0.35">
      <c r="A4361" s="222" t="str">
        <f t="shared" si="68"/>
        <v>X-ray, Right Elbow Arthrography</v>
      </c>
      <c r="B4361" s="30"/>
      <c r="C4361" s="30" t="s">
        <v>3225</v>
      </c>
    </row>
    <row r="4362" spans="1:3" x14ac:dyDescent="0.35">
      <c r="A4362" s="222" t="str">
        <f t="shared" si="68"/>
        <v>Forearm 2 View LT</v>
      </c>
      <c r="B4362" s="204"/>
      <c r="C4362" s="546" t="s">
        <v>10323</v>
      </c>
    </row>
    <row r="4363" spans="1:3" x14ac:dyDescent="0.35">
      <c r="A4363" s="222" t="str">
        <f t="shared" si="68"/>
        <v>FOREARM 2 VIEWS (LEFT)</v>
      </c>
      <c r="B4363" s="580"/>
      <c r="C4363" s="581" t="s">
        <v>13595</v>
      </c>
    </row>
    <row r="4364" spans="1:3" x14ac:dyDescent="0.35">
      <c r="A4364" s="222" t="str">
        <f t="shared" si="68"/>
        <v>FOREARM 2 VIEWS (RIGHT)</v>
      </c>
      <c r="B4364" s="580"/>
      <c r="C4364" s="581" t="s">
        <v>13596</v>
      </c>
    </row>
    <row r="4365" spans="1:3" x14ac:dyDescent="0.35">
      <c r="A4365" s="222" t="str">
        <f t="shared" si="68"/>
        <v>FOREARM 2 VIEWS LEFT</v>
      </c>
      <c r="B4365" s="285"/>
      <c r="C4365" s="297" t="s">
        <v>6130</v>
      </c>
    </row>
    <row r="4366" spans="1:3" x14ac:dyDescent="0.35">
      <c r="A4366" s="222" t="str">
        <f t="shared" si="68"/>
        <v>FOREARM 2 VIEWS RIGHT</v>
      </c>
      <c r="B4366" s="285"/>
      <c r="C4366" s="297" t="s">
        <v>6131</v>
      </c>
    </row>
    <row r="4367" spans="1:3" x14ac:dyDescent="0.35">
      <c r="A4367" s="222" t="str">
        <f t="shared" si="68"/>
        <v>FOREARM AP/LAT LT</v>
      </c>
      <c r="B4367" s="33"/>
      <c r="C4367" s="33" t="s">
        <v>896</v>
      </c>
    </row>
    <row r="4368" spans="1:3" x14ac:dyDescent="0.35">
      <c r="A4368" s="222" t="str">
        <f t="shared" si="68"/>
        <v>FOREARM AP/LAT LT</v>
      </c>
      <c r="B4368" s="292"/>
      <c r="C4368" s="572" t="s">
        <v>896</v>
      </c>
    </row>
    <row r="4369" spans="1:3" x14ac:dyDescent="0.35">
      <c r="A4369" s="222" t="str">
        <f t="shared" si="68"/>
        <v>FOREARM AP/LAT RT</v>
      </c>
      <c r="B4369" s="33"/>
      <c r="C4369" s="371" t="s">
        <v>897</v>
      </c>
    </row>
    <row r="4370" spans="1:3" x14ac:dyDescent="0.35">
      <c r="A4370" s="222" t="str">
        <f t="shared" si="68"/>
        <v>FOREARM AP/LAT RT</v>
      </c>
      <c r="B4370" s="292"/>
      <c r="C4370" s="445" t="s">
        <v>897</v>
      </c>
    </row>
    <row r="4371" spans="1:3" x14ac:dyDescent="0.35">
      <c r="A4371" s="222" t="str">
        <f t="shared" si="68"/>
        <v>FOREARM LT 2V</v>
      </c>
      <c r="B4371" s="105"/>
      <c r="C4371" s="105" t="s">
        <v>4631</v>
      </c>
    </row>
    <row r="4372" spans="1:3" x14ac:dyDescent="0.35">
      <c r="A4372" s="222" t="str">
        <f t="shared" si="68"/>
        <v>FOREARM LT 2V</v>
      </c>
      <c r="B4372" s="283"/>
      <c r="C4372" s="284" t="s">
        <v>4631</v>
      </c>
    </row>
    <row r="4373" spans="1:3" x14ac:dyDescent="0.35">
      <c r="A4373" s="222" t="str">
        <f t="shared" si="68"/>
        <v>FOREARM RT 2V</v>
      </c>
      <c r="B4373" s="105"/>
      <c r="C4373" s="105" t="s">
        <v>4632</v>
      </c>
    </row>
    <row r="4374" spans="1:3" x14ac:dyDescent="0.35">
      <c r="A4374" s="222" t="str">
        <f t="shared" si="68"/>
        <v>FOREARM RT 2V</v>
      </c>
      <c r="B4374" s="283"/>
      <c r="C4374" s="561" t="s">
        <v>4632</v>
      </c>
    </row>
    <row r="4375" spans="1:3" x14ac:dyDescent="0.35">
      <c r="A4375" s="222" t="str">
        <f t="shared" si="68"/>
        <v>FOREARM XRAY</v>
      </c>
      <c r="B4375" s="286"/>
      <c r="C4375" s="286" t="s">
        <v>8706</v>
      </c>
    </row>
    <row r="4376" spans="1:3" x14ac:dyDescent="0.35">
      <c r="A4376" s="222" t="str">
        <f t="shared" si="68"/>
        <v>FOREARM X-RAY 2 VWS</v>
      </c>
      <c r="B4376" s="94"/>
      <c r="C4376" s="93" t="s">
        <v>6987</v>
      </c>
    </row>
    <row r="4377" spans="1:3" x14ac:dyDescent="0.35">
      <c r="A4377" s="222" t="str">
        <f t="shared" si="68"/>
        <v>FOREARM X-RAY 2 VWS LEFT</v>
      </c>
      <c r="B4377" s="315"/>
      <c r="C4377" s="382" t="s">
        <v>6988</v>
      </c>
    </row>
    <row r="4378" spans="1:3" x14ac:dyDescent="0.35">
      <c r="A4378" s="222" t="str">
        <f t="shared" si="68"/>
        <v>FOREARM X-RAY 2 VWS RIGHT</v>
      </c>
      <c r="B4378" s="315"/>
      <c r="C4378" s="382" t="s">
        <v>6989</v>
      </c>
    </row>
    <row r="4379" spans="1:3" x14ac:dyDescent="0.35">
      <c r="A4379" s="222" t="str">
        <f t="shared" si="68"/>
        <v>FOREARM; 2 VIEWS</v>
      </c>
      <c r="B4379" s="326"/>
      <c r="C4379" s="320" t="s">
        <v>13905</v>
      </c>
    </row>
    <row r="4380" spans="1:3" x14ac:dyDescent="0.35">
      <c r="A4380" s="222" t="str">
        <f t="shared" si="68"/>
        <v>lt forearm 2v</v>
      </c>
      <c r="B4380" s="316"/>
      <c r="C4380" s="316" t="s">
        <v>8394</v>
      </c>
    </row>
    <row r="4381" spans="1:3" x14ac:dyDescent="0.35">
      <c r="A4381" s="222" t="str">
        <f t="shared" si="68"/>
        <v>LT FOREARM; 2 VIEWS</v>
      </c>
      <c r="B4381" s="326"/>
      <c r="C4381" s="320" t="s">
        <v>13906</v>
      </c>
    </row>
    <row r="4382" spans="1:3" x14ac:dyDescent="0.35">
      <c r="A4382" s="222" t="str">
        <f t="shared" si="68"/>
        <v>LT. FOREARM 2 VIEWS</v>
      </c>
      <c r="B4382" s="221"/>
      <c r="C4382" s="221" t="s">
        <v>1293</v>
      </c>
    </row>
    <row r="4383" spans="1:3" x14ac:dyDescent="0.35">
      <c r="A4383" s="222" t="str">
        <f t="shared" si="68"/>
        <v>RHC1 XR FOREARM LEFT</v>
      </c>
      <c r="B4383" s="341"/>
      <c r="C4383" s="287" t="s">
        <v>9149</v>
      </c>
    </row>
    <row r="4384" spans="1:3" x14ac:dyDescent="0.35">
      <c r="A4384" s="222" t="str">
        <f t="shared" si="68"/>
        <v>RHC1 XR FOREARM RIGHT</v>
      </c>
      <c r="B4384" s="341"/>
      <c r="C4384" s="287" t="s">
        <v>9150</v>
      </c>
    </row>
    <row r="4385" spans="1:3" x14ac:dyDescent="0.35">
      <c r="A4385" s="222" t="str">
        <f t="shared" si="68"/>
        <v>RT FOREARM 2V</v>
      </c>
      <c r="B4385" s="316"/>
      <c r="C4385" s="316" t="s">
        <v>8395</v>
      </c>
    </row>
    <row r="4386" spans="1:3" x14ac:dyDescent="0.35">
      <c r="A4386" s="222" t="str">
        <f t="shared" si="68"/>
        <v>RT FOREARM; 2 VIEWS</v>
      </c>
      <c r="B4386" s="326"/>
      <c r="C4386" s="320" t="s">
        <v>13907</v>
      </c>
    </row>
    <row r="4387" spans="1:3" x14ac:dyDescent="0.35">
      <c r="A4387" s="222" t="str">
        <f t="shared" si="68"/>
        <v>RT. FOREARM 2 VIEWS</v>
      </c>
      <c r="B4387" s="221"/>
      <c r="C4387" s="221" t="s">
        <v>1294</v>
      </c>
    </row>
    <row r="4388" spans="1:3" x14ac:dyDescent="0.35">
      <c r="A4388" s="222" t="str">
        <f t="shared" si="68"/>
        <v>XR FOREARM (2 VIEWS) LEFT</v>
      </c>
      <c r="B4388" s="204"/>
      <c r="C4388" s="204" t="s">
        <v>10324</v>
      </c>
    </row>
    <row r="4389" spans="1:3" x14ac:dyDescent="0.35">
      <c r="A4389" s="222" t="str">
        <f t="shared" si="68"/>
        <v>XR FOREARM (2 VIEWS) RIGHT</v>
      </c>
      <c r="B4389" s="204"/>
      <c r="C4389" s="204" t="s">
        <v>10325</v>
      </c>
    </row>
    <row r="4390" spans="1:3" x14ac:dyDescent="0.35">
      <c r="A4390" s="222" t="str">
        <f t="shared" si="68"/>
        <v>XR FOREARM 2 V LT</v>
      </c>
      <c r="B4390" s="13"/>
      <c r="C4390" s="13" t="s">
        <v>202</v>
      </c>
    </row>
    <row r="4391" spans="1:3" x14ac:dyDescent="0.35">
      <c r="A4391" s="222" t="str">
        <f t="shared" si="68"/>
        <v>XR FOREARM 2 V RT</v>
      </c>
      <c r="B4391" s="13"/>
      <c r="C4391" s="13" t="s">
        <v>203</v>
      </c>
    </row>
    <row r="4392" spans="1:3" x14ac:dyDescent="0.35">
      <c r="A4392" s="222" t="str">
        <f t="shared" si="68"/>
        <v>XR Forearm 2 Views Left</v>
      </c>
      <c r="B4392" s="291"/>
      <c r="C4392" s="278" t="s">
        <v>4296</v>
      </c>
    </row>
    <row r="4393" spans="1:3" x14ac:dyDescent="0.35">
      <c r="A4393" s="222" t="str">
        <f t="shared" si="68"/>
        <v>XR FOREARM 2 VIEWS LT</v>
      </c>
      <c r="B4393" s="280"/>
      <c r="C4393" s="369" t="s">
        <v>8707</v>
      </c>
    </row>
    <row r="4394" spans="1:3" x14ac:dyDescent="0.35">
      <c r="A4394" s="222" t="str">
        <f t="shared" si="68"/>
        <v>XR Forearm 2 Views Right</v>
      </c>
      <c r="B4394" s="291"/>
      <c r="C4394" s="407" t="s">
        <v>4297</v>
      </c>
    </row>
    <row r="4395" spans="1:3" x14ac:dyDescent="0.35">
      <c r="A4395" s="222" t="str">
        <f t="shared" si="68"/>
        <v>XR FOREARM 2 VIEWS RT</v>
      </c>
      <c r="B4395" s="280"/>
      <c r="C4395" s="391" t="s">
        <v>8708</v>
      </c>
    </row>
    <row r="4396" spans="1:3" x14ac:dyDescent="0.35">
      <c r="A4396" s="222" t="str">
        <f t="shared" si="68"/>
        <v>XR FOREARM 2V LT</v>
      </c>
      <c r="B4396" s="312"/>
      <c r="C4396" s="424" t="s">
        <v>9618</v>
      </c>
    </row>
    <row r="4397" spans="1:3" x14ac:dyDescent="0.35">
      <c r="A4397" s="222" t="str">
        <f t="shared" si="68"/>
        <v>XR FOREARM 2V RT</v>
      </c>
      <c r="B4397" s="312"/>
      <c r="C4397" s="424" t="s">
        <v>9619</v>
      </c>
    </row>
    <row r="4398" spans="1:3" x14ac:dyDescent="0.35">
      <c r="A4398" s="222" t="str">
        <f t="shared" si="68"/>
        <v>XR FOREARM AP/LAT LT</v>
      </c>
      <c r="B4398" s="11"/>
      <c r="C4398" s="394" t="s">
        <v>9620</v>
      </c>
    </row>
    <row r="4399" spans="1:3" x14ac:dyDescent="0.35">
      <c r="A4399" s="222" t="str">
        <f t="shared" si="68"/>
        <v>XR FOREARM AP/LAT RT</v>
      </c>
      <c r="B4399" s="11"/>
      <c r="C4399" s="394" t="s">
        <v>9621</v>
      </c>
    </row>
    <row r="4400" spans="1:3" x14ac:dyDescent="0.35">
      <c r="A4400" s="222" t="str">
        <f t="shared" si="68"/>
        <v>XR FOREARM LEFT</v>
      </c>
      <c r="B4400" s="13"/>
      <c r="C4400" s="13" t="s">
        <v>204</v>
      </c>
    </row>
    <row r="4401" spans="1:3" x14ac:dyDescent="0.35">
      <c r="A4401" s="222" t="str">
        <f t="shared" si="68"/>
        <v>XR FOREARM LEFT</v>
      </c>
      <c r="B4401" s="745"/>
      <c r="C4401" s="15" t="s">
        <v>204</v>
      </c>
    </row>
    <row r="4402" spans="1:3" x14ac:dyDescent="0.35">
      <c r="A4402" s="222" t="str">
        <f t="shared" si="68"/>
        <v>XR FOREARM LEFT</v>
      </c>
      <c r="B4402" s="341"/>
      <c r="C4402" s="287" t="s">
        <v>204</v>
      </c>
    </row>
    <row r="4403" spans="1:3" x14ac:dyDescent="0.35">
      <c r="A4403" s="222" t="str">
        <f t="shared" si="68"/>
        <v>XR FOREARM LEFT</v>
      </c>
      <c r="B4403" s="548"/>
      <c r="C4403" s="548" t="s">
        <v>204</v>
      </c>
    </row>
    <row r="4404" spans="1:3" x14ac:dyDescent="0.35">
      <c r="A4404" s="222" t="str">
        <f t="shared" si="68"/>
        <v>XR forearm LT 2V</v>
      </c>
      <c r="B4404" s="345"/>
      <c r="C4404" s="345" t="s">
        <v>12576</v>
      </c>
    </row>
    <row r="4405" spans="1:3" x14ac:dyDescent="0.35">
      <c r="A4405" s="222" t="str">
        <f t="shared" si="68"/>
        <v>XR FOREARM RIGHT</v>
      </c>
      <c r="B4405" s="745"/>
      <c r="C4405" s="15" t="s">
        <v>562</v>
      </c>
    </row>
    <row r="4406" spans="1:3" x14ac:dyDescent="0.35">
      <c r="A4406" s="222" t="str">
        <f t="shared" si="68"/>
        <v>XR FOREARM RIGHT</v>
      </c>
      <c r="B4406" s="341"/>
      <c r="C4406" s="287" t="s">
        <v>562</v>
      </c>
    </row>
    <row r="4407" spans="1:3" x14ac:dyDescent="0.35">
      <c r="A4407" s="222" t="str">
        <f t="shared" si="68"/>
        <v>XR FOREARM RIGHT</v>
      </c>
      <c r="B4407" s="548"/>
      <c r="C4407" s="548" t="s">
        <v>562</v>
      </c>
    </row>
    <row r="4408" spans="1:3" x14ac:dyDescent="0.35">
      <c r="A4408" s="222" t="str">
        <f t="shared" si="68"/>
        <v>XR forearm RT 2V</v>
      </c>
      <c r="B4408" s="345"/>
      <c r="C4408" s="345" t="s">
        <v>12577</v>
      </c>
    </row>
    <row r="4409" spans="1:3" x14ac:dyDescent="0.35">
      <c r="A4409" s="222" t="str">
        <f t="shared" si="68"/>
        <v>XR L FOREARM 2 VIEWS</v>
      </c>
      <c r="B4409" s="204"/>
      <c r="C4409" s="205" t="s">
        <v>10326</v>
      </c>
    </row>
    <row r="4410" spans="1:3" x14ac:dyDescent="0.35">
      <c r="A4410" s="222" t="str">
        <f t="shared" si="68"/>
        <v>XR Left Forearm</v>
      </c>
      <c r="B4410" s="24"/>
      <c r="C4410" s="418" t="s">
        <v>12578</v>
      </c>
    </row>
    <row r="4411" spans="1:3" x14ac:dyDescent="0.35">
      <c r="A4411" s="222" t="str">
        <f t="shared" si="68"/>
        <v>XR LEFT FOREARM 2V</v>
      </c>
      <c r="B4411" s="204"/>
      <c r="C4411" s="210" t="s">
        <v>10327</v>
      </c>
    </row>
    <row r="4412" spans="1:3" x14ac:dyDescent="0.35">
      <c r="A4412" s="222" t="str">
        <f t="shared" si="68"/>
        <v>XR LT FOREARM 2 VIEW</v>
      </c>
      <c r="B4412" s="703"/>
      <c r="C4412" s="126" t="s">
        <v>9104</v>
      </c>
    </row>
    <row r="4413" spans="1:3" x14ac:dyDescent="0.35">
      <c r="A4413" s="222" t="str">
        <f t="shared" si="68"/>
        <v>XR LT FOREARM 2V</v>
      </c>
      <c r="B4413" s="40"/>
      <c r="C4413" s="305" t="s">
        <v>12579</v>
      </c>
    </row>
    <row r="4414" spans="1:3" x14ac:dyDescent="0.35">
      <c r="A4414" s="222" t="str">
        <f t="shared" si="68"/>
        <v>XR R FOREARM 2 VIEWS</v>
      </c>
      <c r="B4414" s="204"/>
      <c r="C4414" s="205" t="s">
        <v>10328</v>
      </c>
    </row>
    <row r="4415" spans="1:3" x14ac:dyDescent="0.35">
      <c r="A4415" s="222" t="str">
        <f t="shared" si="68"/>
        <v>XR Right Forearm</v>
      </c>
      <c r="B4415" s="24"/>
      <c r="C4415" s="24" t="s">
        <v>12580</v>
      </c>
    </row>
    <row r="4416" spans="1:3" x14ac:dyDescent="0.35">
      <c r="A4416" s="222" t="str">
        <f t="shared" si="68"/>
        <v>XR RT FOREARM 2V</v>
      </c>
      <c r="B4416" s="40"/>
      <c r="C4416" s="305" t="s">
        <v>12581</v>
      </c>
    </row>
    <row r="4417" spans="1:3" x14ac:dyDescent="0.35">
      <c r="A4417" s="222" t="str">
        <f t="shared" si="68"/>
        <v>X-RAY 2VLT.FOREARM</v>
      </c>
      <c r="B4417" s="703"/>
      <c r="C4417" s="126" t="s">
        <v>9105</v>
      </c>
    </row>
    <row r="4418" spans="1:3" x14ac:dyDescent="0.35">
      <c r="A4418" s="222" t="str">
        <f t="shared" si="68"/>
        <v>XRAY FOREARM LT</v>
      </c>
      <c r="B4418" s="157"/>
      <c r="C4418" s="157" t="s">
        <v>3752</v>
      </c>
    </row>
    <row r="4419" spans="1:3" x14ac:dyDescent="0.35">
      <c r="A4419" s="222" t="str">
        <f t="shared" ref="A4419:A4482" si="69">TRIM(C4419)</f>
        <v>XRAY FOREARM 2 VIEWS LT</v>
      </c>
      <c r="B4419" s="157"/>
      <c r="C4419" s="157" t="s">
        <v>3750</v>
      </c>
    </row>
    <row r="4420" spans="1:3" x14ac:dyDescent="0.35">
      <c r="A4420" s="222" t="str">
        <f t="shared" si="69"/>
        <v>XRAY FOREARM 2 VIEWS RT</v>
      </c>
      <c r="B4420" s="157"/>
      <c r="C4420" s="157" t="s">
        <v>3751</v>
      </c>
    </row>
    <row r="4421" spans="1:3" x14ac:dyDescent="0.35">
      <c r="A4421" s="222" t="str">
        <f t="shared" si="69"/>
        <v>XRAY FOREARM, 2+ VIEWS, LEFT</v>
      </c>
      <c r="B4421" s="26"/>
      <c r="C4421" s="26" t="s">
        <v>2250</v>
      </c>
    </row>
    <row r="4422" spans="1:3" x14ac:dyDescent="0.35">
      <c r="A4422" s="222" t="str">
        <f t="shared" si="69"/>
        <v>XRAY FOREARM, 2+ VIEWS, RIGHT</v>
      </c>
      <c r="B4422" s="26"/>
      <c r="C4422" s="26" t="s">
        <v>2251</v>
      </c>
    </row>
    <row r="4423" spans="1:3" x14ac:dyDescent="0.35">
      <c r="A4423" s="222" t="str">
        <f t="shared" si="69"/>
        <v>X-RAY FOREARM, LEFT AP/LATERAL VIEW</v>
      </c>
      <c r="B4423" s="365"/>
      <c r="C4423" s="282" t="s">
        <v>5481</v>
      </c>
    </row>
    <row r="4424" spans="1:3" x14ac:dyDescent="0.35">
      <c r="A4424" s="222" t="str">
        <f t="shared" si="69"/>
        <v>X-RAY FOREARM, RIGHT AP/LATERAL VIEW</v>
      </c>
      <c r="B4424" s="365"/>
      <c r="C4424" s="282" t="s">
        <v>5482</v>
      </c>
    </row>
    <row r="4425" spans="1:3" x14ac:dyDescent="0.35">
      <c r="A4425" s="222" t="str">
        <f t="shared" si="69"/>
        <v>XRAY LEFT FOREARM</v>
      </c>
      <c r="B4425" s="204"/>
      <c r="C4425" s="204" t="s">
        <v>10329</v>
      </c>
    </row>
    <row r="4426" spans="1:3" x14ac:dyDescent="0.35">
      <c r="A4426" s="222" t="str">
        <f t="shared" si="69"/>
        <v>x-ray left forearm 2v</v>
      </c>
      <c r="B4426" s="204"/>
      <c r="C4426" s="204" t="s">
        <v>10330</v>
      </c>
    </row>
    <row r="4427" spans="1:3" x14ac:dyDescent="0.35">
      <c r="A4427" s="222" t="str">
        <f t="shared" si="69"/>
        <v>XRAY RIGHT FOREARM</v>
      </c>
      <c r="B4427" s="204"/>
      <c r="C4427" s="204" t="s">
        <v>10331</v>
      </c>
    </row>
    <row r="4428" spans="1:3" x14ac:dyDescent="0.35">
      <c r="A4428" s="222" t="str">
        <f t="shared" si="69"/>
        <v>X-ray, Forearm, 2 Views</v>
      </c>
      <c r="B4428" s="30"/>
      <c r="C4428" s="30" t="s">
        <v>3016</v>
      </c>
    </row>
    <row r="4429" spans="1:3" x14ac:dyDescent="0.35">
      <c r="A4429" s="222" t="str">
        <f t="shared" si="69"/>
        <v>X-ray, Left Forearm, 2 Views</v>
      </c>
      <c r="B4429" s="30"/>
      <c r="C4429" s="30" t="s">
        <v>3017</v>
      </c>
    </row>
    <row r="4430" spans="1:3" x14ac:dyDescent="0.35">
      <c r="A4430" s="222" t="str">
        <f t="shared" si="69"/>
        <v>X-ray, Right Forearm, 2 Views</v>
      </c>
      <c r="B4430" s="30"/>
      <c r="C4430" s="30" t="s">
        <v>3018</v>
      </c>
    </row>
    <row r="4431" spans="1:3" x14ac:dyDescent="0.35">
      <c r="A4431" s="222" t="str">
        <f t="shared" si="69"/>
        <v>EXT UPPER INFANT 2 VWS</v>
      </c>
      <c r="B4431" s="657"/>
      <c r="C4431" s="94" t="s">
        <v>6990</v>
      </c>
    </row>
    <row r="4432" spans="1:3" x14ac:dyDescent="0.35">
      <c r="A4432" s="222" t="str">
        <f t="shared" si="69"/>
        <v>INFANT LT UPPER EXT</v>
      </c>
      <c r="B4432" s="280"/>
      <c r="C4432" s="45" t="s">
        <v>8709</v>
      </c>
    </row>
    <row r="4433" spans="1:3" x14ac:dyDescent="0.35">
      <c r="A4433" s="222" t="str">
        <f t="shared" si="69"/>
        <v>INFANT RT UPPER EXT</v>
      </c>
      <c r="B4433" s="280"/>
      <c r="C4433" s="45" t="s">
        <v>8710</v>
      </c>
    </row>
    <row r="4434" spans="1:3" x14ac:dyDescent="0.35">
      <c r="A4434" s="222" t="str">
        <f t="shared" si="69"/>
        <v>INFANT UPPER EXT MIN 2 RIGHT</v>
      </c>
      <c r="B4434" s="285"/>
      <c r="C4434" s="285" t="s">
        <v>6132</v>
      </c>
    </row>
    <row r="4435" spans="1:3" x14ac:dyDescent="0.35">
      <c r="A4435" s="222" t="str">
        <f t="shared" si="69"/>
        <v>INFANT UPPER EXT MIN.2 LEFT</v>
      </c>
      <c r="B4435" s="285"/>
      <c r="C4435" s="285" t="s">
        <v>6133</v>
      </c>
    </row>
    <row r="4436" spans="1:3" x14ac:dyDescent="0.35">
      <c r="A4436" s="222" t="str">
        <f t="shared" si="69"/>
        <v>INFANT UPPER EXTREMITY 2 VIEWS (LEFT)</v>
      </c>
      <c r="B4436" s="580"/>
      <c r="C4436" s="581" t="s">
        <v>13597</v>
      </c>
    </row>
    <row r="4437" spans="1:3" x14ac:dyDescent="0.35">
      <c r="A4437" s="222" t="str">
        <f t="shared" si="69"/>
        <v>INFANT UPPER EXTREMITY 2 VIEWS (RIGHT)</v>
      </c>
      <c r="B4437" s="580"/>
      <c r="C4437" s="581" t="s">
        <v>13598</v>
      </c>
    </row>
    <row r="4438" spans="1:3" x14ac:dyDescent="0.35">
      <c r="A4438" s="222" t="str">
        <f t="shared" si="69"/>
        <v>INFANT UPPER EXTREMITY LT</v>
      </c>
      <c r="B4438" s="292"/>
      <c r="C4438" s="302" t="s">
        <v>5191</v>
      </c>
    </row>
    <row r="4439" spans="1:3" x14ac:dyDescent="0.35">
      <c r="A4439" s="222" t="str">
        <f t="shared" si="69"/>
        <v>INFANT UPPER EXTREMITY RT</v>
      </c>
      <c r="B4439" s="292"/>
      <c r="C4439" s="302" t="s">
        <v>5192</v>
      </c>
    </row>
    <row r="4440" spans="1:3" x14ac:dyDescent="0.35">
      <c r="A4440" s="222" t="str">
        <f t="shared" si="69"/>
        <v>UE INFANT 2+VWS</v>
      </c>
      <c r="B4440" s="657"/>
      <c r="C4440" s="94" t="s">
        <v>6992</v>
      </c>
    </row>
    <row r="4441" spans="1:3" x14ac:dyDescent="0.35">
      <c r="A4441" s="222" t="str">
        <f t="shared" si="69"/>
        <v>UPPER EXTREMITY, INFANT, 2+ VIEWS</v>
      </c>
      <c r="B4441" s="327"/>
      <c r="C4441" s="327" t="s">
        <v>1637</v>
      </c>
    </row>
    <row r="4442" spans="1:3" x14ac:dyDescent="0.35">
      <c r="A4442" s="222" t="str">
        <f t="shared" si="69"/>
        <v>XR INFANT UPPER EXTREMITY LT UNDER 1YR</v>
      </c>
      <c r="B4442" s="11"/>
      <c r="C4442" s="11" t="s">
        <v>9622</v>
      </c>
    </row>
    <row r="4443" spans="1:3" x14ac:dyDescent="0.35">
      <c r="A4443" s="222" t="str">
        <f t="shared" si="69"/>
        <v>XR INFANT UPPER EXTREMITY RT UNDER 1YR</v>
      </c>
      <c r="B4443" s="11"/>
      <c r="C4443" s="11" t="s">
        <v>9623</v>
      </c>
    </row>
    <row r="4444" spans="1:3" x14ac:dyDescent="0.35">
      <c r="A4444" s="222" t="str">
        <f t="shared" si="69"/>
        <v>XR UE Infant Min 2 Views Left</v>
      </c>
      <c r="B4444" s="281"/>
      <c r="C4444" s="390" t="s">
        <v>1764</v>
      </c>
    </row>
    <row r="4445" spans="1:3" x14ac:dyDescent="0.35">
      <c r="A4445" s="222" t="str">
        <f t="shared" si="69"/>
        <v>XR UE Infant Min 2 Views Right</v>
      </c>
      <c r="B4445" s="281"/>
      <c r="C4445" s="575" t="s">
        <v>1765</v>
      </c>
    </row>
    <row r="4446" spans="1:3" x14ac:dyDescent="0.35">
      <c r="A4446" s="222" t="str">
        <f t="shared" si="69"/>
        <v>XR UP EXT INFANT LT</v>
      </c>
      <c r="B4446" s="13"/>
      <c r="C4446" s="13" t="s">
        <v>205</v>
      </c>
    </row>
    <row r="4447" spans="1:3" x14ac:dyDescent="0.35">
      <c r="A4447" s="222" t="str">
        <f t="shared" si="69"/>
        <v>XR UP EXT INFANT RT</v>
      </c>
      <c r="B4447" s="13"/>
      <c r="C4447" s="13" t="s">
        <v>206</v>
      </c>
    </row>
    <row r="4448" spans="1:3" x14ac:dyDescent="0.35">
      <c r="A4448" s="222" t="str">
        <f t="shared" si="69"/>
        <v>XR UPP EXT INFANT LT</v>
      </c>
      <c r="B4448" s="312"/>
      <c r="C4448" s="312" t="s">
        <v>9624</v>
      </c>
    </row>
    <row r="4449" spans="1:3" x14ac:dyDescent="0.35">
      <c r="A4449" s="222" t="str">
        <f t="shared" si="69"/>
        <v>XR UPP EXT INFANT RT</v>
      </c>
      <c r="B4449" s="312"/>
      <c r="C4449" s="408" t="s">
        <v>9625</v>
      </c>
    </row>
    <row r="4450" spans="1:3" x14ac:dyDescent="0.35">
      <c r="A4450" s="222" t="str">
        <f t="shared" si="69"/>
        <v>XR UPPER EXT INF UNDER 1YR LT</v>
      </c>
      <c r="B4450" s="289"/>
      <c r="C4450" s="425" t="s">
        <v>2684</v>
      </c>
    </row>
    <row r="4451" spans="1:3" x14ac:dyDescent="0.35">
      <c r="A4451" s="222" t="str">
        <f t="shared" si="69"/>
        <v>XR UPPER EXT INF UNDER 1YR RT</v>
      </c>
      <c r="B4451" s="289"/>
      <c r="C4451" s="425" t="s">
        <v>2685</v>
      </c>
    </row>
    <row r="4452" spans="1:3" x14ac:dyDescent="0.35">
      <c r="A4452" s="222" t="str">
        <f t="shared" si="69"/>
        <v>XR UPPER EXT INFANT/CHILD 2VIEWS</v>
      </c>
      <c r="B4452" s="548"/>
      <c r="C4452" s="548" t="s">
        <v>5708</v>
      </c>
    </row>
    <row r="4453" spans="1:3" x14ac:dyDescent="0.35">
      <c r="A4453" s="222" t="str">
        <f t="shared" si="69"/>
        <v>XR Upper Extremity Infant</v>
      </c>
      <c r="B4453" s="281"/>
      <c r="C4453" s="333" t="s">
        <v>1766</v>
      </c>
    </row>
    <row r="4454" spans="1:3" x14ac:dyDescent="0.35">
      <c r="A4454" s="222" t="str">
        <f t="shared" si="69"/>
        <v>XR Upper Extremity Infant (0-1yr) Left</v>
      </c>
      <c r="B4454" s="291"/>
      <c r="C4454" s="278" t="s">
        <v>4298</v>
      </c>
    </row>
    <row r="4455" spans="1:3" x14ac:dyDescent="0.35">
      <c r="A4455" s="222" t="str">
        <f t="shared" si="69"/>
        <v>XR Upper Extremity Infant (0-1yr) Right</v>
      </c>
      <c r="B4455" s="291"/>
      <c r="C4455" s="278" t="s">
        <v>4299</v>
      </c>
    </row>
    <row r="4456" spans="1:3" x14ac:dyDescent="0.35">
      <c r="A4456" s="222" t="str">
        <f t="shared" si="69"/>
        <v>XR UPPER EXTREMITY INFANT MIN 2 VIEWS LT</v>
      </c>
      <c r="B4456" s="286"/>
      <c r="C4456" s="286" t="s">
        <v>8711</v>
      </c>
    </row>
    <row r="4457" spans="1:3" x14ac:dyDescent="0.35">
      <c r="A4457" s="222" t="str">
        <f t="shared" si="69"/>
        <v>XR UPPER EXTREMITY INFANT MIN 2 VIEWS RT</v>
      </c>
      <c r="B4457" s="286"/>
      <c r="C4457" s="286" t="s">
        <v>8712</v>
      </c>
    </row>
    <row r="4458" spans="1:3" x14ac:dyDescent="0.35">
      <c r="A4458" s="222" t="str">
        <f t="shared" si="69"/>
        <v>XRAY ARM, INFANT LT</v>
      </c>
      <c r="B4458" s="157"/>
      <c r="C4458" s="157" t="s">
        <v>3753</v>
      </c>
    </row>
    <row r="4459" spans="1:3" x14ac:dyDescent="0.35">
      <c r="A4459" s="222" t="str">
        <f t="shared" si="69"/>
        <v>XRAY ARM, INFANT RT</v>
      </c>
      <c r="B4459" s="157"/>
      <c r="C4459" s="157" t="s">
        <v>3754</v>
      </c>
    </row>
    <row r="4460" spans="1:3" x14ac:dyDescent="0.35">
      <c r="A4460" s="222" t="str">
        <f t="shared" si="69"/>
        <v>XRAY UPPER EXT INFANT, MIN 2 VIEWS</v>
      </c>
      <c r="B4460" s="26"/>
      <c r="C4460" s="26" t="s">
        <v>2252</v>
      </c>
    </row>
    <row r="4461" spans="1:3" x14ac:dyDescent="0.35">
      <c r="A4461" s="222" t="str">
        <f t="shared" si="69"/>
        <v>X-RAY UPPER EXT(INFANT) 2 VW</v>
      </c>
      <c r="B4461" s="365"/>
      <c r="C4461" s="282" t="s">
        <v>5483</v>
      </c>
    </row>
    <row r="4462" spans="1:3" x14ac:dyDescent="0.35">
      <c r="A4462" s="222" t="str">
        <f t="shared" si="69"/>
        <v>X-ray, Upper Ext, Infant, Minimum 2 Views</v>
      </c>
      <c r="B4462" s="30"/>
      <c r="C4462" s="30" t="s">
        <v>3019</v>
      </c>
    </row>
    <row r="4463" spans="1:3" x14ac:dyDescent="0.35">
      <c r="A4463" s="222" t="str">
        <f t="shared" si="69"/>
        <v>LT WRIST 2V</v>
      </c>
      <c r="B4463" s="280"/>
      <c r="C4463" s="45" t="s">
        <v>8713</v>
      </c>
    </row>
    <row r="4464" spans="1:3" x14ac:dyDescent="0.35">
      <c r="A4464" s="222" t="str">
        <f t="shared" si="69"/>
        <v>RT WRIST 2V</v>
      </c>
      <c r="B4464" s="280"/>
      <c r="C4464" s="45" t="s">
        <v>8714</v>
      </c>
    </row>
    <row r="4465" spans="1:3" x14ac:dyDescent="0.35">
      <c r="A4465" s="222" t="str">
        <f t="shared" si="69"/>
        <v>WRIST 1 VIEW (LEFT)</v>
      </c>
      <c r="B4465" s="580"/>
      <c r="C4465" s="581" t="s">
        <v>13599</v>
      </c>
    </row>
    <row r="4466" spans="1:3" x14ac:dyDescent="0.35">
      <c r="A4466" s="222" t="str">
        <f t="shared" si="69"/>
        <v>WRIST 1 VIEW (RIGHT)</v>
      </c>
      <c r="B4466" s="580"/>
      <c r="C4466" s="581" t="s">
        <v>13600</v>
      </c>
    </row>
    <row r="4467" spans="1:3" x14ac:dyDescent="0.35">
      <c r="A4467" s="222" t="str">
        <f t="shared" si="69"/>
        <v>WRIST 2 VIEWS</v>
      </c>
      <c r="B4467" s="204"/>
      <c r="C4467" s="211" t="s">
        <v>10333</v>
      </c>
    </row>
    <row r="4468" spans="1:3" x14ac:dyDescent="0.35">
      <c r="A4468" s="222" t="str">
        <f t="shared" si="69"/>
        <v>WRIST 2 VIEWS (LEFT)</v>
      </c>
      <c r="B4468" s="580"/>
      <c r="C4468" s="581" t="s">
        <v>13601</v>
      </c>
    </row>
    <row r="4469" spans="1:3" x14ac:dyDescent="0.35">
      <c r="A4469" s="222" t="str">
        <f t="shared" si="69"/>
        <v>WRIST 2 VIEWS (RIGHT)</v>
      </c>
      <c r="B4469" s="580"/>
      <c r="C4469" s="581" t="s">
        <v>13602</v>
      </c>
    </row>
    <row r="4470" spans="1:3" x14ac:dyDescent="0.35">
      <c r="A4470" s="222" t="str">
        <f t="shared" si="69"/>
        <v>WRIST 2 VIEWS LEFT</v>
      </c>
      <c r="B4470" s="285"/>
      <c r="C4470" s="297" t="s">
        <v>6134</v>
      </c>
    </row>
    <row r="4471" spans="1:3" x14ac:dyDescent="0.35">
      <c r="A4471" s="222" t="str">
        <f t="shared" si="69"/>
        <v>WRIST 2 VIEWS RIGHT</v>
      </c>
      <c r="B4471" s="285"/>
      <c r="C4471" s="297" t="s">
        <v>6135</v>
      </c>
    </row>
    <row r="4472" spans="1:3" x14ac:dyDescent="0.35">
      <c r="A4472" s="222" t="str">
        <f t="shared" si="69"/>
        <v>WRIST 2V LT</v>
      </c>
      <c r="B4472" s="33"/>
      <c r="C4472" s="33" t="s">
        <v>898</v>
      </c>
    </row>
    <row r="4473" spans="1:3" x14ac:dyDescent="0.35">
      <c r="A4473" s="222" t="str">
        <f t="shared" si="69"/>
        <v>WRIST 2V LT</v>
      </c>
      <c r="B4473" s="292"/>
      <c r="C4473" s="302" t="s">
        <v>898</v>
      </c>
    </row>
    <row r="4474" spans="1:3" x14ac:dyDescent="0.35">
      <c r="A4474" s="222" t="str">
        <f t="shared" si="69"/>
        <v>WRIST 2V RT</v>
      </c>
      <c r="B4474" s="33"/>
      <c r="C4474" s="33" t="s">
        <v>899</v>
      </c>
    </row>
    <row r="4475" spans="1:3" x14ac:dyDescent="0.35">
      <c r="A4475" s="222" t="str">
        <f t="shared" si="69"/>
        <v>WRIST 2V RT</v>
      </c>
      <c r="B4475" s="292"/>
      <c r="C4475" s="302" t="s">
        <v>899</v>
      </c>
    </row>
    <row r="4476" spans="1:3" x14ac:dyDescent="0.35">
      <c r="A4476" s="222" t="str">
        <f t="shared" si="69"/>
        <v>WRIST LT 2V</v>
      </c>
      <c r="B4476" s="105"/>
      <c r="C4476" s="105" t="s">
        <v>4633</v>
      </c>
    </row>
    <row r="4477" spans="1:3" x14ac:dyDescent="0.35">
      <c r="A4477" s="222" t="str">
        <f t="shared" si="69"/>
        <v>wrist lt 2V</v>
      </c>
      <c r="B4477" s="327"/>
      <c r="C4477" s="327" t="s">
        <v>1638</v>
      </c>
    </row>
    <row r="4478" spans="1:3" x14ac:dyDescent="0.35">
      <c r="A4478" s="222" t="str">
        <f t="shared" si="69"/>
        <v>WRIST LT 2V</v>
      </c>
      <c r="B4478" s="283"/>
      <c r="C4478" s="284" t="s">
        <v>4633</v>
      </c>
    </row>
    <row r="4479" spans="1:3" ht="16" x14ac:dyDescent="0.4">
      <c r="A4479" s="222" t="str">
        <f t="shared" si="69"/>
        <v>WRIST LT 2V*</v>
      </c>
      <c r="B4479" s="173"/>
      <c r="C4479" s="173" t="s">
        <v>8501</v>
      </c>
    </row>
    <row r="4480" spans="1:3" x14ac:dyDescent="0.35">
      <c r="A4480" s="222" t="str">
        <f t="shared" si="69"/>
        <v>WRIST RT 2V</v>
      </c>
      <c r="B4480" s="105"/>
      <c r="C4480" s="107" t="s">
        <v>4634</v>
      </c>
    </row>
    <row r="4481" spans="1:3" x14ac:dyDescent="0.35">
      <c r="A4481" s="222" t="str">
        <f t="shared" si="69"/>
        <v>WRIST RT 2V</v>
      </c>
      <c r="B4481" s="283"/>
      <c r="C4481" s="284" t="s">
        <v>4634</v>
      </c>
    </row>
    <row r="4482" spans="1:3" ht="16" x14ac:dyDescent="0.4">
      <c r="A4482" s="222" t="str">
        <f t="shared" si="69"/>
        <v>WRIST RT 2V*</v>
      </c>
      <c r="B4482" s="173"/>
      <c r="C4482" s="173" t="s">
        <v>8502</v>
      </c>
    </row>
    <row r="4483" spans="1:3" x14ac:dyDescent="0.35">
      <c r="A4483" s="222" t="str">
        <f t="shared" ref="A4483:A4546" si="70">TRIM(C4483)</f>
        <v>WRIST XRAY 2 VIEWS</v>
      </c>
      <c r="B4483" s="657"/>
      <c r="C4483" s="94" t="s">
        <v>6993</v>
      </c>
    </row>
    <row r="4484" spans="1:3" x14ac:dyDescent="0.35">
      <c r="A4484" s="222" t="str">
        <f t="shared" si="70"/>
        <v>WRIST XRAY 2 VIEWS LEFT</v>
      </c>
      <c r="B4484" s="671"/>
      <c r="C4484" s="315" t="s">
        <v>6994</v>
      </c>
    </row>
    <row r="4485" spans="1:3" x14ac:dyDescent="0.35">
      <c r="A4485" s="222" t="str">
        <f t="shared" si="70"/>
        <v>WRIST XRAY 2 VIEWS RIGHT</v>
      </c>
      <c r="B4485" s="671"/>
      <c r="C4485" s="315" t="s">
        <v>6995</v>
      </c>
    </row>
    <row r="4486" spans="1:3" x14ac:dyDescent="0.35">
      <c r="A4486" s="222" t="str">
        <f t="shared" si="70"/>
        <v>WRIST, 2 VIEWS</v>
      </c>
      <c r="B4486" s="327"/>
      <c r="C4486" s="327" t="s">
        <v>1639</v>
      </c>
    </row>
    <row r="4487" spans="1:3" x14ac:dyDescent="0.35">
      <c r="A4487" s="222" t="str">
        <f t="shared" si="70"/>
        <v>WRIST; 2 VIEWS</v>
      </c>
      <c r="B4487" s="326"/>
      <c r="C4487" s="320" t="s">
        <v>13908</v>
      </c>
    </row>
    <row r="4488" spans="1:3" x14ac:dyDescent="0.35">
      <c r="A4488" s="222" t="str">
        <f t="shared" si="70"/>
        <v>XR L WRIST 2 VIEWS</v>
      </c>
      <c r="B4488" s="204"/>
      <c r="C4488" s="205" t="s">
        <v>10334</v>
      </c>
    </row>
    <row r="4489" spans="1:3" x14ac:dyDescent="0.35">
      <c r="A4489" s="222" t="str">
        <f t="shared" si="70"/>
        <v>XR Left Wrist 2 views</v>
      </c>
      <c r="B4489" s="24"/>
      <c r="C4489" s="52" t="s">
        <v>12584</v>
      </c>
    </row>
    <row r="4490" spans="1:3" x14ac:dyDescent="0.35">
      <c r="A4490" s="222" t="str">
        <f t="shared" si="70"/>
        <v>XR LEFT WRIST 2V</v>
      </c>
      <c r="B4490" s="204"/>
      <c r="C4490" s="210" t="s">
        <v>10335</v>
      </c>
    </row>
    <row r="4491" spans="1:3" x14ac:dyDescent="0.35">
      <c r="A4491" s="222" t="str">
        <f t="shared" si="70"/>
        <v>XR LT WRIST 2 VIEW</v>
      </c>
      <c r="B4491" s="703"/>
      <c r="C4491" s="126" t="s">
        <v>9106</v>
      </c>
    </row>
    <row r="4492" spans="1:3" x14ac:dyDescent="0.35">
      <c r="A4492" s="222" t="str">
        <f t="shared" si="70"/>
        <v>XR LT WRIST 2 VIEWS</v>
      </c>
      <c r="B4492" s="204"/>
      <c r="C4492" s="210" t="s">
        <v>7984</v>
      </c>
    </row>
    <row r="4493" spans="1:3" x14ac:dyDescent="0.35">
      <c r="A4493" s="222" t="str">
        <f t="shared" si="70"/>
        <v>XR LT WRIST 2V</v>
      </c>
      <c r="B4493" s="40"/>
      <c r="C4493" s="305" t="s">
        <v>12585</v>
      </c>
    </row>
    <row r="4494" spans="1:3" x14ac:dyDescent="0.35">
      <c r="A4494" s="222" t="str">
        <f t="shared" si="70"/>
        <v>XR R WRIST 2 VIEWS</v>
      </c>
      <c r="B4494" s="204"/>
      <c r="C4494" s="205" t="s">
        <v>10336</v>
      </c>
    </row>
    <row r="4495" spans="1:3" x14ac:dyDescent="0.35">
      <c r="A4495" s="222" t="str">
        <f t="shared" si="70"/>
        <v>XR RIGHT WRIST 2 VIEW</v>
      </c>
      <c r="B4495" s="204"/>
      <c r="C4495" s="210" t="s">
        <v>10337</v>
      </c>
    </row>
    <row r="4496" spans="1:3" x14ac:dyDescent="0.35">
      <c r="A4496" s="222" t="str">
        <f t="shared" si="70"/>
        <v>XR Right Wrist 2 views</v>
      </c>
      <c r="B4496" s="24"/>
      <c r="C4496" s="52" t="s">
        <v>12586</v>
      </c>
    </row>
    <row r="4497" spans="1:3" x14ac:dyDescent="0.35">
      <c r="A4497" s="222" t="str">
        <f t="shared" si="70"/>
        <v>XR RIGHT WRIST 2V</v>
      </c>
      <c r="B4497" s="204"/>
      <c r="C4497" s="210" t="s">
        <v>10338</v>
      </c>
    </row>
    <row r="4498" spans="1:3" x14ac:dyDescent="0.35">
      <c r="A4498" s="222" t="str">
        <f t="shared" si="70"/>
        <v>XR RT WRIST 2 VIEW</v>
      </c>
      <c r="B4498" s="703"/>
      <c r="C4498" s="126" t="s">
        <v>9107</v>
      </c>
    </row>
    <row r="4499" spans="1:3" x14ac:dyDescent="0.35">
      <c r="A4499" s="222" t="str">
        <f t="shared" si="70"/>
        <v>XR RT WRIST 2 VIEWS</v>
      </c>
      <c r="B4499" s="204"/>
      <c r="C4499" s="210" t="s">
        <v>10339</v>
      </c>
    </row>
    <row r="4500" spans="1:3" x14ac:dyDescent="0.35">
      <c r="A4500" s="222" t="str">
        <f t="shared" si="70"/>
        <v>XR RT WRIST 2V</v>
      </c>
      <c r="B4500" s="40"/>
      <c r="C4500" s="305" t="s">
        <v>12587</v>
      </c>
    </row>
    <row r="4501" spans="1:3" x14ac:dyDescent="0.35">
      <c r="A4501" s="222" t="str">
        <f t="shared" si="70"/>
        <v>XR WRIST (2 VIEWS) LEFT</v>
      </c>
      <c r="B4501" s="204"/>
      <c r="C4501" s="205" t="s">
        <v>10340</v>
      </c>
    </row>
    <row r="4502" spans="1:3" x14ac:dyDescent="0.35">
      <c r="A4502" s="222" t="str">
        <f t="shared" si="70"/>
        <v>XR WRIST (2 VIEWS) RIGHT</v>
      </c>
      <c r="B4502" s="204"/>
      <c r="C4502" s="205" t="s">
        <v>10341</v>
      </c>
    </row>
    <row r="4503" spans="1:3" x14ac:dyDescent="0.35">
      <c r="A4503" s="222" t="str">
        <f t="shared" si="70"/>
        <v>XR WRIST 1 OR 2 VIEWS</v>
      </c>
      <c r="B4503" s="343"/>
      <c r="C4503" s="343" t="s">
        <v>13909</v>
      </c>
    </row>
    <row r="4504" spans="1:3" x14ac:dyDescent="0.35">
      <c r="A4504" s="222" t="str">
        <f t="shared" si="70"/>
        <v>XR WRIST 2 VIEW LEFT</v>
      </c>
      <c r="B4504" s="311"/>
      <c r="C4504" s="299" t="s">
        <v>774</v>
      </c>
    </row>
    <row r="4505" spans="1:3" x14ac:dyDescent="0.35">
      <c r="A4505" s="222" t="str">
        <f t="shared" si="70"/>
        <v>XR WRIST 2 VIEW RIGHT</v>
      </c>
      <c r="B4505" s="311"/>
      <c r="C4505" s="299" t="s">
        <v>775</v>
      </c>
    </row>
    <row r="4506" spans="1:3" x14ac:dyDescent="0.35">
      <c r="A4506" s="222" t="str">
        <f t="shared" si="70"/>
        <v>XR WRIST 2 VIEWS</v>
      </c>
      <c r="B4506" s="221"/>
      <c r="C4506" s="221" t="s">
        <v>563</v>
      </c>
    </row>
    <row r="4507" spans="1:3" x14ac:dyDescent="0.35">
      <c r="A4507" s="222" t="str">
        <f t="shared" si="70"/>
        <v>XR WRIST 2 VIEWS</v>
      </c>
      <c r="B4507" s="724"/>
      <c r="C4507" s="286" t="s">
        <v>563</v>
      </c>
    </row>
    <row r="4508" spans="1:3" x14ac:dyDescent="0.35">
      <c r="A4508" s="222" t="str">
        <f t="shared" si="70"/>
        <v>XR WRIST 2 VIEWS</v>
      </c>
      <c r="B4508" s="742"/>
      <c r="C4508" s="46" t="s">
        <v>563</v>
      </c>
    </row>
    <row r="4509" spans="1:3" x14ac:dyDescent="0.35">
      <c r="A4509" s="222" t="str">
        <f t="shared" si="70"/>
        <v>XR WRIST 2 VIEWS (LEFT)</v>
      </c>
      <c r="B4509" s="737"/>
      <c r="C4509" s="602" t="s">
        <v>1295</v>
      </c>
    </row>
    <row r="4510" spans="1:3" x14ac:dyDescent="0.35">
      <c r="A4510" s="222" t="str">
        <f t="shared" si="70"/>
        <v>XR WRIST 2 VIEWS (RIGHT)</v>
      </c>
      <c r="B4510" s="738"/>
      <c r="C4510" s="602" t="s">
        <v>1296</v>
      </c>
    </row>
    <row r="4511" spans="1:3" x14ac:dyDescent="0.35">
      <c r="A4511" s="222" t="str">
        <f t="shared" si="70"/>
        <v>XR Wrist 2 Views Left</v>
      </c>
      <c r="B4511" s="281"/>
      <c r="C4511" s="42" t="s">
        <v>1767</v>
      </c>
    </row>
    <row r="4512" spans="1:3" x14ac:dyDescent="0.35">
      <c r="A4512" s="222" t="str">
        <f t="shared" si="70"/>
        <v>XR WRIST 2 VIEWS LT</v>
      </c>
      <c r="B4512" s="280"/>
      <c r="C4512" s="45" t="s">
        <v>8715</v>
      </c>
    </row>
    <row r="4513" spans="1:3" x14ac:dyDescent="0.35">
      <c r="A4513" s="222" t="str">
        <f t="shared" si="70"/>
        <v>XR Wrist 2 Views Right</v>
      </c>
      <c r="B4513" s="281"/>
      <c r="C4513" s="42" t="s">
        <v>1768</v>
      </c>
    </row>
    <row r="4514" spans="1:3" x14ac:dyDescent="0.35">
      <c r="A4514" s="222" t="str">
        <f t="shared" si="70"/>
        <v>XR WRIST 2 VIEWS RT</v>
      </c>
      <c r="B4514" s="280"/>
      <c r="C4514" s="45" t="s">
        <v>8716</v>
      </c>
    </row>
    <row r="4515" spans="1:3" x14ac:dyDescent="0.35">
      <c r="A4515" s="222" t="str">
        <f t="shared" si="70"/>
        <v>XR WRIST 2 VWS LT</v>
      </c>
      <c r="B4515" s="13"/>
      <c r="C4515" s="13" t="s">
        <v>207</v>
      </c>
    </row>
    <row r="4516" spans="1:3" x14ac:dyDescent="0.35">
      <c r="A4516" s="222" t="str">
        <f t="shared" si="70"/>
        <v>XR WRIST 2 VWS RT</v>
      </c>
      <c r="B4516" s="13"/>
      <c r="C4516" s="13" t="s">
        <v>208</v>
      </c>
    </row>
    <row r="4517" spans="1:3" x14ac:dyDescent="0.35">
      <c r="A4517" s="222" t="str">
        <f t="shared" si="70"/>
        <v>XR WRIST 2V LT</v>
      </c>
      <c r="B4517" s="11"/>
      <c r="C4517" s="11" t="s">
        <v>9626</v>
      </c>
    </row>
    <row r="4518" spans="1:3" x14ac:dyDescent="0.35">
      <c r="A4518" s="222" t="str">
        <f t="shared" si="70"/>
        <v>XR WRIST 2V LT</v>
      </c>
      <c r="B4518" s="312"/>
      <c r="C4518" s="312" t="s">
        <v>9626</v>
      </c>
    </row>
    <row r="4519" spans="1:3" x14ac:dyDescent="0.35">
      <c r="A4519" s="222" t="str">
        <f t="shared" si="70"/>
        <v>XR WRIST 2V MIN LT ROUTINE</v>
      </c>
      <c r="B4519" s="289"/>
      <c r="C4519" s="395" t="s">
        <v>2686</v>
      </c>
    </row>
    <row r="4520" spans="1:3" x14ac:dyDescent="0.35">
      <c r="A4520" s="222" t="str">
        <f t="shared" si="70"/>
        <v>XR WRIST 2V MIN RT ROUTINE</v>
      </c>
      <c r="B4520" s="289"/>
      <c r="C4520" s="395" t="s">
        <v>2687</v>
      </c>
    </row>
    <row r="4521" spans="1:3" x14ac:dyDescent="0.35">
      <c r="A4521" s="222" t="str">
        <f t="shared" si="70"/>
        <v>XR WRIST 2V RT</v>
      </c>
      <c r="B4521" s="11"/>
      <c r="C4521" s="11" t="s">
        <v>9627</v>
      </c>
    </row>
    <row r="4522" spans="1:3" x14ac:dyDescent="0.35">
      <c r="A4522" s="222" t="str">
        <f t="shared" si="70"/>
        <v>XR WRIST 2V RT</v>
      </c>
      <c r="B4522" s="312"/>
      <c r="C4522" s="312" t="s">
        <v>9627</v>
      </c>
    </row>
    <row r="4523" spans="1:3" x14ac:dyDescent="0.35">
      <c r="A4523" s="222" t="str">
        <f t="shared" si="70"/>
        <v>XR WRIST AP/LAT LEFT</v>
      </c>
      <c r="B4523" s="367"/>
      <c r="C4523" s="338" t="s">
        <v>7337</v>
      </c>
    </row>
    <row r="4524" spans="1:3" x14ac:dyDescent="0.35">
      <c r="A4524" s="222" t="str">
        <f t="shared" si="70"/>
        <v>XR WRIST AP/LAT RIGHT</v>
      </c>
      <c r="B4524" s="367"/>
      <c r="C4524" s="338" t="s">
        <v>7338</v>
      </c>
    </row>
    <row r="4525" spans="1:3" x14ac:dyDescent="0.35">
      <c r="A4525" s="222" t="str">
        <f t="shared" si="70"/>
        <v>XR wrist LT 2V</v>
      </c>
      <c r="B4525" s="24"/>
      <c r="C4525" s="52" t="s">
        <v>12588</v>
      </c>
    </row>
    <row r="4526" spans="1:3" x14ac:dyDescent="0.35">
      <c r="A4526" s="222" t="str">
        <f t="shared" si="70"/>
        <v>XR wrist RT 2V</v>
      </c>
      <c r="B4526" s="24"/>
      <c r="C4526" s="52" t="s">
        <v>12589</v>
      </c>
    </row>
    <row r="4527" spans="1:3" x14ac:dyDescent="0.35">
      <c r="A4527" s="222" t="str">
        <f t="shared" si="70"/>
        <v>XRAY LEFT WRIST 2 VIEWS</v>
      </c>
      <c r="B4527" s="204"/>
      <c r="C4527" s="205" t="s">
        <v>10344</v>
      </c>
    </row>
    <row r="4528" spans="1:3" x14ac:dyDescent="0.35">
      <c r="A4528" s="222" t="str">
        <f t="shared" si="70"/>
        <v>XRAY LT WRIST 2V</v>
      </c>
      <c r="B4528" s="204"/>
      <c r="C4528" s="210" t="s">
        <v>10345</v>
      </c>
    </row>
    <row r="4529" spans="1:3" x14ac:dyDescent="0.35">
      <c r="A4529" s="222" t="str">
        <f t="shared" si="70"/>
        <v>XRAY RIGHT WRIST 2 VIEWS</v>
      </c>
      <c r="B4529" s="204"/>
      <c r="C4529" s="205" t="s">
        <v>10346</v>
      </c>
    </row>
    <row r="4530" spans="1:3" x14ac:dyDescent="0.35">
      <c r="A4530" s="222" t="str">
        <f t="shared" si="70"/>
        <v>XRAY WRIST 2 VIEWS LT</v>
      </c>
      <c r="B4530" s="157"/>
      <c r="C4530" s="157" t="s">
        <v>3755</v>
      </c>
    </row>
    <row r="4531" spans="1:3" x14ac:dyDescent="0.35">
      <c r="A4531" s="222" t="str">
        <f t="shared" si="70"/>
        <v>XRAY WRIST 2 VIEWS RT</v>
      </c>
      <c r="B4531" s="157"/>
      <c r="C4531" s="157" t="s">
        <v>3756</v>
      </c>
    </row>
    <row r="4532" spans="1:3" x14ac:dyDescent="0.35">
      <c r="A4532" s="222" t="str">
        <f t="shared" si="70"/>
        <v>XRAY WRIST, 2 VIEWS, LEFT</v>
      </c>
      <c r="B4532" s="26"/>
      <c r="C4532" s="26" t="s">
        <v>2253</v>
      </c>
    </row>
    <row r="4533" spans="1:3" x14ac:dyDescent="0.35">
      <c r="A4533" s="222" t="str">
        <f t="shared" si="70"/>
        <v>XRAY WRIST, 2 VIEWS, RIGHT</v>
      </c>
      <c r="B4533" s="26"/>
      <c r="C4533" s="26" t="s">
        <v>2254</v>
      </c>
    </row>
    <row r="4534" spans="1:3" x14ac:dyDescent="0.35">
      <c r="A4534" s="222" t="str">
        <f t="shared" si="70"/>
        <v>X-RAY WRIST, LEFT AP/LATERAL VIEW</v>
      </c>
      <c r="B4534" s="365"/>
      <c r="C4534" s="282" t="s">
        <v>5484</v>
      </c>
    </row>
    <row r="4535" spans="1:3" x14ac:dyDescent="0.35">
      <c r="A4535" s="222" t="str">
        <f t="shared" si="70"/>
        <v>X-RAY WRIST, RIGHT AP/LATERAL VIEW</v>
      </c>
      <c r="B4535" s="365"/>
      <c r="C4535" s="282" t="s">
        <v>5485</v>
      </c>
    </row>
    <row r="4536" spans="1:3" x14ac:dyDescent="0.35">
      <c r="A4536" s="222" t="str">
        <f t="shared" si="70"/>
        <v>X-ray, Left Wrist, 2 Views</v>
      </c>
      <c r="B4536" s="30"/>
      <c r="C4536" s="30" t="s">
        <v>3020</v>
      </c>
    </row>
    <row r="4537" spans="1:3" x14ac:dyDescent="0.35">
      <c r="A4537" s="222" t="str">
        <f t="shared" si="70"/>
        <v>X-ray, Right Wrist, 2 Views</v>
      </c>
      <c r="B4537" s="30"/>
      <c r="C4537" s="30" t="s">
        <v>3021</v>
      </c>
    </row>
    <row r="4538" spans="1:3" x14ac:dyDescent="0.35">
      <c r="A4538" s="222" t="str">
        <f t="shared" si="70"/>
        <v>X-ray, Wrist, 2 Views</v>
      </c>
      <c r="B4538" s="30"/>
      <c r="C4538" s="30" t="s">
        <v>3022</v>
      </c>
    </row>
    <row r="4539" spans="1:3" x14ac:dyDescent="0.35">
      <c r="A4539" s="222" t="str">
        <f t="shared" si="70"/>
        <v>73110 LT WRIST 3V</v>
      </c>
      <c r="B4539" s="100"/>
      <c r="C4539" s="89" t="s">
        <v>14104</v>
      </c>
    </row>
    <row r="4540" spans="1:3" x14ac:dyDescent="0.35">
      <c r="A4540" s="222" t="str">
        <f t="shared" si="70"/>
        <v>73110 RT WRIST 3V</v>
      </c>
      <c r="B4540" s="100"/>
      <c r="C4540" s="89" t="s">
        <v>14105</v>
      </c>
    </row>
    <row r="4541" spans="1:3" x14ac:dyDescent="0.35">
      <c r="A4541" s="222" t="str">
        <f t="shared" si="70"/>
        <v>LT WRIST 3V</v>
      </c>
      <c r="B4541" s="316"/>
      <c r="C4541" s="319" t="s">
        <v>8415</v>
      </c>
    </row>
    <row r="4542" spans="1:3" x14ac:dyDescent="0.35">
      <c r="A4542" s="222" t="str">
        <f t="shared" si="70"/>
        <v>LT Wrist PA+LAT+OBL</v>
      </c>
      <c r="B4542" s="204"/>
      <c r="C4542" s="205" t="s">
        <v>10452</v>
      </c>
    </row>
    <row r="4543" spans="1:3" x14ac:dyDescent="0.35">
      <c r="A4543" s="222" t="str">
        <f t="shared" si="70"/>
        <v>LT WRIST; 3 + VIEWS</v>
      </c>
      <c r="B4543" s="326"/>
      <c r="C4543" s="320" t="s">
        <v>13935</v>
      </c>
    </row>
    <row r="4544" spans="1:3" x14ac:dyDescent="0.35">
      <c r="A4544" s="222" t="str">
        <f t="shared" si="70"/>
        <v>LT. WRIST 3+ VIEWS</v>
      </c>
      <c r="B4544" s="221"/>
      <c r="C4544" s="221" t="s">
        <v>1316</v>
      </c>
    </row>
    <row r="4545" spans="1:3" x14ac:dyDescent="0.35">
      <c r="A4545" s="222" t="str">
        <f t="shared" si="70"/>
        <v>RHC1 XR WRIST 3+ VIEW LEFT</v>
      </c>
      <c r="B4545" s="277"/>
      <c r="C4545" s="287" t="s">
        <v>9186</v>
      </c>
    </row>
    <row r="4546" spans="1:3" x14ac:dyDescent="0.35">
      <c r="A4546" s="222" t="str">
        <f t="shared" si="70"/>
        <v>RHC1 XR WRIST 3+ VIEW RIGHT</v>
      </c>
      <c r="B4546" s="277"/>
      <c r="C4546" s="287" t="s">
        <v>9187</v>
      </c>
    </row>
    <row r="4547" spans="1:3" x14ac:dyDescent="0.35">
      <c r="A4547" s="222" t="str">
        <f t="shared" ref="A4547:A4610" si="71">TRIM(C4547)</f>
        <v>RHC1 XR WRIST 3+ VIEWS LEFT</v>
      </c>
      <c r="B4547" s="341"/>
      <c r="C4547" s="287" t="s">
        <v>9188</v>
      </c>
    </row>
    <row r="4548" spans="1:3" x14ac:dyDescent="0.35">
      <c r="A4548" s="222" t="str">
        <f t="shared" si="71"/>
        <v>RHC1 XR WRIST 3+ VIEWS RIGHT</v>
      </c>
      <c r="B4548" s="341"/>
      <c r="C4548" s="287" t="s">
        <v>9189</v>
      </c>
    </row>
    <row r="4549" spans="1:3" x14ac:dyDescent="0.35">
      <c r="A4549" s="222" t="str">
        <f t="shared" si="71"/>
        <v>RT WRIST 3V</v>
      </c>
      <c r="B4549" s="316"/>
      <c r="C4549" s="319" t="s">
        <v>8416</v>
      </c>
    </row>
    <row r="4550" spans="1:3" x14ac:dyDescent="0.35">
      <c r="A4550" s="222" t="str">
        <f t="shared" si="71"/>
        <v>RT WRIST; 3+ VIEWS</v>
      </c>
      <c r="B4550" s="326"/>
      <c r="C4550" s="320" t="s">
        <v>13936</v>
      </c>
    </row>
    <row r="4551" spans="1:3" x14ac:dyDescent="0.35">
      <c r="A4551" s="222" t="str">
        <f t="shared" si="71"/>
        <v>RT. WRIST 3+ VIEWS</v>
      </c>
      <c r="B4551" s="221"/>
      <c r="C4551" s="221" t="s">
        <v>1317</v>
      </c>
    </row>
    <row r="4552" spans="1:3" x14ac:dyDescent="0.35">
      <c r="A4552" s="222" t="str">
        <f t="shared" si="71"/>
        <v>WRIST 3 + VIEWS</v>
      </c>
      <c r="B4552" s="94"/>
      <c r="C4552" s="93" t="s">
        <v>7039</v>
      </c>
    </row>
    <row r="4553" spans="1:3" x14ac:dyDescent="0.35">
      <c r="A4553" s="222" t="str">
        <f t="shared" si="71"/>
        <v>WRIST 3 + VIEWS LEFT</v>
      </c>
      <c r="B4553" s="315"/>
      <c r="C4553" s="382" t="s">
        <v>7040</v>
      </c>
    </row>
    <row r="4554" spans="1:3" x14ac:dyDescent="0.35">
      <c r="A4554" s="222" t="str">
        <f t="shared" si="71"/>
        <v>WRIST 3 + VIEWS RIGHT</v>
      </c>
      <c r="B4554" s="315"/>
      <c r="C4554" s="382" t="s">
        <v>7041</v>
      </c>
    </row>
    <row r="4555" spans="1:3" x14ac:dyDescent="0.35">
      <c r="A4555" s="222" t="str">
        <f t="shared" si="71"/>
        <v>WRIST 3 OR MORE LT</v>
      </c>
      <c r="B4555" s="292"/>
      <c r="C4555" s="302" t="s">
        <v>5208</v>
      </c>
    </row>
    <row r="4556" spans="1:3" x14ac:dyDescent="0.35">
      <c r="A4556" s="222" t="str">
        <f t="shared" si="71"/>
        <v>WRIST 3 OR MORE RT</v>
      </c>
      <c r="B4556" s="292"/>
      <c r="C4556" s="302" t="s">
        <v>5209</v>
      </c>
    </row>
    <row r="4557" spans="1:3" x14ac:dyDescent="0.35">
      <c r="A4557" s="222" t="str">
        <f t="shared" si="71"/>
        <v>Wrist 3 View RT</v>
      </c>
      <c r="B4557" s="204"/>
      <c r="C4557" s="205" t="s">
        <v>10453</v>
      </c>
    </row>
    <row r="4558" spans="1:3" x14ac:dyDescent="0.35">
      <c r="A4558" s="222" t="str">
        <f t="shared" si="71"/>
        <v>WRIST 3 VIEWS (LEFT)</v>
      </c>
      <c r="B4558" s="580"/>
      <c r="C4558" s="581" t="s">
        <v>13629</v>
      </c>
    </row>
    <row r="4559" spans="1:3" x14ac:dyDescent="0.35">
      <c r="A4559" s="222" t="str">
        <f t="shared" si="71"/>
        <v>WRIST 3 VIEWS (RIGHT)</v>
      </c>
      <c r="B4559" s="580"/>
      <c r="C4559" s="581" t="s">
        <v>13630</v>
      </c>
    </row>
    <row r="4560" spans="1:3" x14ac:dyDescent="0.35">
      <c r="A4560" s="222" t="str">
        <f t="shared" si="71"/>
        <v>WRIST 3V LT</v>
      </c>
      <c r="B4560" s="33"/>
      <c r="C4560" s="33" t="s">
        <v>928</v>
      </c>
    </row>
    <row r="4561" spans="1:3" x14ac:dyDescent="0.35">
      <c r="A4561" s="222" t="str">
        <f t="shared" si="71"/>
        <v>WRIST 3V RT</v>
      </c>
      <c r="B4561" s="33"/>
      <c r="C4561" s="33" t="s">
        <v>929</v>
      </c>
    </row>
    <row r="4562" spans="1:3" x14ac:dyDescent="0.35">
      <c r="A4562" s="222" t="str">
        <f t="shared" si="71"/>
        <v>WRIST COMP MIN 3 VIEW LEFT</v>
      </c>
      <c r="B4562" s="285"/>
      <c r="C4562" s="297" t="s">
        <v>6175</v>
      </c>
    </row>
    <row r="4563" spans="1:3" x14ac:dyDescent="0.35">
      <c r="A4563" s="222" t="str">
        <f t="shared" si="71"/>
        <v>WRIST COMP MIN 3 VIEW RIGHT</v>
      </c>
      <c r="B4563" s="285"/>
      <c r="C4563" s="297" t="s">
        <v>6176</v>
      </c>
    </row>
    <row r="4564" spans="1:3" ht="16" x14ac:dyDescent="0.4">
      <c r="A4564" s="222" t="str">
        <f t="shared" si="71"/>
        <v>WRIST LT 3V*</v>
      </c>
      <c r="B4564" s="173"/>
      <c r="C4564" s="173" t="s">
        <v>8517</v>
      </c>
    </row>
    <row r="4565" spans="1:3" x14ac:dyDescent="0.35">
      <c r="A4565" s="222" t="str">
        <f t="shared" si="71"/>
        <v>WRIST LT COMP MIN 3V</v>
      </c>
      <c r="B4565" s="105"/>
      <c r="C4565" s="105" t="s">
        <v>4656</v>
      </c>
    </row>
    <row r="4566" spans="1:3" x14ac:dyDescent="0.35">
      <c r="A4566" s="222" t="str">
        <f t="shared" si="71"/>
        <v>WRIST LT MIN 3V</v>
      </c>
      <c r="B4566" s="283"/>
      <c r="C4566" s="284" t="s">
        <v>8107</v>
      </c>
    </row>
    <row r="4567" spans="1:3" x14ac:dyDescent="0.35">
      <c r="A4567" s="222" t="str">
        <f t="shared" si="71"/>
        <v>Wrist PA+LAT+OBL</v>
      </c>
      <c r="B4567" s="204"/>
      <c r="C4567" s="205" t="s">
        <v>10454</v>
      </c>
    </row>
    <row r="4568" spans="1:3" x14ac:dyDescent="0.35">
      <c r="A4568" s="222" t="str">
        <f t="shared" si="71"/>
        <v>Wrist PA+LAT+OBL LT</v>
      </c>
      <c r="B4568" s="204"/>
      <c r="C4568" s="206" t="s">
        <v>10455</v>
      </c>
    </row>
    <row r="4569" spans="1:3" x14ac:dyDescent="0.35">
      <c r="A4569" s="222" t="str">
        <f t="shared" si="71"/>
        <v>Wrist PA+LAT+OBL RIGHT</v>
      </c>
      <c r="B4569" s="100"/>
      <c r="C4569" s="126" t="s">
        <v>6516</v>
      </c>
    </row>
    <row r="4570" spans="1:3" ht="16" x14ac:dyDescent="0.4">
      <c r="A4570" s="222" t="str">
        <f t="shared" si="71"/>
        <v>WRIST RT 3V*</v>
      </c>
      <c r="B4570" s="173"/>
      <c r="C4570" s="173" t="s">
        <v>8518</v>
      </c>
    </row>
    <row r="4571" spans="1:3" x14ac:dyDescent="0.35">
      <c r="A4571" s="222" t="str">
        <f t="shared" si="71"/>
        <v>WRIST RT COMP MIN 3V</v>
      </c>
      <c r="B4571" s="105"/>
      <c r="C4571" s="105" t="s">
        <v>4657</v>
      </c>
    </row>
    <row r="4572" spans="1:3" x14ac:dyDescent="0.35">
      <c r="A4572" s="222" t="str">
        <f t="shared" si="71"/>
        <v>WRIST RT COMP MIN 3V</v>
      </c>
      <c r="B4572" s="316"/>
      <c r="C4572" s="319" t="s">
        <v>4657</v>
      </c>
    </row>
    <row r="4573" spans="1:3" x14ac:dyDescent="0.35">
      <c r="A4573" s="222" t="str">
        <f t="shared" si="71"/>
        <v>WRIST RT MIN 3V</v>
      </c>
      <c r="B4573" s="283"/>
      <c r="C4573" s="284" t="s">
        <v>8108</v>
      </c>
    </row>
    <row r="4574" spans="1:3" x14ac:dyDescent="0.35">
      <c r="A4574" s="222" t="str">
        <f t="shared" si="71"/>
        <v>WRIST XRAY RAYVILLE</v>
      </c>
      <c r="B4574" s="286"/>
      <c r="C4574" s="286" t="s">
        <v>8754</v>
      </c>
    </row>
    <row r="4575" spans="1:3" x14ac:dyDescent="0.35">
      <c r="A4575" s="222" t="str">
        <f t="shared" si="71"/>
        <v>WRIST; 3 + VIEWS</v>
      </c>
      <c r="B4575" s="326"/>
      <c r="C4575" s="320" t="s">
        <v>13937</v>
      </c>
    </row>
    <row r="4576" spans="1:3" x14ac:dyDescent="0.35">
      <c r="A4576" s="222" t="str">
        <f t="shared" si="71"/>
        <v>WRIST; 3+ VIEWS</v>
      </c>
      <c r="B4576" s="326"/>
      <c r="C4576" s="320" t="s">
        <v>13938</v>
      </c>
    </row>
    <row r="4577" spans="1:3" x14ac:dyDescent="0.35">
      <c r="A4577" s="222" t="str">
        <f t="shared" si="71"/>
        <v>XR L WRIST 3VIEWS</v>
      </c>
      <c r="B4577" s="204"/>
      <c r="C4577" s="205" t="s">
        <v>10456</v>
      </c>
    </row>
    <row r="4578" spans="1:3" x14ac:dyDescent="0.35">
      <c r="A4578" s="222" t="str">
        <f t="shared" si="71"/>
        <v>XR Left Wrist 3 or more views</v>
      </c>
      <c r="B4578" s="24"/>
      <c r="C4578" s="52" t="s">
        <v>12654</v>
      </c>
    </row>
    <row r="4579" spans="1:3" x14ac:dyDescent="0.35">
      <c r="A4579" s="222" t="str">
        <f t="shared" si="71"/>
        <v>XR LT WRIST 3V</v>
      </c>
      <c r="B4579" s="40"/>
      <c r="C4579" s="305" t="s">
        <v>12655</v>
      </c>
    </row>
    <row r="4580" spans="1:3" x14ac:dyDescent="0.35">
      <c r="A4580" s="222" t="str">
        <f t="shared" si="71"/>
        <v>XR R WRIST 3VIEWS</v>
      </c>
      <c r="B4580" s="204"/>
      <c r="C4580" s="205" t="s">
        <v>10457</v>
      </c>
    </row>
    <row r="4581" spans="1:3" x14ac:dyDescent="0.35">
      <c r="A4581" s="222" t="str">
        <f t="shared" si="71"/>
        <v>XR Right Wrist 3 or more views</v>
      </c>
      <c r="B4581" s="24"/>
      <c r="C4581" s="52" t="s">
        <v>12656</v>
      </c>
    </row>
    <row r="4582" spans="1:3" x14ac:dyDescent="0.35">
      <c r="A4582" s="222" t="str">
        <f t="shared" si="71"/>
        <v>XR RT WRIST 3V</v>
      </c>
      <c r="B4582" s="40"/>
      <c r="C4582" s="305" t="s">
        <v>12657</v>
      </c>
    </row>
    <row r="4583" spans="1:3" x14ac:dyDescent="0.35">
      <c r="A4583" s="222" t="str">
        <f t="shared" si="71"/>
        <v>XR WRIST (3 VIEWS OR MORE) RIGHT</v>
      </c>
      <c r="B4583" s="204"/>
      <c r="C4583" s="205" t="s">
        <v>10459</v>
      </c>
    </row>
    <row r="4584" spans="1:3" x14ac:dyDescent="0.35">
      <c r="A4584" s="222" t="str">
        <f t="shared" si="71"/>
        <v>XR WRIST (3 VIEWS OR MORE) LEFT</v>
      </c>
      <c r="B4584" s="204"/>
      <c r="C4584" s="205" t="s">
        <v>10458</v>
      </c>
    </row>
    <row r="4585" spans="1:3" x14ac:dyDescent="0.35">
      <c r="A4585" s="222" t="str">
        <f t="shared" si="71"/>
        <v>XR WRIST 3 OR MORE LT</v>
      </c>
      <c r="B4585" s="11"/>
      <c r="C4585" s="11" t="s">
        <v>9663</v>
      </c>
    </row>
    <row r="4586" spans="1:3" x14ac:dyDescent="0.35">
      <c r="A4586" s="222" t="str">
        <f t="shared" si="71"/>
        <v>XR WRIST 3 OR MORE RT</v>
      </c>
      <c r="B4586" s="11"/>
      <c r="C4586" s="11" t="s">
        <v>9664</v>
      </c>
    </row>
    <row r="4587" spans="1:3" x14ac:dyDescent="0.35">
      <c r="A4587" s="222" t="str">
        <f t="shared" si="71"/>
        <v>XR WRIST 3 VIEW LEFT</v>
      </c>
      <c r="B4587" s="311"/>
      <c r="C4587" s="299" t="s">
        <v>791</v>
      </c>
    </row>
    <row r="4588" spans="1:3" x14ac:dyDescent="0.35">
      <c r="A4588" s="222" t="str">
        <f t="shared" si="71"/>
        <v>XR WRIST 3 VIEW RIGHT</v>
      </c>
      <c r="B4588" s="311"/>
      <c r="C4588" s="299" t="s">
        <v>792</v>
      </c>
    </row>
    <row r="4589" spans="1:3" x14ac:dyDescent="0.35">
      <c r="A4589" s="222" t="str">
        <f t="shared" si="71"/>
        <v>XR WRIST 3 VIEWS LEFT</v>
      </c>
      <c r="B4589" s="395"/>
      <c r="C4589" s="332" t="s">
        <v>2705</v>
      </c>
    </row>
    <row r="4590" spans="1:3" x14ac:dyDescent="0.35">
      <c r="A4590" s="222" t="str">
        <f t="shared" si="71"/>
        <v>XR WRIST 3 VWS LT</v>
      </c>
      <c r="B4590" s="288"/>
      <c r="C4590" s="13" t="s">
        <v>239</v>
      </c>
    </row>
    <row r="4591" spans="1:3" x14ac:dyDescent="0.35">
      <c r="A4591" s="222" t="str">
        <f t="shared" si="71"/>
        <v>XR WRIST 3 VWS RT</v>
      </c>
      <c r="B4591" s="288"/>
      <c r="C4591" s="13" t="s">
        <v>240</v>
      </c>
    </row>
    <row r="4592" spans="1:3" x14ac:dyDescent="0.35">
      <c r="A4592" s="222" t="str">
        <f t="shared" si="71"/>
        <v>XR WRIST 3+ VIEWS LEFT</v>
      </c>
      <c r="B4592" s="341"/>
      <c r="C4592" s="287" t="s">
        <v>9190</v>
      </c>
    </row>
    <row r="4593" spans="1:3" x14ac:dyDescent="0.35">
      <c r="A4593" s="222" t="str">
        <f t="shared" si="71"/>
        <v>XR WRIST 3+ VIEWS RIGHT</v>
      </c>
      <c r="B4593" s="341"/>
      <c r="C4593" s="287" t="s">
        <v>9191</v>
      </c>
    </row>
    <row r="4594" spans="1:3" x14ac:dyDescent="0.35">
      <c r="A4594" s="222" t="str">
        <f t="shared" si="71"/>
        <v>XR WRIST 3V LT</v>
      </c>
      <c r="B4594" s="288"/>
      <c r="C4594" s="13" t="s">
        <v>241</v>
      </c>
    </row>
    <row r="4595" spans="1:3" x14ac:dyDescent="0.35">
      <c r="A4595" s="222" t="str">
        <f t="shared" si="71"/>
        <v>XR WRIST 3V LT</v>
      </c>
      <c r="B4595" s="312"/>
      <c r="C4595" s="312" t="s">
        <v>241</v>
      </c>
    </row>
    <row r="4596" spans="1:3" x14ac:dyDescent="0.35">
      <c r="A4596" s="222" t="str">
        <f t="shared" si="71"/>
        <v>XR WRIST 3V MIN LT ROUTINE</v>
      </c>
      <c r="B4596" s="289"/>
      <c r="C4596" s="289" t="s">
        <v>2706</v>
      </c>
    </row>
    <row r="4597" spans="1:3" x14ac:dyDescent="0.35">
      <c r="A4597" s="222" t="str">
        <f t="shared" si="71"/>
        <v>XR WRIST 3V MIN RT ROUTINE</v>
      </c>
      <c r="B4597" s="289"/>
      <c r="C4597" s="289" t="s">
        <v>2707</v>
      </c>
    </row>
    <row r="4598" spans="1:3" x14ac:dyDescent="0.35">
      <c r="A4598" s="222" t="str">
        <f t="shared" si="71"/>
        <v>XR WRIST 3V RT</v>
      </c>
      <c r="B4598" s="288"/>
      <c r="C4598" s="13" t="s">
        <v>242</v>
      </c>
    </row>
    <row r="4599" spans="1:3" x14ac:dyDescent="0.35">
      <c r="A4599" s="222" t="str">
        <f t="shared" si="71"/>
        <v>XR WRIST 3V RT</v>
      </c>
      <c r="B4599" s="312"/>
      <c r="C4599" s="312" t="s">
        <v>242</v>
      </c>
    </row>
    <row r="4600" spans="1:3" x14ac:dyDescent="0.35">
      <c r="A4600" s="222" t="str">
        <f t="shared" si="71"/>
        <v>XR WRIST AP/LAT/OBL LEFT</v>
      </c>
      <c r="B4600" s="367"/>
      <c r="C4600" s="338" t="s">
        <v>7349</v>
      </c>
    </row>
    <row r="4601" spans="1:3" x14ac:dyDescent="0.35">
      <c r="A4601" s="222" t="str">
        <f t="shared" si="71"/>
        <v>XR WRIST AP/LAT/OBL RIGHT</v>
      </c>
      <c r="B4601" s="367"/>
      <c r="C4601" s="338" t="s">
        <v>7350</v>
      </c>
    </row>
    <row r="4602" spans="1:3" x14ac:dyDescent="0.35">
      <c r="A4602" s="222" t="str">
        <f t="shared" si="71"/>
        <v>XR WRIST COMP MIN 3 VIEW LT</v>
      </c>
      <c r="B4602" s="280"/>
      <c r="C4602" s="45" t="s">
        <v>8755</v>
      </c>
    </row>
    <row r="4603" spans="1:3" x14ac:dyDescent="0.35">
      <c r="A4603" s="222" t="str">
        <f t="shared" si="71"/>
        <v>XR WRIST COMP MIN 3 VIEW RT</v>
      </c>
      <c r="B4603" s="280"/>
      <c r="C4603" s="45" t="s">
        <v>8756</v>
      </c>
    </row>
    <row r="4604" spans="1:3" x14ac:dyDescent="0.35">
      <c r="A4604" s="222" t="str">
        <f t="shared" si="71"/>
        <v>XR Wrist Complete 3+ Views Left</v>
      </c>
      <c r="B4604" s="291"/>
      <c r="C4604" s="278" t="s">
        <v>4317</v>
      </c>
    </row>
    <row r="4605" spans="1:3" x14ac:dyDescent="0.35">
      <c r="A4605" s="222" t="str">
        <f t="shared" si="71"/>
        <v>XR Wrist Complete 3+ Views Right</v>
      </c>
      <c r="B4605" s="291"/>
      <c r="C4605" s="278" t="s">
        <v>4318</v>
      </c>
    </row>
    <row r="4606" spans="1:3" x14ac:dyDescent="0.35">
      <c r="A4606" s="222" t="str">
        <f t="shared" si="71"/>
        <v>XR Wrist Complete Left</v>
      </c>
      <c r="B4606" s="281"/>
      <c r="C4606" s="42" t="s">
        <v>1791</v>
      </c>
    </row>
    <row r="4607" spans="1:3" x14ac:dyDescent="0.35">
      <c r="A4607" s="222" t="str">
        <f t="shared" si="71"/>
        <v>XR WRIST COMPLETE MIN OF 3 VIEWS</v>
      </c>
      <c r="B4607" s="326"/>
      <c r="C4607" s="323" t="s">
        <v>13939</v>
      </c>
    </row>
    <row r="4608" spans="1:3" x14ac:dyDescent="0.35">
      <c r="A4608" s="222" t="str">
        <f t="shared" si="71"/>
        <v>XR Wrist Complete Right</v>
      </c>
      <c r="B4608" s="281"/>
      <c r="C4608" s="42" t="s">
        <v>1792</v>
      </c>
    </row>
    <row r="4609" spans="1:3" x14ac:dyDescent="0.35">
      <c r="A4609" s="222" t="str">
        <f t="shared" si="71"/>
        <v>XR WRIST LEFT 3 VIEWS</v>
      </c>
      <c r="B4609" s="745"/>
      <c r="C4609" s="15" t="s">
        <v>587</v>
      </c>
    </row>
    <row r="4610" spans="1:3" x14ac:dyDescent="0.35">
      <c r="A4610" s="222" t="str">
        <f t="shared" si="71"/>
        <v>XR WRIST LEFT 3+V</v>
      </c>
      <c r="B4610" s="548"/>
      <c r="C4610" s="548" t="s">
        <v>5728</v>
      </c>
    </row>
    <row r="4611" spans="1:3" x14ac:dyDescent="0.35">
      <c r="A4611" s="222" t="str">
        <f t="shared" ref="A4611:A4674" si="72">TRIM(C4611)</f>
        <v>XR wrist LT min 3V</v>
      </c>
      <c r="B4611" s="24"/>
      <c r="C4611" s="52" t="s">
        <v>12658</v>
      </c>
    </row>
    <row r="4612" spans="1:3" x14ac:dyDescent="0.35">
      <c r="A4612" s="222" t="str">
        <f t="shared" si="72"/>
        <v>XR WRIST RIGHT 3 VIEWS</v>
      </c>
      <c r="B4612" s="745"/>
      <c r="C4612" s="15" t="s">
        <v>588</v>
      </c>
    </row>
    <row r="4613" spans="1:3" x14ac:dyDescent="0.35">
      <c r="A4613" s="222" t="str">
        <f t="shared" si="72"/>
        <v>XR WRIST RIGHT 3+V</v>
      </c>
      <c r="B4613" s="548"/>
      <c r="C4613" s="548" t="s">
        <v>5729</v>
      </c>
    </row>
    <row r="4614" spans="1:3" x14ac:dyDescent="0.35">
      <c r="A4614" s="222" t="str">
        <f t="shared" si="72"/>
        <v>XR WRIST RT 3 VIEWS</v>
      </c>
      <c r="B4614" s="157"/>
      <c r="C4614" s="157" t="s">
        <v>3782</v>
      </c>
    </row>
    <row r="4615" spans="1:3" x14ac:dyDescent="0.35">
      <c r="A4615" s="222" t="str">
        <f t="shared" si="72"/>
        <v>XR wrist RT min 3V</v>
      </c>
      <c r="B4615" s="24"/>
      <c r="C4615" s="52" t="s">
        <v>12660</v>
      </c>
    </row>
    <row r="4616" spans="1:3" x14ac:dyDescent="0.35">
      <c r="A4616" s="222" t="str">
        <f t="shared" si="72"/>
        <v>XR WRIST W/ SCAPHOID LEFT</v>
      </c>
      <c r="B4616" s="311"/>
      <c r="C4616" s="299" t="s">
        <v>793</v>
      </c>
    </row>
    <row r="4617" spans="1:3" x14ac:dyDescent="0.35">
      <c r="A4617" s="222" t="str">
        <f t="shared" si="72"/>
        <v>XR WRIST W/ SCAPHOID RIGHT</v>
      </c>
      <c r="B4617" s="311"/>
      <c r="C4617" s="299" t="s">
        <v>794</v>
      </c>
    </row>
    <row r="4618" spans="1:3" x14ac:dyDescent="0.35">
      <c r="A4618" s="222" t="str">
        <f t="shared" si="72"/>
        <v>XRAY EXAM OF WRIST COMPLETE RT</v>
      </c>
      <c r="B4618" s="157"/>
      <c r="C4618" s="157" t="s">
        <v>3783</v>
      </c>
    </row>
    <row r="4619" spans="1:3" x14ac:dyDescent="0.35">
      <c r="A4619" s="222" t="str">
        <f t="shared" si="72"/>
        <v>XRAY LEFT WRIST 3 VIEWS</v>
      </c>
      <c r="B4619" s="204"/>
      <c r="C4619" s="205" t="s">
        <v>10460</v>
      </c>
    </row>
    <row r="4620" spans="1:3" x14ac:dyDescent="0.35">
      <c r="A4620" s="222" t="str">
        <f t="shared" si="72"/>
        <v>x-ray left wrist 3v</v>
      </c>
      <c r="B4620" s="204"/>
      <c r="C4620" s="205" t="s">
        <v>10461</v>
      </c>
    </row>
    <row r="4621" spans="1:3" x14ac:dyDescent="0.35">
      <c r="A4621" s="222" t="str">
        <f t="shared" si="72"/>
        <v>XRAY LEFT WRIST MIN 3 VIEWS</v>
      </c>
      <c r="B4621" s="204"/>
      <c r="C4621" s="205" t="s">
        <v>10462</v>
      </c>
    </row>
    <row r="4622" spans="1:3" x14ac:dyDescent="0.35">
      <c r="A4622" s="222" t="str">
        <f t="shared" si="72"/>
        <v>XRAY RIGHT WRIST 3V</v>
      </c>
      <c r="B4622" s="204"/>
      <c r="C4622" s="205" t="s">
        <v>10463</v>
      </c>
    </row>
    <row r="4623" spans="1:3" x14ac:dyDescent="0.35">
      <c r="A4623" s="222" t="str">
        <f t="shared" si="72"/>
        <v>XRAY RIGHT WRIST MIN 3 VIEWS</v>
      </c>
      <c r="B4623" s="204"/>
      <c r="C4623" s="205" t="s">
        <v>10464</v>
      </c>
    </row>
    <row r="4624" spans="1:3" x14ac:dyDescent="0.35">
      <c r="A4624" s="222" t="str">
        <f t="shared" si="72"/>
        <v>XRAY RIGHT WRIST MIN 3 VIEWS</v>
      </c>
      <c r="B4624" s="204"/>
      <c r="C4624" s="205" t="s">
        <v>10464</v>
      </c>
    </row>
    <row r="4625" spans="1:3" x14ac:dyDescent="0.35">
      <c r="A4625" s="222" t="str">
        <f t="shared" si="72"/>
        <v>XRAY WRIST COMPLETE LT</v>
      </c>
      <c r="B4625" s="157"/>
      <c r="C4625" s="157" t="s">
        <v>3784</v>
      </c>
    </row>
    <row r="4626" spans="1:3" x14ac:dyDescent="0.35">
      <c r="A4626" s="222" t="str">
        <f t="shared" si="72"/>
        <v>XRAY WRIST COMPLETE RT</v>
      </c>
      <c r="B4626" s="204"/>
      <c r="C4626" s="205" t="s">
        <v>10465</v>
      </c>
    </row>
    <row r="4627" spans="1:3" x14ac:dyDescent="0.35">
      <c r="A4627" s="222" t="str">
        <f t="shared" si="72"/>
        <v>XRAY WRIST MIN 3 VIEWS</v>
      </c>
      <c r="B4627" s="204"/>
      <c r="C4627" s="205" t="s">
        <v>10466</v>
      </c>
    </row>
    <row r="4628" spans="1:3" x14ac:dyDescent="0.35">
      <c r="A4628" s="222" t="str">
        <f t="shared" si="72"/>
        <v>X-RAY WRIST, LEFT AP/LATERAL/OBLIQUE VIEW</v>
      </c>
      <c r="B4628" s="365"/>
      <c r="C4628" s="282" t="s">
        <v>5507</v>
      </c>
    </row>
    <row r="4629" spans="1:3" x14ac:dyDescent="0.35">
      <c r="A4629" s="222" t="str">
        <f t="shared" si="72"/>
        <v>XRAY WRIST, MIN 3 VIEWS, LEFT</v>
      </c>
      <c r="B4629" s="26"/>
      <c r="C4629" s="26" t="s">
        <v>2277</v>
      </c>
    </row>
    <row r="4630" spans="1:3" x14ac:dyDescent="0.35">
      <c r="A4630" s="222" t="str">
        <f t="shared" si="72"/>
        <v>XRAY WRIST, MIN 3 VIEWS, RIGHT</v>
      </c>
      <c r="B4630" s="26"/>
      <c r="C4630" s="26" t="s">
        <v>2278</v>
      </c>
    </row>
    <row r="4631" spans="1:3" x14ac:dyDescent="0.35">
      <c r="A4631" s="222" t="str">
        <f t="shared" si="72"/>
        <v>X-RAY WRIST, RIGHT AP/LATERAL/OBLIQUE VIEW</v>
      </c>
      <c r="B4631" s="365"/>
      <c r="C4631" s="282" t="s">
        <v>5508</v>
      </c>
    </row>
    <row r="4632" spans="1:3" x14ac:dyDescent="0.35">
      <c r="A4632" s="222" t="str">
        <f t="shared" si="72"/>
        <v>X-ray, Left Wrist, Minimum 3 Views</v>
      </c>
      <c r="B4632" s="30"/>
      <c r="C4632" s="30" t="s">
        <v>3062</v>
      </c>
    </row>
    <row r="4633" spans="1:3" x14ac:dyDescent="0.35">
      <c r="A4633" s="222" t="str">
        <f t="shared" si="72"/>
        <v>X-ray, Right Wrist, Minimum 3 Views</v>
      </c>
      <c r="B4633" s="30"/>
      <c r="C4633" s="30" t="s">
        <v>3063</v>
      </c>
    </row>
    <row r="4634" spans="1:3" x14ac:dyDescent="0.35">
      <c r="A4634" s="222" t="str">
        <f t="shared" si="72"/>
        <v>X-ray, Wrist, Minimum 3 Views</v>
      </c>
      <c r="B4634" s="30"/>
      <c r="C4634" s="30" t="s">
        <v>3064</v>
      </c>
    </row>
    <row r="4635" spans="1:3" x14ac:dyDescent="0.35">
      <c r="A4635" s="222" t="str">
        <f t="shared" si="72"/>
        <v>SP ARTHROGRAM WRIST LEFT</v>
      </c>
      <c r="B4635" s="289"/>
      <c r="C4635" s="289" t="s">
        <v>2801</v>
      </c>
    </row>
    <row r="4636" spans="1:3" x14ac:dyDescent="0.35">
      <c r="A4636" s="222" t="str">
        <f t="shared" si="72"/>
        <v>SP ARTHROGRAM WRIST RIGHT</v>
      </c>
      <c r="B4636" s="289"/>
      <c r="C4636" s="289" t="s">
        <v>2802</v>
      </c>
    </row>
    <row r="4637" spans="1:3" x14ac:dyDescent="0.35">
      <c r="A4637" s="222" t="str">
        <f t="shared" si="72"/>
        <v>XRAY WRIST W/ DYE LT</v>
      </c>
      <c r="B4637" s="157"/>
      <c r="C4637" s="157" t="s">
        <v>3906</v>
      </c>
    </row>
    <row r="4638" spans="1:3" x14ac:dyDescent="0.35">
      <c r="A4638" s="222" t="str">
        <f t="shared" si="72"/>
        <v>XRAY WRIST W/ DYE RT</v>
      </c>
      <c r="B4638" s="157"/>
      <c r="C4638" s="157" t="s">
        <v>3907</v>
      </c>
    </row>
    <row r="4639" spans="1:3" x14ac:dyDescent="0.35">
      <c r="A4639" s="222" t="str">
        <f t="shared" si="72"/>
        <v>X-ray, Left Wrist Arthrography</v>
      </c>
      <c r="B4639" s="30"/>
      <c r="C4639" s="30" t="s">
        <v>3226</v>
      </c>
    </row>
    <row r="4640" spans="1:3" x14ac:dyDescent="0.35">
      <c r="A4640" s="222" t="str">
        <f t="shared" si="72"/>
        <v>X-ray, Right Wrist Arthrography</v>
      </c>
      <c r="B4640" s="30"/>
      <c r="C4640" s="30" t="s">
        <v>3227</v>
      </c>
    </row>
    <row r="4641" spans="1:3" x14ac:dyDescent="0.35">
      <c r="A4641" s="222" t="str">
        <f t="shared" si="72"/>
        <v>X-ray, Wrist Arthrography</v>
      </c>
      <c r="B4641" s="30"/>
      <c r="C4641" s="30" t="s">
        <v>3228</v>
      </c>
    </row>
    <row r="4642" spans="1:3" x14ac:dyDescent="0.35">
      <c r="A4642" s="222" t="str">
        <f t="shared" si="72"/>
        <v>HAND 2 VIEWS (LEFT)</v>
      </c>
      <c r="B4642" s="580"/>
      <c r="C4642" s="581" t="s">
        <v>13603</v>
      </c>
    </row>
    <row r="4643" spans="1:3" x14ac:dyDescent="0.35">
      <c r="A4643" s="222" t="str">
        <f t="shared" si="72"/>
        <v>HAND 2 VIEWS (RIGHT)</v>
      </c>
      <c r="B4643" s="580"/>
      <c r="C4643" s="581" t="s">
        <v>13604</v>
      </c>
    </row>
    <row r="4644" spans="1:3" x14ac:dyDescent="0.35">
      <c r="A4644" s="222" t="str">
        <f t="shared" si="72"/>
        <v>HAND 2 VIEWS LEFT</v>
      </c>
      <c r="B4644" s="341"/>
      <c r="C4644" s="287" t="s">
        <v>9151</v>
      </c>
    </row>
    <row r="4645" spans="1:3" x14ac:dyDescent="0.35">
      <c r="A4645" s="222" t="str">
        <f t="shared" si="72"/>
        <v>HAND 2 VIEWS RIGHT</v>
      </c>
      <c r="B4645" s="341"/>
      <c r="C4645" s="287" t="s">
        <v>9152</v>
      </c>
    </row>
    <row r="4646" spans="1:3" x14ac:dyDescent="0.35">
      <c r="A4646" s="222" t="str">
        <f t="shared" si="72"/>
        <v>HAND 2V LT</v>
      </c>
      <c r="B4646" s="33"/>
      <c r="C4646" s="33" t="s">
        <v>900</v>
      </c>
    </row>
    <row r="4647" spans="1:3" x14ac:dyDescent="0.35">
      <c r="A4647" s="222" t="str">
        <f t="shared" si="72"/>
        <v>HAND 2V LT</v>
      </c>
      <c r="B4647" s="292"/>
      <c r="C4647" s="302" t="s">
        <v>900</v>
      </c>
    </row>
    <row r="4648" spans="1:3" x14ac:dyDescent="0.35">
      <c r="A4648" s="222" t="str">
        <f t="shared" si="72"/>
        <v>HAND 2V RT</v>
      </c>
      <c r="B4648" s="33"/>
      <c r="C4648" s="33" t="s">
        <v>901</v>
      </c>
    </row>
    <row r="4649" spans="1:3" x14ac:dyDescent="0.35">
      <c r="A4649" s="222" t="str">
        <f t="shared" si="72"/>
        <v>HAND 2V RT</v>
      </c>
      <c r="B4649" s="292"/>
      <c r="C4649" s="302" t="s">
        <v>901</v>
      </c>
    </row>
    <row r="4650" spans="1:3" x14ac:dyDescent="0.35">
      <c r="A4650" s="222" t="str">
        <f t="shared" si="72"/>
        <v>HAND LT 2V</v>
      </c>
      <c r="B4650" s="105"/>
      <c r="C4650" s="105" t="s">
        <v>4635</v>
      </c>
    </row>
    <row r="4651" spans="1:3" x14ac:dyDescent="0.35">
      <c r="A4651" s="222" t="str">
        <f t="shared" si="72"/>
        <v>HAND LT 2V</v>
      </c>
      <c r="B4651" s="283"/>
      <c r="C4651" s="284" t="s">
        <v>4635</v>
      </c>
    </row>
    <row r="4652" spans="1:3" ht="16" x14ac:dyDescent="0.4">
      <c r="A4652" s="222" t="str">
        <f t="shared" si="72"/>
        <v>HAND LT 2V*</v>
      </c>
      <c r="B4652" s="173"/>
      <c r="C4652" s="173" t="s">
        <v>8503</v>
      </c>
    </row>
    <row r="4653" spans="1:3" x14ac:dyDescent="0.35">
      <c r="A4653" s="222" t="str">
        <f t="shared" si="72"/>
        <v>HAND RT 2V</v>
      </c>
      <c r="B4653" s="105"/>
      <c r="C4653" s="105" t="s">
        <v>4636</v>
      </c>
    </row>
    <row r="4654" spans="1:3" x14ac:dyDescent="0.35">
      <c r="A4654" s="222" t="str">
        <f t="shared" si="72"/>
        <v>HAND RT 2V</v>
      </c>
      <c r="B4654" s="283"/>
      <c r="C4654" s="284" t="s">
        <v>4636</v>
      </c>
    </row>
    <row r="4655" spans="1:3" ht="16" x14ac:dyDescent="0.4">
      <c r="A4655" s="222" t="str">
        <f t="shared" si="72"/>
        <v>HAND RT 2V*</v>
      </c>
      <c r="B4655" s="173"/>
      <c r="C4655" s="173" t="s">
        <v>8504</v>
      </c>
    </row>
    <row r="4656" spans="1:3" x14ac:dyDescent="0.35">
      <c r="A4656" s="222" t="str">
        <f t="shared" si="72"/>
        <v>HAND XRAY 2 VIEWS</v>
      </c>
      <c r="B4656" s="94"/>
      <c r="C4656" s="93" t="s">
        <v>6996</v>
      </c>
    </row>
    <row r="4657" spans="1:3" x14ac:dyDescent="0.35">
      <c r="A4657" s="222" t="str">
        <f t="shared" si="72"/>
        <v>HAND XRAY 2 VIEWS LEFT</v>
      </c>
      <c r="B4657" s="94"/>
      <c r="C4657" s="93" t="s">
        <v>6997</v>
      </c>
    </row>
    <row r="4658" spans="1:3" x14ac:dyDescent="0.35">
      <c r="A4658" s="222" t="str">
        <f t="shared" si="72"/>
        <v>HAND XRAY 2 VIEWS RIGHT</v>
      </c>
      <c r="B4658" s="94"/>
      <c r="C4658" s="93" t="s">
        <v>6998</v>
      </c>
    </row>
    <row r="4659" spans="1:3" x14ac:dyDescent="0.35">
      <c r="A4659" s="222" t="str">
        <f t="shared" si="72"/>
        <v>HAND; 2 VIEWS</v>
      </c>
      <c r="B4659" s="326"/>
      <c r="C4659" s="320" t="s">
        <v>13910</v>
      </c>
    </row>
    <row r="4660" spans="1:3" x14ac:dyDescent="0.35">
      <c r="A4660" s="222" t="str">
        <f t="shared" si="72"/>
        <v>Hand-L AP 2V</v>
      </c>
      <c r="B4660" s="296"/>
      <c r="C4660" s="303" t="s">
        <v>6557</v>
      </c>
    </row>
    <row r="4661" spans="1:3" x14ac:dyDescent="0.35">
      <c r="A4661" s="222" t="str">
        <f t="shared" si="72"/>
        <v>Hand-R AP 2V</v>
      </c>
      <c r="B4661" s="296"/>
      <c r="C4661" s="303" t="s">
        <v>6558</v>
      </c>
    </row>
    <row r="4662" spans="1:3" x14ac:dyDescent="0.35">
      <c r="A4662" s="222" t="str">
        <f t="shared" si="72"/>
        <v>LT HAND; 2 VIEWS</v>
      </c>
      <c r="B4662" s="343"/>
      <c r="C4662" s="398" t="s">
        <v>13911</v>
      </c>
    </row>
    <row r="4663" spans="1:3" x14ac:dyDescent="0.35">
      <c r="A4663" s="222" t="str">
        <f t="shared" si="72"/>
        <v>LT. HAND 2 VIEWS</v>
      </c>
      <c r="B4663" s="221"/>
      <c r="C4663" s="221" t="s">
        <v>1297</v>
      </c>
    </row>
    <row r="4664" spans="1:3" x14ac:dyDescent="0.35">
      <c r="A4664" s="222" t="str">
        <f t="shared" si="72"/>
        <v>RHC1 XR Hand 2 View Left</v>
      </c>
      <c r="B4664" s="277"/>
      <c r="C4664" s="287" t="s">
        <v>9153</v>
      </c>
    </row>
    <row r="4665" spans="1:3" x14ac:dyDescent="0.35">
      <c r="A4665" s="222" t="str">
        <f t="shared" si="72"/>
        <v>RHC1 XR Hand 2 View Right</v>
      </c>
      <c r="B4665" s="277"/>
      <c r="C4665" s="287" t="s">
        <v>9154</v>
      </c>
    </row>
    <row r="4666" spans="1:3" x14ac:dyDescent="0.35">
      <c r="A4666" s="222" t="str">
        <f t="shared" si="72"/>
        <v>RT HAND; 2 VIEWS</v>
      </c>
      <c r="B4666" s="343"/>
      <c r="C4666" s="398" t="s">
        <v>13912</v>
      </c>
    </row>
    <row r="4667" spans="1:3" x14ac:dyDescent="0.35">
      <c r="A4667" s="222" t="str">
        <f t="shared" si="72"/>
        <v>RT. HAND 2 VIEWS</v>
      </c>
      <c r="B4667" s="221"/>
      <c r="C4667" s="221" t="s">
        <v>1298</v>
      </c>
    </row>
    <row r="4668" spans="1:3" x14ac:dyDescent="0.35">
      <c r="A4668" s="222" t="str">
        <f t="shared" si="72"/>
        <v>XR HAND (2 VIEWS) LEFT</v>
      </c>
      <c r="B4668" s="204"/>
      <c r="C4668" s="205" t="s">
        <v>10347</v>
      </c>
    </row>
    <row r="4669" spans="1:3" x14ac:dyDescent="0.35">
      <c r="A4669" s="222" t="str">
        <f t="shared" si="72"/>
        <v>XR HAND (2 VIEWS) RIGHT</v>
      </c>
      <c r="B4669" s="204"/>
      <c r="C4669" s="205" t="s">
        <v>10348</v>
      </c>
    </row>
    <row r="4670" spans="1:3" x14ac:dyDescent="0.35">
      <c r="A4670" s="222" t="str">
        <f t="shared" si="72"/>
        <v>XR HAND 2 V LT</v>
      </c>
      <c r="B4670" s="288"/>
      <c r="C4670" s="13" t="s">
        <v>209</v>
      </c>
    </row>
    <row r="4671" spans="1:3" x14ac:dyDescent="0.35">
      <c r="A4671" s="222" t="str">
        <f t="shared" si="72"/>
        <v>XR HAND 2 VIEW</v>
      </c>
      <c r="B4671" s="742"/>
      <c r="C4671" s="46" t="s">
        <v>564</v>
      </c>
    </row>
    <row r="4672" spans="1:3" x14ac:dyDescent="0.35">
      <c r="A4672" s="222" t="str">
        <f t="shared" si="72"/>
        <v>XR Hand 2 VIEW LEFT</v>
      </c>
      <c r="B4672" s="311"/>
      <c r="C4672" s="299" t="s">
        <v>776</v>
      </c>
    </row>
    <row r="4673" spans="1:3" x14ac:dyDescent="0.35">
      <c r="A4673" s="222" t="str">
        <f t="shared" si="72"/>
        <v>XR Hand 2 VIEW RIGHT</v>
      </c>
      <c r="B4673" s="311"/>
      <c r="C4673" s="299" t="s">
        <v>777</v>
      </c>
    </row>
    <row r="4674" spans="1:3" x14ac:dyDescent="0.35">
      <c r="A4674" s="222" t="str">
        <f t="shared" si="72"/>
        <v>XR HAND 2 VIEWS RIGHT</v>
      </c>
      <c r="B4674" s="277"/>
      <c r="C4674" s="277" t="s">
        <v>5948</v>
      </c>
    </row>
    <row r="4675" spans="1:3" x14ac:dyDescent="0.35">
      <c r="A4675" s="222" t="str">
        <f t="shared" ref="A4675:A4738" si="73">TRIM(C4675)</f>
        <v>XR HAND 2 VIEWS LEFT</v>
      </c>
      <c r="B4675" s="277"/>
      <c r="C4675" s="277" t="s">
        <v>5947</v>
      </c>
    </row>
    <row r="4676" spans="1:3" x14ac:dyDescent="0.35">
      <c r="A4676" s="222" t="str">
        <f t="shared" si="73"/>
        <v>XR Hand 2 Views Left</v>
      </c>
      <c r="B4676" s="281"/>
      <c r="C4676" s="42" t="s">
        <v>1769</v>
      </c>
    </row>
    <row r="4677" spans="1:3" x14ac:dyDescent="0.35">
      <c r="A4677" s="222" t="str">
        <f t="shared" si="73"/>
        <v>XR HAND 2 VIEWS LT</v>
      </c>
      <c r="B4677" s="280"/>
      <c r="C4677" s="45" t="s">
        <v>8717</v>
      </c>
    </row>
    <row r="4678" spans="1:3" x14ac:dyDescent="0.35">
      <c r="A4678" s="222" t="str">
        <f t="shared" si="73"/>
        <v>XR HAND 2 VIEWS RIGHT</v>
      </c>
      <c r="B4678" s="277"/>
      <c r="C4678" s="277" t="s">
        <v>5948</v>
      </c>
    </row>
    <row r="4679" spans="1:3" x14ac:dyDescent="0.35">
      <c r="A4679" s="222" t="str">
        <f t="shared" si="73"/>
        <v>XR Hand 2 Views Right</v>
      </c>
      <c r="B4679" s="281"/>
      <c r="C4679" s="42" t="s">
        <v>1770</v>
      </c>
    </row>
    <row r="4680" spans="1:3" x14ac:dyDescent="0.35">
      <c r="A4680" s="222" t="str">
        <f t="shared" si="73"/>
        <v>XR HAND 2 VIEWS RT</v>
      </c>
      <c r="B4680" s="288"/>
      <c r="C4680" s="13" t="s">
        <v>210</v>
      </c>
    </row>
    <row r="4681" spans="1:3" x14ac:dyDescent="0.35">
      <c r="A4681" s="222" t="str">
        <f t="shared" si="73"/>
        <v>XR HAND 2 VIEWS RT</v>
      </c>
      <c r="B4681" s="280"/>
      <c r="C4681" s="45" t="s">
        <v>210</v>
      </c>
    </row>
    <row r="4682" spans="1:3" x14ac:dyDescent="0.35">
      <c r="A4682" s="222" t="str">
        <f t="shared" si="73"/>
        <v>XR HAND 2V LT</v>
      </c>
      <c r="B4682" s="11"/>
      <c r="C4682" s="11" t="s">
        <v>9628</v>
      </c>
    </row>
    <row r="4683" spans="1:3" x14ac:dyDescent="0.35">
      <c r="A4683" s="222" t="str">
        <f t="shared" si="73"/>
        <v>XR HAND 2V RT</v>
      </c>
      <c r="B4683" s="11"/>
      <c r="C4683" s="11" t="s">
        <v>9629</v>
      </c>
    </row>
    <row r="4684" spans="1:3" x14ac:dyDescent="0.35">
      <c r="A4684" s="222" t="str">
        <f t="shared" si="73"/>
        <v>XR hand LT 2V</v>
      </c>
      <c r="B4684" s="24"/>
      <c r="C4684" s="52" t="s">
        <v>12590</v>
      </c>
    </row>
    <row r="4685" spans="1:3" x14ac:dyDescent="0.35">
      <c r="A4685" s="222" t="str">
        <f t="shared" si="73"/>
        <v>XR HAND PA/LAT LEFT</v>
      </c>
      <c r="B4685" s="367"/>
      <c r="C4685" s="338" t="s">
        <v>7339</v>
      </c>
    </row>
    <row r="4686" spans="1:3" x14ac:dyDescent="0.35">
      <c r="A4686" s="222" t="str">
        <f t="shared" si="73"/>
        <v>XR HAND PA/LAT RIGHT</v>
      </c>
      <c r="B4686" s="367"/>
      <c r="C4686" s="338" t="s">
        <v>7340</v>
      </c>
    </row>
    <row r="4687" spans="1:3" x14ac:dyDescent="0.35">
      <c r="A4687" s="222" t="str">
        <f t="shared" si="73"/>
        <v>XR HAND RT 2V</v>
      </c>
      <c r="B4687" s="466"/>
      <c r="C4687" s="84" t="s">
        <v>12591</v>
      </c>
    </row>
    <row r="4688" spans="1:3" x14ac:dyDescent="0.35">
      <c r="A4688" s="222" t="str">
        <f t="shared" si="73"/>
        <v>XR L HAND 2VIEWS</v>
      </c>
      <c r="B4688" s="204"/>
      <c r="C4688" s="205" t="s">
        <v>10350</v>
      </c>
    </row>
    <row r="4689" spans="1:3" x14ac:dyDescent="0.35">
      <c r="A4689" s="222" t="str">
        <f t="shared" si="73"/>
        <v>XR L HAND 2 VIEWS</v>
      </c>
      <c r="B4689" s="204"/>
      <c r="C4689" s="205" t="s">
        <v>10349</v>
      </c>
    </row>
    <row r="4690" spans="1:3" x14ac:dyDescent="0.35">
      <c r="A4690" s="222" t="str">
        <f t="shared" si="73"/>
        <v>XR Left Hand 2 views</v>
      </c>
      <c r="B4690" s="24"/>
      <c r="C4690" s="52" t="s">
        <v>12592</v>
      </c>
    </row>
    <row r="4691" spans="1:3" x14ac:dyDescent="0.35">
      <c r="A4691" s="222" t="str">
        <f t="shared" si="73"/>
        <v>XR LT HAND 2 VIEW</v>
      </c>
      <c r="B4691" s="703"/>
      <c r="C4691" s="126" t="s">
        <v>9108</v>
      </c>
    </row>
    <row r="4692" spans="1:3" x14ac:dyDescent="0.35">
      <c r="A4692" s="222" t="str">
        <f t="shared" si="73"/>
        <v>XR LT HAND 2 VIEWS</v>
      </c>
      <c r="B4692" s="204"/>
      <c r="C4692" s="205" t="s">
        <v>10351</v>
      </c>
    </row>
    <row r="4693" spans="1:3" x14ac:dyDescent="0.35">
      <c r="A4693" s="222" t="str">
        <f t="shared" si="73"/>
        <v>XR LT HAND 2V</v>
      </c>
      <c r="B4693" s="449"/>
      <c r="C4693" s="380" t="s">
        <v>8396</v>
      </c>
    </row>
    <row r="4694" spans="1:3" x14ac:dyDescent="0.35">
      <c r="A4694" s="222" t="str">
        <f t="shared" si="73"/>
        <v>XR R HAND 2 VIEWS</v>
      </c>
      <c r="B4694" s="204"/>
      <c r="C4694" s="205" t="s">
        <v>10352</v>
      </c>
    </row>
    <row r="4695" spans="1:3" x14ac:dyDescent="0.35">
      <c r="A4695" s="222" t="str">
        <f t="shared" si="73"/>
        <v>XR R HANDS 2 VIEWS</v>
      </c>
      <c r="B4695" s="204"/>
      <c r="C4695" s="205" t="s">
        <v>10353</v>
      </c>
    </row>
    <row r="4696" spans="1:3" x14ac:dyDescent="0.35">
      <c r="A4696" s="222" t="str">
        <f t="shared" si="73"/>
        <v>XR Right Hand 2 views</v>
      </c>
      <c r="B4696" s="24"/>
      <c r="C4696" s="52" t="s">
        <v>12593</v>
      </c>
    </row>
    <row r="4697" spans="1:3" x14ac:dyDescent="0.35">
      <c r="A4697" s="222" t="str">
        <f t="shared" si="73"/>
        <v>XR RT HAND 2 VIEW</v>
      </c>
      <c r="B4697" s="703"/>
      <c r="C4697" s="126" t="s">
        <v>9109</v>
      </c>
    </row>
    <row r="4698" spans="1:3" x14ac:dyDescent="0.35">
      <c r="A4698" s="222" t="str">
        <f t="shared" si="73"/>
        <v>XR RT HAND 2 VIEWS</v>
      </c>
      <c r="B4698" s="204"/>
      <c r="C4698" s="205" t="s">
        <v>10354</v>
      </c>
    </row>
    <row r="4699" spans="1:3" x14ac:dyDescent="0.35">
      <c r="A4699" s="222" t="str">
        <f t="shared" si="73"/>
        <v>XR RT HAND 2V</v>
      </c>
      <c r="B4699" s="449"/>
      <c r="C4699" s="380" t="s">
        <v>8397</v>
      </c>
    </row>
    <row r="4700" spans="1:3" x14ac:dyDescent="0.35">
      <c r="A4700" s="222" t="str">
        <f t="shared" si="73"/>
        <v>XRAY HAND 2 VIEWS LT</v>
      </c>
      <c r="B4700" s="157"/>
      <c r="C4700" s="157" t="s">
        <v>3757</v>
      </c>
    </row>
    <row r="4701" spans="1:3" x14ac:dyDescent="0.35">
      <c r="A4701" s="222" t="str">
        <f t="shared" si="73"/>
        <v>XRAY HAND 2 VIEWS RT</v>
      </c>
      <c r="B4701" s="157"/>
      <c r="C4701" s="157" t="s">
        <v>3758</v>
      </c>
    </row>
    <row r="4702" spans="1:3" x14ac:dyDescent="0.35">
      <c r="A4702" s="222" t="str">
        <f t="shared" si="73"/>
        <v>XRAY HAND, 2 VIEWS, LEFT</v>
      </c>
      <c r="B4702" s="26"/>
      <c r="C4702" s="26" t="s">
        <v>2255</v>
      </c>
    </row>
    <row r="4703" spans="1:3" x14ac:dyDescent="0.35">
      <c r="A4703" s="222" t="str">
        <f t="shared" si="73"/>
        <v>XRAY HAND, 2 VIEWS, RIGHT</v>
      </c>
      <c r="B4703" s="26"/>
      <c r="C4703" s="26" t="s">
        <v>2256</v>
      </c>
    </row>
    <row r="4704" spans="1:3" x14ac:dyDescent="0.35">
      <c r="A4704" s="222" t="str">
        <f t="shared" si="73"/>
        <v>X-RAY HAND, LEFT AP/LATERAL VIEW</v>
      </c>
      <c r="B4704" s="365"/>
      <c r="C4704" s="282" t="s">
        <v>5486</v>
      </c>
    </row>
    <row r="4705" spans="1:3" x14ac:dyDescent="0.35">
      <c r="A4705" s="222" t="str">
        <f t="shared" si="73"/>
        <v>X-RAY HAND, RIGHT AP/LATERAL VIEW</v>
      </c>
      <c r="B4705" s="365"/>
      <c r="C4705" s="282" t="s">
        <v>5487</v>
      </c>
    </row>
    <row r="4706" spans="1:3" x14ac:dyDescent="0.35">
      <c r="A4706" s="222" t="str">
        <f t="shared" si="73"/>
        <v>XRAY LEFT HAND 2V</v>
      </c>
      <c r="B4706" s="204"/>
      <c r="C4706" s="205" t="s">
        <v>10356</v>
      </c>
    </row>
    <row r="4707" spans="1:3" x14ac:dyDescent="0.35">
      <c r="A4707" s="222" t="str">
        <f t="shared" si="73"/>
        <v>XRAY LT HAND 2V</v>
      </c>
      <c r="B4707" s="204"/>
      <c r="C4707" s="210" t="s">
        <v>10357</v>
      </c>
    </row>
    <row r="4708" spans="1:3" x14ac:dyDescent="0.35">
      <c r="A4708" s="222" t="str">
        <f t="shared" si="73"/>
        <v>XRAY RIGHT HAND 2V</v>
      </c>
      <c r="B4708" s="204"/>
      <c r="C4708" s="205" t="s">
        <v>10358</v>
      </c>
    </row>
    <row r="4709" spans="1:3" x14ac:dyDescent="0.35">
      <c r="A4709" s="222" t="str">
        <f t="shared" si="73"/>
        <v>X-ray, Hand, 2 Views</v>
      </c>
      <c r="B4709" s="30"/>
      <c r="C4709" s="30" t="s">
        <v>3023</v>
      </c>
    </row>
    <row r="4710" spans="1:3" x14ac:dyDescent="0.35">
      <c r="A4710" s="222" t="str">
        <f t="shared" si="73"/>
        <v>X-ray, Left Hand, 2 Views</v>
      </c>
      <c r="B4710" s="30"/>
      <c r="C4710" s="30" t="s">
        <v>3024</v>
      </c>
    </row>
    <row r="4711" spans="1:3" x14ac:dyDescent="0.35">
      <c r="A4711" s="222" t="str">
        <f t="shared" si="73"/>
        <v>X-ray, Right Hand, 2 Views</v>
      </c>
      <c r="B4711" s="30"/>
      <c r="C4711" s="30" t="s">
        <v>3025</v>
      </c>
    </row>
    <row r="4712" spans="1:3" x14ac:dyDescent="0.35">
      <c r="A4712" s="222" t="str">
        <f t="shared" si="73"/>
        <v>73130 LT-HAND; 3 VIEWS</v>
      </c>
      <c r="B4712" s="100"/>
      <c r="C4712" s="245" t="s">
        <v>14106</v>
      </c>
    </row>
    <row r="4713" spans="1:3" x14ac:dyDescent="0.35">
      <c r="A4713" s="222" t="str">
        <f t="shared" si="73"/>
        <v>73130 RT-HAND; 3+ VIEWS</v>
      </c>
      <c r="B4713" s="244"/>
      <c r="C4713" s="245" t="s">
        <v>14107</v>
      </c>
    </row>
    <row r="4714" spans="1:3" x14ac:dyDescent="0.35">
      <c r="A4714" s="222" t="str">
        <f t="shared" si="73"/>
        <v>Hand 3 View LT</v>
      </c>
      <c r="B4714" s="204"/>
      <c r="C4714" s="205" t="s">
        <v>10467</v>
      </c>
    </row>
    <row r="4715" spans="1:3" x14ac:dyDescent="0.35">
      <c r="A4715" s="222" t="str">
        <f t="shared" si="73"/>
        <v>Hand 3 View RT</v>
      </c>
      <c r="B4715" s="345"/>
      <c r="C4715" s="345" t="s">
        <v>12661</v>
      </c>
    </row>
    <row r="4716" spans="1:3" x14ac:dyDescent="0.35">
      <c r="A4716" s="222" t="str">
        <f t="shared" si="73"/>
        <v>HAND 3 VIEWS</v>
      </c>
      <c r="B4716" s="204"/>
      <c r="C4716" s="206" t="s">
        <v>10468</v>
      </c>
    </row>
    <row r="4717" spans="1:3" x14ac:dyDescent="0.35">
      <c r="A4717" s="222" t="str">
        <f t="shared" si="73"/>
        <v>HAND 3 VIEWS (LEFT)</v>
      </c>
      <c r="B4717" s="580"/>
      <c r="C4717" s="581" t="s">
        <v>13631</v>
      </c>
    </row>
    <row r="4718" spans="1:3" x14ac:dyDescent="0.35">
      <c r="A4718" s="222" t="str">
        <f t="shared" si="73"/>
        <v>HAND 3 VIEWS (RIGHT)</v>
      </c>
      <c r="B4718" s="580"/>
      <c r="C4718" s="581" t="s">
        <v>13632</v>
      </c>
    </row>
    <row r="4719" spans="1:3" x14ac:dyDescent="0.35">
      <c r="A4719" s="222" t="str">
        <f t="shared" si="73"/>
        <v>HAND 3V LT</v>
      </c>
      <c r="B4719" s="292"/>
      <c r="C4719" s="302" t="s">
        <v>5210</v>
      </c>
    </row>
    <row r="4720" spans="1:3" x14ac:dyDescent="0.35">
      <c r="A4720" s="222" t="str">
        <f t="shared" si="73"/>
        <v>HAND 3V RT</v>
      </c>
      <c r="B4720" s="292"/>
      <c r="C4720" s="302" t="s">
        <v>5211</v>
      </c>
    </row>
    <row r="4721" spans="1:3" x14ac:dyDescent="0.35">
      <c r="A4721" s="222" t="str">
        <f t="shared" si="73"/>
        <v>HAND AP/OBL/LAT LT</v>
      </c>
      <c r="B4721" s="33"/>
      <c r="C4721" s="33" t="s">
        <v>930</v>
      </c>
    </row>
    <row r="4722" spans="1:3" x14ac:dyDescent="0.35">
      <c r="A4722" s="222" t="str">
        <f t="shared" si="73"/>
        <v>HAND AP/OBL/LAT RT</v>
      </c>
      <c r="B4722" s="33"/>
      <c r="C4722" s="33" t="s">
        <v>931</v>
      </c>
    </row>
    <row r="4723" spans="1:3" x14ac:dyDescent="0.35">
      <c r="A4723" s="222" t="str">
        <f t="shared" si="73"/>
        <v>HAND LT 3V</v>
      </c>
      <c r="B4723" s="283"/>
      <c r="C4723" s="284" t="s">
        <v>8109</v>
      </c>
    </row>
    <row r="4724" spans="1:3" ht="16" x14ac:dyDescent="0.4">
      <c r="A4724" s="222" t="str">
        <f t="shared" si="73"/>
        <v>HAND LT 3V*</v>
      </c>
      <c r="B4724" s="173"/>
      <c r="C4724" s="173" t="s">
        <v>8519</v>
      </c>
    </row>
    <row r="4725" spans="1:3" x14ac:dyDescent="0.35">
      <c r="A4725" s="222" t="str">
        <f t="shared" si="73"/>
        <v>HAND LT MIN 3V</v>
      </c>
      <c r="B4725" s="105"/>
      <c r="C4725" s="105" t="s">
        <v>4658</v>
      </c>
    </row>
    <row r="4726" spans="1:3" x14ac:dyDescent="0.35">
      <c r="A4726" s="222" t="str">
        <f t="shared" si="73"/>
        <v>HAND MIN 3 VIEWS LEFT</v>
      </c>
      <c r="B4726" s="285"/>
      <c r="C4726" s="297" t="s">
        <v>6177</v>
      </c>
    </row>
    <row r="4727" spans="1:3" x14ac:dyDescent="0.35">
      <c r="A4727" s="222" t="str">
        <f t="shared" si="73"/>
        <v>HAND MIN 3 VIEWS RIGHT</v>
      </c>
      <c r="B4727" s="285"/>
      <c r="C4727" s="610" t="s">
        <v>6178</v>
      </c>
    </row>
    <row r="4728" spans="1:3" x14ac:dyDescent="0.35">
      <c r="A4728" s="222" t="str">
        <f t="shared" si="73"/>
        <v>Hand PA+OBL+LAT</v>
      </c>
      <c r="B4728" s="204"/>
      <c r="C4728" s="205" t="s">
        <v>2992</v>
      </c>
    </row>
    <row r="4729" spans="1:3" x14ac:dyDescent="0.35">
      <c r="A4729" s="222" t="str">
        <f t="shared" si="73"/>
        <v>Hand PA+OBL+LAT LEFT</v>
      </c>
      <c r="B4729" s="204"/>
      <c r="C4729" s="216" t="s">
        <v>10469</v>
      </c>
    </row>
    <row r="4730" spans="1:3" x14ac:dyDescent="0.35">
      <c r="A4730" s="222" t="str">
        <f t="shared" si="73"/>
        <v>Hand PA+OBL+LAT LT</v>
      </c>
      <c r="B4730" s="204"/>
      <c r="C4730" s="214" t="s">
        <v>10470</v>
      </c>
    </row>
    <row r="4731" spans="1:3" x14ac:dyDescent="0.35">
      <c r="A4731" s="222" t="str">
        <f t="shared" si="73"/>
        <v>Hand PA+OBL+LAT RIGHT</v>
      </c>
      <c r="B4731" s="204"/>
      <c r="C4731" s="214" t="s">
        <v>10471</v>
      </c>
    </row>
    <row r="4732" spans="1:3" x14ac:dyDescent="0.35">
      <c r="A4732" s="222" t="str">
        <f t="shared" si="73"/>
        <v>Hand PA+OBL+LAT RT</v>
      </c>
      <c r="B4732" s="204"/>
      <c r="C4732" s="214" t="s">
        <v>10472</v>
      </c>
    </row>
    <row r="4733" spans="1:3" x14ac:dyDescent="0.35">
      <c r="A4733" s="222" t="str">
        <f t="shared" si="73"/>
        <v>HAND RT 3V</v>
      </c>
      <c r="B4733" s="283"/>
      <c r="C4733" s="399" t="s">
        <v>8110</v>
      </c>
    </row>
    <row r="4734" spans="1:3" ht="16" x14ac:dyDescent="0.4">
      <c r="A4734" s="222" t="str">
        <f t="shared" si="73"/>
        <v>HAND RT 3V*</v>
      </c>
      <c r="B4734" s="173"/>
      <c r="C4734" s="188" t="s">
        <v>8520</v>
      </c>
    </row>
    <row r="4735" spans="1:3" x14ac:dyDescent="0.35">
      <c r="A4735" s="222" t="str">
        <f t="shared" si="73"/>
        <v>HAND RT MIN 3V</v>
      </c>
      <c r="B4735" s="105"/>
      <c r="C4735" s="108" t="s">
        <v>4659</v>
      </c>
    </row>
    <row r="4736" spans="1:3" x14ac:dyDescent="0.35">
      <c r="A4736" s="222" t="str">
        <f t="shared" si="73"/>
        <v>HAND XRAY 3 OR MORE VIEWS</v>
      </c>
      <c r="B4736" s="94"/>
      <c r="C4736" s="441" t="s">
        <v>7042</v>
      </c>
    </row>
    <row r="4737" spans="1:3" x14ac:dyDescent="0.35">
      <c r="A4737" s="222" t="str">
        <f t="shared" si="73"/>
        <v>HAND XRAY 3 OR MORE VIEWS LEFT</v>
      </c>
      <c r="B4737" s="315"/>
      <c r="C4737" s="566" t="s">
        <v>7043</v>
      </c>
    </row>
    <row r="4738" spans="1:3" x14ac:dyDescent="0.35">
      <c r="A4738" s="222" t="str">
        <f t="shared" si="73"/>
        <v>HAND XRAY 3 OR MORE VIEWS RIGHT</v>
      </c>
      <c r="B4738" s="315"/>
      <c r="C4738" s="566" t="s">
        <v>7044</v>
      </c>
    </row>
    <row r="4739" spans="1:3" x14ac:dyDescent="0.35">
      <c r="A4739" s="222" t="str">
        <f t="shared" ref="A4739:A4802" si="74">TRIM(C4739)</f>
        <v>HAND; 3 + VIEWS</v>
      </c>
      <c r="B4739" s="326"/>
      <c r="C4739" s="401" t="s">
        <v>13940</v>
      </c>
    </row>
    <row r="4740" spans="1:3" x14ac:dyDescent="0.35">
      <c r="A4740" s="222" t="str">
        <f t="shared" si="74"/>
        <v>HAND; 3+ VIEWS</v>
      </c>
      <c r="B4740" s="326"/>
      <c r="C4740" s="320" t="s">
        <v>13941</v>
      </c>
    </row>
    <row r="4741" spans="1:3" x14ac:dyDescent="0.35">
      <c r="A4741" s="222" t="str">
        <f t="shared" si="74"/>
        <v>LT HAND 3V</v>
      </c>
      <c r="B4741" s="316"/>
      <c r="C4741" s="319" t="s">
        <v>8417</v>
      </c>
    </row>
    <row r="4742" spans="1:3" x14ac:dyDescent="0.35">
      <c r="A4742" s="222" t="str">
        <f t="shared" si="74"/>
        <v>LT Hand PA+OBL+LAT</v>
      </c>
      <c r="B4742" s="204"/>
      <c r="C4742" s="205" t="s">
        <v>10473</v>
      </c>
    </row>
    <row r="4743" spans="1:3" x14ac:dyDescent="0.35">
      <c r="A4743" s="222" t="str">
        <f t="shared" si="74"/>
        <v>LT HAND; 3 + VIEWS</v>
      </c>
      <c r="B4743" s="326"/>
      <c r="C4743" s="320" t="s">
        <v>13942</v>
      </c>
    </row>
    <row r="4744" spans="1:3" x14ac:dyDescent="0.35">
      <c r="A4744" s="222" t="str">
        <f t="shared" si="74"/>
        <v>LT. HAND 3 VIEWS</v>
      </c>
      <c r="B4744" s="221"/>
      <c r="C4744" s="221" t="s">
        <v>1318</v>
      </c>
    </row>
    <row r="4745" spans="1:3" x14ac:dyDescent="0.35">
      <c r="A4745" s="222" t="str">
        <f t="shared" si="74"/>
        <v>RHC1 XR HAND 3+ VIEW</v>
      </c>
      <c r="B4745" s="341"/>
      <c r="C4745" s="294" t="s">
        <v>9192</v>
      </c>
    </row>
    <row r="4746" spans="1:3" x14ac:dyDescent="0.35">
      <c r="A4746" s="222" t="str">
        <f t="shared" si="74"/>
        <v>RHC1 XR HAND 3+ VIEW LEFT</v>
      </c>
      <c r="B4746" s="341"/>
      <c r="C4746" s="287" t="s">
        <v>9193</v>
      </c>
    </row>
    <row r="4747" spans="1:3" x14ac:dyDescent="0.35">
      <c r="A4747" s="222" t="str">
        <f t="shared" si="74"/>
        <v>RHC1 XR HAND 3+ VIEW RIGHT</v>
      </c>
      <c r="B4747" s="341"/>
      <c r="C4747" s="287" t="s">
        <v>9194</v>
      </c>
    </row>
    <row r="4748" spans="1:3" x14ac:dyDescent="0.35">
      <c r="A4748" s="222" t="str">
        <f t="shared" si="74"/>
        <v>RHC1 XR HAND 3+ VIEWS LEFT</v>
      </c>
      <c r="B4748" s="341"/>
      <c r="C4748" s="287" t="s">
        <v>9195</v>
      </c>
    </row>
    <row r="4749" spans="1:3" x14ac:dyDescent="0.35">
      <c r="A4749" s="222" t="str">
        <f t="shared" si="74"/>
        <v>RHC1 XR HAND 3+ VIEWS RIGHT</v>
      </c>
      <c r="B4749" s="341"/>
      <c r="C4749" s="287" t="s">
        <v>9196</v>
      </c>
    </row>
    <row r="4750" spans="1:3" x14ac:dyDescent="0.35">
      <c r="A4750" s="222" t="str">
        <f t="shared" si="74"/>
        <v>RT HAND 3V</v>
      </c>
      <c r="B4750" s="316"/>
      <c r="C4750" s="319" t="s">
        <v>8418</v>
      </c>
    </row>
    <row r="4751" spans="1:3" x14ac:dyDescent="0.35">
      <c r="A4751" s="222" t="str">
        <f t="shared" si="74"/>
        <v>RT HAND; 3+ VIEWS</v>
      </c>
      <c r="B4751" s="326"/>
      <c r="C4751" s="320" t="s">
        <v>13943</v>
      </c>
    </row>
    <row r="4752" spans="1:3" x14ac:dyDescent="0.35">
      <c r="A4752" s="222" t="str">
        <f t="shared" si="74"/>
        <v>RT. HAND 3 VIEWS</v>
      </c>
      <c r="B4752" s="221"/>
      <c r="C4752" s="221" t="s">
        <v>1319</v>
      </c>
    </row>
    <row r="4753" spans="1:3" x14ac:dyDescent="0.35">
      <c r="A4753" s="222" t="str">
        <f t="shared" si="74"/>
        <v>XR HAND (3 VIEWS OR MORE) LEFT</v>
      </c>
      <c r="B4753" s="204"/>
      <c r="C4753" s="205" t="s">
        <v>10474</v>
      </c>
    </row>
    <row r="4754" spans="1:3" x14ac:dyDescent="0.35">
      <c r="A4754" s="222" t="str">
        <f t="shared" si="74"/>
        <v>XR HAND (3 VIEWS OR MORE) RIGHT</v>
      </c>
      <c r="B4754" s="204"/>
      <c r="C4754" s="205" t="s">
        <v>10475</v>
      </c>
    </row>
    <row r="4755" spans="1:3" x14ac:dyDescent="0.35">
      <c r="A4755" s="222" t="str">
        <f t="shared" si="74"/>
        <v>XR HAND 3 VIEW LEFT</v>
      </c>
      <c r="B4755" s="311"/>
      <c r="C4755" s="299" t="s">
        <v>795</v>
      </c>
    </row>
    <row r="4756" spans="1:3" x14ac:dyDescent="0.35">
      <c r="A4756" s="222" t="str">
        <f t="shared" si="74"/>
        <v>XR HAND 3 VIEW RIGHT</v>
      </c>
      <c r="B4756" s="311"/>
      <c r="C4756" s="299" t="s">
        <v>796</v>
      </c>
    </row>
    <row r="4757" spans="1:3" x14ac:dyDescent="0.35">
      <c r="A4757" s="222" t="str">
        <f t="shared" si="74"/>
        <v>XR HAND 3 VIEWS</v>
      </c>
      <c r="B4757" s="280"/>
      <c r="C4757" s="286" t="s">
        <v>8757</v>
      </c>
    </row>
    <row r="4758" spans="1:3" x14ac:dyDescent="0.35">
      <c r="A4758" s="222" t="str">
        <f t="shared" si="74"/>
        <v>XR HAND 3 VIEWS LT</v>
      </c>
      <c r="B4758" s="289"/>
      <c r="C4758" s="395" t="s">
        <v>2708</v>
      </c>
    </row>
    <row r="4759" spans="1:3" x14ac:dyDescent="0.35">
      <c r="A4759" s="222" t="str">
        <f t="shared" si="74"/>
        <v>XR HAND 3 VIEWS ROUTINE LT</v>
      </c>
      <c r="B4759" s="289"/>
      <c r="C4759" s="289" t="s">
        <v>2709</v>
      </c>
    </row>
    <row r="4760" spans="1:3" x14ac:dyDescent="0.35">
      <c r="A4760" s="222" t="str">
        <f t="shared" si="74"/>
        <v>XR HAND 3 VIEWS ROUTINE RT</v>
      </c>
      <c r="B4760" s="289"/>
      <c r="C4760" s="289" t="s">
        <v>2710</v>
      </c>
    </row>
    <row r="4761" spans="1:3" x14ac:dyDescent="0.35">
      <c r="A4761" s="222" t="str">
        <f t="shared" si="74"/>
        <v>XR HAND 3 VIEWS RT</v>
      </c>
      <c r="B4761" s="288"/>
      <c r="C4761" s="13" t="s">
        <v>243</v>
      </c>
    </row>
    <row r="4762" spans="1:3" x14ac:dyDescent="0.35">
      <c r="A4762" s="222" t="str">
        <f t="shared" si="74"/>
        <v>XR HAND 3+ VIEWS LEFT</v>
      </c>
      <c r="B4762" s="277"/>
      <c r="C4762" s="277" t="s">
        <v>9197</v>
      </c>
    </row>
    <row r="4763" spans="1:3" x14ac:dyDescent="0.35">
      <c r="A4763" s="222" t="str">
        <f t="shared" si="74"/>
        <v>XR HAND 3+ VIEWS RIGHT</v>
      </c>
      <c r="B4763" s="277"/>
      <c r="C4763" s="277" t="s">
        <v>9198</v>
      </c>
    </row>
    <row r="4764" spans="1:3" x14ac:dyDescent="0.35">
      <c r="A4764" s="222" t="str">
        <f t="shared" si="74"/>
        <v>XR HAND 3V LT</v>
      </c>
      <c r="B4764" s="11"/>
      <c r="C4764" s="11" t="s">
        <v>9665</v>
      </c>
    </row>
    <row r="4765" spans="1:3" x14ac:dyDescent="0.35">
      <c r="A4765" s="222" t="str">
        <f t="shared" si="74"/>
        <v>XR HAND 3V LT</v>
      </c>
      <c r="B4765" s="312"/>
      <c r="C4765" s="312" t="s">
        <v>9665</v>
      </c>
    </row>
    <row r="4766" spans="1:3" x14ac:dyDescent="0.35">
      <c r="A4766" s="222" t="str">
        <f t="shared" si="74"/>
        <v>XR HAND 3V RT</v>
      </c>
      <c r="B4766" s="11"/>
      <c r="C4766" s="11" t="s">
        <v>9666</v>
      </c>
    </row>
    <row r="4767" spans="1:3" x14ac:dyDescent="0.35">
      <c r="A4767" s="222" t="str">
        <f t="shared" si="74"/>
        <v>XR HAND 3V RT</v>
      </c>
      <c r="B4767" s="312"/>
      <c r="C4767" s="312" t="s">
        <v>9666</v>
      </c>
    </row>
    <row r="4768" spans="1:3" x14ac:dyDescent="0.35">
      <c r="A4768" s="222" t="str">
        <f t="shared" si="74"/>
        <v>XR HAND 4 VIEWS ROUTINE LT</v>
      </c>
      <c r="B4768" s="350"/>
      <c r="C4768" s="350" t="s">
        <v>6563</v>
      </c>
    </row>
    <row r="4769" spans="1:3" x14ac:dyDescent="0.35">
      <c r="A4769" s="222" t="str">
        <f t="shared" si="74"/>
        <v>XR HAND 4 VIEWS ROUTINE RT</v>
      </c>
      <c r="B4769" s="395"/>
      <c r="C4769" s="395" t="s">
        <v>2711</v>
      </c>
    </row>
    <row r="4770" spans="1:3" x14ac:dyDescent="0.35">
      <c r="A4770" s="222" t="str">
        <f t="shared" si="74"/>
        <v>XR Hand Complete 3+ Views Left</v>
      </c>
      <c r="B4770" s="291"/>
      <c r="C4770" s="278" t="s">
        <v>4319</v>
      </c>
    </row>
    <row r="4771" spans="1:3" x14ac:dyDescent="0.35">
      <c r="A4771" s="222" t="str">
        <f t="shared" si="74"/>
        <v>XR Hand Complete 3+ Views Right</v>
      </c>
      <c r="B4771" s="291"/>
      <c r="C4771" s="278" t="s">
        <v>4320</v>
      </c>
    </row>
    <row r="4772" spans="1:3" x14ac:dyDescent="0.35">
      <c r="A4772" s="222" t="str">
        <f t="shared" si="74"/>
        <v>XR Hand Complete Left</v>
      </c>
      <c r="B4772" s="281"/>
      <c r="C4772" s="42" t="s">
        <v>1793</v>
      </c>
    </row>
    <row r="4773" spans="1:3" x14ac:dyDescent="0.35">
      <c r="A4773" s="222" t="str">
        <f t="shared" si="74"/>
        <v>XR HAND COMPLETE MIN OF 3 VIEWS</v>
      </c>
      <c r="B4773" s="326"/>
      <c r="C4773" s="320" t="s">
        <v>13944</v>
      </c>
    </row>
    <row r="4774" spans="1:3" x14ac:dyDescent="0.35">
      <c r="A4774" s="222" t="str">
        <f t="shared" si="74"/>
        <v>XR Hand Complete Right</v>
      </c>
      <c r="B4774" s="281"/>
      <c r="C4774" s="42" t="s">
        <v>1794</v>
      </c>
    </row>
    <row r="4775" spans="1:3" x14ac:dyDescent="0.35">
      <c r="A4775" s="222" t="str">
        <f t="shared" si="74"/>
        <v>XR HAND LEFT 3 VIEWS</v>
      </c>
      <c r="B4775" s="745"/>
      <c r="C4775" s="15" t="s">
        <v>589</v>
      </c>
    </row>
    <row r="4776" spans="1:3" x14ac:dyDescent="0.35">
      <c r="A4776" s="222" t="str">
        <f t="shared" si="74"/>
        <v>XR HAND LEFT 3+V</v>
      </c>
      <c r="B4776" s="548"/>
      <c r="C4776" s="548" t="s">
        <v>5730</v>
      </c>
    </row>
    <row r="4777" spans="1:3" x14ac:dyDescent="0.35">
      <c r="A4777" s="222" t="str">
        <f t="shared" si="74"/>
        <v>XR hand LT min 3V</v>
      </c>
      <c r="B4777" s="24"/>
      <c r="C4777" s="52" t="s">
        <v>12662</v>
      </c>
    </row>
    <row r="4778" spans="1:3" x14ac:dyDescent="0.35">
      <c r="A4778" s="222" t="str">
        <f t="shared" si="74"/>
        <v>XR HAND MIN 3 V LT</v>
      </c>
      <c r="B4778" s="288"/>
      <c r="C4778" s="13" t="s">
        <v>244</v>
      </c>
    </row>
    <row r="4779" spans="1:3" x14ac:dyDescent="0.35">
      <c r="A4779" s="222" t="str">
        <f t="shared" si="74"/>
        <v>XR HAND MIN 3 V RT</v>
      </c>
      <c r="B4779" s="288"/>
      <c r="C4779" s="13" t="s">
        <v>245</v>
      </c>
    </row>
    <row r="4780" spans="1:3" x14ac:dyDescent="0.35">
      <c r="A4780" s="222" t="str">
        <f t="shared" si="74"/>
        <v>XR HAND MIN 3 VIEW LT</v>
      </c>
      <c r="B4780" s="280"/>
      <c r="C4780" s="45" t="s">
        <v>8758</v>
      </c>
    </row>
    <row r="4781" spans="1:3" x14ac:dyDescent="0.35">
      <c r="A4781" s="222" t="str">
        <f t="shared" si="74"/>
        <v>XR HAND MIN 3 VIEW RT</v>
      </c>
      <c r="B4781" s="280"/>
      <c r="C4781" s="45" t="s">
        <v>8759</v>
      </c>
    </row>
    <row r="4782" spans="1:3" x14ac:dyDescent="0.35">
      <c r="A4782" s="222" t="str">
        <f t="shared" si="74"/>
        <v>XR HAND MIN 3V</v>
      </c>
      <c r="B4782" s="762"/>
      <c r="C4782" s="159" t="s">
        <v>14150</v>
      </c>
    </row>
    <row r="4783" spans="1:3" x14ac:dyDescent="0.35">
      <c r="A4783" s="222" t="str">
        <f t="shared" si="74"/>
        <v>XR HAND MIN 3V RT</v>
      </c>
      <c r="B4783" s="288"/>
      <c r="C4783" s="13" t="s">
        <v>246</v>
      </c>
    </row>
    <row r="4784" spans="1:3" x14ac:dyDescent="0.35">
      <c r="A4784" s="222" t="str">
        <f t="shared" si="74"/>
        <v>XR HAND PA/LAT/OBL LEFT</v>
      </c>
      <c r="B4784" s="367"/>
      <c r="C4784" s="338" t="s">
        <v>7351</v>
      </c>
    </row>
    <row r="4785" spans="1:3" x14ac:dyDescent="0.35">
      <c r="A4785" s="222" t="str">
        <f t="shared" si="74"/>
        <v>XR HAND PA/LAT/OBL RIGHT</v>
      </c>
      <c r="B4785" s="367"/>
      <c r="C4785" s="338" t="s">
        <v>7352</v>
      </c>
    </row>
    <row r="4786" spans="1:3" x14ac:dyDescent="0.35">
      <c r="A4786" s="222" t="str">
        <f t="shared" si="74"/>
        <v>XR HAND RIGHT 3 VIEWS</v>
      </c>
      <c r="B4786" s="745"/>
      <c r="C4786" s="15" t="s">
        <v>590</v>
      </c>
    </row>
    <row r="4787" spans="1:3" x14ac:dyDescent="0.35">
      <c r="A4787" s="222" t="str">
        <f t="shared" si="74"/>
        <v>XR HAND RIGHT 3+V</v>
      </c>
      <c r="B4787" s="548"/>
      <c r="C4787" s="548" t="s">
        <v>5731</v>
      </c>
    </row>
    <row r="4788" spans="1:3" x14ac:dyDescent="0.35">
      <c r="A4788" s="222" t="str">
        <f t="shared" si="74"/>
        <v>XR hand RT min 3V</v>
      </c>
      <c r="B4788" s="24"/>
      <c r="C4788" s="52" t="s">
        <v>12663</v>
      </c>
    </row>
    <row r="4789" spans="1:3" x14ac:dyDescent="0.35">
      <c r="A4789" s="222" t="str">
        <f t="shared" si="74"/>
        <v>XR L HAND 3VIEWS</v>
      </c>
      <c r="B4789" s="204"/>
      <c r="C4789" s="205" t="s">
        <v>10476</v>
      </c>
    </row>
    <row r="4790" spans="1:3" x14ac:dyDescent="0.35">
      <c r="A4790" s="222" t="str">
        <f t="shared" si="74"/>
        <v>XR Left Hand 3 or more views</v>
      </c>
      <c r="B4790" s="24"/>
      <c r="C4790" s="52" t="s">
        <v>12664</v>
      </c>
    </row>
    <row r="4791" spans="1:3" x14ac:dyDescent="0.35">
      <c r="A4791" s="222" t="str">
        <f t="shared" si="74"/>
        <v>XR Left hand 3V</v>
      </c>
      <c r="B4791" s="345"/>
      <c r="C4791" s="345" t="s">
        <v>12665</v>
      </c>
    </row>
    <row r="4792" spans="1:3" x14ac:dyDescent="0.35">
      <c r="A4792" s="222" t="str">
        <f t="shared" si="74"/>
        <v>XR LT HAND 3V</v>
      </c>
      <c r="B4792" s="40"/>
      <c r="C4792" s="305" t="s">
        <v>12666</v>
      </c>
    </row>
    <row r="4793" spans="1:3" x14ac:dyDescent="0.35">
      <c r="A4793" s="222" t="str">
        <f t="shared" si="74"/>
        <v>XR R HAND 3 VIEWS</v>
      </c>
      <c r="B4793" s="204"/>
      <c r="C4793" s="205" t="s">
        <v>10477</v>
      </c>
    </row>
    <row r="4794" spans="1:3" x14ac:dyDescent="0.35">
      <c r="A4794" s="222" t="str">
        <f t="shared" si="74"/>
        <v>XR R HAND 3VIEWS</v>
      </c>
      <c r="B4794" s="204"/>
      <c r="C4794" s="205" t="s">
        <v>10478</v>
      </c>
    </row>
    <row r="4795" spans="1:3" x14ac:dyDescent="0.35">
      <c r="A4795" s="222" t="str">
        <f t="shared" si="74"/>
        <v>XR Right Hand 3 or more views</v>
      </c>
      <c r="B4795" s="24"/>
      <c r="C4795" s="52" t="s">
        <v>12667</v>
      </c>
    </row>
    <row r="4796" spans="1:3" x14ac:dyDescent="0.35">
      <c r="A4796" s="222" t="str">
        <f t="shared" si="74"/>
        <v>XR RIGHT HAND 3 VIEW</v>
      </c>
      <c r="B4796" s="204"/>
      <c r="C4796" s="205" t="s">
        <v>10479</v>
      </c>
    </row>
    <row r="4797" spans="1:3" x14ac:dyDescent="0.35">
      <c r="A4797" s="222" t="str">
        <f t="shared" si="74"/>
        <v>XR right hand 3V</v>
      </c>
      <c r="B4797" s="345"/>
      <c r="C4797" s="345" t="s">
        <v>12668</v>
      </c>
    </row>
    <row r="4798" spans="1:3" x14ac:dyDescent="0.35">
      <c r="A4798" s="222" t="str">
        <f t="shared" si="74"/>
        <v>XR RT HAND 3 VIEW</v>
      </c>
      <c r="B4798" s="703"/>
      <c r="C4798" s="126" t="s">
        <v>9112</v>
      </c>
    </row>
    <row r="4799" spans="1:3" x14ac:dyDescent="0.35">
      <c r="A4799" s="222" t="str">
        <f t="shared" si="74"/>
        <v>XR RT HAND 3V</v>
      </c>
      <c r="B4799" s="40"/>
      <c r="C4799" s="305" t="s">
        <v>12669</v>
      </c>
    </row>
    <row r="4800" spans="1:3" x14ac:dyDescent="0.35">
      <c r="A4800" s="222" t="str">
        <f t="shared" si="74"/>
        <v>XRAY HAND 3V</v>
      </c>
      <c r="B4800" s="204"/>
      <c r="C4800" s="205" t="s">
        <v>10480</v>
      </c>
    </row>
    <row r="4801" spans="1:3" x14ac:dyDescent="0.35">
      <c r="A4801" s="222" t="str">
        <f t="shared" si="74"/>
        <v>XRAY HAND COMPLETE LT</v>
      </c>
      <c r="B4801" s="157"/>
      <c r="C4801" s="157" t="s">
        <v>3785</v>
      </c>
    </row>
    <row r="4802" spans="1:3" x14ac:dyDescent="0.35">
      <c r="A4802" s="222" t="str">
        <f t="shared" si="74"/>
        <v>XRAY HAND COMPLETE RT</v>
      </c>
      <c r="B4802" s="157"/>
      <c r="C4802" s="157" t="s">
        <v>3786</v>
      </c>
    </row>
    <row r="4803" spans="1:3" x14ac:dyDescent="0.35">
      <c r="A4803" s="222" t="str">
        <f t="shared" ref="A4803:A4866" si="75">TRIM(C4803)</f>
        <v>X-RAY HAND, LEFT AP/LATERAL/OBLIQUE VIEW</v>
      </c>
      <c r="B4803" s="365"/>
      <c r="C4803" s="282" t="s">
        <v>5509</v>
      </c>
    </row>
    <row r="4804" spans="1:3" x14ac:dyDescent="0.35">
      <c r="A4804" s="222" t="str">
        <f t="shared" si="75"/>
        <v>XRAY HAND, MIN 3 VIEWS, LEFT</v>
      </c>
      <c r="B4804" s="26"/>
      <c r="C4804" s="26" t="s">
        <v>2279</v>
      </c>
    </row>
    <row r="4805" spans="1:3" x14ac:dyDescent="0.35">
      <c r="A4805" s="222" t="str">
        <f t="shared" si="75"/>
        <v>XRAY HAND, MIN 3 VIEWS, RIGHT</v>
      </c>
      <c r="B4805" s="26"/>
      <c r="C4805" s="26" t="s">
        <v>2280</v>
      </c>
    </row>
    <row r="4806" spans="1:3" x14ac:dyDescent="0.35">
      <c r="A4806" s="222" t="str">
        <f t="shared" si="75"/>
        <v>X-RAY HAND, RIGHT AP/LATERAL/OBLIQUE VIEW</v>
      </c>
      <c r="B4806" s="365"/>
      <c r="C4806" s="282" t="s">
        <v>5510</v>
      </c>
    </row>
    <row r="4807" spans="1:3" x14ac:dyDescent="0.35">
      <c r="A4807" s="222" t="str">
        <f t="shared" si="75"/>
        <v>XRAY LEFT HAND 3V</v>
      </c>
      <c r="B4807" s="204"/>
      <c r="C4807" s="205" t="s">
        <v>10481</v>
      </c>
    </row>
    <row r="4808" spans="1:3" x14ac:dyDescent="0.35">
      <c r="A4808" s="222" t="str">
        <f t="shared" si="75"/>
        <v>XRAY RIGHT HAND 3V</v>
      </c>
      <c r="B4808" s="204"/>
      <c r="C4808" s="205" t="s">
        <v>10482</v>
      </c>
    </row>
    <row r="4809" spans="1:3" x14ac:dyDescent="0.35">
      <c r="A4809" s="222" t="str">
        <f t="shared" si="75"/>
        <v>X-ray, Hand, Minimum 3 Views</v>
      </c>
      <c r="B4809" s="30"/>
      <c r="C4809" s="30" t="s">
        <v>3065</v>
      </c>
    </row>
    <row r="4810" spans="1:3" x14ac:dyDescent="0.35">
      <c r="A4810" s="222" t="str">
        <f t="shared" si="75"/>
        <v>X-ray, Left Hand, Minimum 3 Views</v>
      </c>
      <c r="B4810" s="30"/>
      <c r="C4810" s="30" t="s">
        <v>3066</v>
      </c>
    </row>
    <row r="4811" spans="1:3" x14ac:dyDescent="0.35">
      <c r="A4811" s="222" t="str">
        <f t="shared" si="75"/>
        <v>X-ray, Right Hand, Minimum 3 Views</v>
      </c>
      <c r="B4811" s="30"/>
      <c r="C4811" s="30" t="s">
        <v>3067</v>
      </c>
    </row>
    <row r="4812" spans="1:3" x14ac:dyDescent="0.35">
      <c r="A4812" s="222" t="str">
        <f t="shared" si="75"/>
        <v>FINGER LT THUMB</v>
      </c>
      <c r="B4812" s="292"/>
      <c r="C4812" s="302" t="s">
        <v>5168</v>
      </c>
    </row>
    <row r="4813" spans="1:3" x14ac:dyDescent="0.35">
      <c r="A4813" s="222" t="str">
        <f t="shared" si="75"/>
        <v>FINGER RT THUMB</v>
      </c>
      <c r="B4813" s="292"/>
      <c r="C4813" s="302" t="s">
        <v>5169</v>
      </c>
    </row>
    <row r="4814" spans="1:3" x14ac:dyDescent="0.35">
      <c r="A4814" s="222" t="str">
        <f t="shared" si="75"/>
        <v>FINGER (AP/LAT) LT 2ND</v>
      </c>
      <c r="B4814" s="292"/>
      <c r="C4814" s="302" t="s">
        <v>5160</v>
      </c>
    </row>
    <row r="4815" spans="1:3" x14ac:dyDescent="0.35">
      <c r="A4815" s="222" t="str">
        <f t="shared" si="75"/>
        <v>FINGER (AP/LAT) LT 3RD</v>
      </c>
      <c r="B4815" s="292"/>
      <c r="C4815" s="302" t="s">
        <v>5161</v>
      </c>
    </row>
    <row r="4816" spans="1:3" x14ac:dyDescent="0.35">
      <c r="A4816" s="222" t="str">
        <f t="shared" si="75"/>
        <v>FINGER (AP/LAT) LT 4TH</v>
      </c>
      <c r="B4816" s="292"/>
      <c r="C4816" s="302" t="s">
        <v>5162</v>
      </c>
    </row>
    <row r="4817" spans="1:3" x14ac:dyDescent="0.35">
      <c r="A4817" s="222" t="str">
        <f t="shared" si="75"/>
        <v>FINGER (AP/LAT) LT 5TH</v>
      </c>
      <c r="B4817" s="292"/>
      <c r="C4817" s="302" t="s">
        <v>5163</v>
      </c>
    </row>
    <row r="4818" spans="1:3" x14ac:dyDescent="0.35">
      <c r="A4818" s="222" t="str">
        <f t="shared" si="75"/>
        <v>FINGER (AP/LAT) RT 2ND</v>
      </c>
      <c r="B4818" s="292"/>
      <c r="C4818" s="302" t="s">
        <v>5164</v>
      </c>
    </row>
    <row r="4819" spans="1:3" x14ac:dyDescent="0.35">
      <c r="A4819" s="222" t="str">
        <f t="shared" si="75"/>
        <v>FINGER (AP/LAT) RT 3RD</v>
      </c>
      <c r="B4819" s="292"/>
      <c r="C4819" s="302" t="s">
        <v>5165</v>
      </c>
    </row>
    <row r="4820" spans="1:3" x14ac:dyDescent="0.35">
      <c r="A4820" s="222" t="str">
        <f t="shared" si="75"/>
        <v>FINGER (AP/LAT) RT 4TH</v>
      </c>
      <c r="B4820" s="292"/>
      <c r="C4820" s="302" t="s">
        <v>5166</v>
      </c>
    </row>
    <row r="4821" spans="1:3" x14ac:dyDescent="0.35">
      <c r="A4821" s="222" t="str">
        <f t="shared" si="75"/>
        <v>FINGER (AP/LAT) RT 5TH</v>
      </c>
      <c r="B4821" s="292"/>
      <c r="C4821" s="302" t="s">
        <v>5167</v>
      </c>
    </row>
    <row r="4822" spans="1:3" x14ac:dyDescent="0.35">
      <c r="A4822" s="222" t="str">
        <f t="shared" si="75"/>
        <v>FINGER 2+ VWS</v>
      </c>
      <c r="B4822" s="94"/>
      <c r="C4822" s="93" t="s">
        <v>6964</v>
      </c>
    </row>
    <row r="4823" spans="1:3" x14ac:dyDescent="0.35">
      <c r="A4823" s="222" t="str">
        <f t="shared" si="75"/>
        <v>Finger 3 View LT</v>
      </c>
      <c r="B4823" s="204"/>
      <c r="C4823" s="205" t="s">
        <v>10275</v>
      </c>
    </row>
    <row r="4824" spans="1:3" x14ac:dyDescent="0.35">
      <c r="A4824" s="222" t="str">
        <f t="shared" si="75"/>
        <v>FINGER A/P LAT OBL LT</v>
      </c>
      <c r="B4824" s="33"/>
      <c r="C4824" s="33" t="s">
        <v>881</v>
      </c>
    </row>
    <row r="4825" spans="1:3" x14ac:dyDescent="0.35">
      <c r="A4825" s="222" t="str">
        <f t="shared" si="75"/>
        <v>FINGER A/P LAT OBL RT</v>
      </c>
      <c r="B4825" s="33"/>
      <c r="C4825" s="33" t="s">
        <v>880</v>
      </c>
    </row>
    <row r="4826" spans="1:3" x14ac:dyDescent="0.35">
      <c r="A4826" s="222" t="str">
        <f t="shared" si="75"/>
        <v>FINGER LEFT HAND FIFTH DIGIT</v>
      </c>
      <c r="B4826" s="285"/>
      <c r="C4826" s="297" t="s">
        <v>6109</v>
      </c>
    </row>
    <row r="4827" spans="1:3" x14ac:dyDescent="0.35">
      <c r="A4827" s="222" t="str">
        <f t="shared" si="75"/>
        <v>FINGER LEFT HAND FOURTH DIGIT</v>
      </c>
      <c r="B4827" s="285"/>
      <c r="C4827" s="297" t="s">
        <v>6111</v>
      </c>
    </row>
    <row r="4828" spans="1:3" x14ac:dyDescent="0.35">
      <c r="A4828" s="222" t="str">
        <f t="shared" si="75"/>
        <v>FINGER LEFT HAND SECOND DIGIT</v>
      </c>
      <c r="B4828" s="285"/>
      <c r="C4828" s="285" t="s">
        <v>6112</v>
      </c>
    </row>
    <row r="4829" spans="1:3" x14ac:dyDescent="0.35">
      <c r="A4829" s="222" t="str">
        <f t="shared" si="75"/>
        <v>FINGER LEFT HAND THIRD DIGIT</v>
      </c>
      <c r="B4829" s="285"/>
      <c r="C4829" s="297" t="s">
        <v>6113</v>
      </c>
    </row>
    <row r="4830" spans="1:3" x14ac:dyDescent="0.35">
      <c r="A4830" s="222" t="str">
        <f t="shared" si="75"/>
        <v>FINGER LEFT HAND THUMB</v>
      </c>
      <c r="B4830" s="285"/>
      <c r="C4830" s="297" t="s">
        <v>6114</v>
      </c>
    </row>
    <row r="4831" spans="1:3" ht="16" x14ac:dyDescent="0.4">
      <c r="A4831" s="222" t="str">
        <f t="shared" si="75"/>
        <v>FINGER LT 3V*</v>
      </c>
      <c r="B4831" s="173"/>
      <c r="C4831" s="173" t="s">
        <v>8495</v>
      </c>
    </row>
    <row r="4832" spans="1:3" x14ac:dyDescent="0.35">
      <c r="A4832" s="222" t="str">
        <f t="shared" si="75"/>
        <v>FINGER LT INDEX MIN 2V</v>
      </c>
      <c r="B4832" s="283"/>
      <c r="C4832" s="284" t="s">
        <v>8074</v>
      </c>
    </row>
    <row r="4833" spans="1:3" x14ac:dyDescent="0.35">
      <c r="A4833" s="222" t="str">
        <f t="shared" si="75"/>
        <v>FINGER LT LITTLE MIN 2V</v>
      </c>
      <c r="B4833" s="283"/>
      <c r="C4833" s="284" t="s">
        <v>8075</v>
      </c>
    </row>
    <row r="4834" spans="1:3" x14ac:dyDescent="0.35">
      <c r="A4834" s="222" t="str">
        <f t="shared" si="75"/>
        <v>FINGER LT MIDDLE MIN 2V</v>
      </c>
      <c r="B4834" s="283"/>
      <c r="C4834" s="284" t="s">
        <v>8076</v>
      </c>
    </row>
    <row r="4835" spans="1:3" x14ac:dyDescent="0.35">
      <c r="A4835" s="222" t="str">
        <f t="shared" si="75"/>
        <v>FINGER LT RING MIN 2V</v>
      </c>
      <c r="B4835" s="283"/>
      <c r="C4835" s="284" t="s">
        <v>8077</v>
      </c>
    </row>
    <row r="4836" spans="1:3" x14ac:dyDescent="0.35">
      <c r="A4836" s="222" t="str">
        <f t="shared" si="75"/>
        <v>FINGER LT THUMB MIN 2V</v>
      </c>
      <c r="B4836" s="283"/>
      <c r="C4836" s="284" t="s">
        <v>8078</v>
      </c>
    </row>
    <row r="4837" spans="1:3" x14ac:dyDescent="0.35">
      <c r="A4837" s="222" t="str">
        <f t="shared" si="75"/>
        <v>FINGER RIGHT HAND FIFTH DIGIT</v>
      </c>
      <c r="B4837" s="285"/>
      <c r="C4837" s="297" t="s">
        <v>6115</v>
      </c>
    </row>
    <row r="4838" spans="1:3" x14ac:dyDescent="0.35">
      <c r="A4838" s="222" t="str">
        <f t="shared" si="75"/>
        <v>FINGER RIGHT HAND FOURTH DIGIT</v>
      </c>
      <c r="B4838" s="285"/>
      <c r="C4838" s="297" t="s">
        <v>6116</v>
      </c>
    </row>
    <row r="4839" spans="1:3" x14ac:dyDescent="0.35">
      <c r="A4839" s="222" t="str">
        <f t="shared" si="75"/>
        <v>FINGER RIGHT HAND SECOND DIGIT</v>
      </c>
      <c r="B4839" s="285"/>
      <c r="C4839" s="285" t="s">
        <v>6117</v>
      </c>
    </row>
    <row r="4840" spans="1:3" x14ac:dyDescent="0.35">
      <c r="A4840" s="222" t="str">
        <f t="shared" si="75"/>
        <v>FINGER RIGHT HAND THIRD DIGIT</v>
      </c>
      <c r="B4840" s="285"/>
      <c r="C4840" s="297" t="s">
        <v>6118</v>
      </c>
    </row>
    <row r="4841" spans="1:3" x14ac:dyDescent="0.35">
      <c r="A4841" s="222" t="str">
        <f t="shared" si="75"/>
        <v>FINGER RIGHT HAND THUMB</v>
      </c>
      <c r="B4841" s="285"/>
      <c r="C4841" s="285" t="s">
        <v>6119</v>
      </c>
    </row>
    <row r="4842" spans="1:3" ht="16" x14ac:dyDescent="0.4">
      <c r="A4842" s="222" t="str">
        <f t="shared" si="75"/>
        <v>FINGER RT 3V*</v>
      </c>
      <c r="B4842" s="173"/>
      <c r="C4842" s="858" t="s">
        <v>8496</v>
      </c>
    </row>
    <row r="4843" spans="1:3" x14ac:dyDescent="0.35">
      <c r="A4843" s="222" t="str">
        <f t="shared" si="75"/>
        <v>FINGER RT INDEX MIN 2V</v>
      </c>
      <c r="B4843" s="283"/>
      <c r="C4843" s="399" t="s">
        <v>8079</v>
      </c>
    </row>
    <row r="4844" spans="1:3" x14ac:dyDescent="0.35">
      <c r="A4844" s="222" t="str">
        <f t="shared" si="75"/>
        <v>FINGER RT LITTLE MIN 2V</v>
      </c>
      <c r="B4844" s="283"/>
      <c r="C4844" s="399" t="s">
        <v>8080</v>
      </c>
    </row>
    <row r="4845" spans="1:3" x14ac:dyDescent="0.35">
      <c r="A4845" s="222" t="str">
        <f t="shared" si="75"/>
        <v>FINGER RT MIDDLE MIN 2V</v>
      </c>
      <c r="B4845" s="283"/>
      <c r="C4845" s="399" t="s">
        <v>8081</v>
      </c>
    </row>
    <row r="4846" spans="1:3" x14ac:dyDescent="0.35">
      <c r="A4846" s="222" t="str">
        <f t="shared" si="75"/>
        <v>FINGER RT RING MIN 2V</v>
      </c>
      <c r="B4846" s="283"/>
      <c r="C4846" s="399" t="s">
        <v>8082</v>
      </c>
    </row>
    <row r="4847" spans="1:3" x14ac:dyDescent="0.35">
      <c r="A4847" s="222" t="str">
        <f t="shared" si="75"/>
        <v>FINGER RT THUMB MIN 2V</v>
      </c>
      <c r="B4847" s="283"/>
      <c r="C4847" s="399" t="s">
        <v>8083</v>
      </c>
    </row>
    <row r="4848" spans="1:3" x14ac:dyDescent="0.35">
      <c r="A4848" s="222" t="str">
        <f t="shared" si="75"/>
        <v>FINGER XRAY</v>
      </c>
      <c r="B4848" s="280"/>
      <c r="C4848" s="400" t="s">
        <v>8688</v>
      </c>
    </row>
    <row r="4849" spans="1:3" x14ac:dyDescent="0.35">
      <c r="A4849" s="222" t="str">
        <f t="shared" si="75"/>
        <v>FINGER(S) (LEFT)</v>
      </c>
      <c r="B4849" s="580"/>
      <c r="C4849" s="584" t="s">
        <v>13579</v>
      </c>
    </row>
    <row r="4850" spans="1:3" x14ac:dyDescent="0.35">
      <c r="A4850" s="222" t="str">
        <f t="shared" si="75"/>
        <v>FINGER(S) (RIGHT)</v>
      </c>
      <c r="B4850" s="580"/>
      <c r="C4850" s="581" t="s">
        <v>13581</v>
      </c>
    </row>
    <row r="4851" spans="1:3" x14ac:dyDescent="0.35">
      <c r="A4851" s="222" t="str">
        <f t="shared" si="75"/>
        <v>FINGER(S); 2+ VIEWS</v>
      </c>
      <c r="B4851" s="326"/>
      <c r="C4851" s="401" t="s">
        <v>13888</v>
      </c>
    </row>
    <row r="4852" spans="1:3" x14ac:dyDescent="0.35">
      <c r="A4852" s="222" t="str">
        <f t="shared" si="75"/>
        <v>FINGERS LT MIN 2V</v>
      </c>
      <c r="B4852" s="105"/>
      <c r="C4852" s="105" t="s">
        <v>4613</v>
      </c>
    </row>
    <row r="4853" spans="1:3" x14ac:dyDescent="0.35">
      <c r="A4853" s="222" t="str">
        <f t="shared" si="75"/>
        <v>FINGERS RT MIN 2V</v>
      </c>
      <c r="B4853" s="105"/>
      <c r="C4853" s="108" t="s">
        <v>4614</v>
      </c>
    </row>
    <row r="4854" spans="1:3" x14ac:dyDescent="0.35">
      <c r="A4854" s="222" t="str">
        <f t="shared" si="75"/>
        <v>LT FINGER(S); 2+ VIEWS</v>
      </c>
      <c r="B4854" s="326"/>
      <c r="C4854" s="401" t="s">
        <v>13889</v>
      </c>
    </row>
    <row r="4855" spans="1:3" x14ac:dyDescent="0.35">
      <c r="A4855" s="222" t="str">
        <f t="shared" si="75"/>
        <v>LT. FINGER 2+ VIEWS</v>
      </c>
      <c r="B4855" s="221"/>
      <c r="C4855" s="221" t="s">
        <v>1281</v>
      </c>
    </row>
    <row r="4856" spans="1:3" x14ac:dyDescent="0.35">
      <c r="A4856" s="222" t="str">
        <f t="shared" si="75"/>
        <v>RHC1 XR FINGER 3 VIEW LEFT</v>
      </c>
      <c r="B4856" s="341"/>
      <c r="C4856" s="287" t="s">
        <v>9125</v>
      </c>
    </row>
    <row r="4857" spans="1:3" x14ac:dyDescent="0.35">
      <c r="A4857" s="222" t="str">
        <f t="shared" si="75"/>
        <v>RHC1 XR FINGER 3 VIEWS LEFT</v>
      </c>
      <c r="B4857" s="341"/>
      <c r="C4857" s="287" t="s">
        <v>9127</v>
      </c>
    </row>
    <row r="4858" spans="1:3" x14ac:dyDescent="0.35">
      <c r="A4858" s="222" t="str">
        <f t="shared" si="75"/>
        <v>RHC1 XR FINGER 3 VIEWS RIGHT</v>
      </c>
      <c r="B4858" s="341"/>
      <c r="C4858" s="287" t="s">
        <v>9128</v>
      </c>
    </row>
    <row r="4859" spans="1:3" x14ac:dyDescent="0.35">
      <c r="A4859" s="222" t="str">
        <f t="shared" si="75"/>
        <v>RT FINGER(S); 2+ VIEWS</v>
      </c>
      <c r="B4859" s="326"/>
      <c r="C4859" s="320" t="s">
        <v>13890</v>
      </c>
    </row>
    <row r="4860" spans="1:3" x14ac:dyDescent="0.35">
      <c r="A4860" s="222" t="str">
        <f t="shared" si="75"/>
        <v>RT. FINGER 2 + VIEWS</v>
      </c>
      <c r="B4860" s="221"/>
      <c r="C4860" s="221" t="s">
        <v>1282</v>
      </c>
    </row>
    <row r="4861" spans="1:3" x14ac:dyDescent="0.35">
      <c r="A4861" s="222" t="str">
        <f t="shared" si="75"/>
        <v>XR FINGER / PHALANX (2 VIEWS) LEFT</v>
      </c>
      <c r="B4861" s="204"/>
      <c r="C4861" s="205" t="s">
        <v>10276</v>
      </c>
    </row>
    <row r="4862" spans="1:3" x14ac:dyDescent="0.35">
      <c r="A4862" s="222" t="str">
        <f t="shared" si="75"/>
        <v>XR FINGER / PHALANX (2 VIEWS) RIGHT</v>
      </c>
      <c r="B4862" s="204"/>
      <c r="C4862" s="205" t="s">
        <v>10277</v>
      </c>
    </row>
    <row r="4863" spans="1:3" x14ac:dyDescent="0.35">
      <c r="A4863" s="222" t="str">
        <f t="shared" si="75"/>
        <v>XR FINGER 1ST DIGIT THUMB LEFT</v>
      </c>
      <c r="B4863" s="742"/>
      <c r="C4863" s="15" t="s">
        <v>533</v>
      </c>
    </row>
    <row r="4864" spans="1:3" x14ac:dyDescent="0.35">
      <c r="A4864" s="222" t="str">
        <f t="shared" si="75"/>
        <v>XR FINGER 1ST DIGIT THUMB RIGHT</v>
      </c>
      <c r="B4864" s="742"/>
      <c r="C4864" s="15" t="s">
        <v>534</v>
      </c>
    </row>
    <row r="4865" spans="1:3" x14ac:dyDescent="0.35">
      <c r="A4865" s="222" t="str">
        <f t="shared" si="75"/>
        <v>XR FINGER 2ND DIGIT LEFT</v>
      </c>
      <c r="B4865" s="742"/>
      <c r="C4865" s="15" t="s">
        <v>535</v>
      </c>
    </row>
    <row r="4866" spans="1:3" x14ac:dyDescent="0.35">
      <c r="A4866" s="222" t="str">
        <f t="shared" si="75"/>
        <v>XR FINGER 2ND DIGIT RIGHT</v>
      </c>
      <c r="B4866" s="742"/>
      <c r="C4866" s="15" t="s">
        <v>536</v>
      </c>
    </row>
    <row r="4867" spans="1:3" x14ac:dyDescent="0.35">
      <c r="A4867" s="222" t="str">
        <f t="shared" ref="A4867:A4930" si="76">TRIM(C4867)</f>
        <v>XR FINGER 3RD DIGIT LEFT</v>
      </c>
      <c r="B4867" s="742"/>
      <c r="C4867" s="15" t="s">
        <v>537</v>
      </c>
    </row>
    <row r="4868" spans="1:3" x14ac:dyDescent="0.35">
      <c r="A4868" s="222" t="str">
        <f t="shared" si="76"/>
        <v>XR FINGER 3RD DIGIT RIGHT</v>
      </c>
      <c r="B4868" s="742"/>
      <c r="C4868" s="15" t="s">
        <v>538</v>
      </c>
    </row>
    <row r="4869" spans="1:3" x14ac:dyDescent="0.35">
      <c r="A4869" s="222" t="str">
        <f t="shared" si="76"/>
        <v>XR FINGER 4TH DIGIT LEFT</v>
      </c>
      <c r="B4869" s="742"/>
      <c r="C4869" s="15" t="s">
        <v>539</v>
      </c>
    </row>
    <row r="4870" spans="1:3" x14ac:dyDescent="0.35">
      <c r="A4870" s="222" t="str">
        <f t="shared" si="76"/>
        <v>XR FINGER 4TH DIGIT RIGHT</v>
      </c>
      <c r="B4870" s="742"/>
      <c r="C4870" s="15" t="s">
        <v>540</v>
      </c>
    </row>
    <row r="4871" spans="1:3" x14ac:dyDescent="0.35">
      <c r="A4871" s="222" t="str">
        <f t="shared" si="76"/>
        <v>XR FINGER 5TH DIGIT LEFT</v>
      </c>
      <c r="B4871" s="742"/>
      <c r="C4871" s="15" t="s">
        <v>541</v>
      </c>
    </row>
    <row r="4872" spans="1:3" x14ac:dyDescent="0.35">
      <c r="A4872" s="222" t="str">
        <f t="shared" si="76"/>
        <v>XR FINGER 5TH DIGIT RIGHT</v>
      </c>
      <c r="B4872" s="742"/>
      <c r="C4872" s="15" t="s">
        <v>542</v>
      </c>
    </row>
    <row r="4873" spans="1:3" x14ac:dyDescent="0.35">
      <c r="A4873" s="222" t="str">
        <f t="shared" si="76"/>
        <v>XR Finger Left</v>
      </c>
      <c r="B4873" s="281"/>
      <c r="C4873" s="42" t="s">
        <v>1756</v>
      </c>
    </row>
    <row r="4874" spans="1:3" x14ac:dyDescent="0.35">
      <c r="A4874" s="222" t="str">
        <f t="shared" si="76"/>
        <v>XR FINGER LEFT 1 VIEW</v>
      </c>
      <c r="B4874" s="277"/>
      <c r="C4874" s="277" t="s">
        <v>9129</v>
      </c>
    </row>
    <row r="4875" spans="1:3" x14ac:dyDescent="0.35">
      <c r="A4875" s="222" t="str">
        <f t="shared" si="76"/>
        <v>XR FINGER LEFT 3 VIEW</v>
      </c>
      <c r="B4875" s="376"/>
      <c r="C4875" s="338" t="s">
        <v>7333</v>
      </c>
    </row>
    <row r="4876" spans="1:3" x14ac:dyDescent="0.35">
      <c r="A4876" s="222" t="str">
        <f t="shared" si="76"/>
        <v>XR FINGER LEFT 3 VIEWS</v>
      </c>
      <c r="B4876" s="341"/>
      <c r="C4876" s="287" t="s">
        <v>9130</v>
      </c>
    </row>
    <row r="4877" spans="1:3" x14ac:dyDescent="0.35">
      <c r="A4877" s="222" t="str">
        <f t="shared" si="76"/>
        <v>XR FINGER LEFT THUMB</v>
      </c>
      <c r="B4877" s="289"/>
      <c r="C4877" s="289" t="s">
        <v>2669</v>
      </c>
    </row>
    <row r="4878" spans="1:3" x14ac:dyDescent="0.35">
      <c r="A4878" s="222" t="str">
        <f t="shared" si="76"/>
        <v>XR FINGER LT</v>
      </c>
      <c r="B4878" s="312"/>
      <c r="C4878" s="290" t="s">
        <v>9584</v>
      </c>
    </row>
    <row r="4879" spans="1:3" x14ac:dyDescent="0.35">
      <c r="A4879" s="222" t="str">
        <f t="shared" si="76"/>
        <v>XR FINGER LT (AP/LAT) 2ND</v>
      </c>
      <c r="B4879" s="11"/>
      <c r="C4879" s="11" t="s">
        <v>9585</v>
      </c>
    </row>
    <row r="4880" spans="1:3" x14ac:dyDescent="0.35">
      <c r="A4880" s="222" t="str">
        <f t="shared" si="76"/>
        <v>XR FINGER LT (AP/LAT) 3RD</v>
      </c>
      <c r="B4880" s="11"/>
      <c r="C4880" s="11" t="s">
        <v>9586</v>
      </c>
    </row>
    <row r="4881" spans="1:3" x14ac:dyDescent="0.35">
      <c r="A4881" s="222" t="str">
        <f t="shared" si="76"/>
        <v>XR FINGER LT (AP/LAT) 4TH</v>
      </c>
      <c r="B4881" s="11"/>
      <c r="C4881" s="11" t="s">
        <v>9587</v>
      </c>
    </row>
    <row r="4882" spans="1:3" x14ac:dyDescent="0.35">
      <c r="A4882" s="222" t="str">
        <f t="shared" si="76"/>
        <v>XR FINGER LT (AP/LAT) 5TH</v>
      </c>
      <c r="B4882" s="11"/>
      <c r="C4882" s="11" t="s">
        <v>9588</v>
      </c>
    </row>
    <row r="4883" spans="1:3" x14ac:dyDescent="0.35">
      <c r="A4883" s="222" t="str">
        <f t="shared" si="76"/>
        <v>XR FINGER LT M 2V</v>
      </c>
      <c r="B4883" s="288"/>
      <c r="C4883" s="13" t="s">
        <v>181</v>
      </c>
    </row>
    <row r="4884" spans="1:3" x14ac:dyDescent="0.35">
      <c r="A4884" s="222" t="str">
        <f t="shared" si="76"/>
        <v>XR FINGER LT M 3V</v>
      </c>
      <c r="B4884" s="288"/>
      <c r="C4884" s="402" t="s">
        <v>183</v>
      </c>
    </row>
    <row r="4885" spans="1:3" x14ac:dyDescent="0.35">
      <c r="A4885" s="222" t="str">
        <f t="shared" si="76"/>
        <v>XR finger LT min 2V</v>
      </c>
      <c r="B4885" s="345"/>
      <c r="C4885" s="345" t="s">
        <v>12541</v>
      </c>
    </row>
    <row r="4886" spans="1:3" x14ac:dyDescent="0.35">
      <c r="A4886" s="222" t="str">
        <f t="shared" si="76"/>
        <v>XR FINGER LT THUMB</v>
      </c>
      <c r="B4886" s="288"/>
      <c r="C4886" s="13" t="s">
        <v>184</v>
      </c>
    </row>
    <row r="4887" spans="1:3" x14ac:dyDescent="0.35">
      <c r="A4887" s="222" t="str">
        <f t="shared" si="76"/>
        <v>XR FINGER LT THUMB</v>
      </c>
      <c r="B4887" s="11"/>
      <c r="C4887" s="11" t="s">
        <v>184</v>
      </c>
    </row>
    <row r="4888" spans="1:3" x14ac:dyDescent="0.35">
      <c r="A4888" s="222" t="str">
        <f t="shared" si="76"/>
        <v>XR Finger Right</v>
      </c>
      <c r="B4888" s="281"/>
      <c r="C4888" s="42" t="s">
        <v>1757</v>
      </c>
    </row>
    <row r="4889" spans="1:3" x14ac:dyDescent="0.35">
      <c r="A4889" s="222" t="str">
        <f t="shared" si="76"/>
        <v>XR FINGER RIGHT 3 VIEW</v>
      </c>
      <c r="B4889" s="367"/>
      <c r="C4889" s="338" t="s">
        <v>7334</v>
      </c>
    </row>
    <row r="4890" spans="1:3" x14ac:dyDescent="0.35">
      <c r="A4890" s="222" t="str">
        <f t="shared" si="76"/>
        <v>XR FINGER RIGHT 3 VIEWS</v>
      </c>
      <c r="B4890" s="341"/>
      <c r="C4890" s="456" t="s">
        <v>9131</v>
      </c>
    </row>
    <row r="4891" spans="1:3" x14ac:dyDescent="0.35">
      <c r="A4891" s="222" t="str">
        <f t="shared" si="76"/>
        <v>XR FINGER RIGHT THUMB</v>
      </c>
      <c r="B4891" s="289"/>
      <c r="C4891" s="289" t="s">
        <v>2670</v>
      </c>
    </row>
    <row r="4892" spans="1:3" x14ac:dyDescent="0.35">
      <c r="A4892" s="222" t="str">
        <f t="shared" si="76"/>
        <v>XR FINGER RT</v>
      </c>
      <c r="B4892" s="312"/>
      <c r="C4892" s="372" t="s">
        <v>9589</v>
      </c>
    </row>
    <row r="4893" spans="1:3" x14ac:dyDescent="0.35">
      <c r="A4893" s="222" t="str">
        <f t="shared" si="76"/>
        <v>XR FINGER RT (AP/LAT) 2ND</v>
      </c>
      <c r="B4893" s="11"/>
      <c r="C4893" s="11" t="s">
        <v>9590</v>
      </c>
    </row>
    <row r="4894" spans="1:3" x14ac:dyDescent="0.35">
      <c r="A4894" s="222" t="str">
        <f t="shared" si="76"/>
        <v>XR FINGER RT (AP/LAT) 3RD</v>
      </c>
      <c r="B4894" s="11"/>
      <c r="C4894" s="11" t="s">
        <v>9591</v>
      </c>
    </row>
    <row r="4895" spans="1:3" x14ac:dyDescent="0.35">
      <c r="A4895" s="222" t="str">
        <f t="shared" si="76"/>
        <v>XR FINGER RT (AP/LAT) 4TH</v>
      </c>
      <c r="B4895" s="11"/>
      <c r="C4895" s="437" t="s">
        <v>9592</v>
      </c>
    </row>
    <row r="4896" spans="1:3" x14ac:dyDescent="0.35">
      <c r="A4896" s="222" t="str">
        <f t="shared" si="76"/>
        <v>XR FINGER RT (AP/LAT) 5TH</v>
      </c>
      <c r="B4896" s="11"/>
      <c r="C4896" s="394" t="s">
        <v>9593</v>
      </c>
    </row>
    <row r="4897" spans="1:3" x14ac:dyDescent="0.35">
      <c r="A4897" s="222" t="str">
        <f t="shared" si="76"/>
        <v>XR FINGER RT M 2V</v>
      </c>
      <c r="B4897" s="288"/>
      <c r="C4897" s="393" t="s">
        <v>185</v>
      </c>
    </row>
    <row r="4898" spans="1:3" x14ac:dyDescent="0.35">
      <c r="A4898" s="222" t="str">
        <f t="shared" si="76"/>
        <v>XR finger RT min 2V</v>
      </c>
      <c r="B4898" s="345"/>
      <c r="C4898" s="345" t="s">
        <v>12543</v>
      </c>
    </row>
    <row r="4899" spans="1:3" x14ac:dyDescent="0.35">
      <c r="A4899" s="222" t="str">
        <f t="shared" si="76"/>
        <v>XR FINGER RT THUMB</v>
      </c>
      <c r="B4899" s="288"/>
      <c r="C4899" s="13" t="s">
        <v>186</v>
      </c>
    </row>
    <row r="4900" spans="1:3" x14ac:dyDescent="0.35">
      <c r="A4900" s="222" t="str">
        <f t="shared" si="76"/>
        <v>XR FINGER RT THUMB</v>
      </c>
      <c r="B4900" s="11"/>
      <c r="C4900" s="11" t="s">
        <v>186</v>
      </c>
    </row>
    <row r="4901" spans="1:3" x14ac:dyDescent="0.35">
      <c r="A4901" s="222" t="str">
        <f t="shared" si="76"/>
        <v>XR Finger(1st Digit) 2+ Views Left</v>
      </c>
      <c r="B4901" s="291"/>
      <c r="C4901" s="278" t="s">
        <v>4265</v>
      </c>
    </row>
    <row r="4902" spans="1:3" x14ac:dyDescent="0.35">
      <c r="A4902" s="222" t="str">
        <f t="shared" si="76"/>
        <v>XR Finger(1st Digit) 2+ Views Right</v>
      </c>
      <c r="B4902" s="291"/>
      <c r="C4902" s="278" t="s">
        <v>4267</v>
      </c>
    </row>
    <row r="4903" spans="1:3" x14ac:dyDescent="0.35">
      <c r="A4903" s="222" t="str">
        <f t="shared" si="76"/>
        <v>XR Finger(2nd Digit) 2+ Views Left</v>
      </c>
      <c r="B4903" s="291"/>
      <c r="C4903" s="442" t="s">
        <v>4268</v>
      </c>
    </row>
    <row r="4904" spans="1:3" x14ac:dyDescent="0.35">
      <c r="A4904" s="222" t="str">
        <f t="shared" si="76"/>
        <v>XR Finger(2nd Digit) 2+ Views Right</v>
      </c>
      <c r="B4904" s="291"/>
      <c r="C4904" s="278" t="s">
        <v>4269</v>
      </c>
    </row>
    <row r="4905" spans="1:3" x14ac:dyDescent="0.35">
      <c r="A4905" s="222" t="str">
        <f t="shared" si="76"/>
        <v>XR Finger(3rd Digit) 2+ Views Left</v>
      </c>
      <c r="B4905" s="291"/>
      <c r="C4905" s="278" t="s">
        <v>4270</v>
      </c>
    </row>
    <row r="4906" spans="1:3" x14ac:dyDescent="0.35">
      <c r="A4906" s="222" t="str">
        <f t="shared" si="76"/>
        <v>XR Finger(3rd Digit) 2+ Views Right</v>
      </c>
      <c r="B4906" s="291"/>
      <c r="C4906" s="278" t="s">
        <v>4271</v>
      </c>
    </row>
    <row r="4907" spans="1:3" x14ac:dyDescent="0.35">
      <c r="A4907" s="222" t="str">
        <f t="shared" si="76"/>
        <v>XR Finger(4th Digit) 2+ Views Left</v>
      </c>
      <c r="B4907" s="291"/>
      <c r="C4907" s="291" t="s">
        <v>4272</v>
      </c>
    </row>
    <row r="4908" spans="1:3" x14ac:dyDescent="0.35">
      <c r="A4908" s="222" t="str">
        <f t="shared" si="76"/>
        <v>XR Finger(4th Digit) 2+ Views Right</v>
      </c>
      <c r="B4908" s="291"/>
      <c r="C4908" s="278" t="s">
        <v>4273</v>
      </c>
    </row>
    <row r="4909" spans="1:3" x14ac:dyDescent="0.35">
      <c r="A4909" s="222" t="str">
        <f t="shared" si="76"/>
        <v>XR Finger(5th Digit) 2+ Views</v>
      </c>
      <c r="B4909" s="291"/>
      <c r="C4909" s="227" t="s">
        <v>4274</v>
      </c>
    </row>
    <row r="4910" spans="1:3" x14ac:dyDescent="0.35">
      <c r="A4910" s="222" t="str">
        <f t="shared" si="76"/>
        <v>XR Finger(5th Digit) 2+ Views Left</v>
      </c>
      <c r="B4910" s="291"/>
      <c r="C4910" s="291" t="s">
        <v>4275</v>
      </c>
    </row>
    <row r="4911" spans="1:3" x14ac:dyDescent="0.35">
      <c r="A4911" s="222" t="str">
        <f t="shared" si="76"/>
        <v>XR Finger(5th Digit) 2+ Views Right</v>
      </c>
      <c r="B4911" s="291"/>
      <c r="C4911" s="278" t="s">
        <v>4276</v>
      </c>
    </row>
    <row r="4912" spans="1:3" x14ac:dyDescent="0.35">
      <c r="A4912" s="222" t="str">
        <f t="shared" si="76"/>
        <v>XR FINGER(S) 2 VIEWS MIN LT</v>
      </c>
      <c r="B4912" s="289"/>
      <c r="C4912" s="318" t="s">
        <v>2671</v>
      </c>
    </row>
    <row r="4913" spans="1:3" x14ac:dyDescent="0.35">
      <c r="A4913" s="222" t="str">
        <f t="shared" si="76"/>
        <v>XR FINGER(S) 2 VIEWS MIN RT</v>
      </c>
      <c r="B4913" s="289"/>
      <c r="C4913" s="318" t="s">
        <v>2672</v>
      </c>
    </row>
    <row r="4914" spans="1:3" x14ac:dyDescent="0.35">
      <c r="A4914" s="222" t="str">
        <f t="shared" si="76"/>
        <v>XR Finger(s) 2+ Views Left</v>
      </c>
      <c r="B4914" s="291"/>
      <c r="C4914" s="291" t="s">
        <v>4277</v>
      </c>
    </row>
    <row r="4915" spans="1:3" x14ac:dyDescent="0.35">
      <c r="A4915" s="222" t="str">
        <f t="shared" si="76"/>
        <v>XR Finger(s) 2+ Views Right</v>
      </c>
      <c r="B4915" s="291"/>
      <c r="C4915" s="291" t="s">
        <v>4278</v>
      </c>
    </row>
    <row r="4916" spans="1:3" x14ac:dyDescent="0.35">
      <c r="A4916" s="222" t="str">
        <f t="shared" si="76"/>
        <v>XR FINGER(S) 3 VIEWS MIN RT</v>
      </c>
      <c r="B4916" s="289"/>
      <c r="C4916" s="318" t="s">
        <v>2673</v>
      </c>
    </row>
    <row r="4917" spans="1:3" x14ac:dyDescent="0.35">
      <c r="A4917" s="222" t="str">
        <f t="shared" si="76"/>
        <v>XR FINGER(S) LEFT</v>
      </c>
      <c r="B4917" s="548"/>
      <c r="C4917" s="548" t="s">
        <v>5694</v>
      </c>
    </row>
    <row r="4918" spans="1:3" x14ac:dyDescent="0.35">
      <c r="A4918" s="222" t="str">
        <f t="shared" si="76"/>
        <v>XR FINGER(S) RIGHT</v>
      </c>
      <c r="B4918" s="548"/>
      <c r="C4918" s="548" t="s">
        <v>5696</v>
      </c>
    </row>
    <row r="4919" spans="1:3" x14ac:dyDescent="0.35">
      <c r="A4919" s="222" t="str">
        <f t="shared" si="76"/>
        <v>XR FINGERS MIN 2 VIEW LT</v>
      </c>
      <c r="B4919" s="280"/>
      <c r="C4919" s="45" t="s">
        <v>8690</v>
      </c>
    </row>
    <row r="4920" spans="1:3" x14ac:dyDescent="0.35">
      <c r="A4920" s="222" t="str">
        <f t="shared" si="76"/>
        <v>XR FINGERS MIN 2 VIEW RT</v>
      </c>
      <c r="B4920" s="280"/>
      <c r="C4920" s="45" t="s">
        <v>8691</v>
      </c>
    </row>
    <row r="4921" spans="1:3" x14ac:dyDescent="0.35">
      <c r="A4921" s="222" t="str">
        <f t="shared" si="76"/>
        <v>XR L 4TH DIGIT 2 VIEWS</v>
      </c>
      <c r="B4921" s="204"/>
      <c r="C4921" s="205" t="s">
        <v>10278</v>
      </c>
    </row>
    <row r="4922" spans="1:3" x14ac:dyDescent="0.35">
      <c r="A4922" s="222" t="str">
        <f t="shared" si="76"/>
        <v>XR L 5TH DIGIT 2 VIEWS</v>
      </c>
      <c r="B4922" s="204"/>
      <c r="C4922" s="205" t="s">
        <v>10279</v>
      </c>
    </row>
    <row r="4923" spans="1:3" x14ac:dyDescent="0.35">
      <c r="A4923" s="222" t="str">
        <f t="shared" si="76"/>
        <v>XR L THUMB 2 VIEWS</v>
      </c>
      <c r="B4923" s="204"/>
      <c r="C4923" s="205" t="s">
        <v>10280</v>
      </c>
    </row>
    <row r="4924" spans="1:3" x14ac:dyDescent="0.35">
      <c r="A4924" s="222" t="str">
        <f t="shared" si="76"/>
        <v>XR Left fingers</v>
      </c>
      <c r="B4924" s="24"/>
      <c r="C4924" s="24" t="s">
        <v>12544</v>
      </c>
    </row>
    <row r="4925" spans="1:3" x14ac:dyDescent="0.35">
      <c r="A4925" s="222" t="str">
        <f t="shared" si="76"/>
        <v>XR LT FINGER</v>
      </c>
      <c r="B4925" s="40"/>
      <c r="C4925" s="40" t="s">
        <v>12545</v>
      </c>
    </row>
    <row r="4926" spans="1:3" x14ac:dyDescent="0.35">
      <c r="A4926" s="222" t="str">
        <f t="shared" si="76"/>
        <v>XR LT FINGER 2V</v>
      </c>
      <c r="B4926" s="316"/>
      <c r="C4926" s="316" t="s">
        <v>8380</v>
      </c>
    </row>
    <row r="4927" spans="1:3" x14ac:dyDescent="0.35">
      <c r="A4927" s="222" t="str">
        <f t="shared" si="76"/>
        <v>XR LT FINGER 3V</v>
      </c>
      <c r="B4927" s="162"/>
      <c r="C4927" s="166" t="s">
        <v>4175</v>
      </c>
    </row>
    <row r="4928" spans="1:3" x14ac:dyDescent="0.35">
      <c r="A4928" s="222" t="str">
        <f t="shared" si="76"/>
        <v>XR LT HAND 4TH DIGIT 2 VIEWS</v>
      </c>
      <c r="B4928" s="204"/>
      <c r="C4928" s="604" t="s">
        <v>10281</v>
      </c>
    </row>
    <row r="4929" spans="1:3" x14ac:dyDescent="0.35">
      <c r="A4929" s="222" t="str">
        <f t="shared" si="76"/>
        <v>XR R FINGER</v>
      </c>
      <c r="B4929" s="204"/>
      <c r="C4929" s="208" t="s">
        <v>10282</v>
      </c>
    </row>
    <row r="4930" spans="1:3" x14ac:dyDescent="0.35">
      <c r="A4930" s="222" t="str">
        <f t="shared" si="76"/>
        <v>XR R HAND 5TH DIGIT</v>
      </c>
      <c r="B4930" s="204"/>
      <c r="C4930" s="205" t="s">
        <v>10283</v>
      </c>
    </row>
    <row r="4931" spans="1:3" x14ac:dyDescent="0.35">
      <c r="A4931" s="222" t="str">
        <f t="shared" ref="A4931:A4994" si="77">TRIM(C4931)</f>
        <v>XR R THUMB 2 VIEWS</v>
      </c>
      <c r="B4931" s="204"/>
      <c r="C4931" s="205" t="s">
        <v>10284</v>
      </c>
    </row>
    <row r="4932" spans="1:3" x14ac:dyDescent="0.35">
      <c r="A4932" s="222" t="str">
        <f t="shared" si="77"/>
        <v>XR Right fingers</v>
      </c>
      <c r="B4932" s="24"/>
      <c r="C4932" s="24" t="s">
        <v>12546</v>
      </c>
    </row>
    <row r="4933" spans="1:3" x14ac:dyDescent="0.35">
      <c r="A4933" s="222" t="str">
        <f t="shared" si="77"/>
        <v>XR RT FINGER</v>
      </c>
      <c r="B4933" s="40"/>
      <c r="C4933" s="40" t="s">
        <v>12547</v>
      </c>
    </row>
    <row r="4934" spans="1:3" x14ac:dyDescent="0.35">
      <c r="A4934" s="222" t="str">
        <f t="shared" si="77"/>
        <v>XR RT FINGER 2V</v>
      </c>
      <c r="B4934" s="316"/>
      <c r="C4934" s="316" t="s">
        <v>8382</v>
      </c>
    </row>
    <row r="4935" spans="1:3" x14ac:dyDescent="0.35">
      <c r="A4935" s="222" t="str">
        <f t="shared" si="77"/>
        <v>XR RT FINGER 2V MIN</v>
      </c>
      <c r="B4935" s="316"/>
      <c r="C4935" s="319" t="s">
        <v>8383</v>
      </c>
    </row>
    <row r="4936" spans="1:3" x14ac:dyDescent="0.35">
      <c r="A4936" s="222" t="str">
        <f t="shared" si="77"/>
        <v>XR RT FINGER 3V</v>
      </c>
      <c r="B4936" s="316"/>
      <c r="C4936" s="316" t="s">
        <v>8384</v>
      </c>
    </row>
    <row r="4937" spans="1:3" x14ac:dyDescent="0.35">
      <c r="A4937" s="222" t="str">
        <f t="shared" si="77"/>
        <v>XR RT THUMB 3V</v>
      </c>
      <c r="B4937" s="316"/>
      <c r="C4937" s="316" t="s">
        <v>8385</v>
      </c>
    </row>
    <row r="4938" spans="1:3" x14ac:dyDescent="0.35">
      <c r="A4938" s="222" t="str">
        <f t="shared" si="77"/>
        <v>XR THUMB LEFT</v>
      </c>
      <c r="B4938" s="311"/>
      <c r="C4938" s="299" t="s">
        <v>769</v>
      </c>
    </row>
    <row r="4939" spans="1:3" x14ac:dyDescent="0.35">
      <c r="A4939" s="222" t="str">
        <f t="shared" si="77"/>
        <v>XR THUMB RIGHT</v>
      </c>
      <c r="B4939" s="311"/>
      <c r="C4939" s="299" t="s">
        <v>771</v>
      </c>
    </row>
    <row r="4940" spans="1:3" x14ac:dyDescent="0.35">
      <c r="A4940" s="222" t="str">
        <f t="shared" si="77"/>
        <v>X-RAY 2ND FINGER, LEFT AP/LATERAL VIEW</v>
      </c>
      <c r="B4940" s="365"/>
      <c r="C4940" s="282" t="s">
        <v>5451</v>
      </c>
    </row>
    <row r="4941" spans="1:3" x14ac:dyDescent="0.35">
      <c r="A4941" s="222" t="str">
        <f t="shared" si="77"/>
        <v>X-RAY 2ND FINGER, RIGHT AP/LATERAL VIEW</v>
      </c>
      <c r="B4941" s="365"/>
      <c r="C4941" s="282" t="s">
        <v>5453</v>
      </c>
    </row>
    <row r="4942" spans="1:3" x14ac:dyDescent="0.35">
      <c r="A4942" s="222" t="str">
        <f t="shared" si="77"/>
        <v>X-RAY 3RD FINGER, LEFT AP/LATERAL VIEW</v>
      </c>
      <c r="B4942" s="365"/>
      <c r="C4942" s="282" t="s">
        <v>5454</v>
      </c>
    </row>
    <row r="4943" spans="1:3" x14ac:dyDescent="0.35">
      <c r="A4943" s="222" t="str">
        <f t="shared" si="77"/>
        <v>X-RAY 3RD FINGER, RIGHT AP/LATERAL VIEW</v>
      </c>
      <c r="B4943" s="365"/>
      <c r="C4943" s="282" t="s">
        <v>5455</v>
      </c>
    </row>
    <row r="4944" spans="1:3" x14ac:dyDescent="0.35">
      <c r="A4944" s="222" t="str">
        <f t="shared" si="77"/>
        <v>X-RAY 4TH FINGER, LEFT AP/LATERAL VIEW</v>
      </c>
      <c r="B4944" s="365"/>
      <c r="C4944" s="282" t="s">
        <v>5456</v>
      </c>
    </row>
    <row r="4945" spans="1:3" x14ac:dyDescent="0.35">
      <c r="A4945" s="222" t="str">
        <f t="shared" si="77"/>
        <v>X-RAY 4TH FINGER, RIGHT AP/LATERAL VIEW</v>
      </c>
      <c r="B4945" s="365"/>
      <c r="C4945" s="282" t="s">
        <v>5457</v>
      </c>
    </row>
    <row r="4946" spans="1:3" x14ac:dyDescent="0.35">
      <c r="A4946" s="222" t="str">
        <f t="shared" si="77"/>
        <v>X-RAY 5TH FINGER, LEFT AP/LATERAL VIEW</v>
      </c>
      <c r="B4946" s="365"/>
      <c r="C4946" s="282" t="s">
        <v>5458</v>
      </c>
    </row>
    <row r="4947" spans="1:3" x14ac:dyDescent="0.35">
      <c r="A4947" s="222" t="str">
        <f t="shared" si="77"/>
        <v>X-RAY 5TH FINGER, RIGHT AP/LATERAL VIEW</v>
      </c>
      <c r="B4947" s="365"/>
      <c r="C4947" s="282" t="s">
        <v>5459</v>
      </c>
    </row>
    <row r="4948" spans="1:3" x14ac:dyDescent="0.35">
      <c r="A4948" s="222" t="str">
        <f t="shared" si="77"/>
        <v>XRAY FINGER 2V LEFT</v>
      </c>
      <c r="B4948" s="204"/>
      <c r="C4948" s="205" t="s">
        <v>10285</v>
      </c>
    </row>
    <row r="4949" spans="1:3" x14ac:dyDescent="0.35">
      <c r="A4949" s="222" t="str">
        <f t="shared" si="77"/>
        <v>XRAY FINGER 2V RIGHT</v>
      </c>
      <c r="B4949" s="204"/>
      <c r="C4949" s="205" t="s">
        <v>10286</v>
      </c>
    </row>
    <row r="4950" spans="1:3" x14ac:dyDescent="0.35">
      <c r="A4950" s="222" t="str">
        <f t="shared" si="77"/>
        <v>XRAY FINGER(S) LT</v>
      </c>
      <c r="B4950" s="157"/>
      <c r="C4950" s="157" t="s">
        <v>3737</v>
      </c>
    </row>
    <row r="4951" spans="1:3" x14ac:dyDescent="0.35">
      <c r="A4951" s="222" t="str">
        <f t="shared" si="77"/>
        <v>XRAY FINGER(S) RT</v>
      </c>
      <c r="B4951" s="157"/>
      <c r="C4951" s="157" t="s">
        <v>3738</v>
      </c>
    </row>
    <row r="4952" spans="1:3" x14ac:dyDescent="0.35">
      <c r="A4952" s="222" t="str">
        <f t="shared" si="77"/>
        <v>XRAY FINGERS, MIN 2 VIEWS, LEFT</v>
      </c>
      <c r="B4952" s="26"/>
      <c r="C4952" s="26" t="s">
        <v>2236</v>
      </c>
    </row>
    <row r="4953" spans="1:3" x14ac:dyDescent="0.35">
      <c r="A4953" s="222" t="str">
        <f t="shared" si="77"/>
        <v>XRAY FINGERS, MIN 2 VIEWS, RIGHT</v>
      </c>
      <c r="B4953" s="26"/>
      <c r="C4953" s="26" t="s">
        <v>2238</v>
      </c>
    </row>
    <row r="4954" spans="1:3" x14ac:dyDescent="0.35">
      <c r="A4954" s="222" t="str">
        <f t="shared" si="77"/>
        <v>XRAY LEFT FINGER 2/3V</v>
      </c>
      <c r="B4954" s="204"/>
      <c r="C4954" s="205" t="s">
        <v>10287</v>
      </c>
    </row>
    <row r="4955" spans="1:3" x14ac:dyDescent="0.35">
      <c r="A4955" s="222" t="str">
        <f t="shared" si="77"/>
        <v>XRAY RIGHT FINGER 2/3V</v>
      </c>
      <c r="B4955" s="204"/>
      <c r="C4955" s="205" t="s">
        <v>10288</v>
      </c>
    </row>
    <row r="4956" spans="1:3" x14ac:dyDescent="0.35">
      <c r="A4956" s="222" t="str">
        <f t="shared" si="77"/>
        <v>XRAY RIGHT FINGER 3 VIEWS</v>
      </c>
      <c r="B4956" s="204"/>
      <c r="C4956" s="205" t="s">
        <v>10289</v>
      </c>
    </row>
    <row r="4957" spans="1:3" x14ac:dyDescent="0.35">
      <c r="A4957" s="222" t="str">
        <f t="shared" si="77"/>
        <v>X-RAY THUMB, LEFT AP/LATERAL VIEW</v>
      </c>
      <c r="B4957" s="365"/>
      <c r="C4957" s="282" t="s">
        <v>5460</v>
      </c>
    </row>
    <row r="4958" spans="1:3" x14ac:dyDescent="0.35">
      <c r="A4958" s="222" t="str">
        <f t="shared" si="77"/>
        <v>X-RAY THUMB, RIGHT AP/LATERAL VIEW</v>
      </c>
      <c r="B4958" s="365"/>
      <c r="C4958" s="282" t="s">
        <v>5461</v>
      </c>
    </row>
    <row r="4959" spans="1:3" x14ac:dyDescent="0.35">
      <c r="A4959" s="222" t="str">
        <f t="shared" si="77"/>
        <v>X-ray, Finger(s), Minimum 2 Views</v>
      </c>
      <c r="B4959" s="30"/>
      <c r="C4959" s="30" t="s">
        <v>2995</v>
      </c>
    </row>
    <row r="4960" spans="1:3" x14ac:dyDescent="0.35">
      <c r="A4960" s="222" t="str">
        <f t="shared" si="77"/>
        <v>X-ray, Left Finger(s), Minimum 2 Views</v>
      </c>
      <c r="B4960" s="30"/>
      <c r="C4960" s="30" t="s">
        <v>2996</v>
      </c>
    </row>
    <row r="4961" spans="1:3" x14ac:dyDescent="0.35">
      <c r="A4961" s="222" t="str">
        <f t="shared" si="77"/>
        <v>X-ray, Right Finger(s), Minimum 2 Views</v>
      </c>
      <c r="B4961" s="30"/>
      <c r="C4961" s="403" t="s">
        <v>2997</v>
      </c>
    </row>
    <row r="4962" spans="1:3" x14ac:dyDescent="0.35">
      <c r="A4962" s="222" t="str">
        <f t="shared" si="77"/>
        <v>CT BRACHIAL PLEXUS, W/O CONTRAST, LEFT</v>
      </c>
      <c r="B4962" s="26"/>
      <c r="C4962" s="405" t="s">
        <v>2391</v>
      </c>
    </row>
    <row r="4963" spans="1:3" x14ac:dyDescent="0.35">
      <c r="A4963" s="222" t="str">
        <f t="shared" si="77"/>
        <v>CT BRACHIAL PLEXUS, W/O CONTRAST, RIGHT</v>
      </c>
      <c r="B4963" s="26"/>
      <c r="C4963" s="405" t="s">
        <v>2392</v>
      </c>
    </row>
    <row r="4964" spans="1:3" x14ac:dyDescent="0.35">
      <c r="A4964" s="222" t="str">
        <f t="shared" si="77"/>
        <v>CT Clavicle without contrast</v>
      </c>
      <c r="B4964" s="666"/>
      <c r="C4964" s="406" t="s">
        <v>12899</v>
      </c>
    </row>
    <row r="4965" spans="1:3" x14ac:dyDescent="0.35">
      <c r="A4965" s="222" t="str">
        <f t="shared" si="77"/>
        <v>CT CLAVICLE WO LEFT</v>
      </c>
      <c r="B4965" s="26"/>
      <c r="C4965" s="128" t="s">
        <v>2393</v>
      </c>
    </row>
    <row r="4966" spans="1:3" x14ac:dyDescent="0.35">
      <c r="A4966" s="222" t="str">
        <f t="shared" si="77"/>
        <v>CT CLAVICLE WO RIGHT</v>
      </c>
      <c r="B4966" s="26"/>
      <c r="C4966" s="128" t="s">
        <v>2394</v>
      </c>
    </row>
    <row r="4967" spans="1:3" x14ac:dyDescent="0.35">
      <c r="A4967" s="222" t="str">
        <f t="shared" si="77"/>
        <v>CT ELBOW LEFT WO</v>
      </c>
      <c r="B4967" s="367"/>
      <c r="C4967" s="367" t="s">
        <v>7385</v>
      </c>
    </row>
    <row r="4968" spans="1:3" x14ac:dyDescent="0.35">
      <c r="A4968" s="222" t="str">
        <f t="shared" si="77"/>
        <v>CT elbow LT wo con</v>
      </c>
      <c r="B4968" s="675"/>
      <c r="C4968" s="577" t="s">
        <v>12900</v>
      </c>
    </row>
    <row r="4969" spans="1:3" x14ac:dyDescent="0.35">
      <c r="A4969" s="222" t="str">
        <f t="shared" si="77"/>
        <v>CT elbow RT wo con</v>
      </c>
      <c r="B4969" s="309"/>
      <c r="C4969" s="131" t="s">
        <v>12901</v>
      </c>
    </row>
    <row r="4970" spans="1:3" x14ac:dyDescent="0.35">
      <c r="A4970" s="222" t="str">
        <f t="shared" si="77"/>
        <v>CT Elbow w/o Contrast Left</v>
      </c>
      <c r="B4970" s="291"/>
      <c r="C4970" s="278" t="s">
        <v>4427</v>
      </c>
    </row>
    <row r="4971" spans="1:3" x14ac:dyDescent="0.35">
      <c r="A4971" s="222" t="str">
        <f t="shared" si="77"/>
        <v>CT Elbow w/o Contrast Right</v>
      </c>
      <c r="B4971" s="291"/>
      <c r="C4971" s="278" t="s">
        <v>4428</v>
      </c>
    </row>
    <row r="4972" spans="1:3" x14ac:dyDescent="0.35">
      <c r="A4972" s="222" t="str">
        <f t="shared" si="77"/>
        <v>CT ELBOW W/O LEFT</v>
      </c>
      <c r="B4972" s="204"/>
      <c r="C4972" s="205" t="s">
        <v>10999</v>
      </c>
    </row>
    <row r="4973" spans="1:3" x14ac:dyDescent="0.35">
      <c r="A4973" s="222" t="str">
        <f t="shared" si="77"/>
        <v>CT ELBOW WO LEFT</v>
      </c>
      <c r="B4973" s="742"/>
      <c r="C4973" s="15" t="s">
        <v>705</v>
      </c>
    </row>
    <row r="4974" spans="1:3" x14ac:dyDescent="0.35">
      <c r="A4974" s="222" t="str">
        <f t="shared" si="77"/>
        <v>CT ELBOW WO LEFT</v>
      </c>
      <c r="B4974" s="26"/>
      <c r="C4974" s="26" t="s">
        <v>705</v>
      </c>
    </row>
    <row r="4975" spans="1:3" x14ac:dyDescent="0.35">
      <c r="A4975" s="222" t="str">
        <f t="shared" si="77"/>
        <v>CT ELBOW WO LT</v>
      </c>
      <c r="B4975" s="312"/>
      <c r="C4975" s="312" t="s">
        <v>9900</v>
      </c>
    </row>
    <row r="4976" spans="1:3" x14ac:dyDescent="0.35">
      <c r="A4976" s="222" t="str">
        <f t="shared" si="77"/>
        <v>CT ELBOW WO RIGHT</v>
      </c>
      <c r="B4976" s="742"/>
      <c r="C4976" s="15" t="s">
        <v>706</v>
      </c>
    </row>
    <row r="4977" spans="1:3" x14ac:dyDescent="0.35">
      <c r="A4977" s="222" t="str">
        <f t="shared" si="77"/>
        <v>CT ELBOW WO RIGHT</v>
      </c>
      <c r="B4977" s="26"/>
      <c r="C4977" s="26" t="s">
        <v>706</v>
      </c>
    </row>
    <row r="4978" spans="1:3" x14ac:dyDescent="0.35">
      <c r="A4978" s="222" t="str">
        <f t="shared" si="77"/>
        <v>CT ELBOW WO RT</v>
      </c>
      <c r="B4978" s="312"/>
      <c r="C4978" s="312" t="s">
        <v>9901</v>
      </c>
    </row>
    <row r="4979" spans="1:3" x14ac:dyDescent="0.35">
      <c r="A4979" s="222" t="str">
        <f t="shared" si="77"/>
        <v>CT EXTREMITY UPPER LEF WO</v>
      </c>
      <c r="B4979" s="277"/>
      <c r="C4979" s="277" t="s">
        <v>9373</v>
      </c>
    </row>
    <row r="4980" spans="1:3" x14ac:dyDescent="0.35">
      <c r="A4980" s="222" t="str">
        <f t="shared" si="77"/>
        <v>CT EXTREMITY UPPER LEFT WO</v>
      </c>
      <c r="B4980" s="277"/>
      <c r="C4980" s="277" t="s">
        <v>9374</v>
      </c>
    </row>
    <row r="4981" spans="1:3" x14ac:dyDescent="0.35">
      <c r="A4981" s="222" t="str">
        <f t="shared" si="77"/>
        <v>CT EXTREMITY UPPER LT WO</v>
      </c>
      <c r="B4981" s="296"/>
      <c r="C4981" s="303" t="s">
        <v>6641</v>
      </c>
    </row>
    <row r="4982" spans="1:3" x14ac:dyDescent="0.35">
      <c r="A4982" s="222" t="str">
        <f t="shared" si="77"/>
        <v>CT EXTREMITY UPPER RIG WO</v>
      </c>
      <c r="B4982" s="277"/>
      <c r="C4982" s="417" t="s">
        <v>9375</v>
      </c>
    </row>
    <row r="4983" spans="1:3" x14ac:dyDescent="0.35">
      <c r="A4983" s="222" t="str">
        <f t="shared" si="77"/>
        <v>CT EXTREMITY UPPER RIGHT WO</v>
      </c>
      <c r="B4983" s="277"/>
      <c r="C4983" s="277" t="s">
        <v>9376</v>
      </c>
    </row>
    <row r="4984" spans="1:3" x14ac:dyDescent="0.35">
      <c r="A4984" s="222" t="str">
        <f t="shared" si="77"/>
        <v>CT EXTREMITY UPPER RT WO</v>
      </c>
      <c r="B4984" s="296"/>
      <c r="C4984" s="303" t="s">
        <v>6642</v>
      </c>
    </row>
    <row r="4985" spans="1:3" x14ac:dyDescent="0.35">
      <c r="A4985" s="222" t="str">
        <f t="shared" si="77"/>
        <v>CT FOREARM LEFT WO</v>
      </c>
      <c r="B4985" s="33"/>
      <c r="C4985" s="33" t="s">
        <v>1100</v>
      </c>
    </row>
    <row r="4986" spans="1:3" x14ac:dyDescent="0.35">
      <c r="A4986" s="222" t="str">
        <f t="shared" si="77"/>
        <v>CT Forearm w/o Contrast Left</v>
      </c>
      <c r="B4986" s="291"/>
      <c r="C4986" s="278" t="s">
        <v>4429</v>
      </c>
    </row>
    <row r="4987" spans="1:3" x14ac:dyDescent="0.35">
      <c r="A4987" s="222" t="str">
        <f t="shared" si="77"/>
        <v>CT Forearm w/o Contrast Right</v>
      </c>
      <c r="B4987" s="291"/>
      <c r="C4987" s="278" t="s">
        <v>4430</v>
      </c>
    </row>
    <row r="4988" spans="1:3" x14ac:dyDescent="0.35">
      <c r="A4988" s="222" t="str">
        <f t="shared" si="77"/>
        <v>CT FOREARM WO CONTRAST, LEFT</v>
      </c>
      <c r="B4988" s="26"/>
      <c r="C4988" s="26" t="s">
        <v>2395</v>
      </c>
    </row>
    <row r="4989" spans="1:3" x14ac:dyDescent="0.35">
      <c r="A4989" s="222" t="str">
        <f t="shared" si="77"/>
        <v>CT FOREARM WO CONTRAST, RIGHT</v>
      </c>
      <c r="B4989" s="26"/>
      <c r="C4989" s="26" t="s">
        <v>2396</v>
      </c>
    </row>
    <row r="4990" spans="1:3" x14ac:dyDescent="0.35">
      <c r="A4990" s="222" t="str">
        <f t="shared" si="77"/>
        <v>CT FOREARM WO LEFT</v>
      </c>
      <c r="B4990" s="742"/>
      <c r="C4990" s="15" t="s">
        <v>707</v>
      </c>
    </row>
    <row r="4991" spans="1:3" x14ac:dyDescent="0.35">
      <c r="A4991" s="222" t="str">
        <f t="shared" si="77"/>
        <v>CT FOREARM WO LT</v>
      </c>
      <c r="B4991" s="312"/>
      <c r="C4991" s="312" t="s">
        <v>9902</v>
      </c>
    </row>
    <row r="4992" spans="1:3" x14ac:dyDescent="0.35">
      <c r="A4992" s="222" t="str">
        <f t="shared" si="77"/>
        <v>CT FOREARM WO LT</v>
      </c>
      <c r="B4992" s="312"/>
      <c r="C4992" s="312" t="s">
        <v>9902</v>
      </c>
    </row>
    <row r="4993" spans="1:3" x14ac:dyDescent="0.35">
      <c r="A4993" s="222" t="str">
        <f t="shared" si="77"/>
        <v>CT FOREARM WO RIGHT</v>
      </c>
      <c r="B4993" s="742"/>
      <c r="C4993" s="15" t="s">
        <v>708</v>
      </c>
    </row>
    <row r="4994" spans="1:3" x14ac:dyDescent="0.35">
      <c r="A4994" s="222" t="str">
        <f t="shared" si="77"/>
        <v>CT FOREARM WO-LEFT</v>
      </c>
      <c r="B4994" s="204"/>
      <c r="C4994" s="203" t="s">
        <v>11000</v>
      </c>
    </row>
    <row r="4995" spans="1:3" x14ac:dyDescent="0.35">
      <c r="A4995" s="222" t="str">
        <f t="shared" ref="A4995:A5058" si="78">TRIM(C4995)</f>
        <v>CT FOREARM WO-RIGHT</v>
      </c>
      <c r="B4995" s="204"/>
      <c r="C4995" s="203" t="s">
        <v>11001</v>
      </c>
    </row>
    <row r="4996" spans="1:3" x14ac:dyDescent="0.35">
      <c r="A4996" s="222" t="str">
        <f t="shared" si="78"/>
        <v>CT HAND LEFT WO</v>
      </c>
      <c r="B4996" s="277"/>
      <c r="C4996" s="277" t="s">
        <v>9377</v>
      </c>
    </row>
    <row r="4997" spans="1:3" x14ac:dyDescent="0.35">
      <c r="A4997" s="222" t="str">
        <f t="shared" si="78"/>
        <v>CT hand LT wo con</v>
      </c>
      <c r="B4997" s="24"/>
      <c r="C4997" s="24" t="s">
        <v>12904</v>
      </c>
    </row>
    <row r="4998" spans="1:3" x14ac:dyDescent="0.35">
      <c r="A4998" s="222" t="str">
        <f t="shared" si="78"/>
        <v>CT HAND RIGHT WO</v>
      </c>
      <c r="B4998" s="277"/>
      <c r="C4998" s="277" t="s">
        <v>9378</v>
      </c>
    </row>
    <row r="4999" spans="1:3" x14ac:dyDescent="0.35">
      <c r="A4999" s="222" t="str">
        <f t="shared" si="78"/>
        <v>CT hand RT wo con</v>
      </c>
      <c r="B4999" s="24"/>
      <c r="C4999" s="52" t="s">
        <v>12905</v>
      </c>
    </row>
    <row r="5000" spans="1:3" x14ac:dyDescent="0.35">
      <c r="A5000" s="222" t="str">
        <f t="shared" si="78"/>
        <v>CT Hand w/o Contrast Left</v>
      </c>
      <c r="B5000" s="291"/>
      <c r="C5000" s="278" t="s">
        <v>4431</v>
      </c>
    </row>
    <row r="5001" spans="1:3" x14ac:dyDescent="0.35">
      <c r="A5001" s="222" t="str">
        <f t="shared" si="78"/>
        <v>CT Hand w/o Contrast Right</v>
      </c>
      <c r="B5001" s="291"/>
      <c r="C5001" s="278" t="s">
        <v>4432</v>
      </c>
    </row>
    <row r="5002" spans="1:3" x14ac:dyDescent="0.35">
      <c r="A5002" s="222" t="str">
        <f t="shared" si="78"/>
        <v>CT HAND W/O RIGHT</v>
      </c>
      <c r="B5002" s="204"/>
      <c r="C5002" s="204" t="s">
        <v>11002</v>
      </c>
    </row>
    <row r="5003" spans="1:3" x14ac:dyDescent="0.35">
      <c r="A5003" s="222" t="str">
        <f t="shared" si="78"/>
        <v>CT HAND WO LEFT</v>
      </c>
      <c r="B5003" s="742"/>
      <c r="C5003" s="15" t="s">
        <v>709</v>
      </c>
    </row>
    <row r="5004" spans="1:3" x14ac:dyDescent="0.35">
      <c r="A5004" s="222" t="str">
        <f t="shared" si="78"/>
        <v>CT HAND WO LEFT</v>
      </c>
      <c r="B5004" s="26"/>
      <c r="C5004" s="26" t="s">
        <v>709</v>
      </c>
    </row>
    <row r="5005" spans="1:3" x14ac:dyDescent="0.35">
      <c r="A5005" s="222" t="str">
        <f t="shared" si="78"/>
        <v>CT HAND WO LT</v>
      </c>
      <c r="B5005" s="312"/>
      <c r="C5005" s="312" t="s">
        <v>9903</v>
      </c>
    </row>
    <row r="5006" spans="1:3" x14ac:dyDescent="0.35">
      <c r="A5006" s="222" t="str">
        <f t="shared" si="78"/>
        <v>CT HAND WO RIGHT</v>
      </c>
      <c r="B5006" s="742"/>
      <c r="C5006" s="115" t="s">
        <v>710</v>
      </c>
    </row>
    <row r="5007" spans="1:3" x14ac:dyDescent="0.35">
      <c r="A5007" s="222" t="str">
        <f t="shared" si="78"/>
        <v>CT HAND WO RIGHT</v>
      </c>
      <c r="B5007" s="26"/>
      <c r="C5007" s="848" t="s">
        <v>710</v>
      </c>
    </row>
    <row r="5008" spans="1:3" x14ac:dyDescent="0.35">
      <c r="A5008" s="222" t="str">
        <f t="shared" si="78"/>
        <v>CT HAND WO RT</v>
      </c>
      <c r="B5008" s="312"/>
      <c r="C5008" s="415" t="s">
        <v>9904</v>
      </c>
    </row>
    <row r="5009" spans="1:3" x14ac:dyDescent="0.35">
      <c r="A5009" s="222" t="str">
        <f t="shared" si="78"/>
        <v>CT humerus LT wo con</v>
      </c>
      <c r="B5009" s="24"/>
      <c r="C5009" s="871" t="s">
        <v>12906</v>
      </c>
    </row>
    <row r="5010" spans="1:3" x14ac:dyDescent="0.35">
      <c r="A5010" s="222" t="str">
        <f t="shared" si="78"/>
        <v>CT humerus RT wo con</v>
      </c>
      <c r="B5010" s="24"/>
      <c r="C5010" s="487" t="s">
        <v>12907</v>
      </c>
    </row>
    <row r="5011" spans="1:3" x14ac:dyDescent="0.35">
      <c r="A5011" s="222" t="str">
        <f t="shared" si="78"/>
        <v>CT Humerus w/o Contrast Left</v>
      </c>
      <c r="B5011" s="291"/>
      <c r="C5011" s="616" t="s">
        <v>4433</v>
      </c>
    </row>
    <row r="5012" spans="1:3" x14ac:dyDescent="0.35">
      <c r="A5012" s="222" t="str">
        <f t="shared" si="78"/>
        <v>CT Humerus w/o Contrast Right</v>
      </c>
      <c r="B5012" s="291"/>
      <c r="C5012" s="616" t="s">
        <v>4434</v>
      </c>
    </row>
    <row r="5013" spans="1:3" x14ac:dyDescent="0.35">
      <c r="A5013" s="222" t="str">
        <f t="shared" si="78"/>
        <v>CT HUMERUS WO LEFT</v>
      </c>
      <c r="B5013" s="742"/>
      <c r="C5013" s="935" t="s">
        <v>711</v>
      </c>
    </row>
    <row r="5014" spans="1:3" x14ac:dyDescent="0.35">
      <c r="A5014" s="222" t="str">
        <f t="shared" si="78"/>
        <v>CT HUMERUS WO LEFT</v>
      </c>
      <c r="B5014" s="26"/>
      <c r="C5014" s="26" t="s">
        <v>711</v>
      </c>
    </row>
    <row r="5015" spans="1:3" x14ac:dyDescent="0.35">
      <c r="A5015" s="222" t="str">
        <f t="shared" si="78"/>
        <v>CT HUMERUS WO LT</v>
      </c>
      <c r="B5015" s="312"/>
      <c r="C5015" s="312" t="s">
        <v>9905</v>
      </c>
    </row>
    <row r="5016" spans="1:3" x14ac:dyDescent="0.35">
      <c r="A5016" s="222" t="str">
        <f t="shared" si="78"/>
        <v>CT HUMERUS WO RIGHT</v>
      </c>
      <c r="B5016" s="742"/>
      <c r="C5016" s="935" t="s">
        <v>712</v>
      </c>
    </row>
    <row r="5017" spans="1:3" x14ac:dyDescent="0.35">
      <c r="A5017" s="222" t="str">
        <f t="shared" si="78"/>
        <v>CT HUMERUS WO RIGHT</v>
      </c>
      <c r="B5017" s="26"/>
      <c r="C5017" s="26" t="s">
        <v>712</v>
      </c>
    </row>
    <row r="5018" spans="1:3" x14ac:dyDescent="0.35">
      <c r="A5018" s="222" t="str">
        <f t="shared" si="78"/>
        <v>CT HUMERUS WO RT</v>
      </c>
      <c r="B5018" s="312"/>
      <c r="C5018" s="312" t="s">
        <v>9906</v>
      </c>
    </row>
    <row r="5019" spans="1:3" x14ac:dyDescent="0.35">
      <c r="A5019" s="222" t="str">
        <f t="shared" si="78"/>
        <v>CT HUMERUS WO-LEFT</v>
      </c>
      <c r="B5019" s="204"/>
      <c r="C5019" s="203" t="s">
        <v>11004</v>
      </c>
    </row>
    <row r="5020" spans="1:3" x14ac:dyDescent="0.35">
      <c r="A5020" s="222" t="str">
        <f t="shared" si="78"/>
        <v>CT HUMERUS WO-RIGHT</v>
      </c>
      <c r="B5020" s="204"/>
      <c r="C5020" s="910" t="s">
        <v>11005</v>
      </c>
    </row>
    <row r="5021" spans="1:3" x14ac:dyDescent="0.35">
      <c r="A5021" s="222" t="str">
        <f t="shared" si="78"/>
        <v>CT LEFT ELBOW W/O</v>
      </c>
      <c r="B5021" s="204"/>
      <c r="C5021" s="546" t="s">
        <v>11006</v>
      </c>
    </row>
    <row r="5022" spans="1:3" x14ac:dyDescent="0.35">
      <c r="A5022" s="222" t="str">
        <f t="shared" si="78"/>
        <v>CT Left Elbow without contrast</v>
      </c>
      <c r="B5022" s="24"/>
      <c r="C5022" s="487" t="s">
        <v>12908</v>
      </c>
    </row>
    <row r="5023" spans="1:3" x14ac:dyDescent="0.35">
      <c r="A5023" s="222" t="str">
        <f t="shared" si="78"/>
        <v>CT Left Forearm-radius-ulna without contrast</v>
      </c>
      <c r="B5023" s="204"/>
      <c r="C5023" s="204" t="s">
        <v>12909</v>
      </c>
    </row>
    <row r="5024" spans="1:3" x14ac:dyDescent="0.35">
      <c r="A5024" s="222" t="str">
        <f t="shared" si="78"/>
        <v>CT Left Hand without contrast</v>
      </c>
      <c r="B5024" s="204"/>
      <c r="C5024" s="204" t="s">
        <v>11007</v>
      </c>
    </row>
    <row r="5025" spans="1:3" x14ac:dyDescent="0.35">
      <c r="A5025" s="222" t="str">
        <f t="shared" si="78"/>
        <v>CT LEFT HAND WO</v>
      </c>
      <c r="B5025" s="204"/>
      <c r="C5025" s="205" t="s">
        <v>11008</v>
      </c>
    </row>
    <row r="5026" spans="1:3" x14ac:dyDescent="0.35">
      <c r="A5026" s="222" t="str">
        <f t="shared" si="78"/>
        <v>CT LEFT HUMERUS W/O</v>
      </c>
      <c r="B5026" s="204"/>
      <c r="C5026" s="626" t="s">
        <v>11009</v>
      </c>
    </row>
    <row r="5027" spans="1:3" x14ac:dyDescent="0.35">
      <c r="A5027" s="222" t="str">
        <f t="shared" si="78"/>
        <v>CT LEFT SHOULDER W/O</v>
      </c>
      <c r="B5027" s="204"/>
      <c r="C5027" s="626" t="s">
        <v>11010</v>
      </c>
    </row>
    <row r="5028" spans="1:3" x14ac:dyDescent="0.35">
      <c r="A5028" s="222" t="str">
        <f t="shared" si="78"/>
        <v>CT Left Wrist without contrast</v>
      </c>
      <c r="B5028" s="24"/>
      <c r="C5028" s="24" t="s">
        <v>12910</v>
      </c>
    </row>
    <row r="5029" spans="1:3" x14ac:dyDescent="0.35">
      <c r="A5029" s="222" t="str">
        <f t="shared" si="78"/>
        <v>CT LEFT WRIST WO</v>
      </c>
      <c r="B5029" s="204"/>
      <c r="C5029" s="205" t="s">
        <v>11012</v>
      </c>
    </row>
    <row r="5030" spans="1:3" x14ac:dyDescent="0.35">
      <c r="A5030" s="222" t="str">
        <f t="shared" si="78"/>
        <v>CT LT ELBOW W/O</v>
      </c>
      <c r="B5030" s="204"/>
      <c r="C5030" s="205" t="s">
        <v>11013</v>
      </c>
    </row>
    <row r="5031" spans="1:3" x14ac:dyDescent="0.35">
      <c r="A5031" s="222" t="str">
        <f t="shared" si="78"/>
        <v>CT LT ELBOW WITHOUT CONTRAST</v>
      </c>
      <c r="B5031" s="285"/>
      <c r="C5031" s="610" t="s">
        <v>6320</v>
      </c>
    </row>
    <row r="5032" spans="1:3" x14ac:dyDescent="0.35">
      <c r="A5032" s="222" t="str">
        <f t="shared" si="78"/>
        <v>CT LT ELBOW WO</v>
      </c>
      <c r="B5032" s="165"/>
      <c r="C5032" s="165" t="s">
        <v>6739</v>
      </c>
    </row>
    <row r="5033" spans="1:3" x14ac:dyDescent="0.35">
      <c r="A5033" s="222" t="str">
        <f t="shared" si="78"/>
        <v>CT LT FOREARM WITHOUT CONTRAST</v>
      </c>
      <c r="B5033" s="285"/>
      <c r="C5033" s="564" t="s">
        <v>6321</v>
      </c>
    </row>
    <row r="5034" spans="1:3" x14ac:dyDescent="0.35">
      <c r="A5034" s="222" t="str">
        <f t="shared" si="78"/>
        <v>CT LT FOREARM WO</v>
      </c>
      <c r="B5034" s="165"/>
      <c r="C5034" s="165" t="s">
        <v>6740</v>
      </c>
    </row>
    <row r="5035" spans="1:3" x14ac:dyDescent="0.35">
      <c r="A5035" s="222" t="str">
        <f t="shared" si="78"/>
        <v>CT LT HAND WITHOUT CONTRAST</v>
      </c>
      <c r="B5035" s="285"/>
      <c r="C5035" s="285" t="s">
        <v>6322</v>
      </c>
    </row>
    <row r="5036" spans="1:3" x14ac:dyDescent="0.35">
      <c r="A5036" s="222" t="str">
        <f t="shared" si="78"/>
        <v>CT LT HAND WO</v>
      </c>
      <c r="B5036" s="165"/>
      <c r="C5036" s="165" t="s">
        <v>6741</v>
      </c>
    </row>
    <row r="5037" spans="1:3" x14ac:dyDescent="0.35">
      <c r="A5037" s="222" t="str">
        <f t="shared" si="78"/>
        <v>CT LT HUMERUS WITHOUT CONTRAST</v>
      </c>
      <c r="B5037" s="285"/>
      <c r="C5037" s="285" t="s">
        <v>6323</v>
      </c>
    </row>
    <row r="5038" spans="1:3" x14ac:dyDescent="0.35">
      <c r="A5038" s="222" t="str">
        <f t="shared" si="78"/>
        <v>CT LT HUMERUS WO</v>
      </c>
      <c r="B5038" s="165"/>
      <c r="C5038" s="165" t="s">
        <v>6742</v>
      </c>
    </row>
    <row r="5039" spans="1:3" x14ac:dyDescent="0.35">
      <c r="A5039" s="222" t="str">
        <f t="shared" si="78"/>
        <v>CT LT SHLDR WO</v>
      </c>
      <c r="B5039" s="165"/>
      <c r="C5039" s="165" t="s">
        <v>6743</v>
      </c>
    </row>
    <row r="5040" spans="1:3" x14ac:dyDescent="0.35">
      <c r="A5040" s="222" t="str">
        <f t="shared" si="78"/>
        <v>CT LT SHOULDER W/O</v>
      </c>
      <c r="B5040" s="204"/>
      <c r="C5040" s="204" t="s">
        <v>11014</v>
      </c>
    </row>
    <row r="5041" spans="1:3" x14ac:dyDescent="0.35">
      <c r="A5041" s="222" t="str">
        <f t="shared" si="78"/>
        <v>CT LT SHOULDER WITHOUT CONTRAST</v>
      </c>
      <c r="B5041" s="285"/>
      <c r="C5041" s="285" t="s">
        <v>6324</v>
      </c>
    </row>
    <row r="5042" spans="1:3" x14ac:dyDescent="0.35">
      <c r="A5042" s="222" t="str">
        <f t="shared" si="78"/>
        <v>CT LT SHOULDER WO</v>
      </c>
      <c r="B5042" s="204"/>
      <c r="C5042" s="204" t="s">
        <v>7647</v>
      </c>
    </row>
    <row r="5043" spans="1:3" x14ac:dyDescent="0.35">
      <c r="A5043" s="222" t="str">
        <f t="shared" si="78"/>
        <v>CT LT UPPER EXT WO</v>
      </c>
      <c r="B5043" s="40"/>
      <c r="C5043" s="40" t="s">
        <v>12911</v>
      </c>
    </row>
    <row r="5044" spans="1:3" x14ac:dyDescent="0.35">
      <c r="A5044" s="222" t="str">
        <f t="shared" si="78"/>
        <v>CT LT UPPER EXTREMITY WO IV CONTRAST</v>
      </c>
      <c r="B5044" s="283"/>
      <c r="C5044" s="284" t="s">
        <v>8234</v>
      </c>
    </row>
    <row r="5045" spans="1:3" x14ac:dyDescent="0.35">
      <c r="A5045" s="222" t="str">
        <f t="shared" si="78"/>
        <v>CT LT UPPER EXTREMITY; WO CONTRAST</v>
      </c>
      <c r="B5045" s="326"/>
      <c r="C5045" s="320" t="s">
        <v>14036</v>
      </c>
    </row>
    <row r="5046" spans="1:3" x14ac:dyDescent="0.35">
      <c r="A5046" s="222" t="str">
        <f t="shared" si="78"/>
        <v>CT LT WRIST W/O</v>
      </c>
      <c r="B5046" s="204"/>
      <c r="C5046" s="205" t="s">
        <v>11015</v>
      </c>
    </row>
    <row r="5047" spans="1:3" x14ac:dyDescent="0.35">
      <c r="A5047" s="222" t="str">
        <f t="shared" si="78"/>
        <v>CT LT WRIST WITHOUT CONTRAST</v>
      </c>
      <c r="B5047" s="285"/>
      <c r="C5047" s="285" t="s">
        <v>6325</v>
      </c>
    </row>
    <row r="5048" spans="1:3" x14ac:dyDescent="0.35">
      <c r="A5048" s="222" t="str">
        <f t="shared" si="78"/>
        <v>CT LT WRIST WO</v>
      </c>
      <c r="B5048" s="165"/>
      <c r="C5048" s="165" t="s">
        <v>6744</v>
      </c>
    </row>
    <row r="5049" spans="1:3" x14ac:dyDescent="0.35">
      <c r="A5049" s="222" t="str">
        <f t="shared" si="78"/>
        <v>CT Right Shoulder WO</v>
      </c>
      <c r="B5049" s="24"/>
      <c r="C5049" s="24" t="s">
        <v>11022</v>
      </c>
    </row>
    <row r="5050" spans="1:3" x14ac:dyDescent="0.35">
      <c r="A5050" s="222" t="str">
        <f t="shared" si="78"/>
        <v>CT RIGHT ELBOW W/O</v>
      </c>
      <c r="B5050" s="204"/>
      <c r="C5050" s="204" t="s">
        <v>11017</v>
      </c>
    </row>
    <row r="5051" spans="1:3" x14ac:dyDescent="0.35">
      <c r="A5051" s="222" t="str">
        <f t="shared" si="78"/>
        <v>CT Right Elbow without contrast</v>
      </c>
      <c r="B5051" s="24"/>
      <c r="C5051" s="24" t="s">
        <v>12912</v>
      </c>
    </row>
    <row r="5052" spans="1:3" x14ac:dyDescent="0.35">
      <c r="A5052" s="222" t="str">
        <f t="shared" si="78"/>
        <v>CT Right Forearm-radius-ulna without contrast</v>
      </c>
      <c r="B5052" s="24"/>
      <c r="C5052" s="24" t="s">
        <v>12913</v>
      </c>
    </row>
    <row r="5053" spans="1:3" x14ac:dyDescent="0.35">
      <c r="A5053" s="222" t="str">
        <f t="shared" si="78"/>
        <v>CT RIGHT HAND W/O</v>
      </c>
      <c r="B5053" s="204"/>
      <c r="C5053" s="205" t="s">
        <v>11018</v>
      </c>
    </row>
    <row r="5054" spans="1:3" x14ac:dyDescent="0.35">
      <c r="A5054" s="222" t="str">
        <f t="shared" si="78"/>
        <v>CT Right Hand without contrast</v>
      </c>
      <c r="B5054" s="24"/>
      <c r="C5054" s="928" t="s">
        <v>12914</v>
      </c>
    </row>
    <row r="5055" spans="1:3" x14ac:dyDescent="0.35">
      <c r="A5055" s="222" t="str">
        <f t="shared" si="78"/>
        <v>CT Right Humerus without contrast</v>
      </c>
      <c r="B5055" s="24"/>
      <c r="C5055" s="24" t="s">
        <v>12915</v>
      </c>
    </row>
    <row r="5056" spans="1:3" x14ac:dyDescent="0.35">
      <c r="A5056" s="222" t="str">
        <f t="shared" si="78"/>
        <v>CT RIGHT SHOULDER W/O</v>
      </c>
      <c r="B5056" s="204"/>
      <c r="C5056" s="205" t="s">
        <v>11020</v>
      </c>
    </row>
    <row r="5057" spans="1:3" x14ac:dyDescent="0.35">
      <c r="A5057" s="222" t="str">
        <f t="shared" si="78"/>
        <v>CT RIGHT SHOULDER WO</v>
      </c>
      <c r="B5057" s="204"/>
      <c r="C5057" s="205" t="s">
        <v>11021</v>
      </c>
    </row>
    <row r="5058" spans="1:3" x14ac:dyDescent="0.35">
      <c r="A5058" s="222" t="str">
        <f t="shared" si="78"/>
        <v>CT Right Shoulder WO</v>
      </c>
      <c r="B5058" s="204"/>
      <c r="C5058" s="205" t="s">
        <v>11022</v>
      </c>
    </row>
    <row r="5059" spans="1:3" x14ac:dyDescent="0.35">
      <c r="A5059" s="222" t="str">
        <f t="shared" ref="A5059:A5122" si="79">TRIM(C5059)</f>
        <v>CT RIGHT WRIST W/O</v>
      </c>
      <c r="B5059" s="204"/>
      <c r="C5059" s="205" t="s">
        <v>11023</v>
      </c>
    </row>
    <row r="5060" spans="1:3" x14ac:dyDescent="0.35">
      <c r="A5060" s="222" t="str">
        <f t="shared" si="79"/>
        <v>CT Right Wrist without contrast</v>
      </c>
      <c r="B5060" s="24"/>
      <c r="C5060" s="418" t="s">
        <v>12916</v>
      </c>
    </row>
    <row r="5061" spans="1:3" x14ac:dyDescent="0.35">
      <c r="A5061" s="222" t="str">
        <f t="shared" si="79"/>
        <v>CT RIGHT WRIST WO</v>
      </c>
      <c r="B5061" s="204"/>
      <c r="C5061" s="205" t="s">
        <v>11024</v>
      </c>
    </row>
    <row r="5062" spans="1:3" x14ac:dyDescent="0.35">
      <c r="A5062" s="222" t="str">
        <f t="shared" si="79"/>
        <v>CT RT ELBOW WITHOUT CONTRAST</v>
      </c>
      <c r="B5062" s="285"/>
      <c r="C5062" s="285" t="s">
        <v>6326</v>
      </c>
    </row>
    <row r="5063" spans="1:3" x14ac:dyDescent="0.35">
      <c r="A5063" s="222" t="str">
        <f t="shared" si="79"/>
        <v>CT RT ELBOW WO</v>
      </c>
      <c r="B5063" s="165"/>
      <c r="C5063" s="165" t="s">
        <v>6745</v>
      </c>
    </row>
    <row r="5064" spans="1:3" x14ac:dyDescent="0.35">
      <c r="A5064" s="222" t="str">
        <f t="shared" si="79"/>
        <v>CT RT FOREARM WITHOUT CONTRAST</v>
      </c>
      <c r="B5064" s="285"/>
      <c r="C5064" s="285" t="s">
        <v>6327</v>
      </c>
    </row>
    <row r="5065" spans="1:3" x14ac:dyDescent="0.35">
      <c r="A5065" s="222" t="str">
        <f t="shared" si="79"/>
        <v>CT RT FOREARM WO</v>
      </c>
      <c r="B5065" s="165"/>
      <c r="C5065" s="165" t="s">
        <v>6746</v>
      </c>
    </row>
    <row r="5066" spans="1:3" x14ac:dyDescent="0.35">
      <c r="A5066" s="222" t="str">
        <f t="shared" si="79"/>
        <v>CT RT HAND W/O CONTRAST</v>
      </c>
      <c r="B5066" s="204"/>
      <c r="C5066" s="205" t="s">
        <v>11025</v>
      </c>
    </row>
    <row r="5067" spans="1:3" x14ac:dyDescent="0.35">
      <c r="A5067" s="222" t="str">
        <f t="shared" si="79"/>
        <v>CT RT HAND WITHOUT CONTRAST</v>
      </c>
      <c r="B5067" s="285"/>
      <c r="C5067" s="285" t="s">
        <v>6328</v>
      </c>
    </row>
    <row r="5068" spans="1:3" x14ac:dyDescent="0.35">
      <c r="A5068" s="222" t="str">
        <f t="shared" si="79"/>
        <v>CT RT HAND WO</v>
      </c>
      <c r="B5068" s="165"/>
      <c r="C5068" s="165" t="s">
        <v>6747</v>
      </c>
    </row>
    <row r="5069" spans="1:3" x14ac:dyDescent="0.35">
      <c r="A5069" s="222" t="str">
        <f t="shared" si="79"/>
        <v>CT RT HUMERUS WITHOUT CONTRAST</v>
      </c>
      <c r="B5069" s="285"/>
      <c r="C5069" s="900" t="s">
        <v>6329</v>
      </c>
    </row>
    <row r="5070" spans="1:3" x14ac:dyDescent="0.35">
      <c r="A5070" s="222" t="str">
        <f t="shared" si="79"/>
        <v>CT RT HUMERUS WO</v>
      </c>
      <c r="B5070" s="165"/>
      <c r="C5070" s="913" t="s">
        <v>6748</v>
      </c>
    </row>
    <row r="5071" spans="1:3" x14ac:dyDescent="0.35">
      <c r="A5071" s="222" t="str">
        <f t="shared" si="79"/>
        <v>CT RT SHLDR WO</v>
      </c>
      <c r="B5071" s="165"/>
      <c r="C5071" s="165" t="s">
        <v>6749</v>
      </c>
    </row>
    <row r="5072" spans="1:3" x14ac:dyDescent="0.35">
      <c r="A5072" s="222" t="str">
        <f t="shared" si="79"/>
        <v>CT RT SHOULDER WITHOUT CONTRAST</v>
      </c>
      <c r="B5072" s="285"/>
      <c r="C5072" s="297" t="s">
        <v>6330</v>
      </c>
    </row>
    <row r="5073" spans="1:3" x14ac:dyDescent="0.35">
      <c r="A5073" s="222" t="str">
        <f t="shared" si="79"/>
        <v>CT RT SHOULDER WO</v>
      </c>
      <c r="B5073" s="204"/>
      <c r="C5073" s="204" t="s">
        <v>7650</v>
      </c>
    </row>
    <row r="5074" spans="1:3" x14ac:dyDescent="0.35">
      <c r="A5074" s="222" t="str">
        <f t="shared" si="79"/>
        <v>CT RT UPPER EXT WO</v>
      </c>
      <c r="B5074" s="40"/>
      <c r="C5074" s="40" t="s">
        <v>12917</v>
      </c>
    </row>
    <row r="5075" spans="1:3" ht="16" x14ac:dyDescent="0.4">
      <c r="A5075" s="222" t="str">
        <f t="shared" si="79"/>
        <v>CT RT UPPER EXTREMITY W/O CONTRAST*</v>
      </c>
      <c r="B5075" s="173"/>
      <c r="C5075" s="889" t="s">
        <v>8604</v>
      </c>
    </row>
    <row r="5076" spans="1:3" x14ac:dyDescent="0.35">
      <c r="A5076" s="222" t="str">
        <f t="shared" si="79"/>
        <v>CT RT UPPER EXTREMITY WO IV CONTRAST</v>
      </c>
      <c r="B5076" s="283"/>
      <c r="C5076" s="484" t="s">
        <v>8235</v>
      </c>
    </row>
    <row r="5077" spans="1:3" x14ac:dyDescent="0.35">
      <c r="A5077" s="222" t="str">
        <f t="shared" si="79"/>
        <v>CT RT UPPER EXTREMITY; WO CONTRAST</v>
      </c>
      <c r="B5077" s="326"/>
      <c r="C5077" s="320" t="s">
        <v>14037</v>
      </c>
    </row>
    <row r="5078" spans="1:3" x14ac:dyDescent="0.35">
      <c r="A5078" s="222" t="str">
        <f t="shared" si="79"/>
        <v>CT RT WRIST WITHOUT CONTRAST</v>
      </c>
      <c r="B5078" s="285"/>
      <c r="C5078" s="285" t="s">
        <v>6331</v>
      </c>
    </row>
    <row r="5079" spans="1:3" x14ac:dyDescent="0.35">
      <c r="A5079" s="222" t="str">
        <f t="shared" si="79"/>
        <v>CT RT WRIST WO</v>
      </c>
      <c r="B5079" s="165"/>
      <c r="C5079" s="922" t="s">
        <v>6750</v>
      </c>
    </row>
    <row r="5080" spans="1:3" x14ac:dyDescent="0.35">
      <c r="A5080" s="222" t="str">
        <f t="shared" si="79"/>
        <v>CT Scapula without contrast</v>
      </c>
      <c r="B5080" s="666"/>
      <c r="C5080" s="24" t="s">
        <v>12918</v>
      </c>
    </row>
    <row r="5081" spans="1:3" x14ac:dyDescent="0.35">
      <c r="A5081" s="222" t="str">
        <f t="shared" si="79"/>
        <v>CT SHOULDER LEFT WO</v>
      </c>
      <c r="B5081" s="277"/>
      <c r="C5081" s="413" t="s">
        <v>9379</v>
      </c>
    </row>
    <row r="5082" spans="1:3" x14ac:dyDescent="0.35">
      <c r="A5082" s="222" t="str">
        <f t="shared" si="79"/>
        <v>CT shoulder LT wo con</v>
      </c>
      <c r="B5082" s="24"/>
      <c r="C5082" s="52" t="s">
        <v>12919</v>
      </c>
    </row>
    <row r="5083" spans="1:3" x14ac:dyDescent="0.35">
      <c r="A5083" s="222" t="str">
        <f t="shared" si="79"/>
        <v>CT SHOULDER RIGHT WO</v>
      </c>
      <c r="B5083" s="277"/>
      <c r="C5083" s="277" t="s">
        <v>9380</v>
      </c>
    </row>
    <row r="5084" spans="1:3" x14ac:dyDescent="0.35">
      <c r="A5084" s="222" t="str">
        <f t="shared" si="79"/>
        <v>CT shoulder RT wo con</v>
      </c>
      <c r="B5084" s="24"/>
      <c r="C5084" s="52" t="s">
        <v>12921</v>
      </c>
    </row>
    <row r="5085" spans="1:3" x14ac:dyDescent="0.35">
      <c r="A5085" s="222" t="str">
        <f t="shared" si="79"/>
        <v>CT Shoulder w/o Contrast Left</v>
      </c>
      <c r="B5085" s="291"/>
      <c r="C5085" s="278" t="s">
        <v>4435</v>
      </c>
    </row>
    <row r="5086" spans="1:3" x14ac:dyDescent="0.35">
      <c r="A5086" s="222" t="str">
        <f t="shared" si="79"/>
        <v>CT Shoulder w/o Contrast Right</v>
      </c>
      <c r="B5086" s="291"/>
      <c r="C5086" s="278" t="s">
        <v>4436</v>
      </c>
    </row>
    <row r="5087" spans="1:3" x14ac:dyDescent="0.35">
      <c r="A5087" s="222" t="str">
        <f t="shared" si="79"/>
        <v>CT SHOULDER W/O LEFT</v>
      </c>
      <c r="B5087" s="204"/>
      <c r="C5087" s="204" t="s">
        <v>11027</v>
      </c>
    </row>
    <row r="5088" spans="1:3" x14ac:dyDescent="0.35">
      <c r="A5088" s="222" t="str">
        <f t="shared" si="79"/>
        <v>CT SHOULDER W/O RIGHT</v>
      </c>
      <c r="B5088" s="204"/>
      <c r="C5088" s="204" t="s">
        <v>11028</v>
      </c>
    </row>
    <row r="5089" spans="1:3" x14ac:dyDescent="0.35">
      <c r="A5089" s="222" t="str">
        <f t="shared" si="79"/>
        <v>CT SHOULDER WO LEFT</v>
      </c>
      <c r="B5089" s="26"/>
      <c r="C5089" s="26" t="s">
        <v>713</v>
      </c>
    </row>
    <row r="5090" spans="1:3" x14ac:dyDescent="0.35">
      <c r="A5090" s="222" t="str">
        <f t="shared" si="79"/>
        <v>CT SHOULDER WO LEFT</v>
      </c>
      <c r="B5090" s="742"/>
      <c r="C5090" s="15" t="s">
        <v>713</v>
      </c>
    </row>
    <row r="5091" spans="1:3" x14ac:dyDescent="0.35">
      <c r="A5091" s="222" t="str">
        <f t="shared" si="79"/>
        <v>CT SHOULDER WO LT</v>
      </c>
      <c r="B5091" s="312"/>
      <c r="C5091" s="312" t="s">
        <v>9907</v>
      </c>
    </row>
    <row r="5092" spans="1:3" x14ac:dyDescent="0.35">
      <c r="A5092" s="222" t="str">
        <f t="shared" si="79"/>
        <v>CT SHOULDER WO RIGHT</v>
      </c>
      <c r="B5092" s="26"/>
      <c r="C5092" s="26" t="s">
        <v>714</v>
      </c>
    </row>
    <row r="5093" spans="1:3" x14ac:dyDescent="0.35">
      <c r="A5093" s="222" t="str">
        <f t="shared" si="79"/>
        <v>CT SHOULDER WO RIGHT</v>
      </c>
      <c r="B5093" s="742"/>
      <c r="C5093" s="15" t="s">
        <v>714</v>
      </c>
    </row>
    <row r="5094" spans="1:3" x14ac:dyDescent="0.35">
      <c r="A5094" s="222" t="str">
        <f t="shared" si="79"/>
        <v>CT SHOULDER WO RT</v>
      </c>
      <c r="B5094" s="312"/>
      <c r="C5094" s="408" t="s">
        <v>9908</v>
      </c>
    </row>
    <row r="5095" spans="1:3" x14ac:dyDescent="0.35">
      <c r="A5095" s="222" t="str">
        <f t="shared" si="79"/>
        <v>CT UE LT wo con</v>
      </c>
      <c r="B5095" s="24"/>
      <c r="C5095" s="24" t="s">
        <v>12922</v>
      </c>
    </row>
    <row r="5096" spans="1:3" x14ac:dyDescent="0.35">
      <c r="A5096" s="222" t="str">
        <f t="shared" si="79"/>
        <v>CT ULNA RADIUS WO LEFT</v>
      </c>
      <c r="B5096" s="26"/>
      <c r="C5096" s="26" t="s">
        <v>2397</v>
      </c>
    </row>
    <row r="5097" spans="1:3" x14ac:dyDescent="0.35">
      <c r="A5097" s="222" t="str">
        <f t="shared" si="79"/>
        <v>CT ULNA RADIUS WO RIGHT</v>
      </c>
      <c r="B5097" s="26"/>
      <c r="C5097" s="26" t="s">
        <v>2398</v>
      </c>
    </row>
    <row r="5098" spans="1:3" x14ac:dyDescent="0.35">
      <c r="A5098" s="222" t="str">
        <f t="shared" si="79"/>
        <v>CT UP EXT W/O LT</v>
      </c>
      <c r="B5098" s="288"/>
      <c r="C5098" s="13" t="s">
        <v>426</v>
      </c>
    </row>
    <row r="5099" spans="1:3" x14ac:dyDescent="0.35">
      <c r="A5099" s="222" t="str">
        <f t="shared" si="79"/>
        <v>CT UP EXT W/O RT</v>
      </c>
      <c r="B5099" s="288"/>
      <c r="C5099" s="420" t="s">
        <v>427</v>
      </c>
    </row>
    <row r="5100" spans="1:3" x14ac:dyDescent="0.35">
      <c r="A5100" s="222" t="str">
        <f t="shared" si="79"/>
        <v>CT UP EXT WO CONT</v>
      </c>
      <c r="B5100" s="105"/>
      <c r="C5100" s="105" t="s">
        <v>4844</v>
      </c>
    </row>
    <row r="5101" spans="1:3" x14ac:dyDescent="0.35">
      <c r="A5101" s="222" t="str">
        <f t="shared" si="79"/>
        <v>CT UP EXT WO CONT LT</v>
      </c>
      <c r="B5101" s="105"/>
      <c r="C5101" s="105" t="s">
        <v>4845</v>
      </c>
    </row>
    <row r="5102" spans="1:3" x14ac:dyDescent="0.35">
      <c r="A5102" s="222" t="str">
        <f t="shared" si="79"/>
        <v>CT UP EXT WO CONT RT</v>
      </c>
      <c r="B5102" s="105"/>
      <c r="C5102" s="105" t="s">
        <v>4846</v>
      </c>
    </row>
    <row r="5103" spans="1:3" x14ac:dyDescent="0.35">
      <c r="A5103" s="222" t="str">
        <f t="shared" si="79"/>
        <v>CT UPP EXT WO LT</v>
      </c>
      <c r="B5103" s="312"/>
      <c r="C5103" s="312" t="s">
        <v>9909</v>
      </c>
    </row>
    <row r="5104" spans="1:3" x14ac:dyDescent="0.35">
      <c r="A5104" s="222" t="str">
        <f t="shared" si="79"/>
        <v>CT UPP EXT WO RT</v>
      </c>
      <c r="B5104" s="312"/>
      <c r="C5104" s="312" t="s">
        <v>9910</v>
      </c>
    </row>
    <row r="5105" spans="1:3" x14ac:dyDescent="0.35">
      <c r="A5105" s="222" t="str">
        <f t="shared" si="79"/>
        <v>CT UPPER EXT LT WO</v>
      </c>
      <c r="B5105" s="11"/>
      <c r="C5105" s="11" t="s">
        <v>9911</v>
      </c>
    </row>
    <row r="5106" spans="1:3" x14ac:dyDescent="0.35">
      <c r="A5106" s="222" t="str">
        <f t="shared" si="79"/>
        <v>CT UPPER EXT RT WO</v>
      </c>
      <c r="B5106" s="11"/>
      <c r="C5106" s="11" t="s">
        <v>9912</v>
      </c>
    </row>
    <row r="5107" spans="1:3" x14ac:dyDescent="0.35">
      <c r="A5107" s="222" t="str">
        <f t="shared" si="79"/>
        <v>CT UPPER EXT W/O LT</v>
      </c>
      <c r="B5107" s="33"/>
      <c r="C5107" s="33" t="s">
        <v>1101</v>
      </c>
    </row>
    <row r="5108" spans="1:3" x14ac:dyDescent="0.35">
      <c r="A5108" s="222" t="str">
        <f t="shared" si="79"/>
        <v>CT UPPER EXT W/O LT</v>
      </c>
      <c r="B5108" s="292"/>
      <c r="C5108" s="292" t="s">
        <v>1101</v>
      </c>
    </row>
    <row r="5109" spans="1:3" x14ac:dyDescent="0.35">
      <c r="A5109" s="222" t="str">
        <f t="shared" si="79"/>
        <v>CT UPPER EXT W/O RT</v>
      </c>
      <c r="B5109" s="33"/>
      <c r="C5109" s="33" t="s">
        <v>1102</v>
      </c>
    </row>
    <row r="5110" spans="1:3" x14ac:dyDescent="0.35">
      <c r="A5110" s="222" t="str">
        <f t="shared" si="79"/>
        <v>CT UPPER EXT W/O RT</v>
      </c>
      <c r="B5110" s="292"/>
      <c r="C5110" s="292" t="s">
        <v>1102</v>
      </c>
    </row>
    <row r="5111" spans="1:3" x14ac:dyDescent="0.35">
      <c r="A5111" s="222" t="str">
        <f t="shared" si="79"/>
        <v>CT UPPER EXT WITHOUT C</v>
      </c>
      <c r="B5111" s="285"/>
      <c r="C5111" s="297" t="s">
        <v>6332</v>
      </c>
    </row>
    <row r="5112" spans="1:3" x14ac:dyDescent="0.35">
      <c r="A5112" s="222" t="str">
        <f t="shared" si="79"/>
        <v>CT UPPER EXT WITHOUT LT</v>
      </c>
      <c r="B5112" s="280"/>
      <c r="C5112" s="45" t="s">
        <v>8953</v>
      </c>
    </row>
    <row r="5113" spans="1:3" x14ac:dyDescent="0.35">
      <c r="A5113" s="222" t="str">
        <f t="shared" si="79"/>
        <v>CT UPPER EXT WITHOUT RT</v>
      </c>
      <c r="B5113" s="280"/>
      <c r="C5113" s="45" t="s">
        <v>8954</v>
      </c>
    </row>
    <row r="5114" spans="1:3" x14ac:dyDescent="0.35">
      <c r="A5114" s="222" t="str">
        <f t="shared" si="79"/>
        <v>CT UPPER EXTREMITY (LEFT) W/O</v>
      </c>
      <c r="B5114" s="221"/>
      <c r="C5114" s="221" t="s">
        <v>1393</v>
      </c>
    </row>
    <row r="5115" spans="1:3" x14ac:dyDescent="0.35">
      <c r="A5115" s="222" t="str">
        <f t="shared" si="79"/>
        <v>CT UPPER EXTREMITY (RIGHT) W/O</v>
      </c>
      <c r="B5115" s="221"/>
      <c r="C5115" s="221" t="s">
        <v>1394</v>
      </c>
    </row>
    <row r="5116" spans="1:3" x14ac:dyDescent="0.35">
      <c r="A5116" s="222" t="str">
        <f t="shared" si="79"/>
        <v>CT UPPER EXTREMITY W/O CONT LT</v>
      </c>
      <c r="B5116" s="548"/>
      <c r="C5116" s="548" t="s">
        <v>5854</v>
      </c>
    </row>
    <row r="5117" spans="1:3" x14ac:dyDescent="0.35">
      <c r="A5117" s="222" t="str">
        <f t="shared" si="79"/>
        <v>CT UPPER EXTREMITY W/O CONT RT</v>
      </c>
      <c r="B5117" s="548"/>
      <c r="C5117" s="548" t="s">
        <v>5855</v>
      </c>
    </row>
    <row r="5118" spans="1:3" x14ac:dyDescent="0.35">
      <c r="A5118" s="222" t="str">
        <f t="shared" si="79"/>
        <v>CT Upper Extremity w/o Contrast Left</v>
      </c>
      <c r="B5118" s="281"/>
      <c r="C5118" s="42" t="s">
        <v>1995</v>
      </c>
    </row>
    <row r="5119" spans="1:3" x14ac:dyDescent="0.35">
      <c r="A5119" s="222" t="str">
        <f t="shared" si="79"/>
        <v>CT UPPER EXTREMITY W/O CONTRAST LT</v>
      </c>
      <c r="B5119" s="157"/>
      <c r="C5119" s="157" t="s">
        <v>4005</v>
      </c>
    </row>
    <row r="5120" spans="1:3" x14ac:dyDescent="0.35">
      <c r="A5120" s="222" t="str">
        <f t="shared" si="79"/>
        <v>CT Upper Extremity w/o Contrast Right</v>
      </c>
      <c r="B5120" s="281"/>
      <c r="C5120" s="42" t="s">
        <v>1996</v>
      </c>
    </row>
    <row r="5121" spans="1:3" x14ac:dyDescent="0.35">
      <c r="A5121" s="222" t="str">
        <f t="shared" si="79"/>
        <v>CT UPPER EXTREMITY W/O CONTRAST RT</v>
      </c>
      <c r="B5121" s="204"/>
      <c r="C5121" s="205" t="s">
        <v>4006</v>
      </c>
    </row>
    <row r="5122" spans="1:3" x14ac:dyDescent="0.35">
      <c r="A5122" s="222" t="str">
        <f t="shared" si="79"/>
        <v>CT UPPER EXTREMITY W/O CONTRAST RT</v>
      </c>
      <c r="B5122" s="157"/>
      <c r="C5122" s="157" t="s">
        <v>4006</v>
      </c>
    </row>
    <row r="5123" spans="1:3" x14ac:dyDescent="0.35">
      <c r="A5123" s="222" t="str">
        <f t="shared" ref="A5123:A5186" si="80">TRIM(C5123)</f>
        <v>CT upper extremity wo contrast*</v>
      </c>
      <c r="B5123" s="637"/>
      <c r="C5123" s="637" t="s">
        <v>8605</v>
      </c>
    </row>
    <row r="5124" spans="1:3" x14ac:dyDescent="0.35">
      <c r="A5124" s="222" t="str">
        <f t="shared" si="80"/>
        <v>CT UPPER EXTREMITY WO LEFT</v>
      </c>
      <c r="B5124" s="315"/>
      <c r="C5124" s="382" t="s">
        <v>7185</v>
      </c>
    </row>
    <row r="5125" spans="1:3" x14ac:dyDescent="0.35">
      <c r="A5125" s="222" t="str">
        <f t="shared" si="80"/>
        <v>CT UPPER EXTREMITY WO RIGHT</v>
      </c>
      <c r="B5125" s="671"/>
      <c r="C5125" s="315" t="s">
        <v>7186</v>
      </c>
    </row>
    <row r="5126" spans="1:3" x14ac:dyDescent="0.35">
      <c r="A5126" s="222" t="str">
        <f t="shared" si="80"/>
        <v>CT UPPER EXTREMITY, W/O RIGHT</v>
      </c>
      <c r="B5126" s="492"/>
      <c r="C5126" s="514" t="s">
        <v>8051</v>
      </c>
    </row>
    <row r="5127" spans="1:3" x14ac:dyDescent="0.35">
      <c r="A5127" s="222" t="str">
        <f t="shared" si="80"/>
        <v>CT UPPER EXTREMITY; WO CONTRAST</v>
      </c>
      <c r="B5127" s="326"/>
      <c r="C5127" s="320" t="s">
        <v>14038</v>
      </c>
    </row>
    <row r="5128" spans="1:3" x14ac:dyDescent="0.35">
      <c r="A5128" s="222" t="str">
        <f t="shared" si="80"/>
        <v>CT WRIST LEFT WO</v>
      </c>
      <c r="B5128" s="289"/>
      <c r="C5128" s="289" t="s">
        <v>2878</v>
      </c>
    </row>
    <row r="5129" spans="1:3" x14ac:dyDescent="0.35">
      <c r="A5129" s="222" t="str">
        <f t="shared" si="80"/>
        <v>CT wrist LT wo con</v>
      </c>
      <c r="B5129" s="204"/>
      <c r="C5129" s="205" t="s">
        <v>11031</v>
      </c>
    </row>
    <row r="5130" spans="1:3" x14ac:dyDescent="0.35">
      <c r="A5130" s="222" t="str">
        <f t="shared" si="80"/>
        <v>CT WRIST RIGHT WO</v>
      </c>
      <c r="B5130" s="277"/>
      <c r="C5130" s="277" t="s">
        <v>9381</v>
      </c>
    </row>
    <row r="5131" spans="1:3" x14ac:dyDescent="0.35">
      <c r="A5131" s="222" t="str">
        <f t="shared" si="80"/>
        <v>CT wrist RT wo con</v>
      </c>
      <c r="B5131" s="675"/>
      <c r="C5131" s="577" t="s">
        <v>12923</v>
      </c>
    </row>
    <row r="5132" spans="1:3" x14ac:dyDescent="0.35">
      <c r="A5132" s="222" t="str">
        <f t="shared" si="80"/>
        <v>CT wrist RT wo con</v>
      </c>
      <c r="B5132" s="675"/>
      <c r="C5132" s="577" t="s">
        <v>12923</v>
      </c>
    </row>
    <row r="5133" spans="1:3" x14ac:dyDescent="0.35">
      <c r="A5133" s="222" t="str">
        <f t="shared" si="80"/>
        <v>CT Wrist w/o Contrast Left</v>
      </c>
      <c r="B5133" s="291"/>
      <c r="C5133" s="291" t="s">
        <v>4437</v>
      </c>
    </row>
    <row r="5134" spans="1:3" x14ac:dyDescent="0.35">
      <c r="A5134" s="222" t="str">
        <f t="shared" si="80"/>
        <v>CT Wrist w/o Contrast Right</v>
      </c>
      <c r="B5134" s="291"/>
      <c r="C5134" s="291" t="s">
        <v>4438</v>
      </c>
    </row>
    <row r="5135" spans="1:3" x14ac:dyDescent="0.35">
      <c r="A5135" s="222" t="str">
        <f t="shared" si="80"/>
        <v>CT WRIST W/O LEFT</v>
      </c>
      <c r="B5135" s="204"/>
      <c r="C5135" s="205" t="s">
        <v>11032</v>
      </c>
    </row>
    <row r="5136" spans="1:3" x14ac:dyDescent="0.35">
      <c r="A5136" s="222" t="str">
        <f t="shared" si="80"/>
        <v>CT WRIST WO</v>
      </c>
      <c r="B5136" s="204"/>
      <c r="C5136" s="205" t="s">
        <v>11033</v>
      </c>
    </row>
    <row r="5137" spans="1:3" x14ac:dyDescent="0.35">
      <c r="A5137" s="222" t="str">
        <f t="shared" si="80"/>
        <v>CT WRIST WO LEFT</v>
      </c>
      <c r="B5137" s="742"/>
      <c r="C5137" s="115" t="s">
        <v>715</v>
      </c>
    </row>
    <row r="5138" spans="1:3" x14ac:dyDescent="0.35">
      <c r="A5138" s="222" t="str">
        <f t="shared" si="80"/>
        <v>CT WRIST WO LEFT</v>
      </c>
      <c r="B5138" s="26"/>
      <c r="C5138" s="26" t="s">
        <v>715</v>
      </c>
    </row>
    <row r="5139" spans="1:3" x14ac:dyDescent="0.35">
      <c r="A5139" s="222" t="str">
        <f t="shared" si="80"/>
        <v>CT WRIST WO LT</v>
      </c>
      <c r="B5139" s="312"/>
      <c r="C5139" s="408" t="s">
        <v>9913</v>
      </c>
    </row>
    <row r="5140" spans="1:3" x14ac:dyDescent="0.35">
      <c r="A5140" s="222" t="str">
        <f t="shared" si="80"/>
        <v>CT WRIST WO RIGHT</v>
      </c>
      <c r="B5140" s="742"/>
      <c r="C5140" s="15" t="s">
        <v>716</v>
      </c>
    </row>
    <row r="5141" spans="1:3" x14ac:dyDescent="0.35">
      <c r="A5141" s="222" t="str">
        <f t="shared" si="80"/>
        <v>CT WRIST WO RIGHT</v>
      </c>
      <c r="B5141" s="26"/>
      <c r="C5141" s="26" t="s">
        <v>716</v>
      </c>
    </row>
    <row r="5142" spans="1:3" x14ac:dyDescent="0.35">
      <c r="A5142" s="222" t="str">
        <f t="shared" si="80"/>
        <v>CT WRIST WO RT</v>
      </c>
      <c r="B5142" s="312"/>
      <c r="C5142" s="312" t="s">
        <v>9914</v>
      </c>
    </row>
    <row r="5143" spans="1:3" x14ac:dyDescent="0.35">
      <c r="A5143" s="222" t="str">
        <f t="shared" si="80"/>
        <v>CT, Left Elbow s/ Contrast</v>
      </c>
      <c r="B5143" s="30"/>
      <c r="C5143" s="30" t="s">
        <v>3352</v>
      </c>
    </row>
    <row r="5144" spans="1:3" x14ac:dyDescent="0.35">
      <c r="A5144" s="222" t="str">
        <f t="shared" si="80"/>
        <v>CT, Left Forearm s/ Contrast</v>
      </c>
      <c r="B5144" s="30"/>
      <c r="C5144" s="30" t="s">
        <v>3353</v>
      </c>
    </row>
    <row r="5145" spans="1:3" x14ac:dyDescent="0.35">
      <c r="A5145" s="222" t="str">
        <f t="shared" si="80"/>
        <v>CT, Left Hand s/ Contrast</v>
      </c>
      <c r="B5145" s="30"/>
      <c r="C5145" s="30" t="s">
        <v>3354</v>
      </c>
    </row>
    <row r="5146" spans="1:3" x14ac:dyDescent="0.35">
      <c r="A5146" s="222" t="str">
        <f t="shared" si="80"/>
        <v>CT, Left Humerus s/ Contrast</v>
      </c>
      <c r="B5146" s="30"/>
      <c r="C5146" s="30" t="s">
        <v>3355</v>
      </c>
    </row>
    <row r="5147" spans="1:3" x14ac:dyDescent="0.35">
      <c r="A5147" s="222" t="str">
        <f t="shared" si="80"/>
        <v>CT, Left Shoulder s/ Contrast</v>
      </c>
      <c r="B5147" s="30"/>
      <c r="C5147" s="30" t="s">
        <v>3356</v>
      </c>
    </row>
    <row r="5148" spans="1:3" x14ac:dyDescent="0.35">
      <c r="A5148" s="222" t="str">
        <f t="shared" si="80"/>
        <v>CT, Left Wrist s/ Contrast</v>
      </c>
      <c r="B5148" s="30"/>
      <c r="C5148" s="30" t="s">
        <v>3357</v>
      </c>
    </row>
    <row r="5149" spans="1:3" x14ac:dyDescent="0.35">
      <c r="A5149" s="222" t="str">
        <f t="shared" si="80"/>
        <v>CT, Right Elbow s/ Contrast</v>
      </c>
      <c r="B5149" s="30"/>
      <c r="C5149" s="30" t="s">
        <v>3359</v>
      </c>
    </row>
    <row r="5150" spans="1:3" x14ac:dyDescent="0.35">
      <c r="A5150" s="222" t="str">
        <f t="shared" si="80"/>
        <v>CT, Right Finger s/ Contrast</v>
      </c>
      <c r="B5150" s="30"/>
      <c r="C5150" s="30" t="s">
        <v>3360</v>
      </c>
    </row>
    <row r="5151" spans="1:3" x14ac:dyDescent="0.35">
      <c r="A5151" s="222" t="str">
        <f t="shared" si="80"/>
        <v>CT, Right Forearm s/ Contrast</v>
      </c>
      <c r="B5151" s="30"/>
      <c r="C5151" s="30" t="s">
        <v>3361</v>
      </c>
    </row>
    <row r="5152" spans="1:3" x14ac:dyDescent="0.35">
      <c r="A5152" s="222" t="str">
        <f t="shared" si="80"/>
        <v>CT, Right Hand s/ Contrast</v>
      </c>
      <c r="B5152" s="30"/>
      <c r="C5152" s="30" t="s">
        <v>3362</v>
      </c>
    </row>
    <row r="5153" spans="1:3" x14ac:dyDescent="0.35">
      <c r="A5153" s="222" t="str">
        <f t="shared" si="80"/>
        <v>CT, Right Humerus s/ Contrast</v>
      </c>
      <c r="B5153" s="30"/>
      <c r="C5153" s="30" t="s">
        <v>3363</v>
      </c>
    </row>
    <row r="5154" spans="1:3" x14ac:dyDescent="0.35">
      <c r="A5154" s="222" t="str">
        <f t="shared" si="80"/>
        <v>CT, Right Shoulder s/ Contrast</v>
      </c>
      <c r="B5154" s="30"/>
      <c r="C5154" s="30" t="s">
        <v>3364</v>
      </c>
    </row>
    <row r="5155" spans="1:3" x14ac:dyDescent="0.35">
      <c r="A5155" s="222" t="str">
        <f t="shared" si="80"/>
        <v>CT, Right Wrist s/ Contrast</v>
      </c>
      <c r="B5155" s="30"/>
      <c r="C5155" s="30" t="s">
        <v>3365</v>
      </c>
    </row>
    <row r="5156" spans="1:3" x14ac:dyDescent="0.35">
      <c r="A5156" s="222" t="str">
        <f t="shared" si="80"/>
        <v>CT, Upper Extremity s/ Contrast</v>
      </c>
      <c r="B5156" s="30"/>
      <c r="C5156" s="30" t="s">
        <v>3366</v>
      </c>
    </row>
    <row r="5157" spans="1:3" x14ac:dyDescent="0.35">
      <c r="A5157" s="222" t="str">
        <f t="shared" si="80"/>
        <v>Ct. Left Finger s/ contrast</v>
      </c>
      <c r="B5157" s="30"/>
      <c r="C5157" s="30" t="s">
        <v>3367</v>
      </c>
    </row>
    <row r="5158" spans="1:3" x14ac:dyDescent="0.35">
      <c r="A5158" s="222" t="str">
        <f t="shared" si="80"/>
        <v>CT-LT.ELBOW WO</v>
      </c>
      <c r="B5158" s="204"/>
      <c r="C5158" s="204" t="s">
        <v>11036</v>
      </c>
    </row>
    <row r="5159" spans="1:3" x14ac:dyDescent="0.35">
      <c r="A5159" s="222" t="str">
        <f t="shared" si="80"/>
        <v>CT-LT.SHOULDER WO</v>
      </c>
      <c r="B5159" s="204"/>
      <c r="C5159" s="116" t="s">
        <v>11037</v>
      </c>
    </row>
    <row r="5160" spans="1:3" x14ac:dyDescent="0.35">
      <c r="A5160" s="222" t="str">
        <f t="shared" si="80"/>
        <v>CT-LT.SHOULDER WO</v>
      </c>
      <c r="B5160" s="204"/>
      <c r="C5160" s="204" t="s">
        <v>11037</v>
      </c>
    </row>
    <row r="5161" spans="1:3" x14ac:dyDescent="0.35">
      <c r="A5161" s="222" t="str">
        <f t="shared" si="80"/>
        <v>CT-RT. SHOULDER WO</v>
      </c>
      <c r="B5161" s="204"/>
      <c r="C5161" s="207" t="s">
        <v>11038</v>
      </c>
    </row>
    <row r="5162" spans="1:3" x14ac:dyDescent="0.35">
      <c r="A5162" s="222" t="str">
        <f t="shared" si="80"/>
        <v>CT-RT.SHOULDER WO</v>
      </c>
      <c r="B5162" s="204"/>
      <c r="C5162" s="205" t="s">
        <v>11039</v>
      </c>
    </row>
    <row r="5163" spans="1:3" x14ac:dyDescent="0.35">
      <c r="A5163" s="222" t="str">
        <f t="shared" si="80"/>
        <v>CT-RT.SHOULDER WO</v>
      </c>
      <c r="B5163" s="204"/>
      <c r="C5163" s="205" t="s">
        <v>11039</v>
      </c>
    </row>
    <row r="5164" spans="1:3" x14ac:dyDescent="0.35">
      <c r="A5164" s="222" t="str">
        <f t="shared" si="80"/>
        <v>CT-RT.SHOULDER WO</v>
      </c>
      <c r="B5164" s="204"/>
      <c r="C5164" s="205" t="s">
        <v>11039</v>
      </c>
    </row>
    <row r="5165" spans="1:3" x14ac:dyDescent="0.35">
      <c r="A5165" s="222" t="str">
        <f t="shared" si="80"/>
        <v>CT-UPPER EXTRIM JOINT L WRIST W/OUT CONTRAST</v>
      </c>
      <c r="B5165" s="695"/>
      <c r="C5165" s="620" t="s">
        <v>13436</v>
      </c>
    </row>
    <row r="5166" spans="1:3" x14ac:dyDescent="0.35">
      <c r="A5166" s="222" t="str">
        <f t="shared" si="80"/>
        <v>CT-UPPER EXTRIM JOINT R SHOULDER W/OUT CONTRAST</v>
      </c>
      <c r="B5166" s="695"/>
      <c r="C5166" s="620" t="s">
        <v>13437</v>
      </c>
    </row>
    <row r="5167" spans="1:3" x14ac:dyDescent="0.35">
      <c r="A5167" s="222" t="str">
        <f t="shared" si="80"/>
        <v>CT CLAVICLE W LEFT</v>
      </c>
      <c r="B5167" s="26"/>
      <c r="C5167" s="410" t="s">
        <v>2410</v>
      </c>
    </row>
    <row r="5168" spans="1:3" x14ac:dyDescent="0.35">
      <c r="A5168" s="222" t="str">
        <f t="shared" si="80"/>
        <v>CT CLAVICLE W RIGHT</v>
      </c>
      <c r="B5168" s="26"/>
      <c r="C5168" s="26" t="s">
        <v>2411</v>
      </c>
    </row>
    <row r="5169" spans="1:3" x14ac:dyDescent="0.35">
      <c r="A5169" s="222" t="str">
        <f t="shared" si="80"/>
        <v>CT ELBOW W LEFT</v>
      </c>
      <c r="B5169" s="26"/>
      <c r="C5169" s="26" t="s">
        <v>2412</v>
      </c>
    </row>
    <row r="5170" spans="1:3" x14ac:dyDescent="0.35">
      <c r="A5170" s="222" t="str">
        <f t="shared" si="80"/>
        <v>CT ELBOW W LT</v>
      </c>
      <c r="B5170" s="312"/>
      <c r="C5170" s="312" t="s">
        <v>9940</v>
      </c>
    </row>
    <row r="5171" spans="1:3" x14ac:dyDescent="0.35">
      <c r="A5171" s="222" t="str">
        <f t="shared" si="80"/>
        <v>CT ELBOW W RIGHT</v>
      </c>
      <c r="B5171" s="26"/>
      <c r="C5171" s="410" t="s">
        <v>2413</v>
      </c>
    </row>
    <row r="5172" spans="1:3" x14ac:dyDescent="0.35">
      <c r="A5172" s="222" t="str">
        <f t="shared" si="80"/>
        <v>CT ELBOW W RT</v>
      </c>
      <c r="B5172" s="312"/>
      <c r="C5172" s="424" t="s">
        <v>9941</v>
      </c>
    </row>
    <row r="5173" spans="1:3" x14ac:dyDescent="0.35">
      <c r="A5173" s="222" t="str">
        <f t="shared" si="80"/>
        <v>CT Elbow w/ Contrast Left</v>
      </c>
      <c r="B5173" s="291"/>
      <c r="C5173" s="409" t="s">
        <v>4460</v>
      </c>
    </row>
    <row r="5174" spans="1:3" x14ac:dyDescent="0.35">
      <c r="A5174" s="222" t="str">
        <f t="shared" si="80"/>
        <v>CT Elbow w/ Contrast Right</v>
      </c>
      <c r="B5174" s="291"/>
      <c r="C5174" s="409" t="s">
        <v>4461</v>
      </c>
    </row>
    <row r="5175" spans="1:3" x14ac:dyDescent="0.35">
      <c r="A5175" s="222" t="str">
        <f t="shared" si="80"/>
        <v>CT EXTREMITY UPPER LEFT W</v>
      </c>
      <c r="B5175" s="422"/>
      <c r="C5175" s="563" t="s">
        <v>10266</v>
      </c>
    </row>
    <row r="5176" spans="1:3" x14ac:dyDescent="0.35">
      <c r="A5176" s="222" t="str">
        <f t="shared" si="80"/>
        <v>CT EXTREMITY UPPER LEFT WC</v>
      </c>
      <c r="B5176" s="277"/>
      <c r="C5176" s="277" t="s">
        <v>9409</v>
      </c>
    </row>
    <row r="5177" spans="1:3" x14ac:dyDescent="0.35">
      <c r="A5177" s="222" t="str">
        <f t="shared" si="80"/>
        <v>CT EXTREMITY UPPER LT W</v>
      </c>
      <c r="B5177" s="289"/>
      <c r="C5177" s="289" t="s">
        <v>2899</v>
      </c>
    </row>
    <row r="5178" spans="1:3" x14ac:dyDescent="0.35">
      <c r="A5178" s="222" t="str">
        <f t="shared" si="80"/>
        <v>CT EXTREMITY UPPER LT WC</v>
      </c>
      <c r="B5178" s="296"/>
      <c r="C5178" s="296" t="s">
        <v>6648</v>
      </c>
    </row>
    <row r="5179" spans="1:3" x14ac:dyDescent="0.35">
      <c r="A5179" s="222" t="str">
        <f t="shared" si="80"/>
        <v>CT EXTREMITY UPPER RIGHT W</v>
      </c>
      <c r="B5179" s="422"/>
      <c r="C5179" s="416" t="s">
        <v>10267</v>
      </c>
    </row>
    <row r="5180" spans="1:3" x14ac:dyDescent="0.35">
      <c r="A5180" s="222" t="str">
        <f t="shared" si="80"/>
        <v>CT EXTREMITY UPPER RIGHT WC</v>
      </c>
      <c r="B5180" s="277"/>
      <c r="C5180" s="277" t="s">
        <v>9410</v>
      </c>
    </row>
    <row r="5181" spans="1:3" x14ac:dyDescent="0.35">
      <c r="A5181" s="222" t="str">
        <f t="shared" si="80"/>
        <v>CT EXTREMITY UPPER RT W</v>
      </c>
      <c r="B5181" s="289"/>
      <c r="C5181" s="289" t="s">
        <v>2900</v>
      </c>
    </row>
    <row r="5182" spans="1:3" x14ac:dyDescent="0.35">
      <c r="A5182" s="222" t="str">
        <f t="shared" si="80"/>
        <v>CT FOREARM W LT</v>
      </c>
      <c r="B5182" s="312"/>
      <c r="C5182" s="312" t="s">
        <v>9942</v>
      </c>
    </row>
    <row r="5183" spans="1:3" x14ac:dyDescent="0.35">
      <c r="A5183" s="222" t="str">
        <f t="shared" si="80"/>
        <v>CT FOREARM W LT</v>
      </c>
      <c r="B5183" s="312"/>
      <c r="C5183" s="312" t="s">
        <v>9942</v>
      </c>
    </row>
    <row r="5184" spans="1:3" x14ac:dyDescent="0.35">
      <c r="A5184" s="222" t="str">
        <f t="shared" si="80"/>
        <v>CT Forearm w/ Contrast Left</v>
      </c>
      <c r="B5184" s="291"/>
      <c r="C5184" s="291" t="s">
        <v>4462</v>
      </c>
    </row>
    <row r="5185" spans="1:3" x14ac:dyDescent="0.35">
      <c r="A5185" s="222" t="str">
        <f t="shared" si="80"/>
        <v>CT Forearm w/ Contrast Right</v>
      </c>
      <c r="B5185" s="291"/>
      <c r="C5185" s="291" t="s">
        <v>4463</v>
      </c>
    </row>
    <row r="5186" spans="1:3" x14ac:dyDescent="0.35">
      <c r="A5186" s="222" t="str">
        <f t="shared" si="80"/>
        <v>CT FOREARM WITH CONTRAST, RIGHT</v>
      </c>
      <c r="B5186" s="676"/>
      <c r="C5186" s="588" t="s">
        <v>2414</v>
      </c>
    </row>
    <row r="5187" spans="1:3" x14ac:dyDescent="0.35">
      <c r="A5187" s="222" t="str">
        <f t="shared" ref="A5187:A5250" si="81">TRIM(C5187)</f>
        <v>CT FOREARM WITH CONTRAST, RIGHT</v>
      </c>
      <c r="B5187" s="676"/>
      <c r="C5187" s="588" t="s">
        <v>2414</v>
      </c>
    </row>
    <row r="5188" spans="1:3" x14ac:dyDescent="0.35">
      <c r="A5188" s="222" t="str">
        <f t="shared" si="81"/>
        <v>CT HAND LEFT W</v>
      </c>
      <c r="B5188" s="422"/>
      <c r="C5188" s="793" t="s">
        <v>5094</v>
      </c>
    </row>
    <row r="5189" spans="1:3" x14ac:dyDescent="0.35">
      <c r="A5189" s="222" t="str">
        <f t="shared" si="81"/>
        <v>CT HAND LEFT WC</v>
      </c>
      <c r="B5189" s="277"/>
      <c r="C5189" s="277" t="s">
        <v>9411</v>
      </c>
    </row>
    <row r="5190" spans="1:3" x14ac:dyDescent="0.35">
      <c r="A5190" s="222" t="str">
        <f t="shared" si="81"/>
        <v>CT HAND RIGHT WC</v>
      </c>
      <c r="B5190" s="277"/>
      <c r="C5190" s="277" t="s">
        <v>9412</v>
      </c>
    </row>
    <row r="5191" spans="1:3" x14ac:dyDescent="0.35">
      <c r="A5191" s="222" t="str">
        <f t="shared" si="81"/>
        <v>CT HAND W LEFT</v>
      </c>
      <c r="B5191" s="26"/>
      <c r="C5191" s="26" t="s">
        <v>2415</v>
      </c>
    </row>
    <row r="5192" spans="1:3" x14ac:dyDescent="0.35">
      <c r="A5192" s="222" t="str">
        <f t="shared" si="81"/>
        <v>CT HAND W LT</v>
      </c>
      <c r="B5192" s="312"/>
      <c r="C5192" s="312" t="s">
        <v>9943</v>
      </c>
    </row>
    <row r="5193" spans="1:3" x14ac:dyDescent="0.35">
      <c r="A5193" s="222" t="str">
        <f t="shared" si="81"/>
        <v>CT HAND W RIGHT</v>
      </c>
      <c r="B5193" s="26"/>
      <c r="C5193" s="26" t="s">
        <v>2416</v>
      </c>
    </row>
    <row r="5194" spans="1:3" x14ac:dyDescent="0.35">
      <c r="A5194" s="222" t="str">
        <f t="shared" si="81"/>
        <v>CT HAND W RT</v>
      </c>
      <c r="B5194" s="312"/>
      <c r="C5194" s="312" t="s">
        <v>9944</v>
      </c>
    </row>
    <row r="5195" spans="1:3" x14ac:dyDescent="0.35">
      <c r="A5195" s="222" t="str">
        <f t="shared" si="81"/>
        <v>CT Hand w/ Contrast Left</v>
      </c>
      <c r="B5195" s="291"/>
      <c r="C5195" s="291" t="s">
        <v>4464</v>
      </c>
    </row>
    <row r="5196" spans="1:3" x14ac:dyDescent="0.35">
      <c r="A5196" s="222" t="str">
        <f t="shared" si="81"/>
        <v>CT Hand w/ Contrast Right</v>
      </c>
      <c r="B5196" s="291"/>
      <c r="C5196" s="291" t="s">
        <v>4465</v>
      </c>
    </row>
    <row r="5197" spans="1:3" x14ac:dyDescent="0.35">
      <c r="A5197" s="222" t="str">
        <f t="shared" si="81"/>
        <v>CT HUMERUS W LEFT</v>
      </c>
      <c r="B5197" s="26"/>
      <c r="C5197" s="26" t="s">
        <v>2417</v>
      </c>
    </row>
    <row r="5198" spans="1:3" x14ac:dyDescent="0.35">
      <c r="A5198" s="222" t="str">
        <f t="shared" si="81"/>
        <v>CT HUMERUS W LT</v>
      </c>
      <c r="B5198" s="312"/>
      <c r="C5198" s="312" t="s">
        <v>9945</v>
      </c>
    </row>
    <row r="5199" spans="1:3" x14ac:dyDescent="0.35">
      <c r="A5199" s="222" t="str">
        <f t="shared" si="81"/>
        <v>CT HUMERUS W RIGHT</v>
      </c>
      <c r="B5199" s="26"/>
      <c r="C5199" s="26" t="s">
        <v>2418</v>
      </c>
    </row>
    <row r="5200" spans="1:3" x14ac:dyDescent="0.35">
      <c r="A5200" s="222" t="str">
        <f t="shared" si="81"/>
        <v>CT HUMERUS W RT</v>
      </c>
      <c r="B5200" s="312"/>
      <c r="C5200" s="312" t="s">
        <v>9946</v>
      </c>
    </row>
    <row r="5201" spans="1:3" x14ac:dyDescent="0.35">
      <c r="A5201" s="222" t="str">
        <f t="shared" si="81"/>
        <v>CT Humerus w/ Contrast Left</v>
      </c>
      <c r="B5201" s="291"/>
      <c r="C5201" s="291" t="s">
        <v>4466</v>
      </c>
    </row>
    <row r="5202" spans="1:3" x14ac:dyDescent="0.35">
      <c r="A5202" s="222" t="str">
        <f t="shared" si="81"/>
        <v>CT Humerus w/ Contrast Right</v>
      </c>
      <c r="B5202" s="291"/>
      <c r="C5202" s="291" t="s">
        <v>4467</v>
      </c>
    </row>
    <row r="5203" spans="1:3" x14ac:dyDescent="0.35">
      <c r="A5203" s="222" t="str">
        <f t="shared" si="81"/>
        <v>CT Left Elbow Arthrogram</v>
      </c>
      <c r="B5203" s="24"/>
      <c r="C5203" s="24" t="s">
        <v>12980</v>
      </c>
    </row>
    <row r="5204" spans="1:3" x14ac:dyDescent="0.35">
      <c r="A5204" s="222" t="str">
        <f t="shared" si="81"/>
        <v>CT Left Elbow with contrast</v>
      </c>
      <c r="B5204" s="24"/>
      <c r="C5204" s="24" t="s">
        <v>12981</v>
      </c>
    </row>
    <row r="5205" spans="1:3" x14ac:dyDescent="0.35">
      <c r="A5205" s="222" t="str">
        <f t="shared" si="81"/>
        <v>CT Left Forearm-radius-ulna w/contrast</v>
      </c>
      <c r="B5205" s="24"/>
      <c r="C5205" s="24" t="s">
        <v>12982</v>
      </c>
    </row>
    <row r="5206" spans="1:3" x14ac:dyDescent="0.35">
      <c r="A5206" s="222" t="str">
        <f t="shared" si="81"/>
        <v>CT Left hand with contrast</v>
      </c>
      <c r="B5206" s="24"/>
      <c r="C5206" s="24" t="s">
        <v>12983</v>
      </c>
    </row>
    <row r="5207" spans="1:3" x14ac:dyDescent="0.35">
      <c r="A5207" s="222" t="str">
        <f t="shared" si="81"/>
        <v>CT Left Humerus with contrast</v>
      </c>
      <c r="B5207" s="24"/>
      <c r="C5207" s="24" t="s">
        <v>12984</v>
      </c>
    </row>
    <row r="5208" spans="1:3" x14ac:dyDescent="0.35">
      <c r="A5208" s="222" t="str">
        <f t="shared" si="81"/>
        <v>CT Left shoulder with contrast</v>
      </c>
      <c r="B5208" s="24"/>
      <c r="C5208" s="24" t="s">
        <v>12986</v>
      </c>
    </row>
    <row r="5209" spans="1:3" x14ac:dyDescent="0.35">
      <c r="A5209" s="222" t="str">
        <f t="shared" si="81"/>
        <v>CT Left Shoulder Arthrogram</v>
      </c>
      <c r="B5209" s="24"/>
      <c r="C5209" s="24" t="s">
        <v>12985</v>
      </c>
    </row>
    <row r="5210" spans="1:3" x14ac:dyDescent="0.35">
      <c r="A5210" s="222" t="str">
        <f t="shared" si="81"/>
        <v>CT Left Wrist Arthrogram</v>
      </c>
      <c r="B5210" s="24"/>
      <c r="C5210" s="24" t="s">
        <v>12987</v>
      </c>
    </row>
    <row r="5211" spans="1:3" x14ac:dyDescent="0.35">
      <c r="A5211" s="222" t="str">
        <f t="shared" si="81"/>
        <v>CT Leftt Wrist with contrast</v>
      </c>
      <c r="B5211" s="24"/>
      <c r="C5211" s="24" t="s">
        <v>12988</v>
      </c>
    </row>
    <row r="5212" spans="1:3" x14ac:dyDescent="0.35">
      <c r="A5212" s="222" t="str">
        <f t="shared" si="81"/>
        <v>CT LT ELBOW W</v>
      </c>
      <c r="B5212" s="165"/>
      <c r="C5212" s="165" t="s">
        <v>6765</v>
      </c>
    </row>
    <row r="5213" spans="1:3" x14ac:dyDescent="0.35">
      <c r="A5213" s="222" t="str">
        <f t="shared" si="81"/>
        <v>CT LT ELBOW WITH CONTRAST</v>
      </c>
      <c r="B5213" s="285"/>
      <c r="C5213" s="285" t="s">
        <v>6353</v>
      </c>
    </row>
    <row r="5214" spans="1:3" x14ac:dyDescent="0.35">
      <c r="A5214" s="222" t="str">
        <f t="shared" si="81"/>
        <v>CT LT FOREARM W</v>
      </c>
      <c r="B5214" s="165"/>
      <c r="C5214" s="165" t="s">
        <v>6766</v>
      </c>
    </row>
    <row r="5215" spans="1:3" x14ac:dyDescent="0.35">
      <c r="A5215" s="222" t="str">
        <f t="shared" si="81"/>
        <v>CT LT FOREARM WITH CONTRAST</v>
      </c>
      <c r="B5215" s="285"/>
      <c r="C5215" s="285" t="s">
        <v>6354</v>
      </c>
    </row>
    <row r="5216" spans="1:3" x14ac:dyDescent="0.35">
      <c r="A5216" s="222" t="str">
        <f t="shared" si="81"/>
        <v>CT LT HAND W</v>
      </c>
      <c r="B5216" s="165"/>
      <c r="C5216" s="165" t="s">
        <v>6767</v>
      </c>
    </row>
    <row r="5217" spans="1:3" x14ac:dyDescent="0.35">
      <c r="A5217" s="222" t="str">
        <f t="shared" si="81"/>
        <v>CT LT HAND WITH CONTRAST</v>
      </c>
      <c r="B5217" s="285"/>
      <c r="C5217" s="285" t="s">
        <v>6355</v>
      </c>
    </row>
    <row r="5218" spans="1:3" x14ac:dyDescent="0.35">
      <c r="A5218" s="222" t="str">
        <f t="shared" si="81"/>
        <v>CT LT HUMERUS W</v>
      </c>
      <c r="B5218" s="165"/>
      <c r="C5218" s="165" t="s">
        <v>6768</v>
      </c>
    </row>
    <row r="5219" spans="1:3" x14ac:dyDescent="0.35">
      <c r="A5219" s="222" t="str">
        <f t="shared" si="81"/>
        <v>CT LT HUMERUS WITH CONTRAST</v>
      </c>
      <c r="B5219" s="285"/>
      <c r="C5219" s="419" t="s">
        <v>6356</v>
      </c>
    </row>
    <row r="5220" spans="1:3" x14ac:dyDescent="0.35">
      <c r="A5220" s="222" t="str">
        <f t="shared" si="81"/>
        <v>CT LT SHLDR W</v>
      </c>
      <c r="B5220" s="165"/>
      <c r="C5220" s="165" t="s">
        <v>6769</v>
      </c>
    </row>
    <row r="5221" spans="1:3" x14ac:dyDescent="0.35">
      <c r="A5221" s="222" t="str">
        <f t="shared" si="81"/>
        <v>CT LT SHOULDER W</v>
      </c>
      <c r="B5221" s="316"/>
      <c r="C5221" s="866" t="s">
        <v>7690</v>
      </c>
    </row>
    <row r="5222" spans="1:3" x14ac:dyDescent="0.35">
      <c r="A5222" s="222" t="str">
        <f t="shared" si="81"/>
        <v>CT LT SHOULDER WITH CONTRAST</v>
      </c>
      <c r="B5222" s="285"/>
      <c r="C5222" s="411" t="s">
        <v>6357</v>
      </c>
    </row>
    <row r="5223" spans="1:3" x14ac:dyDescent="0.35">
      <c r="A5223" s="222" t="str">
        <f t="shared" si="81"/>
        <v>CT LT UPPER EXT W</v>
      </c>
      <c r="B5223" s="40"/>
      <c r="C5223" s="562" t="s">
        <v>12989</v>
      </c>
    </row>
    <row r="5224" spans="1:3" x14ac:dyDescent="0.35">
      <c r="A5224" s="222" t="str">
        <f t="shared" si="81"/>
        <v>CT LT UPPER EXTREMITY WITH IV CONTRAST</v>
      </c>
      <c r="B5224" s="283"/>
      <c r="C5224" s="375" t="s">
        <v>8258</v>
      </c>
    </row>
    <row r="5225" spans="1:3" x14ac:dyDescent="0.35">
      <c r="A5225" s="222" t="str">
        <f t="shared" si="81"/>
        <v>CT lt upper extremity; W contrast</v>
      </c>
      <c r="B5225" s="327"/>
      <c r="C5225" s="471" t="s">
        <v>1724</v>
      </c>
    </row>
    <row r="5226" spans="1:3" ht="16" x14ac:dyDescent="0.4">
      <c r="A5226" s="222" t="str">
        <f t="shared" si="81"/>
        <v>CT LT UPPPER EXTREMITY W CONTRAST*</v>
      </c>
      <c r="B5226" s="173"/>
      <c r="C5226" s="188" t="s">
        <v>8615</v>
      </c>
    </row>
    <row r="5227" spans="1:3" x14ac:dyDescent="0.35">
      <c r="A5227" s="222" t="str">
        <f t="shared" si="81"/>
        <v>CT LT WRIST W</v>
      </c>
      <c r="B5227" s="165"/>
      <c r="C5227" s="165" t="s">
        <v>6770</v>
      </c>
    </row>
    <row r="5228" spans="1:3" x14ac:dyDescent="0.35">
      <c r="A5228" s="222" t="str">
        <f t="shared" si="81"/>
        <v>CT LT WRIST WITH CONTRAST</v>
      </c>
      <c r="B5228" s="285"/>
      <c r="C5228" s="285" t="s">
        <v>6358</v>
      </c>
    </row>
    <row r="5229" spans="1:3" x14ac:dyDescent="0.35">
      <c r="A5229" s="222" t="str">
        <f t="shared" si="81"/>
        <v>CT Right Elbow Arthrogram</v>
      </c>
      <c r="B5229" s="24"/>
      <c r="C5229" s="24" t="s">
        <v>12990</v>
      </c>
    </row>
    <row r="5230" spans="1:3" x14ac:dyDescent="0.35">
      <c r="A5230" s="222" t="str">
        <f t="shared" si="81"/>
        <v>CT Right Elbow with contrast</v>
      </c>
      <c r="B5230" s="24"/>
      <c r="C5230" s="24" t="s">
        <v>12991</v>
      </c>
    </row>
    <row r="5231" spans="1:3" x14ac:dyDescent="0.35">
      <c r="A5231" s="222" t="str">
        <f t="shared" si="81"/>
        <v>CT Right Forearm-radius-ulna w/contrast</v>
      </c>
      <c r="B5231" s="24"/>
      <c r="C5231" s="406" t="s">
        <v>12992</v>
      </c>
    </row>
    <row r="5232" spans="1:3" x14ac:dyDescent="0.35">
      <c r="A5232" s="222" t="str">
        <f t="shared" si="81"/>
        <v>CT Right hand with contrast</v>
      </c>
      <c r="B5232" s="24"/>
      <c r="C5232" s="406" t="s">
        <v>12993</v>
      </c>
    </row>
    <row r="5233" spans="1:3" x14ac:dyDescent="0.35">
      <c r="A5233" s="222" t="str">
        <f t="shared" si="81"/>
        <v>CT Right Humerus with contrast</v>
      </c>
      <c r="B5233" s="24"/>
      <c r="C5233" s="406" t="s">
        <v>12994</v>
      </c>
    </row>
    <row r="5234" spans="1:3" x14ac:dyDescent="0.35">
      <c r="A5234" s="222" t="str">
        <f t="shared" si="81"/>
        <v>CT Right shoulder with contrast</v>
      </c>
      <c r="B5234" s="24"/>
      <c r="C5234" s="406" t="s">
        <v>12995</v>
      </c>
    </row>
    <row r="5235" spans="1:3" x14ac:dyDescent="0.35">
      <c r="A5235" s="222" t="str">
        <f t="shared" si="81"/>
        <v>CT Right Wrist Arthrogram</v>
      </c>
      <c r="B5235" s="24"/>
      <c r="C5235" s="406" t="s">
        <v>12996</v>
      </c>
    </row>
    <row r="5236" spans="1:3" x14ac:dyDescent="0.35">
      <c r="A5236" s="222" t="str">
        <f t="shared" si="81"/>
        <v>CT Right Wrist with contrast</v>
      </c>
      <c r="B5236" s="24"/>
      <c r="C5236" s="406" t="s">
        <v>12997</v>
      </c>
    </row>
    <row r="5237" spans="1:3" x14ac:dyDescent="0.35">
      <c r="A5237" s="222" t="str">
        <f t="shared" si="81"/>
        <v>CT Right Shoulder Arthrogram</v>
      </c>
      <c r="B5237" s="24"/>
      <c r="C5237" s="406" t="s">
        <v>12998</v>
      </c>
    </row>
    <row r="5238" spans="1:3" x14ac:dyDescent="0.35">
      <c r="A5238" s="222" t="str">
        <f t="shared" si="81"/>
        <v>CT RT ELBOW W</v>
      </c>
      <c r="B5238" s="165"/>
      <c r="C5238" s="187" t="s">
        <v>6771</v>
      </c>
    </row>
    <row r="5239" spans="1:3" x14ac:dyDescent="0.35">
      <c r="A5239" s="222" t="str">
        <f t="shared" si="81"/>
        <v>CT RT ELBOW WITH CONTRAST</v>
      </c>
      <c r="B5239" s="285"/>
      <c r="C5239" s="411" t="s">
        <v>6359</v>
      </c>
    </row>
    <row r="5240" spans="1:3" x14ac:dyDescent="0.35">
      <c r="A5240" s="222" t="str">
        <f t="shared" si="81"/>
        <v>CT RT FOREARM W</v>
      </c>
      <c r="B5240" s="165"/>
      <c r="C5240" s="187" t="s">
        <v>6772</v>
      </c>
    </row>
    <row r="5241" spans="1:3" x14ac:dyDescent="0.35">
      <c r="A5241" s="222" t="str">
        <f t="shared" si="81"/>
        <v>CT RT FOREARM W/</v>
      </c>
      <c r="B5241" s="316"/>
      <c r="C5241" s="462" t="s">
        <v>8488</v>
      </c>
    </row>
    <row r="5242" spans="1:3" x14ac:dyDescent="0.35">
      <c r="A5242" s="222" t="str">
        <f t="shared" si="81"/>
        <v>CT RT FOREARM WITH CONTRAST</v>
      </c>
      <c r="B5242" s="285"/>
      <c r="C5242" s="411" t="s">
        <v>6360</v>
      </c>
    </row>
    <row r="5243" spans="1:3" x14ac:dyDescent="0.35">
      <c r="A5243" s="222" t="str">
        <f t="shared" si="81"/>
        <v>CT RT HAND W</v>
      </c>
      <c r="B5243" s="165"/>
      <c r="C5243" s="187" t="s">
        <v>6773</v>
      </c>
    </row>
    <row r="5244" spans="1:3" x14ac:dyDescent="0.35">
      <c r="A5244" s="222" t="str">
        <f t="shared" si="81"/>
        <v>CT RT HAND WITH CONTRAST</v>
      </c>
      <c r="B5244" s="285"/>
      <c r="C5244" s="411" t="s">
        <v>6361</v>
      </c>
    </row>
    <row r="5245" spans="1:3" x14ac:dyDescent="0.35">
      <c r="A5245" s="222" t="str">
        <f t="shared" si="81"/>
        <v>CT RT HUMERUS W</v>
      </c>
      <c r="B5245" s="165"/>
      <c r="C5245" s="165" t="s">
        <v>6774</v>
      </c>
    </row>
    <row r="5246" spans="1:3" x14ac:dyDescent="0.35">
      <c r="A5246" s="222" t="str">
        <f t="shared" si="81"/>
        <v>CT RT HUMERUS WITH CONTRAST</v>
      </c>
      <c r="B5246" s="285"/>
      <c r="C5246" s="285" t="s">
        <v>6362</v>
      </c>
    </row>
    <row r="5247" spans="1:3" x14ac:dyDescent="0.35">
      <c r="A5247" s="222" t="str">
        <f t="shared" si="81"/>
        <v>CT RT SHLDR W</v>
      </c>
      <c r="B5247" s="165"/>
      <c r="C5247" s="165" t="s">
        <v>6775</v>
      </c>
    </row>
    <row r="5248" spans="1:3" x14ac:dyDescent="0.35">
      <c r="A5248" s="222" t="str">
        <f t="shared" si="81"/>
        <v>CT RT SHOULDER WITH CONTRAST</v>
      </c>
      <c r="B5248" s="285"/>
      <c r="C5248" s="285" t="s">
        <v>6363</v>
      </c>
    </row>
    <row r="5249" spans="1:3" x14ac:dyDescent="0.35">
      <c r="A5249" s="222" t="str">
        <f t="shared" si="81"/>
        <v>CT RT UPPER EXT W</v>
      </c>
      <c r="B5249" s="40"/>
      <c r="C5249" s="40" t="s">
        <v>12999</v>
      </c>
    </row>
    <row r="5250" spans="1:3" ht="16" x14ac:dyDescent="0.4">
      <c r="A5250" s="222" t="str">
        <f t="shared" si="81"/>
        <v>CT RT UPPER EXTREMITY W CONTRAST*</v>
      </c>
      <c r="B5250" s="173"/>
      <c r="C5250" s="173" t="s">
        <v>8616</v>
      </c>
    </row>
    <row r="5251" spans="1:3" x14ac:dyDescent="0.35">
      <c r="A5251" s="222" t="str">
        <f t="shared" ref="A5251:A5314" si="82">TRIM(C5251)</f>
        <v>CT RT UPPER EXTREMITY WITH IV CONTRAST</v>
      </c>
      <c r="B5251" s="283"/>
      <c r="C5251" s="283" t="s">
        <v>8259</v>
      </c>
    </row>
    <row r="5252" spans="1:3" x14ac:dyDescent="0.35">
      <c r="A5252" s="222" t="str">
        <f t="shared" si="82"/>
        <v>CT RT WRIST W</v>
      </c>
      <c r="B5252" s="165"/>
      <c r="C5252" s="165" t="s">
        <v>6776</v>
      </c>
    </row>
    <row r="5253" spans="1:3" x14ac:dyDescent="0.35">
      <c r="A5253" s="222" t="str">
        <f t="shared" si="82"/>
        <v>CT RT WRIST WITH CONTRAST</v>
      </c>
      <c r="B5253" s="285"/>
      <c r="C5253" s="285" t="s">
        <v>6364</v>
      </c>
    </row>
    <row r="5254" spans="1:3" x14ac:dyDescent="0.35">
      <c r="A5254" s="222" t="str">
        <f t="shared" si="82"/>
        <v>CT SHOULDER LEFT W</v>
      </c>
      <c r="B5254" s="422"/>
      <c r="C5254" s="416" t="s">
        <v>10268</v>
      </c>
    </row>
    <row r="5255" spans="1:3" x14ac:dyDescent="0.35">
      <c r="A5255" s="222" t="str">
        <f t="shared" si="82"/>
        <v>CT SHOULDER LEFT WC</v>
      </c>
      <c r="B5255" s="277"/>
      <c r="C5255" s="277" t="s">
        <v>9413</v>
      </c>
    </row>
    <row r="5256" spans="1:3" x14ac:dyDescent="0.35">
      <c r="A5256" s="222" t="str">
        <f t="shared" si="82"/>
        <v>CT SHOULDER RIGHT WC</v>
      </c>
      <c r="B5256" s="277"/>
      <c r="C5256" s="277" t="s">
        <v>9414</v>
      </c>
    </row>
    <row r="5257" spans="1:3" x14ac:dyDescent="0.35">
      <c r="A5257" s="222" t="str">
        <f t="shared" si="82"/>
        <v>CT SHOULDER W LEFT</v>
      </c>
      <c r="B5257" s="26"/>
      <c r="C5257" s="26" t="s">
        <v>2419</v>
      </c>
    </row>
    <row r="5258" spans="1:3" x14ac:dyDescent="0.35">
      <c r="A5258" s="222" t="str">
        <f t="shared" si="82"/>
        <v>CT SHOULDER W LT</v>
      </c>
      <c r="B5258" s="312"/>
      <c r="C5258" s="312" t="s">
        <v>9947</v>
      </c>
    </row>
    <row r="5259" spans="1:3" x14ac:dyDescent="0.35">
      <c r="A5259" s="222" t="str">
        <f t="shared" si="82"/>
        <v>CT SHOULDER W RIGHT</v>
      </c>
      <c r="B5259" s="26"/>
      <c r="C5259" s="26" t="s">
        <v>2420</v>
      </c>
    </row>
    <row r="5260" spans="1:3" x14ac:dyDescent="0.35">
      <c r="A5260" s="222" t="str">
        <f t="shared" si="82"/>
        <v>CT SHOULDER W RT</v>
      </c>
      <c r="B5260" s="312"/>
      <c r="C5260" s="312" t="s">
        <v>9948</v>
      </c>
    </row>
    <row r="5261" spans="1:3" x14ac:dyDescent="0.35">
      <c r="A5261" s="222" t="str">
        <f t="shared" si="82"/>
        <v>CT Shoulder w/ Contrast Left</v>
      </c>
      <c r="B5261" s="291"/>
      <c r="C5261" s="291" t="s">
        <v>4468</v>
      </c>
    </row>
    <row r="5262" spans="1:3" x14ac:dyDescent="0.35">
      <c r="A5262" s="222" t="str">
        <f t="shared" si="82"/>
        <v>CT Shoulder w/ Contrast Right</v>
      </c>
      <c r="B5262" s="291"/>
      <c r="C5262" s="291" t="s">
        <v>4469</v>
      </c>
    </row>
    <row r="5263" spans="1:3" x14ac:dyDescent="0.35">
      <c r="A5263" s="222" t="str">
        <f t="shared" si="82"/>
        <v>CT ULNA RADIUS W LEFT</v>
      </c>
      <c r="B5263" s="26"/>
      <c r="C5263" s="26" t="s">
        <v>2421</v>
      </c>
    </row>
    <row r="5264" spans="1:3" x14ac:dyDescent="0.35">
      <c r="A5264" s="222" t="str">
        <f t="shared" si="82"/>
        <v>CT ULNA RADIUS W RIGHT</v>
      </c>
      <c r="B5264" s="26"/>
      <c r="C5264" s="26" t="s">
        <v>2422</v>
      </c>
    </row>
    <row r="5265" spans="1:3" x14ac:dyDescent="0.35">
      <c r="A5265" s="222" t="str">
        <f t="shared" si="82"/>
        <v>CT UP EXT W CONT LT</v>
      </c>
      <c r="B5265" s="105"/>
      <c r="C5265" s="105" t="s">
        <v>4862</v>
      </c>
    </row>
    <row r="5266" spans="1:3" x14ac:dyDescent="0.35">
      <c r="A5266" s="222" t="str">
        <f t="shared" si="82"/>
        <v>CT UP EXT W CONT RT</v>
      </c>
      <c r="B5266" s="105"/>
      <c r="C5266" s="105" t="s">
        <v>4863</v>
      </c>
    </row>
    <row r="5267" spans="1:3" x14ac:dyDescent="0.35">
      <c r="A5267" s="222" t="str">
        <f t="shared" si="82"/>
        <v>CT UP EXT W LT</v>
      </c>
      <c r="B5267" s="288"/>
      <c r="C5267" s="13" t="s">
        <v>442</v>
      </c>
    </row>
    <row r="5268" spans="1:3" x14ac:dyDescent="0.35">
      <c r="A5268" s="222" t="str">
        <f t="shared" si="82"/>
        <v>CT UP EXT W RT</v>
      </c>
      <c r="B5268" s="288"/>
      <c r="C5268" s="13" t="s">
        <v>443</v>
      </c>
    </row>
    <row r="5269" spans="1:3" x14ac:dyDescent="0.35">
      <c r="A5269" s="222" t="str">
        <f t="shared" si="82"/>
        <v>CT UPP EXT W LT</v>
      </c>
      <c r="B5269" s="312"/>
      <c r="C5269" s="312" t="s">
        <v>9949</v>
      </c>
    </row>
    <row r="5270" spans="1:3" x14ac:dyDescent="0.35">
      <c r="A5270" s="222" t="str">
        <f t="shared" si="82"/>
        <v>CT UPP EXT W RT</v>
      </c>
      <c r="B5270" s="312"/>
      <c r="C5270" s="312" t="s">
        <v>9950</v>
      </c>
    </row>
    <row r="5271" spans="1:3" x14ac:dyDescent="0.35">
      <c r="A5271" s="222" t="str">
        <f t="shared" si="82"/>
        <v>CT UPPER EXT (LEFT) WITH CONT</v>
      </c>
      <c r="B5271" s="221"/>
      <c r="C5271" s="221" t="s">
        <v>1404</v>
      </c>
    </row>
    <row r="5272" spans="1:3" x14ac:dyDescent="0.35">
      <c r="A5272" s="222" t="str">
        <f t="shared" si="82"/>
        <v>CT UPPER EXT (RIGHT) WITH CONT</v>
      </c>
      <c r="B5272" s="221"/>
      <c r="C5272" s="221" t="s">
        <v>1405</v>
      </c>
    </row>
    <row r="5273" spans="1:3" x14ac:dyDescent="0.35">
      <c r="A5273" s="222" t="str">
        <f t="shared" si="82"/>
        <v>CT UPPER EXT LT W</v>
      </c>
      <c r="B5273" s="11"/>
      <c r="C5273" s="11" t="s">
        <v>9951</v>
      </c>
    </row>
    <row r="5274" spans="1:3" x14ac:dyDescent="0.35">
      <c r="A5274" s="222" t="str">
        <f t="shared" si="82"/>
        <v>CT UPPER EXT RT W</v>
      </c>
      <c r="B5274" s="11"/>
      <c r="C5274" s="11" t="s">
        <v>9952</v>
      </c>
    </row>
    <row r="5275" spans="1:3" x14ac:dyDescent="0.35">
      <c r="A5275" s="222" t="str">
        <f t="shared" si="82"/>
        <v>CT UPPER EXT W</v>
      </c>
      <c r="B5275" s="649"/>
      <c r="C5275" s="649" t="s">
        <v>6500</v>
      </c>
    </row>
    <row r="5276" spans="1:3" x14ac:dyDescent="0.35">
      <c r="A5276" s="222" t="str">
        <f t="shared" si="82"/>
        <v>CT UPPER EXT W CONTRAST LT</v>
      </c>
      <c r="B5276" s="365"/>
      <c r="C5276" s="282" t="s">
        <v>5641</v>
      </c>
    </row>
    <row r="5277" spans="1:3" x14ac:dyDescent="0.35">
      <c r="A5277" s="222" t="str">
        <f t="shared" si="82"/>
        <v>CT UPPER EXT W CONTRAST RT</v>
      </c>
      <c r="B5277" s="365"/>
      <c r="C5277" s="282" t="s">
        <v>5642</v>
      </c>
    </row>
    <row r="5278" spans="1:3" x14ac:dyDescent="0.35">
      <c r="A5278" s="222" t="str">
        <f t="shared" si="82"/>
        <v>CT UPPER EXT W LT</v>
      </c>
      <c r="B5278" s="33"/>
      <c r="C5278" s="33" t="s">
        <v>1120</v>
      </c>
    </row>
    <row r="5279" spans="1:3" x14ac:dyDescent="0.35">
      <c r="A5279" s="222" t="str">
        <f t="shared" si="82"/>
        <v>CT UPPER EXT W RT</v>
      </c>
      <c r="B5279" s="33"/>
      <c r="C5279" s="33" t="s">
        <v>1121</v>
      </c>
    </row>
    <row r="5280" spans="1:3" x14ac:dyDescent="0.35">
      <c r="A5280" s="222" t="str">
        <f t="shared" si="82"/>
        <v>CT UPPER EXT W/CONTRAST LT</v>
      </c>
      <c r="B5280" s="292"/>
      <c r="C5280" s="292" t="s">
        <v>5327</v>
      </c>
    </row>
    <row r="5281" spans="1:3" x14ac:dyDescent="0.35">
      <c r="A5281" s="222" t="str">
        <f t="shared" si="82"/>
        <v>CT UPPER EXT W/CONTRAST RT</v>
      </c>
      <c r="B5281" s="292"/>
      <c r="C5281" s="292" t="s">
        <v>5328</v>
      </c>
    </row>
    <row r="5282" spans="1:3" x14ac:dyDescent="0.35">
      <c r="A5282" s="222" t="str">
        <f t="shared" si="82"/>
        <v>CT UPPER EXT WITH CONT</v>
      </c>
      <c r="B5282" s="285"/>
      <c r="C5282" s="285" t="s">
        <v>6365</v>
      </c>
    </row>
    <row r="5283" spans="1:3" x14ac:dyDescent="0.35">
      <c r="A5283" s="222" t="str">
        <f t="shared" si="82"/>
        <v>CT UPPER EXT WITH LT</v>
      </c>
      <c r="B5283" s="280"/>
      <c r="C5283" s="45" t="s">
        <v>8967</v>
      </c>
    </row>
    <row r="5284" spans="1:3" x14ac:dyDescent="0.35">
      <c r="A5284" s="222" t="str">
        <f t="shared" si="82"/>
        <v>CT UPPER EXT WITH RT</v>
      </c>
      <c r="B5284" s="280"/>
      <c r="C5284" s="45" t="s">
        <v>8968</v>
      </c>
    </row>
    <row r="5285" spans="1:3" x14ac:dyDescent="0.35">
      <c r="A5285" s="222" t="str">
        <f t="shared" si="82"/>
        <v>CT UPPER EXTREMITY RIGHT; W CONTRAST</v>
      </c>
      <c r="B5285" s="327"/>
      <c r="C5285" s="459" t="s">
        <v>1725</v>
      </c>
    </row>
    <row r="5286" spans="1:3" x14ac:dyDescent="0.35">
      <c r="A5286" s="222" t="str">
        <f t="shared" si="82"/>
        <v>CT Upper Extremity w/ Contrast Left</v>
      </c>
      <c r="B5286" s="281"/>
      <c r="C5286" s="42" t="s">
        <v>2009</v>
      </c>
    </row>
    <row r="5287" spans="1:3" x14ac:dyDescent="0.35">
      <c r="A5287" s="222" t="str">
        <f t="shared" si="82"/>
        <v>CT Upper Extremity w/ Contrast Right</v>
      </c>
      <c r="B5287" s="281"/>
      <c r="C5287" s="42" t="s">
        <v>2010</v>
      </c>
    </row>
    <row r="5288" spans="1:3" x14ac:dyDescent="0.35">
      <c r="A5288" s="222" t="str">
        <f t="shared" si="82"/>
        <v>CT UPPER EXTREMITY W/CONT LT</v>
      </c>
      <c r="B5288" s="548"/>
      <c r="C5288" s="548" t="s">
        <v>5866</v>
      </c>
    </row>
    <row r="5289" spans="1:3" x14ac:dyDescent="0.35">
      <c r="A5289" s="222" t="str">
        <f t="shared" si="82"/>
        <v>CT UPPER EXTREMITY W/CONT RT</v>
      </c>
      <c r="B5289" s="548"/>
      <c r="C5289" s="548" t="s">
        <v>5867</v>
      </c>
    </row>
    <row r="5290" spans="1:3" x14ac:dyDescent="0.35">
      <c r="A5290" s="222" t="str">
        <f t="shared" si="82"/>
        <v>CT UPPER EXTREMITY W/CONTRAST LT</v>
      </c>
      <c r="B5290" s="157"/>
      <c r="C5290" s="157" t="s">
        <v>4024</v>
      </c>
    </row>
    <row r="5291" spans="1:3" x14ac:dyDescent="0.35">
      <c r="A5291" s="222" t="str">
        <f t="shared" si="82"/>
        <v>CT UPPER EXTREMITY W/CONTRAST RT</v>
      </c>
      <c r="B5291" s="157"/>
      <c r="C5291" s="157" t="s">
        <v>4025</v>
      </c>
    </row>
    <row r="5292" spans="1:3" x14ac:dyDescent="0.35">
      <c r="A5292" s="222" t="str">
        <f t="shared" si="82"/>
        <v>CT UPPER EXTREMITY WITH LEFT</v>
      </c>
      <c r="B5292" s="315"/>
      <c r="C5292" s="382" t="s">
        <v>7196</v>
      </c>
    </row>
    <row r="5293" spans="1:3" x14ac:dyDescent="0.35">
      <c r="A5293" s="222" t="str">
        <f t="shared" si="82"/>
        <v>CT UPPER EXTREMITY WITH RIGHT</v>
      </c>
      <c r="B5293" s="315"/>
      <c r="C5293" s="382" t="s">
        <v>7197</v>
      </c>
    </row>
    <row r="5294" spans="1:3" x14ac:dyDescent="0.35">
      <c r="A5294" s="222" t="str">
        <f t="shared" si="82"/>
        <v>CT UPPER EXTREMITY; W CONTRAST</v>
      </c>
      <c r="B5294" s="327"/>
      <c r="C5294" s="327" t="s">
        <v>1726</v>
      </c>
    </row>
    <row r="5295" spans="1:3" x14ac:dyDescent="0.35">
      <c r="A5295" s="222" t="str">
        <f t="shared" si="82"/>
        <v>CT WRIST LEFT WC</v>
      </c>
      <c r="B5295" s="277"/>
      <c r="C5295" s="417" t="s">
        <v>9415</v>
      </c>
    </row>
    <row r="5296" spans="1:3" x14ac:dyDescent="0.35">
      <c r="A5296" s="222" t="str">
        <f t="shared" si="82"/>
        <v>CT WRIST RIGHT W</v>
      </c>
      <c r="B5296" s="422"/>
      <c r="C5296" s="416" t="s">
        <v>5100</v>
      </c>
    </row>
    <row r="5297" spans="1:3" x14ac:dyDescent="0.35">
      <c r="A5297" s="222" t="str">
        <f t="shared" si="82"/>
        <v>CT WRIST RIGHT WC</v>
      </c>
      <c r="B5297" s="277"/>
      <c r="C5297" s="277" t="s">
        <v>9416</v>
      </c>
    </row>
    <row r="5298" spans="1:3" x14ac:dyDescent="0.35">
      <c r="A5298" s="222" t="str">
        <f t="shared" si="82"/>
        <v>CT WRIST W LEFT</v>
      </c>
      <c r="B5298" s="26"/>
      <c r="C5298" s="26" t="s">
        <v>2423</v>
      </c>
    </row>
    <row r="5299" spans="1:3" x14ac:dyDescent="0.35">
      <c r="A5299" s="222" t="str">
        <f t="shared" si="82"/>
        <v>CT WRIST W LT</v>
      </c>
      <c r="B5299" s="312"/>
      <c r="C5299" s="312" t="s">
        <v>9953</v>
      </c>
    </row>
    <row r="5300" spans="1:3" x14ac:dyDescent="0.35">
      <c r="A5300" s="222" t="str">
        <f t="shared" si="82"/>
        <v>CT WRIST W RIGHT</v>
      </c>
      <c r="B5300" s="26"/>
      <c r="C5300" s="26" t="s">
        <v>2424</v>
      </c>
    </row>
    <row r="5301" spans="1:3" x14ac:dyDescent="0.35">
      <c r="A5301" s="222" t="str">
        <f t="shared" si="82"/>
        <v>CT WRIST W RT</v>
      </c>
      <c r="B5301" s="312"/>
      <c r="C5301" s="312" t="s">
        <v>9954</v>
      </c>
    </row>
    <row r="5302" spans="1:3" x14ac:dyDescent="0.35">
      <c r="A5302" s="222" t="str">
        <f t="shared" si="82"/>
        <v>CT Wrist w/ Contrast Left</v>
      </c>
      <c r="B5302" s="291"/>
      <c r="C5302" s="291" t="s">
        <v>4470</v>
      </c>
    </row>
    <row r="5303" spans="1:3" x14ac:dyDescent="0.35">
      <c r="A5303" s="222" t="str">
        <f t="shared" si="82"/>
        <v>CT Wrist w/ Contrast Right</v>
      </c>
      <c r="B5303" s="291"/>
      <c r="C5303" s="291" t="s">
        <v>4471</v>
      </c>
    </row>
    <row r="5304" spans="1:3" x14ac:dyDescent="0.35">
      <c r="A5304" s="222" t="str">
        <f t="shared" si="82"/>
        <v>CT, Left Elbow c/ Contrast</v>
      </c>
      <c r="B5304" s="30"/>
      <c r="C5304" s="30" t="s">
        <v>3412</v>
      </c>
    </row>
    <row r="5305" spans="1:3" x14ac:dyDescent="0.35">
      <c r="A5305" s="222" t="str">
        <f t="shared" si="82"/>
        <v>CT, Left Finger c/ Contrast</v>
      </c>
      <c r="B5305" s="30"/>
      <c r="C5305" s="30" t="s">
        <v>3413</v>
      </c>
    </row>
    <row r="5306" spans="1:3" x14ac:dyDescent="0.35">
      <c r="A5306" s="222" t="str">
        <f t="shared" si="82"/>
        <v>CT, Left Forearm c/ Contrast</v>
      </c>
      <c r="B5306" s="30"/>
      <c r="C5306" s="30" t="s">
        <v>3414</v>
      </c>
    </row>
    <row r="5307" spans="1:3" x14ac:dyDescent="0.35">
      <c r="A5307" s="222" t="str">
        <f t="shared" si="82"/>
        <v>CT, Left Hand c/ Contrast</v>
      </c>
      <c r="B5307" s="30"/>
      <c r="C5307" s="30" t="s">
        <v>3415</v>
      </c>
    </row>
    <row r="5308" spans="1:3" x14ac:dyDescent="0.35">
      <c r="A5308" s="222" t="str">
        <f t="shared" si="82"/>
        <v>CT, Left Humerus c/ Contrast</v>
      </c>
      <c r="B5308" s="30"/>
      <c r="C5308" s="30" t="s">
        <v>3416</v>
      </c>
    </row>
    <row r="5309" spans="1:3" x14ac:dyDescent="0.35">
      <c r="A5309" s="222" t="str">
        <f t="shared" si="82"/>
        <v>CT, Left Shoulder c/ Contrast</v>
      </c>
      <c r="B5309" s="30"/>
      <c r="C5309" s="30" t="s">
        <v>3417</v>
      </c>
    </row>
    <row r="5310" spans="1:3" x14ac:dyDescent="0.35">
      <c r="A5310" s="222" t="str">
        <f t="shared" si="82"/>
        <v>CT, Left Wrist c/ Contrast</v>
      </c>
      <c r="B5310" s="30"/>
      <c r="C5310" s="30" t="s">
        <v>3418</v>
      </c>
    </row>
    <row r="5311" spans="1:3" x14ac:dyDescent="0.35">
      <c r="A5311" s="222" t="str">
        <f t="shared" si="82"/>
        <v>CT, Right Elbow c/ Contrast</v>
      </c>
      <c r="B5311" s="30"/>
      <c r="C5311" s="30" t="s">
        <v>3419</v>
      </c>
    </row>
    <row r="5312" spans="1:3" x14ac:dyDescent="0.35">
      <c r="A5312" s="222" t="str">
        <f t="shared" si="82"/>
        <v>CT, Right Finger c/ Contrast</v>
      </c>
      <c r="B5312" s="30"/>
      <c r="C5312" s="30" t="s">
        <v>3420</v>
      </c>
    </row>
    <row r="5313" spans="1:3" x14ac:dyDescent="0.35">
      <c r="A5313" s="222" t="str">
        <f t="shared" si="82"/>
        <v>CT, Right Forearm c/ Contrast</v>
      </c>
      <c r="B5313" s="30"/>
      <c r="C5313" s="30" t="s">
        <v>3421</v>
      </c>
    </row>
    <row r="5314" spans="1:3" x14ac:dyDescent="0.35">
      <c r="A5314" s="222" t="str">
        <f t="shared" si="82"/>
        <v>CT, Right Hand c/ Contrast</v>
      </c>
      <c r="B5314" s="30"/>
      <c r="C5314" s="30" t="s">
        <v>3422</v>
      </c>
    </row>
    <row r="5315" spans="1:3" x14ac:dyDescent="0.35">
      <c r="A5315" s="222" t="str">
        <f t="shared" ref="A5315:A5378" si="83">TRIM(C5315)</f>
        <v>CT, Right Humerus c/ Contrast</v>
      </c>
      <c r="B5315" s="30"/>
      <c r="C5315" s="30" t="s">
        <v>3423</v>
      </c>
    </row>
    <row r="5316" spans="1:3" x14ac:dyDescent="0.35">
      <c r="A5316" s="222" t="str">
        <f t="shared" si="83"/>
        <v>CT, Right Shoulder c/ Contrast</v>
      </c>
      <c r="B5316" s="30"/>
      <c r="C5316" s="30" t="s">
        <v>3424</v>
      </c>
    </row>
    <row r="5317" spans="1:3" x14ac:dyDescent="0.35">
      <c r="A5317" s="222" t="str">
        <f t="shared" si="83"/>
        <v>CT, Right Wrist c/ Contrast</v>
      </c>
      <c r="B5317" s="30"/>
      <c r="C5317" s="30" t="s">
        <v>3425</v>
      </c>
    </row>
    <row r="5318" spans="1:3" x14ac:dyDescent="0.35">
      <c r="A5318" s="222" t="str">
        <f t="shared" si="83"/>
        <v>CT, Upper Extremity c/ Contrast</v>
      </c>
      <c r="B5318" s="30"/>
      <c r="C5318" s="30" t="s">
        <v>3426</v>
      </c>
    </row>
    <row r="5319" spans="1:3" x14ac:dyDescent="0.35">
      <c r="A5319" s="222" t="str">
        <f t="shared" si="83"/>
        <v>CT CLAVICLE W&amp;WO LEFT</v>
      </c>
      <c r="B5319" s="26"/>
      <c r="C5319" s="26" t="s">
        <v>2449</v>
      </c>
    </row>
    <row r="5320" spans="1:3" x14ac:dyDescent="0.35">
      <c r="A5320" s="222" t="str">
        <f t="shared" si="83"/>
        <v>CT CLAVICLE W&amp;WO RIGHT</v>
      </c>
      <c r="B5320" s="26"/>
      <c r="C5320" s="26" t="s">
        <v>2450</v>
      </c>
    </row>
    <row r="5321" spans="1:3" x14ac:dyDescent="0.35">
      <c r="A5321" s="222" t="str">
        <f t="shared" si="83"/>
        <v>CT ELBOW RIGHT W/WO</v>
      </c>
      <c r="B5321" s="422"/>
      <c r="C5321" s="422" t="s">
        <v>10269</v>
      </c>
    </row>
    <row r="5322" spans="1:3" x14ac:dyDescent="0.35">
      <c r="A5322" s="222" t="str">
        <f t="shared" si="83"/>
        <v>CT ELBOW W&amp;WO LEFT</v>
      </c>
      <c r="B5322" s="26"/>
      <c r="C5322" s="26" t="s">
        <v>2451</v>
      </c>
    </row>
    <row r="5323" spans="1:3" x14ac:dyDescent="0.35">
      <c r="A5323" s="222" t="str">
        <f t="shared" si="83"/>
        <v>CT ELBOW W&amp;WO RIGHT</v>
      </c>
      <c r="B5323" s="26"/>
      <c r="C5323" s="26" t="s">
        <v>2452</v>
      </c>
    </row>
    <row r="5324" spans="1:3" x14ac:dyDescent="0.35">
      <c r="A5324" s="222" t="str">
        <f t="shared" si="83"/>
        <v>CT Elbow w/ + w/o Contrast Left</v>
      </c>
      <c r="B5324" s="291"/>
      <c r="C5324" s="291" t="s">
        <v>4486</v>
      </c>
    </row>
    <row r="5325" spans="1:3" x14ac:dyDescent="0.35">
      <c r="A5325" s="222" t="str">
        <f t="shared" si="83"/>
        <v>CT Elbow w/ + w/o Contrast Right</v>
      </c>
      <c r="B5325" s="291"/>
      <c r="C5325" s="291" t="s">
        <v>4487</v>
      </c>
    </row>
    <row r="5326" spans="1:3" x14ac:dyDescent="0.35">
      <c r="A5326" s="222" t="str">
        <f t="shared" si="83"/>
        <v>CT ELBOW/WO W/WO LT</v>
      </c>
      <c r="B5326" s="312"/>
      <c r="C5326" s="312" t="s">
        <v>9976</v>
      </c>
    </row>
    <row r="5327" spans="1:3" x14ac:dyDescent="0.35">
      <c r="A5327" s="222" t="str">
        <f t="shared" si="83"/>
        <v>CT ELBOW/WO W/WO RT</v>
      </c>
      <c r="B5327" s="312"/>
      <c r="C5327" s="312" t="s">
        <v>9977</v>
      </c>
    </row>
    <row r="5328" spans="1:3" x14ac:dyDescent="0.35">
      <c r="A5328" s="222" t="str">
        <f t="shared" si="83"/>
        <v>CT EXTREMITY UPPER LEFT W/WO</v>
      </c>
      <c r="B5328" s="277"/>
      <c r="C5328" s="277" t="s">
        <v>9430</v>
      </c>
    </row>
    <row r="5329" spans="1:3" x14ac:dyDescent="0.35">
      <c r="A5329" s="222" t="str">
        <f t="shared" si="83"/>
        <v>CT EXTREMITY UPPER LT W/WO</v>
      </c>
      <c r="B5329" s="289"/>
      <c r="C5329" s="289" t="s">
        <v>2906</v>
      </c>
    </row>
    <row r="5330" spans="1:3" x14ac:dyDescent="0.35">
      <c r="A5330" s="222" t="str">
        <f t="shared" si="83"/>
        <v>CT EXTREMITY UPPER RIGHT W/WO</v>
      </c>
      <c r="B5330" s="277"/>
      <c r="C5330" s="277" t="s">
        <v>9431</v>
      </c>
    </row>
    <row r="5331" spans="1:3" x14ac:dyDescent="0.35">
      <c r="A5331" s="222" t="str">
        <f t="shared" si="83"/>
        <v>CT EXTREMITY UPPER RT W/WO</v>
      </c>
      <c r="B5331" s="289"/>
      <c r="C5331" s="289" t="s">
        <v>2907</v>
      </c>
    </row>
    <row r="5332" spans="1:3" x14ac:dyDescent="0.35">
      <c r="A5332" s="222" t="str">
        <f t="shared" si="83"/>
        <v>CT Forearm w/ + w/o Contrast Left</v>
      </c>
      <c r="B5332" s="291"/>
      <c r="C5332" s="291" t="s">
        <v>4488</v>
      </c>
    </row>
    <row r="5333" spans="1:3" x14ac:dyDescent="0.35">
      <c r="A5333" s="222" t="str">
        <f t="shared" si="83"/>
        <v>CT Forearm w/ + w/o Contrast Right</v>
      </c>
      <c r="B5333" s="291"/>
      <c r="C5333" s="291" t="s">
        <v>4489</v>
      </c>
    </row>
    <row r="5334" spans="1:3" x14ac:dyDescent="0.35">
      <c r="A5334" s="222" t="str">
        <f t="shared" si="83"/>
        <v>CT FOREARM W/WO LT</v>
      </c>
      <c r="B5334" s="312"/>
      <c r="C5334" s="312" t="s">
        <v>9978</v>
      </c>
    </row>
    <row r="5335" spans="1:3" x14ac:dyDescent="0.35">
      <c r="A5335" s="222" t="str">
        <f t="shared" si="83"/>
        <v>CT FOREARM W/WO LT</v>
      </c>
      <c r="B5335" s="312"/>
      <c r="C5335" s="312" t="s">
        <v>9978</v>
      </c>
    </row>
    <row r="5336" spans="1:3" x14ac:dyDescent="0.35">
      <c r="A5336" s="222" t="str">
        <f t="shared" si="83"/>
        <v>CT HAND LEFT W/WO</v>
      </c>
      <c r="B5336" s="277"/>
      <c r="C5336" s="277" t="s">
        <v>9432</v>
      </c>
    </row>
    <row r="5337" spans="1:3" x14ac:dyDescent="0.35">
      <c r="A5337" s="222" t="str">
        <f t="shared" si="83"/>
        <v>CT HAND RIGHT W/WO</v>
      </c>
      <c r="B5337" s="277"/>
      <c r="C5337" s="277" t="s">
        <v>9433</v>
      </c>
    </row>
    <row r="5338" spans="1:3" x14ac:dyDescent="0.35">
      <c r="A5338" s="222" t="str">
        <f t="shared" si="83"/>
        <v>CT HAND W&amp;WO LEFT</v>
      </c>
      <c r="B5338" s="26"/>
      <c r="C5338" s="26" t="s">
        <v>2453</v>
      </c>
    </row>
    <row r="5339" spans="1:3" x14ac:dyDescent="0.35">
      <c r="A5339" s="222" t="str">
        <f t="shared" si="83"/>
        <v>CT HAND W&amp;WO RIGHT</v>
      </c>
      <c r="B5339" s="26"/>
      <c r="C5339" s="26" t="s">
        <v>2454</v>
      </c>
    </row>
    <row r="5340" spans="1:3" x14ac:dyDescent="0.35">
      <c r="A5340" s="222" t="str">
        <f t="shared" si="83"/>
        <v>CT Hand w/ + w/o Contrast Left</v>
      </c>
      <c r="B5340" s="291"/>
      <c r="C5340" s="291" t="s">
        <v>4490</v>
      </c>
    </row>
    <row r="5341" spans="1:3" x14ac:dyDescent="0.35">
      <c r="A5341" s="222" t="str">
        <f t="shared" si="83"/>
        <v>CT Hand w/ + w/o Contrast Right</v>
      </c>
      <c r="B5341" s="291"/>
      <c r="C5341" s="423" t="s">
        <v>4491</v>
      </c>
    </row>
    <row r="5342" spans="1:3" x14ac:dyDescent="0.35">
      <c r="A5342" s="222" t="str">
        <f t="shared" si="83"/>
        <v>CT HAND W/WO LT</v>
      </c>
      <c r="B5342" s="312"/>
      <c r="C5342" s="424" t="s">
        <v>9979</v>
      </c>
    </row>
    <row r="5343" spans="1:3" x14ac:dyDescent="0.35">
      <c r="A5343" s="222" t="str">
        <f t="shared" si="83"/>
        <v>CT HAND W/WO RT</v>
      </c>
      <c r="B5343" s="312"/>
      <c r="C5343" s="312" t="s">
        <v>9980</v>
      </c>
    </row>
    <row r="5344" spans="1:3" x14ac:dyDescent="0.35">
      <c r="A5344" s="222" t="str">
        <f t="shared" si="83"/>
        <v>CT HUMERUS W&amp;WO LEFT</v>
      </c>
      <c r="B5344" s="26"/>
      <c r="C5344" s="26" t="s">
        <v>2455</v>
      </c>
    </row>
    <row r="5345" spans="1:3" x14ac:dyDescent="0.35">
      <c r="A5345" s="222" t="str">
        <f t="shared" si="83"/>
        <v>CT HUMERUS W&amp;WO RIGHT</v>
      </c>
      <c r="B5345" s="26"/>
      <c r="C5345" s="26" t="s">
        <v>2456</v>
      </c>
    </row>
    <row r="5346" spans="1:3" x14ac:dyDescent="0.35">
      <c r="A5346" s="222" t="str">
        <f t="shared" si="83"/>
        <v>CT Humerus w/ + w/o Contrast Left</v>
      </c>
      <c r="B5346" s="291"/>
      <c r="C5346" s="278" t="s">
        <v>4492</v>
      </c>
    </row>
    <row r="5347" spans="1:3" x14ac:dyDescent="0.35">
      <c r="A5347" s="222" t="str">
        <f t="shared" si="83"/>
        <v>CT Humerus w/ + w/o Contrast Right</v>
      </c>
      <c r="B5347" s="291"/>
      <c r="C5347" s="278" t="s">
        <v>4493</v>
      </c>
    </row>
    <row r="5348" spans="1:3" x14ac:dyDescent="0.35">
      <c r="A5348" s="222" t="str">
        <f t="shared" si="83"/>
        <v>CT HUMERUS W/WO LT</v>
      </c>
      <c r="B5348" s="312"/>
      <c r="C5348" s="312" t="s">
        <v>9981</v>
      </c>
    </row>
    <row r="5349" spans="1:3" x14ac:dyDescent="0.35">
      <c r="A5349" s="222" t="str">
        <f t="shared" si="83"/>
        <v>CT HUMERUS W/WO RT</v>
      </c>
      <c r="B5349" s="312"/>
      <c r="C5349" s="312" t="s">
        <v>9982</v>
      </c>
    </row>
    <row r="5350" spans="1:3" x14ac:dyDescent="0.35">
      <c r="A5350" s="222" t="str">
        <f t="shared" si="83"/>
        <v>CT Left elbow w/wo contrast</v>
      </c>
      <c r="B5350" s="24"/>
      <c r="C5350" s="24" t="s">
        <v>13036</v>
      </c>
    </row>
    <row r="5351" spans="1:3" x14ac:dyDescent="0.35">
      <c r="A5351" s="222" t="str">
        <f t="shared" si="83"/>
        <v>CT Left forearm-radius-ulna w/wo contrast</v>
      </c>
      <c r="B5351" s="24"/>
      <c r="C5351" s="24" t="s">
        <v>13037</v>
      </c>
    </row>
    <row r="5352" spans="1:3" x14ac:dyDescent="0.35">
      <c r="A5352" s="222" t="str">
        <f t="shared" si="83"/>
        <v>CT Left Hand w/wo contrast</v>
      </c>
      <c r="B5352" s="24"/>
      <c r="C5352" s="24" t="s">
        <v>13038</v>
      </c>
    </row>
    <row r="5353" spans="1:3" x14ac:dyDescent="0.35">
      <c r="A5353" s="222" t="str">
        <f t="shared" si="83"/>
        <v>CT Left Humerus w/wo contrast</v>
      </c>
      <c r="B5353" s="24"/>
      <c r="C5353" s="24" t="s">
        <v>13039</v>
      </c>
    </row>
    <row r="5354" spans="1:3" x14ac:dyDescent="0.35">
      <c r="A5354" s="222" t="str">
        <f t="shared" si="83"/>
        <v>CT Left shoulder with/without contrast</v>
      </c>
      <c r="B5354" s="24"/>
      <c r="C5354" s="24" t="s">
        <v>13040</v>
      </c>
    </row>
    <row r="5355" spans="1:3" x14ac:dyDescent="0.35">
      <c r="A5355" s="222" t="str">
        <f t="shared" si="83"/>
        <v>CT Left Wrist w/wo contrast</v>
      </c>
      <c r="B5355" s="24"/>
      <c r="C5355" s="24" t="s">
        <v>13041</v>
      </c>
    </row>
    <row r="5356" spans="1:3" x14ac:dyDescent="0.35">
      <c r="A5356" s="222" t="str">
        <f t="shared" si="83"/>
        <v>CT LT ELBOW WWO</v>
      </c>
      <c r="B5356" s="165"/>
      <c r="C5356" s="165" t="s">
        <v>6790</v>
      </c>
    </row>
    <row r="5357" spans="1:3" x14ac:dyDescent="0.35">
      <c r="A5357" s="222" t="str">
        <f t="shared" si="83"/>
        <v>CT LT FOREARM WWO</v>
      </c>
      <c r="B5357" s="165"/>
      <c r="C5357" s="165" t="s">
        <v>6791</v>
      </c>
    </row>
    <row r="5358" spans="1:3" x14ac:dyDescent="0.35">
      <c r="A5358" s="222" t="str">
        <f t="shared" si="83"/>
        <v>CT LT HAND WWO</v>
      </c>
      <c r="B5358" s="165"/>
      <c r="C5358" s="165" t="s">
        <v>6792</v>
      </c>
    </row>
    <row r="5359" spans="1:3" x14ac:dyDescent="0.35">
      <c r="A5359" s="222" t="str">
        <f t="shared" si="83"/>
        <v>CT LT HUMERUS WWO</v>
      </c>
      <c r="B5359" s="165"/>
      <c r="C5359" s="165" t="s">
        <v>6793</v>
      </c>
    </row>
    <row r="5360" spans="1:3" x14ac:dyDescent="0.35">
      <c r="A5360" s="222" t="str">
        <f t="shared" si="83"/>
        <v>CT LT SHLDR WWO</v>
      </c>
      <c r="B5360" s="165"/>
      <c r="C5360" s="165" t="s">
        <v>6794</v>
      </c>
    </row>
    <row r="5361" spans="1:3" x14ac:dyDescent="0.35">
      <c r="A5361" s="222" t="str">
        <f t="shared" si="83"/>
        <v>CT LT UPPER EXT W/WO</v>
      </c>
      <c r="B5361" s="40"/>
      <c r="C5361" s="40" t="s">
        <v>13042</v>
      </c>
    </row>
    <row r="5362" spans="1:3" x14ac:dyDescent="0.35">
      <c r="A5362" s="222" t="str">
        <f t="shared" si="83"/>
        <v>CT LT UPPER EXTREMITY W/WO IV CONTRAST</v>
      </c>
      <c r="B5362" s="283"/>
      <c r="C5362" s="283" t="s">
        <v>8270</v>
      </c>
    </row>
    <row r="5363" spans="1:3" x14ac:dyDescent="0.35">
      <c r="A5363" s="222" t="str">
        <f t="shared" si="83"/>
        <v>CT LT WRIST WWO</v>
      </c>
      <c r="B5363" s="165"/>
      <c r="C5363" s="165" t="s">
        <v>6795</v>
      </c>
    </row>
    <row r="5364" spans="1:3" x14ac:dyDescent="0.35">
      <c r="A5364" s="222" t="str">
        <f t="shared" si="83"/>
        <v>CT Right Elbow w/wo contrast</v>
      </c>
      <c r="B5364" s="24"/>
      <c r="C5364" s="24" t="s">
        <v>13043</v>
      </c>
    </row>
    <row r="5365" spans="1:3" x14ac:dyDescent="0.35">
      <c r="A5365" s="222" t="str">
        <f t="shared" si="83"/>
        <v>CT Right forearm-radius-ulna w/wo contrast</v>
      </c>
      <c r="B5365" s="24"/>
      <c r="C5365" s="24" t="s">
        <v>13044</v>
      </c>
    </row>
    <row r="5366" spans="1:3" x14ac:dyDescent="0.35">
      <c r="A5366" s="222" t="str">
        <f t="shared" si="83"/>
        <v>CT Right Hand w/wo contrast</v>
      </c>
      <c r="B5366" s="24"/>
      <c r="C5366" s="24" t="s">
        <v>13045</v>
      </c>
    </row>
    <row r="5367" spans="1:3" x14ac:dyDescent="0.35">
      <c r="A5367" s="222" t="str">
        <f t="shared" si="83"/>
        <v>CT Right Humerus w/wo contrast</v>
      </c>
      <c r="B5367" s="24"/>
      <c r="C5367" s="24" t="s">
        <v>13046</v>
      </c>
    </row>
    <row r="5368" spans="1:3" x14ac:dyDescent="0.35">
      <c r="A5368" s="222" t="str">
        <f t="shared" si="83"/>
        <v>CT Right shoulder with/without contrast</v>
      </c>
      <c r="B5368" s="24"/>
      <c r="C5368" s="24" t="s">
        <v>13047</v>
      </c>
    </row>
    <row r="5369" spans="1:3" x14ac:dyDescent="0.35">
      <c r="A5369" s="222" t="str">
        <f t="shared" si="83"/>
        <v>CT Right Wrist w/wo contrast</v>
      </c>
      <c r="B5369" s="24"/>
      <c r="C5369" s="24" t="s">
        <v>13048</v>
      </c>
    </row>
    <row r="5370" spans="1:3" x14ac:dyDescent="0.35">
      <c r="A5370" s="222" t="str">
        <f t="shared" si="83"/>
        <v>CT RT ELBOW WWO</v>
      </c>
      <c r="B5370" s="165"/>
      <c r="C5370" s="165" t="s">
        <v>6796</v>
      </c>
    </row>
    <row r="5371" spans="1:3" x14ac:dyDescent="0.35">
      <c r="A5371" s="222" t="str">
        <f t="shared" si="83"/>
        <v>CT RT FOREARM WWO</v>
      </c>
      <c r="B5371" s="165"/>
      <c r="C5371" s="165" t="s">
        <v>6797</v>
      </c>
    </row>
    <row r="5372" spans="1:3" x14ac:dyDescent="0.35">
      <c r="A5372" s="222" t="str">
        <f t="shared" si="83"/>
        <v>CT RT HAND WWO</v>
      </c>
      <c r="B5372" s="165"/>
      <c r="C5372" s="165" t="s">
        <v>6798</v>
      </c>
    </row>
    <row r="5373" spans="1:3" x14ac:dyDescent="0.35">
      <c r="A5373" s="222" t="str">
        <f t="shared" si="83"/>
        <v>CT RT HUMERUS WWO</v>
      </c>
      <c r="B5373" s="165"/>
      <c r="C5373" s="165" t="s">
        <v>6799</v>
      </c>
    </row>
    <row r="5374" spans="1:3" x14ac:dyDescent="0.35">
      <c r="A5374" s="222" t="str">
        <f t="shared" si="83"/>
        <v>CT RT SHLDR WWO</v>
      </c>
      <c r="B5374" s="165"/>
      <c r="C5374" s="165" t="s">
        <v>6800</v>
      </c>
    </row>
    <row r="5375" spans="1:3" x14ac:dyDescent="0.35">
      <c r="A5375" s="222" t="str">
        <f t="shared" si="83"/>
        <v>CT RT UPPER EXT W/WO</v>
      </c>
      <c r="B5375" s="40"/>
      <c r="C5375" s="40" t="s">
        <v>13049</v>
      </c>
    </row>
    <row r="5376" spans="1:3" x14ac:dyDescent="0.35">
      <c r="A5376" s="222" t="str">
        <f t="shared" si="83"/>
        <v>CT RT UPPER EXTREMITY W/WO IV CONTRAST</v>
      </c>
      <c r="B5376" s="283"/>
      <c r="C5376" s="283" t="s">
        <v>8271</v>
      </c>
    </row>
    <row r="5377" spans="1:3" x14ac:dyDescent="0.35">
      <c r="A5377" s="222" t="str">
        <f t="shared" si="83"/>
        <v>CT RT WRIST WWO</v>
      </c>
      <c r="B5377" s="165"/>
      <c r="C5377" s="165" t="s">
        <v>6801</v>
      </c>
    </row>
    <row r="5378" spans="1:3" x14ac:dyDescent="0.35">
      <c r="A5378" s="222" t="str">
        <f t="shared" si="83"/>
        <v>CT SHOULDER LEFT W/WO</v>
      </c>
      <c r="B5378" s="53"/>
      <c r="C5378" s="53" t="s">
        <v>9434</v>
      </c>
    </row>
    <row r="5379" spans="1:3" x14ac:dyDescent="0.35">
      <c r="A5379" s="222" t="str">
        <f t="shared" ref="A5379:A5442" si="84">TRIM(C5379)</f>
        <v>CT SHOULDER RIGHT W/WO</v>
      </c>
      <c r="B5379" s="53"/>
      <c r="C5379" s="53" t="s">
        <v>9435</v>
      </c>
    </row>
    <row r="5380" spans="1:3" x14ac:dyDescent="0.35">
      <c r="A5380" s="222" t="str">
        <f t="shared" si="84"/>
        <v>CT SHOULDER W&amp;WO LEFT</v>
      </c>
      <c r="B5380" s="26"/>
      <c r="C5380" s="26" t="s">
        <v>2457</v>
      </c>
    </row>
    <row r="5381" spans="1:3" x14ac:dyDescent="0.35">
      <c r="A5381" s="222" t="str">
        <f t="shared" si="84"/>
        <v>CT SHOULDER W&amp;WO RIGHT</v>
      </c>
      <c r="B5381" s="26"/>
      <c r="C5381" s="26" t="s">
        <v>2458</v>
      </c>
    </row>
    <row r="5382" spans="1:3" x14ac:dyDescent="0.35">
      <c r="A5382" s="222" t="str">
        <f t="shared" si="84"/>
        <v>CT Shoulder w/ + w/o Contrast Left</v>
      </c>
      <c r="B5382" s="291"/>
      <c r="C5382" s="291" t="s">
        <v>4494</v>
      </c>
    </row>
    <row r="5383" spans="1:3" x14ac:dyDescent="0.35">
      <c r="A5383" s="222" t="str">
        <f t="shared" si="84"/>
        <v>CT Shoulder w/ + w/o Contrast Right</v>
      </c>
      <c r="B5383" s="291"/>
      <c r="C5383" s="291" t="s">
        <v>4495</v>
      </c>
    </row>
    <row r="5384" spans="1:3" x14ac:dyDescent="0.35">
      <c r="A5384" s="222" t="str">
        <f t="shared" si="84"/>
        <v>CT SHOULDER W/WO LT</v>
      </c>
      <c r="B5384" s="312"/>
      <c r="C5384" s="312" t="s">
        <v>9983</v>
      </c>
    </row>
    <row r="5385" spans="1:3" x14ac:dyDescent="0.35">
      <c r="A5385" s="222" t="str">
        <f t="shared" si="84"/>
        <v>CT SHOULDER W/WO RT</v>
      </c>
      <c r="B5385" s="312"/>
      <c r="C5385" s="312" t="s">
        <v>9984</v>
      </c>
    </row>
    <row r="5386" spans="1:3" x14ac:dyDescent="0.35">
      <c r="A5386" s="222" t="str">
        <f t="shared" si="84"/>
        <v>CT ULNA RADIUS W&amp;WO LEFT</v>
      </c>
      <c r="B5386" s="26"/>
      <c r="C5386" s="26" t="s">
        <v>2459</v>
      </c>
    </row>
    <row r="5387" spans="1:3" x14ac:dyDescent="0.35">
      <c r="A5387" s="222" t="str">
        <f t="shared" si="84"/>
        <v>CT ULNA RADIUS W&amp;WO RIGHT</v>
      </c>
      <c r="B5387" s="26"/>
      <c r="C5387" s="26" t="s">
        <v>2460</v>
      </c>
    </row>
    <row r="5388" spans="1:3" x14ac:dyDescent="0.35">
      <c r="A5388" s="222" t="str">
        <f t="shared" si="84"/>
        <v>CT UP EXT W&amp;WO CONT</v>
      </c>
      <c r="B5388" s="105"/>
      <c r="C5388" s="105" t="s">
        <v>4874</v>
      </c>
    </row>
    <row r="5389" spans="1:3" x14ac:dyDescent="0.35">
      <c r="A5389" s="222" t="str">
        <f t="shared" si="84"/>
        <v>CT UP EXT W&amp;WO CONT LT</v>
      </c>
      <c r="B5389" s="105"/>
      <c r="C5389" s="105" t="s">
        <v>4875</v>
      </c>
    </row>
    <row r="5390" spans="1:3" x14ac:dyDescent="0.35">
      <c r="A5390" s="222" t="str">
        <f t="shared" si="84"/>
        <v>CT UP EXT W&amp;WO CONT RT</v>
      </c>
      <c r="B5390" s="105"/>
      <c r="C5390" s="105" t="s">
        <v>4876</v>
      </c>
    </row>
    <row r="5391" spans="1:3" x14ac:dyDescent="0.35">
      <c r="A5391" s="222" t="str">
        <f t="shared" si="84"/>
        <v>CT UP EXT W/WO LT</v>
      </c>
      <c r="B5391" s="288"/>
      <c r="C5391" s="13" t="s">
        <v>453</v>
      </c>
    </row>
    <row r="5392" spans="1:3" x14ac:dyDescent="0.35">
      <c r="A5392" s="222" t="str">
        <f t="shared" si="84"/>
        <v>CT UP EXT W/WO RT</v>
      </c>
      <c r="B5392" s="288"/>
      <c r="C5392" s="13" t="s">
        <v>454</v>
      </c>
    </row>
    <row r="5393" spans="1:3" x14ac:dyDescent="0.35">
      <c r="A5393" s="222" t="str">
        <f t="shared" si="84"/>
        <v>CT UPP EXT W/WO LT</v>
      </c>
      <c r="B5393" s="312"/>
      <c r="C5393" s="312" t="s">
        <v>9985</v>
      </c>
    </row>
    <row r="5394" spans="1:3" x14ac:dyDescent="0.35">
      <c r="A5394" s="222" t="str">
        <f t="shared" si="84"/>
        <v>CT UPP EXT W/WO RT</v>
      </c>
      <c r="B5394" s="312"/>
      <c r="C5394" s="312" t="s">
        <v>9986</v>
      </c>
    </row>
    <row r="5395" spans="1:3" x14ac:dyDescent="0.35">
      <c r="A5395" s="222" t="str">
        <f t="shared" si="84"/>
        <v>CT UPPER EXT (LEFT) (WITH AND WITHOUT) CONT</v>
      </c>
      <c r="B5395" s="221"/>
      <c r="C5395" s="221" t="s">
        <v>1407</v>
      </c>
    </row>
    <row r="5396" spans="1:3" x14ac:dyDescent="0.35">
      <c r="A5396" s="222" t="str">
        <f t="shared" si="84"/>
        <v>CT UPPER EXT (RIGHT) (WITH AND WITHOUT) CONT</v>
      </c>
      <c r="B5396" s="221"/>
      <c r="C5396" s="221" t="s">
        <v>1408</v>
      </c>
    </row>
    <row r="5397" spans="1:3" x14ac:dyDescent="0.35">
      <c r="A5397" s="222" t="str">
        <f t="shared" si="84"/>
        <v>CT UPPER EXT LT W/WO</v>
      </c>
      <c r="B5397" s="11"/>
      <c r="C5397" s="11" t="s">
        <v>9987</v>
      </c>
    </row>
    <row r="5398" spans="1:3" x14ac:dyDescent="0.35">
      <c r="A5398" s="222" t="str">
        <f t="shared" si="84"/>
        <v>CT UPPER EXT RT W/WO</v>
      </c>
      <c r="B5398" s="11"/>
      <c r="C5398" s="11" t="s">
        <v>9988</v>
      </c>
    </row>
    <row r="5399" spans="1:3" x14ac:dyDescent="0.35">
      <c r="A5399" s="222" t="str">
        <f t="shared" si="84"/>
        <v>CT UPPER EXT W &amp; WO LT</v>
      </c>
      <c r="B5399" s="280"/>
      <c r="C5399" s="45" t="s">
        <v>8980</v>
      </c>
    </row>
    <row r="5400" spans="1:3" x14ac:dyDescent="0.35">
      <c r="A5400" s="222" t="str">
        <f t="shared" si="84"/>
        <v>CT UPPER EXT W &amp; WO RT</v>
      </c>
      <c r="B5400" s="280"/>
      <c r="C5400" s="45" t="s">
        <v>8981</v>
      </c>
    </row>
    <row r="5401" spans="1:3" x14ac:dyDescent="0.35">
      <c r="A5401" s="222" t="str">
        <f t="shared" si="84"/>
        <v>CT UPPER EXT W JOINT W/WO CONTRAST LT</v>
      </c>
      <c r="B5401" s="97"/>
      <c r="C5401" s="97" t="s">
        <v>1132</v>
      </c>
    </row>
    <row r="5402" spans="1:3" x14ac:dyDescent="0.35">
      <c r="A5402" s="222" t="str">
        <f t="shared" si="84"/>
        <v>CT UPPER EXT W JOINT W/WO CONTRAST RT</v>
      </c>
      <c r="B5402" s="97"/>
      <c r="C5402" s="97" t="s">
        <v>1133</v>
      </c>
    </row>
    <row r="5403" spans="1:3" x14ac:dyDescent="0.35">
      <c r="A5403" s="222" t="str">
        <f t="shared" si="84"/>
        <v>CT UPPER EXT W/WO CONTRAST LT</v>
      </c>
      <c r="B5403" s="365"/>
      <c r="C5403" s="282" t="s">
        <v>5647</v>
      </c>
    </row>
    <row r="5404" spans="1:3" x14ac:dyDescent="0.35">
      <c r="A5404" s="222" t="str">
        <f t="shared" si="84"/>
        <v>CT UPPER EXT W/WO CONTRAST RT</v>
      </c>
      <c r="B5404" s="365"/>
      <c r="C5404" s="282" t="s">
        <v>5648</v>
      </c>
    </row>
    <row r="5405" spans="1:3" x14ac:dyDescent="0.35">
      <c r="A5405" s="222" t="str">
        <f t="shared" si="84"/>
        <v>CT UPPER EXT W/WO LT</v>
      </c>
      <c r="B5405" s="292"/>
      <c r="C5405" s="439" t="s">
        <v>5337</v>
      </c>
    </row>
    <row r="5406" spans="1:3" x14ac:dyDescent="0.35">
      <c r="A5406" s="222" t="str">
        <f t="shared" si="84"/>
        <v>CT UPPER EXT W/WO RT</v>
      </c>
      <c r="B5406" s="292"/>
      <c r="C5406" s="421" t="s">
        <v>5338</v>
      </c>
    </row>
    <row r="5407" spans="1:3" x14ac:dyDescent="0.35">
      <c r="A5407" s="222" t="str">
        <f t="shared" si="84"/>
        <v>CT UPPER EXT WITH&amp;WO C</v>
      </c>
      <c r="B5407" s="285"/>
      <c r="C5407" s="411" t="s">
        <v>6387</v>
      </c>
    </row>
    <row r="5408" spans="1:3" x14ac:dyDescent="0.35">
      <c r="A5408" s="222" t="str">
        <f t="shared" si="84"/>
        <v>CT UPPER EXTREMITY RIGHT; WO/W CONTRAST</v>
      </c>
      <c r="B5408" s="327"/>
      <c r="C5408" s="471" t="s">
        <v>1733</v>
      </c>
    </row>
    <row r="5409" spans="1:3" x14ac:dyDescent="0.35">
      <c r="A5409" s="222" t="str">
        <f t="shared" si="84"/>
        <v>CT Upper Extremity w/ + w/o Contrast Left</v>
      </c>
      <c r="B5409" s="313"/>
      <c r="C5409" s="443" t="s">
        <v>2024</v>
      </c>
    </row>
    <row r="5410" spans="1:3" x14ac:dyDescent="0.35">
      <c r="A5410" s="222" t="str">
        <f t="shared" si="84"/>
        <v>CT Upper Extremity w/ + w/o Contrast Right</v>
      </c>
      <c r="B5410" s="313"/>
      <c r="C5410" s="443" t="s">
        <v>2025</v>
      </c>
    </row>
    <row r="5411" spans="1:3" x14ac:dyDescent="0.35">
      <c r="A5411" s="222" t="str">
        <f t="shared" si="84"/>
        <v>CT Upper Extremity w/+w/o Contrast Left</v>
      </c>
      <c r="B5411" s="313"/>
      <c r="C5411" s="443" t="s">
        <v>2026</v>
      </c>
    </row>
    <row r="5412" spans="1:3" x14ac:dyDescent="0.35">
      <c r="A5412" s="222" t="str">
        <f t="shared" si="84"/>
        <v>CT Upper Extremity w/+w/o Contrast Right</v>
      </c>
      <c r="B5412" s="313"/>
      <c r="C5412" s="313" t="s">
        <v>2027</v>
      </c>
    </row>
    <row r="5413" spans="1:3" x14ac:dyDescent="0.35">
      <c r="A5413" s="222" t="str">
        <f t="shared" si="84"/>
        <v>CT UPPER EXTREMITY W/O &amp; W/CONTRAST LT</v>
      </c>
      <c r="B5413" s="157"/>
      <c r="C5413" s="157" t="s">
        <v>4044</v>
      </c>
    </row>
    <row r="5414" spans="1:3" x14ac:dyDescent="0.35">
      <c r="A5414" s="222" t="str">
        <f t="shared" si="84"/>
        <v>CT UPPER EXTREMITY W/O &amp; W/CONTRAST RT</v>
      </c>
      <c r="B5414" s="157"/>
      <c r="C5414" s="157" t="s">
        <v>4045</v>
      </c>
    </row>
    <row r="5415" spans="1:3" x14ac:dyDescent="0.35">
      <c r="A5415" s="222" t="str">
        <f t="shared" si="84"/>
        <v>CT UPPER EXTREMITY W/WO CONT LT</v>
      </c>
      <c r="B5415" s="548"/>
      <c r="C5415" s="548" t="s">
        <v>5871</v>
      </c>
    </row>
    <row r="5416" spans="1:3" x14ac:dyDescent="0.35">
      <c r="A5416" s="222" t="str">
        <f t="shared" si="84"/>
        <v>CT UPPER EXTREMITY W/WO CONT RT</v>
      </c>
      <c r="B5416" s="548"/>
      <c r="C5416" s="548" t="s">
        <v>5872</v>
      </c>
    </row>
    <row r="5417" spans="1:3" x14ac:dyDescent="0.35">
      <c r="A5417" s="222" t="str">
        <f t="shared" si="84"/>
        <v>CT UPPER EXTREMITY WOW LEFT</v>
      </c>
      <c r="B5417" s="359"/>
      <c r="C5417" s="359" t="s">
        <v>7204</v>
      </c>
    </row>
    <row r="5418" spans="1:3" x14ac:dyDescent="0.35">
      <c r="A5418" s="222" t="str">
        <f t="shared" si="84"/>
        <v>CT UPPER EXTREMITY WOW RIGHT</v>
      </c>
      <c r="B5418" s="359"/>
      <c r="C5418" s="359" t="s">
        <v>7205</v>
      </c>
    </row>
    <row r="5419" spans="1:3" x14ac:dyDescent="0.35">
      <c r="A5419" s="222" t="str">
        <f t="shared" si="84"/>
        <v>CT UPPER EXTREMITY; WO/W CONTRAST</v>
      </c>
      <c r="B5419" s="327"/>
      <c r="C5419" s="327" t="s">
        <v>1734</v>
      </c>
    </row>
    <row r="5420" spans="1:3" x14ac:dyDescent="0.35">
      <c r="A5420" s="222" t="str">
        <f t="shared" si="84"/>
        <v>CT WRIST LEFT W/WO</v>
      </c>
      <c r="B5420" s="53"/>
      <c r="C5420" s="53" t="s">
        <v>9436</v>
      </c>
    </row>
    <row r="5421" spans="1:3" x14ac:dyDescent="0.35">
      <c r="A5421" s="222" t="str">
        <f t="shared" si="84"/>
        <v>CT WRIST RIGHT W/WO</v>
      </c>
      <c r="B5421" s="53"/>
      <c r="C5421" s="53" t="s">
        <v>9437</v>
      </c>
    </row>
    <row r="5422" spans="1:3" x14ac:dyDescent="0.35">
      <c r="A5422" s="222" t="str">
        <f t="shared" si="84"/>
        <v>CT WRIST W&amp;WO LEFT</v>
      </c>
      <c r="B5422" s="26"/>
      <c r="C5422" s="26" t="s">
        <v>2461</v>
      </c>
    </row>
    <row r="5423" spans="1:3" x14ac:dyDescent="0.35">
      <c r="A5423" s="222" t="str">
        <f t="shared" si="84"/>
        <v>CT WRIST W&amp;WO RIGHT</v>
      </c>
      <c r="B5423" s="26"/>
      <c r="C5423" s="26" t="s">
        <v>2462</v>
      </c>
    </row>
    <row r="5424" spans="1:3" x14ac:dyDescent="0.35">
      <c r="A5424" s="222" t="str">
        <f t="shared" si="84"/>
        <v>CT Wrist w/ + w/o Contrast Left</v>
      </c>
      <c r="B5424" s="291"/>
      <c r="C5424" s="291" t="s">
        <v>4496</v>
      </c>
    </row>
    <row r="5425" spans="1:3" x14ac:dyDescent="0.35">
      <c r="A5425" s="222" t="str">
        <f t="shared" si="84"/>
        <v>CT Wrist w/ + w/o Contrast Right</v>
      </c>
      <c r="B5425" s="291"/>
      <c r="C5425" s="291" t="s">
        <v>4497</v>
      </c>
    </row>
    <row r="5426" spans="1:3" x14ac:dyDescent="0.35">
      <c r="A5426" s="222" t="str">
        <f t="shared" si="84"/>
        <v>CT WRIST W/WO LT</v>
      </c>
      <c r="B5426" s="312"/>
      <c r="C5426" s="312" t="s">
        <v>9989</v>
      </c>
    </row>
    <row r="5427" spans="1:3" x14ac:dyDescent="0.35">
      <c r="A5427" s="222" t="str">
        <f t="shared" si="84"/>
        <v>CT WRIST W/WO RT</v>
      </c>
      <c r="B5427" s="312"/>
      <c r="C5427" s="312" t="s">
        <v>9990</v>
      </c>
    </row>
    <row r="5428" spans="1:3" x14ac:dyDescent="0.35">
      <c r="A5428" s="222" t="str">
        <f t="shared" si="84"/>
        <v>CT, Left Elbow c/s Contrast</v>
      </c>
      <c r="B5428" s="30"/>
      <c r="C5428" s="30" t="s">
        <v>3460</v>
      </c>
    </row>
    <row r="5429" spans="1:3" x14ac:dyDescent="0.35">
      <c r="A5429" s="222" t="str">
        <f t="shared" si="84"/>
        <v>CT, Left Finger c/s Contrast</v>
      </c>
      <c r="B5429" s="30"/>
      <c r="C5429" s="30" t="s">
        <v>3461</v>
      </c>
    </row>
    <row r="5430" spans="1:3" x14ac:dyDescent="0.35">
      <c r="A5430" s="222" t="str">
        <f t="shared" si="84"/>
        <v>CT, Left Forearm c/s Contrast</v>
      </c>
      <c r="B5430" s="30"/>
      <c r="C5430" s="30" t="s">
        <v>3462</v>
      </c>
    </row>
    <row r="5431" spans="1:3" x14ac:dyDescent="0.35">
      <c r="A5431" s="222" t="str">
        <f t="shared" si="84"/>
        <v>CT, Left Hand c/s Contrast</v>
      </c>
      <c r="B5431" s="30"/>
      <c r="C5431" s="30" t="s">
        <v>3463</v>
      </c>
    </row>
    <row r="5432" spans="1:3" x14ac:dyDescent="0.35">
      <c r="A5432" s="222" t="str">
        <f t="shared" si="84"/>
        <v>CT, Left Humerus c/s Contrast</v>
      </c>
      <c r="B5432" s="30"/>
      <c r="C5432" s="30" t="s">
        <v>3464</v>
      </c>
    </row>
    <row r="5433" spans="1:3" x14ac:dyDescent="0.35">
      <c r="A5433" s="222" t="str">
        <f t="shared" si="84"/>
        <v>CT, Left Shoulder c/s Contrast</v>
      </c>
      <c r="B5433" s="30"/>
      <c r="C5433" s="30" t="s">
        <v>3465</v>
      </c>
    </row>
    <row r="5434" spans="1:3" x14ac:dyDescent="0.35">
      <c r="A5434" s="222" t="str">
        <f t="shared" si="84"/>
        <v>CT, Left Wrist c/s Contrast</v>
      </c>
      <c r="B5434" s="30"/>
      <c r="C5434" s="30" t="s">
        <v>3466</v>
      </c>
    </row>
    <row r="5435" spans="1:3" x14ac:dyDescent="0.35">
      <c r="A5435" s="222" t="str">
        <f t="shared" si="84"/>
        <v>CT, Right Elbow c/s Contrast</v>
      </c>
      <c r="B5435" s="30"/>
      <c r="C5435" s="30" t="s">
        <v>3467</v>
      </c>
    </row>
    <row r="5436" spans="1:3" x14ac:dyDescent="0.35">
      <c r="A5436" s="222" t="str">
        <f t="shared" si="84"/>
        <v>CT, Right Finger c/s Contrast</v>
      </c>
      <c r="B5436" s="30"/>
      <c r="C5436" s="30" t="s">
        <v>3468</v>
      </c>
    </row>
    <row r="5437" spans="1:3" x14ac:dyDescent="0.35">
      <c r="A5437" s="222" t="str">
        <f t="shared" si="84"/>
        <v>CT, Right Forearmc/s Contrast</v>
      </c>
      <c r="B5437" s="30"/>
      <c r="C5437" s="30" t="s">
        <v>3469</v>
      </c>
    </row>
    <row r="5438" spans="1:3" x14ac:dyDescent="0.35">
      <c r="A5438" s="222" t="str">
        <f t="shared" si="84"/>
        <v>CT, Right Hand c/s Contrast</v>
      </c>
      <c r="B5438" s="30"/>
      <c r="C5438" s="30" t="s">
        <v>3470</v>
      </c>
    </row>
    <row r="5439" spans="1:3" x14ac:dyDescent="0.35">
      <c r="A5439" s="222" t="str">
        <f t="shared" si="84"/>
        <v>CT, Right Humerus c/s Contrast</v>
      </c>
      <c r="B5439" s="30"/>
      <c r="C5439" s="30" t="s">
        <v>3471</v>
      </c>
    </row>
    <row r="5440" spans="1:3" x14ac:dyDescent="0.35">
      <c r="A5440" s="222" t="str">
        <f t="shared" si="84"/>
        <v>CT, Right Shoulder c/s Contrast</v>
      </c>
      <c r="B5440" s="30"/>
      <c r="C5440" s="30" t="s">
        <v>3472</v>
      </c>
    </row>
    <row r="5441" spans="1:3" x14ac:dyDescent="0.35">
      <c r="A5441" s="222" t="str">
        <f t="shared" si="84"/>
        <v>CT, Right Wrist c/s Contrast</v>
      </c>
      <c r="B5441" s="30"/>
      <c r="C5441" s="30" t="s">
        <v>3473</v>
      </c>
    </row>
    <row r="5442" spans="1:3" x14ac:dyDescent="0.35">
      <c r="A5442" s="222" t="str">
        <f t="shared" si="84"/>
        <v>CT, Upper Extremity c/s Contrast</v>
      </c>
      <c r="B5442" s="30"/>
      <c r="C5442" s="30" t="s">
        <v>3474</v>
      </c>
    </row>
    <row r="5443" spans="1:3" x14ac:dyDescent="0.35">
      <c r="A5443" s="222" t="str">
        <f t="shared" ref="A5443:A5506" si="85">TRIM(C5443)</f>
        <v>CT ANGIO UPPER EXT WITH IV CON</v>
      </c>
      <c r="B5443" s="657"/>
      <c r="C5443" s="354" t="s">
        <v>7272</v>
      </c>
    </row>
    <row r="5444" spans="1:3" x14ac:dyDescent="0.35">
      <c r="A5444" s="222" t="str">
        <f t="shared" si="85"/>
        <v>CT ANGIO UPPER EXT WITH LEFT</v>
      </c>
      <c r="B5444" s="671"/>
      <c r="C5444" s="642" t="s">
        <v>7273</v>
      </c>
    </row>
    <row r="5445" spans="1:3" x14ac:dyDescent="0.35">
      <c r="A5445" s="222" t="str">
        <f t="shared" si="85"/>
        <v>CT ANGIO UPPER EXT WITH RIGHT</v>
      </c>
      <c r="B5445" s="671"/>
      <c r="C5445" s="642" t="s">
        <v>7274</v>
      </c>
    </row>
    <row r="5446" spans="1:3" x14ac:dyDescent="0.35">
      <c r="A5446" s="222" t="str">
        <f t="shared" si="85"/>
        <v>CT Angio Upper Extremity Left</v>
      </c>
      <c r="B5446" s="291"/>
      <c r="C5446" s="278" t="s">
        <v>4555</v>
      </c>
    </row>
    <row r="5447" spans="1:3" x14ac:dyDescent="0.35">
      <c r="A5447" s="222" t="str">
        <f t="shared" si="85"/>
        <v>CT Angio Upper Extremity Right</v>
      </c>
      <c r="B5447" s="291"/>
      <c r="C5447" s="278" t="s">
        <v>4556</v>
      </c>
    </row>
    <row r="5448" spans="1:3" x14ac:dyDescent="0.35">
      <c r="A5448" s="222" t="str">
        <f t="shared" si="85"/>
        <v>CT Angiography Upper Extremity Left</v>
      </c>
      <c r="B5448" s="281"/>
      <c r="C5448" s="333" t="s">
        <v>2138</v>
      </c>
    </row>
    <row r="5449" spans="1:3" x14ac:dyDescent="0.35">
      <c r="A5449" s="222" t="str">
        <f t="shared" si="85"/>
        <v>CT Angiography Upper Extremity Right</v>
      </c>
      <c r="B5449" s="281"/>
      <c r="C5449" s="333" t="s">
        <v>2139</v>
      </c>
    </row>
    <row r="5450" spans="1:3" x14ac:dyDescent="0.35">
      <c r="A5450" s="222" t="str">
        <f t="shared" si="85"/>
        <v>CT CTA UPPER EXT W/WO</v>
      </c>
      <c r="B5450" s="97"/>
      <c r="C5450" s="97" t="s">
        <v>1214</v>
      </c>
    </row>
    <row r="5451" spans="1:3" x14ac:dyDescent="0.35">
      <c r="A5451" s="222" t="str">
        <f t="shared" si="85"/>
        <v>CT, Angiography, Left Upper Ext. c/s Contrast</v>
      </c>
      <c r="B5451" s="30"/>
      <c r="C5451" s="30" t="s">
        <v>3638</v>
      </c>
    </row>
    <row r="5452" spans="1:3" x14ac:dyDescent="0.35">
      <c r="A5452" s="222" t="str">
        <f t="shared" si="85"/>
        <v>CT, Angiography, Right Upper Ext. c/s Contrast</v>
      </c>
      <c r="B5452" s="30"/>
      <c r="C5452" s="30" t="s">
        <v>3639</v>
      </c>
    </row>
    <row r="5453" spans="1:3" x14ac:dyDescent="0.35">
      <c r="A5453" s="222" t="str">
        <f t="shared" si="85"/>
        <v>CT, Angiography, Upper Ext. c/s Contrast</v>
      </c>
      <c r="B5453" s="30"/>
      <c r="C5453" s="30" t="s">
        <v>3640</v>
      </c>
    </row>
    <row r="5454" spans="1:3" x14ac:dyDescent="0.35">
      <c r="A5454" s="222" t="str">
        <f t="shared" si="85"/>
        <v>CTA EXTREMITY UPPER LEFT W/WO</v>
      </c>
      <c r="B5454" s="277"/>
      <c r="C5454" s="277" t="s">
        <v>9507</v>
      </c>
    </row>
    <row r="5455" spans="1:3" x14ac:dyDescent="0.35">
      <c r="A5455" s="222" t="str">
        <f t="shared" si="85"/>
        <v>CTA EXTREMITY UPPER LEFT WC</v>
      </c>
      <c r="B5455" s="277"/>
      <c r="C5455" s="277" t="s">
        <v>9508</v>
      </c>
    </row>
    <row r="5456" spans="1:3" x14ac:dyDescent="0.35">
      <c r="A5456" s="222" t="str">
        <f t="shared" si="85"/>
        <v>CTA EXTREMITY UPPER LT W</v>
      </c>
      <c r="B5456" s="289"/>
      <c r="C5456" s="289" t="s">
        <v>2953</v>
      </c>
    </row>
    <row r="5457" spans="1:3" x14ac:dyDescent="0.35">
      <c r="A5457" s="222" t="str">
        <f t="shared" si="85"/>
        <v>CTA EXTREMITY UPPER LT W/WO</v>
      </c>
      <c r="B5457" s="289"/>
      <c r="C5457" s="289" t="s">
        <v>2954</v>
      </c>
    </row>
    <row r="5458" spans="1:3" x14ac:dyDescent="0.35">
      <c r="A5458" s="222" t="str">
        <f t="shared" si="85"/>
        <v>CTA EXTREMITY UPPER LT WC</v>
      </c>
      <c r="B5458" s="289"/>
      <c r="C5458" s="289" t="s">
        <v>2955</v>
      </c>
    </row>
    <row r="5459" spans="1:3" x14ac:dyDescent="0.35">
      <c r="A5459" s="222" t="str">
        <f t="shared" si="85"/>
        <v>CTA EXTREMITY UPPER RIGHT W/WO</v>
      </c>
      <c r="B5459" s="277"/>
      <c r="C5459" s="277" t="s">
        <v>9509</v>
      </c>
    </row>
    <row r="5460" spans="1:3" x14ac:dyDescent="0.35">
      <c r="A5460" s="222" t="str">
        <f t="shared" si="85"/>
        <v>CTA EXTREMITY UPPER RIGHT WC</v>
      </c>
      <c r="B5460" s="760"/>
      <c r="C5460" s="760" t="s">
        <v>9510</v>
      </c>
    </row>
    <row r="5461" spans="1:3" x14ac:dyDescent="0.35">
      <c r="A5461" s="222" t="str">
        <f t="shared" si="85"/>
        <v>CTA EXTREMITY UPPER RT W/WO</v>
      </c>
      <c r="B5461" s="815"/>
      <c r="C5461" s="815" t="s">
        <v>2956</v>
      </c>
    </row>
    <row r="5462" spans="1:3" x14ac:dyDescent="0.35">
      <c r="A5462" s="222" t="str">
        <f t="shared" si="85"/>
        <v>CTA EXTREMITY UPPER RT WC</v>
      </c>
      <c r="B5462" s="815"/>
      <c r="C5462" s="815" t="s">
        <v>2957</v>
      </c>
    </row>
    <row r="5463" spans="1:3" x14ac:dyDescent="0.35">
      <c r="A5463" s="222" t="str">
        <f t="shared" si="85"/>
        <v>CTA EXTREMITY WITH IV WO ORAL</v>
      </c>
      <c r="B5463" s="797"/>
      <c r="C5463" s="797" t="s">
        <v>8328</v>
      </c>
    </row>
    <row r="5464" spans="1:3" x14ac:dyDescent="0.35">
      <c r="A5464" s="222" t="str">
        <f t="shared" si="85"/>
        <v>CTA LT UPP EXT</v>
      </c>
      <c r="B5464" s="794"/>
      <c r="C5464" s="190" t="s">
        <v>6896</v>
      </c>
    </row>
    <row r="5465" spans="1:3" x14ac:dyDescent="0.35">
      <c r="A5465" s="222" t="str">
        <f t="shared" si="85"/>
        <v>CTA LT UPPER EXT</v>
      </c>
      <c r="B5465" s="805"/>
      <c r="C5465" s="805" t="s">
        <v>13291</v>
      </c>
    </row>
    <row r="5466" spans="1:3" ht="16" x14ac:dyDescent="0.4">
      <c r="A5466" s="222" t="str">
        <f t="shared" si="85"/>
        <v>CTA LT UPPER EXTREMITY W/WO CONTRAST*</v>
      </c>
      <c r="B5466" s="816"/>
      <c r="C5466" s="816" t="s">
        <v>8645</v>
      </c>
    </row>
    <row r="5467" spans="1:3" x14ac:dyDescent="0.35">
      <c r="A5467" s="222" t="str">
        <f t="shared" si="85"/>
        <v>CTA RT UPP EXT</v>
      </c>
      <c r="B5467" s="794"/>
      <c r="C5467" s="190" t="s">
        <v>6897</v>
      </c>
    </row>
    <row r="5468" spans="1:3" x14ac:dyDescent="0.35">
      <c r="A5468" s="222" t="str">
        <f t="shared" si="85"/>
        <v>CTA RT UPPER EXT</v>
      </c>
      <c r="B5468" s="805"/>
      <c r="C5468" s="805" t="s">
        <v>13292</v>
      </c>
    </row>
    <row r="5469" spans="1:3" ht="16" x14ac:dyDescent="0.4">
      <c r="A5469" s="222" t="str">
        <f t="shared" si="85"/>
        <v>CTA RT UPPER EXTREMITY W/WO CONTRAST*</v>
      </c>
      <c r="B5469" s="816"/>
      <c r="C5469" s="816" t="s">
        <v>8646</v>
      </c>
    </row>
    <row r="5470" spans="1:3" x14ac:dyDescent="0.35">
      <c r="A5470" s="222" t="str">
        <f t="shared" si="85"/>
        <v>CTA UPP EXT LT</v>
      </c>
      <c r="B5470" s="835"/>
      <c r="C5470" s="434" t="s">
        <v>10168</v>
      </c>
    </row>
    <row r="5471" spans="1:3" x14ac:dyDescent="0.35">
      <c r="A5471" s="222" t="str">
        <f t="shared" si="85"/>
        <v>CTA UPP EXT RT</v>
      </c>
      <c r="B5471" s="835"/>
      <c r="C5471" s="434" t="s">
        <v>10169</v>
      </c>
    </row>
    <row r="5472" spans="1:3" x14ac:dyDescent="0.35">
      <c r="A5472" s="222" t="str">
        <f t="shared" si="85"/>
        <v>CTA UPPER EXT LT</v>
      </c>
      <c r="B5472" s="431"/>
      <c r="C5472" s="431" t="s">
        <v>10170</v>
      </c>
    </row>
    <row r="5473" spans="1:3" x14ac:dyDescent="0.35">
      <c r="A5473" s="222" t="str">
        <f t="shared" si="85"/>
        <v>CTA UPPER EXT RT</v>
      </c>
      <c r="B5473" s="431"/>
      <c r="C5473" s="431" t="s">
        <v>10171</v>
      </c>
    </row>
    <row r="5474" spans="1:3" x14ac:dyDescent="0.35">
      <c r="A5474" s="222" t="str">
        <f t="shared" si="85"/>
        <v>CTA UPPER EXT W</v>
      </c>
      <c r="B5474" s="840"/>
      <c r="C5474" s="926" t="s">
        <v>4918</v>
      </c>
    </row>
    <row r="5475" spans="1:3" x14ac:dyDescent="0.35">
      <c r="A5475" s="222" t="str">
        <f t="shared" si="85"/>
        <v>CTA UPPER EXT W/ WO</v>
      </c>
      <c r="B5475" s="435"/>
      <c r="C5475" s="435" t="s">
        <v>5407</v>
      </c>
    </row>
    <row r="5476" spans="1:3" x14ac:dyDescent="0.35">
      <c r="A5476" s="222" t="str">
        <f t="shared" si="85"/>
        <v>CTA UPPER EXT W/CON - 73206</v>
      </c>
      <c r="B5476" s="813"/>
      <c r="C5476" s="867" t="s">
        <v>6501</v>
      </c>
    </row>
    <row r="5477" spans="1:3" x14ac:dyDescent="0.35">
      <c r="A5477" s="222" t="str">
        <f t="shared" si="85"/>
        <v>CTA UPPER EXTREMITY</v>
      </c>
      <c r="B5477" s="832"/>
      <c r="C5477" s="832" t="s">
        <v>1746</v>
      </c>
    </row>
    <row r="5478" spans="1:3" x14ac:dyDescent="0.35">
      <c r="A5478" s="222" t="str">
        <f t="shared" si="85"/>
        <v>CTA UPPER EXTREMITY (LEFT)</v>
      </c>
      <c r="B5478" s="617"/>
      <c r="C5478" s="617" t="s">
        <v>1422</v>
      </c>
    </row>
    <row r="5479" spans="1:3" x14ac:dyDescent="0.35">
      <c r="A5479" s="222" t="str">
        <f t="shared" si="85"/>
        <v>CTA UPPER EXTREMITY (RIGHT)</v>
      </c>
      <c r="B5479" s="617"/>
      <c r="C5479" s="617" t="s">
        <v>1423</v>
      </c>
    </row>
    <row r="5480" spans="1:3" x14ac:dyDescent="0.35">
      <c r="A5480" s="222" t="str">
        <f t="shared" si="85"/>
        <v>CTA UPPER EXTREMITY LT</v>
      </c>
      <c r="B5480" s="821"/>
      <c r="C5480" s="821" t="s">
        <v>9057</v>
      </c>
    </row>
    <row r="5481" spans="1:3" x14ac:dyDescent="0.35">
      <c r="A5481" s="222" t="str">
        <f t="shared" si="85"/>
        <v>CTA UPPER EXTREMITY RT</v>
      </c>
      <c r="B5481" s="821"/>
      <c r="C5481" s="821" t="s">
        <v>9058</v>
      </c>
    </row>
    <row r="5482" spans="1:3" x14ac:dyDescent="0.35">
      <c r="A5482" s="222" t="str">
        <f t="shared" si="85"/>
        <v>CTA UPPER EXTREMITY UNILATERAL W/WO</v>
      </c>
      <c r="B5482" s="821"/>
      <c r="C5482" s="821" t="s">
        <v>9059</v>
      </c>
    </row>
    <row r="5483" spans="1:3" x14ac:dyDescent="0.35">
      <c r="A5483" s="222" t="str">
        <f t="shared" si="85"/>
        <v>CTA UPPER EXTREMITY W/O &amp; W/CONTRAST LT</v>
      </c>
      <c r="B5483" s="189"/>
      <c r="C5483" s="189" t="s">
        <v>4130</v>
      </c>
    </row>
    <row r="5484" spans="1:3" x14ac:dyDescent="0.35">
      <c r="A5484" s="222" t="str">
        <f t="shared" si="85"/>
        <v>CTA UPPER EXTREMITY W/O &amp; W/CONTRAST RT</v>
      </c>
      <c r="B5484" s="189"/>
      <c r="C5484" s="189" t="s">
        <v>4131</v>
      </c>
    </row>
    <row r="5485" spans="1:3" x14ac:dyDescent="0.35">
      <c r="A5485" s="222" t="str">
        <f t="shared" si="85"/>
        <v>CTA UPPER EXTREMITY, LEFT W &amp;/or WO CONTRAST</v>
      </c>
      <c r="B5485" s="430"/>
      <c r="C5485" s="430" t="s">
        <v>2602</v>
      </c>
    </row>
    <row r="5486" spans="1:3" x14ac:dyDescent="0.35">
      <c r="A5486" s="222" t="str">
        <f t="shared" si="85"/>
        <v>CTA UPPER EXTREMITY, RIGHT W &amp;/or WO CONTRAST</v>
      </c>
      <c r="B5486" s="430"/>
      <c r="C5486" s="430" t="s">
        <v>2603</v>
      </c>
    </row>
    <row r="5487" spans="1:3" x14ac:dyDescent="0.35">
      <c r="A5487" s="222" t="str">
        <f t="shared" si="85"/>
        <v>MR Brachial Plexus LT WO</v>
      </c>
      <c r="B5487" s="428"/>
      <c r="C5487" s="428" t="s">
        <v>13104</v>
      </c>
    </row>
    <row r="5488" spans="1:3" x14ac:dyDescent="0.35">
      <c r="A5488" s="222" t="str">
        <f t="shared" si="85"/>
        <v>MR EXTREMITY UPPER LEFT WO</v>
      </c>
      <c r="B5488" s="824"/>
      <c r="C5488" s="824" t="s">
        <v>9450</v>
      </c>
    </row>
    <row r="5489" spans="1:3" x14ac:dyDescent="0.35">
      <c r="A5489" s="222" t="str">
        <f t="shared" si="85"/>
        <v>MR EXTREMITY UPPER LT WO</v>
      </c>
      <c r="B5489" s="819"/>
      <c r="C5489" s="819" t="s">
        <v>6657</v>
      </c>
    </row>
    <row r="5490" spans="1:3" x14ac:dyDescent="0.35">
      <c r="A5490" s="222" t="str">
        <f t="shared" si="85"/>
        <v>MR EXTREMITY UPPER RIGHT WO</v>
      </c>
      <c r="B5490" s="824"/>
      <c r="C5490" s="824" t="s">
        <v>9451</v>
      </c>
    </row>
    <row r="5491" spans="1:3" x14ac:dyDescent="0.35">
      <c r="A5491" s="222" t="str">
        <f t="shared" si="85"/>
        <v>MR EXTREMITY UPPER RT WO</v>
      </c>
      <c r="B5491" s="819"/>
      <c r="C5491" s="819" t="s">
        <v>6658</v>
      </c>
    </row>
    <row r="5492" spans="1:3" x14ac:dyDescent="0.35">
      <c r="A5492" s="222" t="str">
        <f t="shared" si="85"/>
        <v>MR FOREARM LT WO</v>
      </c>
      <c r="B5492" s="551"/>
      <c r="C5492" s="551" t="s">
        <v>1148</v>
      </c>
    </row>
    <row r="5493" spans="1:3" x14ac:dyDescent="0.35">
      <c r="A5493" s="222" t="str">
        <f t="shared" si="85"/>
        <v>MR forearm LT wo con</v>
      </c>
      <c r="B5493" s="810"/>
      <c r="C5493" s="810" t="s">
        <v>13105</v>
      </c>
    </row>
    <row r="5494" spans="1:3" x14ac:dyDescent="0.35">
      <c r="A5494" s="222" t="str">
        <f t="shared" si="85"/>
        <v>MR FOREARM RT WO</v>
      </c>
      <c r="B5494" s="551"/>
      <c r="C5494" s="551" t="s">
        <v>1149</v>
      </c>
    </row>
    <row r="5495" spans="1:3" x14ac:dyDescent="0.35">
      <c r="A5495" s="222" t="str">
        <f t="shared" si="85"/>
        <v>MR forearm RT wo con</v>
      </c>
      <c r="B5495" s="810"/>
      <c r="C5495" s="810" t="s">
        <v>13106</v>
      </c>
    </row>
    <row r="5496" spans="1:3" x14ac:dyDescent="0.35">
      <c r="A5496" s="222" t="str">
        <f t="shared" si="85"/>
        <v>MR FOREARM WO LT</v>
      </c>
      <c r="B5496" s="434"/>
      <c r="C5496" s="434" t="s">
        <v>10019</v>
      </c>
    </row>
    <row r="5497" spans="1:3" x14ac:dyDescent="0.35">
      <c r="A5497" s="222" t="str">
        <f t="shared" si="85"/>
        <v>MR FOREARM WO RT</v>
      </c>
      <c r="B5497" s="434"/>
      <c r="C5497" s="312" t="s">
        <v>10020</v>
      </c>
    </row>
    <row r="5498" spans="1:3" x14ac:dyDescent="0.35">
      <c r="A5498" s="222" t="str">
        <f t="shared" si="85"/>
        <v>MR HAND LEFT WO</v>
      </c>
      <c r="B5498" s="824"/>
      <c r="C5498" s="953" t="s">
        <v>9452</v>
      </c>
    </row>
    <row r="5499" spans="1:3" x14ac:dyDescent="0.35">
      <c r="A5499" s="222" t="str">
        <f t="shared" si="85"/>
        <v>MR HAND LT WO</v>
      </c>
      <c r="B5499" s="551"/>
      <c r="C5499" s="551" t="s">
        <v>1150</v>
      </c>
    </row>
    <row r="5500" spans="1:3" x14ac:dyDescent="0.35">
      <c r="A5500" s="222" t="str">
        <f t="shared" si="85"/>
        <v>MR hand LT wo con</v>
      </c>
      <c r="B5500" s="776"/>
      <c r="C5500" s="776" t="s">
        <v>13107</v>
      </c>
    </row>
    <row r="5501" spans="1:3" x14ac:dyDescent="0.35">
      <c r="A5501" s="222" t="str">
        <f t="shared" si="85"/>
        <v>MR HAND RIGHT WO</v>
      </c>
      <c r="B5501" s="824"/>
      <c r="C5501" s="824" t="s">
        <v>9453</v>
      </c>
    </row>
    <row r="5502" spans="1:3" x14ac:dyDescent="0.35">
      <c r="A5502" s="222" t="str">
        <f t="shared" si="85"/>
        <v>MR HAND RT WO</v>
      </c>
      <c r="B5502" s="551"/>
      <c r="C5502" s="551" t="s">
        <v>1151</v>
      </c>
    </row>
    <row r="5503" spans="1:3" x14ac:dyDescent="0.35">
      <c r="A5503" s="222" t="str">
        <f t="shared" si="85"/>
        <v>MR hand RT wo con</v>
      </c>
      <c r="B5503" s="776"/>
      <c r="C5503" s="776" t="s">
        <v>13108</v>
      </c>
    </row>
    <row r="5504" spans="1:3" x14ac:dyDescent="0.35">
      <c r="A5504" s="222" t="str">
        <f t="shared" si="85"/>
        <v>MR hand RT wo con</v>
      </c>
      <c r="B5504" s="825"/>
      <c r="C5504" s="890" t="s">
        <v>13108</v>
      </c>
    </row>
    <row r="5505" spans="1:3" x14ac:dyDescent="0.35">
      <c r="A5505" s="222" t="str">
        <f t="shared" si="85"/>
        <v>MR HAND WO LT</v>
      </c>
      <c r="B5505" s="434"/>
      <c r="C5505" s="434" t="s">
        <v>10021</v>
      </c>
    </row>
    <row r="5506" spans="1:3" x14ac:dyDescent="0.35">
      <c r="A5506" s="222" t="str">
        <f t="shared" si="85"/>
        <v>MR HAND WO RIGHT</v>
      </c>
      <c r="B5506" s="212"/>
      <c r="C5506" s="213" t="s">
        <v>11186</v>
      </c>
    </row>
    <row r="5507" spans="1:3" x14ac:dyDescent="0.35">
      <c r="A5507" s="222" t="str">
        <f t="shared" ref="A5507:A5570" si="86">TRIM(C5507)</f>
        <v>MR HAND WO RT</v>
      </c>
      <c r="B5507" s="434"/>
      <c r="C5507" s="434" t="s">
        <v>10022</v>
      </c>
    </row>
    <row r="5508" spans="1:3" x14ac:dyDescent="0.35">
      <c r="A5508" s="222" t="str">
        <f t="shared" si="86"/>
        <v>MR HUMERUS LT WO</v>
      </c>
      <c r="B5508" s="551"/>
      <c r="C5508" s="551" t="s">
        <v>1152</v>
      </c>
    </row>
    <row r="5509" spans="1:3" x14ac:dyDescent="0.35">
      <c r="A5509" s="222" t="str">
        <f t="shared" si="86"/>
        <v>MR humerus LT wo con</v>
      </c>
      <c r="B5509" s="776"/>
      <c r="C5509" s="776" t="s">
        <v>13109</v>
      </c>
    </row>
    <row r="5510" spans="1:3" x14ac:dyDescent="0.35">
      <c r="A5510" s="222" t="str">
        <f t="shared" si="86"/>
        <v>MR HUMERUS RT WO</v>
      </c>
      <c r="B5510" s="551"/>
      <c r="C5510" s="551" t="s">
        <v>1153</v>
      </c>
    </row>
    <row r="5511" spans="1:3" x14ac:dyDescent="0.35">
      <c r="A5511" s="222" t="str">
        <f t="shared" si="86"/>
        <v>MR humerus RT wo con</v>
      </c>
      <c r="B5511" s="810"/>
      <c r="C5511" s="810" t="s">
        <v>13110</v>
      </c>
    </row>
    <row r="5512" spans="1:3" x14ac:dyDescent="0.35">
      <c r="A5512" s="222" t="str">
        <f t="shared" si="86"/>
        <v>MR HUMERUS WO LT</v>
      </c>
      <c r="B5512" s="434"/>
      <c r="C5512" s="434" t="s">
        <v>10023</v>
      </c>
    </row>
    <row r="5513" spans="1:3" x14ac:dyDescent="0.35">
      <c r="A5513" s="222" t="str">
        <f t="shared" si="86"/>
        <v>MR HUMERUS WO RT</v>
      </c>
      <c r="B5513" s="434"/>
      <c r="C5513" s="434" t="s">
        <v>10024</v>
      </c>
    </row>
    <row r="5514" spans="1:3" x14ac:dyDescent="0.35">
      <c r="A5514" s="222" t="str">
        <f t="shared" si="86"/>
        <v>MR HUMERUS WO(PROXIMAL)RIGHT</v>
      </c>
      <c r="B5514" s="212"/>
      <c r="C5514" s="213" t="s">
        <v>11187</v>
      </c>
    </row>
    <row r="5515" spans="1:3" x14ac:dyDescent="0.35">
      <c r="A5515" s="222" t="str">
        <f t="shared" si="86"/>
        <v>MR R THUMB WO</v>
      </c>
      <c r="B5515" s="212"/>
      <c r="C5515" s="213" t="s">
        <v>11192</v>
      </c>
    </row>
    <row r="5516" spans="1:3" x14ac:dyDescent="0.35">
      <c r="A5516" s="222" t="str">
        <f t="shared" si="86"/>
        <v>MR Right Thumb Wo Con</v>
      </c>
      <c r="B5516" s="825"/>
      <c r="C5516" s="890" t="s">
        <v>13111</v>
      </c>
    </row>
    <row r="5517" spans="1:3" x14ac:dyDescent="0.35">
      <c r="A5517" s="222" t="str">
        <f t="shared" si="86"/>
        <v>MR RT BRACHIAL PLEXUS WO</v>
      </c>
      <c r="B5517" s="212"/>
      <c r="C5517" s="205" t="s">
        <v>11195</v>
      </c>
    </row>
    <row r="5518" spans="1:3" x14ac:dyDescent="0.35">
      <c r="A5518" s="222" t="str">
        <f t="shared" si="86"/>
        <v>MR UPP EXT WO LT</v>
      </c>
      <c r="B5518" s="434"/>
      <c r="C5518" s="557" t="s">
        <v>10025</v>
      </c>
    </row>
    <row r="5519" spans="1:3" x14ac:dyDescent="0.35">
      <c r="A5519" s="222" t="str">
        <f t="shared" si="86"/>
        <v>MR UPP EXT WO RT</v>
      </c>
      <c r="B5519" s="434"/>
      <c r="C5519" s="434" t="s">
        <v>10026</v>
      </c>
    </row>
    <row r="5520" spans="1:3" x14ac:dyDescent="0.35">
      <c r="A5520" s="222" t="str">
        <f t="shared" si="86"/>
        <v>MR UPPER EXTREMITY L FOREARM W/O DYE</v>
      </c>
      <c r="B5520" s="771"/>
      <c r="C5520" s="899" t="s">
        <v>13512</v>
      </c>
    </row>
    <row r="5521" spans="1:3" x14ac:dyDescent="0.35">
      <c r="A5521" s="222" t="str">
        <f t="shared" si="86"/>
        <v>MR UPPER EXTREMITY L HAND W/O DYE</v>
      </c>
      <c r="B5521" s="823"/>
      <c r="C5521" s="883" t="s">
        <v>13446</v>
      </c>
    </row>
    <row r="5522" spans="1:3" x14ac:dyDescent="0.35">
      <c r="A5522" s="222" t="str">
        <f t="shared" si="86"/>
        <v>MR UPPER EXTREMITY L HUMERUS W/O DYE</v>
      </c>
      <c r="B5522" s="823"/>
      <c r="C5522" s="883" t="s">
        <v>13447</v>
      </c>
    </row>
    <row r="5523" spans="1:3" x14ac:dyDescent="0.35">
      <c r="A5523" s="222" t="str">
        <f t="shared" si="86"/>
        <v>MR UPPER EXTREMITY R FOREARM W/O DYE</v>
      </c>
      <c r="B5523" s="823"/>
      <c r="C5523" s="883" t="s">
        <v>13448</v>
      </c>
    </row>
    <row r="5524" spans="1:3" x14ac:dyDescent="0.35">
      <c r="A5524" s="222" t="str">
        <f t="shared" si="86"/>
        <v>MR UPPER EXTREMITY R HUMERUS W/O DYE</v>
      </c>
      <c r="B5524" s="823"/>
      <c r="C5524" s="883" t="s">
        <v>13450</v>
      </c>
    </row>
    <row r="5525" spans="1:3" x14ac:dyDescent="0.35">
      <c r="A5525" s="222" t="str">
        <f t="shared" si="86"/>
        <v>MRI - L HAND W/O CON</v>
      </c>
      <c r="B5525" s="212"/>
      <c r="C5525" s="213" t="s">
        <v>11196</v>
      </c>
    </row>
    <row r="5526" spans="1:3" x14ac:dyDescent="0.35">
      <c r="A5526" s="222" t="str">
        <f t="shared" si="86"/>
        <v>MRI - LEFT HAND W/O</v>
      </c>
      <c r="B5526" s="212"/>
      <c r="C5526" s="213" t="s">
        <v>11197</v>
      </c>
    </row>
    <row r="5527" spans="1:3" x14ac:dyDescent="0.35">
      <c r="A5527" s="222" t="str">
        <f t="shared" si="86"/>
        <v>MRI BICEP WO LEFT</v>
      </c>
      <c r="B5527" s="212"/>
      <c r="C5527" s="213" t="s">
        <v>11198</v>
      </c>
    </row>
    <row r="5528" spans="1:3" x14ac:dyDescent="0.35">
      <c r="A5528" s="222" t="str">
        <f t="shared" si="86"/>
        <v>MRI BICEP WO RIGHT</v>
      </c>
      <c r="B5528" s="212"/>
      <c r="C5528" s="213" t="s">
        <v>11199</v>
      </c>
    </row>
    <row r="5529" spans="1:3" x14ac:dyDescent="0.35">
      <c r="A5529" s="222" t="str">
        <f t="shared" si="86"/>
        <v>MRI Brachial Plexus(shoulder/axilla area) w/o</v>
      </c>
      <c r="B5529" s="428"/>
      <c r="C5529" s="428" t="s">
        <v>13112</v>
      </c>
    </row>
    <row r="5530" spans="1:3" x14ac:dyDescent="0.35">
      <c r="A5530" s="222" t="str">
        <f t="shared" si="86"/>
        <v>MRI BRACHIALPLEXUS WO LEFT</v>
      </c>
      <c r="B5530" s="430"/>
      <c r="C5530" s="430" t="s">
        <v>2496</v>
      </c>
    </row>
    <row r="5531" spans="1:3" x14ac:dyDescent="0.35">
      <c r="A5531" s="222" t="str">
        <f t="shared" si="86"/>
        <v>MRI BRACHIALPLEXUS WO RIGHT</v>
      </c>
      <c r="B5531" s="430"/>
      <c r="C5531" s="430" t="s">
        <v>2497</v>
      </c>
    </row>
    <row r="5532" spans="1:3" x14ac:dyDescent="0.35">
      <c r="A5532" s="222" t="str">
        <f t="shared" si="86"/>
        <v>MRI FINGER W/O RIGHT</v>
      </c>
      <c r="B5532" s="212"/>
      <c r="C5532" s="213" t="s">
        <v>11200</v>
      </c>
    </row>
    <row r="5533" spans="1:3" x14ac:dyDescent="0.35">
      <c r="A5533" s="222" t="str">
        <f t="shared" si="86"/>
        <v>MRI FOREARM LEFT WO CONTRAST</v>
      </c>
      <c r="B5533" s="212"/>
      <c r="C5533" s="213" t="s">
        <v>11201</v>
      </c>
    </row>
    <row r="5534" spans="1:3" x14ac:dyDescent="0.35">
      <c r="A5534" s="222" t="str">
        <f t="shared" si="86"/>
        <v>MRI FOREARM LT W/O</v>
      </c>
      <c r="B5534" s="435"/>
      <c r="C5534" s="435" t="s">
        <v>5346</v>
      </c>
    </row>
    <row r="5535" spans="1:3" x14ac:dyDescent="0.35">
      <c r="A5535" s="222" t="str">
        <f t="shared" si="86"/>
        <v>MRI FOREARM LT WO</v>
      </c>
      <c r="B5535" s="431"/>
      <c r="C5535" s="431" t="s">
        <v>10027</v>
      </c>
    </row>
    <row r="5536" spans="1:3" x14ac:dyDescent="0.35">
      <c r="A5536" s="222" t="str">
        <f t="shared" si="86"/>
        <v>MRI FOREARM RT W/O</v>
      </c>
      <c r="B5536" s="435"/>
      <c r="C5536" s="435" t="s">
        <v>5347</v>
      </c>
    </row>
    <row r="5537" spans="1:3" x14ac:dyDescent="0.35">
      <c r="A5537" s="222" t="str">
        <f t="shared" si="86"/>
        <v>MRI FOREARM RT WO</v>
      </c>
      <c r="B5537" s="431"/>
      <c r="C5537" s="431" t="s">
        <v>10028</v>
      </c>
    </row>
    <row r="5538" spans="1:3" x14ac:dyDescent="0.35">
      <c r="A5538" s="222" t="str">
        <f t="shared" si="86"/>
        <v>MRI Forearm w/o Contrast Left</v>
      </c>
      <c r="B5538" s="436"/>
      <c r="C5538" s="436" t="s">
        <v>2042</v>
      </c>
    </row>
    <row r="5539" spans="1:3" x14ac:dyDescent="0.35">
      <c r="A5539" s="222" t="str">
        <f t="shared" si="86"/>
        <v>MRI Forearm w/o Contrast Right</v>
      </c>
      <c r="B5539" s="436"/>
      <c r="C5539" s="436" t="s">
        <v>2043</v>
      </c>
    </row>
    <row r="5540" spans="1:3" x14ac:dyDescent="0.35">
      <c r="A5540" s="222" t="str">
        <f t="shared" si="86"/>
        <v>MRI FOREARM WO LEFT</v>
      </c>
      <c r="B5540" s="212"/>
      <c r="C5540" s="213" t="s">
        <v>11202</v>
      </c>
    </row>
    <row r="5541" spans="1:3" x14ac:dyDescent="0.35">
      <c r="A5541" s="222" t="str">
        <f t="shared" si="86"/>
        <v>MRI FOREARM WO RIGHT</v>
      </c>
      <c r="B5541" s="212"/>
      <c r="C5541" s="213" t="s">
        <v>11203</v>
      </c>
    </row>
    <row r="5542" spans="1:3" x14ac:dyDescent="0.35">
      <c r="A5542" s="222" t="str">
        <f t="shared" si="86"/>
        <v>MRI HAND LT W/O</v>
      </c>
      <c r="B5542" s="627"/>
      <c r="C5542" s="435" t="s">
        <v>5348</v>
      </c>
    </row>
    <row r="5543" spans="1:3" x14ac:dyDescent="0.35">
      <c r="A5543" s="222" t="str">
        <f t="shared" si="86"/>
        <v>MRI HAND LT WO</v>
      </c>
      <c r="B5543" s="431"/>
      <c r="C5543" s="431" t="s">
        <v>10029</v>
      </c>
    </row>
    <row r="5544" spans="1:3" x14ac:dyDescent="0.35">
      <c r="A5544" s="222" t="str">
        <f t="shared" si="86"/>
        <v>MRI HAND RT W/O</v>
      </c>
      <c r="B5544" s="627"/>
      <c r="C5544" s="435" t="s">
        <v>5349</v>
      </c>
    </row>
    <row r="5545" spans="1:3" x14ac:dyDescent="0.35">
      <c r="A5545" s="222" t="str">
        <f t="shared" si="86"/>
        <v>MRI HAND RT WO</v>
      </c>
      <c r="B5545" s="431"/>
      <c r="C5545" s="431" t="s">
        <v>10030</v>
      </c>
    </row>
    <row r="5546" spans="1:3" x14ac:dyDescent="0.35">
      <c r="A5546" s="222" t="str">
        <f t="shared" si="86"/>
        <v>MRI Hand w/o Contrast Left</v>
      </c>
      <c r="B5546" s="436"/>
      <c r="C5546" s="499" t="s">
        <v>2044</v>
      </c>
    </row>
    <row r="5547" spans="1:3" x14ac:dyDescent="0.35">
      <c r="A5547" s="222" t="str">
        <f t="shared" si="86"/>
        <v>MRI Hand w/o Contrast Right</v>
      </c>
      <c r="B5547" s="436"/>
      <c r="C5547" s="499" t="s">
        <v>2045</v>
      </c>
    </row>
    <row r="5548" spans="1:3" x14ac:dyDescent="0.35">
      <c r="A5548" s="222" t="str">
        <f t="shared" si="86"/>
        <v>MRI HAND W/O LEFT</v>
      </c>
      <c r="B5548" s="212"/>
      <c r="C5548" s="213" t="s">
        <v>11204</v>
      </c>
    </row>
    <row r="5549" spans="1:3" x14ac:dyDescent="0.35">
      <c r="A5549" s="222" t="str">
        <f t="shared" si="86"/>
        <v>MRI HAND W/O RIGHT</v>
      </c>
      <c r="B5549" s="212"/>
      <c r="C5549" s="213" t="s">
        <v>11205</v>
      </c>
    </row>
    <row r="5550" spans="1:3" x14ac:dyDescent="0.35">
      <c r="A5550" s="222" t="str">
        <f t="shared" si="86"/>
        <v>MRI HAND WO LEFT</v>
      </c>
      <c r="B5550" s="430"/>
      <c r="C5550" s="430" t="s">
        <v>2498</v>
      </c>
    </row>
    <row r="5551" spans="1:3" x14ac:dyDescent="0.35">
      <c r="A5551" s="222" t="str">
        <f t="shared" si="86"/>
        <v>MRI HAND WO RIGHT</v>
      </c>
      <c r="B5551" s="430"/>
      <c r="C5551" s="430" t="s">
        <v>2499</v>
      </c>
    </row>
    <row r="5552" spans="1:3" x14ac:dyDescent="0.35">
      <c r="A5552" s="222" t="str">
        <f t="shared" si="86"/>
        <v>MRI HUMERUS LT W/O</v>
      </c>
      <c r="B5552" s="627"/>
      <c r="C5552" s="435" t="s">
        <v>5350</v>
      </c>
    </row>
    <row r="5553" spans="1:3" x14ac:dyDescent="0.35">
      <c r="A5553" s="222" t="str">
        <f t="shared" si="86"/>
        <v>MRI HUMERUS LT W/O CNT</v>
      </c>
      <c r="B5553" s="430"/>
      <c r="C5553" s="430" t="s">
        <v>2500</v>
      </c>
    </row>
    <row r="5554" spans="1:3" x14ac:dyDescent="0.35">
      <c r="A5554" s="222" t="str">
        <f t="shared" si="86"/>
        <v>MRI HUMERUS LT WO</v>
      </c>
      <c r="B5554" s="431"/>
      <c r="C5554" s="431" t="s">
        <v>10031</v>
      </c>
    </row>
    <row r="5555" spans="1:3" x14ac:dyDescent="0.35">
      <c r="A5555" s="222" t="str">
        <f t="shared" si="86"/>
        <v>MRI HUMERUS RT W/O</v>
      </c>
      <c r="B5555" s="627"/>
      <c r="C5555" s="435" t="s">
        <v>5351</v>
      </c>
    </row>
    <row r="5556" spans="1:3" x14ac:dyDescent="0.35">
      <c r="A5556" s="222" t="str">
        <f t="shared" si="86"/>
        <v>MRI HUMERUS RT WO</v>
      </c>
      <c r="B5556" s="431"/>
      <c r="C5556" s="431" t="s">
        <v>10032</v>
      </c>
    </row>
    <row r="5557" spans="1:3" x14ac:dyDescent="0.35">
      <c r="A5557" s="222" t="str">
        <f t="shared" si="86"/>
        <v>MRI Humerus w/o Contrast Left</v>
      </c>
      <c r="B5557" s="497"/>
      <c r="C5557" s="497" t="s">
        <v>2046</v>
      </c>
    </row>
    <row r="5558" spans="1:3" x14ac:dyDescent="0.35">
      <c r="A5558" s="222" t="str">
        <f t="shared" si="86"/>
        <v>MRI Humerus w/o Contrast Right</v>
      </c>
      <c r="B5558" s="497"/>
      <c r="C5558" s="497" t="s">
        <v>2047</v>
      </c>
    </row>
    <row r="5559" spans="1:3" x14ac:dyDescent="0.35">
      <c r="A5559" s="222" t="str">
        <f t="shared" si="86"/>
        <v>MRI HUMERUS WO LEFT</v>
      </c>
      <c r="B5559" s="430"/>
      <c r="C5559" s="430" t="s">
        <v>2501</v>
      </c>
    </row>
    <row r="5560" spans="1:3" x14ac:dyDescent="0.35">
      <c r="A5560" s="222" t="str">
        <f t="shared" si="86"/>
        <v>MRI HUMERUS WO RIGHT</v>
      </c>
      <c r="B5560" s="430"/>
      <c r="C5560" s="430" t="s">
        <v>2502</v>
      </c>
    </row>
    <row r="5561" spans="1:3" x14ac:dyDescent="0.35">
      <c r="A5561" s="222" t="str">
        <f t="shared" si="86"/>
        <v>MRI L THUMB WO</v>
      </c>
      <c r="B5561" s="212"/>
      <c r="C5561" s="217" t="s">
        <v>11206</v>
      </c>
    </row>
    <row r="5562" spans="1:3" x14ac:dyDescent="0.35">
      <c r="A5562" s="222" t="str">
        <f t="shared" si="86"/>
        <v>MRI Left finger without contrast</v>
      </c>
      <c r="B5562" s="428"/>
      <c r="C5562" s="428" t="s">
        <v>13113</v>
      </c>
    </row>
    <row r="5563" spans="1:3" x14ac:dyDescent="0.35">
      <c r="A5563" s="222" t="str">
        <f t="shared" si="86"/>
        <v>MRI LEFT FINGER WO</v>
      </c>
      <c r="B5563" s="212"/>
      <c r="C5563" s="217" t="s">
        <v>11207</v>
      </c>
    </row>
    <row r="5564" spans="1:3" x14ac:dyDescent="0.35">
      <c r="A5564" s="222" t="str">
        <f t="shared" si="86"/>
        <v>MRI Left Forearm s contrast</v>
      </c>
      <c r="B5564" s="429"/>
      <c r="C5564" s="429" t="s">
        <v>3506</v>
      </c>
    </row>
    <row r="5565" spans="1:3" x14ac:dyDescent="0.35">
      <c r="A5565" s="222" t="str">
        <f t="shared" si="86"/>
        <v>MRI LEFT FOREARM W/O</v>
      </c>
      <c r="B5565" s="204"/>
      <c r="C5565" s="205" t="s">
        <v>11208</v>
      </c>
    </row>
    <row r="5566" spans="1:3" x14ac:dyDescent="0.35">
      <c r="A5566" s="222" t="str">
        <f t="shared" si="86"/>
        <v>MRI LEFT FOREARM W/O CONTRAST</v>
      </c>
      <c r="B5566" s="157"/>
      <c r="C5566" s="157" t="s">
        <v>4064</v>
      </c>
    </row>
    <row r="5567" spans="1:3" x14ac:dyDescent="0.35">
      <c r="A5567" s="222" t="str">
        <f t="shared" si="86"/>
        <v>MRI Left Forearm without contrast</v>
      </c>
      <c r="B5567" s="24"/>
      <c r="C5567" s="52" t="s">
        <v>13114</v>
      </c>
    </row>
    <row r="5568" spans="1:3" x14ac:dyDescent="0.35">
      <c r="A5568" s="222" t="str">
        <f t="shared" si="86"/>
        <v>MRI LEFT FOREARM WO</v>
      </c>
      <c r="B5568" s="204"/>
      <c r="C5568" s="205" t="s">
        <v>11209</v>
      </c>
    </row>
    <row r="5569" spans="1:3" x14ac:dyDescent="0.35">
      <c r="A5569" s="222" t="str">
        <f t="shared" si="86"/>
        <v>MRI LEFT HAND W/O</v>
      </c>
      <c r="B5569" s="204"/>
      <c r="C5569" s="205" t="s">
        <v>11210</v>
      </c>
    </row>
    <row r="5570" spans="1:3" x14ac:dyDescent="0.35">
      <c r="A5570" s="222" t="str">
        <f t="shared" si="86"/>
        <v>MRI LEFT HAND W/O CONTRAST</v>
      </c>
      <c r="B5570" s="204"/>
      <c r="C5570" s="204" t="s">
        <v>11211</v>
      </c>
    </row>
    <row r="5571" spans="1:3" x14ac:dyDescent="0.35">
      <c r="A5571" s="222" t="str">
        <f t="shared" ref="A5571:A5634" si="87">TRIM(C5571)</f>
        <v>MRI Left Hand without contrast</v>
      </c>
      <c r="B5571" s="24"/>
      <c r="C5571" s="52" t="s">
        <v>13115</v>
      </c>
    </row>
    <row r="5572" spans="1:3" x14ac:dyDescent="0.35">
      <c r="A5572" s="222" t="str">
        <f t="shared" si="87"/>
        <v>MRI LEFT HAND WO</v>
      </c>
      <c r="B5572" s="204"/>
      <c r="C5572" s="205" t="s">
        <v>11212</v>
      </c>
    </row>
    <row r="5573" spans="1:3" x14ac:dyDescent="0.35">
      <c r="A5573" s="222" t="str">
        <f t="shared" si="87"/>
        <v>MRI LEFT HAND WO CON</v>
      </c>
      <c r="B5573" s="204"/>
      <c r="C5573" s="205" t="s">
        <v>11213</v>
      </c>
    </row>
    <row r="5574" spans="1:3" x14ac:dyDescent="0.35">
      <c r="A5574" s="222" t="str">
        <f t="shared" si="87"/>
        <v>MRI LEFT HUMERUS W/O</v>
      </c>
      <c r="B5574" s="204"/>
      <c r="C5574" s="205" t="s">
        <v>11214</v>
      </c>
    </row>
    <row r="5575" spans="1:3" x14ac:dyDescent="0.35">
      <c r="A5575" s="222" t="str">
        <f t="shared" si="87"/>
        <v>MRI Left Humerus without contrast</v>
      </c>
      <c r="B5575" s="24"/>
      <c r="C5575" s="396" t="s">
        <v>13116</v>
      </c>
    </row>
    <row r="5576" spans="1:3" x14ac:dyDescent="0.35">
      <c r="A5576" s="222" t="str">
        <f t="shared" si="87"/>
        <v>MRI LEFT HUMERUS WO CON</v>
      </c>
      <c r="B5576" s="204"/>
      <c r="C5576" s="205" t="s">
        <v>11215</v>
      </c>
    </row>
    <row r="5577" spans="1:3" x14ac:dyDescent="0.35">
      <c r="A5577" s="222" t="str">
        <f t="shared" si="87"/>
        <v>MRI LEFT MIDDLE FINGER W/O</v>
      </c>
      <c r="B5577" s="204"/>
      <c r="C5577" s="205" t="s">
        <v>11216</v>
      </c>
    </row>
    <row r="5578" spans="1:3" x14ac:dyDescent="0.35">
      <c r="A5578" s="222" t="str">
        <f t="shared" si="87"/>
        <v>MRI LEFT SCAPULA W/O</v>
      </c>
      <c r="B5578" s="204"/>
      <c r="C5578" s="205" t="s">
        <v>11217</v>
      </c>
    </row>
    <row r="5579" spans="1:3" x14ac:dyDescent="0.35">
      <c r="A5579" s="222" t="str">
        <f t="shared" si="87"/>
        <v>MRI Left thumb without contrast</v>
      </c>
      <c r="B5579" s="24"/>
      <c r="C5579" s="24" t="s">
        <v>13117</v>
      </c>
    </row>
    <row r="5580" spans="1:3" x14ac:dyDescent="0.35">
      <c r="A5580" s="222" t="str">
        <f t="shared" si="87"/>
        <v>MRI LEFT THUMB WO</v>
      </c>
      <c r="B5580" s="204"/>
      <c r="C5580" s="205" t="s">
        <v>11218</v>
      </c>
    </row>
    <row r="5581" spans="1:3" x14ac:dyDescent="0.35">
      <c r="A5581" s="222" t="str">
        <f t="shared" si="87"/>
        <v>MRI LFT HAND WO</v>
      </c>
      <c r="B5581" s="204"/>
      <c r="C5581" s="205" t="s">
        <v>11219</v>
      </c>
    </row>
    <row r="5582" spans="1:3" x14ac:dyDescent="0.35">
      <c r="A5582" s="222" t="str">
        <f t="shared" si="87"/>
        <v>MRI LT FOREARM WO</v>
      </c>
      <c r="B5582" s="165"/>
      <c r="C5582" s="165" t="s">
        <v>6823</v>
      </c>
    </row>
    <row r="5583" spans="1:3" x14ac:dyDescent="0.35">
      <c r="A5583" s="222" t="str">
        <f t="shared" si="87"/>
        <v>MRI LT HAND WO</v>
      </c>
      <c r="B5583" s="165"/>
      <c r="C5583" s="165" t="s">
        <v>6824</v>
      </c>
    </row>
    <row r="5584" spans="1:3" x14ac:dyDescent="0.35">
      <c r="A5584" s="222" t="str">
        <f t="shared" si="87"/>
        <v>MRI LT HUMERUS W/O CONT</v>
      </c>
      <c r="B5584" s="204"/>
      <c r="C5584" s="205" t="s">
        <v>11220</v>
      </c>
    </row>
    <row r="5585" spans="1:3" x14ac:dyDescent="0.35">
      <c r="A5585" s="222" t="str">
        <f t="shared" si="87"/>
        <v>MRI LT HUMERUS W/O CONTRAST</v>
      </c>
      <c r="B5585" s="204"/>
      <c r="C5585" s="205" t="s">
        <v>11221</v>
      </c>
    </row>
    <row r="5586" spans="1:3" x14ac:dyDescent="0.35">
      <c r="A5586" s="222" t="str">
        <f t="shared" si="87"/>
        <v>MRI LT HUMERUS WO</v>
      </c>
      <c r="B5586" s="204"/>
      <c r="C5586" s="205" t="s">
        <v>6825</v>
      </c>
    </row>
    <row r="5587" spans="1:3" x14ac:dyDescent="0.35">
      <c r="A5587" s="222" t="str">
        <f t="shared" si="87"/>
        <v>MRI LT HUMERUS WO</v>
      </c>
      <c r="B5587" s="165"/>
      <c r="C5587" s="165" t="s">
        <v>6825</v>
      </c>
    </row>
    <row r="5588" spans="1:3" x14ac:dyDescent="0.35">
      <c r="A5588" s="222" t="str">
        <f t="shared" si="87"/>
        <v>MRI OF RT HUMERUS W/O CONTRAST</v>
      </c>
      <c r="B5588" s="204"/>
      <c r="C5588" s="205" t="s">
        <v>11222</v>
      </c>
    </row>
    <row r="5589" spans="1:3" x14ac:dyDescent="0.35">
      <c r="A5589" s="222" t="str">
        <f t="shared" si="87"/>
        <v>MRI R HAND W/O</v>
      </c>
      <c r="B5589" s="204"/>
      <c r="C5589" s="205" t="s">
        <v>11223</v>
      </c>
    </row>
    <row r="5590" spans="1:3" x14ac:dyDescent="0.35">
      <c r="A5590" s="222" t="str">
        <f t="shared" si="87"/>
        <v>MRI R HAND W/O CONTRAST</v>
      </c>
      <c r="B5590" s="204"/>
      <c r="C5590" s="205" t="s">
        <v>11224</v>
      </c>
    </row>
    <row r="5591" spans="1:3" x14ac:dyDescent="0.35">
      <c r="A5591" s="222" t="str">
        <f t="shared" si="87"/>
        <v>MRI Right finger without contrast</v>
      </c>
      <c r="B5591" s="24"/>
      <c r="C5591" s="24" t="s">
        <v>13118</v>
      </c>
    </row>
    <row r="5592" spans="1:3" x14ac:dyDescent="0.35">
      <c r="A5592" s="222" t="str">
        <f t="shared" si="87"/>
        <v>MRI Right Forearm s contrast</v>
      </c>
      <c r="B5592" s="30"/>
      <c r="C5592" s="30" t="s">
        <v>3507</v>
      </c>
    </row>
    <row r="5593" spans="1:3" x14ac:dyDescent="0.35">
      <c r="A5593" s="222" t="str">
        <f t="shared" si="87"/>
        <v>MRI RIGHT FOREARM W/O</v>
      </c>
      <c r="B5593" s="204"/>
      <c r="C5593" s="205" t="s">
        <v>11225</v>
      </c>
    </row>
    <row r="5594" spans="1:3" x14ac:dyDescent="0.35">
      <c r="A5594" s="222" t="str">
        <f t="shared" si="87"/>
        <v>MRI Right Forearm without contrast</v>
      </c>
      <c r="B5594" s="24"/>
      <c r="C5594" s="52" t="s">
        <v>13119</v>
      </c>
    </row>
    <row r="5595" spans="1:3" x14ac:dyDescent="0.35">
      <c r="A5595" s="222" t="str">
        <f t="shared" si="87"/>
        <v>MRI RIGHT FOREARM WO</v>
      </c>
      <c r="B5595" s="204"/>
      <c r="C5595" s="205" t="s">
        <v>11226</v>
      </c>
    </row>
    <row r="5596" spans="1:3" x14ac:dyDescent="0.35">
      <c r="A5596" s="222" t="str">
        <f t="shared" si="87"/>
        <v>MRI RIGHT HAND W/O</v>
      </c>
      <c r="B5596" s="204"/>
      <c r="C5596" s="205" t="s">
        <v>11227</v>
      </c>
    </row>
    <row r="5597" spans="1:3" x14ac:dyDescent="0.35">
      <c r="A5597" s="222" t="str">
        <f t="shared" si="87"/>
        <v>MRI RIGHT HAND W/O CONTRAST</v>
      </c>
      <c r="B5597" s="204"/>
      <c r="C5597" s="205" t="s">
        <v>11228</v>
      </c>
    </row>
    <row r="5598" spans="1:3" x14ac:dyDescent="0.35">
      <c r="A5598" s="222" t="str">
        <f t="shared" si="87"/>
        <v>MRI Right Hand without contrast</v>
      </c>
      <c r="B5598" s="24"/>
      <c r="C5598" s="52" t="s">
        <v>13120</v>
      </c>
    </row>
    <row r="5599" spans="1:3" x14ac:dyDescent="0.35">
      <c r="A5599" s="222" t="str">
        <f t="shared" si="87"/>
        <v>MRI RIGHT HAND WO</v>
      </c>
      <c r="B5599" s="204"/>
      <c r="C5599" s="205" t="s">
        <v>11229</v>
      </c>
    </row>
    <row r="5600" spans="1:3" x14ac:dyDescent="0.35">
      <c r="A5600" s="222" t="str">
        <f t="shared" si="87"/>
        <v>MRI RIGHT HAND WO CON</v>
      </c>
      <c r="B5600" s="204"/>
      <c r="C5600" s="205" t="s">
        <v>11231</v>
      </c>
    </row>
    <row r="5601" spans="1:3" x14ac:dyDescent="0.35">
      <c r="A5601" s="222" t="str">
        <f t="shared" si="87"/>
        <v>MRI RIGHT HUMERUS W/O</v>
      </c>
      <c r="B5601" s="204"/>
      <c r="C5601" s="205" t="s">
        <v>11232</v>
      </c>
    </row>
    <row r="5602" spans="1:3" x14ac:dyDescent="0.35">
      <c r="A5602" s="222" t="str">
        <f t="shared" si="87"/>
        <v>MRI Right Humerus without contrast</v>
      </c>
      <c r="B5602" s="24"/>
      <c r="C5602" s="52" t="s">
        <v>13121</v>
      </c>
    </row>
    <row r="5603" spans="1:3" x14ac:dyDescent="0.35">
      <c r="A5603" s="222" t="str">
        <f t="shared" si="87"/>
        <v>MRI RIGHT HUMERUS WO</v>
      </c>
      <c r="B5603" s="204"/>
      <c r="C5603" s="205" t="s">
        <v>11233</v>
      </c>
    </row>
    <row r="5604" spans="1:3" x14ac:dyDescent="0.35">
      <c r="A5604" s="222" t="str">
        <f t="shared" si="87"/>
        <v>MRI Right thumb without contrast</v>
      </c>
      <c r="B5604" s="24"/>
      <c r="C5604" s="24" t="s">
        <v>13122</v>
      </c>
    </row>
    <row r="5605" spans="1:3" x14ac:dyDescent="0.35">
      <c r="A5605" s="222" t="str">
        <f t="shared" si="87"/>
        <v>MRI RIGHT THUMB WO</v>
      </c>
      <c r="B5605" s="204"/>
      <c r="C5605" s="205" t="s">
        <v>11234</v>
      </c>
    </row>
    <row r="5606" spans="1:3" x14ac:dyDescent="0.35">
      <c r="A5606" s="222" t="str">
        <f t="shared" si="87"/>
        <v>MRI RT FOREARM WO</v>
      </c>
      <c r="B5606" s="165"/>
      <c r="C5606" s="165" t="s">
        <v>6826</v>
      </c>
    </row>
    <row r="5607" spans="1:3" x14ac:dyDescent="0.35">
      <c r="A5607" s="222" t="str">
        <f t="shared" si="87"/>
        <v>MRI RT HAND W/O</v>
      </c>
      <c r="B5607" s="204"/>
      <c r="C5607" s="205" t="s">
        <v>11235</v>
      </c>
    </row>
    <row r="5608" spans="1:3" x14ac:dyDescent="0.35">
      <c r="A5608" s="222" t="str">
        <f t="shared" si="87"/>
        <v>MRI RT HAND W/O CONTRAST</v>
      </c>
      <c r="B5608" s="204"/>
      <c r="C5608" s="207" t="s">
        <v>11236</v>
      </c>
    </row>
    <row r="5609" spans="1:3" x14ac:dyDescent="0.35">
      <c r="A5609" s="222" t="str">
        <f t="shared" si="87"/>
        <v>MRI RT HAND WO</v>
      </c>
      <c r="B5609" s="165"/>
      <c r="C5609" s="187" t="s">
        <v>6827</v>
      </c>
    </row>
    <row r="5610" spans="1:3" x14ac:dyDescent="0.35">
      <c r="A5610" s="222" t="str">
        <f t="shared" si="87"/>
        <v>MRI RT HUMERUS WO</v>
      </c>
      <c r="B5610" s="165"/>
      <c r="C5610" s="187" t="s">
        <v>6828</v>
      </c>
    </row>
    <row r="5611" spans="1:3" x14ac:dyDescent="0.35">
      <c r="A5611" s="222" t="str">
        <f t="shared" si="87"/>
        <v>MRI RT THUMB WO</v>
      </c>
      <c r="B5611" s="204"/>
      <c r="C5611" s="208" t="s">
        <v>7782</v>
      </c>
    </row>
    <row r="5612" spans="1:3" x14ac:dyDescent="0.35">
      <c r="A5612" s="222" t="str">
        <f t="shared" si="87"/>
        <v>MRI SCAPULA WO, LEFT</v>
      </c>
      <c r="B5612" s="26"/>
      <c r="C5612" s="405" t="s">
        <v>2503</v>
      </c>
    </row>
    <row r="5613" spans="1:3" x14ac:dyDescent="0.35">
      <c r="A5613" s="222" t="str">
        <f t="shared" si="87"/>
        <v>MRI SCAPULA WO, RIGHT</v>
      </c>
      <c r="B5613" s="26"/>
      <c r="C5613" s="405" t="s">
        <v>2504</v>
      </c>
    </row>
    <row r="5614" spans="1:3" x14ac:dyDescent="0.35">
      <c r="A5614" s="222" t="str">
        <f t="shared" si="87"/>
        <v>MRI THUMB LEFT WO</v>
      </c>
      <c r="B5614" s="26"/>
      <c r="C5614" s="26" t="s">
        <v>2505</v>
      </c>
    </row>
    <row r="5615" spans="1:3" x14ac:dyDescent="0.35">
      <c r="A5615" s="222" t="str">
        <f t="shared" si="87"/>
        <v>MRI THUMB RIGHT WO</v>
      </c>
      <c r="B5615" s="204"/>
      <c r="C5615" s="205" t="s">
        <v>2506</v>
      </c>
    </row>
    <row r="5616" spans="1:3" x14ac:dyDescent="0.35">
      <c r="A5616" s="222" t="str">
        <f t="shared" si="87"/>
        <v>MRI THUMB RIGHT WO</v>
      </c>
      <c r="B5616" s="26"/>
      <c r="C5616" s="26" t="s">
        <v>2506</v>
      </c>
    </row>
    <row r="5617" spans="1:3" x14ac:dyDescent="0.35">
      <c r="A5617" s="222" t="str">
        <f t="shared" si="87"/>
        <v>MRI THUMB W/O CONTRAST RT</v>
      </c>
      <c r="B5617" s="818"/>
      <c r="C5617" s="873" t="s">
        <v>7</v>
      </c>
    </row>
    <row r="5618" spans="1:3" x14ac:dyDescent="0.35">
      <c r="A5618" s="222" t="str">
        <f t="shared" si="87"/>
        <v>MRI UE NON JOINT LT WO</v>
      </c>
      <c r="B5618" s="11"/>
      <c r="C5618" s="11" t="s">
        <v>10033</v>
      </c>
    </row>
    <row r="5619" spans="1:3" x14ac:dyDescent="0.35">
      <c r="A5619" s="222" t="str">
        <f t="shared" si="87"/>
        <v>MRI UE NON JOINT RT WO</v>
      </c>
      <c r="B5619" s="11"/>
      <c r="C5619" s="11" t="s">
        <v>10034</v>
      </c>
    </row>
    <row r="5620" spans="1:3" x14ac:dyDescent="0.35">
      <c r="A5620" s="222" t="str">
        <f t="shared" si="87"/>
        <v>MRI UE Non Joint w/o Contrast Lt</v>
      </c>
      <c r="B5620" s="291"/>
      <c r="C5620" s="448" t="s">
        <v>4518</v>
      </c>
    </row>
    <row r="5621" spans="1:3" x14ac:dyDescent="0.35">
      <c r="A5621" s="222" t="str">
        <f t="shared" si="87"/>
        <v>MRI UE Non Joint w/o Contrast Rt</v>
      </c>
      <c r="B5621" s="291"/>
      <c r="C5621" s="448" t="s">
        <v>4519</v>
      </c>
    </row>
    <row r="5622" spans="1:3" x14ac:dyDescent="0.35">
      <c r="A5622" s="222" t="str">
        <f t="shared" si="87"/>
        <v>MRI ULNA/RADIUS WO LEFT</v>
      </c>
      <c r="B5622" s="26"/>
      <c r="C5622" s="26" t="s">
        <v>2507</v>
      </c>
    </row>
    <row r="5623" spans="1:3" x14ac:dyDescent="0.35">
      <c r="A5623" s="222" t="str">
        <f t="shared" si="87"/>
        <v>MRI ULNA/RADIUS WO RIGHT</v>
      </c>
      <c r="B5623" s="26"/>
      <c r="C5623" s="26" t="s">
        <v>2508</v>
      </c>
    </row>
    <row r="5624" spans="1:3" x14ac:dyDescent="0.35">
      <c r="A5624" s="222" t="str">
        <f t="shared" si="87"/>
        <v>MRI UPPER EXT (NON JOINT) WITHOUT CONTRA</v>
      </c>
      <c r="B5624" s="285"/>
      <c r="C5624" s="285" t="s">
        <v>6408</v>
      </c>
    </row>
    <row r="5625" spans="1:3" x14ac:dyDescent="0.35">
      <c r="A5625" s="222" t="str">
        <f t="shared" si="87"/>
        <v>MRI UPPER EXT NOT JOINT W/O CONTRAST RT</v>
      </c>
      <c r="B5625" s="280"/>
      <c r="C5625" s="45" t="s">
        <v>8994</v>
      </c>
    </row>
    <row r="5626" spans="1:3" x14ac:dyDescent="0.35">
      <c r="A5626" s="222" t="str">
        <f t="shared" si="87"/>
        <v>MRI UPPER EXT NOT JOINT WO</v>
      </c>
      <c r="B5626" s="94"/>
      <c r="C5626" s="93" t="s">
        <v>7224</v>
      </c>
    </row>
    <row r="5627" spans="1:3" x14ac:dyDescent="0.35">
      <c r="A5627" s="222" t="str">
        <f t="shared" si="87"/>
        <v>MRI UPPER EXTREM NOT JOINT W/O CONTRAST</v>
      </c>
      <c r="B5627" s="798"/>
      <c r="C5627" s="855" t="s">
        <v>5913</v>
      </c>
    </row>
    <row r="5628" spans="1:3" x14ac:dyDescent="0.35">
      <c r="A5628" s="222" t="str">
        <f t="shared" si="87"/>
        <v>MRI UPPER EXTREMITY NOT JOINT W/O LT</v>
      </c>
      <c r="B5628" s="280"/>
      <c r="C5628" s="45" t="s">
        <v>8995</v>
      </c>
    </row>
    <row r="5629" spans="1:3" x14ac:dyDescent="0.35">
      <c r="A5629" s="222" t="str">
        <f t="shared" si="87"/>
        <v>MRI UPPER EXTREMITY NOT JOINT W/O RT</v>
      </c>
      <c r="B5629" s="280"/>
      <c r="C5629" s="45" t="s">
        <v>8996</v>
      </c>
    </row>
    <row r="5630" spans="1:3" x14ac:dyDescent="0.35">
      <c r="A5630" s="222" t="str">
        <f t="shared" si="87"/>
        <v>MRI UPPER EXTREMITY W/O CONTRAST LT</v>
      </c>
      <c r="B5630" s="157"/>
      <c r="C5630" s="157" t="s">
        <v>4065</v>
      </c>
    </row>
    <row r="5631" spans="1:3" x14ac:dyDescent="0.35">
      <c r="A5631" s="222" t="str">
        <f t="shared" si="87"/>
        <v>MRI UPPER EXTREMITY W/O CONTRAST RT</v>
      </c>
      <c r="B5631" s="157"/>
      <c r="C5631" s="157" t="s">
        <v>4066</v>
      </c>
    </row>
    <row r="5632" spans="1:3" x14ac:dyDescent="0.35">
      <c r="A5632" s="222" t="str">
        <f t="shared" si="87"/>
        <v>MRI	 Left Hand s/ Contrast</v>
      </c>
      <c r="B5632" s="30"/>
      <c r="C5632" s="30" t="s">
        <v>3508</v>
      </c>
    </row>
    <row r="5633" spans="1:3" x14ac:dyDescent="0.35">
      <c r="A5633" s="222" t="str">
        <f t="shared" si="87"/>
        <v>MRI, Left Hand s/ Contrast</v>
      </c>
      <c r="B5633" s="30"/>
      <c r="C5633" s="30" t="s">
        <v>3509</v>
      </c>
    </row>
    <row r="5634" spans="1:3" x14ac:dyDescent="0.35">
      <c r="A5634" s="222" t="str">
        <f t="shared" si="87"/>
        <v>MRI, Left Humerus s/ Contrast</v>
      </c>
      <c r="B5634" s="30"/>
      <c r="C5634" s="30" t="s">
        <v>3510</v>
      </c>
    </row>
    <row r="5635" spans="1:3" x14ac:dyDescent="0.35">
      <c r="A5635" s="222" t="str">
        <f t="shared" ref="A5635:A5698" si="88">TRIM(C5635)</f>
        <v>MRI, Right Hand s/ Contrast</v>
      </c>
      <c r="B5635" s="30"/>
      <c r="C5635" s="30" t="s">
        <v>3511</v>
      </c>
    </row>
    <row r="5636" spans="1:3" x14ac:dyDescent="0.35">
      <c r="A5636" s="222" t="str">
        <f t="shared" si="88"/>
        <v>MRI, Right Humerus s/ Contrast</v>
      </c>
      <c r="B5636" s="30"/>
      <c r="C5636" s="30" t="s">
        <v>3512</v>
      </c>
    </row>
    <row r="5637" spans="1:3" x14ac:dyDescent="0.35">
      <c r="A5637" s="222" t="str">
        <f t="shared" si="88"/>
        <v>MRI, Upper Ext. Non-Joint s/ Contrast</v>
      </c>
      <c r="B5637" s="30"/>
      <c r="C5637" s="30" t="s">
        <v>3513</v>
      </c>
    </row>
    <row r="5638" spans="1:3" x14ac:dyDescent="0.35">
      <c r="A5638" s="222" t="str">
        <f t="shared" si="88"/>
        <v>MR-UPPER EXTREMITY L FOREARM W/O DYE</v>
      </c>
      <c r="B5638" s="175"/>
      <c r="C5638" s="172" t="s">
        <v>13513</v>
      </c>
    </row>
    <row r="5639" spans="1:3" x14ac:dyDescent="0.35">
      <c r="A5639" s="222" t="str">
        <f t="shared" si="88"/>
        <v>MR-UPPER EXTREMITY L HAND W/O DYE</v>
      </c>
      <c r="B5639" s="175"/>
      <c r="C5639" s="172" t="s">
        <v>13514</v>
      </c>
    </row>
    <row r="5640" spans="1:3" x14ac:dyDescent="0.35">
      <c r="A5640" s="222" t="str">
        <f t="shared" si="88"/>
        <v>MR-UPPER EXTREMITY L HUMERUS W/O DYE</v>
      </c>
      <c r="B5640" s="175"/>
      <c r="C5640" s="172" t="s">
        <v>13515</v>
      </c>
    </row>
    <row r="5641" spans="1:3" x14ac:dyDescent="0.35">
      <c r="A5641" s="222" t="str">
        <f t="shared" si="88"/>
        <v>MR-UPPER EXTREMITY R FOREARM W/O DYE</v>
      </c>
      <c r="B5641" s="175"/>
      <c r="C5641" s="172" t="s">
        <v>13516</v>
      </c>
    </row>
    <row r="5642" spans="1:3" x14ac:dyDescent="0.35">
      <c r="A5642" s="222" t="str">
        <f t="shared" si="88"/>
        <v>MR-UPPER EXTREMITY R HAND W/O DYE</v>
      </c>
      <c r="B5642" s="175"/>
      <c r="C5642" s="172" t="s">
        <v>13517</v>
      </c>
    </row>
    <row r="5643" spans="1:3" x14ac:dyDescent="0.35">
      <c r="A5643" s="222" t="str">
        <f t="shared" si="88"/>
        <v>MR-UPPER EXTREMITY R HUMERUS W/O DYE</v>
      </c>
      <c r="B5643" s="175"/>
      <c r="C5643" s="172" t="s">
        <v>13518</v>
      </c>
    </row>
    <row r="5644" spans="1:3" x14ac:dyDescent="0.35">
      <c r="A5644" s="222" t="str">
        <f t="shared" si="88"/>
        <v>MR EXTREMITY UPPER LEFT W</v>
      </c>
      <c r="B5644" s="53"/>
      <c r="C5644" s="53" t="s">
        <v>9484</v>
      </c>
    </row>
    <row r="5645" spans="1:3" x14ac:dyDescent="0.35">
      <c r="A5645" s="222" t="str">
        <f t="shared" si="88"/>
        <v>MR EXTREMITY UPPER LT W</v>
      </c>
      <c r="B5645" s="296"/>
      <c r="C5645" s="296" t="s">
        <v>6692</v>
      </c>
    </row>
    <row r="5646" spans="1:3" x14ac:dyDescent="0.35">
      <c r="A5646" s="222" t="str">
        <f t="shared" si="88"/>
        <v>MR EXTREMITY UPPER RIGHT W</v>
      </c>
      <c r="B5646" s="53"/>
      <c r="C5646" s="53" t="s">
        <v>9485</v>
      </c>
    </row>
    <row r="5647" spans="1:3" x14ac:dyDescent="0.35">
      <c r="A5647" s="222" t="str">
        <f t="shared" si="88"/>
        <v>MR EXTREMITY UPPER RT W</v>
      </c>
      <c r="B5647" s="296"/>
      <c r="C5647" s="296" t="s">
        <v>6693</v>
      </c>
    </row>
    <row r="5648" spans="1:3" x14ac:dyDescent="0.35">
      <c r="A5648" s="222" t="str">
        <f t="shared" si="88"/>
        <v>MR FOREARM W LT</v>
      </c>
      <c r="B5648" s="312"/>
      <c r="C5648" s="312" t="s">
        <v>10109</v>
      </c>
    </row>
    <row r="5649" spans="1:3" x14ac:dyDescent="0.35">
      <c r="A5649" s="222" t="str">
        <f t="shared" si="88"/>
        <v>MR FOREARM W RT</v>
      </c>
      <c r="B5649" s="312"/>
      <c r="C5649" s="312" t="s">
        <v>10110</v>
      </c>
    </row>
    <row r="5650" spans="1:3" x14ac:dyDescent="0.35">
      <c r="A5650" s="222" t="str">
        <f t="shared" si="88"/>
        <v>MR HAND LEFT W</v>
      </c>
      <c r="B5650" s="53"/>
      <c r="C5650" s="469" t="s">
        <v>9486</v>
      </c>
    </row>
    <row r="5651" spans="1:3" x14ac:dyDescent="0.35">
      <c r="A5651" s="222" t="str">
        <f t="shared" si="88"/>
        <v>MR HAND RIGHT W</v>
      </c>
      <c r="B5651" s="53"/>
      <c r="C5651" s="388" t="s">
        <v>9487</v>
      </c>
    </row>
    <row r="5652" spans="1:3" x14ac:dyDescent="0.35">
      <c r="A5652" s="222" t="str">
        <f t="shared" si="88"/>
        <v>MR HAND W LT</v>
      </c>
      <c r="B5652" s="312"/>
      <c r="C5652" s="312" t="s">
        <v>10111</v>
      </c>
    </row>
    <row r="5653" spans="1:3" x14ac:dyDescent="0.35">
      <c r="A5653" s="222" t="str">
        <f t="shared" si="88"/>
        <v>MR HAND W RT</v>
      </c>
      <c r="B5653" s="312"/>
      <c r="C5653" s="408" t="s">
        <v>10112</v>
      </c>
    </row>
    <row r="5654" spans="1:3" x14ac:dyDescent="0.35">
      <c r="A5654" s="222" t="str">
        <f t="shared" si="88"/>
        <v>MR HUMERUS W LT</v>
      </c>
      <c r="B5654" s="312"/>
      <c r="C5654" s="312" t="s">
        <v>10113</v>
      </c>
    </row>
    <row r="5655" spans="1:3" x14ac:dyDescent="0.35">
      <c r="A5655" s="222" t="str">
        <f t="shared" si="88"/>
        <v>MR HUMERUS W RT</v>
      </c>
      <c r="B5655" s="312"/>
      <c r="C5655" s="408" t="s">
        <v>10114</v>
      </c>
    </row>
    <row r="5656" spans="1:3" x14ac:dyDescent="0.35">
      <c r="A5656" s="222" t="str">
        <f t="shared" si="88"/>
        <v>MR UPP EXT W LT</v>
      </c>
      <c r="B5656" s="312"/>
      <c r="C5656" s="312" t="s">
        <v>10115</v>
      </c>
    </row>
    <row r="5657" spans="1:3" x14ac:dyDescent="0.35">
      <c r="A5657" s="222" t="str">
        <f t="shared" si="88"/>
        <v>MR UPP EXT W RT</v>
      </c>
      <c r="B5657" s="312"/>
      <c r="C5657" s="408" t="s">
        <v>10116</v>
      </c>
    </row>
    <row r="5658" spans="1:3" x14ac:dyDescent="0.35">
      <c r="A5658" s="222" t="str">
        <f t="shared" si="88"/>
        <v>MRI Brachial Plexus (shoulder/axilla area) with</v>
      </c>
      <c r="B5658" s="24"/>
      <c r="C5658" s="24" t="s">
        <v>13240</v>
      </c>
    </row>
    <row r="5659" spans="1:3" x14ac:dyDescent="0.35">
      <c r="A5659" s="222" t="str">
        <f t="shared" si="88"/>
        <v>MRI BRACHIALPLEXUS W LEFT</v>
      </c>
      <c r="B5659" s="26"/>
      <c r="C5659" s="26" t="s">
        <v>2552</v>
      </c>
    </row>
    <row r="5660" spans="1:3" x14ac:dyDescent="0.35">
      <c r="A5660" s="222" t="str">
        <f t="shared" si="88"/>
        <v>MRI BRACHIALPLEXUS W RIGHT</v>
      </c>
      <c r="B5660" s="26"/>
      <c r="C5660" s="26" t="s">
        <v>2553</v>
      </c>
    </row>
    <row r="5661" spans="1:3" x14ac:dyDescent="0.35">
      <c r="A5661" s="222" t="str">
        <f t="shared" si="88"/>
        <v>MRI FOREARM LT W</v>
      </c>
      <c r="B5661" s="292"/>
      <c r="C5661" s="292" t="s">
        <v>5382</v>
      </c>
    </row>
    <row r="5662" spans="1:3" x14ac:dyDescent="0.35">
      <c r="A5662" s="222" t="str">
        <f t="shared" si="88"/>
        <v>MRI FOREARM LT W</v>
      </c>
      <c r="B5662" s="11"/>
      <c r="C5662" s="11" t="s">
        <v>5382</v>
      </c>
    </row>
    <row r="5663" spans="1:3" x14ac:dyDescent="0.35">
      <c r="A5663" s="222" t="str">
        <f t="shared" si="88"/>
        <v>MRI FOREARM RT W</v>
      </c>
      <c r="B5663" s="292"/>
      <c r="C5663" s="292" t="s">
        <v>5383</v>
      </c>
    </row>
    <row r="5664" spans="1:3" x14ac:dyDescent="0.35">
      <c r="A5664" s="222" t="str">
        <f t="shared" si="88"/>
        <v>MRI FOREARM RT W</v>
      </c>
      <c r="B5664" s="11"/>
      <c r="C5664" s="11" t="s">
        <v>5383</v>
      </c>
    </row>
    <row r="5665" spans="1:3" x14ac:dyDescent="0.35">
      <c r="A5665" s="222" t="str">
        <f t="shared" si="88"/>
        <v>MRI Forearm w/ Contrast Left</v>
      </c>
      <c r="B5665" s="313"/>
      <c r="C5665" s="313" t="s">
        <v>2090</v>
      </c>
    </row>
    <row r="5666" spans="1:3" x14ac:dyDescent="0.35">
      <c r="A5666" s="222" t="str">
        <f t="shared" si="88"/>
        <v>MRI HAND LT W</v>
      </c>
      <c r="B5666" s="302"/>
      <c r="C5666" s="292" t="s">
        <v>5384</v>
      </c>
    </row>
    <row r="5667" spans="1:3" x14ac:dyDescent="0.35">
      <c r="A5667" s="222" t="str">
        <f t="shared" si="88"/>
        <v>MRI HAND LT W</v>
      </c>
      <c r="B5667" s="11"/>
      <c r="C5667" s="11" t="s">
        <v>5384</v>
      </c>
    </row>
    <row r="5668" spans="1:3" x14ac:dyDescent="0.35">
      <c r="A5668" s="222" t="str">
        <f t="shared" si="88"/>
        <v>MRI HAND RT W</v>
      </c>
      <c r="B5668" s="302"/>
      <c r="C5668" s="292" t="s">
        <v>5385</v>
      </c>
    </row>
    <row r="5669" spans="1:3" x14ac:dyDescent="0.35">
      <c r="A5669" s="222" t="str">
        <f t="shared" si="88"/>
        <v>MRI HAND RT W</v>
      </c>
      <c r="B5669" s="11"/>
      <c r="C5669" s="11" t="s">
        <v>5385</v>
      </c>
    </row>
    <row r="5670" spans="1:3" x14ac:dyDescent="0.35">
      <c r="A5670" s="222" t="str">
        <f t="shared" si="88"/>
        <v>MRI HAND W LEFT</v>
      </c>
      <c r="B5670" s="26"/>
      <c r="C5670" s="26" t="s">
        <v>2554</v>
      </c>
    </row>
    <row r="5671" spans="1:3" x14ac:dyDescent="0.35">
      <c r="A5671" s="222" t="str">
        <f t="shared" si="88"/>
        <v>MRI HAND W RIGHT</v>
      </c>
      <c r="B5671" s="26"/>
      <c r="C5671" s="26" t="s">
        <v>2555</v>
      </c>
    </row>
    <row r="5672" spans="1:3" x14ac:dyDescent="0.35">
      <c r="A5672" s="222" t="str">
        <f t="shared" si="88"/>
        <v>MRI Hand w/ Contrast Left</v>
      </c>
      <c r="B5672" s="313"/>
      <c r="C5672" s="908" t="s">
        <v>2091</v>
      </c>
    </row>
    <row r="5673" spans="1:3" x14ac:dyDescent="0.35">
      <c r="A5673" s="222" t="str">
        <f t="shared" si="88"/>
        <v>MRI Hand w/ Contrast Right</v>
      </c>
      <c r="B5673" s="313"/>
      <c r="C5673" s="438" t="s">
        <v>2092</v>
      </c>
    </row>
    <row r="5674" spans="1:3" x14ac:dyDescent="0.35">
      <c r="A5674" s="222" t="str">
        <f t="shared" si="88"/>
        <v>MRI HUMERUS L W CONTRAST</v>
      </c>
      <c r="B5674" s="204"/>
      <c r="C5674" s="209" t="s">
        <v>11867</v>
      </c>
    </row>
    <row r="5675" spans="1:3" x14ac:dyDescent="0.35">
      <c r="A5675" s="222" t="str">
        <f t="shared" si="88"/>
        <v>MRI HUMERUS LT W</v>
      </c>
      <c r="B5675" s="302"/>
      <c r="C5675" s="644" t="s">
        <v>5386</v>
      </c>
    </row>
    <row r="5676" spans="1:3" x14ac:dyDescent="0.35">
      <c r="A5676" s="222" t="str">
        <f t="shared" si="88"/>
        <v>MRI HUMERUS LT W</v>
      </c>
      <c r="B5676" s="11"/>
      <c r="C5676" s="11" t="s">
        <v>5386</v>
      </c>
    </row>
    <row r="5677" spans="1:3" x14ac:dyDescent="0.35">
      <c r="A5677" s="222" t="str">
        <f t="shared" si="88"/>
        <v>MRI HUMERUS RT W</v>
      </c>
      <c r="B5677" s="302"/>
      <c r="C5677" s="292" t="s">
        <v>5387</v>
      </c>
    </row>
    <row r="5678" spans="1:3" x14ac:dyDescent="0.35">
      <c r="A5678" s="222" t="str">
        <f t="shared" si="88"/>
        <v>MRI HUMERUS RT W</v>
      </c>
      <c r="B5678" s="11"/>
      <c r="C5678" s="11" t="s">
        <v>5387</v>
      </c>
    </row>
    <row r="5679" spans="1:3" x14ac:dyDescent="0.35">
      <c r="A5679" s="222" t="str">
        <f t="shared" si="88"/>
        <v>MRI HUMERUS W LEFT</v>
      </c>
      <c r="B5679" s="26"/>
      <c r="C5679" s="26" t="s">
        <v>2556</v>
      </c>
    </row>
    <row r="5680" spans="1:3" x14ac:dyDescent="0.35">
      <c r="A5680" s="222" t="str">
        <f t="shared" si="88"/>
        <v>MRI HUMERUS W RIGHT</v>
      </c>
      <c r="B5680" s="26"/>
      <c r="C5680" s="26" t="s">
        <v>2557</v>
      </c>
    </row>
    <row r="5681" spans="1:3" x14ac:dyDescent="0.35">
      <c r="A5681" s="222" t="str">
        <f t="shared" si="88"/>
        <v>MRI Humerus w/ Contrast Left</v>
      </c>
      <c r="B5681" s="313"/>
      <c r="C5681" s="313" t="s">
        <v>2093</v>
      </c>
    </row>
    <row r="5682" spans="1:3" x14ac:dyDescent="0.35">
      <c r="A5682" s="222" t="str">
        <f t="shared" si="88"/>
        <v>MRI Humerus w/ Contrast Right</v>
      </c>
      <c r="B5682" s="313"/>
      <c r="C5682" s="313" t="s">
        <v>2094</v>
      </c>
    </row>
    <row r="5683" spans="1:3" x14ac:dyDescent="0.35">
      <c r="A5683" s="222" t="str">
        <f t="shared" si="88"/>
        <v>MRI Left finger with contrast</v>
      </c>
      <c r="B5683" s="24"/>
      <c r="C5683" s="24" t="s">
        <v>13241</v>
      </c>
    </row>
    <row r="5684" spans="1:3" x14ac:dyDescent="0.35">
      <c r="A5684" s="222" t="str">
        <f t="shared" si="88"/>
        <v>MRI Left Forearm c/ contrast</v>
      </c>
      <c r="B5684" s="30"/>
      <c r="C5684" s="30" t="s">
        <v>3584</v>
      </c>
    </row>
    <row r="5685" spans="1:3" x14ac:dyDescent="0.35">
      <c r="A5685" s="222" t="str">
        <f t="shared" si="88"/>
        <v>MRI Left Forearm with contrast</v>
      </c>
      <c r="B5685" s="24"/>
      <c r="C5685" s="24" t="s">
        <v>13242</v>
      </c>
    </row>
    <row r="5686" spans="1:3" x14ac:dyDescent="0.35">
      <c r="A5686" s="222" t="str">
        <f t="shared" si="88"/>
        <v>MRI Left Hand with contrast</v>
      </c>
      <c r="B5686" s="24"/>
      <c r="C5686" s="24" t="s">
        <v>13243</v>
      </c>
    </row>
    <row r="5687" spans="1:3" x14ac:dyDescent="0.35">
      <c r="A5687" s="222" t="str">
        <f t="shared" si="88"/>
        <v>MRI Left Humerus with contrast</v>
      </c>
      <c r="B5687" s="24"/>
      <c r="C5687" s="24" t="s">
        <v>13244</v>
      </c>
    </row>
    <row r="5688" spans="1:3" x14ac:dyDescent="0.35">
      <c r="A5688" s="222" t="str">
        <f t="shared" si="88"/>
        <v>MRI Left thumb with contrast</v>
      </c>
      <c r="B5688" s="24"/>
      <c r="C5688" s="24" t="s">
        <v>13245</v>
      </c>
    </row>
    <row r="5689" spans="1:3" x14ac:dyDescent="0.35">
      <c r="A5689" s="222" t="str">
        <f t="shared" si="88"/>
        <v>MRI LT FOREARM W</v>
      </c>
      <c r="B5689" s="165"/>
      <c r="C5689" s="191" t="s">
        <v>6858</v>
      </c>
    </row>
    <row r="5690" spans="1:3" x14ac:dyDescent="0.35">
      <c r="A5690" s="222" t="str">
        <f t="shared" si="88"/>
        <v>MRI LT HAND W</v>
      </c>
      <c r="B5690" s="165"/>
      <c r="C5690" s="187" t="s">
        <v>6859</v>
      </c>
    </row>
    <row r="5691" spans="1:3" x14ac:dyDescent="0.35">
      <c r="A5691" s="222" t="str">
        <f t="shared" si="88"/>
        <v>MRI LT HUMERUS W</v>
      </c>
      <c r="B5691" s="165"/>
      <c r="C5691" s="187" t="s">
        <v>6860</v>
      </c>
    </row>
    <row r="5692" spans="1:3" x14ac:dyDescent="0.35">
      <c r="A5692" s="222" t="str">
        <f t="shared" si="88"/>
        <v>MRI Right finger with contrast</v>
      </c>
      <c r="B5692" s="24"/>
      <c r="C5692" s="24" t="s">
        <v>13246</v>
      </c>
    </row>
    <row r="5693" spans="1:3" x14ac:dyDescent="0.35">
      <c r="A5693" s="222" t="str">
        <f t="shared" si="88"/>
        <v>MRI Right Forearm c/ contrast</v>
      </c>
      <c r="B5693" s="30"/>
      <c r="C5693" s="403" t="s">
        <v>3585</v>
      </c>
    </row>
    <row r="5694" spans="1:3" x14ac:dyDescent="0.35">
      <c r="A5694" s="222" t="str">
        <f t="shared" si="88"/>
        <v>MRI Right Forearm with contrast</v>
      </c>
      <c r="B5694" s="24"/>
      <c r="C5694" s="406" t="s">
        <v>13247</v>
      </c>
    </row>
    <row r="5695" spans="1:3" x14ac:dyDescent="0.35">
      <c r="A5695" s="222" t="str">
        <f t="shared" si="88"/>
        <v>MRI Right Hand with contrast</v>
      </c>
      <c r="B5695" s="24"/>
      <c r="C5695" s="406" t="s">
        <v>13248</v>
      </c>
    </row>
    <row r="5696" spans="1:3" x14ac:dyDescent="0.35">
      <c r="A5696" s="222" t="str">
        <f t="shared" si="88"/>
        <v>MRI Right Humerus with contrast</v>
      </c>
      <c r="B5696" s="24"/>
      <c r="C5696" s="406" t="s">
        <v>13249</v>
      </c>
    </row>
    <row r="5697" spans="1:3" x14ac:dyDescent="0.35">
      <c r="A5697" s="222" t="str">
        <f t="shared" si="88"/>
        <v>MRI Right thumb with contrast</v>
      </c>
      <c r="B5697" s="24"/>
      <c r="C5697" s="406" t="s">
        <v>13250</v>
      </c>
    </row>
    <row r="5698" spans="1:3" x14ac:dyDescent="0.35">
      <c r="A5698" s="222" t="str">
        <f t="shared" si="88"/>
        <v>MRI RT FOREARM W</v>
      </c>
      <c r="B5698" s="165"/>
      <c r="C5698" s="187" t="s">
        <v>6861</v>
      </c>
    </row>
    <row r="5699" spans="1:3" x14ac:dyDescent="0.35">
      <c r="A5699" s="222" t="str">
        <f t="shared" ref="A5699:A5762" si="89">TRIM(C5699)</f>
        <v>MRI RT HAND W</v>
      </c>
      <c r="B5699" s="165"/>
      <c r="C5699" s="165" t="s">
        <v>6862</v>
      </c>
    </row>
    <row r="5700" spans="1:3" x14ac:dyDescent="0.35">
      <c r="A5700" s="222" t="str">
        <f t="shared" si="89"/>
        <v>MRI RT HUMERUS W</v>
      </c>
      <c r="B5700" s="165"/>
      <c r="C5700" s="165" t="s">
        <v>6863</v>
      </c>
    </row>
    <row r="5701" spans="1:3" x14ac:dyDescent="0.35">
      <c r="A5701" s="222" t="str">
        <f t="shared" si="89"/>
        <v>MRI UE NON JOINT LT W</v>
      </c>
      <c r="B5701" s="11"/>
      <c r="C5701" s="11" t="s">
        <v>10117</v>
      </c>
    </row>
    <row r="5702" spans="1:3" x14ac:dyDescent="0.35">
      <c r="A5702" s="222" t="str">
        <f t="shared" si="89"/>
        <v>MRI UE NON JOINT RT W</v>
      </c>
      <c r="B5702" s="11"/>
      <c r="C5702" s="11" t="s">
        <v>10118</v>
      </c>
    </row>
    <row r="5703" spans="1:3" x14ac:dyDescent="0.35">
      <c r="A5703" s="222" t="str">
        <f t="shared" si="89"/>
        <v>MRI UE Non Joint w/ Contrast Lt</v>
      </c>
      <c r="B5703" s="291"/>
      <c r="C5703" s="291" t="s">
        <v>4539</v>
      </c>
    </row>
    <row r="5704" spans="1:3" x14ac:dyDescent="0.35">
      <c r="A5704" s="222" t="str">
        <f t="shared" si="89"/>
        <v>MRI UE Non Joint w/ Contrast Rt</v>
      </c>
      <c r="B5704" s="291"/>
      <c r="C5704" s="291" t="s">
        <v>4540</v>
      </c>
    </row>
    <row r="5705" spans="1:3" x14ac:dyDescent="0.35">
      <c r="A5705" s="222" t="str">
        <f t="shared" si="89"/>
        <v>MRI ULNA/RADIUS W LEFT</v>
      </c>
      <c r="B5705" s="26"/>
      <c r="C5705" s="26" t="s">
        <v>2558</v>
      </c>
    </row>
    <row r="5706" spans="1:3" x14ac:dyDescent="0.35">
      <c r="A5706" s="222" t="str">
        <f t="shared" si="89"/>
        <v>MRI ULNA/RADIUS W RIGHT</v>
      </c>
      <c r="B5706" s="26"/>
      <c r="C5706" s="26" t="s">
        <v>2559</v>
      </c>
    </row>
    <row r="5707" spans="1:3" x14ac:dyDescent="0.35">
      <c r="A5707" s="222" t="str">
        <f t="shared" si="89"/>
        <v>MRI UPPER EXT (NON JOINT) WITH CONTRAST</v>
      </c>
      <c r="B5707" s="285"/>
      <c r="C5707" s="285" t="s">
        <v>6435</v>
      </c>
    </row>
    <row r="5708" spans="1:3" x14ac:dyDescent="0.35">
      <c r="A5708" s="222" t="str">
        <f t="shared" si="89"/>
        <v>MRI UPPER EXT NOT JOINT W CONTRAST LT</v>
      </c>
      <c r="B5708" s="286"/>
      <c r="C5708" s="293" t="s">
        <v>9036</v>
      </c>
    </row>
    <row r="5709" spans="1:3" x14ac:dyDescent="0.35">
      <c r="A5709" s="222" t="str">
        <f t="shared" si="89"/>
        <v>MRI UPPER EXT NOT JOINT W CONTRAST RT</v>
      </c>
      <c r="B5709" s="286"/>
      <c r="C5709" s="286" t="s">
        <v>9037</v>
      </c>
    </row>
    <row r="5710" spans="1:3" x14ac:dyDescent="0.35">
      <c r="A5710" s="222" t="str">
        <f t="shared" si="89"/>
        <v>MRI UPPER EXTREMITY W/CONTRAST LT</v>
      </c>
      <c r="B5710" s="157"/>
      <c r="C5710" s="183" t="s">
        <v>4103</v>
      </c>
    </row>
    <row r="5711" spans="1:3" x14ac:dyDescent="0.35">
      <c r="A5711" s="222" t="str">
        <f t="shared" si="89"/>
        <v>MRI UPPER EXTREMITY W/CONTRAST RT</v>
      </c>
      <c r="B5711" s="157"/>
      <c r="C5711" s="157" t="s">
        <v>4104</v>
      </c>
    </row>
    <row r="5712" spans="1:3" x14ac:dyDescent="0.35">
      <c r="A5712" s="222" t="str">
        <f t="shared" si="89"/>
        <v>MRI, Left Hand c/ Contrast</v>
      </c>
      <c r="B5712" s="30"/>
      <c r="C5712" s="30" t="s">
        <v>3586</v>
      </c>
    </row>
    <row r="5713" spans="1:3" x14ac:dyDescent="0.35">
      <c r="A5713" s="222" t="str">
        <f t="shared" si="89"/>
        <v>MRI, Left Humerus c/ Contrast</v>
      </c>
      <c r="B5713" s="30"/>
      <c r="C5713" s="30" t="s">
        <v>3587</v>
      </c>
    </row>
    <row r="5714" spans="1:3" x14ac:dyDescent="0.35">
      <c r="A5714" s="222" t="str">
        <f t="shared" si="89"/>
        <v>MRI, Right Hand c/ Contrast</v>
      </c>
      <c r="B5714" s="30"/>
      <c r="C5714" s="30" t="s">
        <v>3588</v>
      </c>
    </row>
    <row r="5715" spans="1:3" x14ac:dyDescent="0.35">
      <c r="A5715" s="222" t="str">
        <f t="shared" si="89"/>
        <v>MRI, Right Humerus c/ Contrast</v>
      </c>
      <c r="B5715" s="30"/>
      <c r="C5715" s="30" t="s">
        <v>3589</v>
      </c>
    </row>
    <row r="5716" spans="1:3" x14ac:dyDescent="0.35">
      <c r="A5716" s="222" t="str">
        <f t="shared" si="89"/>
        <v>MRI, Upper Ext. Non-Joint c/ Contrast</v>
      </c>
      <c r="B5716" s="30"/>
      <c r="C5716" s="30" t="s">
        <v>3590</v>
      </c>
    </row>
    <row r="5717" spans="1:3" x14ac:dyDescent="0.35">
      <c r="A5717" s="222" t="str">
        <f t="shared" si="89"/>
        <v>MR Brachial Plexus wo/w con</v>
      </c>
      <c r="B5717" s="24"/>
      <c r="C5717" s="24" t="s">
        <v>13320</v>
      </c>
    </row>
    <row r="5718" spans="1:3" x14ac:dyDescent="0.35">
      <c r="A5718" s="222" t="str">
        <f t="shared" si="89"/>
        <v>MR EXTREMITY UPPER LEFT W/WO</v>
      </c>
      <c r="B5718" s="53"/>
      <c r="C5718" s="53" t="s">
        <v>9520</v>
      </c>
    </row>
    <row r="5719" spans="1:3" x14ac:dyDescent="0.35">
      <c r="A5719" s="222" t="str">
        <f t="shared" si="89"/>
        <v>MR EXTREMITY UPPER LT W/WO</v>
      </c>
      <c r="B5719" s="296"/>
      <c r="C5719" s="296" t="s">
        <v>6718</v>
      </c>
    </row>
    <row r="5720" spans="1:3" x14ac:dyDescent="0.35">
      <c r="A5720" s="222" t="str">
        <f t="shared" si="89"/>
        <v>MR EXTREMITY UPPER RIGHT W/WO</v>
      </c>
      <c r="B5720" s="53"/>
      <c r="C5720" s="53" t="s">
        <v>9521</v>
      </c>
    </row>
    <row r="5721" spans="1:3" x14ac:dyDescent="0.35">
      <c r="A5721" s="222" t="str">
        <f t="shared" si="89"/>
        <v>MR EXTREMITY UPPER RT W/WO</v>
      </c>
      <c r="B5721" s="296"/>
      <c r="C5721" s="303" t="s">
        <v>6719</v>
      </c>
    </row>
    <row r="5722" spans="1:3" x14ac:dyDescent="0.35">
      <c r="A5722" s="222" t="str">
        <f t="shared" si="89"/>
        <v>MR FOREARM LT W&amp;WO</v>
      </c>
      <c r="B5722" s="97"/>
      <c r="C5722" s="97" t="s">
        <v>1222</v>
      </c>
    </row>
    <row r="5723" spans="1:3" x14ac:dyDescent="0.35">
      <c r="A5723" s="222" t="str">
        <f t="shared" si="89"/>
        <v>MR forearm LT wo/w con</v>
      </c>
      <c r="B5723" s="24"/>
      <c r="C5723" s="24" t="s">
        <v>13321</v>
      </c>
    </row>
    <row r="5724" spans="1:3" x14ac:dyDescent="0.35">
      <c r="A5724" s="222" t="str">
        <f t="shared" si="89"/>
        <v>MR FOREARM RT W&amp;WO</v>
      </c>
      <c r="B5724" s="97"/>
      <c r="C5724" s="97" t="s">
        <v>1223</v>
      </c>
    </row>
    <row r="5725" spans="1:3" x14ac:dyDescent="0.35">
      <c r="A5725" s="222" t="str">
        <f t="shared" si="89"/>
        <v>MR FOREARM W/WO LT</v>
      </c>
      <c r="B5725" s="312"/>
      <c r="C5725" s="312" t="s">
        <v>10196</v>
      </c>
    </row>
    <row r="5726" spans="1:3" x14ac:dyDescent="0.35">
      <c r="A5726" s="222" t="str">
        <f t="shared" si="89"/>
        <v>MR FOREARM W/WO RT</v>
      </c>
      <c r="B5726" s="312"/>
      <c r="C5726" s="312" t="s">
        <v>10197</v>
      </c>
    </row>
    <row r="5727" spans="1:3" x14ac:dyDescent="0.35">
      <c r="A5727" s="222" t="str">
        <f t="shared" si="89"/>
        <v>MR HAND LEFT W/WO</v>
      </c>
      <c r="B5727" s="53"/>
      <c r="C5727" s="53" t="s">
        <v>9522</v>
      </c>
    </row>
    <row r="5728" spans="1:3" x14ac:dyDescent="0.35">
      <c r="A5728" s="222" t="str">
        <f t="shared" si="89"/>
        <v>MR HAND LT W&amp;WO</v>
      </c>
      <c r="B5728" s="97"/>
      <c r="C5728" s="97" t="s">
        <v>1224</v>
      </c>
    </row>
    <row r="5729" spans="1:3" x14ac:dyDescent="0.35">
      <c r="A5729" s="222" t="str">
        <f t="shared" si="89"/>
        <v>MR HAND RIGHT W/WO</v>
      </c>
      <c r="B5729" s="53"/>
      <c r="C5729" s="53" t="s">
        <v>9523</v>
      </c>
    </row>
    <row r="5730" spans="1:3" x14ac:dyDescent="0.35">
      <c r="A5730" s="222" t="str">
        <f t="shared" si="89"/>
        <v>MR HAND RT W&amp;WO</v>
      </c>
      <c r="B5730" s="97"/>
      <c r="C5730" s="97" t="s">
        <v>1225</v>
      </c>
    </row>
    <row r="5731" spans="1:3" x14ac:dyDescent="0.35">
      <c r="A5731" s="222" t="str">
        <f t="shared" si="89"/>
        <v>MR hand RT wo/w con</v>
      </c>
      <c r="B5731" s="705"/>
      <c r="C5731" s="568" t="s">
        <v>13324</v>
      </c>
    </row>
    <row r="5732" spans="1:3" x14ac:dyDescent="0.35">
      <c r="A5732" s="222" t="str">
        <f t="shared" si="89"/>
        <v>MR HAND W/WO LT</v>
      </c>
      <c r="B5732" s="312"/>
      <c r="C5732" s="312" t="s">
        <v>10198</v>
      </c>
    </row>
    <row r="5733" spans="1:3" x14ac:dyDescent="0.35">
      <c r="A5733" s="222" t="str">
        <f t="shared" si="89"/>
        <v>MR HAND W/WO RT</v>
      </c>
      <c r="B5733" s="312"/>
      <c r="C5733" s="312" t="s">
        <v>10199</v>
      </c>
    </row>
    <row r="5734" spans="1:3" x14ac:dyDescent="0.35">
      <c r="A5734" s="222" t="str">
        <f t="shared" si="89"/>
        <v>MR HUMERUS LT W&amp;WO</v>
      </c>
      <c r="B5734" s="97"/>
      <c r="C5734" s="97" t="s">
        <v>1226</v>
      </c>
    </row>
    <row r="5735" spans="1:3" x14ac:dyDescent="0.35">
      <c r="A5735" s="222" t="str">
        <f t="shared" si="89"/>
        <v>MR HUMERUS RT W&amp;WO</v>
      </c>
      <c r="B5735" s="97"/>
      <c r="C5735" s="97" t="s">
        <v>1227</v>
      </c>
    </row>
    <row r="5736" spans="1:3" x14ac:dyDescent="0.35">
      <c r="A5736" s="222" t="str">
        <f t="shared" si="89"/>
        <v>MR HUMERUS W/WO LT</v>
      </c>
      <c r="B5736" s="312"/>
      <c r="C5736" s="312" t="s">
        <v>10200</v>
      </c>
    </row>
    <row r="5737" spans="1:3" x14ac:dyDescent="0.35">
      <c r="A5737" s="222" t="str">
        <f t="shared" si="89"/>
        <v>MR HUMERUS W/WO RT</v>
      </c>
      <c r="B5737" s="312"/>
      <c r="C5737" s="312" t="s">
        <v>10201</v>
      </c>
    </row>
    <row r="5738" spans="1:3" x14ac:dyDescent="0.35">
      <c r="A5738" s="222" t="str">
        <f t="shared" si="89"/>
        <v>MR UPP EXT W/WO LT</v>
      </c>
      <c r="B5738" s="312"/>
      <c r="C5738" s="312" t="s">
        <v>10202</v>
      </c>
    </row>
    <row r="5739" spans="1:3" x14ac:dyDescent="0.35">
      <c r="A5739" s="222" t="str">
        <f t="shared" si="89"/>
        <v>MR UPP EXT W/WO RT</v>
      </c>
      <c r="B5739" s="312"/>
      <c r="C5739" s="312" t="s">
        <v>10203</v>
      </c>
    </row>
    <row r="5740" spans="1:3" x14ac:dyDescent="0.35">
      <c r="A5740" s="222" t="str">
        <f t="shared" si="89"/>
        <v>MRI Brachial Plexus (shoulder/axilla area) w/wo</v>
      </c>
      <c r="B5740" s="24"/>
      <c r="C5740" s="24" t="s">
        <v>13325</v>
      </c>
    </row>
    <row r="5741" spans="1:3" x14ac:dyDescent="0.35">
      <c r="A5741" s="222" t="str">
        <f t="shared" si="89"/>
        <v>MRI BRACHIAL PLEXUS W/WO</v>
      </c>
      <c r="B5741" s="204"/>
      <c r="C5741" s="204" t="s">
        <v>11953</v>
      </c>
    </row>
    <row r="5742" spans="1:3" x14ac:dyDescent="0.35">
      <c r="A5742" s="222" t="str">
        <f t="shared" si="89"/>
        <v>MRI BRACHIALPLEXUS W&amp;WO LEFT</v>
      </c>
      <c r="B5742" s="26"/>
      <c r="C5742" s="26" t="s">
        <v>2621</v>
      </c>
    </row>
    <row r="5743" spans="1:3" x14ac:dyDescent="0.35">
      <c r="A5743" s="222" t="str">
        <f t="shared" si="89"/>
        <v>MRI BRACHIALPLEXUS W&amp;WO RIGHT</v>
      </c>
      <c r="B5743" s="26"/>
      <c r="C5743" s="26" t="s">
        <v>2622</v>
      </c>
    </row>
    <row r="5744" spans="1:3" x14ac:dyDescent="0.35">
      <c r="A5744" s="222" t="str">
        <f t="shared" si="89"/>
        <v>MRI FOREARM LT W/WO</v>
      </c>
      <c r="B5744" s="292"/>
      <c r="C5744" s="292" t="s">
        <v>5417</v>
      </c>
    </row>
    <row r="5745" spans="1:3" x14ac:dyDescent="0.35">
      <c r="A5745" s="222" t="str">
        <f t="shared" si="89"/>
        <v>MRI FOREARM LT W/WO</v>
      </c>
      <c r="B5745" s="11"/>
      <c r="C5745" s="11" t="s">
        <v>5417</v>
      </c>
    </row>
    <row r="5746" spans="1:3" x14ac:dyDescent="0.35">
      <c r="A5746" s="222" t="str">
        <f t="shared" si="89"/>
        <v>MRI FOREARM RT W/WO</v>
      </c>
      <c r="B5746" s="292"/>
      <c r="C5746" s="292" t="s">
        <v>5418</v>
      </c>
    </row>
    <row r="5747" spans="1:3" x14ac:dyDescent="0.35">
      <c r="A5747" s="222" t="str">
        <f t="shared" si="89"/>
        <v>MRI FOREARM RT W/WO</v>
      </c>
      <c r="B5747" s="11"/>
      <c r="C5747" s="11" t="s">
        <v>5418</v>
      </c>
    </row>
    <row r="5748" spans="1:3" x14ac:dyDescent="0.35">
      <c r="A5748" s="222" t="str">
        <f t="shared" si="89"/>
        <v>MRI FOREARM W&amp;WO LEFT</v>
      </c>
      <c r="B5748" s="26"/>
      <c r="C5748" s="26" t="s">
        <v>2623</v>
      </c>
    </row>
    <row r="5749" spans="1:3" x14ac:dyDescent="0.35">
      <c r="A5749" s="222" t="str">
        <f t="shared" si="89"/>
        <v>MRI FOREARM W&amp;WO RIGHT</v>
      </c>
      <c r="B5749" s="26"/>
      <c r="C5749" s="26" t="s">
        <v>2624</v>
      </c>
    </row>
    <row r="5750" spans="1:3" x14ac:dyDescent="0.35">
      <c r="A5750" s="222" t="str">
        <f t="shared" si="89"/>
        <v>MRI Forearm w/ + w/o Contrast Left</v>
      </c>
      <c r="B5750" s="313"/>
      <c r="C5750" s="313" t="s">
        <v>2173</v>
      </c>
    </row>
    <row r="5751" spans="1:3" x14ac:dyDescent="0.35">
      <c r="A5751" s="222" t="str">
        <f t="shared" si="89"/>
        <v>MRI Forearm w/ + w/o Contrast Right</v>
      </c>
      <c r="B5751" s="313"/>
      <c r="C5751" s="313" t="s">
        <v>2174</v>
      </c>
    </row>
    <row r="5752" spans="1:3" x14ac:dyDescent="0.35">
      <c r="A5752" s="222" t="str">
        <f t="shared" si="89"/>
        <v>MRI HAND LT W/WO</v>
      </c>
      <c r="B5752" s="302"/>
      <c r="C5752" s="292" t="s">
        <v>5419</v>
      </c>
    </row>
    <row r="5753" spans="1:3" x14ac:dyDescent="0.35">
      <c r="A5753" s="222" t="str">
        <f t="shared" si="89"/>
        <v>MRI HAND LT W/WO</v>
      </c>
      <c r="B5753" s="11"/>
      <c r="C5753" s="11" t="s">
        <v>5419</v>
      </c>
    </row>
    <row r="5754" spans="1:3" x14ac:dyDescent="0.35">
      <c r="A5754" s="222" t="str">
        <f t="shared" si="89"/>
        <v>MRI HAND RT W/WO</v>
      </c>
      <c r="B5754" s="302"/>
      <c r="C5754" s="292" t="s">
        <v>5420</v>
      </c>
    </row>
    <row r="5755" spans="1:3" x14ac:dyDescent="0.35">
      <c r="A5755" s="222" t="str">
        <f t="shared" si="89"/>
        <v>MRI HAND RT W/WO</v>
      </c>
      <c r="B5755" s="11"/>
      <c r="C5755" s="11" t="s">
        <v>5420</v>
      </c>
    </row>
    <row r="5756" spans="1:3" x14ac:dyDescent="0.35">
      <c r="A5756" s="222" t="str">
        <f t="shared" si="89"/>
        <v>MRI HAND W + W/O LEFT</v>
      </c>
      <c r="B5756" s="204"/>
      <c r="C5756" s="205" t="s">
        <v>11954</v>
      </c>
    </row>
    <row r="5757" spans="1:3" x14ac:dyDescent="0.35">
      <c r="A5757" s="222" t="str">
        <f t="shared" si="89"/>
        <v>MRI HAND W + W/O RIGHT</v>
      </c>
      <c r="B5757" s="204"/>
      <c r="C5757" s="205" t="s">
        <v>11955</v>
      </c>
    </row>
    <row r="5758" spans="1:3" x14ac:dyDescent="0.35">
      <c r="A5758" s="222" t="str">
        <f t="shared" si="89"/>
        <v>MRI HAND W&amp;WO LEFT</v>
      </c>
      <c r="B5758" s="26"/>
      <c r="C5758" s="26" t="s">
        <v>2625</v>
      </c>
    </row>
    <row r="5759" spans="1:3" x14ac:dyDescent="0.35">
      <c r="A5759" s="222" t="str">
        <f t="shared" si="89"/>
        <v>MRI HAND W&amp;WO RIGHT</v>
      </c>
      <c r="B5759" s="26"/>
      <c r="C5759" s="26" t="s">
        <v>2626</v>
      </c>
    </row>
    <row r="5760" spans="1:3" x14ac:dyDescent="0.35">
      <c r="A5760" s="222" t="str">
        <f t="shared" si="89"/>
        <v>MRI Hand w/ + w/o Contrast Left</v>
      </c>
      <c r="B5760" s="313"/>
      <c r="C5760" s="42" t="s">
        <v>2175</v>
      </c>
    </row>
    <row r="5761" spans="1:3" x14ac:dyDescent="0.35">
      <c r="A5761" s="222" t="str">
        <f t="shared" si="89"/>
        <v>MRI Hand w/ + w/o Contrast Right</v>
      </c>
      <c r="B5761" s="313"/>
      <c r="C5761" s="42" t="s">
        <v>2176</v>
      </c>
    </row>
    <row r="5762" spans="1:3" x14ac:dyDescent="0.35">
      <c r="A5762" s="222" t="str">
        <f t="shared" si="89"/>
        <v>MRI HUMERUS LT W/WO</v>
      </c>
      <c r="B5762" s="302"/>
      <c r="C5762" s="292" t="s">
        <v>5421</v>
      </c>
    </row>
    <row r="5763" spans="1:3" x14ac:dyDescent="0.35">
      <c r="A5763" s="222" t="str">
        <f t="shared" ref="A5763:A5826" si="90">TRIM(C5763)</f>
        <v>MRI HUMERUS LT W/WO</v>
      </c>
      <c r="B5763" s="11"/>
      <c r="C5763" s="11" t="s">
        <v>5421</v>
      </c>
    </row>
    <row r="5764" spans="1:3" x14ac:dyDescent="0.35">
      <c r="A5764" s="222" t="str">
        <f t="shared" si="90"/>
        <v>MRI HUMERUS RT W/WO</v>
      </c>
      <c r="B5764" s="302"/>
      <c r="C5764" s="439" t="s">
        <v>5422</v>
      </c>
    </row>
    <row r="5765" spans="1:3" x14ac:dyDescent="0.35">
      <c r="A5765" s="222" t="str">
        <f t="shared" si="90"/>
        <v>MRI HUMERUS RT W/WO</v>
      </c>
      <c r="B5765" s="11"/>
      <c r="C5765" s="11" t="s">
        <v>5422</v>
      </c>
    </row>
    <row r="5766" spans="1:3" x14ac:dyDescent="0.35">
      <c r="A5766" s="222" t="str">
        <f t="shared" si="90"/>
        <v>MRI HUMERUS W&amp;WO LEFT</v>
      </c>
      <c r="B5766" s="26"/>
      <c r="C5766" s="410" t="s">
        <v>2627</v>
      </c>
    </row>
    <row r="5767" spans="1:3" x14ac:dyDescent="0.35">
      <c r="A5767" s="222" t="str">
        <f t="shared" si="90"/>
        <v>MRI HUMERUS W&amp;WO RIGHT</v>
      </c>
      <c r="B5767" s="26"/>
      <c r="C5767" s="405" t="s">
        <v>2628</v>
      </c>
    </row>
    <row r="5768" spans="1:3" x14ac:dyDescent="0.35">
      <c r="A5768" s="222" t="str">
        <f t="shared" si="90"/>
        <v>MRI Humerus w/ + w/o Contrast Left</v>
      </c>
      <c r="B5768" s="313"/>
      <c r="C5768" s="313" t="s">
        <v>2177</v>
      </c>
    </row>
    <row r="5769" spans="1:3" x14ac:dyDescent="0.35">
      <c r="A5769" s="222" t="str">
        <f t="shared" si="90"/>
        <v>MRI Humerus w/ + w/o Contrast Right</v>
      </c>
      <c r="B5769" s="313"/>
      <c r="C5769" s="313" t="s">
        <v>2178</v>
      </c>
    </row>
    <row r="5770" spans="1:3" x14ac:dyDescent="0.35">
      <c r="A5770" s="222" t="str">
        <f t="shared" si="90"/>
        <v>MRI L FOREARM W/WO</v>
      </c>
      <c r="B5770" s="204"/>
      <c r="C5770" s="205" t="s">
        <v>11956</v>
      </c>
    </row>
    <row r="5771" spans="1:3" x14ac:dyDescent="0.35">
      <c r="A5771" s="222" t="str">
        <f t="shared" si="90"/>
        <v>MRI Left finger w/wo contrast</v>
      </c>
      <c r="B5771" s="24"/>
      <c r="C5771" s="24" t="s">
        <v>13326</v>
      </c>
    </row>
    <row r="5772" spans="1:3" x14ac:dyDescent="0.35">
      <c r="A5772" s="222" t="str">
        <f t="shared" si="90"/>
        <v>MRI Left Forearm c/s contrast</v>
      </c>
      <c r="B5772" s="30"/>
      <c r="C5772" s="30" t="s">
        <v>3661</v>
      </c>
    </row>
    <row r="5773" spans="1:3" x14ac:dyDescent="0.35">
      <c r="A5773" s="222" t="str">
        <f t="shared" si="90"/>
        <v>MRI Left Forearm w/wo contrast</v>
      </c>
      <c r="B5773" s="24"/>
      <c r="C5773" s="24" t="s">
        <v>13327</v>
      </c>
    </row>
    <row r="5774" spans="1:3" x14ac:dyDescent="0.35">
      <c r="A5774" s="222" t="str">
        <f t="shared" si="90"/>
        <v>MRI Left Hand w/wo contrast</v>
      </c>
      <c r="B5774" s="24"/>
      <c r="C5774" s="24" t="s">
        <v>13328</v>
      </c>
    </row>
    <row r="5775" spans="1:3" x14ac:dyDescent="0.35">
      <c r="A5775" s="222" t="str">
        <f t="shared" si="90"/>
        <v>MRI Left Humerus w/wo contrast</v>
      </c>
      <c r="B5775" s="24"/>
      <c r="C5775" s="24" t="s">
        <v>13329</v>
      </c>
    </row>
    <row r="5776" spans="1:3" x14ac:dyDescent="0.35">
      <c r="A5776" s="222" t="str">
        <f t="shared" si="90"/>
        <v>MRI Left thumb w/wo contrast</v>
      </c>
      <c r="B5776" s="24"/>
      <c r="C5776" s="24" t="s">
        <v>13330</v>
      </c>
    </row>
    <row r="5777" spans="1:3" x14ac:dyDescent="0.35">
      <c r="A5777" s="222" t="str">
        <f t="shared" si="90"/>
        <v>MRI LT FOREARM WWO</v>
      </c>
      <c r="B5777" s="165"/>
      <c r="C5777" s="165" t="s">
        <v>6922</v>
      </c>
    </row>
    <row r="5778" spans="1:3" x14ac:dyDescent="0.35">
      <c r="A5778" s="222" t="str">
        <f t="shared" si="90"/>
        <v>MRI LT HAND WWO</v>
      </c>
      <c r="B5778" s="165"/>
      <c r="C5778" s="165" t="s">
        <v>6923</v>
      </c>
    </row>
    <row r="5779" spans="1:3" x14ac:dyDescent="0.35">
      <c r="A5779" s="222" t="str">
        <f t="shared" si="90"/>
        <v>MRI LT HUMERUS WWO</v>
      </c>
      <c r="B5779" s="165"/>
      <c r="C5779" s="165" t="s">
        <v>6924</v>
      </c>
    </row>
    <row r="5780" spans="1:3" x14ac:dyDescent="0.35">
      <c r="A5780" s="222" t="str">
        <f t="shared" si="90"/>
        <v>MRI OF HAND W/O &amp; W/CONTRAST RT</v>
      </c>
      <c r="B5780" s="157"/>
      <c r="C5780" s="157" t="s">
        <v>4143</v>
      </c>
    </row>
    <row r="5781" spans="1:3" x14ac:dyDescent="0.35">
      <c r="A5781" s="222" t="str">
        <f t="shared" si="90"/>
        <v>MRI R HAND W/WO CONTRAST</v>
      </c>
      <c r="B5781" s="204"/>
      <c r="C5781" s="205" t="s">
        <v>11957</v>
      </c>
    </row>
    <row r="5782" spans="1:3" x14ac:dyDescent="0.35">
      <c r="A5782" s="222" t="str">
        <f t="shared" si="90"/>
        <v>MRI Right finger w/wo contrast</v>
      </c>
      <c r="B5782" s="24"/>
      <c r="C5782" s="24" t="s">
        <v>13331</v>
      </c>
    </row>
    <row r="5783" spans="1:3" x14ac:dyDescent="0.35">
      <c r="A5783" s="222" t="str">
        <f t="shared" si="90"/>
        <v>MRI Right Forearm w/wo contrast</v>
      </c>
      <c r="B5783" s="24"/>
      <c r="C5783" s="418" t="s">
        <v>13332</v>
      </c>
    </row>
    <row r="5784" spans="1:3" x14ac:dyDescent="0.35">
      <c r="A5784" s="222" t="str">
        <f t="shared" si="90"/>
        <v>MRI Right Forearm c/s contrast</v>
      </c>
      <c r="B5784" s="30"/>
      <c r="C5784" s="404" t="s">
        <v>3662</v>
      </c>
    </row>
    <row r="5785" spans="1:3" x14ac:dyDescent="0.35">
      <c r="A5785" s="222" t="str">
        <f t="shared" si="90"/>
        <v>MRI Right Hand w/wo contrast</v>
      </c>
      <c r="B5785" s="24"/>
      <c r="C5785" s="406" t="s">
        <v>13333</v>
      </c>
    </row>
    <row r="5786" spans="1:3" x14ac:dyDescent="0.35">
      <c r="A5786" s="222" t="str">
        <f t="shared" si="90"/>
        <v>MRI Right Humerus w/wo contrast</v>
      </c>
      <c r="B5786" s="24"/>
      <c r="C5786" s="406" t="s">
        <v>13334</v>
      </c>
    </row>
    <row r="5787" spans="1:3" x14ac:dyDescent="0.35">
      <c r="A5787" s="222" t="str">
        <f t="shared" si="90"/>
        <v>MRI Right thumb w/wo contrast</v>
      </c>
      <c r="B5787" s="24"/>
      <c r="C5787" s="406" t="s">
        <v>13335</v>
      </c>
    </row>
    <row r="5788" spans="1:3" x14ac:dyDescent="0.35">
      <c r="A5788" s="222" t="str">
        <f t="shared" si="90"/>
        <v>MRI RT FOREARM WWO</v>
      </c>
      <c r="B5788" s="165"/>
      <c r="C5788" s="187" t="s">
        <v>6925</v>
      </c>
    </row>
    <row r="5789" spans="1:3" x14ac:dyDescent="0.35">
      <c r="A5789" s="222" t="str">
        <f t="shared" si="90"/>
        <v>MRI RT HAND WWO</v>
      </c>
      <c r="B5789" s="165"/>
      <c r="C5789" s="165" t="s">
        <v>6926</v>
      </c>
    </row>
    <row r="5790" spans="1:3" x14ac:dyDescent="0.35">
      <c r="A5790" s="222" t="str">
        <f t="shared" si="90"/>
        <v>MRI RT HUMERUS WWO</v>
      </c>
      <c r="B5790" s="165"/>
      <c r="C5790" s="165" t="s">
        <v>6927</v>
      </c>
    </row>
    <row r="5791" spans="1:3" x14ac:dyDescent="0.35">
      <c r="A5791" s="222" t="str">
        <f t="shared" si="90"/>
        <v>MRI THUMB RT W/WO</v>
      </c>
      <c r="B5791" s="204"/>
      <c r="C5791" s="205" t="s">
        <v>11958</v>
      </c>
    </row>
    <row r="5792" spans="1:3" x14ac:dyDescent="0.35">
      <c r="A5792" s="222" t="str">
        <f t="shared" si="90"/>
        <v>MRI UE NON JOINT LT W/WO</v>
      </c>
      <c r="B5792" s="11"/>
      <c r="C5792" s="11" t="s">
        <v>10204</v>
      </c>
    </row>
    <row r="5793" spans="1:3" x14ac:dyDescent="0.35">
      <c r="A5793" s="222" t="str">
        <f t="shared" si="90"/>
        <v>MRI UE NON JOINT RT W/WO</v>
      </c>
      <c r="B5793" s="11"/>
      <c r="C5793" s="11" t="s">
        <v>10205</v>
      </c>
    </row>
    <row r="5794" spans="1:3" x14ac:dyDescent="0.35">
      <c r="A5794" s="222" t="str">
        <f t="shared" si="90"/>
        <v>MRI UE Non Joint w/ + w/o Contrast Lt</v>
      </c>
      <c r="B5794" s="291"/>
      <c r="C5794" s="423" t="s">
        <v>4566</v>
      </c>
    </row>
    <row r="5795" spans="1:3" x14ac:dyDescent="0.35">
      <c r="A5795" s="222" t="str">
        <f t="shared" si="90"/>
        <v>MRI UE Non Joint w/ + w/o Contrast Rt</v>
      </c>
      <c r="B5795" s="291"/>
      <c r="C5795" s="409" t="s">
        <v>4567</v>
      </c>
    </row>
    <row r="5796" spans="1:3" x14ac:dyDescent="0.35">
      <c r="A5796" s="222" t="str">
        <f t="shared" si="90"/>
        <v>MRI ULNA/RADIUS W&amp;WO LEFT</v>
      </c>
      <c r="B5796" s="26"/>
      <c r="C5796" s="405" t="s">
        <v>2629</v>
      </c>
    </row>
    <row r="5797" spans="1:3" x14ac:dyDescent="0.35">
      <c r="A5797" s="222" t="str">
        <f t="shared" si="90"/>
        <v>MRI ULNA/RADIUS W&amp;WO RIGHT</v>
      </c>
      <c r="B5797" s="26"/>
      <c r="C5797" s="405" t="s">
        <v>2630</v>
      </c>
    </row>
    <row r="5798" spans="1:3" x14ac:dyDescent="0.35">
      <c r="A5798" s="222" t="str">
        <f t="shared" si="90"/>
        <v>MRI UP EXT (NON JOINT) WITH &amp; WITHOUT CO</v>
      </c>
      <c r="B5798" s="285"/>
      <c r="C5798" s="411" t="s">
        <v>6461</v>
      </c>
    </row>
    <row r="5799" spans="1:3" x14ac:dyDescent="0.35">
      <c r="A5799" s="222" t="str">
        <f t="shared" si="90"/>
        <v>MRI UPPER EXT NOT JOINT W/WO/CONTRAST LT</v>
      </c>
      <c r="B5799" s="280"/>
      <c r="C5799" s="634" t="s">
        <v>9074</v>
      </c>
    </row>
    <row r="5800" spans="1:3" x14ac:dyDescent="0.35">
      <c r="A5800" s="222" t="str">
        <f t="shared" si="90"/>
        <v>MRI UPPER EXT NOT JOINT W/WO/CONTRAST RT</v>
      </c>
      <c r="B5800" s="280"/>
      <c r="C5800" s="634" t="s">
        <v>9075</v>
      </c>
    </row>
    <row r="5801" spans="1:3" x14ac:dyDescent="0.35">
      <c r="A5801" s="222" t="str">
        <f t="shared" si="90"/>
        <v>MRI UPPER EXT NOT JOINT WO/W</v>
      </c>
      <c r="B5801" s="94"/>
      <c r="C5801" s="574" t="s">
        <v>7292</v>
      </c>
    </row>
    <row r="5802" spans="1:3" x14ac:dyDescent="0.35">
      <c r="A5802" s="222" t="str">
        <f t="shared" si="90"/>
        <v>MRI UPPER EXTREMITY NOT JOINT W/WO</v>
      </c>
      <c r="B5802" s="440"/>
      <c r="C5802" s="861" t="s">
        <v>5919</v>
      </c>
    </row>
    <row r="5803" spans="1:3" x14ac:dyDescent="0.35">
      <c r="A5803" s="222" t="str">
        <f t="shared" si="90"/>
        <v>MRI UPPER EXTREMITY W/O &amp; W/CONTRAST LT</v>
      </c>
      <c r="B5803" s="157"/>
      <c r="C5803" s="163" t="s">
        <v>4144</v>
      </c>
    </row>
    <row r="5804" spans="1:3" x14ac:dyDescent="0.35">
      <c r="A5804" s="222" t="str">
        <f t="shared" si="90"/>
        <v>MRI UPPER EXTREMITY W/O &amp; W/CONTRAST RT</v>
      </c>
      <c r="B5804" s="157"/>
      <c r="C5804" s="157" t="s">
        <v>4145</v>
      </c>
    </row>
    <row r="5805" spans="1:3" x14ac:dyDescent="0.35">
      <c r="A5805" s="222" t="str">
        <f t="shared" si="90"/>
        <v>MRI, Left Hand c/s Contrast</v>
      </c>
      <c r="B5805" s="30"/>
      <c r="C5805" s="30" t="s">
        <v>3663</v>
      </c>
    </row>
    <row r="5806" spans="1:3" x14ac:dyDescent="0.35">
      <c r="A5806" s="222" t="str">
        <f t="shared" si="90"/>
        <v>MRI, Left Humerus c/s Contrast</v>
      </c>
      <c r="B5806" s="30"/>
      <c r="C5806" s="30" t="s">
        <v>3664</v>
      </c>
    </row>
    <row r="5807" spans="1:3" x14ac:dyDescent="0.35">
      <c r="A5807" s="222" t="str">
        <f t="shared" si="90"/>
        <v>MRI, Right Finger c/s Contrast</v>
      </c>
      <c r="B5807" s="30"/>
      <c r="C5807" s="403" t="s">
        <v>3665</v>
      </c>
    </row>
    <row r="5808" spans="1:3" x14ac:dyDescent="0.35">
      <c r="A5808" s="222" t="str">
        <f t="shared" si="90"/>
        <v>MRI, Right Hand c/s Contrast</v>
      </c>
      <c r="B5808" s="30"/>
      <c r="C5808" s="404" t="s">
        <v>3666</v>
      </c>
    </row>
    <row r="5809" spans="1:3" x14ac:dyDescent="0.35">
      <c r="A5809" s="222" t="str">
        <f t="shared" si="90"/>
        <v>MRI, Right Humerus c/s Contrast</v>
      </c>
      <c r="B5809" s="573"/>
      <c r="C5809" s="573" t="s">
        <v>3667</v>
      </c>
    </row>
    <row r="5810" spans="1:3" x14ac:dyDescent="0.35">
      <c r="A5810" s="222" t="str">
        <f t="shared" si="90"/>
        <v>MRI, Upper Ext. Non-Joint c/s Contrast</v>
      </c>
      <c r="B5810" s="429"/>
      <c r="C5810" s="429" t="s">
        <v>3668</v>
      </c>
    </row>
    <row r="5811" spans="1:3" x14ac:dyDescent="0.35">
      <c r="A5811" s="222" t="str">
        <f t="shared" si="90"/>
        <v>MR-UPPER EXTREMITY R FOREARM W AND W/OUT DYE</v>
      </c>
      <c r="B5811" s="823"/>
      <c r="C5811" s="883" t="s">
        <v>13473</v>
      </c>
    </row>
    <row r="5812" spans="1:3" x14ac:dyDescent="0.35">
      <c r="A5812" s="222" t="str">
        <f t="shared" si="90"/>
        <v>MR Shoulder RT wo con</v>
      </c>
      <c r="B5812" s="428"/>
      <c r="C5812" s="427" t="s">
        <v>13137</v>
      </c>
    </row>
    <row r="5813" spans="1:3" x14ac:dyDescent="0.35">
      <c r="A5813" s="222" t="str">
        <f t="shared" si="90"/>
        <v>73221-RT-MRI JOINT UPPER EXTREMITY; WO CONTRAST</v>
      </c>
      <c r="B5813" s="94"/>
      <c r="C5813" s="608" t="s">
        <v>7225</v>
      </c>
    </row>
    <row r="5814" spans="1:3" x14ac:dyDescent="0.35">
      <c r="A5814" s="222" t="str">
        <f t="shared" si="90"/>
        <v>e+1 MRI LEFT ELBOW WO</v>
      </c>
      <c r="B5814" s="236"/>
      <c r="C5814" s="215" t="s">
        <v>11241</v>
      </c>
    </row>
    <row r="5815" spans="1:3" x14ac:dyDescent="0.35">
      <c r="A5815" s="222" t="str">
        <f t="shared" si="90"/>
        <v>e+1 MRI RIGHT ELBOW WO</v>
      </c>
      <c r="B5815" s="212"/>
      <c r="C5815" s="213" t="s">
        <v>11242</v>
      </c>
    </row>
    <row r="5816" spans="1:3" x14ac:dyDescent="0.35">
      <c r="A5816" s="222" t="str">
        <f t="shared" si="90"/>
        <v>LEFT SHOULDER 73221</v>
      </c>
      <c r="B5816" s="212"/>
      <c r="C5816" s="213" t="s">
        <v>11243</v>
      </c>
    </row>
    <row r="5817" spans="1:3" x14ac:dyDescent="0.35">
      <c r="A5817" s="222" t="str">
        <f t="shared" si="90"/>
        <v>LEFT SHOULDER WO 73221</v>
      </c>
      <c r="B5817" s="212"/>
      <c r="C5817" s="213" t="s">
        <v>11244</v>
      </c>
    </row>
    <row r="5818" spans="1:3" x14ac:dyDescent="0.35">
      <c r="A5818" s="222" t="str">
        <f t="shared" si="90"/>
        <v>MR ELBOW LEFT WO</v>
      </c>
      <c r="B5818" s="560"/>
      <c r="C5818" s="824" t="s">
        <v>9454</v>
      </c>
    </row>
    <row r="5819" spans="1:3" x14ac:dyDescent="0.35">
      <c r="A5819" s="222" t="str">
        <f t="shared" si="90"/>
        <v>MR ELBOW LT WO</v>
      </c>
      <c r="B5819" s="496"/>
      <c r="C5819" s="551" t="s">
        <v>1154</v>
      </c>
    </row>
    <row r="5820" spans="1:3" x14ac:dyDescent="0.35">
      <c r="A5820" s="222" t="str">
        <f t="shared" si="90"/>
        <v>MR elbow LT wo con</v>
      </c>
      <c r="B5820" s="776"/>
      <c r="C5820" s="776" t="s">
        <v>13126</v>
      </c>
    </row>
    <row r="5821" spans="1:3" x14ac:dyDescent="0.35">
      <c r="A5821" s="222" t="str">
        <f t="shared" si="90"/>
        <v>MR ELBOW RIGHT WO</v>
      </c>
      <c r="B5821" s="560"/>
      <c r="C5821" s="824" t="s">
        <v>9455</v>
      </c>
    </row>
    <row r="5822" spans="1:3" x14ac:dyDescent="0.35">
      <c r="A5822" s="222" t="str">
        <f t="shared" si="90"/>
        <v>MR ELBOW RT WO</v>
      </c>
      <c r="B5822" s="496"/>
      <c r="C5822" s="551" t="s">
        <v>1155</v>
      </c>
    </row>
    <row r="5823" spans="1:3" x14ac:dyDescent="0.35">
      <c r="A5823" s="222" t="str">
        <f t="shared" si="90"/>
        <v>MR elbow RT wo con</v>
      </c>
      <c r="B5823" s="776"/>
      <c r="C5823" s="776" t="s">
        <v>13127</v>
      </c>
    </row>
    <row r="5824" spans="1:3" x14ac:dyDescent="0.35">
      <c r="A5824" s="222" t="str">
        <f t="shared" si="90"/>
        <v>MR ELBOW WO LEFT</v>
      </c>
      <c r="B5824" s="212"/>
      <c r="C5824" s="937" t="s">
        <v>11245</v>
      </c>
    </row>
    <row r="5825" spans="1:3" x14ac:dyDescent="0.35">
      <c r="A5825" s="222" t="str">
        <f t="shared" si="90"/>
        <v>MR ELBOW WO LT</v>
      </c>
      <c r="B5825" s="434"/>
      <c r="C5825" s="434" t="s">
        <v>10035</v>
      </c>
    </row>
    <row r="5826" spans="1:3" x14ac:dyDescent="0.35">
      <c r="A5826" s="222" t="str">
        <f t="shared" si="90"/>
        <v>MR ELBOW WO RIGHT</v>
      </c>
      <c r="B5826" s="212"/>
      <c r="C5826" s="217" t="s">
        <v>11246</v>
      </c>
    </row>
    <row r="5827" spans="1:3" x14ac:dyDescent="0.35">
      <c r="A5827" s="222" t="str">
        <f t="shared" ref="A5827:A5890" si="91">TRIM(C5827)</f>
        <v>MR ELBOW WO RT</v>
      </c>
      <c r="B5827" s="434"/>
      <c r="C5827" s="434" t="s">
        <v>10036</v>
      </c>
    </row>
    <row r="5828" spans="1:3" x14ac:dyDescent="0.35">
      <c r="A5828" s="222" t="str">
        <f t="shared" si="91"/>
        <v>MR LEFT ELBOW WO</v>
      </c>
      <c r="B5828" s="428"/>
      <c r="C5828" s="427" t="s">
        <v>13128</v>
      </c>
    </row>
    <row r="5829" spans="1:3" x14ac:dyDescent="0.35">
      <c r="A5829" s="222" t="str">
        <f t="shared" si="91"/>
        <v>MR LEFT WRIST WO</v>
      </c>
      <c r="B5829" s="212"/>
      <c r="C5829" s="207" t="s">
        <v>11248</v>
      </c>
    </row>
    <row r="5830" spans="1:3" x14ac:dyDescent="0.35">
      <c r="A5830" s="222" t="str">
        <f t="shared" si="91"/>
        <v>MR LT ELBOW WITHOUT</v>
      </c>
      <c r="B5830" s="204"/>
      <c r="C5830" s="205" t="s">
        <v>11249</v>
      </c>
    </row>
    <row r="5831" spans="1:3" x14ac:dyDescent="0.35">
      <c r="A5831" s="222" t="str">
        <f t="shared" si="91"/>
        <v>MR LT SHLOULDER WITHOUT</v>
      </c>
      <c r="B5831" s="204"/>
      <c r="C5831" s="205" t="s">
        <v>11251</v>
      </c>
    </row>
    <row r="5832" spans="1:3" x14ac:dyDescent="0.35">
      <c r="A5832" s="222" t="str">
        <f t="shared" si="91"/>
        <v>MR LT SHOULDER W/O</v>
      </c>
      <c r="B5832" s="204"/>
      <c r="C5832" s="205" t="s">
        <v>11252</v>
      </c>
    </row>
    <row r="5833" spans="1:3" x14ac:dyDescent="0.35">
      <c r="A5833" s="222" t="str">
        <f t="shared" si="91"/>
        <v>MR LT SHOULDER WITHOUT</v>
      </c>
      <c r="B5833" s="703"/>
      <c r="C5833" s="153" t="s">
        <v>9115</v>
      </c>
    </row>
    <row r="5834" spans="1:3" x14ac:dyDescent="0.35">
      <c r="A5834" s="222" t="str">
        <f t="shared" si="91"/>
        <v>MR LT SHOULDER WO</v>
      </c>
      <c r="B5834" s="204"/>
      <c r="C5834" s="205" t="s">
        <v>11254</v>
      </c>
    </row>
    <row r="5835" spans="1:3" x14ac:dyDescent="0.35">
      <c r="A5835" s="222" t="str">
        <f t="shared" si="91"/>
        <v>MR LT shoulder wo con</v>
      </c>
      <c r="B5835" s="309"/>
      <c r="C5835" s="131" t="s">
        <v>13130</v>
      </c>
    </row>
    <row r="5836" spans="1:3" x14ac:dyDescent="0.35">
      <c r="A5836" s="222" t="str">
        <f t="shared" si="91"/>
        <v>MR LT WRIST WITHOUT</v>
      </c>
      <c r="B5836" s="204"/>
      <c r="C5836" s="207" t="s">
        <v>11255</v>
      </c>
    </row>
    <row r="5837" spans="1:3" x14ac:dyDescent="0.35">
      <c r="A5837" s="222" t="str">
        <f t="shared" si="91"/>
        <v>MR R SHOULDER WO</v>
      </c>
      <c r="B5837" s="204"/>
      <c r="C5837" s="205" t="s">
        <v>11257</v>
      </c>
    </row>
    <row r="5838" spans="1:3" x14ac:dyDescent="0.35">
      <c r="A5838" s="222" t="str">
        <f t="shared" si="91"/>
        <v>MR RIGHT ELBOW WO CON</v>
      </c>
      <c r="B5838" s="204"/>
      <c r="C5838" s="205" t="s">
        <v>11258</v>
      </c>
    </row>
    <row r="5839" spans="1:3" x14ac:dyDescent="0.35">
      <c r="A5839" s="222" t="str">
        <f t="shared" si="91"/>
        <v>MR RIGHT SHOULDER WO</v>
      </c>
      <c r="B5839" s="204"/>
      <c r="C5839" s="205" t="s">
        <v>11259</v>
      </c>
    </row>
    <row r="5840" spans="1:3" x14ac:dyDescent="0.35">
      <c r="A5840" s="222" t="str">
        <f t="shared" si="91"/>
        <v>MR RIGHT WRIST WO</v>
      </c>
      <c r="B5840" s="204"/>
      <c r="C5840" s="205" t="s">
        <v>11260</v>
      </c>
    </row>
    <row r="5841" spans="1:3" x14ac:dyDescent="0.35">
      <c r="A5841" s="222" t="str">
        <f t="shared" si="91"/>
        <v>MR RT elbow wo con</v>
      </c>
      <c r="B5841" s="705"/>
      <c r="C5841" s="568" t="s">
        <v>13132</v>
      </c>
    </row>
    <row r="5842" spans="1:3" x14ac:dyDescent="0.35">
      <c r="A5842" s="222" t="str">
        <f t="shared" si="91"/>
        <v>MR RT SHLDR WO</v>
      </c>
      <c r="B5842" s="204"/>
      <c r="C5842" s="205" t="s">
        <v>11262</v>
      </c>
    </row>
    <row r="5843" spans="1:3" x14ac:dyDescent="0.35">
      <c r="A5843" s="222" t="str">
        <f t="shared" si="91"/>
        <v>MR RT SHOULDER W/O</v>
      </c>
      <c r="B5843" s="204"/>
      <c r="C5843" s="207" t="s">
        <v>11263</v>
      </c>
    </row>
    <row r="5844" spans="1:3" x14ac:dyDescent="0.35">
      <c r="A5844" s="222" t="str">
        <f t="shared" si="91"/>
        <v>MR RT SHOULDER WITHOUT</v>
      </c>
      <c r="B5844" s="842"/>
      <c r="C5844" s="943" t="s">
        <v>9116</v>
      </c>
    </row>
    <row r="5845" spans="1:3" x14ac:dyDescent="0.35">
      <c r="A5845" s="222" t="str">
        <f t="shared" si="91"/>
        <v>MR RT SHOULDER WO</v>
      </c>
      <c r="B5845" s="212"/>
      <c r="C5845" s="213" t="s">
        <v>11264</v>
      </c>
    </row>
    <row r="5846" spans="1:3" x14ac:dyDescent="0.35">
      <c r="A5846" s="222" t="str">
        <f t="shared" si="91"/>
        <v>MR RT shoulder wo con</v>
      </c>
      <c r="B5846" s="825"/>
      <c r="C5846" s="890" t="s">
        <v>13133</v>
      </c>
    </row>
    <row r="5847" spans="1:3" x14ac:dyDescent="0.35">
      <c r="A5847" s="222" t="str">
        <f t="shared" si="91"/>
        <v>MR RT WRIST WITHOUT</v>
      </c>
      <c r="B5847" s="212"/>
      <c r="C5847" s="213" t="s">
        <v>11265</v>
      </c>
    </row>
    <row r="5848" spans="1:3" x14ac:dyDescent="0.35">
      <c r="A5848" s="222" t="str">
        <f t="shared" si="91"/>
        <v>MR SHOULDER LEFT WO</v>
      </c>
      <c r="B5848" s="560"/>
      <c r="C5848" s="824" t="s">
        <v>9456</v>
      </c>
    </row>
    <row r="5849" spans="1:3" x14ac:dyDescent="0.35">
      <c r="A5849" s="222" t="str">
        <f t="shared" si="91"/>
        <v>MR SHOULDER LT WO</v>
      </c>
      <c r="B5849" s="496"/>
      <c r="C5849" s="551" t="s">
        <v>1156</v>
      </c>
    </row>
    <row r="5850" spans="1:3" x14ac:dyDescent="0.35">
      <c r="A5850" s="222" t="str">
        <f t="shared" si="91"/>
        <v>MR shoulder LT wo con</v>
      </c>
      <c r="B5850" s="809"/>
      <c r="C5850" s="862" t="s">
        <v>13134</v>
      </c>
    </row>
    <row r="5851" spans="1:3" x14ac:dyDescent="0.35">
      <c r="A5851" s="222" t="str">
        <f t="shared" si="91"/>
        <v>MR SHOULDER RIGHT WO</v>
      </c>
      <c r="B5851" s="560"/>
      <c r="C5851" s="824" t="s">
        <v>9457</v>
      </c>
    </row>
    <row r="5852" spans="1:3" x14ac:dyDescent="0.35">
      <c r="A5852" s="222" t="str">
        <f t="shared" si="91"/>
        <v>MR shoulder RT w con</v>
      </c>
      <c r="B5852" s="776"/>
      <c r="C5852" s="941" t="s">
        <v>13136</v>
      </c>
    </row>
    <row r="5853" spans="1:3" x14ac:dyDescent="0.35">
      <c r="A5853" s="222" t="str">
        <f t="shared" si="91"/>
        <v>MR SHOULDER RT WO</v>
      </c>
      <c r="B5853" s="496"/>
      <c r="C5853" s="551" t="s">
        <v>1157</v>
      </c>
    </row>
    <row r="5854" spans="1:3" x14ac:dyDescent="0.35">
      <c r="A5854" s="222" t="str">
        <f t="shared" si="91"/>
        <v>MR shoulder RT wo con</v>
      </c>
      <c r="B5854" s="212"/>
      <c r="C5854" s="213" t="s">
        <v>11267</v>
      </c>
    </row>
    <row r="5855" spans="1:3" x14ac:dyDescent="0.35">
      <c r="A5855" s="222" t="str">
        <f t="shared" si="91"/>
        <v>MR shoulder RT wo con</v>
      </c>
      <c r="B5855" s="809"/>
      <c r="C5855" s="862" t="s">
        <v>11267</v>
      </c>
    </row>
    <row r="5856" spans="1:3" x14ac:dyDescent="0.35">
      <c r="A5856" s="222" t="str">
        <f t="shared" si="91"/>
        <v>MR shoulder rt wo con</v>
      </c>
      <c r="B5856" s="825"/>
      <c r="C5856" s="890" t="s">
        <v>13138</v>
      </c>
    </row>
    <row r="5857" spans="1:3" x14ac:dyDescent="0.35">
      <c r="A5857" s="222" t="str">
        <f t="shared" si="91"/>
        <v>MR SHOULDER W/O RT</v>
      </c>
      <c r="B5857" s="212"/>
      <c r="C5857" s="207" t="s">
        <v>11268</v>
      </c>
    </row>
    <row r="5858" spans="1:3" x14ac:dyDescent="0.35">
      <c r="A5858" s="222" t="str">
        <f t="shared" si="91"/>
        <v>MR SHOULDER WO LEFT</v>
      </c>
      <c r="B5858" s="212"/>
      <c r="C5858" s="538" t="s">
        <v>11269</v>
      </c>
    </row>
    <row r="5859" spans="1:3" x14ac:dyDescent="0.35">
      <c r="A5859" s="222" t="str">
        <f t="shared" si="91"/>
        <v>MR SHOULDER WO LT</v>
      </c>
      <c r="B5859" s="434"/>
      <c r="C5859" s="557" t="s">
        <v>10037</v>
      </c>
    </row>
    <row r="5860" spans="1:3" x14ac:dyDescent="0.35">
      <c r="A5860" s="222" t="str">
        <f t="shared" si="91"/>
        <v>MR SHOULDER WO RIGHT</v>
      </c>
      <c r="B5860" s="212"/>
      <c r="C5860" s="207" t="s">
        <v>11270</v>
      </c>
    </row>
    <row r="5861" spans="1:3" x14ac:dyDescent="0.35">
      <c r="A5861" s="222" t="str">
        <f t="shared" si="91"/>
        <v>MR SHOULDER WO RT</v>
      </c>
      <c r="B5861" s="434"/>
      <c r="C5861" s="434" t="s">
        <v>10038</v>
      </c>
    </row>
    <row r="5862" spans="1:3" x14ac:dyDescent="0.35">
      <c r="A5862" s="222" t="str">
        <f t="shared" si="91"/>
        <v>MR UP EXT JNT LT WO</v>
      </c>
      <c r="B5862" s="819"/>
      <c r="C5862" s="874" t="s">
        <v>6659</v>
      </c>
    </row>
    <row r="5863" spans="1:3" x14ac:dyDescent="0.35">
      <c r="A5863" s="222" t="str">
        <f t="shared" si="91"/>
        <v>MR UP EXT JNT RT WO</v>
      </c>
      <c r="B5863" s="819"/>
      <c r="C5863" s="819" t="s">
        <v>6660</v>
      </c>
    </row>
    <row r="5864" spans="1:3" x14ac:dyDescent="0.35">
      <c r="A5864" s="222" t="str">
        <f t="shared" si="91"/>
        <v>MR UP EXT JNT WO LT</v>
      </c>
      <c r="B5864" s="434"/>
      <c r="C5864" s="434" t="s">
        <v>10039</v>
      </c>
    </row>
    <row r="5865" spans="1:3" x14ac:dyDescent="0.35">
      <c r="A5865" s="222" t="str">
        <f t="shared" si="91"/>
        <v>MR UP EXT JNT WO RT</v>
      </c>
      <c r="B5865" s="434"/>
      <c r="C5865" s="557" t="s">
        <v>10040</v>
      </c>
    </row>
    <row r="5866" spans="1:3" x14ac:dyDescent="0.35">
      <c r="A5866" s="222" t="str">
        <f t="shared" si="91"/>
        <v>MR UPPER EXT JNT RT WO</v>
      </c>
      <c r="B5866" s="296"/>
      <c r="C5866" s="296" t="s">
        <v>6661</v>
      </c>
    </row>
    <row r="5867" spans="1:3" x14ac:dyDescent="0.35">
      <c r="A5867" s="222" t="str">
        <f t="shared" si="91"/>
        <v>MR UPPER JOINT L ELBOW W/ OUT CONTRAST</v>
      </c>
      <c r="B5867" s="175"/>
      <c r="C5867" s="156" t="s">
        <v>13451</v>
      </c>
    </row>
    <row r="5868" spans="1:3" x14ac:dyDescent="0.35">
      <c r="A5868" s="222" t="str">
        <f t="shared" si="91"/>
        <v>MR UPPER JOINT L SHOULDER W/ OUT CONTRAST</v>
      </c>
      <c r="B5868" s="668"/>
      <c r="C5868" s="132" t="s">
        <v>13452</v>
      </c>
    </row>
    <row r="5869" spans="1:3" x14ac:dyDescent="0.35">
      <c r="A5869" s="222" t="str">
        <f t="shared" si="91"/>
        <v>MR UPPER JOINT L WRIST W/ OUT CONTRAST</v>
      </c>
      <c r="B5869" s="668"/>
      <c r="C5869" s="132" t="s">
        <v>13453</v>
      </c>
    </row>
    <row r="5870" spans="1:3" x14ac:dyDescent="0.35">
      <c r="A5870" s="222" t="str">
        <f t="shared" si="91"/>
        <v>MR UPPER JOINT R SHOULDER W/ OUT CONTRAST</v>
      </c>
      <c r="B5870" s="822"/>
      <c r="C5870" s="882" t="s">
        <v>13455</v>
      </c>
    </row>
    <row r="5871" spans="1:3" x14ac:dyDescent="0.35">
      <c r="A5871" s="222" t="str">
        <f t="shared" si="91"/>
        <v>MR UPR EXT W JOINT LT</v>
      </c>
      <c r="B5871" s="496"/>
      <c r="C5871" s="496" t="s">
        <v>1158</v>
      </c>
    </row>
    <row r="5872" spans="1:3" x14ac:dyDescent="0.35">
      <c r="A5872" s="222" t="str">
        <f t="shared" si="91"/>
        <v>MR UPR EXT W JOINT RT</v>
      </c>
      <c r="B5872" s="496"/>
      <c r="C5872" s="496" t="s">
        <v>1159</v>
      </c>
    </row>
    <row r="5873" spans="1:3" x14ac:dyDescent="0.35">
      <c r="A5873" s="222" t="str">
        <f t="shared" si="91"/>
        <v>MR WRIST LEFT WO</v>
      </c>
      <c r="B5873" s="560"/>
      <c r="C5873" s="824" t="s">
        <v>9458</v>
      </c>
    </row>
    <row r="5874" spans="1:3" x14ac:dyDescent="0.35">
      <c r="A5874" s="222" t="str">
        <f t="shared" si="91"/>
        <v>MR WRIST LT WO</v>
      </c>
      <c r="B5874" s="496"/>
      <c r="C5874" s="551" t="s">
        <v>1160</v>
      </c>
    </row>
    <row r="5875" spans="1:3" x14ac:dyDescent="0.35">
      <c r="A5875" s="222" t="str">
        <f t="shared" si="91"/>
        <v>MR wrist LT wo con</v>
      </c>
      <c r="B5875" s="212"/>
      <c r="C5875" s="213" t="s">
        <v>11271</v>
      </c>
    </row>
    <row r="5876" spans="1:3" x14ac:dyDescent="0.35">
      <c r="A5876" s="222" t="str">
        <f t="shared" si="91"/>
        <v>MR wrist LT wo con</v>
      </c>
      <c r="B5876" s="809"/>
      <c r="C5876" s="862" t="s">
        <v>11271</v>
      </c>
    </row>
    <row r="5877" spans="1:3" x14ac:dyDescent="0.35">
      <c r="A5877" s="222" t="str">
        <f t="shared" si="91"/>
        <v>MR WRIST RIGHT WO</v>
      </c>
      <c r="B5877" s="560"/>
      <c r="C5877" s="824" t="s">
        <v>9459</v>
      </c>
    </row>
    <row r="5878" spans="1:3" x14ac:dyDescent="0.35">
      <c r="A5878" s="222" t="str">
        <f t="shared" si="91"/>
        <v>MR WRIST RT WO</v>
      </c>
      <c r="B5878" s="496"/>
      <c r="C5878" s="551" t="s">
        <v>1161</v>
      </c>
    </row>
    <row r="5879" spans="1:3" x14ac:dyDescent="0.35">
      <c r="A5879" s="222" t="str">
        <f t="shared" si="91"/>
        <v>MR wrist RT wo con</v>
      </c>
      <c r="B5879" s="809"/>
      <c r="C5879" s="862" t="s">
        <v>13139</v>
      </c>
    </row>
    <row r="5880" spans="1:3" x14ac:dyDescent="0.35">
      <c r="A5880" s="222" t="str">
        <f t="shared" si="91"/>
        <v>MR WRIST WO LEFT</v>
      </c>
      <c r="B5880" s="212"/>
      <c r="C5880" s="217" t="s">
        <v>11272</v>
      </c>
    </row>
    <row r="5881" spans="1:3" x14ac:dyDescent="0.35">
      <c r="A5881" s="222" t="str">
        <f t="shared" si="91"/>
        <v>MR WRIST WO LT</v>
      </c>
      <c r="B5881" s="434"/>
      <c r="C5881" s="434" t="s">
        <v>10041</v>
      </c>
    </row>
    <row r="5882" spans="1:3" x14ac:dyDescent="0.35">
      <c r="A5882" s="222" t="str">
        <f t="shared" si="91"/>
        <v>MR WRIST WO RIGHT</v>
      </c>
      <c r="B5882" s="212"/>
      <c r="C5882" s="213" t="s">
        <v>11273</v>
      </c>
    </row>
    <row r="5883" spans="1:3" x14ac:dyDescent="0.35">
      <c r="A5883" s="222" t="str">
        <f t="shared" si="91"/>
        <v>MR WRIST WO RT</v>
      </c>
      <c r="B5883" s="434"/>
      <c r="C5883" s="434" t="s">
        <v>10042</v>
      </c>
    </row>
    <row r="5884" spans="1:3" x14ac:dyDescent="0.35">
      <c r="A5884" s="222" t="str">
        <f t="shared" si="91"/>
        <v>MRI - (R) SHOULDER W/O CONTRAST</v>
      </c>
      <c r="B5884" s="212"/>
      <c r="C5884" s="213" t="s">
        <v>11274</v>
      </c>
    </row>
    <row r="5885" spans="1:3" x14ac:dyDescent="0.35">
      <c r="A5885" s="222" t="str">
        <f t="shared" si="91"/>
        <v>MRI - L SHOU W/O</v>
      </c>
      <c r="B5885" s="212"/>
      <c r="C5885" s="213" t="s">
        <v>11275</v>
      </c>
    </row>
    <row r="5886" spans="1:3" x14ac:dyDescent="0.35">
      <c r="A5886" s="222" t="str">
        <f t="shared" si="91"/>
        <v>MRI (R) SHOULDER W/O CONTRAST</v>
      </c>
      <c r="B5886" s="212"/>
      <c r="C5886" s="213" t="s">
        <v>11278</v>
      </c>
    </row>
    <row r="5887" spans="1:3" x14ac:dyDescent="0.35">
      <c r="A5887" s="222" t="str">
        <f t="shared" si="91"/>
        <v>MRI (R) WRIST W/O CONTRAST</v>
      </c>
      <c r="B5887" s="212"/>
      <c r="C5887" s="213" t="s">
        <v>11279</v>
      </c>
    </row>
    <row r="5888" spans="1:3" x14ac:dyDescent="0.35">
      <c r="A5888" s="222" t="str">
        <f t="shared" si="91"/>
        <v>MRI ELBOW LEFT WO CONTRAST</v>
      </c>
      <c r="B5888" s="212"/>
      <c r="C5888" s="217" t="s">
        <v>11282</v>
      </c>
    </row>
    <row r="5889" spans="1:3" x14ac:dyDescent="0.35">
      <c r="A5889" s="222" t="str">
        <f t="shared" si="91"/>
        <v>MRI ELBOW LT W/O</v>
      </c>
      <c r="B5889" s="435"/>
      <c r="C5889" s="439" t="s">
        <v>5352</v>
      </c>
    </row>
    <row r="5890" spans="1:3" x14ac:dyDescent="0.35">
      <c r="A5890" s="222" t="str">
        <f t="shared" si="91"/>
        <v>MRI ELBOW LT WO</v>
      </c>
      <c r="B5890" s="431"/>
      <c r="C5890" s="437" t="s">
        <v>10043</v>
      </c>
    </row>
    <row r="5891" spans="1:3" x14ac:dyDescent="0.35">
      <c r="A5891" s="222" t="str">
        <f t="shared" ref="A5891:A5954" si="92">TRIM(C5891)</f>
        <v>MRI ELBOW RT W/O</v>
      </c>
      <c r="B5891" s="435"/>
      <c r="C5891" s="521" t="s">
        <v>5353</v>
      </c>
    </row>
    <row r="5892" spans="1:3" x14ac:dyDescent="0.35">
      <c r="A5892" s="222" t="str">
        <f t="shared" si="92"/>
        <v>MRI ELBOW RT W/O CNT</v>
      </c>
      <c r="B5892" s="204"/>
      <c r="C5892" s="626" t="s">
        <v>11283</v>
      </c>
    </row>
    <row r="5893" spans="1:3" x14ac:dyDescent="0.35">
      <c r="A5893" s="222" t="str">
        <f t="shared" si="92"/>
        <v>MRI ELBOW RT W/O CONTRAST</v>
      </c>
      <c r="B5893" s="204"/>
      <c r="C5893" s="209" t="s">
        <v>11284</v>
      </c>
    </row>
    <row r="5894" spans="1:3" x14ac:dyDescent="0.35">
      <c r="A5894" s="222" t="str">
        <f t="shared" si="92"/>
        <v>MRI ELBOW RT WO</v>
      </c>
      <c r="B5894" s="820"/>
      <c r="C5894" s="820" t="s">
        <v>10044</v>
      </c>
    </row>
    <row r="5895" spans="1:3" x14ac:dyDescent="0.35">
      <c r="A5895" s="222" t="str">
        <f t="shared" si="92"/>
        <v>MRI ELBOW W/O CONTRAST</v>
      </c>
      <c r="B5895" s="432"/>
      <c r="C5895" s="432" t="s">
        <v>6409</v>
      </c>
    </row>
    <row r="5896" spans="1:3" x14ac:dyDescent="0.35">
      <c r="A5896" s="222" t="str">
        <f t="shared" si="92"/>
        <v>MRI Elbow w/o Contrast Left</v>
      </c>
      <c r="B5896" s="497"/>
      <c r="C5896" s="499" t="s">
        <v>2048</v>
      </c>
    </row>
    <row r="5897" spans="1:3" x14ac:dyDescent="0.35">
      <c r="A5897" s="222" t="str">
        <f t="shared" si="92"/>
        <v>MRI Elbow w/o Contrast Right</v>
      </c>
      <c r="B5897" s="497"/>
      <c r="C5897" s="499" t="s">
        <v>2049</v>
      </c>
    </row>
    <row r="5898" spans="1:3" x14ac:dyDescent="0.35">
      <c r="A5898" s="222" t="str">
        <f t="shared" si="92"/>
        <v>MRI ELBOW W/O CONTRAST RT</v>
      </c>
      <c r="B5898" s="747"/>
      <c r="C5898" s="589" t="s">
        <v>8</v>
      </c>
    </row>
    <row r="5899" spans="1:3" x14ac:dyDescent="0.35">
      <c r="A5899" s="222" t="str">
        <f t="shared" si="92"/>
        <v>MRI ELBOW W/O LEFT</v>
      </c>
      <c r="B5899" s="212"/>
      <c r="C5899" s="213" t="s">
        <v>11285</v>
      </c>
    </row>
    <row r="5900" spans="1:3" x14ac:dyDescent="0.35">
      <c r="A5900" s="222" t="str">
        <f t="shared" si="92"/>
        <v>MRI ELBOW W/O RIGHT</v>
      </c>
      <c r="B5900" s="204"/>
      <c r="C5900" s="205" t="s">
        <v>11286</v>
      </c>
    </row>
    <row r="5901" spans="1:3" x14ac:dyDescent="0.35">
      <c r="A5901" s="222" t="str">
        <f t="shared" si="92"/>
        <v>MRI ELBOW WO LEFT</v>
      </c>
      <c r="B5901" s="26"/>
      <c r="C5901" s="26" t="s">
        <v>2509</v>
      </c>
    </row>
    <row r="5902" spans="1:3" x14ac:dyDescent="0.35">
      <c r="A5902" s="222" t="str">
        <f t="shared" si="92"/>
        <v>MRI ELBOW WO RIGHT</v>
      </c>
      <c r="B5902" s="804"/>
      <c r="C5902" s="804" t="s">
        <v>2510</v>
      </c>
    </row>
    <row r="5903" spans="1:3" x14ac:dyDescent="0.35">
      <c r="A5903" s="222" t="str">
        <f t="shared" si="92"/>
        <v>MRI FINGER JOINT W/O C</v>
      </c>
      <c r="B5903" s="432"/>
      <c r="C5903" s="432" t="s">
        <v>6410</v>
      </c>
    </row>
    <row r="5904" spans="1:3" x14ac:dyDescent="0.35">
      <c r="A5904" s="222" t="str">
        <f t="shared" si="92"/>
        <v>MRI JOINT UPPER EXT WO</v>
      </c>
      <c r="B5904" s="751"/>
      <c r="C5904" s="433" t="s">
        <v>7226</v>
      </c>
    </row>
    <row r="5905" spans="1:3" x14ac:dyDescent="0.35">
      <c r="A5905" s="222" t="str">
        <f t="shared" si="92"/>
        <v>MRI JOINT UPPER EXTREMITY W/O CONTRAST LT</v>
      </c>
      <c r="B5905" s="189"/>
      <c r="C5905" s="189" t="s">
        <v>4067</v>
      </c>
    </row>
    <row r="5906" spans="1:3" x14ac:dyDescent="0.35">
      <c r="A5906" s="222" t="str">
        <f t="shared" si="92"/>
        <v>MRI JOINT UPPER EXTREMITY W/O CONTRAST RT</v>
      </c>
      <c r="B5906" s="189"/>
      <c r="C5906" s="189" t="s">
        <v>4068</v>
      </c>
    </row>
    <row r="5907" spans="1:3" x14ac:dyDescent="0.35">
      <c r="A5907" s="222" t="str">
        <f t="shared" si="92"/>
        <v>MRI L ELB W/O CON</v>
      </c>
      <c r="B5907" s="212"/>
      <c r="C5907" s="207" t="s">
        <v>11287</v>
      </c>
    </row>
    <row r="5908" spans="1:3" x14ac:dyDescent="0.35">
      <c r="A5908" s="222" t="str">
        <f t="shared" si="92"/>
        <v>MRI L ELBOW W/O</v>
      </c>
      <c r="B5908" s="212"/>
      <c r="C5908" s="236" t="s">
        <v>11288</v>
      </c>
    </row>
    <row r="5909" spans="1:3" x14ac:dyDescent="0.35">
      <c r="A5909" s="222" t="str">
        <f t="shared" si="92"/>
        <v>MRI L SHOU W/O</v>
      </c>
      <c r="B5909" s="212"/>
      <c r="C5909" s="207" t="s">
        <v>11289</v>
      </c>
    </row>
    <row r="5910" spans="1:3" x14ac:dyDescent="0.35">
      <c r="A5910" s="222" t="str">
        <f t="shared" si="92"/>
        <v>MRI L SHOULDER W/O</v>
      </c>
      <c r="B5910" s="212"/>
      <c r="C5910" s="215" t="s">
        <v>11290</v>
      </c>
    </row>
    <row r="5911" spans="1:3" x14ac:dyDescent="0.35">
      <c r="A5911" s="222" t="str">
        <f t="shared" si="92"/>
        <v>MRI L SHOULDER W/O CON</v>
      </c>
      <c r="B5911" s="204"/>
      <c r="C5911" s="205" t="s">
        <v>11291</v>
      </c>
    </row>
    <row r="5912" spans="1:3" x14ac:dyDescent="0.35">
      <c r="A5912" s="222" t="str">
        <f t="shared" si="92"/>
        <v>MRI L SHOULDER WO</v>
      </c>
      <c r="B5912" s="212"/>
      <c r="C5912" s="213" t="s">
        <v>11292</v>
      </c>
    </row>
    <row r="5913" spans="1:3" x14ac:dyDescent="0.35">
      <c r="A5913" s="222" t="str">
        <f t="shared" si="92"/>
        <v>MRI L SHOULDER WO CONTRAST</v>
      </c>
      <c r="B5913" s="212"/>
      <c r="C5913" s="213" t="s">
        <v>11293</v>
      </c>
    </row>
    <row r="5914" spans="1:3" x14ac:dyDescent="0.35">
      <c r="A5914" s="222" t="str">
        <f t="shared" si="92"/>
        <v>MRI Left Elbow without contrast</v>
      </c>
      <c r="B5914" s="428"/>
      <c r="C5914" s="427" t="s">
        <v>11296</v>
      </c>
    </row>
    <row r="5915" spans="1:3" x14ac:dyDescent="0.35">
      <c r="A5915" s="222" t="str">
        <f t="shared" si="92"/>
        <v>MRI LEFT ELBOW W/O</v>
      </c>
      <c r="B5915" s="212"/>
      <c r="C5915" s="213" t="s">
        <v>11294</v>
      </c>
    </row>
    <row r="5916" spans="1:3" x14ac:dyDescent="0.35">
      <c r="A5916" s="222" t="str">
        <f t="shared" si="92"/>
        <v>MRI LEFT ELBOW W/O CONTRAST</v>
      </c>
      <c r="B5916" s="189"/>
      <c r="C5916" s="189" t="s">
        <v>4069</v>
      </c>
    </row>
    <row r="5917" spans="1:3" x14ac:dyDescent="0.35">
      <c r="A5917" s="222" t="str">
        <f t="shared" si="92"/>
        <v>MRI Left Elbow without contrast</v>
      </c>
      <c r="B5917" s="212"/>
      <c r="C5917" s="213" t="s">
        <v>11296</v>
      </c>
    </row>
    <row r="5918" spans="1:3" x14ac:dyDescent="0.35">
      <c r="A5918" s="222" t="str">
        <f t="shared" si="92"/>
        <v>MRI LEFT ELBOW WO</v>
      </c>
      <c r="B5918" s="212"/>
      <c r="C5918" s="213" t="s">
        <v>11297</v>
      </c>
    </row>
    <row r="5919" spans="1:3" x14ac:dyDescent="0.35">
      <c r="A5919" s="222" t="str">
        <f t="shared" si="92"/>
        <v>MRI LEFT ELBOW WO CON</v>
      </c>
      <c r="B5919" s="212"/>
      <c r="C5919" s="213" t="s">
        <v>11298</v>
      </c>
    </row>
    <row r="5920" spans="1:3" x14ac:dyDescent="0.35">
      <c r="A5920" s="222" t="str">
        <f t="shared" si="92"/>
        <v>MRI LEFT SHLDR W/O</v>
      </c>
      <c r="B5920" s="212"/>
      <c r="C5920" s="213" t="s">
        <v>11299</v>
      </c>
    </row>
    <row r="5921" spans="1:3" x14ac:dyDescent="0.35">
      <c r="A5921" s="222" t="str">
        <f t="shared" si="92"/>
        <v>MRI LEFT SHLDR WO</v>
      </c>
      <c r="B5921" s="212"/>
      <c r="C5921" s="213" t="s">
        <v>11300</v>
      </c>
    </row>
    <row r="5922" spans="1:3" x14ac:dyDescent="0.35">
      <c r="A5922" s="222" t="str">
        <f t="shared" si="92"/>
        <v>MRI LEFT SHLDR WO</v>
      </c>
      <c r="B5922" s="212"/>
      <c r="C5922" s="213" t="s">
        <v>11300</v>
      </c>
    </row>
    <row r="5923" spans="1:3" x14ac:dyDescent="0.35">
      <c r="A5923" s="222" t="str">
        <f t="shared" si="92"/>
        <v>MRI LEFT SHOUDER WO</v>
      </c>
      <c r="B5923" s="212"/>
      <c r="C5923" s="216" t="s">
        <v>11301</v>
      </c>
    </row>
    <row r="5924" spans="1:3" x14ac:dyDescent="0.35">
      <c r="A5924" s="222" t="str">
        <f t="shared" si="92"/>
        <v>MRI Left Shoulder s/ contrast</v>
      </c>
      <c r="B5924" s="429"/>
      <c r="C5924" s="573" t="s">
        <v>3514</v>
      </c>
    </row>
    <row r="5925" spans="1:3" x14ac:dyDescent="0.35">
      <c r="A5925" s="222" t="str">
        <f t="shared" si="92"/>
        <v>MRI LEFT SHOULDER W/O</v>
      </c>
      <c r="B5925" s="212"/>
      <c r="C5925" s="207" t="s">
        <v>11302</v>
      </c>
    </row>
    <row r="5926" spans="1:3" x14ac:dyDescent="0.35">
      <c r="A5926" s="222" t="str">
        <f t="shared" si="92"/>
        <v>MRI LEFT SHOULDER W/O CON</v>
      </c>
      <c r="B5926" s="212"/>
      <c r="C5926" s="215" t="s">
        <v>11303</v>
      </c>
    </row>
    <row r="5927" spans="1:3" x14ac:dyDescent="0.35">
      <c r="A5927" s="222" t="str">
        <f t="shared" si="92"/>
        <v>MRI LEFT SHOULDER W/O CONTRAST</v>
      </c>
      <c r="B5927" s="212"/>
      <c r="C5927" s="213" t="s">
        <v>11304</v>
      </c>
    </row>
    <row r="5928" spans="1:3" x14ac:dyDescent="0.35">
      <c r="A5928" s="222" t="str">
        <f t="shared" si="92"/>
        <v>MRI LEFT SHOULDER WITHOUT</v>
      </c>
      <c r="B5928" s="204"/>
      <c r="C5928" s="205" t="s">
        <v>11305</v>
      </c>
    </row>
    <row r="5929" spans="1:3" x14ac:dyDescent="0.35">
      <c r="A5929" s="222" t="str">
        <f t="shared" si="92"/>
        <v>MRI left shoulder without con</v>
      </c>
      <c r="B5929" s="309"/>
      <c r="C5929" s="131" t="s">
        <v>13140</v>
      </c>
    </row>
    <row r="5930" spans="1:3" x14ac:dyDescent="0.35">
      <c r="A5930" s="222" t="str">
        <f t="shared" si="92"/>
        <v>MRI Left Shoulder without contrast</v>
      </c>
      <c r="B5930" s="24"/>
      <c r="C5930" s="52" t="s">
        <v>13141</v>
      </c>
    </row>
    <row r="5931" spans="1:3" x14ac:dyDescent="0.35">
      <c r="A5931" s="222" t="str">
        <f t="shared" si="92"/>
        <v>MRI LEFT SHOULDER WO</v>
      </c>
      <c r="B5931" s="204"/>
      <c r="C5931" s="205" t="s">
        <v>11306</v>
      </c>
    </row>
    <row r="5932" spans="1:3" x14ac:dyDescent="0.35">
      <c r="A5932" s="222" t="str">
        <f t="shared" si="92"/>
        <v>MRI LEFT SHOULDER WO CON</v>
      </c>
      <c r="B5932" s="204"/>
      <c r="C5932" s="205" t="s">
        <v>11307</v>
      </c>
    </row>
    <row r="5933" spans="1:3" x14ac:dyDescent="0.35">
      <c r="A5933" s="222" t="str">
        <f t="shared" si="92"/>
        <v>MRI LEFT SHOULDER WO CONTRAST</v>
      </c>
      <c r="B5933" s="204"/>
      <c r="C5933" s="205" t="s">
        <v>11308</v>
      </c>
    </row>
    <row r="5934" spans="1:3" x14ac:dyDescent="0.35">
      <c r="A5934" s="222" t="str">
        <f t="shared" si="92"/>
        <v>MRI LEFT SHOULER W/O CONTRAST</v>
      </c>
      <c r="B5934" s="818"/>
      <c r="C5934" s="873" t="s">
        <v>9</v>
      </c>
    </row>
    <row r="5935" spans="1:3" x14ac:dyDescent="0.35">
      <c r="A5935" s="222" t="str">
        <f t="shared" si="92"/>
        <v>MRI LEFT WRIST W/O</v>
      </c>
      <c r="B5935" s="204"/>
      <c r="C5935" s="205" t="s">
        <v>11309</v>
      </c>
    </row>
    <row r="5936" spans="1:3" x14ac:dyDescent="0.35">
      <c r="A5936" s="222" t="str">
        <f t="shared" si="92"/>
        <v>MRI LEFT WRIST W/O CONTRAST</v>
      </c>
      <c r="B5936" s="204"/>
      <c r="C5936" s="205" t="s">
        <v>11310</v>
      </c>
    </row>
    <row r="5937" spans="1:3" x14ac:dyDescent="0.35">
      <c r="A5937" s="222" t="str">
        <f t="shared" si="92"/>
        <v>MRI Left Wrist without contrast</v>
      </c>
      <c r="B5937" s="24"/>
      <c r="C5937" s="52" t="s">
        <v>13142</v>
      </c>
    </row>
    <row r="5938" spans="1:3" x14ac:dyDescent="0.35">
      <c r="A5938" s="222" t="str">
        <f t="shared" si="92"/>
        <v>MRI LEFT WRIST WO</v>
      </c>
      <c r="B5938" s="204"/>
      <c r="C5938" s="205" t="s">
        <v>11311</v>
      </c>
    </row>
    <row r="5939" spans="1:3" x14ac:dyDescent="0.35">
      <c r="A5939" s="222" t="str">
        <f t="shared" si="92"/>
        <v>MRI LEFT WRIST WO CON</v>
      </c>
      <c r="B5939" s="204"/>
      <c r="C5939" s="205" t="s">
        <v>11312</v>
      </c>
    </row>
    <row r="5940" spans="1:3" x14ac:dyDescent="0.35">
      <c r="A5940" s="222" t="str">
        <f t="shared" si="92"/>
        <v>MRI LFT ELBOW WO</v>
      </c>
      <c r="B5940" s="204"/>
      <c r="C5940" s="205" t="s">
        <v>11313</v>
      </c>
    </row>
    <row r="5941" spans="1:3" x14ac:dyDescent="0.35">
      <c r="A5941" s="222" t="str">
        <f t="shared" si="92"/>
        <v>MRI LFT SHOULDER WO</v>
      </c>
      <c r="B5941" s="204"/>
      <c r="C5941" s="205" t="s">
        <v>11314</v>
      </c>
    </row>
    <row r="5942" spans="1:3" x14ac:dyDescent="0.35">
      <c r="A5942" s="222" t="str">
        <f t="shared" si="92"/>
        <v>MRI LFT WRIST WO</v>
      </c>
      <c r="B5942" s="204"/>
      <c r="C5942" s="205" t="s">
        <v>11315</v>
      </c>
    </row>
    <row r="5943" spans="1:3" x14ac:dyDescent="0.35">
      <c r="A5943" s="222" t="str">
        <f t="shared" si="92"/>
        <v>MRI LT ELBOW W/O</v>
      </c>
      <c r="B5943" s="204"/>
      <c r="C5943" s="205" t="s">
        <v>11316</v>
      </c>
    </row>
    <row r="5944" spans="1:3" x14ac:dyDescent="0.35">
      <c r="A5944" s="222" t="str">
        <f t="shared" si="92"/>
        <v>MRI LT ELBOW W/O CONTRAST</v>
      </c>
      <c r="B5944" s="285"/>
      <c r="C5944" s="285" t="s">
        <v>6411</v>
      </c>
    </row>
    <row r="5945" spans="1:3" x14ac:dyDescent="0.35">
      <c r="A5945" s="222" t="str">
        <f t="shared" si="92"/>
        <v>MRI LT ELBOW WO</v>
      </c>
      <c r="B5945" s="165"/>
      <c r="C5945" s="165" t="s">
        <v>6830</v>
      </c>
    </row>
    <row r="5946" spans="1:3" x14ac:dyDescent="0.35">
      <c r="A5946" s="222" t="str">
        <f t="shared" si="92"/>
        <v>MRI LT SHLDR WO</v>
      </c>
      <c r="B5946" s="165"/>
      <c r="C5946" s="165" t="s">
        <v>6831</v>
      </c>
    </row>
    <row r="5947" spans="1:3" x14ac:dyDescent="0.35">
      <c r="A5947" s="222" t="str">
        <f t="shared" si="92"/>
        <v>MRI LT SHOU W/O</v>
      </c>
      <c r="B5947" s="204"/>
      <c r="C5947" s="205" t="s">
        <v>11317</v>
      </c>
    </row>
    <row r="5948" spans="1:3" x14ac:dyDescent="0.35">
      <c r="A5948" s="222" t="str">
        <f t="shared" si="92"/>
        <v>MRI LT SHOULDER W/O</v>
      </c>
      <c r="B5948" s="204"/>
      <c r="C5948" s="205" t="s">
        <v>11319</v>
      </c>
    </row>
    <row r="5949" spans="1:3" x14ac:dyDescent="0.35">
      <c r="A5949" s="222" t="str">
        <f t="shared" si="92"/>
        <v>MRI LT SHOULDER W/O</v>
      </c>
      <c r="B5949" s="204"/>
      <c r="C5949" s="205" t="s">
        <v>11319</v>
      </c>
    </row>
    <row r="5950" spans="1:3" x14ac:dyDescent="0.35">
      <c r="A5950" s="222" t="str">
        <f t="shared" si="92"/>
        <v>MRI LT SHOULDER W/O CONTRAST</v>
      </c>
      <c r="B5950" s="204"/>
      <c r="C5950" s="205" t="s">
        <v>11320</v>
      </c>
    </row>
    <row r="5951" spans="1:3" x14ac:dyDescent="0.35">
      <c r="A5951" s="222" t="str">
        <f t="shared" si="92"/>
        <v>MRI LT SHOULDER WO</v>
      </c>
      <c r="B5951" s="204"/>
      <c r="C5951" s="205" t="s">
        <v>7784</v>
      </c>
    </row>
    <row r="5952" spans="1:3" x14ac:dyDescent="0.35">
      <c r="A5952" s="222" t="str">
        <f t="shared" si="92"/>
        <v>MRI LT UE JOINT WO</v>
      </c>
      <c r="B5952" s="165"/>
      <c r="C5952" s="165" t="s">
        <v>6832</v>
      </c>
    </row>
    <row r="5953" spans="1:3" x14ac:dyDescent="0.35">
      <c r="A5953" s="222" t="str">
        <f t="shared" si="92"/>
        <v>MRI LT WRIST W/O</v>
      </c>
      <c r="B5953" s="204"/>
      <c r="C5953" s="205" t="s">
        <v>11321</v>
      </c>
    </row>
    <row r="5954" spans="1:3" x14ac:dyDescent="0.35">
      <c r="A5954" s="222" t="str">
        <f t="shared" si="92"/>
        <v>MRI LT WRIST WO</v>
      </c>
      <c r="B5954" s="165"/>
      <c r="C5954" s="165" t="s">
        <v>6833</v>
      </c>
    </row>
    <row r="5955" spans="1:3" x14ac:dyDescent="0.35">
      <c r="A5955" s="222" t="str">
        <f t="shared" ref="A5955:A6018" si="93">TRIM(C5955)</f>
        <v>MRI OF RIGHT SHOULDER W/O CONTRAST</v>
      </c>
      <c r="B5955" s="606"/>
      <c r="C5955" s="120" t="s">
        <v>13395</v>
      </c>
    </row>
    <row r="5956" spans="1:3" x14ac:dyDescent="0.35">
      <c r="A5956" s="222" t="str">
        <f t="shared" si="93"/>
        <v>MRI OF SHOULDER W/O CONTRAST RT</v>
      </c>
      <c r="B5956" s="606"/>
      <c r="C5956" s="120" t="s">
        <v>13396</v>
      </c>
    </row>
    <row r="5957" spans="1:3" x14ac:dyDescent="0.35">
      <c r="A5957" s="222" t="str">
        <f t="shared" si="93"/>
        <v>MRI OF THE LEFT SHOULDER W/O</v>
      </c>
      <c r="B5957" s="204"/>
      <c r="C5957" s="205" t="s">
        <v>11323</v>
      </c>
    </row>
    <row r="5958" spans="1:3" x14ac:dyDescent="0.35">
      <c r="A5958" s="222" t="str">
        <f t="shared" si="93"/>
        <v>MRI OF THE LEFT SHOULDER W/O CONTRAST</v>
      </c>
      <c r="B5958" s="204"/>
      <c r="C5958" s="205" t="s">
        <v>11324</v>
      </c>
    </row>
    <row r="5959" spans="1:3" x14ac:dyDescent="0.35">
      <c r="A5959" s="222" t="str">
        <f t="shared" si="93"/>
        <v>MRI OF THE RIGHT SHOULDER W/O CONTRAST</v>
      </c>
      <c r="B5959" s="204"/>
      <c r="C5959" s="205" t="s">
        <v>11325</v>
      </c>
    </row>
    <row r="5960" spans="1:3" x14ac:dyDescent="0.35">
      <c r="A5960" s="222" t="str">
        <f t="shared" si="93"/>
        <v>MRI OF THE SHOULDER W/O CONTRAST RT</v>
      </c>
      <c r="B5960" s="204"/>
      <c r="C5960" s="205" t="s">
        <v>11327</v>
      </c>
    </row>
    <row r="5961" spans="1:3" x14ac:dyDescent="0.35">
      <c r="A5961" s="222" t="str">
        <f t="shared" si="93"/>
        <v>MRI OF THE SHOULDER W/O CONTRAST LT</v>
      </c>
      <c r="B5961" s="204"/>
      <c r="C5961" s="205" t="s">
        <v>11326</v>
      </c>
    </row>
    <row r="5962" spans="1:3" x14ac:dyDescent="0.35">
      <c r="A5962" s="222" t="str">
        <f t="shared" si="93"/>
        <v>MRI OF THE SHOULDER W/O CONTRAST RT</v>
      </c>
      <c r="B5962" s="204"/>
      <c r="C5962" s="205" t="s">
        <v>11327</v>
      </c>
    </row>
    <row r="5963" spans="1:3" x14ac:dyDescent="0.35">
      <c r="A5963" s="222" t="str">
        <f t="shared" si="93"/>
        <v>MRI OF THE WRIST W/O CONTRAST LT</v>
      </c>
      <c r="B5963" s="204"/>
      <c r="C5963" s="205" t="s">
        <v>11328</v>
      </c>
    </row>
    <row r="5964" spans="1:3" x14ac:dyDescent="0.35">
      <c r="A5964" s="222" t="str">
        <f t="shared" si="93"/>
        <v>MRI R ELBOW WO</v>
      </c>
      <c r="B5964" s="204"/>
      <c r="C5964" s="204" t="s">
        <v>11329</v>
      </c>
    </row>
    <row r="5965" spans="1:3" x14ac:dyDescent="0.35">
      <c r="A5965" s="222" t="str">
        <f t="shared" si="93"/>
        <v>MRI R SHOULDER W/O</v>
      </c>
      <c r="B5965" s="204"/>
      <c r="C5965" s="205" t="s">
        <v>11330</v>
      </c>
    </row>
    <row r="5966" spans="1:3" x14ac:dyDescent="0.35">
      <c r="A5966" s="222" t="str">
        <f t="shared" si="93"/>
        <v>MRI R SHOULDER W/O CON</v>
      </c>
      <c r="B5966" s="204"/>
      <c r="C5966" s="205" t="s">
        <v>11331</v>
      </c>
    </row>
    <row r="5967" spans="1:3" x14ac:dyDescent="0.35">
      <c r="A5967" s="222" t="str">
        <f t="shared" si="93"/>
        <v>MRI R SHOULDER WO</v>
      </c>
      <c r="B5967" s="204"/>
      <c r="C5967" s="205" t="s">
        <v>11332</v>
      </c>
    </row>
    <row r="5968" spans="1:3" x14ac:dyDescent="0.35">
      <c r="A5968" s="222" t="str">
        <f t="shared" si="93"/>
        <v>MRI R WRIST W/O</v>
      </c>
      <c r="B5968" s="204"/>
      <c r="C5968" s="205" t="s">
        <v>11333</v>
      </c>
    </row>
    <row r="5969" spans="1:3" x14ac:dyDescent="0.35">
      <c r="A5969" s="222" t="str">
        <f t="shared" si="93"/>
        <v>MRI RIGHT ELBOW W/O</v>
      </c>
      <c r="B5969" s="204"/>
      <c r="C5969" s="205" t="s">
        <v>11335</v>
      </c>
    </row>
    <row r="5970" spans="1:3" x14ac:dyDescent="0.35">
      <c r="A5970" s="222" t="str">
        <f t="shared" si="93"/>
        <v>MRI RIGHT ELBOW W/O CONTRAST</v>
      </c>
      <c r="B5970" s="204"/>
      <c r="C5970" s="205" t="s">
        <v>11337</v>
      </c>
    </row>
    <row r="5971" spans="1:3" x14ac:dyDescent="0.35">
      <c r="A5971" s="222" t="str">
        <f t="shared" si="93"/>
        <v>MRI Right Elbow without contrast</v>
      </c>
      <c r="B5971" s="24"/>
      <c r="C5971" s="52" t="s">
        <v>13143</v>
      </c>
    </row>
    <row r="5972" spans="1:3" x14ac:dyDescent="0.35">
      <c r="A5972" s="222" t="str">
        <f t="shared" si="93"/>
        <v>MRI RIGHT ELBOW WO</v>
      </c>
      <c r="B5972" s="204"/>
      <c r="C5972" s="205" t="s">
        <v>11338</v>
      </c>
    </row>
    <row r="5973" spans="1:3" x14ac:dyDescent="0.35">
      <c r="A5973" s="222" t="str">
        <f t="shared" si="93"/>
        <v>MRI RIGHT ELBOW WO CON</v>
      </c>
      <c r="B5973" s="204"/>
      <c r="C5973" s="205" t="s">
        <v>11339</v>
      </c>
    </row>
    <row r="5974" spans="1:3" x14ac:dyDescent="0.35">
      <c r="A5974" s="222" t="str">
        <f t="shared" si="93"/>
        <v>MRI RIGHT SHLDR WO</v>
      </c>
      <c r="B5974" s="204"/>
      <c r="C5974" s="205" t="s">
        <v>11340</v>
      </c>
    </row>
    <row r="5975" spans="1:3" x14ac:dyDescent="0.35">
      <c r="A5975" s="222" t="str">
        <f t="shared" si="93"/>
        <v>MRI RIGHT SHOLDER W/O</v>
      </c>
      <c r="B5975" s="204"/>
      <c r="C5975" s="205" t="s">
        <v>14788</v>
      </c>
    </row>
    <row r="5976" spans="1:3" x14ac:dyDescent="0.35">
      <c r="A5976" s="222" t="str">
        <f t="shared" si="93"/>
        <v>MRI RIGHT SHOULDER W/O CONTRAST</v>
      </c>
      <c r="B5976" s="157"/>
      <c r="C5976" s="157" t="s">
        <v>4070</v>
      </c>
    </row>
    <row r="5977" spans="1:3" x14ac:dyDescent="0.35">
      <c r="A5977" s="222" t="str">
        <f t="shared" si="93"/>
        <v>MRI RIGHT SHOULDER WO</v>
      </c>
      <c r="B5977" s="204"/>
      <c r="C5977" s="205" t="s">
        <v>11344</v>
      </c>
    </row>
    <row r="5978" spans="1:3" x14ac:dyDescent="0.35">
      <c r="A5978" s="222" t="str">
        <f t="shared" si="93"/>
        <v>MRI Right Shoulder s/ Contrast</v>
      </c>
      <c r="B5978" s="30"/>
      <c r="C5978" s="30" t="s">
        <v>3515</v>
      </c>
    </row>
    <row r="5979" spans="1:3" x14ac:dyDescent="0.35">
      <c r="A5979" s="222" t="str">
        <f t="shared" si="93"/>
        <v>MRI RIGHT SHOULDER W/O</v>
      </c>
      <c r="B5979" s="204"/>
      <c r="C5979" s="205" t="s">
        <v>11341</v>
      </c>
    </row>
    <row r="5980" spans="1:3" x14ac:dyDescent="0.35">
      <c r="A5980" s="222" t="str">
        <f t="shared" si="93"/>
        <v>MRI RIGHT SHOULDER W/O CON</v>
      </c>
      <c r="B5980" s="204"/>
      <c r="C5980" s="205" t="s">
        <v>11342</v>
      </c>
    </row>
    <row r="5981" spans="1:3" x14ac:dyDescent="0.35">
      <c r="A5981" s="222" t="str">
        <f t="shared" si="93"/>
        <v>MRI RIGHT SHOULDER W/O CONTRAST</v>
      </c>
      <c r="B5981" s="204"/>
      <c r="C5981" s="205" t="s">
        <v>4070</v>
      </c>
    </row>
    <row r="5982" spans="1:3" x14ac:dyDescent="0.35">
      <c r="A5982" s="222" t="str">
        <f t="shared" si="93"/>
        <v>MRI RIGHT SHOULDER WITHOUT</v>
      </c>
      <c r="B5982" s="204"/>
      <c r="C5982" s="205" t="s">
        <v>11343</v>
      </c>
    </row>
    <row r="5983" spans="1:3" x14ac:dyDescent="0.35">
      <c r="A5983" s="222" t="str">
        <f t="shared" si="93"/>
        <v>MRI Right Shoulder without contrast</v>
      </c>
      <c r="B5983" s="24"/>
      <c r="C5983" s="52" t="s">
        <v>13144</v>
      </c>
    </row>
    <row r="5984" spans="1:3" x14ac:dyDescent="0.35">
      <c r="A5984" s="222" t="str">
        <f t="shared" si="93"/>
        <v>MRI RIGHT SHOULDER WO</v>
      </c>
      <c r="B5984" s="204"/>
      <c r="C5984" s="205" t="s">
        <v>11344</v>
      </c>
    </row>
    <row r="5985" spans="1:3" x14ac:dyDescent="0.35">
      <c r="A5985" s="222" t="str">
        <f t="shared" si="93"/>
        <v>MRI RIGHT SHOULDER WO CON</v>
      </c>
      <c r="B5985" s="204"/>
      <c r="C5985" s="205" t="s">
        <v>11345</v>
      </c>
    </row>
    <row r="5986" spans="1:3" x14ac:dyDescent="0.35">
      <c r="A5986" s="222" t="str">
        <f t="shared" si="93"/>
        <v>MRI RIGHT SHOULDER WO CONTRAST</v>
      </c>
      <c r="B5986" s="204"/>
      <c r="C5986" s="205" t="s">
        <v>11346</v>
      </c>
    </row>
    <row r="5987" spans="1:3" x14ac:dyDescent="0.35">
      <c r="A5987" s="222" t="str">
        <f t="shared" si="93"/>
        <v>MRI RIGHT WRIST W/O</v>
      </c>
      <c r="B5987" s="204"/>
      <c r="C5987" s="205" t="s">
        <v>11350</v>
      </c>
    </row>
    <row r="5988" spans="1:3" x14ac:dyDescent="0.35">
      <c r="A5988" s="222" t="str">
        <f t="shared" si="93"/>
        <v>MRI RIGHT WRIST W/O CONTRAST</v>
      </c>
      <c r="B5988" s="204"/>
      <c r="C5988" s="205" t="s">
        <v>11351</v>
      </c>
    </row>
    <row r="5989" spans="1:3" x14ac:dyDescent="0.35">
      <c r="A5989" s="222" t="str">
        <f t="shared" si="93"/>
        <v>MRI Right Wrist without contrast</v>
      </c>
      <c r="B5989" s="24"/>
      <c r="C5989" s="52" t="s">
        <v>13145</v>
      </c>
    </row>
    <row r="5990" spans="1:3" x14ac:dyDescent="0.35">
      <c r="A5990" s="222" t="str">
        <f t="shared" si="93"/>
        <v>MRI RIGHT WRIST WO</v>
      </c>
      <c r="B5990" s="204"/>
      <c r="C5990" s="205" t="s">
        <v>11352</v>
      </c>
    </row>
    <row r="5991" spans="1:3" x14ac:dyDescent="0.35">
      <c r="A5991" s="222" t="str">
        <f t="shared" si="93"/>
        <v>MRI RIGHT WRIST WO CON</v>
      </c>
      <c r="B5991" s="204"/>
      <c r="C5991" s="205" t="s">
        <v>11353</v>
      </c>
    </row>
    <row r="5992" spans="1:3" x14ac:dyDescent="0.35">
      <c r="A5992" s="222" t="str">
        <f t="shared" si="93"/>
        <v>MRI RT ELBOW W/O</v>
      </c>
      <c r="B5992" s="204"/>
      <c r="C5992" s="205" t="s">
        <v>11354</v>
      </c>
    </row>
    <row r="5993" spans="1:3" x14ac:dyDescent="0.35">
      <c r="A5993" s="222" t="str">
        <f t="shared" si="93"/>
        <v>MRI RT ELBOW W/O CON</v>
      </c>
      <c r="B5993" s="204"/>
      <c r="C5993" s="205" t="s">
        <v>11355</v>
      </c>
    </row>
    <row r="5994" spans="1:3" x14ac:dyDescent="0.35">
      <c r="A5994" s="222" t="str">
        <f t="shared" si="93"/>
        <v>MRI RT ELBOW W/O CONTRAST</v>
      </c>
      <c r="B5994" s="285"/>
      <c r="C5994" s="285" t="s">
        <v>6412</v>
      </c>
    </row>
    <row r="5995" spans="1:3" x14ac:dyDescent="0.35">
      <c r="A5995" s="222" t="str">
        <f t="shared" si="93"/>
        <v>MRI RT ELBOW WO</v>
      </c>
      <c r="B5995" s="165"/>
      <c r="C5995" s="165" t="s">
        <v>6834</v>
      </c>
    </row>
    <row r="5996" spans="1:3" x14ac:dyDescent="0.35">
      <c r="A5996" s="222" t="str">
        <f t="shared" si="93"/>
        <v>MRI RT SHLDR WO</v>
      </c>
      <c r="B5996" s="204"/>
      <c r="C5996" s="205" t="s">
        <v>11356</v>
      </c>
    </row>
    <row r="5997" spans="1:3" x14ac:dyDescent="0.35">
      <c r="A5997" s="222" t="str">
        <f t="shared" si="93"/>
        <v>MRI RT SHOULDER W/O</v>
      </c>
      <c r="B5997" s="204"/>
      <c r="C5997" s="205" t="s">
        <v>11357</v>
      </c>
    </row>
    <row r="5998" spans="1:3" x14ac:dyDescent="0.35">
      <c r="A5998" s="222" t="str">
        <f t="shared" si="93"/>
        <v>MRI RT SHOULDER W/O CONTRAST</v>
      </c>
      <c r="B5998" s="204"/>
      <c r="C5998" s="205" t="s">
        <v>11359</v>
      </c>
    </row>
    <row r="5999" spans="1:3" x14ac:dyDescent="0.35">
      <c r="A5999" s="222" t="str">
        <f t="shared" si="93"/>
        <v>MRI RT SHOULDER W/O</v>
      </c>
      <c r="B5999" s="204"/>
      <c r="C5999" s="205" t="s">
        <v>11357</v>
      </c>
    </row>
    <row r="6000" spans="1:3" x14ac:dyDescent="0.35">
      <c r="A6000" s="222" t="str">
        <f t="shared" si="93"/>
        <v>MRI RT SHOULDER W/O CON</v>
      </c>
      <c r="B6000" s="204"/>
      <c r="C6000" s="205" t="s">
        <v>11358</v>
      </c>
    </row>
    <row r="6001" spans="1:3" x14ac:dyDescent="0.35">
      <c r="A6001" s="222" t="str">
        <f t="shared" si="93"/>
        <v>MRI RT SHOULDER W/O CONTRAST</v>
      </c>
      <c r="B6001" s="204"/>
      <c r="C6001" s="205" t="s">
        <v>11359</v>
      </c>
    </row>
    <row r="6002" spans="1:3" x14ac:dyDescent="0.35">
      <c r="A6002" s="222" t="str">
        <f t="shared" si="93"/>
        <v>MRI RT SHOULDER WO</v>
      </c>
      <c r="B6002" s="204"/>
      <c r="C6002" s="205" t="s">
        <v>7785</v>
      </c>
    </row>
    <row r="6003" spans="1:3" x14ac:dyDescent="0.35">
      <c r="A6003" s="222" t="str">
        <f t="shared" si="93"/>
        <v>MRI RT UE JOINT WO</v>
      </c>
      <c r="B6003" s="165"/>
      <c r="C6003" s="165" t="s">
        <v>6836</v>
      </c>
    </row>
    <row r="6004" spans="1:3" x14ac:dyDescent="0.35">
      <c r="A6004" s="222" t="str">
        <f t="shared" si="93"/>
        <v>MRI RT WRIST W/O</v>
      </c>
      <c r="B6004" s="204"/>
      <c r="C6004" s="205" t="s">
        <v>11360</v>
      </c>
    </row>
    <row r="6005" spans="1:3" x14ac:dyDescent="0.35">
      <c r="A6005" s="222" t="str">
        <f t="shared" si="93"/>
        <v>MRI RT WRIST W/O CONTRAST</v>
      </c>
      <c r="B6005" s="204"/>
      <c r="C6005" s="205" t="s">
        <v>11361</v>
      </c>
    </row>
    <row r="6006" spans="1:3" x14ac:dyDescent="0.35">
      <c r="A6006" s="222" t="str">
        <f t="shared" si="93"/>
        <v>MRI RT WRIST WO</v>
      </c>
      <c r="B6006" s="236"/>
      <c r="C6006" s="215" t="s">
        <v>7786</v>
      </c>
    </row>
    <row r="6007" spans="1:3" x14ac:dyDescent="0.35">
      <c r="A6007" s="222" t="str">
        <f t="shared" si="93"/>
        <v>MRI RT WRIST WO CON</v>
      </c>
      <c r="B6007" s="212"/>
      <c r="C6007" s="212" t="s">
        <v>11362</v>
      </c>
    </row>
    <row r="6008" spans="1:3" x14ac:dyDescent="0.35">
      <c r="A6008" s="222" t="str">
        <f t="shared" si="93"/>
        <v>MRI SHOULDER - LEFT W/O CONTRAST</v>
      </c>
      <c r="B6008" s="212"/>
      <c r="C6008" s="213" t="s">
        <v>11364</v>
      </c>
    </row>
    <row r="6009" spans="1:3" x14ac:dyDescent="0.35">
      <c r="A6009" s="222" t="str">
        <f t="shared" si="93"/>
        <v>MRI SHOULDER - RIGHT W/O CONTRAST</v>
      </c>
      <c r="B6009" s="212"/>
      <c r="C6009" s="213" t="s">
        <v>11365</v>
      </c>
    </row>
    <row r="6010" spans="1:3" x14ac:dyDescent="0.35">
      <c r="A6010" s="222" t="str">
        <f t="shared" si="93"/>
        <v>MRI SHOULDER W/O CONTRAST LT</v>
      </c>
      <c r="B6010" s="750"/>
      <c r="C6010" s="624" t="s">
        <v>13397</v>
      </c>
    </row>
    <row r="6011" spans="1:3" x14ac:dyDescent="0.35">
      <c r="A6011" s="222" t="str">
        <f t="shared" si="93"/>
        <v>MRI SHOULDER W/O CONTRAST RT</v>
      </c>
      <c r="B6011" s="750"/>
      <c r="C6011" s="120" t="s">
        <v>13398</v>
      </c>
    </row>
    <row r="6012" spans="1:3" x14ac:dyDescent="0.35">
      <c r="A6012" s="222" t="str">
        <f t="shared" si="93"/>
        <v>MRI SHOULDER LEFT WO</v>
      </c>
      <c r="B6012" s="212"/>
      <c r="C6012" s="205" t="s">
        <v>11366</v>
      </c>
    </row>
    <row r="6013" spans="1:3" x14ac:dyDescent="0.35">
      <c r="A6013" s="222" t="str">
        <f t="shared" si="93"/>
        <v>MRI SHOULDER LEFT WO CONTRAST</v>
      </c>
      <c r="B6013" s="212"/>
      <c r="C6013" s="864" t="s">
        <v>11367</v>
      </c>
    </row>
    <row r="6014" spans="1:3" x14ac:dyDescent="0.35">
      <c r="A6014" s="222" t="str">
        <f t="shared" si="93"/>
        <v>MRI SHOULDER LT W/O</v>
      </c>
      <c r="B6014" s="435"/>
      <c r="C6014" s="435" t="s">
        <v>5354</v>
      </c>
    </row>
    <row r="6015" spans="1:3" x14ac:dyDescent="0.35">
      <c r="A6015" s="222" t="str">
        <f t="shared" si="93"/>
        <v>MRI SHOULDER LT W/O CNT</v>
      </c>
      <c r="B6015" s="204"/>
      <c r="C6015" s="205" t="s">
        <v>11368</v>
      </c>
    </row>
    <row r="6016" spans="1:3" x14ac:dyDescent="0.35">
      <c r="A6016" s="222" t="str">
        <f t="shared" si="93"/>
        <v>MRI SHOULDER LT WO</v>
      </c>
      <c r="B6016" s="11"/>
      <c r="C6016" s="11" t="s">
        <v>10045</v>
      </c>
    </row>
    <row r="6017" spans="1:3" x14ac:dyDescent="0.35">
      <c r="A6017" s="222" t="str">
        <f t="shared" si="93"/>
        <v>MRI SHOULDER R. WO</v>
      </c>
      <c r="B6017" s="204"/>
      <c r="C6017" s="203" t="s">
        <v>11369</v>
      </c>
    </row>
    <row r="6018" spans="1:3" x14ac:dyDescent="0.35">
      <c r="A6018" s="222" t="str">
        <f t="shared" si="93"/>
        <v>MRI SHOULDER RIGHT WITHOUT CONTRAST</v>
      </c>
      <c r="B6018" s="204"/>
      <c r="C6018" s="205" t="s">
        <v>11370</v>
      </c>
    </row>
    <row r="6019" spans="1:3" x14ac:dyDescent="0.35">
      <c r="A6019" s="222" t="str">
        <f t="shared" ref="A6019:A6082" si="94">TRIM(C6019)</f>
        <v>MRI SHOULDER RIGHT WO</v>
      </c>
      <c r="B6019" s="204"/>
      <c r="C6019" s="205" t="s">
        <v>11371</v>
      </c>
    </row>
    <row r="6020" spans="1:3" x14ac:dyDescent="0.35">
      <c r="A6020" s="222" t="str">
        <f t="shared" si="94"/>
        <v>MRI SHOULDER RIGHT WO CONTRAST</v>
      </c>
      <c r="B6020" s="204"/>
      <c r="C6020" s="205" t="s">
        <v>11372</v>
      </c>
    </row>
    <row r="6021" spans="1:3" x14ac:dyDescent="0.35">
      <c r="A6021" s="222" t="str">
        <f t="shared" si="94"/>
        <v>MRI SHOULDER RT W/O</v>
      </c>
      <c r="B6021" s="292"/>
      <c r="C6021" s="292" t="s">
        <v>5355</v>
      </c>
    </row>
    <row r="6022" spans="1:3" x14ac:dyDescent="0.35">
      <c r="A6022" s="222" t="str">
        <f t="shared" si="94"/>
        <v>MRI SHOULDER RT W/O CNT</v>
      </c>
      <c r="B6022" s="204"/>
      <c r="C6022" s="205" t="s">
        <v>11373</v>
      </c>
    </row>
    <row r="6023" spans="1:3" x14ac:dyDescent="0.35">
      <c r="A6023" s="222" t="str">
        <f t="shared" si="94"/>
        <v>MRI SHOULDER RT WO</v>
      </c>
      <c r="B6023" s="11"/>
      <c r="C6023" s="11" t="s">
        <v>10046</v>
      </c>
    </row>
    <row r="6024" spans="1:3" x14ac:dyDescent="0.35">
      <c r="A6024" s="222" t="str">
        <f t="shared" si="94"/>
        <v>MRI SHOULDER RT WO CONTRAST</v>
      </c>
      <c r="B6024" s="204"/>
      <c r="C6024" s="203" t="s">
        <v>11374</v>
      </c>
    </row>
    <row r="6025" spans="1:3" x14ac:dyDescent="0.35">
      <c r="A6025" s="222" t="str">
        <f t="shared" si="94"/>
        <v>MRI Shoulder w/o Contrast Left</v>
      </c>
      <c r="B6025" s="281"/>
      <c r="C6025" s="42" t="s">
        <v>2050</v>
      </c>
    </row>
    <row r="6026" spans="1:3" x14ac:dyDescent="0.35">
      <c r="A6026" s="222" t="str">
        <f t="shared" si="94"/>
        <v>MRI SHOULDER W/O CONTRAST LT</v>
      </c>
      <c r="B6026" s="606"/>
      <c r="C6026" s="120" t="s">
        <v>13397</v>
      </c>
    </row>
    <row r="6027" spans="1:3" x14ac:dyDescent="0.35">
      <c r="A6027" s="222" t="str">
        <f t="shared" si="94"/>
        <v>MRI Shoulder w/o Contrast Right</v>
      </c>
      <c r="B6027" s="291"/>
      <c r="C6027" s="278" t="s">
        <v>4520</v>
      </c>
    </row>
    <row r="6028" spans="1:3" x14ac:dyDescent="0.35">
      <c r="A6028" s="222" t="str">
        <f t="shared" si="94"/>
        <v>MRI SHOULDER W/O CONTRAST RT</v>
      </c>
      <c r="B6028" s="606"/>
      <c r="C6028" s="120" t="s">
        <v>13398</v>
      </c>
    </row>
    <row r="6029" spans="1:3" x14ac:dyDescent="0.35">
      <c r="A6029" s="222" t="str">
        <f t="shared" si="94"/>
        <v>MRI SHOULDER W/O LEFT</v>
      </c>
      <c r="B6029" s="204"/>
      <c r="C6029" s="205" t="s">
        <v>11375</v>
      </c>
    </row>
    <row r="6030" spans="1:3" x14ac:dyDescent="0.35">
      <c r="A6030" s="222" t="str">
        <f t="shared" si="94"/>
        <v>MRI SHOULDER W/O RIGHT</v>
      </c>
      <c r="B6030" s="204"/>
      <c r="C6030" s="205" t="s">
        <v>11376</v>
      </c>
    </row>
    <row r="6031" spans="1:3" x14ac:dyDescent="0.35">
      <c r="A6031" s="222" t="str">
        <f t="shared" si="94"/>
        <v>MRI SHOULDER WO LEFT</v>
      </c>
      <c r="B6031" s="94"/>
      <c r="C6031" s="93" t="s">
        <v>2511</v>
      </c>
    </row>
    <row r="6032" spans="1:3" x14ac:dyDescent="0.35">
      <c r="A6032" s="222" t="str">
        <f t="shared" si="94"/>
        <v>MRI SHOULDER WO LEFT</v>
      </c>
      <c r="B6032" s="26"/>
      <c r="C6032" s="26" t="s">
        <v>2511</v>
      </c>
    </row>
    <row r="6033" spans="1:3" x14ac:dyDescent="0.35">
      <c r="A6033" s="222" t="str">
        <f t="shared" si="94"/>
        <v>MRI SHOULDER WO RIGHT</v>
      </c>
      <c r="B6033" s="94"/>
      <c r="C6033" s="93" t="s">
        <v>2512</v>
      </c>
    </row>
    <row r="6034" spans="1:3" x14ac:dyDescent="0.35">
      <c r="A6034" s="222" t="str">
        <f t="shared" si="94"/>
        <v>MRI SHOULDER WO RIGHT</v>
      </c>
      <c r="B6034" s="26"/>
      <c r="C6034" s="26" t="s">
        <v>2512</v>
      </c>
    </row>
    <row r="6035" spans="1:3" x14ac:dyDescent="0.35">
      <c r="A6035" s="222" t="str">
        <f t="shared" si="94"/>
        <v>MRI UE JOINT LT WO</v>
      </c>
      <c r="B6035" s="11"/>
      <c r="C6035" s="11" t="s">
        <v>10047</v>
      </c>
    </row>
    <row r="6036" spans="1:3" x14ac:dyDescent="0.35">
      <c r="A6036" s="222" t="str">
        <f t="shared" si="94"/>
        <v>MRI UE JOINT RT WO</v>
      </c>
      <c r="B6036" s="11"/>
      <c r="C6036" s="11" t="s">
        <v>10048</v>
      </c>
    </row>
    <row r="6037" spans="1:3" x14ac:dyDescent="0.35">
      <c r="A6037" s="222" t="str">
        <f t="shared" si="94"/>
        <v>MRI UE Joint w/o Contrast Lt</v>
      </c>
      <c r="B6037" s="291"/>
      <c r="C6037" s="278" t="s">
        <v>4521</v>
      </c>
    </row>
    <row r="6038" spans="1:3" x14ac:dyDescent="0.35">
      <c r="A6038" s="222" t="str">
        <f t="shared" si="94"/>
        <v>MRI UE Joint w/o Contrast Rt</v>
      </c>
      <c r="B6038" s="291"/>
      <c r="C6038" s="278" t="s">
        <v>4522</v>
      </c>
    </row>
    <row r="6039" spans="1:3" x14ac:dyDescent="0.35">
      <c r="A6039" s="222" t="str">
        <f t="shared" si="94"/>
        <v>MRI UPPER EXT JOINT W O CONTRAST LT</v>
      </c>
      <c r="B6039" s="280"/>
      <c r="C6039" s="45" t="s">
        <v>8997</v>
      </c>
    </row>
    <row r="6040" spans="1:3" x14ac:dyDescent="0.35">
      <c r="A6040" s="222" t="str">
        <f t="shared" si="94"/>
        <v>MRI UPPER EXT JOINT W O CONTRAST RT</v>
      </c>
      <c r="B6040" s="280"/>
      <c r="C6040" s="45" t="s">
        <v>8998</v>
      </c>
    </row>
    <row r="6041" spans="1:3" x14ac:dyDescent="0.35">
      <c r="A6041" s="222" t="str">
        <f t="shared" si="94"/>
        <v>MRI UPPER EXT JOINT W/O</v>
      </c>
      <c r="B6041" s="283"/>
      <c r="C6041" s="283" t="s">
        <v>8292</v>
      </c>
    </row>
    <row r="6042" spans="1:3" x14ac:dyDescent="0.35">
      <c r="A6042" s="222" t="str">
        <f t="shared" si="94"/>
        <v>MRI UPPER EXT JOINT W/O CONTRAST LT</v>
      </c>
      <c r="B6042" s="280"/>
      <c r="C6042" s="45" t="s">
        <v>8999</v>
      </c>
    </row>
    <row r="6043" spans="1:3" x14ac:dyDescent="0.35">
      <c r="A6043" s="222" t="str">
        <f t="shared" si="94"/>
        <v>MRI UPPER EXT JOINT W/O CONTRAST RT</v>
      </c>
      <c r="B6043" s="280"/>
      <c r="C6043" s="45" t="s">
        <v>9000</v>
      </c>
    </row>
    <row r="6044" spans="1:3" x14ac:dyDescent="0.35">
      <c r="A6044" s="222" t="str">
        <f t="shared" si="94"/>
        <v>MRI UPPER EXT JOINT W/O L SHOULDER</v>
      </c>
      <c r="B6044" s="204"/>
      <c r="C6044" s="205" t="s">
        <v>11377</v>
      </c>
    </row>
    <row r="6045" spans="1:3" x14ac:dyDescent="0.35">
      <c r="A6045" s="222" t="str">
        <f t="shared" si="94"/>
        <v>MRI WRIST LT W/O</v>
      </c>
      <c r="B6045" s="292"/>
      <c r="C6045" s="292" t="s">
        <v>5356</v>
      </c>
    </row>
    <row r="6046" spans="1:3" x14ac:dyDescent="0.35">
      <c r="A6046" s="222" t="str">
        <f t="shared" si="94"/>
        <v>MRI WRIST LT WO</v>
      </c>
      <c r="B6046" s="11"/>
      <c r="C6046" s="11" t="s">
        <v>10049</v>
      </c>
    </row>
    <row r="6047" spans="1:3" x14ac:dyDescent="0.35">
      <c r="A6047" s="222" t="str">
        <f t="shared" si="94"/>
        <v>MRI WRIST RT W/O</v>
      </c>
      <c r="B6047" s="292"/>
      <c r="C6047" s="292" t="s">
        <v>5357</v>
      </c>
    </row>
    <row r="6048" spans="1:3" x14ac:dyDescent="0.35">
      <c r="A6048" s="222" t="str">
        <f t="shared" si="94"/>
        <v>MRI WRIST RT WO</v>
      </c>
      <c r="B6048" s="11"/>
      <c r="C6048" s="11" t="s">
        <v>10050</v>
      </c>
    </row>
    <row r="6049" spans="1:3" x14ac:dyDescent="0.35">
      <c r="A6049" s="222" t="str">
        <f t="shared" si="94"/>
        <v>MRI Wrist w/o Contrast Left</v>
      </c>
      <c r="B6049" s="281"/>
      <c r="C6049" s="42" t="s">
        <v>2051</v>
      </c>
    </row>
    <row r="6050" spans="1:3" x14ac:dyDescent="0.35">
      <c r="A6050" s="222" t="str">
        <f t="shared" si="94"/>
        <v>MRI Wrist w/o Contrast Right</v>
      </c>
      <c r="B6050" s="281"/>
      <c r="C6050" s="42" t="s">
        <v>2052</v>
      </c>
    </row>
    <row r="6051" spans="1:3" x14ac:dyDescent="0.35">
      <c r="A6051" s="222" t="str">
        <f t="shared" si="94"/>
        <v>MRI WRIST W/O LEFT</v>
      </c>
      <c r="B6051" s="204"/>
      <c r="C6051" s="205" t="s">
        <v>11380</v>
      </c>
    </row>
    <row r="6052" spans="1:3" x14ac:dyDescent="0.35">
      <c r="A6052" s="222" t="str">
        <f t="shared" si="94"/>
        <v>MRI WRIST W/O RIGHT</v>
      </c>
      <c r="B6052" s="204"/>
      <c r="C6052" s="205" t="s">
        <v>11381</v>
      </c>
    </row>
    <row r="6053" spans="1:3" x14ac:dyDescent="0.35">
      <c r="A6053" s="222" t="str">
        <f t="shared" si="94"/>
        <v>MRI WRIST WO</v>
      </c>
      <c r="B6053" s="204"/>
      <c r="C6053" s="205" t="s">
        <v>11382</v>
      </c>
    </row>
    <row r="6054" spans="1:3" x14ac:dyDescent="0.35">
      <c r="A6054" s="222" t="str">
        <f t="shared" si="94"/>
        <v>MRI WRIST WO LEFT</v>
      </c>
      <c r="B6054" s="315"/>
      <c r="C6054" s="315" t="s">
        <v>7227</v>
      </c>
    </row>
    <row r="6055" spans="1:3" x14ac:dyDescent="0.35">
      <c r="A6055" s="222" t="str">
        <f t="shared" si="94"/>
        <v>MRI WRIST WO LEFT</v>
      </c>
      <c r="B6055" s="26"/>
      <c r="C6055" s="26" t="s">
        <v>7227</v>
      </c>
    </row>
    <row r="6056" spans="1:3" x14ac:dyDescent="0.35">
      <c r="A6056" s="222" t="str">
        <f t="shared" si="94"/>
        <v>MRI WRIST WO RIGHT</v>
      </c>
      <c r="B6056" s="315"/>
      <c r="C6056" s="315" t="s">
        <v>7228</v>
      </c>
    </row>
    <row r="6057" spans="1:3" x14ac:dyDescent="0.35">
      <c r="A6057" s="222" t="str">
        <f t="shared" si="94"/>
        <v>MRI WRIST WO RIGHT</v>
      </c>
      <c r="B6057" s="26"/>
      <c r="C6057" s="26" t="s">
        <v>7228</v>
      </c>
    </row>
    <row r="6058" spans="1:3" x14ac:dyDescent="0.35">
      <c r="A6058" s="222" t="str">
        <f t="shared" si="94"/>
        <v>MRI	 Right Wrist s/ Contrast</v>
      </c>
      <c r="B6058" s="30"/>
      <c r="C6058" s="30" t="s">
        <v>3516</v>
      </c>
    </row>
    <row r="6059" spans="1:3" x14ac:dyDescent="0.35">
      <c r="A6059" s="222" t="str">
        <f t="shared" si="94"/>
        <v>MRI(JOINT)UPPER EXT. W/O CONTRAST</v>
      </c>
      <c r="B6059" s="285"/>
      <c r="C6059" s="285" t="s">
        <v>6413</v>
      </c>
    </row>
    <row r="6060" spans="1:3" x14ac:dyDescent="0.35">
      <c r="A6060" s="222" t="str">
        <f t="shared" si="94"/>
        <v>MRI, Left Elbow s/ Contrast</v>
      </c>
      <c r="B6060" s="30"/>
      <c r="C6060" s="30" t="s">
        <v>3517</v>
      </c>
    </row>
    <row r="6061" spans="1:3" x14ac:dyDescent="0.35">
      <c r="A6061" s="222" t="str">
        <f t="shared" si="94"/>
        <v>MRI, Left Finger s/ Contrast</v>
      </c>
      <c r="B6061" s="30"/>
      <c r="C6061" s="30" t="s">
        <v>3518</v>
      </c>
    </row>
    <row r="6062" spans="1:3" x14ac:dyDescent="0.35">
      <c r="A6062" s="222" t="str">
        <f t="shared" si="94"/>
        <v>MRI, Left Wrist s/ Contrast</v>
      </c>
      <c r="B6062" s="30"/>
      <c r="C6062" s="30" t="s">
        <v>3519</v>
      </c>
    </row>
    <row r="6063" spans="1:3" x14ac:dyDescent="0.35">
      <c r="A6063" s="222" t="str">
        <f t="shared" si="94"/>
        <v>MRI, Right Elbow s/ Contrast</v>
      </c>
      <c r="B6063" s="30"/>
      <c r="C6063" s="30" t="s">
        <v>3520</v>
      </c>
    </row>
    <row r="6064" spans="1:3" x14ac:dyDescent="0.35">
      <c r="A6064" s="222" t="str">
        <f t="shared" si="94"/>
        <v>MRI, Right Finger s/ Contrast</v>
      </c>
      <c r="B6064" s="30"/>
      <c r="C6064" s="30" t="s">
        <v>3521</v>
      </c>
    </row>
    <row r="6065" spans="1:3" x14ac:dyDescent="0.35">
      <c r="A6065" s="222" t="str">
        <f t="shared" si="94"/>
        <v>MRI, Right Wrist s/ Contrast</v>
      </c>
      <c r="B6065" s="30"/>
      <c r="C6065" s="30" t="s">
        <v>3523</v>
      </c>
    </row>
    <row r="6066" spans="1:3" x14ac:dyDescent="0.35">
      <c r="A6066" s="222" t="str">
        <f t="shared" si="94"/>
        <v>MRI, Upper Ext, Joint s/ Contrast</v>
      </c>
      <c r="B6066" s="30"/>
      <c r="C6066" s="30" t="s">
        <v>3524</v>
      </c>
    </row>
    <row r="6067" spans="1:3" x14ac:dyDescent="0.35">
      <c r="A6067" s="222" t="str">
        <f t="shared" si="94"/>
        <v>MRI-L-SHOULDER WO</v>
      </c>
      <c r="B6067" s="204"/>
      <c r="C6067" s="205" t="s">
        <v>11384</v>
      </c>
    </row>
    <row r="6068" spans="1:3" x14ac:dyDescent="0.35">
      <c r="A6068" s="222" t="str">
        <f t="shared" si="94"/>
        <v>MRI-LT SHOULDER W/O</v>
      </c>
      <c r="B6068" s="204"/>
      <c r="C6068" s="205" t="s">
        <v>11385</v>
      </c>
    </row>
    <row r="6069" spans="1:3" x14ac:dyDescent="0.35">
      <c r="A6069" s="222" t="str">
        <f t="shared" si="94"/>
        <v>MRI-LT SHOULDER-WO</v>
      </c>
      <c r="B6069" s="204"/>
      <c r="C6069" s="205" t="s">
        <v>11386</v>
      </c>
    </row>
    <row r="6070" spans="1:3" x14ac:dyDescent="0.35">
      <c r="A6070" s="222" t="str">
        <f t="shared" si="94"/>
        <v>MRI-L-WRIST WO</v>
      </c>
      <c r="B6070" s="204"/>
      <c r="C6070" s="203" t="s">
        <v>11387</v>
      </c>
    </row>
    <row r="6071" spans="1:3" x14ac:dyDescent="0.35">
      <c r="A6071" s="222" t="str">
        <f t="shared" si="94"/>
        <v>MRI-R-SHOULDER WO</v>
      </c>
      <c r="B6071" s="204"/>
      <c r="C6071" s="205" t="s">
        <v>11389</v>
      </c>
    </row>
    <row r="6072" spans="1:3" x14ac:dyDescent="0.35">
      <c r="A6072" s="222" t="str">
        <f t="shared" si="94"/>
        <v>MRI-RT SHOULDER-WO</v>
      </c>
      <c r="B6072" s="204"/>
      <c r="C6072" s="205" t="s">
        <v>11390</v>
      </c>
    </row>
    <row r="6073" spans="1:3" x14ac:dyDescent="0.35">
      <c r="A6073" s="222" t="str">
        <f t="shared" si="94"/>
        <v>MRI-R-WRIST WO</v>
      </c>
      <c r="B6073" s="204"/>
      <c r="C6073" s="205" t="s">
        <v>11392</v>
      </c>
    </row>
    <row r="6074" spans="1:3" x14ac:dyDescent="0.35">
      <c r="A6074" s="222" t="str">
        <f t="shared" si="94"/>
        <v>MR-UPPER JOINT L ELBOW W/ OUT CONTRAST</v>
      </c>
      <c r="B6074" s="175"/>
      <c r="C6074" s="172" t="s">
        <v>13519</v>
      </c>
    </row>
    <row r="6075" spans="1:3" x14ac:dyDescent="0.35">
      <c r="A6075" s="222" t="str">
        <f t="shared" si="94"/>
        <v>MR-UPPER JOINT L SHOULDER W/ OUT CONTRAST</v>
      </c>
      <c r="B6075" s="175"/>
      <c r="C6075" s="172" t="s">
        <v>13520</v>
      </c>
    </row>
    <row r="6076" spans="1:3" x14ac:dyDescent="0.35">
      <c r="A6076" s="222" t="str">
        <f t="shared" si="94"/>
        <v>MR-UPPER JOINT L WRIST W/ OUT CONTRAST</v>
      </c>
      <c r="B6076" s="175"/>
      <c r="C6076" s="172" t="s">
        <v>13521</v>
      </c>
    </row>
    <row r="6077" spans="1:3" x14ac:dyDescent="0.35">
      <c r="A6077" s="222" t="str">
        <f t="shared" si="94"/>
        <v>MR-UPPER JOINT R ELBOW W/ OUT CONTRAST</v>
      </c>
      <c r="B6077" s="175"/>
      <c r="C6077" s="172" t="s">
        <v>13522</v>
      </c>
    </row>
    <row r="6078" spans="1:3" x14ac:dyDescent="0.35">
      <c r="A6078" s="222" t="str">
        <f t="shared" si="94"/>
        <v>MR-UPPER JOINT R SHOULDER W/ OUT CONTRAST</v>
      </c>
      <c r="B6078" s="175"/>
      <c r="C6078" s="172" t="s">
        <v>13523</v>
      </c>
    </row>
    <row r="6079" spans="1:3" x14ac:dyDescent="0.35">
      <c r="A6079" s="222" t="str">
        <f t="shared" si="94"/>
        <v>MR-UPPER JOINT R WRIST W/ OUT CONTRAST</v>
      </c>
      <c r="B6079" s="175"/>
      <c r="C6079" s="172" t="s">
        <v>13524</v>
      </c>
    </row>
    <row r="6080" spans="1:3" x14ac:dyDescent="0.35">
      <c r="A6080" s="222" t="str">
        <f t="shared" si="94"/>
        <v>OPEN MRI SHOULDER W/O LEFT</v>
      </c>
      <c r="B6080" s="204"/>
      <c r="C6080" s="205" t="s">
        <v>11393</v>
      </c>
    </row>
    <row r="6081" spans="1:3" x14ac:dyDescent="0.35">
      <c r="A6081" s="222" t="str">
        <f t="shared" si="94"/>
        <v>RIGHT SHOULDER WO CPT 73221</v>
      </c>
      <c r="B6081" s="204"/>
      <c r="C6081" s="205" t="s">
        <v>11394</v>
      </c>
    </row>
    <row r="6082" spans="1:3" x14ac:dyDescent="0.35">
      <c r="A6082" s="222" t="str">
        <f t="shared" si="94"/>
        <v>MR ARTHROGRAM SHOULDER LEFT</v>
      </c>
      <c r="B6082" s="204"/>
      <c r="C6082" s="205" t="s">
        <v>11868</v>
      </c>
    </row>
    <row r="6083" spans="1:3" x14ac:dyDescent="0.35">
      <c r="A6083" s="222" t="str">
        <f t="shared" ref="A6083:A6146" si="95">TRIM(C6083)</f>
        <v>MR ELBOW LEFT W</v>
      </c>
      <c r="B6083" s="277"/>
      <c r="C6083" s="53" t="s">
        <v>9488</v>
      </c>
    </row>
    <row r="6084" spans="1:3" x14ac:dyDescent="0.35">
      <c r="A6084" s="222" t="str">
        <f t="shared" si="95"/>
        <v>MR ELBOW RIGHT W</v>
      </c>
      <c r="B6084" s="277"/>
      <c r="C6084" s="53" t="s">
        <v>9489</v>
      </c>
    </row>
    <row r="6085" spans="1:3" x14ac:dyDescent="0.35">
      <c r="A6085" s="222" t="str">
        <f t="shared" si="95"/>
        <v>MR ELBOW W LT</v>
      </c>
      <c r="B6085" s="312"/>
      <c r="C6085" s="312" t="s">
        <v>10119</v>
      </c>
    </row>
    <row r="6086" spans="1:3" x14ac:dyDescent="0.35">
      <c r="A6086" s="222" t="str">
        <f t="shared" si="95"/>
        <v>MR ELBOW W RT</v>
      </c>
      <c r="B6086" s="312"/>
      <c r="C6086" s="312" t="s">
        <v>10120</v>
      </c>
    </row>
    <row r="6087" spans="1:3" x14ac:dyDescent="0.35">
      <c r="A6087" s="222" t="str">
        <f t="shared" si="95"/>
        <v>MR SHOULDER LEFT W</v>
      </c>
      <c r="B6087" s="277"/>
      <c r="C6087" s="53" t="s">
        <v>9490</v>
      </c>
    </row>
    <row r="6088" spans="1:3" x14ac:dyDescent="0.35">
      <c r="A6088" s="222" t="str">
        <f t="shared" si="95"/>
        <v>MR SHOULDER RIGHT W</v>
      </c>
      <c r="B6088" s="277"/>
      <c r="C6088" s="53" t="s">
        <v>9491</v>
      </c>
    </row>
    <row r="6089" spans="1:3" x14ac:dyDescent="0.35">
      <c r="A6089" s="222" t="str">
        <f t="shared" si="95"/>
        <v>MR SHOULDER W LT</v>
      </c>
      <c r="B6089" s="312"/>
      <c r="C6089" s="312" t="s">
        <v>10121</v>
      </c>
    </row>
    <row r="6090" spans="1:3" x14ac:dyDescent="0.35">
      <c r="A6090" s="222" t="str">
        <f t="shared" si="95"/>
        <v>MR SHOULDER W RT</v>
      </c>
      <c r="B6090" s="312"/>
      <c r="C6090" s="312" t="s">
        <v>10122</v>
      </c>
    </row>
    <row r="6091" spans="1:3" x14ac:dyDescent="0.35">
      <c r="A6091" s="222" t="str">
        <f t="shared" si="95"/>
        <v>MR UP EXT JNT LT W</v>
      </c>
      <c r="B6091" s="296"/>
      <c r="C6091" s="296" t="s">
        <v>6694</v>
      </c>
    </row>
    <row r="6092" spans="1:3" x14ac:dyDescent="0.35">
      <c r="A6092" s="222" t="str">
        <f t="shared" si="95"/>
        <v>MR UP EXT JNT RT W</v>
      </c>
      <c r="B6092" s="296"/>
      <c r="C6092" s="296" t="s">
        <v>6695</v>
      </c>
    </row>
    <row r="6093" spans="1:3" x14ac:dyDescent="0.35">
      <c r="A6093" s="222" t="str">
        <f t="shared" si="95"/>
        <v>MR UP EXT JNT W LT</v>
      </c>
      <c r="B6093" s="312"/>
      <c r="C6093" s="312" t="s">
        <v>10123</v>
      </c>
    </row>
    <row r="6094" spans="1:3" x14ac:dyDescent="0.35">
      <c r="A6094" s="222" t="str">
        <f t="shared" si="95"/>
        <v>MR UP EXT JNT W RT</v>
      </c>
      <c r="B6094" s="312"/>
      <c r="C6094" s="312" t="s">
        <v>10124</v>
      </c>
    </row>
    <row r="6095" spans="1:3" x14ac:dyDescent="0.35">
      <c r="A6095" s="222" t="str">
        <f t="shared" si="95"/>
        <v>MR WRIST LEFT W</v>
      </c>
      <c r="B6095" s="277"/>
      <c r="C6095" s="53" t="s">
        <v>9492</v>
      </c>
    </row>
    <row r="6096" spans="1:3" x14ac:dyDescent="0.35">
      <c r="A6096" s="222" t="str">
        <f t="shared" si="95"/>
        <v>MR WRIST RIGHT W</v>
      </c>
      <c r="B6096" s="277"/>
      <c r="C6096" s="53" t="s">
        <v>9493</v>
      </c>
    </row>
    <row r="6097" spans="1:3" x14ac:dyDescent="0.35">
      <c r="A6097" s="222" t="str">
        <f t="shared" si="95"/>
        <v>MR WRIST W LT</v>
      </c>
      <c r="B6097" s="312"/>
      <c r="C6097" s="312" t="s">
        <v>10125</v>
      </c>
    </row>
    <row r="6098" spans="1:3" x14ac:dyDescent="0.35">
      <c r="A6098" s="222" t="str">
        <f t="shared" si="95"/>
        <v>MR WRIST W RT</v>
      </c>
      <c r="B6098" s="312"/>
      <c r="C6098" s="312" t="s">
        <v>10126</v>
      </c>
    </row>
    <row r="6099" spans="1:3" x14ac:dyDescent="0.35">
      <c r="A6099" s="222" t="str">
        <f t="shared" si="95"/>
        <v>MRI ELBOW LT W</v>
      </c>
      <c r="B6099" s="292"/>
      <c r="C6099" s="292" t="s">
        <v>5388</v>
      </c>
    </row>
    <row r="6100" spans="1:3" x14ac:dyDescent="0.35">
      <c r="A6100" s="222" t="str">
        <f t="shared" si="95"/>
        <v>MRI ELBOW LT W</v>
      </c>
      <c r="B6100" s="11"/>
      <c r="C6100" s="11" t="s">
        <v>5388</v>
      </c>
    </row>
    <row r="6101" spans="1:3" x14ac:dyDescent="0.35">
      <c r="A6101" s="222" t="str">
        <f t="shared" si="95"/>
        <v>MRI ELBOW RT W</v>
      </c>
      <c r="B6101" s="292"/>
      <c r="C6101" s="292" t="s">
        <v>5389</v>
      </c>
    </row>
    <row r="6102" spans="1:3" x14ac:dyDescent="0.35">
      <c r="A6102" s="222" t="str">
        <f t="shared" si="95"/>
        <v>MRI ELBOW RT W</v>
      </c>
      <c r="B6102" s="11"/>
      <c r="C6102" s="11" t="s">
        <v>5389</v>
      </c>
    </row>
    <row r="6103" spans="1:3" x14ac:dyDescent="0.35">
      <c r="A6103" s="222" t="str">
        <f t="shared" si="95"/>
        <v>MRI ELBOW W LEFT</v>
      </c>
      <c r="B6103" s="26"/>
      <c r="C6103" s="26" t="s">
        <v>2560</v>
      </c>
    </row>
    <row r="6104" spans="1:3" x14ac:dyDescent="0.35">
      <c r="A6104" s="222" t="str">
        <f t="shared" si="95"/>
        <v>MRI ELBOW W RIGHT</v>
      </c>
      <c r="B6104" s="26"/>
      <c r="C6104" s="26" t="s">
        <v>2561</v>
      </c>
    </row>
    <row r="6105" spans="1:3" x14ac:dyDescent="0.35">
      <c r="A6105" s="222" t="str">
        <f t="shared" si="95"/>
        <v>MRI Elbow w/ Contrast Left</v>
      </c>
      <c r="B6105" s="313"/>
      <c r="C6105" s="313" t="s">
        <v>2095</v>
      </c>
    </row>
    <row r="6106" spans="1:3" x14ac:dyDescent="0.35">
      <c r="A6106" s="222" t="str">
        <f t="shared" si="95"/>
        <v>MRI Elbow w/ Contrast Right</v>
      </c>
      <c r="B6106" s="313"/>
      <c r="C6106" s="313" t="s">
        <v>2096</v>
      </c>
    </row>
    <row r="6107" spans="1:3" x14ac:dyDescent="0.35">
      <c r="A6107" s="222" t="str">
        <f t="shared" si="95"/>
        <v>MRI JOINT UPPER EXTREMITY W/CONTRAST LT</v>
      </c>
      <c r="B6107" s="157"/>
      <c r="C6107" s="157" t="s">
        <v>4105</v>
      </c>
    </row>
    <row r="6108" spans="1:3" x14ac:dyDescent="0.35">
      <c r="A6108" s="222" t="str">
        <f t="shared" si="95"/>
        <v>MRI JOINT UPPER EXTREMITY W/CONTRAST RT</v>
      </c>
      <c r="B6108" s="157"/>
      <c r="C6108" s="157" t="s">
        <v>4106</v>
      </c>
    </row>
    <row r="6109" spans="1:3" x14ac:dyDescent="0.35">
      <c r="A6109" s="222" t="str">
        <f t="shared" si="95"/>
        <v>MRI Left Elbow Arthrogram</v>
      </c>
      <c r="B6109" s="24"/>
      <c r="C6109" s="24" t="s">
        <v>13253</v>
      </c>
    </row>
    <row r="6110" spans="1:3" x14ac:dyDescent="0.35">
      <c r="A6110" s="222" t="str">
        <f t="shared" si="95"/>
        <v>MRI Left Elbow with contrast</v>
      </c>
      <c r="B6110" s="24"/>
      <c r="C6110" s="52" t="s">
        <v>13254</v>
      </c>
    </row>
    <row r="6111" spans="1:3" x14ac:dyDescent="0.35">
      <c r="A6111" s="222" t="str">
        <f t="shared" si="95"/>
        <v>MRI Left Shoulder Arthrogram</v>
      </c>
      <c r="B6111" s="24"/>
      <c r="C6111" s="24" t="s">
        <v>13255</v>
      </c>
    </row>
    <row r="6112" spans="1:3" x14ac:dyDescent="0.35">
      <c r="A6112" s="222" t="str">
        <f t="shared" si="95"/>
        <v>MRI Left Shoulder c/ contrast</v>
      </c>
      <c r="B6112" s="30"/>
      <c r="C6112" s="30" t="s">
        <v>3591</v>
      </c>
    </row>
    <row r="6113" spans="1:3" x14ac:dyDescent="0.35">
      <c r="A6113" s="222" t="str">
        <f t="shared" si="95"/>
        <v>MRI LEFT SHOULDER WITH</v>
      </c>
      <c r="B6113" s="204"/>
      <c r="C6113" s="205" t="s">
        <v>11869</v>
      </c>
    </row>
    <row r="6114" spans="1:3" x14ac:dyDescent="0.35">
      <c r="A6114" s="222" t="str">
        <f t="shared" si="95"/>
        <v>MRI Left Shoulder with contrast</v>
      </c>
      <c r="B6114" s="24"/>
      <c r="C6114" s="24" t="s">
        <v>13256</v>
      </c>
    </row>
    <row r="6115" spans="1:3" x14ac:dyDescent="0.35">
      <c r="A6115" s="222" t="str">
        <f t="shared" si="95"/>
        <v>MRI Left Wrist Arthrogram</v>
      </c>
      <c r="B6115" s="24"/>
      <c r="C6115" s="24" t="s">
        <v>13257</v>
      </c>
    </row>
    <row r="6116" spans="1:3" x14ac:dyDescent="0.35">
      <c r="A6116" s="222" t="str">
        <f t="shared" si="95"/>
        <v>MRI Left Wrist with contrast</v>
      </c>
      <c r="B6116" s="24"/>
      <c r="C6116" s="24" t="s">
        <v>13258</v>
      </c>
    </row>
    <row r="6117" spans="1:3" x14ac:dyDescent="0.35">
      <c r="A6117" s="222" t="str">
        <f t="shared" si="95"/>
        <v>MRI LT ELBOW W</v>
      </c>
      <c r="B6117" s="165"/>
      <c r="C6117" s="165" t="s">
        <v>6864</v>
      </c>
    </row>
    <row r="6118" spans="1:3" x14ac:dyDescent="0.35">
      <c r="A6118" s="222" t="str">
        <f t="shared" si="95"/>
        <v>MRI LT SHLDR W</v>
      </c>
      <c r="B6118" s="165"/>
      <c r="C6118" s="165" t="s">
        <v>6865</v>
      </c>
    </row>
    <row r="6119" spans="1:3" x14ac:dyDescent="0.35">
      <c r="A6119" s="222" t="str">
        <f t="shared" si="95"/>
        <v>MRI LT WRIST W</v>
      </c>
      <c r="B6119" s="165"/>
      <c r="C6119" s="165" t="s">
        <v>6866</v>
      </c>
    </row>
    <row r="6120" spans="1:3" x14ac:dyDescent="0.35">
      <c r="A6120" s="222" t="str">
        <f t="shared" si="95"/>
        <v>MRI Right Elbow with contrast</v>
      </c>
      <c r="B6120" s="24"/>
      <c r="C6120" s="24" t="s">
        <v>13259</v>
      </c>
    </row>
    <row r="6121" spans="1:3" x14ac:dyDescent="0.35">
      <c r="A6121" s="222" t="str">
        <f t="shared" si="95"/>
        <v>MRI RIGHT SHOULDER ARTHROGRAM</v>
      </c>
      <c r="B6121" s="204"/>
      <c r="C6121" s="204" t="s">
        <v>11870</v>
      </c>
    </row>
    <row r="6122" spans="1:3" x14ac:dyDescent="0.35">
      <c r="A6122" s="222" t="str">
        <f t="shared" si="95"/>
        <v>MRI Right Shoulder Arthrogram</v>
      </c>
      <c r="B6122" s="24"/>
      <c r="C6122" s="24" t="s">
        <v>13260</v>
      </c>
    </row>
    <row r="6123" spans="1:3" x14ac:dyDescent="0.35">
      <c r="A6123" s="222" t="str">
        <f t="shared" si="95"/>
        <v>MRI Right Shoulder c/ contrast</v>
      </c>
      <c r="B6123" s="30"/>
      <c r="C6123" s="30" t="s">
        <v>3592</v>
      </c>
    </row>
    <row r="6124" spans="1:3" x14ac:dyDescent="0.35">
      <c r="A6124" s="222" t="str">
        <f t="shared" si="95"/>
        <v>MRI Right Shoulder with contrast</v>
      </c>
      <c r="B6124" s="24"/>
      <c r="C6124" s="24" t="s">
        <v>13261</v>
      </c>
    </row>
    <row r="6125" spans="1:3" x14ac:dyDescent="0.35">
      <c r="A6125" s="222" t="str">
        <f t="shared" si="95"/>
        <v>MRI Right Wrist with contrast</v>
      </c>
      <c r="B6125" s="24"/>
      <c r="C6125" s="24" t="s">
        <v>13262</v>
      </c>
    </row>
    <row r="6126" spans="1:3" x14ac:dyDescent="0.35">
      <c r="A6126" s="222" t="str">
        <f t="shared" si="95"/>
        <v>MRI Right  Elbow Arthrogram</v>
      </c>
      <c r="B6126" s="24"/>
      <c r="C6126" s="24" t="s">
        <v>13263</v>
      </c>
    </row>
    <row r="6127" spans="1:3" x14ac:dyDescent="0.35">
      <c r="A6127" s="222" t="str">
        <f t="shared" si="95"/>
        <v>MRI Right  Wrist Arthrogram</v>
      </c>
      <c r="B6127" s="24"/>
      <c r="C6127" s="24" t="s">
        <v>13264</v>
      </c>
    </row>
    <row r="6128" spans="1:3" x14ac:dyDescent="0.35">
      <c r="A6128" s="222" t="str">
        <f t="shared" si="95"/>
        <v>MRI RT ELBOW W</v>
      </c>
      <c r="B6128" s="165"/>
      <c r="C6128" s="165" t="s">
        <v>6867</v>
      </c>
    </row>
    <row r="6129" spans="1:3" x14ac:dyDescent="0.35">
      <c r="A6129" s="222" t="str">
        <f t="shared" si="95"/>
        <v>MRI RT SHLDR W</v>
      </c>
      <c r="B6129" s="165"/>
      <c r="C6129" s="165" t="s">
        <v>6868</v>
      </c>
    </row>
    <row r="6130" spans="1:3" x14ac:dyDescent="0.35">
      <c r="A6130" s="222" t="str">
        <f t="shared" si="95"/>
        <v>MRI RT WRIST W</v>
      </c>
      <c r="B6130" s="165"/>
      <c r="C6130" s="165" t="s">
        <v>6869</v>
      </c>
    </row>
    <row r="6131" spans="1:3" x14ac:dyDescent="0.35">
      <c r="A6131" s="222" t="str">
        <f t="shared" si="95"/>
        <v>MRI SHOULDER LT W</v>
      </c>
      <c r="B6131" s="302"/>
      <c r="C6131" s="292" t="s">
        <v>5390</v>
      </c>
    </row>
    <row r="6132" spans="1:3" x14ac:dyDescent="0.35">
      <c r="A6132" s="222" t="str">
        <f t="shared" si="95"/>
        <v>MRI SHOULDER LT W</v>
      </c>
      <c r="B6132" s="11"/>
      <c r="C6132" s="11" t="s">
        <v>5390</v>
      </c>
    </row>
    <row r="6133" spans="1:3" x14ac:dyDescent="0.35">
      <c r="A6133" s="222" t="str">
        <f t="shared" si="95"/>
        <v>MRI SHOULDER RT W</v>
      </c>
      <c r="B6133" s="302"/>
      <c r="C6133" s="292" t="s">
        <v>5391</v>
      </c>
    </row>
    <row r="6134" spans="1:3" x14ac:dyDescent="0.35">
      <c r="A6134" s="222" t="str">
        <f t="shared" si="95"/>
        <v>MRI SHOULDER RT W</v>
      </c>
      <c r="B6134" s="11"/>
      <c r="C6134" s="11" t="s">
        <v>5391</v>
      </c>
    </row>
    <row r="6135" spans="1:3" x14ac:dyDescent="0.35">
      <c r="A6135" s="222" t="str">
        <f t="shared" si="95"/>
        <v>MRI SHOULDER W LEFT</v>
      </c>
      <c r="B6135" s="26"/>
      <c r="C6135" s="26" t="s">
        <v>2562</v>
      </c>
    </row>
    <row r="6136" spans="1:3" x14ac:dyDescent="0.35">
      <c r="A6136" s="222" t="str">
        <f t="shared" si="95"/>
        <v>MRI SHOULDER W RIGHT</v>
      </c>
      <c r="B6136" s="26"/>
      <c r="C6136" s="26" t="s">
        <v>2563</v>
      </c>
    </row>
    <row r="6137" spans="1:3" x14ac:dyDescent="0.35">
      <c r="A6137" s="222" t="str">
        <f t="shared" si="95"/>
        <v>MRI Shoulder w/ Contrast Left</v>
      </c>
      <c r="B6137" s="313"/>
      <c r="C6137" s="313" t="s">
        <v>2097</v>
      </c>
    </row>
    <row r="6138" spans="1:3" x14ac:dyDescent="0.35">
      <c r="A6138" s="222" t="str">
        <f t="shared" si="95"/>
        <v>MRI Shoulder w/ Contrast Right</v>
      </c>
      <c r="B6138" s="313"/>
      <c r="C6138" s="313" t="s">
        <v>2098</v>
      </c>
    </row>
    <row r="6139" spans="1:3" x14ac:dyDescent="0.35">
      <c r="A6139" s="222" t="str">
        <f t="shared" si="95"/>
        <v>MRI UE JOINT LT W</v>
      </c>
      <c r="B6139" s="820"/>
      <c r="C6139" s="820" t="s">
        <v>10127</v>
      </c>
    </row>
    <row r="6140" spans="1:3" x14ac:dyDescent="0.35">
      <c r="A6140" s="222" t="str">
        <f t="shared" si="95"/>
        <v>MRI UE JOINT RT W</v>
      </c>
      <c r="B6140" s="431"/>
      <c r="C6140" s="431" t="s">
        <v>10128</v>
      </c>
    </row>
    <row r="6141" spans="1:3" x14ac:dyDescent="0.35">
      <c r="A6141" s="222" t="str">
        <f t="shared" si="95"/>
        <v>MRI UE Joint w/ Contrast Left</v>
      </c>
      <c r="B6141" s="436"/>
      <c r="C6141" s="436" t="s">
        <v>2099</v>
      </c>
    </row>
    <row r="6142" spans="1:3" x14ac:dyDescent="0.35">
      <c r="A6142" s="222" t="str">
        <f t="shared" si="95"/>
        <v>MRI UE Joint w/ Contrast Lt</v>
      </c>
      <c r="B6142" s="749"/>
      <c r="C6142" s="749" t="s">
        <v>4541</v>
      </c>
    </row>
    <row r="6143" spans="1:3" x14ac:dyDescent="0.35">
      <c r="A6143" s="222" t="str">
        <f t="shared" si="95"/>
        <v>MRI UE Joint w/ Contrast Right</v>
      </c>
      <c r="B6143" s="436"/>
      <c r="C6143" s="436" t="s">
        <v>2100</v>
      </c>
    </row>
    <row r="6144" spans="1:3" x14ac:dyDescent="0.35">
      <c r="A6144" s="222" t="str">
        <f t="shared" si="95"/>
        <v>MRI UE Joint w/ Contrast Rt</v>
      </c>
      <c r="B6144" s="749"/>
      <c r="C6144" s="749" t="s">
        <v>4542</v>
      </c>
    </row>
    <row r="6145" spans="1:3" x14ac:dyDescent="0.35">
      <c r="A6145" s="222" t="str">
        <f t="shared" si="95"/>
        <v>MRI UPPER EXT JOINT W/CONTRAST RT</v>
      </c>
      <c r="B6145" s="821"/>
      <c r="C6145" s="821" t="s">
        <v>9038</v>
      </c>
    </row>
    <row r="6146" spans="1:3" x14ac:dyDescent="0.35">
      <c r="A6146" s="222" t="str">
        <f t="shared" si="95"/>
        <v>MRI WRIST LT W</v>
      </c>
      <c r="B6146" s="627"/>
      <c r="C6146" s="435" t="s">
        <v>5392</v>
      </c>
    </row>
    <row r="6147" spans="1:3" x14ac:dyDescent="0.35">
      <c r="A6147" s="222" t="str">
        <f t="shared" ref="A6147:A6210" si="96">TRIM(C6147)</f>
        <v>MRI WRIST LT W</v>
      </c>
      <c r="B6147" s="431"/>
      <c r="C6147" s="431" t="s">
        <v>5392</v>
      </c>
    </row>
    <row r="6148" spans="1:3" x14ac:dyDescent="0.35">
      <c r="A6148" s="222" t="str">
        <f t="shared" si="96"/>
        <v>MRI WRIST RT W</v>
      </c>
      <c r="B6148" s="627"/>
      <c r="C6148" s="439" t="s">
        <v>5393</v>
      </c>
    </row>
    <row r="6149" spans="1:3" x14ac:dyDescent="0.35">
      <c r="A6149" s="222" t="str">
        <f t="shared" si="96"/>
        <v>MRI WRIST RT W</v>
      </c>
      <c r="B6149" s="11"/>
      <c r="C6149" s="394" t="s">
        <v>5393</v>
      </c>
    </row>
    <row r="6150" spans="1:3" x14ac:dyDescent="0.35">
      <c r="A6150" s="222" t="str">
        <f t="shared" si="96"/>
        <v>MRI WRIST W LEFT</v>
      </c>
      <c r="B6150" s="26"/>
      <c r="C6150" s="405" t="s">
        <v>2564</v>
      </c>
    </row>
    <row r="6151" spans="1:3" x14ac:dyDescent="0.35">
      <c r="A6151" s="222" t="str">
        <f t="shared" si="96"/>
        <v>MRI WRIST W RIGHT</v>
      </c>
      <c r="B6151" s="804"/>
      <c r="C6151" s="405" t="s">
        <v>2565</v>
      </c>
    </row>
    <row r="6152" spans="1:3" x14ac:dyDescent="0.35">
      <c r="A6152" s="222" t="str">
        <f t="shared" si="96"/>
        <v>MRI Wrist w/ Contrast Left</v>
      </c>
      <c r="B6152" s="436"/>
      <c r="C6152" s="443" t="s">
        <v>2101</v>
      </c>
    </row>
    <row r="6153" spans="1:3" x14ac:dyDescent="0.35">
      <c r="A6153" s="222" t="str">
        <f t="shared" si="96"/>
        <v>MRI Wrist w/ Contrast Right</v>
      </c>
      <c r="B6153" s="436"/>
      <c r="C6153" s="313" t="s">
        <v>2102</v>
      </c>
    </row>
    <row r="6154" spans="1:3" x14ac:dyDescent="0.35">
      <c r="A6154" s="222" t="str">
        <f t="shared" si="96"/>
        <v>MRI(JOINT)UP EXT. W/ CONTRAST</v>
      </c>
      <c r="B6154" s="432"/>
      <c r="C6154" s="419" t="s">
        <v>6436</v>
      </c>
    </row>
    <row r="6155" spans="1:3" x14ac:dyDescent="0.35">
      <c r="A6155" s="222" t="str">
        <f t="shared" si="96"/>
        <v>MRI, Left Elbow c/ Contrast</v>
      </c>
      <c r="B6155" s="30"/>
      <c r="C6155" s="30" t="s">
        <v>3593</v>
      </c>
    </row>
    <row r="6156" spans="1:3" x14ac:dyDescent="0.35">
      <c r="A6156" s="222" t="str">
        <f t="shared" si="96"/>
        <v>MRI, Left Finger c/ Contrast</v>
      </c>
      <c r="B6156" s="30"/>
      <c r="C6156" s="403" t="s">
        <v>3594</v>
      </c>
    </row>
    <row r="6157" spans="1:3" x14ac:dyDescent="0.35">
      <c r="A6157" s="222" t="str">
        <f t="shared" si="96"/>
        <v>MRI, Left Wrist c/ Contrast</v>
      </c>
      <c r="B6157" s="30"/>
      <c r="C6157" s="30" t="s">
        <v>3595</v>
      </c>
    </row>
    <row r="6158" spans="1:3" x14ac:dyDescent="0.35">
      <c r="A6158" s="222" t="str">
        <f t="shared" si="96"/>
        <v>MRI, Right Elbow c/ Contrast</v>
      </c>
      <c r="B6158" s="30"/>
      <c r="C6158" s="30" t="s">
        <v>3596</v>
      </c>
    </row>
    <row r="6159" spans="1:3" x14ac:dyDescent="0.35">
      <c r="A6159" s="222" t="str">
        <f t="shared" si="96"/>
        <v>MRI, Right Finger c/ Contrast</v>
      </c>
      <c r="B6159" s="30"/>
      <c r="C6159" s="404" t="s">
        <v>3597</v>
      </c>
    </row>
    <row r="6160" spans="1:3" x14ac:dyDescent="0.35">
      <c r="A6160" s="222" t="str">
        <f t="shared" si="96"/>
        <v>MRI, Right Wrist c/ Contrast</v>
      </c>
      <c r="B6160" s="30"/>
      <c r="C6160" s="404" t="s">
        <v>3598</v>
      </c>
    </row>
    <row r="6161" spans="1:3" x14ac:dyDescent="0.35">
      <c r="A6161" s="222" t="str">
        <f t="shared" si="96"/>
        <v>MRI, Upper Ext. Joint c/ Contrast</v>
      </c>
      <c r="B6161" s="30"/>
      <c r="C6161" s="404" t="s">
        <v>3599</v>
      </c>
    </row>
    <row r="6162" spans="1:3" x14ac:dyDescent="0.35">
      <c r="A6162" s="222" t="str">
        <f t="shared" si="96"/>
        <v>MR ELBOW LEFT W/WO</v>
      </c>
      <c r="B6162" s="277"/>
      <c r="C6162" s="388" t="s">
        <v>9524</v>
      </c>
    </row>
    <row r="6163" spans="1:3" x14ac:dyDescent="0.35">
      <c r="A6163" s="222" t="str">
        <f t="shared" si="96"/>
        <v>MR ELBOW LT W&amp;WO</v>
      </c>
      <c r="B6163" s="97"/>
      <c r="C6163" s="518" t="s">
        <v>1228</v>
      </c>
    </row>
    <row r="6164" spans="1:3" x14ac:dyDescent="0.35">
      <c r="A6164" s="222" t="str">
        <f t="shared" si="96"/>
        <v>MR ELBOW RIGHT W/WO</v>
      </c>
      <c r="B6164" s="277"/>
      <c r="C6164" s="388" t="s">
        <v>9525</v>
      </c>
    </row>
    <row r="6165" spans="1:3" x14ac:dyDescent="0.35">
      <c r="A6165" s="222" t="str">
        <f t="shared" si="96"/>
        <v>MR ELBOW RT W&amp;WO</v>
      </c>
      <c r="B6165" s="97"/>
      <c r="C6165" s="518" t="s">
        <v>1229</v>
      </c>
    </row>
    <row r="6166" spans="1:3" x14ac:dyDescent="0.35">
      <c r="A6166" s="222" t="str">
        <f t="shared" si="96"/>
        <v>MR ELBOW/WO W/WO LT</v>
      </c>
      <c r="B6166" s="312"/>
      <c r="C6166" s="312" t="s">
        <v>10206</v>
      </c>
    </row>
    <row r="6167" spans="1:3" x14ac:dyDescent="0.35">
      <c r="A6167" s="222" t="str">
        <f t="shared" si="96"/>
        <v>MR ELBOW/WO W/WO RT</v>
      </c>
      <c r="B6167" s="557"/>
      <c r="C6167" s="408" t="s">
        <v>10207</v>
      </c>
    </row>
    <row r="6168" spans="1:3" x14ac:dyDescent="0.35">
      <c r="A6168" s="222" t="str">
        <f t="shared" si="96"/>
        <v>MR SHOULDER LEFT W/WO</v>
      </c>
      <c r="B6168" s="277"/>
      <c r="C6168" s="388" t="s">
        <v>9526</v>
      </c>
    </row>
    <row r="6169" spans="1:3" x14ac:dyDescent="0.35">
      <c r="A6169" s="222" t="str">
        <f t="shared" si="96"/>
        <v>MR SHOULDER LT W&amp;WO</v>
      </c>
      <c r="B6169" s="97"/>
      <c r="C6169" s="518" t="s">
        <v>1230</v>
      </c>
    </row>
    <row r="6170" spans="1:3" x14ac:dyDescent="0.35">
      <c r="A6170" s="222" t="str">
        <f t="shared" si="96"/>
        <v>MR SHOULDER RIGHT W/WO</v>
      </c>
      <c r="B6170" s="277"/>
      <c r="C6170" s="388" t="s">
        <v>9527</v>
      </c>
    </row>
    <row r="6171" spans="1:3" x14ac:dyDescent="0.35">
      <c r="A6171" s="222" t="str">
        <f t="shared" si="96"/>
        <v>MR SHOULDER RT W&amp;WO</v>
      </c>
      <c r="B6171" s="97"/>
      <c r="C6171" s="518" t="s">
        <v>1232</v>
      </c>
    </row>
    <row r="6172" spans="1:3" x14ac:dyDescent="0.35">
      <c r="A6172" s="222" t="str">
        <f t="shared" si="96"/>
        <v>MR shoulder RT wo/w con</v>
      </c>
      <c r="B6172" s="705"/>
      <c r="C6172" s="590" t="s">
        <v>13338</v>
      </c>
    </row>
    <row r="6173" spans="1:3" x14ac:dyDescent="0.35">
      <c r="A6173" s="222" t="str">
        <f t="shared" si="96"/>
        <v>MR SHOULDER W/WO LT</v>
      </c>
      <c r="B6173" s="312"/>
      <c r="C6173" s="424" t="s">
        <v>10208</v>
      </c>
    </row>
    <row r="6174" spans="1:3" x14ac:dyDescent="0.35">
      <c r="A6174" s="222" t="str">
        <f t="shared" si="96"/>
        <v>MR SHOULDER W/WO RT</v>
      </c>
      <c r="B6174" s="312"/>
      <c r="C6174" s="424" t="s">
        <v>10209</v>
      </c>
    </row>
    <row r="6175" spans="1:3" x14ac:dyDescent="0.35">
      <c r="A6175" s="222" t="str">
        <f t="shared" si="96"/>
        <v>MR UP EXT JNT LT W/WO</v>
      </c>
      <c r="B6175" s="289"/>
      <c r="C6175" s="425" t="s">
        <v>2975</v>
      </c>
    </row>
    <row r="6176" spans="1:3" x14ac:dyDescent="0.35">
      <c r="A6176" s="222" t="str">
        <f t="shared" si="96"/>
        <v>MR UP EXT JNT RT W/WO</v>
      </c>
      <c r="B6176" s="289"/>
      <c r="C6176" s="425" t="s">
        <v>2976</v>
      </c>
    </row>
    <row r="6177" spans="1:3" x14ac:dyDescent="0.35">
      <c r="A6177" s="222" t="str">
        <f t="shared" si="96"/>
        <v>MR UP EXT JNT W/WO LT</v>
      </c>
      <c r="B6177" s="312"/>
      <c r="C6177" s="424" t="s">
        <v>10210</v>
      </c>
    </row>
    <row r="6178" spans="1:3" x14ac:dyDescent="0.35">
      <c r="A6178" s="222" t="str">
        <f t="shared" si="96"/>
        <v>MR UP EXT JNT W/WO RT</v>
      </c>
      <c r="B6178" s="312"/>
      <c r="C6178" s="424" t="s">
        <v>10211</v>
      </c>
    </row>
    <row r="6179" spans="1:3" x14ac:dyDescent="0.35">
      <c r="A6179" s="222" t="str">
        <f t="shared" si="96"/>
        <v>MR UPPER EXT W JOINT W/WO CONTRAST LT</v>
      </c>
      <c r="B6179" s="97"/>
      <c r="C6179" s="518" t="s">
        <v>1233</v>
      </c>
    </row>
    <row r="6180" spans="1:3" x14ac:dyDescent="0.35">
      <c r="A6180" s="222" t="str">
        <f t="shared" si="96"/>
        <v>MR UPPER EXT W JOINT W/WO CONTRAST RT</v>
      </c>
      <c r="B6180" s="97"/>
      <c r="C6180" s="518" t="s">
        <v>1234</v>
      </c>
    </row>
    <row r="6181" spans="1:3" x14ac:dyDescent="0.35">
      <c r="A6181" s="222" t="str">
        <f t="shared" si="96"/>
        <v>MR WRIST LEFT W/WO</v>
      </c>
      <c r="B6181" s="277"/>
      <c r="C6181" s="53" t="s">
        <v>9528</v>
      </c>
    </row>
    <row r="6182" spans="1:3" x14ac:dyDescent="0.35">
      <c r="A6182" s="222" t="str">
        <f t="shared" si="96"/>
        <v>MR WRIST LT W&amp;WO</v>
      </c>
      <c r="B6182" s="97"/>
      <c r="C6182" s="99" t="s">
        <v>1235</v>
      </c>
    </row>
    <row r="6183" spans="1:3" x14ac:dyDescent="0.35">
      <c r="A6183" s="222" t="str">
        <f t="shared" si="96"/>
        <v>MR WRIST RIGHT W/WO</v>
      </c>
      <c r="B6183" s="277"/>
      <c r="C6183" s="53" t="s">
        <v>9529</v>
      </c>
    </row>
    <row r="6184" spans="1:3" x14ac:dyDescent="0.35">
      <c r="A6184" s="222" t="str">
        <f t="shared" si="96"/>
        <v>MR WRIST RT W&amp;WO</v>
      </c>
      <c r="B6184" s="97"/>
      <c r="C6184" s="97" t="s">
        <v>1236</v>
      </c>
    </row>
    <row r="6185" spans="1:3" x14ac:dyDescent="0.35">
      <c r="A6185" s="222" t="str">
        <f t="shared" si="96"/>
        <v>MR wrist RT wo/w con</v>
      </c>
      <c r="B6185" s="705"/>
      <c r="C6185" s="859" t="s">
        <v>13340</v>
      </c>
    </row>
    <row r="6186" spans="1:3" x14ac:dyDescent="0.35">
      <c r="A6186" s="222" t="str">
        <f t="shared" si="96"/>
        <v>MR WRIST W/WO LT</v>
      </c>
      <c r="B6186" s="312"/>
      <c r="C6186" s="312" t="s">
        <v>10212</v>
      </c>
    </row>
    <row r="6187" spans="1:3" x14ac:dyDescent="0.35">
      <c r="A6187" s="222" t="str">
        <f t="shared" si="96"/>
        <v>MR WRIST W/WO RT</v>
      </c>
      <c r="B6187" s="312"/>
      <c r="C6187" s="408" t="s">
        <v>10213</v>
      </c>
    </row>
    <row r="6188" spans="1:3" x14ac:dyDescent="0.35">
      <c r="A6188" s="222" t="str">
        <f t="shared" si="96"/>
        <v>MRI ELBOW LT W/WO</v>
      </c>
      <c r="B6188" s="292"/>
      <c r="C6188" s="439" t="s">
        <v>5423</v>
      </c>
    </row>
    <row r="6189" spans="1:3" x14ac:dyDescent="0.35">
      <c r="A6189" s="222" t="str">
        <f t="shared" si="96"/>
        <v>MRI ELBOW LT W/WO</v>
      </c>
      <c r="B6189" s="11"/>
      <c r="C6189" s="394" t="s">
        <v>5423</v>
      </c>
    </row>
    <row r="6190" spans="1:3" x14ac:dyDescent="0.35">
      <c r="A6190" s="222" t="str">
        <f t="shared" si="96"/>
        <v>MRI ELBOW RT W/WO</v>
      </c>
      <c r="B6190" s="292"/>
      <c r="C6190" s="439" t="s">
        <v>5424</v>
      </c>
    </row>
    <row r="6191" spans="1:3" x14ac:dyDescent="0.35">
      <c r="A6191" s="222" t="str">
        <f t="shared" si="96"/>
        <v>MRI ELBOW RT W/WO</v>
      </c>
      <c r="B6191" s="11"/>
      <c r="C6191" s="394" t="s">
        <v>5424</v>
      </c>
    </row>
    <row r="6192" spans="1:3" x14ac:dyDescent="0.35">
      <c r="A6192" s="222" t="str">
        <f t="shared" si="96"/>
        <v>MRI ELBOW W&amp;WO LEFT</v>
      </c>
      <c r="B6192" s="26"/>
      <c r="C6192" s="405" t="s">
        <v>2631</v>
      </c>
    </row>
    <row r="6193" spans="1:3" x14ac:dyDescent="0.35">
      <c r="A6193" s="222" t="str">
        <f t="shared" si="96"/>
        <v>MRI ELBOW W&amp;WO RIGHT</v>
      </c>
      <c r="B6193" s="26"/>
      <c r="C6193" s="405" t="s">
        <v>2632</v>
      </c>
    </row>
    <row r="6194" spans="1:3" x14ac:dyDescent="0.35">
      <c r="A6194" s="222" t="str">
        <f t="shared" si="96"/>
        <v>MRI Elbow w/ + w/o Contrast Left</v>
      </c>
      <c r="B6194" s="281"/>
      <c r="C6194" s="575" t="s">
        <v>2179</v>
      </c>
    </row>
    <row r="6195" spans="1:3" x14ac:dyDescent="0.35">
      <c r="A6195" s="222" t="str">
        <f t="shared" si="96"/>
        <v>MRI Elbow w/ + w/o Contrast Right</v>
      </c>
      <c r="B6195" s="281"/>
      <c r="C6195" s="392" t="s">
        <v>2180</v>
      </c>
    </row>
    <row r="6196" spans="1:3" x14ac:dyDescent="0.35">
      <c r="A6196" s="222" t="str">
        <f t="shared" si="96"/>
        <v>MRI JOINT UPPER EXT WO W</v>
      </c>
      <c r="B6196" s="94"/>
      <c r="C6196" s="441" t="s">
        <v>7293</v>
      </c>
    </row>
    <row r="6197" spans="1:3" x14ac:dyDescent="0.35">
      <c r="A6197" s="222" t="str">
        <f t="shared" si="96"/>
        <v>MRI JOINT UPPER EXTREMITY W/O&amp;W/CONTRAST LT</v>
      </c>
      <c r="B6197" s="157"/>
      <c r="C6197" s="163" t="s">
        <v>4146</v>
      </c>
    </row>
    <row r="6198" spans="1:3" x14ac:dyDescent="0.35">
      <c r="A6198" s="222" t="str">
        <f t="shared" si="96"/>
        <v>MRI JOINT UPPER EXTREMITY W/O&amp;W/CONTRAST RT</v>
      </c>
      <c r="B6198" s="157"/>
      <c r="C6198" s="163" t="s">
        <v>4147</v>
      </c>
    </row>
    <row r="6199" spans="1:3" x14ac:dyDescent="0.35">
      <c r="A6199" s="222" t="str">
        <f t="shared" si="96"/>
        <v>MRI LEFT ELBOW W/W/O CONTRAST</v>
      </c>
      <c r="B6199" s="606"/>
      <c r="C6199" s="120" t="s">
        <v>13416</v>
      </c>
    </row>
    <row r="6200" spans="1:3" x14ac:dyDescent="0.35">
      <c r="A6200" s="222" t="str">
        <f t="shared" si="96"/>
        <v>MRI Left Elbow w/wo contrast</v>
      </c>
      <c r="B6200" s="24"/>
      <c r="C6200" s="24" t="s">
        <v>13341</v>
      </c>
    </row>
    <row r="6201" spans="1:3" x14ac:dyDescent="0.35">
      <c r="A6201" s="222" t="str">
        <f t="shared" si="96"/>
        <v>MRI Left Shoulder c/s contrast</v>
      </c>
      <c r="B6201" s="30"/>
      <c r="C6201" s="30" t="s">
        <v>3669</v>
      </c>
    </row>
    <row r="6202" spans="1:3" x14ac:dyDescent="0.35">
      <c r="A6202" s="222" t="str">
        <f t="shared" si="96"/>
        <v>MRI Left Shoulder w/wo contrast</v>
      </c>
      <c r="B6202" s="24"/>
      <c r="C6202" s="24" t="s">
        <v>13342</v>
      </c>
    </row>
    <row r="6203" spans="1:3" x14ac:dyDescent="0.35">
      <c r="A6203" s="222" t="str">
        <f t="shared" si="96"/>
        <v>MRI Left Wrist w/wo contrast</v>
      </c>
      <c r="B6203" s="24"/>
      <c r="C6203" s="24" t="s">
        <v>13343</v>
      </c>
    </row>
    <row r="6204" spans="1:3" x14ac:dyDescent="0.35">
      <c r="A6204" s="222" t="str">
        <f t="shared" si="96"/>
        <v>MRI LT ELBOW WWO</v>
      </c>
      <c r="B6204" s="165"/>
      <c r="C6204" s="165" t="s">
        <v>6928</v>
      </c>
    </row>
    <row r="6205" spans="1:3" x14ac:dyDescent="0.35">
      <c r="A6205" s="222" t="str">
        <f t="shared" si="96"/>
        <v>MRI LT SHLDR WWO</v>
      </c>
      <c r="B6205" s="165"/>
      <c r="C6205" s="165" t="s">
        <v>6929</v>
      </c>
    </row>
    <row r="6206" spans="1:3" x14ac:dyDescent="0.35">
      <c r="A6206" s="222" t="str">
        <f t="shared" si="96"/>
        <v>MRI LT SHOULDER W/WO</v>
      </c>
      <c r="B6206" s="204"/>
      <c r="C6206" s="204" t="s">
        <v>11960</v>
      </c>
    </row>
    <row r="6207" spans="1:3" x14ac:dyDescent="0.35">
      <c r="A6207" s="222" t="str">
        <f t="shared" si="96"/>
        <v>MRI LT UE JOINT WWO</v>
      </c>
      <c r="B6207" s="165"/>
      <c r="C6207" s="165" t="s">
        <v>6930</v>
      </c>
    </row>
    <row r="6208" spans="1:3" x14ac:dyDescent="0.35">
      <c r="A6208" s="222" t="str">
        <f t="shared" si="96"/>
        <v>MRI LT WRIST WWO</v>
      </c>
      <c r="B6208" s="165"/>
      <c r="C6208" s="165" t="s">
        <v>6931</v>
      </c>
    </row>
    <row r="6209" spans="1:3" x14ac:dyDescent="0.35">
      <c r="A6209" s="222" t="str">
        <f t="shared" si="96"/>
        <v>MRI OF THE RIGHT SHOULDER W AND W/O CONTRAST</v>
      </c>
      <c r="B6209" s="204"/>
      <c r="C6209" s="205" t="s">
        <v>11961</v>
      </c>
    </row>
    <row r="6210" spans="1:3" x14ac:dyDescent="0.35">
      <c r="A6210" s="222" t="str">
        <f t="shared" si="96"/>
        <v>MRI R ELBOW W/WO</v>
      </c>
      <c r="B6210" s="204"/>
      <c r="C6210" s="205" t="s">
        <v>11962</v>
      </c>
    </row>
    <row r="6211" spans="1:3" x14ac:dyDescent="0.35">
      <c r="A6211" s="222" t="str">
        <f t="shared" ref="A6211:A6274" si="97">TRIM(C6211)</f>
        <v>MRI Right Elbow w/wo contrast</v>
      </c>
      <c r="B6211" s="24"/>
      <c r="C6211" s="24" t="s">
        <v>13344</v>
      </c>
    </row>
    <row r="6212" spans="1:3" x14ac:dyDescent="0.35">
      <c r="A6212" s="222" t="str">
        <f t="shared" si="97"/>
        <v>MRI Right Shoulder c/s contrast</v>
      </c>
      <c r="B6212" s="30"/>
      <c r="C6212" s="30" t="s">
        <v>3670</v>
      </c>
    </row>
    <row r="6213" spans="1:3" x14ac:dyDescent="0.35">
      <c r="A6213" s="222" t="str">
        <f t="shared" si="97"/>
        <v>MRI Right Shoulder w/wo contrast</v>
      </c>
      <c r="B6213" s="24"/>
      <c r="C6213" s="24" t="s">
        <v>13345</v>
      </c>
    </row>
    <row r="6214" spans="1:3" x14ac:dyDescent="0.35">
      <c r="A6214" s="222" t="str">
        <f t="shared" si="97"/>
        <v>MRI RIGHT SHOULDER WWO</v>
      </c>
      <c r="B6214" s="204"/>
      <c r="C6214" s="205" t="s">
        <v>11963</v>
      </c>
    </row>
    <row r="6215" spans="1:3" x14ac:dyDescent="0.35">
      <c r="A6215" s="222" t="str">
        <f t="shared" si="97"/>
        <v>MRI RIGHT WRIST W/WO</v>
      </c>
      <c r="B6215" s="204"/>
      <c r="C6215" s="204" t="s">
        <v>11964</v>
      </c>
    </row>
    <row r="6216" spans="1:3" x14ac:dyDescent="0.35">
      <c r="A6216" s="222" t="str">
        <f t="shared" si="97"/>
        <v>MRI Right Wrist w/wo contrast</v>
      </c>
      <c r="B6216" s="24"/>
      <c r="C6216" s="24" t="s">
        <v>13346</v>
      </c>
    </row>
    <row r="6217" spans="1:3" x14ac:dyDescent="0.35">
      <c r="A6217" s="222" t="str">
        <f t="shared" si="97"/>
        <v>MRI RIGHT WRIST WWO</v>
      </c>
      <c r="B6217" s="204"/>
      <c r="C6217" s="204" t="s">
        <v>11965</v>
      </c>
    </row>
    <row r="6218" spans="1:3" x14ac:dyDescent="0.35">
      <c r="A6218" s="222" t="str">
        <f t="shared" si="97"/>
        <v>MRI RT ELBOW WWO</v>
      </c>
      <c r="B6218" s="165"/>
      <c r="C6218" s="165" t="s">
        <v>6932</v>
      </c>
    </row>
    <row r="6219" spans="1:3" x14ac:dyDescent="0.35">
      <c r="A6219" s="222" t="str">
        <f t="shared" si="97"/>
        <v>MRI RT SHLDR WWO</v>
      </c>
      <c r="B6219" s="165"/>
      <c r="C6219" s="165" t="s">
        <v>6933</v>
      </c>
    </row>
    <row r="6220" spans="1:3" x14ac:dyDescent="0.35">
      <c r="A6220" s="222" t="str">
        <f t="shared" si="97"/>
        <v>MRI RT UE JOINT WWO</v>
      </c>
      <c r="B6220" s="165"/>
      <c r="C6220" s="165" t="s">
        <v>6934</v>
      </c>
    </row>
    <row r="6221" spans="1:3" x14ac:dyDescent="0.35">
      <c r="A6221" s="222" t="str">
        <f t="shared" si="97"/>
        <v>MRI RT WRIST WWO</v>
      </c>
      <c r="B6221" s="165"/>
      <c r="C6221" s="165" t="s">
        <v>6935</v>
      </c>
    </row>
    <row r="6222" spans="1:3" x14ac:dyDescent="0.35">
      <c r="A6222" s="222" t="str">
        <f t="shared" si="97"/>
        <v>MRI SHOULDER W/WO RIGHT</v>
      </c>
      <c r="B6222" s="204"/>
      <c r="C6222" s="207" t="s">
        <v>11969</v>
      </c>
    </row>
    <row r="6223" spans="1:3" x14ac:dyDescent="0.35">
      <c r="A6223" s="222" t="str">
        <f t="shared" si="97"/>
        <v>MRI SHOULDER LT W/O AND W/ CONTRAST</v>
      </c>
      <c r="B6223" s="818"/>
      <c r="C6223" s="873" t="s">
        <v>11966</v>
      </c>
    </row>
    <row r="6224" spans="1:3" x14ac:dyDescent="0.35">
      <c r="A6224" s="222" t="str">
        <f t="shared" si="97"/>
        <v>MRI SHOULDER LT W/WO</v>
      </c>
      <c r="B6224" s="292"/>
      <c r="C6224" s="292" t="s">
        <v>5425</v>
      </c>
    </row>
    <row r="6225" spans="1:3" x14ac:dyDescent="0.35">
      <c r="A6225" s="222" t="str">
        <f t="shared" si="97"/>
        <v>MRI SHOULDER LT W/WO</v>
      </c>
      <c r="B6225" s="11"/>
      <c r="C6225" s="11" t="s">
        <v>5425</v>
      </c>
    </row>
    <row r="6226" spans="1:3" x14ac:dyDescent="0.35">
      <c r="A6226" s="222" t="str">
        <f t="shared" si="97"/>
        <v>MRI SHOULDER RT W/WO</v>
      </c>
      <c r="B6226" s="292"/>
      <c r="C6226" s="292" t="s">
        <v>5426</v>
      </c>
    </row>
    <row r="6227" spans="1:3" x14ac:dyDescent="0.35">
      <c r="A6227" s="222" t="str">
        <f t="shared" si="97"/>
        <v>MRI SHOULDER RT W/WO</v>
      </c>
      <c r="B6227" s="11"/>
      <c r="C6227" s="11" t="s">
        <v>5426</v>
      </c>
    </row>
    <row r="6228" spans="1:3" x14ac:dyDescent="0.35">
      <c r="A6228" s="222" t="str">
        <f t="shared" si="97"/>
        <v>MRI SHOULDER RT W/WO CONTRAST</v>
      </c>
      <c r="B6228" s="204"/>
      <c r="C6228" s="203" t="s">
        <v>11967</v>
      </c>
    </row>
    <row r="6229" spans="1:3" x14ac:dyDescent="0.35">
      <c r="A6229" s="222" t="str">
        <f t="shared" si="97"/>
        <v>MRI SHOULDER W&amp;WO LEFT</v>
      </c>
      <c r="B6229" s="26"/>
      <c r="C6229" s="26" t="s">
        <v>2633</v>
      </c>
    </row>
    <row r="6230" spans="1:3" x14ac:dyDescent="0.35">
      <c r="A6230" s="222" t="str">
        <f t="shared" si="97"/>
        <v>MRI SHOULDER W&amp;WO RIGHT</v>
      </c>
      <c r="B6230" s="26"/>
      <c r="C6230" s="26" t="s">
        <v>2634</v>
      </c>
    </row>
    <row r="6231" spans="1:3" x14ac:dyDescent="0.35">
      <c r="A6231" s="222" t="str">
        <f t="shared" si="97"/>
        <v>MRI Shoulder w/ + w/o Contrast Left</v>
      </c>
      <c r="B6231" s="281"/>
      <c r="C6231" s="281" t="s">
        <v>2181</v>
      </c>
    </row>
    <row r="6232" spans="1:3" x14ac:dyDescent="0.35">
      <c r="A6232" s="222" t="str">
        <f t="shared" si="97"/>
        <v>MRI Shoulder w/ + w/o Contrast Right</v>
      </c>
      <c r="B6232" s="281"/>
      <c r="C6232" s="42" t="s">
        <v>2182</v>
      </c>
    </row>
    <row r="6233" spans="1:3" x14ac:dyDescent="0.35">
      <c r="A6233" s="222" t="str">
        <f t="shared" si="97"/>
        <v>MRI SHOULDER W/O &amp; W/CONTRAST RT</v>
      </c>
      <c r="B6233" s="204"/>
      <c r="C6233" s="204" t="s">
        <v>11968</v>
      </c>
    </row>
    <row r="6234" spans="1:3" x14ac:dyDescent="0.35">
      <c r="A6234" s="222" t="str">
        <f t="shared" si="97"/>
        <v>MRI SHOULDER WOW LEFT</v>
      </c>
      <c r="B6234" s="315"/>
      <c r="C6234" s="382" t="s">
        <v>7294</v>
      </c>
    </row>
    <row r="6235" spans="1:3" x14ac:dyDescent="0.35">
      <c r="A6235" s="222" t="str">
        <f t="shared" si="97"/>
        <v>MRI SHOULDER WOW RIGHT</v>
      </c>
      <c r="B6235" s="315"/>
      <c r="C6235" s="382" t="s">
        <v>7295</v>
      </c>
    </row>
    <row r="6236" spans="1:3" x14ac:dyDescent="0.35">
      <c r="A6236" s="222" t="str">
        <f t="shared" si="97"/>
        <v>MRI UE JOINT LT W/WO</v>
      </c>
      <c r="B6236" s="11"/>
      <c r="C6236" s="11" t="s">
        <v>10214</v>
      </c>
    </row>
    <row r="6237" spans="1:3" x14ac:dyDescent="0.35">
      <c r="A6237" s="222" t="str">
        <f t="shared" si="97"/>
        <v>MRI UE JOINT RT W/WO</v>
      </c>
      <c r="B6237" s="11"/>
      <c r="C6237" s="11" t="s">
        <v>10215</v>
      </c>
    </row>
    <row r="6238" spans="1:3" x14ac:dyDescent="0.35">
      <c r="A6238" s="222" t="str">
        <f t="shared" si="97"/>
        <v>MRI UE Joint w/ + w/o Contrast Left</v>
      </c>
      <c r="B6238" s="313"/>
      <c r="C6238" s="313" t="s">
        <v>2183</v>
      </c>
    </row>
    <row r="6239" spans="1:3" x14ac:dyDescent="0.35">
      <c r="A6239" s="222" t="str">
        <f t="shared" si="97"/>
        <v>MRI UE Joint w/ + w/o Contrast Lt</v>
      </c>
      <c r="B6239" s="291"/>
      <c r="C6239" s="291" t="s">
        <v>4568</v>
      </c>
    </row>
    <row r="6240" spans="1:3" x14ac:dyDescent="0.35">
      <c r="A6240" s="222" t="str">
        <f t="shared" si="97"/>
        <v>MRI UE Joint w/ + w/o Contrast Right</v>
      </c>
      <c r="B6240" s="313"/>
      <c r="C6240" s="313" t="s">
        <v>2184</v>
      </c>
    </row>
    <row r="6241" spans="1:3" x14ac:dyDescent="0.35">
      <c r="A6241" s="222" t="str">
        <f t="shared" si="97"/>
        <v>MRI UE Joint w/ + w/o Contrast Rt</v>
      </c>
      <c r="B6241" s="291"/>
      <c r="C6241" s="278" t="s">
        <v>4569</v>
      </c>
    </row>
    <row r="6242" spans="1:3" x14ac:dyDescent="0.35">
      <c r="A6242" s="222" t="str">
        <f t="shared" si="97"/>
        <v>MRI UPPER EXT JOINT W&amp;W/O CONTRAST LT</v>
      </c>
      <c r="B6242" s="280"/>
      <c r="C6242" s="45" t="s">
        <v>9076</v>
      </c>
    </row>
    <row r="6243" spans="1:3" x14ac:dyDescent="0.35">
      <c r="A6243" s="222" t="str">
        <f t="shared" si="97"/>
        <v>MRI UPPER EXT JOINT W&amp;W/O CONTRAST RT</v>
      </c>
      <c r="B6243" s="280"/>
      <c r="C6243" s="45" t="s">
        <v>9077</v>
      </c>
    </row>
    <row r="6244" spans="1:3" x14ac:dyDescent="0.35">
      <c r="A6244" s="222" t="str">
        <f t="shared" si="97"/>
        <v>MRI UPPER EXT JOINT W/WO CONTRAST</v>
      </c>
      <c r="B6244" s="283"/>
      <c r="C6244" s="284" t="s">
        <v>8340</v>
      </c>
    </row>
    <row r="6245" spans="1:3" x14ac:dyDescent="0.35">
      <c r="A6245" s="222" t="str">
        <f t="shared" si="97"/>
        <v>MRI WRIST LT W/WO</v>
      </c>
      <c r="B6245" s="292"/>
      <c r="C6245" s="292" t="s">
        <v>5427</v>
      </c>
    </row>
    <row r="6246" spans="1:3" x14ac:dyDescent="0.35">
      <c r="A6246" s="222" t="str">
        <f t="shared" si="97"/>
        <v>MRI WRIST LT W/WO</v>
      </c>
      <c r="B6246" s="11"/>
      <c r="C6246" s="11" t="s">
        <v>5427</v>
      </c>
    </row>
    <row r="6247" spans="1:3" x14ac:dyDescent="0.35">
      <c r="A6247" s="222" t="str">
        <f t="shared" si="97"/>
        <v>MRI WRIST RT W/WO</v>
      </c>
      <c r="B6247" s="292"/>
      <c r="C6247" s="421" t="s">
        <v>5428</v>
      </c>
    </row>
    <row r="6248" spans="1:3" x14ac:dyDescent="0.35">
      <c r="A6248" s="222" t="str">
        <f t="shared" si="97"/>
        <v>MRI WRIST RT W/WO</v>
      </c>
      <c r="B6248" s="11"/>
      <c r="C6248" s="353" t="s">
        <v>5428</v>
      </c>
    </row>
    <row r="6249" spans="1:3" x14ac:dyDescent="0.35">
      <c r="A6249" s="222" t="str">
        <f t="shared" si="97"/>
        <v>MRI WRIST W&amp;WO LEFT</v>
      </c>
      <c r="B6249" s="26"/>
      <c r="C6249" s="405" t="s">
        <v>2635</v>
      </c>
    </row>
    <row r="6250" spans="1:3" x14ac:dyDescent="0.35">
      <c r="A6250" s="222" t="str">
        <f t="shared" si="97"/>
        <v>MRI WRIST W&amp;WO RIGHT</v>
      </c>
      <c r="B6250" s="26"/>
      <c r="C6250" s="26" t="s">
        <v>2636</v>
      </c>
    </row>
    <row r="6251" spans="1:3" x14ac:dyDescent="0.35">
      <c r="A6251" s="222" t="str">
        <f t="shared" si="97"/>
        <v>MRI Wrist w/ + w/o Contrast Left</v>
      </c>
      <c r="B6251" s="281"/>
      <c r="C6251" s="333" t="s">
        <v>2185</v>
      </c>
    </row>
    <row r="6252" spans="1:3" x14ac:dyDescent="0.35">
      <c r="A6252" s="222" t="str">
        <f t="shared" si="97"/>
        <v>MRI Wrist w/ + w/o Contrast Right</v>
      </c>
      <c r="B6252" s="281"/>
      <c r="C6252" s="426" t="s">
        <v>2186</v>
      </c>
    </row>
    <row r="6253" spans="1:3" x14ac:dyDescent="0.35">
      <c r="A6253" s="222" t="str">
        <f t="shared" si="97"/>
        <v>MRI(JOINT)UPPER EXT. W/ &amp; W/O CONTRAST</v>
      </c>
      <c r="B6253" s="285"/>
      <c r="C6253" s="285" t="s">
        <v>6462</v>
      </c>
    </row>
    <row r="6254" spans="1:3" x14ac:dyDescent="0.35">
      <c r="A6254" s="222" t="str">
        <f t="shared" si="97"/>
        <v>MRI-(L) ELBOW W/WO CONTRAST</v>
      </c>
      <c r="B6254" s="204"/>
      <c r="C6254" s="205" t="s">
        <v>11970</v>
      </c>
    </row>
    <row r="6255" spans="1:3" x14ac:dyDescent="0.35">
      <c r="A6255" s="222" t="str">
        <f t="shared" si="97"/>
        <v>MRI-(R) ELBOW W/WO CONTRAST</v>
      </c>
      <c r="B6255" s="204"/>
      <c r="C6255" s="204" t="s">
        <v>11971</v>
      </c>
    </row>
    <row r="6256" spans="1:3" x14ac:dyDescent="0.35">
      <c r="A6256" s="222" t="str">
        <f t="shared" si="97"/>
        <v>MRI, Left Elbow c/s Contrast</v>
      </c>
      <c r="B6256" s="30"/>
      <c r="C6256" s="403" t="s">
        <v>3671</v>
      </c>
    </row>
    <row r="6257" spans="1:3" x14ac:dyDescent="0.35">
      <c r="A6257" s="222" t="str">
        <f t="shared" si="97"/>
        <v>MRI, Left Finger c/s Contrast</v>
      </c>
      <c r="B6257" s="30"/>
      <c r="C6257" s="404" t="s">
        <v>3672</v>
      </c>
    </row>
    <row r="6258" spans="1:3" x14ac:dyDescent="0.35">
      <c r="A6258" s="222" t="str">
        <f t="shared" si="97"/>
        <v>MRI, Left Wrist c/s Contrast</v>
      </c>
      <c r="B6258" s="30"/>
      <c r="C6258" s="30" t="s">
        <v>3673</v>
      </c>
    </row>
    <row r="6259" spans="1:3" x14ac:dyDescent="0.35">
      <c r="A6259" s="222" t="str">
        <f t="shared" si="97"/>
        <v>MRI, Right Elbow c/s Contrast</v>
      </c>
      <c r="B6259" s="30"/>
      <c r="C6259" s="30" t="s">
        <v>3674</v>
      </c>
    </row>
    <row r="6260" spans="1:3" x14ac:dyDescent="0.35">
      <c r="A6260" s="222" t="str">
        <f t="shared" si="97"/>
        <v>MRI, Right Wrist c/s Contrast</v>
      </c>
      <c r="B6260" s="30"/>
      <c r="C6260" s="30" t="s">
        <v>3675</v>
      </c>
    </row>
    <row r="6261" spans="1:3" x14ac:dyDescent="0.35">
      <c r="A6261" s="222" t="str">
        <f t="shared" si="97"/>
        <v>MRI, Upper Ext. Joint c/s Contrast</v>
      </c>
      <c r="B6261" s="30"/>
      <c r="C6261" s="30" t="s">
        <v>3676</v>
      </c>
    </row>
    <row r="6262" spans="1:3" x14ac:dyDescent="0.35">
      <c r="A6262" s="222" t="str">
        <f t="shared" si="97"/>
        <v>MRI, Upper Ext. Joint c/s Contrast- ARTHOGRAM</v>
      </c>
      <c r="B6262" s="30"/>
      <c r="C6262" s="30" t="s">
        <v>3677</v>
      </c>
    </row>
    <row r="6263" spans="1:3" x14ac:dyDescent="0.35">
      <c r="A6263" s="222" t="str">
        <f t="shared" si="97"/>
        <v>MRA FOREARM LT</v>
      </c>
      <c r="B6263" s="312"/>
      <c r="C6263" s="312" t="s">
        <v>10150</v>
      </c>
    </row>
    <row r="6264" spans="1:3" x14ac:dyDescent="0.35">
      <c r="A6264" s="222" t="str">
        <f t="shared" si="97"/>
        <v>MRA FOREARM RT</v>
      </c>
      <c r="B6264" s="312"/>
      <c r="C6264" s="312" t="s">
        <v>10151</v>
      </c>
    </row>
    <row r="6265" spans="1:3" x14ac:dyDescent="0.35">
      <c r="A6265" s="222" t="str">
        <f t="shared" si="97"/>
        <v>MRA Forearm w/ + w/o Contrast Left</v>
      </c>
      <c r="B6265" s="313"/>
      <c r="C6265" s="313" t="s">
        <v>2117</v>
      </c>
    </row>
    <row r="6266" spans="1:3" x14ac:dyDescent="0.35">
      <c r="A6266" s="222" t="str">
        <f t="shared" si="97"/>
        <v>MRA Forearm w/ + w/o Contrast Right</v>
      </c>
      <c r="B6266" s="313"/>
      <c r="C6266" s="313" t="s">
        <v>2118</v>
      </c>
    </row>
    <row r="6267" spans="1:3" x14ac:dyDescent="0.35">
      <c r="A6267" s="222" t="str">
        <f t="shared" si="97"/>
        <v>MRA HAND LT</v>
      </c>
      <c r="B6267" s="312"/>
      <c r="C6267" s="312" t="s">
        <v>10152</v>
      </c>
    </row>
    <row r="6268" spans="1:3" x14ac:dyDescent="0.35">
      <c r="A6268" s="222" t="str">
        <f t="shared" si="97"/>
        <v>MRA HAND RT</v>
      </c>
      <c r="B6268" s="312"/>
      <c r="C6268" s="312" t="s">
        <v>10153</v>
      </c>
    </row>
    <row r="6269" spans="1:3" x14ac:dyDescent="0.35">
      <c r="A6269" s="222" t="str">
        <f t="shared" si="97"/>
        <v>MRA Hand w/ + w/o Contrast Left</v>
      </c>
      <c r="B6269" s="313"/>
      <c r="C6269" s="313" t="s">
        <v>2119</v>
      </c>
    </row>
    <row r="6270" spans="1:3" x14ac:dyDescent="0.35">
      <c r="A6270" s="222" t="str">
        <f t="shared" si="97"/>
        <v>MRA Hand w/ + w/o Contrast Right</v>
      </c>
      <c r="B6270" s="313"/>
      <c r="C6270" s="313" t="s">
        <v>2120</v>
      </c>
    </row>
    <row r="6271" spans="1:3" x14ac:dyDescent="0.35">
      <c r="A6271" s="222" t="str">
        <f t="shared" si="97"/>
        <v>MRA HAND, LEFT, W&amp;WO</v>
      </c>
      <c r="B6271" s="26"/>
      <c r="C6271" s="26" t="s">
        <v>2582</v>
      </c>
    </row>
    <row r="6272" spans="1:3" x14ac:dyDescent="0.35">
      <c r="A6272" s="222" t="str">
        <f t="shared" si="97"/>
        <v>MRA HAND, RIGHT, W&amp;WO</v>
      </c>
      <c r="B6272" s="26"/>
      <c r="C6272" s="26" t="s">
        <v>2583</v>
      </c>
    </row>
    <row r="6273" spans="1:3" x14ac:dyDescent="0.35">
      <c r="A6273" s="222" t="str">
        <f t="shared" si="97"/>
        <v>MRA HUMERUS LT</v>
      </c>
      <c r="B6273" s="312"/>
      <c r="C6273" s="312" t="s">
        <v>10154</v>
      </c>
    </row>
    <row r="6274" spans="1:3" x14ac:dyDescent="0.35">
      <c r="A6274" s="222" t="str">
        <f t="shared" si="97"/>
        <v>MRA HUMERUS RT</v>
      </c>
      <c r="B6274" s="312"/>
      <c r="C6274" s="408" t="s">
        <v>10155</v>
      </c>
    </row>
    <row r="6275" spans="1:3" x14ac:dyDescent="0.35">
      <c r="A6275" s="222" t="str">
        <f t="shared" ref="A6275:A6338" si="98">TRIM(C6275)</f>
        <v>MRA Humerus w/ + w/o Contrast Left</v>
      </c>
      <c r="B6275" s="313"/>
      <c r="C6275" s="443" t="s">
        <v>2121</v>
      </c>
    </row>
    <row r="6276" spans="1:3" x14ac:dyDescent="0.35">
      <c r="A6276" s="222" t="str">
        <f t="shared" si="98"/>
        <v>MRA Humerus w/ + w/o Contrast Right</v>
      </c>
      <c r="B6276" s="313"/>
      <c r="C6276" s="443" t="s">
        <v>2122</v>
      </c>
    </row>
    <row r="6277" spans="1:3" x14ac:dyDescent="0.35">
      <c r="A6277" s="222" t="str">
        <f t="shared" si="98"/>
        <v>MRA LT FOREARM</v>
      </c>
      <c r="B6277" s="165"/>
      <c r="C6277" s="165" t="s">
        <v>6886</v>
      </c>
    </row>
    <row r="6278" spans="1:3" x14ac:dyDescent="0.35">
      <c r="A6278" s="222" t="str">
        <f t="shared" si="98"/>
        <v>MRA LT HAND</v>
      </c>
      <c r="B6278" s="165"/>
      <c r="C6278" s="165" t="s">
        <v>6887</v>
      </c>
    </row>
    <row r="6279" spans="1:3" x14ac:dyDescent="0.35">
      <c r="A6279" s="222" t="str">
        <f t="shared" si="98"/>
        <v>MRA LT HUMERUS</v>
      </c>
      <c r="B6279" s="165"/>
      <c r="C6279" s="165" t="s">
        <v>6888</v>
      </c>
    </row>
    <row r="6280" spans="1:3" x14ac:dyDescent="0.35">
      <c r="A6280" s="222" t="str">
        <f t="shared" si="98"/>
        <v>MRA LT UPP EXT</v>
      </c>
      <c r="B6280" s="165"/>
      <c r="C6280" s="191" t="s">
        <v>6889</v>
      </c>
    </row>
    <row r="6281" spans="1:3" x14ac:dyDescent="0.35">
      <c r="A6281" s="222" t="str">
        <f t="shared" si="98"/>
        <v>MRA RT FOREARM</v>
      </c>
      <c r="B6281" s="165"/>
      <c r="C6281" s="165" t="s">
        <v>6890</v>
      </c>
    </row>
    <row r="6282" spans="1:3" x14ac:dyDescent="0.35">
      <c r="A6282" s="222" t="str">
        <f t="shared" si="98"/>
        <v>MRA RT HAND</v>
      </c>
      <c r="B6282" s="165"/>
      <c r="C6282" s="165" t="s">
        <v>6891</v>
      </c>
    </row>
    <row r="6283" spans="1:3" x14ac:dyDescent="0.35">
      <c r="A6283" s="222" t="str">
        <f t="shared" si="98"/>
        <v>MRA RT HUMERUS</v>
      </c>
      <c r="B6283" s="846"/>
      <c r="C6283" s="191" t="s">
        <v>6892</v>
      </c>
    </row>
    <row r="6284" spans="1:3" x14ac:dyDescent="0.35">
      <c r="A6284" s="222" t="str">
        <f t="shared" si="98"/>
        <v>MRA RT UPP EXT</v>
      </c>
      <c r="B6284" s="165"/>
      <c r="C6284" s="165" t="s">
        <v>6893</v>
      </c>
    </row>
    <row r="6285" spans="1:3" x14ac:dyDescent="0.35">
      <c r="A6285" s="222" t="str">
        <f t="shared" si="98"/>
        <v>MRA UPP EXT LT</v>
      </c>
      <c r="B6285" s="312"/>
      <c r="C6285" s="312" t="s">
        <v>10156</v>
      </c>
    </row>
    <row r="6286" spans="1:3" x14ac:dyDescent="0.35">
      <c r="A6286" s="222" t="str">
        <f t="shared" si="98"/>
        <v>MRA UPP EXT RT</v>
      </c>
      <c r="B6286" s="312"/>
      <c r="C6286" s="312" t="s">
        <v>10157</v>
      </c>
    </row>
    <row r="6287" spans="1:3" x14ac:dyDescent="0.35">
      <c r="A6287" s="222" t="str">
        <f t="shared" si="98"/>
        <v>MRA Upper Extremity Left</v>
      </c>
      <c r="B6287" s="313"/>
      <c r="C6287" s="313" t="s">
        <v>2123</v>
      </c>
    </row>
    <row r="6288" spans="1:3" x14ac:dyDescent="0.35">
      <c r="A6288" s="222" t="str">
        <f t="shared" si="98"/>
        <v>MRA UPPER EXTREMITY LT W/WO</v>
      </c>
      <c r="B6288" s="11"/>
      <c r="C6288" s="11" t="s">
        <v>10158</v>
      </c>
    </row>
    <row r="6289" spans="1:3" x14ac:dyDescent="0.35">
      <c r="A6289" s="222" t="str">
        <f t="shared" si="98"/>
        <v>MRA Upper Extremity Right</v>
      </c>
      <c r="B6289" s="313"/>
      <c r="C6289" s="313" t="s">
        <v>2124</v>
      </c>
    </row>
    <row r="6290" spans="1:3" x14ac:dyDescent="0.35">
      <c r="A6290" s="222" t="str">
        <f t="shared" si="98"/>
        <v>MRA UPPER EXTREMITY RT W/WO</v>
      </c>
      <c r="B6290" s="11"/>
      <c r="C6290" s="11" t="s">
        <v>10159</v>
      </c>
    </row>
    <row r="6291" spans="1:3" x14ac:dyDescent="0.35">
      <c r="A6291" s="222" t="str">
        <f t="shared" si="98"/>
        <v>MRA UPPER EXTREMITY W&amp;WO CONTRAST</v>
      </c>
      <c r="B6291" s="804"/>
      <c r="C6291" s="804" t="s">
        <v>2584</v>
      </c>
    </row>
    <row r="6292" spans="1:3" x14ac:dyDescent="0.35">
      <c r="A6292" s="222" t="str">
        <f t="shared" si="98"/>
        <v>MRA Upper Extremity w/ + w/o Cnt Left</v>
      </c>
      <c r="B6292" s="278"/>
      <c r="C6292" s="291" t="s">
        <v>4547</v>
      </c>
    </row>
    <row r="6293" spans="1:3" x14ac:dyDescent="0.35">
      <c r="A6293" s="222" t="str">
        <f t="shared" si="98"/>
        <v>MRA Upper Extremity w/ + w/o Cnt Right</v>
      </c>
      <c r="B6293" s="844"/>
      <c r="C6293" s="291" t="s">
        <v>4548</v>
      </c>
    </row>
    <row r="6294" spans="1:3" x14ac:dyDescent="0.35">
      <c r="A6294" s="222" t="str">
        <f t="shared" si="98"/>
        <v>MRA UPPER EXTREMITY W/O &amp; W/CONTRAST LT</v>
      </c>
      <c r="B6294" s="157"/>
      <c r="C6294" s="157" t="s">
        <v>4114</v>
      </c>
    </row>
    <row r="6295" spans="1:3" x14ac:dyDescent="0.35">
      <c r="A6295" s="222" t="str">
        <f t="shared" si="98"/>
        <v>MRA UPPER EXTREMITY W/O &amp; W/CONTRAST RT</v>
      </c>
      <c r="B6295" s="157"/>
      <c r="C6295" s="157" t="s">
        <v>4115</v>
      </c>
    </row>
    <row r="6296" spans="1:3" x14ac:dyDescent="0.35">
      <c r="A6296" s="222" t="str">
        <f t="shared" si="98"/>
        <v>MRA Upper Extremity w/wo contrast</v>
      </c>
      <c r="B6296" s="24"/>
      <c r="C6296" s="24" t="s">
        <v>13269</v>
      </c>
    </row>
    <row r="6297" spans="1:3" x14ac:dyDescent="0.35">
      <c r="A6297" s="222" t="str">
        <f t="shared" si="98"/>
        <v>MRA UPPER EXTREMITY WO/W</v>
      </c>
      <c r="B6297" s="657"/>
      <c r="C6297" s="354" t="s">
        <v>7258</v>
      </c>
    </row>
    <row r="6298" spans="1:3" x14ac:dyDescent="0.35">
      <c r="A6298" s="222" t="str">
        <f t="shared" si="98"/>
        <v>MRA, Angiography Left Upper Ext. c/ or s/ Contrast</v>
      </c>
      <c r="B6298" s="30"/>
      <c r="C6298" s="30" t="s">
        <v>3618</v>
      </c>
    </row>
    <row r="6299" spans="1:3" x14ac:dyDescent="0.35">
      <c r="A6299" s="222" t="str">
        <f t="shared" si="98"/>
        <v>MRA, Angiography Right Upper Ext. c/ or s/ Contrast</v>
      </c>
      <c r="B6299" s="30"/>
      <c r="C6299" s="30" t="s">
        <v>3619</v>
      </c>
    </row>
    <row r="6300" spans="1:3" x14ac:dyDescent="0.35">
      <c r="A6300" s="222" t="str">
        <f t="shared" si="98"/>
        <v>MRA, Angiography Upper Ext. c/ or s/ Contrast</v>
      </c>
      <c r="B6300" s="573"/>
      <c r="C6300" s="403" t="s">
        <v>3620</v>
      </c>
    </row>
    <row r="6301" spans="1:3" x14ac:dyDescent="0.35">
      <c r="A6301" s="222" t="str">
        <f t="shared" si="98"/>
        <v>HIP LT 1V</v>
      </c>
      <c r="B6301" s="797"/>
      <c r="C6301" s="399" t="s">
        <v>8120</v>
      </c>
    </row>
    <row r="6302" spans="1:3" ht="16" x14ac:dyDescent="0.4">
      <c r="A6302" s="222" t="str">
        <f t="shared" si="98"/>
        <v>HIP LT 1V*</v>
      </c>
      <c r="B6302" s="173"/>
      <c r="C6302" s="173" t="s">
        <v>8529</v>
      </c>
    </row>
    <row r="6303" spans="1:3" x14ac:dyDescent="0.35">
      <c r="A6303" s="222" t="str">
        <f t="shared" si="98"/>
        <v>HIP RT 1V</v>
      </c>
      <c r="B6303" s="283"/>
      <c r="C6303" s="284" t="s">
        <v>8121</v>
      </c>
    </row>
    <row r="6304" spans="1:3" ht="16" x14ac:dyDescent="0.4">
      <c r="A6304" s="222" t="str">
        <f t="shared" si="98"/>
        <v>HIP RT 1V*</v>
      </c>
      <c r="B6304" s="173"/>
      <c r="C6304" s="173" t="s">
        <v>8530</v>
      </c>
    </row>
    <row r="6305" spans="1:3" x14ac:dyDescent="0.35">
      <c r="A6305" s="222" t="str">
        <f t="shared" si="98"/>
        <v>HIP-UNILAT 1 VIEW</v>
      </c>
      <c r="B6305" s="285"/>
      <c r="C6305" s="285" t="s">
        <v>6206</v>
      </c>
    </row>
    <row r="6306" spans="1:3" x14ac:dyDescent="0.35">
      <c r="A6306" s="222" t="str">
        <f t="shared" si="98"/>
        <v>LT HIP UNILATERAL; 1 VIEW</v>
      </c>
      <c r="B6306" s="327"/>
      <c r="C6306" s="327" t="s">
        <v>1658</v>
      </c>
    </row>
    <row r="6307" spans="1:3" x14ac:dyDescent="0.35">
      <c r="A6307" s="222" t="str">
        <f t="shared" si="98"/>
        <v>LT-HIP UNLATERAL; 1 VIEW</v>
      </c>
      <c r="B6307" s="327"/>
      <c r="C6307" s="459" t="s">
        <v>1659</v>
      </c>
    </row>
    <row r="6308" spans="1:3" x14ac:dyDescent="0.35">
      <c r="A6308" s="222" t="str">
        <f t="shared" si="98"/>
        <v>RT HIP UNILATERAL; 1 VIEW</v>
      </c>
      <c r="B6308" s="327"/>
      <c r="C6308" s="471" t="s">
        <v>1660</v>
      </c>
    </row>
    <row r="6309" spans="1:3" x14ac:dyDescent="0.35">
      <c r="A6309" s="222" t="str">
        <f t="shared" si="98"/>
        <v>XR Hip 1 View Left</v>
      </c>
      <c r="B6309" s="281"/>
      <c r="C6309" s="42" t="s">
        <v>1812</v>
      </c>
    </row>
    <row r="6310" spans="1:3" x14ac:dyDescent="0.35">
      <c r="A6310" s="222" t="str">
        <f t="shared" si="98"/>
        <v>XR HIP 1 VIEW LT</v>
      </c>
      <c r="B6310" s="289"/>
      <c r="C6310" s="461" t="s">
        <v>2728</v>
      </c>
    </row>
    <row r="6311" spans="1:3" x14ac:dyDescent="0.35">
      <c r="A6311" s="222" t="str">
        <f t="shared" si="98"/>
        <v>XR Hip 1 View Right</v>
      </c>
      <c r="B6311" s="281"/>
      <c r="C6311" s="898" t="s">
        <v>1813</v>
      </c>
    </row>
    <row r="6312" spans="1:3" x14ac:dyDescent="0.35">
      <c r="A6312" s="222" t="str">
        <f t="shared" si="98"/>
        <v>XR HIP 1 VIEW RIGHT W/PELVIS</v>
      </c>
      <c r="B6312" s="277"/>
      <c r="C6312" s="607" t="s">
        <v>9222</v>
      </c>
    </row>
    <row r="6313" spans="1:3" x14ac:dyDescent="0.35">
      <c r="A6313" s="222" t="str">
        <f t="shared" si="98"/>
        <v>XR HIP 1 VIEW RT</v>
      </c>
      <c r="B6313" s="289"/>
      <c r="C6313" s="318" t="s">
        <v>2729</v>
      </c>
    </row>
    <row r="6314" spans="1:3" x14ac:dyDescent="0.35">
      <c r="A6314" s="222" t="str">
        <f t="shared" si="98"/>
        <v>XR HIP 1 VW LT</v>
      </c>
      <c r="B6314" s="288"/>
      <c r="C6314" s="393" t="s">
        <v>268</v>
      </c>
    </row>
    <row r="6315" spans="1:3" x14ac:dyDescent="0.35">
      <c r="A6315" s="222" t="str">
        <f t="shared" si="98"/>
        <v>XR HIP 1 VW RT</v>
      </c>
      <c r="B6315" s="288"/>
      <c r="C6315" s="13" t="s">
        <v>269</v>
      </c>
    </row>
    <row r="6316" spans="1:3" x14ac:dyDescent="0.35">
      <c r="A6316" s="222" t="str">
        <f t="shared" si="98"/>
        <v>XR HIP 1V LEFT</v>
      </c>
      <c r="B6316" s="548"/>
      <c r="C6316" s="548" t="s">
        <v>5741</v>
      </c>
    </row>
    <row r="6317" spans="1:3" x14ac:dyDescent="0.35">
      <c r="A6317" s="222" t="str">
        <f t="shared" si="98"/>
        <v>XR HIP 1V LT</v>
      </c>
      <c r="B6317" s="11"/>
      <c r="C6317" s="11" t="s">
        <v>9688</v>
      </c>
    </row>
    <row r="6318" spans="1:3" x14ac:dyDescent="0.35">
      <c r="A6318" s="222" t="str">
        <f t="shared" si="98"/>
        <v>XR HIP 1V RT</v>
      </c>
      <c r="B6318" s="11"/>
      <c r="C6318" s="11" t="s">
        <v>5742</v>
      </c>
    </row>
    <row r="6319" spans="1:3" x14ac:dyDescent="0.35">
      <c r="A6319" s="222" t="str">
        <f t="shared" si="98"/>
        <v>XR HIP 1V RT</v>
      </c>
      <c r="B6319" s="548"/>
      <c r="C6319" s="552" t="s">
        <v>5742</v>
      </c>
    </row>
    <row r="6320" spans="1:3" x14ac:dyDescent="0.35">
      <c r="A6320" s="222" t="str">
        <f t="shared" si="98"/>
        <v>XR HIP LIMITED LEFT 1 VIEW</v>
      </c>
      <c r="B6320" s="745"/>
      <c r="C6320" s="15" t="s">
        <v>609</v>
      </c>
    </row>
    <row r="6321" spans="1:3" x14ac:dyDescent="0.35">
      <c r="A6321" s="222" t="str">
        <f t="shared" si="98"/>
        <v>XR HIP LIMITED RIGHT 1 VIEW</v>
      </c>
      <c r="B6321" s="745"/>
      <c r="C6321" s="15" t="s">
        <v>610</v>
      </c>
    </row>
    <row r="6322" spans="1:3" x14ac:dyDescent="0.35">
      <c r="A6322" s="222" t="str">
        <f t="shared" si="98"/>
        <v>XR HIP UNILAT W PELVIS WHEN PERFORMED; 1 VIEW</v>
      </c>
      <c r="B6322" s="327"/>
      <c r="C6322" s="327" t="s">
        <v>1661</v>
      </c>
    </row>
    <row r="6323" spans="1:3" x14ac:dyDescent="0.35">
      <c r="A6323" s="222" t="str">
        <f t="shared" si="98"/>
        <v>XR LT HIP 1V</v>
      </c>
      <c r="B6323" s="40"/>
      <c r="C6323" s="473" t="s">
        <v>12704</v>
      </c>
    </row>
    <row r="6324" spans="1:3" x14ac:dyDescent="0.35">
      <c r="A6324" s="222" t="str">
        <f t="shared" si="98"/>
        <v>XR RT HIP 1V</v>
      </c>
      <c r="B6324" s="40"/>
      <c r="C6324" s="374" t="s">
        <v>12705</v>
      </c>
    </row>
    <row r="6325" spans="1:3" x14ac:dyDescent="0.35">
      <c r="A6325" s="222" t="str">
        <f t="shared" si="98"/>
        <v>XRAY HIP LT 1 VIEW</v>
      </c>
      <c r="B6325" s="157"/>
      <c r="C6325" s="157" t="s">
        <v>3800</v>
      </c>
    </row>
    <row r="6326" spans="1:3" x14ac:dyDescent="0.35">
      <c r="A6326" s="222" t="str">
        <f t="shared" si="98"/>
        <v>XRAY HIP RT 1 VIEW</v>
      </c>
      <c r="B6326" s="204"/>
      <c r="C6326" s="205" t="s">
        <v>3801</v>
      </c>
    </row>
    <row r="6327" spans="1:3" x14ac:dyDescent="0.35">
      <c r="A6327" s="222" t="str">
        <f t="shared" si="98"/>
        <v>XRAY HIP RT 1 VIEW</v>
      </c>
      <c r="B6327" s="157"/>
      <c r="C6327" s="157" t="s">
        <v>3801</v>
      </c>
    </row>
    <row r="6328" spans="1:3" x14ac:dyDescent="0.35">
      <c r="A6328" s="222" t="str">
        <f t="shared" si="98"/>
        <v>XRAY HIP, 1 VIEW, LEFT</v>
      </c>
      <c r="B6328" s="804"/>
      <c r="C6328" s="410" t="s">
        <v>2294</v>
      </c>
    </row>
    <row r="6329" spans="1:3" x14ac:dyDescent="0.35">
      <c r="A6329" s="222" t="str">
        <f t="shared" si="98"/>
        <v>XRAY HIP, 1 VIEW, LEFT, WorWO PELV</v>
      </c>
      <c r="B6329" s="204"/>
      <c r="C6329" s="205" t="s">
        <v>10576</v>
      </c>
    </row>
    <row r="6330" spans="1:3" x14ac:dyDescent="0.35">
      <c r="A6330" s="222" t="str">
        <f t="shared" si="98"/>
        <v>XRAY HIP, 1 VIEW, RIGHT</v>
      </c>
      <c r="B6330" s="26"/>
      <c r="C6330" s="26" t="s">
        <v>2295</v>
      </c>
    </row>
    <row r="6331" spans="1:3" x14ac:dyDescent="0.35">
      <c r="A6331" s="222" t="str">
        <f t="shared" si="98"/>
        <v>XRAY HIP, 1 VIEW, RIGHT, WorWO PELV</v>
      </c>
      <c r="B6331" s="204"/>
      <c r="C6331" s="205" t="s">
        <v>10577</v>
      </c>
    </row>
    <row r="6332" spans="1:3" x14ac:dyDescent="0.35">
      <c r="A6332" s="222" t="str">
        <f t="shared" si="98"/>
        <v>X-RAY HIP, LEFT AP VIEW</v>
      </c>
      <c r="B6332" s="365"/>
      <c r="C6332" s="282" t="s">
        <v>5524</v>
      </c>
    </row>
    <row r="6333" spans="1:3" x14ac:dyDescent="0.35">
      <c r="A6333" s="222" t="str">
        <f t="shared" si="98"/>
        <v>X-RAY HIP, RIGHT AP VIEW</v>
      </c>
      <c r="B6333" s="365"/>
      <c r="C6333" s="282" t="s">
        <v>5525</v>
      </c>
    </row>
    <row r="6334" spans="1:3" x14ac:dyDescent="0.35">
      <c r="A6334" s="222" t="str">
        <f t="shared" si="98"/>
        <v>X-Ray, Left Hip, 1 View</v>
      </c>
      <c r="B6334" s="30"/>
      <c r="C6334" s="30" t="s">
        <v>3087</v>
      </c>
    </row>
    <row r="6335" spans="1:3" x14ac:dyDescent="0.35">
      <c r="A6335" s="222" t="str">
        <f t="shared" si="98"/>
        <v>X-ray, Right Hip, 1 View</v>
      </c>
      <c r="B6335" s="30"/>
      <c r="C6335" s="30" t="s">
        <v>3088</v>
      </c>
    </row>
    <row r="6336" spans="1:3" x14ac:dyDescent="0.35">
      <c r="A6336" s="222" t="str">
        <f t="shared" si="98"/>
        <v>73502 RT-HIP UNILATERAL; 2+ VIEWS</v>
      </c>
      <c r="B6336" s="100"/>
      <c r="C6336" s="89" t="s">
        <v>14115</v>
      </c>
    </row>
    <row r="6337" spans="1:3" x14ac:dyDescent="0.35">
      <c r="A6337" s="222" t="str">
        <f t="shared" si="98"/>
        <v>Hip 2 View LT</v>
      </c>
      <c r="B6337" s="204"/>
      <c r="C6337" s="205" t="s">
        <v>10732</v>
      </c>
    </row>
    <row r="6338" spans="1:3" x14ac:dyDescent="0.35">
      <c r="A6338" s="222" t="str">
        <f t="shared" si="98"/>
        <v>Hip 2 View RT</v>
      </c>
      <c r="B6338" s="345"/>
      <c r="C6338" s="345" t="s">
        <v>12749</v>
      </c>
    </row>
    <row r="6339" spans="1:3" x14ac:dyDescent="0.35">
      <c r="A6339" s="222" t="str">
        <f t="shared" ref="A6339:A6402" si="99">TRIM(C6339)</f>
        <v>HIP 2 VIEWs</v>
      </c>
      <c r="B6339" s="94"/>
      <c r="C6339" s="93" t="s">
        <v>7086</v>
      </c>
    </row>
    <row r="6340" spans="1:3" x14ac:dyDescent="0.35">
      <c r="A6340" s="222" t="str">
        <f t="shared" si="99"/>
        <v>HIP 2 VIEWS LEFT</v>
      </c>
      <c r="B6340" s="315"/>
      <c r="C6340" s="135" t="s">
        <v>7087</v>
      </c>
    </row>
    <row r="6341" spans="1:3" x14ac:dyDescent="0.35">
      <c r="A6341" s="222" t="str">
        <f t="shared" si="99"/>
        <v>HIP 2 VIEWS RIGHT</v>
      </c>
      <c r="B6341" s="315"/>
      <c r="C6341" s="135" t="s">
        <v>7088</v>
      </c>
    </row>
    <row r="6342" spans="1:3" x14ac:dyDescent="0.35">
      <c r="A6342" s="222" t="str">
        <f t="shared" si="99"/>
        <v>HIP AP PEL/LAT 2V LT</v>
      </c>
      <c r="B6342" s="33"/>
      <c r="C6342" s="33" t="s">
        <v>981</v>
      </c>
    </row>
    <row r="6343" spans="1:3" x14ac:dyDescent="0.35">
      <c r="A6343" s="222" t="str">
        <f t="shared" si="99"/>
        <v>HIP AP PEL/LAT 2V RT</v>
      </c>
      <c r="B6343" s="829"/>
      <c r="C6343" s="371" t="s">
        <v>982</v>
      </c>
    </row>
    <row r="6344" spans="1:3" x14ac:dyDescent="0.35">
      <c r="A6344" s="222" t="str">
        <f t="shared" si="99"/>
        <v>HIP AP PEL/LAT LT</v>
      </c>
      <c r="B6344" s="33"/>
      <c r="C6344" s="33" t="s">
        <v>983</v>
      </c>
    </row>
    <row r="6345" spans="1:3" x14ac:dyDescent="0.35">
      <c r="A6345" s="222" t="str">
        <f t="shared" si="99"/>
        <v>HIP AP PEL/LAT RT</v>
      </c>
      <c r="B6345" s="33"/>
      <c r="C6345" s="371" t="s">
        <v>984</v>
      </c>
    </row>
    <row r="6346" spans="1:3" x14ac:dyDescent="0.35">
      <c r="A6346" s="222" t="str">
        <f t="shared" si="99"/>
        <v>Hip AP+Frog</v>
      </c>
      <c r="B6346" s="204"/>
      <c r="C6346" s="208" t="s">
        <v>10733</v>
      </c>
    </row>
    <row r="6347" spans="1:3" x14ac:dyDescent="0.35">
      <c r="A6347" s="222" t="str">
        <f t="shared" si="99"/>
        <v>Hip AP+Frog LEFT</v>
      </c>
      <c r="B6347" s="204"/>
      <c r="C6347" s="214" t="s">
        <v>10735</v>
      </c>
    </row>
    <row r="6348" spans="1:3" x14ac:dyDescent="0.35">
      <c r="A6348" s="222" t="str">
        <f t="shared" si="99"/>
        <v>Hip AP+Frog LT</v>
      </c>
      <c r="B6348" s="204"/>
      <c r="C6348" s="214" t="s">
        <v>10736</v>
      </c>
    </row>
    <row r="6349" spans="1:3" x14ac:dyDescent="0.35">
      <c r="A6349" s="222" t="str">
        <f t="shared" si="99"/>
        <v>Hip AP+Frog RIGHT</v>
      </c>
      <c r="B6349" s="204"/>
      <c r="C6349" s="203" t="s">
        <v>10737</v>
      </c>
    </row>
    <row r="6350" spans="1:3" x14ac:dyDescent="0.35">
      <c r="A6350" s="222" t="str">
        <f t="shared" si="99"/>
        <v>Hip AP+Frog RT</v>
      </c>
      <c r="B6350" s="204"/>
      <c r="C6350" s="203" t="s">
        <v>10738</v>
      </c>
    </row>
    <row r="6351" spans="1:3" x14ac:dyDescent="0.35">
      <c r="A6351" s="222" t="str">
        <f t="shared" si="99"/>
        <v>HIP LAT &amp; AP PELVIS LT</v>
      </c>
      <c r="B6351" s="292"/>
      <c r="C6351" s="302" t="s">
        <v>5248</v>
      </c>
    </row>
    <row r="6352" spans="1:3" x14ac:dyDescent="0.35">
      <c r="A6352" s="222" t="str">
        <f t="shared" si="99"/>
        <v>HIP LAT &amp; AP PELVIS RT</v>
      </c>
      <c r="B6352" s="292"/>
      <c r="C6352" s="302" t="s">
        <v>5249</v>
      </c>
    </row>
    <row r="6353" spans="1:3" x14ac:dyDescent="0.35">
      <c r="A6353" s="222" t="str">
        <f t="shared" si="99"/>
        <v>HIP LT (AP PELVIS AND LT LAT HIP)</v>
      </c>
      <c r="B6353" s="283"/>
      <c r="C6353" s="284" t="s">
        <v>8138</v>
      </c>
    </row>
    <row r="6354" spans="1:3" ht="16" x14ac:dyDescent="0.4">
      <c r="A6354" s="222" t="str">
        <f t="shared" si="99"/>
        <v>HIP LT 2V*</v>
      </c>
      <c r="B6354" s="696"/>
      <c r="C6354" s="158" t="s">
        <v>8545</v>
      </c>
    </row>
    <row r="6355" spans="1:3" x14ac:dyDescent="0.35">
      <c r="A6355" s="222" t="str">
        <f t="shared" si="99"/>
        <v>HIP LT 3 VIEW</v>
      </c>
      <c r="B6355" s="105"/>
      <c r="C6355" s="107" t="s">
        <v>4696</v>
      </c>
    </row>
    <row r="6356" spans="1:3" x14ac:dyDescent="0.35">
      <c r="A6356" s="222" t="str">
        <f t="shared" si="99"/>
        <v>HIP LT PEDIATRIC</v>
      </c>
      <c r="B6356" s="283"/>
      <c r="C6356" s="283" t="s">
        <v>8139</v>
      </c>
    </row>
    <row r="6357" spans="1:3" x14ac:dyDescent="0.35">
      <c r="A6357" s="222" t="str">
        <f t="shared" si="99"/>
        <v>HIP LT UNILATERAL 2-3V</v>
      </c>
      <c r="B6357" s="105"/>
      <c r="C6357" s="105" t="s">
        <v>4697</v>
      </c>
    </row>
    <row r="6358" spans="1:3" x14ac:dyDescent="0.35">
      <c r="A6358" s="222" t="str">
        <f t="shared" si="99"/>
        <v>HIP MIN 2 VIEWS RIGHT</v>
      </c>
      <c r="B6358" s="285"/>
      <c r="C6358" s="297" t="s">
        <v>6235</v>
      </c>
    </row>
    <row r="6359" spans="1:3" x14ac:dyDescent="0.35">
      <c r="A6359" s="222" t="str">
        <f t="shared" si="99"/>
        <v>HIP MIN.2 VIEWS LEFT</v>
      </c>
      <c r="B6359" s="285"/>
      <c r="C6359" s="297" t="s">
        <v>6236</v>
      </c>
    </row>
    <row r="6360" spans="1:3" x14ac:dyDescent="0.35">
      <c r="A6360" s="222" t="str">
        <f t="shared" si="99"/>
        <v>HIP RT (AP PELVIS AND RT LAT HIP)</v>
      </c>
      <c r="B6360" s="283"/>
      <c r="C6360" s="284" t="s">
        <v>8140</v>
      </c>
    </row>
    <row r="6361" spans="1:3" ht="16" x14ac:dyDescent="0.4">
      <c r="A6361" s="222" t="str">
        <f t="shared" si="99"/>
        <v>HIP RT 2V*</v>
      </c>
      <c r="B6361" s="696"/>
      <c r="C6361" s="158" t="s">
        <v>8546</v>
      </c>
    </row>
    <row r="6362" spans="1:3" x14ac:dyDescent="0.35">
      <c r="A6362" s="222" t="str">
        <f t="shared" si="99"/>
        <v>HIP RT 3 VIEW</v>
      </c>
      <c r="B6362" s="105"/>
      <c r="C6362" s="105" t="s">
        <v>4698</v>
      </c>
    </row>
    <row r="6363" spans="1:3" x14ac:dyDescent="0.35">
      <c r="A6363" s="222" t="str">
        <f t="shared" si="99"/>
        <v>HIP RT PEDIATRIC</v>
      </c>
      <c r="B6363" s="283"/>
      <c r="C6363" s="283" t="s">
        <v>8141</v>
      </c>
    </row>
    <row r="6364" spans="1:3" x14ac:dyDescent="0.35">
      <c r="A6364" s="222" t="str">
        <f t="shared" si="99"/>
        <v>HIP UNILAT W. PELVIS 2-3 VIEW</v>
      </c>
      <c r="B6364" s="157"/>
      <c r="C6364" s="157" t="s">
        <v>3826</v>
      </c>
    </row>
    <row r="6365" spans="1:3" x14ac:dyDescent="0.35">
      <c r="A6365" s="222" t="str">
        <f t="shared" si="99"/>
        <v>HIP UNILATERAL W/AP PELVIS 2-3 VIEWS (LEFT)</v>
      </c>
      <c r="B6365" s="580"/>
      <c r="C6365" s="581" t="s">
        <v>13670</v>
      </c>
    </row>
    <row r="6366" spans="1:3" x14ac:dyDescent="0.35">
      <c r="A6366" s="222" t="str">
        <f t="shared" si="99"/>
        <v>HIP UNILATERAL W/AP PELVIS 2-3 VIEWS (RIGHT)</v>
      </c>
      <c r="B6366" s="580"/>
      <c r="C6366" s="581" t="s">
        <v>13671</v>
      </c>
    </row>
    <row r="6367" spans="1:3" x14ac:dyDescent="0.35">
      <c r="A6367" s="222" t="str">
        <f t="shared" si="99"/>
        <v>HIP UNILATERAL; 2 + VIEWS</v>
      </c>
      <c r="B6367" s="326"/>
      <c r="C6367" s="320" t="s">
        <v>13973</v>
      </c>
    </row>
    <row r="6368" spans="1:3" x14ac:dyDescent="0.35">
      <c r="A6368" s="222" t="str">
        <f t="shared" si="99"/>
        <v>HIP W/OBLIQUE</v>
      </c>
      <c r="B6368" s="94"/>
      <c r="C6368" s="93" t="s">
        <v>7089</v>
      </c>
    </row>
    <row r="6369" spans="1:3" x14ac:dyDescent="0.35">
      <c r="A6369" s="222" t="str">
        <f t="shared" si="99"/>
        <v>HIP XRAY RAYVILLE</v>
      </c>
      <c r="B6369" s="286"/>
      <c r="C6369" s="286" t="s">
        <v>8806</v>
      </c>
    </row>
    <row r="6370" spans="1:3" x14ac:dyDescent="0.35">
      <c r="A6370" s="222" t="str">
        <f t="shared" si="99"/>
        <v>INFANT PELVIS/HIP</v>
      </c>
      <c r="B6370" s="292"/>
      <c r="C6370" s="292" t="s">
        <v>5250</v>
      </c>
    </row>
    <row r="6371" spans="1:3" ht="16" x14ac:dyDescent="0.4">
      <c r="A6371" s="222" t="str">
        <f t="shared" si="99"/>
        <v>LT HIP 2 VIEWS</v>
      </c>
      <c r="B6371" s="204"/>
      <c r="C6371" s="594" t="s">
        <v>10739</v>
      </c>
    </row>
    <row r="6372" spans="1:3" x14ac:dyDescent="0.35">
      <c r="A6372" s="222" t="str">
        <f t="shared" si="99"/>
        <v>LT Hip AP+Frog</v>
      </c>
      <c r="B6372" s="204"/>
      <c r="C6372" s="207" t="s">
        <v>10740</v>
      </c>
    </row>
    <row r="6373" spans="1:3" x14ac:dyDescent="0.35">
      <c r="A6373" s="222" t="str">
        <f t="shared" si="99"/>
        <v>LT HIP UNILATERAL; 2 + VIEWS</v>
      </c>
      <c r="B6373" s="343"/>
      <c r="C6373" s="398" t="s">
        <v>13974</v>
      </c>
    </row>
    <row r="6374" spans="1:3" x14ac:dyDescent="0.35">
      <c r="A6374" s="222" t="str">
        <f t="shared" si="99"/>
        <v>LT. HIP 2 VIEWS</v>
      </c>
      <c r="B6374" s="221"/>
      <c r="C6374" s="233" t="s">
        <v>1343</v>
      </c>
    </row>
    <row r="6375" spans="1:3" x14ac:dyDescent="0.35">
      <c r="A6375" s="222" t="str">
        <f t="shared" si="99"/>
        <v>RHC1 XR HIP 2 VIEW LEFT</v>
      </c>
      <c r="B6375" s="341"/>
      <c r="C6375" s="287" t="s">
        <v>9260</v>
      </c>
    </row>
    <row r="6376" spans="1:3" x14ac:dyDescent="0.35">
      <c r="A6376" s="222" t="str">
        <f t="shared" si="99"/>
        <v>RHC1 XR HIP 2 VIEW LT</v>
      </c>
      <c r="B6376" s="341"/>
      <c r="C6376" s="287" t="s">
        <v>9261</v>
      </c>
    </row>
    <row r="6377" spans="1:3" x14ac:dyDescent="0.35">
      <c r="A6377" s="222" t="str">
        <f t="shared" si="99"/>
        <v>RHC1 XR HIP 2 VIEW RIGHT</v>
      </c>
      <c r="B6377" s="341"/>
      <c r="C6377" s="287" t="s">
        <v>9262</v>
      </c>
    </row>
    <row r="6378" spans="1:3" x14ac:dyDescent="0.35">
      <c r="A6378" s="222" t="str">
        <f t="shared" si="99"/>
        <v>RHC1 XR HIP 2 VIEW RT</v>
      </c>
      <c r="B6378" s="341"/>
      <c r="C6378" s="287" t="s">
        <v>9263</v>
      </c>
    </row>
    <row r="6379" spans="1:3" x14ac:dyDescent="0.35">
      <c r="A6379" s="222" t="str">
        <f t="shared" si="99"/>
        <v>RHC1 XR HIP 2 VIEW W/PELVIS LT</v>
      </c>
      <c r="B6379" s="341"/>
      <c r="C6379" s="287" t="s">
        <v>9264</v>
      </c>
    </row>
    <row r="6380" spans="1:3" x14ac:dyDescent="0.35">
      <c r="A6380" s="222" t="str">
        <f t="shared" si="99"/>
        <v>RHC1 XR HIP 2 VIEW W/PELVIS RT</v>
      </c>
      <c r="B6380" s="341"/>
      <c r="C6380" s="287" t="s">
        <v>9265</v>
      </c>
    </row>
    <row r="6381" spans="1:3" ht="16" x14ac:dyDescent="0.4">
      <c r="A6381" s="222" t="str">
        <f t="shared" si="99"/>
        <v>RT HIP 2 VIEWS</v>
      </c>
      <c r="B6381" s="204"/>
      <c r="C6381" s="594" t="s">
        <v>10742</v>
      </c>
    </row>
    <row r="6382" spans="1:3" x14ac:dyDescent="0.35">
      <c r="A6382" s="222" t="str">
        <f t="shared" si="99"/>
        <v>RT HIP UNILATERAL; 2 + VIEWS</v>
      </c>
      <c r="B6382" s="343"/>
      <c r="C6382" s="398" t="s">
        <v>13975</v>
      </c>
    </row>
    <row r="6383" spans="1:3" x14ac:dyDescent="0.35">
      <c r="A6383" s="222" t="str">
        <f t="shared" si="99"/>
        <v>RT. HIP 2 VIEWS</v>
      </c>
      <c r="B6383" s="221"/>
      <c r="C6383" s="221" t="s">
        <v>1344</v>
      </c>
    </row>
    <row r="6384" spans="1:3" x14ac:dyDescent="0.35">
      <c r="A6384" s="222" t="str">
        <f t="shared" si="99"/>
        <v>XR (R) HIP 3 VIEWS</v>
      </c>
      <c r="B6384" s="204"/>
      <c r="C6384" s="205" t="s">
        <v>10743</v>
      </c>
    </row>
    <row r="6385" spans="1:3" x14ac:dyDescent="0.35">
      <c r="A6385" s="222" t="str">
        <f t="shared" si="99"/>
        <v>XR HIP (AP/LAT) PELVIS LT</v>
      </c>
      <c r="B6385" s="11"/>
      <c r="C6385" s="11" t="s">
        <v>9713</v>
      </c>
    </row>
    <row r="6386" spans="1:3" x14ac:dyDescent="0.35">
      <c r="A6386" s="222" t="str">
        <f t="shared" si="99"/>
        <v>XR HIP (AP/LAT) PELVIS RT</v>
      </c>
      <c r="B6386" s="11"/>
      <c r="C6386" s="11" t="s">
        <v>9714</v>
      </c>
    </row>
    <row r="6387" spans="1:3" x14ac:dyDescent="0.35">
      <c r="A6387" s="222" t="str">
        <f t="shared" si="99"/>
        <v>XR HIP 1 VIEW LEFT W/PELVIS</v>
      </c>
      <c r="B6387" s="277"/>
      <c r="C6387" s="321" t="s">
        <v>4999</v>
      </c>
    </row>
    <row r="6388" spans="1:3" x14ac:dyDescent="0.35">
      <c r="A6388" s="222" t="str">
        <f t="shared" si="99"/>
        <v>XR HIP 2 VIEW RT</v>
      </c>
      <c r="B6388" s="289"/>
      <c r="C6388" s="318" t="s">
        <v>2751</v>
      </c>
    </row>
    <row r="6389" spans="1:3" x14ac:dyDescent="0.35">
      <c r="A6389" s="222" t="str">
        <f t="shared" si="99"/>
        <v>XR HIP 2 VIEWS LEFT</v>
      </c>
      <c r="B6389" s="311"/>
      <c r="C6389" s="311" t="s">
        <v>816</v>
      </c>
    </row>
    <row r="6390" spans="1:3" x14ac:dyDescent="0.35">
      <c r="A6390" s="222" t="str">
        <f t="shared" si="99"/>
        <v>XR HIP 2 VIEWS LEFT W PELVIS</v>
      </c>
      <c r="B6390" s="367"/>
      <c r="C6390" s="338" t="s">
        <v>7364</v>
      </c>
    </row>
    <row r="6391" spans="1:3" x14ac:dyDescent="0.35">
      <c r="A6391" s="222" t="str">
        <f t="shared" si="99"/>
        <v>XR HIP 2 VIEWS LEFT W/PELVIS</v>
      </c>
      <c r="B6391" s="277"/>
      <c r="C6391" s="277" t="s">
        <v>9266</v>
      </c>
    </row>
    <row r="6392" spans="1:3" x14ac:dyDescent="0.35">
      <c r="A6392" s="222" t="str">
        <f t="shared" si="99"/>
        <v>XR HIP 2 VIEWS RIGHT</v>
      </c>
      <c r="B6392" s="311"/>
      <c r="C6392" s="299" t="s">
        <v>817</v>
      </c>
    </row>
    <row r="6393" spans="1:3" x14ac:dyDescent="0.35">
      <c r="A6393" s="222" t="str">
        <f t="shared" si="99"/>
        <v>XR HIP 2 VIEWS RIGHT W PELVIS</v>
      </c>
      <c r="B6393" s="367"/>
      <c r="C6393" s="338" t="s">
        <v>7365</v>
      </c>
    </row>
    <row r="6394" spans="1:3" x14ac:dyDescent="0.35">
      <c r="A6394" s="222" t="str">
        <f t="shared" si="99"/>
        <v>XR HIP 2 VIEWS RIGHT W/PELVIS</v>
      </c>
      <c r="B6394" s="277"/>
      <c r="C6394" s="277" t="s">
        <v>9267</v>
      </c>
    </row>
    <row r="6395" spans="1:3" x14ac:dyDescent="0.35">
      <c r="A6395" s="222" t="str">
        <f t="shared" si="99"/>
        <v>XR HIP 2 VIEWS RT</v>
      </c>
      <c r="B6395" s="289"/>
      <c r="C6395" s="318" t="s">
        <v>2752</v>
      </c>
    </row>
    <row r="6396" spans="1:3" x14ac:dyDescent="0.35">
      <c r="A6396" s="222" t="str">
        <f t="shared" si="99"/>
        <v>XR HIP 2 VW RT</v>
      </c>
      <c r="B6396" s="288"/>
      <c r="C6396" s="13" t="s">
        <v>293</v>
      </c>
    </row>
    <row r="6397" spans="1:3" x14ac:dyDescent="0.35">
      <c r="A6397" s="222" t="str">
        <f t="shared" si="99"/>
        <v>XR HIP 2/3 VIEWS LT</v>
      </c>
      <c r="B6397" s="289"/>
      <c r="C6397" s="318" t="s">
        <v>2753</v>
      </c>
    </row>
    <row r="6398" spans="1:3" x14ac:dyDescent="0.35">
      <c r="A6398" s="222" t="str">
        <f t="shared" si="99"/>
        <v>XR HIP 2/3 VIEWS RT</v>
      </c>
      <c r="B6398" s="289"/>
      <c r="C6398" s="318" t="s">
        <v>2754</v>
      </c>
    </row>
    <row r="6399" spans="1:3" x14ac:dyDescent="0.35">
      <c r="A6399" s="222" t="str">
        <f t="shared" si="99"/>
        <v>XR HIP 2/3 VW LT</v>
      </c>
      <c r="B6399" s="288"/>
      <c r="C6399" s="13" t="s">
        <v>294</v>
      </c>
    </row>
    <row r="6400" spans="1:3" x14ac:dyDescent="0.35">
      <c r="A6400" s="222" t="str">
        <f t="shared" si="99"/>
        <v>XR HIP 2/3 VW RT</v>
      </c>
      <c r="B6400" s="288"/>
      <c r="C6400" s="13" t="s">
        <v>295</v>
      </c>
    </row>
    <row r="6401" spans="1:3" x14ac:dyDescent="0.35">
      <c r="A6401" s="222" t="str">
        <f t="shared" si="99"/>
        <v>XR Hip 2-3 Views Lt w/ Pelvis</v>
      </c>
      <c r="B6401" s="281"/>
      <c r="C6401" s="281" t="s">
        <v>1825</v>
      </c>
    </row>
    <row r="6402" spans="1:3" x14ac:dyDescent="0.35">
      <c r="A6402" s="222" t="str">
        <f t="shared" si="99"/>
        <v>XR Hip 2-3 Views Rt w/ Pelvis</v>
      </c>
      <c r="B6402" s="281"/>
      <c r="C6402" s="42" t="s">
        <v>1826</v>
      </c>
    </row>
    <row r="6403" spans="1:3" x14ac:dyDescent="0.35">
      <c r="A6403" s="222" t="str">
        <f t="shared" ref="A6403:A6466" si="100">TRIM(C6403)</f>
        <v>XR Hip 2-3 Views w/AP Pelvis Left</v>
      </c>
      <c r="B6403" s="291"/>
      <c r="C6403" s="278" t="s">
        <v>4347</v>
      </c>
    </row>
    <row r="6404" spans="1:3" x14ac:dyDescent="0.35">
      <c r="A6404" s="222" t="str">
        <f t="shared" si="100"/>
        <v>XR Hip 2-3 Views w/AP Pelvis Right</v>
      </c>
      <c r="B6404" s="291"/>
      <c r="C6404" s="278" t="s">
        <v>4348</v>
      </c>
    </row>
    <row r="6405" spans="1:3" x14ac:dyDescent="0.35">
      <c r="A6405" s="222" t="str">
        <f t="shared" si="100"/>
        <v>XR HIP 2-3V LT</v>
      </c>
      <c r="B6405" s="312"/>
      <c r="C6405" s="312" t="s">
        <v>9715</v>
      </c>
    </row>
    <row r="6406" spans="1:3" x14ac:dyDescent="0.35">
      <c r="A6406" s="222" t="str">
        <f t="shared" si="100"/>
        <v>XR HIP 2-3V RT</v>
      </c>
      <c r="B6406" s="312"/>
      <c r="C6406" s="312" t="s">
        <v>9716</v>
      </c>
    </row>
    <row r="6407" spans="1:3" x14ac:dyDescent="0.35">
      <c r="A6407" s="222" t="str">
        <f t="shared" si="100"/>
        <v>XR Hip 2-4 Views w/AP Pelvis Right</v>
      </c>
      <c r="B6407" s="291"/>
      <c r="C6407" s="448" t="s">
        <v>4349</v>
      </c>
    </row>
    <row r="6408" spans="1:3" x14ac:dyDescent="0.35">
      <c r="A6408" s="222" t="str">
        <f t="shared" si="100"/>
        <v>XR HIP 2V LEFT</v>
      </c>
      <c r="B6408" s="548"/>
      <c r="C6408" s="548" t="s">
        <v>5761</v>
      </c>
    </row>
    <row r="6409" spans="1:3" x14ac:dyDescent="0.35">
      <c r="A6409" s="222" t="str">
        <f t="shared" si="100"/>
        <v>XR HIP 2V RIGHT</v>
      </c>
      <c r="B6409" s="548"/>
      <c r="C6409" s="548" t="s">
        <v>5762</v>
      </c>
    </row>
    <row r="6410" spans="1:3" x14ac:dyDescent="0.35">
      <c r="A6410" s="222" t="str">
        <f t="shared" si="100"/>
        <v>XR HIP LEFT 2+ VIEWS INCLUDES PELVIS</v>
      </c>
      <c r="B6410" s="742"/>
      <c r="C6410" s="15" t="s">
        <v>622</v>
      </c>
    </row>
    <row r="6411" spans="1:3" x14ac:dyDescent="0.35">
      <c r="A6411" s="222" t="str">
        <f t="shared" si="100"/>
        <v>XR HIP LEFT W/PELVIS</v>
      </c>
      <c r="B6411" s="311"/>
      <c r="C6411" s="311" t="s">
        <v>818</v>
      </c>
    </row>
    <row r="6412" spans="1:3" x14ac:dyDescent="0.35">
      <c r="A6412" s="222" t="str">
        <f t="shared" si="100"/>
        <v>XR hip LT min 2V</v>
      </c>
      <c r="B6412" s="24"/>
      <c r="C6412" s="24" t="s">
        <v>12750</v>
      </c>
    </row>
    <row r="6413" spans="1:3" x14ac:dyDescent="0.35">
      <c r="A6413" s="222" t="str">
        <f t="shared" si="100"/>
        <v>XR Hip Min 4 Views Lt w/ Pelvis</v>
      </c>
      <c r="B6413" s="281"/>
      <c r="C6413" s="333" t="s">
        <v>1827</v>
      </c>
    </row>
    <row r="6414" spans="1:3" x14ac:dyDescent="0.35">
      <c r="A6414" s="222" t="str">
        <f t="shared" si="100"/>
        <v>XR HIP RIGHT 2 + VIEWS INCLUDES PELVIS</v>
      </c>
      <c r="B6414" s="742"/>
      <c r="C6414" s="15" t="s">
        <v>623</v>
      </c>
    </row>
    <row r="6415" spans="1:3" x14ac:dyDescent="0.35">
      <c r="A6415" s="222" t="str">
        <f t="shared" si="100"/>
        <v>XR HIP RIGHT W/PELVIS</v>
      </c>
      <c r="B6415" s="311"/>
      <c r="C6415" s="299" t="s">
        <v>819</v>
      </c>
    </row>
    <row r="6416" spans="1:3" x14ac:dyDescent="0.35">
      <c r="A6416" s="222" t="str">
        <f t="shared" si="100"/>
        <v>XR HIP RT 2 VIEWS</v>
      </c>
      <c r="B6416" s="727"/>
      <c r="C6416" s="176" t="s">
        <v>3827</v>
      </c>
    </row>
    <row r="6417" spans="1:3" x14ac:dyDescent="0.35">
      <c r="A6417" s="222" t="str">
        <f t="shared" si="100"/>
        <v>XR hip RT min 2V</v>
      </c>
      <c r="B6417" s="24"/>
      <c r="C6417" s="24" t="s">
        <v>12751</v>
      </c>
    </row>
    <row r="6418" spans="1:3" x14ac:dyDescent="0.35">
      <c r="A6418" s="222" t="str">
        <f t="shared" si="100"/>
        <v>XR HIP UNILAT W PELVIS WHEN PERFORMED; 2 OR 3 VIEWS</v>
      </c>
      <c r="B6418" s="326"/>
      <c r="C6418" s="323" t="s">
        <v>13976</v>
      </c>
    </row>
    <row r="6419" spans="1:3" x14ac:dyDescent="0.35">
      <c r="A6419" s="222" t="str">
        <f t="shared" si="100"/>
        <v>XR HIP UNILATERAL MIN 2 VIEW</v>
      </c>
      <c r="B6419" s="724"/>
      <c r="C6419" s="286" t="s">
        <v>8807</v>
      </c>
    </row>
    <row r="6420" spans="1:3" x14ac:dyDescent="0.35">
      <c r="A6420" s="222" t="str">
        <f t="shared" si="100"/>
        <v>XR HIP UNILATERAL MIN 2 VIEW LT</v>
      </c>
      <c r="B6420" s="280"/>
      <c r="C6420" s="45" t="s">
        <v>8808</v>
      </c>
    </row>
    <row r="6421" spans="1:3" x14ac:dyDescent="0.35">
      <c r="A6421" s="222" t="str">
        <f t="shared" si="100"/>
        <v>XR HIP UNILATERAL MIN 2 VIEW RT</v>
      </c>
      <c r="B6421" s="280"/>
      <c r="C6421" s="45" t="s">
        <v>8809</v>
      </c>
    </row>
    <row r="6422" spans="1:3" x14ac:dyDescent="0.35">
      <c r="A6422" s="222" t="str">
        <f t="shared" si="100"/>
        <v>XR L HIP 2 VIEWS</v>
      </c>
      <c r="B6422" s="204"/>
      <c r="C6422" s="205" t="s">
        <v>10744</v>
      </c>
    </row>
    <row r="6423" spans="1:3" x14ac:dyDescent="0.35">
      <c r="A6423" s="222" t="str">
        <f t="shared" si="100"/>
        <v>XR L HIP 2/3 VIEWS</v>
      </c>
      <c r="B6423" s="204"/>
      <c r="C6423" s="205" t="s">
        <v>10745</v>
      </c>
    </row>
    <row r="6424" spans="1:3" x14ac:dyDescent="0.35">
      <c r="A6424" s="222" t="str">
        <f t="shared" si="100"/>
        <v>XR L HIP UNI-LAT 2 VIEWS</v>
      </c>
      <c r="B6424" s="204"/>
      <c r="C6424" s="205" t="s">
        <v>10746</v>
      </c>
    </row>
    <row r="6425" spans="1:3" x14ac:dyDescent="0.35">
      <c r="A6425" s="222" t="str">
        <f t="shared" si="100"/>
        <v>XR L HIP UNI-LAT 2VIEWS - 73502</v>
      </c>
      <c r="B6425" s="204"/>
      <c r="C6425" s="205" t="s">
        <v>10747</v>
      </c>
    </row>
    <row r="6426" spans="1:3" x14ac:dyDescent="0.35">
      <c r="A6426" s="222" t="str">
        <f t="shared" si="100"/>
        <v>XR Left Hip w/Pelvis</v>
      </c>
      <c r="B6426" s="24"/>
      <c r="C6426" s="52" t="s">
        <v>12752</v>
      </c>
    </row>
    <row r="6427" spans="1:3" x14ac:dyDescent="0.35">
      <c r="A6427" s="222" t="str">
        <f t="shared" si="100"/>
        <v>XR LT HIP 2 VIEWS</v>
      </c>
      <c r="B6427" s="296"/>
      <c r="C6427" s="303" t="s">
        <v>6580</v>
      </c>
    </row>
    <row r="6428" spans="1:3" x14ac:dyDescent="0.35">
      <c r="A6428" s="222" t="str">
        <f t="shared" si="100"/>
        <v>XR LT HIP 2-3V</v>
      </c>
      <c r="B6428" s="732"/>
      <c r="C6428" s="522" t="s">
        <v>6736</v>
      </c>
    </row>
    <row r="6429" spans="1:3" x14ac:dyDescent="0.35">
      <c r="A6429" s="222" t="str">
        <f t="shared" si="100"/>
        <v>XR LT HIP 2V</v>
      </c>
      <c r="B6429" s="40"/>
      <c r="C6429" s="40" t="s">
        <v>12753</v>
      </c>
    </row>
    <row r="6430" spans="1:3" x14ac:dyDescent="0.35">
      <c r="A6430" s="222" t="str">
        <f t="shared" si="100"/>
        <v>XR LT HIP 3V</v>
      </c>
      <c r="B6430" s="449"/>
      <c r="C6430" s="449" t="s">
        <v>8444</v>
      </c>
    </row>
    <row r="6431" spans="1:3" x14ac:dyDescent="0.35">
      <c r="A6431" s="222" t="str">
        <f t="shared" si="100"/>
        <v>XR R HIP 2 VIEWS</v>
      </c>
      <c r="B6431" s="204"/>
      <c r="C6431" s="205" t="s">
        <v>10748</v>
      </c>
    </row>
    <row r="6432" spans="1:3" x14ac:dyDescent="0.35">
      <c r="A6432" s="222" t="str">
        <f t="shared" si="100"/>
        <v>XR R HIP UNI-LAT 2 VIEWS</v>
      </c>
      <c r="B6432" s="204"/>
      <c r="C6432" s="205" t="s">
        <v>10749</v>
      </c>
    </row>
    <row r="6433" spans="1:3" x14ac:dyDescent="0.35">
      <c r="A6433" s="222" t="str">
        <f t="shared" si="100"/>
        <v>XR R HIP UNI-LAT 2VIEWS - 73502</v>
      </c>
      <c r="B6433" s="204"/>
      <c r="C6433" s="207" t="s">
        <v>10750</v>
      </c>
    </row>
    <row r="6434" spans="1:3" x14ac:dyDescent="0.35">
      <c r="A6434" s="222" t="str">
        <f t="shared" si="100"/>
        <v>XR R HIP UNI-LAT 2VIEWS 73502</v>
      </c>
      <c r="B6434" s="204"/>
      <c r="C6434" s="208" t="s">
        <v>10751</v>
      </c>
    </row>
    <row r="6435" spans="1:3" x14ac:dyDescent="0.35">
      <c r="A6435" s="222" t="str">
        <f t="shared" si="100"/>
        <v>XR Right Hip 2 views</v>
      </c>
      <c r="B6435" s="24"/>
      <c r="C6435" s="24" t="s">
        <v>12754</v>
      </c>
    </row>
    <row r="6436" spans="1:3" x14ac:dyDescent="0.35">
      <c r="A6436" s="222" t="str">
        <f t="shared" si="100"/>
        <v>XR RT HIP 2 VIEWS</v>
      </c>
      <c r="B6436" s="296"/>
      <c r="C6436" s="303" t="s">
        <v>6581</v>
      </c>
    </row>
    <row r="6437" spans="1:3" x14ac:dyDescent="0.35">
      <c r="A6437" s="222" t="str">
        <f t="shared" si="100"/>
        <v>XR RT HIP 2-3V</v>
      </c>
      <c r="B6437" s="732"/>
      <c r="C6437" s="522" t="s">
        <v>6738</v>
      </c>
    </row>
    <row r="6438" spans="1:3" x14ac:dyDescent="0.35">
      <c r="A6438" s="222" t="str">
        <f t="shared" si="100"/>
        <v>XR RT HIP 2V</v>
      </c>
      <c r="B6438" s="40"/>
      <c r="C6438" s="40" t="s">
        <v>12755</v>
      </c>
    </row>
    <row r="6439" spans="1:3" x14ac:dyDescent="0.35">
      <c r="A6439" s="222" t="str">
        <f t="shared" si="100"/>
        <v>XR RT HIP 3V</v>
      </c>
      <c r="B6439" s="449"/>
      <c r="C6439" s="449" t="s">
        <v>8445</v>
      </c>
    </row>
    <row r="6440" spans="1:3" x14ac:dyDescent="0.35">
      <c r="A6440" s="222" t="str">
        <f t="shared" si="100"/>
        <v>XRAY HIP LT 2 VIEW</v>
      </c>
      <c r="B6440" s="204"/>
      <c r="C6440" s="205" t="s">
        <v>10754</v>
      </c>
    </row>
    <row r="6441" spans="1:3" x14ac:dyDescent="0.35">
      <c r="A6441" s="222" t="str">
        <f t="shared" si="100"/>
        <v>XRAY HIP LT COMPLETE</v>
      </c>
      <c r="B6441" s="670"/>
      <c r="C6441" s="133" t="s">
        <v>1</v>
      </c>
    </row>
    <row r="6442" spans="1:3" x14ac:dyDescent="0.35">
      <c r="A6442" s="222" t="str">
        <f t="shared" si="100"/>
        <v>XRAY HIP RT COMPLETE</v>
      </c>
      <c r="B6442" s="670"/>
      <c r="C6442" s="133" t="s">
        <v>2</v>
      </c>
    </row>
    <row r="6443" spans="1:3" x14ac:dyDescent="0.35">
      <c r="A6443" s="222" t="str">
        <f t="shared" si="100"/>
        <v>XRAY HIP, 2-3 VIEWS, LEFT</v>
      </c>
      <c r="B6443" s="26"/>
      <c r="C6443" s="26" t="s">
        <v>2313</v>
      </c>
    </row>
    <row r="6444" spans="1:3" x14ac:dyDescent="0.35">
      <c r="A6444" s="222" t="str">
        <f t="shared" si="100"/>
        <v>XRAY HIP, 2-3 VIEWS, LEFT, WorWO PELV</v>
      </c>
      <c r="B6444" s="204"/>
      <c r="C6444" s="207" t="s">
        <v>10755</v>
      </c>
    </row>
    <row r="6445" spans="1:3" x14ac:dyDescent="0.35">
      <c r="A6445" s="222" t="str">
        <f t="shared" si="100"/>
        <v>XRAY HIP, 2-3 VIEWS, LEFT, WorWO PELV</v>
      </c>
      <c r="B6445" s="204"/>
      <c r="C6445" s="205" t="s">
        <v>10755</v>
      </c>
    </row>
    <row r="6446" spans="1:3" x14ac:dyDescent="0.35">
      <c r="A6446" s="222" t="str">
        <f t="shared" si="100"/>
        <v>XRAY HIP, 2-3 VIEWS, RIGHT</v>
      </c>
      <c r="B6446" s="26"/>
      <c r="C6446" s="26" t="s">
        <v>2314</v>
      </c>
    </row>
    <row r="6447" spans="1:3" x14ac:dyDescent="0.35">
      <c r="A6447" s="222" t="str">
        <f t="shared" si="100"/>
        <v>XRAY HIP, 2-3 VIEWS, RIGHT, WorWO PELV</v>
      </c>
      <c r="B6447" s="204"/>
      <c r="C6447" s="205" t="s">
        <v>10756</v>
      </c>
    </row>
    <row r="6448" spans="1:3" x14ac:dyDescent="0.35">
      <c r="A6448" s="222" t="str">
        <f t="shared" si="100"/>
        <v>XRAY HIP, 2-3 VIEWS, RIGHT, WorWO PELV</v>
      </c>
      <c r="B6448" s="204"/>
      <c r="C6448" s="205" t="s">
        <v>10756</v>
      </c>
    </row>
    <row r="6449" spans="1:3" x14ac:dyDescent="0.35">
      <c r="A6449" s="222" t="str">
        <f t="shared" si="100"/>
        <v>X-RAY HIP, LEFT AP/LATERAL VIEW</v>
      </c>
      <c r="B6449" s="365"/>
      <c r="C6449" s="282" t="s">
        <v>5551</v>
      </c>
    </row>
    <row r="6450" spans="1:3" x14ac:dyDescent="0.35">
      <c r="A6450" s="222" t="str">
        <f t="shared" si="100"/>
        <v>X-RAY HIP, RIGHT AP/LATERAL VIEW</v>
      </c>
      <c r="B6450" s="365"/>
      <c r="C6450" s="282" t="s">
        <v>5552</v>
      </c>
    </row>
    <row r="6451" spans="1:3" x14ac:dyDescent="0.35">
      <c r="A6451" s="222" t="str">
        <f t="shared" si="100"/>
        <v>XRAY LEFT HIP 2/3 VWS</v>
      </c>
      <c r="B6451" s="204"/>
      <c r="C6451" s="205" t="s">
        <v>10757</v>
      </c>
    </row>
    <row r="6452" spans="1:3" x14ac:dyDescent="0.35">
      <c r="A6452" s="222" t="str">
        <f t="shared" si="100"/>
        <v>XRAY LEFT HIP 2V</v>
      </c>
      <c r="B6452" s="345"/>
      <c r="C6452" s="345" t="s">
        <v>12756</v>
      </c>
    </row>
    <row r="6453" spans="1:3" x14ac:dyDescent="0.35">
      <c r="A6453" s="222" t="str">
        <f t="shared" si="100"/>
        <v>X-RAY PELVIS/HIP, AP/LATERAL VIEW</v>
      </c>
      <c r="B6453" s="365"/>
      <c r="C6453" s="282" t="s">
        <v>5553</v>
      </c>
    </row>
    <row r="6454" spans="1:3" x14ac:dyDescent="0.35">
      <c r="A6454" s="222" t="str">
        <f t="shared" si="100"/>
        <v>XRAY RIGHT HIP 2/3 VWS</v>
      </c>
      <c r="B6454" s="204"/>
      <c r="C6454" s="205" t="s">
        <v>10758</v>
      </c>
    </row>
    <row r="6455" spans="1:3" x14ac:dyDescent="0.35">
      <c r="A6455" s="222" t="str">
        <f t="shared" si="100"/>
        <v>X-ray, Left Hip, 2-3 Views</v>
      </c>
      <c r="B6455" s="30"/>
      <c r="C6455" s="30" t="s">
        <v>3122</v>
      </c>
    </row>
    <row r="6456" spans="1:3" x14ac:dyDescent="0.35">
      <c r="A6456" s="222" t="str">
        <f t="shared" si="100"/>
        <v>X-ray, Right Hip, 2 Views</v>
      </c>
      <c r="B6456" s="30"/>
      <c r="C6456" s="30" t="s">
        <v>3123</v>
      </c>
    </row>
    <row r="6457" spans="1:3" x14ac:dyDescent="0.35">
      <c r="A6457" s="222" t="str">
        <f t="shared" si="100"/>
        <v>X-ray, Right Hip, 2-3 Views</v>
      </c>
      <c r="B6457" s="30"/>
      <c r="C6457" s="30" t="s">
        <v>3124</v>
      </c>
    </row>
    <row r="6458" spans="1:3" x14ac:dyDescent="0.35">
      <c r="A6458" s="222" t="str">
        <f t="shared" si="100"/>
        <v>HIP LT OPERATIVE</v>
      </c>
      <c r="B6458" s="283"/>
      <c r="C6458" s="283" t="s">
        <v>8159</v>
      </c>
    </row>
    <row r="6459" spans="1:3" x14ac:dyDescent="0.35">
      <c r="A6459" s="222" t="str">
        <f t="shared" si="100"/>
        <v>HIP RT OPERATIVE</v>
      </c>
      <c r="B6459" s="283"/>
      <c r="C6459" s="446" t="s">
        <v>8160</v>
      </c>
    </row>
    <row r="6460" spans="1:3" x14ac:dyDescent="0.35">
      <c r="A6460" s="222" t="str">
        <f t="shared" si="100"/>
        <v>HIP UNI W/PELVIS MIN 4 VIEWS (LEFT)</v>
      </c>
      <c r="B6460" s="580"/>
      <c r="C6460" s="581" t="s">
        <v>13696</v>
      </c>
    </row>
    <row r="6461" spans="1:3" x14ac:dyDescent="0.35">
      <c r="A6461" s="222" t="str">
        <f t="shared" si="100"/>
        <v>HIP UNI W/PELVIS MIN 4 VIEWS (RIGHT)</v>
      </c>
      <c r="B6461" s="833"/>
      <c r="C6461" s="914" t="s">
        <v>13697</v>
      </c>
    </row>
    <row r="6462" spans="1:3" x14ac:dyDescent="0.35">
      <c r="A6462" s="222" t="str">
        <f t="shared" si="100"/>
        <v>XR HIP 4V LT</v>
      </c>
      <c r="B6462" s="434"/>
      <c r="C6462" s="434" t="s">
        <v>9739</v>
      </c>
    </row>
    <row r="6463" spans="1:3" x14ac:dyDescent="0.35">
      <c r="A6463" s="222" t="str">
        <f t="shared" si="100"/>
        <v>XR HIP 4V RT</v>
      </c>
      <c r="B6463" s="434"/>
      <c r="C6463" s="434" t="s">
        <v>9740</v>
      </c>
    </row>
    <row r="6464" spans="1:3" x14ac:dyDescent="0.35">
      <c r="A6464" s="222" t="str">
        <f t="shared" si="100"/>
        <v>XR Hip Min 4 Views Lt w/ Pelvis</v>
      </c>
      <c r="B6464" s="313"/>
      <c r="C6464" s="313" t="s">
        <v>1827</v>
      </c>
    </row>
    <row r="6465" spans="1:3" x14ac:dyDescent="0.35">
      <c r="A6465" s="222" t="str">
        <f t="shared" si="100"/>
        <v>XR Hip Min 4 Views Rt w/ Pelvis</v>
      </c>
      <c r="B6465" s="313"/>
      <c r="C6465" s="313" t="s">
        <v>1848</v>
      </c>
    </row>
    <row r="6466" spans="1:3" x14ac:dyDescent="0.35">
      <c r="A6466" s="222" t="str">
        <f t="shared" si="100"/>
        <v>XR LT HIP 4V</v>
      </c>
      <c r="B6466" s="40"/>
      <c r="C6466" s="40" t="s">
        <v>12799</v>
      </c>
    </row>
    <row r="6467" spans="1:3" x14ac:dyDescent="0.35">
      <c r="A6467" s="222" t="str">
        <f t="shared" ref="A6467:A6530" si="101">TRIM(C6467)</f>
        <v>XR RT HIP 4V</v>
      </c>
      <c r="B6467" s="40"/>
      <c r="C6467" s="40" t="s">
        <v>12800</v>
      </c>
    </row>
    <row r="6468" spans="1:3" x14ac:dyDescent="0.35">
      <c r="A6468" s="222" t="str">
        <f t="shared" si="101"/>
        <v>X-ray, Left Hip, Min 4 Views</v>
      </c>
      <c r="B6468" s="30"/>
      <c r="C6468" s="30" t="s">
        <v>3149</v>
      </c>
    </row>
    <row r="6469" spans="1:3" x14ac:dyDescent="0.35">
      <c r="A6469" s="222" t="str">
        <f t="shared" si="101"/>
        <v>X-ray, Right Hip, Min 4 Views</v>
      </c>
      <c r="B6469" s="30"/>
      <c r="C6469" s="30" t="s">
        <v>3151</v>
      </c>
    </row>
    <row r="6470" spans="1:3" x14ac:dyDescent="0.35">
      <c r="A6470" s="222" t="str">
        <f t="shared" si="101"/>
        <v>BILATERAL HIPS 2 VIEWS</v>
      </c>
      <c r="B6470" s="221"/>
      <c r="C6470" s="221" t="s">
        <v>1345</v>
      </c>
    </row>
    <row r="6471" spans="1:3" x14ac:dyDescent="0.35">
      <c r="A6471" s="222" t="str">
        <f t="shared" si="101"/>
        <v>HIP BILAT 2 VIEWS</v>
      </c>
      <c r="B6471" s="285"/>
      <c r="C6471" s="297" t="s">
        <v>6237</v>
      </c>
    </row>
    <row r="6472" spans="1:3" x14ac:dyDescent="0.35">
      <c r="A6472" s="222" t="str">
        <f t="shared" si="101"/>
        <v>HIP BILAT MIN (2V EACH HIP)</v>
      </c>
      <c r="B6472" s="283"/>
      <c r="C6472" s="284" t="s">
        <v>8142</v>
      </c>
    </row>
    <row r="6473" spans="1:3" x14ac:dyDescent="0.35">
      <c r="A6473" s="222" t="str">
        <f t="shared" si="101"/>
        <v>HIPS BILAT WITH PELVIS 2 VIEW</v>
      </c>
      <c r="B6473" s="157"/>
      <c r="C6473" s="157" t="s">
        <v>3828</v>
      </c>
    </row>
    <row r="6474" spans="1:3" x14ac:dyDescent="0.35">
      <c r="A6474" s="222" t="str">
        <f t="shared" si="101"/>
        <v>HIPS BILATERAL MIN 2 V</v>
      </c>
      <c r="B6474" s="326"/>
      <c r="C6474" s="326" t="s">
        <v>13977</v>
      </c>
    </row>
    <row r="6475" spans="1:3" x14ac:dyDescent="0.35">
      <c r="A6475" s="222" t="str">
        <f t="shared" si="101"/>
        <v>PELVIS &amp; LATERAL HIPS (2 VIEWS)</v>
      </c>
      <c r="B6475" s="105"/>
      <c r="C6475" s="105" t="s">
        <v>4724</v>
      </c>
    </row>
    <row r="6476" spans="1:3" x14ac:dyDescent="0.35">
      <c r="A6476" s="222" t="str">
        <f t="shared" si="101"/>
        <v>RHC1 XR HIP 2 VIEW BILATERAL</v>
      </c>
      <c r="B6476" s="341"/>
      <c r="C6476" s="287" t="s">
        <v>9268</v>
      </c>
    </row>
    <row r="6477" spans="1:3" x14ac:dyDescent="0.35">
      <c r="A6477" s="222" t="str">
        <f t="shared" si="101"/>
        <v>XR HIP BILAT 2V</v>
      </c>
      <c r="B6477" s="312"/>
      <c r="C6477" s="312" t="s">
        <v>9717</v>
      </c>
    </row>
    <row r="6478" spans="1:3" x14ac:dyDescent="0.35">
      <c r="A6478" s="222" t="str">
        <f t="shared" si="101"/>
        <v>XR HIP BILAT WITH PELVIS 2V</v>
      </c>
      <c r="B6478" s="11"/>
      <c r="C6478" s="11" t="s">
        <v>9718</v>
      </c>
    </row>
    <row r="6479" spans="1:3" x14ac:dyDescent="0.35">
      <c r="A6479" s="222" t="str">
        <f t="shared" si="101"/>
        <v>XR HIP BILATERAL AND PELVIS 2 VIEWS</v>
      </c>
      <c r="B6479" s="286"/>
      <c r="C6479" s="286" t="s">
        <v>8810</v>
      </c>
    </row>
    <row r="6480" spans="1:3" x14ac:dyDescent="0.35">
      <c r="A6480" s="222" t="str">
        <f t="shared" si="101"/>
        <v>XR HIP BILATERAL AP &amp; FROG</v>
      </c>
      <c r="B6480" s="548"/>
      <c r="C6480" s="548" t="s">
        <v>5763</v>
      </c>
    </row>
    <row r="6481" spans="1:3" x14ac:dyDescent="0.35">
      <c r="A6481" s="222" t="str">
        <f t="shared" si="101"/>
        <v>XR Hips 2 Views w/AP Pelvis Bilat</v>
      </c>
      <c r="B6481" s="291"/>
      <c r="C6481" s="278" t="s">
        <v>4350</v>
      </c>
    </row>
    <row r="6482" spans="1:3" x14ac:dyDescent="0.35">
      <c r="A6482" s="222" t="str">
        <f t="shared" si="101"/>
        <v>XR Hips Bil w/ Pelvis 2 Views</v>
      </c>
      <c r="B6482" s="281"/>
      <c r="C6482" s="42" t="s">
        <v>1828</v>
      </c>
    </row>
    <row r="6483" spans="1:3" x14ac:dyDescent="0.35">
      <c r="A6483" s="222" t="str">
        <f t="shared" si="101"/>
        <v>XR HIPS BILAT 2 VIEW</v>
      </c>
      <c r="B6483" s="311"/>
      <c r="C6483" s="299" t="s">
        <v>820</v>
      </c>
    </row>
    <row r="6484" spans="1:3" x14ac:dyDescent="0.35">
      <c r="A6484" s="222" t="str">
        <f t="shared" si="101"/>
        <v>XR HIPS BILATERAL 2 VIEW</v>
      </c>
      <c r="B6484" s="291"/>
      <c r="C6484" s="278" t="s">
        <v>4351</v>
      </c>
    </row>
    <row r="6485" spans="1:3" x14ac:dyDescent="0.35">
      <c r="A6485" s="222" t="str">
        <f t="shared" si="101"/>
        <v>XR HIPS BILATERAL 2 VIEWS</v>
      </c>
      <c r="B6485" s="745"/>
      <c r="C6485" s="15" t="s">
        <v>624</v>
      </c>
    </row>
    <row r="6486" spans="1:3" x14ac:dyDescent="0.35">
      <c r="A6486" s="222" t="str">
        <f t="shared" si="101"/>
        <v>XRAY HIPS, 2 VIEWS, BILAT</v>
      </c>
      <c r="B6486" s="26"/>
      <c r="C6486" s="410" t="s">
        <v>2315</v>
      </c>
    </row>
    <row r="6487" spans="1:3" x14ac:dyDescent="0.35">
      <c r="A6487" s="222" t="str">
        <f t="shared" si="101"/>
        <v>XRAY HIPS, 2 VIEWS, BILAT, WorWO PELV</v>
      </c>
      <c r="B6487" s="204"/>
      <c r="C6487" s="205" t="s">
        <v>10759</v>
      </c>
    </row>
    <row r="6488" spans="1:3" x14ac:dyDescent="0.35">
      <c r="A6488" s="222" t="str">
        <f t="shared" si="101"/>
        <v>X-RAY HIPS/PELVIS BILATERAL 2 VIEWS</v>
      </c>
      <c r="B6488" s="282"/>
      <c r="C6488" s="330" t="s">
        <v>5554</v>
      </c>
    </row>
    <row r="6489" spans="1:3" x14ac:dyDescent="0.35">
      <c r="A6489" s="222" t="str">
        <f t="shared" si="101"/>
        <v>X-ray, Hips, Bilat, 2 Views</v>
      </c>
      <c r="B6489" s="30"/>
      <c r="C6489" s="30" t="s">
        <v>3125</v>
      </c>
    </row>
    <row r="6490" spans="1:3" x14ac:dyDescent="0.35">
      <c r="A6490" s="222" t="str">
        <f t="shared" si="101"/>
        <v>HIP AP PEL/LAT 2</v>
      </c>
      <c r="B6490" s="33"/>
      <c r="C6490" s="33" t="s">
        <v>1003</v>
      </c>
    </row>
    <row r="6491" spans="1:3" x14ac:dyDescent="0.35">
      <c r="A6491" s="222" t="str">
        <f t="shared" si="101"/>
        <v>HIP BILAT W/PELVIS</v>
      </c>
      <c r="B6491" s="326"/>
      <c r="C6491" s="320" t="s">
        <v>13986</v>
      </c>
    </row>
    <row r="6492" spans="1:3" x14ac:dyDescent="0.35">
      <c r="A6492" s="222" t="str">
        <f t="shared" si="101"/>
        <v>HIP BILATERAL W/AP PELVIS 3-4 VIEWS</v>
      </c>
      <c r="B6492" s="580"/>
      <c r="C6492" s="581" t="s">
        <v>13701</v>
      </c>
    </row>
    <row r="6493" spans="1:3" x14ac:dyDescent="0.35">
      <c r="A6493" s="222" t="str">
        <f t="shared" si="101"/>
        <v>hip bilateral*</v>
      </c>
      <c r="B6493" s="326"/>
      <c r="C6493" s="326" t="s">
        <v>13987</v>
      </c>
    </row>
    <row r="6494" spans="1:3" x14ac:dyDescent="0.35">
      <c r="A6494" s="222" t="str">
        <f t="shared" si="101"/>
        <v>HIPS BILAT 2V WITH AP PELVIS</v>
      </c>
      <c r="B6494" s="94"/>
      <c r="C6494" s="93" t="s">
        <v>7106</v>
      </c>
    </row>
    <row r="6495" spans="1:3" x14ac:dyDescent="0.35">
      <c r="A6495" s="222" t="str">
        <f t="shared" si="101"/>
        <v>PELVIS AP W BIL HIP</v>
      </c>
      <c r="B6495" s="33"/>
      <c r="C6495" s="33" t="s">
        <v>1004</v>
      </c>
    </row>
    <row r="6496" spans="1:3" x14ac:dyDescent="0.35">
      <c r="A6496" s="222" t="str">
        <f t="shared" si="101"/>
        <v>RHC1 XR HIP 2 VIEW BILAT</v>
      </c>
      <c r="B6496" s="341"/>
      <c r="C6496" s="287" t="s">
        <v>9300</v>
      </c>
    </row>
    <row r="6497" spans="1:3" x14ac:dyDescent="0.35">
      <c r="A6497" s="222" t="str">
        <f t="shared" si="101"/>
        <v>RHC1 XR HIP 2 VIEW W/PELVIS BI</v>
      </c>
      <c r="B6497" s="341"/>
      <c r="C6497" s="287" t="s">
        <v>9301</v>
      </c>
    </row>
    <row r="6498" spans="1:3" x14ac:dyDescent="0.35">
      <c r="A6498" s="222" t="str">
        <f t="shared" si="101"/>
        <v>XR HIP 2 VIEWS BILATERAL</v>
      </c>
      <c r="B6498" s="252"/>
      <c r="C6498" s="252" t="s">
        <v>18</v>
      </c>
    </row>
    <row r="6499" spans="1:3" x14ac:dyDescent="0.35">
      <c r="A6499" s="222" t="str">
        <f t="shared" si="101"/>
        <v>XR HIP 3/4 VW BIL</v>
      </c>
      <c r="B6499" s="13"/>
      <c r="C6499" s="13" t="s">
        <v>317</v>
      </c>
    </row>
    <row r="6500" spans="1:3" x14ac:dyDescent="0.35">
      <c r="A6500" s="222" t="str">
        <f t="shared" si="101"/>
        <v>XR HIP BILAT 3-4V</v>
      </c>
      <c r="B6500" s="312"/>
      <c r="C6500" s="312" t="s">
        <v>9748</v>
      </c>
    </row>
    <row r="6501" spans="1:3" x14ac:dyDescent="0.35">
      <c r="A6501" s="222" t="str">
        <f t="shared" si="101"/>
        <v>XR HIP BILAT WITH PELVIS 3-4V</v>
      </c>
      <c r="B6501" s="11"/>
      <c r="C6501" s="11" t="s">
        <v>9749</v>
      </c>
    </row>
    <row r="6502" spans="1:3" x14ac:dyDescent="0.35">
      <c r="A6502" s="222" t="str">
        <f t="shared" si="101"/>
        <v>XR HIP BILATERAL AND PELVIS</v>
      </c>
      <c r="B6502" s="286"/>
      <c r="C6502" s="286" t="s">
        <v>8842</v>
      </c>
    </row>
    <row r="6503" spans="1:3" x14ac:dyDescent="0.35">
      <c r="A6503" s="222" t="str">
        <f t="shared" si="101"/>
        <v>XR HIP BILATERAL MIN 2 VIEW</v>
      </c>
      <c r="B6503" s="280"/>
      <c r="C6503" s="45" t="s">
        <v>8843</v>
      </c>
    </row>
    <row r="6504" spans="1:3" x14ac:dyDescent="0.35">
      <c r="A6504" s="222" t="str">
        <f t="shared" si="101"/>
        <v>XR HIP BILATERAL W/PELVIS</v>
      </c>
      <c r="B6504" s="341"/>
      <c r="C6504" s="294" t="s">
        <v>9302</v>
      </c>
    </row>
    <row r="6505" spans="1:3" x14ac:dyDescent="0.35">
      <c r="A6505" s="222" t="str">
        <f t="shared" si="101"/>
        <v>XR HIPS &amp; PELVIS 3 TO 4 VIEWS BILATERAL</v>
      </c>
      <c r="B6505" s="742"/>
      <c r="C6505" s="46" t="s">
        <v>644</v>
      </c>
    </row>
    <row r="6506" spans="1:3" x14ac:dyDescent="0.35">
      <c r="A6506" s="222" t="str">
        <f t="shared" si="101"/>
        <v>XR HIPS 3/4 VW BIL</v>
      </c>
      <c r="B6506" s="13"/>
      <c r="C6506" s="13" t="s">
        <v>318</v>
      </c>
    </row>
    <row r="6507" spans="1:3" x14ac:dyDescent="0.35">
      <c r="A6507" s="222" t="str">
        <f t="shared" si="101"/>
        <v>XR HIPS 3-4 VIEWS BILAT</v>
      </c>
      <c r="B6507" s="289"/>
      <c r="C6507" s="289" t="s">
        <v>2770</v>
      </c>
    </row>
    <row r="6508" spans="1:3" x14ac:dyDescent="0.35">
      <c r="A6508" s="222" t="str">
        <f t="shared" si="101"/>
        <v>XR Hips Bil w/ Pelvis 3-4 Views</v>
      </c>
      <c r="B6508" s="281"/>
      <c r="C6508" s="42" t="s">
        <v>1855</v>
      </c>
    </row>
    <row r="6509" spans="1:3" x14ac:dyDescent="0.35">
      <c r="A6509" s="222" t="str">
        <f t="shared" si="101"/>
        <v>XR HIPS BILAT 3-4V</v>
      </c>
      <c r="B6509" s="376"/>
      <c r="C6509" s="310" t="s">
        <v>7370</v>
      </c>
    </row>
    <row r="6510" spans="1:3" x14ac:dyDescent="0.35">
      <c r="A6510" s="222" t="str">
        <f t="shared" si="101"/>
        <v>XR HIPS BILAT W/PELVIS</v>
      </c>
      <c r="B6510" s="289"/>
      <c r="C6510" s="289" t="s">
        <v>2771</v>
      </c>
    </row>
    <row r="6511" spans="1:3" x14ac:dyDescent="0.35">
      <c r="A6511" s="222" t="str">
        <f t="shared" si="101"/>
        <v>XRAY HIPS, 3-4 VIEW, BILAT</v>
      </c>
      <c r="B6511" s="26"/>
      <c r="C6511" s="26" t="s">
        <v>2335</v>
      </c>
    </row>
    <row r="6512" spans="1:3" x14ac:dyDescent="0.35">
      <c r="A6512" s="222" t="str">
        <f t="shared" si="101"/>
        <v>XRAY HIPS, 3-4 VIEW, BILAT, WorWO PELV</v>
      </c>
      <c r="B6512" s="204"/>
      <c r="C6512" s="204" t="s">
        <v>10830</v>
      </c>
    </row>
    <row r="6513" spans="1:3" x14ac:dyDescent="0.35">
      <c r="A6513" s="222" t="str">
        <f t="shared" si="101"/>
        <v>X-RAY HIPS/PELVIS BILATERAL 4 VIEWS</v>
      </c>
      <c r="B6513" s="282"/>
      <c r="C6513" s="366" t="s">
        <v>5585</v>
      </c>
    </row>
    <row r="6514" spans="1:3" x14ac:dyDescent="0.35">
      <c r="A6514" s="222" t="str">
        <f t="shared" si="101"/>
        <v>X-ray, Hips, Bilat 3-4 Views</v>
      </c>
      <c r="B6514" s="30"/>
      <c r="C6514" s="30" t="s">
        <v>3156</v>
      </c>
    </row>
    <row r="6515" spans="1:3" x14ac:dyDescent="0.35">
      <c r="A6515" s="222" t="str">
        <f t="shared" si="101"/>
        <v>BIL HIP 5V</v>
      </c>
      <c r="B6515" s="660"/>
      <c r="C6515" s="912" t="s">
        <v>767</v>
      </c>
    </row>
    <row r="6516" spans="1:3" x14ac:dyDescent="0.35">
      <c r="A6516" s="222" t="str">
        <f t="shared" si="101"/>
        <v>BILAT HIPS WITH AP PELVIS</v>
      </c>
      <c r="B6516" s="661"/>
      <c r="C6516" s="452" t="s">
        <v>14077</v>
      </c>
    </row>
    <row r="6517" spans="1:3" x14ac:dyDescent="0.35">
      <c r="A6517" s="222" t="str">
        <f t="shared" si="101"/>
        <v>HIP BILATERAL MIN 5V</v>
      </c>
      <c r="B6517" s="105"/>
      <c r="C6517" s="105" t="s">
        <v>4732</v>
      </c>
    </row>
    <row r="6518" spans="1:3" x14ac:dyDescent="0.35">
      <c r="A6518" s="222" t="str">
        <f t="shared" si="101"/>
        <v>HIP BILATERAL W/AP PELVIS MIN 5 VIEWS</v>
      </c>
      <c r="B6518" s="580"/>
      <c r="C6518" s="581" t="s">
        <v>13707</v>
      </c>
    </row>
    <row r="6519" spans="1:3" x14ac:dyDescent="0.35">
      <c r="A6519" s="222" t="str">
        <f t="shared" si="101"/>
        <v>HIP BILATERAL W/PELVIS MIN 5V</v>
      </c>
      <c r="B6519" s="105"/>
      <c r="C6519" s="105" t="s">
        <v>4733</v>
      </c>
    </row>
    <row r="6520" spans="1:3" x14ac:dyDescent="0.35">
      <c r="A6520" s="222" t="str">
        <f t="shared" si="101"/>
        <v>HIPS BILAT WITH PELVIS 5/&gt; VIEW</v>
      </c>
      <c r="B6520" s="157"/>
      <c r="C6520" s="157" t="s">
        <v>3854</v>
      </c>
    </row>
    <row r="6521" spans="1:3" x14ac:dyDescent="0.35">
      <c r="A6521" s="222" t="str">
        <f t="shared" si="101"/>
        <v>Pelvis + Bilateral Hip</v>
      </c>
      <c r="B6521" s="204"/>
      <c r="C6521" s="205" t="s">
        <v>10861</v>
      </c>
    </row>
    <row r="6522" spans="1:3" x14ac:dyDescent="0.35">
      <c r="A6522" s="222" t="str">
        <f t="shared" si="101"/>
        <v>XR BIL HIP 5V</v>
      </c>
      <c r="B6522" s="726"/>
      <c r="C6522" s="317" t="s">
        <v>8454</v>
      </c>
    </row>
    <row r="6523" spans="1:3" x14ac:dyDescent="0.35">
      <c r="A6523" s="222" t="str">
        <f t="shared" si="101"/>
        <v>XR HIP &amp; PELVIS 5 OR MORE VIEWS BILAT</v>
      </c>
      <c r="B6523" s="742"/>
      <c r="C6523" s="46" t="s">
        <v>649</v>
      </c>
    </row>
    <row r="6524" spans="1:3" x14ac:dyDescent="0.35">
      <c r="A6524" s="222" t="str">
        <f t="shared" si="101"/>
        <v>XR HIP BILAT 5+V</v>
      </c>
      <c r="B6524" s="312"/>
      <c r="C6524" s="290" t="s">
        <v>9756</v>
      </c>
    </row>
    <row r="6525" spans="1:3" x14ac:dyDescent="0.35">
      <c r="A6525" s="222" t="str">
        <f t="shared" si="101"/>
        <v>XR HIP BILAT WITH PELVIS 5V</v>
      </c>
      <c r="B6525" s="11"/>
      <c r="C6525" s="11" t="s">
        <v>9757</v>
      </c>
    </row>
    <row r="6526" spans="1:3" x14ac:dyDescent="0.35">
      <c r="A6526" s="222" t="str">
        <f t="shared" si="101"/>
        <v>XR HIPS BIL 5V</v>
      </c>
      <c r="B6526" s="162"/>
      <c r="C6526" s="166" t="s">
        <v>4207</v>
      </c>
    </row>
    <row r="6527" spans="1:3" x14ac:dyDescent="0.35">
      <c r="A6527" s="222" t="str">
        <f t="shared" si="101"/>
        <v>XR Hips Bil w/ Pelvis Min 5 Views</v>
      </c>
      <c r="B6527" s="281"/>
      <c r="C6527" s="390" t="s">
        <v>1862</v>
      </c>
    </row>
    <row r="6528" spans="1:3" x14ac:dyDescent="0.35">
      <c r="A6528" s="222" t="str">
        <f t="shared" si="101"/>
        <v>XRAY HIPS, 5+ VIEWS, BILAT</v>
      </c>
      <c r="B6528" s="26"/>
      <c r="C6528" s="410" t="s">
        <v>2341</v>
      </c>
    </row>
    <row r="6529" spans="1:3" x14ac:dyDescent="0.35">
      <c r="A6529" s="222" t="str">
        <f t="shared" si="101"/>
        <v>X-ray, Hips bilat, Min 5 Views</v>
      </c>
      <c r="B6529" s="30"/>
      <c r="C6529" s="30" t="s">
        <v>3164</v>
      </c>
    </row>
    <row r="6530" spans="1:3" x14ac:dyDescent="0.35">
      <c r="A6530" s="222" t="str">
        <f t="shared" si="101"/>
        <v>SP ARTHROGRAM HIP LEFT</v>
      </c>
      <c r="B6530" s="277"/>
      <c r="C6530" s="277" t="s">
        <v>9336</v>
      </c>
    </row>
    <row r="6531" spans="1:3" x14ac:dyDescent="0.35">
      <c r="A6531" s="222" t="str">
        <f t="shared" ref="A6531:A6594" si="102">TRIM(C6531)</f>
        <v>SP ARTHROGRAM HIP LT</v>
      </c>
      <c r="B6531" s="289"/>
      <c r="C6531" s="289" t="s">
        <v>2803</v>
      </c>
    </row>
    <row r="6532" spans="1:3" x14ac:dyDescent="0.35">
      <c r="A6532" s="222" t="str">
        <f t="shared" si="102"/>
        <v>SP ARTHROGRAM HIP RHT</v>
      </c>
      <c r="B6532" s="289"/>
      <c r="C6532" s="289" t="s">
        <v>2804</v>
      </c>
    </row>
    <row r="6533" spans="1:3" x14ac:dyDescent="0.35">
      <c r="A6533" s="222" t="str">
        <f t="shared" si="102"/>
        <v>SP ARTHROGRAM HIP RIGHT</v>
      </c>
      <c r="B6533" s="277"/>
      <c r="C6533" s="277" t="s">
        <v>9337</v>
      </c>
    </row>
    <row r="6534" spans="1:3" x14ac:dyDescent="0.35">
      <c r="A6534" s="222" t="str">
        <f t="shared" si="102"/>
        <v>XRAY HIP W/ DYE LT</v>
      </c>
      <c r="B6534" s="157"/>
      <c r="C6534" s="157" t="s">
        <v>3908</v>
      </c>
    </row>
    <row r="6535" spans="1:3" x14ac:dyDescent="0.35">
      <c r="A6535" s="222" t="str">
        <f t="shared" si="102"/>
        <v>XRAY HIP W/ DYE RT</v>
      </c>
      <c r="B6535" s="157"/>
      <c r="C6535" s="157" t="s">
        <v>3909</v>
      </c>
    </row>
    <row r="6536" spans="1:3" x14ac:dyDescent="0.35">
      <c r="A6536" s="222" t="str">
        <f t="shared" si="102"/>
        <v>X-ray, Hip Arthrography</v>
      </c>
      <c r="B6536" s="30"/>
      <c r="C6536" s="30" t="s">
        <v>3229</v>
      </c>
    </row>
    <row r="6537" spans="1:3" x14ac:dyDescent="0.35">
      <c r="A6537" s="222" t="str">
        <f t="shared" si="102"/>
        <v>X-ray, Left Hip Arthrography</v>
      </c>
      <c r="B6537" s="30"/>
      <c r="C6537" s="30" t="s">
        <v>3230</v>
      </c>
    </row>
    <row r="6538" spans="1:3" x14ac:dyDescent="0.35">
      <c r="A6538" s="222" t="str">
        <f t="shared" si="102"/>
        <v>X-ray, Right Hip Arthrography</v>
      </c>
      <c r="B6538" s="30"/>
      <c r="C6538" s="30" t="s">
        <v>3231</v>
      </c>
    </row>
    <row r="6539" spans="1:3" x14ac:dyDescent="0.35">
      <c r="A6539" s="222" t="str">
        <f t="shared" si="102"/>
        <v>FEMUR 1 VIEW (LEFT)</v>
      </c>
      <c r="B6539" s="580"/>
      <c r="C6539" s="581" t="s">
        <v>13605</v>
      </c>
    </row>
    <row r="6540" spans="1:3" x14ac:dyDescent="0.35">
      <c r="A6540" s="222" t="str">
        <f t="shared" si="102"/>
        <v>FEMUR 1 VIEW (RIGHT)</v>
      </c>
      <c r="B6540" s="580"/>
      <c r="C6540" s="584" t="s">
        <v>13606</v>
      </c>
    </row>
    <row r="6541" spans="1:3" x14ac:dyDescent="0.35">
      <c r="A6541" s="222" t="str">
        <f t="shared" si="102"/>
        <v>FEMUR- ONE VIEW LEFT</v>
      </c>
      <c r="B6541" s="285"/>
      <c r="C6541" s="411" t="s">
        <v>6136</v>
      </c>
    </row>
    <row r="6542" spans="1:3" x14ac:dyDescent="0.35">
      <c r="A6542" s="222" t="str">
        <f t="shared" si="102"/>
        <v>FEMUR- ONE VIEW RT</v>
      </c>
      <c r="B6542" s="285"/>
      <c r="C6542" s="285" t="s">
        <v>6137</v>
      </c>
    </row>
    <row r="6543" spans="1:3" x14ac:dyDescent="0.35">
      <c r="A6543" s="222" t="str">
        <f t="shared" si="102"/>
        <v>XR FEMUR 1 VIEW</v>
      </c>
      <c r="B6543" s="286"/>
      <c r="C6543" s="286" t="s">
        <v>8718</v>
      </c>
    </row>
    <row r="6544" spans="1:3" x14ac:dyDescent="0.35">
      <c r="A6544" s="222" t="str">
        <f t="shared" si="102"/>
        <v>XR Femur 1 View Left</v>
      </c>
      <c r="B6544" s="313"/>
      <c r="C6544" s="313" t="s">
        <v>1771</v>
      </c>
    </row>
    <row r="6545" spans="1:3" x14ac:dyDescent="0.35">
      <c r="A6545" s="222" t="str">
        <f t="shared" si="102"/>
        <v>XR Femur 1 View Right</v>
      </c>
      <c r="B6545" s="313"/>
      <c r="C6545" s="313" t="s">
        <v>1772</v>
      </c>
    </row>
    <row r="6546" spans="1:3" x14ac:dyDescent="0.35">
      <c r="A6546" s="222" t="str">
        <f t="shared" si="102"/>
        <v>XR FEMUR 1V LT</v>
      </c>
      <c r="B6546" s="312"/>
      <c r="C6546" s="312" t="s">
        <v>9630</v>
      </c>
    </row>
    <row r="6547" spans="1:3" x14ac:dyDescent="0.35">
      <c r="A6547" s="222" t="str">
        <f t="shared" si="102"/>
        <v>XR FEMUR 1V RT</v>
      </c>
      <c r="B6547" s="312"/>
      <c r="C6547" s="312" t="s">
        <v>9631</v>
      </c>
    </row>
    <row r="6548" spans="1:3" x14ac:dyDescent="0.35">
      <c r="A6548" s="222" t="str">
        <f t="shared" si="102"/>
        <v>XR FEMUR LIMITED 1 VIEW LEFT</v>
      </c>
      <c r="B6548" s="745"/>
      <c r="C6548" s="15" t="s">
        <v>565</v>
      </c>
    </row>
    <row r="6549" spans="1:3" x14ac:dyDescent="0.35">
      <c r="A6549" s="222" t="str">
        <f t="shared" si="102"/>
        <v>XR FEMUR LIMITED 1 VIEW RIGHT</v>
      </c>
      <c r="B6549" s="745"/>
      <c r="C6549" s="15" t="s">
        <v>566</v>
      </c>
    </row>
    <row r="6550" spans="1:3" x14ac:dyDescent="0.35">
      <c r="A6550" s="222" t="str">
        <f t="shared" si="102"/>
        <v>XR FEMUR LT 1 V</v>
      </c>
      <c r="B6550" s="288"/>
      <c r="C6550" s="13" t="s">
        <v>211</v>
      </c>
    </row>
    <row r="6551" spans="1:3" x14ac:dyDescent="0.35">
      <c r="A6551" s="222" t="str">
        <f t="shared" si="102"/>
        <v>XR FEMUR RT 1 V</v>
      </c>
      <c r="B6551" s="288"/>
      <c r="C6551" s="13" t="s">
        <v>212</v>
      </c>
    </row>
    <row r="6552" spans="1:3" x14ac:dyDescent="0.35">
      <c r="A6552" s="222" t="str">
        <f t="shared" si="102"/>
        <v>XR LT FEMUR 1V</v>
      </c>
      <c r="B6552" s="40"/>
      <c r="C6552" s="40" t="s">
        <v>12594</v>
      </c>
    </row>
    <row r="6553" spans="1:3" x14ac:dyDescent="0.35">
      <c r="A6553" s="222" t="str">
        <f t="shared" si="102"/>
        <v>XR RT FEMUR 1V</v>
      </c>
      <c r="B6553" s="40"/>
      <c r="C6553" s="40" t="s">
        <v>12595</v>
      </c>
    </row>
    <row r="6554" spans="1:3" x14ac:dyDescent="0.35">
      <c r="A6554" s="222" t="str">
        <f t="shared" si="102"/>
        <v>X-RAY FEMUR 1 VIEW</v>
      </c>
      <c r="B6554" s="157"/>
      <c r="C6554" s="157" t="s">
        <v>3759</v>
      </c>
    </row>
    <row r="6555" spans="1:3" x14ac:dyDescent="0.35">
      <c r="A6555" s="222" t="str">
        <f t="shared" si="102"/>
        <v>X-ray, Femur, 1 View</v>
      </c>
      <c r="B6555" s="30"/>
      <c r="C6555" s="30" t="s">
        <v>3026</v>
      </c>
    </row>
    <row r="6556" spans="1:3" x14ac:dyDescent="0.35">
      <c r="A6556" s="222" t="str">
        <f t="shared" si="102"/>
        <v>X-ray, Left Femur, 1 View</v>
      </c>
      <c r="B6556" s="30"/>
      <c r="C6556" s="30" t="s">
        <v>3027</v>
      </c>
    </row>
    <row r="6557" spans="1:3" x14ac:dyDescent="0.35">
      <c r="A6557" s="222" t="str">
        <f t="shared" si="102"/>
        <v>X-ray, Right Femur, 1 View</v>
      </c>
      <c r="B6557" s="30"/>
      <c r="C6557" s="30" t="s">
        <v>3028</v>
      </c>
    </row>
    <row r="6558" spans="1:3" x14ac:dyDescent="0.35">
      <c r="A6558" s="222" t="str">
        <f t="shared" si="102"/>
        <v>FEMUR (AP/LAT) LT</v>
      </c>
      <c r="B6558" s="292"/>
      <c r="C6558" s="302" t="s">
        <v>5228</v>
      </c>
    </row>
    <row r="6559" spans="1:3" x14ac:dyDescent="0.35">
      <c r="A6559" s="222" t="str">
        <f t="shared" si="102"/>
        <v>FEMUR (AP/LAT) RT</v>
      </c>
      <c r="B6559" s="292"/>
      <c r="C6559" s="302" t="s">
        <v>5229</v>
      </c>
    </row>
    <row r="6560" spans="1:3" x14ac:dyDescent="0.35">
      <c r="A6560" s="222" t="str">
        <f t="shared" si="102"/>
        <v>Femur (R) AP</v>
      </c>
      <c r="B6560" s="341"/>
      <c r="C6560" s="287" t="s">
        <v>9223</v>
      </c>
    </row>
    <row r="6561" spans="1:3" x14ac:dyDescent="0.35">
      <c r="A6561" s="222" t="str">
        <f t="shared" si="102"/>
        <v>Femur 2 View LT</v>
      </c>
      <c r="B6561" s="204"/>
      <c r="C6561" s="205" t="s">
        <v>10578</v>
      </c>
    </row>
    <row r="6562" spans="1:3" x14ac:dyDescent="0.35">
      <c r="A6562" s="222" t="str">
        <f t="shared" si="102"/>
        <v>Femur 2 View RT</v>
      </c>
      <c r="B6562" s="204"/>
      <c r="C6562" s="205" t="s">
        <v>10579</v>
      </c>
    </row>
    <row r="6563" spans="1:3" x14ac:dyDescent="0.35">
      <c r="A6563" s="222" t="str">
        <f t="shared" si="102"/>
        <v>FEMUR 2 VIEWS</v>
      </c>
      <c r="B6563" s="94"/>
      <c r="C6563" s="93" t="s">
        <v>7063</v>
      </c>
    </row>
    <row r="6564" spans="1:3" x14ac:dyDescent="0.35">
      <c r="A6564" s="222" t="str">
        <f t="shared" si="102"/>
        <v>FEMUR 2 VIEWS (LEFT)</v>
      </c>
      <c r="B6564" s="580"/>
      <c r="C6564" s="581" t="s">
        <v>13650</v>
      </c>
    </row>
    <row r="6565" spans="1:3" x14ac:dyDescent="0.35">
      <c r="A6565" s="222" t="str">
        <f t="shared" si="102"/>
        <v>FEMUR 2 VIEWS (RIGHT)</v>
      </c>
      <c r="B6565" s="580"/>
      <c r="C6565" s="581" t="s">
        <v>13651</v>
      </c>
    </row>
    <row r="6566" spans="1:3" x14ac:dyDescent="0.35">
      <c r="A6566" s="222" t="str">
        <f t="shared" si="102"/>
        <v>FEMUR 2 VIEWS LEFT</v>
      </c>
      <c r="B6566" s="285"/>
      <c r="C6566" s="297" t="s">
        <v>6207</v>
      </c>
    </row>
    <row r="6567" spans="1:3" x14ac:dyDescent="0.35">
      <c r="A6567" s="222" t="str">
        <f t="shared" si="102"/>
        <v>FEMUR 2 VIEWS RIGHT</v>
      </c>
      <c r="B6567" s="285"/>
      <c r="C6567" s="297" t="s">
        <v>6208</v>
      </c>
    </row>
    <row r="6568" spans="1:3" x14ac:dyDescent="0.35">
      <c r="A6568" s="222" t="str">
        <f t="shared" si="102"/>
        <v>FEMUR AP/LAT LT</v>
      </c>
      <c r="B6568" s="33"/>
      <c r="C6568" s="33" t="s">
        <v>954</v>
      </c>
    </row>
    <row r="6569" spans="1:3" x14ac:dyDescent="0.35">
      <c r="A6569" s="222" t="str">
        <f t="shared" si="102"/>
        <v>FEMUR AP/LAT RT</v>
      </c>
      <c r="B6569" s="33"/>
      <c r="C6569" s="33" t="s">
        <v>955</v>
      </c>
    </row>
    <row r="6570" spans="1:3" x14ac:dyDescent="0.35">
      <c r="A6570" s="222" t="str">
        <f t="shared" si="102"/>
        <v>Femur AP+LAT LT</v>
      </c>
      <c r="B6570" s="204"/>
      <c r="C6570" s="211" t="s">
        <v>10580</v>
      </c>
    </row>
    <row r="6571" spans="1:3" x14ac:dyDescent="0.35">
      <c r="A6571" s="222" t="str">
        <f t="shared" si="102"/>
        <v>Femur AP+LAT RT</v>
      </c>
      <c r="B6571" s="236"/>
      <c r="C6571" s="863" t="s">
        <v>10581</v>
      </c>
    </row>
    <row r="6572" spans="1:3" x14ac:dyDescent="0.35">
      <c r="A6572" s="222" t="str">
        <f t="shared" si="102"/>
        <v>FEMUR LT 2V</v>
      </c>
      <c r="B6572" s="613"/>
      <c r="C6572" s="613" t="s">
        <v>4677</v>
      </c>
    </row>
    <row r="6573" spans="1:3" x14ac:dyDescent="0.35">
      <c r="A6573" s="222" t="str">
        <f t="shared" si="102"/>
        <v>FEMUR LT 2V</v>
      </c>
      <c r="B6573" s="797"/>
      <c r="C6573" s="850" t="s">
        <v>4677</v>
      </c>
    </row>
    <row r="6574" spans="1:3" ht="16" x14ac:dyDescent="0.4">
      <c r="A6574" s="222" t="str">
        <f t="shared" si="102"/>
        <v>FEMUR LT 2V*</v>
      </c>
      <c r="B6574" s="808"/>
      <c r="C6574" s="816" t="s">
        <v>8531</v>
      </c>
    </row>
    <row r="6575" spans="1:3" x14ac:dyDescent="0.35">
      <c r="A6575" s="222" t="str">
        <f t="shared" si="102"/>
        <v>FEMUR RT 2V</v>
      </c>
      <c r="B6575" s="613"/>
      <c r="C6575" s="613" t="s">
        <v>4678</v>
      </c>
    </row>
    <row r="6576" spans="1:3" x14ac:dyDescent="0.35">
      <c r="A6576" s="222" t="str">
        <f t="shared" si="102"/>
        <v>FEMUR RT 2V</v>
      </c>
      <c r="B6576" s="797"/>
      <c r="C6576" s="850" t="s">
        <v>4678</v>
      </c>
    </row>
    <row r="6577" spans="1:3" ht="16" x14ac:dyDescent="0.4">
      <c r="A6577" s="222" t="str">
        <f t="shared" si="102"/>
        <v>FEMUR RT 2V*</v>
      </c>
      <c r="B6577" s="808"/>
      <c r="C6577" s="816" t="s">
        <v>8532</v>
      </c>
    </row>
    <row r="6578" spans="1:3" x14ac:dyDescent="0.35">
      <c r="A6578" s="222" t="str">
        <f t="shared" si="102"/>
        <v>FEMUR; 2 VIEWS</v>
      </c>
      <c r="B6578" s="777"/>
      <c r="C6578" s="923" t="s">
        <v>13955</v>
      </c>
    </row>
    <row r="6579" spans="1:3" x14ac:dyDescent="0.35">
      <c r="A6579" s="222" t="str">
        <f t="shared" si="102"/>
        <v>LT FEMUR; 2 VIEWS</v>
      </c>
      <c r="B6579" s="828"/>
      <c r="C6579" s="897" t="s">
        <v>13956</v>
      </c>
    </row>
    <row r="6580" spans="1:3" x14ac:dyDescent="0.35">
      <c r="A6580" s="222" t="str">
        <f t="shared" si="102"/>
        <v>LT. FEMUR 2 VIEWS</v>
      </c>
      <c r="B6580" s="617"/>
      <c r="C6580" s="617" t="s">
        <v>1330</v>
      </c>
    </row>
    <row r="6581" spans="1:3" x14ac:dyDescent="0.35">
      <c r="A6581" s="222" t="str">
        <f t="shared" si="102"/>
        <v>RHC1 XR FEMUR LEFT</v>
      </c>
      <c r="B6581" s="768"/>
      <c r="C6581" s="612" t="s">
        <v>9224</v>
      </c>
    </row>
    <row r="6582" spans="1:3" x14ac:dyDescent="0.35">
      <c r="A6582" s="222" t="str">
        <f t="shared" si="102"/>
        <v>RHC1 XR FEMUR RIGHT</v>
      </c>
      <c r="B6582" s="768"/>
      <c r="C6582" s="612" t="s">
        <v>9225</v>
      </c>
    </row>
    <row r="6583" spans="1:3" x14ac:dyDescent="0.35">
      <c r="A6583" s="222" t="str">
        <f t="shared" si="102"/>
        <v>RT FEMUR; 2 VIEWS</v>
      </c>
      <c r="B6583" s="828"/>
      <c r="C6583" s="897" t="s">
        <v>13957</v>
      </c>
    </row>
    <row r="6584" spans="1:3" x14ac:dyDescent="0.35">
      <c r="A6584" s="222" t="str">
        <f t="shared" si="102"/>
        <v>RT. FEMUR 2 VIEWS</v>
      </c>
      <c r="B6584" s="617"/>
      <c r="C6584" s="617" t="s">
        <v>1331</v>
      </c>
    </row>
    <row r="6585" spans="1:3" x14ac:dyDescent="0.35">
      <c r="A6585" s="222" t="str">
        <f t="shared" si="102"/>
        <v>XR FEMUR 2 VIEW LEFT</v>
      </c>
      <c r="B6585" s="311"/>
      <c r="C6585" s="299" t="s">
        <v>807</v>
      </c>
    </row>
    <row r="6586" spans="1:3" x14ac:dyDescent="0.35">
      <c r="A6586" s="222" t="str">
        <f t="shared" si="102"/>
        <v>XR FEMUR 2 VIEW LT</v>
      </c>
      <c r="B6586" s="280"/>
      <c r="C6586" s="45" t="s">
        <v>8776</v>
      </c>
    </row>
    <row r="6587" spans="1:3" x14ac:dyDescent="0.35">
      <c r="A6587" s="222" t="str">
        <f t="shared" si="102"/>
        <v>XR FEMUR 2 VIEW LT(ADD JT IF NEEDED)</v>
      </c>
      <c r="B6587" s="280"/>
      <c r="C6587" s="45" t="s">
        <v>8777</v>
      </c>
    </row>
    <row r="6588" spans="1:3" x14ac:dyDescent="0.35">
      <c r="A6588" s="222" t="str">
        <f t="shared" si="102"/>
        <v>XR FEMUR 2 VIEW RIGHT</v>
      </c>
      <c r="B6588" s="311"/>
      <c r="C6588" s="299" t="s">
        <v>808</v>
      </c>
    </row>
    <row r="6589" spans="1:3" x14ac:dyDescent="0.35">
      <c r="A6589" s="222" t="str">
        <f t="shared" si="102"/>
        <v>XR FEMUR 2 VIEW RT</v>
      </c>
      <c r="B6589" s="280"/>
      <c r="C6589" s="45" t="s">
        <v>8778</v>
      </c>
    </row>
    <row r="6590" spans="1:3" x14ac:dyDescent="0.35">
      <c r="A6590" s="222" t="str">
        <f t="shared" si="102"/>
        <v>XR FEMUR 2 VIEW RT(ADD JT IF NEEDED)</v>
      </c>
      <c r="B6590" s="280"/>
      <c r="C6590" s="45" t="s">
        <v>8779</v>
      </c>
    </row>
    <row r="6591" spans="1:3" x14ac:dyDescent="0.35">
      <c r="A6591" s="222" t="str">
        <f t="shared" si="102"/>
        <v>XR Femur 2 Views Left</v>
      </c>
      <c r="B6591" s="281"/>
      <c r="C6591" s="42" t="s">
        <v>1814</v>
      </c>
    </row>
    <row r="6592" spans="1:3" x14ac:dyDescent="0.35">
      <c r="A6592" s="222" t="str">
        <f t="shared" si="102"/>
        <v>XR Femur 2 Views Right</v>
      </c>
      <c r="B6592" s="291"/>
      <c r="C6592" s="278" t="s">
        <v>4331</v>
      </c>
    </row>
    <row r="6593" spans="1:3" x14ac:dyDescent="0.35">
      <c r="A6593" s="222" t="str">
        <f t="shared" si="102"/>
        <v>XR FEMUR 2V LT</v>
      </c>
      <c r="B6593" s="312"/>
      <c r="C6593" s="312" t="s">
        <v>9689</v>
      </c>
    </row>
    <row r="6594" spans="1:3" x14ac:dyDescent="0.35">
      <c r="A6594" s="222" t="str">
        <f t="shared" si="102"/>
        <v>XR FEMUR 2V RT</v>
      </c>
      <c r="B6594" s="312"/>
      <c r="C6594" s="312" t="s">
        <v>9690</v>
      </c>
    </row>
    <row r="6595" spans="1:3" x14ac:dyDescent="0.35">
      <c r="A6595" s="222" t="str">
        <f t="shared" ref="A6595:A6658" si="103">TRIM(C6595)</f>
        <v>XR FEMUR LEFT</v>
      </c>
      <c r="B6595" s="341"/>
      <c r="C6595" s="341" t="s">
        <v>9226</v>
      </c>
    </row>
    <row r="6596" spans="1:3" x14ac:dyDescent="0.35">
      <c r="A6596" s="222" t="str">
        <f t="shared" si="103"/>
        <v>XR FEMUR LEFT 2&gt; VIEWS</v>
      </c>
      <c r="B6596" s="289"/>
      <c r="C6596" s="318" t="s">
        <v>2730</v>
      </c>
    </row>
    <row r="6597" spans="1:3" x14ac:dyDescent="0.35">
      <c r="A6597" s="222" t="str">
        <f t="shared" si="103"/>
        <v>XR FEMUR LEFT 2V</v>
      </c>
      <c r="B6597" s="548"/>
      <c r="C6597" s="548" t="s">
        <v>5743</v>
      </c>
    </row>
    <row r="6598" spans="1:3" x14ac:dyDescent="0.35">
      <c r="A6598" s="222" t="str">
        <f t="shared" si="103"/>
        <v>XR FEMUR LEFT COMPLETE</v>
      </c>
      <c r="B6598" s="742"/>
      <c r="C6598" s="46" t="s">
        <v>611</v>
      </c>
    </row>
    <row r="6599" spans="1:3" x14ac:dyDescent="0.35">
      <c r="A6599" s="222" t="str">
        <f t="shared" si="103"/>
        <v>XR FEMUR LT (AP/LAT)</v>
      </c>
      <c r="B6599" s="11"/>
      <c r="C6599" s="11" t="s">
        <v>9691</v>
      </c>
    </row>
    <row r="6600" spans="1:3" x14ac:dyDescent="0.35">
      <c r="A6600" s="222" t="str">
        <f t="shared" si="103"/>
        <v>XR FEMUR LT 2 V</v>
      </c>
      <c r="B6600" s="288"/>
      <c r="C6600" s="13" t="s">
        <v>270</v>
      </c>
    </row>
    <row r="6601" spans="1:3" x14ac:dyDescent="0.35">
      <c r="A6601" s="222" t="str">
        <f t="shared" si="103"/>
        <v>XR femur LT 2V</v>
      </c>
      <c r="B6601" s="345"/>
      <c r="C6601" s="345" t="s">
        <v>12706</v>
      </c>
    </row>
    <row r="6602" spans="1:3" x14ac:dyDescent="0.35">
      <c r="A6602" s="222" t="str">
        <f t="shared" si="103"/>
        <v>XR FEMUR LT 4V</v>
      </c>
      <c r="B6602" s="288"/>
      <c r="C6602" s="420" t="s">
        <v>271</v>
      </c>
    </row>
    <row r="6603" spans="1:3" x14ac:dyDescent="0.35">
      <c r="A6603" s="222" t="str">
        <f t="shared" si="103"/>
        <v>XR FEMUR RIGHT</v>
      </c>
      <c r="B6603" s="341"/>
      <c r="C6603" s="934" t="s">
        <v>9227</v>
      </c>
    </row>
    <row r="6604" spans="1:3" x14ac:dyDescent="0.35">
      <c r="A6604" s="222" t="str">
        <f t="shared" si="103"/>
        <v>XR FEMUR RIGHT 2&gt; VIEWS</v>
      </c>
      <c r="B6604" s="289"/>
      <c r="C6604" s="318" t="s">
        <v>2731</v>
      </c>
    </row>
    <row r="6605" spans="1:3" x14ac:dyDescent="0.35">
      <c r="A6605" s="222" t="str">
        <f t="shared" si="103"/>
        <v>XR FEMUR RIGHT 2V</v>
      </c>
      <c r="B6605" s="548"/>
      <c r="C6605" s="548" t="s">
        <v>5744</v>
      </c>
    </row>
    <row r="6606" spans="1:3" x14ac:dyDescent="0.35">
      <c r="A6606" s="222" t="str">
        <f t="shared" si="103"/>
        <v>XR FEMUR RIGHT COMPLETE</v>
      </c>
      <c r="B6606" s="742"/>
      <c r="C6606" s="46" t="s">
        <v>612</v>
      </c>
    </row>
    <row r="6607" spans="1:3" x14ac:dyDescent="0.35">
      <c r="A6607" s="222" t="str">
        <f t="shared" si="103"/>
        <v>XR FEMUR RT (AP/LAT)</v>
      </c>
      <c r="B6607" s="11"/>
      <c r="C6607" s="11" t="s">
        <v>9692</v>
      </c>
    </row>
    <row r="6608" spans="1:3" x14ac:dyDescent="0.35">
      <c r="A6608" s="222" t="str">
        <f t="shared" si="103"/>
        <v>XR FEMUR RT 2 V</v>
      </c>
      <c r="B6608" s="288"/>
      <c r="C6608" s="13" t="s">
        <v>272</v>
      </c>
    </row>
    <row r="6609" spans="1:3" x14ac:dyDescent="0.35">
      <c r="A6609" s="222" t="str">
        <f t="shared" si="103"/>
        <v>XR femur RT 2V</v>
      </c>
      <c r="B6609" s="345"/>
      <c r="C6609" s="345" t="s">
        <v>12707</v>
      </c>
    </row>
    <row r="6610" spans="1:3" x14ac:dyDescent="0.35">
      <c r="A6610" s="222" t="str">
        <f t="shared" si="103"/>
        <v>XR FEMUR RT 4V</v>
      </c>
      <c r="B6610" s="288"/>
      <c r="C6610" s="13" t="s">
        <v>273</v>
      </c>
    </row>
    <row r="6611" spans="1:3" x14ac:dyDescent="0.35">
      <c r="A6611" s="222" t="str">
        <f t="shared" si="103"/>
        <v>XR L FEMUR 2 VIEWS</v>
      </c>
      <c r="B6611" s="204"/>
      <c r="C6611" s="205" t="s">
        <v>10582</v>
      </c>
    </row>
    <row r="6612" spans="1:3" x14ac:dyDescent="0.35">
      <c r="A6612" s="222" t="str">
        <f t="shared" si="103"/>
        <v>XR Left Femur 2 views</v>
      </c>
      <c r="B6612" s="24"/>
      <c r="C6612" s="24" t="s">
        <v>12708</v>
      </c>
    </row>
    <row r="6613" spans="1:3" x14ac:dyDescent="0.35">
      <c r="A6613" s="222" t="str">
        <f t="shared" si="103"/>
        <v>XR LT FEMUR 2 VIEWS</v>
      </c>
      <c r="B6613" s="204"/>
      <c r="C6613" s="203" t="s">
        <v>10583</v>
      </c>
    </row>
    <row r="6614" spans="1:3" x14ac:dyDescent="0.35">
      <c r="A6614" s="222" t="str">
        <f t="shared" si="103"/>
        <v>XR LT FEMUR 2V</v>
      </c>
      <c r="B6614" s="316"/>
      <c r="C6614" s="628" t="s">
        <v>8432</v>
      </c>
    </row>
    <row r="6615" spans="1:3" x14ac:dyDescent="0.35">
      <c r="A6615" s="222" t="str">
        <f t="shared" si="103"/>
        <v>XR R FEMUR 2 VIEWS</v>
      </c>
      <c r="B6615" s="204"/>
      <c r="C6615" s="205" t="s">
        <v>10584</v>
      </c>
    </row>
    <row r="6616" spans="1:3" x14ac:dyDescent="0.35">
      <c r="A6616" s="222" t="str">
        <f t="shared" si="103"/>
        <v>XR Right Femur 2 views</v>
      </c>
      <c r="B6616" s="24"/>
      <c r="C6616" s="24" t="s">
        <v>12709</v>
      </c>
    </row>
    <row r="6617" spans="1:3" x14ac:dyDescent="0.35">
      <c r="A6617" s="222" t="str">
        <f t="shared" si="103"/>
        <v>XR RT FEMUR 2 VIEWS</v>
      </c>
      <c r="B6617" s="204"/>
      <c r="C6617" s="203" t="s">
        <v>10585</v>
      </c>
    </row>
    <row r="6618" spans="1:3" x14ac:dyDescent="0.35">
      <c r="A6618" s="222" t="str">
        <f t="shared" si="103"/>
        <v>XR RT FEMUR 2V</v>
      </c>
      <c r="B6618" s="316"/>
      <c r="C6618" s="319" t="s">
        <v>8433</v>
      </c>
    </row>
    <row r="6619" spans="1:3" x14ac:dyDescent="0.35">
      <c r="A6619" s="222" t="str">
        <f t="shared" si="103"/>
        <v>XR RT FEMUR 2V</v>
      </c>
      <c r="B6619" s="40"/>
      <c r="C6619" s="305" t="s">
        <v>8433</v>
      </c>
    </row>
    <row r="6620" spans="1:3" x14ac:dyDescent="0.35">
      <c r="A6620" s="222" t="str">
        <f t="shared" si="103"/>
        <v>XRAY FEMUR AP &amp; LAT LEFT</v>
      </c>
      <c r="B6620" s="204"/>
      <c r="C6620" s="205" t="s">
        <v>10586</v>
      </c>
    </row>
    <row r="6621" spans="1:3" x14ac:dyDescent="0.35">
      <c r="A6621" s="222" t="str">
        <f t="shared" si="103"/>
        <v>XRAY FEMUR AP &amp; LAT RIGHT</v>
      </c>
      <c r="B6621" s="204"/>
      <c r="C6621" s="205" t="s">
        <v>10587</v>
      </c>
    </row>
    <row r="6622" spans="1:3" x14ac:dyDescent="0.35">
      <c r="A6622" s="222" t="str">
        <f t="shared" si="103"/>
        <v>X-RAY FEMUR 2 /&gt; VIEWS</v>
      </c>
      <c r="B6622" s="157"/>
      <c r="C6622" s="157" t="s">
        <v>3802</v>
      </c>
    </row>
    <row r="6623" spans="1:3" x14ac:dyDescent="0.35">
      <c r="A6623" s="222" t="str">
        <f t="shared" si="103"/>
        <v>X-RAY FEMUR, LEFT AP/LATERAL VIEW</v>
      </c>
      <c r="B6623" s="365"/>
      <c r="C6623" s="282" t="s">
        <v>5526</v>
      </c>
    </row>
    <row r="6624" spans="1:3" x14ac:dyDescent="0.35">
      <c r="A6624" s="222" t="str">
        <f t="shared" si="103"/>
        <v>XRAY FEMUR, MIN 2 VIEWS, LEFT</v>
      </c>
      <c r="B6624" s="26"/>
      <c r="C6624" s="26" t="s">
        <v>2296</v>
      </c>
    </row>
    <row r="6625" spans="1:3" x14ac:dyDescent="0.35">
      <c r="A6625" s="222" t="str">
        <f t="shared" si="103"/>
        <v>XRAY FEMUR, MIN 2 VIEWS, RIGHT</v>
      </c>
      <c r="B6625" s="26"/>
      <c r="C6625" s="26" t="s">
        <v>2297</v>
      </c>
    </row>
    <row r="6626" spans="1:3" x14ac:dyDescent="0.35">
      <c r="A6626" s="222" t="str">
        <f t="shared" si="103"/>
        <v>X-RAY FEMUR, RIGHT AP/LATERAL VIEW</v>
      </c>
      <c r="B6626" s="365"/>
      <c r="C6626" s="282" t="s">
        <v>5527</v>
      </c>
    </row>
    <row r="6627" spans="1:3" x14ac:dyDescent="0.35">
      <c r="A6627" s="222" t="str">
        <f t="shared" si="103"/>
        <v>XRAY THIGH LT</v>
      </c>
      <c r="B6627" s="157"/>
      <c r="C6627" s="157" t="s">
        <v>3803</v>
      </c>
    </row>
    <row r="6628" spans="1:3" x14ac:dyDescent="0.35">
      <c r="A6628" s="222" t="str">
        <f t="shared" si="103"/>
        <v>XRAY THIGH RT</v>
      </c>
      <c r="B6628" s="157"/>
      <c r="C6628" s="157" t="s">
        <v>3804</v>
      </c>
    </row>
    <row r="6629" spans="1:3" x14ac:dyDescent="0.35">
      <c r="A6629" s="222" t="str">
        <f t="shared" si="103"/>
        <v>X-ray, Femur, 2 Views</v>
      </c>
      <c r="B6629" s="30"/>
      <c r="C6629" s="30" t="s">
        <v>3089</v>
      </c>
    </row>
    <row r="6630" spans="1:3" x14ac:dyDescent="0.35">
      <c r="A6630" s="222" t="str">
        <f t="shared" si="103"/>
        <v>X-ray, Left Femur, 2 Views</v>
      </c>
      <c r="B6630" s="30"/>
      <c r="C6630" s="403" t="s">
        <v>3090</v>
      </c>
    </row>
    <row r="6631" spans="1:3" x14ac:dyDescent="0.35">
      <c r="A6631" s="222" t="str">
        <f t="shared" si="103"/>
        <v>X-ray, Right Femur, 2 Views</v>
      </c>
      <c r="B6631" s="30"/>
      <c r="C6631" s="30" t="s">
        <v>3091</v>
      </c>
    </row>
    <row r="6632" spans="1:3" x14ac:dyDescent="0.35">
      <c r="A6632" s="222" t="str">
        <f t="shared" si="103"/>
        <v>X-ray,Right Femur, 2 Views</v>
      </c>
      <c r="B6632" s="30"/>
      <c r="C6632" s="30" t="s">
        <v>3092</v>
      </c>
    </row>
    <row r="6633" spans="1:3" x14ac:dyDescent="0.35">
      <c r="A6633" s="222" t="str">
        <f t="shared" si="103"/>
        <v>KNEE 1-2 VIEWS (LEFT)</v>
      </c>
      <c r="B6633" s="580"/>
      <c r="C6633" s="581" t="s">
        <v>13607</v>
      </c>
    </row>
    <row r="6634" spans="1:3" x14ac:dyDescent="0.35">
      <c r="A6634" s="222" t="str">
        <f t="shared" si="103"/>
        <v>KNEE 1-2 VIEWS (RIGHT)</v>
      </c>
      <c r="B6634" s="580"/>
      <c r="C6634" s="581" t="s">
        <v>13608</v>
      </c>
    </row>
    <row r="6635" spans="1:3" x14ac:dyDescent="0.35">
      <c r="A6635" s="222" t="str">
        <f t="shared" si="103"/>
        <v>KNEE 1-2 VIEWS LEFT</v>
      </c>
      <c r="B6635" s="285"/>
      <c r="C6635" s="297" t="s">
        <v>6138</v>
      </c>
    </row>
    <row r="6636" spans="1:3" x14ac:dyDescent="0.35">
      <c r="A6636" s="222" t="str">
        <f t="shared" si="103"/>
        <v>KNEE 1-2 VIEWS RIGHT</v>
      </c>
      <c r="B6636" s="285"/>
      <c r="C6636" s="297" t="s">
        <v>6139</v>
      </c>
    </row>
    <row r="6637" spans="1:3" x14ac:dyDescent="0.35">
      <c r="A6637" s="222" t="str">
        <f t="shared" si="103"/>
        <v>Knee 2 View</v>
      </c>
      <c r="B6637" s="204"/>
      <c r="C6637" s="205" t="s">
        <v>10359</v>
      </c>
    </row>
    <row r="6638" spans="1:3" x14ac:dyDescent="0.35">
      <c r="A6638" s="222" t="str">
        <f t="shared" si="103"/>
        <v>KNEE 2 VIEW LT</v>
      </c>
      <c r="B6638" s="292"/>
      <c r="C6638" s="302" t="s">
        <v>5193</v>
      </c>
    </row>
    <row r="6639" spans="1:3" x14ac:dyDescent="0.35">
      <c r="A6639" s="222" t="str">
        <f t="shared" si="103"/>
        <v>KNEE 2 VIEW RT</v>
      </c>
      <c r="B6639" s="292"/>
      <c r="C6639" s="458" t="s">
        <v>5194</v>
      </c>
    </row>
    <row r="6640" spans="1:3" x14ac:dyDescent="0.35">
      <c r="A6640" s="222" t="str">
        <f t="shared" si="103"/>
        <v>KNEE 2V LT</v>
      </c>
      <c r="B6640" s="827"/>
      <c r="C6640" s="896" t="s">
        <v>902</v>
      </c>
    </row>
    <row r="6641" spans="1:3" x14ac:dyDescent="0.35">
      <c r="A6641" s="222" t="str">
        <f t="shared" si="103"/>
        <v>KNEE 2V RT</v>
      </c>
      <c r="B6641" s="827"/>
      <c r="C6641" s="896" t="s">
        <v>903</v>
      </c>
    </row>
    <row r="6642" spans="1:3" x14ac:dyDescent="0.35">
      <c r="A6642" s="222" t="str">
        <f t="shared" si="103"/>
        <v>KNEE AP/LAT LT</v>
      </c>
      <c r="B6642" s="827"/>
      <c r="C6642" s="907" t="s">
        <v>904</v>
      </c>
    </row>
    <row r="6643" spans="1:3" x14ac:dyDescent="0.35">
      <c r="A6643" s="222" t="str">
        <f t="shared" si="103"/>
        <v>KNEE AP/LAT LT 1 OR 2V</v>
      </c>
      <c r="B6643" s="33"/>
      <c r="C6643" s="33" t="s">
        <v>905</v>
      </c>
    </row>
    <row r="6644" spans="1:3" x14ac:dyDescent="0.35">
      <c r="A6644" s="222" t="str">
        <f t="shared" si="103"/>
        <v>KNEE AP/LAT RT 1 OR 2V</v>
      </c>
      <c r="B6644" s="33"/>
      <c r="C6644" s="33" t="s">
        <v>906</v>
      </c>
    </row>
    <row r="6645" spans="1:3" x14ac:dyDescent="0.35">
      <c r="A6645" s="222" t="str">
        <f t="shared" si="103"/>
        <v>Knee AP+LAT</v>
      </c>
      <c r="B6645" s="204"/>
      <c r="C6645" s="205" t="s">
        <v>10361</v>
      </c>
    </row>
    <row r="6646" spans="1:3" x14ac:dyDescent="0.35">
      <c r="A6646" s="222" t="str">
        <f t="shared" si="103"/>
        <v>Knee AP+LAT LEFT</v>
      </c>
      <c r="B6646" s="204"/>
      <c r="C6646" s="206" t="s">
        <v>10362</v>
      </c>
    </row>
    <row r="6647" spans="1:3" x14ac:dyDescent="0.35">
      <c r="A6647" s="222" t="str">
        <f t="shared" si="103"/>
        <v>Knee AP+LAT LT</v>
      </c>
      <c r="B6647" s="204"/>
      <c r="C6647" s="206" t="s">
        <v>10363</v>
      </c>
    </row>
    <row r="6648" spans="1:3" x14ac:dyDescent="0.35">
      <c r="A6648" s="222" t="str">
        <f t="shared" si="103"/>
        <v>Knee AP+LAT RIGHT</v>
      </c>
      <c r="B6648" s="204"/>
      <c r="C6648" s="206" t="s">
        <v>10364</v>
      </c>
    </row>
    <row r="6649" spans="1:3" x14ac:dyDescent="0.35">
      <c r="A6649" s="222" t="str">
        <f t="shared" si="103"/>
        <v>Knee AP+LAT RT</v>
      </c>
      <c r="B6649" s="204"/>
      <c r="C6649" s="206" t="s">
        <v>10366</v>
      </c>
    </row>
    <row r="6650" spans="1:3" ht="16" x14ac:dyDescent="0.4">
      <c r="A6650" s="222" t="str">
        <f t="shared" si="103"/>
        <v>KNEE LT 1 OR 2 VIEWS*</v>
      </c>
      <c r="B6650" s="173"/>
      <c r="C6650" s="173" t="s">
        <v>8505</v>
      </c>
    </row>
    <row r="6651" spans="1:3" x14ac:dyDescent="0.35">
      <c r="A6651" s="222" t="str">
        <f t="shared" si="103"/>
        <v>KNEE LT 1 OR 2V</v>
      </c>
      <c r="B6651" s="105"/>
      <c r="C6651" s="105" t="s">
        <v>4637</v>
      </c>
    </row>
    <row r="6652" spans="1:3" x14ac:dyDescent="0.35">
      <c r="A6652" s="222" t="str">
        <f t="shared" si="103"/>
        <v>knee lt 1V</v>
      </c>
      <c r="B6652" s="326"/>
      <c r="C6652" s="323" t="s">
        <v>13913</v>
      </c>
    </row>
    <row r="6653" spans="1:3" x14ac:dyDescent="0.35">
      <c r="A6653" s="222" t="str">
        <f t="shared" si="103"/>
        <v>KNEE LT 2V</v>
      </c>
      <c r="B6653" s="105"/>
      <c r="C6653" s="107" t="s">
        <v>4638</v>
      </c>
    </row>
    <row r="6654" spans="1:3" x14ac:dyDescent="0.35">
      <c r="A6654" s="222" t="str">
        <f t="shared" si="103"/>
        <v>KNEE LT 2V</v>
      </c>
      <c r="B6654" s="283"/>
      <c r="C6654" s="284" t="s">
        <v>4638</v>
      </c>
    </row>
    <row r="6655" spans="1:3" ht="16" x14ac:dyDescent="0.4">
      <c r="A6655" s="222" t="str">
        <f t="shared" si="103"/>
        <v>KNEE RT 1 OR 2 VIEWS*</v>
      </c>
      <c r="B6655" s="173"/>
      <c r="C6655" s="173" t="s">
        <v>8506</v>
      </c>
    </row>
    <row r="6656" spans="1:3" x14ac:dyDescent="0.35">
      <c r="A6656" s="222" t="str">
        <f t="shared" si="103"/>
        <v>knee Rt 1V</v>
      </c>
      <c r="B6656" s="326"/>
      <c r="C6656" s="323" t="s">
        <v>13914</v>
      </c>
    </row>
    <row r="6657" spans="1:3" x14ac:dyDescent="0.35">
      <c r="A6657" s="222" t="str">
        <f t="shared" si="103"/>
        <v>KNEE RT 2V</v>
      </c>
      <c r="B6657" s="105"/>
      <c r="C6657" s="105" t="s">
        <v>4639</v>
      </c>
    </row>
    <row r="6658" spans="1:3" x14ac:dyDescent="0.35">
      <c r="A6658" s="222" t="str">
        <f t="shared" si="103"/>
        <v>KNEE RT 2V</v>
      </c>
      <c r="B6658" s="283"/>
      <c r="C6658" s="284" t="s">
        <v>4639</v>
      </c>
    </row>
    <row r="6659" spans="1:3" x14ac:dyDescent="0.35">
      <c r="A6659" s="222" t="str">
        <f t="shared" ref="A6659:A6722" si="104">TRIM(C6659)</f>
        <v>KNEE X-RAY 1 OR 2 VWS</v>
      </c>
      <c r="B6659" s="698"/>
      <c r="C6659" s="161" t="s">
        <v>6999</v>
      </c>
    </row>
    <row r="6660" spans="1:3" x14ac:dyDescent="0.35">
      <c r="A6660" s="222" t="str">
        <f t="shared" si="104"/>
        <v>KNEE X-RAY 1 OR 2 VWS LEFT</v>
      </c>
      <c r="B6660" s="315"/>
      <c r="C6660" s="135" t="s">
        <v>7000</v>
      </c>
    </row>
    <row r="6661" spans="1:3" x14ac:dyDescent="0.35">
      <c r="A6661" s="222" t="str">
        <f t="shared" si="104"/>
        <v>KNEE X-RAY 1 OR 2 VWS RIGHT</v>
      </c>
      <c r="B6661" s="315"/>
      <c r="C6661" s="135" t="s">
        <v>7001</v>
      </c>
    </row>
    <row r="6662" spans="1:3" x14ac:dyDescent="0.35">
      <c r="A6662" s="222" t="str">
        <f t="shared" si="104"/>
        <v>KNEE XRAY RAYVILLE</v>
      </c>
      <c r="B6662" s="286"/>
      <c r="C6662" s="286" t="s">
        <v>8719</v>
      </c>
    </row>
    <row r="6663" spans="1:3" x14ac:dyDescent="0.35">
      <c r="A6663" s="222" t="str">
        <f t="shared" si="104"/>
        <v>KNEE/PATELLA X-RAY 1 OR 2 VWS</v>
      </c>
      <c r="B6663" s="94"/>
      <c r="C6663" s="93" t="s">
        <v>7002</v>
      </c>
    </row>
    <row r="6664" spans="1:3" x14ac:dyDescent="0.35">
      <c r="A6664" s="222" t="str">
        <f t="shared" si="104"/>
        <v>KNEE; 1/2 VIEWS</v>
      </c>
      <c r="B6664" s="326"/>
      <c r="C6664" s="320" t="s">
        <v>13915</v>
      </c>
    </row>
    <row r="6665" spans="1:3" x14ac:dyDescent="0.35">
      <c r="A6665" s="222" t="str">
        <f t="shared" si="104"/>
        <v>KNEE; 2 VIEWS</v>
      </c>
      <c r="B6665" s="326"/>
      <c r="C6665" s="320" t="s">
        <v>13916</v>
      </c>
    </row>
    <row r="6666" spans="1:3" x14ac:dyDescent="0.35">
      <c r="A6666" s="222" t="str">
        <f t="shared" si="104"/>
        <v>KNEE; 2 VIEWS FOR PATELLA</v>
      </c>
      <c r="B6666" s="327"/>
      <c r="C6666" s="327" t="s">
        <v>1640</v>
      </c>
    </row>
    <row r="6667" spans="1:3" x14ac:dyDescent="0.35">
      <c r="A6667" s="222" t="str">
        <f t="shared" si="104"/>
        <v>LEFT KNEE X-RAYS, 2 views</v>
      </c>
      <c r="B6667" s="204"/>
      <c r="C6667" s="211" t="s">
        <v>10367</v>
      </c>
    </row>
    <row r="6668" spans="1:3" x14ac:dyDescent="0.35">
      <c r="A6668" s="222" t="str">
        <f t="shared" si="104"/>
        <v>LT KNEE 2 VIEWS</v>
      </c>
      <c r="B6668" s="221"/>
      <c r="C6668" s="221" t="s">
        <v>1299</v>
      </c>
    </row>
    <row r="6669" spans="1:3" x14ac:dyDescent="0.35">
      <c r="A6669" s="222" t="str">
        <f t="shared" si="104"/>
        <v>LT KNEE 2V</v>
      </c>
      <c r="B6669" s="316"/>
      <c r="C6669" s="319" t="s">
        <v>8398</v>
      </c>
    </row>
    <row r="6670" spans="1:3" x14ac:dyDescent="0.35">
      <c r="A6670" s="222" t="str">
        <f t="shared" si="104"/>
        <v>PATELLA X-RAY 1 OR 2 VWS</v>
      </c>
      <c r="B6670" s="315"/>
      <c r="C6670" s="93" t="s">
        <v>7004</v>
      </c>
    </row>
    <row r="6671" spans="1:3" x14ac:dyDescent="0.35">
      <c r="A6671" s="222" t="str">
        <f t="shared" si="104"/>
        <v>RHC1 XR KNEE 1-2 VIEW LEFT</v>
      </c>
      <c r="B6671" s="341"/>
      <c r="C6671" s="294" t="s">
        <v>9155</v>
      </c>
    </row>
    <row r="6672" spans="1:3" x14ac:dyDescent="0.35">
      <c r="A6672" s="222" t="str">
        <f t="shared" si="104"/>
        <v>RHC1 XR KNEE 1-2 VIEW RIGHT</v>
      </c>
      <c r="B6672" s="341"/>
      <c r="C6672" s="294" t="s">
        <v>9156</v>
      </c>
    </row>
    <row r="6673" spans="1:3" x14ac:dyDescent="0.35">
      <c r="A6673" s="222" t="str">
        <f t="shared" si="104"/>
        <v>RHC1 XR KNEE 1-2 VIEWS LEFT</v>
      </c>
      <c r="B6673" s="341"/>
      <c r="C6673" s="294" t="s">
        <v>9157</v>
      </c>
    </row>
    <row r="6674" spans="1:3" x14ac:dyDescent="0.35">
      <c r="A6674" s="222" t="str">
        <f t="shared" si="104"/>
        <v>RHC1 XR KNEE 1-2 VIEWS RIGHT</v>
      </c>
      <c r="B6674" s="341"/>
      <c r="C6674" s="294" t="s">
        <v>9158</v>
      </c>
    </row>
    <row r="6675" spans="1:3" x14ac:dyDescent="0.35">
      <c r="A6675" s="222" t="str">
        <f t="shared" si="104"/>
        <v>RIGHT KNEE X-RAYS, 2 views</v>
      </c>
      <c r="B6675" s="204"/>
      <c r="C6675" s="211" t="s">
        <v>10368</v>
      </c>
    </row>
    <row r="6676" spans="1:3" x14ac:dyDescent="0.35">
      <c r="A6676" s="222" t="str">
        <f t="shared" si="104"/>
        <v>RT KNEE 2 VIEWS</v>
      </c>
      <c r="B6676" s="221"/>
      <c r="C6676" s="221" t="s">
        <v>1300</v>
      </c>
    </row>
    <row r="6677" spans="1:3" x14ac:dyDescent="0.35">
      <c r="A6677" s="222" t="str">
        <f t="shared" si="104"/>
        <v>RT KNEE 2V</v>
      </c>
      <c r="B6677" s="316"/>
      <c r="C6677" s="319" t="s">
        <v>8399</v>
      </c>
    </row>
    <row r="6678" spans="1:3" x14ac:dyDescent="0.35">
      <c r="A6678" s="222" t="str">
        <f t="shared" si="104"/>
        <v>RT KNEE; 1/2 VIEWS</v>
      </c>
      <c r="B6678" s="326"/>
      <c r="C6678" s="320" t="s">
        <v>13917</v>
      </c>
    </row>
    <row r="6679" spans="1:3" x14ac:dyDescent="0.35">
      <c r="A6679" s="222" t="str">
        <f t="shared" si="104"/>
        <v>XR HEEL</v>
      </c>
      <c r="B6679" s="286"/>
      <c r="C6679" s="286" t="s">
        <v>8720</v>
      </c>
    </row>
    <row r="6680" spans="1:3" x14ac:dyDescent="0.35">
      <c r="A6680" s="222" t="str">
        <f t="shared" si="104"/>
        <v>XR KNEE (1 - 2 VIEWS) LEFT</v>
      </c>
      <c r="B6680" s="204"/>
      <c r="C6680" s="205" t="s">
        <v>10369</v>
      </c>
    </row>
    <row r="6681" spans="1:3" x14ac:dyDescent="0.35">
      <c r="A6681" s="222" t="str">
        <f t="shared" si="104"/>
        <v>XR KNEE (1 - 2 VIEWS) RIGHT</v>
      </c>
      <c r="B6681" s="204"/>
      <c r="C6681" s="205" t="s">
        <v>10370</v>
      </c>
    </row>
    <row r="6682" spans="1:3" x14ac:dyDescent="0.35">
      <c r="A6682" s="222" t="str">
        <f t="shared" si="104"/>
        <v>XR KNEE (1 2 VIEWS) LEFT</v>
      </c>
      <c r="B6682" s="204"/>
      <c r="C6682" s="205" t="s">
        <v>10371</v>
      </c>
    </row>
    <row r="6683" spans="1:3" x14ac:dyDescent="0.35">
      <c r="A6683" s="222" t="str">
        <f t="shared" si="104"/>
        <v>XR KNEE (1 2 VIEWS) RIGHT</v>
      </c>
      <c r="B6683" s="204"/>
      <c r="C6683" s="205" t="s">
        <v>10372</v>
      </c>
    </row>
    <row r="6684" spans="1:3" x14ac:dyDescent="0.35">
      <c r="A6684" s="222" t="str">
        <f t="shared" si="104"/>
        <v>XR KNEE 1 OR 2 VIEW LEFT</v>
      </c>
      <c r="B6684" s="311"/>
      <c r="C6684" s="299" t="s">
        <v>778</v>
      </c>
    </row>
    <row r="6685" spans="1:3" x14ac:dyDescent="0.35">
      <c r="A6685" s="222" t="str">
        <f t="shared" si="104"/>
        <v>XR KNEE 1 OR 2 VIEW RIGHT</v>
      </c>
      <c r="B6685" s="311"/>
      <c r="C6685" s="299" t="s">
        <v>779</v>
      </c>
    </row>
    <row r="6686" spans="1:3" x14ac:dyDescent="0.35">
      <c r="A6686" s="222" t="str">
        <f t="shared" si="104"/>
        <v>XR KNEE 1 OR 2 VIEWS</v>
      </c>
      <c r="B6686" s="326"/>
      <c r="C6686" s="320" t="s">
        <v>13918</v>
      </c>
    </row>
    <row r="6687" spans="1:3" x14ac:dyDescent="0.35">
      <c r="A6687" s="222" t="str">
        <f t="shared" si="104"/>
        <v>XR Knee 1 or 2 Views Left</v>
      </c>
      <c r="B6687" s="291"/>
      <c r="C6687" s="278" t="s">
        <v>4300</v>
      </c>
    </row>
    <row r="6688" spans="1:3" x14ac:dyDescent="0.35">
      <c r="A6688" s="222" t="str">
        <f t="shared" si="104"/>
        <v>XR Knee 1 or 2 Views Right</v>
      </c>
      <c r="B6688" s="291"/>
      <c r="C6688" s="278" t="s">
        <v>4301</v>
      </c>
    </row>
    <row r="6689" spans="1:3" x14ac:dyDescent="0.35">
      <c r="A6689" s="222" t="str">
        <f t="shared" si="104"/>
        <v>XR KNEE 1-2 V LT</v>
      </c>
      <c r="B6689" s="288"/>
      <c r="C6689" s="13" t="s">
        <v>213</v>
      </c>
    </row>
    <row r="6690" spans="1:3" x14ac:dyDescent="0.35">
      <c r="A6690" s="222" t="str">
        <f t="shared" si="104"/>
        <v>XR KNEE 1-2 V RT</v>
      </c>
      <c r="B6690" s="288"/>
      <c r="C6690" s="13" t="s">
        <v>214</v>
      </c>
    </row>
    <row r="6691" spans="1:3" x14ac:dyDescent="0.35">
      <c r="A6691" s="222" t="str">
        <f t="shared" si="104"/>
        <v>XR KNEE 1-2 VIEWS LEFT</v>
      </c>
      <c r="B6691" s="289"/>
      <c r="C6691" s="318" t="s">
        <v>2689</v>
      </c>
    </row>
    <row r="6692" spans="1:3" x14ac:dyDescent="0.35">
      <c r="A6692" s="222" t="str">
        <f t="shared" si="104"/>
        <v>XR KNEE 1-2 VIEWS RIGHT</v>
      </c>
      <c r="B6692" s="289"/>
      <c r="C6692" s="318" t="s">
        <v>2690</v>
      </c>
    </row>
    <row r="6693" spans="1:3" x14ac:dyDescent="0.35">
      <c r="A6693" s="222" t="str">
        <f t="shared" si="104"/>
        <v>XR KNEE 1-2V LT</v>
      </c>
      <c r="B6693" s="312"/>
      <c r="C6693" s="312" t="s">
        <v>9632</v>
      </c>
    </row>
    <row r="6694" spans="1:3" x14ac:dyDescent="0.35">
      <c r="A6694" s="222" t="str">
        <f t="shared" si="104"/>
        <v>XR KNEE 1-2V RT</v>
      </c>
      <c r="B6694" s="312"/>
      <c r="C6694" s="312" t="s">
        <v>9633</v>
      </c>
    </row>
    <row r="6695" spans="1:3" x14ac:dyDescent="0.35">
      <c r="A6695" s="222" t="str">
        <f t="shared" si="104"/>
        <v>XR KNEE 2 VIEW/PATELLA LT</v>
      </c>
      <c r="B6695" s="280"/>
      <c r="C6695" s="45" t="s">
        <v>8721</v>
      </c>
    </row>
    <row r="6696" spans="1:3" x14ac:dyDescent="0.35">
      <c r="A6696" s="222" t="str">
        <f t="shared" si="104"/>
        <v>XR KNEE 2 VIEW/PATELLA RT</v>
      </c>
      <c r="B6696" s="280"/>
      <c r="C6696" s="369" t="s">
        <v>8722</v>
      </c>
    </row>
    <row r="6697" spans="1:3" x14ac:dyDescent="0.35">
      <c r="A6697" s="222" t="str">
        <f t="shared" si="104"/>
        <v>XR KNEE 2 VIEWS LEFT</v>
      </c>
      <c r="B6697" s="341"/>
      <c r="C6697" s="294" t="s">
        <v>5949</v>
      </c>
    </row>
    <row r="6698" spans="1:3" x14ac:dyDescent="0.35">
      <c r="A6698" s="222" t="str">
        <f t="shared" si="104"/>
        <v>XR KNEE 2 VIEWS RIGHT</v>
      </c>
      <c r="B6698" s="341"/>
      <c r="C6698" s="294" t="s">
        <v>5950</v>
      </c>
    </row>
    <row r="6699" spans="1:3" x14ac:dyDescent="0.35">
      <c r="A6699" s="222" t="str">
        <f t="shared" si="104"/>
        <v>XR KNEE 2V LT</v>
      </c>
      <c r="B6699" s="11"/>
      <c r="C6699" s="437" t="s">
        <v>9634</v>
      </c>
    </row>
    <row r="6700" spans="1:3" x14ac:dyDescent="0.35">
      <c r="A6700" s="222" t="str">
        <f t="shared" si="104"/>
        <v>XR KNEE 2V RT</v>
      </c>
      <c r="B6700" s="11"/>
      <c r="C6700" s="437" t="s">
        <v>9635</v>
      </c>
    </row>
    <row r="6701" spans="1:3" x14ac:dyDescent="0.35">
      <c r="A6701" s="222" t="str">
        <f t="shared" si="104"/>
        <v>XR KNEE AP/LAT LEFT</v>
      </c>
      <c r="B6701" s="376"/>
      <c r="C6701" s="906" t="s">
        <v>7341</v>
      </c>
    </row>
    <row r="6702" spans="1:3" x14ac:dyDescent="0.35">
      <c r="A6702" s="222" t="str">
        <f t="shared" si="104"/>
        <v>XR KNEE AP/LAT RIGHT</v>
      </c>
      <c r="B6702" s="376"/>
      <c r="C6702" s="906" t="s">
        <v>7342</v>
      </c>
    </row>
    <row r="6703" spans="1:3" x14ac:dyDescent="0.35">
      <c r="A6703" s="222" t="str">
        <f t="shared" si="104"/>
        <v>XR KNEE LEFT 2V</v>
      </c>
      <c r="B6703" s="548"/>
      <c r="C6703" s="548" t="s">
        <v>5709</v>
      </c>
    </row>
    <row r="6704" spans="1:3" x14ac:dyDescent="0.35">
      <c r="A6704" s="222" t="str">
        <f t="shared" si="104"/>
        <v>XR KNEE LIMITED LEFT 1 VIEW</v>
      </c>
      <c r="B6704" s="742"/>
      <c r="C6704" s="46" t="s">
        <v>567</v>
      </c>
    </row>
    <row r="6705" spans="1:3" x14ac:dyDescent="0.35">
      <c r="A6705" s="222" t="str">
        <f t="shared" si="104"/>
        <v>XR KNEE LIMITED RIGHT 1 VIEW</v>
      </c>
      <c r="B6705" s="742"/>
      <c r="C6705" s="46" t="s">
        <v>568</v>
      </c>
    </row>
    <row r="6706" spans="1:3" x14ac:dyDescent="0.35">
      <c r="A6706" s="222" t="str">
        <f t="shared" si="104"/>
        <v>XR knee LT 2V</v>
      </c>
      <c r="B6706" s="24"/>
      <c r="C6706" s="52" t="s">
        <v>12596</v>
      </c>
    </row>
    <row r="6707" spans="1:3" x14ac:dyDescent="0.35">
      <c r="A6707" s="222" t="str">
        <f t="shared" si="104"/>
        <v>XR Knee One or Two Views Left</v>
      </c>
      <c r="B6707" s="281"/>
      <c r="C6707" s="42" t="s">
        <v>1773</v>
      </c>
    </row>
    <row r="6708" spans="1:3" x14ac:dyDescent="0.35">
      <c r="A6708" s="222" t="str">
        <f t="shared" si="104"/>
        <v>XR Knee One or Two Views Right</v>
      </c>
      <c r="B6708" s="281"/>
      <c r="C6708" s="42" t="s">
        <v>1774</v>
      </c>
    </row>
    <row r="6709" spans="1:3" x14ac:dyDescent="0.35">
      <c r="A6709" s="222" t="str">
        <f t="shared" si="104"/>
        <v>XR KNEE RIGHT 1-2 VIEWS</v>
      </c>
      <c r="B6709" s="289"/>
      <c r="C6709" s="318" t="s">
        <v>2691</v>
      </c>
    </row>
    <row r="6710" spans="1:3" x14ac:dyDescent="0.35">
      <c r="A6710" s="222" t="str">
        <f t="shared" si="104"/>
        <v>XR KNEE RIGHT 2V</v>
      </c>
      <c r="B6710" s="548"/>
      <c r="C6710" s="548" t="s">
        <v>5710</v>
      </c>
    </row>
    <row r="6711" spans="1:3" x14ac:dyDescent="0.35">
      <c r="A6711" s="222" t="str">
        <f t="shared" si="104"/>
        <v>XR knee RT 2V</v>
      </c>
      <c r="B6711" s="24"/>
      <c r="C6711" s="52" t="s">
        <v>12597</v>
      </c>
    </row>
    <row r="6712" spans="1:3" x14ac:dyDescent="0.35">
      <c r="A6712" s="222" t="str">
        <f t="shared" si="104"/>
        <v>XR L KNEE 2 VIEWS</v>
      </c>
      <c r="B6712" s="204"/>
      <c r="C6712" s="207" t="s">
        <v>10373</v>
      </c>
    </row>
    <row r="6713" spans="1:3" x14ac:dyDescent="0.35">
      <c r="A6713" s="222" t="str">
        <f t="shared" si="104"/>
        <v>XR Left Knee 2 views</v>
      </c>
      <c r="B6713" s="24"/>
      <c r="C6713" s="52" t="s">
        <v>12598</v>
      </c>
    </row>
    <row r="6714" spans="1:3" x14ac:dyDescent="0.35">
      <c r="A6714" s="222" t="str">
        <f t="shared" si="104"/>
        <v>XR LT KNEE 2V</v>
      </c>
      <c r="B6714" s="40"/>
      <c r="C6714" s="562" t="s">
        <v>12599</v>
      </c>
    </row>
    <row r="6715" spans="1:3" x14ac:dyDescent="0.35">
      <c r="A6715" s="222" t="str">
        <f t="shared" si="104"/>
        <v>XR PATELLA MIN 2V</v>
      </c>
      <c r="B6715" s="13"/>
      <c r="C6715" s="13" t="s">
        <v>215</v>
      </c>
    </row>
    <row r="6716" spans="1:3" x14ac:dyDescent="0.35">
      <c r="A6716" s="222" t="str">
        <f t="shared" si="104"/>
        <v>XR R KNEE 2 VIEWS</v>
      </c>
      <c r="B6716" s="204"/>
      <c r="C6716" s="205" t="s">
        <v>10374</v>
      </c>
    </row>
    <row r="6717" spans="1:3" x14ac:dyDescent="0.35">
      <c r="A6717" s="222" t="str">
        <f t="shared" si="104"/>
        <v>XR Right Knee 2 views</v>
      </c>
      <c r="B6717" s="24"/>
      <c r="C6717" s="52" t="s">
        <v>12600</v>
      </c>
    </row>
    <row r="6718" spans="1:3" x14ac:dyDescent="0.35">
      <c r="A6718" s="222" t="str">
        <f t="shared" si="104"/>
        <v>XR RIGHT KNEE 2V</v>
      </c>
      <c r="B6718" s="345"/>
      <c r="C6718" s="345" t="s">
        <v>12601</v>
      </c>
    </row>
    <row r="6719" spans="1:3" x14ac:dyDescent="0.35">
      <c r="A6719" s="222" t="str">
        <f t="shared" si="104"/>
        <v>XR RT KNEE 2V</v>
      </c>
      <c r="B6719" s="40"/>
      <c r="C6719" s="40" t="s">
        <v>12602</v>
      </c>
    </row>
    <row r="6720" spans="1:3" x14ac:dyDescent="0.35">
      <c r="A6720" s="222" t="str">
        <f t="shared" si="104"/>
        <v>XRAY KNEE 1/2 VIEWS LT</v>
      </c>
      <c r="B6720" s="157"/>
      <c r="C6720" s="157" t="s">
        <v>3760</v>
      </c>
    </row>
    <row r="6721" spans="1:3" x14ac:dyDescent="0.35">
      <c r="A6721" s="222" t="str">
        <f t="shared" si="104"/>
        <v>XRAY KNEE 1/2 VIEWS RT</v>
      </c>
      <c r="B6721" s="157"/>
      <c r="C6721" s="157" t="s">
        <v>3761</v>
      </c>
    </row>
    <row r="6722" spans="1:3" x14ac:dyDescent="0.35">
      <c r="A6722" s="222" t="str">
        <f t="shared" si="104"/>
        <v>XRAY KNEE, 1-2 VIEW, LEFT</v>
      </c>
      <c r="B6722" s="26"/>
      <c r="C6722" s="26" t="s">
        <v>2257</v>
      </c>
    </row>
    <row r="6723" spans="1:3" x14ac:dyDescent="0.35">
      <c r="A6723" s="222" t="str">
        <f t="shared" ref="A6723:A6786" si="105">TRIM(C6723)</f>
        <v>XRAY KNEE, 1-2 VIEW, RIGHT</v>
      </c>
      <c r="B6723" s="26"/>
      <c r="C6723" s="26" t="s">
        <v>2258</v>
      </c>
    </row>
    <row r="6724" spans="1:3" x14ac:dyDescent="0.35">
      <c r="A6724" s="222" t="str">
        <f t="shared" si="105"/>
        <v>X-RAY KNEE, LEFT AP/LATERAL VIEW</v>
      </c>
      <c r="B6724" s="365"/>
      <c r="C6724" s="282" t="s">
        <v>5488</v>
      </c>
    </row>
    <row r="6725" spans="1:3" x14ac:dyDescent="0.35">
      <c r="A6725" s="222" t="str">
        <f t="shared" si="105"/>
        <v>X-RAY KNEE, RIGHT AP/LATERAL VIEW</v>
      </c>
      <c r="B6725" s="365"/>
      <c r="C6725" s="282" t="s">
        <v>5489</v>
      </c>
    </row>
    <row r="6726" spans="1:3" x14ac:dyDescent="0.35">
      <c r="A6726" s="222" t="str">
        <f t="shared" si="105"/>
        <v>XRAY LEFT KNEE 2V</v>
      </c>
      <c r="B6726" s="204"/>
      <c r="C6726" s="205" t="s">
        <v>10378</v>
      </c>
    </row>
    <row r="6727" spans="1:3" x14ac:dyDescent="0.35">
      <c r="A6727" s="222" t="str">
        <f t="shared" si="105"/>
        <v>XRAY RIGHT KNEE 2V</v>
      </c>
      <c r="B6727" s="204"/>
      <c r="C6727" s="205" t="s">
        <v>10379</v>
      </c>
    </row>
    <row r="6728" spans="1:3" x14ac:dyDescent="0.35">
      <c r="A6728" s="222" t="str">
        <f t="shared" si="105"/>
        <v>X-RAY RIGHT KNEE 2V</v>
      </c>
      <c r="B6728" s="204"/>
      <c r="C6728" s="203" t="s">
        <v>10380</v>
      </c>
    </row>
    <row r="6729" spans="1:3" x14ac:dyDescent="0.35">
      <c r="A6729" s="222" t="str">
        <f t="shared" si="105"/>
        <v>XRAY RT KNEE 2V</v>
      </c>
      <c r="B6729" s="345"/>
      <c r="C6729" s="345" t="s">
        <v>12603</v>
      </c>
    </row>
    <row r="6730" spans="1:3" x14ac:dyDescent="0.35">
      <c r="A6730" s="222" t="str">
        <f t="shared" si="105"/>
        <v>X-ray, Knee, 1 or 2 Views</v>
      </c>
      <c r="B6730" s="30"/>
      <c r="C6730" s="30" t="s">
        <v>3029</v>
      </c>
    </row>
    <row r="6731" spans="1:3" x14ac:dyDescent="0.35">
      <c r="A6731" s="222" t="str">
        <f t="shared" si="105"/>
        <v>X-ray, Knee, 1 View Left (Standing with flexion)</v>
      </c>
      <c r="B6731" s="30"/>
      <c r="C6731" s="30" t="s">
        <v>3030</v>
      </c>
    </row>
    <row r="6732" spans="1:3" x14ac:dyDescent="0.35">
      <c r="A6732" s="222" t="str">
        <f t="shared" si="105"/>
        <v>X-ray, Knee, 1 View Right (Standing with flexion)</v>
      </c>
      <c r="B6732" s="30"/>
      <c r="C6732" s="30" t="s">
        <v>3031</v>
      </c>
    </row>
    <row r="6733" spans="1:3" x14ac:dyDescent="0.35">
      <c r="A6733" s="222" t="str">
        <f t="shared" si="105"/>
        <v>X-ray, Left Knee, 1 or 2 views</v>
      </c>
      <c r="B6733" s="37"/>
      <c r="C6733" s="136" t="s">
        <v>3032</v>
      </c>
    </row>
    <row r="6734" spans="1:3" x14ac:dyDescent="0.35">
      <c r="A6734" s="222" t="str">
        <f t="shared" si="105"/>
        <v>X-ray, Left Knee, 1 or 2 views</v>
      </c>
      <c r="B6734" s="30"/>
      <c r="C6734" s="403" t="s">
        <v>3032</v>
      </c>
    </row>
    <row r="6735" spans="1:3" x14ac:dyDescent="0.35">
      <c r="A6735" s="222" t="str">
        <f t="shared" si="105"/>
        <v>X-ray, Right Knee, 1 or 2 views</v>
      </c>
      <c r="B6735" s="37"/>
      <c r="C6735" s="136" t="s">
        <v>3033</v>
      </c>
    </row>
    <row r="6736" spans="1:3" x14ac:dyDescent="0.35">
      <c r="A6736" s="222" t="str">
        <f t="shared" si="105"/>
        <v>X-ray, Right Knee, 1 or 2 views</v>
      </c>
      <c r="B6736" s="30"/>
      <c r="C6736" s="30" t="s">
        <v>3033</v>
      </c>
    </row>
    <row r="6737" spans="1:3" x14ac:dyDescent="0.35">
      <c r="A6737" s="222" t="str">
        <f t="shared" si="105"/>
        <v>73562 RT-KNEE; 3 VIEWS</v>
      </c>
      <c r="B6737" s="94"/>
      <c r="C6737" s="93" t="s">
        <v>7064</v>
      </c>
    </row>
    <row r="6738" spans="1:3" x14ac:dyDescent="0.35">
      <c r="A6738" s="222" t="str">
        <f t="shared" si="105"/>
        <v>KNEE /AP/LT/OBLS RT 3V</v>
      </c>
      <c r="B6738" s="33"/>
      <c r="C6738" s="33" t="s">
        <v>956</v>
      </c>
    </row>
    <row r="6739" spans="1:3" x14ac:dyDescent="0.35">
      <c r="A6739" s="222" t="str">
        <f t="shared" si="105"/>
        <v>KNEE 3 VIEW LT</v>
      </c>
      <c r="B6739" s="292"/>
      <c r="C6739" s="302" t="s">
        <v>5230</v>
      </c>
    </row>
    <row r="6740" spans="1:3" x14ac:dyDescent="0.35">
      <c r="A6740" s="222" t="str">
        <f t="shared" si="105"/>
        <v>KNEE 3 VIEW RT</v>
      </c>
      <c r="B6740" s="292"/>
      <c r="C6740" s="302" t="s">
        <v>5231</v>
      </c>
    </row>
    <row r="6741" spans="1:3" x14ac:dyDescent="0.35">
      <c r="A6741" s="222" t="str">
        <f t="shared" si="105"/>
        <v>KNEE 3 VIEWS</v>
      </c>
      <c r="B6741" s="280"/>
      <c r="C6741" s="280" t="s">
        <v>8780</v>
      </c>
    </row>
    <row r="6742" spans="1:3" x14ac:dyDescent="0.35">
      <c r="A6742" s="222" t="str">
        <f t="shared" si="105"/>
        <v>KNEE 3 VIEWS (LEFT)</v>
      </c>
      <c r="B6742" s="580"/>
      <c r="C6742" s="581" t="s">
        <v>13652</v>
      </c>
    </row>
    <row r="6743" spans="1:3" x14ac:dyDescent="0.35">
      <c r="A6743" s="222" t="str">
        <f t="shared" si="105"/>
        <v>KNEE 3 VIEWS (RIGHT)</v>
      </c>
      <c r="B6743" s="580"/>
      <c r="C6743" s="581" t="s">
        <v>13653</v>
      </c>
    </row>
    <row r="6744" spans="1:3" x14ac:dyDescent="0.35">
      <c r="A6744" s="222" t="str">
        <f t="shared" si="105"/>
        <v>KNEE 3 VIEWS LEFT</v>
      </c>
      <c r="B6744" s="285"/>
      <c r="C6744" s="297" t="s">
        <v>6209</v>
      </c>
    </row>
    <row r="6745" spans="1:3" x14ac:dyDescent="0.35">
      <c r="A6745" s="222" t="str">
        <f t="shared" si="105"/>
        <v>KNEE 3 VIEWS RIGHT</v>
      </c>
      <c r="B6745" s="285"/>
      <c r="C6745" s="297" t="s">
        <v>6210</v>
      </c>
    </row>
    <row r="6746" spans="1:3" x14ac:dyDescent="0.35">
      <c r="A6746" s="222" t="str">
        <f t="shared" si="105"/>
        <v>Knee 3V LT</v>
      </c>
      <c r="B6746" s="204"/>
      <c r="C6746" s="211" t="s">
        <v>10588</v>
      </c>
    </row>
    <row r="6747" spans="1:3" x14ac:dyDescent="0.35">
      <c r="A6747" s="222" t="str">
        <f t="shared" si="105"/>
        <v>Knee 3V RT</v>
      </c>
      <c r="B6747" s="204"/>
      <c r="C6747" s="211" t="s">
        <v>10589</v>
      </c>
    </row>
    <row r="6748" spans="1:3" x14ac:dyDescent="0.35">
      <c r="A6748" s="222" t="str">
        <f t="shared" si="105"/>
        <v>Knee AP+LAT+Sunrise</v>
      </c>
      <c r="B6748" s="204"/>
      <c r="C6748" s="205" t="s">
        <v>10593</v>
      </c>
    </row>
    <row r="6749" spans="1:3" x14ac:dyDescent="0.35">
      <c r="A6749" s="222" t="str">
        <f t="shared" si="105"/>
        <v>KNEE LT 3V</v>
      </c>
      <c r="B6749" s="105"/>
      <c r="C6749" s="105" t="s">
        <v>4679</v>
      </c>
    </row>
    <row r="6750" spans="1:3" x14ac:dyDescent="0.35">
      <c r="A6750" s="222" t="str">
        <f t="shared" si="105"/>
        <v>KNEE LT 3V</v>
      </c>
      <c r="B6750" s="283"/>
      <c r="C6750" s="284" t="s">
        <v>4679</v>
      </c>
    </row>
    <row r="6751" spans="1:3" ht="16" x14ac:dyDescent="0.4">
      <c r="A6751" s="222" t="str">
        <f t="shared" si="105"/>
        <v>KNEE LT 3V*</v>
      </c>
      <c r="B6751" s="173"/>
      <c r="C6751" s="173" t="s">
        <v>8533</v>
      </c>
    </row>
    <row r="6752" spans="1:3" x14ac:dyDescent="0.35">
      <c r="A6752" s="222" t="str">
        <f t="shared" si="105"/>
        <v>KNEE LT. 3V</v>
      </c>
      <c r="B6752" s="204"/>
      <c r="C6752" s="205" t="s">
        <v>10594</v>
      </c>
    </row>
    <row r="6753" spans="1:3" x14ac:dyDescent="0.35">
      <c r="A6753" s="222" t="str">
        <f t="shared" si="105"/>
        <v>KNEE RT 3V</v>
      </c>
      <c r="B6753" s="105"/>
      <c r="C6753" s="105" t="s">
        <v>4680</v>
      </c>
    </row>
    <row r="6754" spans="1:3" x14ac:dyDescent="0.35">
      <c r="A6754" s="222" t="str">
        <f t="shared" si="105"/>
        <v>KNEE RT 3V</v>
      </c>
      <c r="B6754" s="283"/>
      <c r="C6754" s="284" t="s">
        <v>4680</v>
      </c>
    </row>
    <row r="6755" spans="1:3" ht="16" x14ac:dyDescent="0.4">
      <c r="A6755" s="222" t="str">
        <f t="shared" si="105"/>
        <v>KNEE RT 3V*</v>
      </c>
      <c r="B6755" s="173"/>
      <c r="C6755" s="173" t="s">
        <v>8534</v>
      </c>
    </row>
    <row r="6756" spans="1:3" x14ac:dyDescent="0.35">
      <c r="A6756" s="222" t="str">
        <f t="shared" si="105"/>
        <v>KNEE X-RAY 3 VIEWS</v>
      </c>
      <c r="B6756" s="94"/>
      <c r="C6756" s="93" t="s">
        <v>7065</v>
      </c>
    </row>
    <row r="6757" spans="1:3" x14ac:dyDescent="0.35">
      <c r="A6757" s="222" t="str">
        <f t="shared" si="105"/>
        <v>KNEE X-RAY 3 VIEWS LEFT</v>
      </c>
      <c r="B6757" s="315"/>
      <c r="C6757" s="161" t="s">
        <v>7066</v>
      </c>
    </row>
    <row r="6758" spans="1:3" x14ac:dyDescent="0.35">
      <c r="A6758" s="222" t="str">
        <f t="shared" si="105"/>
        <v>KNEE X-RAY 3 VIEWS RIGHT</v>
      </c>
      <c r="B6758" s="315"/>
      <c r="C6758" s="161" t="s">
        <v>7067</v>
      </c>
    </row>
    <row r="6759" spans="1:3" x14ac:dyDescent="0.35">
      <c r="A6759" s="222" t="str">
        <f t="shared" si="105"/>
        <v>KNEE/AP/LT/OBLS LT 3V</v>
      </c>
      <c r="B6759" s="33"/>
      <c r="C6759" s="33" t="s">
        <v>957</v>
      </c>
    </row>
    <row r="6760" spans="1:3" x14ac:dyDescent="0.35">
      <c r="A6760" s="222" t="str">
        <f t="shared" si="105"/>
        <v>KNEE/AP/LT/OBLS RT 3V</v>
      </c>
      <c r="B6760" s="33"/>
      <c r="C6760" s="33" t="s">
        <v>958</v>
      </c>
    </row>
    <row r="6761" spans="1:3" x14ac:dyDescent="0.35">
      <c r="A6761" s="222" t="str">
        <f t="shared" si="105"/>
        <v>KNEE/AP/LT/SUNRISE LT</v>
      </c>
      <c r="B6761" s="33"/>
      <c r="C6761" s="33" t="s">
        <v>959</v>
      </c>
    </row>
    <row r="6762" spans="1:3" x14ac:dyDescent="0.35">
      <c r="A6762" s="222" t="str">
        <f t="shared" si="105"/>
        <v>KNEE/AP/LT/SUNRISE RT</v>
      </c>
      <c r="B6762" s="33"/>
      <c r="C6762" s="33" t="s">
        <v>960</v>
      </c>
    </row>
    <row r="6763" spans="1:3" x14ac:dyDescent="0.35">
      <c r="A6763" s="222" t="str">
        <f t="shared" si="105"/>
        <v>KNEE; 3 VIEWS</v>
      </c>
      <c r="B6763" s="326"/>
      <c r="C6763" s="320" t="s">
        <v>13958</v>
      </c>
    </row>
    <row r="6764" spans="1:3" x14ac:dyDescent="0.35">
      <c r="A6764" s="222" t="str">
        <f t="shared" si="105"/>
        <v>LT KNEE 3V</v>
      </c>
      <c r="B6764" s="316"/>
      <c r="C6764" s="316" t="s">
        <v>8434</v>
      </c>
    </row>
    <row r="6765" spans="1:3" x14ac:dyDescent="0.35">
      <c r="A6765" s="222" t="str">
        <f t="shared" si="105"/>
        <v>LT KNEE; 3 VIEWS</v>
      </c>
      <c r="B6765" s="343"/>
      <c r="C6765" s="398" t="s">
        <v>13959</v>
      </c>
    </row>
    <row r="6766" spans="1:3" x14ac:dyDescent="0.35">
      <c r="A6766" s="222" t="str">
        <f t="shared" si="105"/>
        <v>LT. KNEE 3 VIEWS</v>
      </c>
      <c r="B6766" s="221"/>
      <c r="C6766" s="233" t="s">
        <v>1332</v>
      </c>
    </row>
    <row r="6767" spans="1:3" x14ac:dyDescent="0.35">
      <c r="A6767" s="222" t="str">
        <f t="shared" si="105"/>
        <v>PATELLA (AP/LAT/AX) LT</v>
      </c>
      <c r="B6767" s="292"/>
      <c r="C6767" s="445" t="s">
        <v>5232</v>
      </c>
    </row>
    <row r="6768" spans="1:3" x14ac:dyDescent="0.35">
      <c r="A6768" s="222" t="str">
        <f t="shared" si="105"/>
        <v>PATELLA (AP/LAT/AX) RT</v>
      </c>
      <c r="B6768" s="292"/>
      <c r="C6768" s="302" t="s">
        <v>5233</v>
      </c>
    </row>
    <row r="6769" spans="1:3" x14ac:dyDescent="0.35">
      <c r="A6769" s="222" t="str">
        <f t="shared" si="105"/>
        <v>PATELLA LT 3V</v>
      </c>
      <c r="B6769" s="283"/>
      <c r="C6769" s="283" t="s">
        <v>8122</v>
      </c>
    </row>
    <row r="6770" spans="1:3" x14ac:dyDescent="0.35">
      <c r="A6770" s="222" t="str">
        <f t="shared" si="105"/>
        <v>PATELLA RT 3V</v>
      </c>
      <c r="B6770" s="283"/>
      <c r="C6770" s="283" t="s">
        <v>8123</v>
      </c>
    </row>
    <row r="6771" spans="1:3" x14ac:dyDescent="0.35">
      <c r="A6771" s="222" t="str">
        <f t="shared" si="105"/>
        <v>RT KNEE 3V</v>
      </c>
      <c r="B6771" s="316"/>
      <c r="C6771" s="319" t="s">
        <v>8435</v>
      </c>
    </row>
    <row r="6772" spans="1:3" x14ac:dyDescent="0.35">
      <c r="A6772" s="222" t="str">
        <f t="shared" si="105"/>
        <v>RT KNEE; 3 VIEWS</v>
      </c>
      <c r="B6772" s="343"/>
      <c r="C6772" s="398" t="s">
        <v>13960</v>
      </c>
    </row>
    <row r="6773" spans="1:3" x14ac:dyDescent="0.35">
      <c r="A6773" s="222" t="str">
        <f t="shared" si="105"/>
        <v>RT. KNEE 3 VIEWS</v>
      </c>
      <c r="B6773" s="221"/>
      <c r="C6773" s="221" t="s">
        <v>1333</v>
      </c>
    </row>
    <row r="6774" spans="1:3" x14ac:dyDescent="0.35">
      <c r="A6774" s="222" t="str">
        <f t="shared" si="105"/>
        <v>XR KNEE (3 VIEWS) LEFT</v>
      </c>
      <c r="B6774" s="204"/>
      <c r="C6774" s="205" t="s">
        <v>10595</v>
      </c>
    </row>
    <row r="6775" spans="1:3" x14ac:dyDescent="0.35">
      <c r="A6775" s="222" t="str">
        <f t="shared" si="105"/>
        <v>XR KNEE (3 VIEWS) RIGHT</v>
      </c>
      <c r="B6775" s="204"/>
      <c r="C6775" s="205" t="s">
        <v>10596</v>
      </c>
    </row>
    <row r="6776" spans="1:3" x14ac:dyDescent="0.35">
      <c r="A6776" s="222" t="str">
        <f t="shared" si="105"/>
        <v>XR KNEE 3 V LT</v>
      </c>
      <c r="B6776" s="162"/>
      <c r="C6776" s="166" t="s">
        <v>4190</v>
      </c>
    </row>
    <row r="6777" spans="1:3" x14ac:dyDescent="0.35">
      <c r="A6777" s="222" t="str">
        <f t="shared" si="105"/>
        <v>XR KNEE 3 VIEW LEFT</v>
      </c>
      <c r="B6777" s="742"/>
      <c r="C6777" s="46" t="s">
        <v>613</v>
      </c>
    </row>
    <row r="6778" spans="1:3" x14ac:dyDescent="0.35">
      <c r="A6778" s="222" t="str">
        <f t="shared" si="105"/>
        <v>XR KNEE 3 VIEW LEFT</v>
      </c>
      <c r="B6778" s="548"/>
      <c r="C6778" s="548" t="s">
        <v>613</v>
      </c>
    </row>
    <row r="6779" spans="1:3" x14ac:dyDescent="0.35">
      <c r="A6779" s="222" t="str">
        <f t="shared" si="105"/>
        <v>XR KNEE 3 VIEW LT</v>
      </c>
      <c r="B6779" s="280"/>
      <c r="C6779" s="45" t="s">
        <v>8781</v>
      </c>
    </row>
    <row r="6780" spans="1:3" x14ac:dyDescent="0.35">
      <c r="A6780" s="222" t="str">
        <f t="shared" si="105"/>
        <v>XR KNEE 3 VIEW RIGHT</v>
      </c>
      <c r="B6780" s="742"/>
      <c r="C6780" s="46" t="s">
        <v>614</v>
      </c>
    </row>
    <row r="6781" spans="1:3" x14ac:dyDescent="0.35">
      <c r="A6781" s="222" t="str">
        <f t="shared" si="105"/>
        <v>XR KNEE 3 VIEW RIGHT</v>
      </c>
      <c r="B6781" s="548"/>
      <c r="C6781" s="548" t="s">
        <v>614</v>
      </c>
    </row>
    <row r="6782" spans="1:3" x14ac:dyDescent="0.35">
      <c r="A6782" s="222" t="str">
        <f t="shared" si="105"/>
        <v>XR KNEE 3 VIEW RT</v>
      </c>
      <c r="B6782" s="280"/>
      <c r="C6782" s="45" t="s">
        <v>8782</v>
      </c>
    </row>
    <row r="6783" spans="1:3" x14ac:dyDescent="0.35">
      <c r="A6783" s="222" t="str">
        <f t="shared" si="105"/>
        <v>XR KNEE 3 VIEWS LEFT</v>
      </c>
      <c r="B6783" s="277"/>
      <c r="C6783" s="277" t="s">
        <v>5978</v>
      </c>
    </row>
    <row r="6784" spans="1:3" x14ac:dyDescent="0.35">
      <c r="A6784" s="222" t="str">
        <f t="shared" si="105"/>
        <v>XR Knee 3 Views Left</v>
      </c>
      <c r="B6784" s="281"/>
      <c r="C6784" s="42" t="s">
        <v>1815</v>
      </c>
    </row>
    <row r="6785" spans="1:3" x14ac:dyDescent="0.35">
      <c r="A6785" s="222" t="str">
        <f t="shared" si="105"/>
        <v>XR KNEE 3 VIEWS RIGHT</v>
      </c>
      <c r="B6785" s="277"/>
      <c r="C6785" s="277" t="s">
        <v>5979</v>
      </c>
    </row>
    <row r="6786" spans="1:3" x14ac:dyDescent="0.35">
      <c r="A6786" s="222" t="str">
        <f t="shared" si="105"/>
        <v>XR Knee 3 Views Right</v>
      </c>
      <c r="B6786" s="291"/>
      <c r="C6786" s="278" t="s">
        <v>4332</v>
      </c>
    </row>
    <row r="6787" spans="1:3" x14ac:dyDescent="0.35">
      <c r="A6787" s="222" t="str">
        <f t="shared" ref="A6787:A6850" si="106">TRIM(C6787)</f>
        <v>XR KNEE 3V LT</v>
      </c>
      <c r="B6787" s="288"/>
      <c r="C6787" s="13" t="s">
        <v>274</v>
      </c>
    </row>
    <row r="6788" spans="1:3" x14ac:dyDescent="0.35">
      <c r="A6788" s="222" t="str">
        <f t="shared" si="106"/>
        <v>XR KNEE 3V LT</v>
      </c>
      <c r="B6788" s="11"/>
      <c r="C6788" s="11" t="s">
        <v>274</v>
      </c>
    </row>
    <row r="6789" spans="1:3" x14ac:dyDescent="0.35">
      <c r="A6789" s="222" t="str">
        <f t="shared" si="106"/>
        <v>XR KNEE 3V LT</v>
      </c>
      <c r="B6789" s="312"/>
      <c r="C6789" s="312" t="s">
        <v>274</v>
      </c>
    </row>
    <row r="6790" spans="1:3" x14ac:dyDescent="0.35">
      <c r="A6790" s="222" t="str">
        <f t="shared" si="106"/>
        <v>XR KNEE 3V RT</v>
      </c>
      <c r="B6790" s="288"/>
      <c r="C6790" s="13" t="s">
        <v>275</v>
      </c>
    </row>
    <row r="6791" spans="1:3" x14ac:dyDescent="0.35">
      <c r="A6791" s="222" t="str">
        <f t="shared" si="106"/>
        <v>XR KNEE 3V RT</v>
      </c>
      <c r="B6791" s="11"/>
      <c r="C6791" s="11" t="s">
        <v>275</v>
      </c>
    </row>
    <row r="6792" spans="1:3" x14ac:dyDescent="0.35">
      <c r="A6792" s="222" t="str">
        <f t="shared" si="106"/>
        <v>XR KNEE 3V RT</v>
      </c>
      <c r="B6792" s="312"/>
      <c r="C6792" s="312" t="s">
        <v>275</v>
      </c>
    </row>
    <row r="6793" spans="1:3" x14ac:dyDescent="0.35">
      <c r="A6793" s="222" t="str">
        <f t="shared" si="106"/>
        <v>XR KNEE AP/LAT SUNRISE LEFT</v>
      </c>
      <c r="B6793" s="367"/>
      <c r="C6793" s="310" t="s">
        <v>7359</v>
      </c>
    </row>
    <row r="6794" spans="1:3" x14ac:dyDescent="0.35">
      <c r="A6794" s="222" t="str">
        <f t="shared" si="106"/>
        <v>XR KNEE AP/LAT SUNRISE RIGHT</v>
      </c>
      <c r="B6794" s="367"/>
      <c r="C6794" s="310" t="s">
        <v>7360</v>
      </c>
    </row>
    <row r="6795" spans="1:3" x14ac:dyDescent="0.35">
      <c r="A6795" s="222" t="str">
        <f t="shared" si="106"/>
        <v>XR KNEE LT 3V</v>
      </c>
      <c r="B6795" s="162"/>
      <c r="C6795" s="166" t="s">
        <v>4191</v>
      </c>
    </row>
    <row r="6796" spans="1:3" x14ac:dyDescent="0.35">
      <c r="A6796" s="222" t="str">
        <f t="shared" si="106"/>
        <v>XR KNEE MIN 3V LT</v>
      </c>
      <c r="B6796" s="288"/>
      <c r="C6796" s="13" t="s">
        <v>276</v>
      </c>
    </row>
    <row r="6797" spans="1:3" x14ac:dyDescent="0.35">
      <c r="A6797" s="222" t="str">
        <f t="shared" si="106"/>
        <v>XR knee RT 3V</v>
      </c>
      <c r="B6797" s="24"/>
      <c r="C6797" s="52" t="s">
        <v>12710</v>
      </c>
    </row>
    <row r="6798" spans="1:3" x14ac:dyDescent="0.35">
      <c r="A6798" s="222" t="str">
        <f t="shared" si="106"/>
        <v>XR L KNEE - 73562</v>
      </c>
      <c r="B6798" s="204"/>
      <c r="C6798" s="205" t="s">
        <v>10598</v>
      </c>
    </row>
    <row r="6799" spans="1:3" x14ac:dyDescent="0.35">
      <c r="A6799" s="222" t="str">
        <f t="shared" si="106"/>
        <v>XR L KNEE 73562</v>
      </c>
      <c r="B6799" s="204"/>
      <c r="C6799" s="205" t="s">
        <v>10599</v>
      </c>
    </row>
    <row r="6800" spans="1:3" x14ac:dyDescent="0.35">
      <c r="A6800" s="222" t="str">
        <f t="shared" si="106"/>
        <v>XR Left Knee 3 views</v>
      </c>
      <c r="B6800" s="24"/>
      <c r="C6800" s="52" t="s">
        <v>12711</v>
      </c>
    </row>
    <row r="6801" spans="1:3" x14ac:dyDescent="0.35">
      <c r="A6801" s="222" t="str">
        <f t="shared" si="106"/>
        <v>XR LT KNEE 3V</v>
      </c>
      <c r="B6801" s="40"/>
      <c r="C6801" s="305" t="s">
        <v>12712</v>
      </c>
    </row>
    <row r="6802" spans="1:3" x14ac:dyDescent="0.35">
      <c r="A6802" s="222" t="str">
        <f t="shared" si="106"/>
        <v>XR PATELLA LT (AP/LAT/AX)</v>
      </c>
      <c r="B6802" s="11"/>
      <c r="C6802" s="11" t="s">
        <v>9693</v>
      </c>
    </row>
    <row r="6803" spans="1:3" x14ac:dyDescent="0.35">
      <c r="A6803" s="222" t="str">
        <f t="shared" si="106"/>
        <v>XR PATELLA RT (AP/LAT/AX)</v>
      </c>
      <c r="B6803" s="11"/>
      <c r="C6803" s="11" t="s">
        <v>9694</v>
      </c>
    </row>
    <row r="6804" spans="1:3" x14ac:dyDescent="0.35">
      <c r="A6804" s="222" t="str">
        <f t="shared" si="106"/>
        <v>XR R KNEE - 73562</v>
      </c>
      <c r="B6804" s="204"/>
      <c r="C6804" s="205" t="s">
        <v>10600</v>
      </c>
    </row>
    <row r="6805" spans="1:3" x14ac:dyDescent="0.35">
      <c r="A6805" s="222" t="str">
        <f t="shared" si="106"/>
        <v>XR R KNEE 73562</v>
      </c>
      <c r="B6805" s="204"/>
      <c r="C6805" s="205" t="s">
        <v>10601</v>
      </c>
    </row>
    <row r="6806" spans="1:3" x14ac:dyDescent="0.35">
      <c r="A6806" s="222" t="str">
        <f t="shared" si="106"/>
        <v>XR Right Knee 3 views</v>
      </c>
      <c r="B6806" s="24"/>
      <c r="C6806" s="52" t="s">
        <v>12713</v>
      </c>
    </row>
    <row r="6807" spans="1:3" x14ac:dyDescent="0.35">
      <c r="A6807" s="222" t="str">
        <f t="shared" si="106"/>
        <v>XR RT KNEE 3V</v>
      </c>
      <c r="B6807" s="40"/>
      <c r="C6807" s="305" t="s">
        <v>12714</v>
      </c>
    </row>
    <row r="6808" spans="1:3" x14ac:dyDescent="0.35">
      <c r="A6808" s="222" t="str">
        <f t="shared" si="106"/>
        <v>XRAY KNEE 3 VIEWS LT</v>
      </c>
      <c r="B6808" s="157"/>
      <c r="C6808" s="157" t="s">
        <v>3805</v>
      </c>
    </row>
    <row r="6809" spans="1:3" x14ac:dyDescent="0.35">
      <c r="A6809" s="222" t="str">
        <f t="shared" si="106"/>
        <v>XRAY KNEE 3 VIEWS RT</v>
      </c>
      <c r="B6809" s="157"/>
      <c r="C6809" s="157" t="s">
        <v>3806</v>
      </c>
    </row>
    <row r="6810" spans="1:3" x14ac:dyDescent="0.35">
      <c r="A6810" s="222" t="str">
        <f t="shared" si="106"/>
        <v>XRAY KNEE, 3 VIEW, LEFT</v>
      </c>
      <c r="B6810" s="26"/>
      <c r="C6810" s="26" t="s">
        <v>2298</v>
      </c>
    </row>
    <row r="6811" spans="1:3" x14ac:dyDescent="0.35">
      <c r="A6811" s="222" t="str">
        <f t="shared" si="106"/>
        <v>XRAY KNEE, 3 VIEW, RIGHT</v>
      </c>
      <c r="B6811" s="26"/>
      <c r="C6811" s="26" t="s">
        <v>2299</v>
      </c>
    </row>
    <row r="6812" spans="1:3" x14ac:dyDescent="0.35">
      <c r="A6812" s="222" t="str">
        <f t="shared" si="106"/>
        <v>X-RAY KNEE, LEFT AP/LATERAL/OBLIQUE VIEW</v>
      </c>
      <c r="B6812" s="365"/>
      <c r="C6812" s="282" t="s">
        <v>5528</v>
      </c>
    </row>
    <row r="6813" spans="1:3" x14ac:dyDescent="0.35">
      <c r="A6813" s="222" t="str">
        <f t="shared" si="106"/>
        <v>X-RAY KNEE, LEFT AP/LATERAL/OBLIQUE VIEW, ROUTINE</v>
      </c>
      <c r="B6813" s="365"/>
      <c r="C6813" s="282" t="s">
        <v>5529</v>
      </c>
    </row>
    <row r="6814" spans="1:3" x14ac:dyDescent="0.35">
      <c r="A6814" s="222" t="str">
        <f t="shared" si="106"/>
        <v>X-RAY KNEE, LEFT AP/LATERAL/SUNRISE VIEW</v>
      </c>
      <c r="B6814" s="365"/>
      <c r="C6814" s="282" t="s">
        <v>5530</v>
      </c>
    </row>
    <row r="6815" spans="1:3" x14ac:dyDescent="0.35">
      <c r="A6815" s="222" t="str">
        <f t="shared" si="106"/>
        <v>X-RAY KNEE, RIGHT AP/LATERAL/OBLIQUE VIEW, ROUTINE</v>
      </c>
      <c r="B6815" s="365"/>
      <c r="C6815" s="282" t="s">
        <v>5531</v>
      </c>
    </row>
    <row r="6816" spans="1:3" x14ac:dyDescent="0.35">
      <c r="A6816" s="222" t="str">
        <f t="shared" si="106"/>
        <v>X-RAY KNEE, RIGHT AP/LATERAL/SUNRISE VIEW</v>
      </c>
      <c r="B6816" s="365"/>
      <c r="C6816" s="282" t="s">
        <v>5532</v>
      </c>
    </row>
    <row r="6817" spans="1:3" x14ac:dyDescent="0.35">
      <c r="A6817" s="222" t="str">
        <f t="shared" si="106"/>
        <v>XRAY LEFT KNEE 3 VIEWS</v>
      </c>
      <c r="B6817" s="204"/>
      <c r="C6817" s="205" t="s">
        <v>10602</v>
      </c>
    </row>
    <row r="6818" spans="1:3" x14ac:dyDescent="0.35">
      <c r="A6818" s="222" t="str">
        <f t="shared" si="106"/>
        <v>XRAY LEFT KNEE 3V</v>
      </c>
      <c r="B6818" s="204"/>
      <c r="C6818" s="205" t="s">
        <v>10603</v>
      </c>
    </row>
    <row r="6819" spans="1:3" x14ac:dyDescent="0.35">
      <c r="A6819" s="222" t="str">
        <f t="shared" si="106"/>
        <v>XRAY RIGHT KNEE 3 VIEWS</v>
      </c>
      <c r="B6819" s="204"/>
      <c r="C6819" s="205" t="s">
        <v>10604</v>
      </c>
    </row>
    <row r="6820" spans="1:3" x14ac:dyDescent="0.35">
      <c r="A6820" s="222" t="str">
        <f t="shared" si="106"/>
        <v>XRAY RIGHT KNEE 3V</v>
      </c>
      <c r="B6820" s="204"/>
      <c r="C6820" s="205" t="s">
        <v>10605</v>
      </c>
    </row>
    <row r="6821" spans="1:3" x14ac:dyDescent="0.35">
      <c r="A6821" s="222" t="str">
        <f t="shared" si="106"/>
        <v>X-ray, Knee, 3 Views</v>
      </c>
      <c r="B6821" s="30"/>
      <c r="C6821" s="30" t="s">
        <v>3093</v>
      </c>
    </row>
    <row r="6822" spans="1:3" x14ac:dyDescent="0.35">
      <c r="A6822" s="222" t="str">
        <f t="shared" si="106"/>
        <v>X-ray, Left Knee, 3 Views</v>
      </c>
      <c r="B6822" s="30"/>
      <c r="C6822" s="30" t="s">
        <v>3094</v>
      </c>
    </row>
    <row r="6823" spans="1:3" x14ac:dyDescent="0.35">
      <c r="A6823" s="222" t="str">
        <f t="shared" si="106"/>
        <v>X-ray, Right Knee, 3 Views</v>
      </c>
      <c r="B6823" s="30"/>
      <c r="C6823" s="30" t="s">
        <v>3095</v>
      </c>
    </row>
    <row r="6824" spans="1:3" x14ac:dyDescent="0.35">
      <c r="A6824" s="222" t="str">
        <f t="shared" si="106"/>
        <v>KNEE (LEFT) 4 OR MORE VIEW</v>
      </c>
      <c r="B6824" s="221"/>
      <c r="C6824" s="221" t="s">
        <v>1346</v>
      </c>
    </row>
    <row r="6825" spans="1:3" x14ac:dyDescent="0.35">
      <c r="A6825" s="222" t="str">
        <f t="shared" si="106"/>
        <v>KNEE (RIGHT) 4 OR MORE VIEW</v>
      </c>
      <c r="B6825" s="221"/>
      <c r="C6825" s="221" t="s">
        <v>1347</v>
      </c>
    </row>
    <row r="6826" spans="1:3" x14ac:dyDescent="0.35">
      <c r="A6826" s="222" t="str">
        <f t="shared" si="106"/>
        <v>KNEE 4 OR MORE VIEWS (LEFT)</v>
      </c>
      <c r="B6826" s="580"/>
      <c r="C6826" s="581" t="s">
        <v>13672</v>
      </c>
    </row>
    <row r="6827" spans="1:3" x14ac:dyDescent="0.35">
      <c r="A6827" s="222" t="str">
        <f t="shared" si="106"/>
        <v>KNEE 4 OR MORE VIEWS (RIGHT)</v>
      </c>
      <c r="B6827" s="580"/>
      <c r="C6827" s="581" t="s">
        <v>13673</v>
      </c>
    </row>
    <row r="6828" spans="1:3" x14ac:dyDescent="0.35">
      <c r="A6828" s="222" t="str">
        <f t="shared" si="106"/>
        <v>KNEE 4 VIEW LT</v>
      </c>
      <c r="B6828" s="292"/>
      <c r="C6828" s="302" t="s">
        <v>5251</v>
      </c>
    </row>
    <row r="6829" spans="1:3" x14ac:dyDescent="0.35">
      <c r="A6829" s="222" t="str">
        <f t="shared" si="106"/>
        <v>KNEE 4 VIEW RT</v>
      </c>
      <c r="B6829" s="292"/>
      <c r="C6829" s="302" t="s">
        <v>5252</v>
      </c>
    </row>
    <row r="6830" spans="1:3" x14ac:dyDescent="0.35">
      <c r="A6830" s="222" t="str">
        <f t="shared" si="106"/>
        <v>KNEE COMP 4 OR MORE VI LEFT</v>
      </c>
      <c r="B6830" s="285"/>
      <c r="C6830" s="285" t="s">
        <v>6238</v>
      </c>
    </row>
    <row r="6831" spans="1:3" x14ac:dyDescent="0.35">
      <c r="A6831" s="222" t="str">
        <f t="shared" si="106"/>
        <v>KNEE COMP 4 OR MORE VI RIGHT</v>
      </c>
      <c r="B6831" s="285"/>
      <c r="C6831" s="285" t="s">
        <v>6239</v>
      </c>
    </row>
    <row r="6832" spans="1:3" x14ac:dyDescent="0.35">
      <c r="A6832" s="222" t="str">
        <f t="shared" si="106"/>
        <v>KNEE LT COMP W 4 OR MORE</v>
      </c>
      <c r="B6832" s="105"/>
      <c r="C6832" s="105" t="s">
        <v>4699</v>
      </c>
    </row>
    <row r="6833" spans="1:3" x14ac:dyDescent="0.35">
      <c r="A6833" s="222" t="str">
        <f t="shared" si="106"/>
        <v>KNEE LT MIN 4V</v>
      </c>
      <c r="B6833" s="283"/>
      <c r="C6833" s="284" t="s">
        <v>8143</v>
      </c>
    </row>
    <row r="6834" spans="1:3" x14ac:dyDescent="0.35">
      <c r="A6834" s="222" t="str">
        <f t="shared" si="106"/>
        <v>KNEE RT COMP W 4 OR MORE</v>
      </c>
      <c r="B6834" s="105"/>
      <c r="C6834" s="105" t="s">
        <v>4700</v>
      </c>
    </row>
    <row r="6835" spans="1:3" x14ac:dyDescent="0.35">
      <c r="A6835" s="222" t="str">
        <f t="shared" si="106"/>
        <v>KNEE RT MIN 4V</v>
      </c>
      <c r="B6835" s="283"/>
      <c r="C6835" s="284" t="s">
        <v>8144</v>
      </c>
    </row>
    <row r="6836" spans="1:3" x14ac:dyDescent="0.35">
      <c r="A6836" s="222" t="str">
        <f t="shared" si="106"/>
        <v>KNEE X-RAY 4 OR MORE VIEWS</v>
      </c>
      <c r="B6836" s="94"/>
      <c r="C6836" s="93" t="s">
        <v>7090</v>
      </c>
    </row>
    <row r="6837" spans="1:3" x14ac:dyDescent="0.35">
      <c r="A6837" s="222" t="str">
        <f t="shared" si="106"/>
        <v>KNEE; 4 VIEWS</v>
      </c>
      <c r="B6837" s="327"/>
      <c r="C6837" s="327" t="s">
        <v>1666</v>
      </c>
    </row>
    <row r="6838" spans="1:3" x14ac:dyDescent="0.35">
      <c r="A6838" s="222" t="str">
        <f t="shared" si="106"/>
        <v>KNEE; 4+ VIEWS</v>
      </c>
      <c r="B6838" s="327"/>
      <c r="C6838" s="459" t="s">
        <v>1667</v>
      </c>
    </row>
    <row r="6839" spans="1:3" x14ac:dyDescent="0.35">
      <c r="A6839" s="222" t="str">
        <f t="shared" si="106"/>
        <v>LT KNEE 4V</v>
      </c>
      <c r="B6839" s="316"/>
      <c r="C6839" s="462" t="s">
        <v>8446</v>
      </c>
    </row>
    <row r="6840" spans="1:3" x14ac:dyDescent="0.35">
      <c r="A6840" s="222" t="str">
        <f t="shared" si="106"/>
        <v>RHC1 XR KNEE 4+ VIEWS LEFT</v>
      </c>
      <c r="B6840" s="277"/>
      <c r="C6840" s="277" t="s">
        <v>9269</v>
      </c>
    </row>
    <row r="6841" spans="1:3" x14ac:dyDescent="0.35">
      <c r="A6841" s="222" t="str">
        <f t="shared" si="106"/>
        <v>RHC1 XR KNEE 4+ VIEWS RIGHT</v>
      </c>
      <c r="B6841" s="277"/>
      <c r="C6841" s="277" t="s">
        <v>9270</v>
      </c>
    </row>
    <row r="6842" spans="1:3" x14ac:dyDescent="0.35">
      <c r="A6842" s="222" t="str">
        <f t="shared" si="106"/>
        <v>RT KNEE 4V</v>
      </c>
      <c r="B6842" s="316"/>
      <c r="C6842" s="628" t="s">
        <v>8447</v>
      </c>
    </row>
    <row r="6843" spans="1:3" x14ac:dyDescent="0.35">
      <c r="A6843" s="222" t="str">
        <f t="shared" si="106"/>
        <v>XR KNEE 4 OR MORE</v>
      </c>
      <c r="B6843" s="742"/>
      <c r="C6843" s="46" t="s">
        <v>625</v>
      </c>
    </row>
    <row r="6844" spans="1:3" x14ac:dyDescent="0.35">
      <c r="A6844" s="222" t="str">
        <f t="shared" si="106"/>
        <v>XR KNEE 4 VIEW LEFT</v>
      </c>
      <c r="B6844" s="296"/>
      <c r="C6844" s="296" t="s">
        <v>6582</v>
      </c>
    </row>
    <row r="6845" spans="1:3" x14ac:dyDescent="0.35">
      <c r="A6845" s="222" t="str">
        <f t="shared" si="106"/>
        <v>XR KNEE 4 VIEW RIGHT</v>
      </c>
      <c r="B6845" s="296"/>
      <c r="C6845" s="450" t="s">
        <v>6583</v>
      </c>
    </row>
    <row r="6846" spans="1:3" x14ac:dyDescent="0.35">
      <c r="A6846" s="222" t="str">
        <f t="shared" si="106"/>
        <v>XR KNEE 4 VIEWS MIN LT</v>
      </c>
      <c r="B6846" s="296"/>
      <c r="C6846" s="476" t="s">
        <v>6584</v>
      </c>
    </row>
    <row r="6847" spans="1:3" x14ac:dyDescent="0.35">
      <c r="A6847" s="222" t="str">
        <f t="shared" si="106"/>
        <v>XR KNEE 4 VIEWS MIN RT</v>
      </c>
      <c r="B6847" s="296"/>
      <c r="C6847" s="303" t="s">
        <v>6585</v>
      </c>
    </row>
    <row r="6848" spans="1:3" x14ac:dyDescent="0.35">
      <c r="A6848" s="222" t="str">
        <f t="shared" si="106"/>
        <v>XR KNEE 4+ VIEWS LEFT</v>
      </c>
      <c r="B6848" s="277"/>
      <c r="C6848" s="277" t="s">
        <v>9271</v>
      </c>
    </row>
    <row r="6849" spans="1:3" x14ac:dyDescent="0.35">
      <c r="A6849" s="222" t="str">
        <f t="shared" si="106"/>
        <v>XR KNEE 4+ VIEWS RIGHT</v>
      </c>
      <c r="B6849" s="277"/>
      <c r="C6849" s="277" t="s">
        <v>9272</v>
      </c>
    </row>
    <row r="6850" spans="1:3" x14ac:dyDescent="0.35">
      <c r="A6850" s="222" t="str">
        <f t="shared" si="106"/>
        <v>XR KNEE 4V LT</v>
      </c>
      <c r="B6850" s="11"/>
      <c r="C6850" s="11" t="s">
        <v>9719</v>
      </c>
    </row>
    <row r="6851" spans="1:3" x14ac:dyDescent="0.35">
      <c r="A6851" s="222" t="str">
        <f t="shared" ref="A6851:A6914" si="107">TRIM(C6851)</f>
        <v>XR KNEE 4V LT</v>
      </c>
      <c r="B6851" s="312"/>
      <c r="C6851" s="312" t="s">
        <v>9719</v>
      </c>
    </row>
    <row r="6852" spans="1:3" x14ac:dyDescent="0.35">
      <c r="A6852" s="222" t="str">
        <f t="shared" si="107"/>
        <v>XR KNEE 4V RT</v>
      </c>
      <c r="B6852" s="11"/>
      <c r="C6852" s="11" t="s">
        <v>9720</v>
      </c>
    </row>
    <row r="6853" spans="1:3" x14ac:dyDescent="0.35">
      <c r="A6853" s="222" t="str">
        <f t="shared" si="107"/>
        <v>XR KNEE 4V RT</v>
      </c>
      <c r="B6853" s="312"/>
      <c r="C6853" s="312" t="s">
        <v>9720</v>
      </c>
    </row>
    <row r="6854" spans="1:3" x14ac:dyDescent="0.35">
      <c r="A6854" s="222" t="str">
        <f t="shared" si="107"/>
        <v>XR KNEE AP/LAT/2 OBL LEFT</v>
      </c>
      <c r="B6854" s="367"/>
      <c r="C6854" s="338" t="s">
        <v>7366</v>
      </c>
    </row>
    <row r="6855" spans="1:3" x14ac:dyDescent="0.35">
      <c r="A6855" s="222" t="str">
        <f t="shared" si="107"/>
        <v>XR KNEE AP/LAT/2 OBL RIGHT</v>
      </c>
      <c r="B6855" s="367"/>
      <c r="C6855" s="338" t="s">
        <v>7367</v>
      </c>
    </row>
    <row r="6856" spans="1:3" x14ac:dyDescent="0.35">
      <c r="A6856" s="222" t="str">
        <f t="shared" si="107"/>
        <v>XR KNEE COMPLETE 4 OR MORE VIEWS</v>
      </c>
      <c r="B6856" s="286"/>
      <c r="C6856" s="286" t="s">
        <v>8811</v>
      </c>
    </row>
    <row r="6857" spans="1:3" x14ac:dyDescent="0.35">
      <c r="A6857" s="222" t="str">
        <f t="shared" si="107"/>
        <v>XR KNEE COMPLETE 4 OR MORE VIEWS LT</v>
      </c>
      <c r="B6857" s="280"/>
      <c r="C6857" s="45" t="s">
        <v>5764</v>
      </c>
    </row>
    <row r="6858" spans="1:3" x14ac:dyDescent="0.35">
      <c r="A6858" s="222" t="str">
        <f t="shared" si="107"/>
        <v>XR KNEE COMPLETE 4 OR MORE VIEWS LT</v>
      </c>
      <c r="B6858" s="548"/>
      <c r="C6858" s="548" t="s">
        <v>5764</v>
      </c>
    </row>
    <row r="6859" spans="1:3" x14ac:dyDescent="0.35">
      <c r="A6859" s="222" t="str">
        <f t="shared" si="107"/>
        <v>XR KNEE COMPLETE 4 OR MORE VIEWS RT</v>
      </c>
      <c r="B6859" s="280"/>
      <c r="C6859" s="45" t="s">
        <v>5765</v>
      </c>
    </row>
    <row r="6860" spans="1:3" x14ac:dyDescent="0.35">
      <c r="A6860" s="222" t="str">
        <f t="shared" si="107"/>
        <v>XR KNEE COMPLETE 4 OR MORE VIEWS RT</v>
      </c>
      <c r="B6860" s="548"/>
      <c r="C6860" s="548" t="s">
        <v>5765</v>
      </c>
    </row>
    <row r="6861" spans="1:3" x14ac:dyDescent="0.35">
      <c r="A6861" s="222" t="str">
        <f t="shared" si="107"/>
        <v>XR Knee Complete 4+ Views Left</v>
      </c>
      <c r="B6861" s="291"/>
      <c r="C6861" s="278" t="s">
        <v>4352</v>
      </c>
    </row>
    <row r="6862" spans="1:3" x14ac:dyDescent="0.35">
      <c r="A6862" s="222" t="str">
        <f t="shared" si="107"/>
        <v>XR Knee Complete 4+ Views Right</v>
      </c>
      <c r="B6862" s="291"/>
      <c r="C6862" s="278" t="s">
        <v>4353</v>
      </c>
    </row>
    <row r="6863" spans="1:3" x14ac:dyDescent="0.35">
      <c r="A6863" s="222" t="str">
        <f t="shared" si="107"/>
        <v>XR Knee Complete Left</v>
      </c>
      <c r="B6863" s="281"/>
      <c r="C6863" s="42" t="s">
        <v>1829</v>
      </c>
    </row>
    <row r="6864" spans="1:3" x14ac:dyDescent="0.35">
      <c r="A6864" s="222" t="str">
        <f t="shared" si="107"/>
        <v>XR Knee Complete Right</v>
      </c>
      <c r="B6864" s="281"/>
      <c r="C6864" s="42" t="s">
        <v>1830</v>
      </c>
    </row>
    <row r="6865" spans="1:3" x14ac:dyDescent="0.35">
      <c r="A6865" s="222" t="str">
        <f t="shared" si="107"/>
        <v>XR knee LT 4V</v>
      </c>
      <c r="B6865" s="309"/>
      <c r="C6865" s="131" t="s">
        <v>12757</v>
      </c>
    </row>
    <row r="6866" spans="1:3" x14ac:dyDescent="0.35">
      <c r="A6866" s="222" t="str">
        <f t="shared" si="107"/>
        <v>XR KNEE MIN 4V LT</v>
      </c>
      <c r="B6866" s="288"/>
      <c r="C6866" s="13" t="s">
        <v>296</v>
      </c>
    </row>
    <row r="6867" spans="1:3" x14ac:dyDescent="0.35">
      <c r="A6867" s="222" t="str">
        <f t="shared" si="107"/>
        <v>XR KNEE MIN 4V RT</v>
      </c>
      <c r="B6867" s="288"/>
      <c r="C6867" s="13" t="s">
        <v>297</v>
      </c>
    </row>
    <row r="6868" spans="1:3" x14ac:dyDescent="0.35">
      <c r="A6868" s="222" t="str">
        <f t="shared" si="107"/>
        <v>XR knee RT 4V</v>
      </c>
      <c r="B6868" s="345"/>
      <c r="C6868" s="345" t="s">
        <v>12758</v>
      </c>
    </row>
    <row r="6869" spans="1:3" x14ac:dyDescent="0.35">
      <c r="A6869" s="222" t="str">
        <f t="shared" si="107"/>
        <v>XR L KNEE 4V</v>
      </c>
      <c r="B6869" s="204"/>
      <c r="C6869" s="204" t="s">
        <v>10760</v>
      </c>
    </row>
    <row r="6870" spans="1:3" x14ac:dyDescent="0.35">
      <c r="A6870" s="222" t="str">
        <f t="shared" si="107"/>
        <v>XR Left Knee 4 or more views</v>
      </c>
      <c r="B6870" s="24"/>
      <c r="C6870" s="52" t="s">
        <v>12759</v>
      </c>
    </row>
    <row r="6871" spans="1:3" x14ac:dyDescent="0.35">
      <c r="A6871" s="222" t="str">
        <f t="shared" si="107"/>
        <v>XR LT KNEE 4V</v>
      </c>
      <c r="B6871" s="40"/>
      <c r="C6871" s="305" t="s">
        <v>12760</v>
      </c>
    </row>
    <row r="6872" spans="1:3" x14ac:dyDescent="0.35">
      <c r="A6872" s="222" t="str">
        <f t="shared" si="107"/>
        <v>XR R KNEE 4V</v>
      </c>
      <c r="B6872" s="204"/>
      <c r="C6872" s="204" t="s">
        <v>10761</v>
      </c>
    </row>
    <row r="6873" spans="1:3" x14ac:dyDescent="0.35">
      <c r="A6873" s="222" t="str">
        <f t="shared" si="107"/>
        <v>XR Right Knee 4 or more views</v>
      </c>
      <c r="B6873" s="24"/>
      <c r="C6873" s="52" t="s">
        <v>12761</v>
      </c>
    </row>
    <row r="6874" spans="1:3" x14ac:dyDescent="0.35">
      <c r="A6874" s="222" t="str">
        <f t="shared" si="107"/>
        <v>XR RT KNEE 4V</v>
      </c>
      <c r="B6874" s="40"/>
      <c r="C6874" s="305" t="s">
        <v>12762</v>
      </c>
    </row>
    <row r="6875" spans="1:3" x14ac:dyDescent="0.35">
      <c r="A6875" s="222" t="str">
        <f t="shared" si="107"/>
        <v>XRAY KNEE COMPLETE LT</v>
      </c>
      <c r="B6875" s="157"/>
      <c r="C6875" s="157" t="s">
        <v>3829</v>
      </c>
    </row>
    <row r="6876" spans="1:3" x14ac:dyDescent="0.35">
      <c r="A6876" s="222" t="str">
        <f t="shared" si="107"/>
        <v>XRAY KNEE COMPLETE RT</v>
      </c>
      <c r="B6876" s="157"/>
      <c r="C6876" s="157" t="s">
        <v>3830</v>
      </c>
    </row>
    <row r="6877" spans="1:3" x14ac:dyDescent="0.35">
      <c r="A6877" s="222" t="str">
        <f t="shared" si="107"/>
        <v>XRAY KNEE, MIN 4 VIEW, LEFT</v>
      </c>
      <c r="B6877" s="26"/>
      <c r="C6877" s="26" t="s">
        <v>2316</v>
      </c>
    </row>
    <row r="6878" spans="1:3" x14ac:dyDescent="0.35">
      <c r="A6878" s="222" t="str">
        <f t="shared" si="107"/>
        <v>XRAY KNEE, MIN 4 VIEW, RIGHT</v>
      </c>
      <c r="B6878" s="26"/>
      <c r="C6878" s="26" t="s">
        <v>2317</v>
      </c>
    </row>
    <row r="6879" spans="1:3" x14ac:dyDescent="0.35">
      <c r="A6879" s="222" t="str">
        <f t="shared" si="107"/>
        <v>XRAY LT KNEE &lt;4</v>
      </c>
      <c r="B6879" s="204"/>
      <c r="C6879" s="204" t="s">
        <v>10762</v>
      </c>
    </row>
    <row r="6880" spans="1:3" x14ac:dyDescent="0.35">
      <c r="A6880" s="222" t="str">
        <f t="shared" si="107"/>
        <v>XRAY RT KNEE &lt;4</v>
      </c>
      <c r="B6880" s="204"/>
      <c r="C6880" s="208" t="s">
        <v>10763</v>
      </c>
    </row>
    <row r="6881" spans="1:3" x14ac:dyDescent="0.35">
      <c r="A6881" s="222" t="str">
        <f t="shared" si="107"/>
        <v>X-ray, Knee, Complete,4 or more Views</v>
      </c>
      <c r="B6881" s="30"/>
      <c r="C6881" s="404" t="s">
        <v>3126</v>
      </c>
    </row>
    <row r="6882" spans="1:3" x14ac:dyDescent="0.35">
      <c r="A6882" s="222" t="str">
        <f t="shared" si="107"/>
        <v>X-ray, Left Knee, Complete,4 or more Views</v>
      </c>
      <c r="B6882" s="30"/>
      <c r="C6882" s="30" t="s">
        <v>3127</v>
      </c>
    </row>
    <row r="6883" spans="1:3" x14ac:dyDescent="0.35">
      <c r="A6883" s="222" t="str">
        <f t="shared" si="107"/>
        <v>X-ray, Right Knee, Complete,4 or more Views</v>
      </c>
      <c r="B6883" s="30"/>
      <c r="C6883" s="30" t="s">
        <v>3128</v>
      </c>
    </row>
    <row r="6884" spans="1:3" x14ac:dyDescent="0.35">
      <c r="A6884" s="222" t="str">
        <f t="shared" si="107"/>
        <v>KNEE (BILAT. STANDING)</v>
      </c>
      <c r="B6884" s="327"/>
      <c r="C6884" s="327" t="s">
        <v>1641</v>
      </c>
    </row>
    <row r="6885" spans="1:3" x14ac:dyDescent="0.35">
      <c r="A6885" s="222" t="str">
        <f t="shared" si="107"/>
        <v>KNEE AP BILATERAL STANDING</v>
      </c>
      <c r="B6885" s="580"/>
      <c r="C6885" s="581" t="s">
        <v>13609</v>
      </c>
    </row>
    <row r="6886" spans="1:3" x14ac:dyDescent="0.35">
      <c r="A6886" s="222" t="str">
        <f t="shared" si="107"/>
        <v>KNEE AP STANDING BILAT</v>
      </c>
      <c r="B6886" s="283"/>
      <c r="C6886" s="284" t="s">
        <v>8095</v>
      </c>
    </row>
    <row r="6887" spans="1:3" x14ac:dyDescent="0.35">
      <c r="A6887" s="222" t="str">
        <f t="shared" si="107"/>
        <v>KNEES BILAT STANDING (AP ONLY)</v>
      </c>
      <c r="B6887" s="292"/>
      <c r="C6887" s="292" t="s">
        <v>5195</v>
      </c>
    </row>
    <row r="6888" spans="1:3" x14ac:dyDescent="0.35">
      <c r="A6888" s="222" t="str">
        <f t="shared" si="107"/>
        <v>KNEES BILATERAL STANDING AP</v>
      </c>
      <c r="B6888" s="285"/>
      <c r="C6888" s="285" t="s">
        <v>6140</v>
      </c>
    </row>
    <row r="6889" spans="1:3" x14ac:dyDescent="0.35">
      <c r="A6889" s="222" t="str">
        <f t="shared" si="107"/>
        <v>KNEES STANDING AP BILATERAL</v>
      </c>
      <c r="B6889" s="657"/>
      <c r="C6889" s="94" t="s">
        <v>7005</v>
      </c>
    </row>
    <row r="6890" spans="1:3" x14ac:dyDescent="0.35">
      <c r="A6890" s="222" t="str">
        <f t="shared" si="107"/>
        <v>XR BILAT STAND KNEE AP ONLY</v>
      </c>
      <c r="B6890" s="312"/>
      <c r="C6890" s="312" t="s">
        <v>9636</v>
      </c>
    </row>
    <row r="6891" spans="1:3" x14ac:dyDescent="0.35">
      <c r="A6891" s="222" t="str">
        <f t="shared" si="107"/>
        <v>XR BILAT STANDING KNEE AP ONLY</v>
      </c>
      <c r="B6891" s="40"/>
      <c r="C6891" s="305" t="s">
        <v>12604</v>
      </c>
    </row>
    <row r="6892" spans="1:3" x14ac:dyDescent="0.35">
      <c r="A6892" s="222" t="str">
        <f t="shared" si="107"/>
        <v>XR Bilateral Standing Knees</v>
      </c>
      <c r="B6892" s="24"/>
      <c r="C6892" s="24" t="s">
        <v>12605</v>
      </c>
    </row>
    <row r="6893" spans="1:3" x14ac:dyDescent="0.35">
      <c r="A6893" s="222" t="str">
        <f t="shared" si="107"/>
        <v>XR BILATERAL STANDING KNEES AP ONLY</v>
      </c>
      <c r="B6893" s="286"/>
      <c r="C6893" s="286" t="s">
        <v>8723</v>
      </c>
    </row>
    <row r="6894" spans="1:3" x14ac:dyDescent="0.35">
      <c r="A6894" s="222" t="str">
        <f t="shared" si="107"/>
        <v>XR Knee 1 View Standing AP Bilateral</v>
      </c>
      <c r="B6894" s="291"/>
      <c r="C6894" s="291" t="s">
        <v>4302</v>
      </c>
    </row>
    <row r="6895" spans="1:3" x14ac:dyDescent="0.35">
      <c r="A6895" s="222" t="str">
        <f t="shared" si="107"/>
        <v>XR KNEE AP STAND BILATERAL</v>
      </c>
      <c r="B6895" s="548"/>
      <c r="C6895" s="548" t="s">
        <v>5711</v>
      </c>
    </row>
    <row r="6896" spans="1:3" x14ac:dyDescent="0.35">
      <c r="A6896" s="222" t="str">
        <f t="shared" si="107"/>
        <v>XR KNEE BILATERAL STANDING</v>
      </c>
      <c r="B6896" s="742"/>
      <c r="C6896" s="46" t="s">
        <v>569</v>
      </c>
    </row>
    <row r="6897" spans="1:3" x14ac:dyDescent="0.35">
      <c r="A6897" s="222" t="str">
        <f t="shared" si="107"/>
        <v>XR Knee Standing AP Bilateral</v>
      </c>
      <c r="B6897" s="281"/>
      <c r="C6897" s="42" t="s">
        <v>1775</v>
      </c>
    </row>
    <row r="6898" spans="1:3" x14ac:dyDescent="0.35">
      <c r="A6898" s="222" t="str">
        <f t="shared" si="107"/>
        <v>XR KNEES AP STANDING BILATERAL</v>
      </c>
      <c r="B6898" s="289"/>
      <c r="C6898" s="289" t="s">
        <v>2692</v>
      </c>
    </row>
    <row r="6899" spans="1:3" x14ac:dyDescent="0.35">
      <c r="A6899" s="222" t="str">
        <f t="shared" si="107"/>
        <v>XR KNEES BILAT STANDING (AP ONLY)</v>
      </c>
      <c r="B6899" s="11"/>
      <c r="C6899" s="11" t="s">
        <v>9637</v>
      </c>
    </row>
    <row r="6900" spans="1:3" x14ac:dyDescent="0.35">
      <c r="A6900" s="222" t="str">
        <f t="shared" si="107"/>
        <v>XR KNEES STAND BI AP</v>
      </c>
      <c r="B6900" s="373"/>
      <c r="C6900" s="13" t="s">
        <v>216</v>
      </c>
    </row>
    <row r="6901" spans="1:3" x14ac:dyDescent="0.35">
      <c r="A6901" s="222" t="str">
        <f t="shared" si="107"/>
        <v>X-RAY KNEE BILATERAL STANDING AP ONLY</v>
      </c>
      <c r="B6901" s="330"/>
      <c r="C6901" s="282" t="s">
        <v>5490</v>
      </c>
    </row>
    <row r="6902" spans="1:3" x14ac:dyDescent="0.35">
      <c r="A6902" s="222" t="str">
        <f t="shared" si="107"/>
        <v>XRAY KNEES STANDING AP</v>
      </c>
      <c r="B6902" s="157"/>
      <c r="C6902" s="157" t="s">
        <v>3762</v>
      </c>
    </row>
    <row r="6903" spans="1:3" x14ac:dyDescent="0.35">
      <c r="A6903" s="222" t="str">
        <f t="shared" si="107"/>
        <v>XRAY KNEES, BOTH, STANDING, AP</v>
      </c>
      <c r="B6903" s="26"/>
      <c r="C6903" s="26" t="s">
        <v>2259</v>
      </c>
    </row>
    <row r="6904" spans="1:3" x14ac:dyDescent="0.35">
      <c r="A6904" s="222" t="str">
        <f t="shared" si="107"/>
        <v>X-ray, Knee, Bilateral Standing</v>
      </c>
      <c r="B6904" s="30"/>
      <c r="C6904" s="30" t="s">
        <v>14789</v>
      </c>
    </row>
    <row r="6905" spans="1:3" x14ac:dyDescent="0.35">
      <c r="A6905" s="222" t="str">
        <f t="shared" si="107"/>
        <v>SP ARTHROGRAM KNEE LEFT</v>
      </c>
      <c r="B6905" s="807"/>
      <c r="C6905" s="289" t="s">
        <v>2812</v>
      </c>
    </row>
    <row r="6906" spans="1:3" x14ac:dyDescent="0.35">
      <c r="A6906" s="222" t="str">
        <f t="shared" si="107"/>
        <v>SP ARTHROGRAM KNEE RIGHT</v>
      </c>
      <c r="B6906" s="289"/>
      <c r="C6906" s="289" t="s">
        <v>2813</v>
      </c>
    </row>
    <row r="6907" spans="1:3" x14ac:dyDescent="0.35">
      <c r="A6907" s="222" t="str">
        <f t="shared" si="107"/>
        <v>XRAY KNEE JOINT W/ DYE LT</v>
      </c>
      <c r="B6907" s="157"/>
      <c r="C6907" s="157" t="s">
        <v>3924</v>
      </c>
    </row>
    <row r="6908" spans="1:3" x14ac:dyDescent="0.35">
      <c r="A6908" s="222" t="str">
        <f t="shared" si="107"/>
        <v>XRAY KNEE JOINT W/ DYE RT</v>
      </c>
      <c r="B6908" s="157"/>
      <c r="C6908" s="157" t="s">
        <v>3925</v>
      </c>
    </row>
    <row r="6909" spans="1:3" x14ac:dyDescent="0.35">
      <c r="A6909" s="222" t="str">
        <f t="shared" si="107"/>
        <v>X-ray, Knee Arthrography</v>
      </c>
      <c r="B6909" s="30"/>
      <c r="C6909" s="30" t="s">
        <v>3246</v>
      </c>
    </row>
    <row r="6910" spans="1:3" x14ac:dyDescent="0.35">
      <c r="A6910" s="222" t="str">
        <f t="shared" si="107"/>
        <v>X-ray, Left Knee Arthrography</v>
      </c>
      <c r="B6910" s="30"/>
      <c r="C6910" s="30" t="s">
        <v>3247</v>
      </c>
    </row>
    <row r="6911" spans="1:3" x14ac:dyDescent="0.35">
      <c r="A6911" s="222" t="str">
        <f t="shared" si="107"/>
        <v>X-ray, Right Knee Arthrography</v>
      </c>
      <c r="B6911" s="30"/>
      <c r="C6911" s="30" t="s">
        <v>3248</v>
      </c>
    </row>
    <row r="6912" spans="1:3" x14ac:dyDescent="0.35">
      <c r="A6912" s="222" t="str">
        <f t="shared" si="107"/>
        <v>LOWER LEG BEL KNEE LT</v>
      </c>
      <c r="B6912" s="33"/>
      <c r="C6912" s="33" t="s">
        <v>908</v>
      </c>
    </row>
    <row r="6913" spans="1:3" x14ac:dyDescent="0.35">
      <c r="A6913" s="222" t="str">
        <f t="shared" si="107"/>
        <v>LOWER LEG BEL KNEE RT</v>
      </c>
      <c r="B6913" s="33"/>
      <c r="C6913" s="33" t="s">
        <v>909</v>
      </c>
    </row>
    <row r="6914" spans="1:3" x14ac:dyDescent="0.35">
      <c r="A6914" s="222" t="str">
        <f t="shared" si="107"/>
        <v>LT TIB FIB 2V</v>
      </c>
      <c r="B6914" s="316"/>
      <c r="C6914" s="319" t="s">
        <v>8400</v>
      </c>
    </row>
    <row r="6915" spans="1:3" x14ac:dyDescent="0.35">
      <c r="A6915" s="222" t="str">
        <f t="shared" ref="A6915:A6978" si="108">TRIM(C6915)</f>
        <v>LT TIB/FIB 2 VIEWS</v>
      </c>
      <c r="B6915" s="221"/>
      <c r="C6915" s="221" t="s">
        <v>1301</v>
      </c>
    </row>
    <row r="6916" spans="1:3" x14ac:dyDescent="0.35">
      <c r="A6916" s="222" t="str">
        <f t="shared" si="108"/>
        <v>LT TIB/FIB 2V</v>
      </c>
      <c r="B6916" s="316"/>
      <c r="C6916" s="319" t="s">
        <v>8401</v>
      </c>
    </row>
    <row r="6917" spans="1:3" x14ac:dyDescent="0.35">
      <c r="A6917" s="222" t="str">
        <f t="shared" si="108"/>
        <v>RHC1 XR TIBIA/FIBULA LEFT</v>
      </c>
      <c r="B6917" s="277"/>
      <c r="C6917" s="287" t="s">
        <v>9159</v>
      </c>
    </row>
    <row r="6918" spans="1:3" x14ac:dyDescent="0.35">
      <c r="A6918" s="222" t="str">
        <f t="shared" si="108"/>
        <v>RHC1 XR TIBIA/FIBULA LEFT</v>
      </c>
      <c r="B6918" s="341"/>
      <c r="C6918" s="287" t="s">
        <v>9159</v>
      </c>
    </row>
    <row r="6919" spans="1:3" x14ac:dyDescent="0.35">
      <c r="A6919" s="222" t="str">
        <f t="shared" si="108"/>
        <v>RHC1 XR TIBIA/FIBULA RIGHT</v>
      </c>
      <c r="B6919" s="341"/>
      <c r="C6919" s="287" t="s">
        <v>9160</v>
      </c>
    </row>
    <row r="6920" spans="1:3" x14ac:dyDescent="0.35">
      <c r="A6920" s="222" t="str">
        <f t="shared" si="108"/>
        <v>RT TIB FIB 2V</v>
      </c>
      <c r="B6920" s="316"/>
      <c r="C6920" s="319" t="s">
        <v>8402</v>
      </c>
    </row>
    <row r="6921" spans="1:3" x14ac:dyDescent="0.35">
      <c r="A6921" s="222" t="str">
        <f t="shared" si="108"/>
        <v>RT TIB/FIB 2 VIEWS</v>
      </c>
      <c r="B6921" s="221"/>
      <c r="C6921" s="221" t="s">
        <v>1302</v>
      </c>
    </row>
    <row r="6922" spans="1:3" x14ac:dyDescent="0.35">
      <c r="A6922" s="222" t="str">
        <f t="shared" si="108"/>
        <v>RT TIB/FIB 2V</v>
      </c>
      <c r="B6922" s="316"/>
      <c r="C6922" s="319" t="s">
        <v>8403</v>
      </c>
    </row>
    <row r="6923" spans="1:3" x14ac:dyDescent="0.35">
      <c r="A6923" s="222" t="str">
        <f t="shared" si="108"/>
        <v>Tib/Fib 2 View RT</v>
      </c>
      <c r="B6923" s="204"/>
      <c r="C6923" s="205" t="s">
        <v>10381</v>
      </c>
    </row>
    <row r="6924" spans="1:3" x14ac:dyDescent="0.35">
      <c r="A6924" s="222" t="str">
        <f t="shared" si="108"/>
        <v>TIBIA &amp; FIBULA 2 VIEWS LEFT</v>
      </c>
      <c r="B6924" s="285"/>
      <c r="C6924" s="297" t="s">
        <v>6141</v>
      </c>
    </row>
    <row r="6925" spans="1:3" x14ac:dyDescent="0.35">
      <c r="A6925" s="222" t="str">
        <f t="shared" si="108"/>
        <v>TIBIA &amp; FIBULA 2 VIEWS RIGHT</v>
      </c>
      <c r="B6925" s="285"/>
      <c r="C6925" s="297" t="s">
        <v>6142</v>
      </c>
    </row>
    <row r="6926" spans="1:3" ht="16" x14ac:dyDescent="0.4">
      <c r="A6926" s="222" t="str">
        <f t="shared" si="108"/>
        <v>TIBIA LT 2V*</v>
      </c>
      <c r="B6926" s="696"/>
      <c r="C6926" s="158" t="s">
        <v>8507</v>
      </c>
    </row>
    <row r="6927" spans="1:3" ht="16" x14ac:dyDescent="0.4">
      <c r="A6927" s="222" t="str">
        <f t="shared" si="108"/>
        <v>TIBIA RT 2V*</v>
      </c>
      <c r="B6927" s="696"/>
      <c r="C6927" s="158" t="s">
        <v>8508</v>
      </c>
    </row>
    <row r="6928" spans="1:3" x14ac:dyDescent="0.35">
      <c r="A6928" s="222" t="str">
        <f t="shared" si="108"/>
        <v>TIBIA/FIBULA 2 VIEWS (LEFT)</v>
      </c>
      <c r="B6928" s="580"/>
      <c r="C6928" s="581" t="s">
        <v>13610</v>
      </c>
    </row>
    <row r="6929" spans="1:3" x14ac:dyDescent="0.35">
      <c r="A6929" s="222" t="str">
        <f t="shared" si="108"/>
        <v>TIBIA/FIBULA 2 VIEWS (RIGHT)</v>
      </c>
      <c r="B6929" s="580"/>
      <c r="C6929" s="581" t="s">
        <v>13611</v>
      </c>
    </row>
    <row r="6930" spans="1:3" x14ac:dyDescent="0.35">
      <c r="A6930" s="222" t="str">
        <f t="shared" si="108"/>
        <v>Tibia/Fibula AP+LAT</v>
      </c>
      <c r="B6930" s="204"/>
      <c r="C6930" s="205" t="s">
        <v>10382</v>
      </c>
    </row>
    <row r="6931" spans="1:3" x14ac:dyDescent="0.35">
      <c r="A6931" s="222" t="str">
        <f t="shared" si="108"/>
        <v>TIBIA/FIBULA LT 2V</v>
      </c>
      <c r="B6931" s="283"/>
      <c r="C6931" s="284" t="s">
        <v>8096</v>
      </c>
    </row>
    <row r="6932" spans="1:3" x14ac:dyDescent="0.35">
      <c r="A6932" s="222" t="str">
        <f t="shared" si="108"/>
        <v>TIBIA/FIBULA RT 2V</v>
      </c>
      <c r="B6932" s="283"/>
      <c r="C6932" s="284" t="s">
        <v>8097</v>
      </c>
    </row>
    <row r="6933" spans="1:3" x14ac:dyDescent="0.35">
      <c r="A6933" s="222" t="str">
        <f t="shared" si="108"/>
        <v>TIBIA-FIBULA LT (AP/LAT)</v>
      </c>
      <c r="B6933" s="292"/>
      <c r="C6933" s="302" t="s">
        <v>5196</v>
      </c>
    </row>
    <row r="6934" spans="1:3" x14ac:dyDescent="0.35">
      <c r="A6934" s="222" t="str">
        <f t="shared" si="108"/>
        <v>TIBIA-FIBULA LT 2V</v>
      </c>
      <c r="B6934" s="105"/>
      <c r="C6934" s="105" t="s">
        <v>4640</v>
      </c>
    </row>
    <row r="6935" spans="1:3" x14ac:dyDescent="0.35">
      <c r="A6935" s="222" t="str">
        <f t="shared" si="108"/>
        <v>TIBIA-FIBULA RT (AP/LAT)</v>
      </c>
      <c r="B6935" s="292"/>
      <c r="C6935" s="302" t="s">
        <v>5197</v>
      </c>
    </row>
    <row r="6936" spans="1:3" x14ac:dyDescent="0.35">
      <c r="A6936" s="222" t="str">
        <f t="shared" si="108"/>
        <v>TIBIA-FIBULA RT 2V</v>
      </c>
      <c r="B6936" s="105"/>
      <c r="C6936" s="105" t="s">
        <v>4641</v>
      </c>
    </row>
    <row r="6937" spans="1:3" x14ac:dyDescent="0.35">
      <c r="A6937" s="222" t="str">
        <f t="shared" si="108"/>
        <v>TIBIA-FIBULA X-RAY 2 VIEW</v>
      </c>
      <c r="B6937" s="94"/>
      <c r="C6937" s="93" t="s">
        <v>7006</v>
      </c>
    </row>
    <row r="6938" spans="1:3" x14ac:dyDescent="0.35">
      <c r="A6938" s="222" t="str">
        <f t="shared" si="108"/>
        <v>TIBIA-FIBULA X-RAY 2 VIEW LEFT</v>
      </c>
      <c r="B6938" s="94"/>
      <c r="C6938" s="161" t="s">
        <v>7007</v>
      </c>
    </row>
    <row r="6939" spans="1:3" x14ac:dyDescent="0.35">
      <c r="A6939" s="222" t="str">
        <f t="shared" si="108"/>
        <v>TIBIA-FIBULA X-RAY 2 VIEW RIGHT</v>
      </c>
      <c r="B6939" s="94"/>
      <c r="C6939" s="161" t="s">
        <v>7008</v>
      </c>
    </row>
    <row r="6940" spans="1:3" x14ac:dyDescent="0.35">
      <c r="A6940" s="222" t="str">
        <f t="shared" si="108"/>
        <v>XR L TIB/FIB 2 VIEWS</v>
      </c>
      <c r="B6940" s="204"/>
      <c r="C6940" s="205" t="s">
        <v>10383</v>
      </c>
    </row>
    <row r="6941" spans="1:3" x14ac:dyDescent="0.35">
      <c r="A6941" s="222" t="str">
        <f t="shared" si="108"/>
        <v>XR L TIB/FIB 2V</v>
      </c>
      <c r="B6941" s="204"/>
      <c r="C6941" s="203" t="s">
        <v>10384</v>
      </c>
    </row>
    <row r="6942" spans="1:3" x14ac:dyDescent="0.35">
      <c r="A6942" s="222" t="str">
        <f t="shared" si="108"/>
        <v>XR L TIBIA/FIB 2 VIEWS</v>
      </c>
      <c r="B6942" s="204"/>
      <c r="C6942" s="205" t="s">
        <v>10385</v>
      </c>
    </row>
    <row r="6943" spans="1:3" x14ac:dyDescent="0.35">
      <c r="A6943" s="222" t="str">
        <f t="shared" si="108"/>
        <v>XR Left Lower Leg-Tibia / Fibula</v>
      </c>
      <c r="B6943" s="24"/>
      <c r="C6943" s="52" t="s">
        <v>12606</v>
      </c>
    </row>
    <row r="6944" spans="1:3" ht="16" x14ac:dyDescent="0.4">
      <c r="A6944" s="222" t="str">
        <f t="shared" si="108"/>
        <v>XR LT TIB FIB 2 VIEWS</v>
      </c>
      <c r="B6944" s="204"/>
      <c r="C6944" s="594" t="s">
        <v>10386</v>
      </c>
    </row>
    <row r="6945" spans="1:3" x14ac:dyDescent="0.35">
      <c r="A6945" s="222" t="str">
        <f t="shared" si="108"/>
        <v>XR LT TIB FIB 2V</v>
      </c>
      <c r="B6945" s="162"/>
      <c r="C6945" s="166" t="s">
        <v>4181</v>
      </c>
    </row>
    <row r="6946" spans="1:3" x14ac:dyDescent="0.35">
      <c r="A6946" s="222" t="str">
        <f t="shared" si="108"/>
        <v>XR LT TIB/FIB 2V</v>
      </c>
      <c r="B6946" s="40"/>
      <c r="C6946" s="305" t="s">
        <v>12607</v>
      </c>
    </row>
    <row r="6947" spans="1:3" x14ac:dyDescent="0.35">
      <c r="A6947" s="222" t="str">
        <f t="shared" si="108"/>
        <v>XR R TIB/FIB 2 VIEWS</v>
      </c>
      <c r="B6947" s="204"/>
      <c r="C6947" s="205" t="s">
        <v>10387</v>
      </c>
    </row>
    <row r="6948" spans="1:3" x14ac:dyDescent="0.35">
      <c r="A6948" s="222" t="str">
        <f t="shared" si="108"/>
        <v>XR R TIB/FIB 2V</v>
      </c>
      <c r="B6948" s="204"/>
      <c r="C6948" s="205" t="s">
        <v>10388</v>
      </c>
    </row>
    <row r="6949" spans="1:3" x14ac:dyDescent="0.35">
      <c r="A6949" s="222" t="str">
        <f t="shared" si="108"/>
        <v>XR R TIBIA/FIB 2 VIEWS</v>
      </c>
      <c r="B6949" s="204"/>
      <c r="C6949" s="205" t="s">
        <v>10389</v>
      </c>
    </row>
    <row r="6950" spans="1:3" x14ac:dyDescent="0.35">
      <c r="A6950" s="222" t="str">
        <f t="shared" si="108"/>
        <v>XR R TIBIA/FIB 2 VIEWS</v>
      </c>
      <c r="B6950" s="204"/>
      <c r="C6950" s="205" t="s">
        <v>10389</v>
      </c>
    </row>
    <row r="6951" spans="1:3" x14ac:dyDescent="0.35">
      <c r="A6951" s="222" t="str">
        <f t="shared" si="108"/>
        <v>XR Right Lower leg-Tibia /Fibula</v>
      </c>
      <c r="B6951" s="24"/>
      <c r="C6951" s="52" t="s">
        <v>12608</v>
      </c>
    </row>
    <row r="6952" spans="1:3" ht="16" x14ac:dyDescent="0.4">
      <c r="A6952" s="222" t="str">
        <f t="shared" si="108"/>
        <v>XR RT TIB FIB 2 VIEWS</v>
      </c>
      <c r="B6952" s="204"/>
      <c r="C6952" s="594" t="s">
        <v>10390</v>
      </c>
    </row>
    <row r="6953" spans="1:3" x14ac:dyDescent="0.35">
      <c r="A6953" s="222" t="str">
        <f t="shared" si="108"/>
        <v>XR RT TIB FIB 2V</v>
      </c>
      <c r="B6953" s="362"/>
      <c r="C6953" s="455" t="s">
        <v>8404</v>
      </c>
    </row>
    <row r="6954" spans="1:3" x14ac:dyDescent="0.35">
      <c r="A6954" s="222" t="str">
        <f t="shared" si="108"/>
        <v>XR RT TIB/FIB 2V</v>
      </c>
      <c r="B6954" s="40"/>
      <c r="C6954" s="305" t="s">
        <v>12609</v>
      </c>
    </row>
    <row r="6955" spans="1:3" x14ac:dyDescent="0.35">
      <c r="A6955" s="222" t="str">
        <f t="shared" si="108"/>
        <v>XR RT TIB/FIB 4V</v>
      </c>
      <c r="B6955" s="316"/>
      <c r="C6955" s="319" t="s">
        <v>8405</v>
      </c>
    </row>
    <row r="6956" spans="1:3" x14ac:dyDescent="0.35">
      <c r="A6956" s="222" t="str">
        <f t="shared" si="108"/>
        <v>XR TIB FIB 2V LT</v>
      </c>
      <c r="B6956" s="13"/>
      <c r="C6956" s="13" t="s">
        <v>217</v>
      </c>
    </row>
    <row r="6957" spans="1:3" x14ac:dyDescent="0.35">
      <c r="A6957" s="222" t="str">
        <f t="shared" si="108"/>
        <v>XR TIB FIB 2V LT</v>
      </c>
      <c r="B6957" s="312"/>
      <c r="C6957" s="312" t="s">
        <v>217</v>
      </c>
    </row>
    <row r="6958" spans="1:3" x14ac:dyDescent="0.35">
      <c r="A6958" s="222" t="str">
        <f t="shared" si="108"/>
        <v>XR TIB FIB 2V RT</v>
      </c>
      <c r="B6958" s="13"/>
      <c r="C6958" s="13" t="s">
        <v>218</v>
      </c>
    </row>
    <row r="6959" spans="1:3" x14ac:dyDescent="0.35">
      <c r="A6959" s="222" t="str">
        <f t="shared" si="108"/>
        <v>XR TIB FIB 2V RT</v>
      </c>
      <c r="B6959" s="312"/>
      <c r="C6959" s="312" t="s">
        <v>218</v>
      </c>
    </row>
    <row r="6960" spans="1:3" x14ac:dyDescent="0.35">
      <c r="A6960" s="222" t="str">
        <f t="shared" si="108"/>
        <v>XR TIB/FIB 2 VIEWS LT</v>
      </c>
      <c r="B6960" s="289"/>
      <c r="C6960" s="318" t="s">
        <v>2693</v>
      </c>
    </row>
    <row r="6961" spans="1:3" x14ac:dyDescent="0.35">
      <c r="A6961" s="222" t="str">
        <f t="shared" si="108"/>
        <v>XR TIB/FIB 2 VIEWS RT</v>
      </c>
      <c r="B6961" s="289"/>
      <c r="C6961" s="318" t="s">
        <v>2694</v>
      </c>
    </row>
    <row r="6962" spans="1:3" x14ac:dyDescent="0.35">
      <c r="A6962" s="222" t="str">
        <f t="shared" si="108"/>
        <v>XR TIB/FIB LEFT (LOWER LEG)</v>
      </c>
      <c r="B6962" s="341"/>
      <c r="C6962" s="287" t="s">
        <v>9161</v>
      </c>
    </row>
    <row r="6963" spans="1:3" x14ac:dyDescent="0.35">
      <c r="A6963" s="222" t="str">
        <f t="shared" si="108"/>
        <v>XR TIB/FIB RIGHT (LOWER LEG)</v>
      </c>
      <c r="B6963" s="341"/>
      <c r="C6963" s="287" t="s">
        <v>9162</v>
      </c>
    </row>
    <row r="6964" spans="1:3" x14ac:dyDescent="0.35">
      <c r="A6964" s="222" t="str">
        <f t="shared" si="108"/>
        <v>XR TIBIA &amp; FIBULA (2 VIEWS) LEFT</v>
      </c>
      <c r="B6964" s="204"/>
      <c r="C6964" s="205" t="s">
        <v>10391</v>
      </c>
    </row>
    <row r="6965" spans="1:3" x14ac:dyDescent="0.35">
      <c r="A6965" s="222" t="str">
        <f t="shared" si="108"/>
        <v>XR TIBIA &amp; FIBULA (2 VIEWS) RIGHT</v>
      </c>
      <c r="B6965" s="204"/>
      <c r="C6965" s="205" t="s">
        <v>10392</v>
      </c>
    </row>
    <row r="6966" spans="1:3" x14ac:dyDescent="0.35">
      <c r="A6966" s="222" t="str">
        <f t="shared" si="108"/>
        <v>XR TIBIA &amp; FIBULA LEFT</v>
      </c>
      <c r="B6966" s="311"/>
      <c r="C6966" s="299" t="s">
        <v>780</v>
      </c>
    </row>
    <row r="6967" spans="1:3" x14ac:dyDescent="0.35">
      <c r="A6967" s="222" t="str">
        <f t="shared" si="108"/>
        <v>XR TIBIA &amp; FIBULA RIGHT</v>
      </c>
      <c r="B6967" s="311"/>
      <c r="C6967" s="299" t="s">
        <v>781</v>
      </c>
    </row>
    <row r="6968" spans="1:3" x14ac:dyDescent="0.35">
      <c r="A6968" s="222" t="str">
        <f t="shared" si="108"/>
        <v>XR TIBIA FIBULA LEFT</v>
      </c>
      <c r="B6968" s="742"/>
      <c r="C6968" s="46" t="s">
        <v>570</v>
      </c>
    </row>
    <row r="6969" spans="1:3" x14ac:dyDescent="0.35">
      <c r="A6969" s="222" t="str">
        <f t="shared" si="108"/>
        <v>XR tibia fibula LT 2V</v>
      </c>
      <c r="B6969" s="24"/>
      <c r="C6969" s="52" t="s">
        <v>12610</v>
      </c>
    </row>
    <row r="6970" spans="1:3" x14ac:dyDescent="0.35">
      <c r="A6970" s="222" t="str">
        <f t="shared" si="108"/>
        <v>XR TIBIA FIBULA RIGHT</v>
      </c>
      <c r="B6970" s="742"/>
      <c r="C6970" s="46" t="s">
        <v>571</v>
      </c>
    </row>
    <row r="6971" spans="1:3" x14ac:dyDescent="0.35">
      <c r="A6971" s="222" t="str">
        <f t="shared" si="108"/>
        <v>XR tibia fibula RT 2V</v>
      </c>
      <c r="B6971" s="24"/>
      <c r="C6971" s="52" t="s">
        <v>12612</v>
      </c>
    </row>
    <row r="6972" spans="1:3" x14ac:dyDescent="0.35">
      <c r="A6972" s="222" t="str">
        <f t="shared" si="108"/>
        <v>XR TIBIA/FIBULA 2 VIEW LT</v>
      </c>
      <c r="B6972" s="280"/>
      <c r="C6972" s="280" t="s">
        <v>8724</v>
      </c>
    </row>
    <row r="6973" spans="1:3" x14ac:dyDescent="0.35">
      <c r="A6973" s="222" t="str">
        <f t="shared" si="108"/>
        <v>XR TIBIA/FIBULA 2 VIEW RT</v>
      </c>
      <c r="B6973" s="280"/>
      <c r="C6973" s="45" t="s">
        <v>8725</v>
      </c>
    </row>
    <row r="6974" spans="1:3" x14ac:dyDescent="0.35">
      <c r="A6974" s="222" t="str">
        <f t="shared" si="108"/>
        <v>XR Tibia/Fibula Left</v>
      </c>
      <c r="B6974" s="281"/>
      <c r="C6974" s="42" t="s">
        <v>1776</v>
      </c>
    </row>
    <row r="6975" spans="1:3" x14ac:dyDescent="0.35">
      <c r="A6975" s="222" t="str">
        <f t="shared" si="108"/>
        <v>XR TIBIA/FIBULA LEFT</v>
      </c>
      <c r="B6975" s="548"/>
      <c r="C6975" s="548" t="s">
        <v>5712</v>
      </c>
    </row>
    <row r="6976" spans="1:3" x14ac:dyDescent="0.35">
      <c r="A6976" s="222" t="str">
        <f t="shared" si="108"/>
        <v>XR Tibia/Fibula Right</v>
      </c>
      <c r="B6976" s="291"/>
      <c r="C6976" s="278" t="s">
        <v>4303</v>
      </c>
    </row>
    <row r="6977" spans="1:3" x14ac:dyDescent="0.35">
      <c r="A6977" s="222" t="str">
        <f t="shared" si="108"/>
        <v>XR TIBIA/FIBULA RIGHT</v>
      </c>
      <c r="B6977" s="548"/>
      <c r="C6977" s="548" t="s">
        <v>5713</v>
      </c>
    </row>
    <row r="6978" spans="1:3" x14ac:dyDescent="0.35">
      <c r="A6978" s="222" t="str">
        <f t="shared" si="108"/>
        <v>XR TIBIA-FIBULA LT (AP/LAT)</v>
      </c>
      <c r="B6978" s="11"/>
      <c r="C6978" s="11" t="s">
        <v>9638</v>
      </c>
    </row>
    <row r="6979" spans="1:3" x14ac:dyDescent="0.35">
      <c r="A6979" s="222" t="str">
        <f t="shared" ref="A6979:A7042" si="109">TRIM(C6979)</f>
        <v>XR TIBIA-FIBULA RT (AP/LAT)</v>
      </c>
      <c r="B6979" s="11"/>
      <c r="C6979" s="11" t="s">
        <v>9639</v>
      </c>
    </row>
    <row r="6980" spans="1:3" x14ac:dyDescent="0.35">
      <c r="A6980" s="222" t="str">
        <f t="shared" si="109"/>
        <v>XR, LT TIBIA + FIBULA, 2 VIEW</v>
      </c>
      <c r="B6980" s="343"/>
      <c r="C6980" s="398" t="s">
        <v>13919</v>
      </c>
    </row>
    <row r="6981" spans="1:3" x14ac:dyDescent="0.35">
      <c r="A6981" s="222" t="str">
        <f t="shared" si="109"/>
        <v>XR, RT TIBIA + FIBULA, 2 VIEW</v>
      </c>
      <c r="B6981" s="343"/>
      <c r="C6981" s="398" t="s">
        <v>13920</v>
      </c>
    </row>
    <row r="6982" spans="1:3" x14ac:dyDescent="0.35">
      <c r="A6982" s="222" t="str">
        <f t="shared" si="109"/>
        <v>XRAY LEFT TIB/FIB 2V</v>
      </c>
      <c r="B6982" s="204"/>
      <c r="C6982" s="207" t="s">
        <v>10393</v>
      </c>
    </row>
    <row r="6983" spans="1:3" x14ac:dyDescent="0.35">
      <c r="A6983" s="222" t="str">
        <f t="shared" si="109"/>
        <v>X-RAY LOWER LEG, LEFT AP/LATERAL VIEW</v>
      </c>
      <c r="B6983" s="365"/>
      <c r="C6983" s="454" t="s">
        <v>5491</v>
      </c>
    </row>
    <row r="6984" spans="1:3" x14ac:dyDescent="0.35">
      <c r="A6984" s="222" t="str">
        <f t="shared" si="109"/>
        <v>X-RAY LOWER LEG, RIGHT AP/LATERAL VIEW</v>
      </c>
      <c r="B6984" s="365"/>
      <c r="C6984" s="282" t="s">
        <v>5492</v>
      </c>
    </row>
    <row r="6985" spans="1:3" x14ac:dyDescent="0.35">
      <c r="A6985" s="222" t="str">
        <f t="shared" si="109"/>
        <v>XRAY RIGHT TIB/FIB 2V</v>
      </c>
      <c r="B6985" s="204"/>
      <c r="C6985" s="205" t="s">
        <v>10394</v>
      </c>
    </row>
    <row r="6986" spans="1:3" x14ac:dyDescent="0.35">
      <c r="A6986" s="222" t="str">
        <f t="shared" si="109"/>
        <v>XRAY TIB FIB, 2 VIEW, LEFT</v>
      </c>
      <c r="B6986" s="26"/>
      <c r="C6986" s="410" t="s">
        <v>2260</v>
      </c>
    </row>
    <row r="6987" spans="1:3" x14ac:dyDescent="0.35">
      <c r="A6987" s="222" t="str">
        <f t="shared" si="109"/>
        <v>XRAY TIB FIB, 2 VIEW, RIGHT</v>
      </c>
      <c r="B6987" s="26"/>
      <c r="C6987" s="405" t="s">
        <v>2261</v>
      </c>
    </row>
    <row r="6988" spans="1:3" x14ac:dyDescent="0.35">
      <c r="A6988" s="222" t="str">
        <f t="shared" si="109"/>
        <v>X-RAY TIBIA FIBULA 2 VIEWS LT</v>
      </c>
      <c r="B6988" s="157"/>
      <c r="C6988" s="157" t="s">
        <v>3763</v>
      </c>
    </row>
    <row r="6989" spans="1:3" x14ac:dyDescent="0.35">
      <c r="A6989" s="222" t="str">
        <f t="shared" si="109"/>
        <v>X-RAY TIBIA FIBULA 2 VIEWS RT</v>
      </c>
      <c r="B6989" s="157"/>
      <c r="C6989" s="157" t="s">
        <v>3764</v>
      </c>
    </row>
    <row r="6990" spans="1:3" x14ac:dyDescent="0.35">
      <c r="A6990" s="222" t="str">
        <f t="shared" si="109"/>
        <v>X-ray, Left Tibia and Fibula, 2 Views</v>
      </c>
      <c r="B6990" s="30"/>
      <c r="C6990" s="30" t="s">
        <v>3035</v>
      </c>
    </row>
    <row r="6991" spans="1:3" x14ac:dyDescent="0.35">
      <c r="A6991" s="222" t="str">
        <f t="shared" si="109"/>
        <v>X-ray, Right Tibia and Fibula, 2 Views</v>
      </c>
      <c r="B6991" s="30"/>
      <c r="C6991" s="30" t="s">
        <v>3036</v>
      </c>
    </row>
    <row r="6992" spans="1:3" x14ac:dyDescent="0.35">
      <c r="A6992" s="222" t="str">
        <f t="shared" si="109"/>
        <v>X-ray, Tibia and Fibula, 2 Views</v>
      </c>
      <c r="B6992" s="30"/>
      <c r="C6992" s="30" t="s">
        <v>3037</v>
      </c>
    </row>
    <row r="6993" spans="1:3" x14ac:dyDescent="0.35">
      <c r="A6993" s="222" t="str">
        <f t="shared" si="109"/>
        <v>EXT LOWER INFANT 2 VWS</v>
      </c>
      <c r="B6993" s="94"/>
      <c r="C6993" s="93" t="s">
        <v>7009</v>
      </c>
    </row>
    <row r="6994" spans="1:3" x14ac:dyDescent="0.35">
      <c r="A6994" s="222" t="str">
        <f t="shared" si="109"/>
        <v>EXT LOWER INFANT 2 VWS LEFT</v>
      </c>
      <c r="B6994" s="315"/>
      <c r="C6994" s="382" t="s">
        <v>7010</v>
      </c>
    </row>
    <row r="6995" spans="1:3" x14ac:dyDescent="0.35">
      <c r="A6995" s="222" t="str">
        <f t="shared" si="109"/>
        <v>EXT LOWER INFANT 2 VWS RIGHT</v>
      </c>
      <c r="B6995" s="315"/>
      <c r="C6995" s="382" t="s">
        <v>7011</v>
      </c>
    </row>
    <row r="6996" spans="1:3" x14ac:dyDescent="0.35">
      <c r="A6996" s="222" t="str">
        <f t="shared" si="109"/>
        <v>INFANT LOWER EXTREMITY</v>
      </c>
      <c r="B6996" s="292"/>
      <c r="C6996" s="302" t="s">
        <v>5198</v>
      </c>
    </row>
    <row r="6997" spans="1:3" x14ac:dyDescent="0.35">
      <c r="A6997" s="222" t="str">
        <f t="shared" si="109"/>
        <v>INFANT LOWER EXTREMITY 2 VIEWS (LEFT)</v>
      </c>
      <c r="B6997" s="580"/>
      <c r="C6997" s="581" t="s">
        <v>13612</v>
      </c>
    </row>
    <row r="6998" spans="1:3" x14ac:dyDescent="0.35">
      <c r="A6998" s="222" t="str">
        <f t="shared" si="109"/>
        <v>INFANT LOWER EXTREMITY 2 VIEWS (RIGHT)</v>
      </c>
      <c r="B6998" s="580"/>
      <c r="C6998" s="581" t="s">
        <v>13613</v>
      </c>
    </row>
    <row r="6999" spans="1:3" x14ac:dyDescent="0.35">
      <c r="A6999" s="222" t="str">
        <f t="shared" si="109"/>
        <v>INFANT LOWER EXTREMITY 2 VWS</v>
      </c>
      <c r="B6999" s="315"/>
      <c r="C6999" s="636" t="s">
        <v>7012</v>
      </c>
    </row>
    <row r="7000" spans="1:3" x14ac:dyDescent="0.35">
      <c r="A7000" s="222" t="str">
        <f t="shared" si="109"/>
        <v>INFANT LOWER EXTREMITY 2 VWS LEFT</v>
      </c>
      <c r="B7000" s="315"/>
      <c r="C7000" s="925" t="s">
        <v>7013</v>
      </c>
    </row>
    <row r="7001" spans="1:3" x14ac:dyDescent="0.35">
      <c r="A7001" s="222" t="str">
        <f t="shared" si="109"/>
        <v>INFANT LOWER EXTREMITY 2 VWS RIGHT</v>
      </c>
      <c r="B7001" s="94"/>
      <c r="C7001" s="636" t="s">
        <v>7014</v>
      </c>
    </row>
    <row r="7002" spans="1:3" x14ac:dyDescent="0.35">
      <c r="A7002" s="222" t="str">
        <f t="shared" si="109"/>
        <v>INFANT LOWER EXTREMITY LEFT</v>
      </c>
      <c r="B7002" s="285"/>
      <c r="C7002" s="285" t="s">
        <v>6144</v>
      </c>
    </row>
    <row r="7003" spans="1:3" x14ac:dyDescent="0.35">
      <c r="A7003" s="222" t="str">
        <f t="shared" si="109"/>
        <v>INFANT LOWER EXTREMITY RIGHT</v>
      </c>
      <c r="B7003" s="285"/>
      <c r="C7003" s="285" t="s">
        <v>6145</v>
      </c>
    </row>
    <row r="7004" spans="1:3" x14ac:dyDescent="0.35">
      <c r="A7004" s="222" t="str">
        <f t="shared" si="109"/>
        <v>INFANT LT LOWER EXT</v>
      </c>
      <c r="B7004" s="280"/>
      <c r="C7004" s="280" t="s">
        <v>8726</v>
      </c>
    </row>
    <row r="7005" spans="1:3" x14ac:dyDescent="0.35">
      <c r="A7005" s="222" t="str">
        <f t="shared" si="109"/>
        <v>INFANT RT LOWER EXT</v>
      </c>
      <c r="B7005" s="280"/>
      <c r="C7005" s="280" t="s">
        <v>8727</v>
      </c>
    </row>
    <row r="7006" spans="1:3" x14ac:dyDescent="0.35">
      <c r="A7006" s="222" t="str">
        <f t="shared" si="109"/>
        <v>LOWER EXTREMITY, INFANT, 2+ VIEWS</v>
      </c>
      <c r="B7006" s="327"/>
      <c r="C7006" s="327" t="s">
        <v>1642</v>
      </c>
    </row>
    <row r="7007" spans="1:3" x14ac:dyDescent="0.35">
      <c r="A7007" s="222" t="str">
        <f t="shared" si="109"/>
        <v>XR INFANT LOWER EXTREMITY UNDER 1 YR LT</v>
      </c>
      <c r="B7007" s="11"/>
      <c r="C7007" s="11" t="s">
        <v>9640</v>
      </c>
    </row>
    <row r="7008" spans="1:3" x14ac:dyDescent="0.35">
      <c r="A7008" s="222" t="str">
        <f t="shared" si="109"/>
        <v>XR INFANT LOWER EXTREMITY UNDER 1 YR RT</v>
      </c>
      <c r="B7008" s="11"/>
      <c r="C7008" s="11" t="s">
        <v>9641</v>
      </c>
    </row>
    <row r="7009" spans="1:3" x14ac:dyDescent="0.35">
      <c r="A7009" s="222" t="str">
        <f t="shared" si="109"/>
        <v>XR LE Infant Min 2 Views Left</v>
      </c>
      <c r="B7009" s="313"/>
      <c r="C7009" s="313" t="s">
        <v>1777</v>
      </c>
    </row>
    <row r="7010" spans="1:3" x14ac:dyDescent="0.35">
      <c r="A7010" s="222" t="str">
        <f t="shared" si="109"/>
        <v>XR LE Infant Min 2 Views Right</v>
      </c>
      <c r="B7010" s="281"/>
      <c r="C7010" s="281" t="s">
        <v>1778</v>
      </c>
    </row>
    <row r="7011" spans="1:3" x14ac:dyDescent="0.35">
      <c r="A7011" s="222" t="str">
        <f t="shared" si="109"/>
        <v>XR LOW EXT INFANT 2V LT</v>
      </c>
      <c r="B7011" s="312"/>
      <c r="C7011" s="312" t="s">
        <v>9642</v>
      </c>
    </row>
    <row r="7012" spans="1:3" x14ac:dyDescent="0.35">
      <c r="A7012" s="222" t="str">
        <f t="shared" si="109"/>
        <v>XR LOW EXT INFANT 2V RT</v>
      </c>
      <c r="B7012" s="312"/>
      <c r="C7012" s="312" t="s">
        <v>9643</v>
      </c>
    </row>
    <row r="7013" spans="1:3" x14ac:dyDescent="0.35">
      <c r="A7013" s="222" t="str">
        <f t="shared" si="109"/>
        <v>XR LOW EXT INFANT BILAT</v>
      </c>
      <c r="B7013" s="548"/>
      <c r="C7013" s="552" t="s">
        <v>5714</v>
      </c>
    </row>
    <row r="7014" spans="1:3" x14ac:dyDescent="0.35">
      <c r="A7014" s="222" t="str">
        <f t="shared" si="109"/>
        <v>XR LOWER EXT INF UNDER 1YR LT</v>
      </c>
      <c r="B7014" s="296"/>
      <c r="C7014" s="303" t="s">
        <v>6560</v>
      </c>
    </row>
    <row r="7015" spans="1:3" x14ac:dyDescent="0.35">
      <c r="A7015" s="222" t="str">
        <f t="shared" si="109"/>
        <v>XR LOWER EXT INF UNDER 1YR RT</v>
      </c>
      <c r="B7015" s="296"/>
      <c r="C7015" s="303" t="s">
        <v>6561</v>
      </c>
    </row>
    <row r="7016" spans="1:3" x14ac:dyDescent="0.35">
      <c r="A7016" s="222" t="str">
        <f t="shared" si="109"/>
        <v>XR LOWER EXT INFANT/CHILD 2VIEWS</v>
      </c>
      <c r="B7016" s="548"/>
      <c r="C7016" s="552" t="s">
        <v>5715</v>
      </c>
    </row>
    <row r="7017" spans="1:3" x14ac:dyDescent="0.35">
      <c r="A7017" s="222" t="str">
        <f t="shared" si="109"/>
        <v>XR Lower Extremity Infant (0-1yr) Left</v>
      </c>
      <c r="B7017" s="291"/>
      <c r="C7017" s="423" t="s">
        <v>4304</v>
      </c>
    </row>
    <row r="7018" spans="1:3" x14ac:dyDescent="0.35">
      <c r="A7018" s="222" t="str">
        <f t="shared" si="109"/>
        <v>XR Lower Extremity Infant (0-1yr) Right</v>
      </c>
      <c r="B7018" s="291"/>
      <c r="C7018" s="423" t="s">
        <v>4305</v>
      </c>
    </row>
    <row r="7019" spans="1:3" x14ac:dyDescent="0.35">
      <c r="A7019" s="222" t="str">
        <f t="shared" si="109"/>
        <v>XR LOWER EXTREMITY INFANT MIN 2 VIEWS LT</v>
      </c>
      <c r="B7019" s="286"/>
      <c r="C7019" s="286" t="s">
        <v>8728</v>
      </c>
    </row>
    <row r="7020" spans="1:3" x14ac:dyDescent="0.35">
      <c r="A7020" s="222" t="str">
        <f t="shared" si="109"/>
        <v>XR LOWER EXTREMITY INFANT MIN 2 VIEWS RT</v>
      </c>
      <c r="B7020" s="286"/>
      <c r="C7020" s="286" t="s">
        <v>8729</v>
      </c>
    </row>
    <row r="7021" spans="1:3" x14ac:dyDescent="0.35">
      <c r="A7021" s="222" t="str">
        <f t="shared" si="109"/>
        <v>XR LOWEXT INFANT 2VL</v>
      </c>
      <c r="B7021" s="288"/>
      <c r="C7021" s="13" t="s">
        <v>219</v>
      </c>
    </row>
    <row r="7022" spans="1:3" x14ac:dyDescent="0.35">
      <c r="A7022" s="222" t="str">
        <f t="shared" si="109"/>
        <v>XR LOWEXT INFANT 2VR</v>
      </c>
      <c r="B7022" s="288"/>
      <c r="C7022" s="13" t="s">
        <v>220</v>
      </c>
    </row>
    <row r="7023" spans="1:3" x14ac:dyDescent="0.35">
      <c r="A7023" s="222" t="str">
        <f t="shared" si="109"/>
        <v>XRAY LEG, INFANT LT</v>
      </c>
      <c r="B7023" s="157"/>
      <c r="C7023" s="157" t="s">
        <v>3765</v>
      </c>
    </row>
    <row r="7024" spans="1:3" x14ac:dyDescent="0.35">
      <c r="A7024" s="222" t="str">
        <f t="shared" si="109"/>
        <v>XRAY LEG, INFANT RT</v>
      </c>
      <c r="B7024" s="157"/>
      <c r="C7024" s="157" t="s">
        <v>3766</v>
      </c>
    </row>
    <row r="7025" spans="1:3" x14ac:dyDescent="0.35">
      <c r="A7025" s="222" t="str">
        <f t="shared" si="109"/>
        <v>XRAY LOWER EXT INFANT, MIN 2 VIEW</v>
      </c>
      <c r="B7025" s="26"/>
      <c r="C7025" s="410" t="s">
        <v>2262</v>
      </c>
    </row>
    <row r="7026" spans="1:3" x14ac:dyDescent="0.35">
      <c r="A7026" s="222" t="str">
        <f t="shared" si="109"/>
        <v>X-ray, Lower Ext, Infant Under 1 year, Minimum 2 Views</v>
      </c>
      <c r="B7026" s="30"/>
      <c r="C7026" s="30" t="s">
        <v>3038</v>
      </c>
    </row>
    <row r="7027" spans="1:3" x14ac:dyDescent="0.35">
      <c r="A7027" s="222" t="str">
        <f t="shared" si="109"/>
        <v>73600 LT-ANKLE; 2 VIEW</v>
      </c>
      <c r="B7027" s="326"/>
      <c r="C7027" s="517" t="s">
        <v>13921</v>
      </c>
    </row>
    <row r="7028" spans="1:3" x14ac:dyDescent="0.35">
      <c r="A7028" s="222" t="str">
        <f t="shared" si="109"/>
        <v>73600 LT-ANKLE; 2 VIEWS</v>
      </c>
      <c r="B7028" s="327"/>
      <c r="C7028" s="327" t="s">
        <v>1643</v>
      </c>
    </row>
    <row r="7029" spans="1:3" x14ac:dyDescent="0.35">
      <c r="A7029" s="222" t="str">
        <f t="shared" si="109"/>
        <v>73600 RT-ANKLE; 2 VIEW</v>
      </c>
      <c r="B7029" s="326"/>
      <c r="C7029" s="323" t="s">
        <v>1644</v>
      </c>
    </row>
    <row r="7030" spans="1:3" x14ac:dyDescent="0.35">
      <c r="A7030" s="222" t="str">
        <f t="shared" si="109"/>
        <v>73600 RT-ANKLE; 2 VIEW</v>
      </c>
      <c r="B7030" s="327"/>
      <c r="C7030" s="471" t="s">
        <v>1644</v>
      </c>
    </row>
    <row r="7031" spans="1:3" x14ac:dyDescent="0.35">
      <c r="A7031" s="222" t="str">
        <f t="shared" si="109"/>
        <v>ANKLE 2 VIEW LT</v>
      </c>
      <c r="B7031" s="204"/>
      <c r="C7031" s="208" t="s">
        <v>10395</v>
      </c>
    </row>
    <row r="7032" spans="1:3" x14ac:dyDescent="0.35">
      <c r="A7032" s="222" t="str">
        <f t="shared" si="109"/>
        <v>ANKLE 2 VIEW RT</v>
      </c>
      <c r="B7032" s="204"/>
      <c r="C7032" s="205" t="s">
        <v>10396</v>
      </c>
    </row>
    <row r="7033" spans="1:3" x14ac:dyDescent="0.35">
      <c r="A7033" s="222" t="str">
        <f t="shared" si="109"/>
        <v>ANKLE 2 VIEWS (LEFT)</v>
      </c>
      <c r="B7033" s="580"/>
      <c r="C7033" s="581" t="s">
        <v>13614</v>
      </c>
    </row>
    <row r="7034" spans="1:3" x14ac:dyDescent="0.35">
      <c r="A7034" s="222" t="str">
        <f t="shared" si="109"/>
        <v>ANKLE 2 VIEWS (RIGHT)</v>
      </c>
      <c r="B7034" s="580"/>
      <c r="C7034" s="581" t="s">
        <v>13615</v>
      </c>
    </row>
    <row r="7035" spans="1:3" x14ac:dyDescent="0.35">
      <c r="A7035" s="222" t="str">
        <f t="shared" si="109"/>
        <v>ANKLE 2 VIEWS LEFT</v>
      </c>
      <c r="B7035" s="285"/>
      <c r="C7035" s="285" t="s">
        <v>6146</v>
      </c>
    </row>
    <row r="7036" spans="1:3" x14ac:dyDescent="0.35">
      <c r="A7036" s="222" t="str">
        <f t="shared" si="109"/>
        <v>ANKLE 2 VIEWS RIGHT</v>
      </c>
      <c r="B7036" s="285"/>
      <c r="C7036" s="297" t="s">
        <v>6147</v>
      </c>
    </row>
    <row r="7037" spans="1:3" x14ac:dyDescent="0.35">
      <c r="A7037" s="222" t="str">
        <f t="shared" si="109"/>
        <v>ANKLE 2V LT</v>
      </c>
      <c r="B7037" s="33"/>
      <c r="C7037" s="33" t="s">
        <v>910</v>
      </c>
    </row>
    <row r="7038" spans="1:3" x14ac:dyDescent="0.35">
      <c r="A7038" s="222" t="str">
        <f t="shared" si="109"/>
        <v>ANKLE 2V LT</v>
      </c>
      <c r="B7038" s="292"/>
      <c r="C7038" s="458" t="s">
        <v>910</v>
      </c>
    </row>
    <row r="7039" spans="1:3" x14ac:dyDescent="0.35">
      <c r="A7039" s="222" t="str">
        <f t="shared" si="109"/>
        <v>ANKLE 2V RT</v>
      </c>
      <c r="B7039" s="33"/>
      <c r="C7039" s="33" t="s">
        <v>911</v>
      </c>
    </row>
    <row r="7040" spans="1:3" x14ac:dyDescent="0.35">
      <c r="A7040" s="222" t="str">
        <f t="shared" si="109"/>
        <v>ANKLE 2V RT</v>
      </c>
      <c r="B7040" s="292"/>
      <c r="C7040" s="302" t="s">
        <v>911</v>
      </c>
    </row>
    <row r="7041" spans="1:3" x14ac:dyDescent="0.35">
      <c r="A7041" s="222" t="str">
        <f t="shared" si="109"/>
        <v>Ankle AP+LAT RT</v>
      </c>
      <c r="B7041" s="204"/>
      <c r="C7041" s="206" t="s">
        <v>6509</v>
      </c>
    </row>
    <row r="7042" spans="1:3" x14ac:dyDescent="0.35">
      <c r="A7042" s="222" t="str">
        <f t="shared" si="109"/>
        <v>ANKLE LT 2V</v>
      </c>
      <c r="B7042" s="105"/>
      <c r="C7042" s="105" t="s">
        <v>4642</v>
      </c>
    </row>
    <row r="7043" spans="1:3" x14ac:dyDescent="0.35">
      <c r="A7043" s="222" t="str">
        <f t="shared" ref="A7043:A7106" si="110">TRIM(C7043)</f>
        <v>ANKLE LT 2V</v>
      </c>
      <c r="B7043" s="283"/>
      <c r="C7043" s="284" t="s">
        <v>4642</v>
      </c>
    </row>
    <row r="7044" spans="1:3" ht="16" x14ac:dyDescent="0.4">
      <c r="A7044" s="222" t="str">
        <f t="shared" si="110"/>
        <v>ANKLE LT 2V*</v>
      </c>
      <c r="B7044" s="158"/>
      <c r="C7044" s="158" t="s">
        <v>8509</v>
      </c>
    </row>
    <row r="7045" spans="1:3" x14ac:dyDescent="0.35">
      <c r="A7045" s="222" t="str">
        <f t="shared" si="110"/>
        <v>ANKLE RT 2V</v>
      </c>
      <c r="B7045" s="105"/>
      <c r="C7045" s="105" t="s">
        <v>4643</v>
      </c>
    </row>
    <row r="7046" spans="1:3" x14ac:dyDescent="0.35">
      <c r="A7046" s="222" t="str">
        <f t="shared" si="110"/>
        <v>ANKLE RT 2V</v>
      </c>
      <c r="B7046" s="283"/>
      <c r="C7046" s="284" t="s">
        <v>4643</v>
      </c>
    </row>
    <row r="7047" spans="1:3" ht="16" x14ac:dyDescent="0.4">
      <c r="A7047" s="222" t="str">
        <f t="shared" si="110"/>
        <v>ANKLE RT 2V*</v>
      </c>
      <c r="B7047" s="158"/>
      <c r="C7047" s="158" t="s">
        <v>8510</v>
      </c>
    </row>
    <row r="7048" spans="1:3" x14ac:dyDescent="0.35">
      <c r="A7048" s="222" t="str">
        <f t="shared" si="110"/>
        <v>ANKLE X-RAY 2 VIEWS ONLY</v>
      </c>
      <c r="B7048" s="94"/>
      <c r="C7048" s="331" t="s">
        <v>7015</v>
      </c>
    </row>
    <row r="7049" spans="1:3" x14ac:dyDescent="0.35">
      <c r="A7049" s="222" t="str">
        <f t="shared" si="110"/>
        <v>ANKLE X-RAY 2 VIEWS ONLY LEFT</v>
      </c>
      <c r="B7049" s="94"/>
      <c r="C7049" s="331" t="s">
        <v>7016</v>
      </c>
    </row>
    <row r="7050" spans="1:3" x14ac:dyDescent="0.35">
      <c r="A7050" s="222" t="str">
        <f t="shared" si="110"/>
        <v>ANKLE X-RAY 2 VIEWS ONLY RIGHT</v>
      </c>
      <c r="B7050" s="94"/>
      <c r="C7050" s="331" t="s">
        <v>7017</v>
      </c>
    </row>
    <row r="7051" spans="1:3" x14ac:dyDescent="0.35">
      <c r="A7051" s="222" t="str">
        <f t="shared" si="110"/>
        <v>ANKLE; 2 VIEWS</v>
      </c>
      <c r="B7051" s="326"/>
      <c r="C7051" s="320" t="s">
        <v>13922</v>
      </c>
    </row>
    <row r="7052" spans="1:3" x14ac:dyDescent="0.35">
      <c r="A7052" s="222" t="str">
        <f t="shared" si="110"/>
        <v>LT ANKLE 2V</v>
      </c>
      <c r="B7052" s="316"/>
      <c r="C7052" s="316" t="s">
        <v>8406</v>
      </c>
    </row>
    <row r="7053" spans="1:3" x14ac:dyDescent="0.35">
      <c r="A7053" s="222" t="str">
        <f t="shared" si="110"/>
        <v>LT. ANKLE 2 VIEWS</v>
      </c>
      <c r="B7053" s="221"/>
      <c r="C7053" s="221" t="s">
        <v>1303</v>
      </c>
    </row>
    <row r="7054" spans="1:3" x14ac:dyDescent="0.35">
      <c r="A7054" s="222" t="str">
        <f t="shared" si="110"/>
        <v>RHC1 XR ANKLE 2 VIEW LEFT</v>
      </c>
      <c r="B7054" s="53"/>
      <c r="C7054" s="53" t="s">
        <v>9163</v>
      </c>
    </row>
    <row r="7055" spans="1:3" x14ac:dyDescent="0.35">
      <c r="A7055" s="222" t="str">
        <f t="shared" si="110"/>
        <v>RHC1 XR ANKLE 2 VIEW RIGHT</v>
      </c>
      <c r="B7055" s="53"/>
      <c r="C7055" s="469" t="s">
        <v>9164</v>
      </c>
    </row>
    <row r="7056" spans="1:3" x14ac:dyDescent="0.35">
      <c r="A7056" s="222" t="str">
        <f t="shared" si="110"/>
        <v>RT ANKLE 2V</v>
      </c>
      <c r="B7056" s="316"/>
      <c r="C7056" s="316" t="s">
        <v>8407</v>
      </c>
    </row>
    <row r="7057" spans="1:3" x14ac:dyDescent="0.35">
      <c r="A7057" s="222" t="str">
        <f t="shared" si="110"/>
        <v>RT. ANKLE 2 VIEWS</v>
      </c>
      <c r="B7057" s="221"/>
      <c r="C7057" s="233" t="s">
        <v>1304</v>
      </c>
    </row>
    <row r="7058" spans="1:3" x14ac:dyDescent="0.35">
      <c r="A7058" s="222" t="str">
        <f t="shared" si="110"/>
        <v>XR ANKLE 2</v>
      </c>
      <c r="B7058" s="742"/>
      <c r="C7058" s="58" t="s">
        <v>572</v>
      </c>
    </row>
    <row r="7059" spans="1:3" x14ac:dyDescent="0.35">
      <c r="A7059" s="222" t="str">
        <f t="shared" si="110"/>
        <v>XR ANKLE 2 VIEWS</v>
      </c>
      <c r="B7059" s="724"/>
      <c r="C7059" s="286" t="s">
        <v>8730</v>
      </c>
    </row>
    <row r="7060" spans="1:3" x14ac:dyDescent="0.35">
      <c r="A7060" s="222" t="str">
        <f t="shared" si="110"/>
        <v>XR Ankle 2 Views Left</v>
      </c>
      <c r="B7060" s="281"/>
      <c r="C7060" s="390" t="s">
        <v>1779</v>
      </c>
    </row>
    <row r="7061" spans="1:3" x14ac:dyDescent="0.35">
      <c r="A7061" s="222" t="str">
        <f t="shared" si="110"/>
        <v>XR ANKLE 2 VIEWS LT</v>
      </c>
      <c r="B7061" s="280"/>
      <c r="C7061" s="391" t="s">
        <v>8731</v>
      </c>
    </row>
    <row r="7062" spans="1:3" x14ac:dyDescent="0.35">
      <c r="A7062" s="222" t="str">
        <f t="shared" si="110"/>
        <v>XR Ankle 2 Views Right</v>
      </c>
      <c r="B7062" s="281"/>
      <c r="C7062" s="392" t="s">
        <v>1780</v>
      </c>
    </row>
    <row r="7063" spans="1:3" x14ac:dyDescent="0.35">
      <c r="A7063" s="222" t="str">
        <f t="shared" si="110"/>
        <v>XR ANKLE 2 VIEWS RT</v>
      </c>
      <c r="B7063" s="280"/>
      <c r="C7063" s="391" t="s">
        <v>8732</v>
      </c>
    </row>
    <row r="7064" spans="1:3" x14ac:dyDescent="0.35">
      <c r="A7064" s="222" t="str">
        <f t="shared" si="110"/>
        <v>XR ANKLE 2 VWS LT</v>
      </c>
      <c r="B7064" s="288"/>
      <c r="C7064" s="393" t="s">
        <v>221</v>
      </c>
    </row>
    <row r="7065" spans="1:3" x14ac:dyDescent="0.35">
      <c r="A7065" s="222" t="str">
        <f t="shared" si="110"/>
        <v>XR ANKLE 2 VWS RT</v>
      </c>
      <c r="B7065" s="288"/>
      <c r="C7065" s="393" t="s">
        <v>222</v>
      </c>
    </row>
    <row r="7066" spans="1:3" x14ac:dyDescent="0.35">
      <c r="A7066" s="222" t="str">
        <f t="shared" si="110"/>
        <v>XR ANKLE 2V LT</v>
      </c>
      <c r="B7066" s="11"/>
      <c r="C7066" s="394" t="s">
        <v>9644</v>
      </c>
    </row>
    <row r="7067" spans="1:3" x14ac:dyDescent="0.35">
      <c r="A7067" s="222" t="str">
        <f t="shared" si="110"/>
        <v>XR ANKLE 2V RT</v>
      </c>
      <c r="B7067" s="11"/>
      <c r="C7067" s="394" t="s">
        <v>9645</v>
      </c>
    </row>
    <row r="7068" spans="1:3" x14ac:dyDescent="0.35">
      <c r="A7068" s="222" t="str">
        <f t="shared" si="110"/>
        <v>XR ANKLE AP &amp; LATERAL LT</v>
      </c>
      <c r="B7068" s="548"/>
      <c r="C7068" s="554" t="s">
        <v>5716</v>
      </c>
    </row>
    <row r="7069" spans="1:3" x14ac:dyDescent="0.35">
      <c r="A7069" s="222" t="str">
        <f t="shared" si="110"/>
        <v>XR ANKLE AP &amp; LATERAL RT</v>
      </c>
      <c r="B7069" s="548"/>
      <c r="C7069" s="554" t="s">
        <v>5717</v>
      </c>
    </row>
    <row r="7070" spans="1:3" x14ac:dyDescent="0.35">
      <c r="A7070" s="222" t="str">
        <f t="shared" si="110"/>
        <v>XR ANKLE AP/LAT LEFT</v>
      </c>
      <c r="B7070" s="367"/>
      <c r="C7070" s="338" t="s">
        <v>7343</v>
      </c>
    </row>
    <row r="7071" spans="1:3" x14ac:dyDescent="0.35">
      <c r="A7071" s="222" t="str">
        <f t="shared" si="110"/>
        <v>XR ANKLE AP/LAT RIGHT</v>
      </c>
      <c r="B7071" s="367"/>
      <c r="C7071" s="579" t="s">
        <v>7344</v>
      </c>
    </row>
    <row r="7072" spans="1:3" x14ac:dyDescent="0.35">
      <c r="A7072" s="222" t="str">
        <f t="shared" si="110"/>
        <v>XR ANKLE LEFT (2 VIEWS)</v>
      </c>
      <c r="B7072" s="204"/>
      <c r="C7072" s="208" t="s">
        <v>10397</v>
      </c>
    </row>
    <row r="7073" spans="1:3" x14ac:dyDescent="0.35">
      <c r="A7073" s="222" t="str">
        <f t="shared" si="110"/>
        <v>XR ankle LT 2V</v>
      </c>
      <c r="B7073" s="345"/>
      <c r="C7073" s="543" t="s">
        <v>12614</v>
      </c>
    </row>
    <row r="7074" spans="1:3" x14ac:dyDescent="0.35">
      <c r="A7074" s="222" t="str">
        <f t="shared" si="110"/>
        <v>XR ANKLE RIGHT (2 VIEWS)</v>
      </c>
      <c r="B7074" s="204"/>
      <c r="C7074" s="208" t="s">
        <v>10398</v>
      </c>
    </row>
    <row r="7075" spans="1:3" x14ac:dyDescent="0.35">
      <c r="A7075" s="222" t="str">
        <f t="shared" si="110"/>
        <v>XR ankle RT 2V</v>
      </c>
      <c r="B7075" s="345"/>
      <c r="C7075" s="345" t="s">
        <v>12615</v>
      </c>
    </row>
    <row r="7076" spans="1:3" x14ac:dyDescent="0.35">
      <c r="A7076" s="222" t="str">
        <f t="shared" si="110"/>
        <v>XR L ANKLE 2 VIEWS</v>
      </c>
      <c r="B7076" s="204"/>
      <c r="C7076" s="205" t="s">
        <v>10399</v>
      </c>
    </row>
    <row r="7077" spans="1:3" x14ac:dyDescent="0.35">
      <c r="A7077" s="222" t="str">
        <f t="shared" si="110"/>
        <v>XR Left Ankle 2 views</v>
      </c>
      <c r="B7077" s="24"/>
      <c r="C7077" s="52" t="s">
        <v>12616</v>
      </c>
    </row>
    <row r="7078" spans="1:3" x14ac:dyDescent="0.35">
      <c r="A7078" s="222" t="str">
        <f t="shared" si="110"/>
        <v>XR LEFT ANKLE 2 VIEW</v>
      </c>
      <c r="B7078" s="204"/>
      <c r="C7078" s="205" t="s">
        <v>10400</v>
      </c>
    </row>
    <row r="7079" spans="1:3" x14ac:dyDescent="0.35">
      <c r="A7079" s="222" t="str">
        <f t="shared" si="110"/>
        <v>XR LT ANKLE 2 VIEW</v>
      </c>
      <c r="B7079" s="204"/>
      <c r="C7079" s="216" t="s">
        <v>10401</v>
      </c>
    </row>
    <row r="7080" spans="1:3" x14ac:dyDescent="0.35">
      <c r="A7080" s="222" t="str">
        <f t="shared" si="110"/>
        <v>XR LT ANKLE 2V</v>
      </c>
      <c r="B7080" s="40"/>
      <c r="C7080" s="305" t="s">
        <v>12617</v>
      </c>
    </row>
    <row r="7081" spans="1:3" x14ac:dyDescent="0.35">
      <c r="A7081" s="222" t="str">
        <f t="shared" si="110"/>
        <v>XR R ANKLE 2 VIEWS</v>
      </c>
      <c r="B7081" s="204"/>
      <c r="C7081" s="207" t="s">
        <v>10402</v>
      </c>
    </row>
    <row r="7082" spans="1:3" x14ac:dyDescent="0.35">
      <c r="A7082" s="222" t="str">
        <f t="shared" si="110"/>
        <v>XR RIGHT ANKLE 2 VIEW</v>
      </c>
      <c r="B7082" s="204"/>
      <c r="C7082" s="208" t="s">
        <v>10403</v>
      </c>
    </row>
    <row r="7083" spans="1:3" x14ac:dyDescent="0.35">
      <c r="A7083" s="222" t="str">
        <f t="shared" si="110"/>
        <v>XR Right Ankle 2 views</v>
      </c>
      <c r="B7083" s="24"/>
      <c r="C7083" s="516" t="s">
        <v>12618</v>
      </c>
    </row>
    <row r="7084" spans="1:3" x14ac:dyDescent="0.35">
      <c r="A7084" s="222" t="str">
        <f t="shared" si="110"/>
        <v>XR RT ANKLE 2 VIEWS</v>
      </c>
      <c r="B7084" s="204"/>
      <c r="C7084" s="214" t="s">
        <v>10404</v>
      </c>
    </row>
    <row r="7085" spans="1:3" x14ac:dyDescent="0.35">
      <c r="A7085" s="222" t="str">
        <f t="shared" si="110"/>
        <v>XR RT ANKLE 2V</v>
      </c>
      <c r="B7085" s="40"/>
      <c r="C7085" s="305" t="s">
        <v>12619</v>
      </c>
    </row>
    <row r="7086" spans="1:3" x14ac:dyDescent="0.35">
      <c r="A7086" s="222" t="str">
        <f t="shared" si="110"/>
        <v>XRAY ANKLE 2 VIEWS LT</v>
      </c>
      <c r="B7086" s="157"/>
      <c r="C7086" s="157" t="s">
        <v>3767</v>
      </c>
    </row>
    <row r="7087" spans="1:3" x14ac:dyDescent="0.35">
      <c r="A7087" s="222" t="str">
        <f t="shared" si="110"/>
        <v>XRAY ANKLE 2 VIEWS RT</v>
      </c>
      <c r="B7087" s="157"/>
      <c r="C7087" s="157" t="s">
        <v>3768</v>
      </c>
    </row>
    <row r="7088" spans="1:3" x14ac:dyDescent="0.35">
      <c r="A7088" s="222" t="str">
        <f t="shared" si="110"/>
        <v>XRAY ANKLE RAYVILLE</v>
      </c>
      <c r="B7088" s="286"/>
      <c r="C7088" s="286" t="s">
        <v>8733</v>
      </c>
    </row>
    <row r="7089" spans="1:3" x14ac:dyDescent="0.35">
      <c r="A7089" s="222" t="str">
        <f t="shared" si="110"/>
        <v>XRAY ANKLE, 2 VIEWS, LEFT</v>
      </c>
      <c r="B7089" s="26"/>
      <c r="C7089" s="26" t="s">
        <v>2263</v>
      </c>
    </row>
    <row r="7090" spans="1:3" x14ac:dyDescent="0.35">
      <c r="A7090" s="222" t="str">
        <f t="shared" si="110"/>
        <v>XRAY ANKLE, 2 VIEWS, RIGHT</v>
      </c>
      <c r="B7090" s="26"/>
      <c r="C7090" s="26" t="s">
        <v>2264</v>
      </c>
    </row>
    <row r="7091" spans="1:3" x14ac:dyDescent="0.35">
      <c r="A7091" s="222" t="str">
        <f t="shared" si="110"/>
        <v>X-RAY ANKLE, LEFT AP/LATERAL VIEW</v>
      </c>
      <c r="B7091" s="365"/>
      <c r="C7091" s="282" t="s">
        <v>5493</v>
      </c>
    </row>
    <row r="7092" spans="1:3" x14ac:dyDescent="0.35">
      <c r="A7092" s="222" t="str">
        <f t="shared" si="110"/>
        <v>X-RAY ANKLE, RIGHT AP/LATERAL VIEW</v>
      </c>
      <c r="B7092" s="365"/>
      <c r="C7092" s="282" t="s">
        <v>5494</v>
      </c>
    </row>
    <row r="7093" spans="1:3" x14ac:dyDescent="0.35">
      <c r="A7093" s="222" t="str">
        <f t="shared" si="110"/>
        <v>XRAY LEFT ANKLE 2V</v>
      </c>
      <c r="B7093" s="204"/>
      <c r="C7093" s="205" t="s">
        <v>10407</v>
      </c>
    </row>
    <row r="7094" spans="1:3" x14ac:dyDescent="0.35">
      <c r="A7094" s="222" t="str">
        <f t="shared" si="110"/>
        <v>XRAY LT ANKLE 2V</v>
      </c>
      <c r="B7094" s="204"/>
      <c r="C7094" s="214" t="s">
        <v>10408</v>
      </c>
    </row>
    <row r="7095" spans="1:3" x14ac:dyDescent="0.35">
      <c r="A7095" s="222" t="str">
        <f t="shared" si="110"/>
        <v>XRAY RIGHT ANKLE 2V</v>
      </c>
      <c r="B7095" s="204"/>
      <c r="C7095" s="205" t="s">
        <v>10409</v>
      </c>
    </row>
    <row r="7096" spans="1:3" x14ac:dyDescent="0.35">
      <c r="A7096" s="222" t="str">
        <f t="shared" si="110"/>
        <v>X-ray, Ankle, 2 Views</v>
      </c>
      <c r="B7096" s="30"/>
      <c r="C7096" s="30" t="s">
        <v>3039</v>
      </c>
    </row>
    <row r="7097" spans="1:3" x14ac:dyDescent="0.35">
      <c r="A7097" s="222" t="str">
        <f t="shared" si="110"/>
        <v>X-ray, Left Ankle, 2 Views</v>
      </c>
      <c r="B7097" s="30"/>
      <c r="C7097" s="30" t="s">
        <v>3040</v>
      </c>
    </row>
    <row r="7098" spans="1:3" x14ac:dyDescent="0.35">
      <c r="A7098" s="222" t="str">
        <f t="shared" si="110"/>
        <v>X-ray, Right Ankle, 2 Views</v>
      </c>
      <c r="B7098" s="30"/>
      <c r="C7098" s="638" t="s">
        <v>3041</v>
      </c>
    </row>
    <row r="7099" spans="1:3" x14ac:dyDescent="0.35">
      <c r="A7099" s="222" t="str">
        <f t="shared" si="110"/>
        <v>73610 RT-ANKLE; 3+ VIEWS</v>
      </c>
      <c r="B7099" s="326"/>
      <c r="C7099" s="320" t="s">
        <v>13945</v>
      </c>
    </row>
    <row r="7100" spans="1:3" x14ac:dyDescent="0.35">
      <c r="A7100" s="222" t="str">
        <f t="shared" si="110"/>
        <v>73610-LT-ANKLE; 3+ VIEWS</v>
      </c>
      <c r="B7100" s="326"/>
      <c r="C7100" s="323" t="s">
        <v>1650</v>
      </c>
    </row>
    <row r="7101" spans="1:3" x14ac:dyDescent="0.35">
      <c r="A7101" s="222" t="str">
        <f t="shared" si="110"/>
        <v>73610-LT-ANKLE; 3+ VIEWS</v>
      </c>
      <c r="B7101" s="327"/>
      <c r="C7101" s="327" t="s">
        <v>1650</v>
      </c>
    </row>
    <row r="7102" spans="1:3" x14ac:dyDescent="0.35">
      <c r="A7102" s="222" t="str">
        <f t="shared" si="110"/>
        <v>ANKLE 3 VIEW LT</v>
      </c>
      <c r="B7102" s="204"/>
      <c r="C7102" s="205" t="s">
        <v>10484</v>
      </c>
    </row>
    <row r="7103" spans="1:3" x14ac:dyDescent="0.35">
      <c r="A7103" s="222" t="str">
        <f t="shared" si="110"/>
        <v>Ankle 3 View LT</v>
      </c>
      <c r="B7103" s="204"/>
      <c r="C7103" s="205" t="s">
        <v>10485</v>
      </c>
    </row>
    <row r="7104" spans="1:3" x14ac:dyDescent="0.35">
      <c r="A7104" s="222" t="str">
        <f t="shared" si="110"/>
        <v>ANKLE 3V LT</v>
      </c>
      <c r="B7104" s="292"/>
      <c r="C7104" s="302" t="s">
        <v>5212</v>
      </c>
    </row>
    <row r="7105" spans="1:3" x14ac:dyDescent="0.35">
      <c r="A7105" s="222" t="str">
        <f t="shared" si="110"/>
        <v>ANKLE 3V RT</v>
      </c>
      <c r="B7105" s="292"/>
      <c r="C7105" s="302" t="s">
        <v>5213</v>
      </c>
    </row>
    <row r="7106" spans="1:3" x14ac:dyDescent="0.35">
      <c r="A7106" s="222" t="str">
        <f t="shared" si="110"/>
        <v>ANKLE AP/LAT/OBL LT</v>
      </c>
      <c r="B7106" s="658"/>
      <c r="C7106" s="33" t="s">
        <v>932</v>
      </c>
    </row>
    <row r="7107" spans="1:3" x14ac:dyDescent="0.35">
      <c r="A7107" s="222" t="str">
        <f t="shared" ref="A7107:A7170" si="111">TRIM(C7107)</f>
        <v>ANKLE AP/LAT/OBL RT</v>
      </c>
      <c r="B7107" s="33"/>
      <c r="C7107" s="33" t="s">
        <v>933</v>
      </c>
    </row>
    <row r="7108" spans="1:3" x14ac:dyDescent="0.35">
      <c r="A7108" s="222" t="str">
        <f t="shared" si="111"/>
        <v>Ankle AP+LAT+OBL</v>
      </c>
      <c r="B7108" s="204"/>
      <c r="C7108" s="205" t="s">
        <v>10486</v>
      </c>
    </row>
    <row r="7109" spans="1:3" x14ac:dyDescent="0.35">
      <c r="A7109" s="222" t="str">
        <f t="shared" si="111"/>
        <v>ANKLE COMP MIN 3 VIEWS LEFT</v>
      </c>
      <c r="B7109" s="285"/>
      <c r="C7109" s="297" t="s">
        <v>6179</v>
      </c>
    </row>
    <row r="7110" spans="1:3" x14ac:dyDescent="0.35">
      <c r="A7110" s="222" t="str">
        <f t="shared" si="111"/>
        <v>ANKLE COMP MIN 3 VIEWS RIGHT</v>
      </c>
      <c r="B7110" s="285"/>
      <c r="C7110" s="297" t="s">
        <v>6180</v>
      </c>
    </row>
    <row r="7111" spans="1:3" x14ac:dyDescent="0.35">
      <c r="A7111" s="222" t="str">
        <f t="shared" si="111"/>
        <v>ANKLE LT 3V</v>
      </c>
      <c r="B7111" s="105"/>
      <c r="C7111" s="105" t="s">
        <v>4660</v>
      </c>
    </row>
    <row r="7112" spans="1:3" x14ac:dyDescent="0.35">
      <c r="A7112" s="222" t="str">
        <f t="shared" si="111"/>
        <v>ANKLE LT 3V</v>
      </c>
      <c r="B7112" s="283"/>
      <c r="C7112" s="284" t="s">
        <v>4660</v>
      </c>
    </row>
    <row r="7113" spans="1:3" ht="16" x14ac:dyDescent="0.4">
      <c r="A7113" s="222" t="str">
        <f t="shared" si="111"/>
        <v>ANKLE LT 3V*</v>
      </c>
      <c r="B7113" s="696"/>
      <c r="C7113" s="158" t="s">
        <v>8521</v>
      </c>
    </row>
    <row r="7114" spans="1:3" x14ac:dyDescent="0.35">
      <c r="A7114" s="222" t="str">
        <f t="shared" si="111"/>
        <v>ANKLE MIN 3 VIEWS (LEFT)</v>
      </c>
      <c r="B7114" s="580"/>
      <c r="C7114" s="581" t="s">
        <v>13633</v>
      </c>
    </row>
    <row r="7115" spans="1:3" x14ac:dyDescent="0.35">
      <c r="A7115" s="222" t="str">
        <f t="shared" si="111"/>
        <v>ANKLE MIN 3 VIEWS (RIGHT)</v>
      </c>
      <c r="B7115" s="580"/>
      <c r="C7115" s="581" t="s">
        <v>13634</v>
      </c>
    </row>
    <row r="7116" spans="1:3" x14ac:dyDescent="0.35">
      <c r="A7116" s="222" t="str">
        <f t="shared" si="111"/>
        <v>ANKLE RT 3V</v>
      </c>
      <c r="B7116" s="105"/>
      <c r="C7116" s="105" t="s">
        <v>4661</v>
      </c>
    </row>
    <row r="7117" spans="1:3" x14ac:dyDescent="0.35">
      <c r="A7117" s="222" t="str">
        <f t="shared" si="111"/>
        <v>ANKLE RT 3V</v>
      </c>
      <c r="B7117" s="283"/>
      <c r="C7117" s="284" t="s">
        <v>4661</v>
      </c>
    </row>
    <row r="7118" spans="1:3" ht="16" x14ac:dyDescent="0.4">
      <c r="A7118" s="222" t="str">
        <f t="shared" si="111"/>
        <v>ANKLE RT 3V*</v>
      </c>
      <c r="B7118" s="696"/>
      <c r="C7118" s="192" t="s">
        <v>8522</v>
      </c>
    </row>
    <row r="7119" spans="1:3" x14ac:dyDescent="0.35">
      <c r="A7119" s="222" t="str">
        <f t="shared" si="111"/>
        <v>ANKLE X-RAY 3 VIEWS</v>
      </c>
      <c r="B7119" s="94"/>
      <c r="C7119" s="93" t="s">
        <v>7045</v>
      </c>
    </row>
    <row r="7120" spans="1:3" x14ac:dyDescent="0.35">
      <c r="A7120" s="222" t="str">
        <f t="shared" si="111"/>
        <v>ANKLE X-RAY 3 VIEWS LEFT</v>
      </c>
      <c r="B7120" s="315"/>
      <c r="C7120" s="161" t="s">
        <v>7046</v>
      </c>
    </row>
    <row r="7121" spans="1:3" x14ac:dyDescent="0.35">
      <c r="A7121" s="222" t="str">
        <f t="shared" si="111"/>
        <v>ANKLE X-RAY 3 VIEWS RIGHT</v>
      </c>
      <c r="B7121" s="315"/>
      <c r="C7121" s="161" t="s">
        <v>7047</v>
      </c>
    </row>
    <row r="7122" spans="1:3" x14ac:dyDescent="0.35">
      <c r="A7122" s="222" t="str">
        <f t="shared" si="111"/>
        <v>ANKLE; 3 + VIEWS</v>
      </c>
      <c r="B7122" s="326"/>
      <c r="C7122" s="320" t="s">
        <v>13946</v>
      </c>
    </row>
    <row r="7123" spans="1:3" ht="16" x14ac:dyDescent="0.4">
      <c r="A7123" s="222" t="str">
        <f t="shared" si="111"/>
        <v>LEFT ANKLE X-RAYS, 3 views</v>
      </c>
      <c r="B7123" s="204"/>
      <c r="C7123" s="594" t="s">
        <v>10487</v>
      </c>
    </row>
    <row r="7124" spans="1:3" x14ac:dyDescent="0.35">
      <c r="A7124" s="222" t="str">
        <f t="shared" si="111"/>
        <v>LT ANKLE 3V</v>
      </c>
      <c r="B7124" s="316"/>
      <c r="C7124" s="316" t="s">
        <v>8419</v>
      </c>
    </row>
    <row r="7125" spans="1:3" x14ac:dyDescent="0.35">
      <c r="A7125" s="222" t="str">
        <f t="shared" si="111"/>
        <v>RHC1 XR ANKLE 3 VIEW LEFT</v>
      </c>
      <c r="B7125" s="341"/>
      <c r="C7125" s="294" t="s">
        <v>9199</v>
      </c>
    </row>
    <row r="7126" spans="1:3" x14ac:dyDescent="0.35">
      <c r="A7126" s="222" t="str">
        <f t="shared" si="111"/>
        <v>RHC1 XR ANKLE 3 VIEW RIGHT</v>
      </c>
      <c r="B7126" s="341"/>
      <c r="C7126" s="287" t="s">
        <v>9200</v>
      </c>
    </row>
    <row r="7127" spans="1:3" x14ac:dyDescent="0.35">
      <c r="A7127" s="222" t="str">
        <f t="shared" si="111"/>
        <v>RHC1 XR ANKLE 3 VIEWS LEFT</v>
      </c>
      <c r="B7127" s="341"/>
      <c r="C7127" s="294" t="s">
        <v>9201</v>
      </c>
    </row>
    <row r="7128" spans="1:3" x14ac:dyDescent="0.35">
      <c r="A7128" s="222" t="str">
        <f t="shared" si="111"/>
        <v>RHC1 XR ANKLE 3 VIEWS RIGHT</v>
      </c>
      <c r="B7128" s="341"/>
      <c r="C7128" s="287" t="s">
        <v>9202</v>
      </c>
    </row>
    <row r="7129" spans="1:3" ht="16" x14ac:dyDescent="0.4">
      <c r="A7129" s="222" t="str">
        <f t="shared" si="111"/>
        <v>RIGHT ANKLE X-RAYS, 3 views</v>
      </c>
      <c r="B7129" s="204"/>
      <c r="C7129" s="594" t="s">
        <v>10488</v>
      </c>
    </row>
    <row r="7130" spans="1:3" x14ac:dyDescent="0.35">
      <c r="A7130" s="222" t="str">
        <f t="shared" si="111"/>
        <v>RT ANKLE 3V</v>
      </c>
      <c r="B7130" s="316"/>
      <c r="C7130" s="316" t="s">
        <v>8420</v>
      </c>
    </row>
    <row r="7131" spans="1:3" x14ac:dyDescent="0.35">
      <c r="A7131" s="222" t="str">
        <f t="shared" si="111"/>
        <v>XR ANKLE 3 VIEWS LEFT</v>
      </c>
      <c r="B7131" s="311"/>
      <c r="C7131" s="311" t="s">
        <v>797</v>
      </c>
    </row>
    <row r="7132" spans="1:3" x14ac:dyDescent="0.35">
      <c r="A7132" s="222" t="str">
        <f t="shared" si="111"/>
        <v>XR ANKLE 3 VIEWS LEFT</v>
      </c>
      <c r="B7132" s="548"/>
      <c r="C7132" s="548" t="s">
        <v>797</v>
      </c>
    </row>
    <row r="7133" spans="1:3" x14ac:dyDescent="0.35">
      <c r="A7133" s="222" t="str">
        <f t="shared" si="111"/>
        <v>XR ANKLE 3 VIEWS LT</v>
      </c>
      <c r="B7133" s="289"/>
      <c r="C7133" s="289" t="s">
        <v>2712</v>
      </c>
    </row>
    <row r="7134" spans="1:3" x14ac:dyDescent="0.35">
      <c r="A7134" s="222" t="str">
        <f t="shared" si="111"/>
        <v>XR ANKLE 3 VIEWS RIGHT</v>
      </c>
      <c r="B7134" s="311"/>
      <c r="C7134" s="311" t="s">
        <v>798</v>
      </c>
    </row>
    <row r="7135" spans="1:3" x14ac:dyDescent="0.35">
      <c r="A7135" s="222" t="str">
        <f t="shared" si="111"/>
        <v>XR ANKLE 3 VIEWS RIGHT</v>
      </c>
      <c r="B7135" s="548"/>
      <c r="C7135" s="548" t="s">
        <v>798</v>
      </c>
    </row>
    <row r="7136" spans="1:3" x14ac:dyDescent="0.35">
      <c r="A7136" s="222" t="str">
        <f t="shared" si="111"/>
        <v>XR ANKLE 3 VIEWS RT</v>
      </c>
      <c r="B7136" s="289"/>
      <c r="C7136" s="289" t="s">
        <v>2713</v>
      </c>
    </row>
    <row r="7137" spans="1:3" x14ac:dyDescent="0.35">
      <c r="A7137" s="222" t="str">
        <f t="shared" si="111"/>
        <v>XR ANKLE 3 VWS LT</v>
      </c>
      <c r="B7137" s="13"/>
      <c r="C7137" s="13" t="s">
        <v>247</v>
      </c>
    </row>
    <row r="7138" spans="1:3" x14ac:dyDescent="0.35">
      <c r="A7138" s="222" t="str">
        <f t="shared" si="111"/>
        <v>XR ANKLE 3 VWS RT</v>
      </c>
      <c r="B7138" s="13"/>
      <c r="C7138" s="13" t="s">
        <v>248</v>
      </c>
    </row>
    <row r="7139" spans="1:3" x14ac:dyDescent="0.35">
      <c r="A7139" s="222" t="str">
        <f t="shared" si="111"/>
        <v>XR ANKLE 3+ VIEWS LEFT</v>
      </c>
      <c r="B7139" s="341"/>
      <c r="C7139" s="294" t="s">
        <v>9203</v>
      </c>
    </row>
    <row r="7140" spans="1:3" x14ac:dyDescent="0.35">
      <c r="A7140" s="222" t="str">
        <f t="shared" si="111"/>
        <v>XR ANKLE 3+ VIEWS RIGHT</v>
      </c>
      <c r="B7140" s="341"/>
      <c r="C7140" s="545" t="s">
        <v>9204</v>
      </c>
    </row>
    <row r="7141" spans="1:3" x14ac:dyDescent="0.35">
      <c r="A7141" s="222" t="str">
        <f t="shared" si="111"/>
        <v>XR ANKLE 3V LT</v>
      </c>
      <c r="B7141" s="312"/>
      <c r="C7141" s="312" t="s">
        <v>9667</v>
      </c>
    </row>
    <row r="7142" spans="1:3" x14ac:dyDescent="0.35">
      <c r="A7142" s="222" t="str">
        <f t="shared" si="111"/>
        <v>XR ANKLE 3V RT</v>
      </c>
      <c r="B7142" s="312"/>
      <c r="C7142" s="312" t="s">
        <v>9668</v>
      </c>
    </row>
    <row r="7143" spans="1:3" x14ac:dyDescent="0.35">
      <c r="A7143" s="222" t="str">
        <f t="shared" si="111"/>
        <v>XR ANKLE AP/OBL/LAT LEFT</v>
      </c>
      <c r="B7143" s="367"/>
      <c r="C7143" s="338" t="s">
        <v>7353</v>
      </c>
    </row>
    <row r="7144" spans="1:3" x14ac:dyDescent="0.35">
      <c r="A7144" s="222" t="str">
        <f t="shared" si="111"/>
        <v>XR ANKLE AP/OBL/LAT RIGHT</v>
      </c>
      <c r="B7144" s="367"/>
      <c r="C7144" s="338" t="s">
        <v>7354</v>
      </c>
    </row>
    <row r="7145" spans="1:3" x14ac:dyDescent="0.35">
      <c r="A7145" s="222" t="str">
        <f t="shared" si="111"/>
        <v>XR ANKLE COMPLETE 3 VIEW</v>
      </c>
      <c r="B7145" s="724"/>
      <c r="C7145" s="286" t="s">
        <v>8760</v>
      </c>
    </row>
    <row r="7146" spans="1:3" x14ac:dyDescent="0.35">
      <c r="A7146" s="222" t="str">
        <f t="shared" si="111"/>
        <v>XR ANKLE COMPLETE 3 VIEW LT</v>
      </c>
      <c r="B7146" s="280"/>
      <c r="C7146" s="45" t="s">
        <v>8763</v>
      </c>
    </row>
    <row r="7147" spans="1:3" x14ac:dyDescent="0.35">
      <c r="A7147" s="222" t="str">
        <f t="shared" si="111"/>
        <v>XR ANKLE COMPLETE 3 VIEW RT</v>
      </c>
      <c r="B7147" s="280"/>
      <c r="C7147" s="45" t="s">
        <v>8764</v>
      </c>
    </row>
    <row r="7148" spans="1:3" x14ac:dyDescent="0.35">
      <c r="A7148" s="222" t="str">
        <f t="shared" si="111"/>
        <v>XR Ankle Complete 3+ Views Left</v>
      </c>
      <c r="B7148" s="291"/>
      <c r="C7148" s="278" t="s">
        <v>4321</v>
      </c>
    </row>
    <row r="7149" spans="1:3" x14ac:dyDescent="0.35">
      <c r="A7149" s="222" t="str">
        <f t="shared" si="111"/>
        <v>XR Ankle Complete 3+ Views Right</v>
      </c>
      <c r="B7149" s="291"/>
      <c r="C7149" s="278" t="s">
        <v>4322</v>
      </c>
    </row>
    <row r="7150" spans="1:3" x14ac:dyDescent="0.35">
      <c r="A7150" s="222" t="str">
        <f t="shared" si="111"/>
        <v>XR Ankle Complete Left</v>
      </c>
      <c r="B7150" s="281"/>
      <c r="C7150" s="42" t="s">
        <v>1795</v>
      </c>
    </row>
    <row r="7151" spans="1:3" x14ac:dyDescent="0.35">
      <c r="A7151" s="222" t="str">
        <f t="shared" si="111"/>
        <v>XR ANKLE COMPLETE MIN 3 VIEWS</v>
      </c>
      <c r="B7151" s="327"/>
      <c r="C7151" s="327" t="s">
        <v>1651</v>
      </c>
    </row>
    <row r="7152" spans="1:3" x14ac:dyDescent="0.35">
      <c r="A7152" s="222" t="str">
        <f t="shared" si="111"/>
        <v>XR Ankle Complete Right</v>
      </c>
      <c r="B7152" s="281"/>
      <c r="C7152" s="42" t="s">
        <v>1796</v>
      </c>
    </row>
    <row r="7153" spans="1:3" x14ac:dyDescent="0.35">
      <c r="A7153" s="222" t="str">
        <f t="shared" si="111"/>
        <v>XR ANKLE LEFT (3 VIEWS)</v>
      </c>
      <c r="B7153" s="204"/>
      <c r="C7153" s="205" t="s">
        <v>10489</v>
      </c>
    </row>
    <row r="7154" spans="1:3" x14ac:dyDescent="0.35">
      <c r="A7154" s="222" t="str">
        <f t="shared" si="111"/>
        <v>XR ANKLE LEFT 3 VIEWS</v>
      </c>
      <c r="B7154" s="745"/>
      <c r="C7154" s="15" t="s">
        <v>591</v>
      </c>
    </row>
    <row r="7155" spans="1:3" x14ac:dyDescent="0.35">
      <c r="A7155" s="222" t="str">
        <f t="shared" si="111"/>
        <v>XR ankle LT min 3V</v>
      </c>
      <c r="B7155" s="725"/>
      <c r="C7155" s="460" t="s">
        <v>12670</v>
      </c>
    </row>
    <row r="7156" spans="1:3" x14ac:dyDescent="0.35">
      <c r="A7156" s="222" t="str">
        <f t="shared" si="111"/>
        <v>XR ANKLE MIN 3V LT</v>
      </c>
      <c r="B7156" s="13"/>
      <c r="C7156" s="13" t="s">
        <v>249</v>
      </c>
    </row>
    <row r="7157" spans="1:3" x14ac:dyDescent="0.35">
      <c r="A7157" s="222" t="str">
        <f t="shared" si="111"/>
        <v>XR ANKLE MIN 3V RT</v>
      </c>
      <c r="B7157" s="13"/>
      <c r="C7157" s="13" t="s">
        <v>250</v>
      </c>
    </row>
    <row r="7158" spans="1:3" x14ac:dyDescent="0.35">
      <c r="A7158" s="222" t="str">
        <f t="shared" si="111"/>
        <v>XR ANKLE RIGHT (3 VIEWS)</v>
      </c>
      <c r="B7158" s="204"/>
      <c r="C7158" s="205" t="s">
        <v>10490</v>
      </c>
    </row>
    <row r="7159" spans="1:3" x14ac:dyDescent="0.35">
      <c r="A7159" s="222" t="str">
        <f t="shared" si="111"/>
        <v>XR ANKLE RIGHT 3 VIEWS</v>
      </c>
      <c r="B7159" s="745"/>
      <c r="C7159" s="15" t="s">
        <v>592</v>
      </c>
    </row>
    <row r="7160" spans="1:3" x14ac:dyDescent="0.35">
      <c r="A7160" s="222" t="str">
        <f t="shared" si="111"/>
        <v>XR ankle RT min 3V</v>
      </c>
      <c r="B7160" s="725"/>
      <c r="C7160" s="460" t="s">
        <v>12671</v>
      </c>
    </row>
    <row r="7161" spans="1:3" x14ac:dyDescent="0.35">
      <c r="A7161" s="222" t="str">
        <f t="shared" si="111"/>
        <v>XR Left Ankle 3 views</v>
      </c>
      <c r="B7161" s="24"/>
      <c r="C7161" s="52" t="s">
        <v>12672</v>
      </c>
    </row>
    <row r="7162" spans="1:3" x14ac:dyDescent="0.35">
      <c r="A7162" s="222" t="str">
        <f t="shared" si="111"/>
        <v>XR left ankle 3V</v>
      </c>
      <c r="B7162" s="345"/>
      <c r="C7162" s="345" t="s">
        <v>12673</v>
      </c>
    </row>
    <row r="7163" spans="1:3" x14ac:dyDescent="0.35">
      <c r="A7163" s="222" t="str">
        <f t="shared" si="111"/>
        <v>XR LT ANKLE 3V</v>
      </c>
      <c r="B7163" s="40"/>
      <c r="C7163" s="305" t="s">
        <v>12674</v>
      </c>
    </row>
    <row r="7164" spans="1:3" x14ac:dyDescent="0.35">
      <c r="A7164" s="222" t="str">
        <f t="shared" si="111"/>
        <v>XR LT. ANKLE 3+ VIEWS</v>
      </c>
      <c r="B7164" s="221"/>
      <c r="C7164" s="221" t="s">
        <v>1320</v>
      </c>
    </row>
    <row r="7165" spans="1:3" x14ac:dyDescent="0.35">
      <c r="A7165" s="222" t="str">
        <f t="shared" si="111"/>
        <v>XR R ANKLE 3 VIEWS</v>
      </c>
      <c r="B7165" s="204"/>
      <c r="C7165" s="205" t="s">
        <v>10491</v>
      </c>
    </row>
    <row r="7166" spans="1:3" x14ac:dyDescent="0.35">
      <c r="A7166" s="222" t="str">
        <f t="shared" si="111"/>
        <v>XR Right Ankle 3 views</v>
      </c>
      <c r="B7166" s="24"/>
      <c r="C7166" s="52" t="s">
        <v>12675</v>
      </c>
    </row>
    <row r="7167" spans="1:3" x14ac:dyDescent="0.35">
      <c r="A7167" s="222" t="str">
        <f t="shared" si="111"/>
        <v>XR right ankle 3V</v>
      </c>
      <c r="B7167" s="345"/>
      <c r="C7167" s="345" t="s">
        <v>12676</v>
      </c>
    </row>
    <row r="7168" spans="1:3" x14ac:dyDescent="0.35">
      <c r="A7168" s="222" t="str">
        <f t="shared" si="111"/>
        <v>XR RT ANKLE 3V</v>
      </c>
      <c r="B7168" s="40"/>
      <c r="C7168" s="473" t="s">
        <v>12677</v>
      </c>
    </row>
    <row r="7169" spans="1:3" x14ac:dyDescent="0.35">
      <c r="A7169" s="222" t="str">
        <f t="shared" si="111"/>
        <v>XR RT. ANKLE 3+ VIEWS</v>
      </c>
      <c r="B7169" s="221"/>
      <c r="C7169" s="232" t="s">
        <v>1321</v>
      </c>
    </row>
    <row r="7170" spans="1:3" x14ac:dyDescent="0.35">
      <c r="A7170" s="222" t="str">
        <f t="shared" si="111"/>
        <v>XRAY ANKLE COMPLETE LT</v>
      </c>
      <c r="B7170" s="157"/>
      <c r="C7170" s="163" t="s">
        <v>3787</v>
      </c>
    </row>
    <row r="7171" spans="1:3" x14ac:dyDescent="0.35">
      <c r="A7171" s="222" t="str">
        <f t="shared" ref="A7171:A7234" si="112">TRIM(C7171)</f>
        <v>XRAY ANKLE COMPLETE RT</v>
      </c>
      <c r="B7171" s="157"/>
      <c r="C7171" s="163" t="s">
        <v>3735</v>
      </c>
    </row>
    <row r="7172" spans="1:3" x14ac:dyDescent="0.35">
      <c r="A7172" s="222" t="str">
        <f t="shared" si="112"/>
        <v>X-RAY ANKLE, LEFT AP/LATERAL/OBLIQUE VIEW</v>
      </c>
      <c r="B7172" s="365"/>
      <c r="C7172" s="454" t="s">
        <v>5511</v>
      </c>
    </row>
    <row r="7173" spans="1:3" x14ac:dyDescent="0.35">
      <c r="A7173" s="222" t="str">
        <f t="shared" si="112"/>
        <v>XRAY ANKLE, MIN 3 VIEWS, LEFT</v>
      </c>
      <c r="B7173" s="26"/>
      <c r="C7173" s="26" t="s">
        <v>2281</v>
      </c>
    </row>
    <row r="7174" spans="1:3" x14ac:dyDescent="0.35">
      <c r="A7174" s="222" t="str">
        <f t="shared" si="112"/>
        <v>XRAY ANKLE, MIN 3 VIEWS, RIGHT</v>
      </c>
      <c r="B7174" s="26"/>
      <c r="C7174" s="26" t="s">
        <v>2282</v>
      </c>
    </row>
    <row r="7175" spans="1:3" x14ac:dyDescent="0.35">
      <c r="A7175" s="222" t="str">
        <f t="shared" si="112"/>
        <v>X-RAY ANKLE, RIGHT AP/LATERAL/OBLIQUE VIEW</v>
      </c>
      <c r="B7175" s="365"/>
      <c r="C7175" s="282" t="s">
        <v>5512</v>
      </c>
    </row>
    <row r="7176" spans="1:3" x14ac:dyDescent="0.35">
      <c r="A7176" s="222" t="str">
        <f t="shared" si="112"/>
        <v>XRAY LEFT ANKLE 3V</v>
      </c>
      <c r="B7176" s="204"/>
      <c r="C7176" s="205" t="s">
        <v>10493</v>
      </c>
    </row>
    <row r="7177" spans="1:3" x14ac:dyDescent="0.35">
      <c r="A7177" s="222" t="str">
        <f t="shared" si="112"/>
        <v>XRAY RIGHT ANKLE 3V</v>
      </c>
      <c r="B7177" s="204"/>
      <c r="C7177" s="205" t="s">
        <v>10494</v>
      </c>
    </row>
    <row r="7178" spans="1:3" x14ac:dyDescent="0.35">
      <c r="A7178" s="222" t="str">
        <f t="shared" si="112"/>
        <v>X-ray, Ankle, Minimum 3 Views</v>
      </c>
      <c r="B7178" s="30"/>
      <c r="C7178" s="30" t="s">
        <v>3068</v>
      </c>
    </row>
    <row r="7179" spans="1:3" x14ac:dyDescent="0.35">
      <c r="A7179" s="222" t="str">
        <f t="shared" si="112"/>
        <v>X-ray, Left Ankle, Minimum 3 Views</v>
      </c>
      <c r="B7179" s="30"/>
      <c r="C7179" s="30" t="s">
        <v>3069</v>
      </c>
    </row>
    <row r="7180" spans="1:3" x14ac:dyDescent="0.35">
      <c r="A7180" s="222" t="str">
        <f t="shared" si="112"/>
        <v>X-ray, Right Ankle, Minimum 3 Views</v>
      </c>
      <c r="B7180" s="30"/>
      <c r="C7180" s="30" t="s">
        <v>3070</v>
      </c>
    </row>
    <row r="7181" spans="1:3" x14ac:dyDescent="0.35">
      <c r="A7181" s="222" t="str">
        <f t="shared" si="112"/>
        <v>SP ARTHROGRAM ANKLE LEFT</v>
      </c>
      <c r="B7181" s="277"/>
      <c r="C7181" s="277" t="s">
        <v>9338</v>
      </c>
    </row>
    <row r="7182" spans="1:3" x14ac:dyDescent="0.35">
      <c r="A7182" s="222" t="str">
        <f t="shared" si="112"/>
        <v>SP ARTHROGRAM ANKLE LT</v>
      </c>
      <c r="B7182" s="289"/>
      <c r="C7182" s="289" t="s">
        <v>2805</v>
      </c>
    </row>
    <row r="7183" spans="1:3" x14ac:dyDescent="0.35">
      <c r="A7183" s="222" t="str">
        <f t="shared" si="112"/>
        <v>SP ARTHROGRAM ANKLE RIGHT</v>
      </c>
      <c r="B7183" s="277"/>
      <c r="C7183" s="277" t="s">
        <v>9339</v>
      </c>
    </row>
    <row r="7184" spans="1:3" x14ac:dyDescent="0.35">
      <c r="A7184" s="222" t="str">
        <f t="shared" si="112"/>
        <v>SP ARTHROGRAM ANKLE RT</v>
      </c>
      <c r="B7184" s="289"/>
      <c r="C7184" s="289" t="s">
        <v>2806</v>
      </c>
    </row>
    <row r="7185" spans="1:3" x14ac:dyDescent="0.35">
      <c r="A7185" s="222" t="str">
        <f t="shared" si="112"/>
        <v>XRAY ANKLE W/ DYE LT</v>
      </c>
      <c r="B7185" s="157"/>
      <c r="C7185" s="157" t="s">
        <v>3910</v>
      </c>
    </row>
    <row r="7186" spans="1:3" x14ac:dyDescent="0.35">
      <c r="A7186" s="222" t="str">
        <f t="shared" si="112"/>
        <v>XRAY ANKLE W/ DYE RT</v>
      </c>
      <c r="B7186" s="157"/>
      <c r="C7186" s="157" t="s">
        <v>3911</v>
      </c>
    </row>
    <row r="7187" spans="1:3" x14ac:dyDescent="0.35">
      <c r="A7187" s="222" t="str">
        <f t="shared" si="112"/>
        <v>X-ray, Left Ankle Arthrography</v>
      </c>
      <c r="B7187" s="30"/>
      <c r="C7187" s="30" t="s">
        <v>3232</v>
      </c>
    </row>
    <row r="7188" spans="1:3" x14ac:dyDescent="0.35">
      <c r="A7188" s="222" t="str">
        <f t="shared" si="112"/>
        <v>X-ray, Right Ankle Arthrography</v>
      </c>
      <c r="B7188" s="30"/>
      <c r="C7188" s="30" t="s">
        <v>3233</v>
      </c>
    </row>
    <row r="7189" spans="1:3" x14ac:dyDescent="0.35">
      <c r="A7189" s="222" t="str">
        <f t="shared" si="112"/>
        <v>FOOT 2 VIEW LT</v>
      </c>
      <c r="B7189" s="292"/>
      <c r="C7189" s="302" t="s">
        <v>62</v>
      </c>
    </row>
    <row r="7190" spans="1:3" x14ac:dyDescent="0.35">
      <c r="A7190" s="222" t="str">
        <f t="shared" si="112"/>
        <v>FOOT 2 VIEW RT</v>
      </c>
      <c r="B7190" s="292"/>
      <c r="C7190" s="302" t="s">
        <v>63</v>
      </c>
    </row>
    <row r="7191" spans="1:3" x14ac:dyDescent="0.35">
      <c r="A7191" s="222" t="str">
        <f t="shared" si="112"/>
        <v>FOOT 2 VIEWS (LEFT)</v>
      </c>
      <c r="B7191" s="580"/>
      <c r="C7191" s="581" t="s">
        <v>13616</v>
      </c>
    </row>
    <row r="7192" spans="1:3" x14ac:dyDescent="0.35">
      <c r="A7192" s="222" t="str">
        <f t="shared" si="112"/>
        <v>FOOT 2 VIEWS (RIGHT)</v>
      </c>
      <c r="B7192" s="580"/>
      <c r="C7192" s="581" t="s">
        <v>13617</v>
      </c>
    </row>
    <row r="7193" spans="1:3" x14ac:dyDescent="0.35">
      <c r="A7193" s="222" t="str">
        <f t="shared" si="112"/>
        <v>FOOT 2 VIEWS LEFT</v>
      </c>
      <c r="B7193" s="285"/>
      <c r="C7193" s="297" t="s">
        <v>6148</v>
      </c>
    </row>
    <row r="7194" spans="1:3" x14ac:dyDescent="0.35">
      <c r="A7194" s="222" t="str">
        <f t="shared" si="112"/>
        <v>FOOT 2 VIEWS RIGHT</v>
      </c>
      <c r="B7194" s="285"/>
      <c r="C7194" s="297" t="s">
        <v>6149</v>
      </c>
    </row>
    <row r="7195" spans="1:3" x14ac:dyDescent="0.35">
      <c r="A7195" s="222" t="str">
        <f t="shared" si="112"/>
        <v>FOOT 2V LT</v>
      </c>
      <c r="B7195" s="33"/>
      <c r="C7195" s="371" t="s">
        <v>912</v>
      </c>
    </row>
    <row r="7196" spans="1:3" x14ac:dyDescent="0.35">
      <c r="A7196" s="222" t="str">
        <f t="shared" si="112"/>
        <v>FOOT 2V RT</v>
      </c>
      <c r="B7196" s="33"/>
      <c r="C7196" s="470" t="s">
        <v>913</v>
      </c>
    </row>
    <row r="7197" spans="1:3" x14ac:dyDescent="0.35">
      <c r="A7197" s="222" t="str">
        <f t="shared" si="112"/>
        <v>FOOT LEFT AP FIFTH DI</v>
      </c>
      <c r="B7197" s="285"/>
      <c r="C7197" s="285" t="s">
        <v>6150</v>
      </c>
    </row>
    <row r="7198" spans="1:3" x14ac:dyDescent="0.35">
      <c r="A7198" s="222" t="str">
        <f t="shared" si="112"/>
        <v>FOOT LEFT AP FOURTH D</v>
      </c>
      <c r="B7198" s="285"/>
      <c r="C7198" s="285" t="s">
        <v>6151</v>
      </c>
    </row>
    <row r="7199" spans="1:3" x14ac:dyDescent="0.35">
      <c r="A7199" s="222" t="str">
        <f t="shared" si="112"/>
        <v>FOOT LEFT AP GREAT TO</v>
      </c>
      <c r="B7199" s="285"/>
      <c r="C7199" s="285" t="s">
        <v>6152</v>
      </c>
    </row>
    <row r="7200" spans="1:3" x14ac:dyDescent="0.35">
      <c r="A7200" s="222" t="str">
        <f t="shared" si="112"/>
        <v>FOOT LEFT AP SECOND D</v>
      </c>
      <c r="B7200" s="285"/>
      <c r="C7200" s="419" t="s">
        <v>6153</v>
      </c>
    </row>
    <row r="7201" spans="1:3" x14ac:dyDescent="0.35">
      <c r="A7201" s="222" t="str">
        <f t="shared" si="112"/>
        <v>FOOT LEFT AP THIRD DI</v>
      </c>
      <c r="B7201" s="285"/>
      <c r="C7201" s="411" t="s">
        <v>6154</v>
      </c>
    </row>
    <row r="7202" spans="1:3" x14ac:dyDescent="0.35">
      <c r="A7202" s="222" t="str">
        <f t="shared" si="112"/>
        <v>FOOT LT 2V</v>
      </c>
      <c r="B7202" s="105"/>
      <c r="C7202" s="105" t="s">
        <v>4644</v>
      </c>
    </row>
    <row r="7203" spans="1:3" x14ac:dyDescent="0.35">
      <c r="A7203" s="222" t="str">
        <f t="shared" si="112"/>
        <v>FOOT LT 2V</v>
      </c>
      <c r="B7203" s="283"/>
      <c r="C7203" s="399" t="s">
        <v>4644</v>
      </c>
    </row>
    <row r="7204" spans="1:3" ht="16" x14ac:dyDescent="0.4">
      <c r="A7204" s="222" t="str">
        <f t="shared" si="112"/>
        <v>FOOT LT 2V*</v>
      </c>
      <c r="B7204" s="696"/>
      <c r="C7204" s="158" t="s">
        <v>8511</v>
      </c>
    </row>
    <row r="7205" spans="1:3" x14ac:dyDescent="0.35">
      <c r="A7205" s="222" t="str">
        <f t="shared" si="112"/>
        <v>FOOT RIGHT AP FIFTH D</v>
      </c>
      <c r="B7205" s="285"/>
      <c r="C7205" s="411" t="s">
        <v>6155</v>
      </c>
    </row>
    <row r="7206" spans="1:3" x14ac:dyDescent="0.35">
      <c r="A7206" s="222" t="str">
        <f t="shared" si="112"/>
        <v>FOOT RIGHT AP FOURTH</v>
      </c>
      <c r="B7206" s="285"/>
      <c r="C7206" s="285" t="s">
        <v>6156</v>
      </c>
    </row>
    <row r="7207" spans="1:3" x14ac:dyDescent="0.35">
      <c r="A7207" s="222" t="str">
        <f t="shared" si="112"/>
        <v>FOOT RIGHT AP GREAT T</v>
      </c>
      <c r="B7207" s="285"/>
      <c r="C7207" s="411" t="s">
        <v>6157</v>
      </c>
    </row>
    <row r="7208" spans="1:3" x14ac:dyDescent="0.35">
      <c r="A7208" s="222" t="str">
        <f t="shared" si="112"/>
        <v>FOOT RIGHT AP SECOND</v>
      </c>
      <c r="B7208" s="285"/>
      <c r="C7208" s="285" t="s">
        <v>6158</v>
      </c>
    </row>
    <row r="7209" spans="1:3" x14ac:dyDescent="0.35">
      <c r="A7209" s="222" t="str">
        <f t="shared" si="112"/>
        <v>FOOT RIGHT AP THIRD D</v>
      </c>
      <c r="B7209" s="285"/>
      <c r="C7209" s="285" t="s">
        <v>6159</v>
      </c>
    </row>
    <row r="7210" spans="1:3" x14ac:dyDescent="0.35">
      <c r="A7210" s="222" t="str">
        <f t="shared" si="112"/>
        <v>FOOT RT 2V</v>
      </c>
      <c r="B7210" s="105"/>
      <c r="C7210" s="105" t="s">
        <v>4645</v>
      </c>
    </row>
    <row r="7211" spans="1:3" x14ac:dyDescent="0.35">
      <c r="A7211" s="222" t="str">
        <f t="shared" si="112"/>
        <v>FOOT RT 2V</v>
      </c>
      <c r="B7211" s="283"/>
      <c r="C7211" s="447" t="s">
        <v>4645</v>
      </c>
    </row>
    <row r="7212" spans="1:3" ht="16" x14ac:dyDescent="0.4">
      <c r="A7212" s="222" t="str">
        <f t="shared" si="112"/>
        <v>FOOT RT 2V*</v>
      </c>
      <c r="B7212" s="696"/>
      <c r="C7212" s="158" t="s">
        <v>8512</v>
      </c>
    </row>
    <row r="7213" spans="1:3" x14ac:dyDescent="0.35">
      <c r="A7213" s="222" t="str">
        <f t="shared" si="112"/>
        <v>FOOT X-RAY 2 VIEWS</v>
      </c>
      <c r="B7213" s="94"/>
      <c r="C7213" s="93" t="s">
        <v>7018</v>
      </c>
    </row>
    <row r="7214" spans="1:3" x14ac:dyDescent="0.35">
      <c r="A7214" s="222" t="str">
        <f t="shared" si="112"/>
        <v>FOOT X-RAY 2 VIEWS LEFT</v>
      </c>
      <c r="B7214" s="94"/>
      <c r="C7214" s="93" t="s">
        <v>7019</v>
      </c>
    </row>
    <row r="7215" spans="1:3" x14ac:dyDescent="0.35">
      <c r="A7215" s="222" t="str">
        <f t="shared" si="112"/>
        <v>FOOT X-RAY 2 VIEWS RIGHT</v>
      </c>
      <c r="B7215" s="94"/>
      <c r="C7215" s="93" t="s">
        <v>7020</v>
      </c>
    </row>
    <row r="7216" spans="1:3" x14ac:dyDescent="0.35">
      <c r="A7216" s="222" t="str">
        <f t="shared" si="112"/>
        <v>FOOT XRAY RAYVILLE</v>
      </c>
      <c r="B7216" s="286"/>
      <c r="C7216" s="286" t="s">
        <v>8734</v>
      </c>
    </row>
    <row r="7217" spans="1:3" x14ac:dyDescent="0.35">
      <c r="A7217" s="222" t="str">
        <f t="shared" si="112"/>
        <v>FOOT; 2 VIEWS</v>
      </c>
      <c r="B7217" s="327"/>
      <c r="C7217" s="327" t="s">
        <v>1645</v>
      </c>
    </row>
    <row r="7218" spans="1:3" x14ac:dyDescent="0.35">
      <c r="A7218" s="222" t="str">
        <f t="shared" si="112"/>
        <v>LT FOOT 2 VIEWS</v>
      </c>
      <c r="B7218" s="221"/>
      <c r="C7218" s="221" t="s">
        <v>1305</v>
      </c>
    </row>
    <row r="7219" spans="1:3" x14ac:dyDescent="0.35">
      <c r="A7219" s="222" t="str">
        <f t="shared" si="112"/>
        <v>LT FOOT 2V</v>
      </c>
      <c r="B7219" s="316"/>
      <c r="C7219" s="317" t="s">
        <v>8408</v>
      </c>
    </row>
    <row r="7220" spans="1:3" x14ac:dyDescent="0.35">
      <c r="A7220" s="222" t="str">
        <f t="shared" si="112"/>
        <v>LT FOOT; 2 VIEWS</v>
      </c>
      <c r="B7220" s="343"/>
      <c r="C7220" s="398" t="s">
        <v>13923</v>
      </c>
    </row>
    <row r="7221" spans="1:3" x14ac:dyDescent="0.35">
      <c r="A7221" s="222" t="str">
        <f t="shared" si="112"/>
        <v>RHC1 XR FOOT 2 VIEW LEFT</v>
      </c>
      <c r="B7221" s="341"/>
      <c r="C7221" s="287" t="s">
        <v>9165</v>
      </c>
    </row>
    <row r="7222" spans="1:3" x14ac:dyDescent="0.35">
      <c r="A7222" s="222" t="str">
        <f t="shared" si="112"/>
        <v>RHC1 XR FOOT 2 VIEW RIGHT</v>
      </c>
      <c r="B7222" s="341"/>
      <c r="C7222" s="287" t="s">
        <v>9166</v>
      </c>
    </row>
    <row r="7223" spans="1:3" x14ac:dyDescent="0.35">
      <c r="A7223" s="222" t="str">
        <f t="shared" si="112"/>
        <v>RT FOOT 2V</v>
      </c>
      <c r="B7223" s="316"/>
      <c r="C7223" s="317" t="s">
        <v>8409</v>
      </c>
    </row>
    <row r="7224" spans="1:3" x14ac:dyDescent="0.35">
      <c r="A7224" s="222" t="str">
        <f t="shared" si="112"/>
        <v>RT FOOT; 2 VIEWS</v>
      </c>
      <c r="B7224" s="343"/>
      <c r="C7224" s="398" t="s">
        <v>13924</v>
      </c>
    </row>
    <row r="7225" spans="1:3" x14ac:dyDescent="0.35">
      <c r="A7225" s="222" t="str">
        <f t="shared" si="112"/>
        <v>RT. FOOT 2 VIEWS</v>
      </c>
      <c r="B7225" s="221"/>
      <c r="C7225" s="221" t="s">
        <v>1306</v>
      </c>
    </row>
    <row r="7226" spans="1:3" x14ac:dyDescent="0.35">
      <c r="A7226" s="222" t="str">
        <f t="shared" si="112"/>
        <v>XR FOOT (2 VIEWS) LEFT</v>
      </c>
      <c r="B7226" s="204"/>
      <c r="C7226" s="204" t="s">
        <v>10411</v>
      </c>
    </row>
    <row r="7227" spans="1:3" x14ac:dyDescent="0.35">
      <c r="A7227" s="222" t="str">
        <f t="shared" si="112"/>
        <v>XR FOOT (2 VIEWS) RIGHT</v>
      </c>
      <c r="B7227" s="204"/>
      <c r="C7227" s="626" t="s">
        <v>10412</v>
      </c>
    </row>
    <row r="7228" spans="1:3" x14ac:dyDescent="0.35">
      <c r="A7228" s="222" t="str">
        <f t="shared" si="112"/>
        <v>XR FOOT 2 AP/LAT LEFT</v>
      </c>
      <c r="B7228" s="376"/>
      <c r="C7228" s="310" t="s">
        <v>7345</v>
      </c>
    </row>
    <row r="7229" spans="1:3" x14ac:dyDescent="0.35">
      <c r="A7229" s="222" t="str">
        <f t="shared" si="112"/>
        <v>XR FOOT 2 AP/LAT RIGHT</v>
      </c>
      <c r="B7229" s="376"/>
      <c r="C7229" s="919" t="s">
        <v>7346</v>
      </c>
    </row>
    <row r="7230" spans="1:3" x14ac:dyDescent="0.35">
      <c r="A7230" s="222" t="str">
        <f t="shared" si="112"/>
        <v>XR FOOT 2 VIEW</v>
      </c>
      <c r="B7230" s="742"/>
      <c r="C7230" s="58" t="s">
        <v>573</v>
      </c>
    </row>
    <row r="7231" spans="1:3" x14ac:dyDescent="0.35">
      <c r="A7231" s="222" t="str">
        <f t="shared" si="112"/>
        <v>XR FOOT 2 VIEW LEFT</v>
      </c>
      <c r="B7231" s="311"/>
      <c r="C7231" s="567" t="s">
        <v>782</v>
      </c>
    </row>
    <row r="7232" spans="1:3" x14ac:dyDescent="0.35">
      <c r="A7232" s="222" t="str">
        <f t="shared" si="112"/>
        <v>XR FOOT 2 VIEW RIGHT</v>
      </c>
      <c r="B7232" s="311"/>
      <c r="C7232" s="567" t="s">
        <v>783</v>
      </c>
    </row>
    <row r="7233" spans="1:3" x14ac:dyDescent="0.35">
      <c r="A7233" s="222" t="str">
        <f t="shared" si="112"/>
        <v>XR FOOT 2 VIEWS LEFT</v>
      </c>
      <c r="B7233" s="277"/>
      <c r="C7233" s="304" t="s">
        <v>5956</v>
      </c>
    </row>
    <row r="7234" spans="1:3" x14ac:dyDescent="0.35">
      <c r="A7234" s="222" t="str">
        <f t="shared" si="112"/>
        <v>XR Foot 2 Views Left</v>
      </c>
      <c r="B7234" s="281"/>
      <c r="C7234" s="392" t="s">
        <v>1781</v>
      </c>
    </row>
    <row r="7235" spans="1:3" x14ac:dyDescent="0.35">
      <c r="A7235" s="222" t="str">
        <f t="shared" ref="A7235:A7298" si="113">TRIM(C7235)</f>
        <v>XR FOOT 2 VIEWS LT</v>
      </c>
      <c r="B7235" s="341"/>
      <c r="C7235" s="287" t="s">
        <v>9167</v>
      </c>
    </row>
    <row r="7236" spans="1:3" x14ac:dyDescent="0.35">
      <c r="A7236" s="222" t="str">
        <f t="shared" si="113"/>
        <v>XR FOOT 2 VIEWS RIGHT</v>
      </c>
      <c r="B7236" s="277"/>
      <c r="C7236" s="277" t="s">
        <v>5957</v>
      </c>
    </row>
    <row r="7237" spans="1:3" x14ac:dyDescent="0.35">
      <c r="A7237" s="222" t="str">
        <f t="shared" si="113"/>
        <v>XR Foot 2 Views Right</v>
      </c>
      <c r="B7237" s="281"/>
      <c r="C7237" s="42" t="s">
        <v>1782</v>
      </c>
    </row>
    <row r="7238" spans="1:3" x14ac:dyDescent="0.35">
      <c r="A7238" s="222" t="str">
        <f t="shared" si="113"/>
        <v>XR FOOT 2 VIEWS RT</v>
      </c>
      <c r="B7238" s="341"/>
      <c r="C7238" s="287" t="s">
        <v>9168</v>
      </c>
    </row>
    <row r="7239" spans="1:3" x14ac:dyDescent="0.35">
      <c r="A7239" s="222" t="str">
        <f t="shared" si="113"/>
        <v>XR FOOT 2 VWS LT</v>
      </c>
      <c r="B7239" s="288"/>
      <c r="C7239" s="13" t="s">
        <v>223</v>
      </c>
    </row>
    <row r="7240" spans="1:3" x14ac:dyDescent="0.35">
      <c r="A7240" s="222" t="str">
        <f t="shared" si="113"/>
        <v>XR FOOT 2 VWS RT</v>
      </c>
      <c r="B7240" s="288"/>
      <c r="C7240" s="13" t="s">
        <v>224</v>
      </c>
    </row>
    <row r="7241" spans="1:3" x14ac:dyDescent="0.35">
      <c r="A7241" s="222" t="str">
        <f t="shared" si="113"/>
        <v>XR FOOT 2V LT</v>
      </c>
      <c r="B7241" s="11"/>
      <c r="C7241" s="11" t="s">
        <v>9646</v>
      </c>
    </row>
    <row r="7242" spans="1:3" x14ac:dyDescent="0.35">
      <c r="A7242" s="222" t="str">
        <f t="shared" si="113"/>
        <v>XR FOOT 2V RT</v>
      </c>
      <c r="B7242" s="11"/>
      <c r="C7242" s="11" t="s">
        <v>9647</v>
      </c>
    </row>
    <row r="7243" spans="1:3" x14ac:dyDescent="0.35">
      <c r="A7243" s="222" t="str">
        <f t="shared" si="113"/>
        <v>XR FOOT LEFT (2 VIEWS)</v>
      </c>
      <c r="B7243" s="204"/>
      <c r="C7243" s="204" t="s">
        <v>10413</v>
      </c>
    </row>
    <row r="7244" spans="1:3" x14ac:dyDescent="0.35">
      <c r="A7244" s="222" t="str">
        <f t="shared" si="113"/>
        <v>XR foot LT 2V</v>
      </c>
      <c r="B7244" s="725"/>
      <c r="C7244" s="460" t="s">
        <v>12620</v>
      </c>
    </row>
    <row r="7245" spans="1:3" x14ac:dyDescent="0.35">
      <c r="A7245" s="222" t="str">
        <f t="shared" si="113"/>
        <v>XR FOOT MIN 2V LT</v>
      </c>
      <c r="B7245" s="288"/>
      <c r="C7245" s="13" t="s">
        <v>225</v>
      </c>
    </row>
    <row r="7246" spans="1:3" x14ac:dyDescent="0.35">
      <c r="A7246" s="222" t="str">
        <f t="shared" si="113"/>
        <v>XR FOOT MIN 2V RT</v>
      </c>
      <c r="B7246" s="288"/>
      <c r="C7246" s="13" t="s">
        <v>226</v>
      </c>
    </row>
    <row r="7247" spans="1:3" x14ac:dyDescent="0.35">
      <c r="A7247" s="222" t="str">
        <f t="shared" si="113"/>
        <v>XR FOOT RIGHT (2 VIEWS)</v>
      </c>
      <c r="B7247" s="204"/>
      <c r="C7247" s="204" t="s">
        <v>10414</v>
      </c>
    </row>
    <row r="7248" spans="1:3" x14ac:dyDescent="0.35">
      <c r="A7248" s="222" t="str">
        <f t="shared" si="113"/>
        <v>XR foot RT 2V</v>
      </c>
      <c r="B7248" s="725"/>
      <c r="C7248" s="460" t="s">
        <v>12621</v>
      </c>
    </row>
    <row r="7249" spans="1:3" x14ac:dyDescent="0.35">
      <c r="A7249" s="222" t="str">
        <f t="shared" si="113"/>
        <v>XR FOOT-2 VIEWS LT</v>
      </c>
      <c r="B7249" s="280"/>
      <c r="C7249" s="45" t="s">
        <v>8735</v>
      </c>
    </row>
    <row r="7250" spans="1:3" x14ac:dyDescent="0.35">
      <c r="A7250" s="222" t="str">
        <f t="shared" si="113"/>
        <v>XR FOOT-2 VIEWS RT</v>
      </c>
      <c r="B7250" s="280"/>
      <c r="C7250" s="45" t="s">
        <v>8736</v>
      </c>
    </row>
    <row r="7251" spans="1:3" x14ac:dyDescent="0.35">
      <c r="A7251" s="222" t="str">
        <f t="shared" si="113"/>
        <v>XR L FOOT 2 VIEWS</v>
      </c>
      <c r="B7251" s="204"/>
      <c r="C7251" s="204" t="s">
        <v>10415</v>
      </c>
    </row>
    <row r="7252" spans="1:3" x14ac:dyDescent="0.35">
      <c r="A7252" s="222" t="str">
        <f t="shared" si="113"/>
        <v>XR Left Foot 2 views</v>
      </c>
      <c r="B7252" s="24"/>
      <c r="C7252" s="52" t="s">
        <v>12622</v>
      </c>
    </row>
    <row r="7253" spans="1:3" x14ac:dyDescent="0.35">
      <c r="A7253" s="222" t="str">
        <f t="shared" si="113"/>
        <v>XR LT FOOT 2V</v>
      </c>
      <c r="B7253" s="40"/>
      <c r="C7253" s="305" t="s">
        <v>12623</v>
      </c>
    </row>
    <row r="7254" spans="1:3" x14ac:dyDescent="0.35">
      <c r="A7254" s="222" t="str">
        <f t="shared" si="113"/>
        <v>XR LT FOOT 2VIEWS</v>
      </c>
      <c r="B7254" s="204"/>
      <c r="C7254" s="205" t="s">
        <v>10416</v>
      </c>
    </row>
    <row r="7255" spans="1:3" x14ac:dyDescent="0.35">
      <c r="A7255" s="222" t="str">
        <f t="shared" si="113"/>
        <v>XR R FOOT 2 VIEWS</v>
      </c>
      <c r="B7255" s="204"/>
      <c r="C7255" s="204" t="s">
        <v>10417</v>
      </c>
    </row>
    <row r="7256" spans="1:3" x14ac:dyDescent="0.35">
      <c r="A7256" s="222" t="str">
        <f t="shared" si="113"/>
        <v>XR Right Foot 2 views</v>
      </c>
      <c r="B7256" s="24"/>
      <c r="C7256" s="52" t="s">
        <v>12624</v>
      </c>
    </row>
    <row r="7257" spans="1:3" x14ac:dyDescent="0.35">
      <c r="A7257" s="222" t="str">
        <f t="shared" si="113"/>
        <v>XR RT FOOT 2 VIEWS</v>
      </c>
      <c r="B7257" s="204"/>
      <c r="C7257" s="204" t="s">
        <v>10418</v>
      </c>
    </row>
    <row r="7258" spans="1:3" x14ac:dyDescent="0.35">
      <c r="A7258" s="222" t="str">
        <f t="shared" si="113"/>
        <v>XR RT FOOT 2V</v>
      </c>
      <c r="B7258" s="40"/>
      <c r="C7258" s="305" t="s">
        <v>12625</v>
      </c>
    </row>
    <row r="7259" spans="1:3" x14ac:dyDescent="0.35">
      <c r="A7259" s="222" t="str">
        <f t="shared" si="113"/>
        <v>XRAY FOOT 2 VIEWS LT</v>
      </c>
      <c r="B7259" s="157"/>
      <c r="C7259" s="157" t="s">
        <v>3769</v>
      </c>
    </row>
    <row r="7260" spans="1:3" x14ac:dyDescent="0.35">
      <c r="A7260" s="222" t="str">
        <f t="shared" si="113"/>
        <v>XRAY FOOT 2 VIEWS RT</v>
      </c>
      <c r="B7260" s="157"/>
      <c r="C7260" s="157" t="s">
        <v>3770</v>
      </c>
    </row>
    <row r="7261" spans="1:3" x14ac:dyDescent="0.35">
      <c r="A7261" s="222" t="str">
        <f t="shared" si="113"/>
        <v>XRAY FOOT, 2 VIEWS, LEFT</v>
      </c>
      <c r="B7261" s="26"/>
      <c r="C7261" s="26" t="s">
        <v>2265</v>
      </c>
    </row>
    <row r="7262" spans="1:3" x14ac:dyDescent="0.35">
      <c r="A7262" s="222" t="str">
        <f t="shared" si="113"/>
        <v>XRAY FOOT, 2 VIEWS, RIGHT</v>
      </c>
      <c r="B7262" s="26"/>
      <c r="C7262" s="410" t="s">
        <v>2266</v>
      </c>
    </row>
    <row r="7263" spans="1:3" x14ac:dyDescent="0.35">
      <c r="A7263" s="222" t="str">
        <f t="shared" si="113"/>
        <v>X-RAY FOOT, LEFT AP/LATERAL VIEW</v>
      </c>
      <c r="B7263" s="365"/>
      <c r="C7263" s="454" t="s">
        <v>5495</v>
      </c>
    </row>
    <row r="7264" spans="1:3" x14ac:dyDescent="0.35">
      <c r="A7264" s="222" t="str">
        <f t="shared" si="113"/>
        <v>X-RAY FOOT, RIGHT AP/LATERAL VIEW</v>
      </c>
      <c r="B7264" s="365"/>
      <c r="C7264" s="454" t="s">
        <v>5496</v>
      </c>
    </row>
    <row r="7265" spans="1:3" x14ac:dyDescent="0.35">
      <c r="A7265" s="222" t="str">
        <f t="shared" si="113"/>
        <v>XRAY LEFT FOOT 2V</v>
      </c>
      <c r="B7265" s="204"/>
      <c r="C7265" s="209" t="s">
        <v>10420</v>
      </c>
    </row>
    <row r="7266" spans="1:3" x14ac:dyDescent="0.35">
      <c r="A7266" s="222" t="str">
        <f t="shared" si="113"/>
        <v>XRAY RIGHT FOOT 2V</v>
      </c>
      <c r="B7266" s="204"/>
      <c r="C7266" s="209" t="s">
        <v>10421</v>
      </c>
    </row>
    <row r="7267" spans="1:3" x14ac:dyDescent="0.35">
      <c r="A7267" s="222" t="str">
        <f t="shared" si="113"/>
        <v>X-ray, Foot, 2 Views</v>
      </c>
      <c r="B7267" s="30"/>
      <c r="C7267" s="404" t="s">
        <v>3042</v>
      </c>
    </row>
    <row r="7268" spans="1:3" x14ac:dyDescent="0.35">
      <c r="A7268" s="222" t="str">
        <f t="shared" si="113"/>
        <v>X-ray, Left Foot, 2 Views</v>
      </c>
      <c r="B7268" s="30"/>
      <c r="C7268" s="404" t="s">
        <v>3043</v>
      </c>
    </row>
    <row r="7269" spans="1:3" x14ac:dyDescent="0.35">
      <c r="A7269" s="222" t="str">
        <f t="shared" si="113"/>
        <v>X-ray, Right Foot, 2 Views</v>
      </c>
      <c r="B7269" s="30"/>
      <c r="C7269" s="404" t="s">
        <v>3044</v>
      </c>
    </row>
    <row r="7270" spans="1:3" x14ac:dyDescent="0.35">
      <c r="A7270" s="222" t="str">
        <f t="shared" si="113"/>
        <v>73630 LT-FOOT; 3+ VIEWS</v>
      </c>
      <c r="B7270" s="162"/>
      <c r="C7270" s="917" t="s">
        <v>4184</v>
      </c>
    </row>
    <row r="7271" spans="1:3" x14ac:dyDescent="0.35">
      <c r="A7271" s="222" t="str">
        <f t="shared" si="113"/>
        <v>73630-LT-FOOT; 3+ VIEWS</v>
      </c>
      <c r="B7271" s="327"/>
      <c r="C7271" s="471" t="s">
        <v>1652</v>
      </c>
    </row>
    <row r="7272" spans="1:3" x14ac:dyDescent="0.35">
      <c r="A7272" s="222" t="str">
        <f t="shared" si="113"/>
        <v>73630-RT-FOOT; 3+ VIEWS</v>
      </c>
      <c r="B7272" s="327"/>
      <c r="C7272" s="471" t="s">
        <v>1653</v>
      </c>
    </row>
    <row r="7273" spans="1:3" x14ac:dyDescent="0.35">
      <c r="A7273" s="222" t="str">
        <f t="shared" si="113"/>
        <v>Foot - 3 views</v>
      </c>
      <c r="B7273" s="204"/>
      <c r="C7273" s="208" t="s">
        <v>10495</v>
      </c>
    </row>
    <row r="7274" spans="1:3" x14ac:dyDescent="0.35">
      <c r="A7274" s="222" t="str">
        <f t="shared" si="113"/>
        <v>FOOT 3 VIEW LT</v>
      </c>
      <c r="B7274" s="292"/>
      <c r="C7274" s="445" t="s">
        <v>5214</v>
      </c>
    </row>
    <row r="7275" spans="1:3" x14ac:dyDescent="0.35">
      <c r="A7275" s="222" t="str">
        <f t="shared" si="113"/>
        <v>FOOT 3 VIEW RT</v>
      </c>
      <c r="B7275" s="292"/>
      <c r="C7275" s="445" t="s">
        <v>5215</v>
      </c>
    </row>
    <row r="7276" spans="1:3" x14ac:dyDescent="0.35">
      <c r="A7276" s="222" t="str">
        <f t="shared" si="113"/>
        <v>FOOT 3 VIEWS (LEFT)</v>
      </c>
      <c r="B7276" s="580"/>
      <c r="C7276" s="584" t="s">
        <v>13635</v>
      </c>
    </row>
    <row r="7277" spans="1:3" x14ac:dyDescent="0.35">
      <c r="A7277" s="222" t="str">
        <f t="shared" si="113"/>
        <v>FOOT 3 VIEWS (RIGHT)</v>
      </c>
      <c r="B7277" s="580"/>
      <c r="C7277" s="581" t="s">
        <v>13636</v>
      </c>
    </row>
    <row r="7278" spans="1:3" x14ac:dyDescent="0.35">
      <c r="A7278" s="222" t="str">
        <f t="shared" si="113"/>
        <v>FOOT AP/LAT/OBL LT</v>
      </c>
      <c r="B7278" s="33"/>
      <c r="C7278" s="33" t="s">
        <v>934</v>
      </c>
    </row>
    <row r="7279" spans="1:3" x14ac:dyDescent="0.35">
      <c r="A7279" s="222" t="str">
        <f t="shared" si="113"/>
        <v>FOOT AP/LAT/OBL RT</v>
      </c>
      <c r="B7279" s="33"/>
      <c r="C7279" s="33" t="s">
        <v>935</v>
      </c>
    </row>
    <row r="7280" spans="1:3" x14ac:dyDescent="0.35">
      <c r="A7280" s="222" t="str">
        <f t="shared" si="113"/>
        <v>Foot AP+OBL+LAT</v>
      </c>
      <c r="B7280" s="204"/>
      <c r="C7280" s="205" t="s">
        <v>10496</v>
      </c>
    </row>
    <row r="7281" spans="1:3" x14ac:dyDescent="0.35">
      <c r="A7281" s="222" t="str">
        <f t="shared" si="113"/>
        <v>Foot AP+OBL+LAT LT</v>
      </c>
      <c r="B7281" s="204"/>
      <c r="C7281" s="206" t="s">
        <v>10497</v>
      </c>
    </row>
    <row r="7282" spans="1:3" x14ac:dyDescent="0.35">
      <c r="A7282" s="222" t="str">
        <f t="shared" si="113"/>
        <v>Foot AP+OBL+LAT RT</v>
      </c>
      <c r="B7282" s="204"/>
      <c r="C7282" s="206" t="s">
        <v>10498</v>
      </c>
    </row>
    <row r="7283" spans="1:3" x14ac:dyDescent="0.35">
      <c r="A7283" s="222" t="str">
        <f t="shared" si="113"/>
        <v>FOOT COMP MIN 3 VIEWS LEFT</v>
      </c>
      <c r="B7283" s="285"/>
      <c r="C7283" s="297" t="s">
        <v>6181</v>
      </c>
    </row>
    <row r="7284" spans="1:3" x14ac:dyDescent="0.35">
      <c r="A7284" s="222" t="str">
        <f t="shared" si="113"/>
        <v>FOOT COMP MIN 3 VIEWS RIGHT</v>
      </c>
      <c r="B7284" s="285"/>
      <c r="C7284" s="297" t="s">
        <v>6182</v>
      </c>
    </row>
    <row r="7285" spans="1:3" x14ac:dyDescent="0.35">
      <c r="A7285" s="222" t="str">
        <f t="shared" si="113"/>
        <v>FOOT LEFT 3-VIEWS FIFTH TOE</v>
      </c>
      <c r="B7285" s="285"/>
      <c r="C7285" s="285" t="s">
        <v>6183</v>
      </c>
    </row>
    <row r="7286" spans="1:3" x14ac:dyDescent="0.35">
      <c r="A7286" s="222" t="str">
        <f t="shared" si="113"/>
        <v>FOOT LEFT 3-VIEWS FOURTH TOE</v>
      </c>
      <c r="B7286" s="285"/>
      <c r="C7286" s="285" t="s">
        <v>6184</v>
      </c>
    </row>
    <row r="7287" spans="1:3" x14ac:dyDescent="0.35">
      <c r="A7287" s="222" t="str">
        <f t="shared" si="113"/>
        <v>FOOT LEFT 3-VIEWS GREAT TOE</v>
      </c>
      <c r="B7287" s="285"/>
      <c r="C7287" s="297" t="s">
        <v>6185</v>
      </c>
    </row>
    <row r="7288" spans="1:3" x14ac:dyDescent="0.35">
      <c r="A7288" s="222" t="str">
        <f t="shared" si="113"/>
        <v>FOOT LEFT 3-VIEWS SECOND TOE</v>
      </c>
      <c r="B7288" s="285"/>
      <c r="C7288" s="285" t="s">
        <v>6186</v>
      </c>
    </row>
    <row r="7289" spans="1:3" x14ac:dyDescent="0.35">
      <c r="A7289" s="222" t="str">
        <f t="shared" si="113"/>
        <v>FOOT LEFT 3-VIEWS THIRD TOE</v>
      </c>
      <c r="B7289" s="285"/>
      <c r="C7289" s="419" t="s">
        <v>6187</v>
      </c>
    </row>
    <row r="7290" spans="1:3" x14ac:dyDescent="0.35">
      <c r="A7290" s="222" t="str">
        <f t="shared" si="113"/>
        <v>FOOT LT 3V</v>
      </c>
      <c r="B7290" s="105"/>
      <c r="C7290" s="105" t="s">
        <v>4662</v>
      </c>
    </row>
    <row r="7291" spans="1:3" x14ac:dyDescent="0.35">
      <c r="A7291" s="222" t="str">
        <f t="shared" si="113"/>
        <v>FOOT LT 3V</v>
      </c>
      <c r="B7291" s="283"/>
      <c r="C7291" s="284" t="s">
        <v>4662</v>
      </c>
    </row>
    <row r="7292" spans="1:3" ht="16" x14ac:dyDescent="0.4">
      <c r="A7292" s="222" t="str">
        <f t="shared" si="113"/>
        <v>FOOT LT 3V*</v>
      </c>
      <c r="B7292" s="696"/>
      <c r="C7292" s="158" t="s">
        <v>8523</v>
      </c>
    </row>
    <row r="7293" spans="1:3" x14ac:dyDescent="0.35">
      <c r="A7293" s="222" t="str">
        <f t="shared" si="113"/>
        <v>FOOT RIGHT 3-VIEWS FIFTH TOE</v>
      </c>
      <c r="B7293" s="285"/>
      <c r="C7293" s="419" t="s">
        <v>6188</v>
      </c>
    </row>
    <row r="7294" spans="1:3" x14ac:dyDescent="0.35">
      <c r="A7294" s="222" t="str">
        <f t="shared" si="113"/>
        <v>FOOT RIGHT 3-VIEWS FOURTH TOE</v>
      </c>
      <c r="B7294" s="285"/>
      <c r="C7294" s="411" t="s">
        <v>6189</v>
      </c>
    </row>
    <row r="7295" spans="1:3" x14ac:dyDescent="0.35">
      <c r="A7295" s="222" t="str">
        <f t="shared" si="113"/>
        <v>FOOT RIGHT 3-VIEWS GREAT TOE</v>
      </c>
      <c r="B7295" s="285"/>
      <c r="C7295" s="397" t="s">
        <v>6190</v>
      </c>
    </row>
    <row r="7296" spans="1:3" x14ac:dyDescent="0.35">
      <c r="A7296" s="222" t="str">
        <f t="shared" si="113"/>
        <v>FOOT RIGHT 3-VIEWS SECOND TOE</v>
      </c>
      <c r="B7296" s="285"/>
      <c r="C7296" s="285" t="s">
        <v>6191</v>
      </c>
    </row>
    <row r="7297" spans="1:3" x14ac:dyDescent="0.35">
      <c r="A7297" s="222" t="str">
        <f t="shared" si="113"/>
        <v>FOOT RIGHT 3-VIEWS THIRD TOE</v>
      </c>
      <c r="B7297" s="285"/>
      <c r="C7297" s="419" t="s">
        <v>6192</v>
      </c>
    </row>
    <row r="7298" spans="1:3" x14ac:dyDescent="0.35">
      <c r="A7298" s="222" t="str">
        <f t="shared" si="113"/>
        <v>FOOT RT 3V</v>
      </c>
      <c r="B7298" s="105"/>
      <c r="C7298" s="105" t="s">
        <v>4663</v>
      </c>
    </row>
    <row r="7299" spans="1:3" x14ac:dyDescent="0.35">
      <c r="A7299" s="222" t="str">
        <f t="shared" ref="A7299:A7362" si="114">TRIM(C7299)</f>
        <v>FOOT RT 3V</v>
      </c>
      <c r="B7299" s="283"/>
      <c r="C7299" s="447" t="s">
        <v>4663</v>
      </c>
    </row>
    <row r="7300" spans="1:3" ht="16" x14ac:dyDescent="0.4">
      <c r="A7300" s="222" t="str">
        <f t="shared" si="114"/>
        <v>FOOT RT 3V*</v>
      </c>
      <c r="B7300" s="696"/>
      <c r="C7300" s="158" t="s">
        <v>8524</v>
      </c>
    </row>
    <row r="7301" spans="1:3" x14ac:dyDescent="0.35">
      <c r="A7301" s="222" t="str">
        <f t="shared" si="114"/>
        <v>FOOT X-RAY 3 VIEWS</v>
      </c>
      <c r="B7301" s="94"/>
      <c r="C7301" s="93" t="s">
        <v>7049</v>
      </c>
    </row>
    <row r="7302" spans="1:3" x14ac:dyDescent="0.35">
      <c r="A7302" s="222" t="str">
        <f t="shared" si="114"/>
        <v>FOOT X-RAY 3 VIEWS LEFT</v>
      </c>
      <c r="B7302" s="315"/>
      <c r="C7302" s="161" t="s">
        <v>7050</v>
      </c>
    </row>
    <row r="7303" spans="1:3" x14ac:dyDescent="0.35">
      <c r="A7303" s="222" t="str">
        <f t="shared" si="114"/>
        <v>FOOT X-RAY 3 VIEWS RIGHT</v>
      </c>
      <c r="B7303" s="315"/>
      <c r="C7303" s="559" t="s">
        <v>7051</v>
      </c>
    </row>
    <row r="7304" spans="1:3" x14ac:dyDescent="0.35">
      <c r="A7304" s="222" t="str">
        <f t="shared" si="114"/>
        <v>FOOT; 3 VIEWS</v>
      </c>
      <c r="B7304" s="326"/>
      <c r="C7304" s="401" t="s">
        <v>13947</v>
      </c>
    </row>
    <row r="7305" spans="1:3" x14ac:dyDescent="0.35">
      <c r="A7305" s="222" t="str">
        <f t="shared" si="114"/>
        <v>LT FOOT 3V</v>
      </c>
      <c r="B7305" s="316"/>
      <c r="C7305" s="462" t="s">
        <v>8421</v>
      </c>
    </row>
    <row r="7306" spans="1:3" x14ac:dyDescent="0.35">
      <c r="A7306" s="222" t="str">
        <f t="shared" si="114"/>
        <v>LT. FOOT 3 VIEWS</v>
      </c>
      <c r="B7306" s="221"/>
      <c r="C7306" s="232" t="s">
        <v>1322</v>
      </c>
    </row>
    <row r="7307" spans="1:3" x14ac:dyDescent="0.35">
      <c r="A7307" s="222" t="str">
        <f t="shared" si="114"/>
        <v>RHC1 XR FOOT 3+ VIEW LEFT</v>
      </c>
      <c r="B7307" s="341"/>
      <c r="C7307" s="457" t="s">
        <v>9205</v>
      </c>
    </row>
    <row r="7308" spans="1:3" x14ac:dyDescent="0.35">
      <c r="A7308" s="222" t="str">
        <f t="shared" si="114"/>
        <v>RHC1 XR FOOT 3+ VIEW RIGHT</v>
      </c>
      <c r="B7308" s="341"/>
      <c r="C7308" s="457" t="s">
        <v>9206</v>
      </c>
    </row>
    <row r="7309" spans="1:3" x14ac:dyDescent="0.35">
      <c r="A7309" s="222" t="str">
        <f t="shared" si="114"/>
        <v>RHC1 XR FOOT 3+ VIEWS LEFT</v>
      </c>
      <c r="B7309" s="341"/>
      <c r="C7309" s="287" t="s">
        <v>9207</v>
      </c>
    </row>
    <row r="7310" spans="1:3" x14ac:dyDescent="0.35">
      <c r="A7310" s="222" t="str">
        <f t="shared" si="114"/>
        <v>RHC1 XR FOOT 3+ VIEWS RIGHT</v>
      </c>
      <c r="B7310" s="341"/>
      <c r="C7310" s="287" t="s">
        <v>9208</v>
      </c>
    </row>
    <row r="7311" spans="1:3" x14ac:dyDescent="0.35">
      <c r="A7311" s="222" t="str">
        <f t="shared" si="114"/>
        <v>RT FOOT 3V</v>
      </c>
      <c r="B7311" s="316"/>
      <c r="C7311" s="891" t="s">
        <v>8422</v>
      </c>
    </row>
    <row r="7312" spans="1:3" x14ac:dyDescent="0.35">
      <c r="A7312" s="222" t="str">
        <f t="shared" si="114"/>
        <v>RT. FOOT 3 VIEWS</v>
      </c>
      <c r="B7312" s="221"/>
      <c r="C7312" s="221" t="s">
        <v>1323</v>
      </c>
    </row>
    <row r="7313" spans="1:3" x14ac:dyDescent="0.35">
      <c r="A7313" s="222" t="str">
        <f t="shared" si="114"/>
        <v>XR FOOT (3 VIEWS) LEFT</v>
      </c>
      <c r="B7313" s="204"/>
      <c r="C7313" s="205" t="s">
        <v>10499</v>
      </c>
    </row>
    <row r="7314" spans="1:3" x14ac:dyDescent="0.35">
      <c r="A7314" s="222" t="str">
        <f t="shared" si="114"/>
        <v>XR FOOT (3 VIEWS) RIGHT</v>
      </c>
      <c r="B7314" s="204"/>
      <c r="C7314" s="205" t="s">
        <v>10500</v>
      </c>
    </row>
    <row r="7315" spans="1:3" x14ac:dyDescent="0.35">
      <c r="A7315" s="222" t="str">
        <f t="shared" si="114"/>
        <v>XR FOOT 3 VIEW LEFT</v>
      </c>
      <c r="B7315" s="311"/>
      <c r="C7315" s="299" t="s">
        <v>799</v>
      </c>
    </row>
    <row r="7316" spans="1:3" x14ac:dyDescent="0.35">
      <c r="A7316" s="222" t="str">
        <f t="shared" si="114"/>
        <v>XR FOOT 3 VIEW RIGHT</v>
      </c>
      <c r="B7316" s="311"/>
      <c r="C7316" s="905" t="s">
        <v>800</v>
      </c>
    </row>
    <row r="7317" spans="1:3" x14ac:dyDescent="0.35">
      <c r="A7317" s="222" t="str">
        <f t="shared" si="114"/>
        <v>XR FOOT 3 VIEWS LEFT</v>
      </c>
      <c r="B7317" s="289"/>
      <c r="C7317" s="475" t="s">
        <v>2714</v>
      </c>
    </row>
    <row r="7318" spans="1:3" x14ac:dyDescent="0.35">
      <c r="A7318" s="222" t="str">
        <f t="shared" si="114"/>
        <v>XR FOOT 3 VIEWS LT</v>
      </c>
      <c r="B7318" s="289"/>
      <c r="C7318" s="475" t="s">
        <v>2715</v>
      </c>
    </row>
    <row r="7319" spans="1:3" x14ac:dyDescent="0.35">
      <c r="A7319" s="222" t="str">
        <f t="shared" si="114"/>
        <v>XR FOOT 3 VIEWS RT</v>
      </c>
      <c r="B7319" s="289"/>
      <c r="C7319" s="475" t="s">
        <v>2716</v>
      </c>
    </row>
    <row r="7320" spans="1:3" x14ac:dyDescent="0.35">
      <c r="A7320" s="222" t="str">
        <f t="shared" si="114"/>
        <v>XR FOOT 3 VWS LT</v>
      </c>
      <c r="B7320" s="288"/>
      <c r="C7320" s="402" t="s">
        <v>251</v>
      </c>
    </row>
    <row r="7321" spans="1:3" x14ac:dyDescent="0.35">
      <c r="A7321" s="222" t="str">
        <f t="shared" si="114"/>
        <v>XR FOOT 3 VWS RT</v>
      </c>
      <c r="B7321" s="288"/>
      <c r="C7321" s="402" t="s">
        <v>252</v>
      </c>
    </row>
    <row r="7322" spans="1:3" x14ac:dyDescent="0.35">
      <c r="A7322" s="222" t="str">
        <f t="shared" si="114"/>
        <v>XR FOOT 3+ VIEWS LEFT</v>
      </c>
      <c r="B7322" s="341"/>
      <c r="C7322" s="294" t="s">
        <v>9209</v>
      </c>
    </row>
    <row r="7323" spans="1:3" x14ac:dyDescent="0.35">
      <c r="A7323" s="222" t="str">
        <f t="shared" si="114"/>
        <v>XR FOOT 3+ VIEWS RIGHT</v>
      </c>
      <c r="B7323" s="341"/>
      <c r="C7323" s="294" t="s">
        <v>9210</v>
      </c>
    </row>
    <row r="7324" spans="1:3" x14ac:dyDescent="0.35">
      <c r="A7324" s="222" t="str">
        <f t="shared" si="114"/>
        <v>XR FOOT 3V LT</v>
      </c>
      <c r="B7324" s="11"/>
      <c r="C7324" s="11" t="s">
        <v>9669</v>
      </c>
    </row>
    <row r="7325" spans="1:3" x14ac:dyDescent="0.35">
      <c r="A7325" s="222" t="str">
        <f t="shared" si="114"/>
        <v>XR FOOT 3V RIGHT</v>
      </c>
      <c r="B7325" s="289"/>
      <c r="C7325" s="318" t="s">
        <v>2717</v>
      </c>
    </row>
    <row r="7326" spans="1:3" x14ac:dyDescent="0.35">
      <c r="A7326" s="222" t="str">
        <f t="shared" si="114"/>
        <v>XR FOOT 3V RT</v>
      </c>
      <c r="B7326" s="11"/>
      <c r="C7326" s="11" t="s">
        <v>9670</v>
      </c>
    </row>
    <row r="7327" spans="1:3" x14ac:dyDescent="0.35">
      <c r="A7327" s="222" t="str">
        <f t="shared" si="114"/>
        <v>XR FOOT AP/LAT/OBL LEFT</v>
      </c>
      <c r="B7327" s="367"/>
      <c r="C7327" s="919" t="s">
        <v>7355</v>
      </c>
    </row>
    <row r="7328" spans="1:3" x14ac:dyDescent="0.35">
      <c r="A7328" s="222" t="str">
        <f t="shared" si="114"/>
        <v>XR FOOT AP/LAT/OBL RIGHT</v>
      </c>
      <c r="B7328" s="367"/>
      <c r="C7328" s="310" t="s">
        <v>7356</v>
      </c>
    </row>
    <row r="7329" spans="1:3" x14ac:dyDescent="0.35">
      <c r="A7329" s="222" t="str">
        <f t="shared" si="114"/>
        <v>XR FOOT COMP MIN 3 VIEWS LT</v>
      </c>
      <c r="B7329" s="280"/>
      <c r="C7329" s="369" t="s">
        <v>8765</v>
      </c>
    </row>
    <row r="7330" spans="1:3" x14ac:dyDescent="0.35">
      <c r="A7330" s="222" t="str">
        <f t="shared" si="114"/>
        <v>XR FOOT COMP MIN 3 VIEWS RT</v>
      </c>
      <c r="B7330" s="280"/>
      <c r="C7330" s="369" t="s">
        <v>8766</v>
      </c>
    </row>
    <row r="7331" spans="1:3" x14ac:dyDescent="0.35">
      <c r="A7331" s="222" t="str">
        <f t="shared" si="114"/>
        <v>XR Foot Complete 3+ Views Left</v>
      </c>
      <c r="B7331" s="291"/>
      <c r="C7331" s="407" t="s">
        <v>4323</v>
      </c>
    </row>
    <row r="7332" spans="1:3" x14ac:dyDescent="0.35">
      <c r="A7332" s="222" t="str">
        <f t="shared" si="114"/>
        <v>XR Foot Complete 3+ Views Right</v>
      </c>
      <c r="B7332" s="291"/>
      <c r="C7332" s="407" t="s">
        <v>4324</v>
      </c>
    </row>
    <row r="7333" spans="1:3" x14ac:dyDescent="0.35">
      <c r="A7333" s="222" t="str">
        <f t="shared" si="114"/>
        <v>XR Foot Complete Left</v>
      </c>
      <c r="B7333" s="281"/>
      <c r="C7333" s="42" t="s">
        <v>1797</v>
      </c>
    </row>
    <row r="7334" spans="1:3" x14ac:dyDescent="0.35">
      <c r="A7334" s="222" t="str">
        <f t="shared" si="114"/>
        <v>XR FOOT COMPLETE MIN 3 VIEWS</v>
      </c>
      <c r="B7334" s="343"/>
      <c r="C7334" s="323" t="s">
        <v>13948</v>
      </c>
    </row>
    <row r="7335" spans="1:3" x14ac:dyDescent="0.35">
      <c r="A7335" s="222" t="str">
        <f t="shared" si="114"/>
        <v>XR Foot Complete Right</v>
      </c>
      <c r="B7335" s="281"/>
      <c r="C7335" s="42" t="s">
        <v>1798</v>
      </c>
    </row>
    <row r="7336" spans="1:3" x14ac:dyDescent="0.35">
      <c r="A7336" s="222" t="str">
        <f t="shared" si="114"/>
        <v>XR FOOT LEFT 3 VIEWS</v>
      </c>
      <c r="B7336" s="745"/>
      <c r="C7336" s="15" t="s">
        <v>593</v>
      </c>
    </row>
    <row r="7337" spans="1:3" x14ac:dyDescent="0.35">
      <c r="A7337" s="222" t="str">
        <f t="shared" si="114"/>
        <v>XR FOOT LEFT 3V</v>
      </c>
      <c r="B7337" s="548"/>
      <c r="C7337" s="548" t="s">
        <v>5732</v>
      </c>
    </row>
    <row r="7338" spans="1:3" x14ac:dyDescent="0.35">
      <c r="A7338" s="222" t="str">
        <f t="shared" si="114"/>
        <v>XR foot LT min 3V</v>
      </c>
      <c r="B7338" s="725"/>
      <c r="C7338" s="460" t="s">
        <v>12679</v>
      </c>
    </row>
    <row r="7339" spans="1:3" x14ac:dyDescent="0.35">
      <c r="A7339" s="222" t="str">
        <f t="shared" si="114"/>
        <v>XR FOOT MIN 3 V RT</v>
      </c>
      <c r="B7339" s="288"/>
      <c r="C7339" s="13" t="s">
        <v>253</v>
      </c>
    </row>
    <row r="7340" spans="1:3" x14ac:dyDescent="0.35">
      <c r="A7340" s="222" t="str">
        <f t="shared" si="114"/>
        <v>XR FOOT MIN 3V LT</v>
      </c>
      <c r="B7340" s="288"/>
      <c r="C7340" s="13" t="s">
        <v>254</v>
      </c>
    </row>
    <row r="7341" spans="1:3" x14ac:dyDescent="0.35">
      <c r="A7341" s="222" t="str">
        <f t="shared" si="114"/>
        <v>XR FOOT MIN 3V RT</v>
      </c>
      <c r="B7341" s="288"/>
      <c r="C7341" s="402" t="s">
        <v>255</v>
      </c>
    </row>
    <row r="7342" spans="1:3" x14ac:dyDescent="0.35">
      <c r="A7342" s="222" t="str">
        <f t="shared" si="114"/>
        <v>XR FOOT RIGHT 3 VIEWS</v>
      </c>
      <c r="B7342" s="745"/>
      <c r="C7342" s="15" t="s">
        <v>594</v>
      </c>
    </row>
    <row r="7343" spans="1:3" x14ac:dyDescent="0.35">
      <c r="A7343" s="222" t="str">
        <f t="shared" si="114"/>
        <v>XR FOOT RIGHT 3V</v>
      </c>
      <c r="B7343" s="548"/>
      <c r="C7343" s="548" t="s">
        <v>5733</v>
      </c>
    </row>
    <row r="7344" spans="1:3" x14ac:dyDescent="0.35">
      <c r="A7344" s="222" t="str">
        <f t="shared" si="114"/>
        <v>XR foot RT min 3V</v>
      </c>
      <c r="B7344" s="725"/>
      <c r="C7344" s="460" t="s">
        <v>12681</v>
      </c>
    </row>
    <row r="7345" spans="1:3" x14ac:dyDescent="0.35">
      <c r="A7345" s="222" t="str">
        <f t="shared" si="114"/>
        <v>XR FOOT THREE VIEWS</v>
      </c>
      <c r="B7345" s="280"/>
      <c r="C7345" s="280" t="s">
        <v>8767</v>
      </c>
    </row>
    <row r="7346" spans="1:3" x14ac:dyDescent="0.35">
      <c r="A7346" s="222" t="str">
        <f t="shared" si="114"/>
        <v>XR L FT 3VIEWS</v>
      </c>
      <c r="B7346" s="204"/>
      <c r="C7346" s="205" t="s">
        <v>10502</v>
      </c>
    </row>
    <row r="7347" spans="1:3" x14ac:dyDescent="0.35">
      <c r="A7347" s="222" t="str">
        <f t="shared" si="114"/>
        <v>XR L FOOT 3 VIEWS</v>
      </c>
      <c r="B7347" s="204"/>
      <c r="C7347" s="205" t="s">
        <v>10501</v>
      </c>
    </row>
    <row r="7348" spans="1:3" x14ac:dyDescent="0.35">
      <c r="A7348" s="222" t="str">
        <f t="shared" si="114"/>
        <v>XR L FT 4VIEWS</v>
      </c>
      <c r="B7348" s="204"/>
      <c r="C7348" s="203" t="s">
        <v>10503</v>
      </c>
    </row>
    <row r="7349" spans="1:3" x14ac:dyDescent="0.35">
      <c r="A7349" s="222" t="str">
        <f t="shared" si="114"/>
        <v>XR Left Foot 3 views</v>
      </c>
      <c r="B7349" s="24"/>
      <c r="C7349" s="52" t="s">
        <v>12682</v>
      </c>
    </row>
    <row r="7350" spans="1:3" x14ac:dyDescent="0.35">
      <c r="A7350" s="222" t="str">
        <f t="shared" si="114"/>
        <v>XR Left Foot 3v</v>
      </c>
      <c r="B7350" s="345"/>
      <c r="C7350" s="345" t="s">
        <v>12683</v>
      </c>
    </row>
    <row r="7351" spans="1:3" x14ac:dyDescent="0.35">
      <c r="A7351" s="222" t="str">
        <f t="shared" si="114"/>
        <v>XR LT FOOT 3V</v>
      </c>
      <c r="B7351" s="40"/>
      <c r="C7351" s="305" t="s">
        <v>12684</v>
      </c>
    </row>
    <row r="7352" spans="1:3" x14ac:dyDescent="0.35">
      <c r="A7352" s="222" t="str">
        <f t="shared" si="114"/>
        <v>XR R FT 3VIEWS</v>
      </c>
      <c r="B7352" s="204"/>
      <c r="C7352" s="205" t="s">
        <v>10504</v>
      </c>
    </row>
    <row r="7353" spans="1:3" x14ac:dyDescent="0.35">
      <c r="A7353" s="222" t="str">
        <f t="shared" si="114"/>
        <v>XR R FT 4VIEWS</v>
      </c>
      <c r="B7353" s="204"/>
      <c r="C7353" s="203" t="s">
        <v>10505</v>
      </c>
    </row>
    <row r="7354" spans="1:3" x14ac:dyDescent="0.35">
      <c r="A7354" s="222" t="str">
        <f t="shared" si="114"/>
        <v>XR Right Foot 3 views</v>
      </c>
      <c r="B7354" s="24"/>
      <c r="C7354" s="52" t="s">
        <v>12685</v>
      </c>
    </row>
    <row r="7355" spans="1:3" x14ac:dyDescent="0.35">
      <c r="A7355" s="222" t="str">
        <f t="shared" si="114"/>
        <v>XR RT FOOT 3V</v>
      </c>
      <c r="B7355" s="40"/>
      <c r="C7355" s="305" t="s">
        <v>12686</v>
      </c>
    </row>
    <row r="7356" spans="1:3" x14ac:dyDescent="0.35">
      <c r="A7356" s="222" t="str">
        <f t="shared" si="114"/>
        <v>XRAY FOOT COMPLETE LT</v>
      </c>
      <c r="B7356" s="157"/>
      <c r="C7356" s="157" t="s">
        <v>3788</v>
      </c>
    </row>
    <row r="7357" spans="1:3" x14ac:dyDescent="0.35">
      <c r="A7357" s="222" t="str">
        <f t="shared" si="114"/>
        <v>XRAY FOOT COMPLETE RT</v>
      </c>
      <c r="B7357" s="157"/>
      <c r="C7357" s="515" t="s">
        <v>3789</v>
      </c>
    </row>
    <row r="7358" spans="1:3" x14ac:dyDescent="0.35">
      <c r="A7358" s="222" t="str">
        <f t="shared" si="114"/>
        <v>X-RAY FOOT, LEFT AP/LATERAL/OBLIQUE VIEW</v>
      </c>
      <c r="B7358" s="365"/>
      <c r="C7358" s="544" t="s">
        <v>5513</v>
      </c>
    </row>
    <row r="7359" spans="1:3" x14ac:dyDescent="0.35">
      <c r="A7359" s="222" t="str">
        <f t="shared" si="114"/>
        <v>XRAY FOOT, MIN 3 VIEWS, LEFT</v>
      </c>
      <c r="B7359" s="26"/>
      <c r="C7359" s="414" t="s">
        <v>2283</v>
      </c>
    </row>
    <row r="7360" spans="1:3" x14ac:dyDescent="0.35">
      <c r="A7360" s="222" t="str">
        <f t="shared" si="114"/>
        <v>XRAY FOOT, MIN 3 VIEWS, RIGHT</v>
      </c>
      <c r="B7360" s="26"/>
      <c r="C7360" s="414" t="s">
        <v>2284</v>
      </c>
    </row>
    <row r="7361" spans="1:3" x14ac:dyDescent="0.35">
      <c r="A7361" s="222" t="str">
        <f t="shared" si="114"/>
        <v>X-RAY FOOT, RIGHT AP/LATERAL/OBLIQUE VIEW</v>
      </c>
      <c r="B7361" s="365"/>
      <c r="C7361" s="544" t="s">
        <v>5514</v>
      </c>
    </row>
    <row r="7362" spans="1:3" x14ac:dyDescent="0.35">
      <c r="A7362" s="222" t="str">
        <f t="shared" si="114"/>
        <v>XRAY LEFT FOOT 3V</v>
      </c>
      <c r="B7362" s="204"/>
      <c r="C7362" s="226" t="s">
        <v>10508</v>
      </c>
    </row>
    <row r="7363" spans="1:3" x14ac:dyDescent="0.35">
      <c r="A7363" s="222" t="str">
        <f t="shared" ref="A7363:A7426" si="115">TRIM(C7363)</f>
        <v>XRAY LEFT FOOT 3V</v>
      </c>
      <c r="B7363" s="204"/>
      <c r="C7363" s="204" t="s">
        <v>10508</v>
      </c>
    </row>
    <row r="7364" spans="1:3" x14ac:dyDescent="0.35">
      <c r="A7364" s="222" t="str">
        <f t="shared" si="115"/>
        <v>XRAY RIGHT FOOT 3V</v>
      </c>
      <c r="B7364" s="204"/>
      <c r="C7364" s="205" t="s">
        <v>1484</v>
      </c>
    </row>
    <row r="7365" spans="1:3" x14ac:dyDescent="0.35">
      <c r="A7365" s="222" t="str">
        <f t="shared" si="115"/>
        <v>XRAY RIGHT FOOT 3V</v>
      </c>
      <c r="B7365" s="204"/>
      <c r="C7365" s="204" t="s">
        <v>1484</v>
      </c>
    </row>
    <row r="7366" spans="1:3" x14ac:dyDescent="0.35">
      <c r="A7366" s="222" t="str">
        <f t="shared" si="115"/>
        <v>X-ray, Foot, Minimum 3 Views</v>
      </c>
      <c r="B7366" s="30"/>
      <c r="C7366" s="30" t="s">
        <v>3071</v>
      </c>
    </row>
    <row r="7367" spans="1:3" x14ac:dyDescent="0.35">
      <c r="A7367" s="222" t="str">
        <f t="shared" si="115"/>
        <v>X-ray, Left Foot, Minimum 3 Views</v>
      </c>
      <c r="B7367" s="30"/>
      <c r="C7367" s="30" t="s">
        <v>3072</v>
      </c>
    </row>
    <row r="7368" spans="1:3" x14ac:dyDescent="0.35">
      <c r="A7368" s="222" t="str">
        <f t="shared" si="115"/>
        <v>X-ray, Right Foot, Minimum 3 Views</v>
      </c>
      <c r="B7368" s="30"/>
      <c r="C7368" s="30" t="s">
        <v>3073</v>
      </c>
    </row>
    <row r="7369" spans="1:3" x14ac:dyDescent="0.35">
      <c r="A7369" s="222" t="str">
        <f t="shared" si="115"/>
        <v>CALCANEOUS (AP/LAT) LT</v>
      </c>
      <c r="B7369" s="292"/>
      <c r="C7369" s="292" t="s">
        <v>5199</v>
      </c>
    </row>
    <row r="7370" spans="1:3" x14ac:dyDescent="0.35">
      <c r="A7370" s="222" t="str">
        <f t="shared" si="115"/>
        <v>CALCANEOUS (AP/LAT) RT</v>
      </c>
      <c r="B7370" s="292"/>
      <c r="C7370" s="486" t="s">
        <v>5200</v>
      </c>
    </row>
    <row r="7371" spans="1:3" x14ac:dyDescent="0.35">
      <c r="A7371" s="222" t="str">
        <f t="shared" si="115"/>
        <v>CALCANEUS (HEEL) 2 VIEWS (LEFT)</v>
      </c>
      <c r="B7371" s="580"/>
      <c r="C7371" s="581" t="s">
        <v>13618</v>
      </c>
    </row>
    <row r="7372" spans="1:3" x14ac:dyDescent="0.35">
      <c r="A7372" s="222" t="str">
        <f t="shared" si="115"/>
        <v>CALCANEUS (HEEL) 2 VIEWS (RIGHT)</v>
      </c>
      <c r="B7372" s="580"/>
      <c r="C7372" s="581" t="s">
        <v>13619</v>
      </c>
    </row>
    <row r="7373" spans="1:3" x14ac:dyDescent="0.35">
      <c r="A7373" s="222" t="str">
        <f t="shared" si="115"/>
        <v>CALCANEUS MIN 2 V RIGHT</v>
      </c>
      <c r="B7373" s="285"/>
      <c r="C7373" s="285" t="s">
        <v>6160</v>
      </c>
    </row>
    <row r="7374" spans="1:3" x14ac:dyDescent="0.35">
      <c r="A7374" s="222" t="str">
        <f t="shared" si="115"/>
        <v>CALCANEUS MIN.2 V LEFT</v>
      </c>
      <c r="B7374" s="285"/>
      <c r="C7374" s="285" t="s">
        <v>6161</v>
      </c>
    </row>
    <row r="7375" spans="1:3" x14ac:dyDescent="0.35">
      <c r="A7375" s="222" t="str">
        <f t="shared" si="115"/>
        <v>CALCANEUS; 2+ VIEWS</v>
      </c>
      <c r="B7375" s="327"/>
      <c r="C7375" s="525" t="s">
        <v>1646</v>
      </c>
    </row>
    <row r="7376" spans="1:3" x14ac:dyDescent="0.35">
      <c r="A7376" s="222" t="str">
        <f t="shared" si="115"/>
        <v>CALCANEUS; 2+ VIEWS</v>
      </c>
      <c r="B7376" s="327"/>
      <c r="C7376" s="482" t="s">
        <v>1646</v>
      </c>
    </row>
    <row r="7377" spans="1:3" x14ac:dyDescent="0.35">
      <c r="A7377" s="222" t="str">
        <f t="shared" si="115"/>
        <v>HEEL 2V LT</v>
      </c>
      <c r="B7377" s="33"/>
      <c r="C7377" s="33" t="s">
        <v>914</v>
      </c>
    </row>
    <row r="7378" spans="1:3" x14ac:dyDescent="0.35">
      <c r="A7378" s="222" t="str">
        <f t="shared" si="115"/>
        <v>HEEL 2V RT</v>
      </c>
      <c r="B7378" s="33"/>
      <c r="C7378" s="952" t="s">
        <v>915</v>
      </c>
    </row>
    <row r="7379" spans="1:3" x14ac:dyDescent="0.35">
      <c r="A7379" s="222" t="str">
        <f t="shared" si="115"/>
        <v>HEEL CALCANEUS MIN 2 V RIGHT</v>
      </c>
      <c r="B7379" s="285"/>
      <c r="C7379" s="285" t="s">
        <v>6162</v>
      </c>
    </row>
    <row r="7380" spans="1:3" x14ac:dyDescent="0.35">
      <c r="A7380" s="222" t="str">
        <f t="shared" si="115"/>
        <v>HEEL CALCANEUS MIN.2 V LEFT</v>
      </c>
      <c r="B7380" s="285"/>
      <c r="C7380" s="285" t="s">
        <v>6163</v>
      </c>
    </row>
    <row r="7381" spans="1:3" x14ac:dyDescent="0.35">
      <c r="A7381" s="222" t="str">
        <f t="shared" si="115"/>
        <v>HEEL LT 2V</v>
      </c>
      <c r="B7381" s="105"/>
      <c r="C7381" s="105" t="s">
        <v>4646</v>
      </c>
    </row>
    <row r="7382" spans="1:3" ht="16" x14ac:dyDescent="0.4">
      <c r="A7382" s="222" t="str">
        <f t="shared" si="115"/>
        <v>HEEL LT 2V*</v>
      </c>
      <c r="B7382" s="158"/>
      <c r="C7382" s="158" t="s">
        <v>8513</v>
      </c>
    </row>
    <row r="7383" spans="1:3" x14ac:dyDescent="0.35">
      <c r="A7383" s="222" t="str">
        <f t="shared" si="115"/>
        <v>HEEL LT 3V</v>
      </c>
      <c r="B7383" s="283"/>
      <c r="C7383" s="284" t="s">
        <v>8098</v>
      </c>
    </row>
    <row r="7384" spans="1:3" x14ac:dyDescent="0.35">
      <c r="A7384" s="222" t="str">
        <f t="shared" si="115"/>
        <v>HEEL RT 2V</v>
      </c>
      <c r="B7384" s="105"/>
      <c r="C7384" s="105" t="s">
        <v>4647</v>
      </c>
    </row>
    <row r="7385" spans="1:3" ht="16" x14ac:dyDescent="0.4">
      <c r="A7385" s="222" t="str">
        <f t="shared" si="115"/>
        <v>HEEL RT 2V*</v>
      </c>
      <c r="B7385" s="158"/>
      <c r="C7385" s="235" t="s">
        <v>8514</v>
      </c>
    </row>
    <row r="7386" spans="1:3" x14ac:dyDescent="0.35">
      <c r="A7386" s="222" t="str">
        <f t="shared" si="115"/>
        <v>HEEL RT 3V</v>
      </c>
      <c r="B7386" s="283"/>
      <c r="C7386" s="484" t="s">
        <v>8099</v>
      </c>
    </row>
    <row r="7387" spans="1:3" x14ac:dyDescent="0.35">
      <c r="A7387" s="222" t="str">
        <f t="shared" si="115"/>
        <v>LT CALCANEUS; 2+ VIEWS</v>
      </c>
      <c r="B7387" s="326"/>
      <c r="C7387" s="320" t="s">
        <v>13925</v>
      </c>
    </row>
    <row r="7388" spans="1:3" x14ac:dyDescent="0.35">
      <c r="A7388" s="222" t="str">
        <f t="shared" si="115"/>
        <v>LT HEEL 2V</v>
      </c>
      <c r="B7388" s="316"/>
      <c r="C7388" s="909" t="s">
        <v>8410</v>
      </c>
    </row>
    <row r="7389" spans="1:3" x14ac:dyDescent="0.35">
      <c r="A7389" s="222" t="str">
        <f t="shared" si="115"/>
        <v>LT. CALCANEUS 2 VIEWS</v>
      </c>
      <c r="B7389" s="221"/>
      <c r="C7389" s="539" t="s">
        <v>1307</v>
      </c>
    </row>
    <row r="7390" spans="1:3" x14ac:dyDescent="0.35">
      <c r="A7390" s="222" t="str">
        <f t="shared" si="115"/>
        <v>OS CALCIS X-RAY 2+VWS</v>
      </c>
      <c r="B7390" s="94"/>
      <c r="C7390" s="93" t="s">
        <v>7021</v>
      </c>
    </row>
    <row r="7391" spans="1:3" x14ac:dyDescent="0.35">
      <c r="A7391" s="222" t="str">
        <f t="shared" si="115"/>
        <v>OS CALCIS X-RAY 2+VWS LEFT</v>
      </c>
      <c r="B7391" s="94"/>
      <c r="C7391" s="382" t="s">
        <v>7022</v>
      </c>
    </row>
    <row r="7392" spans="1:3" x14ac:dyDescent="0.35">
      <c r="A7392" s="222" t="str">
        <f t="shared" si="115"/>
        <v>OS CALCIS X-RAY 2+VWS RIGHT</v>
      </c>
      <c r="B7392" s="94"/>
      <c r="C7392" s="382" t="s">
        <v>7023</v>
      </c>
    </row>
    <row r="7393" spans="1:3" x14ac:dyDescent="0.35">
      <c r="A7393" s="222" t="str">
        <f t="shared" si="115"/>
        <v>RHC1 XR HEEL/CALCANEOUS LEFT</v>
      </c>
      <c r="B7393" s="277"/>
      <c r="C7393" s="531" t="s">
        <v>9169</v>
      </c>
    </row>
    <row r="7394" spans="1:3" x14ac:dyDescent="0.35">
      <c r="A7394" s="222" t="str">
        <f t="shared" si="115"/>
        <v>RHC1 XR HEEL/CALCANEOUS RIGHT</v>
      </c>
      <c r="B7394" s="277"/>
      <c r="C7394" s="904" t="s">
        <v>9170</v>
      </c>
    </row>
    <row r="7395" spans="1:3" x14ac:dyDescent="0.35">
      <c r="A7395" s="222" t="str">
        <f t="shared" si="115"/>
        <v>RHC1 XR HEEL/CALCANEUS LEFT</v>
      </c>
      <c r="B7395" s="277"/>
      <c r="C7395" s="294" t="s">
        <v>9171</v>
      </c>
    </row>
    <row r="7396" spans="1:3" x14ac:dyDescent="0.35">
      <c r="A7396" s="222" t="str">
        <f t="shared" si="115"/>
        <v>RHC1 XR HEEL/CALCANEUS RIGHT</v>
      </c>
      <c r="B7396" s="277"/>
      <c r="C7396" s="625" t="s">
        <v>9172</v>
      </c>
    </row>
    <row r="7397" spans="1:3" x14ac:dyDescent="0.35">
      <c r="A7397" s="222" t="str">
        <f t="shared" si="115"/>
        <v>RT CALCANEUS; 2+ VIEWS</v>
      </c>
      <c r="B7397" s="326"/>
      <c r="C7397" s="320" t="s">
        <v>13926</v>
      </c>
    </row>
    <row r="7398" spans="1:3" x14ac:dyDescent="0.35">
      <c r="A7398" s="222" t="str">
        <f t="shared" si="115"/>
        <v>RT HEEL 2V</v>
      </c>
      <c r="B7398" s="316"/>
      <c r="C7398" s="319" t="s">
        <v>8411</v>
      </c>
    </row>
    <row r="7399" spans="1:3" x14ac:dyDescent="0.35">
      <c r="A7399" s="222" t="str">
        <f t="shared" si="115"/>
        <v>RT. CALCANEUS 2 VIEWS</v>
      </c>
      <c r="B7399" s="221"/>
      <c r="C7399" s="221" t="s">
        <v>1308</v>
      </c>
    </row>
    <row r="7400" spans="1:3" x14ac:dyDescent="0.35">
      <c r="A7400" s="222" t="str">
        <f t="shared" si="115"/>
        <v>XR CALCANEOUS 2 VIEWS LT</v>
      </c>
      <c r="B7400" s="289"/>
      <c r="C7400" s="289" t="s">
        <v>2695</v>
      </c>
    </row>
    <row r="7401" spans="1:3" x14ac:dyDescent="0.35">
      <c r="A7401" s="222" t="str">
        <f t="shared" si="115"/>
        <v>XR CALCANEOUS 2 VIEWS RT</v>
      </c>
      <c r="B7401" s="289"/>
      <c r="C7401" s="289" t="s">
        <v>2696</v>
      </c>
    </row>
    <row r="7402" spans="1:3" x14ac:dyDescent="0.35">
      <c r="A7402" s="222" t="str">
        <f t="shared" si="115"/>
        <v>XR Calcaneous Left</v>
      </c>
      <c r="B7402" s="281"/>
      <c r="C7402" s="42" t="s">
        <v>1783</v>
      </c>
    </row>
    <row r="7403" spans="1:3" x14ac:dyDescent="0.35">
      <c r="A7403" s="222" t="str">
        <f t="shared" si="115"/>
        <v>XR CALCANEOUS LT (AP/LAT)</v>
      </c>
      <c r="B7403" s="11"/>
      <c r="C7403" s="11" t="s">
        <v>9648</v>
      </c>
    </row>
    <row r="7404" spans="1:3" x14ac:dyDescent="0.35">
      <c r="A7404" s="222" t="str">
        <f t="shared" si="115"/>
        <v>XR Calcaneous Right</v>
      </c>
      <c r="B7404" s="291"/>
      <c r="C7404" s="278" t="s">
        <v>4306</v>
      </c>
    </row>
    <row r="7405" spans="1:3" x14ac:dyDescent="0.35">
      <c r="A7405" s="222" t="str">
        <f t="shared" si="115"/>
        <v>XR CALCANEOUS RT (AP/LAT)</v>
      </c>
      <c r="B7405" s="11"/>
      <c r="C7405" s="611" t="s">
        <v>9649</v>
      </c>
    </row>
    <row r="7406" spans="1:3" x14ac:dyDescent="0.35">
      <c r="A7406" s="222" t="str">
        <f t="shared" si="115"/>
        <v>XR CALCANEUS 2 &amp; V LT</v>
      </c>
      <c r="B7406" s="548"/>
      <c r="C7406" s="548" t="s">
        <v>5718</v>
      </c>
    </row>
    <row r="7407" spans="1:3" x14ac:dyDescent="0.35">
      <c r="A7407" s="222" t="str">
        <f t="shared" si="115"/>
        <v>XR CALCANEUS 2 &amp; V RT</v>
      </c>
      <c r="B7407" s="548"/>
      <c r="C7407" s="548" t="s">
        <v>5719</v>
      </c>
    </row>
    <row r="7408" spans="1:3" x14ac:dyDescent="0.35">
      <c r="A7408" s="222" t="str">
        <f t="shared" si="115"/>
        <v>XR CALCANEUS LEFT</v>
      </c>
      <c r="B7408" s="742"/>
      <c r="C7408" s="540" t="s">
        <v>574</v>
      </c>
    </row>
    <row r="7409" spans="1:3" x14ac:dyDescent="0.35">
      <c r="A7409" s="222" t="str">
        <f t="shared" si="115"/>
        <v>XR Calcaneus Left</v>
      </c>
      <c r="B7409" s="291"/>
      <c r="C7409" s="291" t="s">
        <v>4307</v>
      </c>
    </row>
    <row r="7410" spans="1:3" x14ac:dyDescent="0.35">
      <c r="A7410" s="222" t="str">
        <f t="shared" si="115"/>
        <v>XR calcaneus LT min 2V</v>
      </c>
      <c r="B7410" s="345"/>
      <c r="C7410" s="933" t="s">
        <v>12626</v>
      </c>
    </row>
    <row r="7411" spans="1:3" x14ac:dyDescent="0.35">
      <c r="A7411" s="222" t="str">
        <f t="shared" si="115"/>
        <v>XR CALCANEUS M 2V LT</v>
      </c>
      <c r="B7411" s="288"/>
      <c r="C7411" s="420" t="s">
        <v>227</v>
      </c>
    </row>
    <row r="7412" spans="1:3" x14ac:dyDescent="0.35">
      <c r="A7412" s="222" t="str">
        <f t="shared" si="115"/>
        <v>XR CALCANEUS M 2V RT</v>
      </c>
      <c r="B7412" s="288"/>
      <c r="C7412" s="393" t="s">
        <v>228</v>
      </c>
    </row>
    <row r="7413" spans="1:3" x14ac:dyDescent="0.35">
      <c r="A7413" s="222" t="str">
        <f t="shared" si="115"/>
        <v>XR CALCANEUS RIGHT</v>
      </c>
      <c r="B7413" s="742"/>
      <c r="C7413" s="540" t="s">
        <v>575</v>
      </c>
    </row>
    <row r="7414" spans="1:3" x14ac:dyDescent="0.35">
      <c r="A7414" s="222" t="str">
        <f t="shared" si="115"/>
        <v>XR Calcaneus Right</v>
      </c>
      <c r="B7414" s="291"/>
      <c r="C7414" s="442" t="s">
        <v>4308</v>
      </c>
    </row>
    <row r="7415" spans="1:3" x14ac:dyDescent="0.35">
      <c r="A7415" s="222" t="str">
        <f t="shared" si="115"/>
        <v>XR calcaneus RT min 2V</v>
      </c>
      <c r="B7415" s="345"/>
      <c r="C7415" s="543" t="s">
        <v>12627</v>
      </c>
    </row>
    <row r="7416" spans="1:3" x14ac:dyDescent="0.35">
      <c r="A7416" s="222" t="str">
        <f t="shared" si="115"/>
        <v>XR CALCANEUS, MIN 2 VIEWS</v>
      </c>
      <c r="B7416" s="286"/>
      <c r="C7416" s="881" t="s">
        <v>8737</v>
      </c>
    </row>
    <row r="7417" spans="1:3" x14ac:dyDescent="0.35">
      <c r="A7417" s="222" t="str">
        <f t="shared" si="115"/>
        <v>XR HEEL MIN 2 VIEWS LT</v>
      </c>
      <c r="B7417" s="280"/>
      <c r="C7417" s="45" t="s">
        <v>8738</v>
      </c>
    </row>
    <row r="7418" spans="1:3" x14ac:dyDescent="0.35">
      <c r="A7418" s="222" t="str">
        <f t="shared" si="115"/>
        <v>XR HEEL MIN 2 VIEWS RT</v>
      </c>
      <c r="B7418" s="280"/>
      <c r="C7418" s="45" t="s">
        <v>8739</v>
      </c>
    </row>
    <row r="7419" spans="1:3" x14ac:dyDescent="0.35">
      <c r="A7419" s="222" t="str">
        <f t="shared" si="115"/>
        <v>XR HEEL/CAL LT</v>
      </c>
      <c r="B7419" s="288"/>
      <c r="C7419" s="938" t="s">
        <v>229</v>
      </c>
    </row>
    <row r="7420" spans="1:3" x14ac:dyDescent="0.35">
      <c r="A7420" s="222" t="str">
        <f t="shared" si="115"/>
        <v>XR HEEL/CAL LT</v>
      </c>
      <c r="B7420" s="312"/>
      <c r="C7420" s="415" t="s">
        <v>229</v>
      </c>
    </row>
    <row r="7421" spans="1:3" x14ac:dyDescent="0.35">
      <c r="A7421" s="222" t="str">
        <f t="shared" si="115"/>
        <v>XR HEEL/CAL RT</v>
      </c>
      <c r="B7421" s="288"/>
      <c r="C7421" s="13" t="s">
        <v>230</v>
      </c>
    </row>
    <row r="7422" spans="1:3" x14ac:dyDescent="0.35">
      <c r="A7422" s="222" t="str">
        <f t="shared" si="115"/>
        <v>XR HEEL/CAL RT</v>
      </c>
      <c r="B7422" s="312"/>
      <c r="C7422" s="312" t="s">
        <v>230</v>
      </c>
    </row>
    <row r="7423" spans="1:3" x14ac:dyDescent="0.35">
      <c r="A7423" s="222" t="str">
        <f t="shared" si="115"/>
        <v>XR HEEL/CALCANEOUS LEFT</v>
      </c>
      <c r="B7423" s="277"/>
      <c r="C7423" s="277" t="s">
        <v>9173</v>
      </c>
    </row>
    <row r="7424" spans="1:3" x14ac:dyDescent="0.35">
      <c r="A7424" s="222" t="str">
        <f t="shared" si="115"/>
        <v>XR HEEL/CALCANEOUS RIGHT</v>
      </c>
      <c r="B7424" s="277"/>
      <c r="C7424" s="531" t="s">
        <v>9174</v>
      </c>
    </row>
    <row r="7425" spans="1:3" x14ac:dyDescent="0.35">
      <c r="A7425" s="222" t="str">
        <f t="shared" si="115"/>
        <v>XR Heel-Calcaneus</v>
      </c>
      <c r="B7425" s="24"/>
      <c r="C7425" s="487" t="s">
        <v>12628</v>
      </c>
    </row>
    <row r="7426" spans="1:3" x14ac:dyDescent="0.35">
      <c r="A7426" s="222" t="str">
        <f t="shared" si="115"/>
        <v>XR L CALCANEUS 2VIEWS</v>
      </c>
      <c r="B7426" s="204"/>
      <c r="C7426" s="546" t="s">
        <v>10422</v>
      </c>
    </row>
    <row r="7427" spans="1:3" x14ac:dyDescent="0.35">
      <c r="A7427" s="222" t="str">
        <f t="shared" ref="A7427:A7490" si="116">TRIM(C7427)</f>
        <v>XR LT CALCANEUS 2V</v>
      </c>
      <c r="B7427" s="40"/>
      <c r="C7427" s="547" t="s">
        <v>12629</v>
      </c>
    </row>
    <row r="7428" spans="1:3" x14ac:dyDescent="0.35">
      <c r="A7428" s="222" t="str">
        <f t="shared" si="116"/>
        <v>XR Os Calcis-Heel</v>
      </c>
      <c r="B7428" s="24"/>
      <c r="C7428" s="24" t="s">
        <v>12630</v>
      </c>
    </row>
    <row r="7429" spans="1:3" x14ac:dyDescent="0.35">
      <c r="A7429" s="222" t="str">
        <f t="shared" si="116"/>
        <v>XR RT CALCANEUS 2V</v>
      </c>
      <c r="B7429" s="40"/>
      <c r="C7429" s="305" t="s">
        <v>12631</v>
      </c>
    </row>
    <row r="7430" spans="1:3" x14ac:dyDescent="0.35">
      <c r="A7430" s="222" t="str">
        <f t="shared" si="116"/>
        <v>XRAY CALCANEUS, 2 VIEW, LEFT</v>
      </c>
      <c r="B7430" s="26"/>
      <c r="C7430" s="26" t="s">
        <v>2267</v>
      </c>
    </row>
    <row r="7431" spans="1:3" x14ac:dyDescent="0.35">
      <c r="A7431" s="222" t="str">
        <f t="shared" si="116"/>
        <v>XRAY CALCANEUS, 2 VIEW, RIGHT</v>
      </c>
      <c r="B7431" s="26"/>
      <c r="C7431" s="410" t="s">
        <v>2268</v>
      </c>
    </row>
    <row r="7432" spans="1:3" x14ac:dyDescent="0.35">
      <c r="A7432" s="222" t="str">
        <f t="shared" si="116"/>
        <v>X-RAY CALCANEUS, LEFT AP/LATERAL VIEW</v>
      </c>
      <c r="B7432" s="365"/>
      <c r="C7432" s="615" t="s">
        <v>5497</v>
      </c>
    </row>
    <row r="7433" spans="1:3" x14ac:dyDescent="0.35">
      <c r="A7433" s="222" t="str">
        <f t="shared" si="116"/>
        <v>X-RAY CALCANEUS, RIGHT AP/LATERAL VIEW</v>
      </c>
      <c r="B7433" s="365"/>
      <c r="C7433" s="544" t="s">
        <v>5498</v>
      </c>
    </row>
    <row r="7434" spans="1:3" x14ac:dyDescent="0.35">
      <c r="A7434" s="222" t="str">
        <f t="shared" si="116"/>
        <v>XRAY HEEL LT</v>
      </c>
      <c r="B7434" s="157"/>
      <c r="C7434" s="887" t="s">
        <v>3771</v>
      </c>
    </row>
    <row r="7435" spans="1:3" x14ac:dyDescent="0.35">
      <c r="A7435" s="222" t="str">
        <f t="shared" si="116"/>
        <v>XRAY HEEL RT</v>
      </c>
      <c r="B7435" s="157"/>
      <c r="C7435" s="887" t="s">
        <v>3772</v>
      </c>
    </row>
    <row r="7436" spans="1:3" x14ac:dyDescent="0.35">
      <c r="A7436" s="222" t="str">
        <f t="shared" si="116"/>
        <v>XRAY HEEL, MIN 2 VIEWS, LEFT</v>
      </c>
      <c r="B7436" s="329"/>
      <c r="C7436" s="351" t="s">
        <v>6483</v>
      </c>
    </row>
    <row r="7437" spans="1:3" x14ac:dyDescent="0.35">
      <c r="A7437" s="222" t="str">
        <f t="shared" si="116"/>
        <v>XRAY HEEL, MIN 2 VIEWS, RIGHT</v>
      </c>
      <c r="B7437" s="329"/>
      <c r="C7437" s="351" t="s">
        <v>6485</v>
      </c>
    </row>
    <row r="7438" spans="1:3" x14ac:dyDescent="0.35">
      <c r="A7438" s="222" t="str">
        <f t="shared" si="116"/>
        <v>XRAY HEEL/CALCANEUS XR MIN 2 VW LT</v>
      </c>
      <c r="B7438" s="329"/>
      <c r="C7438" s="351" t="s">
        <v>6486</v>
      </c>
    </row>
    <row r="7439" spans="1:3" x14ac:dyDescent="0.35">
      <c r="A7439" s="222" t="str">
        <f t="shared" si="116"/>
        <v>XRAY HEEL/CALCANEUS XR MIN 2 VW RT</v>
      </c>
      <c r="B7439" s="329"/>
      <c r="C7439" s="351" t="s">
        <v>6487</v>
      </c>
    </row>
    <row r="7440" spans="1:3" x14ac:dyDescent="0.35">
      <c r="A7440" s="222" t="str">
        <f t="shared" si="116"/>
        <v>X-ray, Calcaneus (Heel), Minimum 2 Views</v>
      </c>
      <c r="B7440" s="30"/>
      <c r="C7440" s="30" t="s">
        <v>3045</v>
      </c>
    </row>
    <row r="7441" spans="1:3" x14ac:dyDescent="0.35">
      <c r="A7441" s="222" t="str">
        <f t="shared" si="116"/>
        <v>X-ray, Right Calcaneus (Heel), Minimum 2 Views</v>
      </c>
      <c r="B7441" s="30"/>
      <c r="C7441" s="30" t="s">
        <v>3046</v>
      </c>
    </row>
    <row r="7442" spans="1:3" x14ac:dyDescent="0.35">
      <c r="A7442" s="222" t="str">
        <f t="shared" si="116"/>
        <v>X-ray,Left Calcaneus (Heel), Minimum 2 Views</v>
      </c>
      <c r="B7442" s="30"/>
      <c r="C7442" s="30" t="s">
        <v>3047</v>
      </c>
    </row>
    <row r="7443" spans="1:3" x14ac:dyDescent="0.35">
      <c r="A7443" s="222" t="str">
        <f t="shared" si="116"/>
        <v>LT TOE 2V</v>
      </c>
      <c r="B7443" s="316"/>
      <c r="C7443" s="316" t="s">
        <v>8386</v>
      </c>
    </row>
    <row r="7444" spans="1:3" x14ac:dyDescent="0.35">
      <c r="A7444" s="222" t="str">
        <f t="shared" si="116"/>
        <v>LT TOE(S); 2+ VIEWS</v>
      </c>
      <c r="B7444" s="326"/>
      <c r="C7444" s="320" t="s">
        <v>13891</v>
      </c>
    </row>
    <row r="7445" spans="1:3" x14ac:dyDescent="0.35">
      <c r="A7445" s="222" t="str">
        <f t="shared" si="116"/>
        <v>LT. TOES 2 VIEWS</v>
      </c>
      <c r="B7445" s="221"/>
      <c r="C7445" s="221" t="s">
        <v>1283</v>
      </c>
    </row>
    <row r="7446" spans="1:3" x14ac:dyDescent="0.35">
      <c r="A7446" s="222" t="str">
        <f t="shared" si="116"/>
        <v>RHC1 XR TOE LEFT</v>
      </c>
      <c r="B7446" s="277"/>
      <c r="C7446" s="277" t="s">
        <v>9132</v>
      </c>
    </row>
    <row r="7447" spans="1:3" x14ac:dyDescent="0.35">
      <c r="A7447" s="222" t="str">
        <f t="shared" si="116"/>
        <v>RHC1 XR TOE RIGHT</v>
      </c>
      <c r="B7447" s="277"/>
      <c r="C7447" s="277" t="s">
        <v>9133</v>
      </c>
    </row>
    <row r="7448" spans="1:3" x14ac:dyDescent="0.35">
      <c r="A7448" s="222" t="str">
        <f t="shared" si="116"/>
        <v>RT TOE 2V</v>
      </c>
      <c r="B7448" s="316"/>
      <c r="C7448" s="316" t="s">
        <v>8387</v>
      </c>
    </row>
    <row r="7449" spans="1:3" x14ac:dyDescent="0.35">
      <c r="A7449" s="222" t="str">
        <f t="shared" si="116"/>
        <v>RT TOE(S); 2+ VIEWS</v>
      </c>
      <c r="B7449" s="326"/>
      <c r="C7449" s="320" t="s">
        <v>13892</v>
      </c>
    </row>
    <row r="7450" spans="1:3" x14ac:dyDescent="0.35">
      <c r="A7450" s="222" t="str">
        <f t="shared" si="116"/>
        <v>RT. TOES 2 VIEWS</v>
      </c>
      <c r="B7450" s="221"/>
      <c r="C7450" s="221" t="s">
        <v>1284</v>
      </c>
    </row>
    <row r="7451" spans="1:3" x14ac:dyDescent="0.35">
      <c r="A7451" s="222" t="str">
        <f t="shared" si="116"/>
        <v>TOE AP-OBL W/LAT RT</v>
      </c>
      <c r="B7451" s="33"/>
      <c r="C7451" s="33" t="s">
        <v>882</v>
      </c>
    </row>
    <row r="7452" spans="1:3" x14ac:dyDescent="0.35">
      <c r="A7452" s="222" t="str">
        <f t="shared" si="116"/>
        <v>TOE LT 2ND MIN 2V</v>
      </c>
      <c r="B7452" s="283"/>
      <c r="C7452" s="561" t="s">
        <v>8084</v>
      </c>
    </row>
    <row r="7453" spans="1:3" x14ac:dyDescent="0.35">
      <c r="A7453" s="222" t="str">
        <f t="shared" si="116"/>
        <v>TOE LT 3RD MIN 2V</v>
      </c>
      <c r="B7453" s="283"/>
      <c r="C7453" s="950" t="s">
        <v>8085</v>
      </c>
    </row>
    <row r="7454" spans="1:3" x14ac:dyDescent="0.35">
      <c r="A7454" s="222" t="str">
        <f t="shared" si="116"/>
        <v>TOE LT 4TH MIN 2V</v>
      </c>
      <c r="B7454" s="283"/>
      <c r="C7454" s="284" t="s">
        <v>8086</v>
      </c>
    </row>
    <row r="7455" spans="1:3" x14ac:dyDescent="0.35">
      <c r="A7455" s="222" t="str">
        <f t="shared" si="116"/>
        <v>TOE LT 5TH MIN 2V</v>
      </c>
      <c r="B7455" s="283"/>
      <c r="C7455" s="283" t="s">
        <v>8087</v>
      </c>
    </row>
    <row r="7456" spans="1:3" x14ac:dyDescent="0.35">
      <c r="A7456" s="222" t="str">
        <f t="shared" si="116"/>
        <v>TOE LT FIFTH</v>
      </c>
      <c r="B7456" s="292"/>
      <c r="C7456" s="292" t="s">
        <v>5170</v>
      </c>
    </row>
    <row r="7457" spans="1:3" x14ac:dyDescent="0.35">
      <c r="A7457" s="222" t="str">
        <f t="shared" si="116"/>
        <v>TOE LT FOURTH</v>
      </c>
      <c r="B7457" s="292"/>
      <c r="C7457" s="292" t="s">
        <v>5171</v>
      </c>
    </row>
    <row r="7458" spans="1:3" x14ac:dyDescent="0.35">
      <c r="A7458" s="222" t="str">
        <f t="shared" si="116"/>
        <v>TOE LT GREAT</v>
      </c>
      <c r="B7458" s="292"/>
      <c r="C7458" s="292" t="s">
        <v>5172</v>
      </c>
    </row>
    <row r="7459" spans="1:3" x14ac:dyDescent="0.35">
      <c r="A7459" s="222" t="str">
        <f t="shared" si="116"/>
        <v>TOE LT GREAT MIN 2V</v>
      </c>
      <c r="B7459" s="283"/>
      <c r="C7459" s="284" t="s">
        <v>8088</v>
      </c>
    </row>
    <row r="7460" spans="1:3" x14ac:dyDescent="0.35">
      <c r="A7460" s="222" t="str">
        <f t="shared" si="116"/>
        <v>TOE LT MIN 2 VIEW</v>
      </c>
      <c r="B7460" s="105"/>
      <c r="C7460" s="105" t="s">
        <v>4615</v>
      </c>
    </row>
    <row r="7461" spans="1:3" x14ac:dyDescent="0.35">
      <c r="A7461" s="222" t="str">
        <f t="shared" si="116"/>
        <v>TOE LT SECOND</v>
      </c>
      <c r="B7461" s="292"/>
      <c r="C7461" s="292" t="s">
        <v>5173</v>
      </c>
    </row>
    <row r="7462" spans="1:3" x14ac:dyDescent="0.35">
      <c r="A7462" s="222" t="str">
        <f t="shared" si="116"/>
        <v>TOE LT THIRD</v>
      </c>
      <c r="B7462" s="292"/>
      <c r="C7462" s="292" t="s">
        <v>5174</v>
      </c>
    </row>
    <row r="7463" spans="1:3" x14ac:dyDescent="0.35">
      <c r="A7463" s="222" t="str">
        <f t="shared" si="116"/>
        <v>TOE MIN.2 VIEWS</v>
      </c>
      <c r="B7463" s="285"/>
      <c r="C7463" s="285" t="s">
        <v>6120</v>
      </c>
    </row>
    <row r="7464" spans="1:3" x14ac:dyDescent="0.35">
      <c r="A7464" s="222" t="str">
        <f t="shared" si="116"/>
        <v>TOE RT 2ND MIN 2V</v>
      </c>
      <c r="B7464" s="283"/>
      <c r="C7464" s="284" t="s">
        <v>8089</v>
      </c>
    </row>
    <row r="7465" spans="1:3" x14ac:dyDescent="0.35">
      <c r="A7465" s="222" t="str">
        <f t="shared" si="116"/>
        <v>TOE RT 3RD MIN 2V</v>
      </c>
      <c r="B7465" s="292"/>
      <c r="C7465" s="302" t="s">
        <v>5175</v>
      </c>
    </row>
    <row r="7466" spans="1:3" x14ac:dyDescent="0.35">
      <c r="A7466" s="222" t="str">
        <f t="shared" si="116"/>
        <v>TOE RT 4TH MIN 2V</v>
      </c>
      <c r="B7466" s="283"/>
      <c r="C7466" s="284" t="s">
        <v>8090</v>
      </c>
    </row>
    <row r="7467" spans="1:3" x14ac:dyDescent="0.35">
      <c r="A7467" s="222" t="str">
        <f t="shared" si="116"/>
        <v>TOE RT 5TH MIN 2V</v>
      </c>
      <c r="B7467" s="292"/>
      <c r="C7467" s="302" t="s">
        <v>5176</v>
      </c>
    </row>
    <row r="7468" spans="1:3" x14ac:dyDescent="0.35">
      <c r="A7468" s="222" t="str">
        <f t="shared" si="116"/>
        <v>TOE RT FIFTH</v>
      </c>
      <c r="B7468" s="292"/>
      <c r="C7468" s="302" t="s">
        <v>5177</v>
      </c>
    </row>
    <row r="7469" spans="1:3" x14ac:dyDescent="0.35">
      <c r="A7469" s="222" t="str">
        <f t="shared" si="116"/>
        <v>TOE RT FOURTH</v>
      </c>
      <c r="B7469" s="292"/>
      <c r="C7469" s="292" t="s">
        <v>5178</v>
      </c>
    </row>
    <row r="7470" spans="1:3" x14ac:dyDescent="0.35">
      <c r="A7470" s="222" t="str">
        <f t="shared" si="116"/>
        <v>TOE RT GREAT</v>
      </c>
      <c r="B7470" s="292"/>
      <c r="C7470" s="302" t="s">
        <v>5179</v>
      </c>
    </row>
    <row r="7471" spans="1:3" x14ac:dyDescent="0.35">
      <c r="A7471" s="222" t="str">
        <f t="shared" si="116"/>
        <v>TOE RT GREAT MIN 2V</v>
      </c>
      <c r="B7471" s="283"/>
      <c r="C7471" s="284" t="s">
        <v>8091</v>
      </c>
    </row>
    <row r="7472" spans="1:3" x14ac:dyDescent="0.35">
      <c r="A7472" s="222" t="str">
        <f t="shared" si="116"/>
        <v>TOE RT MIN 2 VIEW</v>
      </c>
      <c r="B7472" s="105"/>
      <c r="C7472" s="105" t="s">
        <v>4616</v>
      </c>
    </row>
    <row r="7473" spans="1:3" x14ac:dyDescent="0.35">
      <c r="A7473" s="222" t="str">
        <f t="shared" si="116"/>
        <v>TOE RT SECOND</v>
      </c>
      <c r="B7473" s="292"/>
      <c r="C7473" s="292" t="s">
        <v>5180</v>
      </c>
    </row>
    <row r="7474" spans="1:3" x14ac:dyDescent="0.35">
      <c r="A7474" s="222" t="str">
        <f t="shared" si="116"/>
        <v>TOE RT THIRD</v>
      </c>
      <c r="B7474" s="292"/>
      <c r="C7474" s="292" t="s">
        <v>5181</v>
      </c>
    </row>
    <row r="7475" spans="1:3" x14ac:dyDescent="0.35">
      <c r="A7475" s="222" t="str">
        <f t="shared" si="116"/>
        <v>TOE(S) (LEFT)</v>
      </c>
      <c r="B7475" s="580"/>
      <c r="C7475" s="581" t="s">
        <v>13582</v>
      </c>
    </row>
    <row r="7476" spans="1:3" x14ac:dyDescent="0.35">
      <c r="A7476" s="222" t="str">
        <f t="shared" si="116"/>
        <v>TOE(S) (RIGHT)</v>
      </c>
      <c r="B7476" s="580"/>
      <c r="C7476" s="581" t="s">
        <v>13583</v>
      </c>
    </row>
    <row r="7477" spans="1:3" ht="16" x14ac:dyDescent="0.4">
      <c r="A7477" s="222" t="str">
        <f t="shared" si="116"/>
        <v>TOE(S) LT 3V*</v>
      </c>
      <c r="B7477" s="158"/>
      <c r="C7477" s="158" t="s">
        <v>8497</v>
      </c>
    </row>
    <row r="7478" spans="1:3" ht="16" x14ac:dyDescent="0.4">
      <c r="A7478" s="222" t="str">
        <f t="shared" si="116"/>
        <v>TOE(S) RT 3V*</v>
      </c>
      <c r="B7478" s="158"/>
      <c r="C7478" s="158" t="s">
        <v>8498</v>
      </c>
    </row>
    <row r="7479" spans="1:3" x14ac:dyDescent="0.35">
      <c r="A7479" s="222" t="str">
        <f t="shared" si="116"/>
        <v>TOE-AP-OBL W/LAT-LT</v>
      </c>
      <c r="B7479" s="33"/>
      <c r="C7479" s="33" t="s">
        <v>883</v>
      </c>
    </row>
    <row r="7480" spans="1:3" x14ac:dyDescent="0.35">
      <c r="A7480" s="222" t="str">
        <f t="shared" si="116"/>
        <v>TOES 2+ VWS</v>
      </c>
      <c r="B7480" s="94"/>
      <c r="C7480" s="93" t="s">
        <v>6966</v>
      </c>
    </row>
    <row r="7481" spans="1:3" x14ac:dyDescent="0.35">
      <c r="A7481" s="222" t="str">
        <f t="shared" si="116"/>
        <v>XR FIRST RT-TOE</v>
      </c>
      <c r="B7481" s="204"/>
      <c r="C7481" s="205" t="s">
        <v>10290</v>
      </c>
    </row>
    <row r="7482" spans="1:3" x14ac:dyDescent="0.35">
      <c r="A7482" s="222" t="str">
        <f t="shared" si="116"/>
        <v>XR L 2ND DIGIT TOE 2 VIEWS</v>
      </c>
      <c r="B7482" s="204"/>
      <c r="C7482" s="204" t="s">
        <v>10291</v>
      </c>
    </row>
    <row r="7483" spans="1:3" x14ac:dyDescent="0.35">
      <c r="A7483" s="222" t="str">
        <f t="shared" si="116"/>
        <v>XR L TOE</v>
      </c>
      <c r="B7483" s="204"/>
      <c r="C7483" s="205" t="s">
        <v>10292</v>
      </c>
    </row>
    <row r="7484" spans="1:3" x14ac:dyDescent="0.35">
      <c r="A7484" s="222" t="str">
        <f t="shared" si="116"/>
        <v>XR Left Toes</v>
      </c>
      <c r="B7484" s="24"/>
      <c r="C7484" s="24" t="s">
        <v>12548</v>
      </c>
    </row>
    <row r="7485" spans="1:3" x14ac:dyDescent="0.35">
      <c r="A7485" s="222" t="str">
        <f t="shared" si="116"/>
        <v>XR LT TOE 2V</v>
      </c>
      <c r="B7485" s="40"/>
      <c r="C7485" s="305" t="s">
        <v>12549</v>
      </c>
    </row>
    <row r="7486" spans="1:3" x14ac:dyDescent="0.35">
      <c r="A7486" s="222" t="str">
        <f t="shared" si="116"/>
        <v>XR R TOE</v>
      </c>
      <c r="B7486" s="204"/>
      <c r="C7486" s="205" t="s">
        <v>10293</v>
      </c>
    </row>
    <row r="7487" spans="1:3" x14ac:dyDescent="0.35">
      <c r="A7487" s="222" t="str">
        <f t="shared" si="116"/>
        <v>XR Right Toes</v>
      </c>
      <c r="B7487" s="24"/>
      <c r="C7487" s="24" t="s">
        <v>12550</v>
      </c>
    </row>
    <row r="7488" spans="1:3" x14ac:dyDescent="0.35">
      <c r="A7488" s="222" t="str">
        <f t="shared" si="116"/>
        <v>XR RT TOE 2V</v>
      </c>
      <c r="B7488" s="40"/>
      <c r="C7488" s="305" t="s">
        <v>12551</v>
      </c>
    </row>
    <row r="7489" spans="1:3" x14ac:dyDescent="0.35">
      <c r="A7489" s="222" t="str">
        <f t="shared" si="116"/>
        <v>XR RT TOE 3V</v>
      </c>
      <c r="B7489" s="162"/>
      <c r="C7489" s="166" t="s">
        <v>4176</v>
      </c>
    </row>
    <row r="7490" spans="1:3" x14ac:dyDescent="0.35">
      <c r="A7490" s="222" t="str">
        <f t="shared" si="116"/>
        <v>XR TOE 1ST DIGIT LEFT</v>
      </c>
      <c r="B7490" s="742"/>
      <c r="C7490" s="57" t="s">
        <v>543</v>
      </c>
    </row>
    <row r="7491" spans="1:3" x14ac:dyDescent="0.35">
      <c r="A7491" s="222" t="str">
        <f t="shared" ref="A7491:A7554" si="117">TRIM(C7491)</f>
        <v>XR TOE 1ST DIGIT RIGHT</v>
      </c>
      <c r="B7491" s="742"/>
      <c r="C7491" s="46" t="s">
        <v>544</v>
      </c>
    </row>
    <row r="7492" spans="1:3" x14ac:dyDescent="0.35">
      <c r="A7492" s="222" t="str">
        <f t="shared" si="117"/>
        <v>XR TOE 2ND DIGIT LEFT</v>
      </c>
      <c r="B7492" s="742"/>
      <c r="C7492" s="46" t="s">
        <v>545</v>
      </c>
    </row>
    <row r="7493" spans="1:3" x14ac:dyDescent="0.35">
      <c r="A7493" s="222" t="str">
        <f t="shared" si="117"/>
        <v>XR TOE 2ND DIGIT RIGHT</v>
      </c>
      <c r="B7493" s="742"/>
      <c r="C7493" s="46" t="s">
        <v>546</v>
      </c>
    </row>
    <row r="7494" spans="1:3" x14ac:dyDescent="0.35">
      <c r="A7494" s="222" t="str">
        <f t="shared" si="117"/>
        <v>XR TOE 3RD DIGIT LEFT</v>
      </c>
      <c r="B7494" s="742"/>
      <c r="C7494" s="46" t="s">
        <v>547</v>
      </c>
    </row>
    <row r="7495" spans="1:3" x14ac:dyDescent="0.35">
      <c r="A7495" s="222" t="str">
        <f t="shared" si="117"/>
        <v>XR TOE 3RD DIGIT RIGHT</v>
      </c>
      <c r="B7495" s="742"/>
      <c r="C7495" s="46" t="s">
        <v>548</v>
      </c>
    </row>
    <row r="7496" spans="1:3" x14ac:dyDescent="0.35">
      <c r="A7496" s="222" t="str">
        <f t="shared" si="117"/>
        <v>XR TOE 4TH DIGIT LEFT</v>
      </c>
      <c r="B7496" s="742"/>
      <c r="C7496" s="57" t="s">
        <v>549</v>
      </c>
    </row>
    <row r="7497" spans="1:3" x14ac:dyDescent="0.35">
      <c r="A7497" s="222" t="str">
        <f t="shared" si="117"/>
        <v>XR TOE 4TH DIGIT RIGHT</v>
      </c>
      <c r="B7497" s="742"/>
      <c r="C7497" s="46" t="s">
        <v>550</v>
      </c>
    </row>
    <row r="7498" spans="1:3" x14ac:dyDescent="0.35">
      <c r="A7498" s="222" t="str">
        <f t="shared" si="117"/>
        <v>XR TOE 5TH DIGIT LEFT</v>
      </c>
      <c r="B7498" s="742"/>
      <c r="C7498" s="46" t="s">
        <v>551</v>
      </c>
    </row>
    <row r="7499" spans="1:3" x14ac:dyDescent="0.35">
      <c r="A7499" s="222" t="str">
        <f t="shared" si="117"/>
        <v>XR TOE 5TH DIGIT RIGHT</v>
      </c>
      <c r="B7499" s="742"/>
      <c r="C7499" s="46" t="s">
        <v>552</v>
      </c>
    </row>
    <row r="7500" spans="1:3" x14ac:dyDescent="0.35">
      <c r="A7500" s="222" t="str">
        <f t="shared" si="117"/>
        <v>XR TOE LEFT</v>
      </c>
      <c r="B7500" s="289"/>
      <c r="C7500" s="318" t="s">
        <v>2674</v>
      </c>
    </row>
    <row r="7501" spans="1:3" x14ac:dyDescent="0.35">
      <c r="A7501" s="222" t="str">
        <f t="shared" si="117"/>
        <v>XR TOE LT</v>
      </c>
      <c r="B7501" s="312"/>
      <c r="C7501" s="290" t="s">
        <v>9594</v>
      </c>
    </row>
    <row r="7502" spans="1:3" x14ac:dyDescent="0.35">
      <c r="A7502" s="222" t="str">
        <f t="shared" si="117"/>
        <v>XR TOE LT FIFTH</v>
      </c>
      <c r="B7502" s="11"/>
      <c r="C7502" s="11" t="s">
        <v>9595</v>
      </c>
    </row>
    <row r="7503" spans="1:3" x14ac:dyDescent="0.35">
      <c r="A7503" s="222" t="str">
        <f t="shared" si="117"/>
        <v>XR TOE LT FOURTH</v>
      </c>
      <c r="B7503" s="11"/>
      <c r="C7503" s="11" t="s">
        <v>9596</v>
      </c>
    </row>
    <row r="7504" spans="1:3" x14ac:dyDescent="0.35">
      <c r="A7504" s="222" t="str">
        <f t="shared" si="117"/>
        <v>XR TOE LT GREAT</v>
      </c>
      <c r="B7504" s="11"/>
      <c r="C7504" s="11" t="s">
        <v>9597</v>
      </c>
    </row>
    <row r="7505" spans="1:3" x14ac:dyDescent="0.35">
      <c r="A7505" s="222" t="str">
        <f t="shared" si="117"/>
        <v>XR toe LT min 2V</v>
      </c>
      <c r="B7505" s="345"/>
      <c r="C7505" s="345" t="s">
        <v>12552</v>
      </c>
    </row>
    <row r="7506" spans="1:3" x14ac:dyDescent="0.35">
      <c r="A7506" s="222" t="str">
        <f t="shared" si="117"/>
        <v>XR TOE LT SECOND</v>
      </c>
      <c r="B7506" s="11"/>
      <c r="C7506" s="11" t="s">
        <v>9598</v>
      </c>
    </row>
    <row r="7507" spans="1:3" x14ac:dyDescent="0.35">
      <c r="A7507" s="222" t="str">
        <f t="shared" si="117"/>
        <v>XR TOE LT THIRD</v>
      </c>
      <c r="B7507" s="11"/>
      <c r="C7507" s="11" t="s">
        <v>9599</v>
      </c>
    </row>
    <row r="7508" spans="1:3" x14ac:dyDescent="0.35">
      <c r="A7508" s="222" t="str">
        <f t="shared" si="117"/>
        <v>XR TOE MIN 2 VIEWS LT</v>
      </c>
      <c r="B7508" s="280"/>
      <c r="C7508" s="295" t="s">
        <v>8692</v>
      </c>
    </row>
    <row r="7509" spans="1:3" x14ac:dyDescent="0.35">
      <c r="A7509" s="222" t="str">
        <f t="shared" si="117"/>
        <v>XR TOE MIN 2 VIEWS RT</v>
      </c>
      <c r="B7509" s="280"/>
      <c r="C7509" s="295" t="s">
        <v>8693</v>
      </c>
    </row>
    <row r="7510" spans="1:3" x14ac:dyDescent="0.35">
      <c r="A7510" s="222" t="str">
        <f t="shared" si="117"/>
        <v>XR TOE RIGHT</v>
      </c>
      <c r="B7510" s="289"/>
      <c r="C7510" s="318" t="s">
        <v>2675</v>
      </c>
    </row>
    <row r="7511" spans="1:3" x14ac:dyDescent="0.35">
      <c r="A7511" s="222" t="str">
        <f t="shared" si="117"/>
        <v>XR TOE RT</v>
      </c>
      <c r="B7511" s="312"/>
      <c r="C7511" s="290" t="s">
        <v>9600</v>
      </c>
    </row>
    <row r="7512" spans="1:3" x14ac:dyDescent="0.35">
      <c r="A7512" s="222" t="str">
        <f t="shared" si="117"/>
        <v>XR TOE RT FIFTH</v>
      </c>
      <c r="B7512" s="11"/>
      <c r="C7512" s="11" t="s">
        <v>9601</v>
      </c>
    </row>
    <row r="7513" spans="1:3" x14ac:dyDescent="0.35">
      <c r="A7513" s="222" t="str">
        <f t="shared" si="117"/>
        <v>XR TOE RT FOURTH</v>
      </c>
      <c r="B7513" s="11"/>
      <c r="C7513" s="11" t="s">
        <v>9602</v>
      </c>
    </row>
    <row r="7514" spans="1:3" x14ac:dyDescent="0.35">
      <c r="A7514" s="222" t="str">
        <f t="shared" si="117"/>
        <v>XR TOE RT GREAT</v>
      </c>
      <c r="B7514" s="11"/>
      <c r="C7514" s="11" t="s">
        <v>9603</v>
      </c>
    </row>
    <row r="7515" spans="1:3" x14ac:dyDescent="0.35">
      <c r="A7515" s="222" t="str">
        <f t="shared" si="117"/>
        <v>XR toe RT min 2V</v>
      </c>
      <c r="B7515" s="309"/>
      <c r="C7515" s="131" t="s">
        <v>12553</v>
      </c>
    </row>
    <row r="7516" spans="1:3" x14ac:dyDescent="0.35">
      <c r="A7516" s="222" t="str">
        <f t="shared" si="117"/>
        <v>XR TOE RT SECOND</v>
      </c>
      <c r="B7516" s="11"/>
      <c r="C7516" s="11" t="s">
        <v>9604</v>
      </c>
    </row>
    <row r="7517" spans="1:3" x14ac:dyDescent="0.35">
      <c r="A7517" s="222" t="str">
        <f t="shared" si="117"/>
        <v>XR TOE RT THIRD</v>
      </c>
      <c r="B7517" s="11"/>
      <c r="C7517" s="11" t="s">
        <v>9605</v>
      </c>
    </row>
    <row r="7518" spans="1:3" x14ac:dyDescent="0.35">
      <c r="A7518" s="222" t="str">
        <f t="shared" si="117"/>
        <v>XR Toe(1st Digit) 2+ Views Left</v>
      </c>
      <c r="B7518" s="291"/>
      <c r="C7518" s="278" t="s">
        <v>4279</v>
      </c>
    </row>
    <row r="7519" spans="1:3" x14ac:dyDescent="0.35">
      <c r="A7519" s="222" t="str">
        <f t="shared" si="117"/>
        <v>XR Toe(1st Digit) 2+ Views Right</v>
      </c>
      <c r="B7519" s="291"/>
      <c r="C7519" s="278" t="s">
        <v>4280</v>
      </c>
    </row>
    <row r="7520" spans="1:3" x14ac:dyDescent="0.35">
      <c r="A7520" s="222" t="str">
        <f t="shared" si="117"/>
        <v>XR Toe(2nd Digit) 2+ Views Left</v>
      </c>
      <c r="B7520" s="291"/>
      <c r="C7520" s="291" t="s">
        <v>4281</v>
      </c>
    </row>
    <row r="7521" spans="1:3" x14ac:dyDescent="0.35">
      <c r="A7521" s="222" t="str">
        <f t="shared" si="117"/>
        <v>XR Toe(2nd Digit) 2+ Views Right</v>
      </c>
      <c r="B7521" s="291"/>
      <c r="C7521" s="291" t="s">
        <v>4282</v>
      </c>
    </row>
    <row r="7522" spans="1:3" x14ac:dyDescent="0.35">
      <c r="A7522" s="222" t="str">
        <f t="shared" si="117"/>
        <v>XR Toe(3rd Digit) 2+ Views Left</v>
      </c>
      <c r="B7522" s="291"/>
      <c r="C7522" s="291" t="s">
        <v>4283</v>
      </c>
    </row>
    <row r="7523" spans="1:3" x14ac:dyDescent="0.35">
      <c r="A7523" s="222" t="str">
        <f t="shared" si="117"/>
        <v>XR Toe(3rd Digit) 2+ Views Right</v>
      </c>
      <c r="B7523" s="291"/>
      <c r="C7523" s="423" t="s">
        <v>4284</v>
      </c>
    </row>
    <row r="7524" spans="1:3" x14ac:dyDescent="0.35">
      <c r="A7524" s="222" t="str">
        <f t="shared" si="117"/>
        <v>XR Toe(4th Digit) 2+ Views Left</v>
      </c>
      <c r="B7524" s="291"/>
      <c r="C7524" s="278" t="s">
        <v>4285</v>
      </c>
    </row>
    <row r="7525" spans="1:3" x14ac:dyDescent="0.35">
      <c r="A7525" s="222" t="str">
        <f t="shared" si="117"/>
        <v>XR Toe(4th Digit) 2+ Views Right</v>
      </c>
      <c r="B7525" s="291"/>
      <c r="C7525" s="442" t="s">
        <v>4286</v>
      </c>
    </row>
    <row r="7526" spans="1:3" x14ac:dyDescent="0.35">
      <c r="A7526" s="222" t="str">
        <f t="shared" si="117"/>
        <v>XR Toe(5th Digit) 2+ Views Left</v>
      </c>
      <c r="B7526" s="291"/>
      <c r="C7526" s="278" t="s">
        <v>4287</v>
      </c>
    </row>
    <row r="7527" spans="1:3" x14ac:dyDescent="0.35">
      <c r="A7527" s="222" t="str">
        <f t="shared" si="117"/>
        <v>XR Toe(5th Digit) 2+ Views Right</v>
      </c>
      <c r="B7527" s="291"/>
      <c r="C7527" s="278" t="s">
        <v>4288</v>
      </c>
    </row>
    <row r="7528" spans="1:3" x14ac:dyDescent="0.35">
      <c r="A7528" s="222" t="str">
        <f t="shared" si="117"/>
        <v>XR Toe(s) 2+ Views Left</v>
      </c>
      <c r="B7528" s="291"/>
      <c r="C7528" s="278" t="s">
        <v>4289</v>
      </c>
    </row>
    <row r="7529" spans="1:3" x14ac:dyDescent="0.35">
      <c r="A7529" s="222" t="str">
        <f t="shared" si="117"/>
        <v>XR Toe(s) 2+ Views Right</v>
      </c>
      <c r="B7529" s="291"/>
      <c r="C7529" s="423" t="s">
        <v>4290</v>
      </c>
    </row>
    <row r="7530" spans="1:3" x14ac:dyDescent="0.35">
      <c r="A7530" s="222" t="str">
        <f t="shared" si="117"/>
        <v>XR TOE(S) LEFT</v>
      </c>
      <c r="B7530" s="548"/>
      <c r="C7530" s="552" t="s">
        <v>5697</v>
      </c>
    </row>
    <row r="7531" spans="1:3" x14ac:dyDescent="0.35">
      <c r="A7531" s="222" t="str">
        <f t="shared" si="117"/>
        <v>XR TOE(S) MIN 2V LT</v>
      </c>
      <c r="B7531" s="288"/>
      <c r="C7531" s="420" t="s">
        <v>187</v>
      </c>
    </row>
    <row r="7532" spans="1:3" x14ac:dyDescent="0.35">
      <c r="A7532" s="222" t="str">
        <f t="shared" si="117"/>
        <v>XR TOE(S) MIN 2V RT</v>
      </c>
      <c r="B7532" s="288"/>
      <c r="C7532" s="13" t="s">
        <v>188</v>
      </c>
    </row>
    <row r="7533" spans="1:3" x14ac:dyDescent="0.35">
      <c r="A7533" s="222" t="str">
        <f t="shared" si="117"/>
        <v>XR TOE(S) MIN 3V RT</v>
      </c>
      <c r="B7533" s="288"/>
      <c r="C7533" s="420" t="s">
        <v>189</v>
      </c>
    </row>
    <row r="7534" spans="1:3" x14ac:dyDescent="0.35">
      <c r="A7534" s="222" t="str">
        <f t="shared" si="117"/>
        <v>XR TOE(S) RIGHT</v>
      </c>
      <c r="B7534" s="548"/>
      <c r="C7534" s="552" t="s">
        <v>5698</v>
      </c>
    </row>
    <row r="7535" spans="1:3" x14ac:dyDescent="0.35">
      <c r="A7535" s="222" t="str">
        <f t="shared" si="117"/>
        <v>XR TOES (3 VIEWS) LEFT</v>
      </c>
      <c r="B7535" s="204"/>
      <c r="C7535" s="208" t="s">
        <v>10294</v>
      </c>
    </row>
    <row r="7536" spans="1:3" x14ac:dyDescent="0.35">
      <c r="A7536" s="222" t="str">
        <f t="shared" si="117"/>
        <v>XR TOES (3 VIEWS) RIGHT</v>
      </c>
      <c r="B7536" s="204"/>
      <c r="C7536" s="205" t="s">
        <v>10295</v>
      </c>
    </row>
    <row r="7537" spans="1:3" x14ac:dyDescent="0.35">
      <c r="A7537" s="222" t="str">
        <f t="shared" si="117"/>
        <v>XR Toes Left</v>
      </c>
      <c r="B7537" s="281"/>
      <c r="C7537" s="390" t="s">
        <v>1758</v>
      </c>
    </row>
    <row r="7538" spans="1:3" x14ac:dyDescent="0.35">
      <c r="A7538" s="222" t="str">
        <f t="shared" si="117"/>
        <v>XR Toes Right</v>
      </c>
      <c r="B7538" s="281"/>
      <c r="C7538" s="42" t="s">
        <v>1759</v>
      </c>
    </row>
    <row r="7539" spans="1:3" x14ac:dyDescent="0.35">
      <c r="A7539" s="222" t="str">
        <f t="shared" si="117"/>
        <v>X-RAY 2ND TOE, LEFT AP/LATERAL VIEW</v>
      </c>
      <c r="B7539" s="365"/>
      <c r="C7539" s="282" t="s">
        <v>5462</v>
      </c>
    </row>
    <row r="7540" spans="1:3" x14ac:dyDescent="0.35">
      <c r="A7540" s="222" t="str">
        <f t="shared" si="117"/>
        <v>X-RAY 2ND TOE, RIGHT AP/LATERAL VIEW</v>
      </c>
      <c r="B7540" s="365"/>
      <c r="C7540" s="282" t="s">
        <v>5463</v>
      </c>
    </row>
    <row r="7541" spans="1:3" x14ac:dyDescent="0.35">
      <c r="A7541" s="222" t="str">
        <f t="shared" si="117"/>
        <v>X-RAY 3RD TOE, LEFT AP/LATERAL VIEW</v>
      </c>
      <c r="B7541" s="365"/>
      <c r="C7541" s="282" t="s">
        <v>5464</v>
      </c>
    </row>
    <row r="7542" spans="1:3" x14ac:dyDescent="0.35">
      <c r="A7542" s="222" t="str">
        <f t="shared" si="117"/>
        <v>X-RAY 3RD TOE, RIGHT AP/LATERAL VIEW</v>
      </c>
      <c r="B7542" s="365"/>
      <c r="C7542" s="282" t="s">
        <v>5465</v>
      </c>
    </row>
    <row r="7543" spans="1:3" x14ac:dyDescent="0.35">
      <c r="A7543" s="222" t="str">
        <f t="shared" si="117"/>
        <v>X-RAY 4TH TOE, LEFT AP/LATERAL VIEW</v>
      </c>
      <c r="B7543" s="365"/>
      <c r="C7543" s="282" t="s">
        <v>5466</v>
      </c>
    </row>
    <row r="7544" spans="1:3" x14ac:dyDescent="0.35">
      <c r="A7544" s="222" t="str">
        <f t="shared" si="117"/>
        <v>X-RAY 4TH TOE, RIGHT AP/LATERAL VIEW</v>
      </c>
      <c r="B7544" s="365"/>
      <c r="C7544" s="282" t="s">
        <v>5467</v>
      </c>
    </row>
    <row r="7545" spans="1:3" x14ac:dyDescent="0.35">
      <c r="A7545" s="222" t="str">
        <f t="shared" si="117"/>
        <v>X-RAY 5TH TOE, LEFT AP/LATERAL VIEW</v>
      </c>
      <c r="B7545" s="365"/>
      <c r="C7545" s="282" t="s">
        <v>5468</v>
      </c>
    </row>
    <row r="7546" spans="1:3" x14ac:dyDescent="0.35">
      <c r="A7546" s="222" t="str">
        <f t="shared" si="117"/>
        <v>X-RAY 5TH TOE, RIGHT AP/LATERAL VIEW</v>
      </c>
      <c r="B7546" s="365"/>
      <c r="C7546" s="282" t="s">
        <v>5469</v>
      </c>
    </row>
    <row r="7547" spans="1:3" x14ac:dyDescent="0.35">
      <c r="A7547" s="222" t="str">
        <f t="shared" si="117"/>
        <v>X-RAY GREAT TOE, LEFT AP/LATERAL VIEW</v>
      </c>
      <c r="B7547" s="365"/>
      <c r="C7547" s="282" t="s">
        <v>5470</v>
      </c>
    </row>
    <row r="7548" spans="1:3" x14ac:dyDescent="0.35">
      <c r="A7548" s="222" t="str">
        <f t="shared" si="117"/>
        <v>X-RAY GREAT TOE, RIGHT AP/LATERAL VIEW</v>
      </c>
      <c r="B7548" s="365"/>
      <c r="C7548" s="451" t="s">
        <v>5471</v>
      </c>
    </row>
    <row r="7549" spans="1:3" x14ac:dyDescent="0.35">
      <c r="A7549" s="222" t="str">
        <f t="shared" si="117"/>
        <v>XRAY LEFT TOE</v>
      </c>
      <c r="B7549" s="204"/>
      <c r="C7549" s="208" t="s">
        <v>10296</v>
      </c>
    </row>
    <row r="7550" spans="1:3" x14ac:dyDescent="0.35">
      <c r="A7550" s="222" t="str">
        <f t="shared" si="117"/>
        <v>XRAY RIGHT TOE</v>
      </c>
      <c r="B7550" s="204"/>
      <c r="C7550" s="205" t="s">
        <v>10297</v>
      </c>
    </row>
    <row r="7551" spans="1:3" x14ac:dyDescent="0.35">
      <c r="A7551" s="222" t="str">
        <f t="shared" si="117"/>
        <v>XRAY TOE(S) LT</v>
      </c>
      <c r="B7551" s="157"/>
      <c r="C7551" s="157" t="s">
        <v>3739</v>
      </c>
    </row>
    <row r="7552" spans="1:3" x14ac:dyDescent="0.35">
      <c r="A7552" s="222" t="str">
        <f t="shared" si="117"/>
        <v>XRAY TOE(S) RT</v>
      </c>
      <c r="B7552" s="157"/>
      <c r="C7552" s="157" t="s">
        <v>3740</v>
      </c>
    </row>
    <row r="7553" spans="1:3" x14ac:dyDescent="0.35">
      <c r="A7553" s="222" t="str">
        <f t="shared" si="117"/>
        <v>XRAY TOE(S), MIN 2 VIEWS, LEFT</v>
      </c>
      <c r="B7553" s="26"/>
      <c r="C7553" s="26" t="s">
        <v>2239</v>
      </c>
    </row>
    <row r="7554" spans="1:3" x14ac:dyDescent="0.35">
      <c r="A7554" s="222" t="str">
        <f t="shared" si="117"/>
        <v>XRAY TOE(S), MIN 2 VIEWS, RIGHT</v>
      </c>
      <c r="B7554" s="26"/>
      <c r="C7554" s="26" t="s">
        <v>2240</v>
      </c>
    </row>
    <row r="7555" spans="1:3" x14ac:dyDescent="0.35">
      <c r="A7555" s="222" t="str">
        <f t="shared" ref="A7555:A7618" si="118">TRIM(C7555)</f>
        <v>X-ray, Left Toe(s), Minimum 2 Views</v>
      </c>
      <c r="B7555" s="30"/>
      <c r="C7555" s="30" t="s">
        <v>2998</v>
      </c>
    </row>
    <row r="7556" spans="1:3" x14ac:dyDescent="0.35">
      <c r="A7556" s="222" t="str">
        <f t="shared" si="118"/>
        <v>X-ray, Right Toe(s), Minimum 2 Views</v>
      </c>
      <c r="B7556" s="30"/>
      <c r="C7556" s="30" t="s">
        <v>2999</v>
      </c>
    </row>
    <row r="7557" spans="1:3" x14ac:dyDescent="0.35">
      <c r="A7557" s="222" t="str">
        <f t="shared" si="118"/>
        <v>X-ray, Toe(s), Minimum 2 Views</v>
      </c>
      <c r="B7557" s="30"/>
      <c r="C7557" s="30" t="s">
        <v>3000</v>
      </c>
    </row>
    <row r="7558" spans="1:3" x14ac:dyDescent="0.35">
      <c r="A7558" s="222" t="str">
        <f t="shared" si="118"/>
        <v>CT (R) KNEE W/O</v>
      </c>
      <c r="B7558" s="244"/>
      <c r="C7558" s="54" t="s">
        <v>14128</v>
      </c>
    </row>
    <row r="7559" spans="1:3" x14ac:dyDescent="0.35">
      <c r="A7559" s="222" t="str">
        <f t="shared" si="118"/>
        <v>CT ANKLE LEFT WO</v>
      </c>
      <c r="B7559" s="277"/>
      <c r="C7559" s="417" t="s">
        <v>9382</v>
      </c>
    </row>
    <row r="7560" spans="1:3" x14ac:dyDescent="0.35">
      <c r="A7560" s="222" t="str">
        <f t="shared" si="118"/>
        <v>CT ankle LT wo con</v>
      </c>
      <c r="B7560" s="24"/>
      <c r="C7560" s="406" t="s">
        <v>12925</v>
      </c>
    </row>
    <row r="7561" spans="1:3" x14ac:dyDescent="0.35">
      <c r="A7561" s="222" t="str">
        <f t="shared" si="118"/>
        <v>CT ANKLE RIGHT WO</v>
      </c>
      <c r="B7561" s="277"/>
      <c r="C7561" s="304" t="s">
        <v>9383</v>
      </c>
    </row>
    <row r="7562" spans="1:3" x14ac:dyDescent="0.35">
      <c r="A7562" s="222" t="str">
        <f t="shared" si="118"/>
        <v>CT ANKLE RT WO</v>
      </c>
      <c r="B7562" s="395"/>
      <c r="C7562" s="475" t="s">
        <v>2879</v>
      </c>
    </row>
    <row r="7563" spans="1:3" x14ac:dyDescent="0.35">
      <c r="A7563" s="222" t="str">
        <f t="shared" si="118"/>
        <v>CT ankle RT wo con</v>
      </c>
      <c r="B7563" s="309"/>
      <c r="C7563" s="131" t="s">
        <v>12927</v>
      </c>
    </row>
    <row r="7564" spans="1:3" x14ac:dyDescent="0.35">
      <c r="A7564" s="222" t="str">
        <f t="shared" si="118"/>
        <v>CT Ankle w/o Contrast Left</v>
      </c>
      <c r="B7564" s="291"/>
      <c r="C7564" s="278" t="s">
        <v>4439</v>
      </c>
    </row>
    <row r="7565" spans="1:3" x14ac:dyDescent="0.35">
      <c r="A7565" s="222" t="str">
        <f t="shared" si="118"/>
        <v>CT Ankle w/o Contrast Right</v>
      </c>
      <c r="B7565" s="291"/>
      <c r="C7565" s="448" t="s">
        <v>4440</v>
      </c>
    </row>
    <row r="7566" spans="1:3" x14ac:dyDescent="0.35">
      <c r="A7566" s="222" t="str">
        <f t="shared" si="118"/>
        <v>CT ANKLE W/O CONTRAST RT</v>
      </c>
      <c r="B7566" s="670"/>
      <c r="C7566" s="133" t="s">
        <v>3</v>
      </c>
    </row>
    <row r="7567" spans="1:3" x14ac:dyDescent="0.35">
      <c r="A7567" s="222" t="str">
        <f t="shared" si="118"/>
        <v>CT ANKLE W/O RIGHT</v>
      </c>
      <c r="B7567" s="204"/>
      <c r="C7567" s="205" t="s">
        <v>11041</v>
      </c>
    </row>
    <row r="7568" spans="1:3" x14ac:dyDescent="0.35">
      <c r="A7568" s="222" t="str">
        <f t="shared" si="118"/>
        <v>CT ANKLE WO LEFT</v>
      </c>
      <c r="B7568" s="742"/>
      <c r="C7568" s="46" t="s">
        <v>717</v>
      </c>
    </row>
    <row r="7569" spans="1:3" x14ac:dyDescent="0.35">
      <c r="A7569" s="222" t="str">
        <f t="shared" si="118"/>
        <v>CT ANKLE WO LEFT</v>
      </c>
      <c r="B7569" s="26"/>
      <c r="C7569" s="26" t="s">
        <v>717</v>
      </c>
    </row>
    <row r="7570" spans="1:3" x14ac:dyDescent="0.35">
      <c r="A7570" s="222" t="str">
        <f t="shared" si="118"/>
        <v>CT ANKLE WO LT</v>
      </c>
      <c r="B7570" s="312"/>
      <c r="C7570" s="312" t="s">
        <v>9915</v>
      </c>
    </row>
    <row r="7571" spans="1:3" x14ac:dyDescent="0.35">
      <c r="A7571" s="222" t="str">
        <f t="shared" si="118"/>
        <v>CT ANKLE WO RIGHT</v>
      </c>
      <c r="B7571" s="742"/>
      <c r="C7571" s="46" t="s">
        <v>718</v>
      </c>
    </row>
    <row r="7572" spans="1:3" x14ac:dyDescent="0.35">
      <c r="A7572" s="222" t="str">
        <f t="shared" si="118"/>
        <v>CT ANKLE WO RIGHT</v>
      </c>
      <c r="B7572" s="26"/>
      <c r="C7572" s="26" t="s">
        <v>718</v>
      </c>
    </row>
    <row r="7573" spans="1:3" x14ac:dyDescent="0.35">
      <c r="A7573" s="222" t="str">
        <f t="shared" si="118"/>
        <v>CT ANKLE WO RT</v>
      </c>
      <c r="B7573" s="312"/>
      <c r="C7573" s="312" t="s">
        <v>9916</v>
      </c>
    </row>
    <row r="7574" spans="1:3" x14ac:dyDescent="0.35">
      <c r="A7574" s="222" t="str">
        <f t="shared" si="118"/>
        <v>CT EXTREMITIES LOWER WO</v>
      </c>
      <c r="B7574" s="94"/>
      <c r="C7574" s="93" t="s">
        <v>7187</v>
      </c>
    </row>
    <row r="7575" spans="1:3" x14ac:dyDescent="0.35">
      <c r="A7575" s="222" t="str">
        <f t="shared" si="118"/>
        <v>CT EXTREMITY LOWER LEFT WO</v>
      </c>
      <c r="B7575" s="277"/>
      <c r="C7575" s="277" t="s">
        <v>9384</v>
      </c>
    </row>
    <row r="7576" spans="1:3" x14ac:dyDescent="0.35">
      <c r="A7576" s="222" t="str">
        <f t="shared" si="118"/>
        <v>CT EXTREMITY LOWER LT WO</v>
      </c>
      <c r="B7576" s="296"/>
      <c r="C7576" s="303" t="s">
        <v>6643</v>
      </c>
    </row>
    <row r="7577" spans="1:3" x14ac:dyDescent="0.35">
      <c r="A7577" s="222" t="str">
        <f t="shared" si="118"/>
        <v>CT EXTREMITY LOWER RIG WO</v>
      </c>
      <c r="B7577" s="277"/>
      <c r="C7577" s="294" t="s">
        <v>9385</v>
      </c>
    </row>
    <row r="7578" spans="1:3" x14ac:dyDescent="0.35">
      <c r="A7578" s="222" t="str">
        <f t="shared" si="118"/>
        <v>CT EXTREMITY LOWER RIGHT WO</v>
      </c>
      <c r="B7578" s="277"/>
      <c r="C7578" s="277" t="s">
        <v>9386</v>
      </c>
    </row>
    <row r="7579" spans="1:3" x14ac:dyDescent="0.35">
      <c r="A7579" s="222" t="str">
        <f t="shared" si="118"/>
        <v>CT EXTREMITY LOWER RT WO</v>
      </c>
      <c r="B7579" s="296"/>
      <c r="C7579" s="303" t="s">
        <v>6644</v>
      </c>
    </row>
    <row r="7580" spans="1:3" x14ac:dyDescent="0.35">
      <c r="A7580" s="222" t="str">
        <f t="shared" si="118"/>
        <v>CT Femur w/o Contrast Left</v>
      </c>
      <c r="B7580" s="291"/>
      <c r="C7580" s="278" t="s">
        <v>4441</v>
      </c>
    </row>
    <row r="7581" spans="1:3" x14ac:dyDescent="0.35">
      <c r="A7581" s="222" t="str">
        <f t="shared" si="118"/>
        <v>CT Femur w/o Contrast Right</v>
      </c>
      <c r="B7581" s="291"/>
      <c r="C7581" s="278" t="s">
        <v>4442</v>
      </c>
    </row>
    <row r="7582" spans="1:3" x14ac:dyDescent="0.35">
      <c r="A7582" s="222" t="str">
        <f t="shared" si="118"/>
        <v>CT FEMUR W/O LEFT</v>
      </c>
      <c r="B7582" s="204"/>
      <c r="C7582" s="205" t="s">
        <v>11044</v>
      </c>
    </row>
    <row r="7583" spans="1:3" x14ac:dyDescent="0.35">
      <c r="A7583" s="222" t="str">
        <f t="shared" si="118"/>
        <v>CT FEMUR WO LEFT</v>
      </c>
      <c r="B7583" s="742"/>
      <c r="C7583" s="46" t="s">
        <v>719</v>
      </c>
    </row>
    <row r="7584" spans="1:3" x14ac:dyDescent="0.35">
      <c r="A7584" s="222" t="str">
        <f t="shared" si="118"/>
        <v>CT FEMUR WO LEFT</v>
      </c>
      <c r="B7584" s="26"/>
      <c r="C7584" s="26" t="s">
        <v>719</v>
      </c>
    </row>
    <row r="7585" spans="1:3" x14ac:dyDescent="0.35">
      <c r="A7585" s="222" t="str">
        <f t="shared" si="118"/>
        <v>CT FEMUR WO LT</v>
      </c>
      <c r="B7585" s="312"/>
      <c r="C7585" s="312" t="s">
        <v>9917</v>
      </c>
    </row>
    <row r="7586" spans="1:3" x14ac:dyDescent="0.35">
      <c r="A7586" s="222" t="str">
        <f t="shared" si="118"/>
        <v>CT FEMUR WO RIGHT</v>
      </c>
      <c r="B7586" s="742"/>
      <c r="C7586" s="46" t="s">
        <v>720</v>
      </c>
    </row>
    <row r="7587" spans="1:3" x14ac:dyDescent="0.35">
      <c r="A7587" s="222" t="str">
        <f t="shared" si="118"/>
        <v>CT FEMUR WO RIGHT</v>
      </c>
      <c r="B7587" s="26"/>
      <c r="C7587" s="26" t="s">
        <v>720</v>
      </c>
    </row>
    <row r="7588" spans="1:3" x14ac:dyDescent="0.35">
      <c r="A7588" s="222" t="str">
        <f t="shared" si="118"/>
        <v>CT FEMUR WO RT</v>
      </c>
      <c r="B7588" s="312"/>
      <c r="C7588" s="312" t="s">
        <v>9918</v>
      </c>
    </row>
    <row r="7589" spans="1:3" x14ac:dyDescent="0.35">
      <c r="A7589" s="222" t="str">
        <f t="shared" si="118"/>
        <v>CT FEMUR WO-LEFT</v>
      </c>
      <c r="B7589" s="204"/>
      <c r="C7589" s="203" t="s">
        <v>11045</v>
      </c>
    </row>
    <row r="7590" spans="1:3" x14ac:dyDescent="0.35">
      <c r="A7590" s="222" t="str">
        <f t="shared" si="118"/>
        <v>CT FEMUR WO-RIGHT</v>
      </c>
      <c r="B7590" s="204"/>
      <c r="C7590" s="203" t="s">
        <v>11046</v>
      </c>
    </row>
    <row r="7591" spans="1:3" x14ac:dyDescent="0.35">
      <c r="A7591" s="222" t="str">
        <f t="shared" si="118"/>
        <v>CT FOOT LEFT WO</v>
      </c>
      <c r="B7591" s="277"/>
      <c r="C7591" s="277" t="s">
        <v>9387</v>
      </c>
    </row>
    <row r="7592" spans="1:3" x14ac:dyDescent="0.35">
      <c r="A7592" s="222" t="str">
        <f t="shared" si="118"/>
        <v>CT foot LT wo con</v>
      </c>
      <c r="B7592" s="24"/>
      <c r="C7592" s="164" t="s">
        <v>12929</v>
      </c>
    </row>
    <row r="7593" spans="1:3" x14ac:dyDescent="0.35">
      <c r="A7593" s="222" t="str">
        <f t="shared" si="118"/>
        <v>CT FOOT RIGHT WO</v>
      </c>
      <c r="B7593" s="277"/>
      <c r="C7593" s="277" t="s">
        <v>9389</v>
      </c>
    </row>
    <row r="7594" spans="1:3" x14ac:dyDescent="0.35">
      <c r="A7594" s="222" t="str">
        <f t="shared" si="118"/>
        <v>CT foot RT wo con</v>
      </c>
      <c r="B7594" s="24"/>
      <c r="C7594" s="164" t="s">
        <v>12931</v>
      </c>
    </row>
    <row r="7595" spans="1:3" x14ac:dyDescent="0.35">
      <c r="A7595" s="222" t="str">
        <f t="shared" si="118"/>
        <v>CT FOOT W/O</v>
      </c>
      <c r="B7595" s="204"/>
      <c r="C7595" s="203" t="s">
        <v>11047</v>
      </c>
    </row>
    <row r="7596" spans="1:3" x14ac:dyDescent="0.35">
      <c r="A7596" s="222" t="str">
        <f t="shared" si="118"/>
        <v>CT Foot w/o Contrast Left</v>
      </c>
      <c r="B7596" s="291"/>
      <c r="C7596" s="278" t="s">
        <v>4443</v>
      </c>
    </row>
    <row r="7597" spans="1:3" x14ac:dyDescent="0.35">
      <c r="A7597" s="222" t="str">
        <f t="shared" si="118"/>
        <v>CT Foot w/o Contrast Right</v>
      </c>
      <c r="B7597" s="291"/>
      <c r="C7597" s="291" t="s">
        <v>4444</v>
      </c>
    </row>
    <row r="7598" spans="1:3" x14ac:dyDescent="0.35">
      <c r="A7598" s="222" t="str">
        <f t="shared" si="118"/>
        <v>CT FOOT W/O CONTRAST RT</v>
      </c>
      <c r="B7598" s="670"/>
      <c r="C7598" s="133" t="s">
        <v>4</v>
      </c>
    </row>
    <row r="7599" spans="1:3" x14ac:dyDescent="0.35">
      <c r="A7599" s="222" t="str">
        <f t="shared" si="118"/>
        <v>CT FOOT W/O LEFT</v>
      </c>
      <c r="B7599" s="204"/>
      <c r="C7599" s="205" t="s">
        <v>11048</v>
      </c>
    </row>
    <row r="7600" spans="1:3" x14ac:dyDescent="0.35">
      <c r="A7600" s="222" t="str">
        <f t="shared" si="118"/>
        <v>CT FOOT W/O RIGHT</v>
      </c>
      <c r="B7600" s="204"/>
      <c r="C7600" s="205" t="s">
        <v>11049</v>
      </c>
    </row>
    <row r="7601" spans="1:3" x14ac:dyDescent="0.35">
      <c r="A7601" s="222" t="str">
        <f t="shared" si="118"/>
        <v>CT FOOT WO LEFT</v>
      </c>
      <c r="B7601" s="742"/>
      <c r="C7601" s="46" t="s">
        <v>721</v>
      </c>
    </row>
    <row r="7602" spans="1:3" x14ac:dyDescent="0.35">
      <c r="A7602" s="222" t="str">
        <f t="shared" si="118"/>
        <v>CT FOOT WO LEFT</v>
      </c>
      <c r="B7602" s="26"/>
      <c r="C7602" s="26" t="s">
        <v>721</v>
      </c>
    </row>
    <row r="7603" spans="1:3" x14ac:dyDescent="0.35">
      <c r="A7603" s="222" t="str">
        <f t="shared" si="118"/>
        <v>CT FOOT WO LT</v>
      </c>
      <c r="B7603" s="312"/>
      <c r="C7603" s="312" t="s">
        <v>9919</v>
      </c>
    </row>
    <row r="7604" spans="1:3" x14ac:dyDescent="0.35">
      <c r="A7604" s="222" t="str">
        <f t="shared" si="118"/>
        <v>CT FOOT WO RIGHT</v>
      </c>
      <c r="B7604" s="742"/>
      <c r="C7604" s="46" t="s">
        <v>722</v>
      </c>
    </row>
    <row r="7605" spans="1:3" x14ac:dyDescent="0.35">
      <c r="A7605" s="222" t="str">
        <f t="shared" si="118"/>
        <v>CT FOOT WO RIGHT</v>
      </c>
      <c r="B7605" s="26"/>
      <c r="C7605" s="26" t="s">
        <v>722</v>
      </c>
    </row>
    <row r="7606" spans="1:3" x14ac:dyDescent="0.35">
      <c r="A7606" s="222" t="str">
        <f t="shared" si="118"/>
        <v>CT FOOT WO RT</v>
      </c>
      <c r="B7606" s="312"/>
      <c r="C7606" s="312" t="s">
        <v>9920</v>
      </c>
    </row>
    <row r="7607" spans="1:3" x14ac:dyDescent="0.35">
      <c r="A7607" s="222" t="str">
        <f t="shared" si="118"/>
        <v>CT HIP LEFT WO</v>
      </c>
      <c r="B7607" s="289"/>
      <c r="C7607" s="318" t="s">
        <v>2880</v>
      </c>
    </row>
    <row r="7608" spans="1:3" ht="16" x14ac:dyDescent="0.4">
      <c r="A7608" s="222" t="str">
        <f t="shared" si="118"/>
        <v>CT hip LT wo con</v>
      </c>
      <c r="B7608" s="24"/>
      <c r="C7608" s="593" t="s">
        <v>12932</v>
      </c>
    </row>
    <row r="7609" spans="1:3" x14ac:dyDescent="0.35">
      <c r="A7609" s="222" t="str">
        <f t="shared" si="118"/>
        <v>CT HIP RIGHT WO</v>
      </c>
      <c r="B7609" s="289"/>
      <c r="C7609" s="318" t="s">
        <v>2881</v>
      </c>
    </row>
    <row r="7610" spans="1:3" x14ac:dyDescent="0.35">
      <c r="A7610" s="222" t="str">
        <f t="shared" si="118"/>
        <v>CT hip RT wo con</v>
      </c>
      <c r="B7610" s="309"/>
      <c r="C7610" s="131" t="s">
        <v>12933</v>
      </c>
    </row>
    <row r="7611" spans="1:3" x14ac:dyDescent="0.35">
      <c r="A7611" s="222" t="str">
        <f t="shared" si="118"/>
        <v>CT HIP W/O</v>
      </c>
      <c r="B7611" s="204"/>
      <c r="C7611" s="626" t="s">
        <v>11050</v>
      </c>
    </row>
    <row r="7612" spans="1:3" x14ac:dyDescent="0.35">
      <c r="A7612" s="222" t="str">
        <f t="shared" si="118"/>
        <v>CT Hip w/o Contrast Left</v>
      </c>
      <c r="B7612" s="291"/>
      <c r="C7612" s="407" t="s">
        <v>4445</v>
      </c>
    </row>
    <row r="7613" spans="1:3" x14ac:dyDescent="0.35">
      <c r="A7613" s="222" t="str">
        <f t="shared" si="118"/>
        <v>CT Hip w/o Contrast Right</v>
      </c>
      <c r="B7613" s="291"/>
      <c r="C7613" s="407" t="s">
        <v>4446</v>
      </c>
    </row>
    <row r="7614" spans="1:3" x14ac:dyDescent="0.35">
      <c r="A7614" s="222" t="str">
        <f t="shared" si="118"/>
        <v>CT HIP W/O CONTRAST RT</v>
      </c>
      <c r="B7614" s="204"/>
      <c r="C7614" s="208" t="s">
        <v>11051</v>
      </c>
    </row>
    <row r="7615" spans="1:3" x14ac:dyDescent="0.35">
      <c r="A7615" s="222" t="str">
        <f t="shared" si="118"/>
        <v>CT HIP W/O LT</v>
      </c>
      <c r="B7615" s="33"/>
      <c r="C7615" s="470" t="s">
        <v>1103</v>
      </c>
    </row>
    <row r="7616" spans="1:3" x14ac:dyDescent="0.35">
      <c r="A7616" s="222" t="str">
        <f t="shared" si="118"/>
        <v>CT HIP W/O RT</v>
      </c>
      <c r="B7616" s="33"/>
      <c r="C7616" s="470" t="s">
        <v>1104</v>
      </c>
    </row>
    <row r="7617" spans="1:3" x14ac:dyDescent="0.35">
      <c r="A7617" s="222" t="str">
        <f t="shared" si="118"/>
        <v>CT HIP WO</v>
      </c>
      <c r="B7617" s="204"/>
      <c r="C7617" s="208" t="s">
        <v>11052</v>
      </c>
    </row>
    <row r="7618" spans="1:3" x14ac:dyDescent="0.35">
      <c r="A7618" s="222" t="str">
        <f t="shared" si="118"/>
        <v>CT HIP WO LEFT</v>
      </c>
      <c r="B7618" s="742"/>
      <c r="C7618" s="58" t="s">
        <v>723</v>
      </c>
    </row>
    <row r="7619" spans="1:3" x14ac:dyDescent="0.35">
      <c r="A7619" s="222" t="str">
        <f t="shared" ref="A7619:A7682" si="119">TRIM(C7619)</f>
        <v>CT HIP WO LEFT</v>
      </c>
      <c r="B7619" s="26"/>
      <c r="C7619" s="405" t="s">
        <v>723</v>
      </c>
    </row>
    <row r="7620" spans="1:3" x14ac:dyDescent="0.35">
      <c r="A7620" s="222" t="str">
        <f t="shared" si="119"/>
        <v>CT HIP WO- LEFT</v>
      </c>
      <c r="B7620" s="26"/>
      <c r="C7620" s="405" t="s">
        <v>2399</v>
      </c>
    </row>
    <row r="7621" spans="1:3" x14ac:dyDescent="0.35">
      <c r="A7621" s="222" t="str">
        <f t="shared" si="119"/>
        <v>CT HIP WO LT</v>
      </c>
      <c r="B7621" s="312"/>
      <c r="C7621" s="424" t="s">
        <v>9921</v>
      </c>
    </row>
    <row r="7622" spans="1:3" x14ac:dyDescent="0.35">
      <c r="A7622" s="222" t="str">
        <f t="shared" si="119"/>
        <v>CT HIP WO RIGHT</v>
      </c>
      <c r="B7622" s="742"/>
      <c r="C7622" s="58" t="s">
        <v>724</v>
      </c>
    </row>
    <row r="7623" spans="1:3" x14ac:dyDescent="0.35">
      <c r="A7623" s="222" t="str">
        <f t="shared" si="119"/>
        <v>CT HIP WO RIGHT</v>
      </c>
      <c r="B7623" s="26"/>
      <c r="C7623" s="405" t="s">
        <v>724</v>
      </c>
    </row>
    <row r="7624" spans="1:3" x14ac:dyDescent="0.35">
      <c r="A7624" s="222" t="str">
        <f t="shared" si="119"/>
        <v>CT HIP WO RT</v>
      </c>
      <c r="B7624" s="312"/>
      <c r="C7624" s="424" t="s">
        <v>9922</v>
      </c>
    </row>
    <row r="7625" spans="1:3" x14ac:dyDescent="0.35">
      <c r="A7625" s="222" t="str">
        <f t="shared" si="119"/>
        <v>CT KNEE LEFT WO</v>
      </c>
      <c r="B7625" s="277"/>
      <c r="C7625" s="304" t="s">
        <v>9390</v>
      </c>
    </row>
    <row r="7626" spans="1:3" x14ac:dyDescent="0.35">
      <c r="A7626" s="222" t="str">
        <f t="shared" si="119"/>
        <v>CT knee LT wo con</v>
      </c>
      <c r="B7626" s="24"/>
      <c r="C7626" s="915" t="s">
        <v>12934</v>
      </c>
    </row>
    <row r="7627" spans="1:3" x14ac:dyDescent="0.35">
      <c r="A7627" s="222" t="str">
        <f t="shared" si="119"/>
        <v>CT KNEE RIGHT WO</v>
      </c>
      <c r="B7627" s="277"/>
      <c r="C7627" s="304" t="s">
        <v>9391</v>
      </c>
    </row>
    <row r="7628" spans="1:3" x14ac:dyDescent="0.35">
      <c r="A7628" s="222" t="str">
        <f t="shared" si="119"/>
        <v>CT knee RT wo con</v>
      </c>
      <c r="B7628" s="24"/>
      <c r="C7628" s="915" t="s">
        <v>12935</v>
      </c>
    </row>
    <row r="7629" spans="1:3" x14ac:dyDescent="0.35">
      <c r="A7629" s="222" t="str">
        <f t="shared" si="119"/>
        <v>CT Knee w/o Contrast Left</v>
      </c>
      <c r="B7629" s="291"/>
      <c r="C7629" s="291" t="s">
        <v>4447</v>
      </c>
    </row>
    <row r="7630" spans="1:3" x14ac:dyDescent="0.35">
      <c r="A7630" s="222" t="str">
        <f t="shared" si="119"/>
        <v>CT KNEE W/O CONTRAST LT</v>
      </c>
      <c r="B7630" s="606"/>
      <c r="C7630" s="647" t="s">
        <v>13392</v>
      </c>
    </row>
    <row r="7631" spans="1:3" x14ac:dyDescent="0.35">
      <c r="A7631" s="222" t="str">
        <f t="shared" si="119"/>
        <v>CT Knee w/o Contrast Right</v>
      </c>
      <c r="B7631" s="291"/>
      <c r="C7631" s="291" t="s">
        <v>4448</v>
      </c>
    </row>
    <row r="7632" spans="1:3" x14ac:dyDescent="0.35">
      <c r="A7632" s="222" t="str">
        <f t="shared" si="119"/>
        <v>CT KNEE W/O LEFT</v>
      </c>
      <c r="B7632" s="677"/>
      <c r="C7632" s="204" t="s">
        <v>11055</v>
      </c>
    </row>
    <row r="7633" spans="1:3" x14ac:dyDescent="0.35">
      <c r="A7633" s="222" t="str">
        <f t="shared" si="119"/>
        <v>CT KNEE WO LEFT</v>
      </c>
      <c r="B7633" s="742"/>
      <c r="C7633" s="46" t="s">
        <v>725</v>
      </c>
    </row>
    <row r="7634" spans="1:3" x14ac:dyDescent="0.35">
      <c r="A7634" s="222" t="str">
        <f t="shared" si="119"/>
        <v>CT KNEE WO LEFT</v>
      </c>
      <c r="B7634" s="26"/>
      <c r="C7634" s="26" t="s">
        <v>725</v>
      </c>
    </row>
    <row r="7635" spans="1:3" x14ac:dyDescent="0.35">
      <c r="A7635" s="222" t="str">
        <f t="shared" si="119"/>
        <v>CT KNEE WO LT</v>
      </c>
      <c r="B7635" s="312"/>
      <c r="C7635" s="312" t="s">
        <v>9923</v>
      </c>
    </row>
    <row r="7636" spans="1:3" x14ac:dyDescent="0.35">
      <c r="A7636" s="222" t="str">
        <f t="shared" si="119"/>
        <v>CT KNEE WO RIGHT</v>
      </c>
      <c r="B7636" s="742"/>
      <c r="C7636" s="46" t="s">
        <v>726</v>
      </c>
    </row>
    <row r="7637" spans="1:3" x14ac:dyDescent="0.35">
      <c r="A7637" s="222" t="str">
        <f t="shared" si="119"/>
        <v>CT KNEE WO RIGHT</v>
      </c>
      <c r="B7637" s="26"/>
      <c r="C7637" s="26" t="s">
        <v>726</v>
      </c>
    </row>
    <row r="7638" spans="1:3" x14ac:dyDescent="0.35">
      <c r="A7638" s="222" t="str">
        <f t="shared" si="119"/>
        <v>CT KNEE WO RT</v>
      </c>
      <c r="B7638" s="312"/>
      <c r="C7638" s="312" t="s">
        <v>9924</v>
      </c>
    </row>
    <row r="7639" spans="1:3" x14ac:dyDescent="0.35">
      <c r="A7639" s="222" t="str">
        <f t="shared" si="119"/>
        <v>CT LEFT ANKLE W/O</v>
      </c>
      <c r="B7639" s="204"/>
      <c r="C7639" s="204" t="s">
        <v>11058</v>
      </c>
    </row>
    <row r="7640" spans="1:3" x14ac:dyDescent="0.35">
      <c r="A7640" s="222" t="str">
        <f t="shared" si="119"/>
        <v>CT Left Ankle without contrast</v>
      </c>
      <c r="B7640" s="24"/>
      <c r="C7640" s="24" t="s">
        <v>12936</v>
      </c>
    </row>
    <row r="7641" spans="1:3" x14ac:dyDescent="0.35">
      <c r="A7641" s="222" t="str">
        <f t="shared" si="119"/>
        <v>CT LEFT ANKLE WO</v>
      </c>
      <c r="B7641" s="204"/>
      <c r="C7641" s="205" t="s">
        <v>11059</v>
      </c>
    </row>
    <row r="7642" spans="1:3" x14ac:dyDescent="0.35">
      <c r="A7642" s="222" t="str">
        <f t="shared" si="119"/>
        <v>CT Left femur without contrast</v>
      </c>
      <c r="B7642" s="24"/>
      <c r="C7642" s="24" t="s">
        <v>12937</v>
      </c>
    </row>
    <row r="7643" spans="1:3" x14ac:dyDescent="0.35">
      <c r="A7643" s="222" t="str">
        <f t="shared" si="119"/>
        <v>CT LEFT FOOT W/O CONTRAST</v>
      </c>
      <c r="B7643" s="157"/>
      <c r="C7643" s="157" t="s">
        <v>4007</v>
      </c>
    </row>
    <row r="7644" spans="1:3" x14ac:dyDescent="0.35">
      <c r="A7644" s="222" t="str">
        <f t="shared" si="119"/>
        <v>CT Left Foot without contrast</v>
      </c>
      <c r="B7644" s="24"/>
      <c r="C7644" s="24" t="s">
        <v>12938</v>
      </c>
    </row>
    <row r="7645" spans="1:3" x14ac:dyDescent="0.35">
      <c r="A7645" s="222" t="str">
        <f t="shared" si="119"/>
        <v>CT LEFT FOOT WO</v>
      </c>
      <c r="B7645" s="204"/>
      <c r="C7645" s="205" t="s">
        <v>11060</v>
      </c>
    </row>
    <row r="7646" spans="1:3" x14ac:dyDescent="0.35">
      <c r="A7646" s="222" t="str">
        <f t="shared" si="119"/>
        <v>CT Left Hip without contrast</v>
      </c>
      <c r="B7646" s="666"/>
      <c r="C7646" s="24" t="s">
        <v>12939</v>
      </c>
    </row>
    <row r="7647" spans="1:3" x14ac:dyDescent="0.35">
      <c r="A7647" s="222" t="str">
        <f t="shared" si="119"/>
        <v>CT LEFT HIP WO</v>
      </c>
      <c r="B7647" s="204"/>
      <c r="C7647" s="205" t="s">
        <v>11061</v>
      </c>
    </row>
    <row r="7648" spans="1:3" x14ac:dyDescent="0.35">
      <c r="A7648" s="222" t="str">
        <f t="shared" si="119"/>
        <v>CT LEFT KNEE W/O</v>
      </c>
      <c r="B7648" s="204"/>
      <c r="C7648" s="205" t="s">
        <v>11062</v>
      </c>
    </row>
    <row r="7649" spans="1:3" x14ac:dyDescent="0.35">
      <c r="A7649" s="222" t="str">
        <f t="shared" si="119"/>
        <v>CT Left Knee without contrast</v>
      </c>
      <c r="B7649" s="24"/>
      <c r="C7649" s="52" t="s">
        <v>12940</v>
      </c>
    </row>
    <row r="7650" spans="1:3" x14ac:dyDescent="0.35">
      <c r="A7650" s="222" t="str">
        <f t="shared" si="119"/>
        <v>CT LEFT KNEE WO</v>
      </c>
      <c r="B7650" s="204"/>
      <c r="C7650" s="205" t="s">
        <v>11063</v>
      </c>
    </row>
    <row r="7651" spans="1:3" x14ac:dyDescent="0.35">
      <c r="A7651" s="222" t="str">
        <f t="shared" si="119"/>
        <v>CT Left lower leg-tib fib without contrast</v>
      </c>
      <c r="B7651" s="24"/>
      <c r="C7651" s="24" t="s">
        <v>12941</v>
      </c>
    </row>
    <row r="7652" spans="1:3" x14ac:dyDescent="0.35">
      <c r="A7652" s="222" t="str">
        <f t="shared" si="119"/>
        <v>CT LOW EXT W/O CONT LT</v>
      </c>
      <c r="B7652" s="105"/>
      <c r="C7652" s="106" t="s">
        <v>4847</v>
      </c>
    </row>
    <row r="7653" spans="1:3" x14ac:dyDescent="0.35">
      <c r="A7653" s="222" t="str">
        <f t="shared" si="119"/>
        <v>CT LOW EXT W/O CONT RT</v>
      </c>
      <c r="B7653" s="105"/>
      <c r="C7653" s="105" t="s">
        <v>4848</v>
      </c>
    </row>
    <row r="7654" spans="1:3" x14ac:dyDescent="0.35">
      <c r="A7654" s="222" t="str">
        <f t="shared" si="119"/>
        <v>CT LOW EXT W/O LT</v>
      </c>
      <c r="B7654" s="288"/>
      <c r="C7654" s="13" t="s">
        <v>428</v>
      </c>
    </row>
    <row r="7655" spans="1:3" x14ac:dyDescent="0.35">
      <c r="A7655" s="222" t="str">
        <f t="shared" si="119"/>
        <v>CT LOW EXT W/O RT</v>
      </c>
      <c r="B7655" s="288"/>
      <c r="C7655" s="13" t="s">
        <v>429</v>
      </c>
    </row>
    <row r="7656" spans="1:3" x14ac:dyDescent="0.35">
      <c r="A7656" s="222" t="str">
        <f t="shared" si="119"/>
        <v>CT LOW EXT WO CON - 73700</v>
      </c>
      <c r="B7656" s="204"/>
      <c r="C7656" s="203" t="s">
        <v>11064</v>
      </c>
    </row>
    <row r="7657" spans="1:3" x14ac:dyDescent="0.35">
      <c r="A7657" s="222" t="str">
        <f t="shared" si="119"/>
        <v>CT LOWER EXT LT WO</v>
      </c>
      <c r="B7657" s="11"/>
      <c r="C7657" s="11" t="s">
        <v>9925</v>
      </c>
    </row>
    <row r="7658" spans="1:3" x14ac:dyDescent="0.35">
      <c r="A7658" s="222" t="str">
        <f t="shared" si="119"/>
        <v>CT LOWER EXT RT WO</v>
      </c>
      <c r="B7658" s="11"/>
      <c r="C7658" s="11" t="s">
        <v>9926</v>
      </c>
    </row>
    <row r="7659" spans="1:3" x14ac:dyDescent="0.35">
      <c r="A7659" s="222" t="str">
        <f t="shared" si="119"/>
        <v>CT LOWER EXT W/O LT</v>
      </c>
      <c r="B7659" s="33"/>
      <c r="C7659" s="33" t="s">
        <v>1105</v>
      </c>
    </row>
    <row r="7660" spans="1:3" x14ac:dyDescent="0.35">
      <c r="A7660" s="222" t="str">
        <f t="shared" si="119"/>
        <v>CT LOWER EXT W/O LT</v>
      </c>
      <c r="B7660" s="292"/>
      <c r="C7660" s="302" t="s">
        <v>1105</v>
      </c>
    </row>
    <row r="7661" spans="1:3" x14ac:dyDescent="0.35">
      <c r="A7661" s="222" t="str">
        <f t="shared" si="119"/>
        <v>CT LOWER EXT W/O RT</v>
      </c>
      <c r="B7661" s="33"/>
      <c r="C7661" s="33" t="s">
        <v>1106</v>
      </c>
    </row>
    <row r="7662" spans="1:3" x14ac:dyDescent="0.35">
      <c r="A7662" s="222" t="str">
        <f t="shared" si="119"/>
        <v>CT LOWER EXT W/O RT</v>
      </c>
      <c r="B7662" s="292"/>
      <c r="C7662" s="458" t="s">
        <v>1106</v>
      </c>
    </row>
    <row r="7663" spans="1:3" x14ac:dyDescent="0.35">
      <c r="A7663" s="222" t="str">
        <f t="shared" si="119"/>
        <v>CT LOWER EXT WITHOUT C</v>
      </c>
      <c r="B7663" s="285"/>
      <c r="C7663" s="397" t="s">
        <v>6334</v>
      </c>
    </row>
    <row r="7664" spans="1:3" x14ac:dyDescent="0.35">
      <c r="A7664" s="222" t="str">
        <f t="shared" si="119"/>
        <v>CT LOWER EXT WITHOUT LT</v>
      </c>
      <c r="B7664" s="280"/>
      <c r="C7664" s="391" t="s">
        <v>8955</v>
      </c>
    </row>
    <row r="7665" spans="1:3" x14ac:dyDescent="0.35">
      <c r="A7665" s="222" t="str">
        <f t="shared" si="119"/>
        <v>CT LOWER EXT WITHOUT RT</v>
      </c>
      <c r="B7665" s="280"/>
      <c r="C7665" s="391" t="s">
        <v>8956</v>
      </c>
    </row>
    <row r="7666" spans="1:3" x14ac:dyDescent="0.35">
      <c r="A7666" s="222" t="str">
        <f t="shared" si="119"/>
        <v>CT LOWER EXTREMITY (LEFT); WITHOUT CONT</v>
      </c>
      <c r="B7666" s="221"/>
      <c r="C7666" s="221" t="s">
        <v>1395</v>
      </c>
    </row>
    <row r="7667" spans="1:3" x14ac:dyDescent="0.35">
      <c r="A7667" s="222" t="str">
        <f t="shared" si="119"/>
        <v>CT LOWER EXTREMITY (RIGHT); WITHOUT CONT</v>
      </c>
      <c r="B7667" s="221"/>
      <c r="C7667" s="221" t="s">
        <v>1396</v>
      </c>
    </row>
    <row r="7668" spans="1:3" x14ac:dyDescent="0.35">
      <c r="A7668" s="222" t="str">
        <f t="shared" si="119"/>
        <v>CT LOWER EXTREMITY W/O CONT LT</v>
      </c>
      <c r="B7668" s="548"/>
      <c r="C7668" s="548" t="s">
        <v>5856</v>
      </c>
    </row>
    <row r="7669" spans="1:3" x14ac:dyDescent="0.35">
      <c r="A7669" s="222" t="str">
        <f t="shared" si="119"/>
        <v>CT LOWER EXTREMITY W/O CONT RT</v>
      </c>
      <c r="B7669" s="548"/>
      <c r="C7669" s="548" t="s">
        <v>5857</v>
      </c>
    </row>
    <row r="7670" spans="1:3" x14ac:dyDescent="0.35">
      <c r="A7670" s="222" t="str">
        <f t="shared" si="119"/>
        <v>CT Lower Extremity w/o Contrast Left</v>
      </c>
      <c r="B7670" s="281"/>
      <c r="C7670" s="42" t="s">
        <v>1997</v>
      </c>
    </row>
    <row r="7671" spans="1:3" x14ac:dyDescent="0.35">
      <c r="A7671" s="222" t="str">
        <f t="shared" si="119"/>
        <v>CT LOWER EXTREMITY W/O CONTRAST LT</v>
      </c>
      <c r="B7671" s="157"/>
      <c r="C7671" s="157" t="s">
        <v>4008</v>
      </c>
    </row>
    <row r="7672" spans="1:3" x14ac:dyDescent="0.35">
      <c r="A7672" s="222" t="str">
        <f t="shared" si="119"/>
        <v>CT Lower Extremity w/o Contrast Right</v>
      </c>
      <c r="B7672" s="281"/>
      <c r="C7672" s="42" t="s">
        <v>1998</v>
      </c>
    </row>
    <row r="7673" spans="1:3" x14ac:dyDescent="0.35">
      <c r="A7673" s="222" t="str">
        <f t="shared" si="119"/>
        <v>CT LOWER EXTREMITY W/O CONTRAST RT</v>
      </c>
      <c r="B7673" s="157"/>
      <c r="C7673" s="157" t="s">
        <v>4009</v>
      </c>
    </row>
    <row r="7674" spans="1:3" x14ac:dyDescent="0.35">
      <c r="A7674" s="222" t="str">
        <f t="shared" si="119"/>
        <v>CT LOWER EXTREMITY WO LEFT</v>
      </c>
      <c r="B7674" s="315"/>
      <c r="C7674" s="382" t="s">
        <v>7188</v>
      </c>
    </row>
    <row r="7675" spans="1:3" x14ac:dyDescent="0.35">
      <c r="A7675" s="222" t="str">
        <f t="shared" si="119"/>
        <v>CT LOWER EXTREMITY WO RIGHT</v>
      </c>
      <c r="B7675" s="315"/>
      <c r="C7675" s="382" t="s">
        <v>7189</v>
      </c>
    </row>
    <row r="7676" spans="1:3" x14ac:dyDescent="0.35">
      <c r="A7676" s="222" t="str">
        <f t="shared" si="119"/>
        <v>CT LOWER EXTREMITY, W/OLEFT, CT (UNSPECIFIED)</v>
      </c>
      <c r="B7676" s="659"/>
      <c r="C7676" s="605" t="s">
        <v>8053</v>
      </c>
    </row>
    <row r="7677" spans="1:3" x14ac:dyDescent="0.35">
      <c r="A7677" s="222" t="str">
        <f t="shared" si="119"/>
        <v>CT LOWER EXTREMITY,W/O RIGHT, CT (UNSPECIFIED)</v>
      </c>
      <c r="B7677" s="659"/>
      <c r="C7677" s="605" t="s">
        <v>8054</v>
      </c>
    </row>
    <row r="7678" spans="1:3" ht="16" x14ac:dyDescent="0.4">
      <c r="A7678" s="222" t="str">
        <f t="shared" si="119"/>
        <v>CT lower leg LT wo con</v>
      </c>
      <c r="B7678" s="24"/>
      <c r="C7678" s="593" t="s">
        <v>12942</v>
      </c>
    </row>
    <row r="7679" spans="1:3" x14ac:dyDescent="0.35">
      <c r="A7679" s="222" t="str">
        <f t="shared" si="119"/>
        <v>CT LT ANKLE WITHOUT CONTRAST</v>
      </c>
      <c r="B7679" s="285"/>
      <c r="C7679" s="285" t="s">
        <v>6335</v>
      </c>
    </row>
    <row r="7680" spans="1:3" x14ac:dyDescent="0.35">
      <c r="A7680" s="222" t="str">
        <f t="shared" si="119"/>
        <v>CT LT ANKLE WO</v>
      </c>
      <c r="B7680" s="40"/>
      <c r="C7680" s="305" t="s">
        <v>6751</v>
      </c>
    </row>
    <row r="7681" spans="1:3" x14ac:dyDescent="0.35">
      <c r="A7681" s="222" t="str">
        <f t="shared" si="119"/>
        <v>CT LT ANKLE WO</v>
      </c>
      <c r="B7681" s="165"/>
      <c r="C7681" s="165" t="s">
        <v>6751</v>
      </c>
    </row>
    <row r="7682" spans="1:3" x14ac:dyDescent="0.35">
      <c r="A7682" s="222" t="str">
        <f t="shared" si="119"/>
        <v>CT LT ANKLE_LOWER_EXT_WO (ADULT)</v>
      </c>
      <c r="B7682" s="204"/>
      <c r="C7682" s="207" t="s">
        <v>11065</v>
      </c>
    </row>
    <row r="7683" spans="1:3" x14ac:dyDescent="0.35">
      <c r="A7683" s="222" t="str">
        <f t="shared" ref="A7683:A7746" si="120">TRIM(C7683)</f>
        <v>CT LT FEMUR WITHOUT CONTRAST</v>
      </c>
      <c r="B7683" s="285"/>
      <c r="C7683" s="285" t="s">
        <v>6336</v>
      </c>
    </row>
    <row r="7684" spans="1:3" x14ac:dyDescent="0.35">
      <c r="A7684" s="222" t="str">
        <f t="shared" si="120"/>
        <v>CT LT FEMUR WO</v>
      </c>
      <c r="B7684" s="40"/>
      <c r="C7684" s="473" t="s">
        <v>6752</v>
      </c>
    </row>
    <row r="7685" spans="1:3" x14ac:dyDescent="0.35">
      <c r="A7685" s="222" t="str">
        <f t="shared" si="120"/>
        <v>CT LT FEMUR WO</v>
      </c>
      <c r="B7685" s="165"/>
      <c r="C7685" s="165" t="s">
        <v>6752</v>
      </c>
    </row>
    <row r="7686" spans="1:3" x14ac:dyDescent="0.35">
      <c r="A7686" s="222" t="str">
        <f t="shared" si="120"/>
        <v>CT LT FOOT WITHOUT CONTRAST</v>
      </c>
      <c r="B7686" s="285"/>
      <c r="C7686" s="285" t="s">
        <v>6337</v>
      </c>
    </row>
    <row r="7687" spans="1:3" x14ac:dyDescent="0.35">
      <c r="A7687" s="222" t="str">
        <f t="shared" si="120"/>
        <v>CT LT FOOT WO</v>
      </c>
      <c r="B7687" s="40"/>
      <c r="C7687" s="305" t="s">
        <v>6753</v>
      </c>
    </row>
    <row r="7688" spans="1:3" x14ac:dyDescent="0.35">
      <c r="A7688" s="222" t="str">
        <f t="shared" si="120"/>
        <v>CT LT FOOT WO</v>
      </c>
      <c r="B7688" s="165"/>
      <c r="C7688" s="165" t="s">
        <v>6753</v>
      </c>
    </row>
    <row r="7689" spans="1:3" x14ac:dyDescent="0.35">
      <c r="A7689" s="222" t="str">
        <f t="shared" si="120"/>
        <v>CT LT HIP WITHOUT CONTRAST</v>
      </c>
      <c r="B7689" s="285"/>
      <c r="C7689" s="285" t="s">
        <v>6338</v>
      </c>
    </row>
    <row r="7690" spans="1:3" x14ac:dyDescent="0.35">
      <c r="A7690" s="222" t="str">
        <f t="shared" si="120"/>
        <v>CT LT HIP WO</v>
      </c>
      <c r="B7690" s="165"/>
      <c r="C7690" s="165" t="s">
        <v>6754</v>
      </c>
    </row>
    <row r="7691" spans="1:3" x14ac:dyDescent="0.35">
      <c r="A7691" s="222" t="str">
        <f t="shared" si="120"/>
        <v>CT LT HIP WO CON</v>
      </c>
      <c r="B7691" s="204"/>
      <c r="C7691" s="203" t="s">
        <v>11066</v>
      </c>
    </row>
    <row r="7692" spans="1:3" x14ac:dyDescent="0.35">
      <c r="A7692" s="222" t="str">
        <f t="shared" si="120"/>
        <v>CT LT HIP WO CONTRAST</v>
      </c>
      <c r="B7692" s="204"/>
      <c r="C7692" s="205" t="s">
        <v>11067</v>
      </c>
    </row>
    <row r="7693" spans="1:3" x14ac:dyDescent="0.35">
      <c r="A7693" s="222" t="str">
        <f t="shared" si="120"/>
        <v>CT LT KNEE W/O</v>
      </c>
      <c r="B7693" s="204"/>
      <c r="C7693" s="205" t="s">
        <v>11068</v>
      </c>
    </row>
    <row r="7694" spans="1:3" x14ac:dyDescent="0.35">
      <c r="A7694" s="222" t="str">
        <f t="shared" si="120"/>
        <v>CT LT KNEE WITHOUT CONTRAST</v>
      </c>
      <c r="B7694" s="285"/>
      <c r="C7694" s="285" t="s">
        <v>6339</v>
      </c>
    </row>
    <row r="7695" spans="1:3" x14ac:dyDescent="0.35">
      <c r="A7695" s="222" t="str">
        <f t="shared" si="120"/>
        <v>CT LT KNEE WO</v>
      </c>
      <c r="B7695" s="40"/>
      <c r="C7695" s="305" t="s">
        <v>6755</v>
      </c>
    </row>
    <row r="7696" spans="1:3" x14ac:dyDescent="0.35">
      <c r="A7696" s="222" t="str">
        <f t="shared" si="120"/>
        <v>CT LT KNEE WO</v>
      </c>
      <c r="B7696" s="165"/>
      <c r="C7696" s="165" t="s">
        <v>6755</v>
      </c>
    </row>
    <row r="7697" spans="1:3" x14ac:dyDescent="0.35">
      <c r="A7697" s="222" t="str">
        <f t="shared" si="120"/>
        <v>CT LT KNEE_LOWER_EXT_WO (ADULT)</v>
      </c>
      <c r="B7697" s="204"/>
      <c r="C7697" s="205" t="s">
        <v>11069</v>
      </c>
    </row>
    <row r="7698" spans="1:3" x14ac:dyDescent="0.35">
      <c r="A7698" s="222" t="str">
        <f t="shared" si="120"/>
        <v>CT LT KNEE_WO_CUSTOMIZED (ADULT)</v>
      </c>
      <c r="B7698" s="204"/>
      <c r="C7698" s="205" t="s">
        <v>11070</v>
      </c>
    </row>
    <row r="7699" spans="1:3" x14ac:dyDescent="0.35">
      <c r="A7699" s="222" t="str">
        <f t="shared" si="120"/>
        <v>CT LT LOW EXT WO</v>
      </c>
      <c r="B7699" s="316"/>
      <c r="C7699" s="319" t="s">
        <v>8484</v>
      </c>
    </row>
    <row r="7700" spans="1:3" x14ac:dyDescent="0.35">
      <c r="A7700" s="222" t="str">
        <f t="shared" si="120"/>
        <v>CT LT LOWER EXTREMITIY; WO CONTRAST</v>
      </c>
      <c r="B7700" s="327"/>
      <c r="C7700" s="327" t="s">
        <v>1717</v>
      </c>
    </row>
    <row r="7701" spans="1:3" ht="16" x14ac:dyDescent="0.4">
      <c r="A7701" s="222" t="str">
        <f t="shared" si="120"/>
        <v>CT LT LOWER EXTREMITY WO CONTRAST*</v>
      </c>
      <c r="B7701" s="696"/>
      <c r="C7701" s="158" t="s">
        <v>8606</v>
      </c>
    </row>
    <row r="7702" spans="1:3" x14ac:dyDescent="0.35">
      <c r="A7702" s="222" t="str">
        <f t="shared" si="120"/>
        <v>CT LT LOWER EXTREMITY WO IV CONTRAST</v>
      </c>
      <c r="B7702" s="283"/>
      <c r="C7702" s="284" t="s">
        <v>8236</v>
      </c>
    </row>
    <row r="7703" spans="1:3" x14ac:dyDescent="0.35">
      <c r="A7703" s="222" t="str">
        <f t="shared" si="120"/>
        <v>CT LT LOWER UNI EXT; WO CONTRAST</v>
      </c>
      <c r="B7703" s="326"/>
      <c r="C7703" s="320" t="s">
        <v>14039</v>
      </c>
    </row>
    <row r="7704" spans="1:3" x14ac:dyDescent="0.35">
      <c r="A7704" s="222" t="str">
        <f t="shared" si="120"/>
        <v>CT LT TIB FIB WO</v>
      </c>
      <c r="B7704" s="165"/>
      <c r="C7704" s="165" t="s">
        <v>6756</v>
      </c>
    </row>
    <row r="7705" spans="1:3" x14ac:dyDescent="0.35">
      <c r="A7705" s="222" t="str">
        <f t="shared" si="120"/>
        <v>CT LT TIB/FIB WITHOUT CONTRAST</v>
      </c>
      <c r="B7705" s="285"/>
      <c r="C7705" s="297" t="s">
        <v>6340</v>
      </c>
    </row>
    <row r="7706" spans="1:3" x14ac:dyDescent="0.35">
      <c r="A7706" s="222" t="str">
        <f t="shared" si="120"/>
        <v>CT OF THE RIGHT KNEE W/O CONTRAST</v>
      </c>
      <c r="B7706" s="204"/>
      <c r="C7706" s="205" t="s">
        <v>11071</v>
      </c>
    </row>
    <row r="7707" spans="1:3" x14ac:dyDescent="0.35">
      <c r="A7707" s="222" t="str">
        <f t="shared" si="120"/>
        <v>CT R HIP W/O CON</v>
      </c>
      <c r="B7707" s="204"/>
      <c r="C7707" s="205" t="s">
        <v>11072</v>
      </c>
    </row>
    <row r="7708" spans="1:3" x14ac:dyDescent="0.35">
      <c r="A7708" s="222" t="str">
        <f t="shared" si="120"/>
        <v>CT RIGHT ANKLE W/O</v>
      </c>
      <c r="B7708" s="204"/>
      <c r="C7708" s="204" t="s">
        <v>11073</v>
      </c>
    </row>
    <row r="7709" spans="1:3" x14ac:dyDescent="0.35">
      <c r="A7709" s="222" t="str">
        <f t="shared" si="120"/>
        <v>CT Right Ankle without contrast</v>
      </c>
      <c r="B7709" s="24"/>
      <c r="C7709" s="52" t="s">
        <v>12944</v>
      </c>
    </row>
    <row r="7710" spans="1:3" x14ac:dyDescent="0.35">
      <c r="A7710" s="222" t="str">
        <f t="shared" si="120"/>
        <v>CT RIGHT ANKLE WO</v>
      </c>
      <c r="B7710" s="204"/>
      <c r="C7710" s="205" t="s">
        <v>11074</v>
      </c>
    </row>
    <row r="7711" spans="1:3" x14ac:dyDescent="0.35">
      <c r="A7711" s="222" t="str">
        <f t="shared" si="120"/>
        <v>CT Right femur without contrast</v>
      </c>
      <c r="B7711" s="24"/>
      <c r="C7711" s="24" t="s">
        <v>12945</v>
      </c>
    </row>
    <row r="7712" spans="1:3" x14ac:dyDescent="0.35">
      <c r="A7712" s="222" t="str">
        <f t="shared" si="120"/>
        <v>CT RIGHT FOOT W/O</v>
      </c>
      <c r="B7712" s="204"/>
      <c r="C7712" s="204" t="s">
        <v>11075</v>
      </c>
    </row>
    <row r="7713" spans="1:3" x14ac:dyDescent="0.35">
      <c r="A7713" s="222" t="str">
        <f t="shared" si="120"/>
        <v>CT Right Foot without contrast</v>
      </c>
      <c r="B7713" s="24"/>
      <c r="C7713" s="24" t="s">
        <v>12946</v>
      </c>
    </row>
    <row r="7714" spans="1:3" x14ac:dyDescent="0.35">
      <c r="A7714" s="222" t="str">
        <f t="shared" si="120"/>
        <v>CT RIGHT HIP W/O</v>
      </c>
      <c r="B7714" s="204"/>
      <c r="C7714" s="205" t="s">
        <v>11076</v>
      </c>
    </row>
    <row r="7715" spans="1:3" x14ac:dyDescent="0.35">
      <c r="A7715" s="222" t="str">
        <f t="shared" si="120"/>
        <v>CT Right Hip without contrast</v>
      </c>
      <c r="B7715" s="666"/>
      <c r="C7715" s="24" t="s">
        <v>12947</v>
      </c>
    </row>
    <row r="7716" spans="1:3" x14ac:dyDescent="0.35">
      <c r="A7716" s="222" t="str">
        <f t="shared" si="120"/>
        <v>CT RIGHT HIP WO</v>
      </c>
      <c r="B7716" s="204"/>
      <c r="C7716" s="205" t="s">
        <v>11077</v>
      </c>
    </row>
    <row r="7717" spans="1:3" x14ac:dyDescent="0.35">
      <c r="A7717" s="222" t="str">
        <f t="shared" si="120"/>
        <v>CT RIGHT KNEE W/O</v>
      </c>
      <c r="B7717" s="204"/>
      <c r="C7717" s="205" t="s">
        <v>11078</v>
      </c>
    </row>
    <row r="7718" spans="1:3" x14ac:dyDescent="0.35">
      <c r="A7718" s="222" t="str">
        <f t="shared" si="120"/>
        <v>CT Right Knee without contrast</v>
      </c>
      <c r="B7718" s="24"/>
      <c r="C7718" s="24" t="s">
        <v>12948</v>
      </c>
    </row>
    <row r="7719" spans="1:3" x14ac:dyDescent="0.35">
      <c r="A7719" s="222" t="str">
        <f t="shared" si="120"/>
        <v>CT RIGHT KNEE WO</v>
      </c>
      <c r="B7719" s="204"/>
      <c r="C7719" s="205" t="s">
        <v>11079</v>
      </c>
    </row>
    <row r="7720" spans="1:3" x14ac:dyDescent="0.35">
      <c r="A7720" s="222" t="str">
        <f t="shared" si="120"/>
        <v>CT RIGHT LOWER EXT W/O</v>
      </c>
      <c r="B7720" s="288"/>
      <c r="C7720" s="13" t="s">
        <v>430</v>
      </c>
    </row>
    <row r="7721" spans="1:3" x14ac:dyDescent="0.35">
      <c r="A7721" s="222" t="str">
        <f t="shared" si="120"/>
        <v>CT Right lower leg-tib fib without contrast</v>
      </c>
      <c r="B7721" s="24"/>
      <c r="C7721" s="24" t="s">
        <v>12949</v>
      </c>
    </row>
    <row r="7722" spans="1:3" x14ac:dyDescent="0.35">
      <c r="A7722" s="222" t="str">
        <f t="shared" si="120"/>
        <v>CT RT _HIP_WO (ADULT)</v>
      </c>
      <c r="B7722" s="204"/>
      <c r="C7722" s="205" t="s">
        <v>11080</v>
      </c>
    </row>
    <row r="7723" spans="1:3" x14ac:dyDescent="0.35">
      <c r="A7723" s="222" t="str">
        <f t="shared" si="120"/>
        <v>CT RT _HIP_WO (ADULT)</v>
      </c>
      <c r="B7723" s="204"/>
      <c r="C7723" s="204" t="s">
        <v>11080</v>
      </c>
    </row>
    <row r="7724" spans="1:3" x14ac:dyDescent="0.35">
      <c r="A7724" s="222" t="str">
        <f t="shared" si="120"/>
        <v>CT RT ANKLE W/O</v>
      </c>
      <c r="B7724" s="204"/>
      <c r="C7724" s="204" t="s">
        <v>11081</v>
      </c>
    </row>
    <row r="7725" spans="1:3" x14ac:dyDescent="0.35">
      <c r="A7725" s="222" t="str">
        <f t="shared" si="120"/>
        <v>CT RT ANKLE WITHOUT CONTRAST</v>
      </c>
      <c r="B7725" s="285"/>
      <c r="C7725" s="285" t="s">
        <v>6341</v>
      </c>
    </row>
    <row r="7726" spans="1:3" x14ac:dyDescent="0.35">
      <c r="A7726" s="222" t="str">
        <f t="shared" si="120"/>
        <v>CT RT ANKLE WO</v>
      </c>
      <c r="B7726" s="165"/>
      <c r="C7726" s="165" t="s">
        <v>6757</v>
      </c>
    </row>
    <row r="7727" spans="1:3" x14ac:dyDescent="0.35">
      <c r="A7727" s="222" t="str">
        <f t="shared" si="120"/>
        <v>CT RT ANKLE WO CONTRAST</v>
      </c>
      <c r="B7727" s="204"/>
      <c r="C7727" s="204" t="s">
        <v>11082</v>
      </c>
    </row>
    <row r="7728" spans="1:3" x14ac:dyDescent="0.35">
      <c r="A7728" s="222" t="str">
        <f t="shared" si="120"/>
        <v>CT RT ANKLE_LOWER_EXT_WO (ADULT)</v>
      </c>
      <c r="B7728" s="204"/>
      <c r="C7728" s="205" t="s">
        <v>11083</v>
      </c>
    </row>
    <row r="7729" spans="1:3" x14ac:dyDescent="0.35">
      <c r="A7729" s="222" t="str">
        <f t="shared" si="120"/>
        <v>CT RT FEMUR WITHOUT CONTRAST</v>
      </c>
      <c r="B7729" s="285"/>
      <c r="C7729" s="285" t="s">
        <v>4449</v>
      </c>
    </row>
    <row r="7730" spans="1:3" x14ac:dyDescent="0.35">
      <c r="A7730" s="222" t="str">
        <f t="shared" si="120"/>
        <v>CT RT FEMUR WITHOUT CONTRAST</v>
      </c>
      <c r="B7730" s="291"/>
      <c r="C7730" s="291" t="s">
        <v>4449</v>
      </c>
    </row>
    <row r="7731" spans="1:3" x14ac:dyDescent="0.35">
      <c r="A7731" s="222" t="str">
        <f t="shared" si="120"/>
        <v>CT RT FEMUR WO</v>
      </c>
      <c r="B7731" s="165"/>
      <c r="C7731" s="165" t="s">
        <v>6758</v>
      </c>
    </row>
    <row r="7732" spans="1:3" x14ac:dyDescent="0.35">
      <c r="A7732" s="222" t="str">
        <f t="shared" si="120"/>
        <v>CT RT FOOT WITHOUT CONTRAST</v>
      </c>
      <c r="B7732" s="285"/>
      <c r="C7732" s="285" t="s">
        <v>6342</v>
      </c>
    </row>
    <row r="7733" spans="1:3" x14ac:dyDescent="0.35">
      <c r="A7733" s="222" t="str">
        <f t="shared" si="120"/>
        <v>CT RT FOOT WO</v>
      </c>
      <c r="B7733" s="165"/>
      <c r="C7733" s="165" t="s">
        <v>6759</v>
      </c>
    </row>
    <row r="7734" spans="1:3" x14ac:dyDescent="0.35">
      <c r="A7734" s="222" t="str">
        <f t="shared" si="120"/>
        <v>CT RT FOOT_LOWER_EXT_WO (ADULT)</v>
      </c>
      <c r="B7734" s="204"/>
      <c r="C7734" s="205" t="s">
        <v>11084</v>
      </c>
    </row>
    <row r="7735" spans="1:3" x14ac:dyDescent="0.35">
      <c r="A7735" s="222" t="str">
        <f t="shared" si="120"/>
        <v>CT RT HIP W/O</v>
      </c>
      <c r="B7735" s="204"/>
      <c r="C7735" s="205" t="s">
        <v>11085</v>
      </c>
    </row>
    <row r="7736" spans="1:3" x14ac:dyDescent="0.35">
      <c r="A7736" s="222" t="str">
        <f t="shared" si="120"/>
        <v>CT RT HIP WITHOUT CONTRAST</v>
      </c>
      <c r="B7736" s="291"/>
      <c r="C7736" s="291" t="s">
        <v>4450</v>
      </c>
    </row>
    <row r="7737" spans="1:3" x14ac:dyDescent="0.35">
      <c r="A7737" s="222" t="str">
        <f t="shared" si="120"/>
        <v>CT RT HIP WO</v>
      </c>
      <c r="B7737" s="165"/>
      <c r="C7737" s="165" t="s">
        <v>6760</v>
      </c>
    </row>
    <row r="7738" spans="1:3" x14ac:dyDescent="0.35">
      <c r="A7738" s="222" t="str">
        <f t="shared" si="120"/>
        <v>CT RT HIP WO CON</v>
      </c>
      <c r="B7738" s="204"/>
      <c r="C7738" s="203" t="s">
        <v>11086</v>
      </c>
    </row>
    <row r="7739" spans="1:3" x14ac:dyDescent="0.35">
      <c r="A7739" s="222" t="str">
        <f t="shared" si="120"/>
        <v>CT RT HIP_BONE_WO (ADULT)</v>
      </c>
      <c r="B7739" s="204"/>
      <c r="C7739" s="205" t="s">
        <v>11087</v>
      </c>
    </row>
    <row r="7740" spans="1:3" x14ac:dyDescent="0.35">
      <c r="A7740" s="222" t="str">
        <f t="shared" si="120"/>
        <v>CT RT KNEE W/O</v>
      </c>
      <c r="B7740" s="204"/>
      <c r="C7740" s="205" t="s">
        <v>11088</v>
      </c>
    </row>
    <row r="7741" spans="1:3" x14ac:dyDescent="0.35">
      <c r="A7741" s="222" t="str">
        <f t="shared" si="120"/>
        <v>CT RT KNEE W/O CONTRAST</v>
      </c>
      <c r="B7741" s="204"/>
      <c r="C7741" s="205" t="s">
        <v>11089</v>
      </c>
    </row>
    <row r="7742" spans="1:3" x14ac:dyDescent="0.35">
      <c r="A7742" s="222" t="str">
        <f t="shared" si="120"/>
        <v>CT RT KNEE WITHOUT CONTRAST</v>
      </c>
      <c r="B7742" s="285"/>
      <c r="C7742" s="297" t="s">
        <v>6343</v>
      </c>
    </row>
    <row r="7743" spans="1:3" x14ac:dyDescent="0.35">
      <c r="A7743" s="222" t="str">
        <f t="shared" si="120"/>
        <v>CT RT KNEE WO</v>
      </c>
      <c r="B7743" s="165"/>
      <c r="C7743" s="165" t="s">
        <v>6761</v>
      </c>
    </row>
    <row r="7744" spans="1:3" x14ac:dyDescent="0.35">
      <c r="A7744" s="222" t="str">
        <f t="shared" si="120"/>
        <v>CT RT KNEE_LOWER_EXT_WO (ADULT)</v>
      </c>
      <c r="B7744" s="204"/>
      <c r="C7744" s="205" t="s">
        <v>11090</v>
      </c>
    </row>
    <row r="7745" spans="1:3" x14ac:dyDescent="0.35">
      <c r="A7745" s="222" t="str">
        <f t="shared" si="120"/>
        <v>CT RT KNEE_LOWER_EXT_WO_CONFORMIS (ADULT)</v>
      </c>
      <c r="B7745" s="204"/>
      <c r="C7745" s="205" t="s">
        <v>11091</v>
      </c>
    </row>
    <row r="7746" spans="1:3" x14ac:dyDescent="0.35">
      <c r="A7746" s="222" t="str">
        <f t="shared" si="120"/>
        <v>CT RT KNEE_WO_CUSTOMIZED (ADULT)</v>
      </c>
      <c r="B7746" s="204"/>
      <c r="C7746" s="204" t="s">
        <v>11092</v>
      </c>
    </row>
    <row r="7747" spans="1:3" x14ac:dyDescent="0.35">
      <c r="A7747" s="222" t="str">
        <f t="shared" ref="A7747:A7810" si="121">TRIM(C7747)</f>
        <v>CT RT LOW EXT WO</v>
      </c>
      <c r="B7747" s="316"/>
      <c r="C7747" s="319" t="s">
        <v>8485</v>
      </c>
    </row>
    <row r="7748" spans="1:3" ht="16" x14ac:dyDescent="0.4">
      <c r="A7748" s="222" t="str">
        <f t="shared" si="121"/>
        <v>CT RT LOWER EXTREMITY W/O CONTRAST*</v>
      </c>
      <c r="B7748" s="696"/>
      <c r="C7748" s="158" t="s">
        <v>8607</v>
      </c>
    </row>
    <row r="7749" spans="1:3" x14ac:dyDescent="0.35">
      <c r="A7749" s="222" t="str">
        <f t="shared" si="121"/>
        <v>CT RT LOWER EXTREMITY WO IV CONTRAST</v>
      </c>
      <c r="B7749" s="283"/>
      <c r="C7749" s="284" t="s">
        <v>8237</v>
      </c>
    </row>
    <row r="7750" spans="1:3" x14ac:dyDescent="0.35">
      <c r="A7750" s="222" t="str">
        <f t="shared" si="121"/>
        <v>CT RT LOWER UNI EXT; WO CONTRAST</v>
      </c>
      <c r="B7750" s="326"/>
      <c r="C7750" s="320" t="s">
        <v>14040</v>
      </c>
    </row>
    <row r="7751" spans="1:3" x14ac:dyDescent="0.35">
      <c r="A7751" s="222" t="str">
        <f t="shared" si="121"/>
        <v>CT RT TIB FIB WO</v>
      </c>
      <c r="B7751" s="165"/>
      <c r="C7751" s="165" t="s">
        <v>6762</v>
      </c>
    </row>
    <row r="7752" spans="1:3" x14ac:dyDescent="0.35">
      <c r="A7752" s="222" t="str">
        <f t="shared" si="121"/>
        <v>CT RT TIB/FIB WITHOUT CONTRAST</v>
      </c>
      <c r="B7752" s="285"/>
      <c r="C7752" s="285" t="s">
        <v>6344</v>
      </c>
    </row>
    <row r="7753" spans="1:3" x14ac:dyDescent="0.35">
      <c r="A7753" s="222" t="str">
        <f t="shared" si="121"/>
        <v>CT TIB FIB LEFT W/O</v>
      </c>
      <c r="B7753" s="341"/>
      <c r="C7753" s="294" t="s">
        <v>9392</v>
      </c>
    </row>
    <row r="7754" spans="1:3" x14ac:dyDescent="0.35">
      <c r="A7754" s="222" t="str">
        <f t="shared" si="121"/>
        <v>CT TIB FIB WO LEFT</v>
      </c>
      <c r="B7754" s="26"/>
      <c r="C7754" s="26" t="s">
        <v>2400</v>
      </c>
    </row>
    <row r="7755" spans="1:3" x14ac:dyDescent="0.35">
      <c r="A7755" s="222" t="str">
        <f t="shared" si="121"/>
        <v>CT TIB FIB WO LEFT LOWER LEG</v>
      </c>
      <c r="B7755" s="745"/>
      <c r="C7755" s="15" t="s">
        <v>728</v>
      </c>
    </row>
    <row r="7756" spans="1:3" x14ac:dyDescent="0.35">
      <c r="A7756" s="222" t="str">
        <f t="shared" si="121"/>
        <v>CT TIB FIB WO LEFT LOWER LEG</v>
      </c>
      <c r="B7756" s="745"/>
      <c r="C7756" s="15" t="s">
        <v>728</v>
      </c>
    </row>
    <row r="7757" spans="1:3" x14ac:dyDescent="0.35">
      <c r="A7757" s="222" t="str">
        <f t="shared" si="121"/>
        <v>CT TIB FIB WO LT</v>
      </c>
      <c r="B7757" s="312"/>
      <c r="C7757" s="312" t="s">
        <v>9927</v>
      </c>
    </row>
    <row r="7758" spans="1:3" x14ac:dyDescent="0.35">
      <c r="A7758" s="222" t="str">
        <f t="shared" si="121"/>
        <v>CT TIB FIB WO RIGHT</v>
      </c>
      <c r="B7758" s="26"/>
      <c r="C7758" s="26" t="s">
        <v>2401</v>
      </c>
    </row>
    <row r="7759" spans="1:3" x14ac:dyDescent="0.35">
      <c r="A7759" s="222" t="str">
        <f t="shared" si="121"/>
        <v>CT TIB FIB WO RIGHT LOWER LEG</v>
      </c>
      <c r="B7759" s="745"/>
      <c r="C7759" s="15" t="s">
        <v>729</v>
      </c>
    </row>
    <row r="7760" spans="1:3" x14ac:dyDescent="0.35">
      <c r="A7760" s="222" t="str">
        <f t="shared" si="121"/>
        <v>CT TIB FIB WO RT</v>
      </c>
      <c r="B7760" s="312"/>
      <c r="C7760" s="312" t="s">
        <v>9928</v>
      </c>
    </row>
    <row r="7761" spans="1:3" x14ac:dyDescent="0.35">
      <c r="A7761" s="222" t="str">
        <f t="shared" si="121"/>
        <v>CT TIB/FIB W/O LEFT</v>
      </c>
      <c r="B7761" s="204"/>
      <c r="C7761" s="205" t="s">
        <v>11093</v>
      </c>
    </row>
    <row r="7762" spans="1:3" x14ac:dyDescent="0.35">
      <c r="A7762" s="222" t="str">
        <f t="shared" si="121"/>
        <v>CT Tibia/Fibula w/o Contrast Left</v>
      </c>
      <c r="B7762" s="291"/>
      <c r="C7762" s="291" t="s">
        <v>4451</v>
      </c>
    </row>
    <row r="7763" spans="1:3" x14ac:dyDescent="0.35">
      <c r="A7763" s="222" t="str">
        <f t="shared" si="121"/>
        <v>CT Tibia/Fibula w/o Contrast Right</v>
      </c>
      <c r="B7763" s="291"/>
      <c r="C7763" s="291" t="s">
        <v>4452</v>
      </c>
    </row>
    <row r="7764" spans="1:3" x14ac:dyDescent="0.35">
      <c r="A7764" s="222" t="str">
        <f t="shared" si="121"/>
        <v>CT, Left Ankle s/ Contrast</v>
      </c>
      <c r="B7764" s="30"/>
      <c r="C7764" s="30" t="s">
        <v>3368</v>
      </c>
    </row>
    <row r="7765" spans="1:3" x14ac:dyDescent="0.35">
      <c r="A7765" s="222" t="str">
        <f t="shared" si="121"/>
        <v>CT, Left Femur s/ Contrast</v>
      </c>
      <c r="B7765" s="30"/>
      <c r="C7765" s="30" t="s">
        <v>3369</v>
      </c>
    </row>
    <row r="7766" spans="1:3" x14ac:dyDescent="0.35">
      <c r="A7766" s="222" t="str">
        <f t="shared" si="121"/>
        <v>CT, Left Foot s/ Contrast</v>
      </c>
      <c r="B7766" s="30"/>
      <c r="C7766" s="30" t="s">
        <v>3370</v>
      </c>
    </row>
    <row r="7767" spans="1:3" x14ac:dyDescent="0.35">
      <c r="A7767" s="222" t="str">
        <f t="shared" si="121"/>
        <v>CT, Left Hip s/ Contrast</v>
      </c>
      <c r="B7767" s="30"/>
      <c r="C7767" s="30" t="s">
        <v>3371</v>
      </c>
    </row>
    <row r="7768" spans="1:3" x14ac:dyDescent="0.35">
      <c r="A7768" s="222" t="str">
        <f t="shared" si="121"/>
        <v>CT, Left Knee s/ Contrast</v>
      </c>
      <c r="B7768" s="30"/>
      <c r="C7768" s="30" t="s">
        <v>3373</v>
      </c>
    </row>
    <row r="7769" spans="1:3" x14ac:dyDescent="0.35">
      <c r="A7769" s="222" t="str">
        <f t="shared" si="121"/>
        <v>CT, Left Knee s/ Contrast_Mako</v>
      </c>
      <c r="B7769" s="30"/>
      <c r="C7769" s="30" t="s">
        <v>3374</v>
      </c>
    </row>
    <row r="7770" spans="1:3" x14ac:dyDescent="0.35">
      <c r="A7770" s="222" t="str">
        <f t="shared" si="121"/>
        <v>CT, Left Tibfib s/ Contrast</v>
      </c>
      <c r="B7770" s="30"/>
      <c r="C7770" s="30" t="s">
        <v>3375</v>
      </c>
    </row>
    <row r="7771" spans="1:3" x14ac:dyDescent="0.35">
      <c r="A7771" s="222" t="str">
        <f t="shared" si="121"/>
        <v>CT, Left Toe(s) s/ Contrast</v>
      </c>
      <c r="B7771" s="30"/>
      <c r="C7771" s="30" t="s">
        <v>3376</v>
      </c>
    </row>
    <row r="7772" spans="1:3" x14ac:dyDescent="0.35">
      <c r="A7772" s="222" t="str">
        <f t="shared" si="121"/>
        <v>CT, Lower Extremity s/ Contrast</v>
      </c>
      <c r="B7772" s="30"/>
      <c r="C7772" s="30" t="s">
        <v>3377</v>
      </c>
    </row>
    <row r="7773" spans="1:3" x14ac:dyDescent="0.35">
      <c r="A7773" s="222" t="str">
        <f t="shared" si="121"/>
        <v>CT, Right Ankle s/ Contrast</v>
      </c>
      <c r="B7773" s="30"/>
      <c r="C7773" s="30" t="s">
        <v>3378</v>
      </c>
    </row>
    <row r="7774" spans="1:3" x14ac:dyDescent="0.35">
      <c r="A7774" s="222" t="str">
        <f t="shared" si="121"/>
        <v>CT, Right Femur s/ Contrast</v>
      </c>
      <c r="B7774" s="30"/>
      <c r="C7774" s="30" t="s">
        <v>3379</v>
      </c>
    </row>
    <row r="7775" spans="1:3" x14ac:dyDescent="0.35">
      <c r="A7775" s="222" t="str">
        <f t="shared" si="121"/>
        <v>CT, Right Foot s/ Contrast</v>
      </c>
      <c r="B7775" s="30"/>
      <c r="C7775" s="30" t="s">
        <v>3380</v>
      </c>
    </row>
    <row r="7776" spans="1:3" x14ac:dyDescent="0.35">
      <c r="A7776" s="222" t="str">
        <f t="shared" si="121"/>
        <v>CT, Right Hip s/ Contrast</v>
      </c>
      <c r="B7776" s="30"/>
      <c r="C7776" s="30" t="s">
        <v>3381</v>
      </c>
    </row>
    <row r="7777" spans="1:3" x14ac:dyDescent="0.35">
      <c r="A7777" s="222" t="str">
        <f t="shared" si="121"/>
        <v>CT, Right Knee s/ Contrast</v>
      </c>
      <c r="B7777" s="30"/>
      <c r="C7777" s="30" t="s">
        <v>3383</v>
      </c>
    </row>
    <row r="7778" spans="1:3" x14ac:dyDescent="0.35">
      <c r="A7778" s="222" t="str">
        <f t="shared" si="121"/>
        <v>CT, Right Knee s/ Contrast_Mako</v>
      </c>
      <c r="B7778" s="30"/>
      <c r="C7778" s="30" t="s">
        <v>3384</v>
      </c>
    </row>
    <row r="7779" spans="1:3" x14ac:dyDescent="0.35">
      <c r="A7779" s="222" t="str">
        <f t="shared" si="121"/>
        <v>CT, Right Tibfib s/ Contrast</v>
      </c>
      <c r="B7779" s="30"/>
      <c r="C7779" s="30" t="s">
        <v>3385</v>
      </c>
    </row>
    <row r="7780" spans="1:3" x14ac:dyDescent="0.35">
      <c r="A7780" s="222" t="str">
        <f t="shared" si="121"/>
        <v>CT, Right Toe(s) s/ Contrast</v>
      </c>
      <c r="B7780" s="30"/>
      <c r="C7780" s="30" t="s">
        <v>3386</v>
      </c>
    </row>
    <row r="7781" spans="1:3" x14ac:dyDescent="0.35">
      <c r="A7781" s="222" t="str">
        <f t="shared" si="121"/>
        <v>CT-LT.KNEE WO</v>
      </c>
      <c r="B7781" s="204"/>
      <c r="C7781" s="205" t="s">
        <v>11094</v>
      </c>
    </row>
    <row r="7782" spans="1:3" x14ac:dyDescent="0.35">
      <c r="A7782" s="222" t="str">
        <f t="shared" si="121"/>
        <v>CT-RT.ANKLE WO</v>
      </c>
      <c r="B7782" s="204"/>
      <c r="C7782" s="203" t="s">
        <v>11095</v>
      </c>
    </row>
    <row r="7783" spans="1:3" x14ac:dyDescent="0.35">
      <c r="A7783" s="222" t="str">
        <f t="shared" si="121"/>
        <v>CT-RT.HIP WO</v>
      </c>
      <c r="B7783" s="204"/>
      <c r="C7783" s="203" t="s">
        <v>11096</v>
      </c>
    </row>
    <row r="7784" spans="1:3" x14ac:dyDescent="0.35">
      <c r="A7784" s="222" t="str">
        <f t="shared" si="121"/>
        <v>CT-RT.KNEE WO</v>
      </c>
      <c r="B7784" s="204"/>
      <c r="C7784" s="205" t="s">
        <v>11097</v>
      </c>
    </row>
    <row r="7785" spans="1:3" x14ac:dyDescent="0.35">
      <c r="A7785" s="222" t="str">
        <f t="shared" si="121"/>
        <v>e+2 CT TIB/FIB WO-LEFT</v>
      </c>
      <c r="B7785" s="204"/>
      <c r="C7785" s="203" t="s">
        <v>11098</v>
      </c>
    </row>
    <row r="7786" spans="1:3" x14ac:dyDescent="0.35">
      <c r="A7786" s="222" t="str">
        <f t="shared" si="121"/>
        <v>e+3 CT TIB/FIB WO-RIGHT</v>
      </c>
      <c r="B7786" s="677"/>
      <c r="C7786" s="203" t="s">
        <v>11099</v>
      </c>
    </row>
    <row r="7787" spans="1:3" x14ac:dyDescent="0.35">
      <c r="A7787" s="222" t="str">
        <f t="shared" si="121"/>
        <v>CT ANKLE LEFT W</v>
      </c>
      <c r="B7787" s="376"/>
      <c r="C7787" s="310" t="s">
        <v>5101</v>
      </c>
    </row>
    <row r="7788" spans="1:3" x14ac:dyDescent="0.35">
      <c r="A7788" s="222" t="str">
        <f t="shared" si="121"/>
        <v>CT ANKLE LEFT WC</v>
      </c>
      <c r="B7788" s="277"/>
      <c r="C7788" s="277" t="s">
        <v>9417</v>
      </c>
    </row>
    <row r="7789" spans="1:3" x14ac:dyDescent="0.35">
      <c r="A7789" s="222" t="str">
        <f t="shared" si="121"/>
        <v>CT ANKLE RIGHT WC</v>
      </c>
      <c r="B7789" s="277"/>
      <c r="C7789" s="277" t="s">
        <v>9418</v>
      </c>
    </row>
    <row r="7790" spans="1:3" x14ac:dyDescent="0.35">
      <c r="A7790" s="222" t="str">
        <f t="shared" si="121"/>
        <v>CT ANKLE W LEFT</v>
      </c>
      <c r="B7790" s="26"/>
      <c r="C7790" s="26" t="s">
        <v>2425</v>
      </c>
    </row>
    <row r="7791" spans="1:3" x14ac:dyDescent="0.35">
      <c r="A7791" s="222" t="str">
        <f t="shared" si="121"/>
        <v>CT ANKLE W LT</v>
      </c>
      <c r="B7791" s="312"/>
      <c r="C7791" s="312" t="s">
        <v>9955</v>
      </c>
    </row>
    <row r="7792" spans="1:3" x14ac:dyDescent="0.35">
      <c r="A7792" s="222" t="str">
        <f t="shared" si="121"/>
        <v>CT ANKLE W RIGHT</v>
      </c>
      <c r="B7792" s="26"/>
      <c r="C7792" s="26" t="s">
        <v>2426</v>
      </c>
    </row>
    <row r="7793" spans="1:3" x14ac:dyDescent="0.35">
      <c r="A7793" s="222" t="str">
        <f t="shared" si="121"/>
        <v>CT ANKLE W RT</v>
      </c>
      <c r="B7793" s="312"/>
      <c r="C7793" s="312" t="s">
        <v>9956</v>
      </c>
    </row>
    <row r="7794" spans="1:3" x14ac:dyDescent="0.35">
      <c r="A7794" s="222" t="str">
        <f t="shared" si="121"/>
        <v>CT Ankle w/ Contrast Left</v>
      </c>
      <c r="B7794" s="291"/>
      <c r="C7794" s="291" t="s">
        <v>4472</v>
      </c>
    </row>
    <row r="7795" spans="1:3" x14ac:dyDescent="0.35">
      <c r="A7795" s="222" t="str">
        <f t="shared" si="121"/>
        <v>CT Ankle w/ Contrast Right</v>
      </c>
      <c r="B7795" s="291"/>
      <c r="C7795" s="291" t="s">
        <v>4473</v>
      </c>
    </row>
    <row r="7796" spans="1:3" x14ac:dyDescent="0.35">
      <c r="A7796" s="222" t="str">
        <f t="shared" si="121"/>
        <v>CT ARTHROGRAM KNEE LEFT</v>
      </c>
      <c r="B7796" s="26"/>
      <c r="C7796" s="26" t="s">
        <v>2427</v>
      </c>
    </row>
    <row r="7797" spans="1:3" x14ac:dyDescent="0.35">
      <c r="A7797" s="222" t="str">
        <f t="shared" si="121"/>
        <v>CT ARTHROGRAM KNEE RIGHT</v>
      </c>
      <c r="B7797" s="26"/>
      <c r="C7797" s="26" t="s">
        <v>2428</v>
      </c>
    </row>
    <row r="7798" spans="1:3" x14ac:dyDescent="0.35">
      <c r="A7798" s="222" t="str">
        <f t="shared" si="121"/>
        <v>CT EXTREMITY LOWER LEFT W</v>
      </c>
      <c r="B7798" s="376"/>
      <c r="C7798" s="310" t="s">
        <v>7386</v>
      </c>
    </row>
    <row r="7799" spans="1:3" x14ac:dyDescent="0.35">
      <c r="A7799" s="222" t="str">
        <f t="shared" si="121"/>
        <v>CT EXTREMITY LOWER LEFT WC</v>
      </c>
      <c r="B7799" s="277"/>
      <c r="C7799" s="277" t="s">
        <v>9419</v>
      </c>
    </row>
    <row r="7800" spans="1:3" x14ac:dyDescent="0.35">
      <c r="A7800" s="222" t="str">
        <f t="shared" si="121"/>
        <v>CT EXTREMITY LOWER LT W</v>
      </c>
      <c r="B7800" s="289"/>
      <c r="C7800" s="289" t="s">
        <v>2901</v>
      </c>
    </row>
    <row r="7801" spans="1:3" x14ac:dyDescent="0.35">
      <c r="A7801" s="222" t="str">
        <f t="shared" si="121"/>
        <v>CT EXTREMITY LOWER RIGHT W</v>
      </c>
      <c r="B7801" s="376"/>
      <c r="C7801" s="310" t="s">
        <v>7387</v>
      </c>
    </row>
    <row r="7802" spans="1:3" x14ac:dyDescent="0.35">
      <c r="A7802" s="222" t="str">
        <f t="shared" si="121"/>
        <v>CT EXTREMITY LOWER RIGHT WC</v>
      </c>
      <c r="B7802" s="277"/>
      <c r="C7802" s="277" t="s">
        <v>9420</v>
      </c>
    </row>
    <row r="7803" spans="1:3" x14ac:dyDescent="0.35">
      <c r="A7803" s="222" t="str">
        <f t="shared" si="121"/>
        <v>CT EXTREMITY LOWER RT W</v>
      </c>
      <c r="B7803" s="289"/>
      <c r="C7803" s="289" t="s">
        <v>2902</v>
      </c>
    </row>
    <row r="7804" spans="1:3" x14ac:dyDescent="0.35">
      <c r="A7804" s="222" t="str">
        <f t="shared" si="121"/>
        <v>CT FEMUR W LEFT</v>
      </c>
      <c r="B7804" s="26"/>
      <c r="C7804" s="26" t="s">
        <v>2429</v>
      </c>
    </row>
    <row r="7805" spans="1:3" x14ac:dyDescent="0.35">
      <c r="A7805" s="222" t="str">
        <f t="shared" si="121"/>
        <v>CT FEMUR W LT</v>
      </c>
      <c r="B7805" s="312"/>
      <c r="C7805" s="312" t="s">
        <v>9957</v>
      </c>
    </row>
    <row r="7806" spans="1:3" x14ac:dyDescent="0.35">
      <c r="A7806" s="222" t="str">
        <f t="shared" si="121"/>
        <v>CT FEMUR W RIGHT</v>
      </c>
      <c r="B7806" s="26"/>
      <c r="C7806" s="26" t="s">
        <v>2430</v>
      </c>
    </row>
    <row r="7807" spans="1:3" x14ac:dyDescent="0.35">
      <c r="A7807" s="222" t="str">
        <f t="shared" si="121"/>
        <v>CT FEMUR W RT</v>
      </c>
      <c r="B7807" s="312"/>
      <c r="C7807" s="312" t="s">
        <v>9958</v>
      </c>
    </row>
    <row r="7808" spans="1:3" x14ac:dyDescent="0.35">
      <c r="A7808" s="222" t="str">
        <f t="shared" si="121"/>
        <v>CT Femur w/ Contrast Left</v>
      </c>
      <c r="B7808" s="291"/>
      <c r="C7808" s="291" t="s">
        <v>4474</v>
      </c>
    </row>
    <row r="7809" spans="1:3" x14ac:dyDescent="0.35">
      <c r="A7809" s="222" t="str">
        <f t="shared" si="121"/>
        <v>CT Femur w/ Contrast Right</v>
      </c>
      <c r="B7809" s="291"/>
      <c r="C7809" s="291" t="s">
        <v>4475</v>
      </c>
    </row>
    <row r="7810" spans="1:3" x14ac:dyDescent="0.35">
      <c r="A7810" s="222" t="str">
        <f t="shared" si="121"/>
        <v>CT FOOT LEFT W</v>
      </c>
      <c r="B7810" s="376"/>
      <c r="C7810" s="310" t="s">
        <v>7388</v>
      </c>
    </row>
    <row r="7811" spans="1:3" x14ac:dyDescent="0.35">
      <c r="A7811" s="222" t="str">
        <f t="shared" ref="A7811:A7874" si="122">TRIM(C7811)</f>
        <v>CT FOOT LEFT WC</v>
      </c>
      <c r="B7811" s="277"/>
      <c r="C7811" s="277" t="s">
        <v>9421</v>
      </c>
    </row>
    <row r="7812" spans="1:3" x14ac:dyDescent="0.35">
      <c r="A7812" s="222" t="str">
        <f t="shared" si="122"/>
        <v>CT FOOT RIGHT W</v>
      </c>
      <c r="B7812" s="376"/>
      <c r="C7812" s="310" t="s">
        <v>7389</v>
      </c>
    </row>
    <row r="7813" spans="1:3" x14ac:dyDescent="0.35">
      <c r="A7813" s="222" t="str">
        <f t="shared" si="122"/>
        <v>CT FOOT RIGHT WC</v>
      </c>
      <c r="B7813" s="277"/>
      <c r="C7813" s="277" t="s">
        <v>9422</v>
      </c>
    </row>
    <row r="7814" spans="1:3" x14ac:dyDescent="0.35">
      <c r="A7814" s="222" t="str">
        <f t="shared" si="122"/>
        <v>CT FOOT W LEFT</v>
      </c>
      <c r="B7814" s="26"/>
      <c r="C7814" s="26" t="s">
        <v>2431</v>
      </c>
    </row>
    <row r="7815" spans="1:3" x14ac:dyDescent="0.35">
      <c r="A7815" s="222" t="str">
        <f t="shared" si="122"/>
        <v>CT FOOT W LT</v>
      </c>
      <c r="B7815" s="312"/>
      <c r="C7815" s="312" t="s">
        <v>9959</v>
      </c>
    </row>
    <row r="7816" spans="1:3" x14ac:dyDescent="0.35">
      <c r="A7816" s="222" t="str">
        <f t="shared" si="122"/>
        <v>CT FOOT W RIGHT</v>
      </c>
      <c r="B7816" s="26"/>
      <c r="C7816" s="26" t="s">
        <v>2432</v>
      </c>
    </row>
    <row r="7817" spans="1:3" x14ac:dyDescent="0.35">
      <c r="A7817" s="222" t="str">
        <f t="shared" si="122"/>
        <v>CT FOOT W RT</v>
      </c>
      <c r="B7817" s="312"/>
      <c r="C7817" s="312" t="s">
        <v>9960</v>
      </c>
    </row>
    <row r="7818" spans="1:3" x14ac:dyDescent="0.35">
      <c r="A7818" s="222" t="str">
        <f t="shared" si="122"/>
        <v>CT Foot w/ Contrast Left</v>
      </c>
      <c r="B7818" s="291"/>
      <c r="C7818" s="278" t="s">
        <v>4476</v>
      </c>
    </row>
    <row r="7819" spans="1:3" x14ac:dyDescent="0.35">
      <c r="A7819" s="222" t="str">
        <f t="shared" si="122"/>
        <v>CT Foot w/ Contrast Right</v>
      </c>
      <c r="B7819" s="291"/>
      <c r="C7819" s="291" t="s">
        <v>4477</v>
      </c>
    </row>
    <row r="7820" spans="1:3" x14ac:dyDescent="0.35">
      <c r="A7820" s="222" t="str">
        <f t="shared" si="122"/>
        <v>CT HIP LEFT WC</v>
      </c>
      <c r="B7820" s="277"/>
      <c r="C7820" s="277" t="s">
        <v>9423</v>
      </c>
    </row>
    <row r="7821" spans="1:3" x14ac:dyDescent="0.35">
      <c r="A7821" s="222" t="str">
        <f t="shared" si="122"/>
        <v>CT HIP RIGHT WC</v>
      </c>
      <c r="B7821" s="341"/>
      <c r="C7821" s="341" t="s">
        <v>9424</v>
      </c>
    </row>
    <row r="7822" spans="1:3" x14ac:dyDescent="0.35">
      <c r="A7822" s="222" t="str">
        <f t="shared" si="122"/>
        <v>CT HIP W LEFT</v>
      </c>
      <c r="B7822" s="26"/>
      <c r="C7822" s="410" t="s">
        <v>2433</v>
      </c>
    </row>
    <row r="7823" spans="1:3" x14ac:dyDescent="0.35">
      <c r="A7823" s="222" t="str">
        <f t="shared" si="122"/>
        <v>CT HIP W LT</v>
      </c>
      <c r="B7823" s="312"/>
      <c r="C7823" s="424" t="s">
        <v>9961</v>
      </c>
    </row>
    <row r="7824" spans="1:3" x14ac:dyDescent="0.35">
      <c r="A7824" s="222" t="str">
        <f t="shared" si="122"/>
        <v>CT HIP W RIGHT</v>
      </c>
      <c r="B7824" s="26"/>
      <c r="C7824" s="26" t="s">
        <v>2434</v>
      </c>
    </row>
    <row r="7825" spans="1:3" x14ac:dyDescent="0.35">
      <c r="A7825" s="222" t="str">
        <f t="shared" si="122"/>
        <v>CT HIP W RT</v>
      </c>
      <c r="B7825" s="312"/>
      <c r="C7825" s="312" t="s">
        <v>9962</v>
      </c>
    </row>
    <row r="7826" spans="1:3" x14ac:dyDescent="0.35">
      <c r="A7826" s="222" t="str">
        <f t="shared" si="122"/>
        <v>CT Hip w/ Contrast Left</v>
      </c>
      <c r="B7826" s="291"/>
      <c r="C7826" s="291" t="s">
        <v>4478</v>
      </c>
    </row>
    <row r="7827" spans="1:3" x14ac:dyDescent="0.35">
      <c r="A7827" s="222" t="str">
        <f t="shared" si="122"/>
        <v>CT Hip w/ Contrast Right</v>
      </c>
      <c r="B7827" s="291"/>
      <c r="C7827" s="291" t="s">
        <v>4479</v>
      </c>
    </row>
    <row r="7828" spans="1:3" x14ac:dyDescent="0.35">
      <c r="A7828" s="222" t="str">
        <f t="shared" si="122"/>
        <v>CT KNEE LEFT W</v>
      </c>
      <c r="B7828" s="376"/>
      <c r="C7828" s="310" t="s">
        <v>7390</v>
      </c>
    </row>
    <row r="7829" spans="1:3" x14ac:dyDescent="0.35">
      <c r="A7829" s="222" t="str">
        <f t="shared" si="122"/>
        <v>CT KNEE LEFT WC</v>
      </c>
      <c r="B7829" s="277"/>
      <c r="C7829" s="277" t="s">
        <v>9425</v>
      </c>
    </row>
    <row r="7830" spans="1:3" x14ac:dyDescent="0.35">
      <c r="A7830" s="222" t="str">
        <f t="shared" si="122"/>
        <v>CT KNEE LT MAKO PROTOCOL</v>
      </c>
      <c r="B7830" s="24"/>
      <c r="C7830" s="24" t="s">
        <v>13000</v>
      </c>
    </row>
    <row r="7831" spans="1:3" x14ac:dyDescent="0.35">
      <c r="A7831" s="222" t="str">
        <f t="shared" si="122"/>
        <v>CT KNEE RIGHT WC</v>
      </c>
      <c r="B7831" s="277"/>
      <c r="C7831" s="277" t="s">
        <v>9426</v>
      </c>
    </row>
    <row r="7832" spans="1:3" x14ac:dyDescent="0.35">
      <c r="A7832" s="222" t="str">
        <f t="shared" si="122"/>
        <v>CT KNEE RT MAKO PROTOCOL</v>
      </c>
      <c r="B7832" s="24"/>
      <c r="C7832" s="24" t="s">
        <v>13001</v>
      </c>
    </row>
    <row r="7833" spans="1:3" x14ac:dyDescent="0.35">
      <c r="A7833" s="222" t="str">
        <f t="shared" si="122"/>
        <v>CT KNEE W LEFT</v>
      </c>
      <c r="B7833" s="26"/>
      <c r="C7833" s="26" t="s">
        <v>2435</v>
      </c>
    </row>
    <row r="7834" spans="1:3" x14ac:dyDescent="0.35">
      <c r="A7834" s="222" t="str">
        <f t="shared" si="122"/>
        <v>CT KNEE W LT</v>
      </c>
      <c r="B7834" s="312"/>
      <c r="C7834" s="312" t="s">
        <v>9963</v>
      </c>
    </row>
    <row r="7835" spans="1:3" x14ac:dyDescent="0.35">
      <c r="A7835" s="222" t="str">
        <f t="shared" si="122"/>
        <v>CT KNEE W RIGHT</v>
      </c>
      <c r="B7835" s="26"/>
      <c r="C7835" s="26" t="s">
        <v>2436</v>
      </c>
    </row>
    <row r="7836" spans="1:3" x14ac:dyDescent="0.35">
      <c r="A7836" s="222" t="str">
        <f t="shared" si="122"/>
        <v>CT KNEE W RT</v>
      </c>
      <c r="B7836" s="312"/>
      <c r="C7836" s="312" t="s">
        <v>9964</v>
      </c>
    </row>
    <row r="7837" spans="1:3" x14ac:dyDescent="0.35">
      <c r="A7837" s="222" t="str">
        <f t="shared" si="122"/>
        <v>CT Knee w/ Contrast Left</v>
      </c>
      <c r="B7837" s="291"/>
      <c r="C7837" s="291" t="s">
        <v>4480</v>
      </c>
    </row>
    <row r="7838" spans="1:3" x14ac:dyDescent="0.35">
      <c r="A7838" s="222" t="str">
        <f t="shared" si="122"/>
        <v>CT Knee w/ Contrast Right</v>
      </c>
      <c r="B7838" s="291"/>
      <c r="C7838" s="291" t="s">
        <v>4481</v>
      </c>
    </row>
    <row r="7839" spans="1:3" x14ac:dyDescent="0.35">
      <c r="A7839" s="222" t="str">
        <f t="shared" si="122"/>
        <v>CT Left Ankle Arthrogram</v>
      </c>
      <c r="B7839" s="24"/>
      <c r="C7839" s="24" t="s">
        <v>13002</v>
      </c>
    </row>
    <row r="7840" spans="1:3" x14ac:dyDescent="0.35">
      <c r="A7840" s="222" t="str">
        <f t="shared" si="122"/>
        <v>CT Left Ankle with contrast</v>
      </c>
      <c r="B7840" s="24"/>
      <c r="C7840" s="24" t="s">
        <v>13003</v>
      </c>
    </row>
    <row r="7841" spans="1:3" x14ac:dyDescent="0.35">
      <c r="A7841" s="222" t="str">
        <f t="shared" si="122"/>
        <v>CT Left Femur with contrast</v>
      </c>
      <c r="B7841" s="24"/>
      <c r="C7841" s="24" t="s">
        <v>13004</v>
      </c>
    </row>
    <row r="7842" spans="1:3" x14ac:dyDescent="0.35">
      <c r="A7842" s="222" t="str">
        <f t="shared" si="122"/>
        <v>CT Left foot with contrast</v>
      </c>
      <c r="B7842" s="24"/>
      <c r="C7842" s="24" t="s">
        <v>13005</v>
      </c>
    </row>
    <row r="7843" spans="1:3" x14ac:dyDescent="0.35">
      <c r="A7843" s="222" t="str">
        <f t="shared" si="122"/>
        <v>CT Left Hip Arthrogram</v>
      </c>
      <c r="B7843" s="24"/>
      <c r="C7843" s="418" t="s">
        <v>13006</v>
      </c>
    </row>
    <row r="7844" spans="1:3" x14ac:dyDescent="0.35">
      <c r="A7844" s="222" t="str">
        <f t="shared" si="122"/>
        <v>CT Left Hip with contrast</v>
      </c>
      <c r="B7844" s="24"/>
      <c r="C7844" s="24" t="s">
        <v>13007</v>
      </c>
    </row>
    <row r="7845" spans="1:3" x14ac:dyDescent="0.35">
      <c r="A7845" s="222" t="str">
        <f t="shared" si="122"/>
        <v>CT Left Knee Arthrogram</v>
      </c>
      <c r="B7845" s="24"/>
      <c r="C7845" s="24" t="s">
        <v>13008</v>
      </c>
    </row>
    <row r="7846" spans="1:3" x14ac:dyDescent="0.35">
      <c r="A7846" s="222" t="str">
        <f t="shared" si="122"/>
        <v>CT Left Knee with contrast</v>
      </c>
      <c r="B7846" s="24"/>
      <c r="C7846" s="24" t="s">
        <v>13009</v>
      </c>
    </row>
    <row r="7847" spans="1:3" x14ac:dyDescent="0.35">
      <c r="A7847" s="222" t="str">
        <f t="shared" si="122"/>
        <v>CT Left lower leg-tib fib with contrast</v>
      </c>
      <c r="B7847" s="24"/>
      <c r="C7847" s="24" t="s">
        <v>13010</v>
      </c>
    </row>
    <row r="7848" spans="1:3" x14ac:dyDescent="0.35">
      <c r="A7848" s="222" t="str">
        <f t="shared" si="122"/>
        <v>CT LOW EXT W CONT</v>
      </c>
      <c r="B7848" s="105"/>
      <c r="C7848" s="107" t="s">
        <v>4864</v>
      </c>
    </row>
    <row r="7849" spans="1:3" x14ac:dyDescent="0.35">
      <c r="A7849" s="222" t="str">
        <f t="shared" si="122"/>
        <v>CT LOW EXT W CONT LT</v>
      </c>
      <c r="B7849" s="105"/>
      <c r="C7849" s="108" t="s">
        <v>4865</v>
      </c>
    </row>
    <row r="7850" spans="1:3" x14ac:dyDescent="0.35">
      <c r="A7850" s="222" t="str">
        <f t="shared" si="122"/>
        <v>CT LOW EXT W CONT RT</v>
      </c>
      <c r="B7850" s="280"/>
      <c r="C7850" s="391" t="s">
        <v>8969</v>
      </c>
    </row>
    <row r="7851" spans="1:3" x14ac:dyDescent="0.35">
      <c r="A7851" s="222" t="str">
        <f t="shared" si="122"/>
        <v>CT LOW EXT W LT</v>
      </c>
      <c r="B7851" s="288"/>
      <c r="C7851" s="393" t="s">
        <v>444</v>
      </c>
    </row>
    <row r="7852" spans="1:3" x14ac:dyDescent="0.35">
      <c r="A7852" s="222" t="str">
        <f t="shared" si="122"/>
        <v>CT LOW EXT W RT</v>
      </c>
      <c r="B7852" s="288"/>
      <c r="C7852" s="393" t="s">
        <v>445</v>
      </c>
    </row>
    <row r="7853" spans="1:3" x14ac:dyDescent="0.35">
      <c r="A7853" s="222" t="str">
        <f t="shared" si="122"/>
        <v>CT LOWER EXT LT W</v>
      </c>
      <c r="B7853" s="11"/>
      <c r="C7853" s="394" t="s">
        <v>9965</v>
      </c>
    </row>
    <row r="7854" spans="1:3" x14ac:dyDescent="0.35">
      <c r="A7854" s="222" t="str">
        <f t="shared" si="122"/>
        <v>CT LOWER EXT RT W</v>
      </c>
      <c r="B7854" s="11"/>
      <c r="C7854" s="394" t="s">
        <v>9966</v>
      </c>
    </row>
    <row r="7855" spans="1:3" x14ac:dyDescent="0.35">
      <c r="A7855" s="222" t="str">
        <f t="shared" si="122"/>
        <v>CT LOWER EXT W CONTRAST</v>
      </c>
      <c r="B7855" s="742"/>
      <c r="C7855" s="58" t="s">
        <v>738</v>
      </c>
    </row>
    <row r="7856" spans="1:3" x14ac:dyDescent="0.35">
      <c r="A7856" s="222" t="str">
        <f t="shared" si="122"/>
        <v>CT LOWER EXT W CONTRAST LT</v>
      </c>
      <c r="B7856" s="365"/>
      <c r="C7856" s="282" t="s">
        <v>5644</v>
      </c>
    </row>
    <row r="7857" spans="1:3" x14ac:dyDescent="0.35">
      <c r="A7857" s="222" t="str">
        <f t="shared" si="122"/>
        <v>CT LOWER EXT W CONTRAST RT</v>
      </c>
      <c r="B7857" s="365"/>
      <c r="C7857" s="282" t="s">
        <v>5645</v>
      </c>
    </row>
    <row r="7858" spans="1:3" x14ac:dyDescent="0.35">
      <c r="A7858" s="222" t="str">
        <f t="shared" si="122"/>
        <v>CT LOWER EXT W LT</v>
      </c>
      <c r="B7858" s="33"/>
      <c r="C7858" s="33" t="s">
        <v>1122</v>
      </c>
    </row>
    <row r="7859" spans="1:3" x14ac:dyDescent="0.35">
      <c r="A7859" s="222" t="str">
        <f t="shared" si="122"/>
        <v>CT LOWER EXT W RT</v>
      </c>
      <c r="B7859" s="33"/>
      <c r="C7859" s="33" t="s">
        <v>1123</v>
      </c>
    </row>
    <row r="7860" spans="1:3" x14ac:dyDescent="0.35">
      <c r="A7860" s="222" t="str">
        <f t="shared" si="122"/>
        <v>CT LOWER EXT W/ CON</v>
      </c>
      <c r="B7860" s="204"/>
      <c r="C7860" s="205" t="s">
        <v>11126</v>
      </c>
    </row>
    <row r="7861" spans="1:3" x14ac:dyDescent="0.35">
      <c r="A7861" s="222" t="str">
        <f t="shared" si="122"/>
        <v>CT LOWER EXT W/CONTRAST LT</v>
      </c>
      <c r="B7861" s="292"/>
      <c r="C7861" s="302" t="s">
        <v>5329</v>
      </c>
    </row>
    <row r="7862" spans="1:3" x14ac:dyDescent="0.35">
      <c r="A7862" s="222" t="str">
        <f t="shared" si="122"/>
        <v>CT LOWER EXT W/CONTRAST RT</v>
      </c>
      <c r="B7862" s="292"/>
      <c r="C7862" s="292" t="s">
        <v>5330</v>
      </c>
    </row>
    <row r="7863" spans="1:3" x14ac:dyDescent="0.35">
      <c r="A7863" s="222" t="str">
        <f t="shared" si="122"/>
        <v>CT LOWER EXT WITH CONT</v>
      </c>
      <c r="B7863" s="285"/>
      <c r="C7863" s="285" t="s">
        <v>6366</v>
      </c>
    </row>
    <row r="7864" spans="1:3" x14ac:dyDescent="0.35">
      <c r="A7864" s="222" t="str">
        <f t="shared" si="122"/>
        <v>CT LOWER EXT WITH LT</v>
      </c>
      <c r="B7864" s="280"/>
      <c r="C7864" s="45" t="s">
        <v>8970</v>
      </c>
    </row>
    <row r="7865" spans="1:3" x14ac:dyDescent="0.35">
      <c r="A7865" s="222" t="str">
        <f t="shared" si="122"/>
        <v>CT LOWER EXT WITH RT</v>
      </c>
      <c r="B7865" s="280"/>
      <c r="C7865" s="45" t="s">
        <v>8971</v>
      </c>
    </row>
    <row r="7866" spans="1:3" x14ac:dyDescent="0.35">
      <c r="A7866" s="222" t="str">
        <f t="shared" si="122"/>
        <v>CT LOWER EXT; W CONTRAST</v>
      </c>
      <c r="B7866" s="326"/>
      <c r="C7866" s="320" t="s">
        <v>14047</v>
      </c>
    </row>
    <row r="7867" spans="1:3" x14ac:dyDescent="0.35">
      <c r="A7867" s="222" t="str">
        <f t="shared" si="122"/>
        <v>CT Lower Extremity w/ Contrast Left</v>
      </c>
      <c r="B7867" s="281"/>
      <c r="C7867" s="42" t="s">
        <v>2011</v>
      </c>
    </row>
    <row r="7868" spans="1:3" x14ac:dyDescent="0.35">
      <c r="A7868" s="222" t="str">
        <f t="shared" si="122"/>
        <v>CT Lower Extremity w/ Contrast Right</v>
      </c>
      <c r="B7868" s="281"/>
      <c r="C7868" s="42" t="s">
        <v>2012</v>
      </c>
    </row>
    <row r="7869" spans="1:3" x14ac:dyDescent="0.35">
      <c r="A7869" s="222" t="str">
        <f t="shared" si="122"/>
        <v>CT LOWER EXTREMITY W/CONTRAST LT</v>
      </c>
      <c r="B7869" s="157"/>
      <c r="C7869" s="157" t="s">
        <v>4026</v>
      </c>
    </row>
    <row r="7870" spans="1:3" x14ac:dyDescent="0.35">
      <c r="A7870" s="222" t="str">
        <f t="shared" si="122"/>
        <v>CT LOWER EXTREMITY W/CONTRAST LT</v>
      </c>
      <c r="B7870" s="548"/>
      <c r="C7870" s="548" t="s">
        <v>4026</v>
      </c>
    </row>
    <row r="7871" spans="1:3" x14ac:dyDescent="0.35">
      <c r="A7871" s="222" t="str">
        <f t="shared" si="122"/>
        <v>CT LOWER EXTREMITY W/CONTRAST RT</v>
      </c>
      <c r="B7871" s="157"/>
      <c r="C7871" s="157" t="s">
        <v>4027</v>
      </c>
    </row>
    <row r="7872" spans="1:3" x14ac:dyDescent="0.35">
      <c r="A7872" s="222" t="str">
        <f t="shared" si="122"/>
        <v>CT LOWER EXTREMITY W/CONTRAST RT</v>
      </c>
      <c r="B7872" s="548"/>
      <c r="C7872" s="548" t="s">
        <v>4027</v>
      </c>
    </row>
    <row r="7873" spans="1:3" x14ac:dyDescent="0.35">
      <c r="A7873" s="222" t="str">
        <f t="shared" si="122"/>
        <v>CT LOWER EXTREMITY WITH CONTR</v>
      </c>
      <c r="B7873" s="94"/>
      <c r="C7873" s="93" t="s">
        <v>7198</v>
      </c>
    </row>
    <row r="7874" spans="1:3" x14ac:dyDescent="0.35">
      <c r="A7874" s="222" t="str">
        <f t="shared" si="122"/>
        <v>CT LOWER EXTREMITY WITH LEFT</v>
      </c>
      <c r="B7874" s="315"/>
      <c r="C7874" s="382" t="s">
        <v>7199</v>
      </c>
    </row>
    <row r="7875" spans="1:3" x14ac:dyDescent="0.35">
      <c r="A7875" s="222" t="str">
        <f t="shared" ref="A7875:A7938" si="123">TRIM(C7875)</f>
        <v>CT LOWER EXTREMITY WITH RIGHT</v>
      </c>
      <c r="B7875" s="315"/>
      <c r="C7875" s="382" t="s">
        <v>7200</v>
      </c>
    </row>
    <row r="7876" spans="1:3" x14ac:dyDescent="0.35">
      <c r="A7876" s="222" t="str">
        <f t="shared" si="123"/>
        <v>CT LT ANKLE W</v>
      </c>
      <c r="B7876" s="165"/>
      <c r="C7876" s="165" t="s">
        <v>6777</v>
      </c>
    </row>
    <row r="7877" spans="1:3" x14ac:dyDescent="0.35">
      <c r="A7877" s="222" t="str">
        <f t="shared" si="123"/>
        <v>CT LT ANKLE WITH CONTRAST</v>
      </c>
      <c r="B7877" s="285"/>
      <c r="C7877" s="285" t="s">
        <v>6367</v>
      </c>
    </row>
    <row r="7878" spans="1:3" x14ac:dyDescent="0.35">
      <c r="A7878" s="222" t="str">
        <f t="shared" si="123"/>
        <v>CT LT FEMUR W</v>
      </c>
      <c r="B7878" s="165"/>
      <c r="C7878" s="165" t="s">
        <v>6778</v>
      </c>
    </row>
    <row r="7879" spans="1:3" x14ac:dyDescent="0.35">
      <c r="A7879" s="222" t="str">
        <f t="shared" si="123"/>
        <v>CT LT FEMUR WITH CONTRAST</v>
      </c>
      <c r="B7879" s="285"/>
      <c r="C7879" s="285" t="s">
        <v>6368</v>
      </c>
    </row>
    <row r="7880" spans="1:3" x14ac:dyDescent="0.35">
      <c r="A7880" s="222" t="str">
        <f t="shared" si="123"/>
        <v>CT LT FOOT W</v>
      </c>
      <c r="B7880" s="165"/>
      <c r="C7880" s="165" t="s">
        <v>6779</v>
      </c>
    </row>
    <row r="7881" spans="1:3" x14ac:dyDescent="0.35">
      <c r="A7881" s="222" t="str">
        <f t="shared" si="123"/>
        <v>CT LT FOOT WITH CONTRAST</v>
      </c>
      <c r="B7881" s="285"/>
      <c r="C7881" s="285" t="s">
        <v>6369</v>
      </c>
    </row>
    <row r="7882" spans="1:3" x14ac:dyDescent="0.35">
      <c r="A7882" s="222" t="str">
        <f t="shared" si="123"/>
        <v>CT LT HIP W</v>
      </c>
      <c r="B7882" s="165"/>
      <c r="C7882" s="191" t="s">
        <v>6780</v>
      </c>
    </row>
    <row r="7883" spans="1:3" x14ac:dyDescent="0.35">
      <c r="A7883" s="222" t="str">
        <f t="shared" si="123"/>
        <v>CT LT HIP W/CON</v>
      </c>
      <c r="B7883" s="204"/>
      <c r="C7883" s="205" t="s">
        <v>11127</v>
      </c>
    </row>
    <row r="7884" spans="1:3" x14ac:dyDescent="0.35">
      <c r="A7884" s="222" t="str">
        <f t="shared" si="123"/>
        <v>CT LT HIP WITH CONTRAST</v>
      </c>
      <c r="B7884" s="285"/>
      <c r="C7884" s="285" t="s">
        <v>6370</v>
      </c>
    </row>
    <row r="7885" spans="1:3" x14ac:dyDescent="0.35">
      <c r="A7885" s="222" t="str">
        <f t="shared" si="123"/>
        <v>CT LT KNEE W</v>
      </c>
      <c r="B7885" s="165"/>
      <c r="C7885" s="191" t="s">
        <v>6781</v>
      </c>
    </row>
    <row r="7886" spans="1:3" x14ac:dyDescent="0.35">
      <c r="A7886" s="222" t="str">
        <f t="shared" si="123"/>
        <v>CT LT KNEE WITH CONTRAST</v>
      </c>
      <c r="B7886" s="285"/>
      <c r="C7886" s="285" t="s">
        <v>6371</v>
      </c>
    </row>
    <row r="7887" spans="1:3" ht="16" x14ac:dyDescent="0.4">
      <c r="A7887" s="222" t="str">
        <f t="shared" si="123"/>
        <v>CT LT LOWER EXTREMITY W CONTRAST*</v>
      </c>
      <c r="B7887" s="158"/>
      <c r="C7887" s="158" t="s">
        <v>8617</v>
      </c>
    </row>
    <row r="7888" spans="1:3" x14ac:dyDescent="0.35">
      <c r="A7888" s="222" t="str">
        <f t="shared" si="123"/>
        <v>CT LT LOWER EXTREMITY WITH IV CONTRAST</v>
      </c>
      <c r="B7888" s="283"/>
      <c r="C7888" s="283" t="s">
        <v>8260</v>
      </c>
    </row>
    <row r="7889" spans="1:3" x14ac:dyDescent="0.35">
      <c r="A7889" s="222" t="str">
        <f t="shared" si="123"/>
        <v>CT LT TIB FIB W</v>
      </c>
      <c r="B7889" s="165"/>
      <c r="C7889" s="165" t="s">
        <v>6782</v>
      </c>
    </row>
    <row r="7890" spans="1:3" x14ac:dyDescent="0.35">
      <c r="A7890" s="222" t="str">
        <f t="shared" si="123"/>
        <v>CT LT TIB/FIB WITH CONTRAST</v>
      </c>
      <c r="B7890" s="285"/>
      <c r="C7890" s="285" t="s">
        <v>6372</v>
      </c>
    </row>
    <row r="7891" spans="1:3" x14ac:dyDescent="0.35">
      <c r="A7891" s="222" t="str">
        <f t="shared" si="123"/>
        <v>CT Right Ankle Arthrogram</v>
      </c>
      <c r="B7891" s="24"/>
      <c r="C7891" s="24" t="s">
        <v>13011</v>
      </c>
    </row>
    <row r="7892" spans="1:3" x14ac:dyDescent="0.35">
      <c r="A7892" s="222" t="str">
        <f t="shared" si="123"/>
        <v>CT Right Ankle with contrast</v>
      </c>
      <c r="B7892" s="24"/>
      <c r="C7892" s="418" t="s">
        <v>13012</v>
      </c>
    </row>
    <row r="7893" spans="1:3" x14ac:dyDescent="0.35">
      <c r="A7893" s="222" t="str">
        <f t="shared" si="123"/>
        <v>CT Right Femur with contrast</v>
      </c>
      <c r="B7893" s="24"/>
      <c r="C7893" s="24" t="s">
        <v>13013</v>
      </c>
    </row>
    <row r="7894" spans="1:3" x14ac:dyDescent="0.35">
      <c r="A7894" s="222" t="str">
        <f t="shared" si="123"/>
        <v>CT Right foot with contrast</v>
      </c>
      <c r="B7894" s="24"/>
      <c r="C7894" s="24" t="s">
        <v>13014</v>
      </c>
    </row>
    <row r="7895" spans="1:3" x14ac:dyDescent="0.35">
      <c r="A7895" s="222" t="str">
        <f t="shared" si="123"/>
        <v>CT Right Hip Arthrogram</v>
      </c>
      <c r="B7895" s="24"/>
      <c r="C7895" s="24" t="s">
        <v>13015</v>
      </c>
    </row>
    <row r="7896" spans="1:3" x14ac:dyDescent="0.35">
      <c r="A7896" s="222" t="str">
        <f t="shared" si="123"/>
        <v>CT Right Hip with contrast</v>
      </c>
      <c r="B7896" s="24"/>
      <c r="C7896" s="24" t="s">
        <v>13016</v>
      </c>
    </row>
    <row r="7897" spans="1:3" x14ac:dyDescent="0.35">
      <c r="A7897" s="222" t="str">
        <f t="shared" si="123"/>
        <v>CT Right Knee Arthrogram</v>
      </c>
      <c r="B7897" s="24"/>
      <c r="C7897" s="24" t="s">
        <v>13017</v>
      </c>
    </row>
    <row r="7898" spans="1:3" x14ac:dyDescent="0.35">
      <c r="A7898" s="222" t="str">
        <f t="shared" si="123"/>
        <v>CT Right Knee with contrast</v>
      </c>
      <c r="B7898" s="24"/>
      <c r="C7898" s="24" t="s">
        <v>13018</v>
      </c>
    </row>
    <row r="7899" spans="1:3" x14ac:dyDescent="0.35">
      <c r="A7899" s="222" t="str">
        <f t="shared" si="123"/>
        <v>CT Right lower leg-tib fib with contrast</v>
      </c>
      <c r="B7899" s="24"/>
      <c r="C7899" s="24" t="s">
        <v>13019</v>
      </c>
    </row>
    <row r="7900" spans="1:3" x14ac:dyDescent="0.35">
      <c r="A7900" s="222" t="str">
        <f t="shared" si="123"/>
        <v>CT RT ANKLE W</v>
      </c>
      <c r="B7900" s="165"/>
      <c r="C7900" s="165" t="s">
        <v>6783</v>
      </c>
    </row>
    <row r="7901" spans="1:3" x14ac:dyDescent="0.35">
      <c r="A7901" s="222" t="str">
        <f t="shared" si="123"/>
        <v>CT RT ANKLE WITH CONTRAST</v>
      </c>
      <c r="B7901" s="285"/>
      <c r="C7901" s="285" t="s">
        <v>6373</v>
      </c>
    </row>
    <row r="7902" spans="1:3" x14ac:dyDescent="0.35">
      <c r="A7902" s="222" t="str">
        <f t="shared" si="123"/>
        <v>CT RT FEMUR W</v>
      </c>
      <c r="B7902" s="165"/>
      <c r="C7902" s="165" t="s">
        <v>6784</v>
      </c>
    </row>
    <row r="7903" spans="1:3" x14ac:dyDescent="0.35">
      <c r="A7903" s="222" t="str">
        <f t="shared" si="123"/>
        <v>CT RT FEMUR WITH CONTRAST</v>
      </c>
      <c r="B7903" s="285"/>
      <c r="C7903" s="285" t="s">
        <v>6374</v>
      </c>
    </row>
    <row r="7904" spans="1:3" x14ac:dyDescent="0.35">
      <c r="A7904" s="222" t="str">
        <f t="shared" si="123"/>
        <v>CT RT FOOT W</v>
      </c>
      <c r="B7904" s="165"/>
      <c r="C7904" s="165" t="s">
        <v>6785</v>
      </c>
    </row>
    <row r="7905" spans="1:3" x14ac:dyDescent="0.35">
      <c r="A7905" s="222" t="str">
        <f t="shared" si="123"/>
        <v>CT RT FOOT WITH CONTRAST</v>
      </c>
      <c r="B7905" s="285"/>
      <c r="C7905" s="285" t="s">
        <v>6375</v>
      </c>
    </row>
    <row r="7906" spans="1:3" x14ac:dyDescent="0.35">
      <c r="A7906" s="222" t="str">
        <f t="shared" si="123"/>
        <v>CT RT HIP W</v>
      </c>
      <c r="B7906" s="165"/>
      <c r="C7906" s="165" t="s">
        <v>6786</v>
      </c>
    </row>
    <row r="7907" spans="1:3" x14ac:dyDescent="0.35">
      <c r="A7907" s="222" t="str">
        <f t="shared" si="123"/>
        <v>CT RT HIP WITH CONTRAST</v>
      </c>
      <c r="B7907" s="285"/>
      <c r="C7907" s="285" t="s">
        <v>6376</v>
      </c>
    </row>
    <row r="7908" spans="1:3" x14ac:dyDescent="0.35">
      <c r="A7908" s="222" t="str">
        <f t="shared" si="123"/>
        <v>CT RT KNEE WITH CONTRAST</v>
      </c>
      <c r="B7908" s="285"/>
      <c r="C7908" s="285" t="s">
        <v>6377</v>
      </c>
    </row>
    <row r="7909" spans="1:3" x14ac:dyDescent="0.35">
      <c r="A7909" s="222" t="str">
        <f t="shared" si="123"/>
        <v>CT RT LOWER EXT; W CONTRAST</v>
      </c>
      <c r="B7909" s="327"/>
      <c r="C7909" s="327" t="s">
        <v>1727</v>
      </c>
    </row>
    <row r="7910" spans="1:3" ht="16" x14ac:dyDescent="0.4">
      <c r="A7910" s="222" t="str">
        <f t="shared" si="123"/>
        <v>CT RT LOWER EXTREMITY W CONTRAST*</v>
      </c>
      <c r="B7910" s="158"/>
      <c r="C7910" s="158" t="s">
        <v>8618</v>
      </c>
    </row>
    <row r="7911" spans="1:3" x14ac:dyDescent="0.35">
      <c r="A7911" s="222" t="str">
        <f t="shared" si="123"/>
        <v>CT RT LOWER EXTREMITY WITH IV CONTRAST</v>
      </c>
      <c r="B7911" s="283"/>
      <c r="C7911" s="283" t="s">
        <v>8261</v>
      </c>
    </row>
    <row r="7912" spans="1:3" x14ac:dyDescent="0.35">
      <c r="A7912" s="222" t="str">
        <f t="shared" si="123"/>
        <v>CT RT lower extremity; W contrast</v>
      </c>
      <c r="B7912" s="327"/>
      <c r="C7912" s="327" t="s">
        <v>1728</v>
      </c>
    </row>
    <row r="7913" spans="1:3" x14ac:dyDescent="0.35">
      <c r="A7913" s="222" t="str">
        <f t="shared" si="123"/>
        <v>CT RT TIB FIB W</v>
      </c>
      <c r="B7913" s="165"/>
      <c r="C7913" s="165" t="s">
        <v>6787</v>
      </c>
    </row>
    <row r="7914" spans="1:3" x14ac:dyDescent="0.35">
      <c r="A7914" s="222" t="str">
        <f t="shared" si="123"/>
        <v>CT RT TIB/FIB W</v>
      </c>
      <c r="B7914" s="40"/>
      <c r="C7914" s="305" t="s">
        <v>13020</v>
      </c>
    </row>
    <row r="7915" spans="1:3" x14ac:dyDescent="0.35">
      <c r="A7915" s="222" t="str">
        <f t="shared" si="123"/>
        <v>CT RT TIB/FIB WITH CONTRAST</v>
      </c>
      <c r="B7915" s="285"/>
      <c r="C7915" s="285" t="s">
        <v>6378</v>
      </c>
    </row>
    <row r="7916" spans="1:3" x14ac:dyDescent="0.35">
      <c r="A7916" s="222" t="str">
        <f t="shared" si="123"/>
        <v>CT TIB FIB W LEFT</v>
      </c>
      <c r="B7916" s="26"/>
      <c r="C7916" s="26" t="s">
        <v>2437</v>
      </c>
    </row>
    <row r="7917" spans="1:3" x14ac:dyDescent="0.35">
      <c r="A7917" s="222" t="str">
        <f t="shared" si="123"/>
        <v>CT TIB FIB W LT</v>
      </c>
      <c r="B7917" s="312"/>
      <c r="C7917" s="312" t="s">
        <v>9967</v>
      </c>
    </row>
    <row r="7918" spans="1:3" x14ac:dyDescent="0.35">
      <c r="A7918" s="222" t="str">
        <f t="shared" si="123"/>
        <v>CT TIB FIB W RIGHT</v>
      </c>
      <c r="B7918" s="26"/>
      <c r="C7918" s="26" t="s">
        <v>2438</v>
      </c>
    </row>
    <row r="7919" spans="1:3" x14ac:dyDescent="0.35">
      <c r="A7919" s="222" t="str">
        <f t="shared" si="123"/>
        <v>CT TIB FIB W RT</v>
      </c>
      <c r="B7919" s="312"/>
      <c r="C7919" s="312" t="s">
        <v>9968</v>
      </c>
    </row>
    <row r="7920" spans="1:3" x14ac:dyDescent="0.35">
      <c r="A7920" s="222" t="str">
        <f t="shared" si="123"/>
        <v>CT Tibia/Fibula w/ Contrast Left</v>
      </c>
      <c r="B7920" s="291"/>
      <c r="C7920" s="278" t="s">
        <v>4482</v>
      </c>
    </row>
    <row r="7921" spans="1:3" x14ac:dyDescent="0.35">
      <c r="A7921" s="222" t="str">
        <f t="shared" si="123"/>
        <v>CT Tibia/Fibula w/ Contrast Right</v>
      </c>
      <c r="B7921" s="291"/>
      <c r="C7921" s="278" t="s">
        <v>4483</v>
      </c>
    </row>
    <row r="7922" spans="1:3" x14ac:dyDescent="0.35">
      <c r="A7922" s="222" t="str">
        <f t="shared" si="123"/>
        <v>CT, Left Femur c/ Contrast</v>
      </c>
      <c r="B7922" s="30"/>
      <c r="C7922" s="30" t="s">
        <v>3427</v>
      </c>
    </row>
    <row r="7923" spans="1:3" x14ac:dyDescent="0.35">
      <c r="A7923" s="222" t="str">
        <f t="shared" si="123"/>
        <v>CT, Left Foot c/ Contrast</v>
      </c>
      <c r="B7923" s="30"/>
      <c r="C7923" s="30" t="s">
        <v>3428</v>
      </c>
    </row>
    <row r="7924" spans="1:3" x14ac:dyDescent="0.35">
      <c r="A7924" s="222" t="str">
        <f t="shared" si="123"/>
        <v>CT, Left Hip c/ Contrast</v>
      </c>
      <c r="B7924" s="30"/>
      <c r="C7924" s="30" t="s">
        <v>3429</v>
      </c>
    </row>
    <row r="7925" spans="1:3" x14ac:dyDescent="0.35">
      <c r="A7925" s="222" t="str">
        <f t="shared" si="123"/>
        <v>CT, Left Kneec/ Contrast</v>
      </c>
      <c r="B7925" s="30"/>
      <c r="C7925" s="30" t="s">
        <v>3430</v>
      </c>
    </row>
    <row r="7926" spans="1:3" x14ac:dyDescent="0.35">
      <c r="A7926" s="222" t="str">
        <f t="shared" si="123"/>
        <v>CT, Left Tibfib c/ Contrast</v>
      </c>
      <c r="B7926" s="30"/>
      <c r="C7926" s="30" t="s">
        <v>3431</v>
      </c>
    </row>
    <row r="7927" spans="1:3" x14ac:dyDescent="0.35">
      <c r="A7927" s="222" t="str">
        <f t="shared" si="123"/>
        <v>CT, LeftAnkle c/ Contrast</v>
      </c>
      <c r="B7927" s="30"/>
      <c r="C7927" s="30" t="s">
        <v>3432</v>
      </c>
    </row>
    <row r="7928" spans="1:3" x14ac:dyDescent="0.35">
      <c r="A7928" s="222" t="str">
        <f t="shared" si="123"/>
        <v>CT, Lower Extremity c/ Contrast</v>
      </c>
      <c r="B7928" s="30"/>
      <c r="C7928" s="30" t="s">
        <v>3433</v>
      </c>
    </row>
    <row r="7929" spans="1:3" x14ac:dyDescent="0.35">
      <c r="A7929" s="222" t="str">
        <f t="shared" si="123"/>
        <v>CT, Right Foot c/ Contrast</v>
      </c>
      <c r="B7929" s="30"/>
      <c r="C7929" s="30" t="s">
        <v>3436</v>
      </c>
    </row>
    <row r="7930" spans="1:3" x14ac:dyDescent="0.35">
      <c r="A7930" s="222" t="str">
        <f t="shared" si="123"/>
        <v>CT, Right Toe(s) c/ Contrast</v>
      </c>
      <c r="B7930" s="30"/>
      <c r="C7930" s="30" t="s">
        <v>3440</v>
      </c>
    </row>
    <row r="7931" spans="1:3" x14ac:dyDescent="0.35">
      <c r="A7931" s="222" t="str">
        <f t="shared" si="123"/>
        <v>CT, Right Ankle c/ Contrast</v>
      </c>
      <c r="B7931" s="30"/>
      <c r="C7931" s="30" t="s">
        <v>3434</v>
      </c>
    </row>
    <row r="7932" spans="1:3" x14ac:dyDescent="0.35">
      <c r="A7932" s="222" t="str">
        <f t="shared" si="123"/>
        <v>CT, Right Femur c/ Contrast</v>
      </c>
      <c r="B7932" s="30"/>
      <c r="C7932" s="30" t="s">
        <v>3435</v>
      </c>
    </row>
    <row r="7933" spans="1:3" x14ac:dyDescent="0.35">
      <c r="A7933" s="222" t="str">
        <f t="shared" si="123"/>
        <v>CT, Right Hip c/ Contrast</v>
      </c>
      <c r="B7933" s="30"/>
      <c r="C7933" s="30" t="s">
        <v>3437</v>
      </c>
    </row>
    <row r="7934" spans="1:3" x14ac:dyDescent="0.35">
      <c r="A7934" s="222" t="str">
        <f t="shared" si="123"/>
        <v>CT, Right Kneec/ Contrast</v>
      </c>
      <c r="B7934" s="30"/>
      <c r="C7934" s="30" t="s">
        <v>3438</v>
      </c>
    </row>
    <row r="7935" spans="1:3" x14ac:dyDescent="0.35">
      <c r="A7935" s="222" t="str">
        <f t="shared" si="123"/>
        <v>CT, Right Tibfib c/ Contrast</v>
      </c>
      <c r="B7935" s="30"/>
      <c r="C7935" s="30" t="s">
        <v>3439</v>
      </c>
    </row>
    <row r="7936" spans="1:3" x14ac:dyDescent="0.35">
      <c r="A7936" s="222" t="str">
        <f t="shared" si="123"/>
        <v>CT,Left Toe(s) c/ Contrast</v>
      </c>
      <c r="B7936" s="30"/>
      <c r="C7936" s="30" t="s">
        <v>3441</v>
      </c>
    </row>
    <row r="7937" spans="1:3" x14ac:dyDescent="0.35">
      <c r="A7937" s="222" t="str">
        <f t="shared" si="123"/>
        <v>CT (L) LOWER EXT W/WO</v>
      </c>
      <c r="B7937" s="204"/>
      <c r="C7937" s="203" t="s">
        <v>11145</v>
      </c>
    </row>
    <row r="7938" spans="1:3" x14ac:dyDescent="0.35">
      <c r="A7938" s="222" t="str">
        <f t="shared" si="123"/>
        <v>CT ANKLE LEFT W/WO</v>
      </c>
      <c r="B7938" s="312"/>
      <c r="C7938" s="312" t="s">
        <v>9438</v>
      </c>
    </row>
    <row r="7939" spans="1:3" x14ac:dyDescent="0.35">
      <c r="A7939" s="222" t="str">
        <f t="shared" ref="A7939:A8002" si="124">TRIM(C7939)</f>
        <v>CT ANKLE LEFT W/WO</v>
      </c>
      <c r="B7939" s="277"/>
      <c r="C7939" s="277" t="s">
        <v>9438</v>
      </c>
    </row>
    <row r="7940" spans="1:3" x14ac:dyDescent="0.35">
      <c r="A7940" s="222" t="str">
        <f t="shared" si="124"/>
        <v>CT ANKLE RIGHT W/WO</v>
      </c>
      <c r="B7940" s="277"/>
      <c r="C7940" s="277" t="s">
        <v>9439</v>
      </c>
    </row>
    <row r="7941" spans="1:3" x14ac:dyDescent="0.35">
      <c r="A7941" s="222" t="str">
        <f t="shared" si="124"/>
        <v>CT ANKLE W&amp;WO LEFT</v>
      </c>
      <c r="B7941" s="26"/>
      <c r="C7941" s="26" t="s">
        <v>2463</v>
      </c>
    </row>
    <row r="7942" spans="1:3" x14ac:dyDescent="0.35">
      <c r="A7942" s="222" t="str">
        <f t="shared" si="124"/>
        <v>CT ANKLE W&amp;WO RIGHT</v>
      </c>
      <c r="B7942" s="26"/>
      <c r="C7942" s="26" t="s">
        <v>2464</v>
      </c>
    </row>
    <row r="7943" spans="1:3" x14ac:dyDescent="0.35">
      <c r="A7943" s="222" t="str">
        <f t="shared" si="124"/>
        <v>CT Ankle w/ + w/o Contrast Left</v>
      </c>
      <c r="B7943" s="291"/>
      <c r="C7943" s="291" t="s">
        <v>4498</v>
      </c>
    </row>
    <row r="7944" spans="1:3" x14ac:dyDescent="0.35">
      <c r="A7944" s="222" t="str">
        <f t="shared" si="124"/>
        <v>CT Ankle w/ + w/o Contrast Right</v>
      </c>
      <c r="B7944" s="291"/>
      <c r="C7944" s="291" t="s">
        <v>4499</v>
      </c>
    </row>
    <row r="7945" spans="1:3" x14ac:dyDescent="0.35">
      <c r="A7945" s="222" t="str">
        <f t="shared" si="124"/>
        <v>CT ANKLE W/WO LT</v>
      </c>
      <c r="B7945" s="312"/>
      <c r="C7945" s="312" t="s">
        <v>9991</v>
      </c>
    </row>
    <row r="7946" spans="1:3" x14ac:dyDescent="0.35">
      <c r="A7946" s="222" t="str">
        <f t="shared" si="124"/>
        <v>CT ANKLE W/WO RT</v>
      </c>
      <c r="B7946" s="312"/>
      <c r="C7946" s="312" t="s">
        <v>9992</v>
      </c>
    </row>
    <row r="7947" spans="1:3" x14ac:dyDescent="0.35">
      <c r="A7947" s="222" t="str">
        <f t="shared" si="124"/>
        <v>CT EXTREMITY LOWER LEFT W/WO</v>
      </c>
      <c r="B7947" s="277"/>
      <c r="C7947" s="277" t="s">
        <v>9440</v>
      </c>
    </row>
    <row r="7948" spans="1:3" x14ac:dyDescent="0.35">
      <c r="A7948" s="222" t="str">
        <f t="shared" si="124"/>
        <v>CT EXTREMITY LOWER LT W/WO</v>
      </c>
      <c r="B7948" s="289"/>
      <c r="C7948" s="289" t="s">
        <v>2908</v>
      </c>
    </row>
    <row r="7949" spans="1:3" x14ac:dyDescent="0.35">
      <c r="A7949" s="222" t="str">
        <f t="shared" si="124"/>
        <v>CT EXTREMITY LOWER RIGHT W/WO</v>
      </c>
      <c r="B7949" s="277"/>
      <c r="C7949" s="277" t="s">
        <v>9441</v>
      </c>
    </row>
    <row r="7950" spans="1:3" x14ac:dyDescent="0.35">
      <c r="A7950" s="222" t="str">
        <f t="shared" si="124"/>
        <v>CT EXTREMITY LOWER RT W/WO</v>
      </c>
      <c r="B7950" s="289"/>
      <c r="C7950" s="289" t="s">
        <v>2909</v>
      </c>
    </row>
    <row r="7951" spans="1:3" x14ac:dyDescent="0.35">
      <c r="A7951" s="222" t="str">
        <f t="shared" si="124"/>
        <v>CT FEMUR W&amp;WO LEFT</v>
      </c>
      <c r="B7951" s="26"/>
      <c r="C7951" s="26" t="s">
        <v>2465</v>
      </c>
    </row>
    <row r="7952" spans="1:3" x14ac:dyDescent="0.35">
      <c r="A7952" s="222" t="str">
        <f t="shared" si="124"/>
        <v>CT FEMUR W&amp;WO RIGHT</v>
      </c>
      <c r="B7952" s="26"/>
      <c r="C7952" s="26" t="s">
        <v>2466</v>
      </c>
    </row>
    <row r="7953" spans="1:3" x14ac:dyDescent="0.35">
      <c r="A7953" s="222" t="str">
        <f t="shared" si="124"/>
        <v>CT Femur w/ + w/o Contrast Left</v>
      </c>
      <c r="B7953" s="291"/>
      <c r="C7953" s="291" t="s">
        <v>4500</v>
      </c>
    </row>
    <row r="7954" spans="1:3" x14ac:dyDescent="0.35">
      <c r="A7954" s="222" t="str">
        <f t="shared" si="124"/>
        <v>CT Femur w/ + w/o Contrast Right</v>
      </c>
      <c r="B7954" s="291"/>
      <c r="C7954" s="291" t="s">
        <v>4501</v>
      </c>
    </row>
    <row r="7955" spans="1:3" x14ac:dyDescent="0.35">
      <c r="A7955" s="222" t="str">
        <f t="shared" si="124"/>
        <v>CT FEMUR W/WO LT</v>
      </c>
      <c r="B7955" s="312"/>
      <c r="C7955" s="312" t="s">
        <v>9993</v>
      </c>
    </row>
    <row r="7956" spans="1:3" x14ac:dyDescent="0.35">
      <c r="A7956" s="222" t="str">
        <f t="shared" si="124"/>
        <v>CT FEMUR W/WO RT</v>
      </c>
      <c r="B7956" s="312"/>
      <c r="C7956" s="312" t="s">
        <v>9994</v>
      </c>
    </row>
    <row r="7957" spans="1:3" x14ac:dyDescent="0.35">
      <c r="A7957" s="222" t="str">
        <f t="shared" si="124"/>
        <v>CT FOOT LEFT W/WO</v>
      </c>
      <c r="B7957" s="277"/>
      <c r="C7957" s="277" t="s">
        <v>9442</v>
      </c>
    </row>
    <row r="7958" spans="1:3" x14ac:dyDescent="0.35">
      <c r="A7958" s="222" t="str">
        <f t="shared" si="124"/>
        <v>CT FOOT RIGHT W/WO</v>
      </c>
      <c r="B7958" s="277"/>
      <c r="C7958" s="277" t="s">
        <v>9443</v>
      </c>
    </row>
    <row r="7959" spans="1:3" x14ac:dyDescent="0.35">
      <c r="A7959" s="222" t="str">
        <f t="shared" si="124"/>
        <v>CT FOOT W&amp;WO LEFT</v>
      </c>
      <c r="B7959" s="26"/>
      <c r="C7959" s="26" t="s">
        <v>2467</v>
      </c>
    </row>
    <row r="7960" spans="1:3" x14ac:dyDescent="0.35">
      <c r="A7960" s="222" t="str">
        <f t="shared" si="124"/>
        <v>CT FOOT W&amp;WO RIGHT</v>
      </c>
      <c r="B7960" s="26"/>
      <c r="C7960" s="26" t="s">
        <v>2468</v>
      </c>
    </row>
    <row r="7961" spans="1:3" x14ac:dyDescent="0.35">
      <c r="A7961" s="222" t="str">
        <f t="shared" si="124"/>
        <v>CT Foot w/ + w/o Contrast Left</v>
      </c>
      <c r="B7961" s="291"/>
      <c r="C7961" s="278" t="s">
        <v>4502</v>
      </c>
    </row>
    <row r="7962" spans="1:3" x14ac:dyDescent="0.35">
      <c r="A7962" s="222" t="str">
        <f t="shared" si="124"/>
        <v>CT Foot w/ + w/o Contrast Right</v>
      </c>
      <c r="B7962" s="291"/>
      <c r="C7962" s="278" t="s">
        <v>4503</v>
      </c>
    </row>
    <row r="7963" spans="1:3" x14ac:dyDescent="0.35">
      <c r="A7963" s="222" t="str">
        <f t="shared" si="124"/>
        <v>CT FOOT W/WO LT</v>
      </c>
      <c r="B7963" s="312"/>
      <c r="C7963" s="312" t="s">
        <v>9995</v>
      </c>
    </row>
    <row r="7964" spans="1:3" x14ac:dyDescent="0.35">
      <c r="A7964" s="222" t="str">
        <f t="shared" si="124"/>
        <v>CT FOOT W/WO RT</v>
      </c>
      <c r="B7964" s="312"/>
      <c r="C7964" s="312" t="s">
        <v>9996</v>
      </c>
    </row>
    <row r="7965" spans="1:3" x14ac:dyDescent="0.35">
      <c r="A7965" s="222" t="str">
        <f t="shared" si="124"/>
        <v>CT HIP LEFT W/WO</v>
      </c>
      <c r="B7965" s="277"/>
      <c r="C7965" s="277" t="s">
        <v>9444</v>
      </c>
    </row>
    <row r="7966" spans="1:3" x14ac:dyDescent="0.35">
      <c r="A7966" s="222" t="str">
        <f t="shared" si="124"/>
        <v>CT HIP RIGHT W/WO</v>
      </c>
      <c r="B7966" s="277"/>
      <c r="C7966" s="277" t="s">
        <v>9445</v>
      </c>
    </row>
    <row r="7967" spans="1:3" x14ac:dyDescent="0.35">
      <c r="A7967" s="222" t="str">
        <f t="shared" si="124"/>
        <v>CT HIP W&amp;WO LEFT</v>
      </c>
      <c r="B7967" s="26"/>
      <c r="C7967" s="26" t="s">
        <v>2469</v>
      </c>
    </row>
    <row r="7968" spans="1:3" x14ac:dyDescent="0.35">
      <c r="A7968" s="222" t="str">
        <f t="shared" si="124"/>
        <v>CT HIP W&amp;WO RIGHT</v>
      </c>
      <c r="B7968" s="26"/>
      <c r="C7968" s="26" t="s">
        <v>2470</v>
      </c>
    </row>
    <row r="7969" spans="1:3" x14ac:dyDescent="0.35">
      <c r="A7969" s="222" t="str">
        <f t="shared" si="124"/>
        <v>CT Hip w/ + w/o Contrast Left</v>
      </c>
      <c r="B7969" s="291"/>
      <c r="C7969" s="291" t="s">
        <v>4504</v>
      </c>
    </row>
    <row r="7970" spans="1:3" x14ac:dyDescent="0.35">
      <c r="A7970" s="222" t="str">
        <f t="shared" si="124"/>
        <v>CT Hip w/ + w/o Contrast Right</v>
      </c>
      <c r="B7970" s="291"/>
      <c r="C7970" s="291" t="s">
        <v>4505</v>
      </c>
    </row>
    <row r="7971" spans="1:3" x14ac:dyDescent="0.35">
      <c r="A7971" s="222" t="str">
        <f t="shared" si="124"/>
        <v>CT HIP W/WO LT</v>
      </c>
      <c r="B7971" s="312"/>
      <c r="C7971" s="312" t="s">
        <v>9997</v>
      </c>
    </row>
    <row r="7972" spans="1:3" x14ac:dyDescent="0.35">
      <c r="A7972" s="222" t="str">
        <f t="shared" si="124"/>
        <v>CT HIP W/WO RT</v>
      </c>
      <c r="B7972" s="312"/>
      <c r="C7972" s="312" t="s">
        <v>9998</v>
      </c>
    </row>
    <row r="7973" spans="1:3" x14ac:dyDescent="0.35">
      <c r="A7973" s="222" t="str">
        <f t="shared" si="124"/>
        <v>CT KNEE LEFT W/WO</v>
      </c>
      <c r="B7973" s="277"/>
      <c r="C7973" s="277" t="s">
        <v>9446</v>
      </c>
    </row>
    <row r="7974" spans="1:3" x14ac:dyDescent="0.35">
      <c r="A7974" s="222" t="str">
        <f t="shared" si="124"/>
        <v>CT KNEE RIGHT W/WO</v>
      </c>
      <c r="B7974" s="277"/>
      <c r="C7974" s="277" t="s">
        <v>9447</v>
      </c>
    </row>
    <row r="7975" spans="1:3" x14ac:dyDescent="0.35">
      <c r="A7975" s="222" t="str">
        <f t="shared" si="124"/>
        <v>CT KNEE W&amp;WO LEFT</v>
      </c>
      <c r="B7975" s="26"/>
      <c r="C7975" s="26" t="s">
        <v>2471</v>
      </c>
    </row>
    <row r="7976" spans="1:3" x14ac:dyDescent="0.35">
      <c r="A7976" s="222" t="str">
        <f t="shared" si="124"/>
        <v>CT KNEE W&amp;WO RIGHT</v>
      </c>
      <c r="B7976" s="26"/>
      <c r="C7976" s="26" t="s">
        <v>2472</v>
      </c>
    </row>
    <row r="7977" spans="1:3" x14ac:dyDescent="0.35">
      <c r="A7977" s="222" t="str">
        <f t="shared" si="124"/>
        <v>CT Knee w/ + w/o Contrast Left</v>
      </c>
      <c r="B7977" s="291"/>
      <c r="C7977" s="423" t="s">
        <v>4506</v>
      </c>
    </row>
    <row r="7978" spans="1:3" x14ac:dyDescent="0.35">
      <c r="A7978" s="222" t="str">
        <f t="shared" si="124"/>
        <v>CT Knee w/ + w/o Contrast Right</v>
      </c>
      <c r="B7978" s="291"/>
      <c r="C7978" s="291" t="s">
        <v>4507</v>
      </c>
    </row>
    <row r="7979" spans="1:3" x14ac:dyDescent="0.35">
      <c r="A7979" s="222" t="str">
        <f t="shared" si="124"/>
        <v>CT KNEE W/WO LT</v>
      </c>
      <c r="B7979" s="312"/>
      <c r="C7979" s="312" t="s">
        <v>9999</v>
      </c>
    </row>
    <row r="7980" spans="1:3" x14ac:dyDescent="0.35">
      <c r="A7980" s="222" t="str">
        <f t="shared" si="124"/>
        <v>CT KNEE W/WO RT</v>
      </c>
      <c r="B7980" s="312"/>
      <c r="C7980" s="312" t="s">
        <v>10000</v>
      </c>
    </row>
    <row r="7981" spans="1:3" x14ac:dyDescent="0.35">
      <c r="A7981" s="222" t="str">
        <f t="shared" si="124"/>
        <v>CT Left Ankle w/wo contrast</v>
      </c>
      <c r="B7981" s="24"/>
      <c r="C7981" s="24" t="s">
        <v>13052</v>
      </c>
    </row>
    <row r="7982" spans="1:3" x14ac:dyDescent="0.35">
      <c r="A7982" s="222" t="str">
        <f t="shared" si="124"/>
        <v>CT Left Femur w/wo contrast</v>
      </c>
      <c r="B7982" s="24"/>
      <c r="C7982" s="24" t="s">
        <v>13053</v>
      </c>
    </row>
    <row r="7983" spans="1:3" x14ac:dyDescent="0.35">
      <c r="A7983" s="222" t="str">
        <f t="shared" si="124"/>
        <v>CT Left foot w/wo contrast</v>
      </c>
      <c r="B7983" s="24"/>
      <c r="C7983" s="24" t="s">
        <v>13054</v>
      </c>
    </row>
    <row r="7984" spans="1:3" x14ac:dyDescent="0.35">
      <c r="A7984" s="222" t="str">
        <f t="shared" si="124"/>
        <v>CT Left Hip with w/wo contrast</v>
      </c>
      <c r="B7984" s="24"/>
      <c r="C7984" s="24" t="s">
        <v>13055</v>
      </c>
    </row>
    <row r="7985" spans="1:3" x14ac:dyDescent="0.35">
      <c r="A7985" s="222" t="str">
        <f t="shared" si="124"/>
        <v>CT Left Knee w/wo contrast</v>
      </c>
      <c r="B7985" s="24"/>
      <c r="C7985" s="24" t="s">
        <v>13056</v>
      </c>
    </row>
    <row r="7986" spans="1:3" x14ac:dyDescent="0.35">
      <c r="A7986" s="222" t="str">
        <f t="shared" si="124"/>
        <v>CT Left lower leg-tib fib w/wo contrast</v>
      </c>
      <c r="B7986" s="24"/>
      <c r="C7986" s="24" t="s">
        <v>13057</v>
      </c>
    </row>
    <row r="7987" spans="1:3" x14ac:dyDescent="0.35">
      <c r="A7987" s="222" t="str">
        <f t="shared" si="124"/>
        <v>CT LOW EXT W&amp;W/O CONT</v>
      </c>
      <c r="B7987" s="105"/>
      <c r="C7987" s="105" t="s">
        <v>4877</v>
      </c>
    </row>
    <row r="7988" spans="1:3" x14ac:dyDescent="0.35">
      <c r="A7988" s="222" t="str">
        <f t="shared" si="124"/>
        <v>CT LOW EXT W&amp;W/O CONT LT</v>
      </c>
      <c r="B7988" s="105"/>
      <c r="C7988" s="105" t="s">
        <v>4878</v>
      </c>
    </row>
    <row r="7989" spans="1:3" x14ac:dyDescent="0.35">
      <c r="A7989" s="222" t="str">
        <f t="shared" si="124"/>
        <v>CT LOW EXT W&amp;W/O CONT RT</v>
      </c>
      <c r="B7989" s="105"/>
      <c r="C7989" s="105" t="s">
        <v>4879</v>
      </c>
    </row>
    <row r="7990" spans="1:3" x14ac:dyDescent="0.35">
      <c r="A7990" s="222" t="str">
        <f t="shared" si="124"/>
        <v>CT LOW EXT WWO LT</v>
      </c>
      <c r="B7990" s="288"/>
      <c r="C7990" s="13" t="s">
        <v>455</v>
      </c>
    </row>
    <row r="7991" spans="1:3" x14ac:dyDescent="0.35">
      <c r="A7991" s="222" t="str">
        <f t="shared" si="124"/>
        <v>CT LOW EXT WWO RT</v>
      </c>
      <c r="B7991" s="288"/>
      <c r="C7991" s="13" t="s">
        <v>456</v>
      </c>
    </row>
    <row r="7992" spans="1:3" x14ac:dyDescent="0.35">
      <c r="A7992" s="222" t="str">
        <f t="shared" si="124"/>
        <v>CT LOWER EXT LEFT; WO &amp; W CONTRAST</v>
      </c>
      <c r="B7992" s="327"/>
      <c r="C7992" s="327" t="s">
        <v>1735</v>
      </c>
    </row>
    <row r="7993" spans="1:3" x14ac:dyDescent="0.35">
      <c r="A7993" s="222" t="str">
        <f t="shared" si="124"/>
        <v>CT LOWER EXT LT W/WO</v>
      </c>
      <c r="B7993" s="11"/>
      <c r="C7993" s="11" t="s">
        <v>10001</v>
      </c>
    </row>
    <row r="7994" spans="1:3" x14ac:dyDescent="0.35">
      <c r="A7994" s="222" t="str">
        <f t="shared" si="124"/>
        <v>CT LOWER EXT RT W/WO</v>
      </c>
      <c r="B7994" s="11"/>
      <c r="C7994" s="11" t="s">
        <v>10002</v>
      </c>
    </row>
    <row r="7995" spans="1:3" x14ac:dyDescent="0.35">
      <c r="A7995" s="222" t="str">
        <f t="shared" si="124"/>
        <v>CT LOWER EXT W &amp; WO LT</v>
      </c>
      <c r="B7995" s="280"/>
      <c r="C7995" s="45" t="s">
        <v>8982</v>
      </c>
    </row>
    <row r="7996" spans="1:3" x14ac:dyDescent="0.35">
      <c r="A7996" s="222" t="str">
        <f t="shared" si="124"/>
        <v>CT LOWER EXT W &amp; WO RT</v>
      </c>
      <c r="B7996" s="280"/>
      <c r="C7996" s="45" t="s">
        <v>8983</v>
      </c>
    </row>
    <row r="7997" spans="1:3" x14ac:dyDescent="0.35">
      <c r="A7997" s="222" t="str">
        <f t="shared" si="124"/>
        <v>CT LOWER EXT W/WO CONTRAST LT</v>
      </c>
      <c r="B7997" s="365"/>
      <c r="C7997" s="282" t="s">
        <v>5649</v>
      </c>
    </row>
    <row r="7998" spans="1:3" x14ac:dyDescent="0.35">
      <c r="A7998" s="222" t="str">
        <f t="shared" si="124"/>
        <v>CT LOWER EXT W/WO CONTRAST RT</v>
      </c>
      <c r="B7998" s="365"/>
      <c r="C7998" s="282" t="s">
        <v>5650</v>
      </c>
    </row>
    <row r="7999" spans="1:3" x14ac:dyDescent="0.35">
      <c r="A7999" s="222" t="str">
        <f t="shared" si="124"/>
        <v>CT LOWER EXT W/WO LT</v>
      </c>
      <c r="B7999" s="33"/>
      <c r="C7999" s="33" t="s">
        <v>1134</v>
      </c>
    </row>
    <row r="8000" spans="1:3" x14ac:dyDescent="0.35">
      <c r="A8000" s="222" t="str">
        <f t="shared" si="124"/>
        <v>CT LOWER EXT W/WO LT</v>
      </c>
      <c r="B8000" s="292"/>
      <c r="C8000" s="292" t="s">
        <v>1134</v>
      </c>
    </row>
    <row r="8001" spans="1:3" x14ac:dyDescent="0.35">
      <c r="A8001" s="222" t="str">
        <f t="shared" si="124"/>
        <v>CT LOWER EXT W/WO RT</v>
      </c>
      <c r="B8001" s="33"/>
      <c r="C8001" s="33" t="s">
        <v>1135</v>
      </c>
    </row>
    <row r="8002" spans="1:3" x14ac:dyDescent="0.35">
      <c r="A8002" s="222" t="str">
        <f t="shared" si="124"/>
        <v>CT LOWER EXT W/WO RT</v>
      </c>
      <c r="B8002" s="292"/>
      <c r="C8002" s="292" t="s">
        <v>1135</v>
      </c>
    </row>
    <row r="8003" spans="1:3" x14ac:dyDescent="0.35">
      <c r="A8003" s="222" t="str">
        <f t="shared" ref="A8003:A8066" si="125">TRIM(C8003)</f>
        <v>CT LOWER EXT WITH&amp;WO C</v>
      </c>
      <c r="B8003" s="285"/>
      <c r="C8003" s="285" t="s">
        <v>6388</v>
      </c>
    </row>
    <row r="8004" spans="1:3" x14ac:dyDescent="0.35">
      <c r="A8004" s="222" t="str">
        <f t="shared" si="125"/>
        <v>CT LOWER EXT WWO CONTRAST</v>
      </c>
      <c r="B8004" s="742"/>
      <c r="C8004" s="46" t="s">
        <v>742</v>
      </c>
    </row>
    <row r="8005" spans="1:3" x14ac:dyDescent="0.35">
      <c r="A8005" s="222" t="str">
        <f t="shared" si="125"/>
        <v>CT LOWER EXT; WO + W CONTRAST</v>
      </c>
      <c r="B8005" s="327"/>
      <c r="C8005" s="327" t="s">
        <v>1736</v>
      </c>
    </row>
    <row r="8006" spans="1:3" x14ac:dyDescent="0.35">
      <c r="A8006" s="222" t="str">
        <f t="shared" si="125"/>
        <v>CT Lower Extremity w/ + w/o Contrast Lef</v>
      </c>
      <c r="B8006" s="281"/>
      <c r="C8006" s="42" t="s">
        <v>2028</v>
      </c>
    </row>
    <row r="8007" spans="1:3" x14ac:dyDescent="0.35">
      <c r="A8007" s="222" t="str">
        <f t="shared" si="125"/>
        <v>CT Lower Extremity w/ + w/o Contrast Left</v>
      </c>
      <c r="B8007" s="281"/>
      <c r="C8007" s="42" t="s">
        <v>2029</v>
      </c>
    </row>
    <row r="8008" spans="1:3" x14ac:dyDescent="0.35">
      <c r="A8008" s="222" t="str">
        <f t="shared" si="125"/>
        <v>CT Lower Extremity w/ + w/o Contrast Rig</v>
      </c>
      <c r="B8008" s="281"/>
      <c r="C8008" s="42" t="s">
        <v>2030</v>
      </c>
    </row>
    <row r="8009" spans="1:3" x14ac:dyDescent="0.35">
      <c r="A8009" s="222" t="str">
        <f t="shared" si="125"/>
        <v>CT Lower Extremity w/+w/o Contrast Left</v>
      </c>
      <c r="B8009" s="281"/>
      <c r="C8009" s="313" t="s">
        <v>2031</v>
      </c>
    </row>
    <row r="8010" spans="1:3" x14ac:dyDescent="0.35">
      <c r="A8010" s="222" t="str">
        <f t="shared" si="125"/>
        <v>CT Lower Extremity w/+w/o Contrast Right</v>
      </c>
      <c r="B8010" s="281"/>
      <c r="C8010" s="313" t="s">
        <v>2032</v>
      </c>
    </row>
    <row r="8011" spans="1:3" x14ac:dyDescent="0.35">
      <c r="A8011" s="222" t="str">
        <f t="shared" si="125"/>
        <v>CT LOWER EXTREMITY W/O &amp; W/CONTRAST LT</v>
      </c>
      <c r="B8011" s="157"/>
      <c r="C8011" s="157" t="s">
        <v>4046</v>
      </c>
    </row>
    <row r="8012" spans="1:3" x14ac:dyDescent="0.35">
      <c r="A8012" s="222" t="str">
        <f t="shared" si="125"/>
        <v>CT LOWER EXTREMITY W/O &amp; W/CONTRAST RT</v>
      </c>
      <c r="B8012" s="157"/>
      <c r="C8012" s="157" t="s">
        <v>4047</v>
      </c>
    </row>
    <row r="8013" spans="1:3" x14ac:dyDescent="0.35">
      <c r="A8013" s="222" t="str">
        <f t="shared" si="125"/>
        <v>CT LOWER EXTREMITY W/WO CONT LT</v>
      </c>
      <c r="B8013" s="548"/>
      <c r="C8013" s="548" t="s">
        <v>5873</v>
      </c>
    </row>
    <row r="8014" spans="1:3" x14ac:dyDescent="0.35">
      <c r="A8014" s="222" t="str">
        <f t="shared" si="125"/>
        <v>CT LOWER EXTREMITY W/WO CONT RT</v>
      </c>
      <c r="B8014" s="548"/>
      <c r="C8014" s="548" t="s">
        <v>5874</v>
      </c>
    </row>
    <row r="8015" spans="1:3" x14ac:dyDescent="0.35">
      <c r="A8015" s="222" t="str">
        <f t="shared" si="125"/>
        <v>CT LOWER EXTREMITY WOW</v>
      </c>
      <c r="B8015" s="94"/>
      <c r="C8015" s="93" t="s">
        <v>7206</v>
      </c>
    </row>
    <row r="8016" spans="1:3" x14ac:dyDescent="0.35">
      <c r="A8016" s="222" t="str">
        <f t="shared" si="125"/>
        <v>CT LOWER EXTREMITY WOW LEFT</v>
      </c>
      <c r="B8016" s="315"/>
      <c r="C8016" s="382" t="s">
        <v>7207</v>
      </c>
    </row>
    <row r="8017" spans="1:3" x14ac:dyDescent="0.35">
      <c r="A8017" s="222" t="str">
        <f t="shared" si="125"/>
        <v>CT LOWER EXTREMITY WOW RIGHT</v>
      </c>
      <c r="B8017" s="315"/>
      <c r="C8017" s="382" t="s">
        <v>7208</v>
      </c>
    </row>
    <row r="8018" spans="1:3" x14ac:dyDescent="0.35">
      <c r="A8018" s="222" t="str">
        <f t="shared" si="125"/>
        <v>CT LT ANKLE WWO</v>
      </c>
      <c r="B8018" s="165"/>
      <c r="C8018" s="165" t="s">
        <v>6802</v>
      </c>
    </row>
    <row r="8019" spans="1:3" x14ac:dyDescent="0.35">
      <c r="A8019" s="222" t="str">
        <f t="shared" si="125"/>
        <v>CT LT FEMUR WITH AND WITHOUT IV CONTRAST</v>
      </c>
      <c r="B8019" s="285"/>
      <c r="C8019" s="285" t="s">
        <v>6389</v>
      </c>
    </row>
    <row r="8020" spans="1:3" x14ac:dyDescent="0.35">
      <c r="A8020" s="222" t="str">
        <f t="shared" si="125"/>
        <v>CT LT FEMUR WWO</v>
      </c>
      <c r="B8020" s="165"/>
      <c r="C8020" s="165" t="s">
        <v>6803</v>
      </c>
    </row>
    <row r="8021" spans="1:3" x14ac:dyDescent="0.35">
      <c r="A8021" s="222" t="str">
        <f t="shared" si="125"/>
        <v>CT LT FOOT WWO</v>
      </c>
      <c r="B8021" s="165"/>
      <c r="C8021" s="165" t="s">
        <v>6804</v>
      </c>
    </row>
    <row r="8022" spans="1:3" x14ac:dyDescent="0.35">
      <c r="A8022" s="222" t="str">
        <f t="shared" si="125"/>
        <v>CT LT HIP WWO</v>
      </c>
      <c r="B8022" s="165"/>
      <c r="C8022" s="165" t="s">
        <v>6805</v>
      </c>
    </row>
    <row r="8023" spans="1:3" x14ac:dyDescent="0.35">
      <c r="A8023" s="222" t="str">
        <f t="shared" si="125"/>
        <v>CT LT KNEE WWO</v>
      </c>
      <c r="B8023" s="165"/>
      <c r="C8023" s="165" t="s">
        <v>6806</v>
      </c>
    </row>
    <row r="8024" spans="1:3" x14ac:dyDescent="0.35">
      <c r="A8024" s="222" t="str">
        <f t="shared" si="125"/>
        <v>CT LT LOWER EXTREMITY W/WO IV CONTRAST</v>
      </c>
      <c r="B8024" s="283"/>
      <c r="C8024" s="283" t="s">
        <v>8272</v>
      </c>
    </row>
    <row r="8025" spans="1:3" x14ac:dyDescent="0.35">
      <c r="A8025" s="222" t="str">
        <f t="shared" si="125"/>
        <v>CT LT TIB FIB WWO</v>
      </c>
      <c r="B8025" s="165"/>
      <c r="C8025" s="165" t="s">
        <v>6807</v>
      </c>
    </row>
    <row r="8026" spans="1:3" x14ac:dyDescent="0.35">
      <c r="A8026" s="222" t="str">
        <f t="shared" si="125"/>
        <v>CT Right Ankle w/wo contrast</v>
      </c>
      <c r="B8026" s="24"/>
      <c r="C8026" s="24" t="s">
        <v>13058</v>
      </c>
    </row>
    <row r="8027" spans="1:3" x14ac:dyDescent="0.35">
      <c r="A8027" s="222" t="str">
        <f t="shared" si="125"/>
        <v>CT Right Femur w/wo contrast</v>
      </c>
      <c r="B8027" s="24"/>
      <c r="C8027" s="24" t="s">
        <v>13059</v>
      </c>
    </row>
    <row r="8028" spans="1:3" x14ac:dyDescent="0.35">
      <c r="A8028" s="222" t="str">
        <f t="shared" si="125"/>
        <v>CT Right foot w/wo contrast</v>
      </c>
      <c r="B8028" s="24"/>
      <c r="C8028" s="24" t="s">
        <v>13060</v>
      </c>
    </row>
    <row r="8029" spans="1:3" x14ac:dyDescent="0.35">
      <c r="A8029" s="222" t="str">
        <f t="shared" si="125"/>
        <v>CT Right Hip with w/wo contrast</v>
      </c>
      <c r="B8029" s="24"/>
      <c r="C8029" s="24" t="s">
        <v>13061</v>
      </c>
    </row>
    <row r="8030" spans="1:3" x14ac:dyDescent="0.35">
      <c r="A8030" s="222" t="str">
        <f t="shared" si="125"/>
        <v>CT Right Knee w/wo contrast</v>
      </c>
      <c r="B8030" s="24"/>
      <c r="C8030" s="24" t="s">
        <v>13062</v>
      </c>
    </row>
    <row r="8031" spans="1:3" x14ac:dyDescent="0.35">
      <c r="A8031" s="222" t="str">
        <f t="shared" si="125"/>
        <v>CT Right lower leg-tib fib w/wo contrast</v>
      </c>
      <c r="B8031" s="24"/>
      <c r="C8031" s="24" t="s">
        <v>13063</v>
      </c>
    </row>
    <row r="8032" spans="1:3" x14ac:dyDescent="0.35">
      <c r="A8032" s="222" t="str">
        <f t="shared" si="125"/>
        <v>CT RT ANKLE WWO</v>
      </c>
      <c r="B8032" s="165"/>
      <c r="C8032" s="165" t="s">
        <v>6808</v>
      </c>
    </row>
    <row r="8033" spans="1:3" x14ac:dyDescent="0.35">
      <c r="A8033" s="222" t="str">
        <f t="shared" si="125"/>
        <v>CT RT FEMUR WITH AND WITHOUT IV CONTRAST</v>
      </c>
      <c r="B8033" s="285"/>
      <c r="C8033" s="419" t="s">
        <v>6390</v>
      </c>
    </row>
    <row r="8034" spans="1:3" x14ac:dyDescent="0.35">
      <c r="A8034" s="222" t="str">
        <f t="shared" si="125"/>
        <v>CT RT FEMUR WWO</v>
      </c>
      <c r="B8034" s="165"/>
      <c r="C8034" s="165" t="s">
        <v>6809</v>
      </c>
    </row>
    <row r="8035" spans="1:3" x14ac:dyDescent="0.35">
      <c r="A8035" s="222" t="str">
        <f t="shared" si="125"/>
        <v>CT RT FOOT W/WO</v>
      </c>
      <c r="B8035" s="40"/>
      <c r="C8035" s="305" t="s">
        <v>13064</v>
      </c>
    </row>
    <row r="8036" spans="1:3" x14ac:dyDescent="0.35">
      <c r="A8036" s="222" t="str">
        <f t="shared" si="125"/>
        <v>CT RT FOOT WWO</v>
      </c>
      <c r="B8036" s="165"/>
      <c r="C8036" s="165" t="s">
        <v>6810</v>
      </c>
    </row>
    <row r="8037" spans="1:3" x14ac:dyDescent="0.35">
      <c r="A8037" s="222" t="str">
        <f t="shared" si="125"/>
        <v>CT RT HIP WWO</v>
      </c>
      <c r="B8037" s="165"/>
      <c r="C8037" s="191" t="s">
        <v>6811</v>
      </c>
    </row>
    <row r="8038" spans="1:3" x14ac:dyDescent="0.35">
      <c r="A8038" s="222" t="str">
        <f t="shared" si="125"/>
        <v>CT RT KNEE W/WO</v>
      </c>
      <c r="B8038" s="40"/>
      <c r="C8038" s="305" t="s">
        <v>13065</v>
      </c>
    </row>
    <row r="8039" spans="1:3" x14ac:dyDescent="0.35">
      <c r="A8039" s="222" t="str">
        <f t="shared" si="125"/>
        <v>CT RT KNEE WWO</v>
      </c>
      <c r="B8039" s="165"/>
      <c r="C8039" s="165" t="s">
        <v>6812</v>
      </c>
    </row>
    <row r="8040" spans="1:3" x14ac:dyDescent="0.35">
      <c r="A8040" s="222" t="str">
        <f t="shared" si="125"/>
        <v>CT RT LOWER EXTREMITY W/WO IV CONTRAST</v>
      </c>
      <c r="B8040" s="283"/>
      <c r="C8040" s="283" t="s">
        <v>8273</v>
      </c>
    </row>
    <row r="8041" spans="1:3" x14ac:dyDescent="0.35">
      <c r="A8041" s="222" t="str">
        <f t="shared" si="125"/>
        <v>CT RT TIB FIB WWO</v>
      </c>
      <c r="B8041" s="165"/>
      <c r="C8041" s="165" t="s">
        <v>6813</v>
      </c>
    </row>
    <row r="8042" spans="1:3" x14ac:dyDescent="0.35">
      <c r="A8042" s="222" t="str">
        <f t="shared" si="125"/>
        <v>CT RT TIB/FIB W/WO</v>
      </c>
      <c r="B8042" s="40"/>
      <c r="C8042" s="305" t="s">
        <v>13066</v>
      </c>
    </row>
    <row r="8043" spans="1:3" x14ac:dyDescent="0.35">
      <c r="A8043" s="222" t="str">
        <f t="shared" si="125"/>
        <v>CT TIB FIB W&amp;WO LEFT</v>
      </c>
      <c r="B8043" s="26"/>
      <c r="C8043" s="26" t="s">
        <v>2473</v>
      </c>
    </row>
    <row r="8044" spans="1:3" x14ac:dyDescent="0.35">
      <c r="A8044" s="222" t="str">
        <f t="shared" si="125"/>
        <v>CT TIB FIB W&amp;WO RIGHT</v>
      </c>
      <c r="B8044" s="26"/>
      <c r="C8044" s="26" t="s">
        <v>2474</v>
      </c>
    </row>
    <row r="8045" spans="1:3" x14ac:dyDescent="0.35">
      <c r="A8045" s="222" t="str">
        <f t="shared" si="125"/>
        <v>CT TIB FIB W/WO LT</v>
      </c>
      <c r="B8045" s="312"/>
      <c r="C8045" s="312" t="s">
        <v>10003</v>
      </c>
    </row>
    <row r="8046" spans="1:3" x14ac:dyDescent="0.35">
      <c r="A8046" s="222" t="str">
        <f t="shared" si="125"/>
        <v>CT TIB FIB W/WO RT</v>
      </c>
      <c r="B8046" s="312"/>
      <c r="C8046" s="312" t="s">
        <v>10004</v>
      </c>
    </row>
    <row r="8047" spans="1:3" x14ac:dyDescent="0.35">
      <c r="A8047" s="222" t="str">
        <f t="shared" si="125"/>
        <v>CT Tibia/Fibula w/ + w/o Contrast Left</v>
      </c>
      <c r="B8047" s="291"/>
      <c r="C8047" s="423" t="s">
        <v>4508</v>
      </c>
    </row>
    <row r="8048" spans="1:3" x14ac:dyDescent="0.35">
      <c r="A8048" s="222" t="str">
        <f t="shared" si="125"/>
        <v>CT Tibia/Fibula w/ + w/o Contrast Right</v>
      </c>
      <c r="B8048" s="291"/>
      <c r="C8048" s="423" t="s">
        <v>4509</v>
      </c>
    </row>
    <row r="8049" spans="1:3" x14ac:dyDescent="0.35">
      <c r="A8049" s="222" t="str">
        <f t="shared" si="125"/>
        <v>CT, Left Foot c/s Contrast</v>
      </c>
      <c r="B8049" s="30"/>
      <c r="C8049" s="404" t="s">
        <v>3477</v>
      </c>
    </row>
    <row r="8050" spans="1:3" x14ac:dyDescent="0.35">
      <c r="A8050" s="222" t="str">
        <f t="shared" si="125"/>
        <v>CT, Left Ankle c/s Contrast</v>
      </c>
      <c r="B8050" s="30"/>
      <c r="C8050" s="404" t="s">
        <v>3475</v>
      </c>
    </row>
    <row r="8051" spans="1:3" x14ac:dyDescent="0.35">
      <c r="A8051" s="222" t="str">
        <f t="shared" si="125"/>
        <v>CT, Left Femur c/s Contrast</v>
      </c>
      <c r="B8051" s="30"/>
      <c r="C8051" s="30" t="s">
        <v>3476</v>
      </c>
    </row>
    <row r="8052" spans="1:3" x14ac:dyDescent="0.35">
      <c r="A8052" s="222" t="str">
        <f t="shared" si="125"/>
        <v>CT, Left Hip c/s Contrast</v>
      </c>
      <c r="B8052" s="30"/>
      <c r="C8052" s="30" t="s">
        <v>3478</v>
      </c>
    </row>
    <row r="8053" spans="1:3" x14ac:dyDescent="0.35">
      <c r="A8053" s="222" t="str">
        <f t="shared" si="125"/>
        <v>CT, Left Knee c/s Contrast</v>
      </c>
      <c r="B8053" s="30"/>
      <c r="C8053" s="403" t="s">
        <v>3479</v>
      </c>
    </row>
    <row r="8054" spans="1:3" x14ac:dyDescent="0.35">
      <c r="A8054" s="222" t="str">
        <f t="shared" si="125"/>
        <v>CT, Left Tibfib c/s Contrast</v>
      </c>
      <c r="B8054" s="30"/>
      <c r="C8054" s="404" t="s">
        <v>3480</v>
      </c>
    </row>
    <row r="8055" spans="1:3" x14ac:dyDescent="0.35">
      <c r="A8055" s="222" t="str">
        <f t="shared" si="125"/>
        <v>CT, Left Toe(s) c/s Contrast</v>
      </c>
      <c r="B8055" s="30"/>
      <c r="C8055" s="30" t="s">
        <v>3481</v>
      </c>
    </row>
    <row r="8056" spans="1:3" x14ac:dyDescent="0.35">
      <c r="A8056" s="222" t="str">
        <f t="shared" si="125"/>
        <v>CT, Lower Extremity c/s Contrast</v>
      </c>
      <c r="B8056" s="30"/>
      <c r="C8056" s="30" t="s">
        <v>3482</v>
      </c>
    </row>
    <row r="8057" spans="1:3" x14ac:dyDescent="0.35">
      <c r="A8057" s="222" t="str">
        <f t="shared" si="125"/>
        <v>CT, Right Foot c/s Contrast</v>
      </c>
      <c r="B8057" s="30"/>
      <c r="C8057" s="403" t="s">
        <v>3485</v>
      </c>
    </row>
    <row r="8058" spans="1:3" x14ac:dyDescent="0.35">
      <c r="A8058" s="222" t="str">
        <f t="shared" si="125"/>
        <v>CT, Right Ankle c/s Contrast</v>
      </c>
      <c r="B8058" s="30"/>
      <c r="C8058" s="30" t="s">
        <v>3483</v>
      </c>
    </row>
    <row r="8059" spans="1:3" x14ac:dyDescent="0.35">
      <c r="A8059" s="222" t="str">
        <f t="shared" si="125"/>
        <v>CT, Right Femur c/s Contrast</v>
      </c>
      <c r="B8059" s="30"/>
      <c r="C8059" s="30" t="s">
        <v>3484</v>
      </c>
    </row>
    <row r="8060" spans="1:3" x14ac:dyDescent="0.35">
      <c r="A8060" s="222" t="str">
        <f t="shared" si="125"/>
        <v>CT, Right Hip c/s Contrast</v>
      </c>
      <c r="B8060" s="30"/>
      <c r="C8060" s="30" t="s">
        <v>3486</v>
      </c>
    </row>
    <row r="8061" spans="1:3" x14ac:dyDescent="0.35">
      <c r="A8061" s="222" t="str">
        <f t="shared" si="125"/>
        <v>CT, Right Knee c/s Contrast</v>
      </c>
      <c r="B8061" s="30"/>
      <c r="C8061" s="30" t="s">
        <v>3487</v>
      </c>
    </row>
    <row r="8062" spans="1:3" x14ac:dyDescent="0.35">
      <c r="A8062" s="222" t="str">
        <f t="shared" si="125"/>
        <v>CT, Right Tibfib c/s Contrast</v>
      </c>
      <c r="B8062" s="30"/>
      <c r="C8062" s="30" t="s">
        <v>3488</v>
      </c>
    </row>
    <row r="8063" spans="1:3" x14ac:dyDescent="0.35">
      <c r="A8063" s="222" t="str">
        <f t="shared" si="125"/>
        <v>CT, Right Toe(s) c/s Contrast</v>
      </c>
      <c r="B8063" s="30"/>
      <c r="C8063" s="30" t="s">
        <v>3489</v>
      </c>
    </row>
    <row r="8064" spans="1:3" x14ac:dyDescent="0.35">
      <c r="A8064" s="222" t="str">
        <f t="shared" si="125"/>
        <v>e+1 CT (R) LOWER EXT W/WO</v>
      </c>
      <c r="B8064" s="204"/>
      <c r="C8064" s="203" t="s">
        <v>11146</v>
      </c>
    </row>
    <row r="8065" spans="1:3" x14ac:dyDescent="0.35">
      <c r="A8065" s="222" t="str">
        <f t="shared" si="125"/>
        <v>CT ANGIO LE WITH IV CONTRAST</v>
      </c>
      <c r="B8065" s="657"/>
      <c r="C8065" s="94" t="s">
        <v>7283</v>
      </c>
    </row>
    <row r="8066" spans="1:3" x14ac:dyDescent="0.35">
      <c r="A8066" s="222" t="str">
        <f t="shared" si="125"/>
        <v>CT ANGIO LE WITH LEFT</v>
      </c>
      <c r="B8066" s="671"/>
      <c r="C8066" s="315" t="s">
        <v>7284</v>
      </c>
    </row>
    <row r="8067" spans="1:3" x14ac:dyDescent="0.35">
      <c r="A8067" s="222" t="str">
        <f t="shared" ref="A8067:A8130" si="126">TRIM(C8067)</f>
        <v>CT ANGIO LE WITH RIGHT</v>
      </c>
      <c r="B8067" s="671"/>
      <c r="C8067" s="315" t="s">
        <v>7285</v>
      </c>
    </row>
    <row r="8068" spans="1:3" x14ac:dyDescent="0.35">
      <c r="A8068" s="222" t="str">
        <f t="shared" si="126"/>
        <v>CT ANGIO LOW EXT W/WO LT</v>
      </c>
      <c r="B8068" s="296"/>
      <c r="C8068" s="296" t="s">
        <v>6715</v>
      </c>
    </row>
    <row r="8069" spans="1:3" x14ac:dyDescent="0.35">
      <c r="A8069" s="222" t="str">
        <f t="shared" si="126"/>
        <v>CT ANGIO LOW EXT W/WO RT</v>
      </c>
      <c r="B8069" s="289"/>
      <c r="C8069" s="289" t="s">
        <v>2968</v>
      </c>
    </row>
    <row r="8070" spans="1:3" x14ac:dyDescent="0.35">
      <c r="A8070" s="222" t="str">
        <f t="shared" si="126"/>
        <v>CT Angio Lower Extremity Left</v>
      </c>
      <c r="B8070" s="291"/>
      <c r="C8070" s="291" t="s">
        <v>4562</v>
      </c>
    </row>
    <row r="8071" spans="1:3" x14ac:dyDescent="0.35">
      <c r="A8071" s="222" t="str">
        <f t="shared" si="126"/>
        <v>CT Angio Lower Extremity Right</v>
      </c>
      <c r="B8071" s="291"/>
      <c r="C8071" s="291" t="s">
        <v>4563</v>
      </c>
    </row>
    <row r="8072" spans="1:3" x14ac:dyDescent="0.35">
      <c r="A8072" s="222" t="str">
        <f t="shared" si="126"/>
        <v>CT Angiography Lower Extremity Left</v>
      </c>
      <c r="B8072" s="281"/>
      <c r="C8072" s="281" t="s">
        <v>2164</v>
      </c>
    </row>
    <row r="8073" spans="1:3" x14ac:dyDescent="0.35">
      <c r="A8073" s="222" t="str">
        <f t="shared" si="126"/>
        <v>CT Angiography Lower Extremity Right</v>
      </c>
      <c r="B8073" s="281"/>
      <c r="C8073" s="281" t="s">
        <v>2165</v>
      </c>
    </row>
    <row r="8074" spans="1:3" x14ac:dyDescent="0.35">
      <c r="A8074" s="222" t="str">
        <f t="shared" si="126"/>
        <v>CT CTA LOWER EXT W/WO</v>
      </c>
      <c r="B8074" s="674"/>
      <c r="C8074" s="674" t="s">
        <v>1219</v>
      </c>
    </row>
    <row r="8075" spans="1:3" x14ac:dyDescent="0.35">
      <c r="A8075" s="222" t="str">
        <f t="shared" si="126"/>
        <v>CT, Angiography Left Lower Ext. c/s Contrast</v>
      </c>
      <c r="B8075" s="30"/>
      <c r="C8075" s="30" t="s">
        <v>3651</v>
      </c>
    </row>
    <row r="8076" spans="1:3" x14ac:dyDescent="0.35">
      <c r="A8076" s="222" t="str">
        <f t="shared" si="126"/>
        <v>CT, Angiography Lower Ext. c/s Contrast</v>
      </c>
      <c r="B8076" s="30"/>
      <c r="C8076" s="30" t="s">
        <v>3652</v>
      </c>
    </row>
    <row r="8077" spans="1:3" x14ac:dyDescent="0.35">
      <c r="A8077" s="222" t="str">
        <f t="shared" si="126"/>
        <v>CT, Angiography Right Lower Ext. c/s Contrast</v>
      </c>
      <c r="B8077" s="30"/>
      <c r="C8077" s="30" t="s">
        <v>3653</v>
      </c>
    </row>
    <row r="8078" spans="1:3" x14ac:dyDescent="0.35">
      <c r="A8078" s="222" t="str">
        <f t="shared" si="126"/>
        <v>CTA ANGIO LOW EXT W/WO</v>
      </c>
      <c r="B8078" s="289"/>
      <c r="C8078" s="289" t="s">
        <v>2969</v>
      </c>
    </row>
    <row r="8079" spans="1:3" x14ac:dyDescent="0.35">
      <c r="A8079" s="222" t="str">
        <f t="shared" si="126"/>
        <v>CTA EXTREMITY LOWER LEFT W</v>
      </c>
      <c r="B8079" s="689"/>
      <c r="C8079" s="338" t="s">
        <v>7400</v>
      </c>
    </row>
    <row r="8080" spans="1:3" x14ac:dyDescent="0.35">
      <c r="A8080" s="222" t="str">
        <f t="shared" si="126"/>
        <v>CTA EXTREMITY LOWER LEFT W/WO</v>
      </c>
      <c r="B8080" s="277"/>
      <c r="C8080" s="277" t="s">
        <v>9514</v>
      </c>
    </row>
    <row r="8081" spans="1:3" x14ac:dyDescent="0.35">
      <c r="A8081" s="222" t="str">
        <f t="shared" si="126"/>
        <v>CTA EXTREMITY LOWER LEFT WC</v>
      </c>
      <c r="B8081" s="277"/>
      <c r="C8081" s="277" t="s">
        <v>9515</v>
      </c>
    </row>
    <row r="8082" spans="1:3" x14ac:dyDescent="0.35">
      <c r="A8082" s="222" t="str">
        <f t="shared" si="126"/>
        <v>CTA EXTREMITY LOWER LT W/WO</v>
      </c>
      <c r="B8082" s="289"/>
      <c r="C8082" s="289" t="s">
        <v>2970</v>
      </c>
    </row>
    <row r="8083" spans="1:3" x14ac:dyDescent="0.35">
      <c r="A8083" s="222" t="str">
        <f t="shared" si="126"/>
        <v>CTA EXTREMITY LOWER LT WC</v>
      </c>
      <c r="B8083" s="289"/>
      <c r="C8083" s="289" t="s">
        <v>2971</v>
      </c>
    </row>
    <row r="8084" spans="1:3" x14ac:dyDescent="0.35">
      <c r="A8084" s="222" t="str">
        <f t="shared" si="126"/>
        <v>CTA EXTREMITY LOWER RIGHT W</v>
      </c>
      <c r="B8084" s="689"/>
      <c r="C8084" s="338" t="s">
        <v>7401</v>
      </c>
    </row>
    <row r="8085" spans="1:3" x14ac:dyDescent="0.35">
      <c r="A8085" s="222" t="str">
        <f t="shared" si="126"/>
        <v>CTA EXTREMITY LOWER RIGHT W/WO</v>
      </c>
      <c r="B8085" s="277"/>
      <c r="C8085" s="277" t="s">
        <v>9516</v>
      </c>
    </row>
    <row r="8086" spans="1:3" x14ac:dyDescent="0.35">
      <c r="A8086" s="222" t="str">
        <f t="shared" si="126"/>
        <v>CTA EXTREMITY LOWER RIGHT WC</v>
      </c>
      <c r="B8086" s="277"/>
      <c r="C8086" s="277" t="s">
        <v>9517</v>
      </c>
    </row>
    <row r="8087" spans="1:3" x14ac:dyDescent="0.35">
      <c r="A8087" s="222" t="str">
        <f t="shared" si="126"/>
        <v>CTA EXTREMITY LOWER RT WC</v>
      </c>
      <c r="B8087" s="289"/>
      <c r="C8087" s="289" t="s">
        <v>2973</v>
      </c>
    </row>
    <row r="8088" spans="1:3" x14ac:dyDescent="0.35">
      <c r="A8088" s="222" t="str">
        <f t="shared" si="126"/>
        <v>CTA LOW EXT LT</v>
      </c>
      <c r="B8088" s="678"/>
      <c r="C8088" s="312" t="s">
        <v>10188</v>
      </c>
    </row>
    <row r="8089" spans="1:3" x14ac:dyDescent="0.35">
      <c r="A8089" s="222" t="str">
        <f t="shared" si="126"/>
        <v>CTA LOW EXT RT</v>
      </c>
      <c r="B8089" s="678"/>
      <c r="C8089" s="312" t="s">
        <v>10189</v>
      </c>
    </row>
    <row r="8090" spans="1:3" x14ac:dyDescent="0.35">
      <c r="A8090" s="222" t="str">
        <f t="shared" si="126"/>
        <v>CTA LOW EXT W/WO CON - 73706</v>
      </c>
      <c r="B8090" s="204"/>
      <c r="C8090" s="203" t="s">
        <v>11919</v>
      </c>
    </row>
    <row r="8091" spans="1:3" x14ac:dyDescent="0.35">
      <c r="A8091" s="222" t="str">
        <f t="shared" si="126"/>
        <v>CTA LOWER EXT</v>
      </c>
      <c r="B8091" s="327"/>
      <c r="C8091" s="327" t="s">
        <v>1749</v>
      </c>
    </row>
    <row r="8092" spans="1:3" x14ac:dyDescent="0.35">
      <c r="A8092" s="222" t="str">
        <f t="shared" si="126"/>
        <v>CTA LOWER EXT LT W/WO</v>
      </c>
      <c r="B8092" s="11"/>
      <c r="C8092" s="11" t="s">
        <v>10190</v>
      </c>
    </row>
    <row r="8093" spans="1:3" x14ac:dyDescent="0.35">
      <c r="A8093" s="222" t="str">
        <f t="shared" si="126"/>
        <v>CTA LOWER EXT RT W/WO</v>
      </c>
      <c r="B8093" s="11"/>
      <c r="C8093" s="11" t="s">
        <v>10191</v>
      </c>
    </row>
    <row r="8094" spans="1:3" x14ac:dyDescent="0.35">
      <c r="A8094" s="222" t="str">
        <f t="shared" si="126"/>
        <v>CTA LOWER EXT W/WO LT</v>
      </c>
      <c r="B8094" s="292"/>
      <c r="C8094" s="292" t="s">
        <v>5413</v>
      </c>
    </row>
    <row r="8095" spans="1:3" x14ac:dyDescent="0.35">
      <c r="A8095" s="222" t="str">
        <f t="shared" si="126"/>
        <v>CTA LOWER EXT W/WO RT</v>
      </c>
      <c r="B8095" s="292"/>
      <c r="C8095" s="292" t="s">
        <v>5414</v>
      </c>
    </row>
    <row r="8096" spans="1:3" x14ac:dyDescent="0.35">
      <c r="A8096" s="222" t="str">
        <f t="shared" si="126"/>
        <v>CTA LOWER EXTREMITY</v>
      </c>
      <c r="B8096" s="286"/>
      <c r="C8096" s="286" t="s">
        <v>9070</v>
      </c>
    </row>
    <row r="8097" spans="1:3" x14ac:dyDescent="0.35">
      <c r="A8097" s="222" t="str">
        <f t="shared" si="126"/>
        <v>CTA LOWER EXTREMITY UNILATERAL W/WO</v>
      </c>
      <c r="B8097" s="286"/>
      <c r="C8097" s="286" t="s">
        <v>9071</v>
      </c>
    </row>
    <row r="8098" spans="1:3" x14ac:dyDescent="0.35">
      <c r="A8098" s="222" t="str">
        <f t="shared" si="126"/>
        <v>CTA LOWER EXTREMITY W/O &amp; W/CONTRAST RT</v>
      </c>
      <c r="B8098" s="157"/>
      <c r="C8098" s="157" t="s">
        <v>4138</v>
      </c>
    </row>
    <row r="8099" spans="1:3" x14ac:dyDescent="0.35">
      <c r="A8099" s="222" t="str">
        <f t="shared" si="126"/>
        <v>CTA LOWER EXTREMITY W/O &amp; W/DY LTE</v>
      </c>
      <c r="B8099" s="157"/>
      <c r="C8099" s="157" t="s">
        <v>4139</v>
      </c>
    </row>
    <row r="8100" spans="1:3" x14ac:dyDescent="0.35">
      <c r="A8100" s="222" t="str">
        <f t="shared" si="126"/>
        <v>CTA LOWER EXTREMITY W/WO CONTRAST</v>
      </c>
      <c r="B8100" s="221"/>
      <c r="C8100" s="221" t="s">
        <v>1427</v>
      </c>
    </row>
    <row r="8101" spans="1:3" x14ac:dyDescent="0.35">
      <c r="A8101" s="222" t="str">
        <f t="shared" si="126"/>
        <v>CTA LT EXT LOWER WC</v>
      </c>
      <c r="B8101" s="252"/>
      <c r="C8101" s="134" t="s">
        <v>31</v>
      </c>
    </row>
    <row r="8102" spans="1:3" x14ac:dyDescent="0.35">
      <c r="A8102" s="222" t="str">
        <f t="shared" si="126"/>
        <v>CTA LT LOW EXT</v>
      </c>
      <c r="B8102" s="691"/>
      <c r="C8102" s="165" t="s">
        <v>6909</v>
      </c>
    </row>
    <row r="8103" spans="1:3" x14ac:dyDescent="0.35">
      <c r="A8103" s="222" t="str">
        <f t="shared" si="126"/>
        <v>CTA LT LOWER EXT</v>
      </c>
      <c r="B8103" s="40"/>
      <c r="C8103" s="305" t="s">
        <v>13305</v>
      </c>
    </row>
    <row r="8104" spans="1:3" ht="16" x14ac:dyDescent="0.4">
      <c r="A8104" s="222" t="str">
        <f t="shared" si="126"/>
        <v>CTA LT LOWER EXTREMITY W/WO CONTRAST*</v>
      </c>
      <c r="B8104" s="696"/>
      <c r="C8104" s="158" t="s">
        <v>8650</v>
      </c>
    </row>
    <row r="8105" spans="1:3" x14ac:dyDescent="0.35">
      <c r="A8105" s="222" t="str">
        <f t="shared" si="126"/>
        <v>CTA RT EXT LOWER WC</v>
      </c>
      <c r="B8105" s="289"/>
      <c r="C8105" s="465" t="s">
        <v>32</v>
      </c>
    </row>
    <row r="8106" spans="1:3" x14ac:dyDescent="0.35">
      <c r="A8106" s="222" t="str">
        <f t="shared" si="126"/>
        <v>CTA RT EXT LOWER WC</v>
      </c>
      <c r="B8106" s="289"/>
      <c r="C8106" s="289" t="s">
        <v>32</v>
      </c>
    </row>
    <row r="8107" spans="1:3" x14ac:dyDescent="0.35">
      <c r="A8107" s="222" t="str">
        <f t="shared" si="126"/>
        <v>CTA RT LOW EXT</v>
      </c>
      <c r="B8107" s="691"/>
      <c r="C8107" s="165" t="s">
        <v>6910</v>
      </c>
    </row>
    <row r="8108" spans="1:3" x14ac:dyDescent="0.35">
      <c r="A8108" s="222" t="str">
        <f t="shared" si="126"/>
        <v>CTA RT LOWER EXT</v>
      </c>
      <c r="B8108" s="40"/>
      <c r="C8108" s="305" t="s">
        <v>13306</v>
      </c>
    </row>
    <row r="8109" spans="1:3" ht="16" x14ac:dyDescent="0.4">
      <c r="A8109" s="222" t="str">
        <f t="shared" si="126"/>
        <v>CTA RT LOWER EXTREMITY W/WO CONTRAST*</v>
      </c>
      <c r="B8109" s="696"/>
      <c r="C8109" s="158" t="s">
        <v>8651</v>
      </c>
    </row>
    <row r="8110" spans="1:3" x14ac:dyDescent="0.35">
      <c r="A8110" s="222" t="str">
        <f t="shared" si="126"/>
        <v>73718-MRI RT LOWER EXTREMITY NON JOINT WO</v>
      </c>
      <c r="B8110" s="100"/>
      <c r="C8110" s="245" t="s">
        <v>14131</v>
      </c>
    </row>
    <row r="8111" spans="1:3" x14ac:dyDescent="0.35">
      <c r="A8111" s="222" t="str">
        <f t="shared" si="126"/>
        <v>LEFT FOOT WO 73718</v>
      </c>
      <c r="B8111" s="204"/>
      <c r="C8111" s="205" t="s">
        <v>11395</v>
      </c>
    </row>
    <row r="8112" spans="1:3" x14ac:dyDescent="0.35">
      <c r="A8112" s="222" t="str">
        <f t="shared" si="126"/>
        <v>MR CALF LT WO</v>
      </c>
      <c r="B8112" s="33"/>
      <c r="C8112" s="97" t="s">
        <v>1162</v>
      </c>
    </row>
    <row r="8113" spans="1:3" x14ac:dyDescent="0.35">
      <c r="A8113" s="222" t="str">
        <f t="shared" si="126"/>
        <v>MR CALF RT WO</v>
      </c>
      <c r="B8113" s="33"/>
      <c r="C8113" s="97" t="s">
        <v>1163</v>
      </c>
    </row>
    <row r="8114" spans="1:3" x14ac:dyDescent="0.35">
      <c r="A8114" s="222" t="str">
        <f t="shared" si="126"/>
        <v>MR EXTREMITY LOWER LEFT WO</v>
      </c>
      <c r="B8114" s="277"/>
      <c r="C8114" s="277" t="s">
        <v>9460</v>
      </c>
    </row>
    <row r="8115" spans="1:3" x14ac:dyDescent="0.35">
      <c r="A8115" s="222" t="str">
        <f t="shared" si="126"/>
        <v>MR EXTREMITY LOWER LT WO</v>
      </c>
      <c r="B8115" s="296"/>
      <c r="C8115" s="296" t="s">
        <v>6662</v>
      </c>
    </row>
    <row r="8116" spans="1:3" x14ac:dyDescent="0.35">
      <c r="A8116" s="222" t="str">
        <f t="shared" si="126"/>
        <v>MR EXTREMITY LOWER RIGHT WO</v>
      </c>
      <c r="B8116" s="277"/>
      <c r="C8116" s="277" t="s">
        <v>9461</v>
      </c>
    </row>
    <row r="8117" spans="1:3" x14ac:dyDescent="0.35">
      <c r="A8117" s="222" t="str">
        <f t="shared" si="126"/>
        <v>MR EXTREMITY LOWER RT WO</v>
      </c>
      <c r="B8117" s="296"/>
      <c r="C8117" s="296" t="s">
        <v>6663</v>
      </c>
    </row>
    <row r="8118" spans="1:3" x14ac:dyDescent="0.35">
      <c r="A8118" s="222" t="str">
        <f t="shared" si="126"/>
        <v>MR femur LT wo con</v>
      </c>
      <c r="B8118" s="466"/>
      <c r="C8118" s="84" t="s">
        <v>13146</v>
      </c>
    </row>
    <row r="8119" spans="1:3" x14ac:dyDescent="0.35">
      <c r="A8119" s="222" t="str">
        <f t="shared" si="126"/>
        <v>MR femur RT wo con</v>
      </c>
      <c r="B8119" s="466"/>
      <c r="C8119" s="84" t="s">
        <v>13147</v>
      </c>
    </row>
    <row r="8120" spans="1:3" x14ac:dyDescent="0.35">
      <c r="A8120" s="222" t="str">
        <f t="shared" si="126"/>
        <v>MR FOOT LEFT WO</v>
      </c>
      <c r="B8120" s="277"/>
      <c r="C8120" s="277" t="s">
        <v>9462</v>
      </c>
    </row>
    <row r="8121" spans="1:3" x14ac:dyDescent="0.35">
      <c r="A8121" s="222" t="str">
        <f t="shared" si="126"/>
        <v>MR FOOT LT WO</v>
      </c>
      <c r="B8121" s="33"/>
      <c r="C8121" s="97" t="s">
        <v>1164</v>
      </c>
    </row>
    <row r="8122" spans="1:3" x14ac:dyDescent="0.35">
      <c r="A8122" s="222" t="str">
        <f t="shared" si="126"/>
        <v>MR FOOT LT WO</v>
      </c>
      <c r="B8122" s="312"/>
      <c r="C8122" s="312" t="s">
        <v>1164</v>
      </c>
    </row>
    <row r="8123" spans="1:3" x14ac:dyDescent="0.35">
      <c r="A8123" s="222" t="str">
        <f t="shared" si="126"/>
        <v>MR foot LT wo con</v>
      </c>
      <c r="B8123" s="466"/>
      <c r="C8123" s="466" t="s">
        <v>13148</v>
      </c>
    </row>
    <row r="8124" spans="1:3" x14ac:dyDescent="0.35">
      <c r="A8124" s="222" t="str">
        <f t="shared" si="126"/>
        <v>MR FOOT RIGHT WO</v>
      </c>
      <c r="B8124" s="277"/>
      <c r="C8124" s="277" t="s">
        <v>9463</v>
      </c>
    </row>
    <row r="8125" spans="1:3" x14ac:dyDescent="0.35">
      <c r="A8125" s="222" t="str">
        <f t="shared" si="126"/>
        <v>MR FOOT RT WO</v>
      </c>
      <c r="B8125" s="33"/>
      <c r="C8125" s="97" t="s">
        <v>1165</v>
      </c>
    </row>
    <row r="8126" spans="1:3" x14ac:dyDescent="0.35">
      <c r="A8126" s="222" t="str">
        <f t="shared" si="126"/>
        <v>MR FOOT RT WO</v>
      </c>
      <c r="B8126" s="312"/>
      <c r="C8126" s="312" t="s">
        <v>1165</v>
      </c>
    </row>
    <row r="8127" spans="1:3" x14ac:dyDescent="0.35">
      <c r="A8127" s="222" t="str">
        <f t="shared" si="126"/>
        <v>MR foot RT wo con</v>
      </c>
      <c r="B8127" s="466"/>
      <c r="C8127" s="466" t="s">
        <v>13150</v>
      </c>
    </row>
    <row r="8128" spans="1:3" x14ac:dyDescent="0.35">
      <c r="A8128" s="222" t="str">
        <f t="shared" si="126"/>
        <v>MR FOOT WITH AND WO LEFT</v>
      </c>
      <c r="B8128" s="204"/>
      <c r="C8128" s="205" t="s">
        <v>11396</v>
      </c>
    </row>
    <row r="8129" spans="1:3" x14ac:dyDescent="0.35">
      <c r="A8129" s="222" t="str">
        <f t="shared" si="126"/>
        <v>MR FOOT WO LEFT</v>
      </c>
      <c r="B8129" s="204"/>
      <c r="C8129" s="205" t="s">
        <v>11397</v>
      </c>
    </row>
    <row r="8130" spans="1:3" x14ac:dyDescent="0.35">
      <c r="A8130" s="222" t="str">
        <f t="shared" si="126"/>
        <v>MR FOOT WO RIGHT</v>
      </c>
      <c r="B8130" s="204"/>
      <c r="C8130" s="205" t="s">
        <v>11398</v>
      </c>
    </row>
    <row r="8131" spans="1:3" x14ac:dyDescent="0.35">
      <c r="A8131" s="222" t="str">
        <f t="shared" ref="A8131:A8194" si="127">TRIM(C8131)</f>
        <v>MR LOW EXT LT W/O JOINT/CONTRAST</v>
      </c>
      <c r="B8131" s="468"/>
      <c r="C8131" s="467" t="s">
        <v>1166</v>
      </c>
    </row>
    <row r="8132" spans="1:3" x14ac:dyDescent="0.35">
      <c r="A8132" s="222" t="str">
        <f t="shared" si="127"/>
        <v>MR LOW EXT RT W/O JOINT/CONTRAST</v>
      </c>
      <c r="B8132" s="468"/>
      <c r="C8132" s="467" t="s">
        <v>1167</v>
      </c>
    </row>
    <row r="8133" spans="1:3" x14ac:dyDescent="0.35">
      <c r="A8133" s="222" t="str">
        <f t="shared" si="127"/>
        <v>MR LOW EXT W/O JOINT L</v>
      </c>
      <c r="B8133" s="33"/>
      <c r="C8133" s="33" t="s">
        <v>1168</v>
      </c>
    </row>
    <row r="8134" spans="1:3" x14ac:dyDescent="0.35">
      <c r="A8134" s="222" t="str">
        <f t="shared" si="127"/>
        <v>MR LOW EXT W/O JOINT R</v>
      </c>
      <c r="B8134" s="33"/>
      <c r="C8134" s="33" t="s">
        <v>1169</v>
      </c>
    </row>
    <row r="8135" spans="1:3" x14ac:dyDescent="0.35">
      <c r="A8135" s="222" t="str">
        <f t="shared" si="127"/>
        <v>MR LOW EXT WO LT</v>
      </c>
      <c r="B8135" s="312"/>
      <c r="C8135" s="312" t="s">
        <v>10051</v>
      </c>
    </row>
    <row r="8136" spans="1:3" x14ac:dyDescent="0.35">
      <c r="A8136" s="222" t="str">
        <f t="shared" si="127"/>
        <v>MR LOW EXT WO RT</v>
      </c>
      <c r="B8136" s="312"/>
      <c r="C8136" s="312" t="s">
        <v>10052</v>
      </c>
    </row>
    <row r="8137" spans="1:3" x14ac:dyDescent="0.35">
      <c r="A8137" s="222" t="str">
        <f t="shared" si="127"/>
        <v>MR LOWER EXTRIMITY L FOOT W/OUT CONTRAST</v>
      </c>
      <c r="B8137" s="175"/>
      <c r="C8137" s="172" t="s">
        <v>13526</v>
      </c>
    </row>
    <row r="8138" spans="1:3" x14ac:dyDescent="0.35">
      <c r="A8138" s="222" t="str">
        <f t="shared" si="127"/>
        <v>MR LOWER EXTRIMITY R FOOT W/OUT CONTRAST</v>
      </c>
      <c r="B8138" s="175"/>
      <c r="C8138" s="172" t="s">
        <v>13527</v>
      </c>
    </row>
    <row r="8139" spans="1:3" x14ac:dyDescent="0.35">
      <c r="A8139" s="222" t="str">
        <f t="shared" si="127"/>
        <v>MR LOWER EXTRIMITY R LOWER LEG W/OUT CONTRAST</v>
      </c>
      <c r="B8139" s="668"/>
      <c r="C8139" s="903" t="s">
        <v>13460</v>
      </c>
    </row>
    <row r="8140" spans="1:3" x14ac:dyDescent="0.35">
      <c r="A8140" s="222" t="str">
        <f t="shared" si="127"/>
        <v>MR LOWER EXTRIMITY R THIGH W/OUT CONTRAST</v>
      </c>
      <c r="B8140" s="175"/>
      <c r="C8140" s="854" t="s">
        <v>13528</v>
      </c>
    </row>
    <row r="8141" spans="1:3" x14ac:dyDescent="0.35">
      <c r="A8141" s="222" t="str">
        <f t="shared" si="127"/>
        <v>MR lower leg LT wo con</v>
      </c>
      <c r="B8141" s="466"/>
      <c r="C8141" s="84" t="s">
        <v>13151</v>
      </c>
    </row>
    <row r="8142" spans="1:3" x14ac:dyDescent="0.35">
      <c r="A8142" s="222" t="str">
        <f t="shared" si="127"/>
        <v>MR lower leg RT wo con</v>
      </c>
      <c r="B8142" s="466"/>
      <c r="C8142" s="84" t="s">
        <v>13152</v>
      </c>
    </row>
    <row r="8143" spans="1:3" x14ac:dyDescent="0.35">
      <c r="A8143" s="222" t="str">
        <f t="shared" si="127"/>
        <v>MR LT FOOT WITHOUT</v>
      </c>
      <c r="B8143" s="204"/>
      <c r="C8143" s="207" t="s">
        <v>11399</v>
      </c>
    </row>
    <row r="8144" spans="1:3" x14ac:dyDescent="0.35">
      <c r="A8144" s="222" t="str">
        <f t="shared" si="127"/>
        <v>MR THIGH LT WO</v>
      </c>
      <c r="B8144" s="33"/>
      <c r="C8144" s="99" t="s">
        <v>1170</v>
      </c>
    </row>
    <row r="8145" spans="1:3" x14ac:dyDescent="0.35">
      <c r="A8145" s="222" t="str">
        <f t="shared" si="127"/>
        <v>MR THIGH RT WO</v>
      </c>
      <c r="B8145" s="33"/>
      <c r="C8145" s="99" t="s">
        <v>1171</v>
      </c>
    </row>
    <row r="8146" spans="1:3" x14ac:dyDescent="0.35">
      <c r="A8146" s="222" t="str">
        <f t="shared" si="127"/>
        <v>MR TIB FIB WO LT</v>
      </c>
      <c r="B8146" s="312"/>
      <c r="C8146" s="424" t="s">
        <v>10053</v>
      </c>
    </row>
    <row r="8147" spans="1:3" x14ac:dyDescent="0.35">
      <c r="A8147" s="222" t="str">
        <f t="shared" si="127"/>
        <v>MR TIB FIB WO RT</v>
      </c>
      <c r="B8147" s="312"/>
      <c r="C8147" s="312" t="s">
        <v>10054</v>
      </c>
    </row>
    <row r="8148" spans="1:3" x14ac:dyDescent="0.35">
      <c r="A8148" s="222" t="str">
        <f t="shared" si="127"/>
        <v>MRI FOOT RT WO CONTRAST</v>
      </c>
      <c r="B8148" s="204"/>
      <c r="C8148" s="203" t="s">
        <v>11412</v>
      </c>
    </row>
    <row r="8149" spans="1:3" x14ac:dyDescent="0.35">
      <c r="A8149" s="222" t="str">
        <f t="shared" si="127"/>
        <v>MRI (R) FOOT W/O CONTRAST</v>
      </c>
      <c r="B8149" s="204"/>
      <c r="C8149" s="205" t="s">
        <v>11403</v>
      </c>
    </row>
    <row r="8150" spans="1:3" x14ac:dyDescent="0.35">
      <c r="A8150" s="222" t="str">
        <f t="shared" si="127"/>
        <v>MRI CALF WO LEFT</v>
      </c>
      <c r="B8150" s="204"/>
      <c r="C8150" s="205" t="s">
        <v>11404</v>
      </c>
    </row>
    <row r="8151" spans="1:3" x14ac:dyDescent="0.35">
      <c r="A8151" s="222" t="str">
        <f t="shared" si="127"/>
        <v>MRI CALF WO RIGHT</v>
      </c>
      <c r="B8151" s="204"/>
      <c r="C8151" s="205" t="s">
        <v>11405</v>
      </c>
    </row>
    <row r="8152" spans="1:3" x14ac:dyDescent="0.35">
      <c r="A8152" s="222" t="str">
        <f t="shared" si="127"/>
        <v>MRI FEMUR LT W/O</v>
      </c>
      <c r="B8152" s="292"/>
      <c r="C8152" s="292" t="s">
        <v>5358</v>
      </c>
    </row>
    <row r="8153" spans="1:3" x14ac:dyDescent="0.35">
      <c r="A8153" s="222" t="str">
        <f t="shared" si="127"/>
        <v>MRI FEMUR LT WO</v>
      </c>
      <c r="B8153" s="11"/>
      <c r="C8153" s="11" t="s">
        <v>10055</v>
      </c>
    </row>
    <row r="8154" spans="1:3" x14ac:dyDescent="0.35">
      <c r="A8154" s="222" t="str">
        <f t="shared" si="127"/>
        <v>MRI FEMUR RT W/O</v>
      </c>
      <c r="B8154" s="292"/>
      <c r="C8154" s="292" t="s">
        <v>5359</v>
      </c>
    </row>
    <row r="8155" spans="1:3" x14ac:dyDescent="0.35">
      <c r="A8155" s="222" t="str">
        <f t="shared" si="127"/>
        <v>MRI FEMUR RT WO</v>
      </c>
      <c r="B8155" s="11"/>
      <c r="C8155" s="11" t="s">
        <v>7789</v>
      </c>
    </row>
    <row r="8156" spans="1:3" x14ac:dyDescent="0.35">
      <c r="A8156" s="222" t="str">
        <f t="shared" si="127"/>
        <v>MRI Femur w/o Contrast Left</v>
      </c>
      <c r="B8156" s="281"/>
      <c r="C8156" s="42" t="s">
        <v>2053</v>
      </c>
    </row>
    <row r="8157" spans="1:3" x14ac:dyDescent="0.35">
      <c r="A8157" s="222" t="str">
        <f t="shared" si="127"/>
        <v>MRI Femur w/o Contrast Right</v>
      </c>
      <c r="B8157" s="281"/>
      <c r="C8157" s="42" t="s">
        <v>2054</v>
      </c>
    </row>
    <row r="8158" spans="1:3" x14ac:dyDescent="0.35">
      <c r="A8158" s="222" t="str">
        <f t="shared" si="127"/>
        <v>MRI FEMUR W/O LEFT</v>
      </c>
      <c r="B8158" s="204"/>
      <c r="C8158" s="205" t="s">
        <v>11406</v>
      </c>
    </row>
    <row r="8159" spans="1:3" x14ac:dyDescent="0.35">
      <c r="A8159" s="222" t="str">
        <f t="shared" si="127"/>
        <v>MRI FEMUR W/O RIGHT</v>
      </c>
      <c r="B8159" s="204"/>
      <c r="C8159" s="207" t="s">
        <v>11407</v>
      </c>
    </row>
    <row r="8160" spans="1:3" x14ac:dyDescent="0.35">
      <c r="A8160" s="222" t="str">
        <f t="shared" si="127"/>
        <v>MRI FEMUR WO LEFT</v>
      </c>
      <c r="B8160" s="26"/>
      <c r="C8160" s="405" t="s">
        <v>2513</v>
      </c>
    </row>
    <row r="8161" spans="1:3" x14ac:dyDescent="0.35">
      <c r="A8161" s="222" t="str">
        <f t="shared" si="127"/>
        <v>MRI FEMUR WO LT</v>
      </c>
      <c r="B8161" s="312"/>
      <c r="C8161" s="312" t="s">
        <v>10056</v>
      </c>
    </row>
    <row r="8162" spans="1:3" x14ac:dyDescent="0.35">
      <c r="A8162" s="222" t="str">
        <f t="shared" si="127"/>
        <v>MRI FEMUR WO RIGHT</v>
      </c>
      <c r="B8162" s="26"/>
      <c r="C8162" s="26" t="s">
        <v>2514</v>
      </c>
    </row>
    <row r="8163" spans="1:3" x14ac:dyDescent="0.35">
      <c r="A8163" s="222" t="str">
        <f t="shared" si="127"/>
        <v>MRI FEMUR WO RT</v>
      </c>
      <c r="B8163" s="312"/>
      <c r="C8163" s="408" t="s">
        <v>10057</v>
      </c>
    </row>
    <row r="8164" spans="1:3" x14ac:dyDescent="0.35">
      <c r="A8164" s="222" t="str">
        <f t="shared" si="127"/>
        <v>MRI FOOT LEFT WO CONTRAST</v>
      </c>
      <c r="B8164" s="204"/>
      <c r="C8164" s="203" t="s">
        <v>11408</v>
      </c>
    </row>
    <row r="8165" spans="1:3" x14ac:dyDescent="0.35">
      <c r="A8165" s="222" t="str">
        <f t="shared" si="127"/>
        <v>MRI FOOT LEFT WO W CONTRAST</v>
      </c>
      <c r="B8165" s="204"/>
      <c r="C8165" s="203" t="s">
        <v>11409</v>
      </c>
    </row>
    <row r="8166" spans="1:3" x14ac:dyDescent="0.35">
      <c r="A8166" s="222" t="str">
        <f t="shared" si="127"/>
        <v>MRI FOOT LT W/O</v>
      </c>
      <c r="B8166" s="292"/>
      <c r="C8166" s="292" t="s">
        <v>5360</v>
      </c>
    </row>
    <row r="8167" spans="1:3" x14ac:dyDescent="0.35">
      <c r="A8167" s="222" t="str">
        <f t="shared" si="127"/>
        <v>MRI FOOT LT W/O CNT</v>
      </c>
      <c r="B8167" s="204"/>
      <c r="C8167" s="204" t="s">
        <v>11410</v>
      </c>
    </row>
    <row r="8168" spans="1:3" x14ac:dyDescent="0.35">
      <c r="A8168" s="222" t="str">
        <f t="shared" si="127"/>
        <v>MRI FOOT LT WO</v>
      </c>
      <c r="B8168" s="11"/>
      <c r="C8168" s="11" t="s">
        <v>10058</v>
      </c>
    </row>
    <row r="8169" spans="1:3" x14ac:dyDescent="0.35">
      <c r="A8169" s="222" t="str">
        <f t="shared" si="127"/>
        <v>MRI FOOT LT WO CONTRAST</v>
      </c>
      <c r="B8169" s="204"/>
      <c r="C8169" s="205" t="s">
        <v>11411</v>
      </c>
    </row>
    <row r="8170" spans="1:3" x14ac:dyDescent="0.35">
      <c r="A8170" s="222" t="str">
        <f t="shared" si="127"/>
        <v>MRI FOOT RT W/O</v>
      </c>
      <c r="B8170" s="292"/>
      <c r="C8170" s="292" t="s">
        <v>5361</v>
      </c>
    </row>
    <row r="8171" spans="1:3" x14ac:dyDescent="0.35">
      <c r="A8171" s="222" t="str">
        <f t="shared" si="127"/>
        <v>MRI FOOT RT WO</v>
      </c>
      <c r="B8171" s="11"/>
      <c r="C8171" s="11" t="s">
        <v>10059</v>
      </c>
    </row>
    <row r="8172" spans="1:3" x14ac:dyDescent="0.35">
      <c r="A8172" s="222" t="str">
        <f t="shared" si="127"/>
        <v>MRI FOOT RT WO CONTRAST</v>
      </c>
      <c r="B8172" s="204"/>
      <c r="C8172" s="205" t="s">
        <v>11412</v>
      </c>
    </row>
    <row r="8173" spans="1:3" x14ac:dyDescent="0.35">
      <c r="A8173" s="222" t="str">
        <f t="shared" si="127"/>
        <v>MRI FOOT W/O CONTRAST</v>
      </c>
      <c r="B8173" s="285"/>
      <c r="C8173" s="285" t="s">
        <v>6414</v>
      </c>
    </row>
    <row r="8174" spans="1:3" x14ac:dyDescent="0.35">
      <c r="A8174" s="222" t="str">
        <f t="shared" si="127"/>
        <v>MRI Foot w/o Contrast Left</v>
      </c>
      <c r="B8174" s="291"/>
      <c r="C8174" s="291" t="s">
        <v>2055</v>
      </c>
    </row>
    <row r="8175" spans="1:3" x14ac:dyDescent="0.35">
      <c r="A8175" s="222" t="str">
        <f t="shared" si="127"/>
        <v>MRI Foot w/o Contrast Left</v>
      </c>
      <c r="B8175" s="281"/>
      <c r="C8175" s="42" t="s">
        <v>2055</v>
      </c>
    </row>
    <row r="8176" spans="1:3" x14ac:dyDescent="0.35">
      <c r="A8176" s="222" t="str">
        <f t="shared" si="127"/>
        <v>MRI Foot w/o Contrast Right</v>
      </c>
      <c r="B8176" s="281"/>
      <c r="C8176" s="281" t="s">
        <v>2056</v>
      </c>
    </row>
    <row r="8177" spans="1:3" x14ac:dyDescent="0.35">
      <c r="A8177" s="222" t="str">
        <f t="shared" si="127"/>
        <v>MRI Foot w/o Contrast Right</v>
      </c>
      <c r="B8177" s="291"/>
      <c r="C8177" s="291" t="s">
        <v>2056</v>
      </c>
    </row>
    <row r="8178" spans="1:3" x14ac:dyDescent="0.35">
      <c r="A8178" s="222" t="str">
        <f t="shared" si="127"/>
        <v>MRI FOOT W/O CONTRAST RT</v>
      </c>
      <c r="B8178" s="606"/>
      <c r="C8178" s="648" t="s">
        <v>13400</v>
      </c>
    </row>
    <row r="8179" spans="1:3" x14ac:dyDescent="0.35">
      <c r="A8179" s="222" t="str">
        <f t="shared" si="127"/>
        <v>MRI FOOT W/O LEFT</v>
      </c>
      <c r="B8179" s="204"/>
      <c r="C8179" s="205" t="s">
        <v>11413</v>
      </c>
    </row>
    <row r="8180" spans="1:3" x14ac:dyDescent="0.35">
      <c r="A8180" s="222" t="str">
        <f t="shared" si="127"/>
        <v>MRI FOOT W/O RIGHT</v>
      </c>
      <c r="B8180" s="204"/>
      <c r="C8180" s="205" t="s">
        <v>11414</v>
      </c>
    </row>
    <row r="8181" spans="1:3" x14ac:dyDescent="0.35">
      <c r="A8181" s="222" t="str">
        <f t="shared" si="127"/>
        <v>MRI FOOT WO</v>
      </c>
      <c r="B8181" s="204"/>
      <c r="C8181" s="203" t="s">
        <v>11415</v>
      </c>
    </row>
    <row r="8182" spans="1:3" x14ac:dyDescent="0.35">
      <c r="A8182" s="222" t="str">
        <f t="shared" si="127"/>
        <v>MRI FOOT WO LEFT</v>
      </c>
      <c r="B8182" s="26"/>
      <c r="C8182" s="26" t="s">
        <v>2515</v>
      </c>
    </row>
    <row r="8183" spans="1:3" x14ac:dyDescent="0.35">
      <c r="A8183" s="222" t="str">
        <f t="shared" si="127"/>
        <v>MRI FOOT WO RIGHT</v>
      </c>
      <c r="B8183" s="26"/>
      <c r="C8183" s="26" t="s">
        <v>2516</v>
      </c>
    </row>
    <row r="8184" spans="1:3" x14ac:dyDescent="0.35">
      <c r="A8184" s="222" t="str">
        <f t="shared" si="127"/>
        <v>MRI FOREFOOT LT WO CON</v>
      </c>
      <c r="B8184" s="204"/>
      <c r="C8184" s="203" t="s">
        <v>11416</v>
      </c>
    </row>
    <row r="8185" spans="1:3" x14ac:dyDescent="0.35">
      <c r="A8185" s="222" t="str">
        <f t="shared" si="127"/>
        <v>MRI FORFOOT WO</v>
      </c>
      <c r="B8185" s="204"/>
      <c r="C8185" s="203" t="s">
        <v>11417</v>
      </c>
    </row>
    <row r="8186" spans="1:3" x14ac:dyDescent="0.35">
      <c r="A8186" s="222" t="str">
        <f t="shared" si="127"/>
        <v>MRI HEEL WO LEFT</v>
      </c>
      <c r="B8186" s="204"/>
      <c r="C8186" s="205" t="s">
        <v>11418</v>
      </c>
    </row>
    <row r="8187" spans="1:3" x14ac:dyDescent="0.35">
      <c r="A8187" s="222" t="str">
        <f t="shared" si="127"/>
        <v>MRI HEEL WO RIGHT</v>
      </c>
      <c r="B8187" s="204"/>
      <c r="C8187" s="205" t="s">
        <v>11419</v>
      </c>
    </row>
    <row r="8188" spans="1:3" x14ac:dyDescent="0.35">
      <c r="A8188" s="222" t="str">
        <f t="shared" si="127"/>
        <v>MRI HIND FOOT, LEFT, WO CONTRAST</v>
      </c>
      <c r="B8188" s="26"/>
      <c r="C8188" s="26" t="s">
        <v>2517</v>
      </c>
    </row>
    <row r="8189" spans="1:3" x14ac:dyDescent="0.35">
      <c r="A8189" s="222" t="str">
        <f t="shared" si="127"/>
        <v>MRI HIND FOOT, RIGHT, WO CONTRAST</v>
      </c>
      <c r="B8189" s="381"/>
      <c r="C8189" s="357" t="s">
        <v>2518</v>
      </c>
    </row>
    <row r="8190" spans="1:3" x14ac:dyDescent="0.35">
      <c r="A8190" s="222" t="str">
        <f t="shared" si="127"/>
        <v>MRI L FOOT WO</v>
      </c>
      <c r="B8190" s="204"/>
      <c r="C8190" s="207" t="s">
        <v>11420</v>
      </c>
    </row>
    <row r="8191" spans="1:3" x14ac:dyDescent="0.35">
      <c r="A8191" s="222" t="str">
        <f t="shared" si="127"/>
        <v>MRI LE NON JOINT LT WO</v>
      </c>
      <c r="B8191" s="11"/>
      <c r="C8191" s="11" t="s">
        <v>10060</v>
      </c>
    </row>
    <row r="8192" spans="1:3" x14ac:dyDescent="0.35">
      <c r="A8192" s="222" t="str">
        <f t="shared" si="127"/>
        <v>MRI LE NON JOINT RT WO</v>
      </c>
      <c r="B8192" s="11"/>
      <c r="C8192" s="11" t="s">
        <v>10061</v>
      </c>
    </row>
    <row r="8193" spans="1:3" x14ac:dyDescent="0.35">
      <c r="A8193" s="222" t="str">
        <f t="shared" si="127"/>
        <v>MRI LE Non Joint w/o Contrast Lt</v>
      </c>
      <c r="B8193" s="291"/>
      <c r="C8193" s="278" t="s">
        <v>4523</v>
      </c>
    </row>
    <row r="8194" spans="1:3" x14ac:dyDescent="0.35">
      <c r="A8194" s="222" t="str">
        <f t="shared" si="127"/>
        <v>MRI LE Non Joint w/o Contrast Rt</v>
      </c>
      <c r="B8194" s="291"/>
      <c r="C8194" s="291" t="s">
        <v>4524</v>
      </c>
    </row>
    <row r="8195" spans="1:3" x14ac:dyDescent="0.35">
      <c r="A8195" s="222" t="str">
        <f t="shared" ref="A8195:A8258" si="128">TRIM(C8195)</f>
        <v>MRI LEFT CALF WO</v>
      </c>
      <c r="B8195" s="204"/>
      <c r="C8195" s="205" t="s">
        <v>11421</v>
      </c>
    </row>
    <row r="8196" spans="1:3" x14ac:dyDescent="0.35">
      <c r="A8196" s="222" t="str">
        <f t="shared" si="128"/>
        <v>MRI Left Femur without</v>
      </c>
      <c r="B8196" s="204"/>
      <c r="C8196" s="205" t="s">
        <v>11422</v>
      </c>
    </row>
    <row r="8197" spans="1:3" x14ac:dyDescent="0.35">
      <c r="A8197" s="222" t="str">
        <f t="shared" si="128"/>
        <v>MRI Left Femur without contrast</v>
      </c>
      <c r="B8197" s="204"/>
      <c r="C8197" s="205" t="s">
        <v>11423</v>
      </c>
    </row>
    <row r="8198" spans="1:3" x14ac:dyDescent="0.35">
      <c r="A8198" s="222" t="str">
        <f t="shared" si="128"/>
        <v>MRI LEFT FOOT W/O</v>
      </c>
      <c r="B8198" s="204"/>
      <c r="C8198" s="205" t="s">
        <v>11424</v>
      </c>
    </row>
    <row r="8199" spans="1:3" x14ac:dyDescent="0.35">
      <c r="A8199" s="222" t="str">
        <f t="shared" si="128"/>
        <v>MRI LEFT FOOT W/O CONTRAST</v>
      </c>
      <c r="B8199" s="157"/>
      <c r="C8199" s="157" t="s">
        <v>4071</v>
      </c>
    </row>
    <row r="8200" spans="1:3" x14ac:dyDescent="0.35">
      <c r="A8200" s="222" t="str">
        <f t="shared" si="128"/>
        <v>MRI Left Foot without contrast</v>
      </c>
      <c r="B8200" s="204"/>
      <c r="C8200" s="205" t="s">
        <v>11426</v>
      </c>
    </row>
    <row r="8201" spans="1:3" x14ac:dyDescent="0.35">
      <c r="A8201" s="222" t="str">
        <f t="shared" si="128"/>
        <v>MRI LEFT FOOT WO</v>
      </c>
      <c r="B8201" s="204"/>
      <c r="C8201" s="205" t="s">
        <v>11427</v>
      </c>
    </row>
    <row r="8202" spans="1:3" x14ac:dyDescent="0.35">
      <c r="A8202" s="222" t="str">
        <f t="shared" si="128"/>
        <v>MRI LEFT LEG WO CON</v>
      </c>
      <c r="B8202" s="204"/>
      <c r="C8202" s="205" t="s">
        <v>11428</v>
      </c>
    </row>
    <row r="8203" spans="1:3" x14ac:dyDescent="0.35">
      <c r="A8203" s="222" t="str">
        <f t="shared" si="128"/>
        <v>MRI LEFT LOWER LEG TIB-FIB WO</v>
      </c>
      <c r="B8203" s="204"/>
      <c r="C8203" s="205" t="s">
        <v>11429</v>
      </c>
    </row>
    <row r="8204" spans="1:3" x14ac:dyDescent="0.35">
      <c r="A8204" s="222" t="str">
        <f t="shared" si="128"/>
        <v>MRI LEFT LOWER LEG W/O CONTRAST</v>
      </c>
      <c r="B8204" s="204"/>
      <c r="C8204" s="205" t="s">
        <v>11430</v>
      </c>
    </row>
    <row r="8205" spans="1:3" x14ac:dyDescent="0.35">
      <c r="A8205" s="222" t="str">
        <f t="shared" si="128"/>
        <v>MRI LEFT THIGH W/O</v>
      </c>
      <c r="B8205" s="204"/>
      <c r="C8205" s="207" t="s">
        <v>11431</v>
      </c>
    </row>
    <row r="8206" spans="1:3" x14ac:dyDescent="0.35">
      <c r="A8206" s="222" t="str">
        <f t="shared" si="128"/>
        <v>MRI LEFT THIGH WO</v>
      </c>
      <c r="B8206" s="204"/>
      <c r="C8206" s="208" t="s">
        <v>11432</v>
      </c>
    </row>
    <row r="8207" spans="1:3" x14ac:dyDescent="0.35">
      <c r="A8207" s="222" t="str">
        <f t="shared" si="128"/>
        <v>MRI LEFT TIB/FIB W/O</v>
      </c>
      <c r="B8207" s="204"/>
      <c r="C8207" s="205" t="s">
        <v>11433</v>
      </c>
    </row>
    <row r="8208" spans="1:3" x14ac:dyDescent="0.35">
      <c r="A8208" s="222" t="str">
        <f t="shared" si="128"/>
        <v>MRI Left Tib/Fib without contrast</v>
      </c>
      <c r="B8208" s="204"/>
      <c r="C8208" s="205" t="s">
        <v>11434</v>
      </c>
    </row>
    <row r="8209" spans="1:3" x14ac:dyDescent="0.35">
      <c r="A8209" s="222" t="str">
        <f t="shared" si="128"/>
        <v>MRI LEFT TIB/FIB WO</v>
      </c>
      <c r="B8209" s="204"/>
      <c r="C8209" s="205" t="s">
        <v>11435</v>
      </c>
    </row>
    <row r="8210" spans="1:3" x14ac:dyDescent="0.35">
      <c r="A8210" s="222" t="str">
        <f t="shared" si="128"/>
        <v>MRI Left TibFib without</v>
      </c>
      <c r="B8210" s="204"/>
      <c r="C8210" s="205" t="s">
        <v>11436</v>
      </c>
    </row>
    <row r="8211" spans="1:3" x14ac:dyDescent="0.35">
      <c r="A8211" s="222" t="str">
        <f t="shared" si="128"/>
        <v>MRI LEFT TIBIA FIBULA W/O</v>
      </c>
      <c r="B8211" s="204"/>
      <c r="C8211" s="205" t="s">
        <v>11437</v>
      </c>
    </row>
    <row r="8212" spans="1:3" x14ac:dyDescent="0.35">
      <c r="A8212" s="222" t="str">
        <f t="shared" si="128"/>
        <v>MRI LFT FOOT WO</v>
      </c>
      <c r="B8212" s="204"/>
      <c r="C8212" s="205" t="s">
        <v>11438</v>
      </c>
    </row>
    <row r="8213" spans="1:3" x14ac:dyDescent="0.35">
      <c r="A8213" s="222" t="str">
        <f t="shared" si="128"/>
        <v>MRI LOWER EXT (NO JOIN</v>
      </c>
      <c r="B8213" s="285"/>
      <c r="C8213" s="285" t="s">
        <v>6415</v>
      </c>
    </row>
    <row r="8214" spans="1:3" x14ac:dyDescent="0.35">
      <c r="A8214" s="222" t="str">
        <f t="shared" si="128"/>
        <v>MRI LOWER EXT NOT JOINT WO</v>
      </c>
      <c r="B8214" s="94"/>
      <c r="C8214" s="93" t="s">
        <v>7229</v>
      </c>
    </row>
    <row r="8215" spans="1:3" x14ac:dyDescent="0.35">
      <c r="A8215" s="222" t="str">
        <f t="shared" si="128"/>
        <v>MRI LOWER EXTREM NOT JOINT W/O CONTRAST</v>
      </c>
      <c r="B8215" s="283"/>
      <c r="C8215" s="336" t="s">
        <v>8294</v>
      </c>
    </row>
    <row r="8216" spans="1:3" x14ac:dyDescent="0.35">
      <c r="A8216" s="222" t="str">
        <f t="shared" si="128"/>
        <v>MRI LOWER EXTREMITY NOT JOINT W O CON RT</v>
      </c>
      <c r="B8216" s="280"/>
      <c r="C8216" s="45" t="s">
        <v>9001</v>
      </c>
    </row>
    <row r="8217" spans="1:3" x14ac:dyDescent="0.35">
      <c r="A8217" s="222" t="str">
        <f t="shared" si="128"/>
        <v>MRI LOWER EXTREMITY NOT JOINT W/O CON LT</v>
      </c>
      <c r="B8217" s="280"/>
      <c r="C8217" s="45" t="s">
        <v>9002</v>
      </c>
    </row>
    <row r="8218" spans="1:3" x14ac:dyDescent="0.35">
      <c r="A8218" s="222" t="str">
        <f t="shared" si="128"/>
        <v>MRI LOWER EXTREMITY NOT JOINT W/O CON RT</v>
      </c>
      <c r="B8218" s="280"/>
      <c r="C8218" s="45" t="s">
        <v>9003</v>
      </c>
    </row>
    <row r="8219" spans="1:3" x14ac:dyDescent="0.35">
      <c r="A8219" s="222" t="str">
        <f t="shared" si="128"/>
        <v>MRI LOWER EXTREMITY W/O CONTRAST LT</v>
      </c>
      <c r="B8219" s="157"/>
      <c r="C8219" s="157" t="s">
        <v>4072</v>
      </c>
    </row>
    <row r="8220" spans="1:3" x14ac:dyDescent="0.35">
      <c r="A8220" s="222" t="str">
        <f t="shared" si="128"/>
        <v>MRI LOWER EXTREMITY W/O CONTRAST RT</v>
      </c>
      <c r="B8220" s="157"/>
      <c r="C8220" s="157" t="s">
        <v>4073</v>
      </c>
    </row>
    <row r="8221" spans="1:3" x14ac:dyDescent="0.35">
      <c r="A8221" s="222" t="str">
        <f t="shared" si="128"/>
        <v>MRI LT CALF WO</v>
      </c>
      <c r="B8221" s="204"/>
      <c r="C8221" s="205" t="s">
        <v>11439</v>
      </c>
    </row>
    <row r="8222" spans="1:3" x14ac:dyDescent="0.35">
      <c r="A8222" s="222" t="str">
        <f t="shared" si="128"/>
        <v>MRI LT FEMUR WO</v>
      </c>
      <c r="B8222" s="165"/>
      <c r="C8222" s="165" t="s">
        <v>6838</v>
      </c>
    </row>
    <row r="8223" spans="1:3" x14ac:dyDescent="0.35">
      <c r="A8223" s="222" t="str">
        <f t="shared" si="128"/>
        <v>MRI LT FOOT W/O</v>
      </c>
      <c r="B8223" s="204"/>
      <c r="C8223" s="205" t="s">
        <v>11440</v>
      </c>
    </row>
    <row r="8224" spans="1:3" x14ac:dyDescent="0.35">
      <c r="A8224" s="222" t="str">
        <f t="shared" si="128"/>
        <v>MRI LT FOOT WO</v>
      </c>
      <c r="B8224" s="165"/>
      <c r="C8224" s="165" t="s">
        <v>6839</v>
      </c>
    </row>
    <row r="8225" spans="1:3" x14ac:dyDescent="0.35">
      <c r="A8225" s="222" t="str">
        <f t="shared" si="128"/>
        <v>MRI LT FOOT WO CON</v>
      </c>
      <c r="B8225" s="204"/>
      <c r="C8225" s="204" t="s">
        <v>11441</v>
      </c>
    </row>
    <row r="8226" spans="1:3" x14ac:dyDescent="0.35">
      <c r="A8226" s="222" t="str">
        <f t="shared" si="128"/>
        <v>MRI LT FOREFOOT</v>
      </c>
      <c r="B8226" s="204"/>
      <c r="C8226" s="205" t="s">
        <v>11442</v>
      </c>
    </row>
    <row r="8227" spans="1:3" x14ac:dyDescent="0.35">
      <c r="A8227" s="222" t="str">
        <f t="shared" si="128"/>
        <v>MRI LT FOREFOOT WO CON</v>
      </c>
      <c r="B8227" s="204"/>
      <c r="C8227" s="203" t="s">
        <v>11443</v>
      </c>
    </row>
    <row r="8228" spans="1:3" x14ac:dyDescent="0.35">
      <c r="A8228" s="222" t="str">
        <f t="shared" si="128"/>
        <v>MRI LT LE NON JOINT WO</v>
      </c>
      <c r="B8228" s="165"/>
      <c r="C8228" s="165" t="s">
        <v>6840</v>
      </c>
    </row>
    <row r="8229" spans="1:3" x14ac:dyDescent="0.35">
      <c r="A8229" s="222" t="str">
        <f t="shared" si="128"/>
        <v>MRI LT LOWER LEG WO</v>
      </c>
      <c r="B8229" s="204"/>
      <c r="C8229" s="205" t="s">
        <v>11444</v>
      </c>
    </row>
    <row r="8230" spans="1:3" x14ac:dyDescent="0.35">
      <c r="A8230" s="222" t="str">
        <f t="shared" si="128"/>
        <v>MRI LT THIGH WO</v>
      </c>
      <c r="B8230" s="204"/>
      <c r="C8230" s="210" t="s">
        <v>7790</v>
      </c>
    </row>
    <row r="8231" spans="1:3" x14ac:dyDescent="0.35">
      <c r="A8231" s="222" t="str">
        <f t="shared" si="128"/>
        <v>MRI LT TIB FIB WO</v>
      </c>
      <c r="B8231" s="165"/>
      <c r="C8231" s="165" t="s">
        <v>6841</v>
      </c>
    </row>
    <row r="8232" spans="1:3" x14ac:dyDescent="0.35">
      <c r="A8232" s="222" t="str">
        <f t="shared" si="128"/>
        <v>MRI OF THE FOOT W/O CONTRAST LT</v>
      </c>
      <c r="B8232" s="157"/>
      <c r="C8232" s="157" t="s">
        <v>4074</v>
      </c>
    </row>
    <row r="8233" spans="1:3" x14ac:dyDescent="0.35">
      <c r="A8233" s="222" t="str">
        <f t="shared" si="128"/>
        <v>MRI OF THE FOOT W/O CONTRAST RT</v>
      </c>
      <c r="B8233" s="157"/>
      <c r="C8233" s="157" t="s">
        <v>4075</v>
      </c>
    </row>
    <row r="8234" spans="1:3" x14ac:dyDescent="0.35">
      <c r="A8234" s="222" t="str">
        <f t="shared" si="128"/>
        <v>MRI OF THE RIGHT FOOT W/O CONTRAST</v>
      </c>
      <c r="B8234" s="204"/>
      <c r="C8234" s="205" t="s">
        <v>11445</v>
      </c>
    </row>
    <row r="8235" spans="1:3" x14ac:dyDescent="0.35">
      <c r="A8235" s="222" t="str">
        <f t="shared" si="128"/>
        <v>MRI OF THE RIGHT LOWER LEG W/O CONTRAST</v>
      </c>
      <c r="B8235" s="204"/>
      <c r="C8235" s="205" t="s">
        <v>11446</v>
      </c>
    </row>
    <row r="8236" spans="1:3" x14ac:dyDescent="0.35">
      <c r="A8236" s="222" t="str">
        <f t="shared" si="128"/>
        <v>MRI R FOOT WO</v>
      </c>
      <c r="B8236" s="204"/>
      <c r="C8236" s="205" t="s">
        <v>11447</v>
      </c>
    </row>
    <row r="8237" spans="1:3" x14ac:dyDescent="0.35">
      <c r="A8237" s="222" t="str">
        <f t="shared" si="128"/>
        <v>MRI RIGHT CALF WO</v>
      </c>
      <c r="B8237" s="204"/>
      <c r="C8237" s="205" t="s">
        <v>11448</v>
      </c>
    </row>
    <row r="8238" spans="1:3" x14ac:dyDescent="0.35">
      <c r="A8238" s="222" t="str">
        <f t="shared" si="128"/>
        <v>MRI RIGHT FEMUR W/O</v>
      </c>
      <c r="B8238" s="204"/>
      <c r="C8238" s="205" t="s">
        <v>11449</v>
      </c>
    </row>
    <row r="8239" spans="1:3" x14ac:dyDescent="0.35">
      <c r="A8239" s="222" t="str">
        <f t="shared" si="128"/>
        <v>MRI RIGHT FOOT W/O</v>
      </c>
      <c r="B8239" s="204"/>
      <c r="C8239" s="205" t="s">
        <v>11450</v>
      </c>
    </row>
    <row r="8240" spans="1:3" x14ac:dyDescent="0.35">
      <c r="A8240" s="222" t="str">
        <f t="shared" si="128"/>
        <v>MRI RIGHT FOOT W/O CONTRAST</v>
      </c>
      <c r="B8240" s="204"/>
      <c r="C8240" s="205" t="s">
        <v>11451</v>
      </c>
    </row>
    <row r="8241" spans="1:3" x14ac:dyDescent="0.35">
      <c r="A8241" s="222" t="str">
        <f t="shared" si="128"/>
        <v>MRI Right Foot without contrast</v>
      </c>
      <c r="B8241" s="204"/>
      <c r="C8241" s="205" t="s">
        <v>11452</v>
      </c>
    </row>
    <row r="8242" spans="1:3" x14ac:dyDescent="0.35">
      <c r="A8242" s="222" t="str">
        <f t="shared" si="128"/>
        <v>MRI RIGHT FOOT WO</v>
      </c>
      <c r="B8242" s="204"/>
      <c r="C8242" s="205" t="s">
        <v>11453</v>
      </c>
    </row>
    <row r="8243" spans="1:3" x14ac:dyDescent="0.35">
      <c r="A8243" s="222" t="str">
        <f t="shared" si="128"/>
        <v>MRI RIGHT FOOT WO CON</v>
      </c>
      <c r="B8243" s="204"/>
      <c r="C8243" s="205" t="s">
        <v>11454</v>
      </c>
    </row>
    <row r="8244" spans="1:3" x14ac:dyDescent="0.35">
      <c r="A8244" s="222" t="str">
        <f t="shared" si="128"/>
        <v>MRI Right Hamstring without contrast</v>
      </c>
      <c r="B8244" s="204"/>
      <c r="C8244" s="205" t="s">
        <v>11455</v>
      </c>
    </row>
    <row r="8245" spans="1:3" x14ac:dyDescent="0.35">
      <c r="A8245" s="222" t="str">
        <f t="shared" si="128"/>
        <v>MRI RIGHT LOWER LEG W/O</v>
      </c>
      <c r="B8245" s="204"/>
      <c r="C8245" s="205" t="s">
        <v>11456</v>
      </c>
    </row>
    <row r="8246" spans="1:3" x14ac:dyDescent="0.35">
      <c r="A8246" s="222" t="str">
        <f t="shared" si="128"/>
        <v>MRI RIGHT LOWER LEG WO</v>
      </c>
      <c r="B8246" s="204"/>
      <c r="C8246" s="205" t="s">
        <v>11457</v>
      </c>
    </row>
    <row r="8247" spans="1:3" x14ac:dyDescent="0.35">
      <c r="A8247" s="222" t="str">
        <f t="shared" si="128"/>
        <v>MRI RIGHT THIGH W/O</v>
      </c>
      <c r="B8247" s="204"/>
      <c r="C8247" s="205" t="s">
        <v>11458</v>
      </c>
    </row>
    <row r="8248" spans="1:3" x14ac:dyDescent="0.35">
      <c r="A8248" s="222" t="str">
        <f t="shared" si="128"/>
        <v>MRI RIGHT THIGH W/O CONTRAST</v>
      </c>
      <c r="B8248" s="157"/>
      <c r="C8248" s="157" t="s">
        <v>4076</v>
      </c>
    </row>
    <row r="8249" spans="1:3" x14ac:dyDescent="0.35">
      <c r="A8249" s="222" t="str">
        <f t="shared" si="128"/>
        <v>MRI RIGHT THIGH WO</v>
      </c>
      <c r="B8249" s="204"/>
      <c r="C8249" s="205" t="s">
        <v>11459</v>
      </c>
    </row>
    <row r="8250" spans="1:3" x14ac:dyDescent="0.35">
      <c r="A8250" s="222" t="str">
        <f t="shared" si="128"/>
        <v>MRI RIGHT TIB/FIB W/O</v>
      </c>
      <c r="B8250" s="204"/>
      <c r="C8250" s="205" t="s">
        <v>11460</v>
      </c>
    </row>
    <row r="8251" spans="1:3" x14ac:dyDescent="0.35">
      <c r="A8251" s="222" t="str">
        <f t="shared" si="128"/>
        <v>MRI RIGHT TIB/FIB W/O CONTRAST</v>
      </c>
      <c r="B8251" s="157"/>
      <c r="C8251" s="157" t="s">
        <v>4077</v>
      </c>
    </row>
    <row r="8252" spans="1:3" x14ac:dyDescent="0.35">
      <c r="A8252" s="222" t="str">
        <f t="shared" si="128"/>
        <v>MRI RIGHT TIB/FIB WO</v>
      </c>
      <c r="B8252" s="466"/>
      <c r="C8252" s="84" t="s">
        <v>13154</v>
      </c>
    </row>
    <row r="8253" spans="1:3" x14ac:dyDescent="0.35">
      <c r="A8253" s="222" t="str">
        <f t="shared" si="128"/>
        <v>MRI Right TibFib without contrast</v>
      </c>
      <c r="B8253" s="204"/>
      <c r="C8253" s="205" t="s">
        <v>11461</v>
      </c>
    </row>
    <row r="8254" spans="1:3" x14ac:dyDescent="0.35">
      <c r="A8254" s="222" t="str">
        <f t="shared" si="128"/>
        <v>MRI RIGHT TIBIA FIBULA W/O</v>
      </c>
      <c r="B8254" s="204"/>
      <c r="C8254" s="205" t="s">
        <v>11462</v>
      </c>
    </row>
    <row r="8255" spans="1:3" x14ac:dyDescent="0.35">
      <c r="A8255" s="222" t="str">
        <f t="shared" si="128"/>
        <v>MRI RT CALF WO</v>
      </c>
      <c r="B8255" s="165"/>
      <c r="C8255" s="165" t="s">
        <v>6842</v>
      </c>
    </row>
    <row r="8256" spans="1:3" x14ac:dyDescent="0.35">
      <c r="A8256" s="222" t="str">
        <f t="shared" si="128"/>
        <v>MRI RT FEMUR WO</v>
      </c>
      <c r="B8256" s="165"/>
      <c r="C8256" s="165" t="s">
        <v>6843</v>
      </c>
    </row>
    <row r="8257" spans="1:3" x14ac:dyDescent="0.35">
      <c r="A8257" s="222" t="str">
        <f t="shared" si="128"/>
        <v>MRI RT FOOT W/O CONTRAST</v>
      </c>
      <c r="B8257" s="204"/>
      <c r="C8257" s="205" t="s">
        <v>11464</v>
      </c>
    </row>
    <row r="8258" spans="1:3" x14ac:dyDescent="0.35">
      <c r="A8258" s="222" t="str">
        <f t="shared" si="128"/>
        <v>MRI RT FOOT WO</v>
      </c>
      <c r="B8258" s="204"/>
      <c r="C8258" s="205" t="s">
        <v>7791</v>
      </c>
    </row>
    <row r="8259" spans="1:3" x14ac:dyDescent="0.35">
      <c r="A8259" s="222" t="str">
        <f t="shared" ref="A8259:A8322" si="129">TRIM(C8259)</f>
        <v>MRI RT FOOT WO CON</v>
      </c>
      <c r="B8259" s="204"/>
      <c r="C8259" s="204" t="s">
        <v>11465</v>
      </c>
    </row>
    <row r="8260" spans="1:3" x14ac:dyDescent="0.35">
      <c r="A8260" s="222" t="str">
        <f t="shared" si="129"/>
        <v>MRI RT FOREFOOT WO</v>
      </c>
      <c r="B8260" s="204"/>
      <c r="C8260" s="207" t="s">
        <v>11466</v>
      </c>
    </row>
    <row r="8261" spans="1:3" x14ac:dyDescent="0.35">
      <c r="A8261" s="222" t="str">
        <f t="shared" si="129"/>
        <v>MRI RT LE NON JOINT WO</v>
      </c>
      <c r="B8261" s="165"/>
      <c r="C8261" s="165" t="s">
        <v>6844</v>
      </c>
    </row>
    <row r="8262" spans="1:3" x14ac:dyDescent="0.35">
      <c r="A8262" s="222" t="str">
        <f t="shared" si="129"/>
        <v>MRI RT LOWER LEG WO</v>
      </c>
      <c r="B8262" s="204"/>
      <c r="C8262" s="205" t="s">
        <v>11467</v>
      </c>
    </row>
    <row r="8263" spans="1:3" x14ac:dyDescent="0.35">
      <c r="A8263" s="222" t="str">
        <f t="shared" si="129"/>
        <v>MRI RT TIB FIB WO</v>
      </c>
      <c r="B8263" s="165"/>
      <c r="C8263" s="165" t="s">
        <v>6845</v>
      </c>
    </row>
    <row r="8264" spans="1:3" x14ac:dyDescent="0.35">
      <c r="A8264" s="222" t="str">
        <f t="shared" si="129"/>
        <v>MRI RT TIB/FIB WO</v>
      </c>
      <c r="B8264" s="204"/>
      <c r="C8264" s="205" t="s">
        <v>11468</v>
      </c>
    </row>
    <row r="8265" spans="1:3" x14ac:dyDescent="0.35">
      <c r="A8265" s="222" t="str">
        <f t="shared" si="129"/>
        <v>MRI THIGH WO, LEFT</v>
      </c>
      <c r="B8265" s="204"/>
      <c r="C8265" s="205" t="s">
        <v>11469</v>
      </c>
    </row>
    <row r="8266" spans="1:3" x14ac:dyDescent="0.35">
      <c r="A8266" s="222" t="str">
        <f t="shared" si="129"/>
        <v>MRI THIGH WO, RIGHT</v>
      </c>
      <c r="B8266" s="204"/>
      <c r="C8266" s="205" t="s">
        <v>11470</v>
      </c>
    </row>
    <row r="8267" spans="1:3" x14ac:dyDescent="0.35">
      <c r="A8267" s="222" t="str">
        <f t="shared" si="129"/>
        <v>MRI TIB / FIB W/O LEFT</v>
      </c>
      <c r="B8267" s="204"/>
      <c r="C8267" s="205" t="s">
        <v>11471</v>
      </c>
    </row>
    <row r="8268" spans="1:3" x14ac:dyDescent="0.35">
      <c r="A8268" s="222" t="str">
        <f t="shared" si="129"/>
        <v>MRI TIB / FIB W/O RIGHT</v>
      </c>
      <c r="B8268" s="204"/>
      <c r="C8268" s="205" t="s">
        <v>11472</v>
      </c>
    </row>
    <row r="8269" spans="1:3" x14ac:dyDescent="0.35">
      <c r="A8269" s="222" t="str">
        <f t="shared" si="129"/>
        <v>MRI TIB FIB LT W/O</v>
      </c>
      <c r="B8269" s="292"/>
      <c r="C8269" s="292" t="s">
        <v>5362</v>
      </c>
    </row>
    <row r="8270" spans="1:3" x14ac:dyDescent="0.35">
      <c r="A8270" s="222" t="str">
        <f t="shared" si="129"/>
        <v>MRI TIB FIB LT WO</v>
      </c>
      <c r="B8270" s="11"/>
      <c r="C8270" s="11" t="s">
        <v>10062</v>
      </c>
    </row>
    <row r="8271" spans="1:3" x14ac:dyDescent="0.35">
      <c r="A8271" s="222" t="str">
        <f t="shared" si="129"/>
        <v>MRI TIB FIB RT W/O</v>
      </c>
      <c r="B8271" s="292"/>
      <c r="C8271" s="292" t="s">
        <v>5363</v>
      </c>
    </row>
    <row r="8272" spans="1:3" x14ac:dyDescent="0.35">
      <c r="A8272" s="222" t="str">
        <f t="shared" si="129"/>
        <v>MRI TIB FIB RT WO</v>
      </c>
      <c r="B8272" s="11"/>
      <c r="C8272" s="790" t="s">
        <v>10063</v>
      </c>
    </row>
    <row r="8273" spans="1:3" x14ac:dyDescent="0.35">
      <c r="A8273" s="222" t="str">
        <f t="shared" si="129"/>
        <v>MRI TIB FIB WO LEFT</v>
      </c>
      <c r="B8273" s="26"/>
      <c r="C8273" s="26" t="s">
        <v>2519</v>
      </c>
    </row>
    <row r="8274" spans="1:3" x14ac:dyDescent="0.35">
      <c r="A8274" s="222" t="str">
        <f t="shared" si="129"/>
        <v>MRI TIB FIB WO RIGHT</v>
      </c>
      <c r="B8274" s="26"/>
      <c r="C8274" s="26" t="s">
        <v>2520</v>
      </c>
    </row>
    <row r="8275" spans="1:3" x14ac:dyDescent="0.35">
      <c r="A8275" s="222" t="str">
        <f t="shared" si="129"/>
        <v>MRI TIBFIB WO LEFT</v>
      </c>
      <c r="B8275" s="315"/>
      <c r="C8275" s="382" t="s">
        <v>7230</v>
      </c>
    </row>
    <row r="8276" spans="1:3" x14ac:dyDescent="0.35">
      <c r="A8276" s="222" t="str">
        <f t="shared" si="129"/>
        <v>MRI TIBFIB WO RIGHT</v>
      </c>
      <c r="B8276" s="315"/>
      <c r="C8276" s="382" t="s">
        <v>7231</v>
      </c>
    </row>
    <row r="8277" spans="1:3" x14ac:dyDescent="0.35">
      <c r="A8277" s="222" t="str">
        <f t="shared" si="129"/>
        <v>MRI Tibia/Fibula w/o Contrast Left</v>
      </c>
      <c r="B8277" s="281"/>
      <c r="C8277" s="42" t="s">
        <v>2057</v>
      </c>
    </row>
    <row r="8278" spans="1:3" x14ac:dyDescent="0.35">
      <c r="A8278" s="222" t="str">
        <f t="shared" si="129"/>
        <v>MRI Tibia/Fibula w/o Contrast Right</v>
      </c>
      <c r="B8278" s="281"/>
      <c r="C8278" s="42" t="s">
        <v>2058</v>
      </c>
    </row>
    <row r="8279" spans="1:3" x14ac:dyDescent="0.35">
      <c r="A8279" s="222" t="str">
        <f t="shared" si="129"/>
        <v>MRI	 Left Foot s/ Contrast</v>
      </c>
      <c r="B8279" s="30"/>
      <c r="C8279" s="30" t="s">
        <v>3525</v>
      </c>
    </row>
    <row r="8280" spans="1:3" x14ac:dyDescent="0.35">
      <c r="A8280" s="222" t="str">
        <f t="shared" si="129"/>
        <v>MRI	 Right Foot s/ Contrast</v>
      </c>
      <c r="B8280" s="30"/>
      <c r="C8280" s="30" t="s">
        <v>3526</v>
      </c>
    </row>
    <row r="8281" spans="1:3" x14ac:dyDescent="0.35">
      <c r="A8281" s="222" t="str">
        <f t="shared" si="129"/>
        <v>MRI-(L) FOOT W/O CONTRAST</v>
      </c>
      <c r="B8281" s="204"/>
      <c r="C8281" s="205" t="s">
        <v>11473</v>
      </c>
    </row>
    <row r="8282" spans="1:3" x14ac:dyDescent="0.35">
      <c r="A8282" s="222" t="str">
        <f t="shared" si="129"/>
        <v>MRI-(R) FEMUR W/O CONTRAST</v>
      </c>
      <c r="B8282" s="204"/>
      <c r="C8282" s="205" t="s">
        <v>11474</v>
      </c>
    </row>
    <row r="8283" spans="1:3" x14ac:dyDescent="0.35">
      <c r="A8283" s="222" t="str">
        <f t="shared" si="129"/>
        <v>MRI-(R) FOOT W/O CONTRAST</v>
      </c>
      <c r="B8283" s="204"/>
      <c r="C8283" s="205" t="s">
        <v>11475</v>
      </c>
    </row>
    <row r="8284" spans="1:3" x14ac:dyDescent="0.35">
      <c r="A8284" s="222" t="str">
        <f t="shared" si="129"/>
        <v>MRI, Left Femur s/ Contrast</v>
      </c>
      <c r="B8284" s="30"/>
      <c r="C8284" s="30" t="s">
        <v>3527</v>
      </c>
    </row>
    <row r="8285" spans="1:3" x14ac:dyDescent="0.35">
      <c r="A8285" s="222" t="str">
        <f t="shared" si="129"/>
        <v>MRI, Left Foot s/ Contrast</v>
      </c>
      <c r="B8285" s="30"/>
      <c r="C8285" s="30" t="s">
        <v>3528</v>
      </c>
    </row>
    <row r="8286" spans="1:3" x14ac:dyDescent="0.35">
      <c r="A8286" s="222" t="str">
        <f t="shared" si="129"/>
        <v>MRI, Left Tibfib s/ Contrast</v>
      </c>
      <c r="B8286" s="30"/>
      <c r="C8286" s="30" t="s">
        <v>3529</v>
      </c>
    </row>
    <row r="8287" spans="1:3" x14ac:dyDescent="0.35">
      <c r="A8287" s="222" t="str">
        <f t="shared" si="129"/>
        <v>MRI, Left Toe(s) s/ Contrast</v>
      </c>
      <c r="B8287" s="30"/>
      <c r="C8287" s="30" t="s">
        <v>3530</v>
      </c>
    </row>
    <row r="8288" spans="1:3" x14ac:dyDescent="0.35">
      <c r="A8288" s="222" t="str">
        <f t="shared" si="129"/>
        <v>MRI, Lower Ext. Non-Joint s/ Contrast</v>
      </c>
      <c r="B8288" s="30"/>
      <c r="C8288" s="30" t="s">
        <v>3531</v>
      </c>
    </row>
    <row r="8289" spans="1:3" x14ac:dyDescent="0.35">
      <c r="A8289" s="222" t="str">
        <f t="shared" si="129"/>
        <v>MRI, Right Femur s/ Contrast</v>
      </c>
      <c r="B8289" s="30"/>
      <c r="C8289" s="30" t="s">
        <v>3532</v>
      </c>
    </row>
    <row r="8290" spans="1:3" x14ac:dyDescent="0.35">
      <c r="A8290" s="222" t="str">
        <f t="shared" si="129"/>
        <v>MRI, Right Foot s/ Contrast</v>
      </c>
      <c r="B8290" s="30"/>
      <c r="C8290" s="30" t="s">
        <v>3533</v>
      </c>
    </row>
    <row r="8291" spans="1:3" x14ac:dyDescent="0.35">
      <c r="A8291" s="222" t="str">
        <f t="shared" si="129"/>
        <v>MRI, Right Tibfib s/ Contrast</v>
      </c>
      <c r="B8291" s="30"/>
      <c r="C8291" s="30" t="s">
        <v>3534</v>
      </c>
    </row>
    <row r="8292" spans="1:3" x14ac:dyDescent="0.35">
      <c r="A8292" s="222" t="str">
        <f t="shared" si="129"/>
        <v>MRI, Right Toe(s) s/ Contrast</v>
      </c>
      <c r="B8292" s="30"/>
      <c r="C8292" s="30" t="s">
        <v>3535</v>
      </c>
    </row>
    <row r="8293" spans="1:3" x14ac:dyDescent="0.35">
      <c r="A8293" s="222" t="str">
        <f t="shared" si="129"/>
        <v>MR-LOWER EXTREMITY L FOOT W/OUT CONTRAST</v>
      </c>
      <c r="B8293" s="175"/>
      <c r="C8293" s="172" t="s">
        <v>13530</v>
      </c>
    </row>
    <row r="8294" spans="1:3" x14ac:dyDescent="0.35">
      <c r="A8294" s="222" t="str">
        <f t="shared" si="129"/>
        <v>MR-LOWER EXTRIMITY L FOOT W/OUT CONTRAST</v>
      </c>
      <c r="B8294" s="175"/>
      <c r="C8294" s="172" t="s">
        <v>13532</v>
      </c>
    </row>
    <row r="8295" spans="1:3" x14ac:dyDescent="0.35">
      <c r="A8295" s="222" t="str">
        <f t="shared" si="129"/>
        <v>MR-LOWER EXTRIMITY L LOWER LEG W/OUT CONTRAST</v>
      </c>
      <c r="B8295" s="175"/>
      <c r="C8295" s="172" t="s">
        <v>13533</v>
      </c>
    </row>
    <row r="8296" spans="1:3" x14ac:dyDescent="0.35">
      <c r="A8296" s="222" t="str">
        <f t="shared" si="129"/>
        <v>MR-LOWER EXTRIMITY L THIGH W/OUT CONTRAST</v>
      </c>
      <c r="B8296" s="175"/>
      <c r="C8296" s="172" t="s">
        <v>13534</v>
      </c>
    </row>
    <row r="8297" spans="1:3" x14ac:dyDescent="0.35">
      <c r="A8297" s="222" t="str">
        <f t="shared" si="129"/>
        <v>MR-LOWER EXTRIMITY R FOOT W/OUT CONTRAST</v>
      </c>
      <c r="B8297" s="175"/>
      <c r="C8297" s="172" t="s">
        <v>13535</v>
      </c>
    </row>
    <row r="8298" spans="1:3" x14ac:dyDescent="0.35">
      <c r="A8298" s="222" t="str">
        <f t="shared" si="129"/>
        <v>MR-LOWER EXTRIMITY R LOWER LEG W/OUT CONTRAST</v>
      </c>
      <c r="B8298" s="175"/>
      <c r="C8298" s="172" t="s">
        <v>13536</v>
      </c>
    </row>
    <row r="8299" spans="1:3" x14ac:dyDescent="0.35">
      <c r="A8299" s="222" t="str">
        <f t="shared" si="129"/>
        <v>MR-LOWER EXTRIMITY R THIGH W/OUT CONTRAST</v>
      </c>
      <c r="B8299" s="175"/>
      <c r="C8299" s="172" t="s">
        <v>13537</v>
      </c>
    </row>
    <row r="8300" spans="1:3" x14ac:dyDescent="0.35">
      <c r="A8300" s="222" t="str">
        <f t="shared" si="129"/>
        <v>MR-MRI LOWER EXTREMITY W/O CONTRAST LEFT</v>
      </c>
      <c r="B8300" s="175"/>
      <c r="C8300" s="172" t="s">
        <v>13538</v>
      </c>
    </row>
    <row r="8301" spans="1:3" x14ac:dyDescent="0.35">
      <c r="A8301" s="222" t="str">
        <f t="shared" si="129"/>
        <v>MR-MRI LOWER EXTREMITY W/O CONTRAST RIGHT</v>
      </c>
      <c r="B8301" s="175"/>
      <c r="C8301" s="172" t="s">
        <v>13539</v>
      </c>
    </row>
    <row r="8302" spans="1:3" x14ac:dyDescent="0.35">
      <c r="A8302" s="222" t="str">
        <f t="shared" si="129"/>
        <v>MR EXTREMITY LOWER LEFT W</v>
      </c>
      <c r="B8302" s="277"/>
      <c r="C8302" s="277" t="s">
        <v>9494</v>
      </c>
    </row>
    <row r="8303" spans="1:3" x14ac:dyDescent="0.35">
      <c r="A8303" s="222" t="str">
        <f t="shared" si="129"/>
        <v>MR EXTREMITY LOWER LT W</v>
      </c>
      <c r="B8303" s="296"/>
      <c r="C8303" s="296" t="s">
        <v>6696</v>
      </c>
    </row>
    <row r="8304" spans="1:3" x14ac:dyDescent="0.35">
      <c r="A8304" s="222" t="str">
        <f t="shared" si="129"/>
        <v>MR EXTREMITY LOWER RIGHT W</v>
      </c>
      <c r="B8304" s="277"/>
      <c r="C8304" s="277" t="s">
        <v>9495</v>
      </c>
    </row>
    <row r="8305" spans="1:3" x14ac:dyDescent="0.35">
      <c r="A8305" s="222" t="str">
        <f t="shared" si="129"/>
        <v>MR EXTREMITY LOWER RT W</v>
      </c>
      <c r="B8305" s="296"/>
      <c r="C8305" s="296" t="s">
        <v>6697</v>
      </c>
    </row>
    <row r="8306" spans="1:3" x14ac:dyDescent="0.35">
      <c r="A8306" s="222" t="str">
        <f t="shared" si="129"/>
        <v>MR FOOT LEFT W</v>
      </c>
      <c r="B8306" s="277"/>
      <c r="C8306" s="277" t="s">
        <v>9496</v>
      </c>
    </row>
    <row r="8307" spans="1:3" x14ac:dyDescent="0.35">
      <c r="A8307" s="222" t="str">
        <f t="shared" si="129"/>
        <v>MR FOOT LT W</v>
      </c>
      <c r="B8307" s="312"/>
      <c r="C8307" s="312" t="s">
        <v>10129</v>
      </c>
    </row>
    <row r="8308" spans="1:3" x14ac:dyDescent="0.35">
      <c r="A8308" s="222" t="str">
        <f t="shared" si="129"/>
        <v>MR FOOT RIGHT W</v>
      </c>
      <c r="B8308" s="277"/>
      <c r="C8308" s="277" t="s">
        <v>9497</v>
      </c>
    </row>
    <row r="8309" spans="1:3" x14ac:dyDescent="0.35">
      <c r="A8309" s="222" t="str">
        <f t="shared" si="129"/>
        <v>MR FOOT RT W</v>
      </c>
      <c r="B8309" s="312"/>
      <c r="C8309" s="312" t="s">
        <v>10130</v>
      </c>
    </row>
    <row r="8310" spans="1:3" x14ac:dyDescent="0.35">
      <c r="A8310" s="222" t="str">
        <f t="shared" si="129"/>
        <v>MR LOW EXT W LT</v>
      </c>
      <c r="B8310" s="312"/>
      <c r="C8310" s="312" t="s">
        <v>10131</v>
      </c>
    </row>
    <row r="8311" spans="1:3" x14ac:dyDescent="0.35">
      <c r="A8311" s="222" t="str">
        <f t="shared" si="129"/>
        <v>MR LOW EXT W RT</v>
      </c>
      <c r="B8311" s="312"/>
      <c r="C8311" s="312" t="s">
        <v>10132</v>
      </c>
    </row>
    <row r="8312" spans="1:3" x14ac:dyDescent="0.35">
      <c r="A8312" s="222" t="str">
        <f t="shared" si="129"/>
        <v>MR TIB FIB W LT</v>
      </c>
      <c r="B8312" s="312"/>
      <c r="C8312" s="312" t="s">
        <v>10133</v>
      </c>
    </row>
    <row r="8313" spans="1:3" x14ac:dyDescent="0.35">
      <c r="A8313" s="222" t="str">
        <f t="shared" si="129"/>
        <v>MR TIB FIB W RT</v>
      </c>
      <c r="B8313" s="312"/>
      <c r="C8313" s="312" t="s">
        <v>10134</v>
      </c>
    </row>
    <row r="8314" spans="1:3" x14ac:dyDescent="0.35">
      <c r="A8314" s="222" t="str">
        <f t="shared" si="129"/>
        <v>MRI FEMUR LT W</v>
      </c>
      <c r="B8314" s="292"/>
      <c r="C8314" s="292" t="s">
        <v>5394</v>
      </c>
    </row>
    <row r="8315" spans="1:3" x14ac:dyDescent="0.35">
      <c r="A8315" s="222" t="str">
        <f t="shared" si="129"/>
        <v>MRI FEMUR LT W</v>
      </c>
      <c r="B8315" s="11"/>
      <c r="C8315" s="11" t="s">
        <v>5394</v>
      </c>
    </row>
    <row r="8316" spans="1:3" x14ac:dyDescent="0.35">
      <c r="A8316" s="222" t="str">
        <f t="shared" si="129"/>
        <v>MRI FEMUR RT W</v>
      </c>
      <c r="B8316" s="292"/>
      <c r="C8316" s="292" t="s">
        <v>5395</v>
      </c>
    </row>
    <row r="8317" spans="1:3" x14ac:dyDescent="0.35">
      <c r="A8317" s="222" t="str">
        <f t="shared" si="129"/>
        <v>MRI FEMUR RT W</v>
      </c>
      <c r="B8317" s="11"/>
      <c r="C8317" s="11" t="s">
        <v>5395</v>
      </c>
    </row>
    <row r="8318" spans="1:3" x14ac:dyDescent="0.35">
      <c r="A8318" s="222" t="str">
        <f t="shared" si="129"/>
        <v>MRI FEMUR W LEFT</v>
      </c>
      <c r="B8318" s="26"/>
      <c r="C8318" s="26" t="s">
        <v>2566</v>
      </c>
    </row>
    <row r="8319" spans="1:3" x14ac:dyDescent="0.35">
      <c r="A8319" s="222" t="str">
        <f t="shared" si="129"/>
        <v>MRI FEMUR W LT</v>
      </c>
      <c r="B8319" s="312"/>
      <c r="C8319" s="312" t="s">
        <v>10135</v>
      </c>
    </row>
    <row r="8320" spans="1:3" x14ac:dyDescent="0.35">
      <c r="A8320" s="222" t="str">
        <f t="shared" si="129"/>
        <v>MRI FEMUR W RIGHT</v>
      </c>
      <c r="B8320" s="26"/>
      <c r="C8320" s="26" t="s">
        <v>2567</v>
      </c>
    </row>
    <row r="8321" spans="1:3" x14ac:dyDescent="0.35">
      <c r="A8321" s="222" t="str">
        <f t="shared" si="129"/>
        <v>MRI FEMUR W RT</v>
      </c>
      <c r="B8321" s="312"/>
      <c r="C8321" s="312" t="s">
        <v>10136</v>
      </c>
    </row>
    <row r="8322" spans="1:3" x14ac:dyDescent="0.35">
      <c r="A8322" s="222" t="str">
        <f t="shared" si="129"/>
        <v>MRI Femur w/ Contrast Left</v>
      </c>
      <c r="B8322" s="313"/>
      <c r="C8322" s="313" t="s">
        <v>2103</v>
      </c>
    </row>
    <row r="8323" spans="1:3" x14ac:dyDescent="0.35">
      <c r="A8323" s="222" t="str">
        <f t="shared" ref="A8323:A8386" si="130">TRIM(C8323)</f>
        <v>MRI Femur w/ Contrast Right</v>
      </c>
      <c r="B8323" s="313"/>
      <c r="C8323" s="313" t="s">
        <v>2104</v>
      </c>
    </row>
    <row r="8324" spans="1:3" x14ac:dyDescent="0.35">
      <c r="A8324" s="222" t="str">
        <f t="shared" si="130"/>
        <v>MRI FOOT LT W</v>
      </c>
      <c r="B8324" s="302"/>
      <c r="C8324" s="292" t="s">
        <v>5396</v>
      </c>
    </row>
    <row r="8325" spans="1:3" x14ac:dyDescent="0.35">
      <c r="A8325" s="222" t="str">
        <f t="shared" si="130"/>
        <v>MRI FOOT LT W</v>
      </c>
      <c r="B8325" s="11"/>
      <c r="C8325" s="11" t="s">
        <v>5396</v>
      </c>
    </row>
    <row r="8326" spans="1:3" x14ac:dyDescent="0.35">
      <c r="A8326" s="222" t="str">
        <f t="shared" si="130"/>
        <v>MRI FOOT RT W</v>
      </c>
      <c r="B8326" s="302"/>
      <c r="C8326" s="292" t="s">
        <v>5397</v>
      </c>
    </row>
    <row r="8327" spans="1:3" x14ac:dyDescent="0.35">
      <c r="A8327" s="222" t="str">
        <f t="shared" si="130"/>
        <v>MRI FOOT RT W</v>
      </c>
      <c r="B8327" s="11"/>
      <c r="C8327" s="11" t="s">
        <v>5397</v>
      </c>
    </row>
    <row r="8328" spans="1:3" x14ac:dyDescent="0.35">
      <c r="A8328" s="222" t="str">
        <f t="shared" si="130"/>
        <v>MRI FOOT W LEFT</v>
      </c>
      <c r="B8328" s="26"/>
      <c r="C8328" s="26" t="s">
        <v>2568</v>
      </c>
    </row>
    <row r="8329" spans="1:3" x14ac:dyDescent="0.35">
      <c r="A8329" s="222" t="str">
        <f t="shared" si="130"/>
        <v>MRI FOOT W RIGHT</v>
      </c>
      <c r="B8329" s="26"/>
      <c r="C8329" s="26" t="s">
        <v>2569</v>
      </c>
    </row>
    <row r="8330" spans="1:3" x14ac:dyDescent="0.35">
      <c r="A8330" s="222" t="str">
        <f t="shared" si="130"/>
        <v>MRI Foot w/ Contrast Left</v>
      </c>
      <c r="B8330" s="313"/>
      <c r="C8330" s="313" t="s">
        <v>2105</v>
      </c>
    </row>
    <row r="8331" spans="1:3" x14ac:dyDescent="0.35">
      <c r="A8331" s="222" t="str">
        <f t="shared" si="130"/>
        <v>MRI Foot w/ Contrast Right</v>
      </c>
      <c r="B8331" s="313"/>
      <c r="C8331" s="313" t="s">
        <v>2106</v>
      </c>
    </row>
    <row r="8332" spans="1:3" x14ac:dyDescent="0.35">
      <c r="A8332" s="222" t="str">
        <f t="shared" si="130"/>
        <v>MRI LE NON JOINT LT W</v>
      </c>
      <c r="B8332" s="11"/>
      <c r="C8332" s="11" t="s">
        <v>10137</v>
      </c>
    </row>
    <row r="8333" spans="1:3" x14ac:dyDescent="0.35">
      <c r="A8333" s="222" t="str">
        <f t="shared" si="130"/>
        <v>MRI LE NON JOINT RT W</v>
      </c>
      <c r="B8333" s="11"/>
      <c r="C8333" s="11" t="s">
        <v>10138</v>
      </c>
    </row>
    <row r="8334" spans="1:3" x14ac:dyDescent="0.35">
      <c r="A8334" s="222" t="str">
        <f t="shared" si="130"/>
        <v>MRI LE Non Joint w/ Contrast Lt</v>
      </c>
      <c r="B8334" s="291"/>
      <c r="C8334" s="291" t="s">
        <v>4543</v>
      </c>
    </row>
    <row r="8335" spans="1:3" x14ac:dyDescent="0.35">
      <c r="A8335" s="222" t="str">
        <f t="shared" si="130"/>
        <v>MRI LE Non Joint w/ Contrast Rt</v>
      </c>
      <c r="B8335" s="291"/>
      <c r="C8335" s="291" t="s">
        <v>4544</v>
      </c>
    </row>
    <row r="8336" spans="1:3" x14ac:dyDescent="0.35">
      <c r="A8336" s="222" t="str">
        <f t="shared" si="130"/>
        <v>MRI LOWER EXT NON JOINT WITH CONTRAST</v>
      </c>
      <c r="B8336" s="285"/>
      <c r="C8336" s="285" t="s">
        <v>6437</v>
      </c>
    </row>
    <row r="8337" spans="1:3" x14ac:dyDescent="0.35">
      <c r="A8337" s="222" t="str">
        <f t="shared" si="130"/>
        <v>MRI LOWER EXTR NOT JOINT W/CONTRAST LT</v>
      </c>
      <c r="B8337" s="286"/>
      <c r="C8337" s="286" t="s">
        <v>9039</v>
      </c>
    </row>
    <row r="8338" spans="1:3" x14ac:dyDescent="0.35">
      <c r="A8338" s="222" t="str">
        <f t="shared" si="130"/>
        <v>MRI LOWER EXTR NOT JOINT W/CONTRAST RT</v>
      </c>
      <c r="B8338" s="286"/>
      <c r="C8338" s="286" t="s">
        <v>9040</v>
      </c>
    </row>
    <row r="8339" spans="1:3" x14ac:dyDescent="0.35">
      <c r="A8339" s="222" t="str">
        <f t="shared" si="130"/>
        <v>MRI LOWER EXTREMITY W/CONTRAST LT</v>
      </c>
      <c r="B8339" s="157"/>
      <c r="C8339" s="157" t="s">
        <v>4107</v>
      </c>
    </row>
    <row r="8340" spans="1:3" x14ac:dyDescent="0.35">
      <c r="A8340" s="222" t="str">
        <f t="shared" si="130"/>
        <v>MRI LOWER EXTREMITY W/CONTRAST RT</v>
      </c>
      <c r="B8340" s="157"/>
      <c r="C8340" s="157" t="s">
        <v>4108</v>
      </c>
    </row>
    <row r="8341" spans="1:3" x14ac:dyDescent="0.35">
      <c r="A8341" s="222" t="str">
        <f t="shared" si="130"/>
        <v>MRI LT FEMUR W</v>
      </c>
      <c r="B8341" s="165"/>
      <c r="C8341" s="165" t="s">
        <v>6870</v>
      </c>
    </row>
    <row r="8342" spans="1:3" x14ac:dyDescent="0.35">
      <c r="A8342" s="222" t="str">
        <f t="shared" si="130"/>
        <v>MRI LT FOOT W</v>
      </c>
      <c r="B8342" s="165"/>
      <c r="C8342" s="165" t="s">
        <v>6871</v>
      </c>
    </row>
    <row r="8343" spans="1:3" x14ac:dyDescent="0.35">
      <c r="A8343" s="222" t="str">
        <f t="shared" si="130"/>
        <v>MRI LT LE NON JOINT W</v>
      </c>
      <c r="B8343" s="165"/>
      <c r="C8343" s="165" t="s">
        <v>6872</v>
      </c>
    </row>
    <row r="8344" spans="1:3" x14ac:dyDescent="0.35">
      <c r="A8344" s="222" t="str">
        <f t="shared" si="130"/>
        <v>MRI LT TIB FIB W</v>
      </c>
      <c r="B8344" s="165"/>
      <c r="C8344" s="165" t="s">
        <v>6873</v>
      </c>
    </row>
    <row r="8345" spans="1:3" x14ac:dyDescent="0.35">
      <c r="A8345" s="222" t="str">
        <f t="shared" si="130"/>
        <v>MRI RT FEMUR W</v>
      </c>
      <c r="B8345" s="165"/>
      <c r="C8345" s="165" t="s">
        <v>6874</v>
      </c>
    </row>
    <row r="8346" spans="1:3" x14ac:dyDescent="0.35">
      <c r="A8346" s="222" t="str">
        <f t="shared" si="130"/>
        <v>MRI RT FOOT W</v>
      </c>
      <c r="B8346" s="165"/>
      <c r="C8346" s="165" t="s">
        <v>6875</v>
      </c>
    </row>
    <row r="8347" spans="1:3" x14ac:dyDescent="0.35">
      <c r="A8347" s="222" t="str">
        <f t="shared" si="130"/>
        <v>MRI RT LE NON JOINT W</v>
      </c>
      <c r="B8347" s="165"/>
      <c r="C8347" s="165" t="s">
        <v>6876</v>
      </c>
    </row>
    <row r="8348" spans="1:3" x14ac:dyDescent="0.35">
      <c r="A8348" s="222" t="str">
        <f t="shared" si="130"/>
        <v>MRI RT TIB FIB W</v>
      </c>
      <c r="B8348" s="165"/>
      <c r="C8348" s="165" t="s">
        <v>6877</v>
      </c>
    </row>
    <row r="8349" spans="1:3" x14ac:dyDescent="0.35">
      <c r="A8349" s="222" t="str">
        <f t="shared" si="130"/>
        <v>MRI THIGH WITH, LEFT</v>
      </c>
      <c r="B8349" s="26"/>
      <c r="C8349" s="26" t="s">
        <v>2570</v>
      </c>
    </row>
    <row r="8350" spans="1:3" x14ac:dyDescent="0.35">
      <c r="A8350" s="222" t="str">
        <f t="shared" si="130"/>
        <v>MRI THIGH WITH, RIGHT</v>
      </c>
      <c r="B8350" s="26"/>
      <c r="C8350" s="26" t="s">
        <v>2571</v>
      </c>
    </row>
    <row r="8351" spans="1:3" x14ac:dyDescent="0.35">
      <c r="A8351" s="222" t="str">
        <f t="shared" si="130"/>
        <v>MRI TIB FIB LT W</v>
      </c>
      <c r="B8351" s="292"/>
      <c r="C8351" s="292" t="s">
        <v>5398</v>
      </c>
    </row>
    <row r="8352" spans="1:3" x14ac:dyDescent="0.35">
      <c r="A8352" s="222" t="str">
        <f t="shared" si="130"/>
        <v>MRI TIB FIB LT W</v>
      </c>
      <c r="B8352" s="11"/>
      <c r="C8352" s="11" t="s">
        <v>5398</v>
      </c>
    </row>
    <row r="8353" spans="1:3" x14ac:dyDescent="0.35">
      <c r="A8353" s="222" t="str">
        <f t="shared" si="130"/>
        <v>MRI TIB FIB RT W</v>
      </c>
      <c r="B8353" s="292"/>
      <c r="C8353" s="292" t="s">
        <v>5399</v>
      </c>
    </row>
    <row r="8354" spans="1:3" x14ac:dyDescent="0.35">
      <c r="A8354" s="222" t="str">
        <f t="shared" si="130"/>
        <v>MRI TIB FIB RT W</v>
      </c>
      <c r="B8354" s="11"/>
      <c r="C8354" s="11" t="s">
        <v>5399</v>
      </c>
    </row>
    <row r="8355" spans="1:3" x14ac:dyDescent="0.35">
      <c r="A8355" s="222" t="str">
        <f t="shared" si="130"/>
        <v>MRI TIB FIB W LEFT</v>
      </c>
      <c r="B8355" s="26"/>
      <c r="C8355" s="26" t="s">
        <v>2572</v>
      </c>
    </row>
    <row r="8356" spans="1:3" x14ac:dyDescent="0.35">
      <c r="A8356" s="222" t="str">
        <f t="shared" si="130"/>
        <v>MRI TIB FIB W RIGHT</v>
      </c>
      <c r="B8356" s="26"/>
      <c r="C8356" s="26" t="s">
        <v>2573</v>
      </c>
    </row>
    <row r="8357" spans="1:3" x14ac:dyDescent="0.35">
      <c r="A8357" s="222" t="str">
        <f t="shared" si="130"/>
        <v>MRI Tibia/Fibula w/ Contrast Left</v>
      </c>
      <c r="B8357" s="313"/>
      <c r="C8357" s="313" t="s">
        <v>2107</v>
      </c>
    </row>
    <row r="8358" spans="1:3" x14ac:dyDescent="0.35">
      <c r="A8358" s="222" t="str">
        <f t="shared" si="130"/>
        <v>MRI Tibia/Fibula w/ Contrast Right</v>
      </c>
      <c r="B8358" s="313"/>
      <c r="C8358" s="313" t="s">
        <v>2108</v>
      </c>
    </row>
    <row r="8359" spans="1:3" x14ac:dyDescent="0.35">
      <c r="A8359" s="222" t="str">
        <f t="shared" si="130"/>
        <v>MRI, Left Femur c/ Contrast</v>
      </c>
      <c r="B8359" s="30"/>
      <c r="C8359" s="30" t="s">
        <v>3600</v>
      </c>
    </row>
    <row r="8360" spans="1:3" x14ac:dyDescent="0.35">
      <c r="A8360" s="222" t="str">
        <f t="shared" si="130"/>
        <v>MRI, Left Foot c/ Contrast</v>
      </c>
      <c r="B8360" s="30"/>
      <c r="C8360" s="30" t="s">
        <v>3601</v>
      </c>
    </row>
    <row r="8361" spans="1:3" x14ac:dyDescent="0.35">
      <c r="A8361" s="222" t="str">
        <f t="shared" si="130"/>
        <v>MRI, Left Tibfib c/ Contrast</v>
      </c>
      <c r="B8361" s="30"/>
      <c r="C8361" s="30" t="s">
        <v>3602</v>
      </c>
    </row>
    <row r="8362" spans="1:3" x14ac:dyDescent="0.35">
      <c r="A8362" s="222" t="str">
        <f t="shared" si="130"/>
        <v>MRI, Left Toe(s) c/ Contrast</v>
      </c>
      <c r="B8362" s="30"/>
      <c r="C8362" s="30" t="s">
        <v>3603</v>
      </c>
    </row>
    <row r="8363" spans="1:3" x14ac:dyDescent="0.35">
      <c r="A8363" s="222" t="str">
        <f t="shared" si="130"/>
        <v>MRI, Lower Ext. Non-Joint c/ Contrast</v>
      </c>
      <c r="B8363" s="30"/>
      <c r="C8363" s="30" t="s">
        <v>3604</v>
      </c>
    </row>
    <row r="8364" spans="1:3" x14ac:dyDescent="0.35">
      <c r="A8364" s="222" t="str">
        <f t="shared" si="130"/>
        <v>MRI, Right Femur c/ Contrast</v>
      </c>
      <c r="B8364" s="30"/>
      <c r="C8364" s="30" t="s">
        <v>3605</v>
      </c>
    </row>
    <row r="8365" spans="1:3" x14ac:dyDescent="0.35">
      <c r="A8365" s="222" t="str">
        <f t="shared" si="130"/>
        <v>MRI, Right Foot c/ Contrast</v>
      </c>
      <c r="B8365" s="30"/>
      <c r="C8365" s="30" t="s">
        <v>3606</v>
      </c>
    </row>
    <row r="8366" spans="1:3" x14ac:dyDescent="0.35">
      <c r="A8366" s="222" t="str">
        <f t="shared" si="130"/>
        <v>MRI, Right Tibfib c/ Contrast</v>
      </c>
      <c r="B8366" s="30"/>
      <c r="C8366" s="30" t="s">
        <v>3607</v>
      </c>
    </row>
    <row r="8367" spans="1:3" x14ac:dyDescent="0.35">
      <c r="A8367" s="222" t="str">
        <f t="shared" si="130"/>
        <v>MRI, Right Toe(s) c/ Contrast</v>
      </c>
      <c r="B8367" s="30"/>
      <c r="C8367" s="30" t="s">
        <v>3608</v>
      </c>
    </row>
    <row r="8368" spans="1:3" x14ac:dyDescent="0.35">
      <c r="A8368" s="222" t="str">
        <f t="shared" si="130"/>
        <v>MR CALF LT W&amp;WO</v>
      </c>
      <c r="B8368" s="97"/>
      <c r="C8368" s="97" t="s">
        <v>1238</v>
      </c>
    </row>
    <row r="8369" spans="1:3" x14ac:dyDescent="0.35">
      <c r="A8369" s="222" t="str">
        <f t="shared" si="130"/>
        <v>MR CALF RT W&amp;WO</v>
      </c>
      <c r="B8369" s="97"/>
      <c r="C8369" s="97" t="s">
        <v>1239</v>
      </c>
    </row>
    <row r="8370" spans="1:3" x14ac:dyDescent="0.35">
      <c r="A8370" s="222" t="str">
        <f t="shared" si="130"/>
        <v>MR EXTREMITY LOWER LEFT W/WO</v>
      </c>
      <c r="B8370" s="277"/>
      <c r="C8370" s="277" t="s">
        <v>9530</v>
      </c>
    </row>
    <row r="8371" spans="1:3" x14ac:dyDescent="0.35">
      <c r="A8371" s="222" t="str">
        <f t="shared" si="130"/>
        <v>MR EXTREMITY LOWER LT W/WO</v>
      </c>
      <c r="B8371" s="296"/>
      <c r="C8371" s="296" t="s">
        <v>6720</v>
      </c>
    </row>
    <row r="8372" spans="1:3" x14ac:dyDescent="0.35">
      <c r="A8372" s="222" t="str">
        <f t="shared" si="130"/>
        <v>MR EXTREMITY LOWER RIGHT W/WO</v>
      </c>
      <c r="B8372" s="277"/>
      <c r="C8372" s="277" t="s">
        <v>9531</v>
      </c>
    </row>
    <row r="8373" spans="1:3" x14ac:dyDescent="0.35">
      <c r="A8373" s="222" t="str">
        <f t="shared" si="130"/>
        <v>MR EXTREMITY LOWER RT W/WO</v>
      </c>
      <c r="B8373" s="296"/>
      <c r="C8373" s="296" t="s">
        <v>6721</v>
      </c>
    </row>
    <row r="8374" spans="1:3" x14ac:dyDescent="0.35">
      <c r="A8374" s="222" t="str">
        <f t="shared" si="130"/>
        <v>MR FOOT LEFT W/WO</v>
      </c>
      <c r="B8374" s="277"/>
      <c r="C8374" s="277" t="s">
        <v>9532</v>
      </c>
    </row>
    <row r="8375" spans="1:3" x14ac:dyDescent="0.35">
      <c r="A8375" s="222" t="str">
        <f t="shared" si="130"/>
        <v>MR FOOT LT W#ap;WO</v>
      </c>
      <c r="B8375" s="97"/>
      <c r="C8375" s="97" t="s">
        <v>1240</v>
      </c>
    </row>
    <row r="8376" spans="1:3" x14ac:dyDescent="0.35">
      <c r="A8376" s="222" t="str">
        <f t="shared" si="130"/>
        <v>MR FOOT LT W&amp;WO</v>
      </c>
      <c r="B8376" s="97"/>
      <c r="C8376" s="97" t="s">
        <v>1241</v>
      </c>
    </row>
    <row r="8377" spans="1:3" x14ac:dyDescent="0.35">
      <c r="A8377" s="222" t="str">
        <f t="shared" si="130"/>
        <v>MR FOOT LT W/WO</v>
      </c>
      <c r="B8377" s="312"/>
      <c r="C8377" s="312" t="s">
        <v>10216</v>
      </c>
    </row>
    <row r="8378" spans="1:3" x14ac:dyDescent="0.35">
      <c r="A8378" s="222" t="str">
        <f t="shared" si="130"/>
        <v>MR FOOT RIGHT W/WO</v>
      </c>
      <c r="B8378" s="277"/>
      <c r="C8378" s="277" t="s">
        <v>9533</v>
      </c>
    </row>
    <row r="8379" spans="1:3" x14ac:dyDescent="0.35">
      <c r="A8379" s="222" t="str">
        <f t="shared" si="130"/>
        <v>MR FOOT RT W&amp;WO</v>
      </c>
      <c r="B8379" s="97"/>
      <c r="C8379" s="97" t="s">
        <v>1243</v>
      </c>
    </row>
    <row r="8380" spans="1:3" x14ac:dyDescent="0.35">
      <c r="A8380" s="222" t="str">
        <f t="shared" si="130"/>
        <v>MR FOOT RT W/WO</v>
      </c>
      <c r="B8380" s="312"/>
      <c r="C8380" s="312" t="s">
        <v>10217</v>
      </c>
    </row>
    <row r="8381" spans="1:3" x14ac:dyDescent="0.35">
      <c r="A8381" s="222" t="str">
        <f t="shared" si="130"/>
        <v>MR LOW EXT W/WO LT</v>
      </c>
      <c r="B8381" s="312"/>
      <c r="C8381" s="312" t="s">
        <v>10218</v>
      </c>
    </row>
    <row r="8382" spans="1:3" x14ac:dyDescent="0.35">
      <c r="A8382" s="222" t="str">
        <f t="shared" si="130"/>
        <v>MR LOW EXT W/WO RT</v>
      </c>
      <c r="B8382" s="312"/>
      <c r="C8382" s="312" t="s">
        <v>10219</v>
      </c>
    </row>
    <row r="8383" spans="1:3" x14ac:dyDescent="0.35">
      <c r="A8383" s="222" t="str">
        <f t="shared" si="130"/>
        <v>MR LOWER EXT WO JOINT W/WO CONTRAST LT</v>
      </c>
      <c r="B8383" s="306"/>
      <c r="C8383" s="306" t="s">
        <v>1244</v>
      </c>
    </row>
    <row r="8384" spans="1:3" x14ac:dyDescent="0.35">
      <c r="A8384" s="222" t="str">
        <f t="shared" si="130"/>
        <v>MR LOWER EXT WO JOINT W/WO CONTRAST RT</v>
      </c>
      <c r="B8384" s="306"/>
      <c r="C8384" s="306" t="s">
        <v>1245</v>
      </c>
    </row>
    <row r="8385" spans="1:3" ht="16" x14ac:dyDescent="0.4">
      <c r="A8385" s="222" t="str">
        <f t="shared" si="130"/>
        <v>MR lower leg RT wo/w con</v>
      </c>
      <c r="B8385" s="706"/>
      <c r="C8385" s="595" t="s">
        <v>13348</v>
      </c>
    </row>
    <row r="8386" spans="1:3" x14ac:dyDescent="0.35">
      <c r="A8386" s="222" t="str">
        <f t="shared" si="130"/>
        <v>MR THIGH LT W&amp;WO</v>
      </c>
      <c r="B8386" s="97"/>
      <c r="C8386" s="97" t="s">
        <v>1246</v>
      </c>
    </row>
    <row r="8387" spans="1:3" x14ac:dyDescent="0.35">
      <c r="A8387" s="222" t="str">
        <f t="shared" ref="A8387:A8450" si="131">TRIM(C8387)</f>
        <v>MR THIGH RT W&amp;WO</v>
      </c>
      <c r="B8387" s="97"/>
      <c r="C8387" s="97" t="s">
        <v>1247</v>
      </c>
    </row>
    <row r="8388" spans="1:3" x14ac:dyDescent="0.35">
      <c r="A8388" s="222" t="str">
        <f t="shared" si="131"/>
        <v>MR TIB FIB W/WO LT</v>
      </c>
      <c r="B8388" s="312"/>
      <c r="C8388" s="312" t="s">
        <v>10220</v>
      </c>
    </row>
    <row r="8389" spans="1:3" x14ac:dyDescent="0.35">
      <c r="A8389" s="222" t="str">
        <f t="shared" si="131"/>
        <v>MR TIB FIB W/WO RT</v>
      </c>
      <c r="B8389" s="312"/>
      <c r="C8389" s="312" t="s">
        <v>10221</v>
      </c>
    </row>
    <row r="8390" spans="1:3" x14ac:dyDescent="0.35">
      <c r="A8390" s="222" t="str">
        <f t="shared" si="131"/>
        <v>MRI CALF W&amp;WO, LEFT</v>
      </c>
      <c r="B8390" s="378"/>
      <c r="C8390" s="128" t="s">
        <v>2637</v>
      </c>
    </row>
    <row r="8391" spans="1:3" x14ac:dyDescent="0.35">
      <c r="A8391" s="222" t="str">
        <f t="shared" si="131"/>
        <v>MRI FEMUR LT W/WO</v>
      </c>
      <c r="B8391" s="292"/>
      <c r="C8391" s="292" t="s">
        <v>5429</v>
      </c>
    </row>
    <row r="8392" spans="1:3" x14ac:dyDescent="0.35">
      <c r="A8392" s="222" t="str">
        <f t="shared" si="131"/>
        <v>MRI FEMUR LT W/WO</v>
      </c>
      <c r="B8392" s="11"/>
      <c r="C8392" s="11" t="s">
        <v>5429</v>
      </c>
    </row>
    <row r="8393" spans="1:3" x14ac:dyDescent="0.35">
      <c r="A8393" s="222" t="str">
        <f t="shared" si="131"/>
        <v>MRI FEMUR RIGHT W W/O</v>
      </c>
      <c r="B8393" s="204"/>
      <c r="C8393" s="205" t="s">
        <v>11972</v>
      </c>
    </row>
    <row r="8394" spans="1:3" x14ac:dyDescent="0.35">
      <c r="A8394" s="222" t="str">
        <f t="shared" si="131"/>
        <v>MRI FEMUR RT W/WO</v>
      </c>
      <c r="B8394" s="292"/>
      <c r="C8394" s="292" t="s">
        <v>5430</v>
      </c>
    </row>
    <row r="8395" spans="1:3" x14ac:dyDescent="0.35">
      <c r="A8395" s="222" t="str">
        <f t="shared" si="131"/>
        <v>MRI FEMUR RT W/WO</v>
      </c>
      <c r="B8395" s="11"/>
      <c r="C8395" s="11" t="s">
        <v>5430</v>
      </c>
    </row>
    <row r="8396" spans="1:3" x14ac:dyDescent="0.35">
      <c r="A8396" s="222" t="str">
        <f t="shared" si="131"/>
        <v>MRI FEMUR W&amp;WO LEFT</v>
      </c>
      <c r="B8396" s="26"/>
      <c r="C8396" s="26" t="s">
        <v>2638</v>
      </c>
    </row>
    <row r="8397" spans="1:3" x14ac:dyDescent="0.35">
      <c r="A8397" s="222" t="str">
        <f t="shared" si="131"/>
        <v>MRI FEMUR W&amp;WO RIGHT</v>
      </c>
      <c r="B8397" s="26"/>
      <c r="C8397" s="26" t="s">
        <v>2639</v>
      </c>
    </row>
    <row r="8398" spans="1:3" x14ac:dyDescent="0.35">
      <c r="A8398" s="222" t="str">
        <f t="shared" si="131"/>
        <v>MRI Femur w/ + w/o Contrast Left</v>
      </c>
      <c r="B8398" s="281"/>
      <c r="C8398" s="333" t="s">
        <v>2187</v>
      </c>
    </row>
    <row r="8399" spans="1:3" x14ac:dyDescent="0.35">
      <c r="A8399" s="222" t="str">
        <f t="shared" si="131"/>
        <v>MRI Femur w/ + w/o Contrast Right</v>
      </c>
      <c r="B8399" s="281"/>
      <c r="C8399" s="333" t="s">
        <v>10222</v>
      </c>
    </row>
    <row r="8400" spans="1:3" x14ac:dyDescent="0.35">
      <c r="A8400" s="222" t="str">
        <f t="shared" si="131"/>
        <v>MRI FEMUR W/WO LT</v>
      </c>
      <c r="B8400" s="312"/>
      <c r="C8400" s="312" t="s">
        <v>14790</v>
      </c>
    </row>
    <row r="8401" spans="1:3" x14ac:dyDescent="0.35">
      <c r="A8401" s="222" t="str">
        <f t="shared" si="131"/>
        <v>MRI FEMUR W/WO RT</v>
      </c>
      <c r="B8401" s="312"/>
      <c r="C8401" s="312" t="s">
        <v>10223</v>
      </c>
    </row>
    <row r="8402" spans="1:3" x14ac:dyDescent="0.35">
      <c r="A8402" s="222" t="str">
        <f t="shared" si="131"/>
        <v>MRI FEMUR WOW LEFT</v>
      </c>
      <c r="B8402" s="315"/>
      <c r="C8402" s="382" t="s">
        <v>7296</v>
      </c>
    </row>
    <row r="8403" spans="1:3" x14ac:dyDescent="0.35">
      <c r="A8403" s="222" t="str">
        <f t="shared" si="131"/>
        <v>MRI FEMUR WOW RIGHT</v>
      </c>
      <c r="B8403" s="315"/>
      <c r="C8403" s="382" t="s">
        <v>7297</v>
      </c>
    </row>
    <row r="8404" spans="1:3" x14ac:dyDescent="0.35">
      <c r="A8404" s="222" t="str">
        <f t="shared" si="131"/>
        <v>MRI FOOT LT W/WO</v>
      </c>
      <c r="B8404" s="292"/>
      <c r="C8404" s="292" t="s">
        <v>5431</v>
      </c>
    </row>
    <row r="8405" spans="1:3" x14ac:dyDescent="0.35">
      <c r="A8405" s="222" t="str">
        <f t="shared" si="131"/>
        <v>MRI FOOT LT W/WO</v>
      </c>
      <c r="B8405" s="11"/>
      <c r="C8405" s="11" t="s">
        <v>5431</v>
      </c>
    </row>
    <row r="8406" spans="1:3" x14ac:dyDescent="0.35">
      <c r="A8406" s="222" t="str">
        <f t="shared" si="131"/>
        <v>MRI FOOT RT W/WO</v>
      </c>
      <c r="B8406" s="292"/>
      <c r="C8406" s="292" t="s">
        <v>5432</v>
      </c>
    </row>
    <row r="8407" spans="1:3" x14ac:dyDescent="0.35">
      <c r="A8407" s="222" t="str">
        <f t="shared" si="131"/>
        <v>MRI FOOT RT W/WO</v>
      </c>
      <c r="B8407" s="11"/>
      <c r="C8407" s="11" t="s">
        <v>5432</v>
      </c>
    </row>
    <row r="8408" spans="1:3" x14ac:dyDescent="0.35">
      <c r="A8408" s="222" t="str">
        <f t="shared" si="131"/>
        <v>MRI FOOT RT W/WO CONTRAST</v>
      </c>
      <c r="B8408" s="204"/>
      <c r="C8408" s="203" t="s">
        <v>11973</v>
      </c>
    </row>
    <row r="8409" spans="1:3" x14ac:dyDescent="0.35">
      <c r="A8409" s="222" t="str">
        <f t="shared" si="131"/>
        <v>MRI FOOT W &amp; W/O CONTR</v>
      </c>
      <c r="B8409" s="285"/>
      <c r="C8409" s="285" t="s">
        <v>6463</v>
      </c>
    </row>
    <row r="8410" spans="1:3" x14ac:dyDescent="0.35">
      <c r="A8410" s="222" t="str">
        <f t="shared" si="131"/>
        <v>MRI FOOT W + W/O LEFT</v>
      </c>
      <c r="B8410" s="204"/>
      <c r="C8410" s="205" t="s">
        <v>11974</v>
      </c>
    </row>
    <row r="8411" spans="1:3" x14ac:dyDescent="0.35">
      <c r="A8411" s="222" t="str">
        <f t="shared" si="131"/>
        <v>MRI FOOT W + W/O RIGHT</v>
      </c>
      <c r="B8411" s="204"/>
      <c r="C8411" s="205" t="s">
        <v>11975</v>
      </c>
    </row>
    <row r="8412" spans="1:3" x14ac:dyDescent="0.35">
      <c r="A8412" s="222" t="str">
        <f t="shared" si="131"/>
        <v>MRI FOOT W&amp;WO LEFT</v>
      </c>
      <c r="B8412" s="26"/>
      <c r="C8412" s="26" t="s">
        <v>2640</v>
      </c>
    </row>
    <row r="8413" spans="1:3" x14ac:dyDescent="0.35">
      <c r="A8413" s="222" t="str">
        <f t="shared" si="131"/>
        <v>MRI FOOT W&amp;WO RIGHT</v>
      </c>
      <c r="B8413" s="26"/>
      <c r="C8413" s="26" t="s">
        <v>2641</v>
      </c>
    </row>
    <row r="8414" spans="1:3" x14ac:dyDescent="0.35">
      <c r="A8414" s="222" t="str">
        <f t="shared" si="131"/>
        <v>MRI Foot w/ + w/o Contrast Left</v>
      </c>
      <c r="B8414" s="281"/>
      <c r="C8414" s="42" t="s">
        <v>2188</v>
      </c>
    </row>
    <row r="8415" spans="1:3" x14ac:dyDescent="0.35">
      <c r="A8415" s="222" t="str">
        <f t="shared" si="131"/>
        <v>MRI Foot w/ + w/o Contrast Left</v>
      </c>
      <c r="B8415" s="291"/>
      <c r="C8415" s="291" t="s">
        <v>2188</v>
      </c>
    </row>
    <row r="8416" spans="1:3" x14ac:dyDescent="0.35">
      <c r="A8416" s="222" t="str">
        <f t="shared" si="131"/>
        <v>MRI Foot w/ + w/o Contrast Right</v>
      </c>
      <c r="B8416" s="281"/>
      <c r="C8416" s="42" t="s">
        <v>2189</v>
      </c>
    </row>
    <row r="8417" spans="1:3" x14ac:dyDescent="0.35">
      <c r="A8417" s="222" t="str">
        <f t="shared" si="131"/>
        <v>MRI Foot w/ + w/o Contrast Right</v>
      </c>
      <c r="B8417" s="291"/>
      <c r="C8417" s="291" t="s">
        <v>2189</v>
      </c>
    </row>
    <row r="8418" spans="1:3" x14ac:dyDescent="0.35">
      <c r="A8418" s="222" t="str">
        <f t="shared" si="131"/>
        <v>MRI FOOT WOW LEFT</v>
      </c>
      <c r="B8418" s="315"/>
      <c r="C8418" s="382" t="s">
        <v>7298</v>
      </c>
    </row>
    <row r="8419" spans="1:3" x14ac:dyDescent="0.35">
      <c r="A8419" s="222" t="str">
        <f t="shared" si="131"/>
        <v>MRI FOOT WOW RIGHT</v>
      </c>
      <c r="B8419" s="315"/>
      <c r="C8419" s="382" t="s">
        <v>7299</v>
      </c>
    </row>
    <row r="8420" spans="1:3" ht="16" x14ac:dyDescent="0.4">
      <c r="A8420" s="222" t="str">
        <f t="shared" si="131"/>
        <v>MRI HIND FOOT, LEFT, W&amp;WO CONTRAST</v>
      </c>
      <c r="B8420" s="378"/>
      <c r="C8420" s="596" t="s">
        <v>2642</v>
      </c>
    </row>
    <row r="8421" spans="1:3" x14ac:dyDescent="0.35">
      <c r="A8421" s="222" t="str">
        <f t="shared" si="131"/>
        <v>MRI HIND FOOT, RIGHT, W&amp;WO CONTRAST</v>
      </c>
      <c r="B8421" s="378"/>
      <c r="C8421" s="128" t="s">
        <v>2643</v>
      </c>
    </row>
    <row r="8422" spans="1:3" x14ac:dyDescent="0.35">
      <c r="A8422" s="222" t="str">
        <f t="shared" si="131"/>
        <v>MRI L FOOT W/WO CON</v>
      </c>
      <c r="B8422" s="204"/>
      <c r="C8422" s="205" t="s">
        <v>11976</v>
      </c>
    </row>
    <row r="8423" spans="1:3" x14ac:dyDescent="0.35">
      <c r="A8423" s="222" t="str">
        <f t="shared" si="131"/>
        <v>MRI LE NON JOINT LT W/WO</v>
      </c>
      <c r="B8423" s="11"/>
      <c r="C8423" s="11" t="s">
        <v>10224</v>
      </c>
    </row>
    <row r="8424" spans="1:3" x14ac:dyDescent="0.35">
      <c r="A8424" s="222" t="str">
        <f t="shared" si="131"/>
        <v>MRI LE NON JOINT RT W/WO</v>
      </c>
      <c r="B8424" s="11"/>
      <c r="C8424" s="11" t="s">
        <v>10225</v>
      </c>
    </row>
    <row r="8425" spans="1:3" x14ac:dyDescent="0.35">
      <c r="A8425" s="222" t="str">
        <f t="shared" si="131"/>
        <v>MRI LE Non Joint w/ + w/o Contrast Lt</v>
      </c>
      <c r="B8425" s="291"/>
      <c r="C8425" s="448" t="s">
        <v>4570</v>
      </c>
    </row>
    <row r="8426" spans="1:3" x14ac:dyDescent="0.35">
      <c r="A8426" s="222" t="str">
        <f t="shared" si="131"/>
        <v>MRI LE Non Joint w/ + w/o Contrast Rt</v>
      </c>
      <c r="B8426" s="291"/>
      <c r="C8426" s="291" t="s">
        <v>4571</v>
      </c>
    </row>
    <row r="8427" spans="1:3" x14ac:dyDescent="0.35">
      <c r="A8427" s="222" t="str">
        <f t="shared" si="131"/>
        <v>MRI LEFT FOOT W/WO</v>
      </c>
      <c r="B8427" s="204"/>
      <c r="C8427" s="205" t="s">
        <v>11977</v>
      </c>
    </row>
    <row r="8428" spans="1:3" x14ac:dyDescent="0.35">
      <c r="A8428" s="222" t="str">
        <f t="shared" si="131"/>
        <v>MRI LOW EXT NON JOINT W/WO LT</v>
      </c>
      <c r="B8428" s="280"/>
      <c r="C8428" s="295" t="s">
        <v>9078</v>
      </c>
    </row>
    <row r="8429" spans="1:3" x14ac:dyDescent="0.35">
      <c r="A8429" s="222" t="str">
        <f t="shared" si="131"/>
        <v>MRI LOW EXT NON JOINT W/WO RT</v>
      </c>
      <c r="B8429" s="280"/>
      <c r="C8429" s="295" t="s">
        <v>9079</v>
      </c>
    </row>
    <row r="8430" spans="1:3" x14ac:dyDescent="0.35">
      <c r="A8430" s="222" t="str">
        <f t="shared" si="131"/>
        <v>MRI LOWER EXT NOT JOINT WO/W</v>
      </c>
      <c r="B8430" s="94"/>
      <c r="C8430" s="386" t="s">
        <v>7300</v>
      </c>
    </row>
    <row r="8431" spans="1:3" x14ac:dyDescent="0.35">
      <c r="A8431" s="222" t="str">
        <f t="shared" si="131"/>
        <v>MRI LOWER EXTREMITY W/O&amp;W/CONTRAST LT</v>
      </c>
      <c r="B8431" s="157"/>
      <c r="C8431" s="157" t="s">
        <v>4148</v>
      </c>
    </row>
    <row r="8432" spans="1:3" x14ac:dyDescent="0.35">
      <c r="A8432" s="222" t="str">
        <f t="shared" si="131"/>
        <v>MRI LOWER EXTREMITY W/O&amp;W/CONTRAST RT</v>
      </c>
      <c r="B8432" s="157"/>
      <c r="C8432" s="157" t="s">
        <v>4149</v>
      </c>
    </row>
    <row r="8433" spans="1:3" x14ac:dyDescent="0.35">
      <c r="A8433" s="222" t="str">
        <f t="shared" si="131"/>
        <v>MRI LOWER EXTREMITY W/WO</v>
      </c>
      <c r="B8433" s="283"/>
      <c r="C8433" s="336" t="s">
        <v>8342</v>
      </c>
    </row>
    <row r="8434" spans="1:3" x14ac:dyDescent="0.35">
      <c r="A8434" s="222" t="str">
        <f t="shared" si="131"/>
        <v>MRI LT FEMUR WWO</v>
      </c>
      <c r="B8434" s="165"/>
      <c r="C8434" s="165" t="s">
        <v>6937</v>
      </c>
    </row>
    <row r="8435" spans="1:3" x14ac:dyDescent="0.35">
      <c r="A8435" s="222" t="str">
        <f t="shared" si="131"/>
        <v>MRI LT FOOT W/WO</v>
      </c>
      <c r="B8435" s="204"/>
      <c r="C8435" s="205" t="s">
        <v>11978</v>
      </c>
    </row>
    <row r="8436" spans="1:3" x14ac:dyDescent="0.35">
      <c r="A8436" s="222" t="str">
        <f t="shared" si="131"/>
        <v>MRI LT FOOT W/WO</v>
      </c>
      <c r="B8436" s="204"/>
      <c r="C8436" s="205" t="s">
        <v>11978</v>
      </c>
    </row>
    <row r="8437" spans="1:3" x14ac:dyDescent="0.35">
      <c r="A8437" s="222" t="str">
        <f t="shared" si="131"/>
        <v>MRI LT FOOT WWO</v>
      </c>
      <c r="B8437" s="165"/>
      <c r="C8437" s="165" t="s">
        <v>6938</v>
      </c>
    </row>
    <row r="8438" spans="1:3" x14ac:dyDescent="0.35">
      <c r="A8438" s="222" t="str">
        <f t="shared" si="131"/>
        <v>MRI LT LE NON JOINT WWO</v>
      </c>
      <c r="B8438" s="165"/>
      <c r="C8438" s="165" t="s">
        <v>6939</v>
      </c>
    </row>
    <row r="8439" spans="1:3" x14ac:dyDescent="0.35">
      <c r="A8439" s="222" t="str">
        <f t="shared" si="131"/>
        <v>MRI LT TIB FIB WWO</v>
      </c>
      <c r="B8439" s="165"/>
      <c r="C8439" s="165" t="s">
        <v>6940</v>
      </c>
    </row>
    <row r="8440" spans="1:3" x14ac:dyDescent="0.35">
      <c r="A8440" s="222" t="str">
        <f t="shared" si="131"/>
        <v>MRI LWR EXTREMITY W/O&amp;W/DYE</v>
      </c>
      <c r="B8440" s="204"/>
      <c r="C8440" s="205" t="s">
        <v>11979</v>
      </c>
    </row>
    <row r="8441" spans="1:3" x14ac:dyDescent="0.35">
      <c r="A8441" s="222" t="str">
        <f t="shared" si="131"/>
        <v>MRI RIGHT FEMUR W/W/O CONTRAST</v>
      </c>
      <c r="B8441" s="606"/>
      <c r="C8441" s="647" t="s">
        <v>13417</v>
      </c>
    </row>
    <row r="8442" spans="1:3" x14ac:dyDescent="0.35">
      <c r="A8442" s="222" t="str">
        <f t="shared" si="131"/>
        <v>MRI Right Foot w/wo contrast</v>
      </c>
      <c r="B8442" s="204"/>
      <c r="C8442" s="205" t="s">
        <v>11981</v>
      </c>
    </row>
    <row r="8443" spans="1:3" x14ac:dyDescent="0.35">
      <c r="A8443" s="222" t="str">
        <f t="shared" si="131"/>
        <v>MRI RT FEMUR WWO</v>
      </c>
      <c r="B8443" s="165"/>
      <c r="C8443" s="165" t="s">
        <v>6941</v>
      </c>
    </row>
    <row r="8444" spans="1:3" x14ac:dyDescent="0.35">
      <c r="A8444" s="222" t="str">
        <f t="shared" si="131"/>
        <v>MRI RT FOOT W/WO CON</v>
      </c>
      <c r="B8444" s="204"/>
      <c r="C8444" s="203" t="s">
        <v>11982</v>
      </c>
    </row>
    <row r="8445" spans="1:3" x14ac:dyDescent="0.35">
      <c r="A8445" s="222" t="str">
        <f t="shared" si="131"/>
        <v>MRI RT FOOT WWO</v>
      </c>
      <c r="B8445" s="165"/>
      <c r="C8445" s="165" t="s">
        <v>6942</v>
      </c>
    </row>
    <row r="8446" spans="1:3" x14ac:dyDescent="0.35">
      <c r="A8446" s="222" t="str">
        <f t="shared" si="131"/>
        <v>MRI RT LE NON JOINT WWO</v>
      </c>
      <c r="B8446" s="165"/>
      <c r="C8446" s="165" t="s">
        <v>6943</v>
      </c>
    </row>
    <row r="8447" spans="1:3" x14ac:dyDescent="0.35">
      <c r="A8447" s="222" t="str">
        <f t="shared" si="131"/>
        <v>MRI RT THIGH W WO</v>
      </c>
      <c r="B8447" s="606"/>
      <c r="C8447" s="193" t="s">
        <v>13418</v>
      </c>
    </row>
    <row r="8448" spans="1:3" x14ac:dyDescent="0.35">
      <c r="A8448" s="222" t="str">
        <f t="shared" si="131"/>
        <v>MRI RT TIB FIB WWO</v>
      </c>
      <c r="B8448" s="165"/>
      <c r="C8448" s="165" t="s">
        <v>6944</v>
      </c>
    </row>
    <row r="8449" spans="1:3" x14ac:dyDescent="0.35">
      <c r="A8449" s="222" t="str">
        <f t="shared" si="131"/>
        <v>MRI RT TOES W/WO CON</v>
      </c>
      <c r="B8449" s="204"/>
      <c r="C8449" s="203" t="s">
        <v>11983</v>
      </c>
    </row>
    <row r="8450" spans="1:3" x14ac:dyDescent="0.35">
      <c r="A8450" s="222" t="str">
        <f t="shared" si="131"/>
        <v>MRI THIGH W&amp;WO, LEFT</v>
      </c>
      <c r="B8450" s="204"/>
      <c r="C8450" s="205" t="s">
        <v>11984</v>
      </c>
    </row>
    <row r="8451" spans="1:3" x14ac:dyDescent="0.35">
      <c r="A8451" s="222" t="str">
        <f t="shared" ref="A8451:A8514" si="132">TRIM(C8451)</f>
        <v>MRI THIGH W&amp;WO, RIGHT</v>
      </c>
      <c r="B8451" s="204"/>
      <c r="C8451" s="205" t="s">
        <v>11985</v>
      </c>
    </row>
    <row r="8452" spans="1:3" x14ac:dyDescent="0.35">
      <c r="A8452" s="222" t="str">
        <f t="shared" si="132"/>
        <v>MRI TIB FIB LT W/WO</v>
      </c>
      <c r="B8452" s="292"/>
      <c r="C8452" s="292" t="s">
        <v>5433</v>
      </c>
    </row>
    <row r="8453" spans="1:3" x14ac:dyDescent="0.35">
      <c r="A8453" s="222" t="str">
        <f t="shared" si="132"/>
        <v>MRI TIB FIB LT W/WO</v>
      </c>
      <c r="B8453" s="11"/>
      <c r="C8453" s="11" t="s">
        <v>5433</v>
      </c>
    </row>
    <row r="8454" spans="1:3" x14ac:dyDescent="0.35">
      <c r="A8454" s="222" t="str">
        <f t="shared" si="132"/>
        <v>MRI TIB FIB RT W/WO</v>
      </c>
      <c r="B8454" s="292"/>
      <c r="C8454" s="439" t="s">
        <v>5434</v>
      </c>
    </row>
    <row r="8455" spans="1:3" x14ac:dyDescent="0.35">
      <c r="A8455" s="222" t="str">
        <f t="shared" si="132"/>
        <v>MRI TIB FIB RT W/WO</v>
      </c>
      <c r="B8455" s="11"/>
      <c r="C8455" s="11" t="s">
        <v>5434</v>
      </c>
    </row>
    <row r="8456" spans="1:3" x14ac:dyDescent="0.35">
      <c r="A8456" s="222" t="str">
        <f t="shared" si="132"/>
        <v>MRI TIB FIB W&amp;WO LEFT</v>
      </c>
      <c r="B8456" s="26"/>
      <c r="C8456" s="26" t="s">
        <v>2644</v>
      </c>
    </row>
    <row r="8457" spans="1:3" x14ac:dyDescent="0.35">
      <c r="A8457" s="222" t="str">
        <f t="shared" si="132"/>
        <v>MRI TIB FIB W&amp;WO RIGHT</v>
      </c>
      <c r="B8457" s="26"/>
      <c r="C8457" s="26" t="s">
        <v>2645</v>
      </c>
    </row>
    <row r="8458" spans="1:3" x14ac:dyDescent="0.35">
      <c r="A8458" s="222" t="str">
        <f t="shared" si="132"/>
        <v>MRI TIB/FIB W/WO</v>
      </c>
      <c r="B8458" s="204"/>
      <c r="C8458" s="205" t="s">
        <v>11986</v>
      </c>
    </row>
    <row r="8459" spans="1:3" x14ac:dyDescent="0.35">
      <c r="A8459" s="222" t="str">
        <f t="shared" si="132"/>
        <v>MRI Tibia/Fibula w/ + w/o Contrast Left</v>
      </c>
      <c r="B8459" s="281"/>
      <c r="C8459" s="42" t="s">
        <v>2190</v>
      </c>
    </row>
    <row r="8460" spans="1:3" x14ac:dyDescent="0.35">
      <c r="A8460" s="222" t="str">
        <f t="shared" si="132"/>
        <v>MRI Tibia/Fibula w/ + w/o Contrast Right</v>
      </c>
      <c r="B8460" s="281"/>
      <c r="C8460" s="42" t="s">
        <v>2191</v>
      </c>
    </row>
    <row r="8461" spans="1:3" x14ac:dyDescent="0.35">
      <c r="A8461" s="222" t="str">
        <f t="shared" si="132"/>
        <v>MRI, Left Femur c/s Contrast</v>
      </c>
      <c r="B8461" s="30"/>
      <c r="C8461" s="30" t="s">
        <v>3680</v>
      </c>
    </row>
    <row r="8462" spans="1:3" x14ac:dyDescent="0.35">
      <c r="A8462" s="222" t="str">
        <f t="shared" si="132"/>
        <v>MRI, Left Foot c/s Contrast</v>
      </c>
      <c r="B8462" s="30"/>
      <c r="C8462" s="30" t="s">
        <v>3682</v>
      </c>
    </row>
    <row r="8463" spans="1:3" x14ac:dyDescent="0.35">
      <c r="A8463" s="222" t="str">
        <f t="shared" si="132"/>
        <v>MRI, Left Tibfib c/s Contrast</v>
      </c>
      <c r="B8463" s="30"/>
      <c r="C8463" s="30" t="s">
        <v>3683</v>
      </c>
    </row>
    <row r="8464" spans="1:3" x14ac:dyDescent="0.35">
      <c r="A8464" s="222" t="str">
        <f t="shared" si="132"/>
        <v>MRI, Left Toe(s) c/s Contrast</v>
      </c>
      <c r="B8464" s="30"/>
      <c r="C8464" s="30" t="s">
        <v>3684</v>
      </c>
    </row>
    <row r="8465" spans="1:3" x14ac:dyDescent="0.35">
      <c r="A8465" s="222" t="str">
        <f t="shared" si="132"/>
        <v>MRI, Lower Ext. Non-Joint c/s Contrast</v>
      </c>
      <c r="B8465" s="30"/>
      <c r="C8465" s="30" t="s">
        <v>3685</v>
      </c>
    </row>
    <row r="8466" spans="1:3" x14ac:dyDescent="0.35">
      <c r="A8466" s="222" t="str">
        <f t="shared" si="132"/>
        <v>MRI, Right Femur c/s Contrast</v>
      </c>
      <c r="B8466" s="30"/>
      <c r="C8466" s="30" t="s">
        <v>3686</v>
      </c>
    </row>
    <row r="8467" spans="1:3" x14ac:dyDescent="0.35">
      <c r="A8467" s="222" t="str">
        <f t="shared" si="132"/>
        <v>MRI, Right Foot c/s Contrast</v>
      </c>
      <c r="B8467" s="30"/>
      <c r="C8467" s="30" t="s">
        <v>3688</v>
      </c>
    </row>
    <row r="8468" spans="1:3" x14ac:dyDescent="0.35">
      <c r="A8468" s="222" t="str">
        <f t="shared" si="132"/>
        <v>MRI, Right Tibfib c/s Contrast</v>
      </c>
      <c r="B8468" s="30"/>
      <c r="C8468" s="30" t="s">
        <v>3690</v>
      </c>
    </row>
    <row r="8469" spans="1:3" x14ac:dyDescent="0.35">
      <c r="A8469" s="222" t="str">
        <f t="shared" si="132"/>
        <v>MRI, Right Toe(s) c/s Contrast</v>
      </c>
      <c r="B8469" s="30"/>
      <c r="C8469" s="30" t="s">
        <v>3691</v>
      </c>
    </row>
    <row r="8470" spans="1:3" x14ac:dyDescent="0.35">
      <c r="A8470" s="222" t="str">
        <f t="shared" si="132"/>
        <v>MRI-LOWER EXT-NO JOINT WITH AND WITHOUT</v>
      </c>
      <c r="B8470" s="285"/>
      <c r="C8470" s="285" t="s">
        <v>6464</v>
      </c>
    </row>
    <row r="8471" spans="1:3" x14ac:dyDescent="0.35">
      <c r="A8471" s="222" t="str">
        <f t="shared" si="132"/>
        <v>MRI-R FOOT W/WO CON</v>
      </c>
      <c r="B8471" s="204"/>
      <c r="C8471" s="205" t="s">
        <v>11987</v>
      </c>
    </row>
    <row r="8472" spans="1:3" x14ac:dyDescent="0.35">
      <c r="A8472" s="222" t="str">
        <f t="shared" si="132"/>
        <v>e+1 MRI ANKLE RT WO CONTRAST</v>
      </c>
      <c r="B8472" s="204"/>
      <c r="C8472" s="205" t="s">
        <v>11478</v>
      </c>
    </row>
    <row r="8473" spans="1:3" x14ac:dyDescent="0.35">
      <c r="A8473" s="222" t="str">
        <f t="shared" si="132"/>
        <v>e+1 MRI Knee w/o Contrast Left</v>
      </c>
      <c r="B8473" s="204"/>
      <c r="C8473" s="205" t="s">
        <v>11479</v>
      </c>
    </row>
    <row r="8474" spans="1:3" x14ac:dyDescent="0.35">
      <c r="A8474" s="222" t="str">
        <f t="shared" si="132"/>
        <v>LEFT HIP WO 73721</v>
      </c>
      <c r="B8474" s="204"/>
      <c r="C8474" s="205" t="s">
        <v>11480</v>
      </c>
    </row>
    <row r="8475" spans="1:3" x14ac:dyDescent="0.35">
      <c r="A8475" s="222" t="str">
        <f t="shared" si="132"/>
        <v>MR ANKLE LEFT WO</v>
      </c>
      <c r="B8475" s="277"/>
      <c r="C8475" s="53" t="s">
        <v>9464</v>
      </c>
    </row>
    <row r="8476" spans="1:3" x14ac:dyDescent="0.35">
      <c r="A8476" s="222" t="str">
        <f t="shared" si="132"/>
        <v>MR ANKLE LT WO</v>
      </c>
      <c r="B8476" s="33"/>
      <c r="C8476" s="349" t="s">
        <v>1172</v>
      </c>
    </row>
    <row r="8477" spans="1:3" x14ac:dyDescent="0.35">
      <c r="A8477" s="222" t="str">
        <f t="shared" si="132"/>
        <v>MR ankle LT wo con</v>
      </c>
      <c r="B8477" s="24"/>
      <c r="C8477" s="52" t="s">
        <v>13156</v>
      </c>
    </row>
    <row r="8478" spans="1:3" x14ac:dyDescent="0.35">
      <c r="A8478" s="222" t="str">
        <f t="shared" si="132"/>
        <v>MR ANKLE RIGHT WO</v>
      </c>
      <c r="B8478" s="277"/>
      <c r="C8478" s="53" t="s">
        <v>9465</v>
      </c>
    </row>
    <row r="8479" spans="1:3" x14ac:dyDescent="0.35">
      <c r="A8479" s="222" t="str">
        <f t="shared" si="132"/>
        <v>MR ANKLE RT WO</v>
      </c>
      <c r="B8479" s="33"/>
      <c r="C8479" s="349" t="s">
        <v>1173</v>
      </c>
    </row>
    <row r="8480" spans="1:3" x14ac:dyDescent="0.35">
      <c r="A8480" s="222" t="str">
        <f t="shared" si="132"/>
        <v>MR ankle RT wo con</v>
      </c>
      <c r="B8480" s="24"/>
      <c r="C8480" s="52" t="s">
        <v>13157</v>
      </c>
    </row>
    <row r="8481" spans="1:3" x14ac:dyDescent="0.35">
      <c r="A8481" s="222" t="str">
        <f t="shared" si="132"/>
        <v>MR ANKLE WO LEFT</v>
      </c>
      <c r="B8481" s="204"/>
      <c r="C8481" s="203" t="s">
        <v>11481</v>
      </c>
    </row>
    <row r="8482" spans="1:3" x14ac:dyDescent="0.35">
      <c r="A8482" s="222" t="str">
        <f t="shared" si="132"/>
        <v>MR ANKLE WO LT</v>
      </c>
      <c r="B8482" s="312"/>
      <c r="C8482" s="312" t="s">
        <v>10064</v>
      </c>
    </row>
    <row r="8483" spans="1:3" x14ac:dyDescent="0.35">
      <c r="A8483" s="222" t="str">
        <f t="shared" si="132"/>
        <v>MR ANKLE WO RIGHT</v>
      </c>
      <c r="B8483" s="204"/>
      <c r="C8483" s="205" t="s">
        <v>11482</v>
      </c>
    </row>
    <row r="8484" spans="1:3" x14ac:dyDescent="0.35">
      <c r="A8484" s="222" t="str">
        <f t="shared" si="132"/>
        <v>MR ANKLE WO RT</v>
      </c>
      <c r="B8484" s="312"/>
      <c r="C8484" s="312" t="s">
        <v>10065</v>
      </c>
    </row>
    <row r="8485" spans="1:3" x14ac:dyDescent="0.35">
      <c r="A8485" s="222" t="str">
        <f t="shared" si="132"/>
        <v>MR HIP LEFT WO</v>
      </c>
      <c r="B8485" s="277"/>
      <c r="C8485" s="53" t="s">
        <v>9466</v>
      </c>
    </row>
    <row r="8486" spans="1:3" x14ac:dyDescent="0.35">
      <c r="A8486" s="222" t="str">
        <f t="shared" si="132"/>
        <v>MR hip LT WO</v>
      </c>
      <c r="B8486" s="33"/>
      <c r="C8486" s="349" t="s">
        <v>1174</v>
      </c>
    </row>
    <row r="8487" spans="1:3" x14ac:dyDescent="0.35">
      <c r="A8487" s="222" t="str">
        <f t="shared" si="132"/>
        <v>MR hip LT wo con</v>
      </c>
      <c r="B8487" s="24"/>
      <c r="C8487" s="52" t="s">
        <v>13158</v>
      </c>
    </row>
    <row r="8488" spans="1:3" x14ac:dyDescent="0.35">
      <c r="A8488" s="222" t="str">
        <f t="shared" si="132"/>
        <v>MR HIP RIGHT WO</v>
      </c>
      <c r="B8488" s="277"/>
      <c r="C8488" s="53" t="s">
        <v>9467</v>
      </c>
    </row>
    <row r="8489" spans="1:3" x14ac:dyDescent="0.35">
      <c r="A8489" s="222" t="str">
        <f t="shared" si="132"/>
        <v>MR hip RT WO</v>
      </c>
      <c r="B8489" s="33"/>
      <c r="C8489" s="349" t="s">
        <v>1175</v>
      </c>
    </row>
    <row r="8490" spans="1:3" x14ac:dyDescent="0.35">
      <c r="A8490" s="222" t="str">
        <f t="shared" si="132"/>
        <v>MR hip RT wo con</v>
      </c>
      <c r="B8490" s="24"/>
      <c r="C8490" s="52" t="s">
        <v>13159</v>
      </c>
    </row>
    <row r="8491" spans="1:3" x14ac:dyDescent="0.35">
      <c r="A8491" s="222" t="str">
        <f t="shared" si="132"/>
        <v>MR HIP W/O CONTRAST RT</v>
      </c>
      <c r="B8491" s="606"/>
      <c r="C8491" s="936" t="s">
        <v>13401</v>
      </c>
    </row>
    <row r="8492" spans="1:3" x14ac:dyDescent="0.35">
      <c r="A8492" s="222" t="str">
        <f t="shared" si="132"/>
        <v>MR HIP WO LEFT</v>
      </c>
      <c r="B8492" s="204"/>
      <c r="C8492" s="206" t="s">
        <v>11483</v>
      </c>
    </row>
    <row r="8493" spans="1:3" x14ac:dyDescent="0.35">
      <c r="A8493" s="222" t="str">
        <f t="shared" si="132"/>
        <v>MR HIP WO LT</v>
      </c>
      <c r="B8493" s="312"/>
      <c r="C8493" s="312" t="s">
        <v>10066</v>
      </c>
    </row>
    <row r="8494" spans="1:3" x14ac:dyDescent="0.35">
      <c r="A8494" s="222" t="str">
        <f t="shared" si="132"/>
        <v>MR HIP WO RIGHT</v>
      </c>
      <c r="B8494" s="204"/>
      <c r="C8494" s="205" t="s">
        <v>11484</v>
      </c>
    </row>
    <row r="8495" spans="1:3" x14ac:dyDescent="0.35">
      <c r="A8495" s="222" t="str">
        <f t="shared" si="132"/>
        <v>MR HIP WO RT</v>
      </c>
      <c r="B8495" s="312"/>
      <c r="C8495" s="312" t="s">
        <v>10067</v>
      </c>
    </row>
    <row r="8496" spans="1:3" x14ac:dyDescent="0.35">
      <c r="A8496" s="222" t="str">
        <f t="shared" si="132"/>
        <v>MR KNEE LEFT WO</v>
      </c>
      <c r="B8496" s="277"/>
      <c r="C8496" s="277" t="s">
        <v>9468</v>
      </c>
    </row>
    <row r="8497" spans="1:3" x14ac:dyDescent="0.35">
      <c r="A8497" s="222" t="str">
        <f t="shared" si="132"/>
        <v>MR KNEE LT WO</v>
      </c>
      <c r="B8497" s="33"/>
      <c r="C8497" s="349" t="s">
        <v>1176</v>
      </c>
    </row>
    <row r="8498" spans="1:3" x14ac:dyDescent="0.35">
      <c r="A8498" s="222" t="str">
        <f t="shared" si="132"/>
        <v>MR knee LT wo con</v>
      </c>
      <c r="B8498" s="24"/>
      <c r="C8498" s="52" t="s">
        <v>13160</v>
      </c>
    </row>
    <row r="8499" spans="1:3" ht="16" x14ac:dyDescent="0.4">
      <c r="A8499" s="222" t="str">
        <f t="shared" si="132"/>
        <v>MR knee LT wo cont</v>
      </c>
      <c r="B8499" s="24"/>
      <c r="C8499" s="595" t="s">
        <v>13162</v>
      </c>
    </row>
    <row r="8500" spans="1:3" x14ac:dyDescent="0.35">
      <c r="A8500" s="222" t="str">
        <f t="shared" si="132"/>
        <v>MR KNEE RIGHT WO</v>
      </c>
      <c r="B8500" s="277"/>
      <c r="C8500" s="277" t="s">
        <v>9469</v>
      </c>
    </row>
    <row r="8501" spans="1:3" x14ac:dyDescent="0.35">
      <c r="A8501" s="222" t="str">
        <f t="shared" si="132"/>
        <v>MR KNEE RT WO</v>
      </c>
      <c r="B8501" s="113"/>
      <c r="C8501" s="113" t="s">
        <v>1177</v>
      </c>
    </row>
    <row r="8502" spans="1:3" x14ac:dyDescent="0.35">
      <c r="A8502" s="222" t="str">
        <f t="shared" si="132"/>
        <v>MR knee RT wo con</v>
      </c>
      <c r="B8502" s="24"/>
      <c r="C8502" s="52" t="s">
        <v>13163</v>
      </c>
    </row>
    <row r="8503" spans="1:3" x14ac:dyDescent="0.35">
      <c r="A8503" s="222" t="str">
        <f t="shared" si="132"/>
        <v>MR KNEE WO LEFT</v>
      </c>
      <c r="B8503" s="204"/>
      <c r="C8503" s="205" t="s">
        <v>11485</v>
      </c>
    </row>
    <row r="8504" spans="1:3" x14ac:dyDescent="0.35">
      <c r="A8504" s="222" t="str">
        <f t="shared" si="132"/>
        <v>MR KNEE WO LT</v>
      </c>
      <c r="B8504" s="312"/>
      <c r="C8504" s="312" t="s">
        <v>10068</v>
      </c>
    </row>
    <row r="8505" spans="1:3" x14ac:dyDescent="0.35">
      <c r="A8505" s="222" t="str">
        <f t="shared" si="132"/>
        <v>MR KNEE WO RIGHT</v>
      </c>
      <c r="B8505" s="204"/>
      <c r="C8505" s="205" t="s">
        <v>11486</v>
      </c>
    </row>
    <row r="8506" spans="1:3" x14ac:dyDescent="0.35">
      <c r="A8506" s="222" t="str">
        <f t="shared" si="132"/>
        <v>MR KNEE WO RT</v>
      </c>
      <c r="B8506" s="312"/>
      <c r="C8506" s="312" t="s">
        <v>10069</v>
      </c>
    </row>
    <row r="8507" spans="1:3" x14ac:dyDescent="0.35">
      <c r="A8507" s="222" t="str">
        <f t="shared" si="132"/>
        <v>MR L ANKLE W/OUT CONTRAST</v>
      </c>
      <c r="B8507" s="668"/>
      <c r="C8507" s="132" t="s">
        <v>13461</v>
      </c>
    </row>
    <row r="8508" spans="1:3" x14ac:dyDescent="0.35">
      <c r="A8508" s="222" t="str">
        <f t="shared" si="132"/>
        <v>MR L HIP W/OUT CONTRAST</v>
      </c>
      <c r="B8508" s="668"/>
      <c r="C8508" s="132" t="s">
        <v>13462</v>
      </c>
    </row>
    <row r="8509" spans="1:3" x14ac:dyDescent="0.35">
      <c r="A8509" s="222" t="str">
        <f t="shared" si="132"/>
        <v>MR L KNEE W/OUT CONTRAST</v>
      </c>
      <c r="B8509" s="668"/>
      <c r="C8509" s="132" t="s">
        <v>13463</v>
      </c>
    </row>
    <row r="8510" spans="1:3" x14ac:dyDescent="0.35">
      <c r="A8510" s="222" t="str">
        <f t="shared" si="132"/>
        <v>MR LEFT HIP WO</v>
      </c>
      <c r="B8510" s="204"/>
      <c r="C8510" s="205" t="s">
        <v>11487</v>
      </c>
    </row>
    <row r="8511" spans="1:3" x14ac:dyDescent="0.35">
      <c r="A8511" s="222" t="str">
        <f t="shared" si="132"/>
        <v>MR LEFT KNEE W/O</v>
      </c>
      <c r="B8511" s="204"/>
      <c r="C8511" s="203" t="s">
        <v>11488</v>
      </c>
    </row>
    <row r="8512" spans="1:3" x14ac:dyDescent="0.35">
      <c r="A8512" s="222" t="str">
        <f t="shared" si="132"/>
        <v>MR LEFT KNEE WO</v>
      </c>
      <c r="B8512" s="204"/>
      <c r="C8512" s="205" t="s">
        <v>11489</v>
      </c>
    </row>
    <row r="8513" spans="1:3" x14ac:dyDescent="0.35">
      <c r="A8513" s="222" t="str">
        <f t="shared" si="132"/>
        <v>MR Left Knee Wo Con</v>
      </c>
      <c r="B8513" s="24"/>
      <c r="C8513" s="52" t="s">
        <v>13165</v>
      </c>
    </row>
    <row r="8514" spans="1:3" x14ac:dyDescent="0.35">
      <c r="A8514" s="222" t="str">
        <f t="shared" si="132"/>
        <v>MR LOW EXT JNT LT WO</v>
      </c>
      <c r="B8514" s="296"/>
      <c r="C8514" s="303" t="s">
        <v>6664</v>
      </c>
    </row>
    <row r="8515" spans="1:3" x14ac:dyDescent="0.35">
      <c r="A8515" s="222" t="str">
        <f t="shared" ref="A8515:A8578" si="133">TRIM(C8515)</f>
        <v>MR LOW EXT JNT RT WO</v>
      </c>
      <c r="B8515" s="296"/>
      <c r="C8515" s="303" t="s">
        <v>6665</v>
      </c>
    </row>
    <row r="8516" spans="1:3" x14ac:dyDescent="0.35">
      <c r="A8516" s="222" t="str">
        <f t="shared" si="133"/>
        <v>MR LOW EXT JNT WO LT</v>
      </c>
      <c r="B8516" s="312"/>
      <c r="C8516" s="408" t="s">
        <v>10070</v>
      </c>
    </row>
    <row r="8517" spans="1:3" x14ac:dyDescent="0.35">
      <c r="A8517" s="222" t="str">
        <f t="shared" si="133"/>
        <v>MR LOW EXT JNT WO RT</v>
      </c>
      <c r="B8517" s="312"/>
      <c r="C8517" s="312" t="s">
        <v>10071</v>
      </c>
    </row>
    <row r="8518" spans="1:3" x14ac:dyDescent="0.35">
      <c r="A8518" s="222" t="str">
        <f t="shared" si="133"/>
        <v>MR LT ANKLE W/O</v>
      </c>
      <c r="B8518" s="204"/>
      <c r="C8518" s="205" t="s">
        <v>11490</v>
      </c>
    </row>
    <row r="8519" spans="1:3" x14ac:dyDescent="0.35">
      <c r="A8519" s="222" t="str">
        <f t="shared" si="133"/>
        <v>MR LT ANKLE WITHOUT</v>
      </c>
      <c r="B8519" s="703"/>
      <c r="C8519" s="153" t="s">
        <v>9117</v>
      </c>
    </row>
    <row r="8520" spans="1:3" x14ac:dyDescent="0.35">
      <c r="A8520" s="222" t="str">
        <f t="shared" si="133"/>
        <v>MR LT HIP WITHOUT</v>
      </c>
      <c r="B8520" s="204"/>
      <c r="C8520" s="205" t="s">
        <v>11492</v>
      </c>
    </row>
    <row r="8521" spans="1:3" x14ac:dyDescent="0.35">
      <c r="A8521" s="222" t="str">
        <f t="shared" si="133"/>
        <v>MR LT KNEE WITHOUT</v>
      </c>
      <c r="B8521" s="204"/>
      <c r="C8521" s="205" t="s">
        <v>9118</v>
      </c>
    </row>
    <row r="8522" spans="1:3" x14ac:dyDescent="0.35">
      <c r="A8522" s="222" t="str">
        <f t="shared" si="133"/>
        <v>MR LT KNEE WITHOUT</v>
      </c>
      <c r="B8522" s="703"/>
      <c r="C8522" s="153" t="s">
        <v>9118</v>
      </c>
    </row>
    <row r="8523" spans="1:3" x14ac:dyDescent="0.35">
      <c r="A8523" s="222" t="str">
        <f t="shared" si="133"/>
        <v>MR R ANKLE W/OUT CONTRAST</v>
      </c>
      <c r="B8523" s="668"/>
      <c r="C8523" s="132" t="s">
        <v>13464</v>
      </c>
    </row>
    <row r="8524" spans="1:3" x14ac:dyDescent="0.35">
      <c r="A8524" s="222" t="str">
        <f t="shared" si="133"/>
        <v>MR R HIP W/OUT CONTRAST</v>
      </c>
      <c r="B8524" s="668"/>
      <c r="C8524" s="903" t="s">
        <v>13465</v>
      </c>
    </row>
    <row r="8525" spans="1:3" x14ac:dyDescent="0.35">
      <c r="A8525" s="222" t="str">
        <f t="shared" si="133"/>
        <v>MR R KNEE W/OUT CONTRAST</v>
      </c>
      <c r="B8525" s="668"/>
      <c r="C8525" s="241" t="s">
        <v>13466</v>
      </c>
    </row>
    <row r="8526" spans="1:3" x14ac:dyDescent="0.35">
      <c r="A8526" s="222" t="str">
        <f t="shared" si="133"/>
        <v>MR RIGHT ANKLE WO</v>
      </c>
      <c r="B8526" s="204"/>
      <c r="C8526" s="205" t="s">
        <v>11496</v>
      </c>
    </row>
    <row r="8527" spans="1:3" x14ac:dyDescent="0.35">
      <c r="A8527" s="222" t="str">
        <f t="shared" si="133"/>
        <v>MR RIGHT HIP WO</v>
      </c>
      <c r="B8527" s="204"/>
      <c r="C8527" s="216" t="s">
        <v>11497</v>
      </c>
    </row>
    <row r="8528" spans="1:3" x14ac:dyDescent="0.35">
      <c r="A8528" s="222" t="str">
        <f t="shared" si="133"/>
        <v>MR RIGHT KNEE WO</v>
      </c>
      <c r="B8528" s="204"/>
      <c r="C8528" s="207" t="s">
        <v>11498</v>
      </c>
    </row>
    <row r="8529" spans="1:3" x14ac:dyDescent="0.35">
      <c r="A8529" s="222" t="str">
        <f t="shared" si="133"/>
        <v>MR RT ANKLE W/O</v>
      </c>
      <c r="B8529" s="204"/>
      <c r="C8529" s="205" t="s">
        <v>11499</v>
      </c>
    </row>
    <row r="8530" spans="1:3" x14ac:dyDescent="0.35">
      <c r="A8530" s="222" t="str">
        <f t="shared" si="133"/>
        <v>MR RT ANKLE WITHOUT</v>
      </c>
      <c r="B8530" s="703"/>
      <c r="C8530" s="153" t="s">
        <v>9119</v>
      </c>
    </row>
    <row r="8531" spans="1:3" x14ac:dyDescent="0.35">
      <c r="A8531" s="222" t="str">
        <f t="shared" si="133"/>
        <v>MR RT HIP WITHOUT</v>
      </c>
      <c r="B8531" s="204"/>
      <c r="C8531" s="205" t="s">
        <v>11501</v>
      </c>
    </row>
    <row r="8532" spans="1:3" x14ac:dyDescent="0.35">
      <c r="A8532" s="222" t="str">
        <f t="shared" si="133"/>
        <v>MR RT KNEE WITHOUT</v>
      </c>
      <c r="B8532" s="204"/>
      <c r="C8532" s="205" t="s">
        <v>9120</v>
      </c>
    </row>
    <row r="8533" spans="1:3" x14ac:dyDescent="0.35">
      <c r="A8533" s="222" t="str">
        <f t="shared" si="133"/>
        <v>MR RT KNEE WITHOUT</v>
      </c>
      <c r="B8533" s="703"/>
      <c r="C8533" s="153" t="s">
        <v>9120</v>
      </c>
    </row>
    <row r="8534" spans="1:3" x14ac:dyDescent="0.35">
      <c r="A8534" s="222" t="str">
        <f t="shared" si="133"/>
        <v>MR RT KNEE WO</v>
      </c>
      <c r="B8534" s="204"/>
      <c r="C8534" s="205" t="s">
        <v>11504</v>
      </c>
    </row>
    <row r="8535" spans="1:3" x14ac:dyDescent="0.35">
      <c r="A8535" s="222" t="str">
        <f t="shared" si="133"/>
        <v>MRI - (L) KNEE W/O - 73721</v>
      </c>
      <c r="B8535" s="204"/>
      <c r="C8535" s="205" t="s">
        <v>11505</v>
      </c>
    </row>
    <row r="8536" spans="1:3" x14ac:dyDescent="0.35">
      <c r="A8536" s="222" t="str">
        <f t="shared" si="133"/>
        <v>MRI - (R) HIP W/O</v>
      </c>
      <c r="B8536" s="204"/>
      <c r="C8536" s="205" t="s">
        <v>11506</v>
      </c>
    </row>
    <row r="8537" spans="1:3" x14ac:dyDescent="0.35">
      <c r="A8537" s="222" t="str">
        <f t="shared" si="133"/>
        <v>MRI - (R) KNEE W/O - 73721</v>
      </c>
      <c r="B8537" s="204"/>
      <c r="C8537" s="205" t="s">
        <v>11507</v>
      </c>
    </row>
    <row r="8538" spans="1:3" x14ac:dyDescent="0.35">
      <c r="A8538" s="222" t="str">
        <f t="shared" si="133"/>
        <v>MRI ANKLE LEFT ANKLE WO CONTRAST</v>
      </c>
      <c r="B8538" s="204"/>
      <c r="C8538" s="203" t="s">
        <v>11516</v>
      </c>
    </row>
    <row r="8539" spans="1:3" x14ac:dyDescent="0.35">
      <c r="A8539" s="222" t="str">
        <f t="shared" si="133"/>
        <v>MRI ANKLE RT WO CONTRAST</v>
      </c>
      <c r="B8539" s="204"/>
      <c r="C8539" s="203" t="s">
        <v>11521</v>
      </c>
    </row>
    <row r="8540" spans="1:3" x14ac:dyDescent="0.35">
      <c r="A8540" s="222" t="str">
        <f t="shared" si="133"/>
        <v>MRI - L HIP W/O CON</v>
      </c>
      <c r="B8540" s="204"/>
      <c r="C8540" s="205" t="s">
        <v>11508</v>
      </c>
    </row>
    <row r="8541" spans="1:3" x14ac:dyDescent="0.35">
      <c r="A8541" s="222" t="str">
        <f t="shared" si="133"/>
        <v>MRI LEFT HIP W/O</v>
      </c>
      <c r="B8541" s="204"/>
      <c r="C8541" s="207" t="s">
        <v>11558</v>
      </c>
    </row>
    <row r="8542" spans="1:3" x14ac:dyDescent="0.35">
      <c r="A8542" s="222" t="str">
        <f t="shared" si="133"/>
        <v>MRI RT KNEE WO</v>
      </c>
      <c r="B8542" s="204"/>
      <c r="C8542" s="208" t="s">
        <v>7798</v>
      </c>
    </row>
    <row r="8543" spans="1:3" x14ac:dyDescent="0.35">
      <c r="A8543" s="222" t="str">
        <f t="shared" si="133"/>
        <v>MRI 	 Right Knee s contrast</v>
      </c>
      <c r="B8543" s="30"/>
      <c r="C8543" s="30" t="s">
        <v>3536</v>
      </c>
    </row>
    <row r="8544" spans="1:3" x14ac:dyDescent="0.35">
      <c r="A8544" s="222" t="str">
        <f t="shared" si="133"/>
        <v>MRI- (L) HIP W/O</v>
      </c>
      <c r="B8544" s="204"/>
      <c r="C8544" s="207" t="s">
        <v>11510</v>
      </c>
    </row>
    <row r="8545" spans="1:3" x14ac:dyDescent="0.35">
      <c r="A8545" s="222" t="str">
        <f t="shared" si="133"/>
        <v>MRI- (R) HIP W/O</v>
      </c>
      <c r="B8545" s="204"/>
      <c r="C8545" s="205" t="s">
        <v>11511</v>
      </c>
    </row>
    <row r="8546" spans="1:3" x14ac:dyDescent="0.35">
      <c r="A8546" s="222" t="str">
        <f t="shared" si="133"/>
        <v>MRI (R) KNEE W/O</v>
      </c>
      <c r="B8546" s="204"/>
      <c r="C8546" s="205" t="s">
        <v>11512</v>
      </c>
    </row>
    <row r="8547" spans="1:3" x14ac:dyDescent="0.35">
      <c r="A8547" s="222" t="str">
        <f t="shared" si="133"/>
        <v>MRI (R) KNEE W/O 73721</v>
      </c>
      <c r="B8547" s="204"/>
      <c r="C8547" s="205" t="s">
        <v>11513</v>
      </c>
    </row>
    <row r="8548" spans="1:3" x14ac:dyDescent="0.35">
      <c r="A8548" s="222" t="str">
        <f t="shared" si="133"/>
        <v>MRI , Right Knee s contrast</v>
      </c>
      <c r="B8548" s="30"/>
      <c r="C8548" s="30" t="s">
        <v>3537</v>
      </c>
    </row>
    <row r="8549" spans="1:3" x14ac:dyDescent="0.35">
      <c r="A8549" s="222" t="str">
        <f t="shared" si="133"/>
        <v>MRI ACHILLES WO RIGHT</v>
      </c>
      <c r="B8549" s="204"/>
      <c r="C8549" s="205" t="s">
        <v>11514</v>
      </c>
    </row>
    <row r="8550" spans="1:3" x14ac:dyDescent="0.35">
      <c r="A8550" s="222" t="str">
        <f t="shared" si="133"/>
        <v>MRI ANKLE L WO</v>
      </c>
      <c r="B8550" s="204"/>
      <c r="C8550" s="203" t="s">
        <v>11515</v>
      </c>
    </row>
    <row r="8551" spans="1:3" x14ac:dyDescent="0.35">
      <c r="A8551" s="222" t="str">
        <f t="shared" si="133"/>
        <v>MRI ANKLE LEFT WO CONTRAST</v>
      </c>
      <c r="B8551" s="204"/>
      <c r="C8551" s="203" t="s">
        <v>11517</v>
      </c>
    </row>
    <row r="8552" spans="1:3" x14ac:dyDescent="0.35">
      <c r="A8552" s="222" t="str">
        <f t="shared" si="133"/>
        <v>MRI ANKLE LT W/O</v>
      </c>
      <c r="B8552" s="292"/>
      <c r="C8552" s="292" t="s">
        <v>5364</v>
      </c>
    </row>
    <row r="8553" spans="1:3" x14ac:dyDescent="0.35">
      <c r="A8553" s="222" t="str">
        <f t="shared" si="133"/>
        <v>MRI ANKLE LT W/O CNT</v>
      </c>
      <c r="B8553" s="204"/>
      <c r="C8553" s="207" t="s">
        <v>11518</v>
      </c>
    </row>
    <row r="8554" spans="1:3" x14ac:dyDescent="0.35">
      <c r="A8554" s="222" t="str">
        <f t="shared" si="133"/>
        <v>MRI ANKLE LT WO</v>
      </c>
      <c r="B8554" s="11"/>
      <c r="C8554" s="394" t="s">
        <v>10072</v>
      </c>
    </row>
    <row r="8555" spans="1:3" x14ac:dyDescent="0.35">
      <c r="A8555" s="222" t="str">
        <f t="shared" si="133"/>
        <v>MRI ANKLE LT WO CONTRAST</v>
      </c>
      <c r="B8555" s="204"/>
      <c r="C8555" s="203" t="s">
        <v>11519</v>
      </c>
    </row>
    <row r="8556" spans="1:3" x14ac:dyDescent="0.35">
      <c r="A8556" s="222" t="str">
        <f t="shared" si="133"/>
        <v>MRI ANKLE RT W/O</v>
      </c>
      <c r="B8556" s="292"/>
      <c r="C8556" s="292" t="s">
        <v>5365</v>
      </c>
    </row>
    <row r="8557" spans="1:3" x14ac:dyDescent="0.35">
      <c r="A8557" s="222" t="str">
        <f t="shared" si="133"/>
        <v>MRI ANKLE RT W/O CNT</v>
      </c>
      <c r="B8557" s="204"/>
      <c r="C8557" s="205" t="s">
        <v>11520</v>
      </c>
    </row>
    <row r="8558" spans="1:3" x14ac:dyDescent="0.35">
      <c r="A8558" s="222" t="str">
        <f t="shared" si="133"/>
        <v>MRI ANKLE RT WO</v>
      </c>
      <c r="B8558" s="11"/>
      <c r="C8558" s="11" t="s">
        <v>10073</v>
      </c>
    </row>
    <row r="8559" spans="1:3" x14ac:dyDescent="0.35">
      <c r="A8559" s="222" t="str">
        <f t="shared" si="133"/>
        <v>MRI ANKLE RT WO CONTRAST</v>
      </c>
      <c r="B8559" s="204"/>
      <c r="C8559" s="216" t="s">
        <v>11521</v>
      </c>
    </row>
    <row r="8560" spans="1:3" x14ac:dyDescent="0.35">
      <c r="A8560" s="222" t="str">
        <f t="shared" si="133"/>
        <v>MRI Ankle w/o Contrast Left</v>
      </c>
      <c r="B8560" s="281"/>
      <c r="C8560" s="392" t="s">
        <v>2059</v>
      </c>
    </row>
    <row r="8561" spans="1:3" x14ac:dyDescent="0.35">
      <c r="A8561" s="222" t="str">
        <f t="shared" si="133"/>
        <v>MRI Ankle w/o Contrast Right</v>
      </c>
      <c r="B8561" s="281"/>
      <c r="C8561" s="42" t="s">
        <v>2060</v>
      </c>
    </row>
    <row r="8562" spans="1:3" ht="16" x14ac:dyDescent="0.4">
      <c r="A8562" s="222" t="str">
        <f t="shared" si="133"/>
        <v>MRI ANKLE W/O CONTRAST RT</v>
      </c>
      <c r="B8562" s="606"/>
      <c r="C8562" s="598" t="s">
        <v>13403</v>
      </c>
    </row>
    <row r="8563" spans="1:3" x14ac:dyDescent="0.35">
      <c r="A8563" s="222" t="str">
        <f t="shared" si="133"/>
        <v>MRI ANKLE W/O LEFT</v>
      </c>
      <c r="B8563" s="204"/>
      <c r="C8563" s="205" t="s">
        <v>11522</v>
      </c>
    </row>
    <row r="8564" spans="1:3" x14ac:dyDescent="0.35">
      <c r="A8564" s="222" t="str">
        <f t="shared" si="133"/>
        <v>MRI ANKLE W/O RIGHT</v>
      </c>
      <c r="B8564" s="204"/>
      <c r="C8564" s="205" t="s">
        <v>11523</v>
      </c>
    </row>
    <row r="8565" spans="1:3" x14ac:dyDescent="0.35">
      <c r="A8565" s="222" t="str">
        <f t="shared" si="133"/>
        <v>MRI ANKLE WO LEFT</v>
      </c>
      <c r="B8565" s="26"/>
      <c r="C8565" s="410" t="s">
        <v>2521</v>
      </c>
    </row>
    <row r="8566" spans="1:3" x14ac:dyDescent="0.35">
      <c r="A8566" s="222" t="str">
        <f t="shared" si="133"/>
        <v>MRI ANKLE WO RIGHT</v>
      </c>
      <c r="B8566" s="26"/>
      <c r="C8566" s="26" t="s">
        <v>2522</v>
      </c>
    </row>
    <row r="8567" spans="1:3" x14ac:dyDescent="0.35">
      <c r="A8567" s="222" t="str">
        <f t="shared" si="133"/>
        <v>MRI FOOT JOINTS W/O CO</v>
      </c>
      <c r="B8567" s="324"/>
      <c r="C8567" s="630" t="s">
        <v>6416</v>
      </c>
    </row>
    <row r="8568" spans="1:3" x14ac:dyDescent="0.35">
      <c r="A8568" s="222" t="str">
        <f t="shared" si="133"/>
        <v>MRI HIP LEFT WO</v>
      </c>
      <c r="B8568" s="204"/>
      <c r="C8568" s="205" t="s">
        <v>11525</v>
      </c>
    </row>
    <row r="8569" spans="1:3" x14ac:dyDescent="0.35">
      <c r="A8569" s="222" t="str">
        <f t="shared" si="133"/>
        <v>MRI HIP LEFT WITHOUT CONTRAST</v>
      </c>
      <c r="B8569" s="204"/>
      <c r="C8569" s="205" t="s">
        <v>11524</v>
      </c>
    </row>
    <row r="8570" spans="1:3" x14ac:dyDescent="0.35">
      <c r="A8570" s="222" t="str">
        <f t="shared" si="133"/>
        <v>MRI HIP LT W/O</v>
      </c>
      <c r="B8570" s="292"/>
      <c r="C8570" s="292" t="s">
        <v>5366</v>
      </c>
    </row>
    <row r="8571" spans="1:3" x14ac:dyDescent="0.35">
      <c r="A8571" s="222" t="str">
        <f t="shared" si="133"/>
        <v>MRI HIP LT WO</v>
      </c>
      <c r="B8571" s="11"/>
      <c r="C8571" s="11" t="s">
        <v>10074</v>
      </c>
    </row>
    <row r="8572" spans="1:3" x14ac:dyDescent="0.35">
      <c r="A8572" s="222" t="str">
        <f t="shared" si="133"/>
        <v>MRI HIP LT WO CONTRAST</v>
      </c>
      <c r="B8572" s="204"/>
      <c r="C8572" s="203" t="s">
        <v>11526</v>
      </c>
    </row>
    <row r="8573" spans="1:3" x14ac:dyDescent="0.35">
      <c r="A8573" s="222" t="str">
        <f t="shared" si="133"/>
        <v>MRI HIP RIGHT WITHOUT CONTRAST</v>
      </c>
      <c r="B8573" s="204"/>
      <c r="C8573" s="207" t="s">
        <v>11527</v>
      </c>
    </row>
    <row r="8574" spans="1:3" x14ac:dyDescent="0.35">
      <c r="A8574" s="222" t="str">
        <f t="shared" si="133"/>
        <v>MRI HIP RT W/O</v>
      </c>
      <c r="B8574" s="292"/>
      <c r="C8574" s="292" t="s">
        <v>5367</v>
      </c>
    </row>
    <row r="8575" spans="1:3" x14ac:dyDescent="0.35">
      <c r="A8575" s="222" t="str">
        <f t="shared" si="133"/>
        <v>MRI HIP RT WO</v>
      </c>
      <c r="B8575" s="11"/>
      <c r="C8575" s="11" t="s">
        <v>10075</v>
      </c>
    </row>
    <row r="8576" spans="1:3" x14ac:dyDescent="0.35">
      <c r="A8576" s="222" t="str">
        <f t="shared" si="133"/>
        <v>MRI HIP RT WO CONTRAST</v>
      </c>
      <c r="B8576" s="204"/>
      <c r="C8576" s="203" t="s">
        <v>11528</v>
      </c>
    </row>
    <row r="8577" spans="1:3" x14ac:dyDescent="0.35">
      <c r="A8577" s="222" t="str">
        <f t="shared" si="133"/>
        <v>MRI Hip w/o Contrast Left</v>
      </c>
      <c r="B8577" s="281"/>
      <c r="C8577" s="42" t="s">
        <v>2061</v>
      </c>
    </row>
    <row r="8578" spans="1:3" x14ac:dyDescent="0.35">
      <c r="A8578" s="222" t="str">
        <f t="shared" si="133"/>
        <v>MRI HIP W/O CONTRAST LT</v>
      </c>
      <c r="B8578" s="606"/>
      <c r="C8578" s="936" t="s">
        <v>13404</v>
      </c>
    </row>
    <row r="8579" spans="1:3" x14ac:dyDescent="0.35">
      <c r="A8579" s="222" t="str">
        <f t="shared" ref="A8579:A8642" si="134">TRIM(C8579)</f>
        <v>MRI Hip w/o Contrast Right</v>
      </c>
      <c r="B8579" s="281"/>
      <c r="C8579" s="390" t="s">
        <v>2062</v>
      </c>
    </row>
    <row r="8580" spans="1:3" x14ac:dyDescent="0.35">
      <c r="A8580" s="222" t="str">
        <f t="shared" si="134"/>
        <v>MRI HIP W/O CONTRAST RT</v>
      </c>
      <c r="B8580" s="606"/>
      <c r="C8580" s="120" t="s">
        <v>13405</v>
      </c>
    </row>
    <row r="8581" spans="1:3" x14ac:dyDescent="0.35">
      <c r="A8581" s="222" t="str">
        <f t="shared" si="134"/>
        <v>MRI HIP W/O LEFT</v>
      </c>
      <c r="B8581" s="204"/>
      <c r="C8581" s="207" t="s">
        <v>11529</v>
      </c>
    </row>
    <row r="8582" spans="1:3" x14ac:dyDescent="0.35">
      <c r="A8582" s="222" t="str">
        <f t="shared" si="134"/>
        <v>MRI HIP W/O RIGHT</v>
      </c>
      <c r="B8582" s="204"/>
      <c r="C8582" s="205" t="s">
        <v>11530</v>
      </c>
    </row>
    <row r="8583" spans="1:3" x14ac:dyDescent="0.35">
      <c r="A8583" s="222" t="str">
        <f t="shared" si="134"/>
        <v>MRI HIP WO LEFT</v>
      </c>
      <c r="B8583" s="26"/>
      <c r="C8583" s="26" t="s">
        <v>2523</v>
      </c>
    </row>
    <row r="8584" spans="1:3" x14ac:dyDescent="0.35">
      <c r="A8584" s="222" t="str">
        <f t="shared" si="134"/>
        <v>MRI HIP WO RIGHT</v>
      </c>
      <c r="B8584" s="315"/>
      <c r="C8584" s="382" t="s">
        <v>2524</v>
      </c>
    </row>
    <row r="8585" spans="1:3" x14ac:dyDescent="0.35">
      <c r="A8585" s="222" t="str">
        <f t="shared" si="134"/>
        <v>MRI HIP WO RIGHT</v>
      </c>
      <c r="B8585" s="26"/>
      <c r="C8585" s="26" t="s">
        <v>2524</v>
      </c>
    </row>
    <row r="8586" spans="1:3" x14ac:dyDescent="0.35">
      <c r="A8586" s="222" t="str">
        <f t="shared" si="134"/>
        <v>MRI JOINT LOWER EXT W/O</v>
      </c>
      <c r="B8586" s="94"/>
      <c r="C8586" s="93" t="s">
        <v>7232</v>
      </c>
    </row>
    <row r="8587" spans="1:3" x14ac:dyDescent="0.35">
      <c r="A8587" s="222" t="str">
        <f t="shared" si="134"/>
        <v>MRI JOINT OF LOWER EXTREMITY W/O CONTRAST LT</v>
      </c>
      <c r="B8587" s="157"/>
      <c r="C8587" s="183" t="s">
        <v>4078</v>
      </c>
    </row>
    <row r="8588" spans="1:3" x14ac:dyDescent="0.35">
      <c r="A8588" s="222" t="str">
        <f t="shared" si="134"/>
        <v>MRI JOINT OF LOWER EXTREMITY W/O CONTRAST RT</v>
      </c>
      <c r="B8588" s="157"/>
      <c r="C8588" s="157" t="s">
        <v>4079</v>
      </c>
    </row>
    <row r="8589" spans="1:3" x14ac:dyDescent="0.35">
      <c r="A8589" s="222" t="str">
        <f t="shared" si="134"/>
        <v>MRI JOINT OF LOWER EXTREMITY W/O CONTRAST RT KNEE</v>
      </c>
      <c r="B8589" s="204"/>
      <c r="C8589" s="205" t="s">
        <v>11531</v>
      </c>
    </row>
    <row r="8590" spans="1:3" x14ac:dyDescent="0.35">
      <c r="A8590" s="222" t="str">
        <f t="shared" si="134"/>
        <v>MRI JOINT OF THE LEFT KNEE W/O CONTRAST</v>
      </c>
      <c r="B8590" s="204"/>
      <c r="C8590" s="205" t="s">
        <v>11532</v>
      </c>
    </row>
    <row r="8591" spans="1:3" x14ac:dyDescent="0.35">
      <c r="A8591" s="222" t="str">
        <f t="shared" si="134"/>
        <v>MRI KNEE - LEFT W/O CONTRAST</v>
      </c>
      <c r="B8591" s="204"/>
      <c r="C8591" s="207" t="s">
        <v>11533</v>
      </c>
    </row>
    <row r="8592" spans="1:3" x14ac:dyDescent="0.35">
      <c r="A8592" s="222" t="str">
        <f t="shared" si="134"/>
        <v>MRI KNEE - RIGHT W/O CONTRAST</v>
      </c>
      <c r="B8592" s="204"/>
      <c r="C8592" s="205" t="s">
        <v>11534</v>
      </c>
    </row>
    <row r="8593" spans="1:3" x14ac:dyDescent="0.35">
      <c r="A8593" s="222" t="str">
        <f t="shared" si="134"/>
        <v>MRI KNEE W/O CONTRAST LT</v>
      </c>
      <c r="B8593" s="606"/>
      <c r="C8593" s="120" t="s">
        <v>13407</v>
      </c>
    </row>
    <row r="8594" spans="1:3" x14ac:dyDescent="0.35">
      <c r="A8594" s="222" t="str">
        <f t="shared" si="134"/>
        <v>MRI KNEE W/O CONTRAST RT</v>
      </c>
      <c r="B8594" s="606"/>
      <c r="C8594" s="597" t="s">
        <v>10</v>
      </c>
    </row>
    <row r="8595" spans="1:3" x14ac:dyDescent="0.35">
      <c r="A8595" s="222" t="str">
        <f t="shared" si="134"/>
        <v>MRI KNEE L. WO</v>
      </c>
      <c r="B8595" s="204"/>
      <c r="C8595" s="203" t="s">
        <v>11535</v>
      </c>
    </row>
    <row r="8596" spans="1:3" x14ac:dyDescent="0.35">
      <c r="A8596" s="222" t="str">
        <f t="shared" si="134"/>
        <v>MRI KNEE LEFT W/O</v>
      </c>
      <c r="B8596" s="204"/>
      <c r="C8596" s="205" t="s">
        <v>11536</v>
      </c>
    </row>
    <row r="8597" spans="1:3" x14ac:dyDescent="0.35">
      <c r="A8597" s="222" t="str">
        <f t="shared" si="134"/>
        <v>MRI KNEE LEFT WITHOUT CONTRAST</v>
      </c>
      <c r="B8597" s="204"/>
      <c r="C8597" s="205" t="s">
        <v>11537</v>
      </c>
    </row>
    <row r="8598" spans="1:3" x14ac:dyDescent="0.35">
      <c r="A8598" s="222" t="str">
        <f t="shared" si="134"/>
        <v>MRI KNEE LEFT WO CONTRAST</v>
      </c>
      <c r="B8598" s="204"/>
      <c r="C8598" s="216" t="s">
        <v>11538</v>
      </c>
    </row>
    <row r="8599" spans="1:3" x14ac:dyDescent="0.35">
      <c r="A8599" s="222" t="str">
        <f t="shared" si="134"/>
        <v>MRI KNEE LT W/O</v>
      </c>
      <c r="B8599" s="292"/>
      <c r="C8599" s="292" t="s">
        <v>5368</v>
      </c>
    </row>
    <row r="8600" spans="1:3" x14ac:dyDescent="0.35">
      <c r="A8600" s="222" t="str">
        <f t="shared" si="134"/>
        <v>MRI KNEE LT W/O CONTRAST</v>
      </c>
      <c r="B8600" s="204"/>
      <c r="C8600" s="205" t="s">
        <v>11539</v>
      </c>
    </row>
    <row r="8601" spans="1:3" x14ac:dyDescent="0.35">
      <c r="A8601" s="222" t="str">
        <f t="shared" si="134"/>
        <v>MRI KNEE LT WO</v>
      </c>
      <c r="B8601" s="11"/>
      <c r="C8601" s="11" t="s">
        <v>10076</v>
      </c>
    </row>
    <row r="8602" spans="1:3" x14ac:dyDescent="0.35">
      <c r="A8602" s="222" t="str">
        <f t="shared" si="134"/>
        <v>MRI KNEE LT WO CONTRAST</v>
      </c>
      <c r="B8602" s="204"/>
      <c r="C8602" s="205" t="s">
        <v>11540</v>
      </c>
    </row>
    <row r="8603" spans="1:3" x14ac:dyDescent="0.35">
      <c r="A8603" s="222" t="str">
        <f t="shared" si="134"/>
        <v>MRI KNEE RIGHT WITHOUT CONTRAST</v>
      </c>
      <c r="B8603" s="204"/>
      <c r="C8603" s="205" t="s">
        <v>11541</v>
      </c>
    </row>
    <row r="8604" spans="1:3" x14ac:dyDescent="0.35">
      <c r="A8604" s="222" t="str">
        <f t="shared" si="134"/>
        <v>MRI KNEE RT W/O</v>
      </c>
      <c r="B8604" s="292"/>
      <c r="C8604" s="292" t="s">
        <v>5370</v>
      </c>
    </row>
    <row r="8605" spans="1:3" x14ac:dyDescent="0.35">
      <c r="A8605" s="222" t="str">
        <f t="shared" si="134"/>
        <v>MRI KNEE RT W/O</v>
      </c>
      <c r="B8605" s="204"/>
      <c r="C8605" s="205" t="s">
        <v>5370</v>
      </c>
    </row>
    <row r="8606" spans="1:3" x14ac:dyDescent="0.35">
      <c r="A8606" s="222" t="str">
        <f t="shared" si="134"/>
        <v>MRI KNEE RT W/O CNT</v>
      </c>
      <c r="B8606" s="204"/>
      <c r="C8606" s="205" t="s">
        <v>11542</v>
      </c>
    </row>
    <row r="8607" spans="1:3" x14ac:dyDescent="0.35">
      <c r="A8607" s="222" t="str">
        <f t="shared" si="134"/>
        <v>MRI KNEE RT WO</v>
      </c>
      <c r="B8607" s="11"/>
      <c r="C8607" s="11" t="s">
        <v>10077</v>
      </c>
    </row>
    <row r="8608" spans="1:3" x14ac:dyDescent="0.35">
      <c r="A8608" s="222" t="str">
        <f t="shared" si="134"/>
        <v>MRI KNEE RT WO CONTRAST</v>
      </c>
      <c r="B8608" s="204"/>
      <c r="C8608" s="216" t="s">
        <v>11543</v>
      </c>
    </row>
    <row r="8609" spans="1:3" x14ac:dyDescent="0.35">
      <c r="A8609" s="222" t="str">
        <f t="shared" si="134"/>
        <v>MRI Knee w/o Contrast Left</v>
      </c>
      <c r="B8609" s="281"/>
      <c r="C8609" s="392" t="s">
        <v>2063</v>
      </c>
    </row>
    <row r="8610" spans="1:3" x14ac:dyDescent="0.35">
      <c r="A8610" s="222" t="str">
        <f t="shared" si="134"/>
        <v>MRI KNEE W/O CONTRAST LT</v>
      </c>
      <c r="B8610" s="606"/>
      <c r="C8610" s="120" t="s">
        <v>13407</v>
      </c>
    </row>
    <row r="8611" spans="1:3" x14ac:dyDescent="0.35">
      <c r="A8611" s="222" t="str">
        <f t="shared" si="134"/>
        <v>MRI Knee w/o Contrast Right</v>
      </c>
      <c r="B8611" s="291"/>
      <c r="C8611" s="278" t="s">
        <v>4525</v>
      </c>
    </row>
    <row r="8612" spans="1:3" x14ac:dyDescent="0.35">
      <c r="A8612" s="222" t="str">
        <f t="shared" si="134"/>
        <v>MRI KNEE W/O CONTRAST RT</v>
      </c>
      <c r="B8612" s="606"/>
      <c r="C8612" s="120" t="s">
        <v>10</v>
      </c>
    </row>
    <row r="8613" spans="1:3" x14ac:dyDescent="0.35">
      <c r="A8613" s="222" t="str">
        <f t="shared" si="134"/>
        <v>MRI KNEE W/O CONTRAST RT</v>
      </c>
      <c r="B8613" s="670"/>
      <c r="C8613" s="133" t="s">
        <v>10</v>
      </c>
    </row>
    <row r="8614" spans="1:3" x14ac:dyDescent="0.35">
      <c r="A8614" s="222" t="str">
        <f t="shared" si="134"/>
        <v>MRI KNEE W/O LEFT</v>
      </c>
      <c r="B8614" s="204"/>
      <c r="C8614" s="205" t="s">
        <v>11544</v>
      </c>
    </row>
    <row r="8615" spans="1:3" x14ac:dyDescent="0.35">
      <c r="A8615" s="222" t="str">
        <f t="shared" si="134"/>
        <v>MRI KNEE W/O RIGHT</v>
      </c>
      <c r="B8615" s="204"/>
      <c r="C8615" s="207" t="s">
        <v>11545</v>
      </c>
    </row>
    <row r="8616" spans="1:3" x14ac:dyDescent="0.35">
      <c r="A8616" s="222" t="str">
        <f t="shared" si="134"/>
        <v>MRI KNEE WO LEFT</v>
      </c>
      <c r="B8616" s="315"/>
      <c r="C8616" s="463" t="s">
        <v>2525</v>
      </c>
    </row>
    <row r="8617" spans="1:3" x14ac:dyDescent="0.35">
      <c r="A8617" s="222" t="str">
        <f t="shared" si="134"/>
        <v>MRI KNEE WO LEFT</v>
      </c>
      <c r="B8617" s="26"/>
      <c r="C8617" s="26" t="s">
        <v>2525</v>
      </c>
    </row>
    <row r="8618" spans="1:3" x14ac:dyDescent="0.35">
      <c r="A8618" s="222" t="str">
        <f t="shared" si="134"/>
        <v>MRI KNEE WO R</v>
      </c>
      <c r="B8618" s="204"/>
      <c r="C8618" s="216" t="s">
        <v>11546</v>
      </c>
    </row>
    <row r="8619" spans="1:3" x14ac:dyDescent="0.35">
      <c r="A8619" s="222" t="str">
        <f t="shared" si="134"/>
        <v>MRI KNEE WO RIGHT</v>
      </c>
      <c r="B8619" s="315"/>
      <c r="C8619" s="382" t="s">
        <v>2526</v>
      </c>
    </row>
    <row r="8620" spans="1:3" x14ac:dyDescent="0.35">
      <c r="A8620" s="222" t="str">
        <f t="shared" si="134"/>
        <v>MRI KNEE WO RIGHT</v>
      </c>
      <c r="B8620" s="26"/>
      <c r="C8620" s="26" t="s">
        <v>2526</v>
      </c>
    </row>
    <row r="8621" spans="1:3" x14ac:dyDescent="0.35">
      <c r="A8621" s="222" t="str">
        <f t="shared" si="134"/>
        <v>MRI L ANKLE WO</v>
      </c>
      <c r="B8621" s="204"/>
      <c r="C8621" s="205" t="s">
        <v>11547</v>
      </c>
    </row>
    <row r="8622" spans="1:3" x14ac:dyDescent="0.35">
      <c r="A8622" s="222" t="str">
        <f t="shared" si="134"/>
        <v>MRI L HIP W/O CON</v>
      </c>
      <c r="B8622" s="204"/>
      <c r="C8622" s="205" t="s">
        <v>11548</v>
      </c>
    </row>
    <row r="8623" spans="1:3" x14ac:dyDescent="0.35">
      <c r="A8623" s="222" t="str">
        <f t="shared" si="134"/>
        <v>MRI L HIP WO</v>
      </c>
      <c r="B8623" s="204"/>
      <c r="C8623" s="211" t="s">
        <v>11549</v>
      </c>
    </row>
    <row r="8624" spans="1:3" x14ac:dyDescent="0.35">
      <c r="A8624" s="222" t="str">
        <f t="shared" si="134"/>
        <v>MRI L KNEE W/O - 73721</v>
      </c>
      <c r="B8624" s="204"/>
      <c r="C8624" s="204" t="s">
        <v>11550</v>
      </c>
    </row>
    <row r="8625" spans="1:3" x14ac:dyDescent="0.35">
      <c r="A8625" s="222" t="str">
        <f t="shared" si="134"/>
        <v>MRI L KNEE W/O 73721</v>
      </c>
      <c r="B8625" s="204"/>
      <c r="C8625" s="205" t="s">
        <v>11551</v>
      </c>
    </row>
    <row r="8626" spans="1:3" x14ac:dyDescent="0.35">
      <c r="A8626" s="222" t="str">
        <f t="shared" si="134"/>
        <v>MRI L KNEE WO</v>
      </c>
      <c r="B8626" s="204"/>
      <c r="C8626" s="205" t="s">
        <v>11552</v>
      </c>
    </row>
    <row r="8627" spans="1:3" x14ac:dyDescent="0.35">
      <c r="A8627" s="222" t="str">
        <f t="shared" si="134"/>
        <v>MRI LE JOINT LT WO</v>
      </c>
      <c r="B8627" s="11"/>
      <c r="C8627" s="11" t="s">
        <v>10078</v>
      </c>
    </row>
    <row r="8628" spans="1:3" x14ac:dyDescent="0.35">
      <c r="A8628" s="222" t="str">
        <f t="shared" si="134"/>
        <v>MRI LE JOINT RT WO</v>
      </c>
      <c r="B8628" s="11"/>
      <c r="C8628" s="11" t="s">
        <v>10079</v>
      </c>
    </row>
    <row r="8629" spans="1:3" x14ac:dyDescent="0.35">
      <c r="A8629" s="222" t="str">
        <f t="shared" si="134"/>
        <v>MRI LE Joint w/o Contrast Left</v>
      </c>
      <c r="B8629" s="281"/>
      <c r="C8629" s="281" t="s">
        <v>2064</v>
      </c>
    </row>
    <row r="8630" spans="1:3" x14ac:dyDescent="0.35">
      <c r="A8630" s="222" t="str">
        <f t="shared" si="134"/>
        <v>MRI LE Joint w/o Contrast Lt</v>
      </c>
      <c r="B8630" s="291"/>
      <c r="C8630" s="291" t="s">
        <v>4526</v>
      </c>
    </row>
    <row r="8631" spans="1:3" x14ac:dyDescent="0.35">
      <c r="A8631" s="222" t="str">
        <f t="shared" si="134"/>
        <v>MRI LE Joint w/o Contrast Right</v>
      </c>
      <c r="B8631" s="281"/>
      <c r="C8631" s="281" t="s">
        <v>2065</v>
      </c>
    </row>
    <row r="8632" spans="1:3" x14ac:dyDescent="0.35">
      <c r="A8632" s="222" t="str">
        <f t="shared" si="134"/>
        <v>MRI LE Joint w/o Contrast Rt</v>
      </c>
      <c r="B8632" s="291"/>
      <c r="C8632" s="291" t="s">
        <v>4527</v>
      </c>
    </row>
    <row r="8633" spans="1:3" x14ac:dyDescent="0.35">
      <c r="A8633" s="222" t="str">
        <f t="shared" si="134"/>
        <v>MRI LEFT ANKLE W/O</v>
      </c>
      <c r="B8633" s="204"/>
      <c r="C8633" s="205" t="s">
        <v>11553</v>
      </c>
    </row>
    <row r="8634" spans="1:3" x14ac:dyDescent="0.35">
      <c r="A8634" s="222" t="str">
        <f t="shared" si="134"/>
        <v>MRI LEFT ANKLE W/O CONTRAST</v>
      </c>
      <c r="B8634" s="204"/>
      <c r="C8634" s="205" t="s">
        <v>11554</v>
      </c>
    </row>
    <row r="8635" spans="1:3" x14ac:dyDescent="0.35">
      <c r="A8635" s="222" t="str">
        <f t="shared" si="134"/>
        <v>MRI Left Ankle without contrast</v>
      </c>
      <c r="B8635" s="24"/>
      <c r="C8635" s="52" t="s">
        <v>13168</v>
      </c>
    </row>
    <row r="8636" spans="1:3" x14ac:dyDescent="0.35">
      <c r="A8636" s="222" t="str">
        <f t="shared" si="134"/>
        <v>MRI LEFT ANKLE WO</v>
      </c>
      <c r="B8636" s="204"/>
      <c r="C8636" s="205" t="s">
        <v>11555</v>
      </c>
    </row>
    <row r="8637" spans="1:3" x14ac:dyDescent="0.35">
      <c r="A8637" s="222" t="str">
        <f t="shared" si="134"/>
        <v>MRI LEFT ANKLE WO CON</v>
      </c>
      <c r="B8637" s="204"/>
      <c r="C8637" s="205" t="s">
        <v>11556</v>
      </c>
    </row>
    <row r="8638" spans="1:3" x14ac:dyDescent="0.35">
      <c r="A8638" s="222" t="str">
        <f t="shared" si="134"/>
        <v>MRI LEFT ANKLE WO CONTRAST</v>
      </c>
      <c r="B8638" s="204"/>
      <c r="C8638" s="205" t="s">
        <v>11557</v>
      </c>
    </row>
    <row r="8639" spans="1:3" x14ac:dyDescent="0.35">
      <c r="A8639" s="222" t="str">
        <f t="shared" si="134"/>
        <v>MRI LEFT HIP W/O</v>
      </c>
      <c r="B8639" s="204"/>
      <c r="C8639" s="205" t="s">
        <v>11558</v>
      </c>
    </row>
    <row r="8640" spans="1:3" x14ac:dyDescent="0.35">
      <c r="A8640" s="222" t="str">
        <f t="shared" si="134"/>
        <v>MRI LEFT HIP W/O CONTRAST</v>
      </c>
      <c r="B8640" s="157"/>
      <c r="C8640" s="157" t="s">
        <v>4080</v>
      </c>
    </row>
    <row r="8641" spans="1:3" x14ac:dyDescent="0.35">
      <c r="A8641" s="222" t="str">
        <f t="shared" si="134"/>
        <v>MRI Left Hip without contrast</v>
      </c>
      <c r="B8641" s="24"/>
      <c r="C8641" s="52" t="s">
        <v>13169</v>
      </c>
    </row>
    <row r="8642" spans="1:3" x14ac:dyDescent="0.35">
      <c r="A8642" s="222" t="str">
        <f t="shared" si="134"/>
        <v>MRI LEFT HIP WO</v>
      </c>
      <c r="B8642" s="204"/>
      <c r="C8642" s="205" t="s">
        <v>11559</v>
      </c>
    </row>
    <row r="8643" spans="1:3" x14ac:dyDescent="0.35">
      <c r="A8643" s="222" t="str">
        <f t="shared" ref="A8643:A8706" si="135">TRIM(C8643)</f>
        <v>MRI LEFT HIP WO CON</v>
      </c>
      <c r="B8643" s="204"/>
      <c r="C8643" s="205" t="s">
        <v>11560</v>
      </c>
    </row>
    <row r="8644" spans="1:3" x14ac:dyDescent="0.35">
      <c r="A8644" s="222" t="str">
        <f t="shared" si="135"/>
        <v>MRI LEFT KNEE W.O CONTRAST</v>
      </c>
      <c r="B8644" s="606"/>
      <c r="C8644" s="606" t="s">
        <v>13408</v>
      </c>
    </row>
    <row r="8645" spans="1:3" x14ac:dyDescent="0.35">
      <c r="A8645" s="222" t="str">
        <f t="shared" si="135"/>
        <v>MRI LEFT KNEE W/O</v>
      </c>
      <c r="B8645" s="204"/>
      <c r="C8645" s="205" t="s">
        <v>11561</v>
      </c>
    </row>
    <row r="8646" spans="1:3" x14ac:dyDescent="0.35">
      <c r="A8646" s="222" t="str">
        <f t="shared" si="135"/>
        <v>MRI LEFT KNEE W/O CON</v>
      </c>
      <c r="B8646" s="204"/>
      <c r="C8646" s="207" t="s">
        <v>11562</v>
      </c>
    </row>
    <row r="8647" spans="1:3" x14ac:dyDescent="0.35">
      <c r="A8647" s="222" t="str">
        <f t="shared" si="135"/>
        <v>MRI LEFT KNEE W/O CONTRAST</v>
      </c>
      <c r="B8647" s="285"/>
      <c r="C8647" s="285" t="s">
        <v>6417</v>
      </c>
    </row>
    <row r="8648" spans="1:3" x14ac:dyDescent="0.35">
      <c r="A8648" s="222" t="str">
        <f t="shared" si="135"/>
        <v>MRI Left Knee without contrast</v>
      </c>
      <c r="B8648" s="24"/>
      <c r="C8648" s="516" t="s">
        <v>13170</v>
      </c>
    </row>
    <row r="8649" spans="1:3" x14ac:dyDescent="0.35">
      <c r="A8649" s="222" t="str">
        <f t="shared" si="135"/>
        <v>MRI LEFT KNEE WO</v>
      </c>
      <c r="B8649" s="204"/>
      <c r="C8649" s="205" t="s">
        <v>11563</v>
      </c>
    </row>
    <row r="8650" spans="1:3" x14ac:dyDescent="0.35">
      <c r="A8650" s="222" t="str">
        <f t="shared" si="135"/>
        <v>MRI LEFT KNEE WO CON</v>
      </c>
      <c r="B8650" s="204"/>
      <c r="C8650" s="208" t="s">
        <v>11564</v>
      </c>
    </row>
    <row r="8651" spans="1:3" x14ac:dyDescent="0.35">
      <c r="A8651" s="222" t="str">
        <f t="shared" si="135"/>
        <v>MRI LEFT KNEE WO CON</v>
      </c>
      <c r="B8651" s="204"/>
      <c r="C8651" s="208" t="s">
        <v>11564</v>
      </c>
    </row>
    <row r="8652" spans="1:3" x14ac:dyDescent="0.35">
      <c r="A8652" s="222" t="str">
        <f t="shared" si="135"/>
        <v>MRI LEFT KNEEWO</v>
      </c>
      <c r="B8652" s="204"/>
      <c r="C8652" s="208" t="s">
        <v>11565</v>
      </c>
    </row>
    <row r="8653" spans="1:3" x14ac:dyDescent="0.35">
      <c r="A8653" s="222" t="str">
        <f t="shared" si="135"/>
        <v>MRI LF KNEE WO</v>
      </c>
      <c r="B8653" s="204"/>
      <c r="C8653" s="203" t="s">
        <v>11566</v>
      </c>
    </row>
    <row r="8654" spans="1:3" x14ac:dyDescent="0.35">
      <c r="A8654" s="222" t="str">
        <f t="shared" si="135"/>
        <v>MRI LFT HIP WO</v>
      </c>
      <c r="B8654" s="204"/>
      <c r="C8654" s="205" t="s">
        <v>11567</v>
      </c>
    </row>
    <row r="8655" spans="1:3" x14ac:dyDescent="0.35">
      <c r="A8655" s="222" t="str">
        <f t="shared" si="135"/>
        <v>MRI LFT KNEE WO</v>
      </c>
      <c r="B8655" s="204"/>
      <c r="C8655" s="205" t="s">
        <v>11568</v>
      </c>
    </row>
    <row r="8656" spans="1:3" x14ac:dyDescent="0.35">
      <c r="A8656" s="222" t="str">
        <f t="shared" si="135"/>
        <v>MRI LOWER EXT JOINT W O CONTRAST LT</v>
      </c>
      <c r="B8656" s="280"/>
      <c r="C8656" s="369" t="s">
        <v>9004</v>
      </c>
    </row>
    <row r="8657" spans="1:3" x14ac:dyDescent="0.35">
      <c r="A8657" s="222" t="str">
        <f t="shared" si="135"/>
        <v>MRI LOWER EXT JOINT W O CONTRAST RT</v>
      </c>
      <c r="B8657" s="280"/>
      <c r="C8657" s="391" t="s">
        <v>9005</v>
      </c>
    </row>
    <row r="8658" spans="1:3" x14ac:dyDescent="0.35">
      <c r="A8658" s="222" t="str">
        <f t="shared" si="135"/>
        <v>MRI LOWER EXT JOINT W/O</v>
      </c>
      <c r="B8658" s="283"/>
      <c r="C8658" s="375" t="s">
        <v>8295</v>
      </c>
    </row>
    <row r="8659" spans="1:3" x14ac:dyDescent="0.35">
      <c r="A8659" s="222" t="str">
        <f t="shared" si="135"/>
        <v>MRI LOWER EXT JOINT W/O CONTRAST LT</v>
      </c>
      <c r="B8659" s="280"/>
      <c r="C8659" s="391" t="s">
        <v>9006</v>
      </c>
    </row>
    <row r="8660" spans="1:3" x14ac:dyDescent="0.35">
      <c r="A8660" s="222" t="str">
        <f t="shared" si="135"/>
        <v>MRI LOWER EXT JOINT W/O CONTRAST RT</v>
      </c>
      <c r="B8660" s="280"/>
      <c r="C8660" s="391" t="s">
        <v>9007</v>
      </c>
    </row>
    <row r="8661" spans="1:3" x14ac:dyDescent="0.35">
      <c r="A8661" s="222" t="str">
        <f t="shared" si="135"/>
        <v>MRI LOWER EXTREMITY W/O CONTRAST RT KNEE</v>
      </c>
      <c r="B8661" s="204"/>
      <c r="C8661" s="205" t="s">
        <v>11569</v>
      </c>
    </row>
    <row r="8662" spans="1:3" x14ac:dyDescent="0.35">
      <c r="A8662" s="222" t="str">
        <f t="shared" si="135"/>
        <v>MRI LT ANKLE W/O</v>
      </c>
      <c r="B8662" s="204"/>
      <c r="C8662" s="205" t="s">
        <v>11570</v>
      </c>
    </row>
    <row r="8663" spans="1:3" x14ac:dyDescent="0.35">
      <c r="A8663" s="222" t="str">
        <f t="shared" si="135"/>
        <v>MRI LT ANKLE W/O CONTRAST</v>
      </c>
      <c r="B8663" s="204"/>
      <c r="C8663" s="205" t="s">
        <v>11571</v>
      </c>
    </row>
    <row r="8664" spans="1:3" x14ac:dyDescent="0.35">
      <c r="A8664" s="222" t="str">
        <f t="shared" si="135"/>
        <v>MRI LT ANKLE WO</v>
      </c>
      <c r="B8664" s="204"/>
      <c r="C8664" s="205" t="s">
        <v>7794</v>
      </c>
    </row>
    <row r="8665" spans="1:3" x14ac:dyDescent="0.35">
      <c r="A8665" s="222" t="str">
        <f t="shared" si="135"/>
        <v>MRI LT ANKLE WO CON</v>
      </c>
      <c r="B8665" s="204"/>
      <c r="C8665" s="216" t="s">
        <v>11572</v>
      </c>
    </row>
    <row r="8666" spans="1:3" x14ac:dyDescent="0.35">
      <c r="A8666" s="222" t="str">
        <f t="shared" si="135"/>
        <v>MRI LT HIP W/O</v>
      </c>
      <c r="B8666" s="204"/>
      <c r="C8666" s="205" t="s">
        <v>11573</v>
      </c>
    </row>
    <row r="8667" spans="1:3" x14ac:dyDescent="0.35">
      <c r="A8667" s="222" t="str">
        <f t="shared" si="135"/>
        <v>MRI LT HIP WO</v>
      </c>
      <c r="B8667" s="204"/>
      <c r="C8667" s="205" t="s">
        <v>7795</v>
      </c>
    </row>
    <row r="8668" spans="1:3" x14ac:dyDescent="0.35">
      <c r="A8668" s="222" t="str">
        <f t="shared" si="135"/>
        <v>MRI LT KNEE W/O</v>
      </c>
      <c r="B8668" s="204"/>
      <c r="C8668" s="205" t="s">
        <v>11574</v>
      </c>
    </row>
    <row r="8669" spans="1:3" x14ac:dyDescent="0.35">
      <c r="A8669" s="222" t="str">
        <f t="shared" si="135"/>
        <v>MRI LT KNEE WO</v>
      </c>
      <c r="B8669" s="204"/>
      <c r="C8669" s="203" t="s">
        <v>7796</v>
      </c>
    </row>
    <row r="8670" spans="1:3" x14ac:dyDescent="0.35">
      <c r="A8670" s="222" t="str">
        <f t="shared" si="135"/>
        <v>MRI LT KNEE W/O</v>
      </c>
      <c r="B8670" s="204"/>
      <c r="C8670" s="205" t="s">
        <v>11574</v>
      </c>
    </row>
    <row r="8671" spans="1:3" x14ac:dyDescent="0.35">
      <c r="A8671" s="222" t="str">
        <f t="shared" si="135"/>
        <v>MRI LT KNEE W/O CON</v>
      </c>
      <c r="B8671" s="204"/>
      <c r="C8671" s="205" t="s">
        <v>11575</v>
      </c>
    </row>
    <row r="8672" spans="1:3" x14ac:dyDescent="0.35">
      <c r="A8672" s="222" t="str">
        <f t="shared" si="135"/>
        <v>MRI LT KNEE W/O CONTRAST</v>
      </c>
      <c r="B8672" s="204"/>
      <c r="C8672" s="205" t="s">
        <v>11576</v>
      </c>
    </row>
    <row r="8673" spans="1:3" x14ac:dyDescent="0.35">
      <c r="A8673" s="222" t="str">
        <f t="shared" si="135"/>
        <v>MRI LT KNEE WO</v>
      </c>
      <c r="B8673" s="204"/>
      <c r="C8673" s="207" t="s">
        <v>7796</v>
      </c>
    </row>
    <row r="8674" spans="1:3" x14ac:dyDescent="0.35">
      <c r="A8674" s="222" t="str">
        <f t="shared" si="135"/>
        <v>MRI LT LOW EXT JNT WO</v>
      </c>
      <c r="B8674" s="165"/>
      <c r="C8674" s="191" t="s">
        <v>6848</v>
      </c>
    </row>
    <row r="8675" spans="1:3" x14ac:dyDescent="0.35">
      <c r="A8675" s="222" t="str">
        <f t="shared" si="135"/>
        <v>MRI OF KNEE W/O LT</v>
      </c>
      <c r="B8675" s="157"/>
      <c r="C8675" s="157" t="s">
        <v>4081</v>
      </c>
    </row>
    <row r="8676" spans="1:3" x14ac:dyDescent="0.35">
      <c r="A8676" s="222" t="str">
        <f t="shared" si="135"/>
        <v>MRI OF THE KNEE W/O CONTRAST RT</v>
      </c>
      <c r="B8676" s="157"/>
      <c r="C8676" s="183" t="s">
        <v>4083</v>
      </c>
    </row>
    <row r="8677" spans="1:3" x14ac:dyDescent="0.35">
      <c r="A8677" s="222" t="str">
        <f t="shared" si="135"/>
        <v>MRI OF THE ANKLE W/O CONTRAST RT</v>
      </c>
      <c r="B8677" s="157"/>
      <c r="C8677" s="157" t="s">
        <v>4082</v>
      </c>
    </row>
    <row r="8678" spans="1:3" x14ac:dyDescent="0.35">
      <c r="A8678" s="222" t="str">
        <f t="shared" si="135"/>
        <v>MRI OF THE HIP W/O CONTRAST LT</v>
      </c>
      <c r="B8678" s="204"/>
      <c r="C8678" s="205" t="s">
        <v>11579</v>
      </c>
    </row>
    <row r="8679" spans="1:3" x14ac:dyDescent="0.35">
      <c r="A8679" s="222" t="str">
        <f t="shared" si="135"/>
        <v>MRI OF THE HIP W/O CONTRAST RT</v>
      </c>
      <c r="B8679" s="204"/>
      <c r="C8679" s="205" t="s">
        <v>11580</v>
      </c>
    </row>
    <row r="8680" spans="1:3" x14ac:dyDescent="0.35">
      <c r="A8680" s="222" t="str">
        <f t="shared" si="135"/>
        <v>MRI OF THE KNEE W/O CONTRAST LT</v>
      </c>
      <c r="B8680" s="204"/>
      <c r="C8680" s="205" t="s">
        <v>11581</v>
      </c>
    </row>
    <row r="8681" spans="1:3" x14ac:dyDescent="0.35">
      <c r="A8681" s="222" t="str">
        <f t="shared" si="135"/>
        <v>MRI OF THE KNEE W/O CONTRAST RT</v>
      </c>
      <c r="B8681" s="204"/>
      <c r="C8681" s="205" t="s">
        <v>4083</v>
      </c>
    </row>
    <row r="8682" spans="1:3" x14ac:dyDescent="0.35">
      <c r="A8682" s="222" t="str">
        <f t="shared" si="135"/>
        <v>MRI OF THE LEFT HIP W/O CONTRAST</v>
      </c>
      <c r="B8682" s="204"/>
      <c r="C8682" s="205" t="s">
        <v>11582</v>
      </c>
    </row>
    <row r="8683" spans="1:3" x14ac:dyDescent="0.35">
      <c r="A8683" s="222" t="str">
        <f t="shared" si="135"/>
        <v>MRI OF THE LEFT KNEE W/O CONTRAST</v>
      </c>
      <c r="B8683" s="204"/>
      <c r="C8683" s="205" t="s">
        <v>11583</v>
      </c>
    </row>
    <row r="8684" spans="1:3" x14ac:dyDescent="0.35">
      <c r="A8684" s="222" t="str">
        <f t="shared" si="135"/>
        <v>MRI OF THE RIGHT ANKLE W/O CONTRAST</v>
      </c>
      <c r="B8684" s="204"/>
      <c r="C8684" s="207" t="s">
        <v>11584</v>
      </c>
    </row>
    <row r="8685" spans="1:3" x14ac:dyDescent="0.35">
      <c r="A8685" s="222" t="str">
        <f t="shared" si="135"/>
        <v>MRI OF THE RIGHT HIP W/O CONTRAST</v>
      </c>
      <c r="B8685" s="204"/>
      <c r="C8685" s="205" t="s">
        <v>11585</v>
      </c>
    </row>
    <row r="8686" spans="1:3" x14ac:dyDescent="0.35">
      <c r="A8686" s="222" t="str">
        <f t="shared" si="135"/>
        <v>MRI OF THE RIGHT KNEE W/O CONTRAST</v>
      </c>
      <c r="B8686" s="204"/>
      <c r="C8686" s="207" t="s">
        <v>11586</v>
      </c>
    </row>
    <row r="8687" spans="1:3" x14ac:dyDescent="0.35">
      <c r="A8687" s="222" t="str">
        <f t="shared" si="135"/>
        <v>MRI OF THE RT ANKLE W/O CONTRAST</v>
      </c>
      <c r="B8687" s="204"/>
      <c r="C8687" s="205" t="s">
        <v>11587</v>
      </c>
    </row>
    <row r="8688" spans="1:3" x14ac:dyDescent="0.35">
      <c r="A8688" s="222" t="str">
        <f t="shared" si="135"/>
        <v>MRI R ANKLE W/O</v>
      </c>
      <c r="B8688" s="204"/>
      <c r="C8688" s="205" t="s">
        <v>11588</v>
      </c>
    </row>
    <row r="8689" spans="1:3" x14ac:dyDescent="0.35">
      <c r="A8689" s="222" t="str">
        <f t="shared" si="135"/>
        <v>MRI R ANKLE W/O CON</v>
      </c>
      <c r="B8689" s="204"/>
      <c r="C8689" s="205" t="s">
        <v>11589</v>
      </c>
    </row>
    <row r="8690" spans="1:3" x14ac:dyDescent="0.35">
      <c r="A8690" s="222" t="str">
        <f t="shared" si="135"/>
        <v>MRI R ANKLE WO</v>
      </c>
      <c r="B8690" s="204"/>
      <c r="C8690" s="205" t="s">
        <v>11590</v>
      </c>
    </row>
    <row r="8691" spans="1:3" x14ac:dyDescent="0.35">
      <c r="A8691" s="222" t="str">
        <f t="shared" si="135"/>
        <v>MRI R HIP W/O CONTRAST</v>
      </c>
      <c r="B8691" s="204"/>
      <c r="C8691" s="205" t="s">
        <v>11591</v>
      </c>
    </row>
    <row r="8692" spans="1:3" x14ac:dyDescent="0.35">
      <c r="A8692" s="222" t="str">
        <f t="shared" si="135"/>
        <v>MRI R HIP WO</v>
      </c>
      <c r="B8692" s="204"/>
      <c r="C8692" s="205" t="s">
        <v>11592</v>
      </c>
    </row>
    <row r="8693" spans="1:3" x14ac:dyDescent="0.35">
      <c r="A8693" s="222" t="str">
        <f t="shared" si="135"/>
        <v>MRI R KNEE W/O</v>
      </c>
      <c r="B8693" s="204"/>
      <c r="C8693" s="205" t="s">
        <v>11593</v>
      </c>
    </row>
    <row r="8694" spans="1:3" x14ac:dyDescent="0.35">
      <c r="A8694" s="222" t="str">
        <f t="shared" si="135"/>
        <v>MRI R KNEE W/O CON</v>
      </c>
      <c r="B8694" s="204"/>
      <c r="C8694" s="205" t="s">
        <v>11594</v>
      </c>
    </row>
    <row r="8695" spans="1:3" x14ac:dyDescent="0.35">
      <c r="A8695" s="222" t="str">
        <f t="shared" si="135"/>
        <v>MRI R KNEE WO</v>
      </c>
      <c r="B8695" s="204"/>
      <c r="C8695" s="205" t="s">
        <v>11595</v>
      </c>
    </row>
    <row r="8696" spans="1:3" x14ac:dyDescent="0.35">
      <c r="A8696" s="222" t="str">
        <f t="shared" si="135"/>
        <v>MRI RIGHT ANKLE W/O</v>
      </c>
      <c r="B8696" s="204"/>
      <c r="C8696" s="205" t="s">
        <v>11596</v>
      </c>
    </row>
    <row r="8697" spans="1:3" x14ac:dyDescent="0.35">
      <c r="A8697" s="222" t="str">
        <f t="shared" si="135"/>
        <v>MRI RIGHT ANKLE W/O CONTRAST</v>
      </c>
      <c r="B8697" s="204"/>
      <c r="C8697" s="205" t="s">
        <v>11597</v>
      </c>
    </row>
    <row r="8698" spans="1:3" x14ac:dyDescent="0.35">
      <c r="A8698" s="222" t="str">
        <f t="shared" si="135"/>
        <v>MRI Right Ankle without contrast</v>
      </c>
      <c r="B8698" s="24"/>
      <c r="C8698" s="52" t="s">
        <v>13171</v>
      </c>
    </row>
    <row r="8699" spans="1:3" x14ac:dyDescent="0.35">
      <c r="A8699" s="222" t="str">
        <f t="shared" si="135"/>
        <v>MRI RIGHT ANKLE WO</v>
      </c>
      <c r="B8699" s="204"/>
      <c r="C8699" s="207" t="s">
        <v>11598</v>
      </c>
    </row>
    <row r="8700" spans="1:3" x14ac:dyDescent="0.35">
      <c r="A8700" s="222" t="str">
        <f t="shared" si="135"/>
        <v>MRI RIGHT ANKLE WO CON</v>
      </c>
      <c r="B8700" s="204"/>
      <c r="C8700" s="205" t="s">
        <v>11599</v>
      </c>
    </row>
    <row r="8701" spans="1:3" x14ac:dyDescent="0.35">
      <c r="A8701" s="222" t="str">
        <f t="shared" si="135"/>
        <v>MRI RIGHT FOOT W/WO</v>
      </c>
      <c r="B8701" s="204"/>
      <c r="C8701" s="207" t="s">
        <v>11980</v>
      </c>
    </row>
    <row r="8702" spans="1:3" x14ac:dyDescent="0.35">
      <c r="A8702" s="222" t="str">
        <f t="shared" si="135"/>
        <v>MRI RIGHT HIP W/O</v>
      </c>
      <c r="B8702" s="204"/>
      <c r="C8702" s="205" t="s">
        <v>11600</v>
      </c>
    </row>
    <row r="8703" spans="1:3" x14ac:dyDescent="0.35">
      <c r="A8703" s="222" t="str">
        <f t="shared" si="135"/>
        <v>MRI RIGHT HIP W/O CONTRAST</v>
      </c>
      <c r="B8703" s="157"/>
      <c r="C8703" s="157" t="s">
        <v>4084</v>
      </c>
    </row>
    <row r="8704" spans="1:3" x14ac:dyDescent="0.35">
      <c r="A8704" s="222" t="str">
        <f t="shared" si="135"/>
        <v>MRI Right Hip without contrast</v>
      </c>
      <c r="B8704" s="24"/>
      <c r="C8704" s="52" t="s">
        <v>13172</v>
      </c>
    </row>
    <row r="8705" spans="1:3" x14ac:dyDescent="0.35">
      <c r="A8705" s="222" t="str">
        <f t="shared" si="135"/>
        <v>MRI RIGHT HIP WO</v>
      </c>
      <c r="B8705" s="204"/>
      <c r="C8705" s="205" t="s">
        <v>11601</v>
      </c>
    </row>
    <row r="8706" spans="1:3" x14ac:dyDescent="0.35">
      <c r="A8706" s="222" t="str">
        <f t="shared" si="135"/>
        <v>MRI RIGHT HIP WO CON</v>
      </c>
      <c r="B8706" s="204"/>
      <c r="C8706" s="205" t="s">
        <v>11602</v>
      </c>
    </row>
    <row r="8707" spans="1:3" x14ac:dyDescent="0.35">
      <c r="A8707" s="222" t="str">
        <f t="shared" ref="A8707:A8770" si="136">TRIM(C8707)</f>
        <v>MRI RIGHT KNEE W/O</v>
      </c>
      <c r="B8707" s="204"/>
      <c r="C8707" s="207" t="s">
        <v>11603</v>
      </c>
    </row>
    <row r="8708" spans="1:3" x14ac:dyDescent="0.35">
      <c r="A8708" s="222" t="str">
        <f t="shared" si="136"/>
        <v>MRI RIGHT KNEE W/O CONTRAST</v>
      </c>
      <c r="B8708" s="204"/>
      <c r="C8708" s="208" t="s">
        <v>11605</v>
      </c>
    </row>
    <row r="8709" spans="1:3" x14ac:dyDescent="0.35">
      <c r="A8709" s="222" t="str">
        <f t="shared" si="136"/>
        <v>MRI right knee without con</v>
      </c>
      <c r="B8709" s="309"/>
      <c r="C8709" s="131" t="s">
        <v>13173</v>
      </c>
    </row>
    <row r="8710" spans="1:3" x14ac:dyDescent="0.35">
      <c r="A8710" s="222" t="str">
        <f t="shared" si="136"/>
        <v>MRI Right Knee without contrast</v>
      </c>
      <c r="B8710" s="24"/>
      <c r="C8710" s="52" t="s">
        <v>13174</v>
      </c>
    </row>
    <row r="8711" spans="1:3" x14ac:dyDescent="0.35">
      <c r="A8711" s="222" t="str">
        <f t="shared" si="136"/>
        <v>MRI RIGHT KNEE WO</v>
      </c>
      <c r="B8711" s="204"/>
      <c r="C8711" s="205" t="s">
        <v>11606</v>
      </c>
    </row>
    <row r="8712" spans="1:3" x14ac:dyDescent="0.35">
      <c r="A8712" s="222" t="str">
        <f t="shared" si="136"/>
        <v>MRI RIGHT KNEE WO CON</v>
      </c>
      <c r="B8712" s="204"/>
      <c r="C8712" s="205" t="s">
        <v>11607</v>
      </c>
    </row>
    <row r="8713" spans="1:3" x14ac:dyDescent="0.35">
      <c r="A8713" s="222" t="str">
        <f t="shared" si="136"/>
        <v>MRI RT ANKLE W/O</v>
      </c>
      <c r="B8713" s="204"/>
      <c r="C8713" s="205" t="s">
        <v>11608</v>
      </c>
    </row>
    <row r="8714" spans="1:3" x14ac:dyDescent="0.35">
      <c r="A8714" s="222" t="str">
        <f t="shared" si="136"/>
        <v>MRI RT ANKLE W/O CON</v>
      </c>
      <c r="B8714" s="204"/>
      <c r="C8714" s="205" t="s">
        <v>11609</v>
      </c>
    </row>
    <row r="8715" spans="1:3" x14ac:dyDescent="0.35">
      <c r="A8715" s="222" t="str">
        <f t="shared" si="136"/>
        <v>MRI RT ANKLE W/O CONTRAST</v>
      </c>
      <c r="B8715" s="204"/>
      <c r="C8715" s="205" t="s">
        <v>11610</v>
      </c>
    </row>
    <row r="8716" spans="1:3" x14ac:dyDescent="0.35">
      <c r="A8716" s="222" t="str">
        <f t="shared" si="136"/>
        <v>MRI RT ANKLE WO</v>
      </c>
      <c r="B8716" s="204"/>
      <c r="C8716" s="205" t="s">
        <v>7797</v>
      </c>
    </row>
    <row r="8717" spans="1:3" x14ac:dyDescent="0.35">
      <c r="A8717" s="222" t="str">
        <f t="shared" si="136"/>
        <v>MRI RT HIP W/O</v>
      </c>
      <c r="B8717" s="204"/>
      <c r="C8717" s="205" t="s">
        <v>11611</v>
      </c>
    </row>
    <row r="8718" spans="1:3" x14ac:dyDescent="0.35">
      <c r="A8718" s="222" t="str">
        <f t="shared" si="136"/>
        <v>MRI RT HIP WO</v>
      </c>
      <c r="B8718" s="165"/>
      <c r="C8718" s="165" t="s">
        <v>6849</v>
      </c>
    </row>
    <row r="8719" spans="1:3" x14ac:dyDescent="0.35">
      <c r="A8719" s="222" t="str">
        <f t="shared" si="136"/>
        <v>MRI RT HIP WO CONTRAST</v>
      </c>
      <c r="B8719" s="204"/>
      <c r="C8719" s="207" t="s">
        <v>11612</v>
      </c>
    </row>
    <row r="8720" spans="1:3" x14ac:dyDescent="0.35">
      <c r="A8720" s="222" t="str">
        <f t="shared" si="136"/>
        <v>MRI RT KNEE W/O</v>
      </c>
      <c r="B8720" s="204"/>
      <c r="C8720" s="205" t="s">
        <v>11613</v>
      </c>
    </row>
    <row r="8721" spans="1:3" x14ac:dyDescent="0.35">
      <c r="A8721" s="222" t="str">
        <f t="shared" si="136"/>
        <v>MRI RT KNEE W/O CONTRAST</v>
      </c>
      <c r="B8721" s="285"/>
      <c r="C8721" s="285" t="s">
        <v>6418</v>
      </c>
    </row>
    <row r="8722" spans="1:3" x14ac:dyDescent="0.35">
      <c r="A8722" s="222" t="str">
        <f t="shared" si="136"/>
        <v>MRI RT KNEE WO</v>
      </c>
      <c r="B8722" s="204"/>
      <c r="C8722" s="203" t="s">
        <v>7798</v>
      </c>
    </row>
    <row r="8723" spans="1:3" x14ac:dyDescent="0.35">
      <c r="A8723" s="222" t="str">
        <f t="shared" si="136"/>
        <v>MRI RT KNEE W/O</v>
      </c>
      <c r="B8723" s="204"/>
      <c r="C8723" s="205" t="s">
        <v>11613</v>
      </c>
    </row>
    <row r="8724" spans="1:3" x14ac:dyDescent="0.35">
      <c r="A8724" s="222" t="str">
        <f t="shared" si="136"/>
        <v>MRI RT KNEE W/O CON</v>
      </c>
      <c r="B8724" s="204"/>
      <c r="C8724" s="205" t="s">
        <v>11614</v>
      </c>
    </row>
    <row r="8725" spans="1:3" x14ac:dyDescent="0.35">
      <c r="A8725" s="222" t="str">
        <f t="shared" si="136"/>
        <v>MRI RT KNEE W/O CONTRAST</v>
      </c>
      <c r="B8725" s="204"/>
      <c r="C8725" s="207" t="s">
        <v>6418</v>
      </c>
    </row>
    <row r="8726" spans="1:3" x14ac:dyDescent="0.35">
      <c r="A8726" s="222" t="str">
        <f t="shared" si="136"/>
        <v>MRI RT KNEE WO</v>
      </c>
      <c r="B8726" s="204"/>
      <c r="C8726" s="208" t="s">
        <v>7798</v>
      </c>
    </row>
    <row r="8727" spans="1:3" x14ac:dyDescent="0.35">
      <c r="A8727" s="222" t="str">
        <f t="shared" si="136"/>
        <v>MRI RT LOW EXT JNT WO</v>
      </c>
      <c r="B8727" s="165"/>
      <c r="C8727" s="187" t="s">
        <v>6850</v>
      </c>
    </row>
    <row r="8728" spans="1:3" x14ac:dyDescent="0.35">
      <c r="A8728" s="222" t="str">
        <f t="shared" si="136"/>
        <v>MRI RT. HIP WO</v>
      </c>
      <c r="B8728" s="204"/>
      <c r="C8728" s="205" t="s">
        <v>11616</v>
      </c>
    </row>
    <row r="8729" spans="1:3" x14ac:dyDescent="0.35">
      <c r="A8729" s="222" t="str">
        <f t="shared" si="136"/>
        <v>MRI	 Left Ankle s/ Contrast</v>
      </c>
      <c r="B8729" s="30"/>
      <c r="C8729" s="30" t="s">
        <v>3538</v>
      </c>
    </row>
    <row r="8730" spans="1:3" x14ac:dyDescent="0.35">
      <c r="A8730" s="222" t="str">
        <f t="shared" si="136"/>
        <v>MRI	 Left Knee s/ Contrast</v>
      </c>
      <c r="B8730" s="30"/>
      <c r="C8730" s="403" t="s">
        <v>3539</v>
      </c>
    </row>
    <row r="8731" spans="1:3" x14ac:dyDescent="0.35">
      <c r="A8731" s="222" t="str">
        <f t="shared" si="136"/>
        <v>MRI	 Right Ankle s/ Contrast</v>
      </c>
      <c r="B8731" s="30"/>
      <c r="C8731" s="403" t="s">
        <v>3540</v>
      </c>
    </row>
    <row r="8732" spans="1:3" x14ac:dyDescent="0.35">
      <c r="A8732" s="222" t="str">
        <f t="shared" si="136"/>
        <v>MRI(JOINT) LOW EXT W/O</v>
      </c>
      <c r="B8732" s="285"/>
      <c r="C8732" s="285" t="s">
        <v>6419</v>
      </c>
    </row>
    <row r="8733" spans="1:3" x14ac:dyDescent="0.35">
      <c r="A8733" s="222" t="str">
        <f t="shared" si="136"/>
        <v>MRI-(L) ANKLE W/O CONT</v>
      </c>
      <c r="B8733" s="204"/>
      <c r="C8733" s="205" t="s">
        <v>11618</v>
      </c>
    </row>
    <row r="8734" spans="1:3" x14ac:dyDescent="0.35">
      <c r="A8734" s="222" t="str">
        <f t="shared" si="136"/>
        <v>MRI, Left Ankle s/ Contrast</v>
      </c>
      <c r="B8734" s="30"/>
      <c r="C8734" s="30" t="s">
        <v>3541</v>
      </c>
    </row>
    <row r="8735" spans="1:3" x14ac:dyDescent="0.35">
      <c r="A8735" s="222" t="str">
        <f t="shared" si="136"/>
        <v>MRI, Left Hip s/ Contrast</v>
      </c>
      <c r="B8735" s="30"/>
      <c r="C8735" s="30" t="s">
        <v>3542</v>
      </c>
    </row>
    <row r="8736" spans="1:3" x14ac:dyDescent="0.35">
      <c r="A8736" s="222" t="str">
        <f t="shared" si="136"/>
        <v>MRI, Left Knee s/ Contrast</v>
      </c>
      <c r="B8736" s="30"/>
      <c r="C8736" s="403" t="s">
        <v>3543</v>
      </c>
    </row>
    <row r="8737" spans="1:3" x14ac:dyDescent="0.35">
      <c r="A8737" s="222" t="str">
        <f t="shared" si="136"/>
        <v>MRI, Lower Ext. Joint s/ Contrast</v>
      </c>
      <c r="B8737" s="30"/>
      <c r="C8737" s="30" t="s">
        <v>3544</v>
      </c>
    </row>
    <row r="8738" spans="1:3" x14ac:dyDescent="0.35">
      <c r="A8738" s="222" t="str">
        <f t="shared" si="136"/>
        <v>MRI, Right Ankle s/ Contrast</v>
      </c>
      <c r="B8738" s="30"/>
      <c r="C8738" s="30" t="s">
        <v>3545</v>
      </c>
    </row>
    <row r="8739" spans="1:3" x14ac:dyDescent="0.35">
      <c r="A8739" s="222" t="str">
        <f t="shared" si="136"/>
        <v>MRI, Right Hip s/ Contrast</v>
      </c>
      <c r="B8739" s="30"/>
      <c r="C8739" s="403" t="s">
        <v>3546</v>
      </c>
    </row>
    <row r="8740" spans="1:3" x14ac:dyDescent="0.35">
      <c r="A8740" s="222" t="str">
        <f t="shared" si="136"/>
        <v>MRI, RIGHT Knee s/ Contrast</v>
      </c>
      <c r="B8740" s="30"/>
      <c r="C8740" s="403" t="s">
        <v>3547</v>
      </c>
    </row>
    <row r="8741" spans="1:3" x14ac:dyDescent="0.35">
      <c r="A8741" s="222" t="str">
        <f t="shared" si="136"/>
        <v>MRI-L-ANKLE WO</v>
      </c>
      <c r="B8741" s="204"/>
      <c r="C8741" s="541" t="s">
        <v>11619</v>
      </c>
    </row>
    <row r="8742" spans="1:3" ht="16" x14ac:dyDescent="0.4">
      <c r="A8742" s="222" t="str">
        <f t="shared" si="136"/>
        <v>MRI-L-HIP WO</v>
      </c>
      <c r="B8742" s="204"/>
      <c r="C8742" s="603" t="s">
        <v>11620</v>
      </c>
    </row>
    <row r="8743" spans="1:3" x14ac:dyDescent="0.35">
      <c r="A8743" s="222" t="str">
        <f t="shared" si="136"/>
        <v>MRI-L-KNEE WO</v>
      </c>
      <c r="B8743" s="204"/>
      <c r="C8743" s="541" t="s">
        <v>11621</v>
      </c>
    </row>
    <row r="8744" spans="1:3" x14ac:dyDescent="0.35">
      <c r="A8744" s="222" t="str">
        <f t="shared" si="136"/>
        <v>MRI-LT.HIP-WO</v>
      </c>
      <c r="B8744" s="204"/>
      <c r="C8744" s="208" t="s">
        <v>11622</v>
      </c>
    </row>
    <row r="8745" spans="1:3" x14ac:dyDescent="0.35">
      <c r="A8745" s="222" t="str">
        <f t="shared" si="136"/>
        <v>MRIOF THE RIGHT KNEE W/O CONTRAST</v>
      </c>
      <c r="B8745" s="204"/>
      <c r="C8745" s="208" t="s">
        <v>11624</v>
      </c>
    </row>
    <row r="8746" spans="1:3" x14ac:dyDescent="0.35">
      <c r="A8746" s="222" t="str">
        <f t="shared" si="136"/>
        <v>MR-L ANKLE W/OUT CONTRAST</v>
      </c>
      <c r="B8746" s="175"/>
      <c r="C8746" s="854" t="s">
        <v>13540</v>
      </c>
    </row>
    <row r="8747" spans="1:3" x14ac:dyDescent="0.35">
      <c r="A8747" s="222" t="str">
        <f t="shared" si="136"/>
        <v>MR-L HIP W/OUT CONTRAST</v>
      </c>
      <c r="B8747" s="175"/>
      <c r="C8747" s="854" t="s">
        <v>13541</v>
      </c>
    </row>
    <row r="8748" spans="1:3" x14ac:dyDescent="0.35">
      <c r="A8748" s="222" t="str">
        <f t="shared" si="136"/>
        <v>MR-L KNEE W/OUT CONTRAST</v>
      </c>
      <c r="B8748" s="175"/>
      <c r="C8748" s="854" t="s">
        <v>13542</v>
      </c>
    </row>
    <row r="8749" spans="1:3" x14ac:dyDescent="0.35">
      <c r="A8749" s="222" t="str">
        <f t="shared" si="136"/>
        <v>MR-R ANKLE W/OUT CONTRAST</v>
      </c>
      <c r="B8749" s="175"/>
      <c r="C8749" s="854" t="s">
        <v>13543</v>
      </c>
    </row>
    <row r="8750" spans="1:3" x14ac:dyDescent="0.35">
      <c r="A8750" s="222" t="str">
        <f t="shared" si="136"/>
        <v>MR-R HIP W/OUT CONTRAST</v>
      </c>
      <c r="B8750" s="175"/>
      <c r="C8750" s="172" t="s">
        <v>13544</v>
      </c>
    </row>
    <row r="8751" spans="1:3" x14ac:dyDescent="0.35">
      <c r="A8751" s="222" t="str">
        <f t="shared" si="136"/>
        <v>MR-R KNEE W/OUT CONTRAST</v>
      </c>
      <c r="B8751" s="175"/>
      <c r="C8751" s="172" t="s">
        <v>13545</v>
      </c>
    </row>
    <row r="8752" spans="1:3" x14ac:dyDescent="0.35">
      <c r="A8752" s="222" t="str">
        <f t="shared" si="136"/>
        <v>MR ANKLE LEFT W</v>
      </c>
      <c r="B8752" s="277"/>
      <c r="C8752" s="53" t="s">
        <v>9498</v>
      </c>
    </row>
    <row r="8753" spans="1:3" x14ac:dyDescent="0.35">
      <c r="A8753" s="222" t="str">
        <f t="shared" si="136"/>
        <v>MR ANKLE RIGHT W</v>
      </c>
      <c r="B8753" s="277"/>
      <c r="C8753" s="53" t="s">
        <v>9499</v>
      </c>
    </row>
    <row r="8754" spans="1:3" x14ac:dyDescent="0.35">
      <c r="A8754" s="222" t="str">
        <f t="shared" si="136"/>
        <v>MR ANKLE W LT</v>
      </c>
      <c r="B8754" s="312"/>
      <c r="C8754" s="312" t="s">
        <v>10139</v>
      </c>
    </row>
    <row r="8755" spans="1:3" x14ac:dyDescent="0.35">
      <c r="A8755" s="222" t="str">
        <f t="shared" si="136"/>
        <v>MR ANKLE W RT</v>
      </c>
      <c r="B8755" s="312"/>
      <c r="C8755" s="312" t="s">
        <v>10140</v>
      </c>
    </row>
    <row r="8756" spans="1:3" x14ac:dyDescent="0.35">
      <c r="A8756" s="222" t="str">
        <f t="shared" si="136"/>
        <v>MR HIP LEFT W</v>
      </c>
      <c r="B8756" s="277"/>
      <c r="C8756" s="53" t="s">
        <v>9500</v>
      </c>
    </row>
    <row r="8757" spans="1:3" x14ac:dyDescent="0.35">
      <c r="A8757" s="222" t="str">
        <f t="shared" si="136"/>
        <v>MR HIP RIGHT W</v>
      </c>
      <c r="B8757" s="277"/>
      <c r="C8757" s="469" t="s">
        <v>9501</v>
      </c>
    </row>
    <row r="8758" spans="1:3" x14ac:dyDescent="0.35">
      <c r="A8758" s="222" t="str">
        <f t="shared" si="136"/>
        <v>MR HIP W LT</v>
      </c>
      <c r="B8758" s="312"/>
      <c r="C8758" s="424" t="s">
        <v>10141</v>
      </c>
    </row>
    <row r="8759" spans="1:3" x14ac:dyDescent="0.35">
      <c r="A8759" s="222" t="str">
        <f t="shared" si="136"/>
        <v>MR HIP W RT</v>
      </c>
      <c r="B8759" s="312"/>
      <c r="C8759" s="312" t="s">
        <v>10142</v>
      </c>
    </row>
    <row r="8760" spans="1:3" x14ac:dyDescent="0.35">
      <c r="A8760" s="222" t="str">
        <f t="shared" si="136"/>
        <v>MR KNEE LEFT W</v>
      </c>
      <c r="B8760" s="277"/>
      <c r="C8760" s="417" t="s">
        <v>9502</v>
      </c>
    </row>
    <row r="8761" spans="1:3" x14ac:dyDescent="0.35">
      <c r="A8761" s="222" t="str">
        <f t="shared" si="136"/>
        <v>MR KNEE RIGHT W</v>
      </c>
      <c r="B8761" s="277"/>
      <c r="C8761" s="304" t="s">
        <v>9503</v>
      </c>
    </row>
    <row r="8762" spans="1:3" x14ac:dyDescent="0.35">
      <c r="A8762" s="222" t="str">
        <f t="shared" si="136"/>
        <v>MR KNEE W LT</v>
      </c>
      <c r="B8762" s="312"/>
      <c r="C8762" s="312" t="s">
        <v>10143</v>
      </c>
    </row>
    <row r="8763" spans="1:3" x14ac:dyDescent="0.35">
      <c r="A8763" s="222" t="str">
        <f t="shared" si="136"/>
        <v>MR KNEE W RT</v>
      </c>
      <c r="B8763" s="312"/>
      <c r="C8763" s="312" t="s">
        <v>10144</v>
      </c>
    </row>
    <row r="8764" spans="1:3" x14ac:dyDescent="0.35">
      <c r="A8764" s="222" t="str">
        <f t="shared" si="136"/>
        <v>MR LOW EXT JNT LT W</v>
      </c>
      <c r="B8764" s="296"/>
      <c r="C8764" s="296" t="s">
        <v>6698</v>
      </c>
    </row>
    <row r="8765" spans="1:3" x14ac:dyDescent="0.35">
      <c r="A8765" s="222" t="str">
        <f t="shared" si="136"/>
        <v>MR LOW EXT JNT RT W</v>
      </c>
      <c r="B8765" s="296"/>
      <c r="C8765" s="296" t="s">
        <v>6699</v>
      </c>
    </row>
    <row r="8766" spans="1:3" x14ac:dyDescent="0.35">
      <c r="A8766" s="222" t="str">
        <f t="shared" si="136"/>
        <v>MR LOW EXT JNT W LT</v>
      </c>
      <c r="B8766" s="312"/>
      <c r="C8766" s="312" t="s">
        <v>10145</v>
      </c>
    </row>
    <row r="8767" spans="1:3" x14ac:dyDescent="0.35">
      <c r="A8767" s="222" t="str">
        <f t="shared" si="136"/>
        <v>MR LOW EXT JNT W RT</v>
      </c>
      <c r="B8767" s="312"/>
      <c r="C8767" s="312" t="s">
        <v>10146</v>
      </c>
    </row>
    <row r="8768" spans="1:3" x14ac:dyDescent="0.35">
      <c r="A8768" s="222" t="str">
        <f t="shared" si="136"/>
        <v>MR LOW EXT W JT W/CONTRAST LT</v>
      </c>
      <c r="B8768" s="97"/>
      <c r="C8768" s="99" t="s">
        <v>1202</v>
      </c>
    </row>
    <row r="8769" spans="1:3" x14ac:dyDescent="0.35">
      <c r="A8769" s="222" t="str">
        <f t="shared" si="136"/>
        <v>MR LOW EXT W JT W/CONTRAST RT</v>
      </c>
      <c r="B8769" s="97"/>
      <c r="C8769" s="99" t="s">
        <v>1203</v>
      </c>
    </row>
    <row r="8770" spans="1:3" x14ac:dyDescent="0.35">
      <c r="A8770" s="222" t="str">
        <f t="shared" si="136"/>
        <v>MRI ANKLE W LEFT</v>
      </c>
      <c r="B8770" s="26"/>
      <c r="C8770" s="26" t="s">
        <v>2574</v>
      </c>
    </row>
    <row r="8771" spans="1:3" x14ac:dyDescent="0.35">
      <c r="A8771" s="222" t="str">
        <f t="shared" ref="A8771:A8834" si="137">TRIM(C8771)</f>
        <v>MRI ANKLE W RIGHT</v>
      </c>
      <c r="B8771" s="26"/>
      <c r="C8771" s="26" t="s">
        <v>2575</v>
      </c>
    </row>
    <row r="8772" spans="1:3" x14ac:dyDescent="0.35">
      <c r="A8772" s="222" t="str">
        <f t="shared" si="137"/>
        <v>MRI Ankle w/ Contrast Left</v>
      </c>
      <c r="B8772" s="313"/>
      <c r="C8772" s="313" t="s">
        <v>2109</v>
      </c>
    </row>
    <row r="8773" spans="1:3" x14ac:dyDescent="0.35">
      <c r="A8773" s="222" t="str">
        <f t="shared" si="137"/>
        <v>MRI Ankle w/ Contrast Right</v>
      </c>
      <c r="B8773" s="313"/>
      <c r="C8773" s="313" t="s">
        <v>2110</v>
      </c>
    </row>
    <row r="8774" spans="1:3" x14ac:dyDescent="0.35">
      <c r="A8774" s="222" t="str">
        <f t="shared" si="137"/>
        <v>MRI FOOT JOINTS WITH C</v>
      </c>
      <c r="B8774" s="285"/>
      <c r="C8774" s="285" t="s">
        <v>6438</v>
      </c>
    </row>
    <row r="8775" spans="1:3" x14ac:dyDescent="0.35">
      <c r="A8775" s="222" t="str">
        <f t="shared" si="137"/>
        <v>MRI HIP W LEFT</v>
      </c>
      <c r="B8775" s="26"/>
      <c r="C8775" s="26" t="s">
        <v>2576</v>
      </c>
    </row>
    <row r="8776" spans="1:3" x14ac:dyDescent="0.35">
      <c r="A8776" s="222" t="str">
        <f t="shared" si="137"/>
        <v>MRI HIP W RIGHT</v>
      </c>
      <c r="B8776" s="26"/>
      <c r="C8776" s="410" t="s">
        <v>2577</v>
      </c>
    </row>
    <row r="8777" spans="1:3" x14ac:dyDescent="0.35">
      <c r="A8777" s="222" t="str">
        <f t="shared" si="137"/>
        <v>MRI Hip w/ Contrast Left</v>
      </c>
      <c r="B8777" s="281"/>
      <c r="C8777" s="443" t="s">
        <v>2111</v>
      </c>
    </row>
    <row r="8778" spans="1:3" x14ac:dyDescent="0.35">
      <c r="A8778" s="222" t="str">
        <f t="shared" si="137"/>
        <v>MRI Hip w/ Contrast Right</v>
      </c>
      <c r="B8778" s="281"/>
      <c r="C8778" s="313" t="s">
        <v>2112</v>
      </c>
    </row>
    <row r="8779" spans="1:3" x14ac:dyDescent="0.35">
      <c r="A8779" s="222" t="str">
        <f t="shared" si="137"/>
        <v>MRI JOINT OF LOWER EXTREMITY W/CONTRAST LT</v>
      </c>
      <c r="B8779" s="157"/>
      <c r="C8779" s="157" t="s">
        <v>4109</v>
      </c>
    </row>
    <row r="8780" spans="1:3" x14ac:dyDescent="0.35">
      <c r="A8780" s="222" t="str">
        <f t="shared" si="137"/>
        <v>MRI JOINT OF LOWER EXTREMITY W/CONTRAST RT</v>
      </c>
      <c r="B8780" s="157"/>
      <c r="C8780" s="157" t="s">
        <v>4110</v>
      </c>
    </row>
    <row r="8781" spans="1:3" x14ac:dyDescent="0.35">
      <c r="A8781" s="222" t="str">
        <f t="shared" si="137"/>
        <v>MRI KNEE W LEFT</v>
      </c>
      <c r="B8781" s="26"/>
      <c r="C8781" s="26" t="s">
        <v>2578</v>
      </c>
    </row>
    <row r="8782" spans="1:3" x14ac:dyDescent="0.35">
      <c r="A8782" s="222" t="str">
        <f t="shared" si="137"/>
        <v>MRI KNEE W RIGHT</v>
      </c>
      <c r="B8782" s="26"/>
      <c r="C8782" s="26" t="s">
        <v>2579</v>
      </c>
    </row>
    <row r="8783" spans="1:3" x14ac:dyDescent="0.35">
      <c r="A8783" s="222" t="str">
        <f t="shared" si="137"/>
        <v>MRI Knee w/ Contrast Left</v>
      </c>
      <c r="B8783" s="281"/>
      <c r="C8783" s="438" t="s">
        <v>2113</v>
      </c>
    </row>
    <row r="8784" spans="1:3" x14ac:dyDescent="0.35">
      <c r="A8784" s="222" t="str">
        <f t="shared" si="137"/>
        <v>MRI Knee w/ Contrast Right</v>
      </c>
      <c r="B8784" s="281"/>
      <c r="C8784" s="313" t="s">
        <v>2114</v>
      </c>
    </row>
    <row r="8785" spans="1:3" x14ac:dyDescent="0.35">
      <c r="A8785" s="222" t="str">
        <f t="shared" si="137"/>
        <v>MRI LE JOINT LT W</v>
      </c>
      <c r="B8785" s="11"/>
      <c r="C8785" s="11" t="s">
        <v>10147</v>
      </c>
    </row>
    <row r="8786" spans="1:3" x14ac:dyDescent="0.35">
      <c r="A8786" s="222" t="str">
        <f t="shared" si="137"/>
        <v>MRI LE JOINT RT W</v>
      </c>
      <c r="B8786" s="11"/>
      <c r="C8786" s="11" t="s">
        <v>10148</v>
      </c>
    </row>
    <row r="8787" spans="1:3" x14ac:dyDescent="0.35">
      <c r="A8787" s="222" t="str">
        <f t="shared" si="137"/>
        <v>MRI LE Joint w/ Contrast Lt</v>
      </c>
      <c r="B8787" s="291"/>
      <c r="C8787" s="291" t="s">
        <v>4545</v>
      </c>
    </row>
    <row r="8788" spans="1:3" x14ac:dyDescent="0.35">
      <c r="A8788" s="222" t="str">
        <f t="shared" si="137"/>
        <v>MRI LE Joint w/ Contrast Rt</v>
      </c>
      <c r="B8788" s="291"/>
      <c r="C8788" s="291" t="s">
        <v>4546</v>
      </c>
    </row>
    <row r="8789" spans="1:3" x14ac:dyDescent="0.35">
      <c r="A8789" s="222" t="str">
        <f t="shared" si="137"/>
        <v>MRI LOW JT LT W</v>
      </c>
      <c r="B8789" s="292"/>
      <c r="C8789" s="292" t="s">
        <v>5400</v>
      </c>
    </row>
    <row r="8790" spans="1:3" x14ac:dyDescent="0.35">
      <c r="A8790" s="222" t="str">
        <f t="shared" si="137"/>
        <v>MRI LOW JT RT W</v>
      </c>
      <c r="B8790" s="292"/>
      <c r="C8790" s="292" t="s">
        <v>5401</v>
      </c>
    </row>
    <row r="8791" spans="1:3" x14ac:dyDescent="0.35">
      <c r="A8791" s="222" t="str">
        <f t="shared" si="137"/>
        <v>MRI LOWER EXT JOINT W/CONTRAST LT</v>
      </c>
      <c r="B8791" s="286"/>
      <c r="C8791" s="286" t="s">
        <v>9041</v>
      </c>
    </row>
    <row r="8792" spans="1:3" x14ac:dyDescent="0.35">
      <c r="A8792" s="222" t="str">
        <f t="shared" si="137"/>
        <v>MRI LOWER EXT JOINT W/CONTRAST RT</v>
      </c>
      <c r="B8792" s="286"/>
      <c r="C8792" s="286" t="s">
        <v>9042</v>
      </c>
    </row>
    <row r="8793" spans="1:3" x14ac:dyDescent="0.35">
      <c r="A8793" s="222" t="str">
        <f t="shared" si="137"/>
        <v>MRI LT ANKLE W</v>
      </c>
      <c r="B8793" s="165"/>
      <c r="C8793" s="165" t="s">
        <v>6878</v>
      </c>
    </row>
    <row r="8794" spans="1:3" x14ac:dyDescent="0.35">
      <c r="A8794" s="222" t="str">
        <f t="shared" si="137"/>
        <v>MRI LT HIP W</v>
      </c>
      <c r="B8794" s="165"/>
      <c r="C8794" s="165" t="s">
        <v>6879</v>
      </c>
    </row>
    <row r="8795" spans="1:3" x14ac:dyDescent="0.35">
      <c r="A8795" s="222" t="str">
        <f t="shared" si="137"/>
        <v>MRI LT KNEE W</v>
      </c>
      <c r="B8795" s="165"/>
      <c r="C8795" s="165" t="s">
        <v>6880</v>
      </c>
    </row>
    <row r="8796" spans="1:3" x14ac:dyDescent="0.35">
      <c r="A8796" s="222" t="str">
        <f t="shared" si="137"/>
        <v>MRI LT LOW EXT JNT W</v>
      </c>
      <c r="B8796" s="165"/>
      <c r="C8796" s="165" t="s">
        <v>6881</v>
      </c>
    </row>
    <row r="8797" spans="1:3" x14ac:dyDescent="0.35">
      <c r="A8797" s="222" t="str">
        <f t="shared" si="137"/>
        <v>MRI RT ANKLE W</v>
      </c>
      <c r="B8797" s="165"/>
      <c r="C8797" s="165" t="s">
        <v>6882</v>
      </c>
    </row>
    <row r="8798" spans="1:3" x14ac:dyDescent="0.35">
      <c r="A8798" s="222" t="str">
        <f t="shared" si="137"/>
        <v>MRI RT HIP W</v>
      </c>
      <c r="B8798" s="165"/>
      <c r="C8798" s="165" t="s">
        <v>6883</v>
      </c>
    </row>
    <row r="8799" spans="1:3" x14ac:dyDescent="0.35">
      <c r="A8799" s="222" t="str">
        <f t="shared" si="137"/>
        <v>MRI RT KNEE W</v>
      </c>
      <c r="B8799" s="165"/>
      <c r="C8799" s="165" t="s">
        <v>6884</v>
      </c>
    </row>
    <row r="8800" spans="1:3" x14ac:dyDescent="0.35">
      <c r="A8800" s="222" t="str">
        <f t="shared" si="137"/>
        <v>MRI RT LOW EXT JNT W</v>
      </c>
      <c r="B8800" s="165"/>
      <c r="C8800" s="165" t="s">
        <v>6885</v>
      </c>
    </row>
    <row r="8801" spans="1:3" x14ac:dyDescent="0.35">
      <c r="A8801" s="222" t="str">
        <f t="shared" si="137"/>
        <v>MRI(JOINT) LOW EXT W/C</v>
      </c>
      <c r="B8801" s="285"/>
      <c r="C8801" s="285" t="s">
        <v>6439</v>
      </c>
    </row>
    <row r="8802" spans="1:3" x14ac:dyDescent="0.35">
      <c r="A8802" s="222" t="str">
        <f t="shared" si="137"/>
        <v>MRI, Left Ankle c/ Contrast</v>
      </c>
      <c r="B8802" s="30"/>
      <c r="C8802" s="403" t="s">
        <v>3609</v>
      </c>
    </row>
    <row r="8803" spans="1:3" x14ac:dyDescent="0.35">
      <c r="A8803" s="222" t="str">
        <f t="shared" si="137"/>
        <v>MRI, Left Hip c/ Contrast</v>
      </c>
      <c r="B8803" s="30"/>
      <c r="C8803" s="404" t="s">
        <v>3610</v>
      </c>
    </row>
    <row r="8804" spans="1:3" x14ac:dyDescent="0.35">
      <c r="A8804" s="222" t="str">
        <f t="shared" si="137"/>
        <v>MRI, Left Knee c/ Contrast</v>
      </c>
      <c r="B8804" s="30"/>
      <c r="C8804" s="404" t="s">
        <v>3611</v>
      </c>
    </row>
    <row r="8805" spans="1:3" x14ac:dyDescent="0.35">
      <c r="A8805" s="222" t="str">
        <f t="shared" si="137"/>
        <v>MRI, Right Ankle c/ Contrast</v>
      </c>
      <c r="B8805" s="30"/>
      <c r="C8805" s="30" t="s">
        <v>3613</v>
      </c>
    </row>
    <row r="8806" spans="1:3" x14ac:dyDescent="0.35">
      <c r="A8806" s="222" t="str">
        <f t="shared" si="137"/>
        <v>MRI, Right Hip c/ Contrast</v>
      </c>
      <c r="B8806" s="30"/>
      <c r="C8806" s="30" t="s">
        <v>3614</v>
      </c>
    </row>
    <row r="8807" spans="1:3" x14ac:dyDescent="0.35">
      <c r="A8807" s="222" t="str">
        <f t="shared" si="137"/>
        <v>MRI, Right Knee c/ Contrast</v>
      </c>
      <c r="B8807" s="30"/>
      <c r="C8807" s="30" t="s">
        <v>3615</v>
      </c>
    </row>
    <row r="8808" spans="1:3" x14ac:dyDescent="0.35">
      <c r="A8808" s="222" t="str">
        <f t="shared" si="137"/>
        <v>MRI, Lower Ext. Joint c/ Contrast</v>
      </c>
      <c r="B8808" s="30"/>
      <c r="C8808" s="30" t="s">
        <v>3612</v>
      </c>
    </row>
    <row r="8809" spans="1:3" x14ac:dyDescent="0.35">
      <c r="A8809" s="222" t="str">
        <f t="shared" si="137"/>
        <v>MR ANKLE LEFT W/WO</v>
      </c>
      <c r="B8809" s="277"/>
      <c r="C8809" s="53" t="s">
        <v>9534</v>
      </c>
    </row>
    <row r="8810" spans="1:3" x14ac:dyDescent="0.35">
      <c r="A8810" s="222" t="str">
        <f t="shared" si="137"/>
        <v>MR ANKLE LT W#ap;WO</v>
      </c>
      <c r="B8810" s="97"/>
      <c r="C8810" s="97" t="s">
        <v>1248</v>
      </c>
    </row>
    <row r="8811" spans="1:3" x14ac:dyDescent="0.35">
      <c r="A8811" s="222" t="str">
        <f t="shared" si="137"/>
        <v>MR ANKLE LT W&amp;WO</v>
      </c>
      <c r="B8811" s="97"/>
      <c r="C8811" s="97" t="s">
        <v>1249</v>
      </c>
    </row>
    <row r="8812" spans="1:3" x14ac:dyDescent="0.35">
      <c r="A8812" s="222" t="str">
        <f t="shared" si="137"/>
        <v>MR ANKLE RIGHT W/WO</v>
      </c>
      <c r="B8812" s="277"/>
      <c r="C8812" s="469" t="s">
        <v>9535</v>
      </c>
    </row>
    <row r="8813" spans="1:3" x14ac:dyDescent="0.35">
      <c r="A8813" s="222" t="str">
        <f t="shared" si="137"/>
        <v>MR ANKLE RT W&amp;WO</v>
      </c>
      <c r="B8813" s="97"/>
      <c r="C8813" s="97" t="s">
        <v>1250</v>
      </c>
    </row>
    <row r="8814" spans="1:3" x14ac:dyDescent="0.35">
      <c r="A8814" s="222" t="str">
        <f t="shared" si="137"/>
        <v>MR ANKLE W/WO LT</v>
      </c>
      <c r="B8814" s="312"/>
      <c r="C8814" s="408" t="s">
        <v>10226</v>
      </c>
    </row>
    <row r="8815" spans="1:3" x14ac:dyDescent="0.35">
      <c r="A8815" s="222" t="str">
        <f t="shared" si="137"/>
        <v>MR ANKLE W/WO RT</v>
      </c>
      <c r="B8815" s="312"/>
      <c r="C8815" s="424" t="s">
        <v>10227</v>
      </c>
    </row>
    <row r="8816" spans="1:3" x14ac:dyDescent="0.35">
      <c r="A8816" s="222" t="str">
        <f t="shared" si="137"/>
        <v>MR ANKLE WITH AND WO LEFT</v>
      </c>
      <c r="B8816" s="204"/>
      <c r="C8816" s="214" t="s">
        <v>11988</v>
      </c>
    </row>
    <row r="8817" spans="1:3" x14ac:dyDescent="0.35">
      <c r="A8817" s="222" t="str">
        <f t="shared" si="137"/>
        <v>MR HIP LEFT W/WO</v>
      </c>
      <c r="B8817" s="277"/>
      <c r="C8817" s="53" t="s">
        <v>9536</v>
      </c>
    </row>
    <row r="8818" spans="1:3" x14ac:dyDescent="0.35">
      <c r="A8818" s="222" t="str">
        <f t="shared" si="137"/>
        <v>MR HIP LT W&amp;WO</v>
      </c>
      <c r="B8818" s="97"/>
      <c r="C8818" s="99" t="s">
        <v>1251</v>
      </c>
    </row>
    <row r="8819" spans="1:3" x14ac:dyDescent="0.35">
      <c r="A8819" s="222" t="str">
        <f t="shared" si="137"/>
        <v>MR HIP RIGHT W/WO</v>
      </c>
      <c r="B8819" s="277"/>
      <c r="C8819" s="53" t="s">
        <v>9537</v>
      </c>
    </row>
    <row r="8820" spans="1:3" x14ac:dyDescent="0.35">
      <c r="A8820" s="222" t="str">
        <f t="shared" si="137"/>
        <v>MR HIP RT W&amp;WO</v>
      </c>
      <c r="B8820" s="97"/>
      <c r="C8820" s="97" t="s">
        <v>1252</v>
      </c>
    </row>
    <row r="8821" spans="1:3" x14ac:dyDescent="0.35">
      <c r="A8821" s="222" t="str">
        <f t="shared" si="137"/>
        <v>MR HIP W/WO LT</v>
      </c>
      <c r="B8821" s="312"/>
      <c r="C8821" s="312" t="s">
        <v>10228</v>
      </c>
    </row>
    <row r="8822" spans="1:3" x14ac:dyDescent="0.35">
      <c r="A8822" s="222" t="str">
        <f t="shared" si="137"/>
        <v>MR HIP W/WO RT</v>
      </c>
      <c r="B8822" s="312"/>
      <c r="C8822" s="312" t="s">
        <v>10229</v>
      </c>
    </row>
    <row r="8823" spans="1:3" x14ac:dyDescent="0.35">
      <c r="A8823" s="222" t="str">
        <f t="shared" si="137"/>
        <v>MR HIP WITH AND WO RIGHT</v>
      </c>
      <c r="B8823" s="204"/>
      <c r="C8823" s="207" t="s">
        <v>11989</v>
      </c>
    </row>
    <row r="8824" spans="1:3" x14ac:dyDescent="0.35">
      <c r="A8824" s="222" t="str">
        <f t="shared" si="137"/>
        <v>MR KNEE LEFT W/WO</v>
      </c>
      <c r="B8824" s="277"/>
      <c r="C8824" s="277" t="s">
        <v>9538</v>
      </c>
    </row>
    <row r="8825" spans="1:3" x14ac:dyDescent="0.35">
      <c r="A8825" s="222" t="str">
        <f t="shared" si="137"/>
        <v>MR KNEE LT W&amp;WO</v>
      </c>
      <c r="B8825" s="97"/>
      <c r="C8825" s="97" t="s">
        <v>1253</v>
      </c>
    </row>
    <row r="8826" spans="1:3" x14ac:dyDescent="0.35">
      <c r="A8826" s="222" t="str">
        <f t="shared" si="137"/>
        <v>MR KNEE RIGHT W/WO</v>
      </c>
      <c r="B8826" s="277"/>
      <c r="C8826" s="277" t="s">
        <v>9539</v>
      </c>
    </row>
    <row r="8827" spans="1:3" x14ac:dyDescent="0.35">
      <c r="A8827" s="222" t="str">
        <f t="shared" si="137"/>
        <v>MR KNEE RT W&amp;WO</v>
      </c>
      <c r="B8827" s="97"/>
      <c r="C8827" s="97" t="s">
        <v>1254</v>
      </c>
    </row>
    <row r="8828" spans="1:3" x14ac:dyDescent="0.35">
      <c r="A8828" s="222" t="str">
        <f t="shared" si="137"/>
        <v>MR KNEE W/WO LT</v>
      </c>
      <c r="B8828" s="312"/>
      <c r="C8828" s="312" t="s">
        <v>10230</v>
      </c>
    </row>
    <row r="8829" spans="1:3" x14ac:dyDescent="0.35">
      <c r="A8829" s="222" t="str">
        <f t="shared" si="137"/>
        <v>MR KNEE W/WO RT</v>
      </c>
      <c r="B8829" s="312"/>
      <c r="C8829" s="408" t="s">
        <v>10231</v>
      </c>
    </row>
    <row r="8830" spans="1:3" x14ac:dyDescent="0.35">
      <c r="A8830" s="222" t="str">
        <f t="shared" si="137"/>
        <v>MR KNEE WITH AND WO LEFT</v>
      </c>
      <c r="B8830" s="204"/>
      <c r="C8830" s="208" t="s">
        <v>11990</v>
      </c>
    </row>
    <row r="8831" spans="1:3" x14ac:dyDescent="0.35">
      <c r="A8831" s="222" t="str">
        <f t="shared" si="137"/>
        <v>MR KNEE WITH AND WO RIGHT</v>
      </c>
      <c r="B8831" s="204"/>
      <c r="C8831" s="205" t="s">
        <v>11991</v>
      </c>
    </row>
    <row r="8832" spans="1:3" x14ac:dyDescent="0.35">
      <c r="A8832" s="222" t="str">
        <f t="shared" si="137"/>
        <v>MR LOW EXT JNT LT W/WO</v>
      </c>
      <c r="B8832" s="296"/>
      <c r="C8832" s="296" t="s">
        <v>6722</v>
      </c>
    </row>
    <row r="8833" spans="1:3" x14ac:dyDescent="0.35">
      <c r="A8833" s="222" t="str">
        <f t="shared" si="137"/>
        <v>MR LOW EXT JNT RT W/WO</v>
      </c>
      <c r="B8833" s="296"/>
      <c r="C8833" s="296" t="s">
        <v>6723</v>
      </c>
    </row>
    <row r="8834" spans="1:3" x14ac:dyDescent="0.35">
      <c r="A8834" s="222" t="str">
        <f t="shared" si="137"/>
        <v>MR LOW EXT JNT W/WO LT</v>
      </c>
      <c r="B8834" s="312"/>
      <c r="C8834" s="408" t="s">
        <v>10232</v>
      </c>
    </row>
    <row r="8835" spans="1:3" x14ac:dyDescent="0.35">
      <c r="A8835" s="222" t="str">
        <f t="shared" ref="A8835:A8898" si="138">TRIM(C8835)</f>
        <v>MR LOW EXT JNT W/WO RT</v>
      </c>
      <c r="B8835" s="312"/>
      <c r="C8835" s="408" t="s">
        <v>10233</v>
      </c>
    </row>
    <row r="8836" spans="1:3" x14ac:dyDescent="0.35">
      <c r="A8836" s="222" t="str">
        <f t="shared" si="138"/>
        <v>MRI ANKLE LT W/WO</v>
      </c>
      <c r="B8836" s="292"/>
      <c r="C8836" s="292" t="s">
        <v>5435</v>
      </c>
    </row>
    <row r="8837" spans="1:3" x14ac:dyDescent="0.35">
      <c r="A8837" s="222" t="str">
        <f t="shared" si="138"/>
        <v>MRI ANKLE LT W/WO</v>
      </c>
      <c r="B8837" s="11"/>
      <c r="C8837" s="437" t="s">
        <v>5435</v>
      </c>
    </row>
    <row r="8838" spans="1:3" x14ac:dyDescent="0.35">
      <c r="A8838" s="222" t="str">
        <f t="shared" si="138"/>
        <v>MRI ANKLE RT W/WO</v>
      </c>
      <c r="B8838" s="292"/>
      <c r="C8838" s="292" t="s">
        <v>5436</v>
      </c>
    </row>
    <row r="8839" spans="1:3" x14ac:dyDescent="0.35">
      <c r="A8839" s="222" t="str">
        <f t="shared" si="138"/>
        <v>MRI ANKLE RT W/WO</v>
      </c>
      <c r="B8839" s="11"/>
      <c r="C8839" s="11" t="s">
        <v>5436</v>
      </c>
    </row>
    <row r="8840" spans="1:3" x14ac:dyDescent="0.35">
      <c r="A8840" s="222" t="str">
        <f t="shared" si="138"/>
        <v>MRI ANKLE W&amp;WO LEFT</v>
      </c>
      <c r="B8840" s="26"/>
      <c r="C8840" s="26" t="s">
        <v>2646</v>
      </c>
    </row>
    <row r="8841" spans="1:3" x14ac:dyDescent="0.35">
      <c r="A8841" s="222" t="str">
        <f t="shared" si="138"/>
        <v>MRI ANKLE W&amp;WO RIGHT</v>
      </c>
      <c r="B8841" s="26"/>
      <c r="C8841" s="26" t="s">
        <v>2647</v>
      </c>
    </row>
    <row r="8842" spans="1:3" x14ac:dyDescent="0.35">
      <c r="A8842" s="222" t="str">
        <f t="shared" si="138"/>
        <v>MRI Ankle w/ + w/o Contrast Left</v>
      </c>
      <c r="B8842" s="281"/>
      <c r="C8842" s="281" t="s">
        <v>2192</v>
      </c>
    </row>
    <row r="8843" spans="1:3" x14ac:dyDescent="0.35">
      <c r="A8843" s="222" t="str">
        <f t="shared" si="138"/>
        <v>MRI Ankle w/ + w/o Contrast Right</v>
      </c>
      <c r="B8843" s="281"/>
      <c r="C8843" s="281" t="s">
        <v>2193</v>
      </c>
    </row>
    <row r="8844" spans="1:3" x14ac:dyDescent="0.35">
      <c r="A8844" s="222" t="str">
        <f t="shared" si="138"/>
        <v>MRI ANKLE W/WO RIGHT</v>
      </c>
      <c r="B8844" s="204"/>
      <c r="C8844" s="207" t="s">
        <v>11992</v>
      </c>
    </row>
    <row r="8845" spans="1:3" x14ac:dyDescent="0.35">
      <c r="A8845" s="222" t="str">
        <f t="shared" si="138"/>
        <v>MRI FT.JOINT W &amp; W/O C</v>
      </c>
      <c r="B8845" s="285"/>
      <c r="C8845" s="285" t="s">
        <v>6465</v>
      </c>
    </row>
    <row r="8846" spans="1:3" x14ac:dyDescent="0.35">
      <c r="A8846" s="222" t="str">
        <f t="shared" si="138"/>
        <v>MRI HIP LT W/WO</v>
      </c>
      <c r="B8846" s="292"/>
      <c r="C8846" s="439" t="s">
        <v>5437</v>
      </c>
    </row>
    <row r="8847" spans="1:3" x14ac:dyDescent="0.35">
      <c r="A8847" s="222" t="str">
        <f t="shared" si="138"/>
        <v>MRI HIP LT W/WO</v>
      </c>
      <c r="B8847" s="11"/>
      <c r="C8847" s="11" t="s">
        <v>5437</v>
      </c>
    </row>
    <row r="8848" spans="1:3" x14ac:dyDescent="0.35">
      <c r="A8848" s="222" t="str">
        <f t="shared" si="138"/>
        <v>MRI HIP RT W/WO</v>
      </c>
      <c r="B8848" s="292"/>
      <c r="C8848" s="292" t="s">
        <v>5438</v>
      </c>
    </row>
    <row r="8849" spans="1:3" x14ac:dyDescent="0.35">
      <c r="A8849" s="222" t="str">
        <f t="shared" si="138"/>
        <v>MRI HIP RT W/WO</v>
      </c>
      <c r="B8849" s="11"/>
      <c r="C8849" s="11" t="s">
        <v>5438</v>
      </c>
    </row>
    <row r="8850" spans="1:3" x14ac:dyDescent="0.35">
      <c r="A8850" s="222" t="str">
        <f t="shared" si="138"/>
        <v>MRI HIP W&amp;WO LEFT</v>
      </c>
      <c r="B8850" s="26"/>
      <c r="C8850" s="26" t="s">
        <v>2648</v>
      </c>
    </row>
    <row r="8851" spans="1:3" x14ac:dyDescent="0.35">
      <c r="A8851" s="222" t="str">
        <f t="shared" si="138"/>
        <v>MRI HIP W&amp;WO RIGHT</v>
      </c>
      <c r="B8851" s="26"/>
      <c r="C8851" s="26" t="s">
        <v>2649</v>
      </c>
    </row>
    <row r="8852" spans="1:3" x14ac:dyDescent="0.35">
      <c r="A8852" s="222" t="str">
        <f t="shared" si="138"/>
        <v>MRI Hip w/ + w/o Contrast Left</v>
      </c>
      <c r="B8852" s="281"/>
      <c r="C8852" s="333" t="s">
        <v>2194</v>
      </c>
    </row>
    <row r="8853" spans="1:3" x14ac:dyDescent="0.35">
      <c r="A8853" s="222" t="str">
        <f t="shared" si="138"/>
        <v>MRI Hip w/ + w/o Contrast Right</v>
      </c>
      <c r="B8853" s="281"/>
      <c r="C8853" s="333" t="s">
        <v>2195</v>
      </c>
    </row>
    <row r="8854" spans="1:3" x14ac:dyDescent="0.35">
      <c r="A8854" s="222" t="str">
        <f t="shared" si="138"/>
        <v>MRI HIP WOW LEFT</v>
      </c>
      <c r="B8854" s="315"/>
      <c r="C8854" s="382" t="s">
        <v>7302</v>
      </c>
    </row>
    <row r="8855" spans="1:3" x14ac:dyDescent="0.35">
      <c r="A8855" s="222" t="str">
        <f t="shared" si="138"/>
        <v>MRI HIP WOW RIGHT</v>
      </c>
      <c r="B8855" s="315"/>
      <c r="C8855" s="382" t="s">
        <v>7303</v>
      </c>
    </row>
    <row r="8856" spans="1:3" x14ac:dyDescent="0.35">
      <c r="A8856" s="222" t="str">
        <f t="shared" si="138"/>
        <v>MRI JOINT LOWER EXT WO W</v>
      </c>
      <c r="B8856" s="94"/>
      <c r="C8856" s="93" t="s">
        <v>7304</v>
      </c>
    </row>
    <row r="8857" spans="1:3" x14ac:dyDescent="0.35">
      <c r="A8857" s="222" t="str">
        <f t="shared" si="138"/>
        <v>MRI JOINT LOWER EXT WO/W</v>
      </c>
      <c r="B8857" s="94"/>
      <c r="C8857" s="93" t="s">
        <v>7305</v>
      </c>
    </row>
    <row r="8858" spans="1:3" x14ac:dyDescent="0.35">
      <c r="A8858" s="222" t="str">
        <f t="shared" si="138"/>
        <v>MRI JOINT OF LOWER EXTREMITY W/O&amp;W/CONTRAST LT</v>
      </c>
      <c r="B8858" s="157"/>
      <c r="C8858" s="183" t="s">
        <v>4150</v>
      </c>
    </row>
    <row r="8859" spans="1:3" x14ac:dyDescent="0.35">
      <c r="A8859" s="222" t="str">
        <f t="shared" si="138"/>
        <v>MRI JOINT OF LOWER EXTREMITY W/O&amp;W/CONTRAST RT</v>
      </c>
      <c r="B8859" s="157"/>
      <c r="C8859" s="163" t="s">
        <v>4151</v>
      </c>
    </row>
    <row r="8860" spans="1:3" x14ac:dyDescent="0.35">
      <c r="A8860" s="222" t="str">
        <f t="shared" si="138"/>
        <v>MRI KNEE LT W/WO</v>
      </c>
      <c r="B8860" s="292"/>
      <c r="C8860" s="292" t="s">
        <v>5439</v>
      </c>
    </row>
    <row r="8861" spans="1:3" x14ac:dyDescent="0.35">
      <c r="A8861" s="222" t="str">
        <f t="shared" si="138"/>
        <v>MRI KNEE LT W/WO</v>
      </c>
      <c r="B8861" s="11"/>
      <c r="C8861" s="11" t="s">
        <v>5439</v>
      </c>
    </row>
    <row r="8862" spans="1:3" x14ac:dyDescent="0.35">
      <c r="A8862" s="222" t="str">
        <f t="shared" si="138"/>
        <v>MRI KNEE RT W/WO</v>
      </c>
      <c r="B8862" s="292"/>
      <c r="C8862" s="439" t="s">
        <v>5440</v>
      </c>
    </row>
    <row r="8863" spans="1:3" x14ac:dyDescent="0.35">
      <c r="A8863" s="222" t="str">
        <f t="shared" si="138"/>
        <v>MRI KNEE RT W/WO</v>
      </c>
      <c r="B8863" s="11"/>
      <c r="C8863" s="394" t="s">
        <v>5440</v>
      </c>
    </row>
    <row r="8864" spans="1:3" x14ac:dyDescent="0.35">
      <c r="A8864" s="222" t="str">
        <f t="shared" si="138"/>
        <v>MRI KNEE W&amp;WO LEFT</v>
      </c>
      <c r="B8864" s="26"/>
      <c r="C8864" s="26" t="s">
        <v>2650</v>
      </c>
    </row>
    <row r="8865" spans="1:3" x14ac:dyDescent="0.35">
      <c r="A8865" s="222" t="str">
        <f t="shared" si="138"/>
        <v>MRI KNEE W&amp;WO RIGHT</v>
      </c>
      <c r="B8865" s="26"/>
      <c r="C8865" s="26" t="s">
        <v>2651</v>
      </c>
    </row>
    <row r="8866" spans="1:3" x14ac:dyDescent="0.35">
      <c r="A8866" s="222" t="str">
        <f t="shared" si="138"/>
        <v>MRI Knee w/ + w/o Contrast Left</v>
      </c>
      <c r="B8866" s="291"/>
      <c r="C8866" s="278" t="s">
        <v>4572</v>
      </c>
    </row>
    <row r="8867" spans="1:3" x14ac:dyDescent="0.35">
      <c r="A8867" s="222" t="str">
        <f t="shared" si="138"/>
        <v>MRI Knee w/ + w/o Contrast Right</v>
      </c>
      <c r="B8867" s="291"/>
      <c r="C8867" s="278" t="s">
        <v>4573</v>
      </c>
    </row>
    <row r="8868" spans="1:3" x14ac:dyDescent="0.35">
      <c r="A8868" s="222" t="str">
        <f t="shared" si="138"/>
        <v>MRI KNEE W/WO LEFT</v>
      </c>
      <c r="B8868" s="204"/>
      <c r="C8868" s="205" t="s">
        <v>11993</v>
      </c>
    </row>
    <row r="8869" spans="1:3" x14ac:dyDescent="0.35">
      <c r="A8869" s="222" t="str">
        <f t="shared" si="138"/>
        <v>MRI LE JOINT LT W/WO</v>
      </c>
      <c r="B8869" s="11"/>
      <c r="C8869" s="11" t="s">
        <v>10234</v>
      </c>
    </row>
    <row r="8870" spans="1:3" x14ac:dyDescent="0.35">
      <c r="A8870" s="222" t="str">
        <f t="shared" si="138"/>
        <v>MRI LE JOINT RT W/WO</v>
      </c>
      <c r="B8870" s="11"/>
      <c r="C8870" s="437" t="s">
        <v>10235</v>
      </c>
    </row>
    <row r="8871" spans="1:3" x14ac:dyDescent="0.35">
      <c r="A8871" s="222" t="str">
        <f t="shared" si="138"/>
        <v>MRI LE Joint w/ + w/o Contrast Left</v>
      </c>
      <c r="B8871" s="313"/>
      <c r="C8871" s="313" t="s">
        <v>2196</v>
      </c>
    </row>
    <row r="8872" spans="1:3" x14ac:dyDescent="0.35">
      <c r="A8872" s="222" t="str">
        <f t="shared" si="138"/>
        <v>MRI LE Joint w/ + w/o Contrast Lt</v>
      </c>
      <c r="B8872" s="291"/>
      <c r="C8872" s="291" t="s">
        <v>4574</v>
      </c>
    </row>
    <row r="8873" spans="1:3" x14ac:dyDescent="0.35">
      <c r="A8873" s="222" t="str">
        <f t="shared" si="138"/>
        <v>MRI LE Joint w/ + w/o Contrast Right</v>
      </c>
      <c r="B8873" s="313"/>
      <c r="C8873" s="313" t="s">
        <v>2197</v>
      </c>
    </row>
    <row r="8874" spans="1:3" x14ac:dyDescent="0.35">
      <c r="A8874" s="222" t="str">
        <f t="shared" si="138"/>
        <v>MRI LE Joint w/ + w/o Contrast Rt</v>
      </c>
      <c r="B8874" s="291"/>
      <c r="C8874" s="291" t="s">
        <v>4575</v>
      </c>
    </row>
    <row r="8875" spans="1:3" x14ac:dyDescent="0.35">
      <c r="A8875" s="222" t="str">
        <f t="shared" si="138"/>
        <v>MRI LEFT ANKLE WWO</v>
      </c>
      <c r="B8875" s="204"/>
      <c r="C8875" s="205" t="s">
        <v>11994</v>
      </c>
    </row>
    <row r="8876" spans="1:3" x14ac:dyDescent="0.35">
      <c r="A8876" s="222" t="str">
        <f t="shared" si="138"/>
        <v>MRI LEFT HIP WWO</v>
      </c>
      <c r="B8876" s="204"/>
      <c r="C8876" s="205" t="s">
        <v>11995</v>
      </c>
    </row>
    <row r="8877" spans="1:3" x14ac:dyDescent="0.35">
      <c r="A8877" s="222" t="str">
        <f t="shared" si="138"/>
        <v>MRI LEFT KNEE WWO</v>
      </c>
      <c r="B8877" s="204"/>
      <c r="C8877" s="205" t="s">
        <v>11996</v>
      </c>
    </row>
    <row r="8878" spans="1:3" x14ac:dyDescent="0.35">
      <c r="A8878" s="222" t="str">
        <f t="shared" si="138"/>
        <v>MRI LOW EXT NON JOINT W WO LT</v>
      </c>
      <c r="B8878" s="280"/>
      <c r="C8878" s="295" t="s">
        <v>9080</v>
      </c>
    </row>
    <row r="8879" spans="1:3" x14ac:dyDescent="0.35">
      <c r="A8879" s="222" t="str">
        <f t="shared" si="138"/>
        <v>MRI LOWER EXT JOINT W&amp;W 0 CONTRAST RT</v>
      </c>
      <c r="B8879" s="280"/>
      <c r="C8879" s="295" t="s">
        <v>9081</v>
      </c>
    </row>
    <row r="8880" spans="1:3" x14ac:dyDescent="0.35">
      <c r="A8880" s="222" t="str">
        <f t="shared" si="138"/>
        <v>MRI LOWER EXT JOINT W&amp;W/0 CONTRAST LT</v>
      </c>
      <c r="B8880" s="286"/>
      <c r="C8880" s="286" t="s">
        <v>9082</v>
      </c>
    </row>
    <row r="8881" spans="1:3" x14ac:dyDescent="0.35">
      <c r="A8881" s="222" t="str">
        <f t="shared" si="138"/>
        <v>MRI LOWER EXT JOINT W&amp;W/0 CONTRAST RT</v>
      </c>
      <c r="B8881" s="286"/>
      <c r="C8881" s="286" t="s">
        <v>9083</v>
      </c>
    </row>
    <row r="8882" spans="1:3" x14ac:dyDescent="0.35">
      <c r="A8882" s="222" t="str">
        <f t="shared" si="138"/>
        <v>MRI LOWER EXT JOINT W/WO CONTRAST</v>
      </c>
      <c r="B8882" s="377"/>
      <c r="C8882" s="377" t="s">
        <v>8343</v>
      </c>
    </row>
    <row r="8883" spans="1:3" x14ac:dyDescent="0.35">
      <c r="A8883" s="222" t="str">
        <f t="shared" si="138"/>
        <v>MRI LT ANKLE WWO</v>
      </c>
      <c r="B8883" s="165"/>
      <c r="C8883" s="165" t="s">
        <v>6945</v>
      </c>
    </row>
    <row r="8884" spans="1:3" x14ac:dyDescent="0.35">
      <c r="A8884" s="222" t="str">
        <f t="shared" si="138"/>
        <v>MRI LT HIP WWO</v>
      </c>
      <c r="B8884" s="165"/>
      <c r="C8884" s="165" t="s">
        <v>6946</v>
      </c>
    </row>
    <row r="8885" spans="1:3" x14ac:dyDescent="0.35">
      <c r="A8885" s="222" t="str">
        <f t="shared" si="138"/>
        <v>MRI LT KNE W WO</v>
      </c>
      <c r="B8885" s="204"/>
      <c r="C8885" s="205" t="s">
        <v>11997</v>
      </c>
    </row>
    <row r="8886" spans="1:3" x14ac:dyDescent="0.35">
      <c r="A8886" s="222" t="str">
        <f t="shared" si="138"/>
        <v>MRI LT KNEE WWO</v>
      </c>
      <c r="B8886" s="165"/>
      <c r="C8886" s="165" t="s">
        <v>6947</v>
      </c>
    </row>
    <row r="8887" spans="1:3" x14ac:dyDescent="0.35">
      <c r="A8887" s="222" t="str">
        <f t="shared" si="138"/>
        <v>MRI LT LOW EXT JNT WWO</v>
      </c>
      <c r="B8887" s="165"/>
      <c r="C8887" s="191" t="s">
        <v>6948</v>
      </c>
    </row>
    <row r="8888" spans="1:3" x14ac:dyDescent="0.35">
      <c r="A8888" s="222" t="str">
        <f t="shared" si="138"/>
        <v>MRI R KNEE W/WO CONTRAST</v>
      </c>
      <c r="B8888" s="204"/>
      <c r="C8888" s="208" t="s">
        <v>11998</v>
      </c>
    </row>
    <row r="8889" spans="1:3" x14ac:dyDescent="0.35">
      <c r="A8889" s="222" t="str">
        <f t="shared" si="138"/>
        <v>MRI Right Ankle W/WO</v>
      </c>
      <c r="B8889" s="24"/>
      <c r="C8889" s="24" t="s">
        <v>13353</v>
      </c>
    </row>
    <row r="8890" spans="1:3" x14ac:dyDescent="0.35">
      <c r="A8890" s="222" t="str">
        <f t="shared" si="138"/>
        <v>MRI RIGHT HIP W/W/O CONTRAST</v>
      </c>
      <c r="B8890" s="204"/>
      <c r="C8890" s="205" t="s">
        <v>11999</v>
      </c>
    </row>
    <row r="8891" spans="1:3" x14ac:dyDescent="0.35">
      <c r="A8891" s="222" t="str">
        <f t="shared" si="138"/>
        <v>MRI RT ANKLE WWO</v>
      </c>
      <c r="B8891" s="165"/>
      <c r="C8891" s="165" t="s">
        <v>6949</v>
      </c>
    </row>
    <row r="8892" spans="1:3" x14ac:dyDescent="0.35">
      <c r="A8892" s="222" t="str">
        <f t="shared" si="138"/>
        <v>MRI RT HIP WWO</v>
      </c>
      <c r="B8892" s="165"/>
      <c r="C8892" s="165" t="s">
        <v>6950</v>
      </c>
    </row>
    <row r="8893" spans="1:3" x14ac:dyDescent="0.35">
      <c r="A8893" s="222" t="str">
        <f t="shared" si="138"/>
        <v>MRI RT KNEE WWO</v>
      </c>
      <c r="B8893" s="165"/>
      <c r="C8893" s="165" t="s">
        <v>6951</v>
      </c>
    </row>
    <row r="8894" spans="1:3" x14ac:dyDescent="0.35">
      <c r="A8894" s="222" t="str">
        <f t="shared" si="138"/>
        <v>MRI RT LOW EXT JNT WWO</v>
      </c>
      <c r="B8894" s="165"/>
      <c r="C8894" s="165" t="s">
        <v>6952</v>
      </c>
    </row>
    <row r="8895" spans="1:3" x14ac:dyDescent="0.35">
      <c r="A8895" s="222" t="str">
        <f t="shared" si="138"/>
        <v>MRI(JOINT)LOW EXT W/-W</v>
      </c>
      <c r="B8895" s="285"/>
      <c r="C8895" s="285" t="s">
        <v>6466</v>
      </c>
    </row>
    <row r="8896" spans="1:3" x14ac:dyDescent="0.35">
      <c r="A8896" s="222" t="str">
        <f t="shared" si="138"/>
        <v>MRI, Left Ankle c/s Contrast</v>
      </c>
      <c r="B8896" s="30"/>
      <c r="C8896" s="30" t="s">
        <v>3699</v>
      </c>
    </row>
    <row r="8897" spans="1:3" x14ac:dyDescent="0.35">
      <c r="A8897" s="222" t="str">
        <f t="shared" si="138"/>
        <v>MRI, Left Hip c/s Contrast</v>
      </c>
      <c r="B8897" s="30"/>
      <c r="C8897" s="30" t="s">
        <v>3700</v>
      </c>
    </row>
    <row r="8898" spans="1:3" x14ac:dyDescent="0.35">
      <c r="A8898" s="222" t="str">
        <f t="shared" si="138"/>
        <v>MRI, Left Knee c/s Contrast</v>
      </c>
      <c r="B8898" s="30"/>
      <c r="C8898" s="30" t="s">
        <v>3701</v>
      </c>
    </row>
    <row r="8899" spans="1:3" x14ac:dyDescent="0.35">
      <c r="A8899" s="222" t="str">
        <f t="shared" ref="A8899:A8962" si="139">TRIM(C8899)</f>
        <v>MRI, Right Ankle c/s Contrast</v>
      </c>
      <c r="B8899" s="30"/>
      <c r="C8899" s="30" t="s">
        <v>3703</v>
      </c>
    </row>
    <row r="8900" spans="1:3" x14ac:dyDescent="0.35">
      <c r="A8900" s="222" t="str">
        <f t="shared" si="139"/>
        <v>MRI, Right Hip c/s Contrast</v>
      </c>
      <c r="B8900" s="30"/>
      <c r="C8900" s="30" t="s">
        <v>3704</v>
      </c>
    </row>
    <row r="8901" spans="1:3" x14ac:dyDescent="0.35">
      <c r="A8901" s="222" t="str">
        <f t="shared" si="139"/>
        <v>MRI, Right Knee c/s Contrast</v>
      </c>
      <c r="B8901" s="30"/>
      <c r="C8901" s="30" t="s">
        <v>3705</v>
      </c>
    </row>
    <row r="8902" spans="1:3" x14ac:dyDescent="0.35">
      <c r="A8902" s="222" t="str">
        <f t="shared" si="139"/>
        <v>MRI, Lower Ext. Joint c/s Contrast</v>
      </c>
      <c r="B8902" s="30"/>
      <c r="C8902" s="30" t="s">
        <v>3702</v>
      </c>
    </row>
    <row r="8903" spans="1:3" x14ac:dyDescent="0.35">
      <c r="A8903" s="222" t="str">
        <f t="shared" si="139"/>
        <v>MR-L HIP W/ AND W/OUT CONTRAST</v>
      </c>
      <c r="B8903" s="668"/>
      <c r="C8903" s="132" t="s">
        <v>13474</v>
      </c>
    </row>
    <row r="8904" spans="1:3" ht="16" x14ac:dyDescent="0.4">
      <c r="A8904" s="222" t="str">
        <f t="shared" si="139"/>
        <v>MR-L KNEE W/ AND W/OUT CONTRAST</v>
      </c>
      <c r="B8904" s="668"/>
      <c r="C8904" s="599" t="s">
        <v>13475</v>
      </c>
    </row>
    <row r="8905" spans="1:3" x14ac:dyDescent="0.35">
      <c r="A8905" s="222" t="str">
        <f t="shared" si="139"/>
        <v>MRA FEMUR LT</v>
      </c>
      <c r="B8905" s="312"/>
      <c r="C8905" s="408" t="s">
        <v>10175</v>
      </c>
    </row>
    <row r="8906" spans="1:3" x14ac:dyDescent="0.35">
      <c r="A8906" s="222" t="str">
        <f t="shared" si="139"/>
        <v>MRA FEMUR RT</v>
      </c>
      <c r="B8906" s="312"/>
      <c r="C8906" s="312" t="s">
        <v>10176</v>
      </c>
    </row>
    <row r="8907" spans="1:3" x14ac:dyDescent="0.35">
      <c r="A8907" s="222" t="str">
        <f t="shared" si="139"/>
        <v>MRA Femur w/ + w/o Contrast Left</v>
      </c>
      <c r="B8907" s="313"/>
      <c r="C8907" s="313" t="s">
        <v>2147</v>
      </c>
    </row>
    <row r="8908" spans="1:3" x14ac:dyDescent="0.35">
      <c r="A8908" s="222" t="str">
        <f t="shared" si="139"/>
        <v>MRA Femur w/ + w/o Contrast Right</v>
      </c>
      <c r="B8908" s="313"/>
      <c r="C8908" s="313" t="s">
        <v>2148</v>
      </c>
    </row>
    <row r="8909" spans="1:3" x14ac:dyDescent="0.35">
      <c r="A8909" s="222" t="str">
        <f t="shared" si="139"/>
        <v>MRA Femur w/o Contrast Left</v>
      </c>
      <c r="B8909" s="313"/>
      <c r="C8909" s="313" t="s">
        <v>2149</v>
      </c>
    </row>
    <row r="8910" spans="1:3" x14ac:dyDescent="0.35">
      <c r="A8910" s="222" t="str">
        <f t="shared" si="139"/>
        <v>MRA Femur w/o Contrast Right</v>
      </c>
      <c r="B8910" s="313"/>
      <c r="C8910" s="438" t="s">
        <v>2150</v>
      </c>
    </row>
    <row r="8911" spans="1:3" x14ac:dyDescent="0.35">
      <c r="A8911" s="222" t="str">
        <f t="shared" si="139"/>
        <v>MRA FOOT LT</v>
      </c>
      <c r="B8911" s="312"/>
      <c r="C8911" s="312" t="s">
        <v>10177</v>
      </c>
    </row>
    <row r="8912" spans="1:3" x14ac:dyDescent="0.35">
      <c r="A8912" s="222" t="str">
        <f t="shared" si="139"/>
        <v>MRA FOOT RT</v>
      </c>
      <c r="B8912" s="312"/>
      <c r="C8912" s="312" t="s">
        <v>10178</v>
      </c>
    </row>
    <row r="8913" spans="1:3" x14ac:dyDescent="0.35">
      <c r="A8913" s="222" t="str">
        <f t="shared" si="139"/>
        <v>MRA Foot w/ + w/o Contrast Left</v>
      </c>
      <c r="B8913" s="313"/>
      <c r="C8913" s="313" t="s">
        <v>2151</v>
      </c>
    </row>
    <row r="8914" spans="1:3" x14ac:dyDescent="0.35">
      <c r="A8914" s="222" t="str">
        <f t="shared" si="139"/>
        <v>MRA Foot w/ + w/o Contrast Right</v>
      </c>
      <c r="B8914" s="313"/>
      <c r="C8914" s="313" t="s">
        <v>2152</v>
      </c>
    </row>
    <row r="8915" spans="1:3" x14ac:dyDescent="0.35">
      <c r="A8915" s="222" t="str">
        <f t="shared" si="139"/>
        <v>MRA Foot w/o Contrast Left</v>
      </c>
      <c r="B8915" s="313"/>
      <c r="C8915" s="313" t="s">
        <v>2153</v>
      </c>
    </row>
    <row r="8916" spans="1:3" x14ac:dyDescent="0.35">
      <c r="A8916" s="222" t="str">
        <f t="shared" si="139"/>
        <v>MRA Foot w/o Contrast Right</v>
      </c>
      <c r="B8916" s="313"/>
      <c r="C8916" s="313" t="s">
        <v>2154</v>
      </c>
    </row>
    <row r="8917" spans="1:3" x14ac:dyDescent="0.35">
      <c r="A8917" s="222" t="str">
        <f t="shared" si="139"/>
        <v>MRA LOW EXT LT</v>
      </c>
      <c r="B8917" s="312"/>
      <c r="C8917" s="312" t="s">
        <v>10179</v>
      </c>
    </row>
    <row r="8918" spans="1:3" x14ac:dyDescent="0.35">
      <c r="A8918" s="222" t="str">
        <f t="shared" si="139"/>
        <v>MRA LOW EXT RT</v>
      </c>
      <c r="B8918" s="312"/>
      <c r="C8918" s="312" t="s">
        <v>10180</v>
      </c>
    </row>
    <row r="8919" spans="1:3" x14ac:dyDescent="0.35">
      <c r="A8919" s="222" t="str">
        <f t="shared" si="139"/>
        <v>MRA LOWER EXT W &amp; W/O CONTRAST</v>
      </c>
      <c r="B8919" s="286"/>
      <c r="C8919" s="293" t="s">
        <v>9064</v>
      </c>
    </row>
    <row r="8920" spans="1:3" x14ac:dyDescent="0.35">
      <c r="A8920" s="222" t="str">
        <f t="shared" si="139"/>
        <v>MRA Lower Ext w/ + w/o Contrast</v>
      </c>
      <c r="B8920" s="313"/>
      <c r="C8920" s="443" t="s">
        <v>2155</v>
      </c>
    </row>
    <row r="8921" spans="1:3" x14ac:dyDescent="0.35">
      <c r="A8921" s="222" t="str">
        <f t="shared" si="139"/>
        <v>MRA Lower Ext w/ Contrast</v>
      </c>
      <c r="B8921" s="313"/>
      <c r="C8921" s="443" t="s">
        <v>2156</v>
      </c>
    </row>
    <row r="8922" spans="1:3" x14ac:dyDescent="0.35">
      <c r="A8922" s="222" t="str">
        <f t="shared" si="139"/>
        <v>MRA Lower Ext w/o Contrast</v>
      </c>
      <c r="B8922" s="313"/>
      <c r="C8922" s="313" t="s">
        <v>2157</v>
      </c>
    </row>
    <row r="8923" spans="1:3" x14ac:dyDescent="0.35">
      <c r="A8923" s="222" t="str">
        <f t="shared" si="139"/>
        <v>MRA LOWER EXT W/O CONTRAST</v>
      </c>
      <c r="B8923" s="286"/>
      <c r="C8923" s="293" t="s">
        <v>9065</v>
      </c>
    </row>
    <row r="8924" spans="1:3" x14ac:dyDescent="0.35">
      <c r="A8924" s="222" t="str">
        <f t="shared" si="139"/>
        <v>MRA LOWER EXTREMITY LT W/WO</v>
      </c>
      <c r="B8924" s="11"/>
      <c r="C8924" s="11" t="s">
        <v>10181</v>
      </c>
    </row>
    <row r="8925" spans="1:3" x14ac:dyDescent="0.35">
      <c r="A8925" s="222" t="str">
        <f t="shared" si="139"/>
        <v>MRA LOWER EXTREMITY RT W/WO</v>
      </c>
      <c r="B8925" s="11"/>
      <c r="C8925" s="437" t="s">
        <v>10182</v>
      </c>
    </row>
    <row r="8926" spans="1:3" x14ac:dyDescent="0.35">
      <c r="A8926" s="222" t="str">
        <f t="shared" si="139"/>
        <v>MRA Lower Extremity w/ + w/o Cnt Left</v>
      </c>
      <c r="B8926" s="278"/>
      <c r="C8926" s="409" t="s">
        <v>4559</v>
      </c>
    </row>
    <row r="8927" spans="1:3" x14ac:dyDescent="0.35">
      <c r="A8927" s="222" t="str">
        <f t="shared" si="139"/>
        <v>MRA LOWER EXTREMITY W/ OR W/O CONTRAST LT</v>
      </c>
      <c r="B8927" s="157"/>
      <c r="C8927" s="157" t="s">
        <v>4134</v>
      </c>
    </row>
    <row r="8928" spans="1:3" x14ac:dyDescent="0.35">
      <c r="A8928" s="222" t="str">
        <f t="shared" si="139"/>
        <v>MRA LOWER EXTREMITY W/ OR W/O CONTRAST RT</v>
      </c>
      <c r="B8928" s="157"/>
      <c r="C8928" s="157" t="s">
        <v>4135</v>
      </c>
    </row>
    <row r="8929" spans="1:3" x14ac:dyDescent="0.35">
      <c r="A8929" s="222" t="str">
        <f t="shared" si="139"/>
        <v>MRA Lower Extremity w/wo contrast</v>
      </c>
      <c r="B8929" s="24"/>
      <c r="C8929" s="24" t="s">
        <v>13298</v>
      </c>
    </row>
    <row r="8930" spans="1:3" x14ac:dyDescent="0.35">
      <c r="A8930" s="222" t="str">
        <f t="shared" si="139"/>
        <v>MRA LOWER EXTREMITY WITH CONTRAST</v>
      </c>
      <c r="B8930" s="286"/>
      <c r="C8930" s="286" t="s">
        <v>9066</v>
      </c>
    </row>
    <row r="8931" spans="1:3" x14ac:dyDescent="0.35">
      <c r="A8931" s="222" t="str">
        <f t="shared" si="139"/>
        <v>MRA LOWER W/WO</v>
      </c>
      <c r="B8931" s="292"/>
      <c r="C8931" s="292" t="s">
        <v>5410</v>
      </c>
    </row>
    <row r="8932" spans="1:3" x14ac:dyDescent="0.35">
      <c r="A8932" s="222" t="str">
        <f t="shared" si="139"/>
        <v>MRA LT FEMUR</v>
      </c>
      <c r="B8932" s="165"/>
      <c r="C8932" s="165" t="s">
        <v>6898</v>
      </c>
    </row>
    <row r="8933" spans="1:3" x14ac:dyDescent="0.35">
      <c r="A8933" s="222" t="str">
        <f t="shared" si="139"/>
        <v>MRA LT FOOT</v>
      </c>
      <c r="B8933" s="165"/>
      <c r="C8933" s="165" t="s">
        <v>6899</v>
      </c>
    </row>
    <row r="8934" spans="1:3" x14ac:dyDescent="0.35">
      <c r="A8934" s="222" t="str">
        <f t="shared" si="139"/>
        <v>MRA LT LOW EXT</v>
      </c>
      <c r="B8934" s="165"/>
      <c r="C8934" s="165" t="s">
        <v>6900</v>
      </c>
    </row>
    <row r="8935" spans="1:3" x14ac:dyDescent="0.35">
      <c r="A8935" s="222" t="str">
        <f t="shared" si="139"/>
        <v>MRA LT TIB FIB</v>
      </c>
      <c r="B8935" s="165"/>
      <c r="C8935" s="165" t="s">
        <v>6901</v>
      </c>
    </row>
    <row r="8936" spans="1:3" x14ac:dyDescent="0.35">
      <c r="A8936" s="222" t="str">
        <f t="shared" si="139"/>
        <v>MRA LXTR C+-MATRL</v>
      </c>
      <c r="B8936" s="26"/>
      <c r="C8936" s="26" t="s">
        <v>2611</v>
      </c>
    </row>
    <row r="8937" spans="1:3" x14ac:dyDescent="0.35">
      <c r="A8937" s="222" t="str">
        <f t="shared" si="139"/>
        <v>MRA RT FEMUR</v>
      </c>
      <c r="B8937" s="165"/>
      <c r="C8937" s="165" t="s">
        <v>6902</v>
      </c>
    </row>
    <row r="8938" spans="1:3" x14ac:dyDescent="0.35">
      <c r="A8938" s="222" t="str">
        <f t="shared" si="139"/>
        <v>MRA RT FOOT</v>
      </c>
      <c r="B8938" s="165"/>
      <c r="C8938" s="165" t="s">
        <v>6903</v>
      </c>
    </row>
    <row r="8939" spans="1:3" x14ac:dyDescent="0.35">
      <c r="A8939" s="222" t="str">
        <f t="shared" si="139"/>
        <v>MRA RT LOW EXT</v>
      </c>
      <c r="B8939" s="165"/>
      <c r="C8939" s="165" t="s">
        <v>6904</v>
      </c>
    </row>
    <row r="8940" spans="1:3" x14ac:dyDescent="0.35">
      <c r="A8940" s="222" t="str">
        <f t="shared" si="139"/>
        <v>MRA RT TIB FIB</v>
      </c>
      <c r="B8940" s="165"/>
      <c r="C8940" s="165" t="s">
        <v>6905</v>
      </c>
    </row>
    <row r="8941" spans="1:3" x14ac:dyDescent="0.35">
      <c r="A8941" s="222" t="str">
        <f t="shared" si="139"/>
        <v>MRA TIB FIB LT</v>
      </c>
      <c r="B8941" s="312"/>
      <c r="C8941" s="312" t="s">
        <v>10183</v>
      </c>
    </row>
    <row r="8942" spans="1:3" x14ac:dyDescent="0.35">
      <c r="A8942" s="222" t="str">
        <f t="shared" si="139"/>
        <v>MRA TIB FIB RT</v>
      </c>
      <c r="B8942" s="312"/>
      <c r="C8942" s="312" t="s">
        <v>10184</v>
      </c>
    </row>
    <row r="8943" spans="1:3" x14ac:dyDescent="0.35">
      <c r="A8943" s="222" t="str">
        <f t="shared" si="139"/>
        <v>MRA Tibia/Fibula w/ + w/o Contrast Left</v>
      </c>
      <c r="B8943" s="313"/>
      <c r="C8943" s="313" t="s">
        <v>2158</v>
      </c>
    </row>
    <row r="8944" spans="1:3" x14ac:dyDescent="0.35">
      <c r="A8944" s="222" t="str">
        <f t="shared" si="139"/>
        <v>MRA Tibia/Fibula w/ + w/o Contrast Right</v>
      </c>
      <c r="B8944" s="313"/>
      <c r="C8944" s="313" t="s">
        <v>2159</v>
      </c>
    </row>
    <row r="8945" spans="1:3" x14ac:dyDescent="0.35">
      <c r="A8945" s="222" t="str">
        <f t="shared" si="139"/>
        <v>MRA Tibia/Fibula w/o Contrast Left</v>
      </c>
      <c r="B8945" s="313"/>
      <c r="C8945" s="313" t="s">
        <v>2160</v>
      </c>
    </row>
    <row r="8946" spans="1:3" x14ac:dyDescent="0.35">
      <c r="A8946" s="222" t="str">
        <f t="shared" si="139"/>
        <v>MRA Tibia/Fibula w/o Contrast Right</v>
      </c>
      <c r="B8946" s="313"/>
      <c r="C8946" s="313" t="s">
        <v>2161</v>
      </c>
    </row>
    <row r="8947" spans="1:3" x14ac:dyDescent="0.35">
      <c r="A8947" s="222" t="str">
        <f t="shared" si="139"/>
        <v>MRA, Angiography, Left Lower Ext. c/ or s/ Contrast</v>
      </c>
      <c r="B8947" s="30"/>
      <c r="C8947" s="30" t="s">
        <v>3645</v>
      </c>
    </row>
    <row r="8948" spans="1:3" x14ac:dyDescent="0.35">
      <c r="A8948" s="222" t="str">
        <f t="shared" si="139"/>
        <v>MRA, Angiography, Lower Ext. c/ or s/ Contrast</v>
      </c>
      <c r="B8948" s="30"/>
      <c r="C8948" s="30" t="s">
        <v>3646</v>
      </c>
    </row>
    <row r="8949" spans="1:3" x14ac:dyDescent="0.35">
      <c r="A8949" s="222" t="str">
        <f t="shared" si="139"/>
        <v>MRA, Angiography,Right Lower Ext. c/ or s/ Contrast</v>
      </c>
      <c r="B8949" s="30"/>
      <c r="C8949" s="30" t="s">
        <v>3647</v>
      </c>
    </row>
    <row r="8950" spans="1:3" x14ac:dyDescent="0.35">
      <c r="A8950" s="222" t="str">
        <f t="shared" si="139"/>
        <v>74018-ABDOMEN; SINGLE AP VIEW</v>
      </c>
      <c r="B8950" s="94"/>
      <c r="C8950" s="93" t="s">
        <v>7068</v>
      </c>
    </row>
    <row r="8951" spans="1:3" x14ac:dyDescent="0.35">
      <c r="A8951" s="222" t="str">
        <f t="shared" si="139"/>
        <v>ABD A/P SINGLE KUB</v>
      </c>
      <c r="B8951" s="285"/>
      <c r="C8951" s="297" t="s">
        <v>6211</v>
      </c>
    </row>
    <row r="8952" spans="1:3" x14ac:dyDescent="0.35">
      <c r="A8952" s="222" t="str">
        <f t="shared" si="139"/>
        <v>ABDOMEN (KUB)</v>
      </c>
      <c r="B8952" s="292"/>
      <c r="C8952" s="302" t="s">
        <v>5234</v>
      </c>
    </row>
    <row r="8953" spans="1:3" x14ac:dyDescent="0.35">
      <c r="A8953" s="222" t="str">
        <f t="shared" si="139"/>
        <v>ABDOMEN (LAT DECUB</v>
      </c>
      <c r="B8953" s="292"/>
      <c r="C8953" s="292" t="s">
        <v>5235</v>
      </c>
    </row>
    <row r="8954" spans="1:3" x14ac:dyDescent="0.35">
      <c r="A8954" s="222" t="str">
        <f t="shared" si="139"/>
        <v>ABDOMEN 1 VIEW</v>
      </c>
      <c r="B8954" s="94"/>
      <c r="C8954" s="93" t="s">
        <v>7069</v>
      </c>
    </row>
    <row r="8955" spans="1:3" x14ac:dyDescent="0.35">
      <c r="A8955" s="222" t="str">
        <f t="shared" si="139"/>
        <v>ABDOMEN 1V</v>
      </c>
      <c r="B8955" s="658"/>
      <c r="C8955" s="33" t="s">
        <v>961</v>
      </c>
    </row>
    <row r="8956" spans="1:3" x14ac:dyDescent="0.35">
      <c r="A8956" s="222" t="str">
        <f t="shared" si="139"/>
        <v>Abdomen KUB</v>
      </c>
      <c r="B8956" s="341"/>
      <c r="C8956" s="287" t="s">
        <v>9228</v>
      </c>
    </row>
    <row r="8957" spans="1:3" x14ac:dyDescent="0.35">
      <c r="A8957" s="222" t="str">
        <f t="shared" si="139"/>
        <v>ABDOMEN KUB 1 VIEW</v>
      </c>
      <c r="B8957" s="580"/>
      <c r="C8957" s="581" t="s">
        <v>13654</v>
      </c>
    </row>
    <row r="8958" spans="1:3" x14ac:dyDescent="0.35">
      <c r="A8958" s="222" t="str">
        <f t="shared" si="139"/>
        <v>ABDOMEN SITZ COLON TRANSIT INITIAL</v>
      </c>
      <c r="B8958" s="580"/>
      <c r="C8958" s="581" t="s">
        <v>13655</v>
      </c>
    </row>
    <row r="8959" spans="1:3" x14ac:dyDescent="0.35">
      <c r="A8959" s="222" t="str">
        <f t="shared" si="139"/>
        <v>ABDOMEN SITZ COLON TRANSIT RETURN</v>
      </c>
      <c r="B8959" s="580"/>
      <c r="C8959" s="581" t="s">
        <v>13656</v>
      </c>
    </row>
    <row r="8960" spans="1:3" x14ac:dyDescent="0.35">
      <c r="A8960" s="222" t="str">
        <f t="shared" si="139"/>
        <v>ABDOMEN SUPINE 1VIEW</v>
      </c>
      <c r="B8960" s="283"/>
      <c r="C8960" s="284" t="s">
        <v>8124</v>
      </c>
    </row>
    <row r="8961" spans="1:3" x14ac:dyDescent="0.35">
      <c r="A8961" s="222" t="str">
        <f t="shared" si="139"/>
        <v>Abdomen Supine AP 1V</v>
      </c>
      <c r="B8961" s="341"/>
      <c r="C8961" s="341" t="s">
        <v>9229</v>
      </c>
    </row>
    <row r="8962" spans="1:3" x14ac:dyDescent="0.35">
      <c r="A8962" s="222" t="str">
        <f t="shared" si="139"/>
        <v>ABDOMEN UPRIGHT 1VIEW</v>
      </c>
      <c r="B8962" s="283"/>
      <c r="C8962" s="284" t="s">
        <v>8125</v>
      </c>
    </row>
    <row r="8963" spans="1:3" x14ac:dyDescent="0.35">
      <c r="A8963" s="222" t="str">
        <f t="shared" ref="A8963:A9026" si="140">TRIM(C8963)</f>
        <v>ABDOMEN; SINGLE AP VIEW</v>
      </c>
      <c r="B8963" s="326"/>
      <c r="C8963" s="320" t="s">
        <v>13961</v>
      </c>
    </row>
    <row r="8964" spans="1:3" x14ac:dyDescent="0.35">
      <c r="A8964" s="222" t="str">
        <f t="shared" si="140"/>
        <v>FETOGRAM 1 VIEW</v>
      </c>
      <c r="B8964" s="283"/>
      <c r="C8964" s="283" t="s">
        <v>8126</v>
      </c>
    </row>
    <row r="8965" spans="1:3" x14ac:dyDescent="0.35">
      <c r="A8965" s="222" t="str">
        <f t="shared" si="140"/>
        <v>KUB</v>
      </c>
      <c r="B8965" s="316"/>
      <c r="C8965" s="316" t="s">
        <v>8436</v>
      </c>
    </row>
    <row r="8966" spans="1:3" x14ac:dyDescent="0.35">
      <c r="A8966" s="222" t="str">
        <f t="shared" si="140"/>
        <v>KUB 1V</v>
      </c>
      <c r="B8966" s="105"/>
      <c r="C8966" s="105" t="s">
        <v>4681</v>
      </c>
    </row>
    <row r="8967" spans="1:3" x14ac:dyDescent="0.35">
      <c r="A8967" s="222" t="str">
        <f t="shared" si="140"/>
        <v>KUB PORTABLE</v>
      </c>
      <c r="B8967" s="105"/>
      <c r="C8967" s="105" t="s">
        <v>4682</v>
      </c>
    </row>
    <row r="8968" spans="1:3" x14ac:dyDescent="0.35">
      <c r="A8968" s="222" t="str">
        <f t="shared" si="140"/>
        <v>KUB WITH GASTROGRAFIN</v>
      </c>
      <c r="B8968" s="285"/>
      <c r="C8968" s="419" t="s">
        <v>6212</v>
      </c>
    </row>
    <row r="8969" spans="1:3" x14ac:dyDescent="0.35">
      <c r="A8969" s="222" t="str">
        <f t="shared" si="140"/>
        <v>KUB XRAY</v>
      </c>
      <c r="B8969" s="280"/>
      <c r="C8969" s="286" t="s">
        <v>8783</v>
      </c>
    </row>
    <row r="8970" spans="1:3" ht="16" x14ac:dyDescent="0.4">
      <c r="A8970" s="222" t="str">
        <f t="shared" si="140"/>
        <v>KUB*</v>
      </c>
      <c r="B8970" s="158"/>
      <c r="C8970" s="158" t="s">
        <v>8535</v>
      </c>
    </row>
    <row r="8971" spans="1:3" x14ac:dyDescent="0.35">
      <c r="A8971" s="222" t="str">
        <f t="shared" si="140"/>
        <v>KUB/ABD 1VIEW</v>
      </c>
      <c r="B8971" s="221"/>
      <c r="C8971" s="221" t="s">
        <v>1334</v>
      </c>
    </row>
    <row r="8972" spans="1:3" x14ac:dyDescent="0.35">
      <c r="A8972" s="222" t="str">
        <f t="shared" si="140"/>
        <v>LATERAL DECUBITUS ABD.</v>
      </c>
      <c r="B8972" s="285"/>
      <c r="C8972" s="285" t="s">
        <v>6213</v>
      </c>
    </row>
    <row r="8973" spans="1:3" x14ac:dyDescent="0.35">
      <c r="A8973" s="222" t="str">
        <f t="shared" si="140"/>
        <v>RHC1 XR ABDOMEN (KUB) 1 VIEW</v>
      </c>
      <c r="B8973" s="341"/>
      <c r="C8973" s="287" t="s">
        <v>9230</v>
      </c>
    </row>
    <row r="8974" spans="1:3" x14ac:dyDescent="0.35">
      <c r="A8974" s="222" t="str">
        <f t="shared" si="140"/>
        <v>XR ABD 1V</v>
      </c>
      <c r="B8974" s="312"/>
      <c r="C8974" s="408" t="s">
        <v>9695</v>
      </c>
    </row>
    <row r="8975" spans="1:3" x14ac:dyDescent="0.35">
      <c r="A8975" s="222" t="str">
        <f t="shared" si="140"/>
        <v>XR ABD 1VIEW - 74018</v>
      </c>
      <c r="B8975" s="204"/>
      <c r="C8975" s="207" t="s">
        <v>10606</v>
      </c>
    </row>
    <row r="8976" spans="1:3" x14ac:dyDescent="0.35">
      <c r="A8976" s="222" t="str">
        <f t="shared" si="140"/>
        <v>XR ABD-1 VIEW (KUB)*</v>
      </c>
      <c r="B8976" s="280"/>
      <c r="C8976" s="369" t="s">
        <v>8784</v>
      </c>
    </row>
    <row r="8977" spans="1:3" x14ac:dyDescent="0.35">
      <c r="A8977" s="222" t="str">
        <f t="shared" si="140"/>
        <v>XR Abdomen 1 view-KUB</v>
      </c>
      <c r="B8977" s="24"/>
      <c r="C8977" s="52" t="s">
        <v>12715</v>
      </c>
    </row>
    <row r="8978" spans="1:3" x14ac:dyDescent="0.35">
      <c r="A8978" s="222" t="str">
        <f t="shared" si="140"/>
        <v>XR ABDOMEN (1 VIEW)</v>
      </c>
      <c r="B8978" s="204"/>
      <c r="C8978" s="205" t="s">
        <v>10607</v>
      </c>
    </row>
    <row r="8979" spans="1:3" x14ac:dyDescent="0.35">
      <c r="A8979" s="222" t="str">
        <f t="shared" si="140"/>
        <v>XR ABDOMEN (KUB)</v>
      </c>
      <c r="B8979" s="311"/>
      <c r="C8979" s="299" t="s">
        <v>809</v>
      </c>
    </row>
    <row r="8980" spans="1:3" x14ac:dyDescent="0.35">
      <c r="A8980" s="222" t="str">
        <f t="shared" si="140"/>
        <v>XR ABDOMEN (KUB) 1 VIEW</v>
      </c>
      <c r="B8980" s="341"/>
      <c r="C8980" s="294" t="s">
        <v>9231</v>
      </c>
    </row>
    <row r="8981" spans="1:3" x14ac:dyDescent="0.35">
      <c r="A8981" s="222" t="str">
        <f t="shared" si="140"/>
        <v>XR ABDOMEN (KUB) 1 VIEW PORT</v>
      </c>
      <c r="B8981" s="341"/>
      <c r="C8981" s="287" t="s">
        <v>9232</v>
      </c>
    </row>
    <row r="8982" spans="1:3" x14ac:dyDescent="0.35">
      <c r="A8982" s="222" t="str">
        <f t="shared" si="140"/>
        <v>XR ABDOMEN 1 VIEW</v>
      </c>
      <c r="B8982" s="288"/>
      <c r="C8982" s="13" t="s">
        <v>277</v>
      </c>
    </row>
    <row r="8983" spans="1:3" x14ac:dyDescent="0.35">
      <c r="A8983" s="222" t="str">
        <f t="shared" si="140"/>
        <v>XR ABDOMEN 1V</v>
      </c>
      <c r="B8983" s="11"/>
      <c r="C8983" s="11" t="s">
        <v>9696</v>
      </c>
    </row>
    <row r="8984" spans="1:3" x14ac:dyDescent="0.35">
      <c r="A8984" s="222" t="str">
        <f t="shared" si="140"/>
        <v>XR ABDOMEN AP 1VIEW</v>
      </c>
      <c r="B8984" s="548"/>
      <c r="C8984" s="548" t="s">
        <v>5745</v>
      </c>
    </row>
    <row r="8985" spans="1:3" x14ac:dyDescent="0.35">
      <c r="A8985" s="222" t="str">
        <f t="shared" si="140"/>
        <v>XR ABDOMEN KUB</v>
      </c>
      <c r="B8985" s="204"/>
      <c r="C8985" s="205" t="s">
        <v>5980</v>
      </c>
    </row>
    <row r="8986" spans="1:3" x14ac:dyDescent="0.35">
      <c r="A8986" s="222" t="str">
        <f t="shared" si="140"/>
        <v>XR Abdomen KUB 1 View</v>
      </c>
      <c r="B8986" s="291"/>
      <c r="C8986" s="278" t="s">
        <v>4333</v>
      </c>
    </row>
    <row r="8987" spans="1:3" x14ac:dyDescent="0.35">
      <c r="A8987" s="222" t="str">
        <f t="shared" si="140"/>
        <v>XR ABDOMEN LAT DECUB</v>
      </c>
      <c r="B8987" s="289"/>
      <c r="C8987" s="289" t="s">
        <v>2732</v>
      </c>
    </row>
    <row r="8988" spans="1:3" x14ac:dyDescent="0.35">
      <c r="A8988" s="222" t="str">
        <f t="shared" si="140"/>
        <v>XR Abdomen Single View (KUB)</v>
      </c>
      <c r="B8988" s="281"/>
      <c r="C8988" s="42" t="s">
        <v>1816</v>
      </c>
    </row>
    <row r="8989" spans="1:3" x14ac:dyDescent="0.35">
      <c r="A8989" s="222" t="str">
        <f t="shared" si="140"/>
        <v>XR ABDOMEN/KUB AP</v>
      </c>
      <c r="B8989" s="289"/>
      <c r="C8989" s="318" t="s">
        <v>2733</v>
      </c>
    </row>
    <row r="8990" spans="1:3" x14ac:dyDescent="0.35">
      <c r="A8990" s="222" t="str">
        <f t="shared" si="140"/>
        <v>XR KUB</v>
      </c>
      <c r="B8990" s="13"/>
      <c r="C8990" s="13" t="s">
        <v>278</v>
      </c>
    </row>
    <row r="8991" spans="1:3" x14ac:dyDescent="0.35">
      <c r="A8991" s="222" t="str">
        <f t="shared" si="140"/>
        <v>XR KUB</v>
      </c>
      <c r="B8991" s="742"/>
      <c r="C8991" s="46" t="s">
        <v>278</v>
      </c>
    </row>
    <row r="8992" spans="1:3" x14ac:dyDescent="0.35">
      <c r="A8992" s="222" t="str">
        <f t="shared" si="140"/>
        <v>XR KUB 1V</v>
      </c>
      <c r="B8992" s="40"/>
      <c r="C8992" s="40" t="s">
        <v>12716</v>
      </c>
    </row>
    <row r="8993" spans="1:3" ht="16" x14ac:dyDescent="0.4">
      <c r="A8993" s="222" t="str">
        <f t="shared" si="140"/>
        <v>XRAY ABDOMEN / KUB 1 AP VIEW</v>
      </c>
      <c r="B8993" s="606"/>
      <c r="C8993" s="598" t="s">
        <v>13387</v>
      </c>
    </row>
    <row r="8994" spans="1:3" x14ac:dyDescent="0.35">
      <c r="A8994" s="222" t="str">
        <f t="shared" si="140"/>
        <v>XRAY ABDOMEN 1 AP VIEW</v>
      </c>
      <c r="B8994" s="157"/>
      <c r="C8994" s="157" t="s">
        <v>3807</v>
      </c>
    </row>
    <row r="8995" spans="1:3" x14ac:dyDescent="0.35">
      <c r="A8995" s="222" t="str">
        <f t="shared" si="140"/>
        <v>XRAY ABDOMEN 1V</v>
      </c>
      <c r="B8995" s="204"/>
      <c r="C8995" s="205" t="s">
        <v>10608</v>
      </c>
    </row>
    <row r="8996" spans="1:3" x14ac:dyDescent="0.35">
      <c r="A8996" s="222" t="str">
        <f t="shared" si="140"/>
        <v>X-RAY ABDOMEN FLAT PLATE (KUB) VIEW</v>
      </c>
      <c r="B8996" s="365"/>
      <c r="C8996" s="282" t="s">
        <v>5533</v>
      </c>
    </row>
    <row r="8997" spans="1:3" x14ac:dyDescent="0.35">
      <c r="A8997" s="222" t="str">
        <f t="shared" si="140"/>
        <v>X-RAY ABDOMEN FLAT PLATE (KUB) VIEW, PORTABLE</v>
      </c>
      <c r="B8997" s="365"/>
      <c r="C8997" s="282" t="s">
        <v>5534</v>
      </c>
    </row>
    <row r="8998" spans="1:3" x14ac:dyDescent="0.35">
      <c r="A8998" s="222" t="str">
        <f t="shared" si="140"/>
        <v>XRAY ABDOMEN, 1 AP VIEW</v>
      </c>
      <c r="B8998" s="26"/>
      <c r="C8998" s="26" t="s">
        <v>2300</v>
      </c>
    </row>
    <row r="8999" spans="1:3" x14ac:dyDescent="0.35">
      <c r="A8999" s="222" t="str">
        <f t="shared" si="140"/>
        <v>XRAY ABDOMEN-KUB</v>
      </c>
      <c r="B8999" s="206"/>
      <c r="C8999" s="203" t="s">
        <v>10609</v>
      </c>
    </row>
    <row r="9000" spans="1:3" x14ac:dyDescent="0.35">
      <c r="A9000" s="222" t="str">
        <f t="shared" si="140"/>
        <v>XRAY KUB, 1 VIEW</v>
      </c>
      <c r="B9000" s="204"/>
      <c r="C9000" s="205" t="s">
        <v>10610</v>
      </c>
    </row>
    <row r="9001" spans="1:3" x14ac:dyDescent="0.35">
      <c r="A9001" s="222" t="str">
        <f t="shared" si="140"/>
        <v>X-ray, Abdomen, AP View (KUB)</v>
      </c>
      <c r="B9001" s="30"/>
      <c r="C9001" s="403" t="s">
        <v>3096</v>
      </c>
    </row>
    <row r="9002" spans="1:3" x14ac:dyDescent="0.35">
      <c r="A9002" s="222" t="str">
        <f t="shared" si="140"/>
        <v>ABD F&amp;E</v>
      </c>
      <c r="B9002" s="316"/>
      <c r="C9002" s="462" t="s">
        <v>8448</v>
      </c>
    </row>
    <row r="9003" spans="1:3" x14ac:dyDescent="0.35">
      <c r="A9003" s="222" t="str">
        <f t="shared" si="140"/>
        <v>ABD F&amp;E 2V</v>
      </c>
      <c r="B9003" s="105"/>
      <c r="C9003" s="108" t="s">
        <v>4703</v>
      </c>
    </row>
    <row r="9004" spans="1:3" x14ac:dyDescent="0.35">
      <c r="A9004" s="222" t="str">
        <f t="shared" si="140"/>
        <v>ABD F/E</v>
      </c>
      <c r="B9004" s="316"/>
      <c r="C9004" s="462" t="s">
        <v>8449</v>
      </c>
    </row>
    <row r="9005" spans="1:3" x14ac:dyDescent="0.35">
      <c r="A9005" s="222" t="str">
        <f t="shared" si="140"/>
        <v>ABD FLAT/ERECT</v>
      </c>
      <c r="B9005" s="285"/>
      <c r="C9005" s="297" t="s">
        <v>6241</v>
      </c>
    </row>
    <row r="9006" spans="1:3" x14ac:dyDescent="0.35">
      <c r="A9006" s="222" t="str">
        <f t="shared" si="140"/>
        <v>ABD KUB AND LAT DECUB</v>
      </c>
      <c r="B9006" s="324"/>
      <c r="C9006" s="324" t="s">
        <v>6242</v>
      </c>
    </row>
    <row r="9007" spans="1:3" x14ac:dyDescent="0.35">
      <c r="A9007" s="222" t="str">
        <f t="shared" si="140"/>
        <v>ABDOMEN (FLAT&amp;ERECT)</v>
      </c>
      <c r="B9007" s="292"/>
      <c r="C9007" s="302" t="s">
        <v>5254</v>
      </c>
    </row>
    <row r="9008" spans="1:3" x14ac:dyDescent="0.35">
      <c r="A9008" s="222" t="str">
        <f t="shared" si="140"/>
        <v>ABDOMEN (KUB/LAT)</v>
      </c>
      <c r="B9008" s="292"/>
      <c r="C9008" s="292" t="s">
        <v>5255</v>
      </c>
    </row>
    <row r="9009" spans="1:3" x14ac:dyDescent="0.35">
      <c r="A9009" s="222" t="str">
        <f t="shared" si="140"/>
        <v>ABDOMEN 2 VIEW</v>
      </c>
      <c r="B9009" s="221"/>
      <c r="C9009" s="221" t="s">
        <v>1349</v>
      </c>
    </row>
    <row r="9010" spans="1:3" x14ac:dyDescent="0.35">
      <c r="A9010" s="222" t="str">
        <f t="shared" si="140"/>
        <v>Abdomen 2 View</v>
      </c>
      <c r="B9010" s="11"/>
      <c r="C9010" s="11" t="s">
        <v>9723</v>
      </c>
    </row>
    <row r="9011" spans="1:3" x14ac:dyDescent="0.35">
      <c r="A9011" s="222" t="str">
        <f t="shared" si="140"/>
        <v>ABDOMEN 2 VIEWS</v>
      </c>
      <c r="B9011" s="580"/>
      <c r="C9011" s="581" t="s">
        <v>7093</v>
      </c>
    </row>
    <row r="9012" spans="1:3" x14ac:dyDescent="0.35">
      <c r="A9012" s="222" t="str">
        <f t="shared" si="140"/>
        <v>ABDOMEN 2 VIEWS</v>
      </c>
      <c r="B9012" s="94"/>
      <c r="C9012" s="93" t="s">
        <v>7093</v>
      </c>
    </row>
    <row r="9013" spans="1:3" x14ac:dyDescent="0.35">
      <c r="A9013" s="222" t="str">
        <f t="shared" si="140"/>
        <v>ABDOMEN 2V</v>
      </c>
      <c r="B9013" s="283"/>
      <c r="C9013" s="447" t="s">
        <v>8146</v>
      </c>
    </row>
    <row r="9014" spans="1:3" x14ac:dyDescent="0.35">
      <c r="A9014" s="222" t="str">
        <f t="shared" si="140"/>
        <v>ABDOMEN ACUTE UPRIGHT &amp; FLAT</v>
      </c>
      <c r="B9014" s="33"/>
      <c r="C9014" s="33" t="s">
        <v>987</v>
      </c>
    </row>
    <row r="9015" spans="1:3" x14ac:dyDescent="0.35">
      <c r="A9015" s="222" t="str">
        <f t="shared" si="140"/>
        <v>Abdomen Erect AP</v>
      </c>
      <c r="B9015" s="341"/>
      <c r="C9015" s="456" t="s">
        <v>9277</v>
      </c>
    </row>
    <row r="9016" spans="1:3" x14ac:dyDescent="0.35">
      <c r="A9016" s="222" t="str">
        <f t="shared" si="140"/>
        <v>ABDOMEN FLAT AND ERECT</v>
      </c>
      <c r="B9016" s="280"/>
      <c r="C9016" s="400" t="s">
        <v>8815</v>
      </c>
    </row>
    <row r="9017" spans="1:3" x14ac:dyDescent="0.35">
      <c r="A9017" s="222" t="str">
        <f t="shared" si="140"/>
        <v>ABDOMEN FLAT/ERECT</v>
      </c>
      <c r="B9017" s="33"/>
      <c r="C9017" s="33" t="s">
        <v>988</v>
      </c>
    </row>
    <row r="9018" spans="1:3" x14ac:dyDescent="0.35">
      <c r="A9018" s="222" t="str">
        <f t="shared" si="140"/>
        <v>ABDOMEN FLAT/ERECT</v>
      </c>
      <c r="B9018" s="341"/>
      <c r="C9018" s="294" t="s">
        <v>988</v>
      </c>
    </row>
    <row r="9019" spans="1:3" x14ac:dyDescent="0.35">
      <c r="A9019" s="222" t="str">
        <f t="shared" si="140"/>
        <v>ABDOMEN; INCLUDING ERECT OR DECUB</v>
      </c>
      <c r="B9019" s="327"/>
      <c r="C9019" s="327" t="s">
        <v>1670</v>
      </c>
    </row>
    <row r="9020" spans="1:3" x14ac:dyDescent="0.35">
      <c r="A9020" s="222" t="str">
        <f t="shared" si="140"/>
        <v>KUB 2V</v>
      </c>
      <c r="B9020" s="105"/>
      <c r="C9020" s="105" t="s">
        <v>4704</v>
      </c>
    </row>
    <row r="9021" spans="1:3" x14ac:dyDescent="0.35">
      <c r="A9021" s="222" t="str">
        <f t="shared" si="140"/>
        <v>KUB XRAY 2V</v>
      </c>
      <c r="B9021" s="316"/>
      <c r="C9021" s="891" t="s">
        <v>8450</v>
      </c>
    </row>
    <row r="9022" spans="1:3" x14ac:dyDescent="0.35">
      <c r="A9022" s="222" t="str">
        <f t="shared" si="140"/>
        <v>RHC1 XR ABDOMEN 2 VIEW</v>
      </c>
      <c r="B9022" s="341"/>
      <c r="C9022" s="457" t="s">
        <v>9278</v>
      </c>
    </row>
    <row r="9023" spans="1:3" x14ac:dyDescent="0.35">
      <c r="A9023" s="222" t="str">
        <f t="shared" si="140"/>
        <v>XR ABD 2 VIEW (FLAT AND ERECT)*</v>
      </c>
      <c r="B9023" s="280"/>
      <c r="C9023" s="391" t="s">
        <v>8816</v>
      </c>
    </row>
    <row r="9024" spans="1:3" x14ac:dyDescent="0.35">
      <c r="A9024" s="222" t="str">
        <f t="shared" si="140"/>
        <v>XR ABD 2 VIEWS - 74019</v>
      </c>
      <c r="B9024" s="204"/>
      <c r="C9024" s="208" t="s">
        <v>10773</v>
      </c>
    </row>
    <row r="9025" spans="1:3" x14ac:dyDescent="0.35">
      <c r="A9025" s="222" t="str">
        <f t="shared" si="140"/>
        <v>XR ABD 2 VIEWS 74019</v>
      </c>
      <c r="B9025" s="204"/>
      <c r="C9025" s="208" t="s">
        <v>10774</v>
      </c>
    </row>
    <row r="9026" spans="1:3" x14ac:dyDescent="0.35">
      <c r="A9026" s="222" t="str">
        <f t="shared" si="140"/>
        <v>XR ABD 2V</v>
      </c>
      <c r="B9026" s="40"/>
      <c r="C9026" s="562" t="s">
        <v>9724</v>
      </c>
    </row>
    <row r="9027" spans="1:3" x14ac:dyDescent="0.35">
      <c r="A9027" s="222" t="str">
        <f t="shared" ref="A9027:A9090" si="141">TRIM(C9027)</f>
        <v>XR ABD 2V</v>
      </c>
      <c r="B9027" s="312"/>
      <c r="C9027" s="424" t="s">
        <v>9724</v>
      </c>
    </row>
    <row r="9028" spans="1:3" x14ac:dyDescent="0.35">
      <c r="A9028" s="222" t="str">
        <f t="shared" si="141"/>
        <v>XR ABD 2V F</v>
      </c>
      <c r="B9028" s="162"/>
      <c r="C9028" s="917" t="s">
        <v>4200</v>
      </c>
    </row>
    <row r="9029" spans="1:3" x14ac:dyDescent="0.35">
      <c r="A9029" s="222" t="str">
        <f t="shared" si="141"/>
        <v>XR ABD FLAT/ERECT</v>
      </c>
      <c r="B9029" s="548"/>
      <c r="C9029" s="554" t="s">
        <v>5768</v>
      </c>
    </row>
    <row r="9030" spans="1:3" x14ac:dyDescent="0.35">
      <c r="A9030" s="222" t="str">
        <f t="shared" si="141"/>
        <v>XR ABD KUB/LAT DECUBITUS</v>
      </c>
      <c r="B9030" s="548"/>
      <c r="C9030" s="554" t="s">
        <v>5769</v>
      </c>
    </row>
    <row r="9031" spans="1:3" x14ac:dyDescent="0.35">
      <c r="A9031" s="222" t="str">
        <f t="shared" si="141"/>
        <v>XR ABDOMEN (2 VIEWS)</v>
      </c>
      <c r="B9031" s="204"/>
      <c r="C9031" s="208" t="s">
        <v>10775</v>
      </c>
    </row>
    <row r="9032" spans="1:3" x14ac:dyDescent="0.35">
      <c r="A9032" s="222" t="str">
        <f t="shared" si="141"/>
        <v>XR ABDOMEN (FLAT/ERECT)</v>
      </c>
      <c r="B9032" s="105"/>
      <c r="C9032" s="105" t="s">
        <v>4705</v>
      </c>
    </row>
    <row r="9033" spans="1:3" x14ac:dyDescent="0.35">
      <c r="A9033" s="222" t="str">
        <f t="shared" si="141"/>
        <v>XR Abdomen 2 views</v>
      </c>
      <c r="B9033" s="24"/>
      <c r="C9033" s="24" t="s">
        <v>12770</v>
      </c>
    </row>
    <row r="9034" spans="1:3" x14ac:dyDescent="0.35">
      <c r="A9034" s="222" t="str">
        <f t="shared" si="141"/>
        <v>XR ABDOMEN 2 VIEWS</v>
      </c>
      <c r="B9034" s="311"/>
      <c r="C9034" s="299" t="s">
        <v>823</v>
      </c>
    </row>
    <row r="9035" spans="1:3" x14ac:dyDescent="0.35">
      <c r="A9035" s="222" t="str">
        <f t="shared" si="141"/>
        <v>xr abdomen 2V</v>
      </c>
      <c r="B9035" s="326"/>
      <c r="C9035" s="387" t="s">
        <v>13978</v>
      </c>
    </row>
    <row r="9036" spans="1:3" x14ac:dyDescent="0.35">
      <c r="A9036" s="222" t="str">
        <f t="shared" si="141"/>
        <v>XR ABDOMEN 2V</v>
      </c>
      <c r="B9036" s="11"/>
      <c r="C9036" s="394" t="s">
        <v>9725</v>
      </c>
    </row>
    <row r="9037" spans="1:3" x14ac:dyDescent="0.35">
      <c r="A9037" s="222" t="str">
        <f t="shared" si="141"/>
        <v>XR ABDOMEN COMPLETE FLAT &amp; ERECT</v>
      </c>
      <c r="B9037" s="741"/>
      <c r="C9037" s="576" t="s">
        <v>628</v>
      </c>
    </row>
    <row r="9038" spans="1:3" x14ac:dyDescent="0.35">
      <c r="A9038" s="222" t="str">
        <f t="shared" si="141"/>
        <v>XR ABDOMEN COMPLETE FLAT AND ERECT</v>
      </c>
      <c r="B9038" s="742"/>
      <c r="C9038" s="58" t="s">
        <v>629</v>
      </c>
    </row>
    <row r="9039" spans="1:3" x14ac:dyDescent="0.35">
      <c r="A9039" s="222" t="str">
        <f t="shared" si="141"/>
        <v>XR Abdomen Complete w Decub and/or Erect</v>
      </c>
      <c r="B9039" s="291"/>
      <c r="C9039" s="291" t="s">
        <v>4355</v>
      </c>
    </row>
    <row r="9040" spans="1:3" x14ac:dyDescent="0.35">
      <c r="A9040" s="222" t="str">
        <f t="shared" si="141"/>
        <v>XR Abdomen Complete w/ Decub/Erect</v>
      </c>
      <c r="B9040" s="281"/>
      <c r="C9040" s="390" t="s">
        <v>1833</v>
      </c>
    </row>
    <row r="9041" spans="1:3" x14ac:dyDescent="0.35">
      <c r="A9041" s="222" t="str">
        <f t="shared" si="141"/>
        <v>XR ABDOMEN FLAT AND ERECT</v>
      </c>
      <c r="B9041" s="296"/>
      <c r="C9041" s="476" t="s">
        <v>6586</v>
      </c>
    </row>
    <row r="9042" spans="1:3" x14ac:dyDescent="0.35">
      <c r="A9042" s="222" t="str">
        <f t="shared" si="141"/>
        <v>XR abdomen min 2V</v>
      </c>
      <c r="B9042" s="309"/>
      <c r="C9042" s="940" t="s">
        <v>12771</v>
      </c>
    </row>
    <row r="9043" spans="1:3" x14ac:dyDescent="0.35">
      <c r="A9043" s="222" t="str">
        <f t="shared" si="141"/>
        <v>XR ABDOMEN SERIES</v>
      </c>
      <c r="B9043" s="311"/>
      <c r="C9043" s="299" t="s">
        <v>824</v>
      </c>
    </row>
    <row r="9044" spans="1:3" x14ac:dyDescent="0.35">
      <c r="A9044" s="222" t="str">
        <f t="shared" si="141"/>
        <v>XR ABODOMEN 2 VIEWS</v>
      </c>
      <c r="B9044" s="288"/>
      <c r="C9044" s="13" t="s">
        <v>299</v>
      </c>
    </row>
    <row r="9045" spans="1:3" x14ac:dyDescent="0.35">
      <c r="A9045" s="222" t="str">
        <f t="shared" si="141"/>
        <v>XRAY ABDOMEN 2 VIEWS</v>
      </c>
      <c r="B9045" s="606"/>
      <c r="C9045" s="120" t="s">
        <v>13388</v>
      </c>
    </row>
    <row r="9046" spans="1:3" x14ac:dyDescent="0.35">
      <c r="A9046" s="222" t="str">
        <f t="shared" si="141"/>
        <v>XRAY ABDOMEN 2V</v>
      </c>
      <c r="B9046" s="204"/>
      <c r="C9046" s="205" t="s">
        <v>10776</v>
      </c>
    </row>
    <row r="9047" spans="1:3" x14ac:dyDescent="0.35">
      <c r="A9047" s="222" t="str">
        <f t="shared" si="141"/>
        <v>XRAY ABDOMEN AP &amp; ADDL OBLQ &amp; CONE VIEWS</v>
      </c>
      <c r="B9047" s="157"/>
      <c r="C9047" s="157" t="s">
        <v>3834</v>
      </c>
    </row>
    <row r="9048" spans="1:3" x14ac:dyDescent="0.35">
      <c r="A9048" s="222" t="str">
        <f t="shared" si="141"/>
        <v>X-RAY ABDOMEN FLAT PLATE AND UPRIGHT VIEW</v>
      </c>
      <c r="B9048" s="365"/>
      <c r="C9048" s="282" t="s">
        <v>5556</v>
      </c>
    </row>
    <row r="9049" spans="1:3" x14ac:dyDescent="0.35">
      <c r="A9049" s="222" t="str">
        <f t="shared" si="141"/>
        <v>XRAY ABDOMEN, 2 VIEWS</v>
      </c>
      <c r="B9049" s="26"/>
      <c r="C9049" s="26" t="s">
        <v>2320</v>
      </c>
    </row>
    <row r="9050" spans="1:3" x14ac:dyDescent="0.35">
      <c r="A9050" s="222" t="str">
        <f t="shared" si="141"/>
        <v>X-ray, Abdomen, KUB w Oblique or Flat and Erect</v>
      </c>
      <c r="B9050" s="30"/>
      <c r="C9050" s="30" t="s">
        <v>3133</v>
      </c>
    </row>
    <row r="9051" spans="1:3" x14ac:dyDescent="0.35">
      <c r="A9051" s="222" t="str">
        <f t="shared" si="141"/>
        <v>ABD 3 VIEWS-DECUB AND /OR ERECT VIEWS</v>
      </c>
      <c r="B9051" s="580"/>
      <c r="C9051" s="581" t="s">
        <v>13698</v>
      </c>
    </row>
    <row r="9052" spans="1:3" x14ac:dyDescent="0.35">
      <c r="A9052" s="222" t="str">
        <f t="shared" si="141"/>
        <v>ABD 3V+</v>
      </c>
      <c r="B9052" s="105"/>
      <c r="C9052" s="105" t="s">
        <v>4718</v>
      </c>
    </row>
    <row r="9053" spans="1:3" x14ac:dyDescent="0.35">
      <c r="A9053" s="222" t="str">
        <f t="shared" si="141"/>
        <v>ABDOMEN 3 VIEW</v>
      </c>
      <c r="B9053" s="94"/>
      <c r="C9053" s="93" t="s">
        <v>7103</v>
      </c>
    </row>
    <row r="9054" spans="1:3" x14ac:dyDescent="0.35">
      <c r="A9054" s="222" t="str">
        <f t="shared" si="141"/>
        <v>ABDOMEN 3V</v>
      </c>
      <c r="B9054" s="280"/>
      <c r="C9054" s="634" t="s">
        <v>8833</v>
      </c>
    </row>
    <row r="9055" spans="1:3" x14ac:dyDescent="0.35">
      <c r="A9055" s="222" t="str">
        <f t="shared" si="141"/>
        <v>ABDOMEN 3V OR MORE</v>
      </c>
      <c r="B9055" s="97"/>
      <c r="C9055" s="97" t="s">
        <v>999</v>
      </c>
    </row>
    <row r="9056" spans="1:3" ht="16" x14ac:dyDescent="0.4">
      <c r="A9056" s="222" t="str">
        <f t="shared" si="141"/>
        <v>ABDOMEN 3V*</v>
      </c>
      <c r="B9056" s="158"/>
      <c r="C9056" s="158" t="s">
        <v>8552</v>
      </c>
    </row>
    <row r="9057" spans="1:3" x14ac:dyDescent="0.35">
      <c r="A9057" s="222" t="str">
        <f t="shared" si="141"/>
        <v>ABDOMEN; WITH OBLIQUE AND CONE VIEWS</v>
      </c>
      <c r="B9057" s="327"/>
      <c r="C9057" s="327" t="s">
        <v>1679</v>
      </c>
    </row>
    <row r="9058" spans="1:3" x14ac:dyDescent="0.35">
      <c r="A9058" s="222" t="str">
        <f t="shared" si="141"/>
        <v>XR ABD 3/VIEW*</v>
      </c>
      <c r="B9058" s="286"/>
      <c r="C9058" s="286" t="s">
        <v>8834</v>
      </c>
    </row>
    <row r="9059" spans="1:3" x14ac:dyDescent="0.35">
      <c r="A9059" s="222" t="str">
        <f t="shared" si="141"/>
        <v>XR ABD 3V</v>
      </c>
      <c r="B9059" s="312"/>
      <c r="C9059" s="312" t="s">
        <v>9741</v>
      </c>
    </row>
    <row r="9060" spans="1:3" x14ac:dyDescent="0.35">
      <c r="A9060" s="222" t="str">
        <f t="shared" si="141"/>
        <v>XR Abdomen 3 or More Views</v>
      </c>
      <c r="B9060" s="313"/>
      <c r="C9060" s="438" t="s">
        <v>1849</v>
      </c>
    </row>
    <row r="9061" spans="1:3" x14ac:dyDescent="0.35">
      <c r="A9061" s="222" t="str">
        <f t="shared" si="141"/>
        <v>XR Abdomen 3 views</v>
      </c>
      <c r="B9061" s="24"/>
      <c r="C9061" s="24" t="s">
        <v>12801</v>
      </c>
    </row>
    <row r="9062" spans="1:3" x14ac:dyDescent="0.35">
      <c r="A9062" s="222" t="str">
        <f t="shared" si="141"/>
        <v>XR ABDOMEN 3 VIEWS</v>
      </c>
      <c r="B9062" s="367"/>
      <c r="C9062" s="310" t="s">
        <v>7369</v>
      </c>
    </row>
    <row r="9063" spans="1:3" x14ac:dyDescent="0.35">
      <c r="A9063" s="222" t="str">
        <f t="shared" si="141"/>
        <v>XR ABDOMEN 3+ VW</v>
      </c>
      <c r="B9063" s="288"/>
      <c r="C9063" s="420" t="s">
        <v>314</v>
      </c>
    </row>
    <row r="9064" spans="1:3" x14ac:dyDescent="0.35">
      <c r="A9064" s="222" t="str">
        <f t="shared" si="141"/>
        <v>XR ABDOMEN 3V</v>
      </c>
      <c r="B9064" s="11"/>
      <c r="C9064" s="437" t="s">
        <v>9742</v>
      </c>
    </row>
    <row r="9065" spans="1:3" x14ac:dyDescent="0.35">
      <c r="A9065" s="222" t="str">
        <f t="shared" si="141"/>
        <v>XR ABDOMEN OBLIQUE/CON/AP</v>
      </c>
      <c r="B9065" s="350"/>
      <c r="C9065" s="893" t="s">
        <v>6589</v>
      </c>
    </row>
    <row r="9066" spans="1:3" x14ac:dyDescent="0.35">
      <c r="A9066" s="222" t="str">
        <f t="shared" si="141"/>
        <v>XRAY ABDOMEN COMPLETE W/DCBTS &amp; /ERC VIEWS</v>
      </c>
      <c r="B9066" s="157"/>
      <c r="C9066" s="157" t="s">
        <v>3847</v>
      </c>
    </row>
    <row r="9067" spans="1:3" x14ac:dyDescent="0.35">
      <c r="A9067" s="222" t="str">
        <f t="shared" si="141"/>
        <v>XRAY ABDOMEN, 3+ VIEWS</v>
      </c>
      <c r="B9067" s="26"/>
      <c r="C9067" s="26" t="s">
        <v>2332</v>
      </c>
    </row>
    <row r="9068" spans="1:3" x14ac:dyDescent="0.35">
      <c r="A9068" s="222" t="str">
        <f t="shared" si="141"/>
        <v>X-ray, Abdomen, KUB and Both Obliques (3 views)</v>
      </c>
      <c r="B9068" s="30"/>
      <c r="C9068" s="30" t="s">
        <v>3152</v>
      </c>
    </row>
    <row r="9069" spans="1:3" x14ac:dyDescent="0.35">
      <c r="A9069" s="222" t="str">
        <f t="shared" si="141"/>
        <v>ABD 3 VIEW W/ CXR</v>
      </c>
      <c r="B9069" s="285"/>
      <c r="C9069" s="285" t="s">
        <v>6259</v>
      </c>
    </row>
    <row r="9070" spans="1:3" x14ac:dyDescent="0.35">
      <c r="A9070" s="222" t="str">
        <f t="shared" si="141"/>
        <v>ABD ACUTE SERIES</v>
      </c>
      <c r="B9070" s="105"/>
      <c r="C9070" s="105" t="s">
        <v>4742</v>
      </c>
    </row>
    <row r="9071" spans="1:3" x14ac:dyDescent="0.35">
      <c r="A9071" s="222" t="str">
        <f t="shared" si="141"/>
        <v>ABDOMEN COMP W/ CHEST</v>
      </c>
      <c r="B9071" s="33"/>
      <c r="C9071" s="371" t="s">
        <v>1013</v>
      </c>
    </row>
    <row r="9072" spans="1:3" x14ac:dyDescent="0.35">
      <c r="A9072" s="222" t="str">
        <f t="shared" si="141"/>
        <v>ABDOMEN COMP W/CHEST</v>
      </c>
      <c r="B9072" s="33"/>
      <c r="C9072" s="33" t="s">
        <v>1014</v>
      </c>
    </row>
    <row r="9073" spans="1:3" x14ac:dyDescent="0.35">
      <c r="A9073" s="222" t="str">
        <f t="shared" si="141"/>
        <v>ABDOMEN SERIES TRINITY</v>
      </c>
      <c r="B9073" s="283"/>
      <c r="C9073" s="947" t="s">
        <v>8166</v>
      </c>
    </row>
    <row r="9074" spans="1:3" x14ac:dyDescent="0.35">
      <c r="A9074" s="222" t="str">
        <f t="shared" si="141"/>
        <v>ABDOMEN W/CHEST-ACUTE ABD SERIES</v>
      </c>
      <c r="B9074" s="580"/>
      <c r="C9074" s="581" t="s">
        <v>13710</v>
      </c>
    </row>
    <row r="9075" spans="1:3" x14ac:dyDescent="0.35">
      <c r="A9075" s="222" t="str">
        <f t="shared" si="141"/>
        <v>ACUTE ABD SERIES + 1 VW CHEST</v>
      </c>
      <c r="B9075" s="94"/>
      <c r="C9075" s="331" t="s">
        <v>7112</v>
      </c>
    </row>
    <row r="9076" spans="1:3" x14ac:dyDescent="0.35">
      <c r="A9076" s="222" t="str">
        <f t="shared" si="141"/>
        <v>ACUTE ABDOMEN SERIES</v>
      </c>
      <c r="B9076" s="221"/>
      <c r="C9076" s="221" t="s">
        <v>1357</v>
      </c>
    </row>
    <row r="9077" spans="1:3" x14ac:dyDescent="0.35">
      <c r="A9077" s="222" t="str">
        <f t="shared" si="141"/>
        <v>ACUTE ABDOMEN SERIES</v>
      </c>
      <c r="B9077" s="283"/>
      <c r="C9077" s="284" t="s">
        <v>1357</v>
      </c>
    </row>
    <row r="9078" spans="1:3" ht="16" x14ac:dyDescent="0.4">
      <c r="A9078" s="222" t="str">
        <f t="shared" si="141"/>
        <v>ACUTE ABDOMEN SERIES W 1 VIEW CHEST*</v>
      </c>
      <c r="B9078" s="158"/>
      <c r="C9078" s="158" t="s">
        <v>8557</v>
      </c>
    </row>
    <row r="9079" spans="1:3" x14ac:dyDescent="0.35">
      <c r="A9079" s="222" t="str">
        <f t="shared" si="141"/>
        <v>acute abdomen series W 1V chest</v>
      </c>
      <c r="B9079" s="326"/>
      <c r="C9079" s="323" t="s">
        <v>13989</v>
      </c>
    </row>
    <row r="9080" spans="1:3" x14ac:dyDescent="0.35">
      <c r="A9080" s="222" t="str">
        <f t="shared" si="141"/>
        <v>XR ABD ACUTE SERIES</v>
      </c>
      <c r="B9080" s="316"/>
      <c r="C9080" s="866" t="s">
        <v>8455</v>
      </c>
    </row>
    <row r="9081" spans="1:3" x14ac:dyDescent="0.35">
      <c r="A9081" s="222" t="str">
        <f t="shared" si="141"/>
        <v>XR ABD AP/UPRT/ &amp; AP CHEST</v>
      </c>
      <c r="B9081" s="277"/>
      <c r="C9081" s="277" t="s">
        <v>9312</v>
      </c>
    </row>
    <row r="9082" spans="1:3" x14ac:dyDescent="0.35">
      <c r="A9082" s="222" t="str">
        <f t="shared" si="141"/>
        <v>XR ABD SERIES RAYVILLE</v>
      </c>
      <c r="B9082" s="286"/>
      <c r="C9082" s="286" t="s">
        <v>8852</v>
      </c>
    </row>
    <row r="9083" spans="1:3" x14ac:dyDescent="0.35">
      <c r="A9083" s="222" t="str">
        <f t="shared" si="141"/>
        <v>XR ABDOMEN ACUTE SERIES W PA CHEST</v>
      </c>
      <c r="B9083" s="283"/>
      <c r="C9083" s="284" t="s">
        <v>8167</v>
      </c>
    </row>
    <row r="9084" spans="1:3" x14ac:dyDescent="0.35">
      <c r="A9084" s="222" t="str">
        <f t="shared" si="141"/>
        <v>XR ABDOMEN COMPLETE W A SNGL VIEW CXR</v>
      </c>
      <c r="B9084" s="291"/>
      <c r="C9084" s="278" t="s">
        <v>4369</v>
      </c>
    </row>
    <row r="9085" spans="1:3" x14ac:dyDescent="0.35">
      <c r="A9085" s="222" t="str">
        <f t="shared" si="141"/>
        <v>XR Abdomen Series + Chest 1 View</v>
      </c>
      <c r="B9085" s="283"/>
      <c r="C9085" s="284" t="s">
        <v>8168</v>
      </c>
    </row>
    <row r="9086" spans="1:3" x14ac:dyDescent="0.35">
      <c r="A9086" s="222" t="str">
        <f t="shared" si="141"/>
        <v>XR Abdomen Series w/ Chest 1 View</v>
      </c>
      <c r="B9086" s="281"/>
      <c r="C9086" s="42" t="s">
        <v>1864</v>
      </c>
    </row>
    <row r="9087" spans="1:3" x14ac:dyDescent="0.35">
      <c r="A9087" s="222" t="str">
        <f t="shared" si="141"/>
        <v>XR Abdomen Series w/ Chest1 View</v>
      </c>
      <c r="B9087" s="281"/>
      <c r="C9087" s="42" t="s">
        <v>1865</v>
      </c>
    </row>
    <row r="9088" spans="1:3" x14ac:dyDescent="0.35">
      <c r="A9088" s="222" t="str">
        <f t="shared" si="141"/>
        <v>XR Abdomen  Complete w PA Chest</v>
      </c>
      <c r="B9088" s="24"/>
      <c r="C9088" s="24" t="s">
        <v>12820</v>
      </c>
    </row>
    <row r="9089" spans="1:3" x14ac:dyDescent="0.35">
      <c r="A9089" s="222" t="str">
        <f t="shared" si="141"/>
        <v>XR ACUTE ABD SERIES</v>
      </c>
      <c r="B9089" s="13"/>
      <c r="C9089" s="420" t="s">
        <v>322</v>
      </c>
    </row>
    <row r="9090" spans="1:3" x14ac:dyDescent="0.35">
      <c r="A9090" s="222" t="str">
        <f t="shared" si="141"/>
        <v>XR ACUTE ABD SERIES</v>
      </c>
      <c r="B9090" s="312"/>
      <c r="C9090" s="312" t="s">
        <v>322</v>
      </c>
    </row>
    <row r="9091" spans="1:3" x14ac:dyDescent="0.35">
      <c r="A9091" s="222" t="str">
        <f t="shared" ref="A9091:A9154" si="142">TRIM(C9091)</f>
        <v>XR ACUTE ABD SERIES W/ 1V CHEST</v>
      </c>
      <c r="B9091" s="11"/>
      <c r="C9091" s="11" t="s">
        <v>9760</v>
      </c>
    </row>
    <row r="9092" spans="1:3" x14ac:dyDescent="0.35">
      <c r="A9092" s="222" t="str">
        <f t="shared" si="142"/>
        <v>XR ACUTE ABD SERIES W/1V CHEST</v>
      </c>
      <c r="B9092" s="316"/>
      <c r="C9092" s="316" t="s">
        <v>8456</v>
      </c>
    </row>
    <row r="9093" spans="1:3" x14ac:dyDescent="0.35">
      <c r="A9093" s="222" t="str">
        <f t="shared" si="142"/>
        <v>XR ACUTE ABD SERIES+1V CHEST*</v>
      </c>
      <c r="B9093" s="280"/>
      <c r="C9093" s="45" t="s">
        <v>8853</v>
      </c>
    </row>
    <row r="9094" spans="1:3" x14ac:dyDescent="0.35">
      <c r="A9094" s="222" t="str">
        <f t="shared" si="142"/>
        <v>XRAY ABDOMEN COMPLETE AQT ABD W/S/E/D VIEWS 1 VIEW CH</v>
      </c>
      <c r="B9094" s="157"/>
      <c r="C9094" s="157" t="s">
        <v>3858</v>
      </c>
    </row>
    <row r="9095" spans="1:3" x14ac:dyDescent="0.35">
      <c r="A9095" s="222" t="str">
        <f t="shared" si="142"/>
        <v>X-RAY ABDOMEN FLAT (KUB), UPRIGHT AND UPRIGHT CHEST VIEW</v>
      </c>
      <c r="B9095" s="365"/>
      <c r="C9095" s="282" t="s">
        <v>5589</v>
      </c>
    </row>
    <row r="9096" spans="1:3" x14ac:dyDescent="0.35">
      <c r="A9096" s="222" t="str">
        <f t="shared" si="142"/>
        <v>X-RAY ABDOMEN FLAT (KUB), UPRIGHT, AND UPRIGHT CHEST VIEW</v>
      </c>
      <c r="B9096" s="326"/>
      <c r="C9096" s="326" t="s">
        <v>13990</v>
      </c>
    </row>
    <row r="9097" spans="1:3" x14ac:dyDescent="0.35">
      <c r="A9097" s="222" t="str">
        <f t="shared" si="142"/>
        <v>X-ray, abdomen; complete acute abdomen series, including supine, erect, and/or decubitus views, single view chest</v>
      </c>
      <c r="B9097" s="30"/>
      <c r="C9097" s="30" t="s">
        <v>3171</v>
      </c>
    </row>
    <row r="9098" spans="1:3" x14ac:dyDescent="0.35">
      <c r="A9098" s="222" t="str">
        <f t="shared" si="142"/>
        <v>CT ABD W/O</v>
      </c>
      <c r="B9098" s="204"/>
      <c r="C9098" s="205" t="s">
        <v>11131</v>
      </c>
    </row>
    <row r="9099" spans="1:3" x14ac:dyDescent="0.35">
      <c r="A9099" s="222" t="str">
        <f t="shared" si="142"/>
        <v>CT ABD W/O CON</v>
      </c>
      <c r="B9099" s="204"/>
      <c r="C9099" s="205" t="s">
        <v>11132</v>
      </c>
    </row>
    <row r="9100" spans="1:3" x14ac:dyDescent="0.35">
      <c r="A9100" s="222" t="str">
        <f t="shared" si="142"/>
        <v>CT ABD W0</v>
      </c>
      <c r="B9100" s="204"/>
      <c r="C9100" s="205" t="s">
        <v>11133</v>
      </c>
    </row>
    <row r="9101" spans="1:3" x14ac:dyDescent="0.35">
      <c r="A9101" s="222" t="str">
        <f t="shared" si="142"/>
        <v>CT ABD WO</v>
      </c>
      <c r="B9101" s="165"/>
      <c r="C9101" s="165" t="s">
        <v>6788</v>
      </c>
    </row>
    <row r="9102" spans="1:3" x14ac:dyDescent="0.35">
      <c r="A9102" s="222" t="str">
        <f t="shared" si="142"/>
        <v>CT ABD WO</v>
      </c>
      <c r="B9102" s="312"/>
      <c r="C9102" s="290" t="s">
        <v>6788</v>
      </c>
    </row>
    <row r="9103" spans="1:3" x14ac:dyDescent="0.35">
      <c r="A9103" s="222" t="str">
        <f t="shared" si="142"/>
        <v>CT ABD WO - 74150</v>
      </c>
      <c r="B9103" s="204"/>
      <c r="C9103" s="205" t="s">
        <v>11134</v>
      </c>
    </row>
    <row r="9104" spans="1:3" x14ac:dyDescent="0.35">
      <c r="A9104" s="222" t="str">
        <f t="shared" si="142"/>
        <v>CT ABD WO CONT</v>
      </c>
      <c r="B9104" s="105"/>
      <c r="C9104" s="932" t="s">
        <v>4868</v>
      </c>
    </row>
    <row r="9105" spans="1:3" x14ac:dyDescent="0.35">
      <c r="A9105" s="222" t="str">
        <f t="shared" si="142"/>
        <v>CT ABDM W/ ORAL ONLY</v>
      </c>
      <c r="B9105" s="292"/>
      <c r="C9105" s="853" t="s">
        <v>5332</v>
      </c>
    </row>
    <row r="9106" spans="1:3" x14ac:dyDescent="0.35">
      <c r="A9106" s="222" t="str">
        <f t="shared" si="142"/>
        <v>CT ABDOMEN W/O</v>
      </c>
      <c r="B9106" s="204"/>
      <c r="C9106" s="204" t="s">
        <v>1125</v>
      </c>
    </row>
    <row r="9107" spans="1:3" x14ac:dyDescent="0.35">
      <c r="A9107" s="222" t="str">
        <f t="shared" si="142"/>
        <v>CT ABDOMEN W/O</v>
      </c>
      <c r="B9107" s="33"/>
      <c r="C9107" s="33" t="s">
        <v>1125</v>
      </c>
    </row>
    <row r="9108" spans="1:3" x14ac:dyDescent="0.35">
      <c r="A9108" s="222" t="str">
        <f t="shared" si="142"/>
        <v>CT ABDOMEN W/O</v>
      </c>
      <c r="B9108" s="292"/>
      <c r="C9108" s="302" t="s">
        <v>1125</v>
      </c>
    </row>
    <row r="9109" spans="1:3" x14ac:dyDescent="0.35">
      <c r="A9109" s="222" t="str">
        <f t="shared" si="142"/>
        <v>CT ABDOMEN W/O CONT</v>
      </c>
      <c r="B9109" s="221"/>
      <c r="C9109" s="221" t="s">
        <v>448</v>
      </c>
    </row>
    <row r="9110" spans="1:3" x14ac:dyDescent="0.35">
      <c r="A9110" s="222" t="str">
        <f t="shared" si="142"/>
        <v>CT ABDOMEN W/O CONT</v>
      </c>
      <c r="B9110" s="288"/>
      <c r="C9110" s="13" t="s">
        <v>448</v>
      </c>
    </row>
    <row r="9111" spans="1:3" x14ac:dyDescent="0.35">
      <c r="A9111" s="222" t="str">
        <f t="shared" si="142"/>
        <v>CT ABDOMEN W/O CONTRAST</v>
      </c>
      <c r="B9111" s="365"/>
      <c r="C9111" s="282" t="s">
        <v>4030</v>
      </c>
    </row>
    <row r="9112" spans="1:3" x14ac:dyDescent="0.35">
      <c r="A9112" s="222" t="str">
        <f t="shared" si="142"/>
        <v>CT Abdomen w/o Contrast</v>
      </c>
      <c r="B9112" s="281"/>
      <c r="C9112" s="42" t="s">
        <v>2013</v>
      </c>
    </row>
    <row r="9113" spans="1:3" x14ac:dyDescent="0.35">
      <c r="A9113" s="222" t="str">
        <f t="shared" si="142"/>
        <v>CT ABDOMEN W/O CONTRAST</v>
      </c>
      <c r="B9113" s="157"/>
      <c r="C9113" s="157" t="s">
        <v>4030</v>
      </c>
    </row>
    <row r="9114" spans="1:3" x14ac:dyDescent="0.35">
      <c r="A9114" s="222" t="str">
        <f t="shared" si="142"/>
        <v>CT ABDOMEN W/O CONTRAST</v>
      </c>
      <c r="B9114" s="548"/>
      <c r="C9114" s="552" t="s">
        <v>4030</v>
      </c>
    </row>
    <row r="9115" spans="1:3" x14ac:dyDescent="0.35">
      <c r="A9115" s="222" t="str">
        <f t="shared" si="142"/>
        <v>CT ABDOMEN W/O DYE</v>
      </c>
      <c r="B9115" s="606"/>
      <c r="C9115" s="120" t="s">
        <v>13393</v>
      </c>
    </row>
    <row r="9116" spans="1:3" x14ac:dyDescent="0.35">
      <c r="A9116" s="222" t="str">
        <f t="shared" si="142"/>
        <v>CT ABDOMEN WITH ORAL CONTRAST ONLY</v>
      </c>
      <c r="B9116" s="285"/>
      <c r="C9116" s="285" t="s">
        <v>6380</v>
      </c>
    </row>
    <row r="9117" spans="1:3" x14ac:dyDescent="0.35">
      <c r="A9117" s="222" t="str">
        <f t="shared" si="142"/>
        <v>CT ABDOMEN WITH ORAL ONLY</v>
      </c>
      <c r="B9117" s="312"/>
      <c r="C9117" s="290" t="s">
        <v>9969</v>
      </c>
    </row>
    <row r="9118" spans="1:3" x14ac:dyDescent="0.35">
      <c r="A9118" s="222" t="str">
        <f t="shared" si="142"/>
        <v>CT ABDOMEN WITHOUT</v>
      </c>
      <c r="B9118" s="280"/>
      <c r="C9118" s="45" t="s">
        <v>8972</v>
      </c>
    </row>
    <row r="9119" spans="1:3" x14ac:dyDescent="0.35">
      <c r="A9119" s="222" t="str">
        <f t="shared" si="142"/>
        <v>CT Abdomen without contrast</v>
      </c>
      <c r="B9119" s="24"/>
      <c r="C9119" s="52" t="s">
        <v>13021</v>
      </c>
    </row>
    <row r="9120" spans="1:3" x14ac:dyDescent="0.35">
      <c r="A9120" s="222" t="str">
        <f t="shared" si="142"/>
        <v>CT ABDOMEN WITHOUT CONTRAST</v>
      </c>
      <c r="B9120" s="94"/>
      <c r="C9120" s="331" t="s">
        <v>6381</v>
      </c>
    </row>
    <row r="9121" spans="1:3" x14ac:dyDescent="0.35">
      <c r="A9121" s="222" t="str">
        <f t="shared" si="142"/>
        <v>CT ABDOMEN WITHOUT CONTRAST</v>
      </c>
      <c r="B9121" s="285"/>
      <c r="C9121" s="285" t="s">
        <v>6381</v>
      </c>
    </row>
    <row r="9122" spans="1:3" x14ac:dyDescent="0.35">
      <c r="A9122" s="222" t="str">
        <f t="shared" si="142"/>
        <v>CT ABDOMEN WITHOUT IV</v>
      </c>
      <c r="B9122" s="742"/>
      <c r="C9122" s="46" t="s">
        <v>739</v>
      </c>
    </row>
    <row r="9123" spans="1:3" x14ac:dyDescent="0.35">
      <c r="A9123" s="222" t="str">
        <f t="shared" si="142"/>
        <v>CT ABDOMEN WO</v>
      </c>
      <c r="B9123" s="296"/>
      <c r="C9123" s="303" t="s">
        <v>2439</v>
      </c>
    </row>
    <row r="9124" spans="1:3" x14ac:dyDescent="0.35">
      <c r="A9124" s="222" t="str">
        <f t="shared" si="142"/>
        <v>CT ABDOMEN WO</v>
      </c>
      <c r="B9124" s="26"/>
      <c r="C9124" s="26" t="s">
        <v>2439</v>
      </c>
    </row>
    <row r="9125" spans="1:3" x14ac:dyDescent="0.35">
      <c r="A9125" s="222" t="str">
        <f t="shared" si="142"/>
        <v>CT abdomen wo con</v>
      </c>
      <c r="B9125" s="24"/>
      <c r="C9125" s="52" t="s">
        <v>13022</v>
      </c>
    </row>
    <row r="9126" spans="1:3" ht="16" x14ac:dyDescent="0.4">
      <c r="A9126" s="222" t="str">
        <f t="shared" si="142"/>
        <v>CT ABDOMEN WO CONTRAST*</v>
      </c>
      <c r="B9126" s="158"/>
      <c r="C9126" s="158" t="s">
        <v>8619</v>
      </c>
    </row>
    <row r="9127" spans="1:3" x14ac:dyDescent="0.35">
      <c r="A9127" s="222" t="str">
        <f t="shared" si="142"/>
        <v>CT ABDOMEN WO IV WITH ORAL CONTRAST</v>
      </c>
      <c r="B9127" s="283"/>
      <c r="C9127" s="284" t="s">
        <v>8262</v>
      </c>
    </row>
    <row r="9128" spans="1:3" x14ac:dyDescent="0.35">
      <c r="A9128" s="222" t="str">
        <f t="shared" si="142"/>
        <v>CT ABDOMEN WO IV WO ORAL CONTRAST</v>
      </c>
      <c r="B9128" s="283"/>
      <c r="C9128" s="284" t="s">
        <v>8263</v>
      </c>
    </row>
    <row r="9129" spans="1:3" x14ac:dyDescent="0.35">
      <c r="A9129" s="222" t="str">
        <f t="shared" si="142"/>
        <v>CT ABDOMEN; W/O</v>
      </c>
      <c r="B9129" s="162"/>
      <c r="C9129" s="166" t="s">
        <v>4239</v>
      </c>
    </row>
    <row r="9130" spans="1:3" x14ac:dyDescent="0.35">
      <c r="A9130" s="222" t="str">
        <f t="shared" si="142"/>
        <v>CT ABDOMEN; W/O CONTRAST</v>
      </c>
      <c r="B9130" s="326"/>
      <c r="C9130" s="320" t="s">
        <v>14048</v>
      </c>
    </row>
    <row r="9131" spans="1:3" x14ac:dyDescent="0.35">
      <c r="A9131" s="222" t="str">
        <f t="shared" si="142"/>
        <v>CT Adrenal without contrast</v>
      </c>
      <c r="B9131" s="24"/>
      <c r="C9131" s="24" t="s">
        <v>13023</v>
      </c>
    </row>
    <row r="9132" spans="1:3" x14ac:dyDescent="0.35">
      <c r="A9132" s="222" t="str">
        <f t="shared" si="142"/>
        <v>CT ADRENAL WO</v>
      </c>
      <c r="B9132" s="26"/>
      <c r="C9132" s="410" t="s">
        <v>2440</v>
      </c>
    </row>
    <row r="9133" spans="1:3" x14ac:dyDescent="0.35">
      <c r="A9133" s="222" t="str">
        <f t="shared" si="142"/>
        <v>CT KIDNEY WO</v>
      </c>
      <c r="B9133" s="376"/>
      <c r="C9133" s="631" t="s">
        <v>7391</v>
      </c>
    </row>
    <row r="9134" spans="1:3" x14ac:dyDescent="0.35">
      <c r="A9134" s="222" t="str">
        <f t="shared" si="142"/>
        <v>CT KIDNEYS WO/CONTRAST</v>
      </c>
      <c r="B9134" s="94"/>
      <c r="C9134" s="93" t="s">
        <v>7201</v>
      </c>
    </row>
    <row r="9135" spans="1:3" x14ac:dyDescent="0.35">
      <c r="A9135" s="222" t="str">
        <f t="shared" si="142"/>
        <v>CT PANCREAS (W/O CONTRAST)</v>
      </c>
      <c r="B9135" s="105"/>
      <c r="C9135" s="108" t="s">
        <v>4869</v>
      </c>
    </row>
    <row r="9136" spans="1:3" ht="16" x14ac:dyDescent="0.4">
      <c r="A9136" s="222" t="str">
        <f t="shared" si="142"/>
        <v>CT renal wo con</v>
      </c>
      <c r="B9136" s="24"/>
      <c r="C9136" s="595" t="s">
        <v>13024</v>
      </c>
    </row>
    <row r="9137" spans="1:3" x14ac:dyDescent="0.35">
      <c r="A9137" s="222" t="str">
        <f t="shared" si="142"/>
        <v>CT RENAL WO IV WITH ORAL CONTRAST</v>
      </c>
      <c r="B9137" s="283"/>
      <c r="C9137" s="375" t="s">
        <v>8264</v>
      </c>
    </row>
    <row r="9138" spans="1:3" x14ac:dyDescent="0.35">
      <c r="A9138" s="222" t="str">
        <f t="shared" si="142"/>
        <v>CT RENAL WO IV WO ORAL CONTRAST</v>
      </c>
      <c r="B9138" s="283"/>
      <c r="C9138" s="375" t="s">
        <v>8265</v>
      </c>
    </row>
    <row r="9139" spans="1:3" x14ac:dyDescent="0.35">
      <c r="A9139" s="222" t="str">
        <f t="shared" si="142"/>
        <v>CT, Abdomen s/ Contrast</v>
      </c>
      <c r="B9139" s="30"/>
      <c r="C9139" s="30" t="s">
        <v>3445</v>
      </c>
    </row>
    <row r="9140" spans="1:3" x14ac:dyDescent="0.35">
      <c r="A9140" s="222" t="str">
        <f t="shared" si="142"/>
        <v>CT-ABDOMEN WO</v>
      </c>
      <c r="B9140" s="204"/>
      <c r="C9140" s="205" t="s">
        <v>11135</v>
      </c>
    </row>
    <row r="9141" spans="1:3" x14ac:dyDescent="0.35">
      <c r="A9141" s="222" t="str">
        <f t="shared" si="142"/>
        <v>CT ABD W</v>
      </c>
      <c r="B9141" s="165"/>
      <c r="C9141" s="191" t="s">
        <v>6822</v>
      </c>
    </row>
    <row r="9142" spans="1:3" x14ac:dyDescent="0.35">
      <c r="A9142" s="222" t="str">
        <f t="shared" si="142"/>
        <v>CT ABD W</v>
      </c>
      <c r="B9142" s="312"/>
      <c r="C9142" s="290" t="s">
        <v>6822</v>
      </c>
    </row>
    <row r="9143" spans="1:3" x14ac:dyDescent="0.35">
      <c r="A9143" s="222" t="str">
        <f t="shared" si="142"/>
        <v>CT ABD W CON - 74160</v>
      </c>
      <c r="B9143" s="204"/>
      <c r="C9143" s="205" t="s">
        <v>11172</v>
      </c>
    </row>
    <row r="9144" spans="1:3" x14ac:dyDescent="0.35">
      <c r="A9144" s="222" t="str">
        <f t="shared" si="142"/>
        <v>CT ABD W CONT</v>
      </c>
      <c r="B9144" s="105"/>
      <c r="C9144" s="105" t="s">
        <v>4890</v>
      </c>
    </row>
    <row r="9145" spans="1:3" x14ac:dyDescent="0.35">
      <c r="A9145" s="222" t="str">
        <f t="shared" si="142"/>
        <v>CT ABD W/CON</v>
      </c>
      <c r="B9145" s="204"/>
      <c r="C9145" s="204" t="s">
        <v>11173</v>
      </c>
    </row>
    <row r="9146" spans="1:3" x14ac:dyDescent="0.35">
      <c r="A9146" s="222" t="str">
        <f t="shared" si="142"/>
        <v>CT ABD WITH</v>
      </c>
      <c r="B9146" s="204"/>
      <c r="C9146" s="205" t="s">
        <v>11174</v>
      </c>
    </row>
    <row r="9147" spans="1:3" x14ac:dyDescent="0.35">
      <c r="A9147" s="222" t="str">
        <f t="shared" si="142"/>
        <v>CT ABDOMEN W</v>
      </c>
      <c r="B9147" s="33"/>
      <c r="C9147" s="33" t="s">
        <v>1144</v>
      </c>
    </row>
    <row r="9148" spans="1:3" x14ac:dyDescent="0.35">
      <c r="A9148" s="222" t="str">
        <f t="shared" si="142"/>
        <v>CT ABDOMEN W</v>
      </c>
      <c r="B9148" s="26"/>
      <c r="C9148" s="26" t="s">
        <v>1144</v>
      </c>
    </row>
    <row r="9149" spans="1:3" x14ac:dyDescent="0.35">
      <c r="A9149" s="222" t="str">
        <f t="shared" si="142"/>
        <v>CT abdomen w con</v>
      </c>
      <c r="B9149" s="24"/>
      <c r="C9149" s="396" t="s">
        <v>13084</v>
      </c>
    </row>
    <row r="9150" spans="1:3" ht="16" x14ac:dyDescent="0.4">
      <c r="A9150" s="222" t="str">
        <f t="shared" si="142"/>
        <v>CT ABDOMEN W CONTRAST*</v>
      </c>
      <c r="B9150" s="696"/>
      <c r="C9150" s="158" t="s">
        <v>8630</v>
      </c>
    </row>
    <row r="9151" spans="1:3" x14ac:dyDescent="0.35">
      <c r="A9151" s="222" t="str">
        <f t="shared" si="142"/>
        <v>CT Abdomen w/ Contrast</v>
      </c>
      <c r="B9151" s="291"/>
      <c r="C9151" s="442" t="s">
        <v>4515</v>
      </c>
    </row>
    <row r="9152" spans="1:3" x14ac:dyDescent="0.35">
      <c r="A9152" s="222" t="str">
        <f t="shared" si="142"/>
        <v>CT ABDOMEN W/CONT</v>
      </c>
      <c r="B9152" s="221"/>
      <c r="C9152" s="221" t="s">
        <v>1412</v>
      </c>
    </row>
    <row r="9153" spans="1:3" x14ac:dyDescent="0.35">
      <c r="A9153" s="222" t="str">
        <f t="shared" si="142"/>
        <v>CT ABDOMEN W/CONTRAST</v>
      </c>
      <c r="B9153" s="157"/>
      <c r="C9153" s="157" t="s">
        <v>4059</v>
      </c>
    </row>
    <row r="9154" spans="1:3" x14ac:dyDescent="0.35">
      <c r="A9154" s="222" t="str">
        <f t="shared" si="142"/>
        <v>CT ABDOMEN W/CONTRAST</v>
      </c>
      <c r="B9154" s="548"/>
      <c r="C9154" s="548" t="s">
        <v>4059</v>
      </c>
    </row>
    <row r="9155" spans="1:3" x14ac:dyDescent="0.35">
      <c r="A9155" s="222" t="str">
        <f t="shared" ref="A9155:A9218" si="143">TRIM(C9155)</f>
        <v>CT ABDOMEN W/ONLY</v>
      </c>
      <c r="B9155" s="292"/>
      <c r="C9155" s="302" t="s">
        <v>5342</v>
      </c>
    </row>
    <row r="9156" spans="1:3" x14ac:dyDescent="0.35">
      <c r="A9156" s="222" t="str">
        <f t="shared" si="143"/>
        <v>CT ABDOMEN WC</v>
      </c>
      <c r="B9156" s="296"/>
      <c r="C9156" s="296" t="s">
        <v>6655</v>
      </c>
    </row>
    <row r="9157" spans="1:3" x14ac:dyDescent="0.35">
      <c r="A9157" s="222" t="str">
        <f t="shared" si="143"/>
        <v>CT ABDOMEN WITH</v>
      </c>
      <c r="B9157" s="280"/>
      <c r="C9157" s="369" t="s">
        <v>4244</v>
      </c>
    </row>
    <row r="9158" spans="1:3" x14ac:dyDescent="0.35">
      <c r="A9158" s="222" t="str">
        <f t="shared" si="143"/>
        <v>CT ABDOMEN WITH</v>
      </c>
      <c r="B9158" s="162"/>
      <c r="C9158" s="166" t="s">
        <v>4244</v>
      </c>
    </row>
    <row r="9159" spans="1:3" x14ac:dyDescent="0.35">
      <c r="A9159" s="222" t="str">
        <f t="shared" si="143"/>
        <v>CT ABDOMEN WITH CONT</v>
      </c>
      <c r="B9159" s="288"/>
      <c r="C9159" s="13" t="s">
        <v>467</v>
      </c>
    </row>
    <row r="9160" spans="1:3" x14ac:dyDescent="0.35">
      <c r="A9160" s="222" t="str">
        <f t="shared" si="143"/>
        <v>CT Abdomen with contrast</v>
      </c>
      <c r="B9160" s="24"/>
      <c r="C9160" s="52" t="s">
        <v>13085</v>
      </c>
    </row>
    <row r="9161" spans="1:3" x14ac:dyDescent="0.35">
      <c r="A9161" s="222" t="str">
        <f t="shared" si="143"/>
        <v>CT ABDOMEN WITH CONTRAST</v>
      </c>
      <c r="B9161" s="94"/>
      <c r="C9161" s="331" t="s">
        <v>7218</v>
      </c>
    </row>
    <row r="9162" spans="1:3" x14ac:dyDescent="0.35">
      <c r="A9162" s="222" t="str">
        <f t="shared" si="143"/>
        <v>CT ABDOMEN WITH IV</v>
      </c>
      <c r="B9162" s="742"/>
      <c r="C9162" s="46" t="s">
        <v>750</v>
      </c>
    </row>
    <row r="9163" spans="1:3" x14ac:dyDescent="0.35">
      <c r="A9163" s="222" t="str">
        <f t="shared" si="143"/>
        <v>CT ABDOMEN WITH IV CONTRAST</v>
      </c>
      <c r="B9163" s="285"/>
      <c r="C9163" s="297" t="s">
        <v>6401</v>
      </c>
    </row>
    <row r="9164" spans="1:3" x14ac:dyDescent="0.35">
      <c r="A9164" s="222" t="str">
        <f t="shared" si="143"/>
        <v>CT ABDOMEN WITH IV WITH ORAL CONTRAST</v>
      </c>
      <c r="B9164" s="283"/>
      <c r="C9164" s="284" t="s">
        <v>8284</v>
      </c>
    </row>
    <row r="9165" spans="1:3" x14ac:dyDescent="0.35">
      <c r="A9165" s="222" t="str">
        <f t="shared" si="143"/>
        <v>CT ABDOMEN WITH IV WO ORAL CONTRAST</v>
      </c>
      <c r="B9165" s="283"/>
      <c r="C9165" s="284" t="s">
        <v>8285</v>
      </c>
    </row>
    <row r="9166" spans="1:3" x14ac:dyDescent="0.35">
      <c r="A9166" s="222" t="str">
        <f t="shared" si="143"/>
        <v>CT ABDOMEN WITH ORAL AND IV CONTRAST</v>
      </c>
      <c r="B9166" s="285"/>
      <c r="C9166" s="285" t="s">
        <v>6403</v>
      </c>
    </row>
    <row r="9167" spans="1:3" x14ac:dyDescent="0.35">
      <c r="A9167" s="222" t="str">
        <f t="shared" si="143"/>
        <v>CT ABDOMEN, W/ IV CONTRAST</v>
      </c>
      <c r="B9167" s="365"/>
      <c r="C9167" s="282" t="s">
        <v>5656</v>
      </c>
    </row>
    <row r="9168" spans="1:3" x14ac:dyDescent="0.35">
      <c r="A9168" s="222" t="str">
        <f t="shared" si="143"/>
        <v>CT ABDOMEN/PELVIS W</v>
      </c>
      <c r="B9168" s="327"/>
      <c r="C9168" s="327" t="s">
        <v>1748</v>
      </c>
    </row>
    <row r="9169" spans="1:3" x14ac:dyDescent="0.35">
      <c r="A9169" s="222" t="str">
        <f t="shared" si="143"/>
        <v>CT ABDOMEN; W CONTRAST</v>
      </c>
      <c r="B9169" s="327"/>
      <c r="C9169" s="327" t="s">
        <v>1740</v>
      </c>
    </row>
    <row r="9170" spans="1:3" x14ac:dyDescent="0.35">
      <c r="A9170" s="222" t="str">
        <f t="shared" si="143"/>
        <v>CT ABDOMEN; WITH CONTRAST</v>
      </c>
      <c r="B9170" s="326"/>
      <c r="C9170" s="326" t="s">
        <v>14056</v>
      </c>
    </row>
    <row r="9171" spans="1:3" x14ac:dyDescent="0.35">
      <c r="A9171" s="222" t="str">
        <f t="shared" si="143"/>
        <v>CT LIVER W</v>
      </c>
      <c r="B9171" s="94"/>
      <c r="C9171" s="608" t="s">
        <v>7219</v>
      </c>
    </row>
    <row r="9172" spans="1:3" x14ac:dyDescent="0.35">
      <c r="A9172" s="222" t="str">
        <f t="shared" si="143"/>
        <v>CT RENAL WITH IV WITH ORAL CONTRAST</v>
      </c>
      <c r="B9172" s="283"/>
      <c r="C9172" s="283" t="s">
        <v>8286</v>
      </c>
    </row>
    <row r="9173" spans="1:3" x14ac:dyDescent="0.35">
      <c r="A9173" s="222" t="str">
        <f t="shared" si="143"/>
        <v>CT RENAL WITH IV WO ORAL CONTRAST</v>
      </c>
      <c r="B9173" s="283"/>
      <c r="C9173" s="283" t="s">
        <v>8287</v>
      </c>
    </row>
    <row r="9174" spans="1:3" x14ac:dyDescent="0.35">
      <c r="A9174" s="222" t="str">
        <f t="shared" si="143"/>
        <v>CT, Abdomen c/ Contrast</v>
      </c>
      <c r="B9174" s="30"/>
      <c r="C9174" s="30" t="s">
        <v>3500</v>
      </c>
    </row>
    <row r="9175" spans="1:3" x14ac:dyDescent="0.35">
      <c r="A9175" s="222" t="str">
        <f t="shared" si="143"/>
        <v>CT ABD W&amp;WO CONT</v>
      </c>
      <c r="B9175" s="105"/>
      <c r="C9175" s="105" t="s">
        <v>4900</v>
      </c>
    </row>
    <row r="9176" spans="1:3" x14ac:dyDescent="0.35">
      <c r="A9176" s="222" t="str">
        <f t="shared" si="143"/>
        <v>CT ABD W/WO</v>
      </c>
      <c r="B9176" s="312"/>
      <c r="C9176" s="290" t="s">
        <v>10087</v>
      </c>
    </row>
    <row r="9177" spans="1:3" x14ac:dyDescent="0.35">
      <c r="A9177" s="222" t="str">
        <f t="shared" si="143"/>
        <v>CT ABD W/WO - ADRENAL PROTOCOL</v>
      </c>
      <c r="B9177" s="591"/>
      <c r="C9177" s="591" t="s">
        <v>866</v>
      </c>
    </row>
    <row r="9178" spans="1:3" x14ac:dyDescent="0.35">
      <c r="A9178" s="222" t="str">
        <f t="shared" si="143"/>
        <v>CT ABD W/WO - PANCREATIC PROTOCOL</v>
      </c>
      <c r="B9178" s="591"/>
      <c r="C9178" s="591" t="s">
        <v>867</v>
      </c>
    </row>
    <row r="9179" spans="1:3" x14ac:dyDescent="0.35">
      <c r="A9179" s="222" t="str">
        <f t="shared" si="143"/>
        <v>CT ABD W/WO - RENAL PROTOCOL</v>
      </c>
      <c r="B9179" s="591"/>
      <c r="C9179" s="591" t="s">
        <v>868</v>
      </c>
    </row>
    <row r="9180" spans="1:3" x14ac:dyDescent="0.35">
      <c r="A9180" s="222" t="str">
        <f t="shared" si="143"/>
        <v>CT ABD W/WO 3 PHASE LIVER</v>
      </c>
      <c r="B9180" s="591"/>
      <c r="C9180" s="591" t="s">
        <v>869</v>
      </c>
    </row>
    <row r="9181" spans="1:3" x14ac:dyDescent="0.35">
      <c r="A9181" s="222" t="str">
        <f t="shared" si="143"/>
        <v>CT ABD W/WO 4 PHASE LIVER</v>
      </c>
      <c r="B9181" s="591"/>
      <c r="C9181" s="872" t="s">
        <v>870</v>
      </c>
    </row>
    <row r="9182" spans="1:3" x14ac:dyDescent="0.35">
      <c r="A9182" s="222" t="str">
        <f t="shared" si="143"/>
        <v>CT ABD W/WO CON</v>
      </c>
      <c r="B9182" s="204"/>
      <c r="C9182" s="205" t="s">
        <v>11639</v>
      </c>
    </row>
    <row r="9183" spans="1:3" x14ac:dyDescent="0.35">
      <c r="A9183" s="222" t="str">
        <f t="shared" si="143"/>
        <v>CT ABD W/WO CON - 74170</v>
      </c>
      <c r="B9183" s="204"/>
      <c r="C9183" s="205" t="s">
        <v>11640</v>
      </c>
    </row>
    <row r="9184" spans="1:3" x14ac:dyDescent="0.35">
      <c r="A9184" s="222" t="str">
        <f t="shared" si="143"/>
        <v>CT ABD WO W(Adult)</v>
      </c>
      <c r="B9184" s="204"/>
      <c r="C9184" s="205" t="s">
        <v>11641</v>
      </c>
    </row>
    <row r="9185" spans="1:3" x14ac:dyDescent="0.35">
      <c r="A9185" s="222" t="str">
        <f t="shared" si="143"/>
        <v>CT ABD WO/W</v>
      </c>
      <c r="B9185" s="204"/>
      <c r="C9185" s="205" t="s">
        <v>11642</v>
      </c>
    </row>
    <row r="9186" spans="1:3" x14ac:dyDescent="0.35">
      <c r="A9186" s="222" t="str">
        <f t="shared" si="143"/>
        <v>CT ABD WO/W CON</v>
      </c>
      <c r="B9186" s="204"/>
      <c r="C9186" s="207" t="s">
        <v>11643</v>
      </c>
    </row>
    <row r="9187" spans="1:3" x14ac:dyDescent="0.35">
      <c r="A9187" s="222" t="str">
        <f t="shared" si="143"/>
        <v>CT ABD WWO</v>
      </c>
      <c r="B9187" s="204"/>
      <c r="C9187" s="205" t="s">
        <v>11644</v>
      </c>
    </row>
    <row r="9188" spans="1:3" x14ac:dyDescent="0.35">
      <c r="A9188" s="222" t="str">
        <f t="shared" si="143"/>
        <v>CT ABD WWO 100ML OMNIPAQUE</v>
      </c>
      <c r="B9188" s="665"/>
      <c r="C9188" s="167" t="s">
        <v>7407</v>
      </c>
    </row>
    <row r="9189" spans="1:3" x14ac:dyDescent="0.35">
      <c r="A9189" s="222" t="str">
        <f t="shared" si="143"/>
        <v>CT ABDM W/WO</v>
      </c>
      <c r="B9189" s="292"/>
      <c r="C9189" s="439" t="s">
        <v>5372</v>
      </c>
    </row>
    <row r="9190" spans="1:3" x14ac:dyDescent="0.35">
      <c r="A9190" s="222" t="str">
        <f t="shared" si="143"/>
        <v>CT ABDM W/WO ORAL AND IV</v>
      </c>
      <c r="B9190" s="292"/>
      <c r="C9190" s="421" t="s">
        <v>5373</v>
      </c>
    </row>
    <row r="9191" spans="1:3" x14ac:dyDescent="0.35">
      <c r="A9191" s="222" t="str">
        <f t="shared" si="143"/>
        <v>CT ABDOMEN HEAPTIC TRIPLE PHASE W/O &amp; W/CONTRAST</v>
      </c>
      <c r="B9191" s="670"/>
      <c r="C9191" s="133" t="s">
        <v>11</v>
      </c>
    </row>
    <row r="9192" spans="1:3" x14ac:dyDescent="0.35">
      <c r="A9192" s="222" t="str">
        <f t="shared" si="143"/>
        <v>CT ABDOMEN W &amp; WO IV CONTRAST</v>
      </c>
      <c r="B9192" s="285"/>
      <c r="C9192" s="419" t="s">
        <v>6420</v>
      </c>
    </row>
    <row r="9193" spans="1:3" x14ac:dyDescent="0.35">
      <c r="A9193" s="222" t="str">
        <f t="shared" si="143"/>
        <v>CT ABDOMEN W &amp; WO ORAL AND IV CONTRAST</v>
      </c>
      <c r="B9193" s="285"/>
      <c r="C9193" s="411" t="s">
        <v>6421</v>
      </c>
    </row>
    <row r="9194" spans="1:3" x14ac:dyDescent="0.35">
      <c r="A9194" s="222" t="str">
        <f t="shared" si="143"/>
        <v>CT ABDOMEN W + W/O</v>
      </c>
      <c r="B9194" s="204"/>
      <c r="C9194" s="205" t="s">
        <v>11645</v>
      </c>
    </row>
    <row r="9195" spans="1:3" x14ac:dyDescent="0.35">
      <c r="A9195" s="222" t="str">
        <f t="shared" si="143"/>
        <v>CT ABDOMEN W&amp;WO</v>
      </c>
      <c r="B9195" s="26"/>
      <c r="C9195" s="26" t="s">
        <v>2529</v>
      </c>
    </row>
    <row r="9196" spans="1:3" x14ac:dyDescent="0.35">
      <c r="A9196" s="222" t="str">
        <f t="shared" si="143"/>
        <v>CT Abdomen w/ + w/o Contrast</v>
      </c>
      <c r="B9196" s="281"/>
      <c r="C9196" s="42" t="s">
        <v>2075</v>
      </c>
    </row>
    <row r="9197" spans="1:3" x14ac:dyDescent="0.35">
      <c r="A9197" s="222" t="str">
        <f t="shared" si="143"/>
        <v>CT ABDOMEN W/O &amp; W/CONTRAST</v>
      </c>
      <c r="B9197" s="157"/>
      <c r="C9197" s="157" t="s">
        <v>4086</v>
      </c>
    </row>
    <row r="9198" spans="1:3" x14ac:dyDescent="0.35">
      <c r="A9198" s="222" t="str">
        <f t="shared" si="143"/>
        <v>CT ABDOMEN W/W/O CON</v>
      </c>
      <c r="B9198" s="288"/>
      <c r="C9198" s="13" t="s">
        <v>476</v>
      </c>
    </row>
    <row r="9199" spans="1:3" x14ac:dyDescent="0.35">
      <c r="A9199" s="222" t="str">
        <f t="shared" si="143"/>
        <v>CT ABDOMEN W/WO</v>
      </c>
      <c r="B9199" s="33"/>
      <c r="C9199" s="33" t="s">
        <v>1185</v>
      </c>
    </row>
    <row r="9200" spans="1:3" x14ac:dyDescent="0.35">
      <c r="A9200" s="222" t="str">
        <f t="shared" si="143"/>
        <v>CT ABDOMEN W/WO</v>
      </c>
      <c r="B9200" s="289"/>
      <c r="C9200" s="289" t="s">
        <v>1185</v>
      </c>
    </row>
    <row r="9201" spans="1:3" x14ac:dyDescent="0.35">
      <c r="A9201" s="222" t="str">
        <f t="shared" si="143"/>
        <v>CT ABDOMEN W/WO CONTRAST</v>
      </c>
      <c r="B9201" s="221"/>
      <c r="C9201" s="221" t="s">
        <v>1415</v>
      </c>
    </row>
    <row r="9202" spans="1:3" x14ac:dyDescent="0.35">
      <c r="A9202" s="222" t="str">
        <f t="shared" si="143"/>
        <v>CT ABDOMEN W/WO CONTRAST</v>
      </c>
      <c r="B9202" s="548"/>
      <c r="C9202" s="548" t="s">
        <v>1415</v>
      </c>
    </row>
    <row r="9203" spans="1:3" ht="16" x14ac:dyDescent="0.4">
      <c r="A9203" s="222" t="str">
        <f t="shared" si="143"/>
        <v>CT ABDOMEN W/WO CONTRAST*</v>
      </c>
      <c r="B9203" s="696"/>
      <c r="C9203" s="158" t="s">
        <v>8635</v>
      </c>
    </row>
    <row r="9204" spans="1:3" x14ac:dyDescent="0.35">
      <c r="A9204" s="222" t="str">
        <f t="shared" si="143"/>
        <v>CT ABDOMEN W/WO IV WITH ORAL CONTRAST</v>
      </c>
      <c r="B9204" s="283"/>
      <c r="C9204" s="284" t="s">
        <v>8301</v>
      </c>
    </row>
    <row r="9205" spans="1:3" x14ac:dyDescent="0.35">
      <c r="A9205" s="222" t="str">
        <f t="shared" si="143"/>
        <v>CT ABDOMEN W/WO IV WO ORAL CONTRAST</v>
      </c>
      <c r="B9205" s="283"/>
      <c r="C9205" s="284" t="s">
        <v>8302</v>
      </c>
    </row>
    <row r="9206" spans="1:3" x14ac:dyDescent="0.35">
      <c r="A9206" s="222" t="str">
        <f t="shared" si="143"/>
        <v>CT ABDOMEN W/WO ORAL AND IV</v>
      </c>
      <c r="B9206" s="312"/>
      <c r="C9206" s="290" t="s">
        <v>10088</v>
      </c>
    </row>
    <row r="9207" spans="1:3" x14ac:dyDescent="0.35">
      <c r="A9207" s="222" t="str">
        <f t="shared" si="143"/>
        <v>CT ABDOMEN WITH &amp; WITHOUT</v>
      </c>
      <c r="B9207" s="742"/>
      <c r="C9207" s="46" t="s">
        <v>755</v>
      </c>
    </row>
    <row r="9208" spans="1:3" x14ac:dyDescent="0.35">
      <c r="A9208" s="222" t="str">
        <f t="shared" si="143"/>
        <v>CT ABDOMEN WITH &amp; WO</v>
      </c>
      <c r="B9208" s="280"/>
      <c r="C9208" s="45" t="s">
        <v>9016</v>
      </c>
    </row>
    <row r="9209" spans="1:3" x14ac:dyDescent="0.35">
      <c r="A9209" s="222" t="str">
        <f t="shared" si="143"/>
        <v>CT ABDOMEN WITH AND WITHOUT</v>
      </c>
      <c r="B9209" s="204"/>
      <c r="C9209" s="211" t="s">
        <v>11646</v>
      </c>
    </row>
    <row r="9210" spans="1:3" x14ac:dyDescent="0.35">
      <c r="A9210" s="222" t="str">
        <f t="shared" si="143"/>
        <v>CT Abdomen with/without contrast</v>
      </c>
      <c r="B9210" s="24"/>
      <c r="C9210" s="396" t="s">
        <v>13182</v>
      </c>
    </row>
    <row r="9211" spans="1:3" x14ac:dyDescent="0.35">
      <c r="A9211" s="222" t="str">
        <f t="shared" si="143"/>
        <v>CT ABDOMEN WO AND W IV CONT</v>
      </c>
      <c r="B9211" s="307"/>
      <c r="C9211" s="307" t="s">
        <v>7239</v>
      </c>
    </row>
    <row r="9212" spans="1:3" x14ac:dyDescent="0.35">
      <c r="A9212" s="222" t="str">
        <f t="shared" si="143"/>
        <v>CT ABDOMEN WO AND W IV CONTRAST</v>
      </c>
      <c r="B9212" s="94"/>
      <c r="C9212" s="93" t="s">
        <v>7240</v>
      </c>
    </row>
    <row r="9213" spans="1:3" x14ac:dyDescent="0.35">
      <c r="A9213" s="222" t="str">
        <f t="shared" si="143"/>
        <v>CT abdomen wo/w con</v>
      </c>
      <c r="B9213" s="466"/>
      <c r="C9213" s="84" t="s">
        <v>13183</v>
      </c>
    </row>
    <row r="9214" spans="1:3" x14ac:dyDescent="0.35">
      <c r="A9214" s="222" t="str">
        <f t="shared" si="143"/>
        <v>CT ABDOMEN WWO</v>
      </c>
      <c r="B9214" s="204"/>
      <c r="C9214" s="205" t="s">
        <v>11647</v>
      </c>
    </row>
    <row r="9215" spans="1:3" x14ac:dyDescent="0.35">
      <c r="A9215" s="222" t="str">
        <f t="shared" si="143"/>
        <v>CT ABDOMEN, W/ &amp; W/O CONTRAST</v>
      </c>
      <c r="B9215" s="365"/>
      <c r="C9215" s="282" t="s">
        <v>5671</v>
      </c>
    </row>
    <row r="9216" spans="1:3" x14ac:dyDescent="0.35">
      <c r="A9216" s="222" t="str">
        <f t="shared" si="143"/>
        <v>CT ABDOMEN; W/O &amp; W CONTRAST</v>
      </c>
      <c r="B9216" s="326"/>
      <c r="C9216" s="320" t="s">
        <v>14063</v>
      </c>
    </row>
    <row r="9217" spans="1:3" x14ac:dyDescent="0.35">
      <c r="A9217" s="222" t="str">
        <f t="shared" si="143"/>
        <v>CT Adrenal with/without contrast</v>
      </c>
      <c r="B9217" s="24"/>
      <c r="C9217" s="24" t="s">
        <v>13184</v>
      </c>
    </row>
    <row r="9218" spans="1:3" x14ac:dyDescent="0.35">
      <c r="A9218" s="222" t="str">
        <f t="shared" si="143"/>
        <v>CT KIDNEY W/WO</v>
      </c>
      <c r="B9218" s="367"/>
      <c r="C9218" s="310" t="s">
        <v>7393</v>
      </c>
    </row>
    <row r="9219" spans="1:3" x14ac:dyDescent="0.35">
      <c r="A9219" s="222" t="str">
        <f t="shared" ref="A9219:A9282" si="144">TRIM(C9219)</f>
        <v>CT Liver- three phase with/without contrast</v>
      </c>
      <c r="B9219" s="666"/>
      <c r="C9219" s="24" t="s">
        <v>13185</v>
      </c>
    </row>
    <row r="9220" spans="1:3" x14ac:dyDescent="0.35">
      <c r="A9220" s="222" t="str">
        <f t="shared" si="144"/>
        <v>CT LIVER W/WO</v>
      </c>
      <c r="B9220" s="367"/>
      <c r="C9220" s="310" t="s">
        <v>7394</v>
      </c>
    </row>
    <row r="9221" spans="1:3" x14ac:dyDescent="0.35">
      <c r="A9221" s="222" t="str">
        <f t="shared" si="144"/>
        <v>CT PANCREAS W&amp;W/O CONT</v>
      </c>
      <c r="B9221" s="105"/>
      <c r="C9221" s="105" t="s">
        <v>4901</v>
      </c>
    </row>
    <row r="9222" spans="1:3" x14ac:dyDescent="0.35">
      <c r="A9222" s="222" t="str">
        <f t="shared" si="144"/>
        <v>CT Pancreas with/without contrast</v>
      </c>
      <c r="B9222" s="666"/>
      <c r="C9222" s="24" t="s">
        <v>13186</v>
      </c>
    </row>
    <row r="9223" spans="1:3" x14ac:dyDescent="0.35">
      <c r="A9223" s="222" t="str">
        <f t="shared" si="144"/>
        <v>CT RENAL MASS PROTOCOL</v>
      </c>
      <c r="B9223" s="204"/>
      <c r="C9223" s="205" t="s">
        <v>11648</v>
      </c>
    </row>
    <row r="9224" spans="1:3" x14ac:dyDescent="0.35">
      <c r="A9224" s="222" t="str">
        <f t="shared" si="144"/>
        <v>CT RENAL W/WO IV WITH ORAL CONTRAST</v>
      </c>
      <c r="B9224" s="283"/>
      <c r="C9224" s="283" t="s">
        <v>8303</v>
      </c>
    </row>
    <row r="9225" spans="1:3" x14ac:dyDescent="0.35">
      <c r="A9225" s="222" t="str">
        <f t="shared" si="144"/>
        <v>CT RENAL W/WO IV WO ORAL CONTRAST</v>
      </c>
      <c r="B9225" s="283"/>
      <c r="C9225" s="283" t="s">
        <v>8304</v>
      </c>
    </row>
    <row r="9226" spans="1:3" x14ac:dyDescent="0.35">
      <c r="A9226" s="222" t="str">
        <f t="shared" si="144"/>
        <v>CT TRIPLE PHASE LIVER W/O &amp; W/CONTRAST</v>
      </c>
      <c r="B9226" s="606"/>
      <c r="C9226" s="120" t="s">
        <v>13409</v>
      </c>
    </row>
    <row r="9227" spans="1:3" x14ac:dyDescent="0.35">
      <c r="A9227" s="222" t="str">
        <f t="shared" si="144"/>
        <v>CT, Abdomen c/s Contrast</v>
      </c>
      <c r="B9227" s="30"/>
      <c r="C9227" s="30" t="s">
        <v>3550</v>
      </c>
    </row>
    <row r="9228" spans="1:3" x14ac:dyDescent="0.35">
      <c r="A9228" s="222" t="str">
        <f t="shared" si="144"/>
        <v>CT-Abdomen w/ and w/out contract</v>
      </c>
      <c r="B9228" s="175"/>
      <c r="C9228" s="172" t="s">
        <v>13548</v>
      </c>
    </row>
    <row r="9229" spans="1:3" x14ac:dyDescent="0.35">
      <c r="A9229" s="222" t="str">
        <f t="shared" si="144"/>
        <v>CT ANGIO ABD AND PEL WITH</v>
      </c>
      <c r="B9229" s="657"/>
      <c r="C9229" s="94" t="s">
        <v>7309</v>
      </c>
    </row>
    <row r="9230" spans="1:3" x14ac:dyDescent="0.35">
      <c r="A9230" s="222" t="str">
        <f t="shared" si="144"/>
        <v>CT ANGIO ABD AND PELVIS WITH</v>
      </c>
      <c r="B9230" s="657"/>
      <c r="C9230" s="94" t="s">
        <v>7310</v>
      </c>
    </row>
    <row r="9231" spans="1:3" x14ac:dyDescent="0.35">
      <c r="A9231" s="222" t="str">
        <f t="shared" si="144"/>
        <v>CT Angio Abdomen and Pelvis</v>
      </c>
      <c r="B9231" s="291"/>
      <c r="C9231" s="442" t="s">
        <v>4577</v>
      </c>
    </row>
    <row r="9232" spans="1:3" x14ac:dyDescent="0.35">
      <c r="A9232" s="222" t="str">
        <f t="shared" si="144"/>
        <v>CT Angiography Abdomen/Pelvis</v>
      </c>
      <c r="B9232" s="281"/>
      <c r="C9232" s="392" t="s">
        <v>2199</v>
      </c>
    </row>
    <row r="9233" spans="1:3" x14ac:dyDescent="0.35">
      <c r="A9233" s="222" t="str">
        <f t="shared" si="144"/>
        <v>CT, Angiography Abd/Pelvis c/s Contrast</v>
      </c>
      <c r="B9233" s="30"/>
      <c r="C9233" s="30" t="s">
        <v>3710</v>
      </c>
    </row>
    <row r="9234" spans="1:3" x14ac:dyDescent="0.35">
      <c r="A9234" s="222" t="str">
        <f t="shared" si="144"/>
        <v>CTA ABD &amp; PELVIS W/WO CONTRAST</v>
      </c>
      <c r="B9234" s="280"/>
      <c r="C9234" s="45" t="s">
        <v>9085</v>
      </c>
    </row>
    <row r="9235" spans="1:3" x14ac:dyDescent="0.35">
      <c r="A9235" s="222" t="str">
        <f t="shared" si="144"/>
        <v>CTA ABD &amp; PELVIS WO/W CONTRAS</v>
      </c>
      <c r="B9235" s="94"/>
      <c r="C9235" s="93" t="s">
        <v>7311</v>
      </c>
    </row>
    <row r="9236" spans="1:3" x14ac:dyDescent="0.35">
      <c r="A9236" s="222" t="str">
        <f t="shared" si="144"/>
        <v>CTA ABD PEL</v>
      </c>
      <c r="B9236" s="162"/>
      <c r="C9236" s="162" t="s">
        <v>4261</v>
      </c>
    </row>
    <row r="9237" spans="1:3" x14ac:dyDescent="0.35">
      <c r="A9237" s="222" t="str">
        <f t="shared" si="144"/>
        <v>CTA ABD/PEL</v>
      </c>
      <c r="B9237" s="678"/>
      <c r="C9237" s="312" t="s">
        <v>10236</v>
      </c>
    </row>
    <row r="9238" spans="1:3" x14ac:dyDescent="0.35">
      <c r="A9238" s="222" t="str">
        <f t="shared" si="144"/>
        <v>CTA ABD/PEL W/O/W CON</v>
      </c>
      <c r="B9238" s="204"/>
      <c r="C9238" s="203" t="s">
        <v>12003</v>
      </c>
    </row>
    <row r="9239" spans="1:3" x14ac:dyDescent="0.35">
      <c r="A9239" s="222" t="str">
        <f t="shared" si="144"/>
        <v>CTA ABD/PEL WC</v>
      </c>
      <c r="B9239" s="296"/>
      <c r="C9239" s="296" t="s">
        <v>6724</v>
      </c>
    </row>
    <row r="9240" spans="1:3" x14ac:dyDescent="0.35">
      <c r="A9240" s="222" t="str">
        <f t="shared" si="144"/>
        <v>CTA ABD/PELVI WITH IV NO ORAL</v>
      </c>
      <c r="B9240" s="687"/>
      <c r="C9240" s="520" t="s">
        <v>8344</v>
      </c>
    </row>
    <row r="9241" spans="1:3" x14ac:dyDescent="0.35">
      <c r="A9241" s="222" t="str">
        <f t="shared" si="144"/>
        <v>CTA ABD/PELVIS W</v>
      </c>
      <c r="B9241" s="11"/>
      <c r="C9241" s="394" t="s">
        <v>10237</v>
      </c>
    </row>
    <row r="9242" spans="1:3" x14ac:dyDescent="0.35">
      <c r="A9242" s="222" t="str">
        <f t="shared" si="144"/>
        <v>CTA ABD/PELVIS W/CONTRAST</v>
      </c>
      <c r="B9242" s="292"/>
      <c r="C9242" s="292" t="s">
        <v>5442</v>
      </c>
    </row>
    <row r="9243" spans="1:3" x14ac:dyDescent="0.35">
      <c r="A9243" s="222" t="str">
        <f t="shared" si="144"/>
        <v>CTA ABD/PELVIS W/WO</v>
      </c>
      <c r="B9243" s="105"/>
      <c r="C9243" s="105" t="s">
        <v>4927</v>
      </c>
    </row>
    <row r="9244" spans="1:3" x14ac:dyDescent="0.35">
      <c r="A9244" s="222" t="str">
        <f t="shared" si="144"/>
        <v>CTA ABDANDPELVIS W/WO</v>
      </c>
      <c r="B9244" s="657"/>
      <c r="C9244" s="94" t="s">
        <v>7312</v>
      </c>
    </row>
    <row r="9245" spans="1:3" x14ac:dyDescent="0.35">
      <c r="A9245" s="222" t="str">
        <f t="shared" si="144"/>
        <v>CTA ABDOMEN &amp; PELVIS W &amp;/or WO</v>
      </c>
      <c r="B9245" s="26"/>
      <c r="C9245" s="26" t="s">
        <v>2653</v>
      </c>
    </row>
    <row r="9246" spans="1:3" x14ac:dyDescent="0.35">
      <c r="A9246" s="222" t="str">
        <f t="shared" si="144"/>
        <v>CTA ABDOMEN &amp; PELVIS W/O &amp; W/CONTRAST</v>
      </c>
      <c r="B9246" s="606"/>
      <c r="C9246" s="606" t="s">
        <v>13419</v>
      </c>
    </row>
    <row r="9247" spans="1:3" x14ac:dyDescent="0.35">
      <c r="A9247" s="222" t="str">
        <f t="shared" si="144"/>
        <v>CTA ABDOMEN &amp; PELVIS W/WO</v>
      </c>
      <c r="B9247" s="277"/>
      <c r="C9247" s="277" t="s">
        <v>9541</v>
      </c>
    </row>
    <row r="9248" spans="1:3" x14ac:dyDescent="0.35">
      <c r="A9248" s="222" t="str">
        <f t="shared" si="144"/>
        <v>CTA ABDOMEN &amp; PELVIS W/WO CONTRAST</v>
      </c>
      <c r="B9248" s="221"/>
      <c r="C9248" s="221" t="s">
        <v>1429</v>
      </c>
    </row>
    <row r="9249" spans="1:3" x14ac:dyDescent="0.35">
      <c r="A9249" s="222" t="str">
        <f t="shared" si="144"/>
        <v>CTA ABDOMEN &amp; PELVIS WC</v>
      </c>
      <c r="B9249" s="289"/>
      <c r="C9249" s="370" t="s">
        <v>2978</v>
      </c>
    </row>
    <row r="9250" spans="1:3" x14ac:dyDescent="0.35">
      <c r="A9250" s="222" t="str">
        <f t="shared" si="144"/>
        <v>CTA Abdomen Pelvis</v>
      </c>
      <c r="B9250" s="24"/>
      <c r="C9250" s="418" t="s">
        <v>13358</v>
      </c>
    </row>
    <row r="9251" spans="1:3" x14ac:dyDescent="0.35">
      <c r="A9251" s="222" t="str">
        <f t="shared" si="144"/>
        <v>CTA ABDOMEN PELVIS W/WO</v>
      </c>
      <c r="B9251" s="289"/>
      <c r="C9251" s="289" t="s">
        <v>2979</v>
      </c>
    </row>
    <row r="9252" spans="1:3" x14ac:dyDescent="0.35">
      <c r="A9252" s="222" t="str">
        <f t="shared" si="144"/>
        <v>CTA ABDOMEN PELVIS WWO</v>
      </c>
      <c r="B9252" s="296"/>
      <c r="C9252" s="296" t="s">
        <v>6725</v>
      </c>
    </row>
    <row r="9253" spans="1:3" x14ac:dyDescent="0.35">
      <c r="A9253" s="222" t="str">
        <f t="shared" si="144"/>
        <v>CTA ABDOMEN/PELVIS W/WO CONTRAST</v>
      </c>
      <c r="B9253" s="548"/>
      <c r="C9253" s="548" t="s">
        <v>5908</v>
      </c>
    </row>
    <row r="9254" spans="1:3" x14ac:dyDescent="0.35">
      <c r="A9254" s="222" t="str">
        <f t="shared" si="144"/>
        <v>CTA PELVIS W/&amp;orW/O CONTRAST</v>
      </c>
      <c r="B9254" s="26"/>
      <c r="C9254" s="26" t="s">
        <v>2654</v>
      </c>
    </row>
    <row r="9255" spans="1:3" x14ac:dyDescent="0.35">
      <c r="A9255" s="222" t="str">
        <f t="shared" si="144"/>
        <v>e+1 CTA ABD/PEL W/WO CON</v>
      </c>
      <c r="B9255" s="204"/>
      <c r="C9255" s="203" t="s">
        <v>12004</v>
      </c>
    </row>
    <row r="9256" spans="1:3" x14ac:dyDescent="0.35">
      <c r="A9256" s="222" t="str">
        <f t="shared" si="144"/>
        <v>CT Angio Abdomen</v>
      </c>
      <c r="B9256" s="291"/>
      <c r="C9256" s="278" t="s">
        <v>4560</v>
      </c>
    </row>
    <row r="9257" spans="1:3" x14ac:dyDescent="0.35">
      <c r="A9257" s="222" t="str">
        <f t="shared" si="144"/>
        <v>CT ANGIO ABDOMEN WITH IV CON</v>
      </c>
      <c r="B9257" s="315"/>
      <c r="C9257" s="93" t="s">
        <v>7280</v>
      </c>
    </row>
    <row r="9258" spans="1:3" x14ac:dyDescent="0.35">
      <c r="A9258" s="222" t="str">
        <f t="shared" si="144"/>
        <v>CT ANGIO, ABDOMEN; WO/W CONTRAST</v>
      </c>
      <c r="B9258" s="327"/>
      <c r="C9258" s="327" t="s">
        <v>1747</v>
      </c>
    </row>
    <row r="9259" spans="1:3" x14ac:dyDescent="0.35">
      <c r="A9259" s="222" t="str">
        <f t="shared" si="144"/>
        <v>CT Angiography Abdomen</v>
      </c>
      <c r="B9259" s="281"/>
      <c r="C9259" s="42" t="s">
        <v>2162</v>
      </c>
    </row>
    <row r="9260" spans="1:3" x14ac:dyDescent="0.35">
      <c r="A9260" s="222" t="str">
        <f t="shared" si="144"/>
        <v>CT CTA ABD W &amp; IMAGE PROCESSING</v>
      </c>
      <c r="B9260" s="280"/>
      <c r="C9260" s="45" t="s">
        <v>9067</v>
      </c>
    </row>
    <row r="9261" spans="1:3" x14ac:dyDescent="0.35">
      <c r="A9261" s="222" t="str">
        <f t="shared" si="144"/>
        <v>CT CTA ABD W/WO</v>
      </c>
      <c r="B9261" s="33"/>
      <c r="C9261" s="33" t="s">
        <v>1217</v>
      </c>
    </row>
    <row r="9262" spans="1:3" x14ac:dyDescent="0.35">
      <c r="A9262" s="222" t="str">
        <f t="shared" si="144"/>
        <v>CT CTA ABD W/WO &amp; IMAGE PROCESSING</v>
      </c>
      <c r="B9262" s="280"/>
      <c r="C9262" s="45" t="s">
        <v>9068</v>
      </c>
    </row>
    <row r="9263" spans="1:3" x14ac:dyDescent="0.35">
      <c r="A9263" s="222" t="str">
        <f t="shared" si="144"/>
        <v>CT, Angiography, Abdomen c Contrast, including non contrast imaging if performed.</v>
      </c>
      <c r="B9263" s="30"/>
      <c r="C9263" s="30" t="s">
        <v>3648</v>
      </c>
    </row>
    <row r="9264" spans="1:3" x14ac:dyDescent="0.35">
      <c r="A9264" s="222" t="str">
        <f t="shared" si="144"/>
        <v>CTA ABD</v>
      </c>
      <c r="B9264" s="312"/>
      <c r="C9264" s="290" t="s">
        <v>10185</v>
      </c>
    </row>
    <row r="9265" spans="1:3" x14ac:dyDescent="0.35">
      <c r="A9265" s="222" t="str">
        <f t="shared" si="144"/>
        <v>CTA ABD AORTA</v>
      </c>
      <c r="B9265" s="40"/>
      <c r="C9265" s="305" t="s">
        <v>13299</v>
      </c>
    </row>
    <row r="9266" spans="1:3" x14ac:dyDescent="0.35">
      <c r="A9266" s="222" t="str">
        <f t="shared" si="144"/>
        <v>CTA ABD W/WO</v>
      </c>
      <c r="B9266" s="105"/>
      <c r="C9266" s="105" t="s">
        <v>4922</v>
      </c>
    </row>
    <row r="9267" spans="1:3" x14ac:dyDescent="0.35">
      <c r="A9267" s="222" t="str">
        <f t="shared" si="144"/>
        <v>CTA ABD W/WO - 74175</v>
      </c>
      <c r="B9267" s="204"/>
      <c r="C9267" s="203" t="s">
        <v>11903</v>
      </c>
    </row>
    <row r="9268" spans="1:3" x14ac:dyDescent="0.35">
      <c r="A9268" s="222" t="str">
        <f t="shared" si="144"/>
        <v>CTA ABD WO/W</v>
      </c>
      <c r="B9268" s="292"/>
      <c r="C9268" s="292" t="s">
        <v>5411</v>
      </c>
    </row>
    <row r="9269" spans="1:3" x14ac:dyDescent="0.35">
      <c r="A9269" s="222" t="str">
        <f t="shared" si="144"/>
        <v>CTA Abdomen</v>
      </c>
      <c r="B9269" s="24"/>
      <c r="C9269" s="24" t="s">
        <v>13300</v>
      </c>
    </row>
    <row r="9270" spans="1:3" x14ac:dyDescent="0.35">
      <c r="A9270" s="222" t="str">
        <f t="shared" si="144"/>
        <v>CTA ABDOMEN</v>
      </c>
      <c r="B9270" s="341"/>
      <c r="C9270" s="607" t="s">
        <v>30</v>
      </c>
    </row>
    <row r="9271" spans="1:3" x14ac:dyDescent="0.35">
      <c r="A9271" s="222" t="str">
        <f t="shared" si="144"/>
        <v>CTA ABDOMEN</v>
      </c>
      <c r="B9271" s="109"/>
      <c r="C9271" s="109" t="s">
        <v>30</v>
      </c>
    </row>
    <row r="9272" spans="1:3" x14ac:dyDescent="0.35">
      <c r="A9272" s="222" t="str">
        <f t="shared" si="144"/>
        <v>CTA ABDOMEN W</v>
      </c>
      <c r="B9272" s="367"/>
      <c r="C9272" s="310" t="s">
        <v>7398</v>
      </c>
    </row>
    <row r="9273" spans="1:3" x14ac:dyDescent="0.35">
      <c r="A9273" s="222" t="str">
        <f t="shared" si="144"/>
        <v>CTA ABDOMEN W &amp;/or WO</v>
      </c>
      <c r="B9273" s="26"/>
      <c r="C9273" s="26" t="s">
        <v>2612</v>
      </c>
    </row>
    <row r="9274" spans="1:3" x14ac:dyDescent="0.35">
      <c r="A9274" s="222" t="str">
        <f t="shared" si="144"/>
        <v>CTA ABDOMEN W OR WO CONTRAST</v>
      </c>
      <c r="B9274" s="548"/>
      <c r="C9274" s="548" t="s">
        <v>5902</v>
      </c>
    </row>
    <row r="9275" spans="1:3" x14ac:dyDescent="0.35">
      <c r="A9275" s="222" t="str">
        <f t="shared" si="144"/>
        <v>CTA ABDOMEN W/O &amp; W/CONTRAST</v>
      </c>
      <c r="B9275" s="157"/>
      <c r="C9275" s="157" t="s">
        <v>4136</v>
      </c>
    </row>
    <row r="9276" spans="1:3" x14ac:dyDescent="0.35">
      <c r="A9276" s="222" t="str">
        <f t="shared" si="144"/>
        <v>CTA ABDOMEN W/WO</v>
      </c>
      <c r="B9276" s="296"/>
      <c r="C9276" s="478" t="s">
        <v>6709</v>
      </c>
    </row>
    <row r="9277" spans="1:3" x14ac:dyDescent="0.35">
      <c r="A9277" s="222" t="str">
        <f t="shared" si="144"/>
        <v>CTA ABDOMEN W/WO</v>
      </c>
      <c r="B9277" s="11"/>
      <c r="C9277" s="11" t="s">
        <v>6709</v>
      </c>
    </row>
    <row r="9278" spans="1:3" ht="16" x14ac:dyDescent="0.4">
      <c r="A9278" s="222" t="str">
        <f t="shared" si="144"/>
        <v>CTA ABDOMEN W/WO CONTRAST*</v>
      </c>
      <c r="B9278" s="696"/>
      <c r="C9278" s="158" t="s">
        <v>8648</v>
      </c>
    </row>
    <row r="9279" spans="1:3" x14ac:dyDescent="0.35">
      <c r="A9279" s="222" t="str">
        <f t="shared" si="144"/>
        <v>CTA ABDOMEN WC</v>
      </c>
      <c r="B9279" s="296"/>
      <c r="C9279" s="296" t="s">
        <v>6710</v>
      </c>
    </row>
    <row r="9280" spans="1:3" x14ac:dyDescent="0.35">
      <c r="A9280" s="222" t="str">
        <f t="shared" si="144"/>
        <v>CTA ABDOMEN WITH IV CONTRAST WO ORAL</v>
      </c>
      <c r="B9280" s="283"/>
      <c r="C9280" s="284" t="s">
        <v>8331</v>
      </c>
    </row>
    <row r="9281" spans="1:3" x14ac:dyDescent="0.35">
      <c r="A9281" s="222" t="str">
        <f t="shared" si="144"/>
        <v>CTA ABDOMINAL AORTA W/WO CONTRAST</v>
      </c>
      <c r="B9281" s="221"/>
      <c r="C9281" s="221" t="s">
        <v>1425</v>
      </c>
    </row>
    <row r="9282" spans="1:3" x14ac:dyDescent="0.35">
      <c r="A9282" s="222" t="str">
        <f t="shared" si="144"/>
        <v>CTA Aorta- Abdominal</v>
      </c>
      <c r="B9282" s="24"/>
      <c r="C9282" s="24" t="s">
        <v>13301</v>
      </c>
    </row>
    <row r="9283" spans="1:3" x14ac:dyDescent="0.35">
      <c r="A9283" s="222" t="str">
        <f t="shared" ref="A9283:A9346" si="145">TRIM(C9283)</f>
        <v>74176 CT ABD AND PELVIS WITHOUT IV CONTRAST</v>
      </c>
      <c r="B9283" s="94"/>
      <c r="C9283" s="93" t="s">
        <v>7259</v>
      </c>
    </row>
    <row r="9284" spans="1:3" x14ac:dyDescent="0.35">
      <c r="A9284" s="222" t="str">
        <f t="shared" si="145"/>
        <v>CT _ABDOMEN_PELVIS_WO (ADULT)</v>
      </c>
      <c r="B9284" s="204"/>
      <c r="C9284" s="205" t="s">
        <v>11871</v>
      </c>
    </row>
    <row r="9285" spans="1:3" x14ac:dyDescent="0.35">
      <c r="A9285" s="222" t="str">
        <f t="shared" si="145"/>
        <v>CT _ABDPELVIS_WO (ADULT)</v>
      </c>
      <c r="B9285" s="204"/>
      <c r="C9285" s="205" t="s">
        <v>11872</v>
      </c>
    </row>
    <row r="9286" spans="1:3" x14ac:dyDescent="0.35">
      <c r="A9286" s="222" t="str">
        <f t="shared" si="145"/>
        <v>CT _ABDPELVIS_WO_CUSTOMIZED (ADULT)</v>
      </c>
      <c r="B9286" s="204"/>
      <c r="C9286" s="205" t="s">
        <v>11873</v>
      </c>
    </row>
    <row r="9287" spans="1:3" x14ac:dyDescent="0.35">
      <c r="A9287" s="222" t="str">
        <f t="shared" si="145"/>
        <v>CT AB/PEL WO</v>
      </c>
      <c r="B9287" s="204"/>
      <c r="C9287" s="205" t="s">
        <v>11874</v>
      </c>
    </row>
    <row r="9288" spans="1:3" x14ac:dyDescent="0.35">
      <c r="A9288" s="222" t="str">
        <f t="shared" si="145"/>
        <v>CT ABD &amp; PELVIS WITHOUT IV</v>
      </c>
      <c r="B9288" s="741"/>
      <c r="C9288" s="124" t="s">
        <v>758</v>
      </c>
    </row>
    <row r="9289" spans="1:3" x14ac:dyDescent="0.35">
      <c r="A9289" s="222" t="str">
        <f t="shared" si="145"/>
        <v>CT ABD / PELVIS-WO</v>
      </c>
      <c r="B9289" s="33"/>
      <c r="C9289" s="33" t="s">
        <v>1206</v>
      </c>
    </row>
    <row r="9290" spans="1:3" x14ac:dyDescent="0.35">
      <c r="A9290" s="222" t="str">
        <f t="shared" si="145"/>
        <v>CT ABD AND PEL WO IV CONTRAST</v>
      </c>
      <c r="B9290" s="94"/>
      <c r="C9290" s="93" t="s">
        <v>7260</v>
      </c>
    </row>
    <row r="9291" spans="1:3" x14ac:dyDescent="0.35">
      <c r="A9291" s="222" t="str">
        <f t="shared" si="145"/>
        <v>CT ABD AND PELVIS WITHOUT IV</v>
      </c>
      <c r="B9291" s="742"/>
      <c r="C9291" s="46" t="s">
        <v>760</v>
      </c>
    </row>
    <row r="9292" spans="1:3" x14ac:dyDescent="0.35">
      <c r="A9292" s="222" t="str">
        <f t="shared" si="145"/>
        <v>CT ABD AND PELVIS WO CONTRAST</v>
      </c>
      <c r="B9292" s="280"/>
      <c r="C9292" s="45" t="s">
        <v>9046</v>
      </c>
    </row>
    <row r="9293" spans="1:3" ht="16" x14ac:dyDescent="0.4">
      <c r="A9293" s="222" t="str">
        <f t="shared" si="145"/>
        <v>CT ABD AND PELVIS WO CONTRAST*</v>
      </c>
      <c r="B9293" s="696"/>
      <c r="C9293" s="158" t="s">
        <v>8642</v>
      </c>
    </row>
    <row r="9294" spans="1:3" x14ac:dyDescent="0.35">
      <c r="A9294" s="222" t="str">
        <f t="shared" si="145"/>
        <v>CT ABD AND PELVIS; WITHOUT CONTRAST</v>
      </c>
      <c r="B9294" s="326"/>
      <c r="C9294" s="320" t="s">
        <v>14071</v>
      </c>
    </row>
    <row r="9295" spans="1:3" x14ac:dyDescent="0.35">
      <c r="A9295" s="222" t="str">
        <f t="shared" si="145"/>
        <v>CT ABD PEL W/O</v>
      </c>
      <c r="B9295" s="288"/>
      <c r="C9295" s="13" t="s">
        <v>482</v>
      </c>
    </row>
    <row r="9296" spans="1:3" x14ac:dyDescent="0.35">
      <c r="A9296" s="222" t="str">
        <f t="shared" si="145"/>
        <v>CT ABD PEL WO</v>
      </c>
      <c r="B9296" s="165"/>
      <c r="C9296" s="165" t="s">
        <v>6894</v>
      </c>
    </row>
    <row r="9297" spans="1:3" x14ac:dyDescent="0.35">
      <c r="A9297" s="222" t="str">
        <f t="shared" si="145"/>
        <v>CT ABD PEL WO CONT</v>
      </c>
      <c r="B9297" s="105"/>
      <c r="C9297" s="105" t="s">
        <v>4908</v>
      </c>
    </row>
    <row r="9298" spans="1:3" x14ac:dyDescent="0.35">
      <c r="A9298" s="222" t="str">
        <f t="shared" si="145"/>
        <v>CT ABD&amp;PEL WO CONTRA</v>
      </c>
      <c r="B9298" s="288"/>
      <c r="C9298" s="13" t="s">
        <v>483</v>
      </c>
    </row>
    <row r="9299" spans="1:3" x14ac:dyDescent="0.35">
      <c r="A9299" s="222" t="str">
        <f t="shared" si="145"/>
        <v>CT ABD/ PELVIS WO ORAL OR IV</v>
      </c>
      <c r="B9299" s="292"/>
      <c r="C9299" s="292" t="s">
        <v>5402</v>
      </c>
    </row>
    <row r="9300" spans="1:3" x14ac:dyDescent="0.35">
      <c r="A9300" s="222" t="str">
        <f t="shared" si="145"/>
        <v>CT ABD/PEL W/O</v>
      </c>
      <c r="B9300" s="316"/>
      <c r="C9300" s="317" t="s">
        <v>8490</v>
      </c>
    </row>
    <row r="9301" spans="1:3" x14ac:dyDescent="0.35">
      <c r="A9301" s="222" t="str">
        <f t="shared" si="145"/>
        <v>CT ABD/PEL W/O CON</v>
      </c>
      <c r="B9301" s="204"/>
      <c r="C9301" s="205" t="s">
        <v>11875</v>
      </c>
    </row>
    <row r="9302" spans="1:3" x14ac:dyDescent="0.35">
      <c r="A9302" s="222" t="str">
        <f t="shared" si="145"/>
        <v>CT ABD/PEL W/O CONT</v>
      </c>
      <c r="B9302" s="221"/>
      <c r="C9302" s="221" t="s">
        <v>1418</v>
      </c>
    </row>
    <row r="9303" spans="1:3" x14ac:dyDescent="0.35">
      <c r="A9303" s="222" t="str">
        <f t="shared" si="145"/>
        <v>CT ABD/PEL WO</v>
      </c>
      <c r="B9303" s="312"/>
      <c r="C9303" s="312" t="s">
        <v>10160</v>
      </c>
    </row>
    <row r="9304" spans="1:3" x14ac:dyDescent="0.35">
      <c r="A9304" s="222" t="str">
        <f t="shared" si="145"/>
        <v>CT ABD/PEL WO - 74176</v>
      </c>
      <c r="B9304" s="204"/>
      <c r="C9304" s="205" t="s">
        <v>11876</v>
      </c>
    </row>
    <row r="9305" spans="1:3" x14ac:dyDescent="0.35">
      <c r="A9305" s="222" t="str">
        <f t="shared" si="145"/>
        <v>CT ABD/PEL WO CONTRA</v>
      </c>
      <c r="B9305" s="288"/>
      <c r="C9305" s="13" t="s">
        <v>484</v>
      </c>
    </row>
    <row r="9306" spans="1:3" x14ac:dyDescent="0.35">
      <c r="A9306" s="222" t="str">
        <f t="shared" si="145"/>
        <v>CT ABD/PEL WO CONTRAST</v>
      </c>
      <c r="B9306" s="162"/>
      <c r="C9306" s="166" t="s">
        <v>4256</v>
      </c>
    </row>
    <row r="9307" spans="1:3" x14ac:dyDescent="0.35">
      <c r="A9307" s="222" t="str">
        <f t="shared" si="145"/>
        <v>CT ABD/PELV WO IV WITH ORAL CONTRAST</v>
      </c>
      <c r="B9307" s="283"/>
      <c r="C9307" s="284" t="s">
        <v>8319</v>
      </c>
    </row>
    <row r="9308" spans="1:3" x14ac:dyDescent="0.35">
      <c r="A9308" s="222" t="str">
        <f t="shared" si="145"/>
        <v>CT ABD/PELV WO IV WO ORAL CONTRAST</v>
      </c>
      <c r="B9308" s="283"/>
      <c r="C9308" s="284" t="s">
        <v>8320</v>
      </c>
    </row>
    <row r="9309" spans="1:3" x14ac:dyDescent="0.35">
      <c r="A9309" s="222" t="str">
        <f t="shared" si="145"/>
        <v>CT ABD/PELVIS W/O</v>
      </c>
      <c r="B9309" s="292"/>
      <c r="C9309" s="302" t="s">
        <v>5403</v>
      </c>
    </row>
    <row r="9310" spans="1:3" x14ac:dyDescent="0.35">
      <c r="A9310" s="222" t="str">
        <f t="shared" si="145"/>
        <v>CT ABD/PELVIS W/O CONTRAST</v>
      </c>
      <c r="B9310" s="548"/>
      <c r="C9310" s="548" t="s">
        <v>5894</v>
      </c>
    </row>
    <row r="9311" spans="1:3" x14ac:dyDescent="0.35">
      <c r="A9311" s="222" t="str">
        <f t="shared" si="145"/>
        <v>CT ABD/PELVIS WO</v>
      </c>
      <c r="B9311" s="640"/>
      <c r="C9311" s="640" t="s">
        <v>871</v>
      </c>
    </row>
    <row r="9312" spans="1:3" x14ac:dyDescent="0.35">
      <c r="A9312" s="222" t="str">
        <f t="shared" si="145"/>
        <v>CT ABDOMEN &amp; PELVIS W/O</v>
      </c>
      <c r="B9312" s="204"/>
      <c r="C9312" s="205" t="s">
        <v>11877</v>
      </c>
    </row>
    <row r="9313" spans="1:3" x14ac:dyDescent="0.35">
      <c r="A9313" s="222" t="str">
        <f t="shared" si="145"/>
        <v>CT ABDOMEN &amp; PELVIS W/O DYE</v>
      </c>
      <c r="B9313" s="157"/>
      <c r="C9313" s="157" t="s">
        <v>4117</v>
      </c>
    </row>
    <row r="9314" spans="1:3" x14ac:dyDescent="0.35">
      <c r="A9314" s="222" t="str">
        <f t="shared" si="145"/>
        <v>CT ABDOMEN &amp; PELVIS W/O DYE 1+ BODY REGNS</v>
      </c>
      <c r="B9314" s="667"/>
      <c r="C9314" s="641" t="s">
        <v>13415</v>
      </c>
    </row>
    <row r="9315" spans="1:3" x14ac:dyDescent="0.35">
      <c r="A9315" s="222" t="str">
        <f t="shared" si="145"/>
        <v>CT ABDOMEN &amp; PELVIS WO</v>
      </c>
      <c r="B9315" s="204"/>
      <c r="C9315" s="205" t="s">
        <v>7851</v>
      </c>
    </row>
    <row r="9316" spans="1:3" x14ac:dyDescent="0.35">
      <c r="A9316" s="222" t="str">
        <f t="shared" si="145"/>
        <v>CT ABDOMEN &amp; PELVIS WO CONT</v>
      </c>
      <c r="B9316" s="105"/>
      <c r="C9316" s="105" t="s">
        <v>4910</v>
      </c>
    </row>
    <row r="9317" spans="1:3" x14ac:dyDescent="0.35">
      <c r="A9317" s="222" t="str">
        <f t="shared" si="145"/>
        <v>CT ABDOMEN / PELVIS WO</v>
      </c>
      <c r="B9317" s="289"/>
      <c r="C9317" s="318" t="s">
        <v>2947</v>
      </c>
    </row>
    <row r="9318" spans="1:3" x14ac:dyDescent="0.35">
      <c r="A9318" s="222" t="str">
        <f t="shared" si="145"/>
        <v>CT Abdomen and Pelvis w/o Contrast</v>
      </c>
      <c r="B9318" s="291"/>
      <c r="C9318" s="194" t="s">
        <v>4549</v>
      </c>
    </row>
    <row r="9319" spans="1:3" x14ac:dyDescent="0.35">
      <c r="A9319" s="222" t="str">
        <f t="shared" si="145"/>
        <v>CT Abdomen and Pelvis w/out contrast</v>
      </c>
      <c r="B9319" s="668"/>
      <c r="C9319" s="132" t="s">
        <v>13470</v>
      </c>
    </row>
    <row r="9320" spans="1:3" x14ac:dyDescent="0.35">
      <c r="A9320" s="222" t="str">
        <f t="shared" si="145"/>
        <v>CT Abdomen Pelvis without contrast</v>
      </c>
      <c r="B9320" s="24"/>
      <c r="C9320" s="52" t="s">
        <v>13271</v>
      </c>
    </row>
    <row r="9321" spans="1:3" x14ac:dyDescent="0.35">
      <c r="A9321" s="222" t="str">
        <f t="shared" si="145"/>
        <v>CT ABDOMEN PELVIS WO</v>
      </c>
      <c r="B9321" s="280"/>
      <c r="C9321" s="295" t="s">
        <v>9047</v>
      </c>
    </row>
    <row r="9322" spans="1:3" x14ac:dyDescent="0.35">
      <c r="A9322" s="222" t="str">
        <f t="shared" si="145"/>
        <v>CT abdomen pelvis wo con</v>
      </c>
      <c r="B9322" s="24"/>
      <c r="C9322" s="24" t="s">
        <v>13272</v>
      </c>
    </row>
    <row r="9323" spans="1:3" x14ac:dyDescent="0.35">
      <c r="A9323" s="222" t="str">
        <f t="shared" si="145"/>
        <v>CT ABDOMEN/PELVIC WITHOUT</v>
      </c>
      <c r="B9323" s="204"/>
      <c r="C9323" s="205" t="s">
        <v>11879</v>
      </c>
    </row>
    <row r="9324" spans="1:3" x14ac:dyDescent="0.35">
      <c r="A9324" s="222" t="str">
        <f t="shared" si="145"/>
        <v>CT ABDOMEN/PELVIS W ORAL CONTRAST</v>
      </c>
      <c r="B9324" s="285"/>
      <c r="C9324" s="285" t="s">
        <v>6443</v>
      </c>
    </row>
    <row r="9325" spans="1:3" x14ac:dyDescent="0.35">
      <c r="A9325" s="222" t="str">
        <f t="shared" si="145"/>
        <v>CT Abdomen/Pelvis W/O</v>
      </c>
      <c r="B9325" s="316"/>
      <c r="C9325" s="316" t="s">
        <v>8491</v>
      </c>
    </row>
    <row r="9326" spans="1:3" x14ac:dyDescent="0.35">
      <c r="A9326" s="222" t="str">
        <f t="shared" si="145"/>
        <v>CT ABDOMEN/PELVIS W/O CONTRAST</v>
      </c>
      <c r="B9326" s="285"/>
      <c r="C9326" s="297" t="s">
        <v>6444</v>
      </c>
    </row>
    <row r="9327" spans="1:3" x14ac:dyDescent="0.35">
      <c r="A9327" s="222" t="str">
        <f t="shared" si="145"/>
        <v>CT ABDOMEN/PELVIS WO</v>
      </c>
      <c r="B9327" s="204"/>
      <c r="C9327" s="207" t="s">
        <v>11881</v>
      </c>
    </row>
    <row r="9328" spans="1:3" x14ac:dyDescent="0.35">
      <c r="A9328" s="222" t="str">
        <f t="shared" si="145"/>
        <v>CT ABDOMEN/PELVIS WO &amp;/OR W ONE OR BOTH RGNS</v>
      </c>
      <c r="B9328" s="326"/>
      <c r="C9328" s="401" t="s">
        <v>14072</v>
      </c>
    </row>
    <row r="9329" spans="1:3" x14ac:dyDescent="0.35">
      <c r="A9329" s="222" t="str">
        <f t="shared" si="145"/>
        <v>CT Kidney DE Stones [factory](Adult)</v>
      </c>
      <c r="B9329" s="204"/>
      <c r="C9329" s="208" t="s">
        <v>11883</v>
      </c>
    </row>
    <row r="9330" spans="1:3" x14ac:dyDescent="0.35">
      <c r="A9330" s="222" t="str">
        <f t="shared" si="145"/>
        <v>CT Renal Stone</v>
      </c>
      <c r="B9330" s="24"/>
      <c r="C9330" s="406" t="s">
        <v>13273</v>
      </c>
    </row>
    <row r="9331" spans="1:3" x14ac:dyDescent="0.35">
      <c r="A9331" s="222" t="str">
        <f t="shared" si="145"/>
        <v>CT RENAL STONE PROTOCOL</v>
      </c>
      <c r="B9331" s="285"/>
      <c r="C9331" s="879" t="s">
        <v>6445</v>
      </c>
    </row>
    <row r="9332" spans="1:3" x14ac:dyDescent="0.35">
      <c r="A9332" s="222" t="str">
        <f t="shared" si="145"/>
        <v>CT RENAL STONE PROTOCOL WO ORAL OR IV</v>
      </c>
      <c r="B9332" s="742"/>
      <c r="C9332" s="58" t="s">
        <v>761</v>
      </c>
    </row>
    <row r="9333" spans="1:3" x14ac:dyDescent="0.35">
      <c r="A9333" s="222" t="str">
        <f t="shared" si="145"/>
        <v>CT STONE PROTOCOL</v>
      </c>
      <c r="B9333" s="105"/>
      <c r="C9333" s="108" t="s">
        <v>4911</v>
      </c>
    </row>
    <row r="9334" spans="1:3" x14ac:dyDescent="0.35">
      <c r="A9334" s="222" t="str">
        <f t="shared" si="145"/>
        <v>CT STONE PROTOCOL (ABD/PELVIS WO)</v>
      </c>
      <c r="B9334" s="204"/>
      <c r="C9334" s="205" t="s">
        <v>10274</v>
      </c>
    </row>
    <row r="9335" spans="1:3" x14ac:dyDescent="0.35">
      <c r="A9335" s="222" t="str">
        <f t="shared" si="145"/>
        <v>CT STONE RUN</v>
      </c>
      <c r="B9335" s="289"/>
      <c r="C9335" s="318" t="s">
        <v>2948</v>
      </c>
    </row>
    <row r="9336" spans="1:3" x14ac:dyDescent="0.35">
      <c r="A9336" s="222" t="str">
        <f t="shared" si="145"/>
        <v>CT STONE RUN ABD/PELVIS WO</v>
      </c>
      <c r="B9336" s="289"/>
      <c r="C9336" s="289" t="s">
        <v>2949</v>
      </c>
    </row>
    <row r="9337" spans="1:3" x14ac:dyDescent="0.35">
      <c r="A9337" s="222" t="str">
        <f t="shared" si="145"/>
        <v>CT STONE SEARCH</v>
      </c>
      <c r="B9337" s="341"/>
      <c r="C9337" s="545" t="s">
        <v>9504</v>
      </c>
    </row>
    <row r="9338" spans="1:3" x14ac:dyDescent="0.35">
      <c r="A9338" s="222" t="str">
        <f t="shared" si="145"/>
        <v>CT STONE STUDY</v>
      </c>
      <c r="B9338" s="341"/>
      <c r="C9338" s="341" t="s">
        <v>9505</v>
      </c>
    </row>
    <row r="9339" spans="1:3" x14ac:dyDescent="0.35">
      <c r="A9339" s="222" t="str">
        <f t="shared" si="145"/>
        <v>CT STONE WO</v>
      </c>
      <c r="B9339" s="316"/>
      <c r="C9339" s="319" t="s">
        <v>8492</v>
      </c>
    </row>
    <row r="9340" spans="1:3" x14ac:dyDescent="0.35">
      <c r="A9340" s="222" t="str">
        <f t="shared" si="145"/>
        <v>CT STONE WO IV WO ORAL CONTRAST</v>
      </c>
      <c r="B9340" s="283"/>
      <c r="C9340" s="447" t="s">
        <v>8321</v>
      </c>
    </row>
    <row r="9341" spans="1:3" x14ac:dyDescent="0.35">
      <c r="A9341" s="222" t="str">
        <f t="shared" si="145"/>
        <v>CT, Abd/Pelvis s/Contrast</v>
      </c>
      <c r="B9341" s="30"/>
      <c r="C9341" s="404" t="s">
        <v>3622</v>
      </c>
    </row>
    <row r="9342" spans="1:3" x14ac:dyDescent="0.35">
      <c r="A9342" s="222" t="str">
        <f t="shared" si="145"/>
        <v>CT-Abdomen and Pelvis w/out contrast</v>
      </c>
      <c r="B9342" s="668"/>
      <c r="C9342" s="241" t="s">
        <v>13471</v>
      </c>
    </row>
    <row r="9343" spans="1:3" x14ac:dyDescent="0.35">
      <c r="A9343" s="222" t="str">
        <f t="shared" si="145"/>
        <v>CT-ABDOMEN/PELVIS WO</v>
      </c>
      <c r="B9343" s="204"/>
      <c r="C9343" s="205" t="s">
        <v>11884</v>
      </c>
    </row>
    <row r="9344" spans="1:3" x14ac:dyDescent="0.35">
      <c r="A9344" s="222" t="str">
        <f t="shared" si="145"/>
        <v>e+1 CT ABD/PEL W/O</v>
      </c>
      <c r="B9344" s="204"/>
      <c r="C9344" s="205" t="s">
        <v>11886</v>
      </c>
    </row>
    <row r="9345" spans="1:3" x14ac:dyDescent="0.35">
      <c r="A9345" s="222" t="str">
        <f t="shared" si="145"/>
        <v>e+1 CT ABD/PEL W/O CON</v>
      </c>
      <c r="B9345" s="204"/>
      <c r="C9345" s="205" t="s">
        <v>11887</v>
      </c>
    </row>
    <row r="9346" spans="1:3" x14ac:dyDescent="0.35">
      <c r="A9346" s="222" t="str">
        <f t="shared" si="145"/>
        <v>CT ABDOMEN/PELVIC WITH 100ML OMNIPAQUE</v>
      </c>
      <c r="B9346" s="204"/>
      <c r="C9346" s="205" t="s">
        <v>11915</v>
      </c>
    </row>
    <row r="9347" spans="1:3" x14ac:dyDescent="0.35">
      <c r="A9347" s="222" t="str">
        <f t="shared" ref="A9347:A9410" si="146">TRIM(C9347)</f>
        <v>CT ABD &amp; PELVIS W</v>
      </c>
      <c r="B9347" s="204"/>
      <c r="C9347" s="205" t="s">
        <v>11904</v>
      </c>
    </row>
    <row r="9348" spans="1:3" x14ac:dyDescent="0.35">
      <c r="A9348" s="222" t="str">
        <f t="shared" si="146"/>
        <v>CT ABD &amp; PELVIS WITH IV</v>
      </c>
      <c r="B9348" s="741"/>
      <c r="C9348" s="124" t="s">
        <v>763</v>
      </c>
    </row>
    <row r="9349" spans="1:3" x14ac:dyDescent="0.35">
      <c r="A9349" s="222" t="str">
        <f t="shared" si="146"/>
        <v>CT ABD / PELVIS-W</v>
      </c>
      <c r="B9349" s="658"/>
      <c r="C9349" s="33" t="s">
        <v>1218</v>
      </c>
    </row>
    <row r="9350" spans="1:3" x14ac:dyDescent="0.35">
      <c r="A9350" s="222" t="str">
        <f t="shared" si="146"/>
        <v>CT ABD AND PEL WITH IV CONTRAS</v>
      </c>
      <c r="B9350" s="664"/>
      <c r="C9350" s="911" t="s">
        <v>7281</v>
      </c>
    </row>
    <row r="9351" spans="1:3" x14ac:dyDescent="0.35">
      <c r="A9351" s="222" t="str">
        <f t="shared" si="146"/>
        <v>CT ABD AND PEL WITH IV CONTRAST</v>
      </c>
      <c r="B9351" s="657"/>
      <c r="C9351" s="94" t="s">
        <v>7282</v>
      </c>
    </row>
    <row r="9352" spans="1:3" x14ac:dyDescent="0.35">
      <c r="A9352" s="222" t="str">
        <f t="shared" si="146"/>
        <v>CT ABD AND PELIVS; WITH CONTRAST</v>
      </c>
      <c r="B9352" s="326"/>
      <c r="C9352" s="320" t="s">
        <v>14074</v>
      </c>
    </row>
    <row r="9353" spans="1:3" x14ac:dyDescent="0.35">
      <c r="A9353" s="222" t="str">
        <f t="shared" si="146"/>
        <v>CT ABD AND PELVIS WITH CONTRAST</v>
      </c>
      <c r="B9353" s="280"/>
      <c r="C9353" s="45" t="s">
        <v>9069</v>
      </c>
    </row>
    <row r="9354" spans="1:3" ht="16" x14ac:dyDescent="0.4">
      <c r="A9354" s="222" t="str">
        <f t="shared" si="146"/>
        <v>CT ABD AND PELVIS WITH CONTRAST*</v>
      </c>
      <c r="B9354" s="696"/>
      <c r="C9354" s="158" t="s">
        <v>8649</v>
      </c>
    </row>
    <row r="9355" spans="1:3" x14ac:dyDescent="0.35">
      <c r="A9355" s="222" t="str">
        <f t="shared" si="146"/>
        <v>CT ABD AND PELVIS WITH IV</v>
      </c>
      <c r="B9355" s="742"/>
      <c r="C9355" s="46" t="s">
        <v>764</v>
      </c>
    </row>
    <row r="9356" spans="1:3" x14ac:dyDescent="0.35">
      <c r="A9356" s="222" t="str">
        <f t="shared" si="146"/>
        <v>CT ABD AND PELVIS; WIT</v>
      </c>
      <c r="B9356" s="326"/>
      <c r="C9356" s="387" t="s">
        <v>14075</v>
      </c>
    </row>
    <row r="9357" spans="1:3" x14ac:dyDescent="0.35">
      <c r="A9357" s="222" t="str">
        <f t="shared" si="146"/>
        <v>CT ABD PEL W</v>
      </c>
      <c r="B9357" s="316"/>
      <c r="C9357" s="462" t="s">
        <v>6906</v>
      </c>
    </row>
    <row r="9358" spans="1:3" x14ac:dyDescent="0.35">
      <c r="A9358" s="222" t="str">
        <f t="shared" si="146"/>
        <v>CT ABD PEL W</v>
      </c>
      <c r="B9358" s="165"/>
      <c r="C9358" s="187" t="s">
        <v>6906</v>
      </c>
    </row>
    <row r="9359" spans="1:3" x14ac:dyDescent="0.35">
      <c r="A9359" s="222" t="str">
        <f t="shared" si="146"/>
        <v>CT ABD PEL W/</v>
      </c>
      <c r="B9359" s="162"/>
      <c r="C9359" s="166" t="s">
        <v>4258</v>
      </c>
    </row>
    <row r="9360" spans="1:3" x14ac:dyDescent="0.35">
      <c r="A9360" s="222" t="str">
        <f t="shared" si="146"/>
        <v>CT ABD PEL W/C</v>
      </c>
      <c r="B9360" s="165"/>
      <c r="C9360" s="165" t="s">
        <v>6907</v>
      </c>
    </row>
    <row r="9361" spans="1:3" x14ac:dyDescent="0.35">
      <c r="A9361" s="222" t="str">
        <f t="shared" si="146"/>
        <v>CT ABD PEL WC</v>
      </c>
      <c r="B9361" s="165"/>
      <c r="C9361" s="165" t="s">
        <v>6908</v>
      </c>
    </row>
    <row r="9362" spans="1:3" x14ac:dyDescent="0.35">
      <c r="A9362" s="222" t="str">
        <f t="shared" si="146"/>
        <v>CT ABD PEL WITH</v>
      </c>
      <c r="B9362" s="204"/>
      <c r="C9362" s="205" t="s">
        <v>11905</v>
      </c>
    </row>
    <row r="9363" spans="1:3" x14ac:dyDescent="0.35">
      <c r="A9363" s="222" t="str">
        <f t="shared" si="146"/>
        <v>CT ABD PELVIS W</v>
      </c>
      <c r="B9363" s="204"/>
      <c r="C9363" s="205" t="s">
        <v>11906</v>
      </c>
    </row>
    <row r="9364" spans="1:3" x14ac:dyDescent="0.35">
      <c r="A9364" s="222" t="str">
        <f t="shared" si="146"/>
        <v>CT ABD&amp;PEL W CONTRAS</v>
      </c>
      <c r="B9364" s="288"/>
      <c r="C9364" s="13" t="s">
        <v>488</v>
      </c>
    </row>
    <row r="9365" spans="1:3" x14ac:dyDescent="0.35">
      <c r="A9365" s="222" t="str">
        <f t="shared" si="146"/>
        <v>CT ABD/PEL W</v>
      </c>
      <c r="B9365" s="312"/>
      <c r="C9365" s="312" t="s">
        <v>10186</v>
      </c>
    </row>
    <row r="9366" spans="1:3" x14ac:dyDescent="0.35">
      <c r="A9366" s="222" t="str">
        <f t="shared" si="146"/>
        <v>CT ABD/PEL W CON</v>
      </c>
      <c r="B9366" s="162"/>
      <c r="C9366" s="166" t="s">
        <v>4259</v>
      </c>
    </row>
    <row r="9367" spans="1:3" x14ac:dyDescent="0.35">
      <c r="A9367" s="222" t="str">
        <f t="shared" si="146"/>
        <v>CT ABD/PEL W CON - 74177</v>
      </c>
      <c r="B9367" s="204"/>
      <c r="C9367" s="205" t="s">
        <v>11907</v>
      </c>
    </row>
    <row r="9368" spans="1:3" x14ac:dyDescent="0.35">
      <c r="A9368" s="222" t="str">
        <f t="shared" si="146"/>
        <v>CT ABD/PEL W CONTRA</v>
      </c>
      <c r="B9368" s="288"/>
      <c r="C9368" s="13" t="s">
        <v>489</v>
      </c>
    </row>
    <row r="9369" spans="1:3" x14ac:dyDescent="0.35">
      <c r="A9369" s="222" t="str">
        <f t="shared" si="146"/>
        <v>CT ABD/PEL W CONTRAS</v>
      </c>
      <c r="B9369" s="288"/>
      <c r="C9369" s="13" t="s">
        <v>490</v>
      </c>
    </row>
    <row r="9370" spans="1:3" x14ac:dyDescent="0.35">
      <c r="A9370" s="222" t="str">
        <f t="shared" si="146"/>
        <v>CT ABD/PEL W CONTRAST</v>
      </c>
      <c r="B9370" s="288"/>
      <c r="C9370" s="13" t="s">
        <v>491</v>
      </c>
    </row>
    <row r="9371" spans="1:3" x14ac:dyDescent="0.35">
      <c r="A9371" s="222" t="str">
        <f t="shared" si="146"/>
        <v>CT ABD/PEL W/</v>
      </c>
      <c r="B9371" s="204"/>
      <c r="C9371" s="205" t="s">
        <v>11908</v>
      </c>
    </row>
    <row r="9372" spans="1:3" x14ac:dyDescent="0.35">
      <c r="A9372" s="222" t="str">
        <f t="shared" si="146"/>
        <v>CT ABD/PEL W/ CON</v>
      </c>
      <c r="B9372" s="204"/>
      <c r="C9372" s="205" t="s">
        <v>11909</v>
      </c>
    </row>
    <row r="9373" spans="1:3" x14ac:dyDescent="0.35">
      <c r="A9373" s="222" t="str">
        <f t="shared" si="146"/>
        <v>CT ABD/PEL W/ CONTRAST</v>
      </c>
      <c r="B9373" s="204"/>
      <c r="C9373" s="211" t="s">
        <v>11910</v>
      </c>
    </row>
    <row r="9374" spans="1:3" x14ac:dyDescent="0.35">
      <c r="A9374" s="222" t="str">
        <f t="shared" si="146"/>
        <v>CT ABD/PEL W/CON</v>
      </c>
      <c r="B9374" s="204"/>
      <c r="C9374" s="205" t="s">
        <v>11911</v>
      </c>
    </row>
    <row r="9375" spans="1:3" x14ac:dyDescent="0.35">
      <c r="A9375" s="222" t="str">
        <f t="shared" si="146"/>
        <v>CT ABD/PELV WITH IV WITH ORAL CONTRAST</v>
      </c>
      <c r="B9375" s="283"/>
      <c r="C9375" s="284" t="s">
        <v>8332</v>
      </c>
    </row>
    <row r="9376" spans="1:3" x14ac:dyDescent="0.35">
      <c r="A9376" s="222" t="str">
        <f t="shared" si="146"/>
        <v>CT ABD/PELV WITH IV WO ORAL CONTRAST</v>
      </c>
      <c r="B9376" s="283"/>
      <c r="C9376" s="284" t="s">
        <v>8333</v>
      </c>
    </row>
    <row r="9377" spans="1:3" x14ac:dyDescent="0.35">
      <c r="A9377" s="222" t="str">
        <f t="shared" si="146"/>
        <v>CT ABD/PELVIS W</v>
      </c>
      <c r="B9377" s="11"/>
      <c r="C9377" s="11" t="s">
        <v>10187</v>
      </c>
    </row>
    <row r="9378" spans="1:3" x14ac:dyDescent="0.35">
      <c r="A9378" s="222" t="str">
        <f t="shared" si="146"/>
        <v>CT ABD/PELVIS W/CONT</v>
      </c>
      <c r="B9378" s="296"/>
      <c r="C9378" s="303" t="s">
        <v>6711</v>
      </c>
    </row>
    <row r="9379" spans="1:3" x14ac:dyDescent="0.35">
      <c r="A9379" s="222" t="str">
        <f t="shared" si="146"/>
        <v>CT ABD/PELVIS W/CONT 90ML OMNIPAQUE 300</v>
      </c>
      <c r="B9379" s="204"/>
      <c r="C9379" s="203" t="s">
        <v>11912</v>
      </c>
    </row>
    <row r="9380" spans="1:3" x14ac:dyDescent="0.35">
      <c r="A9380" s="222" t="str">
        <f t="shared" si="146"/>
        <v>CT ABD/PELVIS W/CONTRAST</v>
      </c>
      <c r="B9380" s="548"/>
      <c r="C9380" s="548" t="s">
        <v>5905</v>
      </c>
    </row>
    <row r="9381" spans="1:3" x14ac:dyDescent="0.35">
      <c r="A9381" s="222" t="str">
        <f t="shared" si="146"/>
        <v>CT ABD/PELVIS W/ONLY</v>
      </c>
      <c r="B9381" s="292"/>
      <c r="C9381" s="302" t="s">
        <v>5412</v>
      </c>
    </row>
    <row r="9382" spans="1:3" x14ac:dyDescent="0.35">
      <c r="A9382" s="222" t="str">
        <f t="shared" si="146"/>
        <v>CT ABD/PELVIS WITH ORAL AND IV CONTRAST</v>
      </c>
      <c r="B9382" s="285"/>
      <c r="C9382" s="297" t="s">
        <v>6454</v>
      </c>
    </row>
    <row r="9383" spans="1:3" x14ac:dyDescent="0.35">
      <c r="A9383" s="222" t="str">
        <f t="shared" si="146"/>
        <v>CT ABD/PELW/CON</v>
      </c>
      <c r="B9383" s="204"/>
      <c r="C9383" s="205" t="s">
        <v>11913</v>
      </c>
    </row>
    <row r="9384" spans="1:3" x14ac:dyDescent="0.35">
      <c r="A9384" s="222" t="str">
        <f t="shared" si="146"/>
        <v>CT ABDOMEN &amp; PELVIS W</v>
      </c>
      <c r="B9384" s="204"/>
      <c r="C9384" s="205" t="s">
        <v>11914</v>
      </c>
    </row>
    <row r="9385" spans="1:3" x14ac:dyDescent="0.35">
      <c r="A9385" s="222" t="str">
        <f t="shared" si="146"/>
        <v>CT ABDOMEN &amp; PELVIS W/ DYE</v>
      </c>
      <c r="B9385" s="157"/>
      <c r="C9385" s="157" t="s">
        <v>4137</v>
      </c>
    </row>
    <row r="9386" spans="1:3" x14ac:dyDescent="0.35">
      <c r="A9386" s="222" t="str">
        <f t="shared" si="146"/>
        <v>CT ABDOMEN &amp; PELVIS WITH CONT</v>
      </c>
      <c r="B9386" s="105"/>
      <c r="C9386" s="105" t="s">
        <v>4923</v>
      </c>
    </row>
    <row r="9387" spans="1:3" x14ac:dyDescent="0.35">
      <c r="A9387" s="222" t="str">
        <f t="shared" si="146"/>
        <v>CT ABDOMEN / PELVIS W</v>
      </c>
      <c r="B9387" s="367"/>
      <c r="C9387" s="367" t="s">
        <v>7399</v>
      </c>
    </row>
    <row r="9388" spans="1:3" x14ac:dyDescent="0.35">
      <c r="A9388" s="222" t="str">
        <f t="shared" si="146"/>
        <v>CT ABDOMEN / PELVIS W/</v>
      </c>
      <c r="B9388" s="341"/>
      <c r="C9388" s="294" t="s">
        <v>9513</v>
      </c>
    </row>
    <row r="9389" spans="1:3" x14ac:dyDescent="0.35">
      <c r="A9389" s="222" t="str">
        <f t="shared" si="146"/>
        <v>CT ABDOMEN / PELVIS WC</v>
      </c>
      <c r="B9389" s="289"/>
      <c r="C9389" s="318" t="s">
        <v>2966</v>
      </c>
    </row>
    <row r="9390" spans="1:3" x14ac:dyDescent="0.35">
      <c r="A9390" s="222" t="str">
        <f t="shared" si="146"/>
        <v>CT Abdomen and Pelvis w/ Contrast</v>
      </c>
      <c r="B9390" s="291"/>
      <c r="C9390" s="278" t="s">
        <v>4561</v>
      </c>
    </row>
    <row r="9391" spans="1:3" x14ac:dyDescent="0.35">
      <c r="A9391" s="222" t="str">
        <f t="shared" si="146"/>
        <v>CT abdomen pelvis w con</v>
      </c>
      <c r="B9391" s="24"/>
      <c r="C9391" s="52" t="s">
        <v>13302</v>
      </c>
    </row>
    <row r="9392" spans="1:3" x14ac:dyDescent="0.35">
      <c r="A9392" s="222" t="str">
        <f t="shared" si="146"/>
        <v>CT ABDOMEN PELVIS WC</v>
      </c>
      <c r="B9392" s="296"/>
      <c r="C9392" s="450" t="s">
        <v>6712</v>
      </c>
    </row>
    <row r="9393" spans="1:3" x14ac:dyDescent="0.35">
      <c r="A9393" s="222" t="str">
        <f t="shared" si="146"/>
        <v>CT Abdomen Pelvis with contrast</v>
      </c>
      <c r="B9393" s="24"/>
      <c r="C9393" s="52" t="s">
        <v>13303</v>
      </c>
    </row>
    <row r="9394" spans="1:3" x14ac:dyDescent="0.35">
      <c r="A9394" s="222" t="str">
        <f t="shared" si="146"/>
        <v>CT ABDOMEN/PELVIC WITH 100ML OMNIPAQUE</v>
      </c>
      <c r="B9394" s="204"/>
      <c r="C9394" s="205" t="s">
        <v>11915</v>
      </c>
    </row>
    <row r="9395" spans="1:3" x14ac:dyDescent="0.35">
      <c r="A9395" s="222" t="str">
        <f t="shared" si="146"/>
        <v>CT ABDOMEN/PELVIC WITH OMNIPAQUE 300 95ML</v>
      </c>
      <c r="B9395" s="204"/>
      <c r="C9395" s="211" t="s">
        <v>11916</v>
      </c>
    </row>
    <row r="9396" spans="1:3" x14ac:dyDescent="0.35">
      <c r="A9396" s="222" t="str">
        <f t="shared" si="146"/>
        <v>CT Abdomen/Pelvis w/ Contrast</v>
      </c>
      <c r="B9396" s="281"/>
      <c r="C9396" s="42" t="s">
        <v>2163</v>
      </c>
    </row>
    <row r="9397" spans="1:3" x14ac:dyDescent="0.35">
      <c r="A9397" s="222" t="str">
        <f t="shared" si="146"/>
        <v>CT ABDOMEN/PELVIS WC</v>
      </c>
      <c r="B9397" s="289"/>
      <c r="C9397" s="318" t="s">
        <v>2967</v>
      </c>
    </row>
    <row r="9398" spans="1:3" x14ac:dyDescent="0.35">
      <c r="A9398" s="222" t="str">
        <f t="shared" si="146"/>
        <v>CT ABDOMEN/PELVIS WITH</v>
      </c>
      <c r="B9398" s="204"/>
      <c r="C9398" s="205" t="s">
        <v>11917</v>
      </c>
    </row>
    <row r="9399" spans="1:3" x14ac:dyDescent="0.35">
      <c r="A9399" s="222" t="str">
        <f t="shared" si="146"/>
        <v>CT ABDOMEN/PELVIS WITH IV CONTRAST</v>
      </c>
      <c r="B9399" s="285"/>
      <c r="C9399" s="297" t="s">
        <v>6455</v>
      </c>
    </row>
    <row r="9400" spans="1:3" x14ac:dyDescent="0.35">
      <c r="A9400" s="222" t="str">
        <f t="shared" si="146"/>
        <v>CT ABDOMEN/PELVIS, W/ ORAL &amp; IV CONTRAST</v>
      </c>
      <c r="B9400" s="365"/>
      <c r="C9400" s="282" t="s">
        <v>5682</v>
      </c>
    </row>
    <row r="9401" spans="1:3" x14ac:dyDescent="0.35">
      <c r="A9401" s="222" t="str">
        <f t="shared" si="146"/>
        <v>CT ABDOMEN/PELVIS, WITH CONTRAST</v>
      </c>
      <c r="B9401" s="365"/>
      <c r="C9401" s="282" t="s">
        <v>5683</v>
      </c>
    </row>
    <row r="9402" spans="1:3" x14ac:dyDescent="0.35">
      <c r="A9402" s="222" t="str">
        <f t="shared" si="146"/>
        <v>CT ENTEROGRAPHY W</v>
      </c>
      <c r="B9402" s="591"/>
      <c r="C9402" s="591" t="s">
        <v>872</v>
      </c>
    </row>
    <row r="9403" spans="1:3" x14ac:dyDescent="0.35">
      <c r="A9403" s="222" t="str">
        <f t="shared" si="146"/>
        <v>CT Enterography with contrast</v>
      </c>
      <c r="B9403" s="666"/>
      <c r="C9403" s="24" t="s">
        <v>13304</v>
      </c>
    </row>
    <row r="9404" spans="1:3" x14ac:dyDescent="0.35">
      <c r="A9404" s="222" t="str">
        <f t="shared" si="146"/>
        <v>CT OF ABD/PEL W/CONT</v>
      </c>
      <c r="B9404" s="221"/>
      <c r="C9404" s="221" t="s">
        <v>1426</v>
      </c>
    </row>
    <row r="9405" spans="1:3" x14ac:dyDescent="0.35">
      <c r="A9405" s="222" t="str">
        <f t="shared" si="146"/>
        <v>CT, Abd /Pelvis c/Contrast</v>
      </c>
      <c r="B9405" s="30"/>
      <c r="C9405" s="30" t="s">
        <v>3649</v>
      </c>
    </row>
    <row r="9406" spans="1:3" x14ac:dyDescent="0.35">
      <c r="A9406" s="222" t="str">
        <f t="shared" si="146"/>
        <v>CT-Abdomen and Pelvis w/ contrast</v>
      </c>
      <c r="B9406" s="692"/>
      <c r="C9406" s="600" t="s">
        <v>13567</v>
      </c>
    </row>
    <row r="9407" spans="1:3" x14ac:dyDescent="0.35">
      <c r="A9407" s="222" t="str">
        <f t="shared" si="146"/>
        <v>CT-Abdomen and Pelvis w/contrast</v>
      </c>
      <c r="B9407" s="692"/>
      <c r="C9407" s="601" t="s">
        <v>13568</v>
      </c>
    </row>
    <row r="9408" spans="1:3" x14ac:dyDescent="0.35">
      <c r="A9408" s="222" t="str">
        <f t="shared" si="146"/>
        <v>e+1 CT ABD/PEL W/CON</v>
      </c>
      <c r="B9408" s="204"/>
      <c r="C9408" s="205" t="s">
        <v>11918</v>
      </c>
    </row>
    <row r="9409" spans="1:3" x14ac:dyDescent="0.35">
      <c r="A9409" s="222" t="str">
        <f t="shared" si="146"/>
        <v>ABD PELVIS WO W(Adult)</v>
      </c>
      <c r="B9409" s="204"/>
      <c r="C9409" s="205" t="s">
        <v>11920</v>
      </c>
    </row>
    <row r="9410" spans="1:3" x14ac:dyDescent="0.35">
      <c r="A9410" s="222" t="str">
        <f t="shared" si="146"/>
        <v>CT ABD AND PELVIS WITH AND WITHOUT IV</v>
      </c>
      <c r="B9410" s="742"/>
      <c r="C9410" s="46" t="s">
        <v>766</v>
      </c>
    </row>
    <row r="9411" spans="1:3" ht="16" x14ac:dyDescent="0.4">
      <c r="A9411" s="222" t="str">
        <f t="shared" ref="A9411:A9474" si="147">TRIM(C9411)</f>
        <v>CT ABD AND PELVIS W/WO CONTRAST*</v>
      </c>
      <c r="B9411" s="696"/>
      <c r="C9411" s="158" t="s">
        <v>8652</v>
      </c>
    </row>
    <row r="9412" spans="1:3" x14ac:dyDescent="0.35">
      <c r="A9412" s="222" t="str">
        <f t="shared" si="147"/>
        <v>CT ABD AND PELVIS WITH/WO CONTRAST</v>
      </c>
      <c r="B9412" s="280"/>
      <c r="C9412" s="45" t="s">
        <v>9072</v>
      </c>
    </row>
    <row r="9413" spans="1:3" x14ac:dyDescent="0.35">
      <c r="A9413" s="222" t="str">
        <f t="shared" si="147"/>
        <v>CT ABD AND PELVIS WOW IV</v>
      </c>
      <c r="B9413" s="657"/>
      <c r="C9413" s="94" t="s">
        <v>7286</v>
      </c>
    </row>
    <row r="9414" spans="1:3" x14ac:dyDescent="0.35">
      <c r="A9414" s="222" t="str">
        <f t="shared" si="147"/>
        <v>CT ABD AND PELVIS; WO + W CONTRAST</v>
      </c>
      <c r="B9414" s="326"/>
      <c r="C9414" s="320" t="s">
        <v>14076</v>
      </c>
    </row>
    <row r="9415" spans="1:3" x14ac:dyDescent="0.35">
      <c r="A9415" s="222" t="str">
        <f t="shared" si="147"/>
        <v>CT ABD PEL W WO</v>
      </c>
      <c r="B9415" s="316"/>
      <c r="C9415" s="317" t="s">
        <v>8493</v>
      </c>
    </row>
    <row r="9416" spans="1:3" x14ac:dyDescent="0.35">
      <c r="A9416" s="222" t="str">
        <f t="shared" si="147"/>
        <v>CT ABD PEL W/WO</v>
      </c>
      <c r="B9416" s="162"/>
      <c r="C9416" s="166" t="s">
        <v>4260</v>
      </c>
    </row>
    <row r="9417" spans="1:3" x14ac:dyDescent="0.35">
      <c r="A9417" s="222" t="str">
        <f t="shared" si="147"/>
        <v>CT ABD PEL WO/W CON</v>
      </c>
      <c r="B9417" s="204"/>
      <c r="C9417" s="205" t="s">
        <v>11921</v>
      </c>
    </row>
    <row r="9418" spans="1:3" x14ac:dyDescent="0.35">
      <c r="A9418" s="222" t="str">
        <f t="shared" si="147"/>
        <v>CT ABD PEL WWO</v>
      </c>
      <c r="B9418" s="165"/>
      <c r="C9418" s="165" t="s">
        <v>6911</v>
      </c>
    </row>
    <row r="9419" spans="1:3" x14ac:dyDescent="0.35">
      <c r="A9419" s="222" t="str">
        <f t="shared" si="147"/>
        <v>CT ABD W/WO IV PELV W IV WO ORAL</v>
      </c>
      <c r="B9419" s="283"/>
      <c r="C9419" s="283" t="s">
        <v>8334</v>
      </c>
    </row>
    <row r="9420" spans="1:3" x14ac:dyDescent="0.35">
      <c r="A9420" s="222" t="str">
        <f t="shared" si="147"/>
        <v>CT ABD W/WO IV PELV WITH IV WITH ORAL</v>
      </c>
      <c r="B9420" s="283"/>
      <c r="C9420" s="283" t="s">
        <v>8335</v>
      </c>
    </row>
    <row r="9421" spans="1:3" x14ac:dyDescent="0.35">
      <c r="A9421" s="222" t="str">
        <f t="shared" si="147"/>
        <v>CT ABD&amp;PEL W/W/O CON</v>
      </c>
      <c r="B9421" s="288"/>
      <c r="C9421" s="13" t="s">
        <v>492</v>
      </c>
    </row>
    <row r="9422" spans="1:3" x14ac:dyDescent="0.35">
      <c r="A9422" s="222" t="str">
        <f t="shared" si="147"/>
        <v>CT ABD/PEL W &amp; W/O</v>
      </c>
      <c r="B9422" s="666"/>
      <c r="C9422" s="24" t="s">
        <v>13307</v>
      </c>
    </row>
    <row r="9423" spans="1:3" x14ac:dyDescent="0.35">
      <c r="A9423" s="222" t="str">
        <f t="shared" si="147"/>
        <v>CT ABD/PEL W/O W</v>
      </c>
      <c r="B9423" s="204"/>
      <c r="C9423" s="205" t="s">
        <v>11922</v>
      </c>
    </row>
    <row r="9424" spans="1:3" x14ac:dyDescent="0.35">
      <c r="A9424" s="222" t="str">
        <f t="shared" si="147"/>
        <v>CT ABD/PEL W/O W/ CON</v>
      </c>
      <c r="B9424" s="204"/>
      <c r="C9424" s="205" t="s">
        <v>11923</v>
      </c>
    </row>
    <row r="9425" spans="1:3" x14ac:dyDescent="0.35">
      <c r="A9425" s="222" t="str">
        <f t="shared" si="147"/>
        <v>CT ABD/PEL W/O/W</v>
      </c>
      <c r="B9425" s="204"/>
      <c r="C9425" s="205" t="s">
        <v>11924</v>
      </c>
    </row>
    <row r="9426" spans="1:3" x14ac:dyDescent="0.35">
      <c r="A9426" s="222" t="str">
        <f t="shared" si="147"/>
        <v>CT ABD/PEL W/W/O CON</v>
      </c>
      <c r="B9426" s="288"/>
      <c r="C9426" s="13" t="s">
        <v>493</v>
      </c>
    </row>
    <row r="9427" spans="1:3" x14ac:dyDescent="0.35">
      <c r="A9427" s="222" t="str">
        <f t="shared" si="147"/>
        <v>CT ABD/PEL W/WO</v>
      </c>
      <c r="B9427" s="312"/>
      <c r="C9427" s="312" t="s">
        <v>10192</v>
      </c>
    </row>
    <row r="9428" spans="1:3" x14ac:dyDescent="0.35">
      <c r="A9428" s="222" t="str">
        <f t="shared" si="147"/>
        <v>CT ABD/PEL W/WO CON</v>
      </c>
      <c r="B9428" s="204"/>
      <c r="C9428" s="205" t="s">
        <v>11925</v>
      </c>
    </row>
    <row r="9429" spans="1:3" x14ac:dyDescent="0.35">
      <c r="A9429" s="222" t="str">
        <f t="shared" si="147"/>
        <v>CT ABD/PEL W/WO CON - 74178</v>
      </c>
      <c r="B9429" s="204"/>
      <c r="C9429" s="205" t="s">
        <v>11926</v>
      </c>
    </row>
    <row r="9430" spans="1:3" x14ac:dyDescent="0.35">
      <c r="A9430" s="222" t="str">
        <f t="shared" si="147"/>
        <v>CT ABD/PEL WO/W</v>
      </c>
      <c r="B9430" s="204"/>
      <c r="C9430" s="205" t="s">
        <v>11927</v>
      </c>
    </row>
    <row r="9431" spans="1:3" x14ac:dyDescent="0.35">
      <c r="A9431" s="222" t="str">
        <f t="shared" si="147"/>
        <v>CT ABD/PEL WO/W CON</v>
      </c>
      <c r="B9431" s="204"/>
      <c r="C9431" s="205" t="s">
        <v>11928</v>
      </c>
    </row>
    <row r="9432" spans="1:3" x14ac:dyDescent="0.35">
      <c r="A9432" s="222" t="str">
        <f t="shared" si="147"/>
        <v>CT ABD/PEL WWO</v>
      </c>
      <c r="B9432" s="204"/>
      <c r="C9432" s="211" t="s">
        <v>11929</v>
      </c>
    </row>
    <row r="9433" spans="1:3" x14ac:dyDescent="0.35">
      <c r="A9433" s="222" t="str">
        <f t="shared" si="147"/>
        <v>CT ABD/PEL WWO 100ML OMNIPAQUE</v>
      </c>
      <c r="B9433" s="665"/>
      <c r="C9433" s="167" t="s">
        <v>7408</v>
      </c>
    </row>
    <row r="9434" spans="1:3" x14ac:dyDescent="0.35">
      <c r="A9434" s="222" t="str">
        <f t="shared" si="147"/>
        <v>CT ABD/PELV W/WO IV WITH ORAL CONTRAST</v>
      </c>
      <c r="B9434" s="283"/>
      <c r="C9434" s="284" t="s">
        <v>8336</v>
      </c>
    </row>
    <row r="9435" spans="1:3" x14ac:dyDescent="0.35">
      <c r="A9435" s="222" t="str">
        <f t="shared" si="147"/>
        <v>CT ABD/PELV W/WO IV WO ORAL CONTRAST</v>
      </c>
      <c r="B9435" s="283"/>
      <c r="C9435" s="284" t="s">
        <v>8337</v>
      </c>
    </row>
    <row r="9436" spans="1:3" x14ac:dyDescent="0.35">
      <c r="A9436" s="222" t="str">
        <f t="shared" si="147"/>
        <v>CT ABD/PELVIS HEMATURIA TRIPLE PHASE</v>
      </c>
      <c r="B9436" s="743"/>
      <c r="C9436" s="378" t="s">
        <v>2617</v>
      </c>
    </row>
    <row r="9437" spans="1:3" x14ac:dyDescent="0.35">
      <c r="A9437" s="222" t="str">
        <f t="shared" si="147"/>
        <v>CT ABD/PELVIS W/WO</v>
      </c>
      <c r="B9437" s="33"/>
      <c r="C9437" s="33" t="s">
        <v>1220</v>
      </c>
    </row>
    <row r="9438" spans="1:3" x14ac:dyDescent="0.35">
      <c r="A9438" s="222" t="str">
        <f t="shared" si="147"/>
        <v>CT ABD/PELVIS W/WO</v>
      </c>
      <c r="B9438" s="292"/>
      <c r="C9438" s="302" t="s">
        <v>1220</v>
      </c>
    </row>
    <row r="9439" spans="1:3" x14ac:dyDescent="0.35">
      <c r="A9439" s="222" t="str">
        <f t="shared" si="147"/>
        <v>CT ABD/PELVIS W/WO</v>
      </c>
      <c r="B9439" s="11"/>
      <c r="C9439" s="11" t="s">
        <v>1220</v>
      </c>
    </row>
    <row r="9440" spans="1:3" x14ac:dyDescent="0.35">
      <c r="A9440" s="222" t="str">
        <f t="shared" si="147"/>
        <v>CT ABD/PELVIS W/WO CONTRAST</v>
      </c>
      <c r="B9440" s="548"/>
      <c r="C9440" s="548" t="s">
        <v>5906</v>
      </c>
    </row>
    <row r="9441" spans="1:3" x14ac:dyDescent="0.35">
      <c r="A9441" s="222" t="str">
        <f t="shared" si="147"/>
        <v>CT ABD/PELWO/W</v>
      </c>
      <c r="B9441" s="204"/>
      <c r="C9441" s="205" t="s">
        <v>11931</v>
      </c>
    </row>
    <row r="9442" spans="1:3" x14ac:dyDescent="0.35">
      <c r="A9442" s="222" t="str">
        <f t="shared" si="147"/>
        <v>CT ABDOMEN &amp; PELVIS W + W/O</v>
      </c>
      <c r="B9442" s="204"/>
      <c r="C9442" s="205" t="s">
        <v>11932</v>
      </c>
    </row>
    <row r="9443" spans="1:3" x14ac:dyDescent="0.35">
      <c r="A9443" s="222" t="str">
        <f t="shared" si="147"/>
        <v>CT ABDOMEN &amp; PELVIS W&amp;WO CONTRST</v>
      </c>
      <c r="B9443" s="105"/>
      <c r="C9443" s="105" t="s">
        <v>4924</v>
      </c>
    </row>
    <row r="9444" spans="1:3" x14ac:dyDescent="0.35">
      <c r="A9444" s="222" t="str">
        <f t="shared" si="147"/>
        <v>CT ABDOMEN &amp; PELVIS W/WO</v>
      </c>
      <c r="B9444" s="204"/>
      <c r="C9444" s="205" t="s">
        <v>11933</v>
      </c>
    </row>
    <row r="9445" spans="1:3" x14ac:dyDescent="0.35">
      <c r="A9445" s="222" t="str">
        <f t="shared" si="147"/>
        <v>CT ABDOMEN / PELVIS W/WO</v>
      </c>
      <c r="B9445" s="296"/>
      <c r="C9445" s="303" t="s">
        <v>6716</v>
      </c>
    </row>
    <row r="9446" spans="1:3" x14ac:dyDescent="0.35">
      <c r="A9446" s="222" t="str">
        <f t="shared" si="147"/>
        <v>CT Abdomen and Pelvis w/ + w/o Contrast</v>
      </c>
      <c r="B9446" s="291"/>
      <c r="C9446" s="278" t="s">
        <v>4564</v>
      </c>
    </row>
    <row r="9447" spans="1:3" x14ac:dyDescent="0.35">
      <c r="A9447" s="222" t="str">
        <f t="shared" si="147"/>
        <v>CT ABDOMEN AND PELVIS WOW IV</v>
      </c>
      <c r="B9447" s="669"/>
      <c r="C9447" s="474" t="s">
        <v>7287</v>
      </c>
    </row>
    <row r="9448" spans="1:3" x14ac:dyDescent="0.35">
      <c r="A9448" s="222" t="str">
        <f t="shared" si="147"/>
        <v>CT Abdomen Pelvis w/wo contrast</v>
      </c>
      <c r="B9448" s="24"/>
      <c r="C9448" s="52" t="s">
        <v>13308</v>
      </c>
    </row>
    <row r="9449" spans="1:3" x14ac:dyDescent="0.35">
      <c r="A9449" s="222" t="str">
        <f t="shared" si="147"/>
        <v>CT abdomen pelvis wo/w con</v>
      </c>
      <c r="B9449" s="309"/>
      <c r="C9449" s="131" t="s">
        <v>13309</v>
      </c>
    </row>
    <row r="9450" spans="1:3" x14ac:dyDescent="0.35">
      <c r="A9450" s="222" t="str">
        <f t="shared" si="147"/>
        <v>CT ABDOMEN/PELVIC WITH AND WITHOUT</v>
      </c>
      <c r="B9450" s="204"/>
      <c r="C9450" s="205" t="s">
        <v>11934</v>
      </c>
    </row>
    <row r="9451" spans="1:3" x14ac:dyDescent="0.35">
      <c r="A9451" s="222" t="str">
        <f t="shared" si="147"/>
        <v>CT ABDOMEN/PELVIC WITH AND WITHOUT 100ML OMNIPAQUE</v>
      </c>
      <c r="B9451" s="204"/>
      <c r="C9451" s="211" t="s">
        <v>11935</v>
      </c>
    </row>
    <row r="9452" spans="1:3" x14ac:dyDescent="0.35">
      <c r="A9452" s="222" t="str">
        <f t="shared" si="147"/>
        <v>CT ABDOMEN/PELVIC WITH AND WITHOUT OMNIPAQUE 300 65ML</v>
      </c>
      <c r="B9452" s="204"/>
      <c r="C9452" s="211" t="s">
        <v>11938</v>
      </c>
    </row>
    <row r="9453" spans="1:3" x14ac:dyDescent="0.35">
      <c r="A9453" s="222" t="str">
        <f t="shared" si="147"/>
        <v>CT Abdomen/Pelvis w + w/o Contrast</v>
      </c>
      <c r="B9453" s="281"/>
      <c r="C9453" s="42" t="s">
        <v>2166</v>
      </c>
    </row>
    <row r="9454" spans="1:3" x14ac:dyDescent="0.35">
      <c r="A9454" s="222" t="str">
        <f t="shared" si="147"/>
        <v>CT Abdomen/Pelvis w/ &amp; wo Contrast</v>
      </c>
      <c r="B9454" s="281"/>
      <c r="C9454" s="42" t="s">
        <v>2167</v>
      </c>
    </row>
    <row r="9455" spans="1:3" x14ac:dyDescent="0.35">
      <c r="A9455" s="222" t="str">
        <f t="shared" si="147"/>
        <v>CT ABDOMEN/PELVIS W/WO</v>
      </c>
      <c r="B9455" s="204"/>
      <c r="C9455" s="211" t="s">
        <v>11939</v>
      </c>
    </row>
    <row r="9456" spans="1:3" x14ac:dyDescent="0.35">
      <c r="A9456" s="222" t="str">
        <f t="shared" si="147"/>
        <v>CT ABDOMEN/PELVIS W/WO CONTRAST</v>
      </c>
      <c r="B9456" s="365"/>
      <c r="C9456" s="282" t="s">
        <v>5684</v>
      </c>
    </row>
    <row r="9457" spans="1:3" x14ac:dyDescent="0.35">
      <c r="A9457" s="222" t="str">
        <f t="shared" si="147"/>
        <v>CT ABDOMEN/PELVIS W-W/O IV CONTRAST</v>
      </c>
      <c r="B9457" s="285"/>
      <c r="C9457" s="297" t="s">
        <v>6456</v>
      </c>
    </row>
    <row r="9458" spans="1:3" x14ac:dyDescent="0.35">
      <c r="A9458" s="222" t="str">
        <f t="shared" si="147"/>
        <v>CT ABDOMEN/PELVIS W-W/O ORAL AND IV CONT</v>
      </c>
      <c r="B9458" s="285"/>
      <c r="C9458" s="419" t="s">
        <v>6457</v>
      </c>
    </row>
    <row r="9459" spans="1:3" x14ac:dyDescent="0.35">
      <c r="A9459" s="222" t="str">
        <f t="shared" si="147"/>
        <v>CT ABDOMEN/PELVIS WWO</v>
      </c>
      <c r="B9459" s="204"/>
      <c r="C9459" s="629" t="s">
        <v>11940</v>
      </c>
    </row>
    <row r="9460" spans="1:3" x14ac:dyDescent="0.35">
      <c r="A9460" s="222" t="str">
        <f t="shared" si="147"/>
        <v>CT ABDOMEN/PELVIS, W/ &amp; W/O CONTRAST</v>
      </c>
      <c r="B9460" s="365"/>
      <c r="C9460" s="282" t="s">
        <v>5685</v>
      </c>
    </row>
    <row r="9461" spans="1:3" x14ac:dyDescent="0.35">
      <c r="A9461" s="222" t="str">
        <f t="shared" si="147"/>
        <v>CT ENTEROGRAPHY</v>
      </c>
      <c r="B9461" s="30"/>
      <c r="C9461" s="30" t="s">
        <v>3656</v>
      </c>
    </row>
    <row r="9462" spans="1:3" x14ac:dyDescent="0.35">
      <c r="A9462" s="222" t="str">
        <f t="shared" si="147"/>
        <v>CT ENTEROGRAPHY WOW</v>
      </c>
      <c r="B9462" s="94"/>
      <c r="C9462" s="94" t="s">
        <v>7288</v>
      </c>
    </row>
    <row r="9463" spans="1:3" x14ac:dyDescent="0.35">
      <c r="A9463" s="222" t="str">
        <f t="shared" si="147"/>
        <v>CT OF ABD/PEL W/WO CONT</v>
      </c>
      <c r="B9463" s="221"/>
      <c r="C9463" s="233" t="s">
        <v>1428</v>
      </c>
    </row>
    <row r="9464" spans="1:3" x14ac:dyDescent="0.35">
      <c r="A9464" s="222" t="str">
        <f t="shared" si="147"/>
        <v>CT RENAL W/WO IV PELV WITH IV WITH ORAL</v>
      </c>
      <c r="B9464" s="283"/>
      <c r="C9464" s="283" t="s">
        <v>8338</v>
      </c>
    </row>
    <row r="9465" spans="1:3" x14ac:dyDescent="0.35">
      <c r="A9465" s="222" t="str">
        <f t="shared" si="147"/>
        <v>CT RENAL W/WO IV PELV WITH IV WO ORAL</v>
      </c>
      <c r="B9465" s="283"/>
      <c r="C9465" s="283" t="s">
        <v>8339</v>
      </c>
    </row>
    <row r="9466" spans="1:3" x14ac:dyDescent="0.35">
      <c r="A9466" s="222" t="str">
        <f t="shared" si="147"/>
        <v>CT RENAL W/WO IV WO ORAL CONTRAST</v>
      </c>
      <c r="B9466" s="283"/>
      <c r="C9466" s="284" t="s">
        <v>8304</v>
      </c>
    </row>
    <row r="9467" spans="1:3" x14ac:dyDescent="0.35">
      <c r="A9467" s="222" t="str">
        <f t="shared" si="147"/>
        <v>CT UROGRAM</v>
      </c>
      <c r="B9467" s="30"/>
      <c r="C9467" s="30" t="s">
        <v>3657</v>
      </c>
    </row>
    <row r="9468" spans="1:3" x14ac:dyDescent="0.35">
      <c r="A9468" s="222" t="str">
        <f t="shared" si="147"/>
        <v>CT UROGRAM W/WO</v>
      </c>
      <c r="B9468" s="677"/>
      <c r="C9468" s="204" t="s">
        <v>4925</v>
      </c>
    </row>
    <row r="9469" spans="1:3" x14ac:dyDescent="0.35">
      <c r="A9469" s="222" t="str">
        <f t="shared" si="147"/>
        <v>CT UROGRAM W/WO</v>
      </c>
      <c r="B9469" s="105"/>
      <c r="C9469" s="105" t="s">
        <v>4925</v>
      </c>
    </row>
    <row r="9470" spans="1:3" x14ac:dyDescent="0.35">
      <c r="A9470" s="222" t="str">
        <f t="shared" si="147"/>
        <v>CT Urogram with/without contrast</v>
      </c>
      <c r="B9470" s="666"/>
      <c r="C9470" s="24" t="s">
        <v>13310</v>
      </c>
    </row>
    <row r="9471" spans="1:3" x14ac:dyDescent="0.35">
      <c r="A9471" s="222" t="str">
        <f t="shared" si="147"/>
        <v>CT, Abd /Pelvis c/s Contrast</v>
      </c>
      <c r="B9471" s="30"/>
      <c r="C9471" s="30" t="s">
        <v>3658</v>
      </c>
    </row>
    <row r="9472" spans="1:3" x14ac:dyDescent="0.35">
      <c r="A9472" s="222" t="str">
        <f t="shared" si="147"/>
        <v>CTABD/PELWO/W</v>
      </c>
      <c r="B9472" s="204"/>
      <c r="C9472" s="205" t="s">
        <v>11941</v>
      </c>
    </row>
    <row r="9473" spans="1:3" x14ac:dyDescent="0.35">
      <c r="A9473" s="222" t="str">
        <f t="shared" si="147"/>
        <v>CT-Abdomen and Pelvis w/ and w/out contrast</v>
      </c>
      <c r="B9473" s="175"/>
      <c r="C9473" s="172" t="s">
        <v>13569</v>
      </c>
    </row>
    <row r="9474" spans="1:3" x14ac:dyDescent="0.35">
      <c r="A9474" s="222" t="str">
        <f t="shared" si="147"/>
        <v>MR ABD W/O</v>
      </c>
      <c r="B9474" s="33"/>
      <c r="C9474" s="33" t="s">
        <v>1192</v>
      </c>
    </row>
    <row r="9475" spans="1:3" x14ac:dyDescent="0.35">
      <c r="A9475" s="222" t="str">
        <f t="shared" ref="A9475:A9538" si="148">TRIM(C9475)</f>
        <v>MR ABD WO</v>
      </c>
      <c r="B9475" s="312"/>
      <c r="C9475" s="312" t="s">
        <v>10094</v>
      </c>
    </row>
    <row r="9476" spans="1:3" x14ac:dyDescent="0.35">
      <c r="A9476" s="222" t="str">
        <f t="shared" si="148"/>
        <v>MR ABDOMEN WITHOUT</v>
      </c>
      <c r="B9476" s="204"/>
      <c r="C9476" s="203" t="s">
        <v>11671</v>
      </c>
    </row>
    <row r="9477" spans="1:3" x14ac:dyDescent="0.35">
      <c r="A9477" s="222" t="str">
        <f t="shared" si="148"/>
        <v>MR ABDOMEN WO</v>
      </c>
      <c r="B9477" s="296"/>
      <c r="C9477" s="296" t="s">
        <v>6678</v>
      </c>
    </row>
    <row r="9478" spans="1:3" x14ac:dyDescent="0.35">
      <c r="A9478" s="222" t="str">
        <f t="shared" si="148"/>
        <v>MR abdomen wo con</v>
      </c>
      <c r="B9478" s="24"/>
      <c r="C9478" s="418" t="s">
        <v>13199</v>
      </c>
    </row>
    <row r="9479" spans="1:3" x14ac:dyDescent="0.35">
      <c r="A9479" s="222" t="str">
        <f t="shared" si="148"/>
        <v>MR MRCP</v>
      </c>
      <c r="B9479" s="289"/>
      <c r="C9479" s="318" t="s">
        <v>2936</v>
      </c>
    </row>
    <row r="9480" spans="1:3" x14ac:dyDescent="0.35">
      <c r="A9480" s="222" t="str">
        <f t="shared" si="148"/>
        <v>MR MRCP ABD WO</v>
      </c>
      <c r="B9480" s="204"/>
      <c r="C9480" s="203" t="s">
        <v>11672</v>
      </c>
    </row>
    <row r="9481" spans="1:3" x14ac:dyDescent="0.35">
      <c r="A9481" s="222" t="str">
        <f t="shared" si="148"/>
        <v>MR MRCP CHOLE</v>
      </c>
      <c r="B9481" s="296"/>
      <c r="C9481" s="303" t="s">
        <v>6679</v>
      </c>
    </row>
    <row r="9482" spans="1:3" x14ac:dyDescent="0.35">
      <c r="A9482" s="222" t="str">
        <f t="shared" si="148"/>
        <v>MRCP</v>
      </c>
      <c r="B9482" s="24"/>
      <c r="C9482" s="24" t="s">
        <v>2533</v>
      </c>
    </row>
    <row r="9483" spans="1:3" x14ac:dyDescent="0.35">
      <c r="A9483" s="222" t="str">
        <f t="shared" si="148"/>
        <v>MRCP</v>
      </c>
      <c r="B9483" s="26"/>
      <c r="C9483" s="26" t="s">
        <v>2533</v>
      </c>
    </row>
    <row r="9484" spans="1:3" x14ac:dyDescent="0.35">
      <c r="A9484" s="222" t="str">
        <f t="shared" si="148"/>
        <v>MRCP ABD WO</v>
      </c>
      <c r="B9484" s="204"/>
      <c r="C9484" s="203" t="s">
        <v>11673</v>
      </c>
    </row>
    <row r="9485" spans="1:3" x14ac:dyDescent="0.35">
      <c r="A9485" s="222" t="str">
        <f t="shared" si="148"/>
        <v>MRI - ABD W/O CONTRAST</v>
      </c>
      <c r="B9485" s="204"/>
      <c r="C9485" s="204" t="s">
        <v>11675</v>
      </c>
    </row>
    <row r="9486" spans="1:3" x14ac:dyDescent="0.35">
      <c r="A9486" s="222" t="str">
        <f t="shared" si="148"/>
        <v>MRI ABD WO</v>
      </c>
      <c r="B9486" s="292"/>
      <c r="C9486" s="292" t="s">
        <v>5374</v>
      </c>
    </row>
    <row r="9487" spans="1:3" x14ac:dyDescent="0.35">
      <c r="A9487" s="222" t="str">
        <f t="shared" si="148"/>
        <v>MRI ABD WO</v>
      </c>
      <c r="B9487" s="11"/>
      <c r="C9487" s="11" t="s">
        <v>5374</v>
      </c>
    </row>
    <row r="9488" spans="1:3" x14ac:dyDescent="0.35">
      <c r="A9488" s="222" t="str">
        <f t="shared" si="148"/>
        <v>MRI Abdomen MRCP w/o Cont</v>
      </c>
      <c r="B9488" s="281"/>
      <c r="C9488" s="281" t="s">
        <v>2079</v>
      </c>
    </row>
    <row r="9489" spans="1:3" x14ac:dyDescent="0.35">
      <c r="A9489" s="222" t="str">
        <f t="shared" si="148"/>
        <v>MRI ABDOMEN W O CONTRAST</v>
      </c>
      <c r="B9489" s="770"/>
      <c r="C9489" s="770" t="s">
        <v>9019</v>
      </c>
    </row>
    <row r="9490" spans="1:3" x14ac:dyDescent="0.35">
      <c r="A9490" s="222" t="str">
        <f t="shared" si="148"/>
        <v>MRI ABDOMEN W/O</v>
      </c>
      <c r="B9490" s="797"/>
      <c r="C9490" s="797" t="s">
        <v>7814</v>
      </c>
    </row>
    <row r="9491" spans="1:3" x14ac:dyDescent="0.35">
      <c r="A9491" s="222" t="str">
        <f t="shared" si="148"/>
        <v>MRI ABDOMEN W/O CONTRA</v>
      </c>
      <c r="B9491" s="285"/>
      <c r="C9491" s="285" t="s">
        <v>6424</v>
      </c>
    </row>
    <row r="9492" spans="1:3" x14ac:dyDescent="0.35">
      <c r="A9492" s="222" t="str">
        <f t="shared" si="148"/>
        <v>MRI Abdomen w/o Contrast</v>
      </c>
      <c r="B9492" s="291"/>
      <c r="C9492" s="278" t="s">
        <v>4534</v>
      </c>
    </row>
    <row r="9493" spans="1:3" x14ac:dyDescent="0.35">
      <c r="A9493" s="222" t="str">
        <f t="shared" si="148"/>
        <v>MRI ABDOMEN W/O CONTRAST</v>
      </c>
      <c r="B9493" s="621"/>
      <c r="C9493" s="621" t="s">
        <v>4090</v>
      </c>
    </row>
    <row r="9494" spans="1:3" x14ac:dyDescent="0.35">
      <c r="A9494" s="222" t="str">
        <f t="shared" si="148"/>
        <v>MRI Abdomen without contrast</v>
      </c>
      <c r="B9494" s="428"/>
      <c r="C9494" s="428" t="s">
        <v>13200</v>
      </c>
    </row>
    <row r="9495" spans="1:3" x14ac:dyDescent="0.35">
      <c r="A9495" s="222" t="str">
        <f t="shared" si="148"/>
        <v>MRI ABDOMEN WO</v>
      </c>
      <c r="B9495" s="26"/>
      <c r="C9495" s="26" t="s">
        <v>2534</v>
      </c>
    </row>
    <row r="9496" spans="1:3" x14ac:dyDescent="0.35">
      <c r="A9496" s="222" t="str">
        <f t="shared" si="148"/>
        <v>MRI ABDOMEN WO/CONTRAST</v>
      </c>
      <c r="B9496" s="94"/>
      <c r="C9496" s="93" t="s">
        <v>7243</v>
      </c>
    </row>
    <row r="9497" spans="1:3" x14ac:dyDescent="0.35">
      <c r="A9497" s="222" t="str">
        <f t="shared" si="148"/>
        <v>MRI CHOLANGIOPANCREYOGRAPHY</v>
      </c>
      <c r="B9497" s="283"/>
      <c r="C9497" s="283" t="s">
        <v>8310</v>
      </c>
    </row>
    <row r="9498" spans="1:3" x14ac:dyDescent="0.35">
      <c r="A9498" s="222" t="str">
        <f t="shared" si="148"/>
        <v>MRI MRCP ABD WO</v>
      </c>
      <c r="B9498" s="204"/>
      <c r="C9498" s="203" t="s">
        <v>11676</v>
      </c>
    </row>
    <row r="9499" spans="1:3" x14ac:dyDescent="0.35">
      <c r="A9499" s="222" t="str">
        <f t="shared" si="148"/>
        <v>MRI MRCP WO</v>
      </c>
      <c r="B9499" s="204"/>
      <c r="C9499" s="204" t="s">
        <v>11677</v>
      </c>
    </row>
    <row r="9500" spans="1:3" x14ac:dyDescent="0.35">
      <c r="A9500" s="222" t="str">
        <f t="shared" si="148"/>
        <v>MRI, Abdomen s/ Contrast</v>
      </c>
      <c r="B9500" s="30"/>
      <c r="C9500" s="30" t="s">
        <v>3560</v>
      </c>
    </row>
    <row r="9501" spans="1:3" x14ac:dyDescent="0.35">
      <c r="A9501" s="222" t="str">
        <f t="shared" si="148"/>
        <v>MRI, MRCP</v>
      </c>
      <c r="B9501" s="30"/>
      <c r="C9501" s="261" t="s">
        <v>3561</v>
      </c>
    </row>
    <row r="9502" spans="1:3" x14ac:dyDescent="0.35">
      <c r="A9502" s="222" t="str">
        <f t="shared" si="148"/>
        <v>MR ABD W</v>
      </c>
      <c r="B9502" s="97"/>
      <c r="C9502" s="97" t="s">
        <v>1205</v>
      </c>
    </row>
    <row r="9503" spans="1:3" x14ac:dyDescent="0.35">
      <c r="A9503" s="222" t="str">
        <f t="shared" si="148"/>
        <v>MR ABD W</v>
      </c>
      <c r="B9503" s="312"/>
      <c r="C9503" s="312" t="s">
        <v>1205</v>
      </c>
    </row>
    <row r="9504" spans="1:3" x14ac:dyDescent="0.35">
      <c r="A9504" s="222" t="str">
        <f t="shared" si="148"/>
        <v>MR ABDOMEN W</v>
      </c>
      <c r="B9504" s="296"/>
      <c r="C9504" s="296" t="s">
        <v>6701</v>
      </c>
    </row>
    <row r="9505" spans="1:3" x14ac:dyDescent="0.35">
      <c r="A9505" s="222" t="str">
        <f t="shared" si="148"/>
        <v>MRI ABDOMEN W</v>
      </c>
      <c r="B9505" s="204"/>
      <c r="C9505" s="204" t="s">
        <v>2585</v>
      </c>
    </row>
    <row r="9506" spans="1:3" x14ac:dyDescent="0.35">
      <c r="A9506" s="222" t="str">
        <f t="shared" si="148"/>
        <v>MRI ABDOMEN W</v>
      </c>
      <c r="B9506" s="26"/>
      <c r="C9506" s="26" t="s">
        <v>2585</v>
      </c>
    </row>
    <row r="9507" spans="1:3" x14ac:dyDescent="0.35">
      <c r="A9507" s="222" t="str">
        <f t="shared" si="148"/>
        <v>MRI ABDOMEN W</v>
      </c>
      <c r="B9507" s="11"/>
      <c r="C9507" s="11" t="s">
        <v>2585</v>
      </c>
    </row>
    <row r="9508" spans="1:3" x14ac:dyDescent="0.35">
      <c r="A9508" s="222" t="str">
        <f t="shared" si="148"/>
        <v>MRI Abdomen w/ Contrast</v>
      </c>
      <c r="B9508" s="313"/>
      <c r="C9508" s="313" t="s">
        <v>2125</v>
      </c>
    </row>
    <row r="9509" spans="1:3" x14ac:dyDescent="0.35">
      <c r="A9509" s="222" t="str">
        <f t="shared" si="148"/>
        <v>MRI ABDOMEN W/CONTRAST</v>
      </c>
      <c r="B9509" s="292"/>
      <c r="C9509" s="292" t="s">
        <v>4116</v>
      </c>
    </row>
    <row r="9510" spans="1:3" x14ac:dyDescent="0.35">
      <c r="A9510" s="222" t="str">
        <f t="shared" si="148"/>
        <v>MRI ABDOMEN W/CONTRAST</v>
      </c>
      <c r="B9510" s="157"/>
      <c r="C9510" s="157" t="s">
        <v>4116</v>
      </c>
    </row>
    <row r="9511" spans="1:3" x14ac:dyDescent="0.35">
      <c r="A9511" s="222" t="str">
        <f t="shared" si="148"/>
        <v>MRI ABDOMEN WITH CONTR</v>
      </c>
      <c r="B9511" s="285"/>
      <c r="C9511" s="285" t="s">
        <v>6442</v>
      </c>
    </row>
    <row r="9512" spans="1:3" x14ac:dyDescent="0.35">
      <c r="A9512" s="222" t="str">
        <f t="shared" si="148"/>
        <v>MRI Abdomen with contrast</v>
      </c>
      <c r="B9512" s="24"/>
      <c r="C9512" s="24" t="s">
        <v>13270</v>
      </c>
    </row>
    <row r="9513" spans="1:3" x14ac:dyDescent="0.35">
      <c r="A9513" s="222" t="str">
        <f t="shared" si="148"/>
        <v>MRI ABDOMEN WITH CONTRAST</v>
      </c>
      <c r="B9513" s="286"/>
      <c r="C9513" s="286" t="s">
        <v>9045</v>
      </c>
    </row>
    <row r="9514" spans="1:3" x14ac:dyDescent="0.35">
      <c r="A9514" s="222" t="str">
        <f t="shared" si="148"/>
        <v>MRI, Abdomen c/ Contrast</v>
      </c>
      <c r="B9514" s="30"/>
      <c r="C9514" s="30" t="s">
        <v>3621</v>
      </c>
    </row>
    <row r="9515" spans="1:3" x14ac:dyDescent="0.35">
      <c r="A9515" s="222" t="str">
        <f t="shared" si="148"/>
        <v>MR ABD W/WO</v>
      </c>
      <c r="B9515" s="33"/>
      <c r="C9515" s="33" t="s">
        <v>1258</v>
      </c>
    </row>
    <row r="9516" spans="1:3" x14ac:dyDescent="0.35">
      <c r="A9516" s="222" t="str">
        <f t="shared" si="148"/>
        <v>MR ABD W/WO</v>
      </c>
      <c r="B9516" s="312"/>
      <c r="C9516" s="312" t="s">
        <v>1258</v>
      </c>
    </row>
    <row r="9517" spans="1:3" x14ac:dyDescent="0.35">
      <c r="A9517" s="222" t="str">
        <f t="shared" si="148"/>
        <v>MR ABDOMEN W/WO</v>
      </c>
      <c r="B9517" s="296"/>
      <c r="C9517" s="478" t="s">
        <v>6726</v>
      </c>
    </row>
    <row r="9518" spans="1:3" x14ac:dyDescent="0.35">
      <c r="A9518" s="222" t="str">
        <f t="shared" si="148"/>
        <v>MR ABDOMEN WITH AND WO</v>
      </c>
      <c r="B9518" s="204"/>
      <c r="C9518" s="203" t="s">
        <v>12006</v>
      </c>
    </row>
    <row r="9519" spans="1:3" x14ac:dyDescent="0.35">
      <c r="A9519" s="222" t="str">
        <f t="shared" si="148"/>
        <v>MR abdomen wo/w con</v>
      </c>
      <c r="B9519" s="309"/>
      <c r="C9519" s="131" t="s">
        <v>13360</v>
      </c>
    </row>
    <row r="9520" spans="1:3" x14ac:dyDescent="0.35">
      <c r="A9520" s="222" t="str">
        <f t="shared" si="148"/>
        <v>MR LIVER WITH AND WO</v>
      </c>
      <c r="B9520" s="204"/>
      <c r="C9520" s="205" t="s">
        <v>12007</v>
      </c>
    </row>
    <row r="9521" spans="1:3" x14ac:dyDescent="0.35">
      <c r="A9521" s="222" t="str">
        <f t="shared" si="148"/>
        <v>MRCP W&amp;WO CONTRAST</v>
      </c>
      <c r="B9521" s="204"/>
      <c r="C9521" s="205" t="s">
        <v>12008</v>
      </c>
    </row>
    <row r="9522" spans="1:3" x14ac:dyDescent="0.35">
      <c r="A9522" s="222" t="str">
        <f t="shared" si="148"/>
        <v>MRI - ABDOMEN W/WO CONTRAST</v>
      </c>
      <c r="B9522" s="204"/>
      <c r="C9522" s="205" t="s">
        <v>12009</v>
      </c>
    </row>
    <row r="9523" spans="1:3" x14ac:dyDescent="0.35">
      <c r="A9523" s="222" t="str">
        <f t="shared" si="148"/>
        <v>MRI ABD W W/O CONTRAST</v>
      </c>
      <c r="B9523" s="204"/>
      <c r="C9523" s="205" t="s">
        <v>12010</v>
      </c>
    </row>
    <row r="9524" spans="1:3" x14ac:dyDescent="0.35">
      <c r="A9524" s="222" t="str">
        <f t="shared" si="148"/>
        <v>MRI ABD W W/O CONTRAST MRCP</v>
      </c>
      <c r="B9524" s="204"/>
      <c r="C9524" s="205" t="s">
        <v>12011</v>
      </c>
    </row>
    <row r="9525" spans="1:3" x14ac:dyDescent="0.35">
      <c r="A9525" s="222" t="str">
        <f t="shared" si="148"/>
        <v>MRI ABD W WO CONTRAST</v>
      </c>
      <c r="B9525" s="280"/>
      <c r="C9525" s="45" t="s">
        <v>9086</v>
      </c>
    </row>
    <row r="9526" spans="1:3" x14ac:dyDescent="0.35">
      <c r="A9526" s="222" t="str">
        <f t="shared" si="148"/>
        <v>MRI ABD W/ WO CON</v>
      </c>
      <c r="B9526" s="162"/>
      <c r="C9526" s="166" t="s">
        <v>4262</v>
      </c>
    </row>
    <row r="9527" spans="1:3" x14ac:dyDescent="0.35">
      <c r="A9527" s="222" t="str">
        <f t="shared" si="148"/>
        <v>MRI ABD W/WO CONTRAST</v>
      </c>
      <c r="B9527" s="280"/>
      <c r="C9527" s="45" t="s">
        <v>9087</v>
      </c>
    </row>
    <row r="9528" spans="1:3" x14ac:dyDescent="0.35">
      <c r="A9528" s="222" t="str">
        <f t="shared" si="148"/>
        <v>MRI ABD WWO</v>
      </c>
      <c r="B9528" s="165"/>
      <c r="C9528" s="791" t="s">
        <v>6954</v>
      </c>
    </row>
    <row r="9529" spans="1:3" x14ac:dyDescent="0.35">
      <c r="A9529" s="222" t="str">
        <f t="shared" si="148"/>
        <v>MRI ABDOMEN W + W/O</v>
      </c>
      <c r="B9529" s="204"/>
      <c r="C9529" s="205" t="s">
        <v>12012</v>
      </c>
    </row>
    <row r="9530" spans="1:3" x14ac:dyDescent="0.35">
      <c r="A9530" s="222" t="str">
        <f t="shared" si="148"/>
        <v>MRI ABDOMEN W WO CONTRAST</v>
      </c>
      <c r="B9530" s="204"/>
      <c r="C9530" s="203" t="s">
        <v>12013</v>
      </c>
    </row>
    <row r="9531" spans="1:3" x14ac:dyDescent="0.35">
      <c r="A9531" s="222" t="str">
        <f t="shared" si="148"/>
        <v>MRI ABDOMEN W&amp;W/O CONT</v>
      </c>
      <c r="B9531" s="285"/>
      <c r="C9531" s="285" t="s">
        <v>6468</v>
      </c>
    </row>
    <row r="9532" spans="1:3" x14ac:dyDescent="0.35">
      <c r="A9532" s="222" t="str">
        <f t="shared" si="148"/>
        <v>MRI ABDOMEN W&amp;WO</v>
      </c>
      <c r="B9532" s="26"/>
      <c r="C9532" s="26" t="s">
        <v>2655</v>
      </c>
    </row>
    <row r="9533" spans="1:3" x14ac:dyDescent="0.35">
      <c r="A9533" s="222" t="str">
        <f t="shared" si="148"/>
        <v>MRI ABDOMEN W&amp;WO, LIVER MASS PROTOCOL</v>
      </c>
      <c r="B9533" s="204"/>
      <c r="C9533" s="205" t="s">
        <v>12014</v>
      </c>
    </row>
    <row r="9534" spans="1:3" x14ac:dyDescent="0.35">
      <c r="A9534" s="222" t="str">
        <f t="shared" si="148"/>
        <v>MRI ABDOMEN W&amp;WO, RENAL MASS PROTOCOL</v>
      </c>
      <c r="B9534" s="204"/>
      <c r="C9534" s="205" t="s">
        <v>12015</v>
      </c>
    </row>
    <row r="9535" spans="1:3" x14ac:dyDescent="0.35">
      <c r="A9535" s="222" t="str">
        <f t="shared" si="148"/>
        <v>MRI Abdomen w/ + w/o Contrast</v>
      </c>
      <c r="B9535" s="281"/>
      <c r="C9535" s="42" t="s">
        <v>2200</v>
      </c>
    </row>
    <row r="9536" spans="1:3" x14ac:dyDescent="0.35">
      <c r="A9536" s="222" t="str">
        <f t="shared" si="148"/>
        <v>MRI ABDOMEN W/O &amp; W/CONTRAST</v>
      </c>
      <c r="B9536" s="157"/>
      <c r="C9536" s="157" t="s">
        <v>4153</v>
      </c>
    </row>
    <row r="9537" spans="1:3" x14ac:dyDescent="0.35">
      <c r="A9537" s="222" t="str">
        <f t="shared" si="148"/>
        <v>MRI ABDOMEN W/O W</v>
      </c>
      <c r="B9537" s="204"/>
      <c r="C9537" s="207" t="s">
        <v>12016</v>
      </c>
    </row>
    <row r="9538" spans="1:3" x14ac:dyDescent="0.35">
      <c r="A9538" s="222" t="str">
        <f t="shared" si="148"/>
        <v>MRI ABDOMEN W/WO</v>
      </c>
      <c r="B9538" s="296"/>
      <c r="C9538" s="296" t="s">
        <v>6728</v>
      </c>
    </row>
    <row r="9539" spans="1:3" x14ac:dyDescent="0.35">
      <c r="A9539" s="222" t="str">
        <f t="shared" ref="A9539:A9602" si="149">TRIM(C9539)</f>
        <v>MRI ABDOMEN W/WO</v>
      </c>
      <c r="B9539" s="11"/>
      <c r="C9539" s="11" t="s">
        <v>6728</v>
      </c>
    </row>
    <row r="9540" spans="1:3" x14ac:dyDescent="0.35">
      <c r="A9540" s="222" t="str">
        <f t="shared" si="149"/>
        <v>MRI ABDOMEN W/WO CON</v>
      </c>
      <c r="B9540" s="204"/>
      <c r="C9540" s="203" t="s">
        <v>12017</v>
      </c>
    </row>
    <row r="9541" spans="1:3" x14ac:dyDescent="0.35">
      <c r="A9541" s="222" t="str">
        <f t="shared" si="149"/>
        <v>MRI Abdomen w/wo contrast</v>
      </c>
      <c r="B9541" s="24"/>
      <c r="C9541" s="52" t="s">
        <v>13361</v>
      </c>
    </row>
    <row r="9542" spans="1:3" x14ac:dyDescent="0.35">
      <c r="A9542" s="222" t="str">
        <f t="shared" si="149"/>
        <v>MRI ABDOMEN WO W CONTRAST</v>
      </c>
      <c r="B9542" s="204"/>
      <c r="C9542" s="203" t="s">
        <v>12018</v>
      </c>
    </row>
    <row r="9543" spans="1:3" x14ac:dyDescent="0.35">
      <c r="A9543" s="222" t="str">
        <f t="shared" si="149"/>
        <v>MRI ABDOMEN WO/W</v>
      </c>
      <c r="B9543" s="292"/>
      <c r="C9543" s="292" t="s">
        <v>5443</v>
      </c>
    </row>
    <row r="9544" spans="1:3" x14ac:dyDescent="0.35">
      <c r="A9544" s="222" t="str">
        <f t="shared" si="149"/>
        <v>MRI ABDOMEN WO/W CONTRAST</v>
      </c>
      <c r="B9544" s="94"/>
      <c r="C9544" s="93" t="s">
        <v>7313</v>
      </c>
    </row>
    <row r="9545" spans="1:3" x14ac:dyDescent="0.35">
      <c r="A9545" s="222" t="str">
        <f t="shared" si="149"/>
        <v>MRI ABDOMEN WOW</v>
      </c>
      <c r="B9545" s="94"/>
      <c r="C9545" s="93" t="s">
        <v>7314</v>
      </c>
    </row>
    <row r="9546" spans="1:3" x14ac:dyDescent="0.35">
      <c r="A9546" s="222" t="str">
        <f t="shared" si="149"/>
        <v>MRI ABDOMEN WWO</v>
      </c>
      <c r="B9546" s="204"/>
      <c r="C9546" s="205" t="s">
        <v>12019</v>
      </c>
    </row>
    <row r="9547" spans="1:3" x14ac:dyDescent="0.35">
      <c r="A9547" s="222" t="str">
        <f t="shared" si="149"/>
        <v>MRI ADB MRCP W/WO</v>
      </c>
      <c r="B9547" s="204"/>
      <c r="C9547" s="203" t="s">
        <v>12020</v>
      </c>
    </row>
    <row r="9548" spans="1:3" x14ac:dyDescent="0.35">
      <c r="A9548" s="222" t="str">
        <f t="shared" si="149"/>
        <v>MRI ADRENAL W/WO CONTRAST</v>
      </c>
      <c r="B9548" s="204"/>
      <c r="C9548" s="205" t="s">
        <v>12021</v>
      </c>
    </row>
    <row r="9549" spans="1:3" x14ac:dyDescent="0.35">
      <c r="A9549" s="222" t="str">
        <f t="shared" si="149"/>
        <v>MRI Adrenal with/without contrast</v>
      </c>
      <c r="B9549" s="666"/>
      <c r="C9549" s="24" t="s">
        <v>13362</v>
      </c>
    </row>
    <row r="9550" spans="1:3" x14ac:dyDescent="0.35">
      <c r="A9550" s="222" t="str">
        <f t="shared" si="149"/>
        <v>MRI Enterography</v>
      </c>
      <c r="B9550" s="30"/>
      <c r="C9550" s="30" t="s">
        <v>3712</v>
      </c>
    </row>
    <row r="9551" spans="1:3" x14ac:dyDescent="0.35">
      <c r="A9551" s="222" t="str">
        <f t="shared" si="149"/>
        <v>MRI LIVER W WO</v>
      </c>
      <c r="B9551" s="165"/>
      <c r="C9551" s="165" t="s">
        <v>6955</v>
      </c>
    </row>
    <row r="9552" spans="1:3" x14ac:dyDescent="0.35">
      <c r="A9552" s="222" t="str">
        <f t="shared" si="149"/>
        <v>MRI LIVER W/WO</v>
      </c>
      <c r="B9552" s="204"/>
      <c r="C9552" s="205" t="s">
        <v>12022</v>
      </c>
    </row>
    <row r="9553" spans="1:3" x14ac:dyDescent="0.35">
      <c r="A9553" s="222" t="str">
        <f t="shared" si="149"/>
        <v>MRI Liver with/without contrast</v>
      </c>
      <c r="B9553" s="666"/>
      <c r="C9553" s="24" t="s">
        <v>13363</v>
      </c>
    </row>
    <row r="9554" spans="1:3" x14ac:dyDescent="0.35">
      <c r="A9554" s="222" t="str">
        <f t="shared" si="149"/>
        <v>MRI, Abdomen c/s Contrast</v>
      </c>
      <c r="B9554" s="30"/>
      <c r="C9554" s="30" t="s">
        <v>3714</v>
      </c>
    </row>
    <row r="9555" spans="1:3" x14ac:dyDescent="0.35">
      <c r="A9555" s="222" t="str">
        <f t="shared" si="149"/>
        <v>MR ABDOMEN W/WO (ADREN/PANC)</v>
      </c>
      <c r="B9555" s="296"/>
      <c r="C9555" s="296" t="s">
        <v>6727</v>
      </c>
    </row>
    <row r="9556" spans="1:3" x14ac:dyDescent="0.35">
      <c r="A9556" s="222" t="str">
        <f t="shared" si="149"/>
        <v>MR MRA ABD W/WO</v>
      </c>
      <c r="B9556" s="97"/>
      <c r="C9556" s="97" t="s">
        <v>1215</v>
      </c>
    </row>
    <row r="9557" spans="1:3" x14ac:dyDescent="0.35">
      <c r="A9557" s="222" t="str">
        <f t="shared" si="149"/>
        <v>MRA ABD</v>
      </c>
      <c r="B9557" s="312"/>
      <c r="C9557" s="312" t="s">
        <v>10172</v>
      </c>
    </row>
    <row r="9558" spans="1:3" x14ac:dyDescent="0.35">
      <c r="A9558" s="222" t="str">
        <f t="shared" si="149"/>
        <v>MRA ABD C+-MATRL</v>
      </c>
      <c r="B9558" s="26"/>
      <c r="C9558" s="26" t="s">
        <v>2604</v>
      </c>
    </row>
    <row r="9559" spans="1:3" x14ac:dyDescent="0.35">
      <c r="A9559" s="222" t="str">
        <f t="shared" si="149"/>
        <v>MRA ABD W &amp; W/O CONTRAST</v>
      </c>
      <c r="B9559" s="280"/>
      <c r="C9559" s="286" t="s">
        <v>9060</v>
      </c>
    </row>
    <row r="9560" spans="1:3" x14ac:dyDescent="0.35">
      <c r="A9560" s="222" t="str">
        <f t="shared" si="149"/>
        <v>MRA ABD W CONTRAST</v>
      </c>
      <c r="B9560" s="280"/>
      <c r="C9560" s="286" t="s">
        <v>9061</v>
      </c>
    </row>
    <row r="9561" spans="1:3" x14ac:dyDescent="0.35">
      <c r="A9561" s="222" t="str">
        <f t="shared" si="149"/>
        <v>MRA ABD W/O CONTRAST</v>
      </c>
      <c r="B9561" s="280"/>
      <c r="C9561" s="286" t="s">
        <v>9062</v>
      </c>
    </row>
    <row r="9562" spans="1:3" x14ac:dyDescent="0.35">
      <c r="A9562" s="222" t="str">
        <f t="shared" si="149"/>
        <v>MRA ABDOMEN</v>
      </c>
      <c r="B9562" s="285"/>
      <c r="C9562" s="285" t="s">
        <v>6451</v>
      </c>
    </row>
    <row r="9563" spans="1:3" x14ac:dyDescent="0.35">
      <c r="A9563" s="222" t="str">
        <f t="shared" si="149"/>
        <v>MRA ABDOMEN W</v>
      </c>
      <c r="B9563" s="296"/>
      <c r="C9563" s="296" t="s">
        <v>5408</v>
      </c>
    </row>
    <row r="9564" spans="1:3" x14ac:dyDescent="0.35">
      <c r="A9564" s="222" t="str">
        <f t="shared" si="149"/>
        <v>MRA ABDOMEN W</v>
      </c>
      <c r="B9564" s="292"/>
      <c r="C9564" s="292" t="s">
        <v>5408</v>
      </c>
    </row>
    <row r="9565" spans="1:3" x14ac:dyDescent="0.35">
      <c r="A9565" s="222" t="str">
        <f t="shared" si="149"/>
        <v>MRA ABDOMEN W</v>
      </c>
      <c r="B9565" s="11"/>
      <c r="C9565" s="11" t="s">
        <v>5408</v>
      </c>
    </row>
    <row r="9566" spans="1:3" x14ac:dyDescent="0.35">
      <c r="A9566" s="222" t="str">
        <f t="shared" si="149"/>
        <v>MRA ABDOMEN W &amp; WO</v>
      </c>
      <c r="B9566" s="26"/>
      <c r="C9566" s="410" t="s">
        <v>2605</v>
      </c>
    </row>
    <row r="9567" spans="1:3" x14ac:dyDescent="0.35">
      <c r="A9567" s="222" t="str">
        <f t="shared" si="149"/>
        <v>MRA Abdomen w/ + w/o Contrast</v>
      </c>
      <c r="B9567" s="281"/>
      <c r="C9567" s="438" t="s">
        <v>2140</v>
      </c>
    </row>
    <row r="9568" spans="1:3" x14ac:dyDescent="0.35">
      <c r="A9568" s="222" t="str">
        <f t="shared" si="149"/>
        <v>MRA Abdomen w/ Contrast</v>
      </c>
      <c r="B9568" s="281"/>
      <c r="C9568" s="438" t="s">
        <v>2141</v>
      </c>
    </row>
    <row r="9569" spans="1:3" x14ac:dyDescent="0.35">
      <c r="A9569" s="222" t="str">
        <f t="shared" si="149"/>
        <v>MRA ABDOMEN W/ OR W/O CONTRAST</v>
      </c>
      <c r="B9569" s="157"/>
      <c r="C9569" s="157" t="s">
        <v>4132</v>
      </c>
    </row>
    <row r="9570" spans="1:3" x14ac:dyDescent="0.35">
      <c r="A9570" s="222" t="str">
        <f t="shared" si="149"/>
        <v>MRA Abdomen w/o Contrast</v>
      </c>
      <c r="B9570" s="281"/>
      <c r="C9570" s="313" t="s">
        <v>2142</v>
      </c>
    </row>
    <row r="9571" spans="1:3" x14ac:dyDescent="0.35">
      <c r="A9571" s="222" t="str">
        <f t="shared" si="149"/>
        <v>MRA ABDOMEN W/WO</v>
      </c>
      <c r="B9571" s="289"/>
      <c r="C9571" s="289" t="s">
        <v>2960</v>
      </c>
    </row>
    <row r="9572" spans="1:3" x14ac:dyDescent="0.35">
      <c r="A9572" s="222" t="str">
        <f t="shared" si="149"/>
        <v>MRA Abdomen w/wo contrast</v>
      </c>
      <c r="B9572" s="24"/>
      <c r="C9572" s="24" t="s">
        <v>13293</v>
      </c>
    </row>
    <row r="9573" spans="1:3" x14ac:dyDescent="0.35">
      <c r="A9573" s="222" t="str">
        <f t="shared" si="149"/>
        <v>MRA ABDOMEN WITH IV CONTRAST</v>
      </c>
      <c r="B9573" s="94"/>
      <c r="C9573" s="94" t="s">
        <v>7275</v>
      </c>
    </row>
    <row r="9574" spans="1:3" x14ac:dyDescent="0.35">
      <c r="A9574" s="222" t="str">
        <f t="shared" si="149"/>
        <v>MRA ABDOMEN WITH OR WITHOUT</v>
      </c>
      <c r="B9574" s="94"/>
      <c r="C9574" s="94" t="s">
        <v>7276</v>
      </c>
    </row>
    <row r="9575" spans="1:3" x14ac:dyDescent="0.35">
      <c r="A9575" s="222" t="str">
        <f t="shared" si="149"/>
        <v>MRA ABDOMEN WO</v>
      </c>
      <c r="B9575" s="289"/>
      <c r="C9575" s="289" t="s">
        <v>2606</v>
      </c>
    </row>
    <row r="9576" spans="1:3" x14ac:dyDescent="0.35">
      <c r="A9576" s="222" t="str">
        <f t="shared" si="149"/>
        <v>MRA ABDOMEN WO</v>
      </c>
      <c r="B9576" s="26"/>
      <c r="C9576" s="26" t="s">
        <v>2606</v>
      </c>
    </row>
    <row r="9577" spans="1:3" x14ac:dyDescent="0.35">
      <c r="A9577" s="222" t="str">
        <f t="shared" si="149"/>
        <v>MRA ABDOMEN WO IV CONTRAST</v>
      </c>
      <c r="B9577" s="94"/>
      <c r="C9577" s="94" t="s">
        <v>7277</v>
      </c>
    </row>
    <row r="9578" spans="1:3" x14ac:dyDescent="0.35">
      <c r="A9578" s="222" t="str">
        <f t="shared" si="149"/>
        <v>MRA RENAL ARTERY W/WO</v>
      </c>
      <c r="B9578" s="26"/>
      <c r="C9578" s="26" t="s">
        <v>2607</v>
      </c>
    </row>
    <row r="9579" spans="1:3" x14ac:dyDescent="0.35">
      <c r="A9579" s="222" t="str">
        <f t="shared" si="149"/>
        <v>MRA, Angiography, Abd/Renal c/ or s/ Contrast</v>
      </c>
      <c r="B9579" s="30"/>
      <c r="C9579" s="30" t="s">
        <v>3641</v>
      </c>
    </row>
    <row r="9580" spans="1:3" x14ac:dyDescent="0.35">
      <c r="A9580" s="222" t="str">
        <f t="shared" si="149"/>
        <v>XRAY THROAT W/ DYE</v>
      </c>
      <c r="B9580" s="157"/>
      <c r="C9580" s="157" t="s">
        <v>3926</v>
      </c>
    </row>
    <row r="9581" spans="1:3" x14ac:dyDescent="0.35">
      <c r="A9581" s="222" t="str">
        <f t="shared" si="149"/>
        <v>X-ray, Flouor Pharynx and/or Cervical Esophagus</v>
      </c>
      <c r="B9581" s="30"/>
      <c r="C9581" s="30" t="s">
        <v>3249</v>
      </c>
    </row>
    <row r="9582" spans="1:3" x14ac:dyDescent="0.35">
      <c r="A9582" s="222" t="str">
        <f t="shared" si="149"/>
        <v>BARIUM SWALLOW</v>
      </c>
      <c r="B9582" s="327"/>
      <c r="C9582" s="327" t="s">
        <v>1695</v>
      </c>
    </row>
    <row r="9583" spans="1:3" x14ac:dyDescent="0.35">
      <c r="A9583" s="222" t="str">
        <f t="shared" si="149"/>
        <v>BARIUM SWALLOW</v>
      </c>
      <c r="B9583" s="26"/>
      <c r="C9583" s="870" t="s">
        <v>1695</v>
      </c>
    </row>
    <row r="9584" spans="1:3" x14ac:dyDescent="0.35">
      <c r="A9584" s="222" t="str">
        <f t="shared" si="149"/>
        <v>BARIUM SWALLOW/UGI</v>
      </c>
      <c r="B9584" s="580"/>
      <c r="C9584" s="918" t="s">
        <v>13734</v>
      </c>
    </row>
    <row r="9585" spans="1:3" x14ac:dyDescent="0.35">
      <c r="A9585" s="222" t="str">
        <f t="shared" si="149"/>
        <v>ESOPHAGRAM</v>
      </c>
      <c r="B9585" s="97"/>
      <c r="C9585" s="97" t="s">
        <v>1044</v>
      </c>
    </row>
    <row r="9586" spans="1:3" x14ac:dyDescent="0.35">
      <c r="A9586" s="222" t="str">
        <f t="shared" si="149"/>
        <v>ESOPHAGRAM</v>
      </c>
      <c r="B9586" s="285"/>
      <c r="C9586" s="285" t="s">
        <v>1044</v>
      </c>
    </row>
    <row r="9587" spans="1:3" x14ac:dyDescent="0.35">
      <c r="A9587" s="222" t="str">
        <f t="shared" si="149"/>
        <v>ESOPHAGRAM (BARIUM SWALLOW)</v>
      </c>
      <c r="B9587" s="580"/>
      <c r="C9587" s="581" t="s">
        <v>13735</v>
      </c>
    </row>
    <row r="9588" spans="1:3" x14ac:dyDescent="0.35">
      <c r="A9588" s="222" t="str">
        <f t="shared" si="149"/>
        <v>ESOPHOGRAM</v>
      </c>
      <c r="B9588" s="283"/>
      <c r="C9588" s="283" t="s">
        <v>8191</v>
      </c>
    </row>
    <row r="9589" spans="1:3" x14ac:dyDescent="0.35">
      <c r="A9589" s="222" t="str">
        <f t="shared" si="149"/>
        <v>ESOPHOGUS</v>
      </c>
      <c r="B9589" s="26"/>
      <c r="C9589" s="26" t="s">
        <v>2362</v>
      </c>
    </row>
    <row r="9590" spans="1:3" x14ac:dyDescent="0.35">
      <c r="A9590" s="222" t="str">
        <f t="shared" si="149"/>
        <v>XR ESOPHAGRAM</v>
      </c>
      <c r="B9590" s="422"/>
      <c r="C9590" s="422" t="s">
        <v>10265</v>
      </c>
    </row>
    <row r="9591" spans="1:3" x14ac:dyDescent="0.35">
      <c r="A9591" s="222" t="str">
        <f t="shared" si="149"/>
        <v>XR ESOPHAGRAM SIN CON</v>
      </c>
      <c r="B9591" s="312"/>
      <c r="C9591" s="312" t="s">
        <v>9829</v>
      </c>
    </row>
    <row r="9592" spans="1:3" x14ac:dyDescent="0.35">
      <c r="A9592" s="222" t="str">
        <f t="shared" si="149"/>
        <v>XR ESOPHAGRAM/BARI SWALLOW</v>
      </c>
      <c r="B9592" s="289"/>
      <c r="C9592" s="289" t="s">
        <v>2815</v>
      </c>
    </row>
    <row r="9593" spans="1:3" x14ac:dyDescent="0.35">
      <c r="A9593" s="222" t="str">
        <f t="shared" si="149"/>
        <v>XR Esophagus</v>
      </c>
      <c r="B9593" s="313"/>
      <c r="C9593" s="313" t="s">
        <v>1927</v>
      </c>
    </row>
    <row r="9594" spans="1:3" x14ac:dyDescent="0.35">
      <c r="A9594" s="222" t="str">
        <f t="shared" si="149"/>
        <v>XR ESOPHAGUS</v>
      </c>
      <c r="B9594" s="548"/>
      <c r="C9594" s="552" t="s">
        <v>5812</v>
      </c>
    </row>
    <row r="9595" spans="1:3" x14ac:dyDescent="0.35">
      <c r="A9595" s="222" t="str">
        <f t="shared" si="149"/>
        <v>XR ESOPHOGRAM</v>
      </c>
      <c r="B9595" s="11"/>
      <c r="C9595" s="11" t="s">
        <v>9830</v>
      </c>
    </row>
    <row r="9596" spans="1:3" x14ac:dyDescent="0.35">
      <c r="A9596" s="222" t="str">
        <f t="shared" si="149"/>
        <v>XR ESOPHOGRAM SING CONT</v>
      </c>
      <c r="B9596" s="286"/>
      <c r="C9596" s="286" t="s">
        <v>8889</v>
      </c>
    </row>
    <row r="9597" spans="1:3" x14ac:dyDescent="0.35">
      <c r="A9597" s="222" t="str">
        <f t="shared" si="149"/>
        <v>XRAY ESOPHAGUS W/ DYE</v>
      </c>
      <c r="B9597" s="157"/>
      <c r="C9597" s="157" t="s">
        <v>3927</v>
      </c>
    </row>
    <row r="9598" spans="1:3" x14ac:dyDescent="0.35">
      <c r="A9598" s="222" t="str">
        <f t="shared" si="149"/>
        <v>X-Ray, Esophagus</v>
      </c>
      <c r="B9598" s="30"/>
      <c r="C9598" s="30" t="s">
        <v>3255</v>
      </c>
    </row>
    <row r="9599" spans="1:3" x14ac:dyDescent="0.35">
      <c r="A9599" s="222" t="str">
        <f t="shared" si="149"/>
        <v>X-ray, Fluoro Esophagus</v>
      </c>
      <c r="B9599" s="30"/>
      <c r="C9599" s="30" t="s">
        <v>3256</v>
      </c>
    </row>
    <row r="9600" spans="1:3" x14ac:dyDescent="0.35">
      <c r="A9600" s="222" t="str">
        <f t="shared" si="149"/>
        <v>ESOPHOGRAM (BARIUM SWALLOW) W/AIR</v>
      </c>
      <c r="B9600" s="580"/>
      <c r="C9600" s="581" t="s">
        <v>13743</v>
      </c>
    </row>
    <row r="9601" spans="1:3" x14ac:dyDescent="0.35">
      <c r="A9601" s="222" t="str">
        <f t="shared" si="149"/>
        <v>XR ESOPHAGRAM DOUB CON</v>
      </c>
      <c r="B9601" s="312"/>
      <c r="C9601" s="312" t="s">
        <v>9844</v>
      </c>
    </row>
    <row r="9602" spans="1:3" x14ac:dyDescent="0.35">
      <c r="A9602" s="222" t="str">
        <f t="shared" si="149"/>
        <v>XR ESOPHOGRAM-DOUB CONTR</v>
      </c>
      <c r="B9602" s="286"/>
      <c r="C9602" s="286" t="s">
        <v>8907</v>
      </c>
    </row>
    <row r="9603" spans="1:3" x14ac:dyDescent="0.35">
      <c r="A9603" s="222" t="str">
        <f t="shared" ref="A9603:A9666" si="150">TRIM(C9603)</f>
        <v>X-Ray, Flouro Esophagus - Double Contrast</v>
      </c>
      <c r="B9603" s="30"/>
      <c r="C9603" s="30" t="s">
        <v>3276</v>
      </c>
    </row>
    <row r="9604" spans="1:3" x14ac:dyDescent="0.35">
      <c r="A9604" s="222" t="str">
        <f t="shared" si="150"/>
        <v>BARIUM SWALLOW MODIF</v>
      </c>
      <c r="B9604" s="285"/>
      <c r="C9604" s="285" t="s">
        <v>6278</v>
      </c>
    </row>
    <row r="9605" spans="1:3" x14ac:dyDescent="0.35">
      <c r="A9605" s="222" t="str">
        <f t="shared" si="150"/>
        <v>CINE/VID XRAY THROAT/ESOPH</v>
      </c>
      <c r="B9605" s="157"/>
      <c r="C9605" s="157" t="s">
        <v>3898</v>
      </c>
    </row>
    <row r="9606" spans="1:3" x14ac:dyDescent="0.35">
      <c r="A9606" s="222" t="str">
        <f t="shared" si="150"/>
        <v>MBSS</v>
      </c>
      <c r="B9606" s="312"/>
      <c r="C9606" s="312" t="s">
        <v>9810</v>
      </c>
    </row>
    <row r="9607" spans="1:3" x14ac:dyDescent="0.35">
      <c r="A9607" s="222" t="str">
        <f t="shared" si="150"/>
        <v>MOD BA SWALLOW XR</v>
      </c>
      <c r="B9607" s="97"/>
      <c r="C9607" s="97" t="s">
        <v>1032</v>
      </c>
    </row>
    <row r="9608" spans="1:3" x14ac:dyDescent="0.35">
      <c r="A9608" s="222" t="str">
        <f t="shared" si="150"/>
        <v>MODIFIED BARIUM STUDY</v>
      </c>
      <c r="B9608" s="292"/>
      <c r="C9608" s="292" t="s">
        <v>5289</v>
      </c>
    </row>
    <row r="9609" spans="1:3" x14ac:dyDescent="0.35">
      <c r="A9609" s="222" t="str">
        <f t="shared" si="150"/>
        <v>MODIFIED BARIUM SWALLOW</v>
      </c>
      <c r="B9609" s="440"/>
      <c r="C9609" s="440" t="s">
        <v>4604</v>
      </c>
    </row>
    <row r="9610" spans="1:3" x14ac:dyDescent="0.35">
      <c r="A9610" s="222" t="str">
        <f t="shared" si="150"/>
        <v>SWALLOWING FUNCTION STUDY</v>
      </c>
      <c r="B9610" s="327"/>
      <c r="C9610" s="459" t="s">
        <v>1690</v>
      </c>
    </row>
    <row r="9611" spans="1:3" x14ac:dyDescent="0.35">
      <c r="A9611" s="222" t="str">
        <f t="shared" si="150"/>
        <v>XR MOD BARIUM SWALLOW</v>
      </c>
      <c r="B9611" s="312"/>
      <c r="C9611" s="312" t="s">
        <v>9811</v>
      </c>
    </row>
    <row r="9612" spans="1:3" x14ac:dyDescent="0.35">
      <c r="A9612" s="222" t="str">
        <f t="shared" si="150"/>
        <v>XR MODIFIED BARIUM STUDY</v>
      </c>
      <c r="B9612" s="11"/>
      <c r="C9612" s="11" t="s">
        <v>9812</v>
      </c>
    </row>
    <row r="9613" spans="1:3" x14ac:dyDescent="0.35">
      <c r="A9613" s="222" t="str">
        <f t="shared" si="150"/>
        <v>XR MODIFIED BARIUM SWALLOW</v>
      </c>
      <c r="B9613" s="289"/>
      <c r="C9613" s="289" t="s">
        <v>2794</v>
      </c>
    </row>
    <row r="9614" spans="1:3" x14ac:dyDescent="0.35">
      <c r="A9614" s="222" t="str">
        <f t="shared" si="150"/>
        <v>XR MODIFIED ESOPHAGUS W/ VIDEO</v>
      </c>
      <c r="B9614" s="548"/>
      <c r="C9614" s="552" t="s">
        <v>5802</v>
      </c>
    </row>
    <row r="9615" spans="1:3" x14ac:dyDescent="0.35">
      <c r="A9615" s="222" t="str">
        <f t="shared" si="150"/>
        <v>XR SWALLOWING FUNCTION FLUORO</v>
      </c>
      <c r="B9615" s="286"/>
      <c r="C9615" s="400" t="s">
        <v>8882</v>
      </c>
    </row>
    <row r="9616" spans="1:3" x14ac:dyDescent="0.35">
      <c r="A9616" s="222" t="str">
        <f t="shared" si="150"/>
        <v>Xray, Flouro Swallowing Function c/ Cine and/or Video</v>
      </c>
      <c r="B9616" s="30"/>
      <c r="C9616" s="30" t="s">
        <v>3218</v>
      </c>
    </row>
    <row r="9617" spans="1:3" x14ac:dyDescent="0.35">
      <c r="A9617" s="222" t="str">
        <f t="shared" si="150"/>
        <v>GI SERIES UPPER</v>
      </c>
      <c r="B9617" s="97"/>
      <c r="C9617" s="99" t="s">
        <v>1072</v>
      </c>
    </row>
    <row r="9618" spans="1:3" x14ac:dyDescent="0.35">
      <c r="A9618" s="222" t="str">
        <f t="shared" si="150"/>
        <v>UGI SERIES</v>
      </c>
      <c r="B9618" s="292"/>
      <c r="C9618" s="292" t="s">
        <v>5306</v>
      </c>
    </row>
    <row r="9619" spans="1:3" x14ac:dyDescent="0.35">
      <c r="A9619" s="222" t="str">
        <f t="shared" si="150"/>
        <v>UGI W/SMALL BOWEL</v>
      </c>
      <c r="B9619" s="580"/>
      <c r="C9619" s="581" t="s">
        <v>13749</v>
      </c>
    </row>
    <row r="9620" spans="1:3" x14ac:dyDescent="0.35">
      <c r="A9620" s="222" t="str">
        <f t="shared" si="150"/>
        <v>UGI WITH AND WITHOUT W/O KUB</v>
      </c>
      <c r="B9620" s="580"/>
      <c r="C9620" s="581" t="s">
        <v>13750</v>
      </c>
    </row>
    <row r="9621" spans="1:3" x14ac:dyDescent="0.35">
      <c r="A9621" s="222" t="str">
        <f t="shared" si="150"/>
        <v>UPPER GI</v>
      </c>
      <c r="B9621" s="283"/>
      <c r="C9621" s="283" t="s">
        <v>8211</v>
      </c>
    </row>
    <row r="9622" spans="1:3" x14ac:dyDescent="0.35">
      <c r="A9622" s="222" t="str">
        <f t="shared" si="150"/>
        <v>UPPER GI SERIES</v>
      </c>
      <c r="B9622" s="327"/>
      <c r="C9622" s="327" t="s">
        <v>1706</v>
      </c>
    </row>
    <row r="9623" spans="1:3" x14ac:dyDescent="0.35">
      <c r="A9623" s="222" t="str">
        <f t="shared" si="150"/>
        <v>XR Fluoro Upper GI Single w/ Small Bowel</v>
      </c>
      <c r="B9623" s="313"/>
      <c r="C9623" s="313" t="s">
        <v>1962</v>
      </c>
    </row>
    <row r="9624" spans="1:3" x14ac:dyDescent="0.35">
      <c r="A9624" s="222" t="str">
        <f t="shared" si="150"/>
        <v>XR UGI SERIES</v>
      </c>
      <c r="B9624" s="11"/>
      <c r="C9624" s="11" t="s">
        <v>9868</v>
      </c>
    </row>
    <row r="9625" spans="1:3" x14ac:dyDescent="0.35">
      <c r="A9625" s="222" t="str">
        <f t="shared" si="150"/>
        <v>XR UPP GI SERIES SING CONT</v>
      </c>
      <c r="B9625" s="312"/>
      <c r="C9625" s="312" t="s">
        <v>9869</v>
      </c>
    </row>
    <row r="9626" spans="1:3" x14ac:dyDescent="0.35">
      <c r="A9626" s="222" t="str">
        <f t="shared" si="150"/>
        <v>XR Upper GI</v>
      </c>
      <c r="B9626" s="313"/>
      <c r="C9626" s="313" t="s">
        <v>1963</v>
      </c>
    </row>
    <row r="9627" spans="1:3" x14ac:dyDescent="0.35">
      <c r="A9627" s="222" t="str">
        <f t="shared" si="150"/>
        <v>XR UPPER GI SERIES SING CONT</v>
      </c>
      <c r="B9627" s="286"/>
      <c r="C9627" s="286" t="s">
        <v>8921</v>
      </c>
    </row>
    <row r="9628" spans="1:3" x14ac:dyDescent="0.35">
      <c r="A9628" s="222" t="str">
        <f t="shared" si="150"/>
        <v>XR UPPER GI WO/KUB</v>
      </c>
      <c r="B9628" s="289"/>
      <c r="C9628" s="289" t="s">
        <v>2848</v>
      </c>
    </row>
    <row r="9629" spans="1:3" x14ac:dyDescent="0.35">
      <c r="A9629" s="222" t="str">
        <f t="shared" si="150"/>
        <v>XRAY UPPER GI TRACT W/O KUB</v>
      </c>
      <c r="B9629" s="157"/>
      <c r="C9629" s="157" t="s">
        <v>3965</v>
      </c>
    </row>
    <row r="9630" spans="1:3" x14ac:dyDescent="0.35">
      <c r="A9630" s="222" t="str">
        <f t="shared" si="150"/>
        <v>X-ray, Fluoro Upper GI, c/ or s/ Delay with KUB- Single Contrast</v>
      </c>
      <c r="B9630" s="30"/>
      <c r="C9630" s="30" t="s">
        <v>3301</v>
      </c>
    </row>
    <row r="9631" spans="1:3" x14ac:dyDescent="0.35">
      <c r="A9631" s="222" t="str">
        <f t="shared" si="150"/>
        <v>GI SERIES</v>
      </c>
      <c r="B9631" s="285"/>
      <c r="C9631" s="285" t="s">
        <v>6313</v>
      </c>
    </row>
    <row r="9632" spans="1:3" x14ac:dyDescent="0.35">
      <c r="A9632" s="222" t="str">
        <f t="shared" si="150"/>
        <v>GI/GASTROGRAPHIN</v>
      </c>
      <c r="B9632" s="285"/>
      <c r="C9632" s="285" t="s">
        <v>6314</v>
      </c>
    </row>
    <row r="9633" spans="1:3" x14ac:dyDescent="0.35">
      <c r="A9633" s="222" t="str">
        <f t="shared" si="150"/>
        <v>UGI SERIES W AIR W KUB</v>
      </c>
      <c r="B9633" s="26"/>
      <c r="C9633" s="410" t="s">
        <v>2383</v>
      </c>
    </row>
    <row r="9634" spans="1:3" x14ac:dyDescent="0.35">
      <c r="A9634" s="222" t="str">
        <f t="shared" si="150"/>
        <v>UPPER GI W/AIR</v>
      </c>
      <c r="B9634" s="97"/>
      <c r="C9634" s="97" t="s">
        <v>1087</v>
      </c>
    </row>
    <row r="9635" spans="1:3" x14ac:dyDescent="0.35">
      <c r="A9635" s="222" t="str">
        <f t="shared" si="150"/>
        <v>XR Fluoro Upper GI w/ Air</v>
      </c>
      <c r="B9635" s="313"/>
      <c r="C9635" s="313" t="s">
        <v>1978</v>
      </c>
    </row>
    <row r="9636" spans="1:3" x14ac:dyDescent="0.35">
      <c r="A9636" s="222" t="str">
        <f t="shared" si="150"/>
        <v>XR UGI DOUB CONT</v>
      </c>
      <c r="B9636" s="286"/>
      <c r="C9636" s="286" t="s">
        <v>8940</v>
      </c>
    </row>
    <row r="9637" spans="1:3" x14ac:dyDescent="0.35">
      <c r="A9637" s="222" t="str">
        <f t="shared" si="150"/>
        <v>XR UGI W/ AIR</v>
      </c>
      <c r="B9637" s="11"/>
      <c r="C9637" s="11" t="s">
        <v>9886</v>
      </c>
    </row>
    <row r="9638" spans="1:3" x14ac:dyDescent="0.35">
      <c r="A9638" s="222" t="str">
        <f t="shared" si="150"/>
        <v>XR UPP GI SERIES DOUB CONT</v>
      </c>
      <c r="B9638" s="312"/>
      <c r="C9638" s="312" t="s">
        <v>9887</v>
      </c>
    </row>
    <row r="9639" spans="1:3" x14ac:dyDescent="0.35">
      <c r="A9639" s="222" t="str">
        <f t="shared" si="150"/>
        <v>XR Upper GI w/ Air Contrast</v>
      </c>
      <c r="B9639" s="313"/>
      <c r="C9639" s="313" t="s">
        <v>1979</v>
      </c>
    </row>
    <row r="9640" spans="1:3" x14ac:dyDescent="0.35">
      <c r="A9640" s="222" t="str">
        <f t="shared" si="150"/>
        <v>XR UPPER GI W/AIR WO/KUB</v>
      </c>
      <c r="B9640" s="289"/>
      <c r="C9640" s="289" t="s">
        <v>2865</v>
      </c>
    </row>
    <row r="9641" spans="1:3" x14ac:dyDescent="0.35">
      <c r="A9641" s="222" t="str">
        <f t="shared" si="150"/>
        <v>XRAY UPPER GI TRACT W/O KUB W/ DYE</v>
      </c>
      <c r="B9641" s="157"/>
      <c r="C9641" s="157" t="s">
        <v>3986</v>
      </c>
    </row>
    <row r="9642" spans="1:3" x14ac:dyDescent="0.35">
      <c r="A9642" s="222" t="str">
        <f t="shared" si="150"/>
        <v>X-ray, Fluoro Upper GI, c/or s/ Delay without KUB -Double Contrast</v>
      </c>
      <c r="B9642" s="30"/>
      <c r="C9642" s="30" t="s">
        <v>3327</v>
      </c>
    </row>
    <row r="9643" spans="1:3" x14ac:dyDescent="0.35">
      <c r="A9643" s="222" t="str">
        <f t="shared" si="150"/>
        <v>X-ray, Upper GI, c/or s/ Delay without KUB -Double Contrast</v>
      </c>
      <c r="B9643" s="30"/>
      <c r="C9643" s="30" t="s">
        <v>3328</v>
      </c>
    </row>
    <row r="9644" spans="1:3" x14ac:dyDescent="0.35">
      <c r="A9644" s="222" t="str">
        <f t="shared" si="150"/>
        <v>GI WITH SMALL BOWEL</v>
      </c>
      <c r="B9644" s="324"/>
      <c r="C9644" s="324" t="s">
        <v>6295</v>
      </c>
    </row>
    <row r="9645" spans="1:3" x14ac:dyDescent="0.35">
      <c r="A9645" s="222" t="str">
        <f t="shared" si="150"/>
        <v>SMALL BOWEL WITH UGI</v>
      </c>
      <c r="B9645" s="292"/>
      <c r="C9645" s="292" t="s">
        <v>5299</v>
      </c>
    </row>
    <row r="9646" spans="1:3" x14ac:dyDescent="0.35">
      <c r="A9646" s="222" t="str">
        <f t="shared" si="150"/>
        <v>XR SMALL BOWEL DOUB CONT AF UGI</v>
      </c>
      <c r="B9646" s="286"/>
      <c r="C9646" s="293" t="s">
        <v>8908</v>
      </c>
    </row>
    <row r="9647" spans="1:3" x14ac:dyDescent="0.35">
      <c r="A9647" s="222" t="str">
        <f t="shared" si="150"/>
        <v>XR SMALL BOWEL WITH UGI</v>
      </c>
      <c r="B9647" s="11"/>
      <c r="C9647" s="11" t="s">
        <v>9845</v>
      </c>
    </row>
    <row r="9648" spans="1:3" x14ac:dyDescent="0.35">
      <c r="A9648" s="222" t="str">
        <f t="shared" si="150"/>
        <v>XR UPP GI W/ SML BOWEL</v>
      </c>
      <c r="B9648" s="312"/>
      <c r="C9648" s="290" t="s">
        <v>9846</v>
      </c>
    </row>
    <row r="9649" spans="1:3" x14ac:dyDescent="0.35">
      <c r="A9649" s="222" t="str">
        <f t="shared" si="150"/>
        <v>XR UPPER GI W/SMALL BOWEL</v>
      </c>
      <c r="B9649" s="289"/>
      <c r="C9649" s="289" t="s">
        <v>2829</v>
      </c>
    </row>
    <row r="9650" spans="1:3" x14ac:dyDescent="0.35">
      <c r="A9650" s="222" t="str">
        <f t="shared" si="150"/>
        <v>X-Ray, Flouro Upper GI and Small Bowel with multiple serial images</v>
      </c>
      <c r="B9650" s="30"/>
      <c r="C9650" s="30" t="s">
        <v>3277</v>
      </c>
    </row>
    <row r="9651" spans="1:3" x14ac:dyDescent="0.35">
      <c r="A9651" s="222" t="str">
        <f t="shared" si="150"/>
        <v>X-Ray, Upper GI and Small Bowel with multiple serial images</v>
      </c>
      <c r="B9651" s="30"/>
      <c r="C9651" s="30" t="s">
        <v>3278</v>
      </c>
    </row>
    <row r="9652" spans="1:3" x14ac:dyDescent="0.35">
      <c r="A9652" s="222" t="str">
        <f t="shared" si="150"/>
        <v>SBFT</v>
      </c>
      <c r="B9652" s="341"/>
      <c r="C9652" s="341" t="s">
        <v>9361</v>
      </c>
    </row>
    <row r="9653" spans="1:3" x14ac:dyDescent="0.35">
      <c r="A9653" s="222" t="str">
        <f t="shared" si="150"/>
        <v>SM BOWEL</v>
      </c>
      <c r="B9653" s="26"/>
      <c r="C9653" s="410" t="s">
        <v>2379</v>
      </c>
    </row>
    <row r="9654" spans="1:3" x14ac:dyDescent="0.35">
      <c r="A9654" s="222" t="str">
        <f t="shared" si="150"/>
        <v>SM BOWEL SERIES</v>
      </c>
      <c r="B9654" s="94"/>
      <c r="C9654" s="93" t="s">
        <v>7166</v>
      </c>
    </row>
    <row r="9655" spans="1:3" x14ac:dyDescent="0.35">
      <c r="A9655" s="222" t="str">
        <f t="shared" si="150"/>
        <v>SMALL BOWEL</v>
      </c>
      <c r="B9655" s="292"/>
      <c r="C9655" s="292" t="s">
        <v>5312</v>
      </c>
    </row>
    <row r="9656" spans="1:3" x14ac:dyDescent="0.35">
      <c r="A9656" s="222" t="str">
        <f t="shared" si="150"/>
        <v>SMALL BOWEL FOLLOW THROUGH</v>
      </c>
      <c r="B9656" s="283"/>
      <c r="C9656" s="283" t="s">
        <v>8218</v>
      </c>
    </row>
    <row r="9657" spans="1:3" x14ac:dyDescent="0.35">
      <c r="A9657" s="222" t="str">
        <f t="shared" si="150"/>
        <v>SMALL BOWEL GASTROGRAFIN</v>
      </c>
      <c r="B9657" s="657"/>
      <c r="C9657" s="331" t="s">
        <v>7167</v>
      </c>
    </row>
    <row r="9658" spans="1:3" x14ac:dyDescent="0.35">
      <c r="A9658" s="222" t="str">
        <f t="shared" si="150"/>
        <v>SMALL BOWEL SERIES</v>
      </c>
      <c r="B9658" s="285"/>
      <c r="C9658" s="419" t="s">
        <v>6306</v>
      </c>
    </row>
    <row r="9659" spans="1:3" x14ac:dyDescent="0.35">
      <c r="A9659" s="222" t="str">
        <f t="shared" si="150"/>
        <v>SMALL BOWEL SERIES BARIUM</v>
      </c>
      <c r="B9659" s="94"/>
      <c r="C9659" s="93" t="s">
        <v>7168</v>
      </c>
    </row>
    <row r="9660" spans="1:3" x14ac:dyDescent="0.35">
      <c r="A9660" s="222" t="str">
        <f t="shared" si="150"/>
        <v>SMALL BOWEL SERIES SINGLE CONTRAST STUDY</v>
      </c>
      <c r="B9660" s="33"/>
      <c r="C9660" s="33" t="s">
        <v>1080</v>
      </c>
    </row>
    <row r="9661" spans="1:3" x14ac:dyDescent="0.35">
      <c r="A9661" s="222" t="str">
        <f t="shared" si="150"/>
        <v>SMALL BOWEL, W/ MULTIPLE SERIAL FILMS;</v>
      </c>
      <c r="B9661" s="327"/>
      <c r="C9661" s="327" t="s">
        <v>1709</v>
      </c>
    </row>
    <row r="9662" spans="1:3" x14ac:dyDescent="0.35">
      <c r="A9662" s="222" t="str">
        <f t="shared" si="150"/>
        <v>XR SBFT</v>
      </c>
      <c r="B9662" s="312"/>
      <c r="C9662" s="312" t="s">
        <v>9876</v>
      </c>
    </row>
    <row r="9663" spans="1:3" x14ac:dyDescent="0.35">
      <c r="A9663" s="222" t="str">
        <f t="shared" si="150"/>
        <v>XR SMALL BOWEL</v>
      </c>
      <c r="B9663" s="367"/>
      <c r="C9663" s="338" t="s">
        <v>688</v>
      </c>
    </row>
    <row r="9664" spans="1:3" x14ac:dyDescent="0.35">
      <c r="A9664" s="222" t="str">
        <f t="shared" si="150"/>
        <v>XR SMALL BOWEL</v>
      </c>
      <c r="B9664" s="742"/>
      <c r="C9664" s="46" t="s">
        <v>688</v>
      </c>
    </row>
    <row r="9665" spans="1:3" x14ac:dyDescent="0.35">
      <c r="A9665" s="222" t="str">
        <f t="shared" si="150"/>
        <v>XR SMALL BOWEL FOLLOW THROUGH</v>
      </c>
      <c r="B9665" s="11"/>
      <c r="C9665" s="11" t="s">
        <v>9877</v>
      </c>
    </row>
    <row r="9666" spans="1:3" x14ac:dyDescent="0.35">
      <c r="A9666" s="222" t="str">
        <f t="shared" si="150"/>
        <v>XR Small Bowel Series</v>
      </c>
      <c r="B9666" s="313"/>
      <c r="C9666" s="313" t="s">
        <v>1969</v>
      </c>
    </row>
    <row r="9667" spans="1:3" x14ac:dyDescent="0.35">
      <c r="A9667" s="222" t="str">
        <f t="shared" ref="A9667:A9730" si="151">TRIM(C9667)</f>
        <v>XR SMALL BOWEL SERIES</v>
      </c>
      <c r="B9667" s="548"/>
      <c r="C9667" s="548" t="s">
        <v>5837</v>
      </c>
    </row>
    <row r="9668" spans="1:3" x14ac:dyDescent="0.35">
      <c r="A9668" s="222" t="str">
        <f t="shared" si="151"/>
        <v>XR SMALL BOWEL SING CONT</v>
      </c>
      <c r="B9668" s="280"/>
      <c r="C9668" s="45" t="s">
        <v>8927</v>
      </c>
    </row>
    <row r="9669" spans="1:3" x14ac:dyDescent="0.35">
      <c r="A9669" s="222" t="str">
        <f t="shared" si="151"/>
        <v>XR Small Bowel w/ Multiple Series</v>
      </c>
      <c r="B9669" s="291"/>
      <c r="C9669" s="291" t="s">
        <v>4415</v>
      </c>
    </row>
    <row r="9670" spans="1:3" x14ac:dyDescent="0.35">
      <c r="A9670" s="222" t="str">
        <f t="shared" si="151"/>
        <v>XRAY SMALL BOWEL W/MLT</v>
      </c>
      <c r="B9670" s="157"/>
      <c r="C9670" s="183" t="s">
        <v>3972</v>
      </c>
    </row>
    <row r="9671" spans="1:3" x14ac:dyDescent="0.35">
      <c r="A9671" s="222" t="str">
        <f t="shared" si="151"/>
        <v>X-ray, Fluoro Small Intestine Series, Oral</v>
      </c>
      <c r="B9671" s="30"/>
      <c r="C9671" s="403" t="s">
        <v>3312</v>
      </c>
    </row>
    <row r="9672" spans="1:3" x14ac:dyDescent="0.35">
      <c r="A9672" s="222" t="str">
        <f t="shared" si="151"/>
        <v>X-ray, Fluoro Small Intestine Series, Oral</v>
      </c>
      <c r="B9672" s="30"/>
      <c r="C9672" s="404" t="s">
        <v>3312</v>
      </c>
    </row>
    <row r="9673" spans="1:3" x14ac:dyDescent="0.35">
      <c r="A9673" s="222" t="str">
        <f t="shared" si="151"/>
        <v>XRAY SMALL BOWEL W/MLT VIA ENTEROCLSS TUBE</v>
      </c>
      <c r="B9673" s="157"/>
      <c r="C9673" s="157" t="s">
        <v>4028</v>
      </c>
    </row>
    <row r="9674" spans="1:3" x14ac:dyDescent="0.35">
      <c r="A9674" s="222" t="str">
        <f t="shared" si="151"/>
        <v>X-ray, Fluoro Small Intestine Series, Double contrast via enteroclysis tube</v>
      </c>
      <c r="B9674" s="30"/>
      <c r="C9674" s="30" t="s">
        <v>3444</v>
      </c>
    </row>
    <row r="9675" spans="1:3" x14ac:dyDescent="0.35">
      <c r="A9675" s="222" t="str">
        <f t="shared" si="151"/>
        <v>CT VIRTUAL COLONOSCOPY DIAGNOSTIC</v>
      </c>
      <c r="B9675" s="157"/>
      <c r="C9675" s="157" t="s">
        <v>4163</v>
      </c>
    </row>
    <row r="9676" spans="1:3" x14ac:dyDescent="0.35">
      <c r="A9676" s="222" t="str">
        <f t="shared" si="151"/>
        <v>CT, Colonography s/ contrast</v>
      </c>
      <c r="B9676" s="30"/>
      <c r="C9676" s="30" t="s">
        <v>3727</v>
      </c>
    </row>
    <row r="9677" spans="1:3" x14ac:dyDescent="0.35">
      <c r="A9677" s="222" t="str">
        <f t="shared" si="151"/>
        <v>CT VIRTUAL COLONOSCOPY DIAGNOSTIC W/ DYE</v>
      </c>
      <c r="B9677" s="157"/>
      <c r="C9677" s="157" t="s">
        <v>4166</v>
      </c>
    </row>
    <row r="9678" spans="1:3" x14ac:dyDescent="0.35">
      <c r="A9678" s="222" t="str">
        <f t="shared" si="151"/>
        <v>BARIUM ENEMA</v>
      </c>
      <c r="B9678" s="283"/>
      <c r="C9678" s="283" t="s">
        <v>8239</v>
      </c>
    </row>
    <row r="9679" spans="1:3" x14ac:dyDescent="0.35">
      <c r="A9679" s="222" t="str">
        <f t="shared" si="151"/>
        <v>BARIUM ENEMA + KUB</v>
      </c>
      <c r="B9679" s="26"/>
      <c r="C9679" s="26" t="s">
        <v>2402</v>
      </c>
    </row>
    <row r="9680" spans="1:3" x14ac:dyDescent="0.35">
      <c r="A9680" s="222" t="str">
        <f t="shared" si="151"/>
        <v>BARIUM ENEMA W/ OR W/O KUB</v>
      </c>
      <c r="B9680" s="580"/>
      <c r="C9680" s="581" t="s">
        <v>13768</v>
      </c>
    </row>
    <row r="9681" spans="1:3" x14ac:dyDescent="0.35">
      <c r="A9681" s="222" t="str">
        <f t="shared" si="151"/>
        <v>BARIUM ENEMA W/WO KUB</v>
      </c>
      <c r="B9681" s="324"/>
      <c r="C9681" s="324" t="s">
        <v>6345</v>
      </c>
    </row>
    <row r="9682" spans="1:3" x14ac:dyDescent="0.35">
      <c r="A9682" s="222" t="str">
        <f t="shared" si="151"/>
        <v>BARIUM ENEMA; SOLID COLUMN</v>
      </c>
      <c r="B9682" s="327"/>
      <c r="C9682" s="459" t="s">
        <v>1720</v>
      </c>
    </row>
    <row r="9683" spans="1:3" x14ac:dyDescent="0.35">
      <c r="A9683" s="222" t="str">
        <f t="shared" si="151"/>
        <v>XR BARIUM ENEMA</v>
      </c>
      <c r="B9683" s="11"/>
      <c r="C9683" s="11" t="s">
        <v>9394</v>
      </c>
    </row>
    <row r="9684" spans="1:3" x14ac:dyDescent="0.35">
      <c r="A9684" s="222" t="str">
        <f t="shared" si="151"/>
        <v>XR BARIUM ENEMA</v>
      </c>
      <c r="B9684" s="312"/>
      <c r="C9684" s="312" t="s">
        <v>9394</v>
      </c>
    </row>
    <row r="9685" spans="1:3" x14ac:dyDescent="0.35">
      <c r="A9685" s="222" t="str">
        <f t="shared" si="151"/>
        <v>XR BARIUM ENEMA</v>
      </c>
      <c r="B9685" s="277"/>
      <c r="C9685" s="277" t="s">
        <v>9394</v>
      </c>
    </row>
    <row r="9686" spans="1:3" x14ac:dyDescent="0.35">
      <c r="A9686" s="222" t="str">
        <f t="shared" si="151"/>
        <v>XR Barium Enema Complete</v>
      </c>
      <c r="B9686" s="313"/>
      <c r="C9686" s="313" t="s">
        <v>2001</v>
      </c>
    </row>
    <row r="9687" spans="1:3" x14ac:dyDescent="0.35">
      <c r="A9687" s="222" t="str">
        <f t="shared" si="151"/>
        <v>XR COLON BARIUM ENEMA</v>
      </c>
      <c r="B9687" s="742"/>
      <c r="C9687" s="46" t="s">
        <v>730</v>
      </c>
    </row>
    <row r="9688" spans="1:3" x14ac:dyDescent="0.35">
      <c r="A9688" s="222" t="str">
        <f t="shared" si="151"/>
        <v>XR COLON BARIUM ENEMA (BE)</v>
      </c>
      <c r="B9688" s="289"/>
      <c r="C9688" s="289" t="s">
        <v>2886</v>
      </c>
    </row>
    <row r="9689" spans="1:3" x14ac:dyDescent="0.35">
      <c r="A9689" s="222" t="str">
        <f t="shared" si="151"/>
        <v>XR COLON/SOLID COLUMN SING CONT</v>
      </c>
      <c r="B9689" s="286"/>
      <c r="C9689" s="286" t="s">
        <v>8959</v>
      </c>
    </row>
    <row r="9690" spans="1:3" x14ac:dyDescent="0.35">
      <c r="A9690" s="222" t="str">
        <f t="shared" si="151"/>
        <v>XRAY COLON BARIUM ENEMA W/ DYE</v>
      </c>
      <c r="B9690" s="157"/>
      <c r="C9690" s="157" t="s">
        <v>4013</v>
      </c>
    </row>
    <row r="9691" spans="1:3" x14ac:dyDescent="0.35">
      <c r="A9691" s="222" t="str">
        <f t="shared" si="151"/>
        <v>X-ray, Fluoro Colon, Barium Enema Single Contrast with KUB</v>
      </c>
      <c r="B9691" s="30"/>
      <c r="C9691" s="30" t="s">
        <v>3390</v>
      </c>
    </row>
    <row r="9692" spans="1:3" x14ac:dyDescent="0.35">
      <c r="A9692" s="222" t="str">
        <f t="shared" si="151"/>
        <v>BARIUM ENEMA AIR CONT</v>
      </c>
      <c r="B9692" s="324"/>
      <c r="C9692" s="630" t="s">
        <v>6392</v>
      </c>
    </row>
    <row r="9693" spans="1:3" x14ac:dyDescent="0.35">
      <c r="A9693" s="222" t="str">
        <f t="shared" si="151"/>
        <v>BARIUM ENEMA AIR CONTRAST</v>
      </c>
      <c r="B9693" s="292"/>
      <c r="C9693" s="292" t="s">
        <v>5339</v>
      </c>
    </row>
    <row r="9694" spans="1:3" x14ac:dyDescent="0.35">
      <c r="A9694" s="222" t="str">
        <f t="shared" si="151"/>
        <v>BARIUM ENEMA W AIR</v>
      </c>
      <c r="B9694" s="26"/>
      <c r="C9694" s="410" t="s">
        <v>2476</v>
      </c>
    </row>
    <row r="9695" spans="1:3" x14ac:dyDescent="0.35">
      <c r="A9695" s="222" t="str">
        <f t="shared" si="151"/>
        <v>BARIUM ENEMA W/AIR</v>
      </c>
      <c r="B9695" s="283"/>
      <c r="C9695" s="283" t="s">
        <v>8275</v>
      </c>
    </row>
    <row r="9696" spans="1:3" x14ac:dyDescent="0.35">
      <c r="A9696" s="222" t="str">
        <f t="shared" si="151"/>
        <v>BARIUM ENEMA WITH AIR W/ OR W/O KUB</v>
      </c>
      <c r="B9696" s="580"/>
      <c r="C9696" s="581" t="s">
        <v>13773</v>
      </c>
    </row>
    <row r="9697" spans="1:3" x14ac:dyDescent="0.35">
      <c r="A9697" s="222" t="str">
        <f t="shared" si="151"/>
        <v>BARIUM ENEMA; AIR CONTRAST</v>
      </c>
      <c r="B9697" s="327"/>
      <c r="C9697" s="459" t="s">
        <v>1737</v>
      </c>
    </row>
    <row r="9698" spans="1:3" x14ac:dyDescent="0.35">
      <c r="A9698" s="222" t="str">
        <f t="shared" si="151"/>
        <v>XR BARIUM ENEMA AIR CONT</v>
      </c>
      <c r="B9698" s="312"/>
      <c r="C9698" s="312" t="s">
        <v>10006</v>
      </c>
    </row>
    <row r="9699" spans="1:3" x14ac:dyDescent="0.35">
      <c r="A9699" s="222" t="str">
        <f t="shared" si="151"/>
        <v>XR BARIUM ENEMA W AIR CONTRAST</v>
      </c>
      <c r="B9699" s="277"/>
      <c r="C9699" s="277" t="s">
        <v>9448</v>
      </c>
    </row>
    <row r="9700" spans="1:3" x14ac:dyDescent="0.35">
      <c r="A9700" s="222" t="str">
        <f t="shared" si="151"/>
        <v>XR Barium Enema w/ Air Complete</v>
      </c>
      <c r="B9700" s="313"/>
      <c r="C9700" s="313" t="s">
        <v>2034</v>
      </c>
    </row>
    <row r="9701" spans="1:3" x14ac:dyDescent="0.35">
      <c r="A9701" s="222" t="str">
        <f t="shared" si="151"/>
        <v>XR BARIUM ENEMA WITH AIR CONTRAST</v>
      </c>
      <c r="B9701" s="11"/>
      <c r="C9701" s="11" t="s">
        <v>10007</v>
      </c>
    </row>
    <row r="9702" spans="1:3" x14ac:dyDescent="0.35">
      <c r="A9702" s="222" t="str">
        <f t="shared" si="151"/>
        <v>XR COLON BARIUM EN A&amp;R</v>
      </c>
      <c r="B9702" s="742"/>
      <c r="C9702" s="57" t="s">
        <v>744</v>
      </c>
    </row>
    <row r="9703" spans="1:3" x14ac:dyDescent="0.35">
      <c r="A9703" s="222" t="str">
        <f t="shared" si="151"/>
        <v>XR COLON BARIUM ENEMA W/AIR</v>
      </c>
      <c r="B9703" s="289"/>
      <c r="C9703" s="370" t="s">
        <v>2910</v>
      </c>
    </row>
    <row r="9704" spans="1:3" x14ac:dyDescent="0.35">
      <c r="A9704" s="222" t="str">
        <f t="shared" si="151"/>
        <v>XR COLON/AIR CONTRAST</v>
      </c>
      <c r="B9704" s="286"/>
      <c r="C9704" s="400" t="s">
        <v>8985</v>
      </c>
    </row>
    <row r="9705" spans="1:3" x14ac:dyDescent="0.35">
      <c r="A9705" s="222" t="str">
        <f t="shared" si="151"/>
        <v>XRAY COLON W/SPEC HI DNS BARIUM W/ DYE</v>
      </c>
      <c r="B9705" s="157"/>
      <c r="C9705" s="157" t="s">
        <v>4049</v>
      </c>
    </row>
    <row r="9706" spans="1:3" x14ac:dyDescent="0.35">
      <c r="A9706" s="222" t="str">
        <f t="shared" si="151"/>
        <v>X-ray, Fluoro Colon, Barium Enema Double Contrast with KUB</v>
      </c>
      <c r="B9706" s="30"/>
      <c r="C9706" s="30" t="s">
        <v>3493</v>
      </c>
    </row>
    <row r="9707" spans="1:3" x14ac:dyDescent="0.35">
      <c r="A9707" s="222" t="str">
        <f t="shared" si="151"/>
        <v>XRAY COLON RDCTJ W/ DYE</v>
      </c>
      <c r="B9707" s="157"/>
      <c r="C9707" s="183" t="s">
        <v>4141</v>
      </c>
    </row>
    <row r="9708" spans="1:3" x14ac:dyDescent="0.35">
      <c r="A9708" s="222" t="str">
        <f t="shared" si="151"/>
        <v>GALLBLADDER ORAL CONTRAST</v>
      </c>
      <c r="B9708" s="283"/>
      <c r="C9708" s="283" t="s">
        <v>8169</v>
      </c>
    </row>
    <row r="9709" spans="1:3" x14ac:dyDescent="0.35">
      <c r="A9709" s="222" t="str">
        <f t="shared" si="151"/>
        <v>XR Cholecystography (GB) Oral Contrast</v>
      </c>
      <c r="B9709" s="313"/>
      <c r="C9709" s="313" t="s">
        <v>1866</v>
      </c>
    </row>
    <row r="9710" spans="1:3" x14ac:dyDescent="0.35">
      <c r="A9710" s="222" t="str">
        <f t="shared" si="151"/>
        <v>XR GALLBLADDER ORAL CONTRAST</v>
      </c>
      <c r="B9710" s="312"/>
      <c r="C9710" s="312" t="s">
        <v>9761</v>
      </c>
    </row>
    <row r="9711" spans="1:3" x14ac:dyDescent="0.35">
      <c r="A9711" s="222" t="str">
        <f t="shared" si="151"/>
        <v>XRAY GALLBLADDER W/ DYE</v>
      </c>
      <c r="B9711" s="157"/>
      <c r="C9711" s="157" t="s">
        <v>3859</v>
      </c>
    </row>
    <row r="9712" spans="1:3" x14ac:dyDescent="0.35">
      <c r="A9712" s="222" t="str">
        <f t="shared" si="151"/>
        <v>IVP</v>
      </c>
      <c r="B9712" s="285"/>
      <c r="C9712" s="285" t="s">
        <v>6270</v>
      </c>
    </row>
    <row r="9713" spans="1:3" x14ac:dyDescent="0.35">
      <c r="A9713" s="222" t="str">
        <f t="shared" si="151"/>
        <v>IVP ROUTINE</v>
      </c>
      <c r="B9713" s="97"/>
      <c r="C9713" s="97" t="s">
        <v>1024</v>
      </c>
    </row>
    <row r="9714" spans="1:3" x14ac:dyDescent="0.35">
      <c r="A9714" s="222" t="str">
        <f t="shared" si="151"/>
        <v>PYELOGRAM IV</v>
      </c>
      <c r="B9714" s="94"/>
      <c r="C9714" s="93" t="s">
        <v>7124</v>
      </c>
    </row>
    <row r="9715" spans="1:3" x14ac:dyDescent="0.35">
      <c r="A9715" s="222" t="str">
        <f t="shared" si="151"/>
        <v>PYELOGRAM(IVP)8V</v>
      </c>
      <c r="B9715" s="105"/>
      <c r="C9715" s="105" t="s">
        <v>4775</v>
      </c>
    </row>
    <row r="9716" spans="1:3" x14ac:dyDescent="0.35">
      <c r="A9716" s="222" t="str">
        <f t="shared" si="151"/>
        <v>XR IVP</v>
      </c>
      <c r="B9716" s="742"/>
      <c r="C9716" s="46" t="s">
        <v>658</v>
      </c>
    </row>
    <row r="9717" spans="1:3" x14ac:dyDescent="0.35">
      <c r="A9717" s="222" t="str">
        <f t="shared" si="151"/>
        <v>XR IVP</v>
      </c>
      <c r="B9717" s="11"/>
      <c r="C9717" s="11" t="s">
        <v>658</v>
      </c>
    </row>
    <row r="9718" spans="1:3" x14ac:dyDescent="0.35">
      <c r="A9718" s="222" t="str">
        <f t="shared" si="151"/>
        <v>XR IVP</v>
      </c>
      <c r="B9718" s="312"/>
      <c r="C9718" s="312" t="s">
        <v>658</v>
      </c>
    </row>
    <row r="9719" spans="1:3" x14ac:dyDescent="0.35">
      <c r="A9719" s="222" t="str">
        <f t="shared" si="151"/>
        <v>XR IVP</v>
      </c>
      <c r="B9719" s="313"/>
      <c r="C9719" s="313" t="s">
        <v>658</v>
      </c>
    </row>
    <row r="9720" spans="1:3" x14ac:dyDescent="0.35">
      <c r="A9720" s="222" t="str">
        <f t="shared" si="151"/>
        <v>XRAY URINARY TRACT PLOG IV W/ DYE</v>
      </c>
      <c r="B9720" s="157"/>
      <c r="C9720" s="157" t="s">
        <v>3882</v>
      </c>
    </row>
    <row r="9721" spans="1:3" x14ac:dyDescent="0.35">
      <c r="A9721" s="222" t="str">
        <f t="shared" si="151"/>
        <v>XRAY URINARY TRACT DRIP W/ DYE</v>
      </c>
      <c r="B9721" s="157"/>
      <c r="C9721" s="157" t="s">
        <v>3883</v>
      </c>
    </row>
    <row r="9722" spans="1:3" x14ac:dyDescent="0.35">
      <c r="A9722" s="222" t="str">
        <f t="shared" si="151"/>
        <v>X-ray, IVP c/contrast</v>
      </c>
      <c r="B9722" s="30"/>
      <c r="C9722" s="30" t="s">
        <v>3201</v>
      </c>
    </row>
    <row r="9723" spans="1:3" x14ac:dyDescent="0.35">
      <c r="A9723" s="222" t="str">
        <f t="shared" si="151"/>
        <v>XR IVP W/ TOMOS</v>
      </c>
      <c r="B9723" s="312"/>
      <c r="C9723" s="312" t="s">
        <v>9796</v>
      </c>
    </row>
    <row r="9724" spans="1:3" x14ac:dyDescent="0.35">
      <c r="A9724" s="222" t="str">
        <f t="shared" si="151"/>
        <v>XR IVP w/ Tomos</v>
      </c>
      <c r="B9724" s="313"/>
      <c r="C9724" s="313" t="s">
        <v>1903</v>
      </c>
    </row>
    <row r="9725" spans="1:3" x14ac:dyDescent="0.35">
      <c r="A9725" s="222" t="str">
        <f t="shared" si="151"/>
        <v>XRAY URINARY TRACT DRIP W/ NEPHROTOMOG W/ DYE</v>
      </c>
      <c r="B9725" s="157"/>
      <c r="C9725" s="157" t="s">
        <v>3884</v>
      </c>
    </row>
    <row r="9726" spans="1:3" x14ac:dyDescent="0.35">
      <c r="A9726" s="222" t="str">
        <f t="shared" si="151"/>
        <v>PYELOGRAM RETROGRADE</v>
      </c>
      <c r="B9726" s="283"/>
      <c r="C9726" s="283" t="s">
        <v>8184</v>
      </c>
    </row>
    <row r="9727" spans="1:3" x14ac:dyDescent="0.35">
      <c r="A9727" s="222" t="str">
        <f t="shared" si="151"/>
        <v>UROGRAPHY RETROGRADE</v>
      </c>
      <c r="B9727" s="283"/>
      <c r="C9727" s="283" t="s">
        <v>2991</v>
      </c>
    </row>
    <row r="9728" spans="1:3" x14ac:dyDescent="0.35">
      <c r="A9728" s="222" t="str">
        <f t="shared" si="151"/>
        <v>XR PYELOGRAM RETROGRADE</v>
      </c>
      <c r="B9728" s="289"/>
      <c r="C9728" s="289" t="s">
        <v>2793</v>
      </c>
    </row>
    <row r="9729" spans="1:3" x14ac:dyDescent="0.35">
      <c r="A9729" s="222" t="str">
        <f t="shared" si="151"/>
        <v>XR PYELOGRAM RETROGRADE</v>
      </c>
      <c r="B9729" s="312"/>
      <c r="C9729" s="312" t="s">
        <v>2793</v>
      </c>
    </row>
    <row r="9730" spans="1:3" x14ac:dyDescent="0.35">
      <c r="A9730" s="222" t="str">
        <f t="shared" si="151"/>
        <v>XR Urography Retrograde</v>
      </c>
      <c r="B9730" s="313"/>
      <c r="C9730" s="313" t="s">
        <v>1917</v>
      </c>
    </row>
    <row r="9731" spans="1:3" x14ac:dyDescent="0.35">
      <c r="A9731" s="222" t="str">
        <f t="shared" ref="A9731:A9794" si="152">TRIM(C9731)</f>
        <v>XRAY URINARY TRACT W/ DYE</v>
      </c>
      <c r="B9731" s="157"/>
      <c r="C9731" s="157" t="s">
        <v>3896</v>
      </c>
    </row>
    <row r="9732" spans="1:3" x14ac:dyDescent="0.35">
      <c r="A9732" s="222" t="str">
        <f t="shared" si="152"/>
        <v>UROGRAPHY ANTEGRADE; LOOPOGRAM</v>
      </c>
      <c r="B9732" s="327"/>
      <c r="C9732" s="327" t="s">
        <v>1689</v>
      </c>
    </row>
    <row r="9733" spans="1:3" x14ac:dyDescent="0.35">
      <c r="A9733" s="222" t="str">
        <f t="shared" si="152"/>
        <v>XR NEPHROSTOGRAM/LOOPOG</v>
      </c>
      <c r="B9733" s="289"/>
      <c r="C9733" s="895" t="s">
        <v>2792</v>
      </c>
    </row>
    <row r="9734" spans="1:3" x14ac:dyDescent="0.35">
      <c r="A9734" s="222" t="str">
        <f t="shared" si="152"/>
        <v>XR NEPHROSTOGRAM/LOOPOG</v>
      </c>
      <c r="B9734" s="312"/>
      <c r="C9734" s="290" t="s">
        <v>2792</v>
      </c>
    </row>
    <row r="9735" spans="1:3" x14ac:dyDescent="0.35">
      <c r="A9735" s="222" t="str">
        <f t="shared" si="152"/>
        <v>XR Nephrostogram/Loopogram</v>
      </c>
      <c r="B9735" s="313"/>
      <c r="C9735" s="902" t="s">
        <v>1915</v>
      </c>
    </row>
    <row r="9736" spans="1:3" x14ac:dyDescent="0.35">
      <c r="A9736" s="222" t="str">
        <f t="shared" si="152"/>
        <v>XRAY URINARY TRACT ANTEGRADE W/ DYE</v>
      </c>
      <c r="B9736" s="157"/>
      <c r="C9736" s="157" t="s">
        <v>3893</v>
      </c>
    </row>
    <row r="9737" spans="1:3" x14ac:dyDescent="0.35">
      <c r="A9737" s="222" t="str">
        <f t="shared" si="152"/>
        <v>CYSTOGRAM</v>
      </c>
      <c r="B9737" s="283"/>
      <c r="C9737" s="283" t="s">
        <v>8170</v>
      </c>
    </row>
    <row r="9738" spans="1:3" x14ac:dyDescent="0.35">
      <c r="A9738" s="222" t="str">
        <f t="shared" si="152"/>
        <v>CYSTOGRAM 5 VIEW</v>
      </c>
      <c r="B9738" s="657"/>
      <c r="C9738" s="354" t="s">
        <v>7113</v>
      </c>
    </row>
    <row r="9739" spans="1:3" x14ac:dyDescent="0.35">
      <c r="A9739" s="222" t="str">
        <f t="shared" si="152"/>
        <v>Fluoro Cystography, Minimum 3 views</v>
      </c>
      <c r="B9739" s="30"/>
      <c r="C9739" s="916" t="s">
        <v>3172</v>
      </c>
    </row>
    <row r="9740" spans="1:3" x14ac:dyDescent="0.35">
      <c r="A9740" s="222" t="str">
        <f t="shared" si="152"/>
        <v>XR CYSTOGRAM</v>
      </c>
      <c r="B9740" s="289"/>
      <c r="C9740" s="289" t="s">
        <v>2776</v>
      </c>
    </row>
    <row r="9741" spans="1:3" x14ac:dyDescent="0.35">
      <c r="A9741" s="222" t="str">
        <f t="shared" si="152"/>
        <v>XR CYSTOGRAM</v>
      </c>
      <c r="B9741" s="312"/>
      <c r="C9741" s="290" t="s">
        <v>2776</v>
      </c>
    </row>
    <row r="9742" spans="1:3" x14ac:dyDescent="0.35">
      <c r="A9742" s="222" t="str">
        <f t="shared" si="152"/>
        <v>XR CYSTOGRAM MIN 3 VIEW</v>
      </c>
      <c r="B9742" s="286"/>
      <c r="C9742" s="286" t="s">
        <v>8854</v>
      </c>
    </row>
    <row r="9743" spans="1:3" x14ac:dyDescent="0.35">
      <c r="A9743" s="222" t="str">
        <f t="shared" si="152"/>
        <v>XR Cystography</v>
      </c>
      <c r="B9743" s="313"/>
      <c r="C9743" s="313" t="s">
        <v>1867</v>
      </c>
    </row>
    <row r="9744" spans="1:3" x14ac:dyDescent="0.35">
      <c r="A9744" s="222" t="str">
        <f t="shared" si="152"/>
        <v>XR CYSTOURETHROGRAM</v>
      </c>
      <c r="B9744" s="277"/>
      <c r="C9744" s="277" t="s">
        <v>9313</v>
      </c>
    </row>
    <row r="9745" spans="1:3" x14ac:dyDescent="0.35">
      <c r="A9745" s="222" t="str">
        <f t="shared" si="152"/>
        <v>XRAY BLADDER W/ DYE</v>
      </c>
      <c r="B9745" s="157"/>
      <c r="C9745" s="157" t="s">
        <v>3860</v>
      </c>
    </row>
    <row r="9746" spans="1:3" x14ac:dyDescent="0.35">
      <c r="A9746" s="222" t="str">
        <f t="shared" si="152"/>
        <v>XRAY MALE GENITAL TRACT</v>
      </c>
      <c r="B9746" s="157"/>
      <c r="C9746" s="157" t="s">
        <v>3868</v>
      </c>
    </row>
    <row r="9747" spans="1:3" x14ac:dyDescent="0.35">
      <c r="A9747" s="222" t="str">
        <f t="shared" si="152"/>
        <v>CYSTOGRAM VOIDING</v>
      </c>
      <c r="B9747" s="283"/>
      <c r="C9747" s="283" t="s">
        <v>8171</v>
      </c>
    </row>
    <row r="9748" spans="1:3" x14ac:dyDescent="0.35">
      <c r="A9748" s="222" t="str">
        <f t="shared" si="152"/>
        <v>Urethrocysto Void; Imaging Supervision and Interpretation</v>
      </c>
      <c r="B9748" s="30"/>
      <c r="C9748" s="30" t="s">
        <v>3173</v>
      </c>
    </row>
    <row r="9749" spans="1:3" x14ac:dyDescent="0.35">
      <c r="A9749" s="222" t="str">
        <f t="shared" si="152"/>
        <v>VCUG; VOIDING CYSTOURETHROGRAM</v>
      </c>
      <c r="B9749" s="327"/>
      <c r="C9749" s="327" t="s">
        <v>1681</v>
      </c>
    </row>
    <row r="9750" spans="1:3" x14ac:dyDescent="0.35">
      <c r="A9750" s="222" t="str">
        <f t="shared" si="152"/>
        <v>XR CYSTOGRAM RETROGRADE</v>
      </c>
      <c r="B9750" s="277"/>
      <c r="C9750" s="277" t="s">
        <v>9314</v>
      </c>
    </row>
    <row r="9751" spans="1:3" x14ac:dyDescent="0.35">
      <c r="A9751" s="222" t="str">
        <f t="shared" si="152"/>
        <v>XR Urethrocystography Retrograde</v>
      </c>
      <c r="B9751" s="313"/>
      <c r="C9751" s="313" t="s">
        <v>1868</v>
      </c>
    </row>
    <row r="9752" spans="1:3" x14ac:dyDescent="0.35">
      <c r="A9752" s="222" t="str">
        <f t="shared" si="152"/>
        <v>XR Urethrocystography Voiding</v>
      </c>
      <c r="B9752" s="313"/>
      <c r="C9752" s="313" t="s">
        <v>1869</v>
      </c>
    </row>
    <row r="9753" spans="1:3" x14ac:dyDescent="0.35">
      <c r="A9753" s="222" t="str">
        <f t="shared" si="152"/>
        <v>XR VCUG</v>
      </c>
      <c r="B9753" s="286"/>
      <c r="C9753" s="293" t="s">
        <v>8855</v>
      </c>
    </row>
    <row r="9754" spans="1:3" x14ac:dyDescent="0.35">
      <c r="A9754" s="222" t="str">
        <f t="shared" si="152"/>
        <v>XR VOIDING CYSTOGRAM</v>
      </c>
      <c r="B9754" s="312"/>
      <c r="C9754" s="312" t="s">
        <v>8856</v>
      </c>
    </row>
    <row r="9755" spans="1:3" x14ac:dyDescent="0.35">
      <c r="A9755" s="222" t="str">
        <f t="shared" si="152"/>
        <v>XR VOIDING CYSTOGRAM</v>
      </c>
      <c r="B9755" s="286"/>
      <c r="C9755" s="286" t="s">
        <v>8856</v>
      </c>
    </row>
    <row r="9756" spans="1:3" x14ac:dyDescent="0.35">
      <c r="A9756" s="222" t="str">
        <f t="shared" si="152"/>
        <v>XR VOIDING CYTOURETHROGRAM</v>
      </c>
      <c r="B9756" s="289"/>
      <c r="C9756" s="289" t="s">
        <v>2777</v>
      </c>
    </row>
    <row r="9757" spans="1:3" x14ac:dyDescent="0.35">
      <c r="A9757" s="222" t="str">
        <f t="shared" si="152"/>
        <v>PELVIMETRY</v>
      </c>
      <c r="B9757" s="283"/>
      <c r="C9757" s="283" t="s">
        <v>8362</v>
      </c>
    </row>
    <row r="9758" spans="1:3" x14ac:dyDescent="0.35">
      <c r="A9758" s="222" t="str">
        <f t="shared" si="152"/>
        <v>XR PELVIMETRY</v>
      </c>
      <c r="B9758" s="289"/>
      <c r="C9758" s="289" t="s">
        <v>2990</v>
      </c>
    </row>
    <row r="9759" spans="1:3" x14ac:dyDescent="0.35">
      <c r="A9759" s="222" t="str">
        <f t="shared" si="152"/>
        <v>XR PELVIMETRY</v>
      </c>
      <c r="B9759" s="312"/>
      <c r="C9759" s="312" t="s">
        <v>2990</v>
      </c>
    </row>
    <row r="9760" spans="1:3" x14ac:dyDescent="0.35">
      <c r="A9760" s="222" t="str">
        <f t="shared" si="152"/>
        <v>XRAY MEASUREMENT OF PELVIS</v>
      </c>
      <c r="B9760" s="157"/>
      <c r="C9760" s="183" t="s">
        <v>4172</v>
      </c>
    </row>
    <row r="9761" spans="1:3" x14ac:dyDescent="0.35">
      <c r="A9761" s="222" t="str">
        <f t="shared" si="152"/>
        <v>HYSTEROSALPINGOGRAPHY</v>
      </c>
      <c r="B9761" s="327"/>
      <c r="C9761" s="471" t="s">
        <v>1683</v>
      </c>
    </row>
    <row r="9762" spans="1:3" x14ac:dyDescent="0.35">
      <c r="A9762" s="222" t="str">
        <f t="shared" si="152"/>
        <v>HYSTEROSALPINGOGRAPHY SUPRVSN &amp; INTERPR</v>
      </c>
      <c r="B9762" s="286"/>
      <c r="C9762" s="400" t="s">
        <v>8863</v>
      </c>
    </row>
    <row r="9763" spans="1:3" x14ac:dyDescent="0.35">
      <c r="A9763" s="222" t="str">
        <f t="shared" si="152"/>
        <v>HYSTEROSALPINGOGRAPHY TRINITY</v>
      </c>
      <c r="B9763" s="283"/>
      <c r="C9763" s="375" t="s">
        <v>8175</v>
      </c>
    </row>
    <row r="9764" spans="1:3" x14ac:dyDescent="0.35">
      <c r="A9764" s="222" t="str">
        <f t="shared" si="152"/>
        <v>SP HYSTEROSALPINGOGRAM</v>
      </c>
      <c r="B9764" s="289"/>
      <c r="C9764" s="289" t="s">
        <v>2781</v>
      </c>
    </row>
    <row r="9765" spans="1:3" x14ac:dyDescent="0.35">
      <c r="A9765" s="222" t="str">
        <f t="shared" si="152"/>
        <v>SP HYSTEROSALPINGOGRAM</v>
      </c>
      <c r="B9765" s="312"/>
      <c r="C9765" s="290" t="s">
        <v>2781</v>
      </c>
    </row>
    <row r="9766" spans="1:3" x14ac:dyDescent="0.35">
      <c r="A9766" s="222" t="str">
        <f t="shared" si="152"/>
        <v>XRAY FEMALE GENITAL TRACT</v>
      </c>
      <c r="B9766" s="157"/>
      <c r="C9766" s="157" t="s">
        <v>3869</v>
      </c>
    </row>
    <row r="9767" spans="1:3" x14ac:dyDescent="0.35">
      <c r="A9767" s="222" t="str">
        <f t="shared" si="152"/>
        <v>X-ray, Fluoro Hysterosalpingography c/ Contrast</v>
      </c>
      <c r="B9767" s="30"/>
      <c r="C9767" s="30" t="s">
        <v>3183</v>
      </c>
    </row>
    <row r="9768" spans="1:3" x14ac:dyDescent="0.35">
      <c r="A9768" s="222" t="str">
        <f t="shared" si="152"/>
        <v>MR CARDIAC MORPH WO</v>
      </c>
      <c r="B9768" s="312"/>
      <c r="C9768" s="312" t="s">
        <v>10248</v>
      </c>
    </row>
    <row r="9769" spans="1:3" x14ac:dyDescent="0.35">
      <c r="A9769" s="222" t="str">
        <f t="shared" si="152"/>
        <v>MRI Cardiac Morphology w/o Contrast</v>
      </c>
      <c r="B9769" s="313"/>
      <c r="C9769" s="313" t="s">
        <v>2208</v>
      </c>
    </row>
    <row r="9770" spans="1:3" x14ac:dyDescent="0.35">
      <c r="A9770" s="222" t="str">
        <f t="shared" si="152"/>
        <v>MRI HEART MORPHOLOGY W/O DYE</v>
      </c>
      <c r="B9770" s="157"/>
      <c r="C9770" s="157" t="s">
        <v>4162</v>
      </c>
    </row>
    <row r="9771" spans="1:3" x14ac:dyDescent="0.35">
      <c r="A9771" s="222" t="str">
        <f t="shared" si="152"/>
        <v>MRI HEART W/O DYE W/ STRESS</v>
      </c>
      <c r="B9771" s="157"/>
      <c r="C9771" s="157" t="s">
        <v>4169</v>
      </c>
    </row>
    <row r="9772" spans="1:3" x14ac:dyDescent="0.35">
      <c r="A9772" s="222" t="str">
        <f t="shared" si="152"/>
        <v>MRI HEART MORPHOLOGY W/ DYE</v>
      </c>
      <c r="B9772" s="157"/>
      <c r="C9772" s="157" t="s">
        <v>4168</v>
      </c>
    </row>
    <row r="9773" spans="1:3" x14ac:dyDescent="0.35">
      <c r="A9773" s="222" t="str">
        <f t="shared" si="152"/>
        <v>MRI HEART W/ DYE W/ STRESS</v>
      </c>
      <c r="B9773" s="157"/>
      <c r="C9773" s="157" t="s">
        <v>4170</v>
      </c>
    </row>
    <row r="9774" spans="1:3" x14ac:dyDescent="0.35">
      <c r="A9774" s="222" t="str">
        <f t="shared" si="152"/>
        <v>MRI HEART VELOCITY FLOW MAPPING</v>
      </c>
      <c r="B9774" s="157"/>
      <c r="C9774" s="157" t="s">
        <v>3840</v>
      </c>
    </row>
    <row r="9775" spans="1:3" x14ac:dyDescent="0.35">
      <c r="A9775" s="222" t="str">
        <f t="shared" si="152"/>
        <v>CT CALCIUM SCORE</v>
      </c>
      <c r="B9775" s="87"/>
      <c r="C9775" s="87" t="s">
        <v>1537</v>
      </c>
    </row>
    <row r="9776" spans="1:3" x14ac:dyDescent="0.35">
      <c r="A9776" s="222" t="str">
        <f t="shared" si="152"/>
        <v>CT CALCIUM SCORING</v>
      </c>
      <c r="B9776" s="646"/>
      <c r="C9776" s="646" t="s">
        <v>14092</v>
      </c>
    </row>
    <row r="9777" spans="1:3" x14ac:dyDescent="0.35">
      <c r="A9777" s="222" t="str">
        <f t="shared" si="152"/>
        <v>CT HEART</v>
      </c>
      <c r="B9777" s="312"/>
      <c r="C9777" s="312" t="s">
        <v>9821</v>
      </c>
    </row>
    <row r="9778" spans="1:3" x14ac:dyDescent="0.35">
      <c r="A9778" s="222" t="str">
        <f t="shared" si="152"/>
        <v>CT Heart and Coronary Arteries</v>
      </c>
      <c r="B9778" s="313"/>
      <c r="C9778" s="313" t="s">
        <v>1925</v>
      </c>
    </row>
    <row r="9779" spans="1:3" x14ac:dyDescent="0.35">
      <c r="A9779" s="222" t="str">
        <f t="shared" si="152"/>
        <v>CT heart w/o contrast W quantitative eval of coronary calcium</v>
      </c>
      <c r="B9779" s="327"/>
      <c r="C9779" s="327" t="s">
        <v>1692</v>
      </c>
    </row>
    <row r="9780" spans="1:3" x14ac:dyDescent="0.35">
      <c r="A9780" s="222" t="str">
        <f t="shared" si="152"/>
        <v>CT HEART W/O CONTRAST W QUANTITATIVE EVAL OF CORONARY CALCIUM</v>
      </c>
      <c r="B9780" s="327"/>
      <c r="C9780" s="327" t="s">
        <v>1693</v>
      </c>
    </row>
    <row r="9781" spans="1:3" x14ac:dyDescent="0.35">
      <c r="A9781" s="222" t="str">
        <f t="shared" si="152"/>
        <v>CT HEART W/O DYE W/ CALCIUM TEST</v>
      </c>
      <c r="B9781" s="157"/>
      <c r="C9781" s="157" t="s">
        <v>3920</v>
      </c>
    </row>
    <row r="9782" spans="1:3" x14ac:dyDescent="0.35">
      <c r="A9782" s="222" t="str">
        <f t="shared" si="152"/>
        <v>CT, Coronary calcium scoring</v>
      </c>
      <c r="B9782" s="30"/>
      <c r="C9782" s="30" t="s">
        <v>3244</v>
      </c>
    </row>
    <row r="9783" spans="1:3" x14ac:dyDescent="0.35">
      <c r="A9783" s="222" t="str">
        <f t="shared" si="152"/>
        <v>CT HEART W/ 3D IMAGE</v>
      </c>
      <c r="B9783" s="157"/>
      <c r="C9783" s="157" t="s">
        <v>4119</v>
      </c>
    </row>
    <row r="9784" spans="1:3" x14ac:dyDescent="0.35">
      <c r="A9784" s="222" t="str">
        <f t="shared" si="152"/>
        <v>CT HEART W/ 3D IMAGE CONGEN</v>
      </c>
      <c r="B9784" s="157"/>
      <c r="C9784" s="157" t="s">
        <v>4167</v>
      </c>
    </row>
    <row r="9785" spans="1:3" x14ac:dyDescent="0.35">
      <c r="A9785" s="222" t="str">
        <f t="shared" si="152"/>
        <v>CTA HEART W/ 3D IMAGE</v>
      </c>
      <c r="B9785" s="157"/>
      <c r="C9785" s="939" t="s">
        <v>4164</v>
      </c>
    </row>
    <row r="9786" spans="1:3" x14ac:dyDescent="0.35">
      <c r="A9786" s="222" t="str">
        <f t="shared" si="152"/>
        <v>CT ABD W&amp;WO RUNOFF</v>
      </c>
      <c r="B9786" s="105"/>
      <c r="C9786" s="105" t="s">
        <v>4929</v>
      </c>
    </row>
    <row r="9787" spans="1:3" x14ac:dyDescent="0.35">
      <c r="A9787" s="222" t="str">
        <f t="shared" si="152"/>
        <v>CT Angio Abdomen Aorta + Iliofemoral</v>
      </c>
      <c r="B9787" s="291"/>
      <c r="C9787" s="278" t="s">
        <v>4580</v>
      </c>
    </row>
    <row r="9788" spans="1:3" x14ac:dyDescent="0.35">
      <c r="A9788" s="222" t="str">
        <f t="shared" si="152"/>
        <v>CT ANGIO AORTA, BILAT FEMORAL W CONTRAST</v>
      </c>
      <c r="B9788" s="327"/>
      <c r="C9788" s="327" t="s">
        <v>1751</v>
      </c>
    </row>
    <row r="9789" spans="1:3" x14ac:dyDescent="0.35">
      <c r="A9789" s="222" t="str">
        <f t="shared" si="152"/>
        <v>CT ANGIO AORTO-ILIOFEM RUNOFF</v>
      </c>
      <c r="B9789" s="94"/>
      <c r="C9789" s="331" t="s">
        <v>7327</v>
      </c>
    </row>
    <row r="9790" spans="1:3" x14ac:dyDescent="0.35">
      <c r="A9790" s="222" t="str">
        <f t="shared" si="152"/>
        <v>CT Angiography Aorta w/ Runoff</v>
      </c>
      <c r="B9790" s="281"/>
      <c r="C9790" s="42" t="s">
        <v>2211</v>
      </c>
    </row>
    <row r="9791" spans="1:3" x14ac:dyDescent="0.35">
      <c r="A9791" s="222" t="str">
        <f t="shared" si="152"/>
        <v>CT CTA AORTA W/LE RUNO</v>
      </c>
      <c r="B9791" s="33"/>
      <c r="C9791" s="468" t="s">
        <v>1267</v>
      </c>
    </row>
    <row r="9792" spans="1:3" x14ac:dyDescent="0.35">
      <c r="A9792" s="222" t="str">
        <f t="shared" si="152"/>
        <v>CT CTA AORTA W/LE RUNOFF</v>
      </c>
      <c r="B9792" s="314"/>
      <c r="C9792" s="314" t="s">
        <v>1268</v>
      </c>
    </row>
    <row r="9793" spans="1:3" x14ac:dyDescent="0.35">
      <c r="A9793" s="222" t="str">
        <f t="shared" si="152"/>
        <v>CT, Angiography Aorta and Bilat Iliofemor run off c/s Contrast</v>
      </c>
      <c r="B9793" s="30"/>
      <c r="C9793" s="30" t="s">
        <v>3728</v>
      </c>
    </row>
    <row r="9794" spans="1:3" x14ac:dyDescent="0.35">
      <c r="A9794" s="222" t="str">
        <f t="shared" si="152"/>
        <v>CTA ABD AORTA W RUNOFF</v>
      </c>
      <c r="B9794" s="280"/>
      <c r="C9794" s="295" t="s">
        <v>9097</v>
      </c>
    </row>
    <row r="9795" spans="1:3" x14ac:dyDescent="0.35">
      <c r="A9795" s="222" t="str">
        <f t="shared" ref="A9795:A9858" si="153">TRIM(C9795)</f>
        <v>CTA Abd Aorta with iliofemoral runoff</v>
      </c>
      <c r="B9795" s="24"/>
      <c r="C9795" s="24" t="s">
        <v>13380</v>
      </c>
    </row>
    <row r="9796" spans="1:3" x14ac:dyDescent="0.35">
      <c r="A9796" s="222" t="str">
        <f t="shared" si="153"/>
        <v>CTA ABD/PEL RUN OFF</v>
      </c>
      <c r="B9796" s="40"/>
      <c r="C9796" s="40" t="s">
        <v>13381</v>
      </c>
    </row>
    <row r="9797" spans="1:3" x14ac:dyDescent="0.35">
      <c r="A9797" s="222" t="str">
        <f t="shared" si="153"/>
        <v>CTA ABD/PELV W/CONT &amp; RUNOFF</v>
      </c>
      <c r="B9797" s="105"/>
      <c r="C9797" s="105" t="s">
        <v>4930</v>
      </c>
    </row>
    <row r="9798" spans="1:3" x14ac:dyDescent="0.35">
      <c r="A9798" s="222" t="str">
        <f t="shared" si="153"/>
        <v>CTA ABDOMEN AORTA W BLE RUNOFF</v>
      </c>
      <c r="B9798" s="26"/>
      <c r="C9798" s="26" t="s">
        <v>2667</v>
      </c>
    </row>
    <row r="9799" spans="1:3" x14ac:dyDescent="0.35">
      <c r="A9799" s="222" t="str">
        <f t="shared" si="153"/>
        <v>CTA ABDOMEN/AORTA/FEM W OR WO</v>
      </c>
      <c r="B9799" s="548"/>
      <c r="C9799" s="548" t="s">
        <v>5911</v>
      </c>
    </row>
    <row r="9800" spans="1:3" x14ac:dyDescent="0.35">
      <c r="A9800" s="222" t="str">
        <f t="shared" si="153"/>
        <v>CTA ABDOMINAL AORTA &amp; RUNOFF</v>
      </c>
      <c r="B9800" s="105"/>
      <c r="C9800" s="105" t="s">
        <v>4931</v>
      </c>
    </row>
    <row r="9801" spans="1:3" x14ac:dyDescent="0.35">
      <c r="A9801" s="222" t="str">
        <f t="shared" si="153"/>
        <v>CTA ABDOMINAL ARTERIES</v>
      </c>
      <c r="B9801" s="157"/>
      <c r="C9801" s="157" t="s">
        <v>4165</v>
      </c>
    </row>
    <row r="9802" spans="1:3" x14ac:dyDescent="0.35">
      <c r="A9802" s="222" t="str">
        <f t="shared" si="153"/>
        <v>CTA AORTA BI RUNOFF</v>
      </c>
      <c r="B9802" s="292"/>
      <c r="C9802" s="302" t="s">
        <v>5447</v>
      </c>
    </row>
    <row r="9803" spans="1:3" x14ac:dyDescent="0.35">
      <c r="A9803" s="222" t="str">
        <f t="shared" si="153"/>
        <v>CTA AORTA BILAT RUNOFF</v>
      </c>
      <c r="B9803" s="11"/>
      <c r="C9803" s="11" t="s">
        <v>10250</v>
      </c>
    </row>
    <row r="9804" spans="1:3" x14ac:dyDescent="0.35">
      <c r="A9804" s="222" t="str">
        <f t="shared" si="153"/>
        <v>CTA AORTA W/ RUNOFF</v>
      </c>
      <c r="B9804" s="289"/>
      <c r="C9804" s="318" t="s">
        <v>2985</v>
      </c>
    </row>
    <row r="9805" spans="1:3" x14ac:dyDescent="0.35">
      <c r="A9805" s="222" t="str">
        <f t="shared" si="153"/>
        <v>CTA AORTA W/ RUNOFF</v>
      </c>
      <c r="B9805" s="312"/>
      <c r="C9805" s="290" t="s">
        <v>2985</v>
      </c>
    </row>
    <row r="9806" spans="1:3" x14ac:dyDescent="0.35">
      <c r="A9806" s="222" t="str">
        <f t="shared" si="153"/>
        <v>CTA AORTA W/RUNOFF</v>
      </c>
      <c r="B9806" s="341"/>
      <c r="C9806" s="341" t="s">
        <v>9546</v>
      </c>
    </row>
    <row r="9807" spans="1:3" x14ac:dyDescent="0.35">
      <c r="A9807" s="222" t="str">
        <f t="shared" si="153"/>
        <v>CTA AORTA W/RUNOFFS WITH IV WO ORAL</v>
      </c>
      <c r="B9807" s="283"/>
      <c r="C9807" s="284" t="s">
        <v>8352</v>
      </c>
    </row>
    <row r="9808" spans="1:3" ht="16" x14ac:dyDescent="0.4">
      <c r="A9808" s="222" t="str">
        <f t="shared" si="153"/>
        <v>CTA AORTA/ILIOFEMORAL LOWER EXTREMITY RUNOFF*</v>
      </c>
      <c r="B9808" s="696"/>
      <c r="C9808" s="158" t="s">
        <v>8653</v>
      </c>
    </row>
    <row r="9809" spans="1:3" x14ac:dyDescent="0.35">
      <c r="A9809" s="222" t="str">
        <f t="shared" si="153"/>
        <v>CTA AORTA/ILIOFEMORAL RUN - AORTA CT ANGIOGRAM W CONTRAST IV</v>
      </c>
      <c r="B9809" s="327"/>
      <c r="C9809" s="327" t="s">
        <v>1752</v>
      </c>
    </row>
    <row r="9810" spans="1:3" x14ac:dyDescent="0.35">
      <c r="A9810" s="222" t="str">
        <f t="shared" si="153"/>
        <v>CTA PELVIS WITH RUNOFF</v>
      </c>
      <c r="B9810" s="26"/>
      <c r="C9810" s="26" t="s">
        <v>2668</v>
      </c>
    </row>
    <row r="9811" spans="1:3" x14ac:dyDescent="0.35">
      <c r="A9811" s="222" t="str">
        <f t="shared" si="153"/>
        <v>CTA RUNOFF ABD/PEL EXT</v>
      </c>
      <c r="B9811" s="296"/>
      <c r="C9811" s="303" t="s">
        <v>6734</v>
      </c>
    </row>
    <row r="9812" spans="1:3" x14ac:dyDescent="0.35">
      <c r="A9812" s="222" t="str">
        <f t="shared" si="153"/>
        <v>CTA, ABDOMINAL RUNOFF W/WO CONTRAST</v>
      </c>
      <c r="B9812" s="221"/>
      <c r="C9812" s="221" t="s">
        <v>1430</v>
      </c>
    </row>
    <row r="9813" spans="1:3" x14ac:dyDescent="0.35">
      <c r="A9813" s="222" t="str">
        <f t="shared" si="153"/>
        <v>Fluoro, Shuntogram/Intrathecal catheter Dye Study</v>
      </c>
      <c r="B9813" s="30"/>
      <c r="C9813" s="30" t="s">
        <v>3198</v>
      </c>
    </row>
    <row r="9814" spans="1:3" x14ac:dyDescent="0.35">
      <c r="A9814" s="222" t="str">
        <f t="shared" si="153"/>
        <v>SHUNTOGRAM SHUNT SERIES</v>
      </c>
      <c r="B9814" s="657"/>
      <c r="C9814" s="94" t="s">
        <v>7123</v>
      </c>
    </row>
    <row r="9815" spans="1:3" x14ac:dyDescent="0.35">
      <c r="A9815" s="222" t="str">
        <f t="shared" si="153"/>
        <v>XR SHUNT SERIES</v>
      </c>
      <c r="B9815" s="11"/>
      <c r="C9815" s="11" t="s">
        <v>5794</v>
      </c>
    </row>
    <row r="9816" spans="1:3" x14ac:dyDescent="0.35">
      <c r="A9816" s="222" t="str">
        <f t="shared" si="153"/>
        <v>XR Shunt Series</v>
      </c>
      <c r="B9816" s="291"/>
      <c r="C9816" s="291" t="s">
        <v>4378</v>
      </c>
    </row>
    <row r="9817" spans="1:3" x14ac:dyDescent="0.35">
      <c r="A9817" s="222" t="str">
        <f t="shared" si="153"/>
        <v>XR SHUNT SERIES</v>
      </c>
      <c r="B9817" s="548"/>
      <c r="C9817" s="548" t="s">
        <v>5794</v>
      </c>
    </row>
    <row r="9818" spans="1:3" x14ac:dyDescent="0.35">
      <c r="A9818" s="222" t="str">
        <f t="shared" si="153"/>
        <v>XR SHUNTOGRAM</v>
      </c>
      <c r="B9818" s="678"/>
      <c r="C9818" s="312" t="s">
        <v>8871</v>
      </c>
    </row>
    <row r="9819" spans="1:3" x14ac:dyDescent="0.35">
      <c r="A9819" s="222" t="str">
        <f t="shared" si="153"/>
        <v>XR SHUNTOGRAM</v>
      </c>
      <c r="B9819" s="286"/>
      <c r="C9819" s="286" t="s">
        <v>8871</v>
      </c>
    </row>
    <row r="9820" spans="1:3" x14ac:dyDescent="0.35">
      <c r="A9820" s="222" t="str">
        <f t="shared" si="153"/>
        <v>XRAY SHUNT SERIES</v>
      </c>
      <c r="B9820" s="204"/>
      <c r="C9820" s="205" t="s">
        <v>10876</v>
      </c>
    </row>
    <row r="9821" spans="1:3" x14ac:dyDescent="0.35">
      <c r="A9821" s="222" t="str">
        <f t="shared" si="153"/>
        <v>Angio, Extremity Vein, Unilateral</v>
      </c>
      <c r="B9821" s="30"/>
      <c r="C9821" s="30" t="s">
        <v>3391</v>
      </c>
    </row>
    <row r="9822" spans="1:3" x14ac:dyDescent="0.35">
      <c r="A9822" s="222" t="str">
        <f t="shared" si="153"/>
        <v>SP VENOGRAM EXT LT</v>
      </c>
      <c r="B9822" s="289"/>
      <c r="C9822" s="395" t="s">
        <v>2887</v>
      </c>
    </row>
    <row r="9823" spans="1:3" x14ac:dyDescent="0.35">
      <c r="A9823" s="222" t="str">
        <f t="shared" si="153"/>
        <v>SP VENOGRAM EXT RT</v>
      </c>
      <c r="B9823" s="289"/>
      <c r="C9823" s="395" t="s">
        <v>2888</v>
      </c>
    </row>
    <row r="9824" spans="1:3" x14ac:dyDescent="0.35">
      <c r="A9824" s="222" t="str">
        <f t="shared" si="153"/>
        <v>SP VENOGRAM EXTREMITY LEFT</v>
      </c>
      <c r="B9824" s="277"/>
      <c r="C9824" s="277" t="s">
        <v>9395</v>
      </c>
    </row>
    <row r="9825" spans="1:3" x14ac:dyDescent="0.35">
      <c r="A9825" s="222" t="str">
        <f t="shared" si="153"/>
        <v>SP VENOGRAM EXTREMITY RIGHT</v>
      </c>
      <c r="B9825" s="277"/>
      <c r="C9825" s="277" t="s">
        <v>9396</v>
      </c>
    </row>
    <row r="9826" spans="1:3" x14ac:dyDescent="0.35">
      <c r="A9826" s="222" t="str">
        <f t="shared" si="153"/>
        <v>VENOGRAM LT</v>
      </c>
      <c r="B9826" s="97"/>
      <c r="C9826" s="97" t="s">
        <v>1109</v>
      </c>
    </row>
    <row r="9827" spans="1:3" x14ac:dyDescent="0.35">
      <c r="A9827" s="222" t="str">
        <f t="shared" si="153"/>
        <v>VENOGRAM LT LOWER EXT</v>
      </c>
      <c r="B9827" s="283"/>
      <c r="C9827" s="283" t="s">
        <v>8240</v>
      </c>
    </row>
    <row r="9828" spans="1:3" x14ac:dyDescent="0.35">
      <c r="A9828" s="222" t="str">
        <f t="shared" si="153"/>
        <v>VENOGRAM LT UPPER EXT</v>
      </c>
      <c r="B9828" s="283"/>
      <c r="C9828" s="283" t="s">
        <v>8241</v>
      </c>
    </row>
    <row r="9829" spans="1:3" x14ac:dyDescent="0.35">
      <c r="A9829" s="222" t="str">
        <f t="shared" si="153"/>
        <v>VENOGRAM RT</v>
      </c>
      <c r="B9829" s="97"/>
      <c r="C9829" s="97" t="s">
        <v>1110</v>
      </c>
    </row>
    <row r="9830" spans="1:3" x14ac:dyDescent="0.35">
      <c r="A9830" s="222" t="str">
        <f t="shared" si="153"/>
        <v>VENOGRAM RT LOWER EXT</v>
      </c>
      <c r="B9830" s="283"/>
      <c r="C9830" s="283" t="s">
        <v>8242</v>
      </c>
    </row>
    <row r="9831" spans="1:3" x14ac:dyDescent="0.35">
      <c r="A9831" s="222" t="str">
        <f t="shared" si="153"/>
        <v>VENOGRAM RT UPPER EXT</v>
      </c>
      <c r="B9831" s="283"/>
      <c r="C9831" s="283" t="s">
        <v>8243</v>
      </c>
    </row>
    <row r="9832" spans="1:3" x14ac:dyDescent="0.35">
      <c r="A9832" s="222" t="str">
        <f t="shared" si="153"/>
        <v>Angio, Extremity Vein, Bilateral</v>
      </c>
      <c r="B9832" s="30"/>
      <c r="C9832" s="30" t="s">
        <v>3576</v>
      </c>
    </row>
    <row r="9833" spans="1:3" x14ac:dyDescent="0.35">
      <c r="A9833" s="222" t="str">
        <f t="shared" si="153"/>
        <v>SP VENOGRAM EXT BL</v>
      </c>
      <c r="B9833" s="289"/>
      <c r="C9833" s="395" t="s">
        <v>2941</v>
      </c>
    </row>
    <row r="9834" spans="1:3" x14ac:dyDescent="0.35">
      <c r="A9834" s="222" t="str">
        <f t="shared" si="153"/>
        <v>SP VENOGRAM EXTREMITY BILAT</v>
      </c>
      <c r="B9834" s="277"/>
      <c r="C9834" s="277" t="s">
        <v>9481</v>
      </c>
    </row>
    <row r="9835" spans="1:3" x14ac:dyDescent="0.35">
      <c r="A9835" s="222" t="str">
        <f t="shared" si="153"/>
        <v>C-ARM 1ST HR</v>
      </c>
      <c r="B9835" s="657"/>
      <c r="C9835" s="94" t="s">
        <v>7109</v>
      </c>
    </row>
    <row r="9836" spans="1:3" x14ac:dyDescent="0.35">
      <c r="A9836" s="222" t="str">
        <f t="shared" si="153"/>
        <v>CHOLANGIOGRAM INTRA OP</v>
      </c>
      <c r="B9836" s="283"/>
      <c r="C9836" s="477" t="s">
        <v>8164</v>
      </c>
    </row>
    <row r="9837" spans="1:3" x14ac:dyDescent="0.35">
      <c r="A9837" s="222" t="str">
        <f t="shared" si="153"/>
        <v>CHOLANGIOGRAM-OPER</v>
      </c>
      <c r="B9837" s="33"/>
      <c r="C9837" s="33" t="s">
        <v>1009</v>
      </c>
    </row>
    <row r="9838" spans="1:3" x14ac:dyDescent="0.35">
      <c r="A9838" s="222" t="str">
        <f t="shared" si="153"/>
        <v>FLUORO 0-60 MINUTES</v>
      </c>
      <c r="B9838" s="580"/>
      <c r="C9838" s="581" t="s">
        <v>13708</v>
      </c>
    </row>
    <row r="9839" spans="1:3" x14ac:dyDescent="0.35">
      <c r="A9839" s="222" t="str">
        <f t="shared" si="153"/>
        <v>FLUORO GENERAL</v>
      </c>
      <c r="B9839" s="283"/>
      <c r="C9839" s="477" t="s">
        <v>8165</v>
      </c>
    </row>
    <row r="9840" spans="1:3" x14ac:dyDescent="0.35">
      <c r="A9840" s="222" t="str">
        <f t="shared" si="153"/>
        <v>FLUOROSCOPE EXAMINATION</v>
      </c>
      <c r="B9840" s="157"/>
      <c r="C9840" s="157" t="s">
        <v>3855</v>
      </c>
    </row>
    <row r="9841" spans="1:3" x14ac:dyDescent="0.35">
      <c r="A9841" s="222" t="str">
        <f t="shared" si="153"/>
        <v>FLUOROSCOPY &gt; 1 HR</v>
      </c>
      <c r="B9841" s="159"/>
      <c r="C9841" s="159" t="s">
        <v>14166</v>
      </c>
    </row>
    <row r="9842" spans="1:3" x14ac:dyDescent="0.35">
      <c r="A9842" s="222" t="str">
        <f t="shared" si="153"/>
        <v>FLUOROSCOPY 1ST HR</v>
      </c>
      <c r="B9842" s="657"/>
      <c r="C9842" s="94" t="s">
        <v>7110</v>
      </c>
    </row>
    <row r="9843" spans="1:3" x14ac:dyDescent="0.35">
      <c r="A9843" s="222" t="str">
        <f t="shared" si="153"/>
        <v>Fluoroscopy, Up to 1 Hour</v>
      </c>
      <c r="B9843" s="30"/>
      <c r="C9843" s="30" t="s">
        <v>3165</v>
      </c>
    </row>
    <row r="9844" spans="1:3" x14ac:dyDescent="0.35">
      <c r="A9844" s="222" t="str">
        <f t="shared" si="153"/>
        <v>FLUORO-TO 1 HR</v>
      </c>
      <c r="B9844" s="33"/>
      <c r="C9844" s="97" t="s">
        <v>1011</v>
      </c>
    </row>
    <row r="9845" spans="1:3" x14ac:dyDescent="0.35">
      <c r="A9845" s="222" t="str">
        <f t="shared" si="153"/>
        <v>IOC</v>
      </c>
      <c r="B9845" s="341"/>
      <c r="C9845" s="287" t="s">
        <v>9307</v>
      </c>
    </row>
    <row r="9846" spans="1:3" x14ac:dyDescent="0.35">
      <c r="A9846" s="222" t="str">
        <f t="shared" si="153"/>
        <v>LAP CHOLE</v>
      </c>
      <c r="B9846" s="341"/>
      <c r="C9846" s="294" t="s">
        <v>9308</v>
      </c>
    </row>
    <row r="9847" spans="1:3" x14ac:dyDescent="0.35">
      <c r="A9847" s="222" t="str">
        <f t="shared" si="153"/>
        <v>LAPCHOLE</v>
      </c>
      <c r="B9847" s="289"/>
      <c r="C9847" s="318" t="s">
        <v>2773</v>
      </c>
    </row>
    <row r="9848" spans="1:3" x14ac:dyDescent="0.35">
      <c r="A9848" s="222" t="str">
        <f t="shared" si="153"/>
        <v>XR C ARM UP TO ONE HOUR</v>
      </c>
      <c r="B9848" s="280"/>
      <c r="C9848" s="45" t="s">
        <v>8850</v>
      </c>
    </row>
    <row r="9849" spans="1:3" x14ac:dyDescent="0.35">
      <c r="A9849" s="222" t="str">
        <f t="shared" si="153"/>
        <v>XR CHOLANGIOGRAM INTRAOP</v>
      </c>
      <c r="B9849" s="367"/>
      <c r="C9849" s="367" t="s">
        <v>7373</v>
      </c>
    </row>
    <row r="9850" spans="1:3" x14ac:dyDescent="0.35">
      <c r="A9850" s="222" t="str">
        <f t="shared" si="153"/>
        <v>XR CHOLANGIOGRAM OPERATIVE</v>
      </c>
      <c r="B9850" s="289"/>
      <c r="C9850" s="289" t="s">
        <v>2774</v>
      </c>
    </row>
    <row r="9851" spans="1:3" x14ac:dyDescent="0.35">
      <c r="A9851" s="222" t="str">
        <f t="shared" si="153"/>
        <v>XR FLUORO &lt; 1HR</v>
      </c>
      <c r="B9851" s="312"/>
      <c r="C9851" s="312" t="s">
        <v>9758</v>
      </c>
    </row>
    <row r="9852" spans="1:3" x14ac:dyDescent="0.35">
      <c r="A9852" s="222" t="str">
        <f t="shared" si="153"/>
        <v>XR FLUORO &lt;1 HOUR</v>
      </c>
      <c r="B9852" s="296"/>
      <c r="C9852" s="296" t="s">
        <v>6594</v>
      </c>
    </row>
    <row r="9853" spans="1:3" x14ac:dyDescent="0.35">
      <c r="A9853" s="222" t="str">
        <f t="shared" si="153"/>
        <v>XR FLUORO 0-60 MIN</v>
      </c>
      <c r="B9853" s="289"/>
      <c r="C9853" s="289" t="s">
        <v>2775</v>
      </c>
    </row>
    <row r="9854" spans="1:3" x14ac:dyDescent="0.35">
      <c r="A9854" s="222" t="str">
        <f t="shared" si="153"/>
        <v>XR FLUORO FOR INJECTION</v>
      </c>
      <c r="B9854" s="296"/>
      <c r="C9854" s="296" t="s">
        <v>6595</v>
      </c>
    </row>
    <row r="9855" spans="1:3" x14ac:dyDescent="0.35">
      <c r="A9855" s="222" t="str">
        <f t="shared" si="153"/>
        <v>XR FLUORO MORE THAN 1 HOUR</v>
      </c>
      <c r="B9855" s="277"/>
      <c r="C9855" s="277" t="s">
        <v>9309</v>
      </c>
    </row>
    <row r="9856" spans="1:3" x14ac:dyDescent="0.35">
      <c r="A9856" s="222" t="str">
        <f t="shared" si="153"/>
        <v>XR FLUORO UP TO 1 HOUR</v>
      </c>
      <c r="B9856" s="277"/>
      <c r="C9856" s="277" t="s">
        <v>9310</v>
      </c>
    </row>
    <row r="9857" spans="1:3" x14ac:dyDescent="0.35">
      <c r="A9857" s="222" t="str">
        <f t="shared" si="153"/>
        <v>XR Fluoroscopy Up to 1 Hour</v>
      </c>
      <c r="B9857" s="281"/>
      <c r="C9857" s="42" t="s">
        <v>1863</v>
      </c>
    </row>
    <row r="9858" spans="1:3" x14ac:dyDescent="0.35">
      <c r="A9858" s="222" t="str">
        <f t="shared" si="153"/>
        <v>XR FLUOROSCOPY UP TO 1HOUR</v>
      </c>
      <c r="B9858" s="548"/>
      <c r="C9858" s="548" t="s">
        <v>5786</v>
      </c>
    </row>
    <row r="9859" spans="1:3" x14ac:dyDescent="0.35">
      <c r="A9859" s="222" t="str">
        <f t="shared" ref="A9859:A9922" si="154">TRIM(C9859)</f>
        <v>FB NOSE TO RECTUM INF</v>
      </c>
      <c r="B9859" s="97"/>
      <c r="C9859" s="97" t="s">
        <v>962</v>
      </c>
    </row>
    <row r="9860" spans="1:3" x14ac:dyDescent="0.35">
      <c r="A9860" s="222" t="str">
        <f t="shared" si="154"/>
        <v>FOREIGN BODY CHILD 1V NOSE TO RECTUM</v>
      </c>
      <c r="B9860" s="283"/>
      <c r="C9860" s="283" t="s">
        <v>8127</v>
      </c>
    </row>
    <row r="9861" spans="1:3" x14ac:dyDescent="0.35">
      <c r="A9861" s="222" t="str">
        <f t="shared" si="154"/>
        <v>FOREIGN BODY CHILD; 1 VIEW</v>
      </c>
      <c r="B9861" s="327"/>
      <c r="C9861" s="459" t="s">
        <v>1662</v>
      </c>
    </row>
    <row r="9862" spans="1:3" x14ac:dyDescent="0.35">
      <c r="A9862" s="222" t="str">
        <f t="shared" si="154"/>
        <v>INFANT AP CHEST W/ ABDOMEN</v>
      </c>
      <c r="B9862" s="285"/>
      <c r="C9862" s="285" t="s">
        <v>6214</v>
      </c>
    </row>
    <row r="9863" spans="1:3" x14ac:dyDescent="0.35">
      <c r="A9863" s="222" t="str">
        <f t="shared" si="154"/>
        <v>XR FOREIGN BODY CHIL</v>
      </c>
      <c r="B9863" s="288"/>
      <c r="C9863" s="420" t="s">
        <v>279</v>
      </c>
    </row>
    <row r="9864" spans="1:3" x14ac:dyDescent="0.35">
      <c r="A9864" s="222" t="str">
        <f t="shared" si="154"/>
        <v>XR FOREIGN BODY CHILD 1 VIEW</v>
      </c>
      <c r="B9864" s="289"/>
      <c r="C9864" s="289" t="s">
        <v>2734</v>
      </c>
    </row>
    <row r="9865" spans="1:3" x14ac:dyDescent="0.35">
      <c r="A9865" s="222" t="str">
        <f t="shared" si="154"/>
        <v>XR FOREIGN BODY CHILD 1V</v>
      </c>
      <c r="B9865" s="312"/>
      <c r="C9865" s="290" t="s">
        <v>9698</v>
      </c>
    </row>
    <row r="9866" spans="1:3" x14ac:dyDescent="0.35">
      <c r="A9866" s="222" t="str">
        <f t="shared" si="154"/>
        <v>XR Foreign Body Loc Nose/Rectum Child</v>
      </c>
      <c r="B9866" s="313"/>
      <c r="C9866" s="313" t="s">
        <v>1817</v>
      </c>
    </row>
    <row r="9867" spans="1:3" x14ac:dyDescent="0.35">
      <c r="A9867" s="222" t="str">
        <f t="shared" si="154"/>
        <v>XR FOREIGN BODY LOCALIZATION CHILD 1 VW</v>
      </c>
      <c r="B9867" s="11"/>
      <c r="C9867" s="11" t="s">
        <v>9699</v>
      </c>
    </row>
    <row r="9868" spans="1:3" x14ac:dyDescent="0.35">
      <c r="A9868" s="222" t="str">
        <f t="shared" si="154"/>
        <v>XR Foreign Body Localization Child 1 Vw</v>
      </c>
      <c r="B9868" s="291"/>
      <c r="C9868" s="278" t="s">
        <v>4334</v>
      </c>
    </row>
    <row r="9869" spans="1:3" x14ac:dyDescent="0.35">
      <c r="A9869" s="222" t="str">
        <f t="shared" si="154"/>
        <v>XR INFANT FOREIGN BODY WHOLE</v>
      </c>
      <c r="B9869" s="341"/>
      <c r="C9869" s="852" t="s">
        <v>9233</v>
      </c>
    </row>
    <row r="9870" spans="1:3" x14ac:dyDescent="0.35">
      <c r="A9870" s="222" t="str">
        <f t="shared" si="154"/>
        <v>XR NOSE TO RECTUM</v>
      </c>
      <c r="B9870" s="341"/>
      <c r="C9870" s="934" t="s">
        <v>9234</v>
      </c>
    </row>
    <row r="9871" spans="1:3" x14ac:dyDescent="0.35">
      <c r="A9871" s="222" t="str">
        <f t="shared" si="154"/>
        <v>XR WHOLE BODY CHILD SINGLE VIEW</v>
      </c>
      <c r="B9871" s="286"/>
      <c r="C9871" s="286" t="s">
        <v>8785</v>
      </c>
    </row>
    <row r="9872" spans="1:3" x14ac:dyDescent="0.35">
      <c r="A9872" s="222" t="str">
        <f t="shared" si="154"/>
        <v>XR WHOLE BODY FOREIGN BODY 1 V</v>
      </c>
      <c r="B9872" s="548"/>
      <c r="C9872" s="548" t="s">
        <v>5746</v>
      </c>
    </row>
    <row r="9873" spans="1:3" x14ac:dyDescent="0.35">
      <c r="A9873" s="222" t="str">
        <f t="shared" si="154"/>
        <v>XRAY NOSE TO RECTUM</v>
      </c>
      <c r="B9873" s="157"/>
      <c r="C9873" s="157" t="s">
        <v>3808</v>
      </c>
    </row>
    <row r="9874" spans="1:3" x14ac:dyDescent="0.35">
      <c r="A9874" s="222" t="str">
        <f t="shared" si="154"/>
        <v>X-ray, Entire GI Tract, Foreign Body, 1 View</v>
      </c>
      <c r="B9874" s="30"/>
      <c r="C9874" s="30" t="s">
        <v>3097</v>
      </c>
    </row>
    <row r="9875" spans="1:3" x14ac:dyDescent="0.35">
      <c r="A9875" s="222" t="str">
        <f t="shared" si="154"/>
        <v>FISTULOGRAM</v>
      </c>
      <c r="B9875" s="283"/>
      <c r="C9875" s="446" t="s">
        <v>8185</v>
      </c>
    </row>
    <row r="9876" spans="1:3" x14ac:dyDescent="0.35">
      <c r="A9876" s="222" t="str">
        <f t="shared" si="154"/>
        <v>XR ABSCESS/FIST/SINUS STUDY</v>
      </c>
      <c r="B9876" s="548"/>
      <c r="C9876" s="548" t="s">
        <v>5804</v>
      </c>
    </row>
    <row r="9877" spans="1:3" x14ac:dyDescent="0.35">
      <c r="A9877" s="222" t="str">
        <f t="shared" si="154"/>
        <v>XR ABSCESS/FISTULGRM/SINGRM</v>
      </c>
      <c r="B9877" s="289"/>
      <c r="C9877" s="289" t="s">
        <v>2807</v>
      </c>
    </row>
    <row r="9878" spans="1:3" x14ac:dyDescent="0.35">
      <c r="A9878" s="222" t="str">
        <f t="shared" si="154"/>
        <v>XR Fistula or Sinus Tract Abscess Study</v>
      </c>
      <c r="B9878" s="313"/>
      <c r="C9878" s="313" t="s">
        <v>1918</v>
      </c>
    </row>
    <row r="9879" spans="1:3" x14ac:dyDescent="0.35">
      <c r="A9879" s="222" t="str">
        <f t="shared" si="154"/>
        <v>XR FISTULA/SIN TRCT</v>
      </c>
      <c r="B9879" s="288"/>
      <c r="C9879" s="13" t="s">
        <v>359</v>
      </c>
    </row>
    <row r="9880" spans="1:3" x14ac:dyDescent="0.35">
      <c r="A9880" s="222" t="str">
        <f t="shared" si="154"/>
        <v>XR FISTULA/SINUS TRACT</v>
      </c>
      <c r="B9880" s="296"/>
      <c r="C9880" s="296" t="s">
        <v>6608</v>
      </c>
    </row>
    <row r="9881" spans="1:3" x14ac:dyDescent="0.35">
      <c r="A9881" s="222" t="str">
        <f t="shared" si="154"/>
        <v>XR FISTULA/SINUS TRACT</v>
      </c>
      <c r="B9881" s="312"/>
      <c r="C9881" s="312" t="s">
        <v>6608</v>
      </c>
    </row>
    <row r="9882" spans="1:3" x14ac:dyDescent="0.35">
      <c r="A9882" s="222" t="str">
        <f t="shared" si="154"/>
        <v>XR FISTULAGRAM</v>
      </c>
      <c r="B9882" s="286"/>
      <c r="C9882" s="286" t="s">
        <v>8883</v>
      </c>
    </row>
    <row r="9883" spans="1:3" x14ac:dyDescent="0.35">
      <c r="A9883" s="222" t="str">
        <f t="shared" si="154"/>
        <v>XR SINUS TRACT STUDY</v>
      </c>
      <c r="B9883" s="288"/>
      <c r="C9883" s="13" t="s">
        <v>360</v>
      </c>
    </row>
    <row r="9884" spans="1:3" x14ac:dyDescent="0.35">
      <c r="A9884" s="222" t="str">
        <f t="shared" si="154"/>
        <v>XRAY FISTULA</v>
      </c>
      <c r="B9884" s="157"/>
      <c r="C9884" s="157" t="s">
        <v>3912</v>
      </c>
    </row>
    <row r="9885" spans="1:3" x14ac:dyDescent="0.35">
      <c r="A9885" s="222" t="str">
        <f t="shared" si="154"/>
        <v>XRAY OF ABCESS, FISTULA OR SINUS TRACT</v>
      </c>
      <c r="B9885" s="327"/>
      <c r="C9885" s="327" t="s">
        <v>1691</v>
      </c>
    </row>
    <row r="9886" spans="1:3" x14ac:dyDescent="0.35">
      <c r="A9886" s="222" t="str">
        <f t="shared" si="154"/>
        <v>Mammo, Surgical Specimen</v>
      </c>
      <c r="B9886" s="30"/>
      <c r="C9886" s="30" t="s">
        <v>3166</v>
      </c>
    </row>
    <row r="9887" spans="1:3" x14ac:dyDescent="0.35">
      <c r="A9887" s="222" t="str">
        <f t="shared" si="154"/>
        <v>X-ray, Surgical Specimen</v>
      </c>
      <c r="B9887" s="30"/>
      <c r="C9887" s="30" t="s">
        <v>3167</v>
      </c>
    </row>
    <row r="9888" spans="1:3" x14ac:dyDescent="0.35">
      <c r="A9888" s="222" t="str">
        <f t="shared" si="154"/>
        <v>XRAY BODY SECTION</v>
      </c>
      <c r="B9888" s="157"/>
      <c r="C9888" s="157" t="s">
        <v>3921</v>
      </c>
    </row>
    <row r="9889" spans="1:3" x14ac:dyDescent="0.35">
      <c r="A9889" s="222" t="str">
        <f t="shared" si="154"/>
        <v>3D post processing; not required</v>
      </c>
      <c r="B9889" s="30"/>
      <c r="C9889" s="30" t="s">
        <v>3106</v>
      </c>
    </row>
    <row r="9890" spans="1:3" x14ac:dyDescent="0.35">
      <c r="A9890" s="222" t="str">
        <f t="shared" si="154"/>
        <v>3D Reconstruction on Independent Workstation</v>
      </c>
      <c r="B9890" s="30"/>
      <c r="C9890" s="30" t="s">
        <v>3299</v>
      </c>
    </row>
    <row r="9891" spans="1:3" x14ac:dyDescent="0.35">
      <c r="A9891" s="222" t="str">
        <f t="shared" si="154"/>
        <v>3D Recontruction</v>
      </c>
      <c r="B9891" s="246"/>
      <c r="C9891" s="246" t="s">
        <v>14125</v>
      </c>
    </row>
    <row r="9892" spans="1:3" x14ac:dyDescent="0.35">
      <c r="A9892" s="222" t="str">
        <f t="shared" si="154"/>
        <v>CT, Follow Up, Limited</v>
      </c>
      <c r="B9892" s="30"/>
      <c r="C9892" s="30" t="s">
        <v>3341</v>
      </c>
    </row>
    <row r="9893" spans="1:3" x14ac:dyDescent="0.35">
      <c r="A9893" s="222" t="str">
        <f t="shared" si="154"/>
        <v>MR, Liver Elastography</v>
      </c>
      <c r="B9893" s="30"/>
      <c r="C9893" s="30" t="s">
        <v>3404</v>
      </c>
    </row>
    <row r="9894" spans="1:3" x14ac:dyDescent="0.35">
      <c r="A9894" s="222" t="str">
        <f t="shared" si="154"/>
        <v>ECHOENCEPHALOGRAPHY,</v>
      </c>
      <c r="B9894" s="327"/>
      <c r="C9894" s="327" t="s">
        <v>1696</v>
      </c>
    </row>
    <row r="9895" spans="1:3" x14ac:dyDescent="0.35">
      <c r="A9895" s="222" t="str">
        <f t="shared" si="154"/>
        <v>U/S CRANIAL PEDI</v>
      </c>
      <c r="B9895" s="105"/>
      <c r="C9895" s="878" t="s">
        <v>4799</v>
      </c>
    </row>
    <row r="9896" spans="1:3" x14ac:dyDescent="0.35">
      <c r="A9896" s="222" t="str">
        <f t="shared" si="154"/>
        <v>US ECHOENCEPHALOGRAPHY</v>
      </c>
      <c r="B9896" s="312"/>
      <c r="C9896" s="931" t="s">
        <v>9831</v>
      </c>
    </row>
    <row r="9897" spans="1:3" x14ac:dyDescent="0.35">
      <c r="A9897" s="222" t="str">
        <f t="shared" si="154"/>
        <v>US HEAD</v>
      </c>
      <c r="B9897" s="157"/>
      <c r="C9897" s="157" t="s">
        <v>3936</v>
      </c>
    </row>
    <row r="9898" spans="1:3" x14ac:dyDescent="0.35">
      <c r="A9898" s="222" t="str">
        <f t="shared" si="154"/>
        <v>US HEAD/CRANIAL INFANTS</v>
      </c>
      <c r="B9898" s="283"/>
      <c r="C9898" s="283" t="s">
        <v>8192</v>
      </c>
    </row>
    <row r="9899" spans="1:3" x14ac:dyDescent="0.35">
      <c r="A9899" s="222" t="str">
        <f t="shared" si="154"/>
        <v>CERVICAL LYMPH NODE MAPPING</v>
      </c>
      <c r="B9899" s="650"/>
      <c r="C9899" s="766" t="s">
        <v>13723</v>
      </c>
    </row>
    <row r="9900" spans="1:3" x14ac:dyDescent="0.35">
      <c r="A9900" s="222" t="str">
        <f t="shared" si="154"/>
        <v>HEAD/NECK/THYROID/PARATHYROID</v>
      </c>
      <c r="B9900" s="650"/>
      <c r="C9900" s="766" t="s">
        <v>13724</v>
      </c>
    </row>
    <row r="9901" spans="1:3" ht="16" x14ac:dyDescent="0.4">
      <c r="A9901" s="222" t="str">
        <f t="shared" si="154"/>
        <v>HEAD/NECK/THYROID/PARATHYROID</v>
      </c>
      <c r="B9901" s="650"/>
      <c r="C9901" s="639" t="s">
        <v>13724</v>
      </c>
    </row>
    <row r="9902" spans="1:3" x14ac:dyDescent="0.35">
      <c r="A9902" s="222" t="str">
        <f t="shared" si="154"/>
        <v>U/S HEAD &amp; NECK ST</v>
      </c>
      <c r="B9902" s="105"/>
      <c r="C9902" s="105" t="s">
        <v>4788</v>
      </c>
    </row>
    <row r="9903" spans="1:3" x14ac:dyDescent="0.35">
      <c r="A9903" s="222" t="str">
        <f t="shared" si="154"/>
        <v>U/S THYROID</v>
      </c>
      <c r="B9903" s="177"/>
      <c r="C9903" s="177" t="s">
        <v>4789</v>
      </c>
    </row>
    <row r="9904" spans="1:3" x14ac:dyDescent="0.35">
      <c r="A9904" s="222" t="str">
        <f t="shared" si="154"/>
        <v>US - ST HEAD/NECK COMP - 76536</v>
      </c>
      <c r="B9904" s="204"/>
      <c r="C9904" s="205" t="s">
        <v>10882</v>
      </c>
    </row>
    <row r="9905" spans="1:3" x14ac:dyDescent="0.35">
      <c r="A9905" s="222" t="str">
        <f t="shared" si="154"/>
        <v>US - THYROID - 76536</v>
      </c>
      <c r="B9905" s="204"/>
      <c r="C9905" s="205" t="s">
        <v>10883</v>
      </c>
    </row>
    <row r="9906" spans="1:3" x14ac:dyDescent="0.35">
      <c r="A9906" s="222" t="str">
        <f t="shared" si="154"/>
        <v>US HEAD</v>
      </c>
      <c r="B9906" s="204"/>
      <c r="C9906" s="208" t="s">
        <v>3936</v>
      </c>
    </row>
    <row r="9907" spans="1:3" x14ac:dyDescent="0.35">
      <c r="A9907" s="222" t="str">
        <f t="shared" si="154"/>
        <v>US HEAD &amp; NECK ST</v>
      </c>
      <c r="B9907" s="316"/>
      <c r="C9907" s="462" t="s">
        <v>8476</v>
      </c>
    </row>
    <row r="9908" spans="1:3" x14ac:dyDescent="0.35">
      <c r="A9908" s="222" t="str">
        <f t="shared" si="154"/>
        <v>US HEAD AND NECK</v>
      </c>
      <c r="B9908" s="157"/>
      <c r="C9908" s="157" t="s">
        <v>3915</v>
      </c>
    </row>
    <row r="9909" spans="1:3" x14ac:dyDescent="0.35">
      <c r="A9909" s="222" t="str">
        <f t="shared" si="154"/>
        <v>US HEAD/NECK SFOT TISSUE - 76536</v>
      </c>
      <c r="B9909" s="204"/>
      <c r="C9909" s="214" t="s">
        <v>10884</v>
      </c>
    </row>
    <row r="9910" spans="1:3" x14ac:dyDescent="0.35">
      <c r="A9910" s="222" t="str">
        <f t="shared" si="154"/>
        <v>US Head/Neck Soft Tissue</v>
      </c>
      <c r="B9910" s="281"/>
      <c r="C9910" s="42" t="s">
        <v>1920</v>
      </c>
    </row>
    <row r="9911" spans="1:3" x14ac:dyDescent="0.35">
      <c r="A9911" s="222" t="str">
        <f t="shared" si="154"/>
        <v>US HEAD/NECK SOFT TISSUE - 76536</v>
      </c>
      <c r="B9911" s="162"/>
      <c r="C9911" s="166" t="s">
        <v>4210</v>
      </c>
    </row>
    <row r="9912" spans="1:3" x14ac:dyDescent="0.35">
      <c r="A9912" s="222" t="str">
        <f t="shared" si="154"/>
        <v>US NECK</v>
      </c>
      <c r="B9912" s="33"/>
      <c r="C9912" s="33" t="s">
        <v>1036</v>
      </c>
    </row>
    <row r="9913" spans="1:3" x14ac:dyDescent="0.35">
      <c r="A9913" s="222" t="str">
        <f t="shared" si="154"/>
        <v>US NECK</v>
      </c>
      <c r="B9913" s="277"/>
      <c r="C9913" s="277" t="s">
        <v>1036</v>
      </c>
    </row>
    <row r="9914" spans="1:3" x14ac:dyDescent="0.35">
      <c r="A9914" s="222" t="str">
        <f t="shared" si="154"/>
        <v>US Neck Soft Tissue</v>
      </c>
      <c r="B9914" s="281"/>
      <c r="C9914" s="333" t="s">
        <v>1921</v>
      </c>
    </row>
    <row r="9915" spans="1:3" x14ac:dyDescent="0.35">
      <c r="A9915" s="222" t="str">
        <f t="shared" si="154"/>
        <v>US S.T.HEADNECK</v>
      </c>
      <c r="B9915" s="162"/>
      <c r="C9915" s="166" t="s">
        <v>4211</v>
      </c>
    </row>
    <row r="9916" spans="1:3" x14ac:dyDescent="0.35">
      <c r="A9916" s="222" t="str">
        <f t="shared" si="154"/>
        <v>US S.T.HEADNECK &amp; TH</v>
      </c>
      <c r="B9916" s="285"/>
      <c r="C9916" s="297" t="s">
        <v>6281</v>
      </c>
    </row>
    <row r="9917" spans="1:3" x14ac:dyDescent="0.35">
      <c r="A9917" s="222" t="str">
        <f t="shared" si="154"/>
        <v>US SOFT TISS HD/NCK</v>
      </c>
      <c r="B9917" s="288"/>
      <c r="C9917" s="13" t="s">
        <v>363</v>
      </c>
    </row>
    <row r="9918" spans="1:3" x14ac:dyDescent="0.35">
      <c r="A9918" s="222" t="str">
        <f t="shared" si="154"/>
        <v>US SOFT TISSUE HD/NCK</v>
      </c>
      <c r="B9918" s="162"/>
      <c r="C9918" s="166" t="s">
        <v>4212</v>
      </c>
    </row>
    <row r="9919" spans="1:3" x14ac:dyDescent="0.35">
      <c r="A9919" s="222" t="str">
        <f t="shared" si="154"/>
        <v>US SOFT TISSUE HD/NECK</v>
      </c>
      <c r="B9919" s="288"/>
      <c r="C9919" s="420" t="s">
        <v>364</v>
      </c>
    </row>
    <row r="9920" spans="1:3" x14ac:dyDescent="0.35">
      <c r="A9920" s="222" t="str">
        <f t="shared" si="154"/>
        <v>US SOFT TISSUE HEAD</v>
      </c>
      <c r="B9920" s="26"/>
      <c r="C9920" s="26" t="s">
        <v>2356</v>
      </c>
    </row>
    <row r="9921" spans="1:3" x14ac:dyDescent="0.35">
      <c r="A9921" s="222" t="str">
        <f t="shared" si="154"/>
        <v>US SOFT TISSUE HEAD AND NECK</v>
      </c>
      <c r="B9921" s="280"/>
      <c r="C9921" s="45" t="s">
        <v>8885</v>
      </c>
    </row>
    <row r="9922" spans="1:3" x14ac:dyDescent="0.35">
      <c r="A9922" s="222" t="str">
        <f t="shared" si="154"/>
        <v>US SOFT TISSUE HEAD NECK</v>
      </c>
      <c r="B9922" s="365"/>
      <c r="C9922" s="282" t="s">
        <v>5607</v>
      </c>
    </row>
    <row r="9923" spans="1:3" x14ac:dyDescent="0.35">
      <c r="A9923" s="222" t="str">
        <f t="shared" ref="A9923:A9986" si="155">TRIM(C9923)</f>
        <v>US SOFT TISSUE HEAD/NECK</v>
      </c>
      <c r="B9923" s="326"/>
      <c r="C9923" s="320" t="s">
        <v>9817</v>
      </c>
    </row>
    <row r="9924" spans="1:3" x14ac:dyDescent="0.35">
      <c r="A9924" s="222" t="str">
        <f t="shared" si="155"/>
        <v>US SOFT TISSUE HEAD/NECK</v>
      </c>
      <c r="B9924" s="11"/>
      <c r="C9924" s="11" t="s">
        <v>9817</v>
      </c>
    </row>
    <row r="9925" spans="1:3" x14ac:dyDescent="0.35">
      <c r="A9925" s="222" t="str">
        <f t="shared" si="155"/>
        <v>US SOFT TISSUE HEAD/NECK -THYROID</v>
      </c>
      <c r="B9925" s="326"/>
      <c r="C9925" s="387" t="s">
        <v>14004</v>
      </c>
    </row>
    <row r="9926" spans="1:3" x14ac:dyDescent="0.35">
      <c r="A9926" s="222" t="str">
        <f t="shared" si="155"/>
        <v>US SOFT TISSUE HEAD/NECK-THYRO</v>
      </c>
      <c r="B9926" s="94"/>
      <c r="C9926" s="472" t="s">
        <v>7130</v>
      </c>
    </row>
    <row r="9927" spans="1:3" x14ac:dyDescent="0.35">
      <c r="A9927" s="222" t="str">
        <f t="shared" si="155"/>
        <v>US Soft Tissue Neck</v>
      </c>
      <c r="B9927" s="24"/>
      <c r="C9927" s="24" t="s">
        <v>12844</v>
      </c>
    </row>
    <row r="9928" spans="1:3" x14ac:dyDescent="0.35">
      <c r="A9928" s="222" t="str">
        <f t="shared" si="155"/>
        <v>US SOFT TISSUE NECK</v>
      </c>
      <c r="B9928" s="289"/>
      <c r="C9928" s="318" t="s">
        <v>2357</v>
      </c>
    </row>
    <row r="9929" spans="1:3" x14ac:dyDescent="0.35">
      <c r="A9929" s="222" t="str">
        <f t="shared" si="155"/>
        <v>US SOFT TISSUE NECK</v>
      </c>
      <c r="B9929" s="26"/>
      <c r="C9929" s="26" t="s">
        <v>2357</v>
      </c>
    </row>
    <row r="9930" spans="1:3" x14ac:dyDescent="0.35">
      <c r="A9930" s="222" t="str">
        <f t="shared" si="155"/>
        <v>US SOFT TISSUE NECK</v>
      </c>
      <c r="B9930" s="548"/>
      <c r="C9930" s="548" t="s">
        <v>2357</v>
      </c>
    </row>
    <row r="9931" spans="1:3" x14ac:dyDescent="0.35">
      <c r="A9931" s="222" t="str">
        <f t="shared" si="155"/>
        <v>US SOFT TISSUES OF NECK</v>
      </c>
      <c r="B9931" s="286"/>
      <c r="C9931" s="286" t="s">
        <v>8886</v>
      </c>
    </row>
    <row r="9932" spans="1:3" x14ac:dyDescent="0.35">
      <c r="A9932" s="222" t="str">
        <f t="shared" si="155"/>
        <v>US ST HEAD</v>
      </c>
      <c r="B9932" s="312"/>
      <c r="C9932" s="290" t="s">
        <v>9818</v>
      </c>
    </row>
    <row r="9933" spans="1:3" x14ac:dyDescent="0.35">
      <c r="A9933" s="222" t="str">
        <f t="shared" si="155"/>
        <v>US ST HEAD/NECK</v>
      </c>
      <c r="B9933" s="204"/>
      <c r="C9933" s="205" t="s">
        <v>10885</v>
      </c>
    </row>
    <row r="9934" spans="1:3" x14ac:dyDescent="0.35">
      <c r="A9934" s="222" t="str">
        <f t="shared" si="155"/>
        <v>US ST HEAD/NECK COMP 76536</v>
      </c>
      <c r="B9934" s="204"/>
      <c r="C9934" s="205" t="s">
        <v>10886</v>
      </c>
    </row>
    <row r="9935" spans="1:3" x14ac:dyDescent="0.35">
      <c r="A9935" s="222" t="str">
        <f t="shared" si="155"/>
        <v>US ST NECK</v>
      </c>
      <c r="B9935" s="290"/>
      <c r="C9935" s="290" t="s">
        <v>9819</v>
      </c>
    </row>
    <row r="9936" spans="1:3" x14ac:dyDescent="0.35">
      <c r="A9936" s="222" t="str">
        <f t="shared" si="155"/>
        <v>US THYROID</v>
      </c>
      <c r="B9936" s="33"/>
      <c r="C9936" s="33" t="s">
        <v>1037</v>
      </c>
    </row>
    <row r="9937" spans="1:3" x14ac:dyDescent="0.35">
      <c r="A9937" s="222" t="str">
        <f t="shared" si="155"/>
        <v>US Thyroid</v>
      </c>
      <c r="B9937" s="24"/>
      <c r="C9937" s="24" t="s">
        <v>12845</v>
      </c>
    </row>
    <row r="9938" spans="1:3" x14ac:dyDescent="0.35">
      <c r="A9938" s="222" t="str">
        <f t="shared" si="155"/>
        <v>US THYROID</v>
      </c>
      <c r="B9938" s="292"/>
      <c r="C9938" s="458" t="s">
        <v>1037</v>
      </c>
    </row>
    <row r="9939" spans="1:3" x14ac:dyDescent="0.35">
      <c r="A9939" s="222" t="str">
        <f t="shared" si="155"/>
        <v>US THYROID</v>
      </c>
      <c r="B9939" s="26"/>
      <c r="C9939" s="26" t="s">
        <v>1037</v>
      </c>
    </row>
    <row r="9940" spans="1:3" x14ac:dyDescent="0.35">
      <c r="A9940" s="222" t="str">
        <f t="shared" si="155"/>
        <v>US THYROID</v>
      </c>
      <c r="B9940" s="11"/>
      <c r="C9940" s="11" t="s">
        <v>1037</v>
      </c>
    </row>
    <row r="9941" spans="1:3" x14ac:dyDescent="0.35">
      <c r="A9941" s="222" t="str">
        <f t="shared" si="155"/>
        <v>US THYROID</v>
      </c>
      <c r="B9941" s="548"/>
      <c r="C9941" s="552" t="s">
        <v>1037</v>
      </c>
    </row>
    <row r="9942" spans="1:3" x14ac:dyDescent="0.35">
      <c r="A9942" s="222" t="str">
        <f t="shared" si="155"/>
        <v>US THYROID - 76536</v>
      </c>
      <c r="B9942" s="204"/>
      <c r="C9942" s="205" t="s">
        <v>10887</v>
      </c>
    </row>
    <row r="9943" spans="1:3" x14ac:dyDescent="0.35">
      <c r="A9943" s="222" t="str">
        <f t="shared" si="155"/>
        <v>US THYROID 76536</v>
      </c>
      <c r="B9943" s="204"/>
      <c r="C9943" s="205" t="s">
        <v>10888</v>
      </c>
    </row>
    <row r="9944" spans="1:3" x14ac:dyDescent="0.35">
      <c r="A9944" s="222" t="str">
        <f t="shared" si="155"/>
        <v>US THYROID HEAD/NECK</v>
      </c>
      <c r="B9944" s="280"/>
      <c r="C9944" s="45" t="s">
        <v>8887</v>
      </c>
    </row>
    <row r="9945" spans="1:3" ht="16" x14ac:dyDescent="0.4">
      <c r="A9945" s="222" t="str">
        <f t="shared" si="155"/>
        <v>US THYROID*</v>
      </c>
      <c r="B9945" s="696"/>
      <c r="C9945" s="158" t="s">
        <v>8572</v>
      </c>
    </row>
    <row r="9946" spans="1:3" x14ac:dyDescent="0.35">
      <c r="A9946" s="222" t="str">
        <f t="shared" si="155"/>
        <v>US THYROID, COMPLETE</v>
      </c>
      <c r="B9946" s="365"/>
      <c r="C9946" s="451" t="s">
        <v>5608</v>
      </c>
    </row>
    <row r="9947" spans="1:3" x14ac:dyDescent="0.35">
      <c r="A9947" s="222" t="str">
        <f t="shared" si="155"/>
        <v>US THYROID/HEAD/NECK NON VASCULAR</v>
      </c>
      <c r="B9947" s="283"/>
      <c r="C9947" s="399" t="s">
        <v>8187</v>
      </c>
    </row>
    <row r="9948" spans="1:3" x14ac:dyDescent="0.35">
      <c r="A9948" s="222" t="str">
        <f t="shared" si="155"/>
        <v>US THYROID/NECK GLAND</v>
      </c>
      <c r="B9948" s="221"/>
      <c r="C9948" s="221" t="s">
        <v>1368</v>
      </c>
    </row>
    <row r="9949" spans="1:3" x14ac:dyDescent="0.35">
      <c r="A9949" s="222" t="str">
        <f t="shared" si="155"/>
        <v>US THYROID/SOFT TISSUE NECK/HEAD</v>
      </c>
      <c r="B9949" s="742"/>
      <c r="C9949" s="46" t="s">
        <v>665</v>
      </c>
    </row>
    <row r="9950" spans="1:3" x14ac:dyDescent="0.35">
      <c r="A9950" s="222" t="str">
        <f t="shared" si="155"/>
        <v>US, HEAD OR NECK, SOFT TISSUE</v>
      </c>
      <c r="B9950" s="221"/>
      <c r="C9950" s="221" t="s">
        <v>1369</v>
      </c>
    </row>
    <row r="9951" spans="1:3" x14ac:dyDescent="0.35">
      <c r="A9951" s="222" t="str">
        <f t="shared" si="155"/>
        <v>US, Soft T Head, Neck, B-Scan or Real Time</v>
      </c>
      <c r="B9951" s="30"/>
      <c r="C9951" s="403" t="s">
        <v>3240</v>
      </c>
    </row>
    <row r="9952" spans="1:3" x14ac:dyDescent="0.35">
      <c r="A9952" s="222" t="str">
        <f t="shared" si="155"/>
        <v>US, Soft T.Head, Neck, B-Scan or Real Time</v>
      </c>
      <c r="B9952" s="30"/>
      <c r="C9952" s="403" t="s">
        <v>3241</v>
      </c>
    </row>
    <row r="9953" spans="1:3" x14ac:dyDescent="0.35">
      <c r="A9953" s="222" t="str">
        <f t="shared" si="155"/>
        <v>U/S CHEST WALL</v>
      </c>
      <c r="B9953" s="105"/>
      <c r="C9953" s="105" t="s">
        <v>4791</v>
      </c>
    </row>
    <row r="9954" spans="1:3" x14ac:dyDescent="0.35">
      <c r="A9954" s="222" t="str">
        <f t="shared" si="155"/>
        <v>US AXILLARY CHEST</v>
      </c>
      <c r="B9954" s="285"/>
      <c r="C9954" s="297" t="s">
        <v>6284</v>
      </c>
    </row>
    <row r="9955" spans="1:3" x14ac:dyDescent="0.35">
      <c r="A9955" s="222" t="str">
        <f t="shared" si="155"/>
        <v>US CHEST</v>
      </c>
      <c r="B9955" s="221"/>
      <c r="C9955" s="221" t="s">
        <v>1371</v>
      </c>
    </row>
    <row r="9956" spans="1:3" x14ac:dyDescent="0.35">
      <c r="A9956" s="222" t="str">
        <f t="shared" si="155"/>
        <v>US CHEST</v>
      </c>
      <c r="B9956" s="11"/>
      <c r="C9956" s="11" t="s">
        <v>1371</v>
      </c>
    </row>
    <row r="9957" spans="1:3" x14ac:dyDescent="0.35">
      <c r="A9957" s="222" t="str">
        <f t="shared" si="155"/>
        <v>US CHEST</v>
      </c>
      <c r="B9957" s="281"/>
      <c r="C9957" s="390" t="s">
        <v>1371</v>
      </c>
    </row>
    <row r="9958" spans="1:3" x14ac:dyDescent="0.35">
      <c r="A9958" s="222" t="str">
        <f t="shared" si="155"/>
        <v>US CHEST</v>
      </c>
      <c r="B9958" s="157"/>
      <c r="C9958" s="163" t="s">
        <v>1371</v>
      </c>
    </row>
    <row r="9959" spans="1:3" x14ac:dyDescent="0.35">
      <c r="A9959" s="222" t="str">
        <f t="shared" si="155"/>
        <v>US CHEST INCLUDES MEDIASTINUM</v>
      </c>
      <c r="B9959" s="283"/>
      <c r="C9959" s="284" t="s">
        <v>8188</v>
      </c>
    </row>
    <row r="9960" spans="1:3" x14ac:dyDescent="0.35">
      <c r="A9960" s="222" t="str">
        <f t="shared" si="155"/>
        <v>US CHEST WALL</v>
      </c>
      <c r="B9960" s="548"/>
      <c r="C9960" s="548" t="s">
        <v>5807</v>
      </c>
    </row>
    <row r="9961" spans="1:3" ht="16" x14ac:dyDescent="0.4">
      <c r="A9961" s="222" t="str">
        <f t="shared" si="155"/>
        <v>US CHEST*</v>
      </c>
      <c r="B9961" s="696"/>
      <c r="C9961" s="158" t="s">
        <v>8574</v>
      </c>
    </row>
    <row r="9962" spans="1:3" x14ac:dyDescent="0.35">
      <c r="A9962" s="222" t="str">
        <f t="shared" si="155"/>
        <v>US CHEST; PLEURAL EFFUSION</v>
      </c>
      <c r="B9962" s="343"/>
      <c r="C9962" s="323" t="s">
        <v>1694</v>
      </c>
    </row>
    <row r="9963" spans="1:3" x14ac:dyDescent="0.35">
      <c r="A9963" s="222" t="str">
        <f t="shared" si="155"/>
        <v>US CHEST; PLEURAL EFFUSION</v>
      </c>
      <c r="B9963" s="327"/>
      <c r="C9963" s="327" t="s">
        <v>1694</v>
      </c>
    </row>
    <row r="9964" spans="1:3" x14ac:dyDescent="0.35">
      <c r="A9964" s="222" t="str">
        <f t="shared" si="155"/>
        <v>US SOFT TISSUE CHEST</v>
      </c>
      <c r="B9964" s="326"/>
      <c r="C9964" s="320" t="s">
        <v>9825</v>
      </c>
    </row>
    <row r="9965" spans="1:3" x14ac:dyDescent="0.35">
      <c r="A9965" s="222" t="str">
        <f t="shared" si="155"/>
        <v>US SOFT TISSUE CHEST</v>
      </c>
      <c r="B9965" s="11"/>
      <c r="C9965" s="11" t="s">
        <v>9825</v>
      </c>
    </row>
    <row r="9966" spans="1:3" x14ac:dyDescent="0.35">
      <c r="A9966" s="222" t="str">
        <f t="shared" si="155"/>
        <v>US SOFT TISSUE CHEST OR UPPER BACK</v>
      </c>
      <c r="B9966" s="87"/>
      <c r="C9966" s="302" t="s">
        <v>5292</v>
      </c>
    </row>
    <row r="9967" spans="1:3" x14ac:dyDescent="0.35">
      <c r="A9967" s="222" t="str">
        <f t="shared" si="155"/>
        <v>US Soft Tissue Chest Wall</v>
      </c>
      <c r="B9967" s="24"/>
      <c r="C9967" s="24" t="s">
        <v>12846</v>
      </c>
    </row>
    <row r="9968" spans="1:3" x14ac:dyDescent="0.35">
      <c r="A9968" s="222" t="str">
        <f t="shared" si="155"/>
        <v>US SOFT TISSUE MID/UPPER BACK</v>
      </c>
      <c r="B9968" s="26"/>
      <c r="C9968" s="26" t="s">
        <v>2359</v>
      </c>
    </row>
    <row r="9969" spans="1:3" x14ac:dyDescent="0.35">
      <c r="A9969" s="222" t="str">
        <f t="shared" si="155"/>
        <v>US Soft Tissue Upper Back</v>
      </c>
      <c r="B9969" s="24"/>
      <c r="C9969" s="24" t="s">
        <v>12847</v>
      </c>
    </row>
    <row r="9970" spans="1:3" x14ac:dyDescent="0.35">
      <c r="A9970" s="222" t="str">
        <f t="shared" si="155"/>
        <v>US SOFT TISSUE UPPER BACK</v>
      </c>
      <c r="B9970" s="548"/>
      <c r="C9970" s="548" t="s">
        <v>5808</v>
      </c>
    </row>
    <row r="9971" spans="1:3" x14ac:dyDescent="0.35">
      <c r="A9971" s="222" t="str">
        <f t="shared" si="155"/>
        <v>US SUPERFICIAL-UPPER BACK-CHEST</v>
      </c>
      <c r="B9971" s="742"/>
      <c r="C9971" s="46" t="s">
        <v>666</v>
      </c>
    </row>
    <row r="9972" spans="1:3" x14ac:dyDescent="0.35">
      <c r="A9972" s="222" t="str">
        <f t="shared" si="155"/>
        <v>US, Chest, B-San and or Real Time</v>
      </c>
      <c r="B9972" s="30"/>
      <c r="C9972" s="30" t="s">
        <v>3250</v>
      </c>
    </row>
    <row r="9973" spans="1:3" x14ac:dyDescent="0.35">
      <c r="A9973" s="222" t="str">
        <f t="shared" si="155"/>
        <v>BREAST US, COMPLETE</v>
      </c>
      <c r="B9973" s="326"/>
      <c r="C9973" s="320" t="s">
        <v>14018</v>
      </c>
    </row>
    <row r="9974" spans="1:3" x14ac:dyDescent="0.35">
      <c r="A9974" s="222" t="str">
        <f t="shared" si="155"/>
        <v>U/S BREAST COMPLETE</v>
      </c>
      <c r="B9974" s="196"/>
      <c r="C9974" s="195" t="s">
        <v>4818</v>
      </c>
    </row>
    <row r="9975" spans="1:3" x14ac:dyDescent="0.35">
      <c r="A9975" s="222" t="str">
        <f t="shared" si="155"/>
        <v>U/S BREAST COMPLETE LEFT</v>
      </c>
      <c r="B9975" s="196"/>
      <c r="C9975" s="195" t="s">
        <v>4819</v>
      </c>
    </row>
    <row r="9976" spans="1:3" x14ac:dyDescent="0.35">
      <c r="A9976" s="222" t="str">
        <f t="shared" si="155"/>
        <v>U/S BREAST COMPLETE RIGHT</v>
      </c>
      <c r="B9976" s="196"/>
      <c r="C9976" s="196" t="s">
        <v>4820</v>
      </c>
    </row>
    <row r="9977" spans="1:3" x14ac:dyDescent="0.35">
      <c r="A9977" s="222" t="str">
        <f t="shared" si="155"/>
        <v>US BREAST COMP LT</v>
      </c>
      <c r="B9977" s="296"/>
      <c r="C9977" s="296" t="s">
        <v>388</v>
      </c>
    </row>
    <row r="9978" spans="1:3" x14ac:dyDescent="0.35">
      <c r="A9978" s="222" t="str">
        <f t="shared" si="155"/>
        <v>US BREAST COMP LT</v>
      </c>
      <c r="B9978" s="288"/>
      <c r="C9978" s="13" t="s">
        <v>388</v>
      </c>
    </row>
    <row r="9979" spans="1:3" x14ac:dyDescent="0.35">
      <c r="A9979" s="222" t="str">
        <f t="shared" si="155"/>
        <v>US BREAST COMP LT</v>
      </c>
      <c r="B9979" s="312"/>
      <c r="C9979" s="290" t="s">
        <v>388</v>
      </c>
    </row>
    <row r="9980" spans="1:3" x14ac:dyDescent="0.35">
      <c r="A9980" s="222" t="str">
        <f t="shared" si="155"/>
        <v>US BREAST COMP RT</v>
      </c>
      <c r="B9980" s="296"/>
      <c r="C9980" s="296" t="s">
        <v>389</v>
      </c>
    </row>
    <row r="9981" spans="1:3" x14ac:dyDescent="0.35">
      <c r="A9981" s="222" t="str">
        <f t="shared" si="155"/>
        <v>US BREAST COMP RT</v>
      </c>
      <c r="B9981" s="288"/>
      <c r="C9981" s="13" t="s">
        <v>389</v>
      </c>
    </row>
    <row r="9982" spans="1:3" x14ac:dyDescent="0.35">
      <c r="A9982" s="222" t="str">
        <f t="shared" si="155"/>
        <v>US BREAST COMP RT</v>
      </c>
      <c r="B9982" s="312"/>
      <c r="C9982" s="290" t="s">
        <v>389</v>
      </c>
    </row>
    <row r="9983" spans="1:3" x14ac:dyDescent="0.35">
      <c r="A9983" s="222" t="str">
        <f t="shared" si="155"/>
        <v>US BREAST COMPLETE</v>
      </c>
      <c r="B9983" s="327"/>
      <c r="C9983" s="327" t="s">
        <v>1702</v>
      </c>
    </row>
    <row r="9984" spans="1:3" x14ac:dyDescent="0.35">
      <c r="A9984" s="222" t="str">
        <f t="shared" si="155"/>
        <v>US Breast Complete</v>
      </c>
      <c r="B9984" s="24"/>
      <c r="C9984" s="24" t="s">
        <v>12864</v>
      </c>
    </row>
    <row r="9985" spans="1:3" x14ac:dyDescent="0.35">
      <c r="A9985" s="222" t="str">
        <f t="shared" si="155"/>
        <v>US BREAST COMPLETE</v>
      </c>
      <c r="B9985" s="94"/>
      <c r="C9985" s="93" t="s">
        <v>1702</v>
      </c>
    </row>
    <row r="9986" spans="1:3" x14ac:dyDescent="0.35">
      <c r="A9986" s="222" t="str">
        <f t="shared" si="155"/>
        <v>US BREAST COMPLETE LEFT</v>
      </c>
      <c r="B9986" s="94"/>
      <c r="C9986" s="93" t="s">
        <v>6020</v>
      </c>
    </row>
    <row r="9987" spans="1:3" x14ac:dyDescent="0.35">
      <c r="A9987" s="222" t="str">
        <f t="shared" ref="A9987:A10050" si="156">TRIM(C9987)</f>
        <v>US BREAST COMPLETE LEFT</v>
      </c>
      <c r="B9987" s="277"/>
      <c r="C9987" s="277" t="s">
        <v>6020</v>
      </c>
    </row>
    <row r="9988" spans="1:3" x14ac:dyDescent="0.35">
      <c r="A9988" s="222" t="str">
        <f t="shared" si="156"/>
        <v>US Breast Complete Left</v>
      </c>
      <c r="B9988" s="291"/>
      <c r="C9988" s="278" t="s">
        <v>4408</v>
      </c>
    </row>
    <row r="9989" spans="1:3" x14ac:dyDescent="0.35">
      <c r="A9989" s="222" t="str">
        <f t="shared" si="156"/>
        <v>US BREAST COMPLETE LT</v>
      </c>
      <c r="B9989" s="33"/>
      <c r="C9989" s="371" t="s">
        <v>1064</v>
      </c>
    </row>
    <row r="9990" spans="1:3" x14ac:dyDescent="0.35">
      <c r="A9990" s="222" t="str">
        <f t="shared" si="156"/>
        <v>US BREAST COMPLETE LT</v>
      </c>
      <c r="B9990" s="280"/>
      <c r="C9990" s="45" t="s">
        <v>1064</v>
      </c>
    </row>
    <row r="9991" spans="1:3" x14ac:dyDescent="0.35">
      <c r="A9991" s="222" t="str">
        <f t="shared" si="156"/>
        <v>US BREAST COMPLETE RIGHT</v>
      </c>
      <c r="B9991" s="94"/>
      <c r="C9991" s="93" t="s">
        <v>6021</v>
      </c>
    </row>
    <row r="9992" spans="1:3" x14ac:dyDescent="0.35">
      <c r="A9992" s="222" t="str">
        <f t="shared" si="156"/>
        <v>US BREAST COMPLETE RIGHT</v>
      </c>
      <c r="B9992" s="277"/>
      <c r="C9992" s="277" t="s">
        <v>6021</v>
      </c>
    </row>
    <row r="9993" spans="1:3" x14ac:dyDescent="0.35">
      <c r="A9993" s="222" t="str">
        <f t="shared" si="156"/>
        <v>US Breast Complete Right</v>
      </c>
      <c r="B9993" s="291"/>
      <c r="C9993" s="278" t="s">
        <v>4409</v>
      </c>
    </row>
    <row r="9994" spans="1:3" x14ac:dyDescent="0.35">
      <c r="A9994" s="222" t="str">
        <f t="shared" si="156"/>
        <v>US BREAST COMPLETE RT</v>
      </c>
      <c r="B9994" s="33"/>
      <c r="C9994" s="33" t="s">
        <v>1065</v>
      </c>
    </row>
    <row r="9995" spans="1:3" x14ac:dyDescent="0.35">
      <c r="A9995" s="222" t="str">
        <f t="shared" si="156"/>
        <v>US BREAST COMPLETE RT</v>
      </c>
      <c r="B9995" s="285"/>
      <c r="C9995" s="285" t="s">
        <v>1065</v>
      </c>
    </row>
    <row r="9996" spans="1:3" x14ac:dyDescent="0.35">
      <c r="A9996" s="222" t="str">
        <f t="shared" si="156"/>
        <v>US BREAST COMPLETE RT</v>
      </c>
      <c r="B9996" s="280"/>
      <c r="C9996" s="45" t="s">
        <v>1065</v>
      </c>
    </row>
    <row r="9997" spans="1:3" x14ac:dyDescent="0.35">
      <c r="A9997" s="222" t="str">
        <f t="shared" si="156"/>
        <v>US Breast Left Complete</v>
      </c>
      <c r="B9997" s="281"/>
      <c r="C9997" s="390" t="s">
        <v>1947</v>
      </c>
    </row>
    <row r="9998" spans="1:3" x14ac:dyDescent="0.35">
      <c r="A9998" s="222" t="str">
        <f t="shared" si="156"/>
        <v>US Breast Left Complete Uni Lateral</v>
      </c>
      <c r="B9998" s="204"/>
      <c r="C9998" s="205" t="s">
        <v>10915</v>
      </c>
    </row>
    <row r="9999" spans="1:3" x14ac:dyDescent="0.35">
      <c r="A9999" s="222" t="str">
        <f t="shared" si="156"/>
        <v>US BREAST LT BUNKIE</v>
      </c>
      <c r="B9999" s="292"/>
      <c r="C9999" s="292" t="s">
        <v>5302</v>
      </c>
    </row>
    <row r="10000" spans="1:3" x14ac:dyDescent="0.35">
      <c r="A10000" s="222" t="str">
        <f t="shared" si="156"/>
        <v>US BREAST LT COMPLETE</v>
      </c>
      <c r="B10000" s="11"/>
      <c r="C10000" s="11" t="s">
        <v>6298</v>
      </c>
    </row>
    <row r="10001" spans="1:3" x14ac:dyDescent="0.35">
      <c r="A10001" s="222" t="str">
        <f t="shared" si="156"/>
        <v>US BREAST LT COMPLETE</v>
      </c>
      <c r="B10001" s="285"/>
      <c r="C10001" s="297" t="s">
        <v>6298</v>
      </c>
    </row>
    <row r="10002" spans="1:3" x14ac:dyDescent="0.35">
      <c r="A10002" s="222" t="str">
        <f t="shared" si="156"/>
        <v>US Breast Right Complete</v>
      </c>
      <c r="B10002" s="281"/>
      <c r="C10002" s="390" t="s">
        <v>1948</v>
      </c>
    </row>
    <row r="10003" spans="1:3" x14ac:dyDescent="0.35">
      <c r="A10003" s="222" t="str">
        <f t="shared" si="156"/>
        <v>US BREAST RT BUNKIE</v>
      </c>
      <c r="B10003" s="292"/>
      <c r="C10003" s="292" t="s">
        <v>5303</v>
      </c>
    </row>
    <row r="10004" spans="1:3" x14ac:dyDescent="0.35">
      <c r="A10004" s="222" t="str">
        <f t="shared" si="156"/>
        <v>US BREAST RT COMPLETE</v>
      </c>
      <c r="B10004" s="11"/>
      <c r="C10004" s="11" t="s">
        <v>6299</v>
      </c>
    </row>
    <row r="10005" spans="1:3" x14ac:dyDescent="0.35">
      <c r="A10005" s="222" t="str">
        <f t="shared" si="156"/>
        <v>US BREAST RT COMPLETE</v>
      </c>
      <c r="B10005" s="285"/>
      <c r="C10005" s="297" t="s">
        <v>6299</v>
      </c>
    </row>
    <row r="10006" spans="1:3" ht="16" x14ac:dyDescent="0.4">
      <c r="A10006" s="222" t="str">
        <f t="shared" si="156"/>
        <v>US BREAST UNILAT COMP LT*</v>
      </c>
      <c r="B10006" s="158"/>
      <c r="C10006" s="158" t="s">
        <v>8586</v>
      </c>
    </row>
    <row r="10007" spans="1:3" ht="16" x14ac:dyDescent="0.4">
      <c r="A10007" s="222" t="str">
        <f t="shared" si="156"/>
        <v>US BREAST UNILAT COMP RT*</v>
      </c>
      <c r="B10007" s="158"/>
      <c r="C10007" s="158" t="s">
        <v>8587</v>
      </c>
    </row>
    <row r="10008" spans="1:3" x14ac:dyDescent="0.35">
      <c r="A10008" s="222" t="str">
        <f t="shared" si="156"/>
        <v>US BREAST UNILATERAL COMPLETE</v>
      </c>
      <c r="B10008" s="742"/>
      <c r="C10008" s="15" t="s">
        <v>679</v>
      </c>
    </row>
    <row r="10009" spans="1:3" x14ac:dyDescent="0.35">
      <c r="A10009" s="222" t="str">
        <f t="shared" si="156"/>
        <v>US BREAST UNILATERAL COMPLETE LT</v>
      </c>
      <c r="B10009" s="548"/>
      <c r="C10009" s="548" t="s">
        <v>5823</v>
      </c>
    </row>
    <row r="10010" spans="1:3" x14ac:dyDescent="0.35">
      <c r="A10010" s="222" t="str">
        <f t="shared" si="156"/>
        <v>US BREAST UNILATERAL COMPLETE RT</v>
      </c>
      <c r="B10010" s="548"/>
      <c r="C10010" s="548" t="s">
        <v>5824</v>
      </c>
    </row>
    <row r="10011" spans="1:3" x14ac:dyDescent="0.35">
      <c r="A10011" s="222" t="str">
        <f t="shared" si="156"/>
        <v>US BREAST, COMPLETE, LEFT</v>
      </c>
      <c r="B10011" s="26"/>
      <c r="C10011" s="26" t="s">
        <v>2373</v>
      </c>
    </row>
    <row r="10012" spans="1:3" x14ac:dyDescent="0.35">
      <c r="A10012" s="222" t="str">
        <f t="shared" si="156"/>
        <v>US BREAST, COMPLETE, RIGHT</v>
      </c>
      <c r="B10012" s="26"/>
      <c r="C10012" s="26" t="s">
        <v>2374</v>
      </c>
    </row>
    <row r="10013" spans="1:3" x14ac:dyDescent="0.35">
      <c r="A10013" s="222" t="str">
        <f t="shared" si="156"/>
        <v>US BREAST, LEFT COMPLETE</v>
      </c>
      <c r="B10013" s="365"/>
      <c r="C10013" s="282" t="s">
        <v>5617</v>
      </c>
    </row>
    <row r="10014" spans="1:3" x14ac:dyDescent="0.35">
      <c r="A10014" s="222" t="str">
        <f t="shared" si="156"/>
        <v>US BREAST, RIGHT COMPLETE</v>
      </c>
      <c r="B10014" s="365"/>
      <c r="C10014" s="282" t="s">
        <v>5618</v>
      </c>
    </row>
    <row r="10015" spans="1:3" x14ac:dyDescent="0.35">
      <c r="A10015" s="222" t="str">
        <f t="shared" si="156"/>
        <v>US BREAST,COMPLETE</v>
      </c>
      <c r="B10015" s="327"/>
      <c r="C10015" s="327" t="s">
        <v>1703</v>
      </c>
    </row>
    <row r="10016" spans="1:3" x14ac:dyDescent="0.35">
      <c r="A10016" s="222" t="str">
        <f t="shared" si="156"/>
        <v>US LT BREAST COMP</v>
      </c>
      <c r="B10016" s="162"/>
      <c r="C10016" s="166" t="s">
        <v>4216</v>
      </c>
    </row>
    <row r="10017" spans="1:3" x14ac:dyDescent="0.35">
      <c r="A10017" s="222" t="str">
        <f t="shared" si="156"/>
        <v>US LT BREAST COMPLETE</v>
      </c>
      <c r="B10017" s="283"/>
      <c r="C10017" s="284" t="s">
        <v>8205</v>
      </c>
    </row>
    <row r="10018" spans="1:3" x14ac:dyDescent="0.35">
      <c r="A10018" s="222" t="str">
        <f t="shared" si="156"/>
        <v>US RT BREAST COMP</v>
      </c>
      <c r="B10018" s="105"/>
      <c r="C10018" s="106" t="s">
        <v>4821</v>
      </c>
    </row>
    <row r="10019" spans="1:3" x14ac:dyDescent="0.35">
      <c r="A10019" s="222" t="str">
        <f t="shared" si="156"/>
        <v>US RT BREAST COMPLETE</v>
      </c>
      <c r="B10019" s="283"/>
      <c r="C10019" s="284" t="s">
        <v>8206</v>
      </c>
    </row>
    <row r="10020" spans="1:3" x14ac:dyDescent="0.35">
      <c r="A10020" s="222" t="str">
        <f t="shared" si="156"/>
        <v>US- RT BREAST COMPLETE</v>
      </c>
      <c r="B10020" s="221"/>
      <c r="C10020" s="221" t="s">
        <v>1380</v>
      </c>
    </row>
    <row r="10021" spans="1:3" x14ac:dyDescent="0.35">
      <c r="A10021" s="222" t="str">
        <f t="shared" si="156"/>
        <v>US, Breast, Complete</v>
      </c>
      <c r="B10021" s="30"/>
      <c r="C10021" s="30" t="s">
        <v>3285</v>
      </c>
    </row>
    <row r="10022" spans="1:3" x14ac:dyDescent="0.35">
      <c r="A10022" s="222" t="str">
        <f t="shared" si="156"/>
        <v>US-LT BREAST COMPLETE</v>
      </c>
      <c r="B10022" s="221"/>
      <c r="C10022" s="221" t="s">
        <v>1381</v>
      </c>
    </row>
    <row r="10023" spans="1:3" x14ac:dyDescent="0.35">
      <c r="A10023" s="222" t="str">
        <f t="shared" si="156"/>
        <v>Breast Limited Right UNILATERAL</v>
      </c>
      <c r="B10023" s="204"/>
      <c r="C10023" s="204" t="s">
        <v>10897</v>
      </c>
    </row>
    <row r="10024" spans="1:3" x14ac:dyDescent="0.35">
      <c r="A10024" s="222" t="str">
        <f t="shared" si="156"/>
        <v>LT BREAST US, LIMITED</v>
      </c>
      <c r="B10024" s="343"/>
      <c r="C10024" s="343" t="s">
        <v>14008</v>
      </c>
    </row>
    <row r="10025" spans="1:3" x14ac:dyDescent="0.35">
      <c r="A10025" s="222" t="str">
        <f t="shared" si="156"/>
        <v>RT BREAST US, LIMITED</v>
      </c>
      <c r="B10025" s="343"/>
      <c r="C10025" s="398" t="s">
        <v>14009</v>
      </c>
    </row>
    <row r="10026" spans="1:3" x14ac:dyDescent="0.35">
      <c r="A10026" s="222" t="str">
        <f t="shared" si="156"/>
        <v>U/S BREAST LIMITED</v>
      </c>
      <c r="B10026" s="177"/>
      <c r="C10026" s="182" t="s">
        <v>4804</v>
      </c>
    </row>
    <row r="10027" spans="1:3" x14ac:dyDescent="0.35">
      <c r="A10027" s="222" t="str">
        <f t="shared" si="156"/>
        <v>U/S BREAST LIMITED LEFT</v>
      </c>
      <c r="B10027" s="177"/>
      <c r="C10027" s="182" t="s">
        <v>4805</v>
      </c>
    </row>
    <row r="10028" spans="1:3" x14ac:dyDescent="0.35">
      <c r="A10028" s="222" t="str">
        <f t="shared" si="156"/>
        <v>U/S BREAST LIMITED RIGHT</v>
      </c>
      <c r="B10028" s="177"/>
      <c r="C10028" s="182" t="s">
        <v>4807</v>
      </c>
    </row>
    <row r="10029" spans="1:3" x14ac:dyDescent="0.35">
      <c r="A10029" s="222" t="str">
        <f t="shared" si="156"/>
        <v>US Breast Left Limited</v>
      </c>
      <c r="B10029" s="281"/>
      <c r="C10029" s="42" t="s">
        <v>1934</v>
      </c>
    </row>
    <row r="10030" spans="1:3" x14ac:dyDescent="0.35">
      <c r="A10030" s="222" t="str">
        <f t="shared" si="156"/>
        <v>US BREAST LIM LT</v>
      </c>
      <c r="B10030" s="312"/>
      <c r="C10030" s="290" t="s">
        <v>9833</v>
      </c>
    </row>
    <row r="10031" spans="1:3" x14ac:dyDescent="0.35">
      <c r="A10031" s="222" t="str">
        <f t="shared" si="156"/>
        <v>US BREAST LIM RT</v>
      </c>
      <c r="B10031" s="312"/>
      <c r="C10031" s="290" t="s">
        <v>9834</v>
      </c>
    </row>
    <row r="10032" spans="1:3" x14ac:dyDescent="0.35">
      <c r="A10032" s="222" t="str">
        <f t="shared" si="156"/>
        <v>US Breast Limited</v>
      </c>
      <c r="B10032" s="24"/>
      <c r="C10032" s="24" t="s">
        <v>12851</v>
      </c>
    </row>
    <row r="10033" spans="1:3" x14ac:dyDescent="0.35">
      <c r="A10033" s="222" t="str">
        <f t="shared" si="156"/>
        <v>US Breast Limited Left</v>
      </c>
      <c r="B10033" s="291"/>
      <c r="C10033" s="278" t="s">
        <v>4397</v>
      </c>
    </row>
    <row r="10034" spans="1:3" x14ac:dyDescent="0.35">
      <c r="A10034" s="222" t="str">
        <f t="shared" si="156"/>
        <v>US BREAST LIMITED LEFT</v>
      </c>
      <c r="B10034" s="94"/>
      <c r="C10034" s="93" t="s">
        <v>5814</v>
      </c>
    </row>
    <row r="10035" spans="1:3" x14ac:dyDescent="0.35">
      <c r="A10035" s="222" t="str">
        <f t="shared" si="156"/>
        <v>US BREAST LIMITED LEFT</v>
      </c>
      <c r="B10035" s="548"/>
      <c r="C10035" s="548" t="s">
        <v>5814</v>
      </c>
    </row>
    <row r="10036" spans="1:3" x14ac:dyDescent="0.35">
      <c r="A10036" s="222" t="str">
        <f t="shared" si="156"/>
        <v>US BREAST LIMITED LT</v>
      </c>
      <c r="B10036" s="97"/>
      <c r="C10036" s="97" t="s">
        <v>1049</v>
      </c>
    </row>
    <row r="10037" spans="1:3" x14ac:dyDescent="0.35">
      <c r="A10037" s="222" t="str">
        <f t="shared" si="156"/>
        <v>US BREAST LIMITED LT</v>
      </c>
      <c r="B10037" s="292"/>
      <c r="C10037" s="439" t="s">
        <v>1049</v>
      </c>
    </row>
    <row r="10038" spans="1:3" x14ac:dyDescent="0.35">
      <c r="A10038" s="222" t="str">
        <f t="shared" si="156"/>
        <v>US BREAST LIMITED LT</v>
      </c>
      <c r="B10038" s="11"/>
      <c r="C10038" s="394" t="s">
        <v>1049</v>
      </c>
    </row>
    <row r="10039" spans="1:3" ht="16" x14ac:dyDescent="0.4">
      <c r="A10039" s="222" t="str">
        <f t="shared" si="156"/>
        <v>US BREAST LIMITED LT*</v>
      </c>
      <c r="B10039" s="158"/>
      <c r="C10039" s="158" t="s">
        <v>8579</v>
      </c>
    </row>
    <row r="10040" spans="1:3" x14ac:dyDescent="0.35">
      <c r="A10040" s="222" t="str">
        <f t="shared" si="156"/>
        <v>US Breast Limited Right</v>
      </c>
      <c r="B10040" s="291"/>
      <c r="C10040" s="278" t="s">
        <v>4398</v>
      </c>
    </row>
    <row r="10041" spans="1:3" x14ac:dyDescent="0.35">
      <c r="A10041" s="222" t="str">
        <f t="shared" si="156"/>
        <v>US BREAST LIMITED RIGHT</v>
      </c>
      <c r="B10041" s="94"/>
      <c r="C10041" s="93" t="s">
        <v>5815</v>
      </c>
    </row>
    <row r="10042" spans="1:3" x14ac:dyDescent="0.35">
      <c r="A10042" s="222" t="str">
        <f t="shared" si="156"/>
        <v>US BREAST LIMITED RIGHT</v>
      </c>
      <c r="B10042" s="548"/>
      <c r="C10042" s="552" t="s">
        <v>5815</v>
      </c>
    </row>
    <row r="10043" spans="1:3" x14ac:dyDescent="0.35">
      <c r="A10043" s="222" t="str">
        <f t="shared" si="156"/>
        <v>US BREAST LIMITED RT</v>
      </c>
      <c r="B10043" s="97"/>
      <c r="C10043" s="518" t="s">
        <v>1050</v>
      </c>
    </row>
    <row r="10044" spans="1:3" x14ac:dyDescent="0.35">
      <c r="A10044" s="222" t="str">
        <f t="shared" si="156"/>
        <v>US BREAST LIMITED RT</v>
      </c>
      <c r="B10044" s="292"/>
      <c r="C10044" s="445" t="s">
        <v>1050</v>
      </c>
    </row>
    <row r="10045" spans="1:3" x14ac:dyDescent="0.35">
      <c r="A10045" s="222" t="str">
        <f t="shared" si="156"/>
        <v>US BREAST LIMITED RT</v>
      </c>
      <c r="B10045" s="11"/>
      <c r="C10045" s="542" t="s">
        <v>1050</v>
      </c>
    </row>
    <row r="10046" spans="1:3" ht="16" x14ac:dyDescent="0.4">
      <c r="A10046" s="222" t="str">
        <f t="shared" si="156"/>
        <v>US BREAST LIMITED RT*</v>
      </c>
      <c r="B10046" s="158"/>
      <c r="C10046" s="184" t="s">
        <v>8580</v>
      </c>
    </row>
    <row r="10047" spans="1:3" x14ac:dyDescent="0.35">
      <c r="A10047" s="222" t="str">
        <f t="shared" si="156"/>
        <v>US BREAST LIMITED UNI</v>
      </c>
      <c r="B10047" s="94"/>
      <c r="C10047" s="93" t="s">
        <v>7143</v>
      </c>
    </row>
    <row r="10048" spans="1:3" x14ac:dyDescent="0.35">
      <c r="A10048" s="222" t="str">
        <f t="shared" si="156"/>
        <v>US BREAST LT LIMITED</v>
      </c>
      <c r="B10048" s="285"/>
      <c r="C10048" s="339" t="s">
        <v>6287</v>
      </c>
    </row>
    <row r="10049" spans="1:3" x14ac:dyDescent="0.35">
      <c r="A10049" s="222" t="str">
        <f t="shared" si="156"/>
        <v>US BREAST LTD LT</v>
      </c>
      <c r="B10049" s="296"/>
      <c r="C10049" s="296" t="s">
        <v>371</v>
      </c>
    </row>
    <row r="10050" spans="1:3" x14ac:dyDescent="0.35">
      <c r="A10050" s="222" t="str">
        <f t="shared" si="156"/>
        <v>US BREAST LTD LT</v>
      </c>
      <c r="B10050" s="288"/>
      <c r="C10050" s="13" t="s">
        <v>371</v>
      </c>
    </row>
    <row r="10051" spans="1:3" x14ac:dyDescent="0.35">
      <c r="A10051" s="222" t="str">
        <f t="shared" ref="A10051:A10114" si="157">TRIM(C10051)</f>
        <v>US BREAST LTD RT</v>
      </c>
      <c r="B10051" s="296"/>
      <c r="C10051" s="296" t="s">
        <v>372</v>
      </c>
    </row>
    <row r="10052" spans="1:3" x14ac:dyDescent="0.35">
      <c r="A10052" s="222" t="str">
        <f t="shared" si="157"/>
        <v>US BREAST LTD RT</v>
      </c>
      <c r="B10052" s="288"/>
      <c r="C10052" s="13" t="s">
        <v>372</v>
      </c>
    </row>
    <row r="10053" spans="1:3" x14ac:dyDescent="0.35">
      <c r="A10053" s="222" t="str">
        <f t="shared" si="157"/>
        <v>US Breast Right Limited</v>
      </c>
      <c r="B10053" s="281"/>
      <c r="C10053" s="42" t="s">
        <v>1935</v>
      </c>
    </row>
    <row r="10054" spans="1:3" x14ac:dyDescent="0.35">
      <c r="A10054" s="222" t="str">
        <f t="shared" si="157"/>
        <v>US BREAST RT LIMITED</v>
      </c>
      <c r="B10054" s="285"/>
      <c r="C10054" s="339" t="s">
        <v>6288</v>
      </c>
    </row>
    <row r="10055" spans="1:3" x14ac:dyDescent="0.35">
      <c r="A10055" s="222" t="str">
        <f t="shared" si="157"/>
        <v>US BREAST UNILATERAL - LEFT LIMITED</v>
      </c>
      <c r="B10055" s="280"/>
      <c r="C10055" s="45" t="s">
        <v>8894</v>
      </c>
    </row>
    <row r="10056" spans="1:3" x14ac:dyDescent="0.35">
      <c r="A10056" s="222" t="str">
        <f t="shared" si="157"/>
        <v>US BREAST UNILATERAL LIM</v>
      </c>
      <c r="B10056" s="280"/>
      <c r="C10056" s="369" t="s">
        <v>8895</v>
      </c>
    </row>
    <row r="10057" spans="1:3" x14ac:dyDescent="0.35">
      <c r="A10057" s="222" t="str">
        <f t="shared" si="157"/>
        <v>US BREAST UNILATERAL -RT LIMITED</v>
      </c>
      <c r="B10057" s="280"/>
      <c r="C10057" s="391" t="s">
        <v>8896</v>
      </c>
    </row>
    <row r="10058" spans="1:3" x14ac:dyDescent="0.35">
      <c r="A10058" s="222" t="str">
        <f t="shared" si="157"/>
        <v>US BREAST UNLILATERAL LIMITED</v>
      </c>
      <c r="B10058" s="742"/>
      <c r="C10058" s="110" t="s">
        <v>675</v>
      </c>
    </row>
    <row r="10059" spans="1:3" x14ac:dyDescent="0.35">
      <c r="A10059" s="222" t="str">
        <f t="shared" si="157"/>
        <v>US BREAST, LEFT LIMITED</v>
      </c>
      <c r="B10059" s="365"/>
      <c r="C10059" s="282" t="s">
        <v>5613</v>
      </c>
    </row>
    <row r="10060" spans="1:3" x14ac:dyDescent="0.35">
      <c r="A10060" s="222" t="str">
        <f t="shared" si="157"/>
        <v>US BREAST, LIMITED, LEFT</v>
      </c>
      <c r="B10060" s="26"/>
      <c r="C10060" s="410" t="s">
        <v>2364</v>
      </c>
    </row>
    <row r="10061" spans="1:3" x14ac:dyDescent="0.35">
      <c r="A10061" s="222" t="str">
        <f t="shared" si="157"/>
        <v>US BREAST, LIMITED, RIGHT</v>
      </c>
      <c r="B10061" s="26"/>
      <c r="C10061" s="26" t="s">
        <v>2365</v>
      </c>
    </row>
    <row r="10062" spans="1:3" x14ac:dyDescent="0.35">
      <c r="A10062" s="222" t="str">
        <f t="shared" si="157"/>
        <v>US BREAST, RIGHT LIMITED</v>
      </c>
      <c r="B10062" s="365"/>
      <c r="C10062" s="282" t="s">
        <v>5614</v>
      </c>
    </row>
    <row r="10063" spans="1:3" x14ac:dyDescent="0.35">
      <c r="A10063" s="222" t="str">
        <f t="shared" si="157"/>
        <v>US LEFT BREAST LIMITED</v>
      </c>
      <c r="B10063" s="289"/>
      <c r="C10063" s="289" t="s">
        <v>2821</v>
      </c>
    </row>
    <row r="10064" spans="1:3" x14ac:dyDescent="0.35">
      <c r="A10064" s="222" t="str">
        <f t="shared" si="157"/>
        <v>US LT BREAST LIMITED</v>
      </c>
      <c r="B10064" s="283"/>
      <c r="C10064" s="284" t="s">
        <v>8194</v>
      </c>
    </row>
    <row r="10065" spans="1:3" x14ac:dyDescent="0.35">
      <c r="A10065" s="222" t="str">
        <f t="shared" si="157"/>
        <v>US RIGHT BREAST LIMITED</v>
      </c>
      <c r="B10065" s="348"/>
      <c r="C10065" s="348" t="s">
        <v>851</v>
      </c>
    </row>
    <row r="10066" spans="1:3" x14ac:dyDescent="0.35">
      <c r="A10066" s="222" t="str">
        <f t="shared" si="157"/>
        <v>US RT BREAST LIMITED</v>
      </c>
      <c r="B10066" s="283"/>
      <c r="C10066" s="284" t="s">
        <v>8195</v>
      </c>
    </row>
    <row r="10067" spans="1:3" x14ac:dyDescent="0.35">
      <c r="A10067" s="222" t="str">
        <f t="shared" si="157"/>
        <v>US, Breast, Limited</v>
      </c>
      <c r="B10067" s="30"/>
      <c r="C10067" s="30" t="s">
        <v>3265</v>
      </c>
    </row>
    <row r="10068" spans="1:3" x14ac:dyDescent="0.35">
      <c r="A10068" s="222" t="str">
        <f t="shared" si="157"/>
        <v>ABD US</v>
      </c>
      <c r="B10068" s="288"/>
      <c r="C10068" s="288" t="s">
        <v>408</v>
      </c>
    </row>
    <row r="10069" spans="1:3" x14ac:dyDescent="0.35">
      <c r="A10069" s="222" t="str">
        <f t="shared" si="157"/>
        <v>ABDOMEN COMP</v>
      </c>
      <c r="B10069" s="651"/>
      <c r="C10069" s="865" t="s">
        <v>13755</v>
      </c>
    </row>
    <row r="10070" spans="1:3" x14ac:dyDescent="0.35">
      <c r="A10070" s="222" t="str">
        <f t="shared" si="157"/>
        <v>U/S ABD COMPLETE</v>
      </c>
      <c r="B10070" s="105"/>
      <c r="C10070" s="924" t="s">
        <v>4831</v>
      </c>
    </row>
    <row r="10071" spans="1:3" x14ac:dyDescent="0.35">
      <c r="A10071" s="222" t="str">
        <f t="shared" si="157"/>
        <v>US - ABD COMP - 76700</v>
      </c>
      <c r="B10071" s="204"/>
      <c r="C10071" s="205" t="s">
        <v>10925</v>
      </c>
    </row>
    <row r="10072" spans="1:3" x14ac:dyDescent="0.35">
      <c r="A10072" s="222" t="str">
        <f t="shared" si="157"/>
        <v>US ABD ASCITES</v>
      </c>
      <c r="B10072" s="657"/>
      <c r="C10072" s="94" t="s">
        <v>7169</v>
      </c>
    </row>
    <row r="10073" spans="1:3" x14ac:dyDescent="0.35">
      <c r="A10073" s="222" t="str">
        <f t="shared" si="157"/>
        <v>US ABD COMP</v>
      </c>
      <c r="B10073" s="40"/>
      <c r="C10073" s="305" t="s">
        <v>9878</v>
      </c>
    </row>
    <row r="10074" spans="1:3" x14ac:dyDescent="0.35">
      <c r="A10074" s="222" t="str">
        <f t="shared" si="157"/>
        <v>US ABD COMP</v>
      </c>
      <c r="B10074" s="678"/>
      <c r="C10074" s="312" t="s">
        <v>9878</v>
      </c>
    </row>
    <row r="10075" spans="1:3" x14ac:dyDescent="0.35">
      <c r="A10075" s="222" t="str">
        <f t="shared" si="157"/>
        <v>US ABD COMP - 76700</v>
      </c>
      <c r="B10075" s="204"/>
      <c r="C10075" s="203" t="s">
        <v>10926</v>
      </c>
    </row>
    <row r="10076" spans="1:3" x14ac:dyDescent="0.35">
      <c r="A10076" s="222" t="str">
        <f t="shared" si="157"/>
        <v>US ABD COMP 76700</v>
      </c>
      <c r="B10076" s="204"/>
      <c r="C10076" s="205" t="s">
        <v>10927</v>
      </c>
    </row>
    <row r="10077" spans="1:3" x14ac:dyDescent="0.35">
      <c r="A10077" s="222" t="str">
        <f t="shared" si="157"/>
        <v>US ABD COMPLETE</v>
      </c>
      <c r="B10077" s="350"/>
      <c r="C10077" s="303" t="s">
        <v>409</v>
      </c>
    </row>
    <row r="10078" spans="1:3" x14ac:dyDescent="0.35">
      <c r="A10078" s="222" t="str">
        <f t="shared" si="157"/>
        <v>US ABD COMPLETE</v>
      </c>
      <c r="B10078" s="13"/>
      <c r="C10078" s="13" t="s">
        <v>409</v>
      </c>
    </row>
    <row r="10079" spans="1:3" x14ac:dyDescent="0.35">
      <c r="A10079" s="222" t="str">
        <f t="shared" si="157"/>
        <v>US ABDOMEN COMP</v>
      </c>
      <c r="B10079" s="395"/>
      <c r="C10079" s="318" t="s">
        <v>2855</v>
      </c>
    </row>
    <row r="10080" spans="1:3" x14ac:dyDescent="0.35">
      <c r="A10080" s="222" t="str">
        <f t="shared" si="157"/>
        <v>US ABDOMEN COMPLETE</v>
      </c>
      <c r="B10080" s="221"/>
      <c r="C10080" s="221" t="s">
        <v>689</v>
      </c>
    </row>
    <row r="10081" spans="1:3" x14ac:dyDescent="0.35">
      <c r="A10081" s="222" t="str">
        <f t="shared" si="157"/>
        <v>US Abdomen complete</v>
      </c>
      <c r="B10081" s="24"/>
      <c r="C10081" s="24" t="s">
        <v>12877</v>
      </c>
    </row>
    <row r="10082" spans="1:3" x14ac:dyDescent="0.35">
      <c r="A10082" s="222" t="str">
        <f t="shared" si="157"/>
        <v>US ABDOMEN COMPLETE</v>
      </c>
      <c r="B10082" s="742"/>
      <c r="C10082" s="46" t="s">
        <v>689</v>
      </c>
    </row>
    <row r="10083" spans="1:3" x14ac:dyDescent="0.35">
      <c r="A10083" s="222" t="str">
        <f t="shared" si="157"/>
        <v>US ABDOMEN COMPLETE</v>
      </c>
      <c r="B10083" s="26"/>
      <c r="C10083" s="26" t="s">
        <v>689</v>
      </c>
    </row>
    <row r="10084" spans="1:3" x14ac:dyDescent="0.35">
      <c r="A10084" s="222" t="str">
        <f t="shared" si="157"/>
        <v>US ABDOMEN COMPLETE</v>
      </c>
      <c r="B10084" s="11"/>
      <c r="C10084" s="11" t="s">
        <v>689</v>
      </c>
    </row>
    <row r="10085" spans="1:3" x14ac:dyDescent="0.35">
      <c r="A10085" s="222" t="str">
        <f t="shared" si="157"/>
        <v>US ABDOMEN COMPLETE</v>
      </c>
      <c r="B10085" s="365"/>
      <c r="C10085" s="282" t="s">
        <v>689</v>
      </c>
    </row>
    <row r="10086" spans="1:3" x14ac:dyDescent="0.35">
      <c r="A10086" s="222" t="str">
        <f t="shared" si="157"/>
        <v>US ABDOMEN COMPLETE</v>
      </c>
      <c r="B10086" s="283"/>
      <c r="C10086" s="284" t="s">
        <v>689</v>
      </c>
    </row>
    <row r="10087" spans="1:3" x14ac:dyDescent="0.35">
      <c r="A10087" s="222" t="str">
        <f t="shared" si="157"/>
        <v>US ABDOMEN COMPLETE</v>
      </c>
      <c r="B10087" s="548"/>
      <c r="C10087" s="548" t="s">
        <v>689</v>
      </c>
    </row>
    <row r="10088" spans="1:3" ht="16" x14ac:dyDescent="0.4">
      <c r="A10088" s="222" t="str">
        <f t="shared" si="157"/>
        <v>US ABDOMEN COMPLETE*</v>
      </c>
      <c r="B10088" s="158"/>
      <c r="C10088" s="158" t="s">
        <v>8596</v>
      </c>
    </row>
    <row r="10089" spans="1:3" x14ac:dyDescent="0.35">
      <c r="A10089" s="222" t="str">
        <f t="shared" si="157"/>
        <v>US ABDOMEN COMPLETEUS EXAM, ABDOM, COMPLETE</v>
      </c>
      <c r="B10089" s="157"/>
      <c r="C10089" s="157" t="s">
        <v>3973</v>
      </c>
    </row>
    <row r="10090" spans="1:3" x14ac:dyDescent="0.35">
      <c r="A10090" s="222" t="str">
        <f t="shared" si="157"/>
        <v>US ABDOMEN; COMPLETE</v>
      </c>
      <c r="B10090" s="326"/>
      <c r="C10090" s="320" t="s">
        <v>14025</v>
      </c>
    </row>
    <row r="10091" spans="1:3" x14ac:dyDescent="0.35">
      <c r="A10091" s="222" t="str">
        <f t="shared" si="157"/>
        <v>US ABDOMEN-DOCUMENT.C</v>
      </c>
      <c r="B10091" s="285"/>
      <c r="C10091" s="297" t="s">
        <v>6307</v>
      </c>
    </row>
    <row r="10092" spans="1:3" x14ac:dyDescent="0.35">
      <c r="A10092" s="222" t="str">
        <f t="shared" si="157"/>
        <v>US ABDOMINAL COMPLETE</v>
      </c>
      <c r="B10092" s="33"/>
      <c r="C10092" s="33" t="s">
        <v>1081</v>
      </c>
    </row>
    <row r="10093" spans="1:3" x14ac:dyDescent="0.35">
      <c r="A10093" s="222" t="str">
        <f t="shared" si="157"/>
        <v>US EXAM, ABDOM, COMPLETE</v>
      </c>
      <c r="B10093" s="204"/>
      <c r="C10093" s="205" t="s">
        <v>10928</v>
      </c>
    </row>
    <row r="10094" spans="1:3" x14ac:dyDescent="0.35">
      <c r="A10094" s="222" t="str">
        <f t="shared" si="157"/>
        <v>US UPPER ABDOMEN COMPLETE</v>
      </c>
      <c r="B10094" s="280"/>
      <c r="C10094" s="45" t="s">
        <v>8928</v>
      </c>
    </row>
    <row r="10095" spans="1:3" x14ac:dyDescent="0.35">
      <c r="A10095" s="222" t="str">
        <f t="shared" si="157"/>
        <v>US, Abdominal Complete, B-Scan and or Real Time</v>
      </c>
      <c r="B10095" s="30"/>
      <c r="C10095" s="30" t="s">
        <v>3313</v>
      </c>
    </row>
    <row r="10096" spans="1:3" x14ac:dyDescent="0.35">
      <c r="A10096" s="222" t="str">
        <f t="shared" si="157"/>
        <v>US, Abdominal Complete, B-Scan and/or Real Time</v>
      </c>
      <c r="B10096" s="30"/>
      <c r="C10096" s="30" t="s">
        <v>3314</v>
      </c>
    </row>
    <row r="10097" spans="1:3" x14ac:dyDescent="0.35">
      <c r="A10097" s="222" t="str">
        <f t="shared" si="157"/>
        <v>76705-US ABDOMEN; LTD (GB, LIVER, PANCREAS OR SPLEEN)</v>
      </c>
      <c r="B10097" s="94"/>
      <c r="C10097" s="93" t="s">
        <v>7133</v>
      </c>
    </row>
    <row r="10098" spans="1:3" x14ac:dyDescent="0.35">
      <c r="A10098" s="222" t="str">
        <f t="shared" si="157"/>
        <v>ABDOMEN FOLLOW-UP (SINGLE ORG)-LIMITED</v>
      </c>
      <c r="B10098" s="650"/>
      <c r="C10098" s="766" t="s">
        <v>13729</v>
      </c>
    </row>
    <row r="10099" spans="1:3" ht="16" x14ac:dyDescent="0.4">
      <c r="A10099" s="222" t="str">
        <f t="shared" si="157"/>
        <v>ABDOMEN LIMITED</v>
      </c>
      <c r="B10099" s="650"/>
      <c r="C10099" s="639" t="s">
        <v>13730</v>
      </c>
    </row>
    <row r="10100" spans="1:3" x14ac:dyDescent="0.35">
      <c r="A10100" s="222" t="str">
        <f t="shared" si="157"/>
        <v>PYLORUS (INFANT)</v>
      </c>
      <c r="B10100" s="650"/>
      <c r="C10100" s="766" t="s">
        <v>13731</v>
      </c>
    </row>
    <row r="10101" spans="1:3" x14ac:dyDescent="0.35">
      <c r="A10101" s="222" t="str">
        <f t="shared" si="157"/>
        <v>RESEARCH PROTOCOL- ISIS 703802 ABD LTD RUQ</v>
      </c>
      <c r="B10101" s="650"/>
      <c r="C10101" s="766" t="s">
        <v>13732</v>
      </c>
    </row>
    <row r="10102" spans="1:3" x14ac:dyDescent="0.35">
      <c r="A10102" s="222" t="str">
        <f t="shared" si="157"/>
        <v>SOFT TISSUE ABDOMINAL WALL, LOWER BACK</v>
      </c>
      <c r="B10102" s="650"/>
      <c r="C10102" s="766" t="s">
        <v>13733</v>
      </c>
    </row>
    <row r="10103" spans="1:3" x14ac:dyDescent="0.35">
      <c r="A10103" s="222" t="str">
        <f t="shared" si="157"/>
        <v>U/S ABD LIMITED</v>
      </c>
      <c r="B10103" s="105"/>
      <c r="C10103" s="105" t="s">
        <v>4792</v>
      </c>
    </row>
    <row r="10104" spans="1:3" x14ac:dyDescent="0.35">
      <c r="A10104" s="222" t="str">
        <f t="shared" si="157"/>
        <v>U/S ABD LIMITED-ST</v>
      </c>
      <c r="B10104" s="105"/>
      <c r="C10104" s="105" t="s">
        <v>4793</v>
      </c>
    </row>
    <row r="10105" spans="1:3" x14ac:dyDescent="0.35">
      <c r="A10105" s="222" t="str">
        <f t="shared" si="157"/>
        <v>U/S GALLBLADDER</v>
      </c>
      <c r="B10105" s="105"/>
      <c r="C10105" s="105" t="s">
        <v>4794</v>
      </c>
    </row>
    <row r="10106" spans="1:3" x14ac:dyDescent="0.35">
      <c r="A10106" s="222" t="str">
        <f t="shared" si="157"/>
        <v>U/S PANCREAS</v>
      </c>
      <c r="B10106" s="105"/>
      <c r="C10106" s="105" t="s">
        <v>4795</v>
      </c>
    </row>
    <row r="10107" spans="1:3" x14ac:dyDescent="0.35">
      <c r="A10107" s="222" t="str">
        <f t="shared" si="157"/>
        <v>U/S RUQ LIMITED</v>
      </c>
      <c r="B10107" s="105"/>
      <c r="C10107" s="105" t="s">
        <v>4796</v>
      </c>
    </row>
    <row r="10108" spans="1:3" x14ac:dyDescent="0.35">
      <c r="A10108" s="222" t="str">
        <f t="shared" si="157"/>
        <v>U/S SINGLE ORGAN- QUADRANT</v>
      </c>
      <c r="B10108" s="105"/>
      <c r="C10108" s="105" t="s">
        <v>4797</v>
      </c>
    </row>
    <row r="10109" spans="1:3" x14ac:dyDescent="0.35">
      <c r="A10109" s="222" t="str">
        <f t="shared" si="157"/>
        <v>U/S SPLEEN</v>
      </c>
      <c r="B10109" s="105"/>
      <c r="C10109" s="105" t="s">
        <v>4798</v>
      </c>
    </row>
    <row r="10110" spans="1:3" x14ac:dyDescent="0.35">
      <c r="A10110" s="222" t="str">
        <f t="shared" si="157"/>
        <v>US - ABD LIMITED - 76705</v>
      </c>
      <c r="B10110" s="204"/>
      <c r="C10110" s="205" t="s">
        <v>10890</v>
      </c>
    </row>
    <row r="10111" spans="1:3" x14ac:dyDescent="0.35">
      <c r="A10111" s="222" t="str">
        <f t="shared" si="157"/>
        <v>US ABD LIM</v>
      </c>
      <c r="B10111" s="40"/>
      <c r="C10111" s="305" t="s">
        <v>9826</v>
      </c>
    </row>
    <row r="10112" spans="1:3" x14ac:dyDescent="0.35">
      <c r="A10112" s="222" t="str">
        <f t="shared" si="157"/>
        <v>US ABD LIM</v>
      </c>
      <c r="B10112" s="312"/>
      <c r="C10112" s="290" t="s">
        <v>9826</v>
      </c>
    </row>
    <row r="10113" spans="1:3" x14ac:dyDescent="0.35">
      <c r="A10113" s="222" t="str">
        <f t="shared" si="157"/>
        <v>US ABD LIM - 76705</v>
      </c>
      <c r="B10113" s="204"/>
      <c r="C10113" s="203" t="s">
        <v>10891</v>
      </c>
    </row>
    <row r="10114" spans="1:3" x14ac:dyDescent="0.35">
      <c r="A10114" s="222" t="str">
        <f t="shared" si="157"/>
        <v>US ABD LIMITED</v>
      </c>
      <c r="B10114" s="33"/>
      <c r="C10114" s="33" t="s">
        <v>1040</v>
      </c>
    </row>
    <row r="10115" spans="1:3" x14ac:dyDescent="0.35">
      <c r="A10115" s="222" t="str">
        <f t="shared" ref="A10115:A10178" si="158">TRIM(C10115)</f>
        <v>US ABD LIMITED</v>
      </c>
      <c r="B10115" s="280"/>
      <c r="C10115" s="45" t="s">
        <v>1040</v>
      </c>
    </row>
    <row r="10116" spans="1:3" x14ac:dyDescent="0.35">
      <c r="A10116" s="222" t="str">
        <f t="shared" si="158"/>
        <v>US ABD LIMITED (GB OR KIDNEY OR LIVER OR AORTA)</v>
      </c>
      <c r="B10116" s="221"/>
      <c r="C10116" s="221" t="s">
        <v>1373</v>
      </c>
    </row>
    <row r="10117" spans="1:3" x14ac:dyDescent="0.35">
      <c r="A10117" s="222" t="str">
        <f t="shared" si="158"/>
        <v>US ABD LIMITED 76705</v>
      </c>
      <c r="B10117" s="204"/>
      <c r="C10117" s="205" t="s">
        <v>10892</v>
      </c>
    </row>
    <row r="10118" spans="1:3" x14ac:dyDescent="0.35">
      <c r="A10118" s="222" t="str">
        <f t="shared" si="158"/>
        <v>US ABD LIMTED</v>
      </c>
      <c r="B10118" s="753"/>
      <c r="C10118" s="784" t="s">
        <v>367</v>
      </c>
    </row>
    <row r="10119" spans="1:3" x14ac:dyDescent="0.35">
      <c r="A10119" s="222" t="str">
        <f t="shared" si="158"/>
        <v>US ABDOM.-LIMIT.SINGL</v>
      </c>
      <c r="B10119" s="285"/>
      <c r="C10119" s="297" t="s">
        <v>6285</v>
      </c>
    </row>
    <row r="10120" spans="1:3" x14ac:dyDescent="0.35">
      <c r="A10120" s="222" t="str">
        <f t="shared" si="158"/>
        <v>US ABDOMEN BACK WALL LIMITED</v>
      </c>
      <c r="B10120" s="204"/>
      <c r="C10120" s="205" t="s">
        <v>3922</v>
      </c>
    </row>
    <row r="10121" spans="1:3" x14ac:dyDescent="0.35">
      <c r="A10121" s="222" t="str">
        <f t="shared" si="158"/>
        <v>US ABDOMEN LIMITED</v>
      </c>
      <c r="B10121" s="292"/>
      <c r="C10121" s="302" t="s">
        <v>667</v>
      </c>
    </row>
    <row r="10122" spans="1:3" x14ac:dyDescent="0.35">
      <c r="A10122" s="222" t="str">
        <f t="shared" si="158"/>
        <v>US ABDOMEN LIMITED</v>
      </c>
      <c r="B10122" s="742"/>
      <c r="C10122" s="46" t="s">
        <v>667</v>
      </c>
    </row>
    <row r="10123" spans="1:3" x14ac:dyDescent="0.35">
      <c r="A10123" s="222" t="str">
        <f t="shared" si="158"/>
        <v>US ABDOMEN LIMITED</v>
      </c>
      <c r="B10123" s="26"/>
      <c r="C10123" s="26" t="s">
        <v>667</v>
      </c>
    </row>
    <row r="10124" spans="1:3" x14ac:dyDescent="0.35">
      <c r="A10124" s="222" t="str">
        <f t="shared" si="158"/>
        <v>US ABDOMEN LIMITED</v>
      </c>
      <c r="B10124" s="11"/>
      <c r="C10124" s="11" t="s">
        <v>667</v>
      </c>
    </row>
    <row r="10125" spans="1:3" x14ac:dyDescent="0.35">
      <c r="A10125" s="222" t="str">
        <f t="shared" si="158"/>
        <v>US ABDOMEN LIMITED</v>
      </c>
      <c r="B10125" s="157"/>
      <c r="C10125" s="157" t="s">
        <v>667</v>
      </c>
    </row>
    <row r="10126" spans="1:3" x14ac:dyDescent="0.35">
      <c r="A10126" s="222" t="str">
        <f t="shared" si="158"/>
        <v>US ABDOMEN LIMITED</v>
      </c>
      <c r="B10126" s="548"/>
      <c r="C10126" s="548" t="s">
        <v>667</v>
      </c>
    </row>
    <row r="10127" spans="1:3" x14ac:dyDescent="0.35">
      <c r="A10127" s="222" t="str">
        <f t="shared" si="158"/>
        <v>US ABDOMEN LIMITED (GALLBLADDER / LIVER)</v>
      </c>
      <c r="B10127" s="204"/>
      <c r="C10127" s="205" t="s">
        <v>10893</v>
      </c>
    </row>
    <row r="10128" spans="1:3" x14ac:dyDescent="0.35">
      <c r="A10128" s="222" t="str">
        <f t="shared" si="158"/>
        <v>US ABDOMEN LIMITED-ANY SINGLE ORGAN/QUAD</v>
      </c>
      <c r="B10128" s="283"/>
      <c r="C10128" s="284" t="s">
        <v>8189</v>
      </c>
    </row>
    <row r="10129" spans="1:3" x14ac:dyDescent="0.35">
      <c r="A10129" s="222" t="str">
        <f t="shared" si="158"/>
        <v>US Abdomen limited-liver/GB</v>
      </c>
      <c r="B10129" s="204"/>
      <c r="C10129" s="204" t="s">
        <v>10894</v>
      </c>
    </row>
    <row r="10130" spans="1:3" x14ac:dyDescent="0.35">
      <c r="A10130" s="222" t="str">
        <f t="shared" si="158"/>
        <v>US ABDOMEN LTD (GB, LIVER, SPL</v>
      </c>
      <c r="B10130" s="94"/>
      <c r="C10130" s="93" t="s">
        <v>7134</v>
      </c>
    </row>
    <row r="10131" spans="1:3" x14ac:dyDescent="0.35">
      <c r="A10131" s="222" t="str">
        <f t="shared" si="158"/>
        <v>US ABDOMEN SINGLE ORGAN/ QUADRANT LTD</v>
      </c>
      <c r="B10131" s="365"/>
      <c r="C10131" s="282" t="s">
        <v>5610</v>
      </c>
    </row>
    <row r="10132" spans="1:3" x14ac:dyDescent="0.35">
      <c r="A10132" s="222" t="str">
        <f t="shared" si="158"/>
        <v>US ABDOMEN; LIMITED (GB, LIVER, PANCREAS OR SPLEEN)</v>
      </c>
      <c r="B10132" s="326"/>
      <c r="C10132" s="320" t="s">
        <v>14006</v>
      </c>
    </row>
    <row r="10133" spans="1:3" x14ac:dyDescent="0.35">
      <c r="A10133" s="222" t="str">
        <f t="shared" si="158"/>
        <v>US ASCITES</v>
      </c>
      <c r="B10133" s="289"/>
      <c r="C10133" s="289" t="s">
        <v>2814</v>
      </c>
    </row>
    <row r="10134" spans="1:3" x14ac:dyDescent="0.35">
      <c r="A10134" s="222" t="str">
        <f t="shared" si="158"/>
        <v>US Biliary Tract</v>
      </c>
      <c r="B10134" s="11"/>
      <c r="C10134" s="11" t="s">
        <v>4391</v>
      </c>
    </row>
    <row r="10135" spans="1:3" x14ac:dyDescent="0.35">
      <c r="A10135" s="222" t="str">
        <f t="shared" si="158"/>
        <v>US Biliary Tract</v>
      </c>
      <c r="B10135" s="291"/>
      <c r="C10135" s="291" t="s">
        <v>4391</v>
      </c>
    </row>
    <row r="10136" spans="1:3" x14ac:dyDescent="0.35">
      <c r="A10136" s="222" t="str">
        <f t="shared" si="158"/>
        <v>US GALLBLADDER</v>
      </c>
      <c r="B10136" s="26"/>
      <c r="C10136" s="26" t="s">
        <v>2360</v>
      </c>
    </row>
    <row r="10137" spans="1:3" x14ac:dyDescent="0.35">
      <c r="A10137" s="222" t="str">
        <f t="shared" si="158"/>
        <v>US GALLBLADDER</v>
      </c>
      <c r="B10137" s="11"/>
      <c r="C10137" s="11" t="s">
        <v>2360</v>
      </c>
    </row>
    <row r="10138" spans="1:3" x14ac:dyDescent="0.35">
      <c r="A10138" s="222" t="str">
        <f t="shared" si="158"/>
        <v>US GALLBLADDER</v>
      </c>
      <c r="B10138" s="312"/>
      <c r="C10138" s="312" t="s">
        <v>2360</v>
      </c>
    </row>
    <row r="10139" spans="1:3" x14ac:dyDescent="0.35">
      <c r="A10139" s="222" t="str">
        <f t="shared" si="158"/>
        <v>US GALLBLADDER</v>
      </c>
      <c r="B10139" s="365"/>
      <c r="C10139" s="282" t="s">
        <v>2360</v>
      </c>
    </row>
    <row r="10140" spans="1:3" x14ac:dyDescent="0.35">
      <c r="A10140" s="222" t="str">
        <f t="shared" si="158"/>
        <v>US GALLBLADDER</v>
      </c>
      <c r="B10140" s="283"/>
      <c r="C10140" s="336" t="s">
        <v>2360</v>
      </c>
    </row>
    <row r="10141" spans="1:3" x14ac:dyDescent="0.35">
      <c r="A10141" s="222" t="str">
        <f t="shared" si="158"/>
        <v>US GALLBLADDER</v>
      </c>
      <c r="B10141" s="548"/>
      <c r="C10141" s="548" t="s">
        <v>2360</v>
      </c>
    </row>
    <row r="10142" spans="1:3" x14ac:dyDescent="0.35">
      <c r="A10142" s="222" t="str">
        <f t="shared" si="158"/>
        <v>US GALLBLADDER LIMITED</v>
      </c>
      <c r="B10142" s="742"/>
      <c r="C10142" s="46" t="s">
        <v>668</v>
      </c>
    </row>
    <row r="10143" spans="1:3" x14ac:dyDescent="0.35">
      <c r="A10143" s="222" t="str">
        <f t="shared" si="158"/>
        <v>US GALLBLADDER WITH EF</v>
      </c>
      <c r="B10143" s="283"/>
      <c r="C10143" s="283" t="s">
        <v>8190</v>
      </c>
    </row>
    <row r="10144" spans="1:3" ht="16" x14ac:dyDescent="0.4">
      <c r="A10144" s="222" t="str">
        <f t="shared" si="158"/>
        <v>US GALLBLADDER*</v>
      </c>
      <c r="B10144" s="696"/>
      <c r="C10144" s="158" t="s">
        <v>8575</v>
      </c>
    </row>
    <row r="10145" spans="1:3" x14ac:dyDescent="0.35">
      <c r="A10145" s="222" t="str">
        <f t="shared" si="158"/>
        <v>US GB</v>
      </c>
      <c r="B10145" s="162"/>
      <c r="C10145" s="166" t="s">
        <v>4213</v>
      </c>
    </row>
    <row r="10146" spans="1:3" x14ac:dyDescent="0.35">
      <c r="A10146" s="222" t="str">
        <f t="shared" si="158"/>
        <v>US GUIDED FLUID DRAINAGE / ABD</v>
      </c>
      <c r="B10146" s="548"/>
      <c r="C10146" s="554" t="s">
        <v>5809</v>
      </c>
    </row>
    <row r="10147" spans="1:3" x14ac:dyDescent="0.35">
      <c r="A10147" s="222" t="str">
        <f t="shared" si="158"/>
        <v>US GUIDED PARACENTESIS</v>
      </c>
      <c r="B10147" s="548"/>
      <c r="C10147" s="554" t="s">
        <v>5810</v>
      </c>
    </row>
    <row r="10148" spans="1:3" x14ac:dyDescent="0.35">
      <c r="A10148" s="222" t="str">
        <f t="shared" si="158"/>
        <v>US LIVER</v>
      </c>
      <c r="B10148" s="33"/>
      <c r="C10148" s="33" t="s">
        <v>1041</v>
      </c>
    </row>
    <row r="10149" spans="1:3" x14ac:dyDescent="0.35">
      <c r="A10149" s="222" t="str">
        <f t="shared" si="158"/>
        <v>US LIVER</v>
      </c>
      <c r="B10149" s="26"/>
      <c r="C10149" s="26" t="s">
        <v>1041</v>
      </c>
    </row>
    <row r="10150" spans="1:3" x14ac:dyDescent="0.35">
      <c r="A10150" s="222" t="str">
        <f t="shared" si="158"/>
        <v>US LIVER</v>
      </c>
      <c r="B10150" s="312"/>
      <c r="C10150" s="312" t="s">
        <v>1041</v>
      </c>
    </row>
    <row r="10151" spans="1:3" x14ac:dyDescent="0.35">
      <c r="A10151" s="222" t="str">
        <f t="shared" si="158"/>
        <v>US LIVER</v>
      </c>
      <c r="B10151" s="280"/>
      <c r="C10151" s="45" t="s">
        <v>1041</v>
      </c>
    </row>
    <row r="10152" spans="1:3" x14ac:dyDescent="0.35">
      <c r="A10152" s="222" t="str">
        <f t="shared" si="158"/>
        <v>US LIVER</v>
      </c>
      <c r="B10152" s="548"/>
      <c r="C10152" s="548" t="s">
        <v>1041</v>
      </c>
    </row>
    <row r="10153" spans="1:3" x14ac:dyDescent="0.35">
      <c r="A10153" s="222" t="str">
        <f t="shared" si="158"/>
        <v>US LIVER (HEPATIC)</v>
      </c>
      <c r="B10153" s="11"/>
      <c r="C10153" s="11" t="s">
        <v>9827</v>
      </c>
    </row>
    <row r="10154" spans="1:3" x14ac:dyDescent="0.35">
      <c r="A10154" s="222" t="str">
        <f t="shared" si="158"/>
        <v>US Liver (Hepatic)</v>
      </c>
      <c r="B10154" s="291"/>
      <c r="C10154" s="278" t="s">
        <v>4392</v>
      </c>
    </row>
    <row r="10155" spans="1:3" x14ac:dyDescent="0.35">
      <c r="A10155" s="222" t="str">
        <f t="shared" si="158"/>
        <v>US LIVER LIMITED</v>
      </c>
      <c r="B10155" s="742"/>
      <c r="C10155" s="46" t="s">
        <v>669</v>
      </c>
    </row>
    <row r="10156" spans="1:3" ht="16" x14ac:dyDescent="0.4">
      <c r="A10156" s="222" t="str">
        <f t="shared" si="158"/>
        <v>US LIVER*</v>
      </c>
      <c r="B10156" s="696"/>
      <c r="C10156" s="158" t="s">
        <v>8576</v>
      </c>
    </row>
    <row r="10157" spans="1:3" x14ac:dyDescent="0.35">
      <c r="A10157" s="222" t="str">
        <f t="shared" si="158"/>
        <v>US PANCREAS</v>
      </c>
      <c r="B10157" s="11"/>
      <c r="C10157" s="11" t="s">
        <v>5611</v>
      </c>
    </row>
    <row r="10158" spans="1:3" x14ac:dyDescent="0.35">
      <c r="A10158" s="222" t="str">
        <f t="shared" si="158"/>
        <v>US PANCREAS</v>
      </c>
      <c r="B10158" s="312"/>
      <c r="C10158" s="312" t="s">
        <v>5611</v>
      </c>
    </row>
    <row r="10159" spans="1:3" x14ac:dyDescent="0.35">
      <c r="A10159" s="222" t="str">
        <f t="shared" si="158"/>
        <v>US PANCREAS</v>
      </c>
      <c r="B10159" s="365"/>
      <c r="C10159" s="282" t="s">
        <v>5611</v>
      </c>
    </row>
    <row r="10160" spans="1:3" x14ac:dyDescent="0.35">
      <c r="A10160" s="222" t="str">
        <f t="shared" si="158"/>
        <v>US PANCREAS</v>
      </c>
      <c r="B10160" s="286"/>
      <c r="C10160" s="400" t="s">
        <v>5611</v>
      </c>
    </row>
    <row r="10161" spans="1:3" x14ac:dyDescent="0.35">
      <c r="A10161" s="222" t="str">
        <f t="shared" si="158"/>
        <v>US PANCREAS LIMITED</v>
      </c>
      <c r="B10161" s="742"/>
      <c r="C10161" s="46" t="s">
        <v>670</v>
      </c>
    </row>
    <row r="10162" spans="1:3" ht="16" x14ac:dyDescent="0.4">
      <c r="A10162" s="222" t="str">
        <f t="shared" si="158"/>
        <v>US PANCREAS*</v>
      </c>
      <c r="B10162" s="696"/>
      <c r="C10162" s="158" t="s">
        <v>8577</v>
      </c>
    </row>
    <row r="10163" spans="1:3" x14ac:dyDescent="0.35">
      <c r="A10163" s="222" t="str">
        <f t="shared" si="158"/>
        <v>US PANCREATIC</v>
      </c>
      <c r="B10163" s="33"/>
      <c r="C10163" s="33" t="s">
        <v>1042</v>
      </c>
    </row>
    <row r="10164" spans="1:3" x14ac:dyDescent="0.35">
      <c r="A10164" s="222" t="str">
        <f t="shared" si="158"/>
        <v>US RUQ</v>
      </c>
      <c r="B10164" s="312"/>
      <c r="C10164" s="408" t="s">
        <v>9828</v>
      </c>
    </row>
    <row r="10165" spans="1:3" x14ac:dyDescent="0.35">
      <c r="A10165" s="222" t="str">
        <f t="shared" si="158"/>
        <v>US SOFT TISSUE ABDOME</v>
      </c>
      <c r="B10165" s="285"/>
      <c r="C10165" s="285" t="s">
        <v>6286</v>
      </c>
    </row>
    <row r="10166" spans="1:3" x14ac:dyDescent="0.35">
      <c r="A10166" s="222" t="str">
        <f t="shared" si="158"/>
        <v>US SOFT TISSUE ABDOMEN</v>
      </c>
      <c r="B10166" s="26"/>
      <c r="C10166" s="26" t="s">
        <v>2361</v>
      </c>
    </row>
    <row r="10167" spans="1:3" x14ac:dyDescent="0.35">
      <c r="A10167" s="222" t="str">
        <f t="shared" si="158"/>
        <v>US SOFT TISSUE ABDOMEN OR LOWER BACK</v>
      </c>
      <c r="B10167" s="292"/>
      <c r="C10167" s="302" t="s">
        <v>5293</v>
      </c>
    </row>
    <row r="10168" spans="1:3" x14ac:dyDescent="0.35">
      <c r="A10168" s="222" t="str">
        <f t="shared" si="158"/>
        <v>US Soft Tissue Abdominal Wall</v>
      </c>
      <c r="B10168" s="24"/>
      <c r="C10168" s="24" t="s">
        <v>12848</v>
      </c>
    </row>
    <row r="10169" spans="1:3" x14ac:dyDescent="0.35">
      <c r="A10169" s="222" t="str">
        <f t="shared" si="158"/>
        <v>US Soft Tissue Lower Back</v>
      </c>
      <c r="B10169" s="24"/>
      <c r="C10169" s="24" t="s">
        <v>12849</v>
      </c>
    </row>
    <row r="10170" spans="1:3" x14ac:dyDescent="0.35">
      <c r="A10170" s="222" t="str">
        <f t="shared" si="158"/>
        <v>US SOFT TISSUE LOWER BACK</v>
      </c>
      <c r="B10170" s="285"/>
      <c r="C10170" s="285" t="s">
        <v>5811</v>
      </c>
    </row>
    <row r="10171" spans="1:3" x14ac:dyDescent="0.35">
      <c r="A10171" s="222" t="str">
        <f t="shared" si="158"/>
        <v>US SOFT TISSUE LOWER BACK</v>
      </c>
      <c r="B10171" s="548"/>
      <c r="C10171" s="548" t="s">
        <v>5811</v>
      </c>
    </row>
    <row r="10172" spans="1:3" x14ac:dyDescent="0.35">
      <c r="A10172" s="222" t="str">
        <f t="shared" si="158"/>
        <v>US SPLEEN</v>
      </c>
      <c r="B10172" s="33"/>
      <c r="C10172" s="371" t="s">
        <v>1043</v>
      </c>
    </row>
    <row r="10173" spans="1:3" x14ac:dyDescent="0.35">
      <c r="A10173" s="222" t="str">
        <f t="shared" si="158"/>
        <v>US SPLEEN</v>
      </c>
      <c r="B10173" s="11"/>
      <c r="C10173" s="394" t="s">
        <v>1043</v>
      </c>
    </row>
    <row r="10174" spans="1:3" x14ac:dyDescent="0.35">
      <c r="A10174" s="222" t="str">
        <f t="shared" si="158"/>
        <v>US Spleen</v>
      </c>
      <c r="B10174" s="291"/>
      <c r="C10174" s="278" t="s">
        <v>4393</v>
      </c>
    </row>
    <row r="10175" spans="1:3" x14ac:dyDescent="0.35">
      <c r="A10175" s="222" t="str">
        <f t="shared" si="158"/>
        <v>US SPLEEN LIMITED</v>
      </c>
      <c r="B10175" s="742"/>
      <c r="C10175" s="46" t="s">
        <v>671</v>
      </c>
    </row>
    <row r="10176" spans="1:3" ht="16" x14ac:dyDescent="0.4">
      <c r="A10176" s="222" t="str">
        <f t="shared" si="158"/>
        <v>US SPLEEN*</v>
      </c>
      <c r="B10176" s="696"/>
      <c r="C10176" s="158" t="s">
        <v>8578</v>
      </c>
    </row>
    <row r="10177" spans="1:3" x14ac:dyDescent="0.35">
      <c r="A10177" s="222" t="str">
        <f t="shared" si="158"/>
        <v>US SUPERFICIAL-LOWER BACK/ABD AREA</v>
      </c>
      <c r="B10177" s="742"/>
      <c r="C10177" s="46" t="s">
        <v>672</v>
      </c>
    </row>
    <row r="10178" spans="1:3" x14ac:dyDescent="0.35">
      <c r="A10178" s="222" t="str">
        <f t="shared" si="158"/>
        <v>US, Abdominal Limited, Single Organ</v>
      </c>
      <c r="B10178" s="30"/>
      <c r="C10178" s="30" t="s">
        <v>3251</v>
      </c>
    </row>
    <row r="10179" spans="1:3" x14ac:dyDescent="0.35">
      <c r="A10179" s="222" t="str">
        <f t="shared" ref="A10179:A10242" si="159">TRIM(C10179)</f>
        <v>US, Abdominal Soft Tissue</v>
      </c>
      <c r="B10179" s="30"/>
      <c r="C10179" s="30" t="s">
        <v>3252</v>
      </c>
    </row>
    <row r="10180" spans="1:3" x14ac:dyDescent="0.35">
      <c r="A10180" s="222" t="str">
        <f t="shared" si="159"/>
        <v>US, LOWER BACK, SOFT TISSUE</v>
      </c>
      <c r="B10180" s="221"/>
      <c r="C10180" s="609" t="s">
        <v>1374</v>
      </c>
    </row>
    <row r="10181" spans="1:3" x14ac:dyDescent="0.35">
      <c r="A10181" s="222" t="str">
        <f t="shared" si="159"/>
        <v>US, UPPER BACK, SOFT TISSUE</v>
      </c>
      <c r="B10181" s="221"/>
      <c r="C10181" s="221" t="s">
        <v>1372</v>
      </c>
    </row>
    <row r="10182" spans="1:3" ht="16" x14ac:dyDescent="0.4">
      <c r="A10182" s="222" t="str">
        <f t="shared" si="159"/>
        <v>AAA SCREENING</v>
      </c>
      <c r="B10182" s="650"/>
      <c r="C10182" s="639" t="s">
        <v>13721</v>
      </c>
    </row>
    <row r="10183" spans="1:3" x14ac:dyDescent="0.35">
      <c r="A10183" s="222" t="str">
        <f t="shared" si="159"/>
        <v>U/S AORTA SCREENING</v>
      </c>
      <c r="B10183" s="105"/>
      <c r="C10183" s="105" t="s">
        <v>4784</v>
      </c>
    </row>
    <row r="10184" spans="1:3" x14ac:dyDescent="0.35">
      <c r="A10184" s="222" t="str">
        <f t="shared" si="159"/>
        <v>US AAA</v>
      </c>
      <c r="B10184" s="277"/>
      <c r="C10184" s="277" t="s">
        <v>9340</v>
      </c>
    </row>
    <row r="10185" spans="1:3" x14ac:dyDescent="0.35">
      <c r="A10185" s="222" t="str">
        <f t="shared" si="159"/>
        <v>US AAA SCREEN</v>
      </c>
      <c r="B10185" s="312"/>
      <c r="C10185" s="290" t="s">
        <v>9814</v>
      </c>
    </row>
    <row r="10186" spans="1:3" x14ac:dyDescent="0.35">
      <c r="A10186" s="222" t="str">
        <f t="shared" si="159"/>
        <v>US AAA SCREENING</v>
      </c>
      <c r="B10186" s="221"/>
      <c r="C10186" s="221" t="s">
        <v>1366</v>
      </c>
    </row>
    <row r="10187" spans="1:3" x14ac:dyDescent="0.35">
      <c r="A10187" s="222" t="str">
        <f t="shared" si="159"/>
        <v>US AAA Screening</v>
      </c>
      <c r="B10187" s="291"/>
      <c r="C10187" s="442" t="s">
        <v>4389</v>
      </c>
    </row>
    <row r="10188" spans="1:3" x14ac:dyDescent="0.35">
      <c r="A10188" s="222" t="str">
        <f t="shared" si="159"/>
        <v>US ABD AORTA</v>
      </c>
      <c r="B10188" s="26"/>
      <c r="C10188" s="26" t="s">
        <v>2355</v>
      </c>
    </row>
    <row r="10189" spans="1:3" x14ac:dyDescent="0.35">
      <c r="A10189" s="222" t="str">
        <f t="shared" si="159"/>
        <v>US ABD AORTA SCREEN AA</v>
      </c>
      <c r="B10189" s="33"/>
      <c r="C10189" s="33" t="s">
        <v>1033</v>
      </c>
    </row>
    <row r="10190" spans="1:3" x14ac:dyDescent="0.35">
      <c r="A10190" s="222" t="str">
        <f t="shared" si="159"/>
        <v>US ABD AORTA SCREEN AAA</v>
      </c>
      <c r="B10190" s="33"/>
      <c r="C10190" s="33" t="s">
        <v>1034</v>
      </c>
    </row>
    <row r="10191" spans="1:3" x14ac:dyDescent="0.35">
      <c r="A10191" s="222" t="str">
        <f t="shared" si="159"/>
        <v>US ABD -AORTIC ANEURYSM SCREENING</v>
      </c>
      <c r="B10191" s="742"/>
      <c r="C10191" s="46" t="s">
        <v>664</v>
      </c>
    </row>
    <row r="10192" spans="1:3" x14ac:dyDescent="0.35">
      <c r="A10192" s="222" t="str">
        <f t="shared" si="159"/>
        <v>US ABDOMINAL AORTA (AAA Screening)</v>
      </c>
      <c r="B10192" s="285"/>
      <c r="C10192" s="297" t="s">
        <v>6279</v>
      </c>
    </row>
    <row r="10193" spans="1:3" x14ac:dyDescent="0.35">
      <c r="A10193" s="222" t="str">
        <f t="shared" si="159"/>
        <v>US ABDOMINAL AORTA, REAL TIME, FOR AAA</v>
      </c>
      <c r="B10193" s="326"/>
      <c r="C10193" s="320" t="s">
        <v>14001</v>
      </c>
    </row>
    <row r="10194" spans="1:3" x14ac:dyDescent="0.35">
      <c r="A10194" s="222" t="str">
        <f t="shared" si="159"/>
        <v>US AORTA (AAA SCREENING)</v>
      </c>
      <c r="B10194" s="40"/>
      <c r="C10194" s="305" t="s">
        <v>12843</v>
      </c>
    </row>
    <row r="10195" spans="1:3" x14ac:dyDescent="0.35">
      <c r="A10195" s="222" t="str">
        <f t="shared" si="159"/>
        <v>US AORTA AAA</v>
      </c>
      <c r="B10195" s="277"/>
      <c r="C10195" s="277" t="s">
        <v>9341</v>
      </c>
    </row>
    <row r="10196" spans="1:3" x14ac:dyDescent="0.35">
      <c r="A10196" s="222" t="str">
        <f t="shared" si="159"/>
        <v>US AORTA AAA SCREENING</v>
      </c>
      <c r="B10196" s="548"/>
      <c r="C10196" s="548" t="s">
        <v>5805</v>
      </c>
    </row>
    <row r="10197" spans="1:3" x14ac:dyDescent="0.35">
      <c r="A10197" s="222" t="str">
        <f t="shared" si="159"/>
        <v>US AORTA SCREEN</v>
      </c>
      <c r="B10197" s="13"/>
      <c r="C10197" s="13" t="s">
        <v>361</v>
      </c>
    </row>
    <row r="10198" spans="1:3" x14ac:dyDescent="0.35">
      <c r="A10198" s="222" t="str">
        <f t="shared" si="159"/>
        <v>US AORTA SCREENING</v>
      </c>
      <c r="B10198" s="292"/>
      <c r="C10198" s="302" t="s">
        <v>5290</v>
      </c>
    </row>
    <row r="10199" spans="1:3" x14ac:dyDescent="0.35">
      <c r="A10199" s="222" t="str">
        <f t="shared" si="159"/>
        <v>US AORTA SCREENING (AAA)</v>
      </c>
      <c r="B10199" s="11"/>
      <c r="C10199" s="11" t="s">
        <v>9815</v>
      </c>
    </row>
    <row r="10200" spans="1:3" ht="16" x14ac:dyDescent="0.4">
      <c r="A10200" s="222" t="str">
        <f t="shared" si="159"/>
        <v>US AORTA SCREENING*</v>
      </c>
      <c r="B10200" s="696"/>
      <c r="C10200" s="158" t="s">
        <v>8570</v>
      </c>
    </row>
    <row r="10201" spans="1:3" x14ac:dyDescent="0.35">
      <c r="A10201" s="222" t="str">
        <f t="shared" si="159"/>
        <v>US, AAA Screening</v>
      </c>
      <c r="B10201" s="30"/>
      <c r="C10201" s="30" t="s">
        <v>3237</v>
      </c>
    </row>
    <row r="10202" spans="1:3" ht="16" x14ac:dyDescent="0.4">
      <c r="A10202" s="222" t="str">
        <f t="shared" si="159"/>
        <v>RENAL (RETROPERITONEAL) COMPLETE</v>
      </c>
      <c r="B10202" s="650"/>
      <c r="C10202" s="639" t="s">
        <v>13747</v>
      </c>
    </row>
    <row r="10203" spans="1:3" x14ac:dyDescent="0.35">
      <c r="A10203" s="222" t="str">
        <f t="shared" si="159"/>
        <v>RENAL US</v>
      </c>
      <c r="B10203" s="341"/>
      <c r="C10203" s="287" t="s">
        <v>9351</v>
      </c>
    </row>
    <row r="10204" spans="1:3" x14ac:dyDescent="0.35">
      <c r="A10204" s="222" t="str">
        <f t="shared" si="159"/>
        <v>U/S RENAL AORTA NODES COMP</v>
      </c>
      <c r="B10204" s="105"/>
      <c r="C10204" s="105" t="s">
        <v>4822</v>
      </c>
    </row>
    <row r="10205" spans="1:3" x14ac:dyDescent="0.35">
      <c r="A10205" s="222" t="str">
        <f t="shared" si="159"/>
        <v>U/S RENAL RETROPERITONIUM</v>
      </c>
      <c r="B10205" s="177"/>
      <c r="C10205" s="182" t="s">
        <v>4823</v>
      </c>
    </row>
    <row r="10206" spans="1:3" x14ac:dyDescent="0.35">
      <c r="A10206" s="222" t="str">
        <f t="shared" si="159"/>
        <v>ULTRSND RETROPERITON</v>
      </c>
      <c r="B10206" s="288"/>
      <c r="C10206" s="13" t="s">
        <v>390</v>
      </c>
    </row>
    <row r="10207" spans="1:3" x14ac:dyDescent="0.35">
      <c r="A10207" s="222" t="str">
        <f t="shared" si="159"/>
        <v>US ABD KIDNEYS ONLY!!!!</v>
      </c>
      <c r="B10207" s="221"/>
      <c r="C10207" s="221" t="s">
        <v>1382</v>
      </c>
    </row>
    <row r="10208" spans="1:3" x14ac:dyDescent="0.35">
      <c r="A10208" s="222" t="str">
        <f t="shared" si="159"/>
        <v>US ABDOMEN BACK WALL COMPLETE</v>
      </c>
      <c r="B10208" s="157"/>
      <c r="C10208" s="157" t="s">
        <v>3954</v>
      </c>
    </row>
    <row r="10209" spans="1:3" x14ac:dyDescent="0.35">
      <c r="A10209" s="222" t="str">
        <f t="shared" si="159"/>
        <v>US ABDOMINAL/AORTIC</v>
      </c>
      <c r="B10209" s="326"/>
      <c r="C10209" s="326" t="s">
        <v>14019</v>
      </c>
    </row>
    <row r="10210" spans="1:3" x14ac:dyDescent="0.35">
      <c r="A10210" s="222" t="str">
        <f t="shared" si="159"/>
        <v>US ABDOMINAL/AORTIC COMPLETE</v>
      </c>
      <c r="B10210" s="285"/>
      <c r="C10210" s="297" t="s">
        <v>6300</v>
      </c>
    </row>
    <row r="10211" spans="1:3" x14ac:dyDescent="0.35">
      <c r="A10211" s="222" t="str">
        <f t="shared" si="159"/>
        <v>US AORTA COMPLETE</v>
      </c>
      <c r="B10211" s="742"/>
      <c r="C10211" s="46" t="s">
        <v>680</v>
      </c>
    </row>
    <row r="10212" spans="1:3" x14ac:dyDescent="0.35">
      <c r="A10212" s="222" t="str">
        <f t="shared" si="159"/>
        <v>US AORTA COMPLETE</v>
      </c>
      <c r="B10212" s="280"/>
      <c r="C10212" s="45" t="s">
        <v>680</v>
      </c>
    </row>
    <row r="10213" spans="1:3" x14ac:dyDescent="0.35">
      <c r="A10213" s="222" t="str">
        <f t="shared" si="159"/>
        <v>US AORTA ECH</v>
      </c>
      <c r="B10213" s="289"/>
      <c r="C10213" s="289" t="s">
        <v>2836</v>
      </c>
    </row>
    <row r="10214" spans="1:3" x14ac:dyDescent="0.35">
      <c r="A10214" s="222" t="str">
        <f t="shared" si="159"/>
        <v>US AORTA MERCY</v>
      </c>
      <c r="B10214" s="296"/>
      <c r="C10214" s="296" t="s">
        <v>6619</v>
      </c>
    </row>
    <row r="10215" spans="1:3" x14ac:dyDescent="0.35">
      <c r="A10215" s="222" t="str">
        <f t="shared" si="159"/>
        <v>US AORTA TRINITY</v>
      </c>
      <c r="B10215" s="283"/>
      <c r="C10215" s="446" t="s">
        <v>8207</v>
      </c>
    </row>
    <row r="10216" spans="1:3" x14ac:dyDescent="0.35">
      <c r="A10216" s="222" t="str">
        <f t="shared" si="159"/>
        <v>US KIDNEY</v>
      </c>
      <c r="B10216" s="204"/>
      <c r="C10216" s="205" t="s">
        <v>10916</v>
      </c>
    </row>
    <row r="10217" spans="1:3" x14ac:dyDescent="0.35">
      <c r="A10217" s="222" t="str">
        <f t="shared" si="159"/>
        <v>US RENAL</v>
      </c>
      <c r="B10217" s="33"/>
      <c r="C10217" s="33" t="s">
        <v>1066</v>
      </c>
    </row>
    <row r="10218" spans="1:3" x14ac:dyDescent="0.35">
      <c r="A10218" s="222" t="str">
        <f t="shared" si="159"/>
        <v>US Renal</v>
      </c>
      <c r="B10218" s="24"/>
      <c r="C10218" s="24" t="s">
        <v>12865</v>
      </c>
    </row>
    <row r="10219" spans="1:3" x14ac:dyDescent="0.35">
      <c r="A10219" s="222" t="str">
        <f t="shared" si="159"/>
        <v>US RENAL</v>
      </c>
      <c r="B10219" s="26"/>
      <c r="C10219" s="26" t="s">
        <v>1066</v>
      </c>
    </row>
    <row r="10220" spans="1:3" x14ac:dyDescent="0.35">
      <c r="A10220" s="222" t="str">
        <f t="shared" si="159"/>
        <v>US RENAL</v>
      </c>
      <c r="B10220" s="312"/>
      <c r="C10220" s="290" t="s">
        <v>1066</v>
      </c>
    </row>
    <row r="10221" spans="1:3" x14ac:dyDescent="0.35">
      <c r="A10221" s="222" t="str">
        <f t="shared" si="159"/>
        <v>US RENAL</v>
      </c>
      <c r="B10221" s="283"/>
      <c r="C10221" s="284" t="s">
        <v>1066</v>
      </c>
    </row>
    <row r="10222" spans="1:3" x14ac:dyDescent="0.35">
      <c r="A10222" s="222" t="str">
        <f t="shared" si="159"/>
        <v>US RENAL (KIDNEYS) COMPLETE</v>
      </c>
      <c r="B10222" s="341"/>
      <c r="C10222" s="287" t="s">
        <v>9352</v>
      </c>
    </row>
    <row r="10223" spans="1:3" x14ac:dyDescent="0.35">
      <c r="A10223" s="222" t="str">
        <f t="shared" si="159"/>
        <v>US RENAL BILAT</v>
      </c>
      <c r="B10223" s="350"/>
      <c r="C10223" s="303" t="s">
        <v>6620</v>
      </c>
    </row>
    <row r="10224" spans="1:3" x14ac:dyDescent="0.35">
      <c r="A10224" s="222" t="str">
        <f t="shared" si="159"/>
        <v>US RENAL BILATERAL</v>
      </c>
      <c r="B10224" s="289"/>
      <c r="C10224" s="370" t="s">
        <v>2837</v>
      </c>
    </row>
    <row r="10225" spans="1:3" x14ac:dyDescent="0.35">
      <c r="A10225" s="222" t="str">
        <f t="shared" si="159"/>
        <v>US RENAL BILATERAL</v>
      </c>
      <c r="B10225" s="548"/>
      <c r="C10225" s="548" t="s">
        <v>2837</v>
      </c>
    </row>
    <row r="10226" spans="1:3" x14ac:dyDescent="0.35">
      <c r="A10226" s="222" t="str">
        <f t="shared" si="159"/>
        <v>US RENAL COMP - 76770</v>
      </c>
      <c r="B10226" s="162"/>
      <c r="C10226" s="162" t="s">
        <v>4217</v>
      </c>
    </row>
    <row r="10227" spans="1:3" x14ac:dyDescent="0.35">
      <c r="A10227" s="222" t="str">
        <f t="shared" si="159"/>
        <v>US RENAL COMPLETE</v>
      </c>
      <c r="B10227" s="742"/>
      <c r="C10227" s="58" t="s">
        <v>681</v>
      </c>
    </row>
    <row r="10228" spans="1:3" x14ac:dyDescent="0.35">
      <c r="A10228" s="222" t="str">
        <f t="shared" si="159"/>
        <v>US RENAL COMPLETE</v>
      </c>
      <c r="B10228" s="280"/>
      <c r="C10228" s="45" t="s">
        <v>681</v>
      </c>
    </row>
    <row r="10229" spans="1:3" x14ac:dyDescent="0.35">
      <c r="A10229" s="222" t="str">
        <f t="shared" si="159"/>
        <v>US RENAL ULTRASOUND</v>
      </c>
      <c r="B10229" s="292"/>
      <c r="C10229" s="302" t="s">
        <v>5304</v>
      </c>
    </row>
    <row r="10230" spans="1:3" x14ac:dyDescent="0.35">
      <c r="A10230" s="222" t="str">
        <f t="shared" si="159"/>
        <v>US RENAL UNILATERAL LEFT</v>
      </c>
      <c r="B10230" s="548"/>
      <c r="C10230" s="548" t="s">
        <v>5825</v>
      </c>
    </row>
    <row r="10231" spans="1:3" x14ac:dyDescent="0.35">
      <c r="A10231" s="222" t="str">
        <f t="shared" si="159"/>
        <v>US RENAL UNILATERAL RIGHT</v>
      </c>
      <c r="B10231" s="548"/>
      <c r="C10231" s="548" t="s">
        <v>5826</v>
      </c>
    </row>
    <row r="10232" spans="1:3" ht="16" x14ac:dyDescent="0.4">
      <c r="A10232" s="222" t="str">
        <f t="shared" si="159"/>
        <v>US RENAL*</v>
      </c>
      <c r="B10232" s="696"/>
      <c r="C10232" s="158" t="s">
        <v>8588</v>
      </c>
    </row>
    <row r="10233" spans="1:3" x14ac:dyDescent="0.35">
      <c r="A10233" s="222" t="str">
        <f t="shared" si="159"/>
        <v>US RENAL, BILATERAL</v>
      </c>
      <c r="B10233" s="365"/>
      <c r="C10233" s="282" t="s">
        <v>5619</v>
      </c>
    </row>
    <row r="10234" spans="1:3" x14ac:dyDescent="0.35">
      <c r="A10234" s="222" t="str">
        <f t="shared" si="159"/>
        <v>US RENAL/BLADDER</v>
      </c>
      <c r="B10234" s="288"/>
      <c r="C10234" s="13" t="s">
        <v>391</v>
      </c>
    </row>
    <row r="10235" spans="1:3" x14ac:dyDescent="0.35">
      <c r="A10235" s="222" t="str">
        <f t="shared" si="159"/>
        <v>US RENAL/BLADDER COMPLETE</v>
      </c>
      <c r="B10235" s="341"/>
      <c r="C10235" s="294" t="s">
        <v>9353</v>
      </c>
    </row>
    <row r="10236" spans="1:3" x14ac:dyDescent="0.35">
      <c r="A10236" s="222" t="str">
        <f t="shared" si="159"/>
        <v>US RENAL/KIDNEY</v>
      </c>
      <c r="B10236" s="204"/>
      <c r="C10236" s="205" t="s">
        <v>10917</v>
      </c>
    </row>
    <row r="10237" spans="1:3" x14ac:dyDescent="0.35">
      <c r="A10237" s="222" t="str">
        <f t="shared" si="159"/>
        <v>US RETROP.RENAL - COM</v>
      </c>
      <c r="B10237" s="285"/>
      <c r="C10237" s="297" t="s">
        <v>6301</v>
      </c>
    </row>
    <row r="10238" spans="1:3" x14ac:dyDescent="0.35">
      <c r="A10238" s="222" t="str">
        <f t="shared" si="159"/>
        <v>US RETROPERITENEAL</v>
      </c>
      <c r="B10238" s="162"/>
      <c r="C10238" s="166" t="s">
        <v>4218</v>
      </c>
    </row>
    <row r="10239" spans="1:3" x14ac:dyDescent="0.35">
      <c r="A10239" s="222" t="str">
        <f t="shared" si="159"/>
        <v>US RETROPERITENEAL COMP</v>
      </c>
      <c r="B10239" s="312"/>
      <c r="C10239" s="312" t="s">
        <v>9849</v>
      </c>
    </row>
    <row r="10240" spans="1:3" x14ac:dyDescent="0.35">
      <c r="A10240" s="222" t="str">
        <f t="shared" si="159"/>
        <v>US RETROPERITENEAL COMPLETE</v>
      </c>
      <c r="B10240" s="11"/>
      <c r="C10240" s="11" t="s">
        <v>9850</v>
      </c>
    </row>
    <row r="10241" spans="1:3" x14ac:dyDescent="0.35">
      <c r="A10241" s="222" t="str">
        <f t="shared" si="159"/>
        <v>US RETROPERITENEAL SP COMPLETE</v>
      </c>
      <c r="B10241" s="280"/>
      <c r="C10241" s="280" t="s">
        <v>8910</v>
      </c>
    </row>
    <row r="10242" spans="1:3" x14ac:dyDescent="0.35">
      <c r="A10242" s="222" t="str">
        <f t="shared" si="159"/>
        <v>US RETROPERITINEAL</v>
      </c>
      <c r="B10242" s="296"/>
      <c r="C10242" s="296" t="s">
        <v>6621</v>
      </c>
    </row>
    <row r="10243" spans="1:3" x14ac:dyDescent="0.35">
      <c r="A10243" s="222" t="str">
        <f t="shared" ref="A10243:A10306" si="160">TRIM(C10243)</f>
        <v>US RETROPERITONEAL</v>
      </c>
      <c r="B10243" s="33"/>
      <c r="C10243" s="470" t="s">
        <v>852</v>
      </c>
    </row>
    <row r="10244" spans="1:3" x14ac:dyDescent="0.35">
      <c r="A10244" s="222" t="str">
        <f t="shared" si="160"/>
        <v>US RETROPERITONEAL</v>
      </c>
      <c r="B10244" s="311"/>
      <c r="C10244" s="567" t="s">
        <v>852</v>
      </c>
    </row>
    <row r="10245" spans="1:3" x14ac:dyDescent="0.35">
      <c r="A10245" s="222" t="str">
        <f t="shared" si="160"/>
        <v>US Retroperitoneal Complete</v>
      </c>
      <c r="B10245" s="281"/>
      <c r="C10245" s="42" t="s">
        <v>1949</v>
      </c>
    </row>
    <row r="10246" spans="1:3" x14ac:dyDescent="0.35">
      <c r="A10246" s="222" t="str">
        <f t="shared" si="160"/>
        <v>US RETROPERITONEAL SPACE</v>
      </c>
      <c r="B10246" s="766"/>
      <c r="C10246" s="766" t="s">
        <v>13748</v>
      </c>
    </row>
    <row r="10247" spans="1:3" x14ac:dyDescent="0.35">
      <c r="A10247" s="222" t="str">
        <f t="shared" si="160"/>
        <v>US RETROPERITONEUM</v>
      </c>
      <c r="B10247" s="316"/>
      <c r="C10247" s="319" t="s">
        <v>8482</v>
      </c>
    </row>
    <row r="10248" spans="1:3" x14ac:dyDescent="0.35">
      <c r="A10248" s="222" t="str">
        <f t="shared" si="160"/>
        <v>US RETROPERITONEUM:AORTA RENAL</v>
      </c>
      <c r="B10248" s="94"/>
      <c r="C10248" s="93" t="s">
        <v>7156</v>
      </c>
    </row>
    <row r="10249" spans="1:3" x14ac:dyDescent="0.35">
      <c r="A10249" s="222" t="str">
        <f t="shared" si="160"/>
        <v>US RETROPERITONEUM; AORTA RENAL</v>
      </c>
      <c r="B10249" s="326"/>
      <c r="C10249" s="320" t="s">
        <v>14020</v>
      </c>
    </row>
    <row r="10250" spans="1:3" x14ac:dyDescent="0.35">
      <c r="A10250" s="222" t="str">
        <f t="shared" si="160"/>
        <v>US, Retroperitoneal Complete</v>
      </c>
      <c r="B10250" s="30"/>
      <c r="C10250" s="30" t="s">
        <v>3289</v>
      </c>
    </row>
    <row r="10251" spans="1:3" x14ac:dyDescent="0.35">
      <c r="A10251" s="222" t="str">
        <f t="shared" si="160"/>
        <v>76775-US RETROPERITONEUM; LIMITED</v>
      </c>
      <c r="B10251" s="94"/>
      <c r="C10251" s="93" t="s">
        <v>7131</v>
      </c>
    </row>
    <row r="10252" spans="1:3" x14ac:dyDescent="0.35">
      <c r="A10252" s="222" t="str">
        <f t="shared" si="160"/>
        <v>U/S RENAL AORTA NODES LIM</v>
      </c>
      <c r="B10252" s="105"/>
      <c r="C10252" s="105" t="s">
        <v>4790</v>
      </c>
    </row>
    <row r="10253" spans="1:3" x14ac:dyDescent="0.35">
      <c r="A10253" s="222" t="str">
        <f t="shared" si="160"/>
        <v>US ABD AORTA LIMITED</v>
      </c>
      <c r="B10253" s="312"/>
      <c r="C10253" s="312" t="s">
        <v>9822</v>
      </c>
    </row>
    <row r="10254" spans="1:3" x14ac:dyDescent="0.35">
      <c r="A10254" s="222" t="str">
        <f t="shared" si="160"/>
        <v>US ABDOMEN BACK WALL LIMITED</v>
      </c>
      <c r="B10254" s="157"/>
      <c r="C10254" s="157" t="s">
        <v>3922</v>
      </c>
    </row>
    <row r="10255" spans="1:3" x14ac:dyDescent="0.35">
      <c r="A10255" s="222" t="str">
        <f t="shared" si="160"/>
        <v>US ABDOMINAL AORTA LIMITED</v>
      </c>
      <c r="B10255" s="766"/>
      <c r="C10255" s="766" t="s">
        <v>5609</v>
      </c>
    </row>
    <row r="10256" spans="1:3" x14ac:dyDescent="0.35">
      <c r="A10256" s="222" t="str">
        <f t="shared" si="160"/>
        <v>US ABDOMINAL AORTA LIMITED</v>
      </c>
      <c r="B10256" s="365"/>
      <c r="C10256" s="451" t="s">
        <v>5609</v>
      </c>
    </row>
    <row r="10257" spans="1:3" x14ac:dyDescent="0.35">
      <c r="A10257" s="222" t="str">
        <f t="shared" si="160"/>
        <v>US ABDOMINAL/AORTIC LIMITED</v>
      </c>
      <c r="B10257" s="285"/>
      <c r="C10257" s="297" t="s">
        <v>6282</v>
      </c>
    </row>
    <row r="10258" spans="1:3" x14ac:dyDescent="0.35">
      <c r="A10258" s="222" t="str">
        <f t="shared" si="160"/>
        <v>US AORTA LIM</v>
      </c>
      <c r="B10258" s="13"/>
      <c r="C10258" s="13" t="s">
        <v>365</v>
      </c>
    </row>
    <row r="10259" spans="1:3" x14ac:dyDescent="0.35">
      <c r="A10259" s="222" t="str">
        <f t="shared" si="160"/>
        <v>US Aorta Limited</v>
      </c>
      <c r="B10259" s="677"/>
      <c r="C10259" s="204" t="s">
        <v>10889</v>
      </c>
    </row>
    <row r="10260" spans="1:3" x14ac:dyDescent="0.35">
      <c r="A10260" s="222" t="str">
        <f t="shared" si="160"/>
        <v>US AORTA LIMITED</v>
      </c>
      <c r="B10260" s="33"/>
      <c r="C10260" s="33" t="s">
        <v>1039</v>
      </c>
    </row>
    <row r="10261" spans="1:3" x14ac:dyDescent="0.35">
      <c r="A10261" s="222" t="str">
        <f t="shared" si="160"/>
        <v>US AORTA LIMITED</v>
      </c>
      <c r="B10261" s="11"/>
      <c r="C10261" s="11" t="s">
        <v>1039</v>
      </c>
    </row>
    <row r="10262" spans="1:3" x14ac:dyDescent="0.35">
      <c r="A10262" s="222" t="str">
        <f t="shared" si="160"/>
        <v>US RENAL (KIDNEY) LT</v>
      </c>
      <c r="B10262" s="289"/>
      <c r="C10262" s="886" t="s">
        <v>2810</v>
      </c>
    </row>
    <row r="10263" spans="1:3" x14ac:dyDescent="0.35">
      <c r="A10263" s="222" t="str">
        <f t="shared" si="160"/>
        <v>US RENAL (KIDNEY) RT</v>
      </c>
      <c r="B10263" s="289"/>
      <c r="C10263" s="888" t="s">
        <v>2811</v>
      </c>
    </row>
    <row r="10264" spans="1:3" x14ac:dyDescent="0.35">
      <c r="A10264" s="222" t="str">
        <f t="shared" si="160"/>
        <v>US RENAL KIDNEY LEFT</v>
      </c>
      <c r="B10264" s="296"/>
      <c r="C10264" s="296" t="s">
        <v>6609</v>
      </c>
    </row>
    <row r="10265" spans="1:3" x14ac:dyDescent="0.35">
      <c r="A10265" s="222" t="str">
        <f t="shared" si="160"/>
        <v>US RENAL KIDNEY RIGHT</v>
      </c>
      <c r="B10265" s="296"/>
      <c r="C10265" s="296" t="s">
        <v>6610</v>
      </c>
    </row>
    <row r="10266" spans="1:3" x14ac:dyDescent="0.35">
      <c r="A10266" s="222" t="str">
        <f t="shared" si="160"/>
        <v>US RENAL LIMITED (WARNER FAMILY ONLY)</v>
      </c>
      <c r="B10266" s="766"/>
      <c r="C10266" s="766" t="s">
        <v>13727</v>
      </c>
    </row>
    <row r="10267" spans="1:3" ht="16" x14ac:dyDescent="0.4">
      <c r="A10267" s="222" t="str">
        <f t="shared" si="160"/>
        <v>US RENAL LIMITED*</v>
      </c>
      <c r="B10267" s="158"/>
      <c r="C10267" s="158" t="s">
        <v>8573</v>
      </c>
    </row>
    <row r="10268" spans="1:3" x14ac:dyDescent="0.35">
      <c r="A10268" s="222" t="str">
        <f t="shared" si="160"/>
        <v>US RETRO.RENAL- LIMIT</v>
      </c>
      <c r="B10268" s="285"/>
      <c r="C10268" s="297" t="s">
        <v>6283</v>
      </c>
    </row>
    <row r="10269" spans="1:3" x14ac:dyDescent="0.35">
      <c r="A10269" s="222" t="str">
        <f t="shared" si="160"/>
        <v>US RETROPERITENEAL LIM</v>
      </c>
      <c r="B10269" s="312"/>
      <c r="C10269" s="312" t="s">
        <v>9823</v>
      </c>
    </row>
    <row r="10270" spans="1:3" x14ac:dyDescent="0.35">
      <c r="A10270" s="222" t="str">
        <f t="shared" si="160"/>
        <v>US RETROPERITENEAL LIMITED</v>
      </c>
      <c r="B10270" s="11"/>
      <c r="C10270" s="437" t="s">
        <v>9824</v>
      </c>
    </row>
    <row r="10271" spans="1:3" x14ac:dyDescent="0.35">
      <c r="A10271" s="222" t="str">
        <f t="shared" si="160"/>
        <v>US RETROPERITONEAL L</v>
      </c>
      <c r="B10271" s="13"/>
      <c r="C10271" s="393" t="s">
        <v>366</v>
      </c>
    </row>
    <row r="10272" spans="1:3" x14ac:dyDescent="0.35">
      <c r="A10272" s="222" t="str">
        <f t="shared" si="160"/>
        <v>US Retroperitoneal Limited</v>
      </c>
      <c r="B10272" s="281"/>
      <c r="C10272" s="42" t="s">
        <v>1926</v>
      </c>
    </row>
    <row r="10273" spans="1:3" x14ac:dyDescent="0.35">
      <c r="A10273" s="222" t="str">
        <f t="shared" si="160"/>
        <v>US RETROPERITONEUM LIMITED</v>
      </c>
      <c r="B10273" s="94"/>
      <c r="C10273" s="93" t="s">
        <v>7132</v>
      </c>
    </row>
    <row r="10274" spans="1:3" x14ac:dyDescent="0.35">
      <c r="A10274" s="222" t="str">
        <f t="shared" si="160"/>
        <v>US RETROPERITONEUM; LIMITED</v>
      </c>
      <c r="B10274" s="326"/>
      <c r="C10274" s="320" t="s">
        <v>14005</v>
      </c>
    </row>
    <row r="10275" spans="1:3" x14ac:dyDescent="0.35">
      <c r="A10275" s="222" t="str">
        <f t="shared" si="160"/>
        <v>US, Retroperitoneal, Limited</v>
      </c>
      <c r="B10275" s="30"/>
      <c r="C10275" s="30" t="s">
        <v>3245</v>
      </c>
    </row>
    <row r="10276" spans="1:3" x14ac:dyDescent="0.35">
      <c r="A10276" s="222" t="str">
        <f t="shared" si="160"/>
        <v>US-ABD-KIDNEYS (URINARY FUNCTION)</v>
      </c>
      <c r="B10276" s="221"/>
      <c r="C10276" s="221" t="s">
        <v>1370</v>
      </c>
    </row>
    <row r="10277" spans="1:3" x14ac:dyDescent="0.35">
      <c r="A10277" s="222" t="str">
        <f t="shared" si="160"/>
        <v>US KIDNEY TRANSPL W/DOPPLER</v>
      </c>
      <c r="B10277" s="157"/>
      <c r="C10277" s="157" t="s">
        <v>3961</v>
      </c>
    </row>
    <row r="10278" spans="1:3" x14ac:dyDescent="0.35">
      <c r="A10278" s="222" t="str">
        <f t="shared" si="160"/>
        <v>US Kidney Transplant Left</v>
      </c>
      <c r="B10278" s="313"/>
      <c r="C10278" s="313" t="s">
        <v>1953</v>
      </c>
    </row>
    <row r="10279" spans="1:3" x14ac:dyDescent="0.35">
      <c r="A10279" s="222" t="str">
        <f t="shared" si="160"/>
        <v>US Kidney Transplant Right</v>
      </c>
      <c r="B10279" s="313"/>
      <c r="C10279" s="313" t="s">
        <v>1954</v>
      </c>
    </row>
    <row r="10280" spans="1:3" x14ac:dyDescent="0.35">
      <c r="A10280" s="222" t="str">
        <f t="shared" si="160"/>
        <v>US RENAL TRANSPLANT</v>
      </c>
      <c r="B10280" s="548"/>
      <c r="C10280" s="548" t="s">
        <v>5827</v>
      </c>
    </row>
    <row r="10281" spans="1:3" x14ac:dyDescent="0.35">
      <c r="A10281" s="222" t="str">
        <f t="shared" si="160"/>
        <v>US TRANSPLANT KIDNEY W</v>
      </c>
      <c r="B10281" s="33"/>
      <c r="C10281" s="33" t="s">
        <v>1069</v>
      </c>
    </row>
    <row r="10282" spans="1:3" x14ac:dyDescent="0.35">
      <c r="A10282" s="222" t="str">
        <f t="shared" si="160"/>
        <v>US TRANSPLANTED KIDNEY</v>
      </c>
      <c r="B10282" s="11"/>
      <c r="C10282" s="11" t="s">
        <v>9856</v>
      </c>
    </row>
    <row r="10283" spans="1:3" x14ac:dyDescent="0.35">
      <c r="A10283" s="222" t="str">
        <f t="shared" si="160"/>
        <v>US TRANSPLANTED KIDNEY LT</v>
      </c>
      <c r="B10283" s="312"/>
      <c r="C10283" s="312" t="s">
        <v>9857</v>
      </c>
    </row>
    <row r="10284" spans="1:3" x14ac:dyDescent="0.35">
      <c r="A10284" s="222" t="str">
        <f t="shared" si="160"/>
        <v>US TRANSPLANTED KIDNEY RT</v>
      </c>
      <c r="B10284" s="312"/>
      <c r="C10284" s="312" t="s">
        <v>9858</v>
      </c>
    </row>
    <row r="10285" spans="1:3" x14ac:dyDescent="0.35">
      <c r="A10285" s="222" t="str">
        <f t="shared" si="160"/>
        <v>US, Transplanted Kidney, B-Scan and or Real Time</v>
      </c>
      <c r="B10285" s="30"/>
      <c r="C10285" s="30" t="s">
        <v>3296</v>
      </c>
    </row>
    <row r="10286" spans="1:3" x14ac:dyDescent="0.35">
      <c r="A10286" s="222" t="str">
        <f t="shared" si="160"/>
        <v>ULTRASOUND SPINAL CA</v>
      </c>
      <c r="B10286" s="13"/>
      <c r="C10286" s="13" t="s">
        <v>438</v>
      </c>
    </row>
    <row r="10287" spans="1:3" x14ac:dyDescent="0.35">
      <c r="A10287" s="222" t="str">
        <f t="shared" si="160"/>
        <v>US SPINAL CANAL</v>
      </c>
      <c r="B10287" s="94"/>
      <c r="C10287" s="93" t="s">
        <v>4021</v>
      </c>
    </row>
    <row r="10288" spans="1:3" x14ac:dyDescent="0.35">
      <c r="A10288" s="222" t="str">
        <f t="shared" si="160"/>
        <v>US SPINAL CANAL</v>
      </c>
      <c r="B10288" s="312"/>
      <c r="C10288" s="312" t="s">
        <v>4021</v>
      </c>
    </row>
    <row r="10289" spans="1:3" x14ac:dyDescent="0.35">
      <c r="A10289" s="222" t="str">
        <f t="shared" si="160"/>
        <v>US SPINAL CANAL</v>
      </c>
      <c r="B10289" s="157"/>
      <c r="C10289" s="157" t="s">
        <v>4021</v>
      </c>
    </row>
    <row r="10290" spans="1:3" x14ac:dyDescent="0.35">
      <c r="A10290" s="222" t="str">
        <f t="shared" si="160"/>
        <v>US SPINAL CANAL AND CONTENTS</v>
      </c>
      <c r="B10290" s="11"/>
      <c r="C10290" s="11" t="s">
        <v>8254</v>
      </c>
    </row>
    <row r="10291" spans="1:3" x14ac:dyDescent="0.35">
      <c r="A10291" s="222" t="str">
        <f t="shared" si="160"/>
        <v>US SPINAL CANAL AND CONTENTS</v>
      </c>
      <c r="B10291" s="283"/>
      <c r="C10291" s="283" t="s">
        <v>8254</v>
      </c>
    </row>
    <row r="10292" spans="1:3" x14ac:dyDescent="0.35">
      <c r="A10292" s="222" t="str">
        <f t="shared" si="160"/>
        <v>US, Spinal Canal and Contents</v>
      </c>
      <c r="B10292" s="30"/>
      <c r="C10292" s="30" t="s">
        <v>3408</v>
      </c>
    </row>
    <row r="10293" spans="1:3" x14ac:dyDescent="0.35">
      <c r="A10293" s="222" t="str">
        <f t="shared" si="160"/>
        <v>U/S OB &lt; 14WKS TRANS ABD</v>
      </c>
      <c r="B10293" s="105"/>
      <c r="C10293" s="107" t="s">
        <v>4837</v>
      </c>
    </row>
    <row r="10294" spans="1:3" x14ac:dyDescent="0.35">
      <c r="A10294" s="222" t="str">
        <f t="shared" si="160"/>
        <v>U/S OB&lt;14WKS TRANS ABD</v>
      </c>
      <c r="B10294" s="105"/>
      <c r="C10294" s="105" t="s">
        <v>4838</v>
      </c>
    </row>
    <row r="10295" spans="1:3" x14ac:dyDescent="0.35">
      <c r="A10295" s="222" t="str">
        <f t="shared" si="160"/>
        <v>US OB &lt; 14 WEEKS</v>
      </c>
      <c r="B10295" s="350"/>
      <c r="C10295" s="450" t="s">
        <v>6639</v>
      </c>
    </row>
    <row r="10296" spans="1:3" x14ac:dyDescent="0.35">
      <c r="A10296" s="222" t="str">
        <f t="shared" si="160"/>
        <v>US OB &lt; 14 WEEKS</v>
      </c>
      <c r="B10296" s="11"/>
      <c r="C10296" s="11" t="s">
        <v>6639</v>
      </c>
    </row>
    <row r="10297" spans="1:3" x14ac:dyDescent="0.35">
      <c r="A10297" s="222" t="str">
        <f t="shared" si="160"/>
        <v>US OB &lt; 14 Weeks Single</v>
      </c>
      <c r="B10297" s="291"/>
      <c r="C10297" s="442" t="s">
        <v>4424</v>
      </c>
    </row>
    <row r="10298" spans="1:3" x14ac:dyDescent="0.35">
      <c r="A10298" s="222" t="str">
        <f t="shared" si="160"/>
        <v>US OB &lt; 14 WKS</v>
      </c>
      <c r="B10298" s="312"/>
      <c r="C10298" s="290" t="s">
        <v>9896</v>
      </c>
    </row>
    <row r="10299" spans="1:3" x14ac:dyDescent="0.35">
      <c r="A10299" s="222" t="str">
        <f t="shared" si="160"/>
        <v>US OB &lt; 14 WKS SINGLE FETUS</v>
      </c>
      <c r="B10299" s="157"/>
      <c r="C10299" s="157" t="s">
        <v>3995</v>
      </c>
    </row>
    <row r="10300" spans="1:3" x14ac:dyDescent="0.35">
      <c r="A10300" s="222" t="str">
        <f t="shared" si="160"/>
        <v>US OB &lt;14 WEEKS</v>
      </c>
      <c r="B10300" s="326"/>
      <c r="C10300" s="323" t="s">
        <v>138</v>
      </c>
    </row>
    <row r="10301" spans="1:3" x14ac:dyDescent="0.35">
      <c r="A10301" s="222" t="str">
        <f t="shared" si="160"/>
        <v>US OB &lt;14 WKS</v>
      </c>
      <c r="B10301" s="162"/>
      <c r="C10301" s="166" t="s">
        <v>4225</v>
      </c>
    </row>
    <row r="10302" spans="1:3" x14ac:dyDescent="0.35">
      <c r="A10302" s="222" t="str">
        <f t="shared" si="160"/>
        <v>US OB &lt;14WEEKS</v>
      </c>
      <c r="B10302" s="13"/>
      <c r="C10302" s="402" t="s">
        <v>418</v>
      </c>
    </row>
    <row r="10303" spans="1:3" x14ac:dyDescent="0.35">
      <c r="A10303" s="222" t="str">
        <f t="shared" si="160"/>
        <v>US OB COMP &lt; 14 WKS</v>
      </c>
      <c r="B10303" s="289"/>
      <c r="C10303" s="318" t="s">
        <v>2871</v>
      </c>
    </row>
    <row r="10304" spans="1:3" x14ac:dyDescent="0.35">
      <c r="A10304" s="222" t="str">
        <f t="shared" si="160"/>
        <v>US OB COMP &lt; 14WKS</v>
      </c>
      <c r="B10304" s="289"/>
      <c r="C10304" s="318" t="s">
        <v>2872</v>
      </c>
    </row>
    <row r="10305" spans="1:3" x14ac:dyDescent="0.35">
      <c r="A10305" s="222" t="str">
        <f t="shared" si="160"/>
        <v>US OB first trimester</v>
      </c>
      <c r="B10305" s="24"/>
      <c r="C10305" s="52" t="s">
        <v>12890</v>
      </c>
    </row>
    <row r="10306" spans="1:3" x14ac:dyDescent="0.35">
      <c r="A10306" s="222" t="str">
        <f t="shared" si="160"/>
        <v>US OB LESS THAN 14 WKS</v>
      </c>
      <c r="B10306" s="742"/>
      <c r="C10306" s="46" t="s">
        <v>700</v>
      </c>
    </row>
    <row r="10307" spans="1:3" x14ac:dyDescent="0.35">
      <c r="A10307" s="222" t="str">
        <f t="shared" ref="A10307:A10370" si="161">TRIM(C10307)</f>
        <v>US OB LESS THAN 14 WKS SINGLE</v>
      </c>
      <c r="B10307" s="365"/>
      <c r="C10307" s="282" t="s">
        <v>5629</v>
      </c>
    </row>
    <row r="10308" spans="1:3" x14ac:dyDescent="0.35">
      <c r="A10308" s="222" t="str">
        <f t="shared" si="161"/>
        <v>US OB, 1ST TRIMESTER, UP TO 14 WEEKS</v>
      </c>
      <c r="B10308" s="26"/>
      <c r="C10308" s="26" t="s">
        <v>2386</v>
      </c>
    </row>
    <row r="10309" spans="1:3" x14ac:dyDescent="0.35">
      <c r="A10309" s="222" t="str">
        <f t="shared" si="161"/>
        <v>US OB&lt;14 WEEKS</v>
      </c>
      <c r="B10309" s="13"/>
      <c r="C10309" s="402" t="s">
        <v>419</v>
      </c>
    </row>
    <row r="10310" spans="1:3" x14ac:dyDescent="0.35">
      <c r="A10310" s="222" t="str">
        <f t="shared" si="161"/>
        <v>US PREGNANCY &lt; 14 WEEKS 1ST GEST</v>
      </c>
      <c r="B10310" s="548"/>
      <c r="C10310" s="548" t="s">
        <v>5849</v>
      </c>
    </row>
    <row r="10311" spans="1:3" x14ac:dyDescent="0.35">
      <c r="A10311" s="222" t="str">
        <f t="shared" si="161"/>
        <v>US Pregnancy 1st Trimester</v>
      </c>
      <c r="B10311" s="281"/>
      <c r="C10311" s="42" t="s">
        <v>1991</v>
      </c>
    </row>
    <row r="10312" spans="1:3" x14ac:dyDescent="0.35">
      <c r="A10312" s="222" t="str">
        <f t="shared" si="161"/>
        <v>US PREGNANCY FIRST TRIMESTER</v>
      </c>
      <c r="B10312" s="311"/>
      <c r="C10312" s="299" t="s">
        <v>855</v>
      </c>
    </row>
    <row r="10313" spans="1:3" x14ac:dyDescent="0.35">
      <c r="A10313" s="222" t="str">
        <f t="shared" si="161"/>
        <v>US PREGNANT UTERUS, REAL TIME; FIRST TRIMESTER</v>
      </c>
      <c r="B10313" s="327"/>
      <c r="C10313" s="327" t="s">
        <v>1714</v>
      </c>
    </row>
    <row r="10314" spans="1:3" x14ac:dyDescent="0.35">
      <c r="A10314" s="222" t="str">
        <f t="shared" si="161"/>
        <v>US, Pregnant Uterus, Single Gestation, 1st Trimester</v>
      </c>
      <c r="B10314" s="30"/>
      <c r="C10314" s="30" t="s">
        <v>3345</v>
      </c>
    </row>
    <row r="10315" spans="1:3" x14ac:dyDescent="0.35">
      <c r="A10315" s="222" t="str">
        <f t="shared" si="161"/>
        <v>US ADDITIONAL FETUS &lt;14 WEEKS</v>
      </c>
      <c r="B10315" s="548"/>
      <c r="C10315" s="548" t="s">
        <v>5841</v>
      </c>
    </row>
    <row r="10316" spans="1:3" x14ac:dyDescent="0.35">
      <c r="A10316" s="222" t="str">
        <f t="shared" si="161"/>
        <v>US OB &lt; 14 WKS ADDITIONAL FETUS</v>
      </c>
      <c r="B10316" s="157"/>
      <c r="C10316" s="157" t="s">
        <v>3977</v>
      </c>
    </row>
    <row r="10317" spans="1:3" x14ac:dyDescent="0.35">
      <c r="A10317" s="222" t="str">
        <f t="shared" si="161"/>
        <v>US, Preg Uterus, 1st Trimester, Each Additional Gestation</v>
      </c>
      <c r="B10317" s="30"/>
      <c r="C10317" s="30" t="s">
        <v>3319</v>
      </c>
    </row>
    <row r="10318" spans="1:3" x14ac:dyDescent="0.35">
      <c r="A10318" s="222" t="str">
        <f t="shared" si="161"/>
        <v>OB US&gt; 14 WEEKS</v>
      </c>
      <c r="B10318" s="13"/>
      <c r="C10318" s="13" t="s">
        <v>420</v>
      </c>
    </row>
    <row r="10319" spans="1:3" x14ac:dyDescent="0.35">
      <c r="A10319" s="222" t="str">
        <f t="shared" si="161"/>
        <v>U/S OB &gt;= 14WKS</v>
      </c>
      <c r="B10319" s="105"/>
      <c r="C10319" s="105" t="s">
        <v>4839</v>
      </c>
    </row>
    <row r="10320" spans="1:3" x14ac:dyDescent="0.35">
      <c r="A10320" s="222" t="str">
        <f t="shared" si="161"/>
        <v>US FETAL COMPLETE</v>
      </c>
      <c r="B10320" s="94"/>
      <c r="C10320" s="93" t="s">
        <v>7183</v>
      </c>
    </row>
    <row r="10321" spans="1:3" x14ac:dyDescent="0.35">
      <c r="A10321" s="222" t="str">
        <f t="shared" si="161"/>
        <v>US OB &gt; 14 WKS</v>
      </c>
      <c r="B10321" s="292"/>
      <c r="C10321" s="292" t="s">
        <v>5316</v>
      </c>
    </row>
    <row r="10322" spans="1:3" x14ac:dyDescent="0.35">
      <c r="A10322" s="222" t="str">
        <f t="shared" si="161"/>
        <v>US OB &gt; 14 WKS</v>
      </c>
      <c r="B10322" s="11"/>
      <c r="C10322" s="11" t="s">
        <v>5316</v>
      </c>
    </row>
    <row r="10323" spans="1:3" x14ac:dyDescent="0.35">
      <c r="A10323" s="222" t="str">
        <f t="shared" si="161"/>
        <v>US OB &gt; 14WKS</v>
      </c>
      <c r="B10323" s="105"/>
      <c r="C10323" s="105" t="s">
        <v>4841</v>
      </c>
    </row>
    <row r="10324" spans="1:3" x14ac:dyDescent="0.35">
      <c r="A10324" s="222" t="str">
        <f t="shared" si="161"/>
        <v>US OB &gt; OR = 14 WEEKS</v>
      </c>
      <c r="B10324" s="280"/>
      <c r="C10324" s="280" t="s">
        <v>8948</v>
      </c>
    </row>
    <row r="10325" spans="1:3" x14ac:dyDescent="0.35">
      <c r="A10325" s="222" t="str">
        <f t="shared" si="161"/>
        <v>US OB &gt;/= 14 WKS SINGLE FETUS</v>
      </c>
      <c r="B10325" s="157"/>
      <c r="C10325" s="157" t="s">
        <v>3996</v>
      </c>
    </row>
    <row r="10326" spans="1:3" x14ac:dyDescent="0.35">
      <c r="A10326" s="222" t="str">
        <f t="shared" si="161"/>
        <v>US OB COMP &gt; 14 WKS</v>
      </c>
      <c r="B10326" s="289"/>
      <c r="C10326" s="318" t="s">
        <v>2873</v>
      </c>
    </row>
    <row r="10327" spans="1:3" x14ac:dyDescent="0.35">
      <c r="A10327" s="222" t="str">
        <f t="shared" si="161"/>
        <v>US OB COMPLETE</v>
      </c>
      <c r="B10327" s="13"/>
      <c r="C10327" s="13" t="s">
        <v>421</v>
      </c>
    </row>
    <row r="10328" spans="1:3" x14ac:dyDescent="0.35">
      <c r="A10328" s="222" t="str">
        <f t="shared" si="161"/>
        <v>US OB second and third trimester</v>
      </c>
      <c r="B10328" s="24"/>
      <c r="C10328" s="24" t="s">
        <v>12892</v>
      </c>
    </row>
    <row r="10329" spans="1:3" x14ac:dyDescent="0.35">
      <c r="A10329" s="222" t="str">
        <f t="shared" si="161"/>
        <v>US OB TRINITY</v>
      </c>
      <c r="B10329" s="283"/>
      <c r="C10329" s="283" t="s">
        <v>8230</v>
      </c>
    </row>
    <row r="10330" spans="1:3" ht="16" x14ac:dyDescent="0.4">
      <c r="A10330" s="222" t="str">
        <f t="shared" si="161"/>
        <v>US OB, 2ND TRIMESTER</v>
      </c>
      <c r="B10330" s="26"/>
      <c r="C10330" s="596" t="s">
        <v>2387</v>
      </c>
    </row>
    <row r="10331" spans="1:3" x14ac:dyDescent="0.35">
      <c r="A10331" s="222" t="str">
        <f t="shared" si="161"/>
        <v>US OB, 2ND-3RD TRIMESTER</v>
      </c>
      <c r="B10331" s="26"/>
      <c r="C10331" s="26" t="s">
        <v>2388</v>
      </c>
    </row>
    <row r="10332" spans="1:3" ht="16" x14ac:dyDescent="0.4">
      <c r="A10332" s="222" t="str">
        <f t="shared" si="161"/>
        <v>US OB, 3RD TRIMESTER</v>
      </c>
      <c r="B10332" s="26"/>
      <c r="C10332" s="596" t="s">
        <v>2389</v>
      </c>
    </row>
    <row r="10333" spans="1:3" x14ac:dyDescent="0.35">
      <c r="A10333" s="222" t="str">
        <f t="shared" si="161"/>
        <v>US PELVIC (OB) &gt;=14 WEEKS</v>
      </c>
      <c r="B10333" s="33"/>
      <c r="C10333" s="33" t="s">
        <v>1095</v>
      </c>
    </row>
    <row r="10334" spans="1:3" x14ac:dyDescent="0.35">
      <c r="A10334" s="222" t="str">
        <f t="shared" si="161"/>
        <v>US PELVIC OB (&gt; OR = 14 WKS)</v>
      </c>
      <c r="B10334" s="221"/>
      <c r="C10334" s="221" t="s">
        <v>1389</v>
      </c>
    </row>
    <row r="10335" spans="1:3" x14ac:dyDescent="0.35">
      <c r="A10335" s="222" t="str">
        <f t="shared" si="161"/>
        <v>US PREG UTERUS &gt;14 WKS FIS</v>
      </c>
      <c r="B10335" s="742"/>
      <c r="C10335" s="46" t="s">
        <v>701</v>
      </c>
    </row>
    <row r="10336" spans="1:3" x14ac:dyDescent="0.35">
      <c r="A10336" s="222" t="str">
        <f t="shared" si="161"/>
        <v>US PREGNANCY &gt; 14 WEEKS 1ST GEST</v>
      </c>
      <c r="B10336" s="548"/>
      <c r="C10336" s="548" t="s">
        <v>5850</v>
      </c>
    </row>
    <row r="10337" spans="1:3" x14ac:dyDescent="0.35">
      <c r="A10337" s="222" t="str">
        <f t="shared" si="161"/>
        <v>US Pregnancy After 1st Trimester</v>
      </c>
      <c r="B10337" s="281"/>
      <c r="C10337" s="42" t="s">
        <v>1992</v>
      </c>
    </row>
    <row r="10338" spans="1:3" x14ac:dyDescent="0.35">
      <c r="A10338" s="222" t="str">
        <f t="shared" si="161"/>
        <v>US PREGNANT UTERUS</v>
      </c>
      <c r="B10338" s="285"/>
      <c r="C10338" s="339" t="s">
        <v>6316</v>
      </c>
    </row>
    <row r="10339" spans="1:3" x14ac:dyDescent="0.35">
      <c r="A10339" s="222" t="str">
        <f t="shared" si="161"/>
        <v>US PREGNANT UTERUS; COMPLETE</v>
      </c>
      <c r="B10339" s="327"/>
      <c r="C10339" s="327" t="s">
        <v>1715</v>
      </c>
    </row>
    <row r="10340" spans="1:3" x14ac:dyDescent="0.35">
      <c r="A10340" s="222" t="str">
        <f t="shared" si="161"/>
        <v>US, Pregnant Uterus, Single Gestation, after 14 weeks</v>
      </c>
      <c r="B10340" s="30"/>
      <c r="C10340" s="30" t="s">
        <v>3346</v>
      </c>
    </row>
    <row r="10341" spans="1:3" x14ac:dyDescent="0.35">
      <c r="A10341" s="222" t="str">
        <f t="shared" si="161"/>
        <v>US ADDITIONAL FETUS &gt;14 WEEKS</v>
      </c>
      <c r="B10341" s="548"/>
      <c r="C10341" s="548" t="s">
        <v>5848</v>
      </c>
    </row>
    <row r="10342" spans="1:3" x14ac:dyDescent="0.35">
      <c r="A10342" s="222" t="str">
        <f t="shared" si="161"/>
        <v>US OB &gt;/= 14 WKS ADDITIONAL FETUS</v>
      </c>
      <c r="B10342" s="157"/>
      <c r="C10342" s="157" t="s">
        <v>3992</v>
      </c>
    </row>
    <row r="10343" spans="1:3" x14ac:dyDescent="0.35">
      <c r="A10343" s="222" t="str">
        <f t="shared" si="161"/>
        <v>US OB ADDTL GESTATION &gt; 14 WKS</v>
      </c>
      <c r="B10343" s="289"/>
      <c r="C10343" s="289" t="s">
        <v>2869</v>
      </c>
    </row>
    <row r="10344" spans="1:3" x14ac:dyDescent="0.35">
      <c r="A10344" s="222" t="str">
        <f t="shared" si="161"/>
        <v>US PREG UTERUS ADD GESTI</v>
      </c>
      <c r="B10344" s="742"/>
      <c r="C10344" s="46" t="s">
        <v>699</v>
      </c>
    </row>
    <row r="10345" spans="1:3" x14ac:dyDescent="0.35">
      <c r="A10345" s="222" t="str">
        <f t="shared" si="161"/>
        <v>US, Pregnant Uterus, Multiple Gestation, after 14 weeks</v>
      </c>
      <c r="B10345" s="30"/>
      <c r="C10345" s="30" t="s">
        <v>3342</v>
      </c>
    </row>
    <row r="10346" spans="1:3" x14ac:dyDescent="0.35">
      <c r="A10346" s="222" t="str">
        <f t="shared" si="161"/>
        <v>US OB DETAILED SINGLE FETUS</v>
      </c>
      <c r="B10346" s="157"/>
      <c r="C10346" s="157" t="s">
        <v>4140</v>
      </c>
    </row>
    <row r="10347" spans="1:3" x14ac:dyDescent="0.35">
      <c r="A10347" s="222" t="str">
        <f t="shared" si="161"/>
        <v>US, Pregnant Uterus, Fetal Eval, Single Gestation</v>
      </c>
      <c r="B10347" s="30"/>
      <c r="C10347" s="30" t="s">
        <v>3654</v>
      </c>
    </row>
    <row r="10348" spans="1:3" x14ac:dyDescent="0.35">
      <c r="A10348" s="222" t="str">
        <f t="shared" si="161"/>
        <v>US OB DETAILED ADDITIONAL FETUS</v>
      </c>
      <c r="B10348" s="157"/>
      <c r="C10348" s="157" t="s">
        <v>4124</v>
      </c>
    </row>
    <row r="10349" spans="1:3" x14ac:dyDescent="0.35">
      <c r="A10349" s="222" t="str">
        <f t="shared" si="161"/>
        <v>US, Pregnant Uterus, Fetal Detail, Additional Gestation</v>
      </c>
      <c r="B10349" s="30"/>
      <c r="C10349" s="30" t="s">
        <v>3631</v>
      </c>
    </row>
    <row r="10350" spans="1:3" x14ac:dyDescent="0.35">
      <c r="A10350" s="222" t="str">
        <f t="shared" si="161"/>
        <v>US OB NUCHAL MEAS, 1ST GEST</v>
      </c>
      <c r="B10350" s="157"/>
      <c r="C10350" s="157" t="s">
        <v>4029</v>
      </c>
    </row>
    <row r="10351" spans="1:3" x14ac:dyDescent="0.35">
      <c r="A10351" s="222" t="str">
        <f t="shared" si="161"/>
        <v>US OB NUCHAL MEAS, ADDITIONAL GEST</v>
      </c>
      <c r="B10351" s="157"/>
      <c r="C10351" s="157" t="s">
        <v>3997</v>
      </c>
    </row>
    <row r="10352" spans="1:3" x14ac:dyDescent="0.35">
      <c r="A10352" s="222" t="str">
        <f t="shared" si="161"/>
        <v>76815-US PREGNANT UTERUS; LIMITED</v>
      </c>
      <c r="B10352" s="94"/>
      <c r="C10352" s="93" t="s">
        <v>7139</v>
      </c>
    </row>
    <row r="10353" spans="1:3" x14ac:dyDescent="0.35">
      <c r="A10353" s="222" t="str">
        <f t="shared" si="161"/>
        <v>ULTRSND PREGNANCY LM</v>
      </c>
      <c r="B10353" s="13"/>
      <c r="C10353" s="13" t="s">
        <v>370</v>
      </c>
    </row>
    <row r="10354" spans="1:3" x14ac:dyDescent="0.35">
      <c r="A10354" s="222" t="str">
        <f t="shared" si="161"/>
        <v>US FETAL AGE</v>
      </c>
      <c r="B10354" s="11"/>
      <c r="C10354" s="11" t="s">
        <v>8893</v>
      </c>
    </row>
    <row r="10355" spans="1:3" x14ac:dyDescent="0.35">
      <c r="A10355" s="222" t="str">
        <f t="shared" si="161"/>
        <v>US FETAL AGE</v>
      </c>
      <c r="B10355" s="280"/>
      <c r="C10355" s="295" t="s">
        <v>8893</v>
      </c>
    </row>
    <row r="10356" spans="1:3" x14ac:dyDescent="0.35">
      <c r="A10356" s="222" t="str">
        <f t="shared" si="161"/>
        <v>US FETAL LIMITED</v>
      </c>
      <c r="B10356" s="94"/>
      <c r="C10356" s="93" t="s">
        <v>7140</v>
      </c>
    </row>
    <row r="10357" spans="1:3" x14ac:dyDescent="0.35">
      <c r="A10357" s="222" t="str">
        <f t="shared" si="161"/>
        <v>US OB LIMITED</v>
      </c>
      <c r="B10357" s="11"/>
      <c r="C10357" s="11" t="s">
        <v>9345</v>
      </c>
    </row>
    <row r="10358" spans="1:3" x14ac:dyDescent="0.35">
      <c r="A10358" s="222" t="str">
        <f t="shared" si="161"/>
        <v>US OB LIMITED</v>
      </c>
      <c r="B10358" s="312"/>
      <c r="C10358" s="312" t="s">
        <v>9345</v>
      </c>
    </row>
    <row r="10359" spans="1:3" x14ac:dyDescent="0.35">
      <c r="A10359" s="222" t="str">
        <f t="shared" si="161"/>
        <v>US OB LIMITED</v>
      </c>
      <c r="B10359" s="277"/>
      <c r="C10359" s="277" t="s">
        <v>9345</v>
      </c>
    </row>
    <row r="10360" spans="1:3" x14ac:dyDescent="0.35">
      <c r="A10360" s="222" t="str">
        <f t="shared" si="161"/>
        <v>US OB Limited</v>
      </c>
      <c r="B10360" s="291"/>
      <c r="C10360" s="442" t="s">
        <v>4396</v>
      </c>
    </row>
    <row r="10361" spans="1:3" x14ac:dyDescent="0.35">
      <c r="A10361" s="222" t="str">
        <f t="shared" si="161"/>
        <v>US OB LIMITED FETUS(S)</v>
      </c>
      <c r="B10361" s="157"/>
      <c r="C10361" s="163" t="s">
        <v>3939</v>
      </c>
    </row>
    <row r="10362" spans="1:3" x14ac:dyDescent="0.35">
      <c r="A10362" s="222" t="str">
        <f t="shared" si="161"/>
        <v>US PELVIC-OB-LTD</v>
      </c>
      <c r="B10362" s="314"/>
      <c r="C10362" s="314" t="s">
        <v>1047</v>
      </c>
    </row>
    <row r="10363" spans="1:3" x14ac:dyDescent="0.35">
      <c r="A10363" s="222" t="str">
        <f t="shared" si="161"/>
        <v>US Pregnancy Limited</v>
      </c>
      <c r="B10363" s="281"/>
      <c r="C10363" s="42" t="s">
        <v>1932</v>
      </c>
    </row>
    <row r="10364" spans="1:3" x14ac:dyDescent="0.35">
      <c r="A10364" s="222" t="str">
        <f t="shared" si="161"/>
        <v>US PREGNANCY LIMITED</v>
      </c>
      <c r="B10364" s="548"/>
      <c r="C10364" s="548" t="s">
        <v>5813</v>
      </c>
    </row>
    <row r="10365" spans="1:3" x14ac:dyDescent="0.35">
      <c r="A10365" s="222" t="str">
        <f t="shared" si="161"/>
        <v>US PREGNANT UTERUS; LIMITED</v>
      </c>
      <c r="B10365" s="327"/>
      <c r="C10365" s="327" t="s">
        <v>1697</v>
      </c>
    </row>
    <row r="10366" spans="1:3" x14ac:dyDescent="0.35">
      <c r="A10366" s="222" t="str">
        <f t="shared" si="161"/>
        <v>US, Pregnant Uterus, Limited Single Gestation</v>
      </c>
      <c r="B10366" s="30"/>
      <c r="C10366" s="30" t="s">
        <v>3261</v>
      </c>
    </row>
    <row r="10367" spans="1:3" x14ac:dyDescent="0.35">
      <c r="A10367" s="222" t="str">
        <f t="shared" si="161"/>
        <v>US FETAL AGE (FOLLOW-UP/REPEAT)</v>
      </c>
      <c r="B10367" s="11"/>
      <c r="C10367" s="11" t="s">
        <v>8936</v>
      </c>
    </row>
    <row r="10368" spans="1:3" x14ac:dyDescent="0.35">
      <c r="A10368" s="222" t="str">
        <f t="shared" si="161"/>
        <v>US FETAL AGE (FOLLOW-UP/REPEAT)</v>
      </c>
      <c r="B10368" s="286"/>
      <c r="C10368" s="286" t="s">
        <v>8936</v>
      </c>
    </row>
    <row r="10369" spans="1:3" x14ac:dyDescent="0.35">
      <c r="A10369" s="222" t="str">
        <f t="shared" si="161"/>
        <v>US FETAL AGE FU</v>
      </c>
      <c r="B10369" s="312"/>
      <c r="C10369" s="312" t="s">
        <v>9885</v>
      </c>
    </row>
    <row r="10370" spans="1:3" x14ac:dyDescent="0.35">
      <c r="A10370" s="222" t="str">
        <f t="shared" si="161"/>
        <v>US OB FOLLOW-UP PER FETUS</v>
      </c>
      <c r="B10370" s="157"/>
      <c r="C10370" s="157" t="s">
        <v>3982</v>
      </c>
    </row>
    <row r="10371" spans="1:3" x14ac:dyDescent="0.35">
      <c r="A10371" s="222" t="str">
        <f t="shared" ref="A10371:A10434" si="162">TRIM(C10371)</f>
        <v>US PREG UTERUS RE EVALUATION</v>
      </c>
      <c r="B10371" s="742"/>
      <c r="C10371" s="46" t="s">
        <v>692</v>
      </c>
    </row>
    <row r="10372" spans="1:3" x14ac:dyDescent="0.35">
      <c r="A10372" s="222" t="str">
        <f t="shared" si="162"/>
        <v>US PREGNANCY FOLLOW UP</v>
      </c>
      <c r="B10372" s="548"/>
      <c r="C10372" s="548" t="s">
        <v>5844</v>
      </c>
    </row>
    <row r="10373" spans="1:3" x14ac:dyDescent="0.35">
      <c r="A10373" s="222" t="str">
        <f t="shared" si="162"/>
        <v>US PREGNANT UTERUS; FOLLOW UP</v>
      </c>
      <c r="B10373" s="327"/>
      <c r="C10373" s="327" t="s">
        <v>1711</v>
      </c>
    </row>
    <row r="10374" spans="1:3" x14ac:dyDescent="0.35">
      <c r="A10374" s="222" t="str">
        <f t="shared" si="162"/>
        <v>US, Pregnant Uterus, Follow Up or Repeat</v>
      </c>
      <c r="B10374" s="30"/>
      <c r="C10374" s="30" t="s">
        <v>3323</v>
      </c>
    </row>
    <row r="10375" spans="1:3" x14ac:dyDescent="0.35">
      <c r="A10375" s="222" t="str">
        <f t="shared" si="162"/>
        <v>U/S TRANSVAG OB</v>
      </c>
      <c r="B10375" s="105"/>
      <c r="C10375" s="106" t="s">
        <v>4824</v>
      </c>
    </row>
    <row r="10376" spans="1:3" x14ac:dyDescent="0.35">
      <c r="A10376" s="222" t="str">
        <f t="shared" si="162"/>
        <v>US OB TRANSVAGINAL</v>
      </c>
      <c r="B10376" s="26"/>
      <c r="C10376" s="26" t="s">
        <v>2375</v>
      </c>
    </row>
    <row r="10377" spans="1:3" x14ac:dyDescent="0.35">
      <c r="A10377" s="222" t="str">
        <f t="shared" si="162"/>
        <v>US OB Transvaginal</v>
      </c>
      <c r="B10377" s="291"/>
      <c r="C10377" s="291" t="s">
        <v>4410</v>
      </c>
    </row>
    <row r="10378" spans="1:3" x14ac:dyDescent="0.35">
      <c r="A10378" s="222" t="str">
        <f t="shared" si="162"/>
        <v>US OB, 1ST TRIMESTER WITH TRANSVAGINAL</v>
      </c>
      <c r="B10378" s="204"/>
      <c r="C10378" s="205" t="s">
        <v>10918</v>
      </c>
    </row>
    <row r="10379" spans="1:3" x14ac:dyDescent="0.35">
      <c r="A10379" s="222" t="str">
        <f t="shared" si="162"/>
        <v>US OB&lt;14 WEEKS US PREGNANCY TRANSVA</v>
      </c>
      <c r="B10379" s="13"/>
      <c r="C10379" s="420" t="s">
        <v>394</v>
      </c>
    </row>
    <row r="10380" spans="1:3" x14ac:dyDescent="0.35">
      <c r="A10380" s="222" t="str">
        <f t="shared" si="162"/>
        <v>US PREGNANCY TRANSVA</v>
      </c>
      <c r="B10380" s="13"/>
      <c r="C10380" s="393" t="s">
        <v>395</v>
      </c>
    </row>
    <row r="10381" spans="1:3" x14ac:dyDescent="0.35">
      <c r="A10381" s="222" t="str">
        <f t="shared" si="162"/>
        <v>US PREGNANCY TRANSVAGINAL</v>
      </c>
      <c r="B10381" s="365"/>
      <c r="C10381" s="454" t="s">
        <v>5620</v>
      </c>
    </row>
    <row r="10382" spans="1:3" x14ac:dyDescent="0.35">
      <c r="A10382" s="222" t="str">
        <f t="shared" si="162"/>
        <v>US Pregnancy Transvaginal</v>
      </c>
      <c r="B10382" s="281"/>
      <c r="C10382" s="392" t="s">
        <v>1952</v>
      </c>
    </row>
    <row r="10383" spans="1:3" x14ac:dyDescent="0.35">
      <c r="A10383" s="222" t="str">
        <f t="shared" si="162"/>
        <v>US PREGNANCY, 1ST TRI TRANSVAGINAL</v>
      </c>
      <c r="B10383" s="221"/>
      <c r="C10383" s="232" t="s">
        <v>1383</v>
      </c>
    </row>
    <row r="10384" spans="1:3" x14ac:dyDescent="0.35">
      <c r="A10384" s="222" t="str">
        <f t="shared" si="162"/>
        <v>US PREGNANT UTERUS; TRANSVAGINAL</v>
      </c>
      <c r="B10384" s="327"/>
      <c r="C10384" s="471" t="s">
        <v>1704</v>
      </c>
    </row>
    <row r="10385" spans="1:3" x14ac:dyDescent="0.35">
      <c r="A10385" s="222" t="str">
        <f t="shared" si="162"/>
        <v>US TRANS VAGINAL OB</v>
      </c>
      <c r="B10385" s="11"/>
      <c r="C10385" s="11" t="s">
        <v>9854</v>
      </c>
    </row>
    <row r="10386" spans="1:3" x14ac:dyDescent="0.35">
      <c r="A10386" s="222" t="str">
        <f t="shared" si="162"/>
        <v>US TRANS VAGINAL US (OB)</v>
      </c>
      <c r="B10386" s="292"/>
      <c r="C10386" s="292" t="s">
        <v>5305</v>
      </c>
    </row>
    <row r="10387" spans="1:3" x14ac:dyDescent="0.35">
      <c r="A10387" s="222" t="str">
        <f t="shared" si="162"/>
        <v>US TRANSVAG OB</v>
      </c>
      <c r="B10387" s="312"/>
      <c r="C10387" s="312" t="s">
        <v>9855</v>
      </c>
    </row>
    <row r="10388" spans="1:3" x14ac:dyDescent="0.35">
      <c r="A10388" s="222" t="str">
        <f t="shared" si="162"/>
        <v>US TRANSVAGINAL - OB</v>
      </c>
      <c r="B10388" s="280"/>
      <c r="C10388" s="45" t="s">
        <v>8914</v>
      </c>
    </row>
    <row r="10389" spans="1:3" x14ac:dyDescent="0.35">
      <c r="A10389" s="222" t="str">
        <f t="shared" si="162"/>
        <v>US TRANSVAGINAL (OB)</v>
      </c>
      <c r="B10389" s="283"/>
      <c r="C10389" s="284" t="s">
        <v>8208</v>
      </c>
    </row>
    <row r="10390" spans="1:3" x14ac:dyDescent="0.35">
      <c r="A10390" s="222" t="str">
        <f t="shared" si="162"/>
        <v>US TRANSVAGINAL OB</v>
      </c>
      <c r="B10390" s="277"/>
      <c r="C10390" s="277" t="s">
        <v>3959</v>
      </c>
    </row>
    <row r="10391" spans="1:3" x14ac:dyDescent="0.35">
      <c r="A10391" s="222" t="str">
        <f t="shared" si="162"/>
        <v>US TRANSVAGINAL OB</v>
      </c>
      <c r="B10391" s="285"/>
      <c r="C10391" s="285" t="s">
        <v>3959</v>
      </c>
    </row>
    <row r="10392" spans="1:3" x14ac:dyDescent="0.35">
      <c r="A10392" s="222" t="str">
        <f t="shared" si="162"/>
        <v>US TRANSVAGINAL OB</v>
      </c>
      <c r="B10392" s="157"/>
      <c r="C10392" s="157" t="s">
        <v>3959</v>
      </c>
    </row>
    <row r="10393" spans="1:3" x14ac:dyDescent="0.35">
      <c r="A10393" s="222" t="str">
        <f t="shared" si="162"/>
        <v>US TRANSVAGINAL OB</v>
      </c>
      <c r="B10393" s="548"/>
      <c r="C10393" s="548" t="s">
        <v>3959</v>
      </c>
    </row>
    <row r="10394" spans="1:3" x14ac:dyDescent="0.35">
      <c r="A10394" s="222" t="str">
        <f t="shared" si="162"/>
        <v>US VAG PROBE OB</v>
      </c>
      <c r="B10394" s="723"/>
      <c r="C10394" s="479" t="s">
        <v>14079</v>
      </c>
    </row>
    <row r="10395" spans="1:3" x14ac:dyDescent="0.35">
      <c r="A10395" s="222" t="str">
        <f t="shared" si="162"/>
        <v>US, Pregnant Uterus, TV</v>
      </c>
      <c r="B10395" s="30"/>
      <c r="C10395" s="30" t="s">
        <v>3294</v>
      </c>
    </row>
    <row r="10396" spans="1:3" x14ac:dyDescent="0.35">
      <c r="A10396" s="222" t="str">
        <f t="shared" si="162"/>
        <v>Fetal Biophysical c/ Non Stress Testing</v>
      </c>
      <c r="B10396" s="30"/>
      <c r="C10396" s="30" t="s">
        <v>3392</v>
      </c>
    </row>
    <row r="10397" spans="1:3" x14ac:dyDescent="0.35">
      <c r="A10397" s="222" t="str">
        <f t="shared" si="162"/>
        <v>US BIOPHYS PROFILE NON STRESS</v>
      </c>
      <c r="B10397" s="312"/>
      <c r="C10397" s="290" t="s">
        <v>9931</v>
      </c>
    </row>
    <row r="10398" spans="1:3" x14ac:dyDescent="0.35">
      <c r="A10398" s="222" t="str">
        <f t="shared" si="162"/>
        <v>US BIOPHYSICAL PROFILE NON STRESS</v>
      </c>
      <c r="B10398" s="283"/>
      <c r="C10398" s="283" t="s">
        <v>8244</v>
      </c>
    </row>
    <row r="10399" spans="1:3" x14ac:dyDescent="0.35">
      <c r="A10399" s="222" t="str">
        <f t="shared" si="162"/>
        <v>US BIOPHYS PROFILE</v>
      </c>
      <c r="B10399" s="289"/>
      <c r="C10399" s="318" t="s">
        <v>2844</v>
      </c>
    </row>
    <row r="10400" spans="1:3" x14ac:dyDescent="0.35">
      <c r="A10400" s="222" t="str">
        <f t="shared" si="162"/>
        <v>US BIOPHYS PROFILE</v>
      </c>
      <c r="B10400" s="312"/>
      <c r="C10400" s="290" t="s">
        <v>2844</v>
      </c>
    </row>
    <row r="10401" spans="1:3" x14ac:dyDescent="0.35">
      <c r="A10401" s="222" t="str">
        <f t="shared" si="162"/>
        <v>US BIOPHYSICAL PROFILE</v>
      </c>
      <c r="B10401" s="296"/>
      <c r="C10401" s="296" t="s">
        <v>6625</v>
      </c>
    </row>
    <row r="10402" spans="1:3" x14ac:dyDescent="0.35">
      <c r="A10402" s="222" t="str">
        <f t="shared" si="162"/>
        <v>US BIO-PHYSICAL PROFILE</v>
      </c>
      <c r="B10402" s="94"/>
      <c r="C10402" s="94" t="s">
        <v>7163</v>
      </c>
    </row>
    <row r="10403" spans="1:3" x14ac:dyDescent="0.35">
      <c r="A10403" s="222" t="str">
        <f t="shared" si="162"/>
        <v>US FETAL BIOPHYSICAL</v>
      </c>
      <c r="B10403" s="548"/>
      <c r="C10403" s="548" t="s">
        <v>5833</v>
      </c>
    </row>
    <row r="10404" spans="1:3" x14ac:dyDescent="0.35">
      <c r="A10404" s="222" t="str">
        <f t="shared" si="162"/>
        <v>US Fetal Biophysical Profile</v>
      </c>
      <c r="B10404" s="296"/>
      <c r="C10404" s="296" t="s">
        <v>6626</v>
      </c>
    </row>
    <row r="10405" spans="1:3" x14ac:dyDescent="0.35">
      <c r="A10405" s="222" t="str">
        <f t="shared" si="162"/>
        <v>US OB BIOPHYSICAL PROFILE</v>
      </c>
      <c r="B10405" s="313"/>
      <c r="C10405" s="313" t="s">
        <v>1958</v>
      </c>
    </row>
    <row r="10406" spans="1:3" x14ac:dyDescent="0.35">
      <c r="A10406" s="222" t="str">
        <f t="shared" si="162"/>
        <v>US UMBILICAL ARTERY</v>
      </c>
      <c r="B10406" s="157"/>
      <c r="C10406" s="157" t="s">
        <v>3888</v>
      </c>
    </row>
    <row r="10407" spans="1:3" x14ac:dyDescent="0.35">
      <c r="A10407" s="222" t="str">
        <f t="shared" si="162"/>
        <v>US MIDDLE CEREBRAL ARTERY</v>
      </c>
      <c r="B10407" s="157"/>
      <c r="C10407" s="157" t="s">
        <v>3948</v>
      </c>
    </row>
    <row r="10408" spans="1:3" x14ac:dyDescent="0.35">
      <c r="A10408" s="222" t="str">
        <f t="shared" si="162"/>
        <v>US FETAL HEART</v>
      </c>
      <c r="B10408" s="157"/>
      <c r="C10408" s="157" t="s">
        <v>4111</v>
      </c>
    </row>
    <row r="10409" spans="1:3" x14ac:dyDescent="0.35">
      <c r="A10409" s="222" t="str">
        <f t="shared" si="162"/>
        <v>US FETAL HEART REPEAT STD</v>
      </c>
      <c r="B10409" s="157"/>
      <c r="C10409" s="157" t="s">
        <v>3978</v>
      </c>
    </row>
    <row r="10410" spans="1:3" x14ac:dyDescent="0.35">
      <c r="A10410" s="222" t="str">
        <f t="shared" si="162"/>
        <v>US FETAL HEART SPECTRAL DISPLAY COMPLETE</v>
      </c>
      <c r="B10410" s="157"/>
      <c r="C10410" s="157" t="s">
        <v>3923</v>
      </c>
    </row>
    <row r="10411" spans="1:3" x14ac:dyDescent="0.35">
      <c r="A10411" s="222" t="str">
        <f t="shared" si="162"/>
        <v>US FETAL HEART PLSD SPECTRAL DISPLAY REPEAT STD</v>
      </c>
      <c r="B10411" s="157"/>
      <c r="C10411" s="157" t="s">
        <v>3916</v>
      </c>
    </row>
    <row r="10412" spans="1:3" x14ac:dyDescent="0.35">
      <c r="A10412" s="222" t="str">
        <f t="shared" si="162"/>
        <v>76830-US Transvaginal</v>
      </c>
      <c r="B10412" s="289"/>
      <c r="C10412" s="289" t="s">
        <v>2823</v>
      </c>
    </row>
    <row r="10413" spans="1:3" ht="16" x14ac:dyDescent="0.4">
      <c r="A10413" s="222" t="str">
        <f t="shared" si="162"/>
        <v>TRANSVAGINAL NON-OB</v>
      </c>
      <c r="B10413" s="651"/>
      <c r="C10413" s="639" t="s">
        <v>13737</v>
      </c>
    </row>
    <row r="10414" spans="1:3" x14ac:dyDescent="0.35">
      <c r="A10414" s="222" t="str">
        <f t="shared" si="162"/>
        <v>TRANSVAGINAL US, NON-OB</v>
      </c>
      <c r="B10414" s="204"/>
      <c r="C10414" s="203" t="s">
        <v>10898</v>
      </c>
    </row>
    <row r="10415" spans="1:3" x14ac:dyDescent="0.35">
      <c r="A10415" s="222" t="str">
        <f t="shared" si="162"/>
        <v>U/S TRANSVAG NON-OB</v>
      </c>
      <c r="B10415" s="105"/>
      <c r="C10415" s="106" t="s">
        <v>4809</v>
      </c>
    </row>
    <row r="10416" spans="1:3" x14ac:dyDescent="0.35">
      <c r="A10416" s="222" t="str">
        <f t="shared" si="162"/>
        <v>US - PELVIS TRANSVAG - 76830</v>
      </c>
      <c r="B10416" s="204"/>
      <c r="C10416" s="204" t="s">
        <v>10899</v>
      </c>
    </row>
    <row r="10417" spans="1:3" x14ac:dyDescent="0.35">
      <c r="A10417" s="222" t="str">
        <f t="shared" si="162"/>
        <v>US TRANS VAG</v>
      </c>
      <c r="B10417" s="280"/>
      <c r="C10417" s="45" t="s">
        <v>8898</v>
      </c>
    </row>
    <row r="10418" spans="1:3" x14ac:dyDescent="0.35">
      <c r="A10418" s="222" t="str">
        <f t="shared" si="162"/>
        <v>US TRANS VAGINAL NON OB</v>
      </c>
      <c r="B10418" s="11"/>
      <c r="C10418" s="11" t="s">
        <v>8899</v>
      </c>
    </row>
    <row r="10419" spans="1:3" x14ac:dyDescent="0.35">
      <c r="A10419" s="222" t="str">
        <f t="shared" si="162"/>
        <v>US TRANS VAGINAL NON OB</v>
      </c>
      <c r="B10419" s="280"/>
      <c r="C10419" s="45" t="s">
        <v>8899</v>
      </c>
    </row>
    <row r="10420" spans="1:3" x14ac:dyDescent="0.35">
      <c r="A10420" s="222" t="str">
        <f t="shared" si="162"/>
        <v>US TRANSVAG</v>
      </c>
      <c r="B10420" s="312"/>
      <c r="C10420" s="290" t="s">
        <v>9836</v>
      </c>
    </row>
    <row r="10421" spans="1:3" x14ac:dyDescent="0.35">
      <c r="A10421" s="222" t="str">
        <f t="shared" si="162"/>
        <v>US TRANSVAG - NON OB- 76830</v>
      </c>
      <c r="B10421" s="204"/>
      <c r="C10421" s="203" t="s">
        <v>10900</v>
      </c>
    </row>
    <row r="10422" spans="1:3" x14ac:dyDescent="0.35">
      <c r="A10422" s="222" t="str">
        <f t="shared" si="162"/>
        <v>US TRANSVAG PELVIS</v>
      </c>
      <c r="B10422" s="292"/>
      <c r="C10422" s="292" t="s">
        <v>5156</v>
      </c>
    </row>
    <row r="10423" spans="1:3" x14ac:dyDescent="0.35">
      <c r="A10423" s="222" t="str">
        <f t="shared" si="162"/>
        <v>US TRANSVAGINAL</v>
      </c>
      <c r="B10423" s="221"/>
      <c r="C10423" s="221" t="s">
        <v>1052</v>
      </c>
    </row>
    <row r="10424" spans="1:3" x14ac:dyDescent="0.35">
      <c r="A10424" s="222" t="str">
        <f t="shared" si="162"/>
        <v>US TRANSVAGINAL</v>
      </c>
      <c r="B10424" s="33"/>
      <c r="C10424" s="33" t="s">
        <v>1052</v>
      </c>
    </row>
    <row r="10425" spans="1:3" x14ac:dyDescent="0.35">
      <c r="A10425" s="222" t="str">
        <f t="shared" si="162"/>
        <v>US TRANSVAGINAL</v>
      </c>
      <c r="B10425" s="26"/>
      <c r="C10425" s="26" t="s">
        <v>1052</v>
      </c>
    </row>
    <row r="10426" spans="1:3" x14ac:dyDescent="0.35">
      <c r="A10426" s="222" t="str">
        <f t="shared" si="162"/>
        <v>US TRANSVAGINAL</v>
      </c>
      <c r="B10426" s="365"/>
      <c r="C10426" s="282" t="s">
        <v>1052</v>
      </c>
    </row>
    <row r="10427" spans="1:3" x14ac:dyDescent="0.35">
      <c r="A10427" s="222" t="str">
        <f t="shared" si="162"/>
        <v>US Transvaginal</v>
      </c>
      <c r="B10427" s="280"/>
      <c r="C10427" s="45" t="s">
        <v>8900</v>
      </c>
    </row>
    <row r="10428" spans="1:3" x14ac:dyDescent="0.35">
      <c r="A10428" s="222" t="str">
        <f t="shared" si="162"/>
        <v>US TRANSVAGINAL</v>
      </c>
      <c r="B10428" s="548"/>
      <c r="C10428" s="548" t="s">
        <v>1052</v>
      </c>
    </row>
    <row r="10429" spans="1:3" x14ac:dyDescent="0.35">
      <c r="A10429" s="222" t="str">
        <f t="shared" si="162"/>
        <v>US Transvaginal non OB</v>
      </c>
      <c r="B10429" s="24"/>
      <c r="C10429" s="24" t="s">
        <v>12853</v>
      </c>
    </row>
    <row r="10430" spans="1:3" x14ac:dyDescent="0.35">
      <c r="A10430" s="222" t="str">
        <f t="shared" si="162"/>
        <v>US TRANSVAGINAL NON OB</v>
      </c>
      <c r="B10430" s="376"/>
      <c r="C10430" s="338" t="s">
        <v>7379</v>
      </c>
    </row>
    <row r="10431" spans="1:3" x14ac:dyDescent="0.35">
      <c r="A10431" s="222" t="str">
        <f t="shared" si="162"/>
        <v>US TRANSVAGINAL NON-OB</v>
      </c>
      <c r="B10431" s="277"/>
      <c r="C10431" s="277" t="s">
        <v>3944</v>
      </c>
    </row>
    <row r="10432" spans="1:3" x14ac:dyDescent="0.35">
      <c r="A10432" s="222" t="str">
        <f t="shared" si="162"/>
        <v>US TRANSVAGINAL NON-OB</v>
      </c>
      <c r="B10432" s="157"/>
      <c r="C10432" s="157" t="s">
        <v>3944</v>
      </c>
    </row>
    <row r="10433" spans="1:3" x14ac:dyDescent="0.35">
      <c r="A10433" s="222" t="str">
        <f t="shared" si="162"/>
        <v>US TRANSVAGINAL ONLY</v>
      </c>
      <c r="B10433" s="204"/>
      <c r="C10433" s="204" t="s">
        <v>10901</v>
      </c>
    </row>
    <row r="10434" spans="1:3" ht="16" x14ac:dyDescent="0.4">
      <c r="A10434" s="222" t="str">
        <f t="shared" si="162"/>
        <v>US TRANSVAGINAL*</v>
      </c>
      <c r="B10434" s="696"/>
      <c r="C10434" s="158" t="s">
        <v>8581</v>
      </c>
    </row>
    <row r="10435" spans="1:3" x14ac:dyDescent="0.35">
      <c r="A10435" s="222" t="str">
        <f t="shared" ref="A10435:A10498" si="163">TRIM(C10435)</f>
        <v>US TRANSVAGINAL-NON OB</v>
      </c>
      <c r="B10435" s="291"/>
      <c r="C10435" s="291" t="s">
        <v>4399</v>
      </c>
    </row>
    <row r="10436" spans="1:3" x14ac:dyDescent="0.35">
      <c r="A10436" s="222" t="str">
        <f t="shared" si="163"/>
        <v>US VAG PROBE</v>
      </c>
      <c r="B10436" s="283"/>
      <c r="C10436" s="284" t="s">
        <v>8196</v>
      </c>
    </row>
    <row r="10437" spans="1:3" x14ac:dyDescent="0.35">
      <c r="A10437" s="222" t="str">
        <f t="shared" si="163"/>
        <v>US VAG PROBE NON OB</v>
      </c>
      <c r="B10437" s="315"/>
      <c r="C10437" s="93" t="s">
        <v>7146</v>
      </c>
    </row>
    <row r="10438" spans="1:3" x14ac:dyDescent="0.35">
      <c r="A10438" s="222" t="str">
        <f t="shared" si="163"/>
        <v>US, Transvaginal</v>
      </c>
      <c r="B10438" s="30"/>
      <c r="C10438" s="30" t="s">
        <v>3268</v>
      </c>
    </row>
    <row r="10439" spans="1:3" x14ac:dyDescent="0.35">
      <c r="A10439" s="222" t="str">
        <f t="shared" si="163"/>
        <v>US HYSTEROSONOGRAM</v>
      </c>
      <c r="B10439" s="30"/>
      <c r="C10439" s="30" t="s">
        <v>3283</v>
      </c>
    </row>
    <row r="10440" spans="1:3" x14ac:dyDescent="0.35">
      <c r="A10440" s="222" t="str">
        <f t="shared" si="163"/>
        <v>US UTERUS</v>
      </c>
      <c r="B10440" s="157"/>
      <c r="C10440" s="157" t="s">
        <v>3952</v>
      </c>
    </row>
    <row r="10441" spans="1:3" x14ac:dyDescent="0.35">
      <c r="A10441" s="222" t="str">
        <f t="shared" si="163"/>
        <v>US, Hysterosonography</v>
      </c>
      <c r="B10441" s="30"/>
      <c r="C10441" s="30" t="s">
        <v>3284</v>
      </c>
    </row>
    <row r="10442" spans="1:3" x14ac:dyDescent="0.35">
      <c r="A10442" s="222" t="str">
        <f t="shared" si="163"/>
        <v>76856- US MALE PELVIS NON SCROTAL</v>
      </c>
      <c r="B10442" s="94"/>
      <c r="C10442" s="331" t="s">
        <v>7147</v>
      </c>
    </row>
    <row r="10443" spans="1:3" ht="16" x14ac:dyDescent="0.4">
      <c r="A10443" s="222" t="str">
        <f t="shared" si="163"/>
        <v>PELVIC (NON OB) TRANSABDOMINAL COMPLETE</v>
      </c>
      <c r="B10443" s="654"/>
      <c r="C10443" s="639" t="s">
        <v>13738</v>
      </c>
    </row>
    <row r="10444" spans="1:3" x14ac:dyDescent="0.35">
      <c r="A10444" s="222" t="str">
        <f t="shared" si="163"/>
        <v>PELVIC US</v>
      </c>
      <c r="B10444" s="288"/>
      <c r="C10444" s="346" t="s">
        <v>373</v>
      </c>
    </row>
    <row r="10445" spans="1:3" x14ac:dyDescent="0.35">
      <c r="A10445" s="222" t="str">
        <f t="shared" si="163"/>
        <v>U/S PELVIS</v>
      </c>
      <c r="B10445" s="105"/>
      <c r="C10445" s="106" t="s">
        <v>4810</v>
      </c>
    </row>
    <row r="10446" spans="1:3" x14ac:dyDescent="0.35">
      <c r="A10446" s="222" t="str">
        <f t="shared" si="163"/>
        <v>U/S PELVIS COMP NON-OB</v>
      </c>
      <c r="B10446" s="752"/>
      <c r="C10446" s="105" t="s">
        <v>4811</v>
      </c>
    </row>
    <row r="10447" spans="1:3" x14ac:dyDescent="0.35">
      <c r="A10447" s="222" t="str">
        <f t="shared" si="163"/>
        <v>US - PELVIC COMP (TRANSABD) - 76856</v>
      </c>
      <c r="B10447" s="204"/>
      <c r="C10447" s="205" t="s">
        <v>10902</v>
      </c>
    </row>
    <row r="10448" spans="1:3" x14ac:dyDescent="0.35">
      <c r="A10448" s="222" t="str">
        <f t="shared" si="163"/>
        <v>US MALE PELVIS NON SCROTAL</v>
      </c>
      <c r="B10448" s="312"/>
      <c r="C10448" s="290" t="s">
        <v>9837</v>
      </c>
    </row>
    <row r="10449" spans="1:3" x14ac:dyDescent="0.35">
      <c r="A10449" s="222" t="str">
        <f t="shared" si="163"/>
        <v>US PELVIC</v>
      </c>
      <c r="B10449" s="26"/>
      <c r="C10449" s="26" t="s">
        <v>2366</v>
      </c>
    </row>
    <row r="10450" spans="1:3" x14ac:dyDescent="0.35">
      <c r="A10450" s="222" t="str">
        <f t="shared" si="163"/>
        <v>US PELVIC</v>
      </c>
      <c r="B10450" s="280"/>
      <c r="C10450" s="45" t="s">
        <v>2366</v>
      </c>
    </row>
    <row r="10451" spans="1:3" x14ac:dyDescent="0.35">
      <c r="A10451" s="222" t="str">
        <f t="shared" si="163"/>
        <v>US PELVIC</v>
      </c>
      <c r="B10451" s="548"/>
      <c r="C10451" s="548" t="s">
        <v>2366</v>
      </c>
    </row>
    <row r="10452" spans="1:3" x14ac:dyDescent="0.35">
      <c r="A10452" s="222" t="str">
        <f t="shared" si="163"/>
        <v>US PELVIC (NON OB)</v>
      </c>
      <c r="B10452" s="33"/>
      <c r="C10452" s="33" t="s">
        <v>1053</v>
      </c>
    </row>
    <row r="10453" spans="1:3" x14ac:dyDescent="0.35">
      <c r="A10453" s="222" t="str">
        <f t="shared" si="163"/>
        <v>US PELVIC (NONOBSTETRIC)</v>
      </c>
      <c r="B10453" s="280"/>
      <c r="C10453" s="45" t="s">
        <v>8901</v>
      </c>
    </row>
    <row r="10454" spans="1:3" x14ac:dyDescent="0.35">
      <c r="A10454" s="222" t="str">
        <f t="shared" si="163"/>
        <v>US PELVIC COMP</v>
      </c>
      <c r="B10454" s="162"/>
      <c r="C10454" s="166" t="s">
        <v>4214</v>
      </c>
    </row>
    <row r="10455" spans="1:3" x14ac:dyDescent="0.35">
      <c r="A10455" s="222" t="str">
        <f t="shared" si="163"/>
        <v>US PELVIC COMP (TRANSABD) 76856</v>
      </c>
      <c r="B10455" s="204"/>
      <c r="C10455" s="205" t="s">
        <v>10903</v>
      </c>
    </row>
    <row r="10456" spans="1:3" x14ac:dyDescent="0.35">
      <c r="A10456" s="222" t="str">
        <f t="shared" si="163"/>
        <v>US PELVIC COMPLETE</v>
      </c>
      <c r="B10456" s="326"/>
      <c r="C10456" s="320" t="s">
        <v>676</v>
      </c>
    </row>
    <row r="10457" spans="1:3" x14ac:dyDescent="0.35">
      <c r="A10457" s="222" t="str">
        <f t="shared" si="163"/>
        <v>US PELVIC COMPLETE</v>
      </c>
      <c r="B10457" s="742"/>
      <c r="C10457" s="46" t="s">
        <v>676</v>
      </c>
    </row>
    <row r="10458" spans="1:3" x14ac:dyDescent="0.35">
      <c r="A10458" s="222" t="str">
        <f t="shared" si="163"/>
        <v>US PELVIC COMPLETE</v>
      </c>
      <c r="B10458" s="157"/>
      <c r="C10458" s="157" t="s">
        <v>676</v>
      </c>
    </row>
    <row r="10459" spans="1:3" x14ac:dyDescent="0.35">
      <c r="A10459" s="222" t="str">
        <f t="shared" si="163"/>
        <v>US PELVIC MALE (NON GYN)</v>
      </c>
      <c r="B10459" s="766"/>
      <c r="C10459" s="766" t="s">
        <v>13740</v>
      </c>
    </row>
    <row r="10460" spans="1:3" x14ac:dyDescent="0.35">
      <c r="A10460" s="222" t="str">
        <f t="shared" si="163"/>
        <v>US Pelvic Non OB</v>
      </c>
      <c r="B10460" s="283"/>
      <c r="C10460" s="284" t="s">
        <v>8197</v>
      </c>
    </row>
    <row r="10461" spans="1:3" x14ac:dyDescent="0.35">
      <c r="A10461" s="222" t="str">
        <f t="shared" si="163"/>
        <v>US PELVIC NON-OB</v>
      </c>
      <c r="B10461" s="11"/>
      <c r="C10461" s="11" t="s">
        <v>4400</v>
      </c>
    </row>
    <row r="10462" spans="1:3" x14ac:dyDescent="0.35">
      <c r="A10462" s="222" t="str">
        <f t="shared" si="163"/>
        <v>US PELVIC NON-OB</v>
      </c>
      <c r="B10462" s="312"/>
      <c r="C10462" s="290" t="s">
        <v>4400</v>
      </c>
    </row>
    <row r="10463" spans="1:3" x14ac:dyDescent="0.35">
      <c r="A10463" s="222" t="str">
        <f t="shared" si="163"/>
        <v>US PELVIC NON-OB</v>
      </c>
      <c r="B10463" s="291"/>
      <c r="C10463" s="278" t="s">
        <v>4400</v>
      </c>
    </row>
    <row r="10464" spans="1:3" x14ac:dyDescent="0.35">
      <c r="A10464" s="222" t="str">
        <f t="shared" si="163"/>
        <v>US PELVIC, NON OB</v>
      </c>
      <c r="B10464" s="26"/>
      <c r="C10464" s="26" t="s">
        <v>2367</v>
      </c>
    </row>
    <row r="10465" spans="1:3" x14ac:dyDescent="0.35">
      <c r="A10465" s="222" t="str">
        <f t="shared" si="163"/>
        <v>US PELVIC/GROIN/BLADD</v>
      </c>
      <c r="B10465" s="324"/>
      <c r="C10465" s="339" t="s">
        <v>6289</v>
      </c>
    </row>
    <row r="10466" spans="1:3" x14ac:dyDescent="0.35">
      <c r="A10466" s="222" t="str">
        <f t="shared" si="163"/>
        <v>US Pelvis</v>
      </c>
      <c r="B10466" s="24"/>
      <c r="C10466" s="24" t="s">
        <v>12854</v>
      </c>
    </row>
    <row r="10467" spans="1:3" x14ac:dyDescent="0.35">
      <c r="A10467" s="222" t="str">
        <f t="shared" si="163"/>
        <v>US PELVIS</v>
      </c>
      <c r="B10467" s="285"/>
      <c r="C10467" s="297" t="s">
        <v>1538</v>
      </c>
    </row>
    <row r="10468" spans="1:3" x14ac:dyDescent="0.35">
      <c r="A10468" s="222" t="str">
        <f t="shared" si="163"/>
        <v>US PELVIS COMP</v>
      </c>
      <c r="B10468" s="288"/>
      <c r="C10468" s="13" t="s">
        <v>374</v>
      </c>
    </row>
    <row r="10469" spans="1:3" x14ac:dyDescent="0.35">
      <c r="A10469" s="222" t="str">
        <f t="shared" si="163"/>
        <v>US PELVIS COMPLETE</v>
      </c>
      <c r="B10469" s="221"/>
      <c r="C10469" s="221" t="s">
        <v>1377</v>
      </c>
    </row>
    <row r="10470" spans="1:3" x14ac:dyDescent="0.35">
      <c r="A10470" s="222" t="str">
        <f t="shared" si="163"/>
        <v>US PELVIS COMPLETE</v>
      </c>
      <c r="B10470" s="292"/>
      <c r="C10470" s="302" t="s">
        <v>1377</v>
      </c>
    </row>
    <row r="10471" spans="1:3" x14ac:dyDescent="0.35">
      <c r="A10471" s="222" t="str">
        <f t="shared" si="163"/>
        <v>US PELVIS COMPLETE</v>
      </c>
      <c r="B10471" s="365"/>
      <c r="C10471" s="282" t="s">
        <v>1377</v>
      </c>
    </row>
    <row r="10472" spans="1:3" x14ac:dyDescent="0.35">
      <c r="A10472" s="222" t="str">
        <f t="shared" si="163"/>
        <v>US PELVIS NON OB COMPLETE</v>
      </c>
      <c r="B10472" s="289"/>
      <c r="C10472" s="318" t="s">
        <v>2824</v>
      </c>
    </row>
    <row r="10473" spans="1:3" x14ac:dyDescent="0.35">
      <c r="A10473" s="222" t="str">
        <f t="shared" si="163"/>
        <v>US PELVIS NON-OB COMPLETE</v>
      </c>
      <c r="B10473" s="277"/>
      <c r="C10473" s="277" t="s">
        <v>9346</v>
      </c>
    </row>
    <row r="10474" spans="1:3" x14ac:dyDescent="0.35">
      <c r="A10474" s="222" t="str">
        <f t="shared" si="163"/>
        <v>US Pelvis Non-OB Complete</v>
      </c>
      <c r="B10474" s="280"/>
      <c r="C10474" s="45" t="s">
        <v>8902</v>
      </c>
    </row>
    <row r="10475" spans="1:3" x14ac:dyDescent="0.35">
      <c r="A10475" s="222" t="str">
        <f t="shared" si="163"/>
        <v>US PELVIS TRANSABDOMINAL</v>
      </c>
      <c r="B10475" s="204"/>
      <c r="C10475" s="205" t="s">
        <v>10904</v>
      </c>
    </row>
    <row r="10476" spans="1:3" ht="16" x14ac:dyDescent="0.4">
      <c r="A10476" s="222" t="str">
        <f t="shared" si="163"/>
        <v>US PELVIS*</v>
      </c>
      <c r="B10476" s="696"/>
      <c r="C10476" s="158" t="s">
        <v>8582</v>
      </c>
    </row>
    <row r="10477" spans="1:3" x14ac:dyDescent="0.35">
      <c r="A10477" s="222" t="str">
        <f t="shared" si="163"/>
        <v>US, Pelvic Non OB, B-Scan and or Real Time</v>
      </c>
      <c r="B10477" s="30"/>
      <c r="C10477" s="30" t="s">
        <v>3269</v>
      </c>
    </row>
    <row r="10478" spans="1:3" x14ac:dyDescent="0.35">
      <c r="A10478" s="222" t="str">
        <f t="shared" si="163"/>
        <v>76857-US Bladder Limited</v>
      </c>
      <c r="B10478" s="281"/>
      <c r="C10478" s="42" t="s">
        <v>1905</v>
      </c>
    </row>
    <row r="10479" spans="1:3" x14ac:dyDescent="0.35">
      <c r="A10479" s="222" t="str">
        <f t="shared" si="163"/>
        <v>U/S BLADDER</v>
      </c>
      <c r="B10479" s="105"/>
      <c r="C10479" s="105" t="s">
        <v>4776</v>
      </c>
    </row>
    <row r="10480" spans="1:3" x14ac:dyDescent="0.35">
      <c r="A10480" s="222" t="str">
        <f t="shared" si="163"/>
        <v>ultrasound pelvis limited</v>
      </c>
      <c r="B10480" s="326"/>
      <c r="C10480" s="323" t="s">
        <v>13996</v>
      </c>
    </row>
    <row r="10481" spans="1:3" x14ac:dyDescent="0.35">
      <c r="A10481" s="222" t="str">
        <f t="shared" si="163"/>
        <v>US - PELVIC LMT (TRANSABD) - 76857</v>
      </c>
      <c r="B10481" s="204"/>
      <c r="C10481" s="205" t="s">
        <v>10877</v>
      </c>
    </row>
    <row r="10482" spans="1:3" x14ac:dyDescent="0.35">
      <c r="A10482" s="222" t="str">
        <f t="shared" si="163"/>
        <v>US BLADDER</v>
      </c>
      <c r="B10482" s="766"/>
      <c r="C10482" s="766" t="s">
        <v>9799</v>
      </c>
    </row>
    <row r="10483" spans="1:3" x14ac:dyDescent="0.35">
      <c r="A10483" s="222" t="str">
        <f t="shared" si="163"/>
        <v>US BLADDER</v>
      </c>
      <c r="B10483" s="326"/>
      <c r="C10483" s="320" t="s">
        <v>9799</v>
      </c>
    </row>
    <row r="10484" spans="1:3" x14ac:dyDescent="0.35">
      <c r="A10484" s="222" t="str">
        <f t="shared" si="163"/>
        <v>US Bladder</v>
      </c>
      <c r="B10484" s="666"/>
      <c r="C10484" s="24" t="s">
        <v>12831</v>
      </c>
    </row>
    <row r="10485" spans="1:3" x14ac:dyDescent="0.35">
      <c r="A10485" s="222" t="str">
        <f t="shared" si="163"/>
        <v>US BLADDER</v>
      </c>
      <c r="B10485" s="11"/>
      <c r="C10485" s="11" t="s">
        <v>9799</v>
      </c>
    </row>
    <row r="10486" spans="1:3" x14ac:dyDescent="0.35">
      <c r="A10486" s="222" t="str">
        <f t="shared" si="163"/>
        <v>US BLADDER COMP</v>
      </c>
      <c r="B10486" s="288"/>
      <c r="C10486" s="13" t="s">
        <v>347</v>
      </c>
    </row>
    <row r="10487" spans="1:3" x14ac:dyDescent="0.35">
      <c r="A10487" s="222" t="str">
        <f t="shared" si="163"/>
        <v>US BLADDER LIMITED</v>
      </c>
      <c r="B10487" s="365"/>
      <c r="C10487" s="282" t="s">
        <v>5600</v>
      </c>
    </row>
    <row r="10488" spans="1:3" x14ac:dyDescent="0.35">
      <c r="A10488" s="222" t="str">
        <f t="shared" si="163"/>
        <v>US BLADDER POST VOID</v>
      </c>
      <c r="B10488" s="316"/>
      <c r="C10488" s="319" t="s">
        <v>8473</v>
      </c>
    </row>
    <row r="10489" spans="1:3" x14ac:dyDescent="0.35">
      <c r="A10489" s="222" t="str">
        <f t="shared" si="163"/>
        <v>US Bladder Scan</v>
      </c>
      <c r="B10489" s="291"/>
      <c r="C10489" s="278" t="s">
        <v>4379</v>
      </c>
    </row>
    <row r="10490" spans="1:3" x14ac:dyDescent="0.35">
      <c r="A10490" s="222" t="str">
        <f t="shared" si="163"/>
        <v>US BLADDER VOLUME/POSSTVOIC</v>
      </c>
      <c r="B10490" s="548"/>
      <c r="C10490" s="548" t="s">
        <v>5795</v>
      </c>
    </row>
    <row r="10491" spans="1:3" x14ac:dyDescent="0.35">
      <c r="A10491" s="222" t="str">
        <f t="shared" si="163"/>
        <v>US Bladder w/ Residual</v>
      </c>
      <c r="B10491" s="291"/>
      <c r="C10491" s="278" t="s">
        <v>4380</v>
      </c>
    </row>
    <row r="10492" spans="1:3" x14ac:dyDescent="0.35">
      <c r="A10492" s="222" t="str">
        <f t="shared" si="163"/>
        <v>US BLADDER; PVRV</v>
      </c>
      <c r="B10492" s="281"/>
      <c r="C10492" s="42" t="s">
        <v>1906</v>
      </c>
    </row>
    <row r="10493" spans="1:3" x14ac:dyDescent="0.35">
      <c r="A10493" s="222" t="str">
        <f t="shared" si="163"/>
        <v>US bladder-pvrv*</v>
      </c>
      <c r="B10493" s="755"/>
      <c r="C10493" s="755" t="s">
        <v>8565</v>
      </c>
    </row>
    <row r="10494" spans="1:3" x14ac:dyDescent="0.35">
      <c r="A10494" s="222" t="str">
        <f t="shared" si="163"/>
        <v>US GUIDED FLUID DRAINAGE / PELVIS</v>
      </c>
      <c r="B10494" s="548"/>
      <c r="C10494" s="548" t="s">
        <v>5796</v>
      </c>
    </row>
    <row r="10495" spans="1:3" x14ac:dyDescent="0.35">
      <c r="A10495" s="222" t="str">
        <f t="shared" si="163"/>
        <v>US LIMITED OR FOLLOW UP PEL</v>
      </c>
      <c r="B10495" s="365"/>
      <c r="C10495" s="282" t="s">
        <v>5601</v>
      </c>
    </row>
    <row r="10496" spans="1:3" x14ac:dyDescent="0.35">
      <c r="A10496" s="222" t="str">
        <f t="shared" si="163"/>
        <v>US PELVIC LIM</v>
      </c>
      <c r="B10496" s="11"/>
      <c r="C10496" s="11" t="s">
        <v>9800</v>
      </c>
    </row>
    <row r="10497" spans="1:3" x14ac:dyDescent="0.35">
      <c r="A10497" s="222" t="str">
        <f t="shared" si="163"/>
        <v>US PELVIC LIMITED</v>
      </c>
      <c r="B10497" s="157"/>
      <c r="C10497" s="157" t="s">
        <v>3889</v>
      </c>
    </row>
    <row r="10498" spans="1:3" x14ac:dyDescent="0.35">
      <c r="A10498" s="222" t="str">
        <f t="shared" si="163"/>
        <v>US PELVIC LMT (TRANSABD) 76857</v>
      </c>
      <c r="B10498" s="204"/>
      <c r="C10498" s="205" t="s">
        <v>10878</v>
      </c>
    </row>
    <row r="10499" spans="1:3" x14ac:dyDescent="0.35">
      <c r="A10499" s="222" t="str">
        <f t="shared" ref="A10499:A10562" si="164">TRIM(C10499)</f>
        <v>US PELVIC WALL BUTTOCK PERINEUM ST</v>
      </c>
      <c r="B10499" s="326"/>
      <c r="C10499" s="320" t="s">
        <v>13997</v>
      </c>
    </row>
    <row r="10500" spans="1:3" x14ac:dyDescent="0.35">
      <c r="A10500" s="222" t="str">
        <f t="shared" si="164"/>
        <v>US PELVIC-LIMIT.OR FO</v>
      </c>
      <c r="B10500" s="286"/>
      <c r="C10500" s="286" t="s">
        <v>8875</v>
      </c>
    </row>
    <row r="10501" spans="1:3" x14ac:dyDescent="0.35">
      <c r="A10501" s="222" t="str">
        <f t="shared" si="164"/>
        <v>US PELVIS LIMITED</v>
      </c>
      <c r="B10501" s="395"/>
      <c r="C10501" s="332" t="s">
        <v>2786</v>
      </c>
    </row>
    <row r="10502" spans="1:3" x14ac:dyDescent="0.35">
      <c r="A10502" s="222" t="str">
        <f t="shared" si="164"/>
        <v>US PELVIS LIMITED STUDY</v>
      </c>
      <c r="B10502" s="285"/>
      <c r="C10502" s="297" t="s">
        <v>6271</v>
      </c>
    </row>
    <row r="10503" spans="1:3" x14ac:dyDescent="0.35">
      <c r="A10503" s="222" t="str">
        <f t="shared" si="164"/>
        <v>US PELVIS LMTD</v>
      </c>
      <c r="B10503" s="288"/>
      <c r="C10503" s="13" t="s">
        <v>348</v>
      </c>
    </row>
    <row r="10504" spans="1:3" x14ac:dyDescent="0.35">
      <c r="A10504" s="222" t="str">
        <f t="shared" si="164"/>
        <v>US Pelvis Non-OB Limited</v>
      </c>
      <c r="B10504" s="296"/>
      <c r="C10504" s="296" t="s">
        <v>6603</v>
      </c>
    </row>
    <row r="10505" spans="1:3" x14ac:dyDescent="0.35">
      <c r="A10505" s="222" t="str">
        <f t="shared" si="164"/>
        <v>US Soft Tissue Buttock</v>
      </c>
      <c r="B10505" s="24"/>
      <c r="C10505" s="24" t="s">
        <v>12832</v>
      </c>
    </row>
    <row r="10506" spans="1:3" x14ac:dyDescent="0.35">
      <c r="A10506" s="222" t="str">
        <f t="shared" si="164"/>
        <v>US SOFT TISSUE BUTTOCKS</v>
      </c>
      <c r="B10506" s="292"/>
      <c r="C10506" s="292" t="s">
        <v>5284</v>
      </c>
    </row>
    <row r="10507" spans="1:3" x14ac:dyDescent="0.35">
      <c r="A10507" s="222" t="str">
        <f t="shared" si="164"/>
        <v>US Soft Tissue Pelvic Wall</v>
      </c>
      <c r="B10507" s="24"/>
      <c r="C10507" s="24" t="s">
        <v>12833</v>
      </c>
    </row>
    <row r="10508" spans="1:3" x14ac:dyDescent="0.35">
      <c r="A10508" s="222" t="str">
        <f t="shared" si="164"/>
        <v>US SOFT TISSUE PELVIC WALL, BUTTOCK, PENIS, PERINEUM</v>
      </c>
      <c r="B10508" s="766"/>
      <c r="C10508" s="766" t="s">
        <v>13719</v>
      </c>
    </row>
    <row r="10509" spans="1:3" x14ac:dyDescent="0.35">
      <c r="A10509" s="222" t="str">
        <f t="shared" si="164"/>
        <v>US SOFT TISSUE PELVIC WALL, BUTTOCK,PERINEUM</v>
      </c>
      <c r="B10509" s="766"/>
      <c r="C10509" s="766" t="s">
        <v>13720</v>
      </c>
    </row>
    <row r="10510" spans="1:3" x14ac:dyDescent="0.35">
      <c r="A10510" s="222" t="str">
        <f t="shared" si="164"/>
        <v>US, Pelvic Non OB, Follow Up or Repeat (Bladder)</v>
      </c>
      <c r="B10510" s="30"/>
      <c r="C10510" s="30" t="s">
        <v>3205</v>
      </c>
    </row>
    <row r="10511" spans="1:3" x14ac:dyDescent="0.35">
      <c r="A10511" s="222" t="str">
        <f t="shared" si="164"/>
        <v>U/S TESTICLE</v>
      </c>
      <c r="B10511" s="177"/>
      <c r="C10511" s="182" t="s">
        <v>4801</v>
      </c>
    </row>
    <row r="10512" spans="1:3" x14ac:dyDescent="0.35">
      <c r="A10512" s="222" t="str">
        <f t="shared" si="164"/>
        <v>US GENITALIA</v>
      </c>
      <c r="B10512" s="33"/>
      <c r="C10512" s="33" t="s">
        <v>1046</v>
      </c>
    </row>
    <row r="10513" spans="1:3" x14ac:dyDescent="0.35">
      <c r="A10513" s="222" t="str">
        <f t="shared" si="164"/>
        <v>US SCROTAL TESTES</v>
      </c>
      <c r="B10513" s="221"/>
      <c r="C10513" s="221" t="s">
        <v>1376</v>
      </c>
    </row>
    <row r="10514" spans="1:3" x14ac:dyDescent="0.35">
      <c r="A10514" s="222" t="str">
        <f t="shared" si="164"/>
        <v>US SCROTUM</v>
      </c>
      <c r="B10514" s="742"/>
      <c r="C10514" s="46" t="s">
        <v>673</v>
      </c>
    </row>
    <row r="10515" spans="1:3" x14ac:dyDescent="0.35">
      <c r="A10515" s="222" t="str">
        <f t="shared" si="164"/>
        <v>US SCROTUM</v>
      </c>
      <c r="B10515" s="26"/>
      <c r="C10515" s="26" t="s">
        <v>673</v>
      </c>
    </row>
    <row r="10516" spans="1:3" x14ac:dyDescent="0.35">
      <c r="A10516" s="222" t="str">
        <f t="shared" si="164"/>
        <v>US SCROTUM</v>
      </c>
      <c r="B10516" s="11"/>
      <c r="C10516" s="11" t="s">
        <v>673</v>
      </c>
    </row>
    <row r="10517" spans="1:3" x14ac:dyDescent="0.35">
      <c r="A10517" s="222" t="str">
        <f t="shared" si="164"/>
        <v>US SCROTUM</v>
      </c>
      <c r="B10517" s="281"/>
      <c r="C10517" s="42" t="s">
        <v>673</v>
      </c>
    </row>
    <row r="10518" spans="1:3" x14ac:dyDescent="0.35">
      <c r="A10518" s="222" t="str">
        <f t="shared" si="164"/>
        <v>US SCROTUM</v>
      </c>
      <c r="B10518" s="157"/>
      <c r="C10518" s="157" t="s">
        <v>673</v>
      </c>
    </row>
    <row r="10519" spans="1:3" x14ac:dyDescent="0.35">
      <c r="A10519" s="222" t="str">
        <f t="shared" si="164"/>
        <v>US SCROTUM - 76870</v>
      </c>
      <c r="B10519" s="204"/>
      <c r="C10519" s="205" t="s">
        <v>10895</v>
      </c>
    </row>
    <row r="10520" spans="1:3" x14ac:dyDescent="0.35">
      <c r="A10520" s="222" t="str">
        <f t="shared" si="164"/>
        <v>US SCROTUM &amp; CONTENTS</v>
      </c>
      <c r="B10520" s="315"/>
      <c r="C10520" s="382" t="s">
        <v>7138</v>
      </c>
    </row>
    <row r="10521" spans="1:3" x14ac:dyDescent="0.35">
      <c r="A10521" s="222" t="str">
        <f t="shared" si="164"/>
        <v>US Scrotum (Contents)</v>
      </c>
      <c r="B10521" s="326"/>
      <c r="C10521" s="320" t="s">
        <v>14007</v>
      </c>
    </row>
    <row r="10522" spans="1:3" x14ac:dyDescent="0.35">
      <c r="A10522" s="222" t="str">
        <f t="shared" si="164"/>
        <v>US Scrotum (Contents) w/ Doppler if ind</v>
      </c>
      <c r="B10522" s="281"/>
      <c r="C10522" s="42" t="s">
        <v>1930</v>
      </c>
    </row>
    <row r="10523" spans="1:3" x14ac:dyDescent="0.35">
      <c r="A10523" s="222" t="str">
        <f t="shared" si="164"/>
        <v>US SCROTUM 76870</v>
      </c>
      <c r="B10523" s="204"/>
      <c r="C10523" s="205" t="s">
        <v>10896</v>
      </c>
    </row>
    <row r="10524" spans="1:3" x14ac:dyDescent="0.35">
      <c r="A10524" s="222" t="str">
        <f t="shared" si="164"/>
        <v>US SCROTUM AND CONTENTS</v>
      </c>
      <c r="B10524" s="291"/>
      <c r="C10524" s="278" t="s">
        <v>4395</v>
      </c>
    </row>
    <row r="10525" spans="1:3" x14ac:dyDescent="0.35">
      <c r="A10525" s="222" t="str">
        <f t="shared" si="164"/>
        <v>US SCROTUM, BILATERAL</v>
      </c>
      <c r="B10525" s="365"/>
      <c r="C10525" s="282" t="s">
        <v>5612</v>
      </c>
    </row>
    <row r="10526" spans="1:3" x14ac:dyDescent="0.35">
      <c r="A10526" s="222" t="str">
        <f t="shared" si="164"/>
        <v>US SCROTUM/TESTICLES</v>
      </c>
      <c r="B10526" s="283"/>
      <c r="C10526" s="284" t="s">
        <v>8193</v>
      </c>
    </row>
    <row r="10527" spans="1:3" x14ac:dyDescent="0.35">
      <c r="A10527" s="222" t="str">
        <f t="shared" si="164"/>
        <v>US Scrotum/Testicular</v>
      </c>
      <c r="B10527" s="24"/>
      <c r="C10527" s="24" t="s">
        <v>12850</v>
      </c>
    </row>
    <row r="10528" spans="1:3" x14ac:dyDescent="0.35">
      <c r="A10528" s="222" t="str">
        <f t="shared" si="164"/>
        <v>US SCROTUM/TESTICULAR</v>
      </c>
      <c r="B10528" s="289"/>
      <c r="C10528" s="318" t="s">
        <v>2819</v>
      </c>
    </row>
    <row r="10529" spans="1:3" x14ac:dyDescent="0.35">
      <c r="A10529" s="222" t="str">
        <f t="shared" si="164"/>
        <v>US TESTICLES</v>
      </c>
      <c r="B10529" s="350"/>
      <c r="C10529" s="303" t="s">
        <v>6611</v>
      </c>
    </row>
    <row r="10530" spans="1:3" x14ac:dyDescent="0.35">
      <c r="A10530" s="222" t="str">
        <f t="shared" si="164"/>
        <v>US TESTICULAR</v>
      </c>
      <c r="B10530" s="766"/>
      <c r="C10530" s="766" t="s">
        <v>2363</v>
      </c>
    </row>
    <row r="10531" spans="1:3" x14ac:dyDescent="0.35">
      <c r="A10531" s="222" t="str">
        <f t="shared" si="164"/>
        <v>US TESTICULAR</v>
      </c>
      <c r="B10531" s="26"/>
      <c r="C10531" s="26" t="s">
        <v>2363</v>
      </c>
    </row>
    <row r="10532" spans="1:3" x14ac:dyDescent="0.35">
      <c r="A10532" s="222" t="str">
        <f t="shared" si="164"/>
        <v>US TESTICULAR</v>
      </c>
      <c r="B10532" s="280"/>
      <c r="C10532" s="45" t="s">
        <v>2363</v>
      </c>
    </row>
    <row r="10533" spans="1:3" x14ac:dyDescent="0.35">
      <c r="A10533" s="222" t="str">
        <f t="shared" si="164"/>
        <v>US TESTICULAR</v>
      </c>
      <c r="B10533" s="548"/>
      <c r="C10533" s="548" t="s">
        <v>2363</v>
      </c>
    </row>
    <row r="10534" spans="1:3" x14ac:dyDescent="0.35">
      <c r="A10534" s="222" t="str">
        <f t="shared" si="164"/>
        <v>US, Scrotum and Contents</v>
      </c>
      <c r="B10534" s="30"/>
      <c r="C10534" s="30" t="s">
        <v>3259</v>
      </c>
    </row>
    <row r="10535" spans="1:3" x14ac:dyDescent="0.35">
      <c r="A10535" s="222" t="str">
        <f t="shared" si="164"/>
        <v>US PROSTATE</v>
      </c>
      <c r="B10535" s="26"/>
      <c r="C10535" s="26" t="s">
        <v>480</v>
      </c>
    </row>
    <row r="10536" spans="1:3" x14ac:dyDescent="0.35">
      <c r="A10536" s="222" t="str">
        <f t="shared" si="164"/>
        <v>US TRANS RECTAL</v>
      </c>
      <c r="B10536" s="33"/>
      <c r="C10536" s="33" t="s">
        <v>1048</v>
      </c>
    </row>
    <row r="10537" spans="1:3" x14ac:dyDescent="0.35">
      <c r="A10537" s="222" t="str">
        <f t="shared" si="164"/>
        <v>US TRANSRECTAL</v>
      </c>
      <c r="B10537" s="30"/>
      <c r="C10537" s="30" t="s">
        <v>674</v>
      </c>
    </row>
    <row r="10538" spans="1:3" x14ac:dyDescent="0.35">
      <c r="A10538" s="222" t="str">
        <f t="shared" si="164"/>
        <v>US TRANSRECTAL</v>
      </c>
      <c r="B10538" s="26"/>
      <c r="C10538" s="26" t="s">
        <v>674</v>
      </c>
    </row>
    <row r="10539" spans="1:3" x14ac:dyDescent="0.35">
      <c r="A10539" s="222" t="str">
        <f t="shared" si="164"/>
        <v>US TRANSRECTAL</v>
      </c>
      <c r="B10539" s="312"/>
      <c r="C10539" s="290" t="s">
        <v>674</v>
      </c>
    </row>
    <row r="10540" spans="1:3" x14ac:dyDescent="0.35">
      <c r="A10540" s="222" t="str">
        <f t="shared" si="164"/>
        <v>US TRANSRECTAL</v>
      </c>
      <c r="B10540" s="285"/>
      <c r="C10540" s="610" t="s">
        <v>674</v>
      </c>
    </row>
    <row r="10541" spans="1:3" x14ac:dyDescent="0.35">
      <c r="A10541" s="222" t="str">
        <f t="shared" si="164"/>
        <v>US TRANSRECTAL</v>
      </c>
      <c r="B10541" s="157"/>
      <c r="C10541" s="157" t="s">
        <v>674</v>
      </c>
    </row>
    <row r="10542" spans="1:3" x14ac:dyDescent="0.35">
      <c r="A10542" s="222" t="str">
        <f t="shared" si="164"/>
        <v>US TRANSRECTAL</v>
      </c>
      <c r="B10542" s="742"/>
      <c r="C10542" s="46" t="s">
        <v>674</v>
      </c>
    </row>
    <row r="10543" spans="1:3" x14ac:dyDescent="0.35">
      <c r="A10543" s="222" t="str">
        <f t="shared" si="164"/>
        <v>US PROSTATE</v>
      </c>
      <c r="B10543" s="288"/>
      <c r="C10543" s="288" t="s">
        <v>480</v>
      </c>
    </row>
    <row r="10544" spans="1:3" x14ac:dyDescent="0.35">
      <c r="A10544" s="222" t="str">
        <f t="shared" si="164"/>
        <v>US PROSTATE</v>
      </c>
      <c r="B10544" s="11"/>
      <c r="C10544" s="11" t="s">
        <v>480</v>
      </c>
    </row>
    <row r="10545" spans="1:3" x14ac:dyDescent="0.35">
      <c r="A10545" s="222" t="str">
        <f t="shared" si="164"/>
        <v>US PROSTATE</v>
      </c>
      <c r="B10545" s="312"/>
      <c r="C10545" s="312" t="s">
        <v>480</v>
      </c>
    </row>
    <row r="10546" spans="1:3" x14ac:dyDescent="0.35">
      <c r="A10546" s="222" t="str">
        <f t="shared" si="164"/>
        <v>US - EXT NON-VASC COMP</v>
      </c>
      <c r="B10546" s="204"/>
      <c r="C10546" s="205" t="s">
        <v>10948</v>
      </c>
    </row>
    <row r="10547" spans="1:3" x14ac:dyDescent="0.35">
      <c r="A10547" s="222" t="str">
        <f t="shared" si="164"/>
        <v>US - ST COMP - 76881</v>
      </c>
      <c r="B10547" s="204"/>
      <c r="C10547" s="205" t="s">
        <v>10949</v>
      </c>
    </row>
    <row r="10548" spans="1:3" x14ac:dyDescent="0.35">
      <c r="A10548" s="222" t="str">
        <f t="shared" si="164"/>
        <v>US EXTREMITIES NON-VASCULAR COMPLETE LT</v>
      </c>
      <c r="B10548" s="11"/>
      <c r="C10548" s="11" t="s">
        <v>9888</v>
      </c>
    </row>
    <row r="10549" spans="1:3" x14ac:dyDescent="0.35">
      <c r="A10549" s="222" t="str">
        <f t="shared" si="164"/>
        <v>US EXTREMITIES NON-VASCULAR COMPLETE RT</v>
      </c>
      <c r="B10549" s="11"/>
      <c r="C10549" s="11" t="s">
        <v>9889</v>
      </c>
    </row>
    <row r="10550" spans="1:3" x14ac:dyDescent="0.35">
      <c r="A10550" s="222" t="str">
        <f t="shared" si="164"/>
        <v>US EXTREMITY COMPLETE - EXTREMITY US</v>
      </c>
      <c r="B10550" s="327"/>
      <c r="C10550" s="327" t="s">
        <v>1712</v>
      </c>
    </row>
    <row r="10551" spans="1:3" x14ac:dyDescent="0.35">
      <c r="A10551" s="222" t="str">
        <f t="shared" si="164"/>
        <v>US Extremity Nonvascular Complete Left</v>
      </c>
      <c r="B10551" s="283"/>
      <c r="C10551" s="283" t="s">
        <v>8229</v>
      </c>
    </row>
    <row r="10552" spans="1:3" x14ac:dyDescent="0.35">
      <c r="A10552" s="222" t="str">
        <f t="shared" si="164"/>
        <v>US Extremity Non-Vascular Complete Left</v>
      </c>
      <c r="B10552" s="291"/>
      <c r="C10552" s="291" t="s">
        <v>4422</v>
      </c>
    </row>
    <row r="10553" spans="1:3" x14ac:dyDescent="0.35">
      <c r="A10553" s="222" t="str">
        <f t="shared" si="164"/>
        <v>US Extremity Nonvascular Complete Right</v>
      </c>
      <c r="B10553" s="313"/>
      <c r="C10553" s="438" t="s">
        <v>1980</v>
      </c>
    </row>
    <row r="10554" spans="1:3" x14ac:dyDescent="0.35">
      <c r="A10554" s="222" t="str">
        <f t="shared" si="164"/>
        <v>US Extremity Non-Vascular Complete Right</v>
      </c>
      <c r="B10554" s="291"/>
      <c r="C10554" s="291" t="s">
        <v>4423</v>
      </c>
    </row>
    <row r="10555" spans="1:3" x14ac:dyDescent="0.35">
      <c r="A10555" s="222" t="str">
        <f t="shared" si="164"/>
        <v>US Extremity Non-Vascular Left</v>
      </c>
      <c r="B10555" s="313"/>
      <c r="C10555" s="313" t="s">
        <v>1981</v>
      </c>
    </row>
    <row r="10556" spans="1:3" x14ac:dyDescent="0.35">
      <c r="A10556" s="222" t="str">
        <f t="shared" si="164"/>
        <v>US Extremity Non-Vascular Right</v>
      </c>
      <c r="B10556" s="281"/>
      <c r="C10556" s="42" t="s">
        <v>1982</v>
      </c>
    </row>
    <row r="10557" spans="1:3" x14ac:dyDescent="0.35">
      <c r="A10557" s="222" t="str">
        <f t="shared" si="164"/>
        <v>US EXTREMITY SOFT TISSUE COMPL</v>
      </c>
      <c r="B10557" s="548"/>
      <c r="C10557" s="548" t="s">
        <v>5845</v>
      </c>
    </row>
    <row r="10558" spans="1:3" x14ac:dyDescent="0.35">
      <c r="A10558" s="222" t="str">
        <f t="shared" si="164"/>
        <v>US EXTREMITY, COMPLETE, NONVAS, LEFT</v>
      </c>
      <c r="B10558" s="26"/>
      <c r="C10558" s="26" t="s">
        <v>2384</v>
      </c>
    </row>
    <row r="10559" spans="1:3" x14ac:dyDescent="0.35">
      <c r="A10559" s="222" t="str">
        <f t="shared" si="164"/>
        <v>US EXTREMITY, COMPLETE, NONVAS, LEFT</v>
      </c>
      <c r="B10559" s="312"/>
      <c r="C10559" s="949" t="s">
        <v>2384</v>
      </c>
    </row>
    <row r="10560" spans="1:3" x14ac:dyDescent="0.35">
      <c r="A10560" s="222" t="str">
        <f t="shared" si="164"/>
        <v>US EXTREMITY, COMPLETE, NONVAS, RIGHT</v>
      </c>
      <c r="B10560" s="26"/>
      <c r="C10560" s="414" t="s">
        <v>2385</v>
      </c>
    </row>
    <row r="10561" spans="1:3" x14ac:dyDescent="0.35">
      <c r="A10561" s="222" t="str">
        <f t="shared" si="164"/>
        <v>US EXTREMITY, COMPLETE, NONVAS, RIGHT</v>
      </c>
      <c r="B10561" s="312"/>
      <c r="C10561" s="485" t="s">
        <v>2385</v>
      </c>
    </row>
    <row r="10562" spans="1:3" x14ac:dyDescent="0.35">
      <c r="A10562" s="222" t="str">
        <f t="shared" si="164"/>
        <v>US LOWER/UPPER EXTREMITY COMPLETE</v>
      </c>
      <c r="B10562" s="324"/>
      <c r="C10562" s="633" t="s">
        <v>6315</v>
      </c>
    </row>
    <row r="10563" spans="1:3" x14ac:dyDescent="0.35">
      <c r="A10563" s="222" t="str">
        <f t="shared" ref="A10563:A10626" si="165">TRIM(C10563)</f>
        <v>US NON-VASC EXT COMP</v>
      </c>
      <c r="B10563" s="40"/>
      <c r="C10563" s="547" t="s">
        <v>12888</v>
      </c>
    </row>
    <row r="10564" spans="1:3" x14ac:dyDescent="0.35">
      <c r="A10564" s="222" t="str">
        <f t="shared" si="165"/>
        <v>US NON-VASC EXT COMP LT</v>
      </c>
      <c r="B10564" s="312"/>
      <c r="C10564" s="485" t="s">
        <v>9890</v>
      </c>
    </row>
    <row r="10565" spans="1:3" x14ac:dyDescent="0.35">
      <c r="A10565" s="222" t="str">
        <f t="shared" si="165"/>
        <v>US NON-VASC EXT COMP RT</v>
      </c>
      <c r="B10565" s="312"/>
      <c r="C10565" s="485" t="s">
        <v>9891</v>
      </c>
    </row>
    <row r="10566" spans="1:3" x14ac:dyDescent="0.35">
      <c r="A10566" s="222" t="str">
        <f t="shared" si="165"/>
        <v>US NON-VASCULAR EXTREMITY COMP</v>
      </c>
      <c r="B10566" s="315"/>
      <c r="C10566" s="556" t="s">
        <v>7181</v>
      </c>
    </row>
    <row r="10567" spans="1:3" x14ac:dyDescent="0.35">
      <c r="A10567" s="222" t="str">
        <f t="shared" si="165"/>
        <v>US SOFT TISSUE EXT COMP - 76881</v>
      </c>
      <c r="B10567" s="204"/>
      <c r="C10567" s="910" t="s">
        <v>10950</v>
      </c>
    </row>
    <row r="10568" spans="1:3" x14ac:dyDescent="0.35">
      <c r="A10568" s="222" t="str">
        <f t="shared" si="165"/>
        <v>US ST COMP 76881</v>
      </c>
      <c r="B10568" s="204"/>
      <c r="C10568" s="207" t="s">
        <v>10951</v>
      </c>
    </row>
    <row r="10569" spans="1:3" x14ac:dyDescent="0.35">
      <c r="A10569" s="222" t="str">
        <f t="shared" si="165"/>
        <v>US ST EXT COMP LT</v>
      </c>
      <c r="B10569" s="13"/>
      <c r="C10569" s="553" t="s">
        <v>414</v>
      </c>
    </row>
    <row r="10570" spans="1:3" x14ac:dyDescent="0.35">
      <c r="A10570" s="222" t="str">
        <f t="shared" si="165"/>
        <v>US ST EXT COMP LT</v>
      </c>
      <c r="B10570" s="312"/>
      <c r="C10570" s="408" t="s">
        <v>414</v>
      </c>
    </row>
    <row r="10571" spans="1:3" x14ac:dyDescent="0.35">
      <c r="A10571" s="222" t="str">
        <f t="shared" si="165"/>
        <v>US ST EXT COMP RT</v>
      </c>
      <c r="B10571" s="13"/>
      <c r="C10571" s="553" t="s">
        <v>415</v>
      </c>
    </row>
    <row r="10572" spans="1:3" x14ac:dyDescent="0.35">
      <c r="A10572" s="222" t="str">
        <f t="shared" si="165"/>
        <v>US ST EXT COMP RT</v>
      </c>
      <c r="B10572" s="312"/>
      <c r="C10572" s="415" t="s">
        <v>415</v>
      </c>
    </row>
    <row r="10573" spans="1:3" x14ac:dyDescent="0.35">
      <c r="A10573" s="222" t="str">
        <f t="shared" si="165"/>
        <v>US SUPERFICIAL EXTREMITY COMPLETE</v>
      </c>
      <c r="B10573" s="758"/>
      <c r="C10573" s="869" t="s">
        <v>694</v>
      </c>
    </row>
    <row r="10574" spans="1:3" x14ac:dyDescent="0.35">
      <c r="A10574" s="222" t="str">
        <f t="shared" si="165"/>
        <v>US SUPERFICIAL EXTREMITY LEFT COMPLETE</v>
      </c>
      <c r="B10574" s="758"/>
      <c r="C10574" s="869" t="s">
        <v>695</v>
      </c>
    </row>
    <row r="10575" spans="1:3" x14ac:dyDescent="0.35">
      <c r="A10575" s="222" t="str">
        <f t="shared" si="165"/>
        <v>US SUPERFICIAL EXTREMITY RIGHT COMPLETE</v>
      </c>
      <c r="B10575" s="758"/>
      <c r="C10575" s="869" t="s">
        <v>696</v>
      </c>
    </row>
    <row r="10576" spans="1:3" x14ac:dyDescent="0.35">
      <c r="A10576" s="222" t="str">
        <f t="shared" si="165"/>
        <v>US, Extrem, Non Vasc, Complete</v>
      </c>
      <c r="B10576" s="30"/>
      <c r="C10576" s="464" t="s">
        <v>3329</v>
      </c>
    </row>
    <row r="10577" spans="1:3" x14ac:dyDescent="0.35">
      <c r="A10577" s="222" t="str">
        <f t="shared" si="165"/>
        <v>US, Left Inguinal, Non Vasc, Complete</v>
      </c>
      <c r="B10577" s="30"/>
      <c r="C10577" s="877" t="s">
        <v>3332</v>
      </c>
    </row>
    <row r="10578" spans="1:3" x14ac:dyDescent="0.35">
      <c r="A10578" s="222" t="str">
        <f t="shared" si="165"/>
        <v>US, Left Leg, Non Vasc, Complete</v>
      </c>
      <c r="B10578" s="119"/>
      <c r="C10578" s="930" t="s">
        <v>3732</v>
      </c>
    </row>
    <row r="10579" spans="1:3" x14ac:dyDescent="0.35">
      <c r="A10579" s="222" t="str">
        <f t="shared" si="165"/>
        <v>US, Right Inguinal, Non Vasc, Complete</v>
      </c>
      <c r="B10579" s="30"/>
      <c r="C10579" s="851" t="s">
        <v>3334</v>
      </c>
    </row>
    <row r="10580" spans="1:3" x14ac:dyDescent="0.35">
      <c r="A10580" s="222" t="str">
        <f t="shared" si="165"/>
        <v>US, Right Leg, Non Vasc, Complete</v>
      </c>
      <c r="B10580" s="119"/>
      <c r="C10580" s="946" t="s">
        <v>3733</v>
      </c>
    </row>
    <row r="10581" spans="1:3" x14ac:dyDescent="0.35">
      <c r="A10581" s="222" t="str">
        <f t="shared" si="165"/>
        <v>76882 lt US lower extremity, nonvascular, limited</v>
      </c>
      <c r="B10581" s="327"/>
      <c r="C10581" s="327" t="s">
        <v>1698</v>
      </c>
    </row>
    <row r="10582" spans="1:3" x14ac:dyDescent="0.35">
      <c r="A10582" s="222" t="str">
        <f t="shared" si="165"/>
        <v>76882 lt US upper extremity, nonvascular, limited</v>
      </c>
      <c r="B10582" s="326"/>
      <c r="C10582" s="323" t="s">
        <v>14010</v>
      </c>
    </row>
    <row r="10583" spans="1:3" ht="16" x14ac:dyDescent="0.4">
      <c r="A10583" s="222" t="str">
        <f t="shared" si="165"/>
        <v>76882 LT US UPPER EXTREMITY, NONVASCULAR, LIMITED</v>
      </c>
      <c r="B10583" s="158"/>
      <c r="C10583" s="235" t="s">
        <v>14791</v>
      </c>
    </row>
    <row r="10584" spans="1:3" x14ac:dyDescent="0.35">
      <c r="A10584" s="222" t="str">
        <f t="shared" si="165"/>
        <v>76882 RT US lower extremity, nonvascular, limited</v>
      </c>
      <c r="B10584" s="326"/>
      <c r="C10584" s="565" t="s">
        <v>14011</v>
      </c>
    </row>
    <row r="10585" spans="1:3" x14ac:dyDescent="0.35">
      <c r="A10585" s="222" t="str">
        <f t="shared" si="165"/>
        <v>76882 RT US UPPER EXTREMITY, NONVASCULAR, LIMITED</v>
      </c>
      <c r="B10585" s="327"/>
      <c r="C10585" s="482" t="s">
        <v>1699</v>
      </c>
    </row>
    <row r="10586" spans="1:3" ht="16" x14ac:dyDescent="0.4">
      <c r="A10586" s="222" t="str">
        <f t="shared" si="165"/>
        <v>76882 RT US UPPER EXTREMITY, NONVASCULAR, LIMITED</v>
      </c>
      <c r="B10586" s="158"/>
      <c r="C10586" s="158" t="s">
        <v>1699</v>
      </c>
    </row>
    <row r="10587" spans="1:3" x14ac:dyDescent="0.35">
      <c r="A10587" s="222" t="str">
        <f t="shared" si="165"/>
        <v>76882-US Extremity Nonvascular Limited</v>
      </c>
      <c r="B10587" s="326"/>
      <c r="C10587" s="565" t="s">
        <v>14012</v>
      </c>
    </row>
    <row r="10588" spans="1:3" x14ac:dyDescent="0.35">
      <c r="A10588" s="222" t="str">
        <f t="shared" si="165"/>
        <v>RT US upper extremity, nonvascular, limited</v>
      </c>
      <c r="B10588" s="326"/>
      <c r="C10588" s="565" t="s">
        <v>14013</v>
      </c>
    </row>
    <row r="10589" spans="1:3" x14ac:dyDescent="0.35">
      <c r="A10589" s="222" t="str">
        <f t="shared" si="165"/>
        <v>U/S EXTREMITY NON VASCULAR LIMITED LT</v>
      </c>
      <c r="B10589" s="225"/>
      <c r="C10589" s="578" t="s">
        <v>4812</v>
      </c>
    </row>
    <row r="10590" spans="1:3" x14ac:dyDescent="0.35">
      <c r="A10590" s="222" t="str">
        <f t="shared" si="165"/>
        <v>U/S EXTREMITY NON VASCULAR LIMITED RT</v>
      </c>
      <c r="B10590" s="225"/>
      <c r="C10590" s="225" t="s">
        <v>4813</v>
      </c>
    </row>
    <row r="10591" spans="1:3" x14ac:dyDescent="0.35">
      <c r="A10591" s="222" t="str">
        <f t="shared" si="165"/>
        <v>ULTRASOUND LEFT AXILLA</v>
      </c>
      <c r="B10591" s="204"/>
      <c r="C10591" s="885" t="s">
        <v>10905</v>
      </c>
    </row>
    <row r="10592" spans="1:3" x14ac:dyDescent="0.35">
      <c r="A10592" s="222" t="str">
        <f t="shared" si="165"/>
        <v>ULTRASOUND RIGHT AXILLA</v>
      </c>
      <c r="B10592" s="204"/>
      <c r="C10592" s="204" t="s">
        <v>10906</v>
      </c>
    </row>
    <row r="10593" spans="1:3" x14ac:dyDescent="0.35">
      <c r="A10593" s="222" t="str">
        <f t="shared" si="165"/>
        <v>US EXTREM NON-VA LT LIMITED</v>
      </c>
      <c r="B10593" s="292"/>
      <c r="C10593" s="302" t="s">
        <v>5296</v>
      </c>
    </row>
    <row r="10594" spans="1:3" x14ac:dyDescent="0.35">
      <c r="A10594" s="222" t="str">
        <f t="shared" si="165"/>
        <v>US EXTREM NON-VA RT LIMITED</v>
      </c>
      <c r="B10594" s="292"/>
      <c r="C10594" s="302" t="s">
        <v>5297</v>
      </c>
    </row>
    <row r="10595" spans="1:3" x14ac:dyDescent="0.35">
      <c r="A10595" s="222" t="str">
        <f t="shared" si="165"/>
        <v>US EXTREM NON-VASCULAR LT LIMITED</v>
      </c>
      <c r="B10595" s="11"/>
      <c r="C10595" s="11" t="s">
        <v>9838</v>
      </c>
    </row>
    <row r="10596" spans="1:3" x14ac:dyDescent="0.35">
      <c r="A10596" s="222" t="str">
        <f t="shared" si="165"/>
        <v>US EXTREM NON-VASCULAR RT LIMITED</v>
      </c>
      <c r="B10596" s="11"/>
      <c r="C10596" s="11" t="s">
        <v>9839</v>
      </c>
    </row>
    <row r="10597" spans="1:3" x14ac:dyDescent="0.35">
      <c r="A10597" s="222" t="str">
        <f t="shared" si="165"/>
        <v>US EXTREMITY (NON VASCULAR) LIMITED</v>
      </c>
      <c r="B10597" s="221"/>
      <c r="C10597" s="221" t="s">
        <v>1378</v>
      </c>
    </row>
    <row r="10598" spans="1:3" x14ac:dyDescent="0.35">
      <c r="A10598" s="222" t="str">
        <f t="shared" si="165"/>
        <v>US EXTREMITY LIMITED</v>
      </c>
      <c r="B10598" s="742"/>
      <c r="C10598" s="46" t="s">
        <v>677</v>
      </c>
    </row>
    <row r="10599" spans="1:3" x14ac:dyDescent="0.35">
      <c r="A10599" s="222" t="str">
        <f t="shared" si="165"/>
        <v>US EXTREMITY NONVASCULAR LIMITED</v>
      </c>
      <c r="B10599" s="365"/>
      <c r="C10599" s="282" t="s">
        <v>5615</v>
      </c>
    </row>
    <row r="10600" spans="1:3" x14ac:dyDescent="0.35">
      <c r="A10600" s="222" t="str">
        <f t="shared" si="165"/>
        <v>US Extremity Nonvascular Limited Left</v>
      </c>
      <c r="B10600" s="292"/>
      <c r="C10600" s="302" t="s">
        <v>5298</v>
      </c>
    </row>
    <row r="10601" spans="1:3" x14ac:dyDescent="0.35">
      <c r="A10601" s="222" t="str">
        <f t="shared" si="165"/>
        <v>US Extremity Nonvascular Limited Right</v>
      </c>
      <c r="B10601" s="291"/>
      <c r="C10601" s="278" t="s">
        <v>4401</v>
      </c>
    </row>
    <row r="10602" spans="1:3" x14ac:dyDescent="0.35">
      <c r="A10602" s="222" t="str">
        <f t="shared" si="165"/>
        <v>US Extremity Nonvascular Ltd Anatomic Specific Left</v>
      </c>
      <c r="B10602" s="291"/>
      <c r="C10602" s="278" t="s">
        <v>4402</v>
      </c>
    </row>
    <row r="10603" spans="1:3" x14ac:dyDescent="0.35">
      <c r="A10603" s="222" t="str">
        <f t="shared" si="165"/>
        <v>US Extremity Nonvascular Ltd Anatomic Specific Lt</v>
      </c>
      <c r="B10603" s="313"/>
      <c r="C10603" s="908" t="s">
        <v>1939</v>
      </c>
    </row>
    <row r="10604" spans="1:3" x14ac:dyDescent="0.35">
      <c r="A10604" s="222" t="str">
        <f t="shared" si="165"/>
        <v>US Extremity Nonvascular Ltd Anatomic Specific Rt</v>
      </c>
      <c r="B10604" s="313"/>
      <c r="C10604" s="643" t="s">
        <v>1940</v>
      </c>
    </row>
    <row r="10605" spans="1:3" x14ac:dyDescent="0.35">
      <c r="A10605" s="222" t="str">
        <f t="shared" si="165"/>
        <v>US Extremity Nonvascular Ltd Lt</v>
      </c>
      <c r="B10605" s="313"/>
      <c r="C10605" s="643" t="s">
        <v>1941</v>
      </c>
    </row>
    <row r="10606" spans="1:3" x14ac:dyDescent="0.35">
      <c r="A10606" s="222" t="str">
        <f t="shared" si="165"/>
        <v>US Extremity Nonvascular Ltd Rt</v>
      </c>
      <c r="B10606" s="281"/>
      <c r="C10606" s="483" t="s">
        <v>1942</v>
      </c>
    </row>
    <row r="10607" spans="1:3" x14ac:dyDescent="0.35">
      <c r="A10607" s="222" t="str">
        <f t="shared" si="165"/>
        <v>US EXTREMITY SOFT TISSUE LMTD LOWER LEFT</v>
      </c>
      <c r="B10607" s="548"/>
      <c r="C10607" s="548" t="s">
        <v>5816</v>
      </c>
    </row>
    <row r="10608" spans="1:3" x14ac:dyDescent="0.35">
      <c r="A10608" s="222" t="str">
        <f t="shared" si="165"/>
        <v>US EXTREMITY SOFT TISSUE LMTD LOWER RIGH</v>
      </c>
      <c r="B10608" s="548"/>
      <c r="C10608" s="548" t="s">
        <v>5817</v>
      </c>
    </row>
    <row r="10609" spans="1:3" x14ac:dyDescent="0.35">
      <c r="A10609" s="222" t="str">
        <f t="shared" si="165"/>
        <v>US EXTREMITY SOFT TISSUE LMTD UPPER LEFT</v>
      </c>
      <c r="B10609" s="548"/>
      <c r="C10609" s="548" t="s">
        <v>5818</v>
      </c>
    </row>
    <row r="10610" spans="1:3" x14ac:dyDescent="0.35">
      <c r="A10610" s="222" t="str">
        <f t="shared" si="165"/>
        <v>US EXTREMITY SOFT TISSUE LMTD UPPER RIGH</v>
      </c>
      <c r="B10610" s="548"/>
      <c r="C10610" s="548" t="s">
        <v>5819</v>
      </c>
    </row>
    <row r="10611" spans="1:3" x14ac:dyDescent="0.35">
      <c r="A10611" s="222" t="str">
        <f t="shared" si="165"/>
        <v>US EXTREMITY, LIMITED, NONVAS, LEFT</v>
      </c>
      <c r="B10611" s="26"/>
      <c r="C10611" s="26" t="s">
        <v>2368</v>
      </c>
    </row>
    <row r="10612" spans="1:3" x14ac:dyDescent="0.35">
      <c r="A10612" s="222" t="str">
        <f t="shared" si="165"/>
        <v>US EXTREMITY, LIMITED, NONVAS, RIGHT</v>
      </c>
      <c r="B10612" s="26"/>
      <c r="C10612" s="26" t="s">
        <v>2369</v>
      </c>
    </row>
    <row r="10613" spans="1:3" x14ac:dyDescent="0.35">
      <c r="A10613" s="222" t="str">
        <f t="shared" si="165"/>
        <v>US EXTREMITY, NONVASCULAR, LIMITED</v>
      </c>
      <c r="B10613" s="291"/>
      <c r="C10613" s="291" t="s">
        <v>4403</v>
      </c>
    </row>
    <row r="10614" spans="1:3" x14ac:dyDescent="0.35">
      <c r="A10614" s="222" t="str">
        <f t="shared" si="165"/>
        <v>US GROIN</v>
      </c>
      <c r="B10614" s="341"/>
      <c r="C10614" s="892" t="s">
        <v>9347</v>
      </c>
    </row>
    <row r="10615" spans="1:3" x14ac:dyDescent="0.35">
      <c r="A10615" s="222" t="str">
        <f t="shared" si="165"/>
        <v>US GROIN/MASS/HERNIA - 76882</v>
      </c>
      <c r="B10615" s="204"/>
      <c r="C10615" s="546" t="s">
        <v>10907</v>
      </c>
    </row>
    <row r="10616" spans="1:3" x14ac:dyDescent="0.35">
      <c r="A10616" s="222" t="str">
        <f t="shared" si="165"/>
        <v>US INGUINAL</v>
      </c>
      <c r="B10616" s="204"/>
      <c r="C10616" s="226" t="s">
        <v>10908</v>
      </c>
    </row>
    <row r="10617" spans="1:3" x14ac:dyDescent="0.35">
      <c r="A10617" s="222" t="str">
        <f t="shared" si="165"/>
        <v>US LLE NON VASCULAR LIMITED</v>
      </c>
      <c r="B10617" s="326"/>
      <c r="C10617" s="623" t="s">
        <v>14014</v>
      </c>
    </row>
    <row r="10618" spans="1:3" x14ac:dyDescent="0.35">
      <c r="A10618" s="222" t="str">
        <f t="shared" si="165"/>
        <v>US LMTD JT/NONVASC XTR STRUX</v>
      </c>
      <c r="B10618" s="157"/>
      <c r="C10618" s="887" t="s">
        <v>3945</v>
      </c>
    </row>
    <row r="10619" spans="1:3" ht="16" x14ac:dyDescent="0.4">
      <c r="A10619" s="222" t="str">
        <f t="shared" si="165"/>
        <v>US LMTD SOFT TISSUE</v>
      </c>
      <c r="B10619" s="720"/>
      <c r="C10619" s="868" t="s">
        <v>13390</v>
      </c>
    </row>
    <row r="10620" spans="1:3" x14ac:dyDescent="0.35">
      <c r="A10620" s="222" t="str">
        <f t="shared" si="165"/>
        <v>US LOW EXT LIMITED L</v>
      </c>
      <c r="B10620" s="288"/>
      <c r="C10620" s="553" t="s">
        <v>376</v>
      </c>
    </row>
    <row r="10621" spans="1:3" x14ac:dyDescent="0.35">
      <c r="A10621" s="222" t="str">
        <f t="shared" si="165"/>
        <v>US LOW EXT LIMITED R</v>
      </c>
      <c r="B10621" s="288"/>
      <c r="C10621" s="553" t="s">
        <v>377</v>
      </c>
    </row>
    <row r="10622" spans="1:3" x14ac:dyDescent="0.35">
      <c r="A10622" s="222" t="str">
        <f t="shared" si="165"/>
        <v>US LOW EXT LIMITED RT</v>
      </c>
      <c r="B10622" s="288"/>
      <c r="C10622" s="553" t="s">
        <v>378</v>
      </c>
    </row>
    <row r="10623" spans="1:3" x14ac:dyDescent="0.35">
      <c r="A10623" s="222" t="str">
        <f t="shared" si="165"/>
        <v>US LOWER EXTREMITY LIMITED LT</v>
      </c>
      <c r="B10623" s="316"/>
      <c r="C10623" s="317" t="s">
        <v>8477</v>
      </c>
    </row>
    <row r="10624" spans="1:3" x14ac:dyDescent="0.35">
      <c r="A10624" s="222" t="str">
        <f t="shared" si="165"/>
        <v>US LOWER EXTREMITY LIMITED LT</v>
      </c>
      <c r="B10624" s="277"/>
      <c r="C10624" s="277" t="s">
        <v>8477</v>
      </c>
    </row>
    <row r="10625" spans="1:3" x14ac:dyDescent="0.35">
      <c r="A10625" s="222" t="str">
        <f t="shared" si="165"/>
        <v>US LOWER EXTREMITY LIMITED RT</v>
      </c>
      <c r="B10625" s="289"/>
      <c r="C10625" s="635" t="s">
        <v>2825</v>
      </c>
    </row>
    <row r="10626" spans="1:3" x14ac:dyDescent="0.35">
      <c r="A10626" s="222" t="str">
        <f t="shared" si="165"/>
        <v>US LOWER LT EXT LIMTD NON VASCULAR</v>
      </c>
      <c r="B10626" s="33"/>
      <c r="C10626" s="481" t="s">
        <v>1054</v>
      </c>
    </row>
    <row r="10627" spans="1:3" x14ac:dyDescent="0.35">
      <c r="A10627" s="222" t="str">
        <f t="shared" ref="A10627:A10690" si="166">TRIM(C10627)</f>
        <v>US LOWER RT EXT LIMTD NON VASCULAR</v>
      </c>
      <c r="B10627" s="33"/>
      <c r="C10627" s="481" t="s">
        <v>1055</v>
      </c>
    </row>
    <row r="10628" spans="1:3" x14ac:dyDescent="0.35">
      <c r="A10628" s="222" t="str">
        <f t="shared" si="166"/>
        <v>US LT EXTREMITY, NONVASCULAR, LIMITED</v>
      </c>
      <c r="B10628" s="326"/>
      <c r="C10628" s="565" t="s">
        <v>14015</v>
      </c>
    </row>
    <row r="10629" spans="1:3" ht="16" x14ac:dyDescent="0.4">
      <c r="A10629" s="222" t="str">
        <f t="shared" si="166"/>
        <v>US LT LOWER EXTREMITY NONVASCULAR LIMTED(76882)*</v>
      </c>
      <c r="B10629" s="158"/>
      <c r="C10629" s="235" t="s">
        <v>8583</v>
      </c>
    </row>
    <row r="10630" spans="1:3" x14ac:dyDescent="0.35">
      <c r="A10630" s="222" t="str">
        <f t="shared" si="166"/>
        <v>US LT NON VAS LE LIMITED</v>
      </c>
      <c r="B10630" s="289"/>
      <c r="C10630" s="412" t="s">
        <v>2826</v>
      </c>
    </row>
    <row r="10631" spans="1:3" x14ac:dyDescent="0.35">
      <c r="A10631" s="222" t="str">
        <f t="shared" si="166"/>
        <v>US LT NON VASC UE LIMITED</v>
      </c>
      <c r="B10631" s="283"/>
      <c r="C10631" s="484" t="s">
        <v>8198</v>
      </c>
    </row>
    <row r="10632" spans="1:3" x14ac:dyDescent="0.35">
      <c r="A10632" s="222" t="str">
        <f t="shared" si="166"/>
        <v>US NON VASCULAR EXTREMITY - LIMITED - LT</v>
      </c>
      <c r="B10632" s="283"/>
      <c r="C10632" s="484" t="s">
        <v>8199</v>
      </c>
    </row>
    <row r="10633" spans="1:3" x14ac:dyDescent="0.35">
      <c r="A10633" s="222" t="str">
        <f t="shared" si="166"/>
        <v>US NON VASCULAR EXTREMITY - LIMITED - RT</v>
      </c>
      <c r="B10633" s="280"/>
      <c r="C10633" s="480" t="s">
        <v>8903</v>
      </c>
    </row>
    <row r="10634" spans="1:3" x14ac:dyDescent="0.35">
      <c r="A10634" s="222" t="str">
        <f t="shared" si="166"/>
        <v>US NON VASCULAR EXTREMITY - LIMITED RT</v>
      </c>
      <c r="B10634" s="280"/>
      <c r="C10634" s="901" t="s">
        <v>8904</v>
      </c>
    </row>
    <row r="10635" spans="1:3" x14ac:dyDescent="0.35">
      <c r="A10635" s="222" t="str">
        <f t="shared" si="166"/>
        <v>US NON VASCULAR EXTREMITY- LIMITED</v>
      </c>
      <c r="B10635" s="280"/>
      <c r="C10635" s="480" t="s">
        <v>8905</v>
      </c>
    </row>
    <row r="10636" spans="1:3" x14ac:dyDescent="0.35">
      <c r="A10636" s="222" t="str">
        <f t="shared" si="166"/>
        <v>US NON-VASC EXT LIM</v>
      </c>
      <c r="B10636" s="40"/>
      <c r="C10636" s="305" t="s">
        <v>12856</v>
      </c>
    </row>
    <row r="10637" spans="1:3" x14ac:dyDescent="0.35">
      <c r="A10637" s="222" t="str">
        <f t="shared" si="166"/>
        <v>US NON-VASC EXT LIM LT</v>
      </c>
      <c r="B10637" s="312"/>
      <c r="C10637" s="290" t="s">
        <v>9840</v>
      </c>
    </row>
    <row r="10638" spans="1:3" x14ac:dyDescent="0.35">
      <c r="A10638" s="222" t="str">
        <f t="shared" si="166"/>
        <v>US NON-VASC EXT LIM RT</v>
      </c>
      <c r="B10638" s="312"/>
      <c r="C10638" s="290" t="s">
        <v>9841</v>
      </c>
    </row>
    <row r="10639" spans="1:3" x14ac:dyDescent="0.35">
      <c r="A10639" s="222" t="str">
        <f t="shared" si="166"/>
        <v>US NON-VASCULAR EXTREMITY LTD</v>
      </c>
      <c r="B10639" s="94"/>
      <c r="C10639" s="331" t="s">
        <v>7148</v>
      </c>
    </row>
    <row r="10640" spans="1:3" x14ac:dyDescent="0.35">
      <c r="A10640" s="222" t="str">
        <f t="shared" si="166"/>
        <v>US NON-VASCULAR EXTREMITY LTD LEFT</v>
      </c>
      <c r="B10640" s="315"/>
      <c r="C10640" s="857" t="s">
        <v>7149</v>
      </c>
    </row>
    <row r="10641" spans="1:3" x14ac:dyDescent="0.35">
      <c r="A10641" s="222" t="str">
        <f t="shared" si="166"/>
        <v>US NON-VASCULAR EXTREMITY LTD RIGHT</v>
      </c>
      <c r="B10641" s="315"/>
      <c r="C10641" s="857" t="s">
        <v>7150</v>
      </c>
    </row>
    <row r="10642" spans="1:3" x14ac:dyDescent="0.35">
      <c r="A10642" s="222" t="str">
        <f t="shared" si="166"/>
        <v>US RLE NON VASCULAR LIMITED</v>
      </c>
      <c r="B10642" s="280"/>
      <c r="C10642" s="45" t="s">
        <v>8906</v>
      </c>
    </row>
    <row r="10643" spans="1:3" x14ac:dyDescent="0.35">
      <c r="A10643" s="222" t="str">
        <f t="shared" si="166"/>
        <v>US RT EXTREMITY, NONVASCULAR, LIMITED</v>
      </c>
      <c r="B10643" s="326"/>
      <c r="C10643" s="323" t="s">
        <v>14016</v>
      </c>
    </row>
    <row r="10644" spans="1:3" ht="16" x14ac:dyDescent="0.4">
      <c r="A10644" s="222" t="str">
        <f t="shared" si="166"/>
        <v>US RT LOWER EXTREMITY NONVASCULAR LIMITED(76882)*</v>
      </c>
      <c r="B10644" s="158"/>
      <c r="C10644" s="158" t="s">
        <v>8584</v>
      </c>
    </row>
    <row r="10645" spans="1:3" x14ac:dyDescent="0.35">
      <c r="A10645" s="222" t="str">
        <f t="shared" si="166"/>
        <v>US RT NON VAS LE LIMITED</v>
      </c>
      <c r="B10645" s="316"/>
      <c r="C10645" s="317" t="s">
        <v>8478</v>
      </c>
    </row>
    <row r="10646" spans="1:3" x14ac:dyDescent="0.35">
      <c r="A10646" s="222" t="str">
        <f t="shared" si="166"/>
        <v>US RT NON VAS UE LIMITED</v>
      </c>
      <c r="B10646" s="283"/>
      <c r="C10646" s="284" t="s">
        <v>8200</v>
      </c>
    </row>
    <row r="10647" spans="1:3" x14ac:dyDescent="0.35">
      <c r="A10647" s="222" t="str">
        <f t="shared" si="166"/>
        <v>US SOFT TISSUE - LEG LEFT</v>
      </c>
      <c r="B10647" s="285"/>
      <c r="C10647" s="324" t="s">
        <v>6290</v>
      </c>
    </row>
    <row r="10648" spans="1:3" x14ac:dyDescent="0.35">
      <c r="A10648" s="222" t="str">
        <f t="shared" si="166"/>
        <v>US SOFT TISSUE - LEG LEFT LIM</v>
      </c>
      <c r="B10648" s="283"/>
      <c r="C10648" s="284" t="s">
        <v>8201</v>
      </c>
    </row>
    <row r="10649" spans="1:3" x14ac:dyDescent="0.35">
      <c r="A10649" s="222" t="str">
        <f t="shared" si="166"/>
        <v>US SOFT TISSUE - LEG RIGHT</v>
      </c>
      <c r="B10649" s="285"/>
      <c r="C10649" s="324" t="s">
        <v>6291</v>
      </c>
    </row>
    <row r="10650" spans="1:3" x14ac:dyDescent="0.35">
      <c r="A10650" s="222" t="str">
        <f t="shared" si="166"/>
        <v>US SOFT TISSUE ARM LEFT</v>
      </c>
      <c r="B10650" s="285"/>
      <c r="C10650" s="630" t="s">
        <v>6292</v>
      </c>
    </row>
    <row r="10651" spans="1:3" x14ac:dyDescent="0.35">
      <c r="A10651" s="222" t="str">
        <f t="shared" si="166"/>
        <v>US SOFT TISSUE ARM RIGHT</v>
      </c>
      <c r="B10651" s="285"/>
      <c r="C10651" s="324" t="s">
        <v>6293</v>
      </c>
    </row>
    <row r="10652" spans="1:3" x14ac:dyDescent="0.35">
      <c r="A10652" s="222" t="str">
        <f t="shared" si="166"/>
        <v>US Soft Tissue Axilla</v>
      </c>
      <c r="B10652" s="24"/>
      <c r="C10652" s="24" t="s">
        <v>12857</v>
      </c>
    </row>
    <row r="10653" spans="1:3" ht="16" x14ac:dyDescent="0.4">
      <c r="A10653" s="222" t="str">
        <f t="shared" si="166"/>
        <v>US SOFT TISSUE AXILLA, PERIPHERAL NERVES, GROIN</v>
      </c>
      <c r="B10653" s="653"/>
      <c r="C10653" s="639" t="s">
        <v>13742</v>
      </c>
    </row>
    <row r="10654" spans="1:3" x14ac:dyDescent="0.35">
      <c r="A10654" s="222" t="str">
        <f t="shared" si="166"/>
        <v>US SOFT TISSUE EXT LIM - 76882</v>
      </c>
      <c r="B10654" s="204"/>
      <c r="C10654" s="204" t="s">
        <v>10909</v>
      </c>
    </row>
    <row r="10655" spans="1:3" x14ac:dyDescent="0.35">
      <c r="A10655" s="222" t="str">
        <f t="shared" si="166"/>
        <v>US SOFT TISSUE EXT LIM LT</v>
      </c>
      <c r="B10655" s="367"/>
      <c r="C10655" s="338" t="s">
        <v>7380</v>
      </c>
    </row>
    <row r="10656" spans="1:3" x14ac:dyDescent="0.35">
      <c r="A10656" s="222" t="str">
        <f t="shared" si="166"/>
        <v>US SOFT TISSUE EXT LIM RT</v>
      </c>
      <c r="B10656" s="367"/>
      <c r="C10656" s="338" t="s">
        <v>7381</v>
      </c>
    </row>
    <row r="10657" spans="1:3" x14ac:dyDescent="0.35">
      <c r="A10657" s="222" t="str">
        <f t="shared" si="166"/>
        <v>US SOFT TISSUE EXT LIMITED RIGHT</v>
      </c>
      <c r="B10657" s="289"/>
      <c r="C10657" s="289" t="s">
        <v>2827</v>
      </c>
    </row>
    <row r="10658" spans="1:3" x14ac:dyDescent="0.35">
      <c r="A10658" s="222" t="str">
        <f t="shared" si="166"/>
        <v>US SOFT TISSUE EXT LIMITED RT</v>
      </c>
      <c r="B10658" s="289"/>
      <c r="C10658" s="318" t="s">
        <v>2828</v>
      </c>
    </row>
    <row r="10659" spans="1:3" x14ac:dyDescent="0.35">
      <c r="A10659" s="222" t="str">
        <f t="shared" si="166"/>
        <v>US SOFT TISSUE EXT LT LIMITED</v>
      </c>
      <c r="B10659" s="350"/>
      <c r="C10659" s="303" t="s">
        <v>6614</v>
      </c>
    </row>
    <row r="10660" spans="1:3" x14ac:dyDescent="0.35">
      <c r="A10660" s="222" t="str">
        <f t="shared" si="166"/>
        <v>US SOFT TISSUE EXT RT LIMITED</v>
      </c>
      <c r="B10660" s="350"/>
      <c r="C10660" s="303" t="s">
        <v>6615</v>
      </c>
    </row>
    <row r="10661" spans="1:3" x14ac:dyDescent="0.35">
      <c r="A10661" s="222" t="str">
        <f t="shared" si="166"/>
        <v>US SOFT TISSUE EXT. LT LIMITED</v>
      </c>
      <c r="B10661" s="296"/>
      <c r="C10661" s="303" t="s">
        <v>6616</v>
      </c>
    </row>
    <row r="10662" spans="1:3" x14ac:dyDescent="0.35">
      <c r="A10662" s="222" t="str">
        <f t="shared" si="166"/>
        <v>US SOFT TISSUE EXT. RT LIMITED</v>
      </c>
      <c r="B10662" s="296"/>
      <c r="C10662" s="303" t="s">
        <v>6617</v>
      </c>
    </row>
    <row r="10663" spans="1:3" x14ac:dyDescent="0.35">
      <c r="A10663" s="222" t="str">
        <f t="shared" si="166"/>
        <v>US SOFT TISSUE GROIN</v>
      </c>
      <c r="B10663" s="296"/>
      <c r="C10663" s="450" t="s">
        <v>6618</v>
      </c>
    </row>
    <row r="10664" spans="1:3" x14ac:dyDescent="0.35">
      <c r="A10664" s="222" t="str">
        <f t="shared" si="166"/>
        <v>US Soft Tissue Lower Extremity Limited</v>
      </c>
      <c r="B10664" s="666"/>
      <c r="C10664" s="24" t="s">
        <v>12858</v>
      </c>
    </row>
    <row r="10665" spans="1:3" x14ac:dyDescent="0.35">
      <c r="A10665" s="222" t="str">
        <f t="shared" si="166"/>
        <v>US Soft Tissue Lower Groin</v>
      </c>
      <c r="B10665" s="24"/>
      <c r="C10665" s="24" t="s">
        <v>12859</v>
      </c>
    </row>
    <row r="10666" spans="1:3" x14ac:dyDescent="0.35">
      <c r="A10666" s="222" t="str">
        <f t="shared" si="166"/>
        <v>US Soft Tissue upper extremity Limited</v>
      </c>
      <c r="B10666" s="24"/>
      <c r="C10666" s="24" t="s">
        <v>12860</v>
      </c>
    </row>
    <row r="10667" spans="1:3" x14ac:dyDescent="0.35">
      <c r="A10667" s="222" t="str">
        <f t="shared" si="166"/>
        <v>US ST AXILLARY</v>
      </c>
      <c r="B10667" s="285"/>
      <c r="C10667" s="285" t="s">
        <v>6294</v>
      </c>
    </row>
    <row r="10668" spans="1:3" x14ac:dyDescent="0.35">
      <c r="A10668" s="222" t="str">
        <f t="shared" si="166"/>
        <v>US ST EXT LIM LT</v>
      </c>
      <c r="B10668" s="312"/>
      <c r="C10668" s="312" t="s">
        <v>9842</v>
      </c>
    </row>
    <row r="10669" spans="1:3" x14ac:dyDescent="0.35">
      <c r="A10669" s="222" t="str">
        <f t="shared" si="166"/>
        <v>US ST EXT LIM RT</v>
      </c>
      <c r="B10669" s="312"/>
      <c r="C10669" s="312" t="s">
        <v>9843</v>
      </c>
    </row>
    <row r="10670" spans="1:3" x14ac:dyDescent="0.35">
      <c r="A10670" s="222" t="str">
        <f t="shared" si="166"/>
        <v>US ST EXT LTD LT</v>
      </c>
      <c r="B10670" s="13"/>
      <c r="C10670" s="13" t="s">
        <v>379</v>
      </c>
    </row>
    <row r="10671" spans="1:3" x14ac:dyDescent="0.35">
      <c r="A10671" s="222" t="str">
        <f t="shared" si="166"/>
        <v>US ST EXT LTD RT</v>
      </c>
      <c r="B10671" s="13"/>
      <c r="C10671" s="13" t="s">
        <v>380</v>
      </c>
    </row>
    <row r="10672" spans="1:3" x14ac:dyDescent="0.35">
      <c r="A10672" s="222" t="str">
        <f t="shared" si="166"/>
        <v>US UP EXT LIMITED LT</v>
      </c>
      <c r="B10672" s="288"/>
      <c r="C10672" s="13" t="s">
        <v>381</v>
      </c>
    </row>
    <row r="10673" spans="1:3" x14ac:dyDescent="0.35">
      <c r="A10673" s="222" t="str">
        <f t="shared" si="166"/>
        <v>US UP EXT LIMITED RT</v>
      </c>
      <c r="B10673" s="288"/>
      <c r="C10673" s="13" t="s">
        <v>382</v>
      </c>
    </row>
    <row r="10674" spans="1:3" x14ac:dyDescent="0.35">
      <c r="A10674" s="222" t="str">
        <f t="shared" si="166"/>
        <v>US UPPER EXTREMITY LIMITED LT</v>
      </c>
      <c r="B10674" s="277"/>
      <c r="C10674" s="287" t="s">
        <v>5067</v>
      </c>
    </row>
    <row r="10675" spans="1:3" x14ac:dyDescent="0.35">
      <c r="A10675" s="222" t="str">
        <f t="shared" si="166"/>
        <v>US UPPER EXTREMITY LIMITED RT</v>
      </c>
      <c r="B10675" s="277"/>
      <c r="C10675" s="287" t="s">
        <v>5068</v>
      </c>
    </row>
    <row r="10676" spans="1:3" x14ac:dyDescent="0.35">
      <c r="A10676" s="222" t="str">
        <f t="shared" si="166"/>
        <v>US UPPER LT EXT LIMTD NON VASCULAR</v>
      </c>
      <c r="B10676" s="33"/>
      <c r="C10676" s="33" t="s">
        <v>1056</v>
      </c>
    </row>
    <row r="10677" spans="1:3" x14ac:dyDescent="0.35">
      <c r="A10677" s="222" t="str">
        <f t="shared" si="166"/>
        <v>US UPPER RT EXT LIMTD NON VASCULAR</v>
      </c>
      <c r="B10677" s="33"/>
      <c r="C10677" s="33" t="s">
        <v>1057</v>
      </c>
    </row>
    <row r="10678" spans="1:3" x14ac:dyDescent="0.35">
      <c r="A10678" s="222" t="str">
        <f t="shared" si="166"/>
        <v>US UPPER RT EXTR LIMTD NON VASCULAR</v>
      </c>
      <c r="B10678" s="33"/>
      <c r="C10678" s="33" t="s">
        <v>1058</v>
      </c>
    </row>
    <row r="10679" spans="1:3" x14ac:dyDescent="0.35">
      <c r="A10679" s="222" t="str">
        <f t="shared" si="166"/>
        <v>US, Extrem, Non Vasc. Lmtd</v>
      </c>
      <c r="B10679" s="30"/>
      <c r="C10679" s="30" t="s">
        <v>3270</v>
      </c>
    </row>
    <row r="10680" spans="1:3" x14ac:dyDescent="0.35">
      <c r="A10680" s="222" t="str">
        <f t="shared" si="166"/>
        <v>US, Left Axilla Limited Soft Tissue</v>
      </c>
      <c r="B10680" s="30"/>
      <c r="C10680" s="30" t="s">
        <v>3271</v>
      </c>
    </row>
    <row r="10681" spans="1:3" x14ac:dyDescent="0.35">
      <c r="A10681" s="222" t="str">
        <f t="shared" si="166"/>
        <v>US, Right Axilla Limited Soft Tissue</v>
      </c>
      <c r="B10681" s="30"/>
      <c r="C10681" s="30" t="s">
        <v>3273</v>
      </c>
    </row>
    <row r="10682" spans="1:3" x14ac:dyDescent="0.35">
      <c r="A10682" s="222" t="str">
        <f t="shared" si="166"/>
        <v>USSOFTEXT/AXIL/TORSO</v>
      </c>
      <c r="B10682" s="13"/>
      <c r="C10682" s="13" t="s">
        <v>383</v>
      </c>
    </row>
    <row r="10683" spans="1:3" x14ac:dyDescent="0.35">
      <c r="A10683" s="222" t="str">
        <f t="shared" si="166"/>
        <v>US EXAM INFANT HIPS, DYNAMIC</v>
      </c>
      <c r="B10683" s="157"/>
      <c r="C10683" s="157" t="s">
        <v>3955</v>
      </c>
    </row>
    <row r="10684" spans="1:3" x14ac:dyDescent="0.35">
      <c r="A10684" s="222" t="str">
        <f t="shared" si="166"/>
        <v>US INFANT HIP</v>
      </c>
      <c r="B10684" s="13"/>
      <c r="C10684" s="13" t="s">
        <v>393</v>
      </c>
    </row>
    <row r="10685" spans="1:3" x14ac:dyDescent="0.35">
      <c r="A10685" s="222" t="str">
        <f t="shared" si="166"/>
        <v>US INFANT HIP</v>
      </c>
      <c r="B10685" s="11"/>
      <c r="C10685" s="11" t="s">
        <v>393</v>
      </c>
    </row>
    <row r="10686" spans="1:3" x14ac:dyDescent="0.35">
      <c r="A10686" s="222" t="str">
        <f t="shared" si="166"/>
        <v>US INFANT HIP</v>
      </c>
      <c r="B10686" s="312"/>
      <c r="C10686" s="312" t="s">
        <v>393</v>
      </c>
    </row>
    <row r="10687" spans="1:3" x14ac:dyDescent="0.35">
      <c r="A10687" s="222" t="str">
        <f t="shared" si="166"/>
        <v>US INFANT HIPS</v>
      </c>
      <c r="B10687" s="657"/>
      <c r="C10687" s="94" t="s">
        <v>7157</v>
      </c>
    </row>
    <row r="10688" spans="1:3" x14ac:dyDescent="0.35">
      <c r="A10688" s="222" t="str">
        <f t="shared" si="166"/>
        <v>US, Infant Hips, Dynamic Real Time</v>
      </c>
      <c r="B10688" s="30"/>
      <c r="C10688" s="30" t="s">
        <v>3290</v>
      </c>
    </row>
    <row r="10689" spans="1:3" x14ac:dyDescent="0.35">
      <c r="A10689" s="222" t="str">
        <f t="shared" si="166"/>
        <v>US EXAM INFANT HIPS, STATIC</v>
      </c>
      <c r="B10689" s="157"/>
      <c r="C10689" s="157" t="s">
        <v>3934</v>
      </c>
    </row>
    <row r="10690" spans="1:3" x14ac:dyDescent="0.35">
      <c r="A10690" s="222" t="str">
        <f t="shared" si="166"/>
        <v>US Hips Infant Static Limited</v>
      </c>
      <c r="B10690" s="291"/>
      <c r="C10690" s="278" t="s">
        <v>4394</v>
      </c>
    </row>
    <row r="10691" spans="1:3" x14ac:dyDescent="0.35">
      <c r="A10691" s="222" t="str">
        <f t="shared" ref="A10691:A10754" si="167">TRIM(C10691)</f>
        <v>US Guidance for Needle Placement</v>
      </c>
      <c r="B10691" s="30"/>
      <c r="C10691" s="403" t="s">
        <v>3262</v>
      </c>
    </row>
    <row r="10692" spans="1:3" x14ac:dyDescent="0.35">
      <c r="A10692" s="222" t="str">
        <f t="shared" si="167"/>
        <v>US GUIDANCE FOR NEEDLE PLACEMENT</v>
      </c>
      <c r="B10692" s="681"/>
      <c r="C10692" s="11" t="s">
        <v>9832</v>
      </c>
    </row>
    <row r="10693" spans="1:3" x14ac:dyDescent="0.35">
      <c r="A10693" s="222" t="str">
        <f t="shared" si="167"/>
        <v>US Guidance for Needle Placement, MA</v>
      </c>
      <c r="B10693" s="30"/>
      <c r="C10693" s="30" t="s">
        <v>3263</v>
      </c>
    </row>
    <row r="10694" spans="1:3" x14ac:dyDescent="0.35">
      <c r="A10694" s="222" t="str">
        <f t="shared" si="167"/>
        <v>US GUIDED NEEDLE PLAC W/PICS</v>
      </c>
      <c r="B10694" s="719"/>
      <c r="C10694" s="350" t="s">
        <v>6613</v>
      </c>
    </row>
    <row r="10695" spans="1:3" x14ac:dyDescent="0.35">
      <c r="A10695" s="222" t="str">
        <f t="shared" si="167"/>
        <v>US GUIDED NEEDLE PLACEMENT</v>
      </c>
      <c r="B10695" s="657"/>
      <c r="C10695" s="94" t="s">
        <v>7141</v>
      </c>
    </row>
    <row r="10696" spans="1:3" x14ac:dyDescent="0.35">
      <c r="A10696" s="222" t="str">
        <f t="shared" si="167"/>
        <v>US GUIDED NEEDLE PLACEMENT</v>
      </c>
      <c r="B10696" s="678"/>
      <c r="C10696" s="312" t="s">
        <v>7141</v>
      </c>
    </row>
    <row r="10697" spans="1:3" x14ac:dyDescent="0.35">
      <c r="A10697" s="222" t="str">
        <f t="shared" si="167"/>
        <v>US AMNIOCENTESIS</v>
      </c>
      <c r="B10697" s="657"/>
      <c r="C10697" s="94" t="s">
        <v>7117</v>
      </c>
    </row>
    <row r="10698" spans="1:3" x14ac:dyDescent="0.35">
      <c r="A10698" s="222" t="str">
        <f t="shared" si="167"/>
        <v>US AMNIOCENTESIS</v>
      </c>
      <c r="B10698" s="678"/>
      <c r="C10698" s="312" t="s">
        <v>7117</v>
      </c>
    </row>
    <row r="10699" spans="1:3" x14ac:dyDescent="0.35">
      <c r="A10699" s="222" t="str">
        <f t="shared" si="167"/>
        <v>US BONE DENSITY MEASURE</v>
      </c>
      <c r="B10699" s="157"/>
      <c r="C10699" s="157" t="s">
        <v>3736</v>
      </c>
    </row>
    <row r="10700" spans="1:3" x14ac:dyDescent="0.35">
      <c r="A10700" s="222" t="str">
        <f t="shared" si="167"/>
        <v>US, Bone Density Measure, Peripheral</v>
      </c>
      <c r="B10700" s="30"/>
      <c r="C10700" s="403" t="s">
        <v>2993</v>
      </c>
    </row>
    <row r="10701" spans="1:3" x14ac:dyDescent="0.35">
      <c r="A10701" s="222" t="str">
        <f t="shared" si="167"/>
        <v>US, Elastography - Liver</v>
      </c>
      <c r="B10701" s="30"/>
      <c r="C10701" s="30" t="s">
        <v>3253</v>
      </c>
    </row>
    <row r="10702" spans="1:3" x14ac:dyDescent="0.35">
      <c r="A10702" s="222" t="str">
        <f t="shared" si="167"/>
        <v>US, Elastography - First Target Lesion</v>
      </c>
      <c r="B10702" s="30"/>
      <c r="C10702" s="30" t="s">
        <v>3254</v>
      </c>
    </row>
    <row r="10703" spans="1:3" x14ac:dyDescent="0.35">
      <c r="A10703" s="222" t="str">
        <f t="shared" si="167"/>
        <v>US, Elastography - Each Additional Target Lesion</v>
      </c>
      <c r="B10703" s="30"/>
      <c r="C10703" s="30" t="s">
        <v>3200</v>
      </c>
    </row>
    <row r="10704" spans="1:3" x14ac:dyDescent="0.35">
      <c r="A10704" s="222" t="str">
        <f t="shared" si="167"/>
        <v>Arthrogram of shoulder</v>
      </c>
      <c r="B10704" s="30"/>
      <c r="C10704" s="30" t="s">
        <v>3234</v>
      </c>
    </row>
    <row r="10705" spans="1:3" x14ac:dyDescent="0.35">
      <c r="A10705" s="222" t="str">
        <f t="shared" si="167"/>
        <v>Fluoro Guidance for Needle Placement -MR and CT Arthograms</v>
      </c>
      <c r="B10705" s="30"/>
      <c r="C10705" s="30" t="s">
        <v>3235</v>
      </c>
    </row>
    <row r="10706" spans="1:3" x14ac:dyDescent="0.35">
      <c r="A10706" s="222" t="str">
        <f t="shared" si="167"/>
        <v>Fluoro Guidance for Needle Placement -MR and CT Arthograms</v>
      </c>
      <c r="B10706" s="30"/>
      <c r="C10706" s="30" t="s">
        <v>3235</v>
      </c>
    </row>
    <row r="10707" spans="1:3" x14ac:dyDescent="0.35">
      <c r="A10707" s="222" t="str">
        <f t="shared" si="167"/>
        <v>Fluoro Guidance for Needle Placement -MR and CT Arthograms- Vestavia</v>
      </c>
      <c r="B10707" s="30"/>
      <c r="C10707" s="30" t="s">
        <v>3236</v>
      </c>
    </row>
    <row r="10708" spans="1:3" x14ac:dyDescent="0.35">
      <c r="A10708" s="222" t="str">
        <f t="shared" si="167"/>
        <v>Fluoro Guidance for Subarachnoid Puncture</v>
      </c>
      <c r="B10708" s="30"/>
      <c r="C10708" s="30" t="s">
        <v>3257</v>
      </c>
    </row>
    <row r="10709" spans="1:3" x14ac:dyDescent="0.35">
      <c r="A10709" s="222" t="str">
        <f t="shared" si="167"/>
        <v>CT GUIDED NEEDLE PLACEMENT</v>
      </c>
      <c r="B10709" s="657"/>
      <c r="C10709" s="94" t="s">
        <v>7250</v>
      </c>
    </row>
    <row r="10710" spans="1:3" x14ac:dyDescent="0.35">
      <c r="A10710" s="222" t="str">
        <f t="shared" si="167"/>
        <v>CT GUIDED NEEDLE PLACEMENT</v>
      </c>
      <c r="B10710" s="678"/>
      <c r="C10710" s="312" t="s">
        <v>7250</v>
      </c>
    </row>
    <row r="10711" spans="1:3" x14ac:dyDescent="0.35">
      <c r="A10711" s="222" t="str">
        <f t="shared" si="167"/>
        <v>MR BREAST WO LT</v>
      </c>
      <c r="B10711" s="312"/>
      <c r="C10711" s="290" t="s">
        <v>10092</v>
      </c>
    </row>
    <row r="10712" spans="1:3" x14ac:dyDescent="0.35">
      <c r="A10712" s="222" t="str">
        <f t="shared" si="167"/>
        <v>MR BREAST WO RT</v>
      </c>
      <c r="B10712" s="312"/>
      <c r="C10712" s="290" t="s">
        <v>10093</v>
      </c>
    </row>
    <row r="10713" spans="1:3" x14ac:dyDescent="0.35">
      <c r="A10713" s="222" t="str">
        <f t="shared" si="167"/>
        <v>MRI BREAST UNILATERAL, WO CONTRAST</v>
      </c>
      <c r="B10713" s="26"/>
      <c r="C10713" s="26" t="s">
        <v>2530</v>
      </c>
    </row>
    <row r="10714" spans="1:3" x14ac:dyDescent="0.35">
      <c r="A10714" s="222" t="str">
        <f t="shared" si="167"/>
        <v>MRI Breast w/o Contrast Unilateral</v>
      </c>
      <c r="B10714" s="291"/>
      <c r="C10714" s="278" t="s">
        <v>4533</v>
      </c>
    </row>
    <row r="10715" spans="1:3" x14ac:dyDescent="0.35">
      <c r="A10715" s="222" t="str">
        <f t="shared" si="167"/>
        <v>MRI breast without contrast material (unilateral)</v>
      </c>
      <c r="B10715" s="30"/>
      <c r="C10715" s="30" t="s">
        <v>3554</v>
      </c>
    </row>
    <row r="10716" spans="1:3" x14ac:dyDescent="0.35">
      <c r="A10716" s="222" t="str">
        <f t="shared" si="167"/>
        <v>MRI LT BREAST WO</v>
      </c>
      <c r="B10716" s="165"/>
      <c r="C10716" s="165" t="s">
        <v>6853</v>
      </c>
    </row>
    <row r="10717" spans="1:3" x14ac:dyDescent="0.35">
      <c r="A10717" s="222" t="str">
        <f t="shared" si="167"/>
        <v>MRI RT BREAST WO</v>
      </c>
      <c r="B10717" s="165"/>
      <c r="C10717" s="165" t="s">
        <v>6854</v>
      </c>
    </row>
    <row r="10718" spans="1:3" x14ac:dyDescent="0.35">
      <c r="A10718" s="222" t="str">
        <f t="shared" si="167"/>
        <v>MRI Breast Bilateral without contrast</v>
      </c>
      <c r="B10718" s="24"/>
      <c r="C10718" s="24" t="s">
        <v>13230</v>
      </c>
    </row>
    <row r="10719" spans="1:3" x14ac:dyDescent="0.35">
      <c r="A10719" s="222" t="str">
        <f t="shared" si="167"/>
        <v>MRI BREAST BILATERAL, WO CONTRAST</v>
      </c>
      <c r="B10719" s="26"/>
      <c r="C10719" s="26" t="s">
        <v>2548</v>
      </c>
    </row>
    <row r="10720" spans="1:3" x14ac:dyDescent="0.35">
      <c r="A10720" s="222" t="str">
        <f t="shared" si="167"/>
        <v>MRI Breast w/o Contrast Bilateral</v>
      </c>
      <c r="B10720" s="313"/>
      <c r="C10720" s="313" t="s">
        <v>2086</v>
      </c>
    </row>
    <row r="10721" spans="1:3" x14ac:dyDescent="0.35">
      <c r="A10721" s="222" t="str">
        <f t="shared" si="167"/>
        <v>MRI breast without contrast material (bilateral)</v>
      </c>
      <c r="B10721" s="30"/>
      <c r="C10721" s="30" t="s">
        <v>3578</v>
      </c>
    </row>
    <row r="10722" spans="1:3" x14ac:dyDescent="0.35">
      <c r="A10722" s="222" t="str">
        <f t="shared" si="167"/>
        <v>MRI BREAST WO BILAT</v>
      </c>
      <c r="B10722" s="312"/>
      <c r="C10722" s="312" t="s">
        <v>10103</v>
      </c>
    </row>
    <row r="10723" spans="1:3" x14ac:dyDescent="0.35">
      <c r="A10723" s="222" t="str">
        <f t="shared" si="167"/>
        <v>MR BREAST W/WO LT</v>
      </c>
      <c r="B10723" s="312"/>
      <c r="C10723" s="312" t="s">
        <v>10194</v>
      </c>
    </row>
    <row r="10724" spans="1:3" x14ac:dyDescent="0.35">
      <c r="A10724" s="222" t="str">
        <f t="shared" si="167"/>
        <v>MR BREAST W/WO RT</v>
      </c>
      <c r="B10724" s="312"/>
      <c r="C10724" s="312" t="s">
        <v>10195</v>
      </c>
    </row>
    <row r="10725" spans="1:3" x14ac:dyDescent="0.35">
      <c r="A10725" s="222" t="str">
        <f t="shared" si="167"/>
        <v>MRI Breast w/ + w/o Contrast Left</v>
      </c>
      <c r="B10725" s="313"/>
      <c r="C10725" s="313" t="s">
        <v>2170</v>
      </c>
    </row>
    <row r="10726" spans="1:3" x14ac:dyDescent="0.35">
      <c r="A10726" s="222" t="str">
        <f t="shared" si="167"/>
        <v>MRI Breast w/ + w/o Contrast Right</v>
      </c>
      <c r="B10726" s="313"/>
      <c r="C10726" s="313" t="s">
        <v>2171</v>
      </c>
    </row>
    <row r="10727" spans="1:3" x14ac:dyDescent="0.35">
      <c r="A10727" s="222" t="str">
        <f t="shared" si="167"/>
        <v>MRI breast with and without contrast (unilateral), (including CAD if performed)</v>
      </c>
      <c r="B10727" s="30"/>
      <c r="C10727" s="30" t="s">
        <v>3659</v>
      </c>
    </row>
    <row r="10728" spans="1:3" x14ac:dyDescent="0.35">
      <c r="A10728" s="222" t="str">
        <f t="shared" si="167"/>
        <v>MRI BREAST, UNILATERAL, W&amp;WO CONTRAST</v>
      </c>
      <c r="B10728" s="26"/>
      <c r="C10728" s="26" t="s">
        <v>2618</v>
      </c>
    </row>
    <row r="10729" spans="1:3" x14ac:dyDescent="0.35">
      <c r="A10729" s="222" t="str">
        <f t="shared" si="167"/>
        <v>MRI LT BREAST WWO</v>
      </c>
      <c r="B10729" s="165"/>
      <c r="C10729" s="165" t="s">
        <v>6914</v>
      </c>
    </row>
    <row r="10730" spans="1:3" x14ac:dyDescent="0.35">
      <c r="A10730" s="222" t="str">
        <f t="shared" si="167"/>
        <v>MRI RT BREAST WWO</v>
      </c>
      <c r="B10730" s="165"/>
      <c r="C10730" s="165" t="s">
        <v>6915</v>
      </c>
    </row>
    <row r="10731" spans="1:3" x14ac:dyDescent="0.35">
      <c r="A10731" s="222" t="str">
        <f t="shared" si="167"/>
        <v>MR BREAST W/WO BILAT</v>
      </c>
      <c r="B10731" s="312"/>
      <c r="C10731" s="312" t="s">
        <v>10245</v>
      </c>
    </row>
    <row r="10732" spans="1:3" x14ac:dyDescent="0.35">
      <c r="A10732" s="222" t="str">
        <f t="shared" si="167"/>
        <v>MRI Breast Bilateral w/wo contrast</v>
      </c>
      <c r="B10732" s="24"/>
      <c r="C10732" s="24" t="s">
        <v>13379</v>
      </c>
    </row>
    <row r="10733" spans="1:3" x14ac:dyDescent="0.35">
      <c r="A10733" s="222" t="str">
        <f t="shared" si="167"/>
        <v>MRI Breast w/ + w/o Contrast Bilateral</v>
      </c>
      <c r="B10733" s="313"/>
      <c r="C10733" s="313" t="s">
        <v>2206</v>
      </c>
    </row>
    <row r="10734" spans="1:3" x14ac:dyDescent="0.35">
      <c r="A10734" s="222" t="str">
        <f t="shared" si="167"/>
        <v>MRI breast with and without contrast (bilateral), (including CAD if performed)</v>
      </c>
      <c r="B10734" s="30"/>
      <c r="C10734" s="30" t="s">
        <v>3725</v>
      </c>
    </row>
    <row r="10735" spans="1:3" x14ac:dyDescent="0.35">
      <c r="A10735" s="222" t="str">
        <f t="shared" si="167"/>
        <v>MRI BREAST, BILATERAL, W&amp;WO CONTRAST</v>
      </c>
      <c r="B10735" s="26"/>
      <c r="C10735" s="26" t="s">
        <v>2666</v>
      </c>
    </row>
    <row r="10736" spans="1:3" x14ac:dyDescent="0.35">
      <c r="A10736" s="222" t="str">
        <f t="shared" si="167"/>
        <v>MRI Breast, Post Procedure</v>
      </c>
      <c r="B10736" s="30"/>
      <c r="C10736" s="30" t="s">
        <v>3726</v>
      </c>
    </row>
    <row r="10737" spans="1:3" x14ac:dyDescent="0.35">
      <c r="A10737" s="222" t="str">
        <f t="shared" si="167"/>
        <v>Mammo, Ductogram or Galactogram, Single</v>
      </c>
      <c r="B10737" s="30"/>
      <c r="C10737" s="30" t="s">
        <v>3181</v>
      </c>
    </row>
    <row r="10738" spans="1:3" x14ac:dyDescent="0.35">
      <c r="A10738" s="222" t="str">
        <f t="shared" si="167"/>
        <v>XRAY MAMMARY DUCT LT</v>
      </c>
      <c r="B10738" s="157"/>
      <c r="C10738" s="157" t="s">
        <v>3866</v>
      </c>
    </row>
    <row r="10739" spans="1:3" x14ac:dyDescent="0.35">
      <c r="A10739" s="222" t="str">
        <f t="shared" si="167"/>
        <v>XRAY MAMMARY DUCT RT</v>
      </c>
      <c r="B10739" s="157"/>
      <c r="C10739" s="157" t="s">
        <v>3867</v>
      </c>
    </row>
    <row r="10740" spans="1:3" x14ac:dyDescent="0.35">
      <c r="A10740" s="222" t="str">
        <f t="shared" si="167"/>
        <v>Mammo, Ductogram or Galactogram, Multiple</v>
      </c>
      <c r="B10740" s="30"/>
      <c r="C10740" s="30" t="s">
        <v>3190</v>
      </c>
    </row>
    <row r="10741" spans="1:3" x14ac:dyDescent="0.35">
      <c r="A10741" s="222" t="str">
        <f t="shared" si="167"/>
        <v>XRAY MAMMARY DUCTS</v>
      </c>
      <c r="B10741" s="157"/>
      <c r="C10741" s="157" t="s">
        <v>3875</v>
      </c>
    </row>
    <row r="10742" spans="1:3" x14ac:dyDescent="0.35">
      <c r="A10742" s="222" t="str">
        <f t="shared" si="167"/>
        <v>77065- LT MAMMOGRAM diagnostic</v>
      </c>
      <c r="B10742" s="313"/>
      <c r="C10742" s="313" t="s">
        <v>1970</v>
      </c>
    </row>
    <row r="10743" spans="1:3" x14ac:dyDescent="0.35">
      <c r="A10743" s="222" t="str">
        <f t="shared" si="167"/>
        <v>Diagnostic Left Mammogram</v>
      </c>
      <c r="B10743" s="24"/>
      <c r="C10743" s="52" t="s">
        <v>12878</v>
      </c>
    </row>
    <row r="10744" spans="1:3" ht="16" x14ac:dyDescent="0.4">
      <c r="A10744" s="222" t="str">
        <f t="shared" si="167"/>
        <v>DIAGNOSTIC MAMMO UNILATERAL WITH CAD*</v>
      </c>
      <c r="B10744" s="158"/>
      <c r="C10744" s="158" t="s">
        <v>8597</v>
      </c>
    </row>
    <row r="10745" spans="1:3" x14ac:dyDescent="0.35">
      <c r="A10745" s="222" t="str">
        <f t="shared" si="167"/>
        <v>DIAGNOSTIC MAMMO, UNILATERAL, INCLUDING CAD WHEN PERFORMED</v>
      </c>
      <c r="B10745" s="326"/>
      <c r="C10745" s="320" t="s">
        <v>14026</v>
      </c>
    </row>
    <row r="10746" spans="1:3" x14ac:dyDescent="0.35">
      <c r="A10746" s="222" t="str">
        <f t="shared" si="167"/>
        <v>Diagnostic Right Mammogram</v>
      </c>
      <c r="B10746" s="24"/>
      <c r="C10746" s="52" t="s">
        <v>12879</v>
      </c>
    </row>
    <row r="10747" spans="1:3" x14ac:dyDescent="0.35">
      <c r="A10747" s="222" t="str">
        <f t="shared" si="167"/>
        <v>Digital Diag Mammo, Unilat, including CAD</v>
      </c>
      <c r="B10747" s="30"/>
      <c r="C10747" s="30" t="s">
        <v>3315</v>
      </c>
    </row>
    <row r="10748" spans="1:3" x14ac:dyDescent="0.35">
      <c r="A10748" s="222" t="str">
        <f t="shared" si="167"/>
        <v>MA MAMMOGRAM DIAG UNI LT</v>
      </c>
      <c r="B10748" s="289"/>
      <c r="C10748" s="318" t="s">
        <v>2856</v>
      </c>
    </row>
    <row r="10749" spans="1:3" x14ac:dyDescent="0.35">
      <c r="A10749" s="222" t="str">
        <f t="shared" si="167"/>
        <v>MA MAMMOGRAM DIAG UNI RT</v>
      </c>
      <c r="B10749" s="289"/>
      <c r="C10749" s="318" t="s">
        <v>2857</v>
      </c>
    </row>
    <row r="10750" spans="1:3" x14ac:dyDescent="0.35">
      <c r="A10750" s="222" t="str">
        <f t="shared" si="167"/>
        <v>MA MAMMOGRAM DIAGNOSTIC LEFT</v>
      </c>
      <c r="B10750" s="277"/>
      <c r="C10750" s="277" t="s">
        <v>9362</v>
      </c>
    </row>
    <row r="10751" spans="1:3" x14ac:dyDescent="0.35">
      <c r="A10751" s="222" t="str">
        <f t="shared" si="167"/>
        <v>MA Mammogram Diagnostic Left.</v>
      </c>
      <c r="B10751" s="289"/>
      <c r="C10751" s="318" t="s">
        <v>2858</v>
      </c>
    </row>
    <row r="10752" spans="1:3" x14ac:dyDescent="0.35">
      <c r="A10752" s="222" t="str">
        <f t="shared" si="167"/>
        <v>MA MAMMOGRAM DIAGNOSTIC RIGHT</v>
      </c>
      <c r="B10752" s="328"/>
      <c r="C10752" s="328" t="s">
        <v>9363</v>
      </c>
    </row>
    <row r="10753" spans="1:3" x14ac:dyDescent="0.35">
      <c r="A10753" s="222" t="str">
        <f t="shared" si="167"/>
        <v>MA Mammogram Diagnostic Right.</v>
      </c>
      <c r="B10753" s="281"/>
      <c r="C10753" s="42" t="s">
        <v>1971</v>
      </c>
    </row>
    <row r="10754" spans="1:3" x14ac:dyDescent="0.35">
      <c r="A10754" s="222" t="str">
        <f t="shared" si="167"/>
        <v>MAMMO LT CONE/MAG-W/CAD</v>
      </c>
      <c r="B10754" s="281"/>
      <c r="C10754" s="42" t="s">
        <v>1972</v>
      </c>
    </row>
    <row r="10755" spans="1:3" x14ac:dyDescent="0.35">
      <c r="A10755" s="222" t="str">
        <f t="shared" ref="A10755:A10818" si="168">TRIM(C10755)</f>
        <v>MAMMO LT UNILAT DIAG W/CAD</v>
      </c>
      <c r="B10755" s="283"/>
      <c r="C10755" s="284" t="s">
        <v>8219</v>
      </c>
    </row>
    <row r="10756" spans="1:3" x14ac:dyDescent="0.35">
      <c r="A10756" s="222" t="str">
        <f t="shared" si="168"/>
        <v>MAMMO RT CONE/MAG-W/CAD</v>
      </c>
      <c r="B10756" s="283"/>
      <c r="C10756" s="284" t="s">
        <v>8220</v>
      </c>
    </row>
    <row r="10757" spans="1:3" x14ac:dyDescent="0.35">
      <c r="A10757" s="222" t="str">
        <f t="shared" si="168"/>
        <v>MAMMO RT UNILAT DIAG W/CAD</v>
      </c>
      <c r="B10757" s="283"/>
      <c r="C10757" s="284" t="s">
        <v>8221</v>
      </c>
    </row>
    <row r="10758" spans="1:3" x14ac:dyDescent="0.35">
      <c r="A10758" s="222" t="str">
        <f t="shared" si="168"/>
        <v>MAMMO UNILAT DIAG DIG W/CAD</v>
      </c>
      <c r="B10758" s="283"/>
      <c r="C10758" s="284" t="s">
        <v>8222</v>
      </c>
    </row>
    <row r="10759" spans="1:3" x14ac:dyDescent="0.35">
      <c r="A10759" s="222" t="str">
        <f t="shared" si="168"/>
        <v>MAMMO UNILAT DIAG DIG W/CAD LEFT</v>
      </c>
      <c r="B10759" s="657"/>
      <c r="C10759" s="315" t="s">
        <v>7170</v>
      </c>
    </row>
    <row r="10760" spans="1:3" x14ac:dyDescent="0.35">
      <c r="A10760" s="222" t="str">
        <f t="shared" si="168"/>
        <v>MAMMO UNILAT DIAG DIG W/CAD RIGHT</v>
      </c>
      <c r="B10760" s="657"/>
      <c r="C10760" s="315" t="s">
        <v>7171</v>
      </c>
    </row>
    <row r="10761" spans="1:3" x14ac:dyDescent="0.35">
      <c r="A10761" s="222" t="str">
        <f t="shared" si="168"/>
        <v>MG MAMMO DIAG LT</v>
      </c>
      <c r="B10761" s="312"/>
      <c r="C10761" s="312" t="s">
        <v>9879</v>
      </c>
    </row>
    <row r="10762" spans="1:3" x14ac:dyDescent="0.35">
      <c r="A10762" s="222" t="str">
        <f t="shared" si="168"/>
        <v>MG MAMMO DIAG RT</v>
      </c>
      <c r="B10762" s="290"/>
      <c r="C10762" s="290" t="s">
        <v>9880</v>
      </c>
    </row>
    <row r="10763" spans="1:3" x14ac:dyDescent="0.35">
      <c r="A10763" s="222" t="str">
        <f t="shared" si="168"/>
        <v>MG Mammo Digital Diagnostic Left</v>
      </c>
      <c r="B10763" s="291"/>
      <c r="C10763" s="278" t="s">
        <v>4416</v>
      </c>
    </row>
    <row r="10764" spans="1:3" x14ac:dyDescent="0.35">
      <c r="A10764" s="222" t="str">
        <f t="shared" si="168"/>
        <v>MG MAMMO DIGITAL DIAGNOSTIC LT</v>
      </c>
      <c r="B10764" s="11"/>
      <c r="C10764" s="11" t="s">
        <v>9881</v>
      </c>
    </row>
    <row r="10765" spans="1:3" x14ac:dyDescent="0.35">
      <c r="A10765" s="222" t="str">
        <f t="shared" si="168"/>
        <v>MG Mammo Digital Diagnostic Right</v>
      </c>
      <c r="B10765" s="291"/>
      <c r="C10765" s="278" t="s">
        <v>4417</v>
      </c>
    </row>
    <row r="10766" spans="1:3" x14ac:dyDescent="0.35">
      <c r="A10766" s="222" t="str">
        <f t="shared" si="168"/>
        <v>MG MAMMO DIGITAL DIAGNOSTIC RT</v>
      </c>
      <c r="B10766" s="11"/>
      <c r="C10766" s="11" t="s">
        <v>9882</v>
      </c>
    </row>
    <row r="10767" spans="1:3" x14ac:dyDescent="0.35">
      <c r="A10767" s="222" t="str">
        <f t="shared" si="168"/>
        <v>MG Mammo Digital Diagnostic Unilat</v>
      </c>
      <c r="B10767" s="291"/>
      <c r="C10767" s="278" t="s">
        <v>4418</v>
      </c>
    </row>
    <row r="10768" spans="1:3" x14ac:dyDescent="0.35">
      <c r="A10768" s="222" t="str">
        <f t="shared" si="168"/>
        <v>MM MAMMOGRAM DIAGNOSTIC UNI LT</v>
      </c>
      <c r="B10768" s="548"/>
      <c r="C10768" s="548" t="s">
        <v>5838</v>
      </c>
    </row>
    <row r="10769" spans="1:3" x14ac:dyDescent="0.35">
      <c r="A10769" s="222" t="str">
        <f t="shared" si="168"/>
        <v>MM MAMMOGRAM DIAGNOSTIC UNI RT</v>
      </c>
      <c r="B10769" s="548"/>
      <c r="C10769" s="548" t="s">
        <v>5839</v>
      </c>
    </row>
    <row r="10770" spans="1:3" x14ac:dyDescent="0.35">
      <c r="A10770" s="222" t="str">
        <f t="shared" si="168"/>
        <v>MM MAMMOGRAM DIAGNOSTIC UNILATERAL LT *</v>
      </c>
      <c r="B10770" s="291"/>
      <c r="C10770" s="278" t="s">
        <v>4419</v>
      </c>
    </row>
    <row r="10771" spans="1:3" x14ac:dyDescent="0.35">
      <c r="A10771" s="222" t="str">
        <f t="shared" si="168"/>
        <v>MM MAMMOGRAM DIAGNOSTIC UNILATERAL RT *</v>
      </c>
      <c r="B10771" s="280"/>
      <c r="C10771" s="45" t="s">
        <v>8929</v>
      </c>
    </row>
    <row r="10772" spans="1:3" x14ac:dyDescent="0.35">
      <c r="A10772" s="222" t="str">
        <f t="shared" si="168"/>
        <v>MM UNILAT DIGITAL LT</v>
      </c>
      <c r="B10772" s="33"/>
      <c r="C10772" s="33" t="s">
        <v>1082</v>
      </c>
    </row>
    <row r="10773" spans="1:3" x14ac:dyDescent="0.35">
      <c r="A10773" s="222" t="str">
        <f t="shared" si="168"/>
        <v>MM UNILAT DIGITAL RT</v>
      </c>
      <c r="B10773" s="33"/>
      <c r="C10773" s="33" t="s">
        <v>1083</v>
      </c>
    </row>
    <row r="10774" spans="1:3" x14ac:dyDescent="0.35">
      <c r="A10774" s="222" t="str">
        <f t="shared" si="168"/>
        <v>Unilateral Mammography, Left</v>
      </c>
      <c r="B10774" s="280"/>
      <c r="C10774" s="45" t="s">
        <v>8930</v>
      </c>
    </row>
    <row r="10775" spans="1:3" x14ac:dyDescent="0.35">
      <c r="A10775" s="222" t="str">
        <f t="shared" si="168"/>
        <v>Unilateral Mammography, Right</v>
      </c>
      <c r="B10775" s="341"/>
      <c r="C10775" s="456" t="s">
        <v>9364</v>
      </c>
    </row>
    <row r="10776" spans="1:3" x14ac:dyDescent="0.35">
      <c r="A10776" s="222" t="str">
        <f t="shared" si="168"/>
        <v>77066-MAMMOGRAM DIAGNOSTIC DIGITAL IMAGE BIL</v>
      </c>
      <c r="B10776" s="341"/>
      <c r="C10776" s="287" t="s">
        <v>9393</v>
      </c>
    </row>
    <row r="10777" spans="1:3" x14ac:dyDescent="0.35">
      <c r="A10777" s="222" t="str">
        <f t="shared" si="168"/>
        <v>Diagnostic Bilateral Mammogram</v>
      </c>
      <c r="B10777" s="24"/>
      <c r="C10777" s="52" t="s">
        <v>12950</v>
      </c>
    </row>
    <row r="10778" spans="1:3" x14ac:dyDescent="0.35">
      <c r="A10778" s="222" t="str">
        <f t="shared" si="168"/>
        <v>Diagnostic Bilateral Mammogram</v>
      </c>
      <c r="B10778" s="24"/>
      <c r="C10778" s="52" t="s">
        <v>12950</v>
      </c>
    </row>
    <row r="10779" spans="1:3" x14ac:dyDescent="0.35">
      <c r="A10779" s="222" t="str">
        <f t="shared" si="168"/>
        <v>diagnostic mammo bilateral with CAD</v>
      </c>
      <c r="B10779" s="327"/>
      <c r="C10779" s="632" t="s">
        <v>1718</v>
      </c>
    </row>
    <row r="10780" spans="1:3" ht="16" x14ac:dyDescent="0.4">
      <c r="A10780" s="222" t="str">
        <f t="shared" si="168"/>
        <v>DIAGNOSTIC MAMMO BILATERAL WITH CAD*</v>
      </c>
      <c r="B10780" s="696"/>
      <c r="C10780" s="158" t="s">
        <v>8608</v>
      </c>
    </row>
    <row r="10781" spans="1:3" x14ac:dyDescent="0.35">
      <c r="A10781" s="222" t="str">
        <f t="shared" si="168"/>
        <v>DIAGNOSTIC MAMMO, BILATERAL, INCLUDING CAD WHEN PERFORMED</v>
      </c>
      <c r="B10781" s="327"/>
      <c r="C10781" s="327" t="s">
        <v>1719</v>
      </c>
    </row>
    <row r="10782" spans="1:3" x14ac:dyDescent="0.35">
      <c r="A10782" s="222" t="str">
        <f t="shared" si="168"/>
        <v>Digital Diag Mammo, Bilat, Including CAD</v>
      </c>
      <c r="B10782" s="30"/>
      <c r="C10782" s="30" t="s">
        <v>3387</v>
      </c>
    </row>
    <row r="10783" spans="1:3" x14ac:dyDescent="0.35">
      <c r="A10783" s="222" t="str">
        <f t="shared" si="168"/>
        <v>MA MAMMOGRAM DIAGNOSTIC BILAT</v>
      </c>
      <c r="B10783" s="326"/>
      <c r="C10783" s="320" t="s">
        <v>14041</v>
      </c>
    </row>
    <row r="10784" spans="1:3" x14ac:dyDescent="0.35">
      <c r="A10784" s="222" t="str">
        <f t="shared" si="168"/>
        <v>MA Mammogram Diagnostic Bilateral.</v>
      </c>
      <c r="B10784" s="289"/>
      <c r="C10784" s="289" t="s">
        <v>2882</v>
      </c>
    </row>
    <row r="10785" spans="1:3" x14ac:dyDescent="0.35">
      <c r="A10785" s="222" t="str">
        <f t="shared" si="168"/>
        <v>MAMMO BILAT-DIAG W/CAD</v>
      </c>
      <c r="B10785" s="281"/>
      <c r="C10785" s="42" t="s">
        <v>1999</v>
      </c>
    </row>
    <row r="10786" spans="1:3" x14ac:dyDescent="0.35">
      <c r="A10786" s="222" t="str">
        <f t="shared" si="168"/>
        <v>MAMMO BILATERAL DIAG DIG W/CAD</v>
      </c>
      <c r="B10786" s="283"/>
      <c r="C10786" s="284" t="s">
        <v>8238</v>
      </c>
    </row>
    <row r="10787" spans="1:3" x14ac:dyDescent="0.35">
      <c r="A10787" s="222" t="str">
        <f t="shared" si="168"/>
        <v>MG MAMMO DIAG BILAT</v>
      </c>
      <c r="B10787" s="290"/>
      <c r="C10787" s="290" t="s">
        <v>9929</v>
      </c>
    </row>
    <row r="10788" spans="1:3" x14ac:dyDescent="0.35">
      <c r="A10788" s="222" t="str">
        <f t="shared" si="168"/>
        <v>MG MAMMO DIGITAL DIAGNOSTIC BILAT</v>
      </c>
      <c r="B10788" s="11"/>
      <c r="C10788" s="11" t="s">
        <v>9930</v>
      </c>
    </row>
    <row r="10789" spans="1:3" x14ac:dyDescent="0.35">
      <c r="A10789" s="222" t="str">
        <f t="shared" si="168"/>
        <v>MG Mammo Digital Diagnostic Bilat</v>
      </c>
      <c r="B10789" s="291"/>
      <c r="C10789" s="278" t="s">
        <v>4453</v>
      </c>
    </row>
    <row r="10790" spans="1:3" x14ac:dyDescent="0.35">
      <c r="A10790" s="222" t="str">
        <f t="shared" si="168"/>
        <v>MM BILAT DIAGNOSTIC DI</v>
      </c>
      <c r="B10790" s="33"/>
      <c r="C10790" s="33" t="s">
        <v>1107</v>
      </c>
    </row>
    <row r="10791" spans="1:3" x14ac:dyDescent="0.35">
      <c r="A10791" s="222" t="str">
        <f t="shared" si="168"/>
        <v>MM diagnostic mammo BI</v>
      </c>
      <c r="B10791" s="24"/>
      <c r="C10791" s="52" t="s">
        <v>12951</v>
      </c>
    </row>
    <row r="10792" spans="1:3" x14ac:dyDescent="0.35">
      <c r="A10792" s="222" t="str">
        <f t="shared" si="168"/>
        <v>MM MAMMOGRAM DIAGNOSTIC BILATERAL</v>
      </c>
      <c r="B10792" s="548"/>
      <c r="C10792" s="548" t="s">
        <v>5858</v>
      </c>
    </row>
    <row r="10793" spans="1:3" x14ac:dyDescent="0.35">
      <c r="A10793" s="222" t="str">
        <f t="shared" si="168"/>
        <v>MM MAMMOGRAM DIAGNOSTIC BILATERAL*</v>
      </c>
      <c r="B10793" s="291"/>
      <c r="C10793" s="278" t="s">
        <v>4454</v>
      </c>
    </row>
    <row r="10794" spans="1:3" x14ac:dyDescent="0.35">
      <c r="A10794" s="222" t="str">
        <f t="shared" si="168"/>
        <v>77067- MAMMOGRAM SCREENING DIGITAL IMAGING W/CAD BIL OR UNI</v>
      </c>
      <c r="B10794" s="280"/>
      <c r="C10794" s="280" t="s">
        <v>8915</v>
      </c>
    </row>
    <row r="10795" spans="1:3" x14ac:dyDescent="0.35">
      <c r="A10795" s="222" t="str">
        <f t="shared" si="168"/>
        <v>Digital Screening Mammo, Including CAD</v>
      </c>
      <c r="B10795" s="30"/>
      <c r="C10795" s="30" t="s">
        <v>3297</v>
      </c>
    </row>
    <row r="10796" spans="1:3" x14ac:dyDescent="0.35">
      <c r="A10796" s="222" t="str">
        <f t="shared" si="168"/>
        <v>Digital Screening Mammo, Including CAD - Implants_RICC</v>
      </c>
      <c r="B10796" s="30"/>
      <c r="C10796" s="30" t="s">
        <v>3298</v>
      </c>
    </row>
    <row r="10797" spans="1:3" x14ac:dyDescent="0.35">
      <c r="A10797" s="222" t="str">
        <f t="shared" si="168"/>
        <v>MA Mammogram Routine Screening Bilat.</v>
      </c>
      <c r="B10797" s="289"/>
      <c r="C10797" s="289" t="s">
        <v>2841</v>
      </c>
    </row>
    <row r="10798" spans="1:3" x14ac:dyDescent="0.35">
      <c r="A10798" s="222" t="str">
        <f t="shared" si="168"/>
        <v>MA Mammogram Routine Screening Left.</v>
      </c>
      <c r="B10798" s="281"/>
      <c r="C10798" s="42" t="s">
        <v>1955</v>
      </c>
    </row>
    <row r="10799" spans="1:3" x14ac:dyDescent="0.35">
      <c r="A10799" s="222" t="str">
        <f t="shared" si="168"/>
        <v>MA Mammogram Routine Screening Right.</v>
      </c>
      <c r="B10799" s="281"/>
      <c r="C10799" s="42" t="s">
        <v>1956</v>
      </c>
    </row>
    <row r="10800" spans="1:3" x14ac:dyDescent="0.35">
      <c r="A10800" s="222" t="str">
        <f t="shared" si="168"/>
        <v>MA MAMMOGRAM SCREENING</v>
      </c>
      <c r="B10800" s="689"/>
      <c r="C10800" s="338" t="s">
        <v>7382</v>
      </c>
    </row>
    <row r="10801" spans="1:3" x14ac:dyDescent="0.35">
      <c r="A10801" s="222" t="str">
        <f t="shared" si="168"/>
        <v>MA MAMMOGRAM SCREENING BILAT</v>
      </c>
      <c r="B10801" s="281"/>
      <c r="C10801" s="42" t="s">
        <v>1957</v>
      </c>
    </row>
    <row r="10802" spans="1:3" x14ac:dyDescent="0.35">
      <c r="A10802" s="222" t="str">
        <f t="shared" si="168"/>
        <v>MA SCREEN UNI LT</v>
      </c>
      <c r="B10802" s="296"/>
      <c r="C10802" s="296" t="s">
        <v>6624</v>
      </c>
    </row>
    <row r="10803" spans="1:3" x14ac:dyDescent="0.35">
      <c r="A10803" s="222" t="str">
        <f t="shared" si="168"/>
        <v>MA SCREEN UNI RT</v>
      </c>
      <c r="B10803" s="289"/>
      <c r="C10803" s="289" t="s">
        <v>2842</v>
      </c>
    </row>
    <row r="10804" spans="1:3" x14ac:dyDescent="0.35">
      <c r="A10804" s="222" t="str">
        <f t="shared" si="168"/>
        <v>MAMMO BILAT SCREEN DIG W/CAD</v>
      </c>
      <c r="B10804" s="289"/>
      <c r="C10804" s="289" t="s">
        <v>2843</v>
      </c>
    </row>
    <row r="10805" spans="1:3" x14ac:dyDescent="0.35">
      <c r="A10805" s="222" t="str">
        <f t="shared" si="168"/>
        <v>MAMMO BILAT SCREEN W/CAD</v>
      </c>
      <c r="B10805" s="657"/>
      <c r="C10805" s="94" t="s">
        <v>7160</v>
      </c>
    </row>
    <row r="10806" spans="1:3" x14ac:dyDescent="0.35">
      <c r="A10806" s="222" t="str">
        <f t="shared" si="168"/>
        <v>MAMMO BILATERAL SCREEN DIG W/CAD IMPLANT</v>
      </c>
      <c r="B10806" s="94"/>
      <c r="C10806" s="94" t="s">
        <v>7161</v>
      </c>
    </row>
    <row r="10807" spans="1:3" x14ac:dyDescent="0.35">
      <c r="A10807" s="222" t="str">
        <f t="shared" si="168"/>
        <v>MAMMO RT UNILAT SCREEN W/CAD</v>
      </c>
      <c r="B10807" s="283"/>
      <c r="C10807" s="284" t="s">
        <v>8209</v>
      </c>
    </row>
    <row r="10808" spans="1:3" x14ac:dyDescent="0.35">
      <c r="A10808" s="222" t="str">
        <f t="shared" si="168"/>
        <v>MAMMO UNILAT SCREEN DIG W/CAD</v>
      </c>
      <c r="B10808" s="657"/>
      <c r="C10808" s="94" t="s">
        <v>7162</v>
      </c>
    </row>
    <row r="10809" spans="1:3" x14ac:dyDescent="0.35">
      <c r="A10809" s="222" t="str">
        <f t="shared" si="168"/>
        <v>MG MAMMO DIGITAL SCREENING BILATERAL</v>
      </c>
      <c r="B10809" s="11"/>
      <c r="C10809" s="11" t="s">
        <v>9859</v>
      </c>
    </row>
    <row r="10810" spans="1:3" x14ac:dyDescent="0.35">
      <c r="A10810" s="222" t="str">
        <f t="shared" si="168"/>
        <v>MG Mammo Digital Screening Bilateral</v>
      </c>
      <c r="B10810" s="283"/>
      <c r="C10810" s="284" t="s">
        <v>8210</v>
      </c>
    </row>
    <row r="10811" spans="1:3" x14ac:dyDescent="0.35">
      <c r="A10811" s="222" t="str">
        <f t="shared" si="168"/>
        <v>MG Mammo Digital Screening Left</v>
      </c>
      <c r="B10811" s="291"/>
      <c r="C10811" s="278" t="s">
        <v>4411</v>
      </c>
    </row>
    <row r="10812" spans="1:3" x14ac:dyDescent="0.35">
      <c r="A10812" s="222" t="str">
        <f t="shared" si="168"/>
        <v>MG MAMMO DIGITAL SCREENING LT</v>
      </c>
      <c r="B10812" s="11"/>
      <c r="C10812" s="11" t="s">
        <v>9860</v>
      </c>
    </row>
    <row r="10813" spans="1:3" x14ac:dyDescent="0.35">
      <c r="A10813" s="222" t="str">
        <f t="shared" si="168"/>
        <v>MG Mammo Digital Screening Right</v>
      </c>
      <c r="B10813" s="291"/>
      <c r="C10813" s="291" t="s">
        <v>4412</v>
      </c>
    </row>
    <row r="10814" spans="1:3" x14ac:dyDescent="0.35">
      <c r="A10814" s="222" t="str">
        <f t="shared" si="168"/>
        <v>MG MAMMO DIGITAL SCREENING RT</v>
      </c>
      <c r="B10814" s="11"/>
      <c r="C10814" s="11" t="s">
        <v>9861</v>
      </c>
    </row>
    <row r="10815" spans="1:3" x14ac:dyDescent="0.35">
      <c r="A10815" s="222" t="str">
        <f t="shared" si="168"/>
        <v>MG MAMMO SCREEN BILAT</v>
      </c>
      <c r="B10815" s="290"/>
      <c r="C10815" s="290" t="s">
        <v>9862</v>
      </c>
    </row>
    <row r="10816" spans="1:3" x14ac:dyDescent="0.35">
      <c r="A10816" s="222" t="str">
        <f t="shared" si="168"/>
        <v>MG MAMMO SCREEN LT</v>
      </c>
      <c r="B10816" s="678"/>
      <c r="C10816" s="290" t="s">
        <v>9863</v>
      </c>
    </row>
    <row r="10817" spans="1:3" x14ac:dyDescent="0.35">
      <c r="A10817" s="222" t="str">
        <f t="shared" si="168"/>
        <v>MG MAMMO SCREEN RT</v>
      </c>
      <c r="B10817" s="312"/>
      <c r="C10817" s="290" t="s">
        <v>9864</v>
      </c>
    </row>
    <row r="10818" spans="1:3" x14ac:dyDescent="0.35">
      <c r="A10818" s="222" t="str">
        <f t="shared" si="168"/>
        <v>MM BILAT SCREEN DIGITA</v>
      </c>
      <c r="B10818" s="33"/>
      <c r="C10818" s="33" t="s">
        <v>1070</v>
      </c>
    </row>
    <row r="10819" spans="1:3" x14ac:dyDescent="0.35">
      <c r="A10819" s="222" t="str">
        <f t="shared" ref="A10819:A10882" si="169">TRIM(C10819)</f>
        <v>MM CAD SCREENING BILATERAL</v>
      </c>
      <c r="B10819" s="548"/>
      <c r="C10819" s="548" t="s">
        <v>5828</v>
      </c>
    </row>
    <row r="10820" spans="1:3" x14ac:dyDescent="0.35">
      <c r="A10820" s="222" t="str">
        <f t="shared" si="169"/>
        <v>MM MAMMOGRAM OCTOBER SCREEN &amp; INTERP</v>
      </c>
      <c r="B10820" s="548"/>
      <c r="C10820" s="548" t="s">
        <v>5829</v>
      </c>
    </row>
    <row r="10821" spans="1:3" x14ac:dyDescent="0.35">
      <c r="A10821" s="222" t="str">
        <f t="shared" si="169"/>
        <v>MM MAMMOGRAM SCREENING BILATERAL</v>
      </c>
      <c r="B10821" s="548"/>
      <c r="C10821" s="548" t="s">
        <v>5830</v>
      </c>
    </row>
    <row r="10822" spans="1:3" x14ac:dyDescent="0.35">
      <c r="A10822" s="222" t="str">
        <f t="shared" si="169"/>
        <v>MM MAMMOGRAM SCREENING BILATERAL*</v>
      </c>
      <c r="B10822" s="291"/>
      <c r="C10822" s="291" t="s">
        <v>4413</v>
      </c>
    </row>
    <row r="10823" spans="1:3" x14ac:dyDescent="0.35">
      <c r="A10823" s="222" t="str">
        <f t="shared" si="169"/>
        <v>MM MAMMOGRAM SCREENING UNILATERAL</v>
      </c>
      <c r="B10823" s="548"/>
      <c r="C10823" s="548" t="s">
        <v>5831</v>
      </c>
    </row>
    <row r="10824" spans="1:3" x14ac:dyDescent="0.35">
      <c r="A10824" s="222" t="str">
        <f t="shared" si="169"/>
        <v>MM MAMMOGRAM SCREENING UNILATERAL LEFT*</v>
      </c>
      <c r="B10824" s="280"/>
      <c r="C10824" s="45" t="s">
        <v>8916</v>
      </c>
    </row>
    <row r="10825" spans="1:3" x14ac:dyDescent="0.35">
      <c r="A10825" s="222" t="str">
        <f t="shared" si="169"/>
        <v>MM MAMMOGRAM SCREENING UNILATERAL RIGHT*</v>
      </c>
      <c r="B10825" s="280"/>
      <c r="C10825" s="45" t="s">
        <v>8917</v>
      </c>
    </row>
    <row r="10826" spans="1:3" x14ac:dyDescent="0.35">
      <c r="A10826" s="222" t="str">
        <f t="shared" si="169"/>
        <v>MM MAMMOGRAM SCREENING UNILATERAL RT</v>
      </c>
      <c r="B10826" s="280"/>
      <c r="C10826" s="45" t="s">
        <v>8918</v>
      </c>
    </row>
    <row r="10827" spans="1:3" x14ac:dyDescent="0.35">
      <c r="A10827" s="222" t="str">
        <f t="shared" si="169"/>
        <v>MM RESEARCH SCREENING BILATERAL</v>
      </c>
      <c r="B10827" s="548"/>
      <c r="C10827" s="548" t="s">
        <v>5832</v>
      </c>
    </row>
    <row r="10828" spans="1:3" x14ac:dyDescent="0.35">
      <c r="A10828" s="222" t="str">
        <f t="shared" si="169"/>
        <v>Screening Bilateral Mammogram</v>
      </c>
      <c r="B10828" s="24"/>
      <c r="C10828" s="52" t="s">
        <v>12868</v>
      </c>
    </row>
    <row r="10829" spans="1:3" x14ac:dyDescent="0.35">
      <c r="A10829" s="222" t="str">
        <f t="shared" si="169"/>
        <v>screening mammo with CAD</v>
      </c>
      <c r="B10829" s="280"/>
      <c r="C10829" s="295" t="s">
        <v>8919</v>
      </c>
    </row>
    <row r="10830" spans="1:3" ht="16" x14ac:dyDescent="0.4">
      <c r="A10830" s="222" t="str">
        <f t="shared" si="169"/>
        <v>SCREENING MAMMO WITH CAD*</v>
      </c>
      <c r="B10830" s="158"/>
      <c r="C10830" s="158" t="s">
        <v>8589</v>
      </c>
    </row>
    <row r="10831" spans="1:3" x14ac:dyDescent="0.35">
      <c r="A10831" s="222" t="str">
        <f t="shared" si="169"/>
        <v>SCREENING MAMMO, BILATERAL, INCLUDING CAD WHEN PERFORMED</v>
      </c>
      <c r="B10831" s="327"/>
      <c r="C10831" s="327" t="s">
        <v>1705</v>
      </c>
    </row>
    <row r="10832" spans="1:3" x14ac:dyDescent="0.35">
      <c r="A10832" s="222" t="str">
        <f t="shared" si="169"/>
        <v>X-ray, Manual Application of Stress by Phys/Joint</v>
      </c>
      <c r="B10832" s="30"/>
      <c r="C10832" s="403" t="s">
        <v>3186</v>
      </c>
    </row>
    <row r="10833" spans="1:3" x14ac:dyDescent="0.35">
      <c r="A10833" s="222" t="str">
        <f t="shared" si="169"/>
        <v>77072-BONE AGE STUDY</v>
      </c>
      <c r="B10833" s="326"/>
      <c r="C10833" s="320" t="s">
        <v>13962</v>
      </c>
    </row>
    <row r="10834" spans="1:3" x14ac:dyDescent="0.35">
      <c r="A10834" s="222" t="str">
        <f t="shared" si="169"/>
        <v>BONE AGE</v>
      </c>
      <c r="B10834" s="26"/>
      <c r="C10834" s="26" t="s">
        <v>2302</v>
      </c>
    </row>
    <row r="10835" spans="1:3" x14ac:dyDescent="0.35">
      <c r="A10835" s="222" t="str">
        <f t="shared" si="169"/>
        <v>BONE AGE COMPLETE</v>
      </c>
      <c r="B10835" s="94"/>
      <c r="C10835" s="94" t="s">
        <v>7072</v>
      </c>
    </row>
    <row r="10836" spans="1:3" x14ac:dyDescent="0.35">
      <c r="A10836" s="222" t="str">
        <f t="shared" si="169"/>
        <v>BONE AGE STUDY</v>
      </c>
      <c r="B10836" s="580"/>
      <c r="C10836" s="581" t="s">
        <v>966</v>
      </c>
    </row>
    <row r="10837" spans="1:3" x14ac:dyDescent="0.35">
      <c r="A10837" s="222" t="str">
        <f t="shared" si="169"/>
        <v>BONE AGE STUDY</v>
      </c>
      <c r="B10837" s="33"/>
      <c r="C10837" s="33" t="s">
        <v>966</v>
      </c>
    </row>
    <row r="10838" spans="1:3" x14ac:dyDescent="0.35">
      <c r="A10838" s="222" t="str">
        <f t="shared" si="169"/>
        <v>BONE AGE STUDY</v>
      </c>
      <c r="B10838" s="285"/>
      <c r="C10838" s="297" t="s">
        <v>966</v>
      </c>
    </row>
    <row r="10839" spans="1:3" ht="16" x14ac:dyDescent="0.4">
      <c r="A10839" s="222" t="str">
        <f t="shared" si="169"/>
        <v>BONE AGE STUDY*</v>
      </c>
      <c r="B10839" s="696"/>
      <c r="C10839" s="158" t="s">
        <v>8538</v>
      </c>
    </row>
    <row r="10840" spans="1:3" x14ac:dyDescent="0.35">
      <c r="A10840" s="222" t="str">
        <f t="shared" si="169"/>
        <v>XR BONE AGE AP BOTH HANDS ONLY</v>
      </c>
      <c r="B10840" s="292"/>
      <c r="C10840" s="292" t="s">
        <v>5236</v>
      </c>
    </row>
    <row r="10841" spans="1:3" x14ac:dyDescent="0.35">
      <c r="A10841" s="222" t="str">
        <f t="shared" si="169"/>
        <v>XR BONE AGE STUDIES</v>
      </c>
      <c r="B10841" s="286"/>
      <c r="C10841" s="286" t="s">
        <v>8788</v>
      </c>
    </row>
    <row r="10842" spans="1:3" x14ac:dyDescent="0.35">
      <c r="A10842" s="222" t="str">
        <f t="shared" si="169"/>
        <v>XR BONE AGE STUDY</v>
      </c>
      <c r="B10842" s="11"/>
      <c r="C10842" s="11" t="s">
        <v>5981</v>
      </c>
    </row>
    <row r="10843" spans="1:3" x14ac:dyDescent="0.35">
      <c r="A10843" s="222" t="str">
        <f t="shared" si="169"/>
        <v>XR BONE AGE STUDY</v>
      </c>
      <c r="B10843" s="312"/>
      <c r="C10843" s="290" t="s">
        <v>5981</v>
      </c>
    </row>
    <row r="10844" spans="1:3" x14ac:dyDescent="0.35">
      <c r="A10844" s="222" t="str">
        <f t="shared" si="169"/>
        <v>XR BONE AGE STUDY</v>
      </c>
      <c r="B10844" s="344"/>
      <c r="C10844" s="344" t="s">
        <v>5981</v>
      </c>
    </row>
    <row r="10845" spans="1:3" x14ac:dyDescent="0.35">
      <c r="A10845" s="222" t="str">
        <f t="shared" si="169"/>
        <v>XR BONE AGE STUDY HAND-WRIST</v>
      </c>
      <c r="B10845" s="291"/>
      <c r="C10845" s="278" t="s">
        <v>4336</v>
      </c>
    </row>
    <row r="10846" spans="1:3" x14ac:dyDescent="0.35">
      <c r="A10846" s="222" t="str">
        <f t="shared" si="169"/>
        <v>XR Bone Age Study-one view</v>
      </c>
      <c r="B10846" s="24"/>
      <c r="C10846" s="24" t="s">
        <v>12718</v>
      </c>
    </row>
    <row r="10847" spans="1:3" x14ac:dyDescent="0.35">
      <c r="A10847" s="222" t="str">
        <f t="shared" si="169"/>
        <v>XR BONE AGE SURVEY</v>
      </c>
      <c r="B10847" s="548"/>
      <c r="C10847" s="548" t="s">
        <v>5748</v>
      </c>
    </row>
    <row r="10848" spans="1:3" x14ac:dyDescent="0.35">
      <c r="A10848" s="222" t="str">
        <f t="shared" si="169"/>
        <v>XRAY BONE AGE</v>
      </c>
      <c r="B10848" s="157"/>
      <c r="C10848" s="157" t="s">
        <v>1499</v>
      </c>
    </row>
    <row r="10849" spans="1:3" x14ac:dyDescent="0.35">
      <c r="A10849" s="222" t="str">
        <f t="shared" si="169"/>
        <v>X-ray, Bone Age Study</v>
      </c>
      <c r="B10849" s="30"/>
      <c r="C10849" s="30" t="s">
        <v>3100</v>
      </c>
    </row>
    <row r="10850" spans="1:3" x14ac:dyDescent="0.35">
      <c r="A10850" s="222" t="str">
        <f t="shared" si="169"/>
        <v>BONE LENGTH STUDIES</v>
      </c>
      <c r="B10850" s="289"/>
      <c r="C10850" s="289" t="s">
        <v>2328</v>
      </c>
    </row>
    <row r="10851" spans="1:3" x14ac:dyDescent="0.35">
      <c r="A10851" s="222" t="str">
        <f t="shared" si="169"/>
        <v>BONE LENGTH STUDIES</v>
      </c>
      <c r="B10851" s="26"/>
      <c r="C10851" s="26" t="s">
        <v>2328</v>
      </c>
    </row>
    <row r="10852" spans="1:3" x14ac:dyDescent="0.35">
      <c r="A10852" s="222" t="str">
        <f t="shared" si="169"/>
        <v>BONE LENGTH STUDY</v>
      </c>
      <c r="B10852" s="580"/>
      <c r="C10852" s="581" t="s">
        <v>6248</v>
      </c>
    </row>
    <row r="10853" spans="1:3" x14ac:dyDescent="0.35">
      <c r="A10853" s="222" t="str">
        <f t="shared" si="169"/>
        <v>BONE LENGTH STUDY</v>
      </c>
      <c r="B10853" s="285"/>
      <c r="C10853" s="285" t="s">
        <v>6248</v>
      </c>
    </row>
    <row r="10854" spans="1:3" x14ac:dyDescent="0.35">
      <c r="A10854" s="222" t="str">
        <f t="shared" si="169"/>
        <v>BONE LENGTH STUDY; SCANOGRAM</v>
      </c>
      <c r="B10854" s="327"/>
      <c r="C10854" s="327" t="s">
        <v>1674</v>
      </c>
    </row>
    <row r="10855" spans="1:3" x14ac:dyDescent="0.35">
      <c r="A10855" s="222" t="str">
        <f t="shared" si="169"/>
        <v>CT Scanogram-Leg Length</v>
      </c>
      <c r="B10855" s="24"/>
      <c r="C10855" s="418" t="s">
        <v>12785</v>
      </c>
    </row>
    <row r="10856" spans="1:3" x14ac:dyDescent="0.35">
      <c r="A10856" s="222" t="str">
        <f t="shared" si="169"/>
        <v>KNEE W/FULL LENGTH LEG VISIONAIRE (LEFT)</v>
      </c>
      <c r="B10856" s="580"/>
      <c r="C10856" s="581" t="s">
        <v>13688</v>
      </c>
    </row>
    <row r="10857" spans="1:3" x14ac:dyDescent="0.35">
      <c r="A10857" s="222" t="str">
        <f t="shared" si="169"/>
        <v>KNEE W/FULL LENGTH LEG VISIONAIRE (RIGHT)</v>
      </c>
      <c r="B10857" s="580"/>
      <c r="C10857" s="581" t="s">
        <v>13689</v>
      </c>
    </row>
    <row r="10858" spans="1:3" x14ac:dyDescent="0.35">
      <c r="A10858" s="222" t="str">
        <f t="shared" si="169"/>
        <v>LONG BONES X-RAY</v>
      </c>
      <c r="B10858" s="657"/>
      <c r="C10858" s="94" t="s">
        <v>7099</v>
      </c>
    </row>
    <row r="10859" spans="1:3" x14ac:dyDescent="0.35">
      <c r="A10859" s="222" t="str">
        <f t="shared" si="169"/>
        <v>XR BONE LENGTH STUD</v>
      </c>
      <c r="B10859" s="759"/>
      <c r="C10859" s="13" t="s">
        <v>305</v>
      </c>
    </row>
    <row r="10860" spans="1:3" x14ac:dyDescent="0.35">
      <c r="A10860" s="222" t="str">
        <f t="shared" si="169"/>
        <v>XR BONE LENGTH STUDIES</v>
      </c>
      <c r="B10860" s="312"/>
      <c r="C10860" s="312" t="s">
        <v>5775</v>
      </c>
    </row>
    <row r="10861" spans="1:3" x14ac:dyDescent="0.35">
      <c r="A10861" s="222" t="str">
        <f t="shared" si="169"/>
        <v>XR BONE LENGTH STUDIES</v>
      </c>
      <c r="B10861" s="548"/>
      <c r="C10861" s="548" t="s">
        <v>5775</v>
      </c>
    </row>
    <row r="10862" spans="1:3" x14ac:dyDescent="0.35">
      <c r="A10862" s="222" t="str">
        <f t="shared" si="169"/>
        <v>XR Bone Length Studies Scanograms</v>
      </c>
      <c r="B10862" s="292"/>
      <c r="C10862" s="292" t="s">
        <v>5260</v>
      </c>
    </row>
    <row r="10863" spans="1:3" x14ac:dyDescent="0.35">
      <c r="A10863" s="222" t="str">
        <f t="shared" si="169"/>
        <v>XR BONE LENGTH STUDY</v>
      </c>
      <c r="B10863" s="11"/>
      <c r="C10863" s="11" t="s">
        <v>1844</v>
      </c>
    </row>
    <row r="10864" spans="1:3" x14ac:dyDescent="0.35">
      <c r="A10864" s="222" t="str">
        <f t="shared" si="169"/>
        <v>XR BONE LENGTH STUDY</v>
      </c>
      <c r="B10864" s="281"/>
      <c r="C10864" s="42" t="s">
        <v>1844</v>
      </c>
    </row>
    <row r="10865" spans="1:3" x14ac:dyDescent="0.35">
      <c r="A10865" s="222" t="str">
        <f t="shared" si="169"/>
        <v>XR SCANOGRAM BONE LENGTH</v>
      </c>
      <c r="B10865" s="289"/>
      <c r="C10865" s="289" t="s">
        <v>2764</v>
      </c>
    </row>
    <row r="10866" spans="1:3" x14ac:dyDescent="0.35">
      <c r="A10866" s="222" t="str">
        <f t="shared" si="169"/>
        <v>XRAY BONE LENGTH STUDIES</v>
      </c>
      <c r="B10866" s="157"/>
      <c r="C10866" s="157" t="s">
        <v>1522</v>
      </c>
    </row>
    <row r="10867" spans="1:3" x14ac:dyDescent="0.35">
      <c r="A10867" s="222" t="str">
        <f t="shared" si="169"/>
        <v>X-ray, Bone Length Study</v>
      </c>
      <c r="B10867" s="30"/>
      <c r="C10867" s="30" t="s">
        <v>3142</v>
      </c>
    </row>
    <row r="10868" spans="1:3" x14ac:dyDescent="0.35">
      <c r="A10868" s="222" t="str">
        <f t="shared" si="169"/>
        <v>X-ray, Bone Length Study done in CT</v>
      </c>
      <c r="B10868" s="30"/>
      <c r="C10868" s="30" t="s">
        <v>3143</v>
      </c>
    </row>
    <row r="10869" spans="1:3" x14ac:dyDescent="0.35">
      <c r="A10869" s="222" t="str">
        <f t="shared" si="169"/>
        <v>LONG BONE SURVEY</v>
      </c>
      <c r="B10869" s="580"/>
      <c r="C10869" s="581" t="s">
        <v>13714</v>
      </c>
    </row>
    <row r="10870" spans="1:3" ht="16" x14ac:dyDescent="0.4">
      <c r="A10870" s="222" t="str">
        <f t="shared" si="169"/>
        <v>METASTATIC SERIES LIMITED*</v>
      </c>
      <c r="B10870" s="158"/>
      <c r="C10870" s="158" t="s">
        <v>8560</v>
      </c>
    </row>
    <row r="10871" spans="1:3" x14ac:dyDescent="0.35">
      <c r="A10871" s="222" t="str">
        <f t="shared" si="169"/>
        <v>OSSEOUS SURVEY LIM</v>
      </c>
      <c r="B10871" s="105"/>
      <c r="C10871" s="105" t="s">
        <v>4767</v>
      </c>
    </row>
    <row r="10872" spans="1:3" x14ac:dyDescent="0.35">
      <c r="A10872" s="222" t="str">
        <f t="shared" si="169"/>
        <v>OSSEOUS SURVEY; W/O EXTREMITIES</v>
      </c>
      <c r="B10872" s="327"/>
      <c r="C10872" s="327" t="s">
        <v>1685</v>
      </c>
    </row>
    <row r="10873" spans="1:3" x14ac:dyDescent="0.35">
      <c r="A10873" s="222" t="str">
        <f t="shared" si="169"/>
        <v>XR BONE SURVEY LIM</v>
      </c>
      <c r="B10873" s="312"/>
      <c r="C10873" s="312" t="s">
        <v>9791</v>
      </c>
    </row>
    <row r="10874" spans="1:3" x14ac:dyDescent="0.35">
      <c r="A10874" s="222" t="str">
        <f t="shared" si="169"/>
        <v>XR BONE SURVEY LIMITED</v>
      </c>
      <c r="B10874" s="286"/>
      <c r="C10874" s="286" t="s">
        <v>8865</v>
      </c>
    </row>
    <row r="10875" spans="1:3" x14ac:dyDescent="0.35">
      <c r="A10875" s="222" t="str">
        <f t="shared" si="169"/>
        <v>XR METASTATIC SERIES/W/O EXTREMITIES</v>
      </c>
      <c r="B10875" s="296"/>
      <c r="C10875" s="296" t="s">
        <v>6597</v>
      </c>
    </row>
    <row r="10876" spans="1:3" x14ac:dyDescent="0.35">
      <c r="A10876" s="222" t="str">
        <f t="shared" si="169"/>
        <v>XR Osseous Survey Limited</v>
      </c>
      <c r="B10876" s="286"/>
      <c r="C10876" s="286" t="s">
        <v>8866</v>
      </c>
    </row>
    <row r="10877" spans="1:3" x14ac:dyDescent="0.35">
      <c r="A10877" s="222" t="str">
        <f t="shared" si="169"/>
        <v>XRAY BONE SURVEY LIMITED</v>
      </c>
      <c r="B10877" s="157"/>
      <c r="C10877" s="157" t="s">
        <v>3872</v>
      </c>
    </row>
    <row r="10878" spans="1:3" x14ac:dyDescent="0.35">
      <c r="A10878" s="222" t="str">
        <f t="shared" si="169"/>
        <v>X-ray, Osseous Survey, Limited</v>
      </c>
      <c r="B10878" s="30"/>
      <c r="C10878" s="30" t="s">
        <v>3187</v>
      </c>
    </row>
    <row r="10879" spans="1:3" x14ac:dyDescent="0.35">
      <c r="A10879" s="222" t="str">
        <f t="shared" si="169"/>
        <v>77075-OSSEOUS SURVEY; WITH EXTREMITIES</v>
      </c>
      <c r="B10879" s="291"/>
      <c r="C10879" s="291" t="s">
        <v>4390</v>
      </c>
    </row>
    <row r="10880" spans="1:3" x14ac:dyDescent="0.35">
      <c r="A10880" s="222" t="str">
        <f t="shared" si="169"/>
        <v>BONE SURVEY</v>
      </c>
      <c r="B10880" s="326"/>
      <c r="C10880" s="326" t="s">
        <v>14002</v>
      </c>
    </row>
    <row r="10881" spans="1:3" x14ac:dyDescent="0.35">
      <c r="A10881" s="222" t="str">
        <f t="shared" si="169"/>
        <v>BONE SURVEY COMPLETE</v>
      </c>
      <c r="B10881" s="580"/>
      <c r="C10881" s="581" t="s">
        <v>13722</v>
      </c>
    </row>
    <row r="10882" spans="1:3" x14ac:dyDescent="0.35">
      <c r="A10882" s="222" t="str">
        <f t="shared" si="169"/>
        <v>METASTATIC BONE SERIES</v>
      </c>
      <c r="B10882" s="324"/>
      <c r="C10882" s="324" t="s">
        <v>6280</v>
      </c>
    </row>
    <row r="10883" spans="1:3" x14ac:dyDescent="0.35">
      <c r="A10883" s="222" t="str">
        <f t="shared" ref="A10883:A10946" si="170">TRIM(C10883)</f>
        <v>METASTATIC SERIES</v>
      </c>
      <c r="B10883" s="225"/>
      <c r="C10883" s="225" t="s">
        <v>4785</v>
      </c>
    </row>
    <row r="10884" spans="1:3" x14ac:dyDescent="0.35">
      <c r="A10884" s="222" t="str">
        <f t="shared" si="170"/>
        <v>METASTATIC SERIES 6V</v>
      </c>
      <c r="B10884" s="105"/>
      <c r="C10884" s="105" t="s">
        <v>4786</v>
      </c>
    </row>
    <row r="10885" spans="1:3" ht="16" x14ac:dyDescent="0.4">
      <c r="A10885" s="222" t="str">
        <f t="shared" si="170"/>
        <v>METASTATIC SERIES COMPLETE*</v>
      </c>
      <c r="B10885" s="158"/>
      <c r="C10885" s="158" t="s">
        <v>8571</v>
      </c>
    </row>
    <row r="10886" spans="1:3" x14ac:dyDescent="0.35">
      <c r="A10886" s="222" t="str">
        <f t="shared" si="170"/>
        <v>METASTATIC SURVEY</v>
      </c>
      <c r="B10886" s="298"/>
      <c r="C10886" s="306" t="s">
        <v>1035</v>
      </c>
    </row>
    <row r="10887" spans="1:3" x14ac:dyDescent="0.35">
      <c r="A10887" s="222" t="str">
        <f t="shared" si="170"/>
        <v>OSSEOUS SURVEY COMP</v>
      </c>
      <c r="B10887" s="105"/>
      <c r="C10887" s="106" t="s">
        <v>4787</v>
      </c>
    </row>
    <row r="10888" spans="1:3" x14ac:dyDescent="0.35">
      <c r="A10888" s="222" t="str">
        <f t="shared" si="170"/>
        <v>OSSEOUS SURVEY COMPLETE</v>
      </c>
      <c r="B10888" s="657"/>
      <c r="C10888" s="94" t="s">
        <v>7129</v>
      </c>
    </row>
    <row r="10889" spans="1:3" x14ac:dyDescent="0.35">
      <c r="A10889" s="222" t="str">
        <f t="shared" si="170"/>
        <v>OSSEOUS SURVEY; WITH EXTREMITIES</v>
      </c>
      <c r="B10889" s="326"/>
      <c r="C10889" s="323" t="s">
        <v>14003</v>
      </c>
    </row>
    <row r="10890" spans="1:3" x14ac:dyDescent="0.35">
      <c r="A10890" s="222" t="str">
        <f t="shared" si="170"/>
        <v>SKELETAL SURVEY</v>
      </c>
      <c r="B10890" s="292"/>
      <c r="C10890" s="292" t="s">
        <v>5291</v>
      </c>
    </row>
    <row r="10891" spans="1:3" x14ac:dyDescent="0.35">
      <c r="A10891" s="222" t="str">
        <f t="shared" si="170"/>
        <v>SKELETAL SURVEY COMPLETE</v>
      </c>
      <c r="B10891" s="221"/>
      <c r="C10891" s="221" t="s">
        <v>1367</v>
      </c>
    </row>
    <row r="10892" spans="1:3" x14ac:dyDescent="0.35">
      <c r="A10892" s="222" t="str">
        <f t="shared" si="170"/>
        <v>XR BONE SURVEY - METASTATIC</v>
      </c>
      <c r="B10892" s="277"/>
      <c r="C10892" s="277" t="s">
        <v>8186</v>
      </c>
    </row>
    <row r="10893" spans="1:3" x14ac:dyDescent="0.35">
      <c r="A10893" s="222" t="str">
        <f t="shared" si="170"/>
        <v>XR BONE SURVEY - METASTATIC</v>
      </c>
      <c r="B10893" s="283"/>
      <c r="C10893" s="284" t="s">
        <v>8186</v>
      </c>
    </row>
    <row r="10894" spans="1:3" x14ac:dyDescent="0.35">
      <c r="A10894" s="222" t="str">
        <f t="shared" si="170"/>
        <v>XR BONE SURVEY COMP</v>
      </c>
      <c r="B10894" s="288"/>
      <c r="C10894" s="13" t="s">
        <v>362</v>
      </c>
    </row>
    <row r="10895" spans="1:3" x14ac:dyDescent="0.35">
      <c r="A10895" s="222" t="str">
        <f t="shared" si="170"/>
        <v>XR BONE SURVEY COMP</v>
      </c>
      <c r="B10895" s="312"/>
      <c r="C10895" s="312" t="s">
        <v>362</v>
      </c>
    </row>
    <row r="10896" spans="1:3" x14ac:dyDescent="0.35">
      <c r="A10896" s="222" t="str">
        <f t="shared" si="170"/>
        <v>XR Bone Survey Complete (Mets)</v>
      </c>
      <c r="B10896" s="289"/>
      <c r="C10896" s="289" t="s">
        <v>2808</v>
      </c>
    </row>
    <row r="10897" spans="1:3" x14ac:dyDescent="0.35">
      <c r="A10897" s="222" t="str">
        <f t="shared" si="170"/>
        <v>XR BONE SURVEY COMPLETE METS</v>
      </c>
      <c r="B10897" s="353"/>
      <c r="C10897" s="11" t="s">
        <v>9816</v>
      </c>
    </row>
    <row r="10898" spans="1:3" x14ac:dyDescent="0.35">
      <c r="A10898" s="222" t="str">
        <f t="shared" si="170"/>
        <v>XR METASTATIC SERIES</v>
      </c>
      <c r="B10898" s="548"/>
      <c r="C10898" s="548" t="s">
        <v>5806</v>
      </c>
    </row>
    <row r="10899" spans="1:3" x14ac:dyDescent="0.35">
      <c r="A10899" s="222" t="str">
        <f t="shared" si="170"/>
        <v>XR METASTATIC SERIES/EXTREMITIES COMP</v>
      </c>
      <c r="B10899" s="313"/>
      <c r="C10899" s="313" t="s">
        <v>1919</v>
      </c>
    </row>
    <row r="10900" spans="1:3" x14ac:dyDescent="0.35">
      <c r="A10900" s="222" t="str">
        <f t="shared" si="170"/>
        <v>XR Osseous Survey Complete</v>
      </c>
      <c r="B10900" s="280"/>
      <c r="C10900" s="295" t="s">
        <v>8884</v>
      </c>
    </row>
    <row r="10901" spans="1:3" x14ac:dyDescent="0.35">
      <c r="A10901" s="222" t="str">
        <f t="shared" si="170"/>
        <v>XRAY BONE SURVEY COMPLETE</v>
      </c>
      <c r="B10901" s="157"/>
      <c r="C10901" s="157" t="s">
        <v>3913</v>
      </c>
    </row>
    <row r="10902" spans="1:3" x14ac:dyDescent="0.35">
      <c r="A10902" s="222" t="str">
        <f t="shared" si="170"/>
        <v>X-Ray, Osseous Survey, Complete</v>
      </c>
      <c r="B10902" s="30"/>
      <c r="C10902" s="30" t="s">
        <v>3238</v>
      </c>
    </row>
    <row r="10903" spans="1:3" x14ac:dyDescent="0.35">
      <c r="A10903" s="222" t="str">
        <f t="shared" si="170"/>
        <v>OSSEOUS SURVEY; INFANT</v>
      </c>
      <c r="B10903" s="327"/>
      <c r="C10903" s="327" t="s">
        <v>1700</v>
      </c>
    </row>
    <row r="10904" spans="1:3" x14ac:dyDescent="0.35">
      <c r="A10904" s="222" t="str">
        <f t="shared" si="170"/>
        <v>OSSEUS SURVEY INFANT</v>
      </c>
      <c r="B10904" s="105"/>
      <c r="C10904" s="105" t="s">
        <v>4814</v>
      </c>
    </row>
    <row r="10905" spans="1:3" x14ac:dyDescent="0.35">
      <c r="A10905" s="222" t="str">
        <f t="shared" si="170"/>
        <v>SKELETAL SURVEY CHILD</v>
      </c>
      <c r="B10905" s="657"/>
      <c r="C10905" s="519" t="s">
        <v>7151</v>
      </c>
    </row>
    <row r="10906" spans="1:3" x14ac:dyDescent="0.35">
      <c r="A10906" s="222" t="str">
        <f t="shared" si="170"/>
        <v>XR BONE SURVEY - INFANT</v>
      </c>
      <c r="B10906" s="11"/>
      <c r="C10906" s="11" t="s">
        <v>4404</v>
      </c>
    </row>
    <row r="10907" spans="1:3" x14ac:dyDescent="0.35">
      <c r="A10907" s="222" t="str">
        <f t="shared" si="170"/>
        <v>XR BONE SURVEY - INFANT</v>
      </c>
      <c r="B10907" s="277"/>
      <c r="C10907" s="277" t="s">
        <v>4404</v>
      </c>
    </row>
    <row r="10908" spans="1:3" x14ac:dyDescent="0.35">
      <c r="A10908" s="222" t="str">
        <f t="shared" si="170"/>
        <v>XR BONE SURVEY - INFANT</v>
      </c>
      <c r="B10908" s="291"/>
      <c r="C10908" s="278" t="s">
        <v>4404</v>
      </c>
    </row>
    <row r="10909" spans="1:3" x14ac:dyDescent="0.35">
      <c r="A10909" s="222" t="str">
        <f t="shared" si="170"/>
        <v>XR BONE SURVEY INFAN</v>
      </c>
      <c r="B10909" s="288"/>
      <c r="C10909" s="13" t="s">
        <v>384</v>
      </c>
    </row>
    <row r="10910" spans="1:3" x14ac:dyDescent="0.35">
      <c r="A10910" s="222" t="str">
        <f t="shared" si="170"/>
        <v>XR BONE SURVEY INFAN</v>
      </c>
      <c r="B10910" s="288"/>
      <c r="C10910" s="420" t="s">
        <v>384</v>
      </c>
    </row>
    <row r="10911" spans="1:3" x14ac:dyDescent="0.35">
      <c r="A10911" s="222" t="str">
        <f t="shared" si="170"/>
        <v>XR BONE SURVEY INFAN</v>
      </c>
      <c r="B10911" s="312"/>
      <c r="C10911" s="312" t="s">
        <v>384</v>
      </c>
    </row>
    <row r="10912" spans="1:3" x14ac:dyDescent="0.35">
      <c r="A10912" s="222" t="str">
        <f t="shared" si="170"/>
        <v>XR SKELETAL SURVEY CHILD</v>
      </c>
      <c r="B10912" s="548"/>
      <c r="C10912" s="548" t="s">
        <v>5820</v>
      </c>
    </row>
    <row r="10913" spans="1:3" x14ac:dyDescent="0.35">
      <c r="A10913" s="222" t="str">
        <f t="shared" si="170"/>
        <v>XRAY BONE SURVEY INFANT</v>
      </c>
      <c r="B10913" s="157"/>
      <c r="C10913" s="157" t="s">
        <v>3949</v>
      </c>
    </row>
    <row r="10914" spans="1:3" x14ac:dyDescent="0.35">
      <c r="A10914" s="222" t="str">
        <f t="shared" si="170"/>
        <v>X-ray, Osseous Survey, Infant</v>
      </c>
      <c r="B10914" s="30"/>
      <c r="C10914" s="30" t="s">
        <v>3279</v>
      </c>
    </row>
    <row r="10915" spans="1:3" x14ac:dyDescent="0.35">
      <c r="A10915" s="222" t="str">
        <f t="shared" si="170"/>
        <v>JOINT SURVEY SGL 2 PLUS JNTS</v>
      </c>
      <c r="B10915" s="105"/>
      <c r="C10915" s="105" t="s">
        <v>4743</v>
      </c>
    </row>
    <row r="10916" spans="1:3" x14ac:dyDescent="0.35">
      <c r="A10916" s="222" t="str">
        <f t="shared" si="170"/>
        <v>JOINT SURVEY, SINGLE VIEW; 2+ JOINTS</v>
      </c>
      <c r="B10916" s="327"/>
      <c r="C10916" s="327" t="s">
        <v>1682</v>
      </c>
    </row>
    <row r="10917" spans="1:3" x14ac:dyDescent="0.35">
      <c r="A10917" s="222" t="str">
        <f t="shared" si="170"/>
        <v>XR JOINT SURVEY 1V 2+ JTS</v>
      </c>
      <c r="B10917" s="312"/>
      <c r="C10917" s="312" t="s">
        <v>9762</v>
      </c>
    </row>
    <row r="10918" spans="1:3" x14ac:dyDescent="0.35">
      <c r="A10918" s="222" t="str">
        <f t="shared" si="170"/>
        <v>XR Joint Survey Single View 2+ Joints</v>
      </c>
      <c r="B10918" s="296"/>
      <c r="C10918" s="296" t="s">
        <v>6596</v>
      </c>
    </row>
    <row r="10919" spans="1:3" x14ac:dyDescent="0.35">
      <c r="A10919" s="222" t="str">
        <f t="shared" si="170"/>
        <v>XR JOINT SURVEY SINGLE VIEW 2+ JOINTS</v>
      </c>
      <c r="B10919" s="11"/>
      <c r="C10919" s="11" t="s">
        <v>9763</v>
      </c>
    </row>
    <row r="10920" spans="1:3" x14ac:dyDescent="0.35">
      <c r="A10920" s="222" t="str">
        <f t="shared" si="170"/>
        <v>XRAY JOINT SURVEY, SINGLE VIEW</v>
      </c>
      <c r="B10920" s="157"/>
      <c r="C10920" s="157" t="s">
        <v>3862</v>
      </c>
    </row>
    <row r="10921" spans="1:3" x14ac:dyDescent="0.35">
      <c r="A10921" s="222" t="str">
        <f t="shared" si="170"/>
        <v>X-ray, Bilateral AP Hips/knees/ankles with stitching</v>
      </c>
      <c r="B10921" s="30"/>
      <c r="C10921" s="30" t="s">
        <v>3174</v>
      </c>
    </row>
    <row r="10922" spans="1:3" x14ac:dyDescent="0.35">
      <c r="A10922" s="222" t="str">
        <f t="shared" si="170"/>
        <v>X-ray, Joint Survey, 2 or More Joints, 1 View</v>
      </c>
      <c r="B10922" s="30"/>
      <c r="C10922" s="30" t="s">
        <v>3175</v>
      </c>
    </row>
    <row r="10923" spans="1:3" x14ac:dyDescent="0.35">
      <c r="A10923" s="222" t="str">
        <f t="shared" si="170"/>
        <v>BONE DENSITY(HIPPELVI</v>
      </c>
      <c r="B10923" s="663"/>
      <c r="C10923" s="663" t="s">
        <v>5558</v>
      </c>
    </row>
    <row r="10924" spans="1:3" x14ac:dyDescent="0.35">
      <c r="A10924" s="222" t="str">
        <f t="shared" si="170"/>
        <v>CT BONE DENSITY</v>
      </c>
      <c r="B10924" s="221"/>
      <c r="C10924" s="221" t="s">
        <v>1351</v>
      </c>
    </row>
    <row r="10925" spans="1:3" x14ac:dyDescent="0.35">
      <c r="A10925" s="222" t="str">
        <f t="shared" si="170"/>
        <v>CT BONE DENSITY</v>
      </c>
      <c r="B10925" s="312"/>
      <c r="C10925" s="312" t="s">
        <v>1351</v>
      </c>
    </row>
    <row r="10926" spans="1:3" x14ac:dyDescent="0.35">
      <c r="A10926" s="222" t="str">
        <f t="shared" si="170"/>
        <v>CT BONE DENSITY</v>
      </c>
      <c r="B10926" s="291"/>
      <c r="C10926" s="291" t="s">
        <v>1351</v>
      </c>
    </row>
    <row r="10927" spans="1:3" x14ac:dyDescent="0.35">
      <c r="A10927" s="222" t="str">
        <f t="shared" si="170"/>
        <v>CT BONE DENSITY AXIAL</v>
      </c>
      <c r="B10927" s="283"/>
      <c r="C10927" s="284" t="s">
        <v>8149</v>
      </c>
    </row>
    <row r="10928" spans="1:3" x14ac:dyDescent="0.35">
      <c r="A10928" s="222" t="str">
        <f t="shared" si="170"/>
        <v>CT BONE DENSITY HIP AND SPINE</v>
      </c>
      <c r="B10928" s="105"/>
      <c r="C10928" s="107" t="s">
        <v>4709</v>
      </c>
    </row>
    <row r="10929" spans="1:3" x14ac:dyDescent="0.35">
      <c r="A10929" s="222" t="str">
        <f t="shared" si="170"/>
        <v>CT BONE DENSITY SCAN</v>
      </c>
      <c r="B10929" s="87"/>
      <c r="C10929" s="87" t="s">
        <v>5257</v>
      </c>
    </row>
    <row r="10930" spans="1:3" x14ac:dyDescent="0.35">
      <c r="A10930" s="222" t="str">
        <f t="shared" si="170"/>
        <v>CT Bone Density Study</v>
      </c>
      <c r="B10930" s="672"/>
      <c r="C10930" s="488" t="s">
        <v>8820</v>
      </c>
    </row>
    <row r="10931" spans="1:3" x14ac:dyDescent="0.35">
      <c r="A10931" s="222" t="str">
        <f t="shared" si="170"/>
        <v>CT BONE DENSITY, AXIAL</v>
      </c>
      <c r="B10931" s="157"/>
      <c r="C10931" s="157" t="s">
        <v>3841</v>
      </c>
    </row>
    <row r="10932" spans="1:3" x14ac:dyDescent="0.35">
      <c r="A10932" s="222" t="str">
        <f t="shared" si="170"/>
        <v>CT BONE MINERAL DENSITY STUDY</v>
      </c>
      <c r="B10932" s="281"/>
      <c r="C10932" s="42" t="s">
        <v>1840</v>
      </c>
    </row>
    <row r="10933" spans="1:3" x14ac:dyDescent="0.35">
      <c r="A10933" s="222" t="str">
        <f t="shared" si="170"/>
        <v>CT BONE MINERAL DENSITY; AXIAL</v>
      </c>
      <c r="B10933" s="327"/>
      <c r="C10933" s="327" t="s">
        <v>1673</v>
      </c>
    </row>
    <row r="10934" spans="1:3" x14ac:dyDescent="0.35">
      <c r="A10934" s="222" t="str">
        <f t="shared" si="170"/>
        <v>77080-BONE DENSITY</v>
      </c>
      <c r="B10934" s="281"/>
      <c r="C10934" s="333" t="s">
        <v>1821</v>
      </c>
    </row>
    <row r="10935" spans="1:3" x14ac:dyDescent="0.35">
      <c r="A10935" s="222" t="str">
        <f t="shared" si="170"/>
        <v>BONE DENSITY</v>
      </c>
      <c r="B10935" s="580"/>
      <c r="C10935" s="581" t="s">
        <v>5010</v>
      </c>
    </row>
    <row r="10936" spans="1:3" x14ac:dyDescent="0.35">
      <c r="A10936" s="222" t="str">
        <f t="shared" si="170"/>
        <v>BONE DENSITY (SCREENING) RESEARCH PROTOCOL</v>
      </c>
      <c r="B10936" s="580"/>
      <c r="C10936" s="581" t="s">
        <v>13660</v>
      </c>
    </row>
    <row r="10937" spans="1:3" x14ac:dyDescent="0.35">
      <c r="A10937" s="222" t="str">
        <f t="shared" si="170"/>
        <v>BONE DENSITY AXIAL</v>
      </c>
      <c r="B10937" s="105"/>
      <c r="C10937" s="105" t="s">
        <v>4341</v>
      </c>
    </row>
    <row r="10938" spans="1:3" x14ac:dyDescent="0.35">
      <c r="A10938" s="222" t="str">
        <f t="shared" si="170"/>
        <v>BONE DENSITY AXIAL</v>
      </c>
      <c r="B10938" s="291"/>
      <c r="C10938" s="291" t="s">
        <v>4341</v>
      </c>
    </row>
    <row r="10939" spans="1:3" ht="16" x14ac:dyDescent="0.4">
      <c r="A10939" s="222" t="str">
        <f t="shared" si="170"/>
        <v>BONE DENSITY SPINE/HIP</v>
      </c>
      <c r="B10939" s="696"/>
      <c r="C10939" s="158" t="s">
        <v>8540</v>
      </c>
    </row>
    <row r="10940" spans="1:3" x14ac:dyDescent="0.35">
      <c r="A10940" s="222" t="str">
        <f t="shared" si="170"/>
        <v>BONE DENSITY STUDY ROUTINE DXA</v>
      </c>
      <c r="B10940" s="283"/>
      <c r="C10940" s="283" t="s">
        <v>8129</v>
      </c>
    </row>
    <row r="10941" spans="1:3" x14ac:dyDescent="0.35">
      <c r="A10941" s="222" t="str">
        <f t="shared" si="170"/>
        <v>BONE DENSITY W/AFF</v>
      </c>
      <c r="B10941" s="580"/>
      <c r="C10941" s="581" t="s">
        <v>13661</v>
      </c>
    </row>
    <row r="10942" spans="1:3" x14ac:dyDescent="0.35">
      <c r="A10942" s="222" t="str">
        <f t="shared" si="170"/>
        <v>BONE DENSITY W/TBS</v>
      </c>
      <c r="B10942" s="580"/>
      <c r="C10942" s="581" t="s">
        <v>13662</v>
      </c>
    </row>
    <row r="10943" spans="1:3" x14ac:dyDescent="0.35">
      <c r="A10943" s="222" t="str">
        <f t="shared" si="170"/>
        <v>DEXA BONE DENSITY AXIAL</v>
      </c>
      <c r="B10943" s="296"/>
      <c r="C10943" s="303" t="s">
        <v>6573</v>
      </c>
    </row>
    <row r="10944" spans="1:3" x14ac:dyDescent="0.35">
      <c r="A10944" s="222" t="str">
        <f t="shared" si="170"/>
        <v>DEXA Bone density study</v>
      </c>
      <c r="B10944" s="24"/>
      <c r="C10944" s="24" t="s">
        <v>12725</v>
      </c>
    </row>
    <row r="10945" spans="1:3" x14ac:dyDescent="0.35">
      <c r="A10945" s="222" t="str">
        <f t="shared" si="170"/>
        <v>DEXA BONE DENSITY, AXIAL</v>
      </c>
      <c r="B10945" s="157"/>
      <c r="C10945" s="157" t="s">
        <v>3816</v>
      </c>
    </row>
    <row r="10946" spans="1:3" x14ac:dyDescent="0.35">
      <c r="A10946" s="222" t="str">
        <f t="shared" si="170"/>
        <v>DEXA SCAN</v>
      </c>
      <c r="B10946" s="33"/>
      <c r="C10946" s="33" t="s">
        <v>969</v>
      </c>
    </row>
    <row r="10947" spans="1:3" x14ac:dyDescent="0.35">
      <c r="A10947" s="222" t="str">
        <f t="shared" ref="A10947:A11010" si="171">TRIM(C10947)</f>
        <v>DEXA, Bone Density, 1 or more Sites Axial Skeleton</v>
      </c>
      <c r="B10947" s="30"/>
      <c r="C10947" s="30" t="s">
        <v>3107</v>
      </c>
    </row>
    <row r="10948" spans="1:3" x14ac:dyDescent="0.35">
      <c r="A10948" s="222" t="str">
        <f t="shared" si="171"/>
        <v>DXA BONE DENSITY (HIP, L-SPINE)</v>
      </c>
      <c r="B10948" s="285"/>
      <c r="C10948" s="285" t="s">
        <v>6221</v>
      </c>
    </row>
    <row r="10949" spans="1:3" x14ac:dyDescent="0.35">
      <c r="A10949" s="222" t="str">
        <f t="shared" si="171"/>
        <v>DXA DualFemur</v>
      </c>
      <c r="B10949" s="289"/>
      <c r="C10949" s="318" t="s">
        <v>2740</v>
      </c>
    </row>
    <row r="10950" spans="1:3" x14ac:dyDescent="0.35">
      <c r="A10950" s="222" t="str">
        <f t="shared" si="171"/>
        <v>DXA Exam</v>
      </c>
      <c r="B10950" s="326"/>
      <c r="C10950" s="323" t="s">
        <v>13966</v>
      </c>
    </row>
    <row r="10951" spans="1:3" x14ac:dyDescent="0.35">
      <c r="A10951" s="222" t="str">
        <f t="shared" si="171"/>
        <v>XR DEXA</v>
      </c>
      <c r="B10951" s="548"/>
      <c r="C10951" s="548" t="s">
        <v>5750</v>
      </c>
    </row>
    <row r="10952" spans="1:3" x14ac:dyDescent="0.35">
      <c r="A10952" s="222" t="str">
        <f t="shared" si="171"/>
        <v>XR DEXA BONE DENSITY AXIAL</v>
      </c>
      <c r="B10952" s="289"/>
      <c r="C10952" s="318" t="s">
        <v>2741</v>
      </c>
    </row>
    <row r="10953" spans="1:3" x14ac:dyDescent="0.35">
      <c r="A10953" s="222" t="str">
        <f t="shared" si="171"/>
        <v>XR DEXA BONE DENSITY AXIAL</v>
      </c>
      <c r="B10953" s="312"/>
      <c r="C10953" s="290" t="s">
        <v>2741</v>
      </c>
    </row>
    <row r="10954" spans="1:3" ht="16" x14ac:dyDescent="0.4">
      <c r="A10954" s="222" t="str">
        <f t="shared" si="171"/>
        <v>BONE DENSITY FOREARM</v>
      </c>
      <c r="B10954" s="696"/>
      <c r="C10954" s="158" t="s">
        <v>8541</v>
      </c>
    </row>
    <row r="10955" spans="1:3" x14ac:dyDescent="0.35">
      <c r="A10955" s="222" t="str">
        <f t="shared" si="171"/>
        <v>BONE DENSITY-FOREARM/W</v>
      </c>
      <c r="B10955" s="289"/>
      <c r="C10955" s="370" t="s">
        <v>2742</v>
      </c>
    </row>
    <row r="10956" spans="1:3" x14ac:dyDescent="0.35">
      <c r="A10956" s="222" t="str">
        <f t="shared" si="171"/>
        <v>DEXA BONE DENSITY/PERIPHERAL</v>
      </c>
      <c r="B10956" s="157"/>
      <c r="C10956" s="157" t="s">
        <v>3817</v>
      </c>
    </row>
    <row r="10957" spans="1:3" x14ac:dyDescent="0.35">
      <c r="A10957" s="222" t="str">
        <f t="shared" si="171"/>
        <v>DEXA, Bone Density, Appendicular</v>
      </c>
      <c r="B10957" s="30"/>
      <c r="C10957" s="30" t="s">
        <v>3108</v>
      </c>
    </row>
    <row r="10958" spans="1:3" x14ac:dyDescent="0.35">
      <c r="A10958" s="222" t="str">
        <f t="shared" si="171"/>
        <v>DXA BONE DENSITY (FOREARM)</v>
      </c>
      <c r="B10958" s="327"/>
      <c r="C10958" s="327" t="s">
        <v>1663</v>
      </c>
    </row>
    <row r="10959" spans="1:3" x14ac:dyDescent="0.35">
      <c r="A10959" s="222" t="str">
        <f t="shared" si="171"/>
        <v>XR DEXA BONE DENSITY APPENDICULAR SKEL</v>
      </c>
      <c r="B10959" s="312"/>
      <c r="C10959" s="290" t="s">
        <v>5751</v>
      </c>
    </row>
    <row r="10960" spans="1:3" x14ac:dyDescent="0.35">
      <c r="A10960" s="222" t="str">
        <f t="shared" si="171"/>
        <v>XR DEXA BONE DENSITY APPENDICULAR SKEL</v>
      </c>
      <c r="B10960" s="548"/>
      <c r="C10960" s="548" t="s">
        <v>5751</v>
      </c>
    </row>
    <row r="10961" spans="1:3" x14ac:dyDescent="0.35">
      <c r="A10961" s="222" t="str">
        <f t="shared" si="171"/>
        <v>MR BONE MARROW BLD</v>
      </c>
      <c r="B10961" s="312"/>
      <c r="C10961" s="312" t="s">
        <v>10104</v>
      </c>
    </row>
    <row r="10962" spans="1:3" x14ac:dyDescent="0.35">
      <c r="A10962" s="222" t="str">
        <f t="shared" si="171"/>
        <v>MRI Bone Marrow Blood</v>
      </c>
      <c r="B10962" s="285"/>
      <c r="C10962" s="285" t="s">
        <v>6431</v>
      </c>
    </row>
    <row r="10963" spans="1:3" x14ac:dyDescent="0.35">
      <c r="A10963" s="222" t="str">
        <f t="shared" si="171"/>
        <v>MRI, Bone Marrow, Blood Study</v>
      </c>
      <c r="B10963" s="30"/>
      <c r="C10963" s="30" t="s">
        <v>3579</v>
      </c>
    </row>
    <row r="10964" spans="1:3" x14ac:dyDescent="0.35">
      <c r="A10964" s="222" t="str">
        <f t="shared" si="171"/>
        <v>BD Bone Density DEXA Axial Skeleton</v>
      </c>
      <c r="B10964" s="313"/>
      <c r="C10964" s="313" t="s">
        <v>1858</v>
      </c>
    </row>
    <row r="10965" spans="1:3" x14ac:dyDescent="0.35">
      <c r="A10965" s="222" t="str">
        <f t="shared" si="171"/>
        <v>BD DEXA BONE DENSITY AXIAL</v>
      </c>
      <c r="B10965" s="277"/>
      <c r="C10965" s="277" t="s">
        <v>9305</v>
      </c>
    </row>
    <row r="10966" spans="1:3" x14ac:dyDescent="0.35">
      <c r="A10966" s="222" t="str">
        <f t="shared" si="171"/>
        <v>BONE DENSITY INCL VERTEBRAL FX ASSESS (DIAGNOSTIC)</v>
      </c>
      <c r="B10966" s="580"/>
      <c r="C10966" s="581" t="s">
        <v>13704</v>
      </c>
    </row>
    <row r="10967" spans="1:3" x14ac:dyDescent="0.35">
      <c r="A10967" s="222" t="str">
        <f t="shared" si="171"/>
        <v>DEXA, Bone Density,Axial Skeleton, including IVA</v>
      </c>
      <c r="B10967" s="30"/>
      <c r="C10967" s="30" t="s">
        <v>3159</v>
      </c>
    </row>
    <row r="10968" spans="1:3" x14ac:dyDescent="0.35">
      <c r="A10968" s="222" t="str">
        <f t="shared" si="171"/>
        <v>XR DEXA BONE DESNITY AXIAL W VERT FX ASSESS</v>
      </c>
      <c r="B10968" s="312"/>
      <c r="C10968" s="312" t="s">
        <v>9753</v>
      </c>
    </row>
    <row r="10969" spans="1:3" x14ac:dyDescent="0.35">
      <c r="A10969" s="222" t="str">
        <f t="shared" si="171"/>
        <v>DEXA, Bone Density, IVA</v>
      </c>
      <c r="B10969" s="30"/>
      <c r="C10969" s="30" t="s">
        <v>3074</v>
      </c>
    </row>
    <row r="10970" spans="1:3" x14ac:dyDescent="0.35">
      <c r="A10970" s="222" t="str">
        <f t="shared" si="171"/>
        <v>NM THYROID I 123 UPTAKE SINGLE OR MULTIP</v>
      </c>
      <c r="B10970" s="291"/>
      <c r="C10970" s="278" t="s">
        <v>4337</v>
      </c>
    </row>
    <row r="10971" spans="1:3" x14ac:dyDescent="0.35">
      <c r="A10971" s="222" t="str">
        <f t="shared" si="171"/>
        <v>NM Thyroid Imaging Uptake</v>
      </c>
      <c r="B10971" s="280"/>
      <c r="C10971" s="45" t="s">
        <v>8789</v>
      </c>
    </row>
    <row r="10972" spans="1:3" x14ac:dyDescent="0.35">
      <c r="A10972" s="222" t="str">
        <f t="shared" si="171"/>
        <v>NM THYROID UPTAKE</v>
      </c>
      <c r="B10972" s="11"/>
      <c r="C10972" s="11" t="s">
        <v>9701</v>
      </c>
    </row>
    <row r="10973" spans="1:3" x14ac:dyDescent="0.35">
      <c r="A10973" s="222" t="str">
        <f t="shared" si="171"/>
        <v>NM,Thyroid Uptake, Single or Multiple Determinations</v>
      </c>
      <c r="B10973" s="30"/>
      <c r="C10973" s="30" t="s">
        <v>3101</v>
      </c>
    </row>
    <row r="10974" spans="1:3" x14ac:dyDescent="0.35">
      <c r="A10974" s="222" t="str">
        <f t="shared" si="171"/>
        <v>NM THYROID IMAGING</v>
      </c>
      <c r="B10974" s="313"/>
      <c r="C10974" s="313" t="s">
        <v>1892</v>
      </c>
    </row>
    <row r="10975" spans="1:3" x14ac:dyDescent="0.35">
      <c r="A10975" s="222" t="str">
        <f t="shared" si="171"/>
        <v>NM Thyroid Imaging Only</v>
      </c>
      <c r="B10975" s="289"/>
      <c r="C10975" s="289" t="s">
        <v>2780</v>
      </c>
    </row>
    <row r="10976" spans="1:3" x14ac:dyDescent="0.35">
      <c r="A10976" s="222" t="str">
        <f t="shared" si="171"/>
        <v>NM THYROID IMAGING ONLY</v>
      </c>
      <c r="B10976" s="312"/>
      <c r="C10976" s="312" t="s">
        <v>9784</v>
      </c>
    </row>
    <row r="10977" spans="1:3" x14ac:dyDescent="0.35">
      <c r="A10977" s="222" t="str">
        <f t="shared" si="171"/>
        <v>NM, Thyroid Imaging with Vascular Flow, when performed</v>
      </c>
      <c r="B10977" s="30"/>
      <c r="C10977" s="30" t="s">
        <v>3182</v>
      </c>
    </row>
    <row r="10978" spans="1:3" x14ac:dyDescent="0.35">
      <c r="A10978" s="222" t="str">
        <f t="shared" si="171"/>
        <v>I123 Thyroid Uptake</v>
      </c>
      <c r="B10978" s="303"/>
      <c r="C10978" s="303" t="s">
        <v>6604</v>
      </c>
    </row>
    <row r="10979" spans="1:3" x14ac:dyDescent="0.35">
      <c r="A10979" s="222" t="str">
        <f t="shared" si="171"/>
        <v>I123 Thyroid Uptake/SCAN</v>
      </c>
      <c r="B10979" s="318"/>
      <c r="C10979" s="318" t="s">
        <v>2787</v>
      </c>
    </row>
    <row r="10980" spans="1:3" x14ac:dyDescent="0.35">
      <c r="A10980" s="222" t="str">
        <f t="shared" si="171"/>
        <v>NM I123 THYROID UPTAKE/SCAN</v>
      </c>
      <c r="B10980" s="290"/>
      <c r="C10980" s="290" t="s">
        <v>9801</v>
      </c>
    </row>
    <row r="10981" spans="1:3" x14ac:dyDescent="0.35">
      <c r="A10981" s="222" t="str">
        <f t="shared" si="171"/>
        <v>NM THYROID I-123 UPTAKE/SCAN</v>
      </c>
      <c r="B10981" s="11"/>
      <c r="C10981" s="11" t="s">
        <v>9802</v>
      </c>
    </row>
    <row r="10982" spans="1:3" x14ac:dyDescent="0.35">
      <c r="A10982" s="222" t="str">
        <f t="shared" si="171"/>
        <v>NM THYROID IMAGING AND UPTAKE</v>
      </c>
      <c r="B10982" s="33"/>
      <c r="C10982" s="33" t="s">
        <v>1026</v>
      </c>
    </row>
    <row r="10983" spans="1:3" x14ac:dyDescent="0.35">
      <c r="A10983" s="222" t="str">
        <f t="shared" si="171"/>
        <v>NM THYROID IMAGING UPTAKE AND SCAN</v>
      </c>
      <c r="B10983" s="290"/>
      <c r="C10983" s="312" t="s">
        <v>9803</v>
      </c>
    </row>
    <row r="10984" spans="1:3" x14ac:dyDescent="0.35">
      <c r="A10984" s="222" t="str">
        <f t="shared" si="171"/>
        <v>NM THYROID SCN W/UPTAKE</v>
      </c>
      <c r="B10984" s="389"/>
      <c r="C10984" s="338" t="s">
        <v>7376</v>
      </c>
    </row>
    <row r="10985" spans="1:3" x14ac:dyDescent="0.35">
      <c r="A10985" s="222" t="str">
        <f t="shared" si="171"/>
        <v>NM THYROID TC 99M UPTAKE AND IMAGING</v>
      </c>
      <c r="B10985" s="313"/>
      <c r="C10985" s="313" t="s">
        <v>1907</v>
      </c>
    </row>
    <row r="10986" spans="1:3" x14ac:dyDescent="0.35">
      <c r="A10986" s="222" t="str">
        <f t="shared" si="171"/>
        <v>NM Thyroid Uptake and Scan</v>
      </c>
      <c r="B10986" s="280"/>
      <c r="C10986" s="45" t="s">
        <v>8876</v>
      </c>
    </row>
    <row r="10987" spans="1:3" x14ac:dyDescent="0.35">
      <c r="A10987" s="222" t="str">
        <f t="shared" si="171"/>
        <v>NM THYROID UPTAKE IMAG SGL/MUL</v>
      </c>
      <c r="B10987" s="281"/>
      <c r="C10987" s="42" t="s">
        <v>1908</v>
      </c>
    </row>
    <row r="10988" spans="1:3" x14ac:dyDescent="0.35">
      <c r="A10988" s="222" t="str">
        <f t="shared" si="171"/>
        <v>NM, Thyroid Imaging c Single or Multiple Uptakes</v>
      </c>
      <c r="B10988" s="30"/>
      <c r="C10988" s="30" t="s">
        <v>3206</v>
      </c>
    </row>
    <row r="10989" spans="1:3" x14ac:dyDescent="0.35">
      <c r="A10989" s="222" t="str">
        <f t="shared" si="171"/>
        <v>NM, Thyroid CA Mets Imaging, Limited</v>
      </c>
      <c r="B10989" s="30"/>
      <c r="C10989" s="30" t="s">
        <v>3264</v>
      </c>
    </row>
    <row r="10990" spans="1:3" x14ac:dyDescent="0.35">
      <c r="A10990" s="222" t="str">
        <f t="shared" si="171"/>
        <v>THYROID MET IMAGING</v>
      </c>
      <c r="B10990" s="157"/>
      <c r="C10990" s="157" t="s">
        <v>3940</v>
      </c>
    </row>
    <row r="10991" spans="1:3" x14ac:dyDescent="0.35">
      <c r="A10991" s="222" t="str">
        <f t="shared" si="171"/>
        <v>NM, Thyroid CA Mets Imaging, c/ Addtnl Studies</v>
      </c>
      <c r="B10991" s="30"/>
      <c r="C10991" s="30" t="s">
        <v>3316</v>
      </c>
    </row>
    <row r="10992" spans="1:3" x14ac:dyDescent="0.35">
      <c r="A10992" s="222" t="str">
        <f t="shared" si="171"/>
        <v>THYROID MET IMAGING/STUDIES</v>
      </c>
      <c r="B10992" s="157"/>
      <c r="C10992" s="157" t="s">
        <v>3974</v>
      </c>
    </row>
    <row r="10993" spans="1:3" x14ac:dyDescent="0.35">
      <c r="A10993" s="222" t="str">
        <f t="shared" si="171"/>
        <v>NM THYROID METS WHOLE BODY</v>
      </c>
      <c r="B10993" s="289"/>
      <c r="C10993" s="289" t="s">
        <v>2863</v>
      </c>
    </row>
    <row r="10994" spans="1:3" x14ac:dyDescent="0.35">
      <c r="A10994" s="222" t="str">
        <f t="shared" si="171"/>
        <v>NM THYROID METS WHOLE BODY</v>
      </c>
      <c r="B10994" s="312"/>
      <c r="C10994" s="312" t="s">
        <v>2863</v>
      </c>
    </row>
    <row r="10995" spans="1:3" x14ac:dyDescent="0.35">
      <c r="A10995" s="222" t="str">
        <f t="shared" si="171"/>
        <v>NM, Thyroid CA Mets Imaging, Whole Body</v>
      </c>
      <c r="B10995" s="30"/>
      <c r="C10995" s="30" t="s">
        <v>3325</v>
      </c>
    </row>
    <row r="10996" spans="1:3" x14ac:dyDescent="0.35">
      <c r="A10996" s="222" t="str">
        <f t="shared" si="171"/>
        <v>THYROID MET IMAGING, BODY</v>
      </c>
      <c r="B10996" s="157"/>
      <c r="C10996" s="157" t="s">
        <v>3983</v>
      </c>
    </row>
    <row r="10997" spans="1:3" x14ac:dyDescent="0.35">
      <c r="A10997" s="222" t="str">
        <f t="shared" si="171"/>
        <v>THYROID MET UPTAKE</v>
      </c>
      <c r="B10997" s="157"/>
      <c r="C10997" s="157" t="s">
        <v>3928</v>
      </c>
    </row>
    <row r="10998" spans="1:3" x14ac:dyDescent="0.35">
      <c r="A10998" s="222" t="str">
        <f t="shared" si="171"/>
        <v>NM PARATHYROID</v>
      </c>
      <c r="B10998" s="289"/>
      <c r="C10998" s="289" t="s">
        <v>2849</v>
      </c>
    </row>
    <row r="10999" spans="1:3" x14ac:dyDescent="0.35">
      <c r="A10999" s="222" t="str">
        <f t="shared" si="171"/>
        <v>NM PARATHYROID</v>
      </c>
      <c r="B10999" s="11"/>
      <c r="C10999" s="11" t="s">
        <v>2849</v>
      </c>
    </row>
    <row r="11000" spans="1:3" x14ac:dyDescent="0.35">
      <c r="A11000" s="222" t="str">
        <f t="shared" si="171"/>
        <v>NM PARATHYROID</v>
      </c>
      <c r="B11000" s="312"/>
      <c r="C11000" s="312" t="s">
        <v>2849</v>
      </c>
    </row>
    <row r="11001" spans="1:3" x14ac:dyDescent="0.35">
      <c r="A11001" s="222" t="str">
        <f t="shared" si="171"/>
        <v>NM PARATHYROID IMAG*</v>
      </c>
      <c r="B11001" s="289"/>
      <c r="C11001" s="289" t="s">
        <v>2850</v>
      </c>
    </row>
    <row r="11002" spans="1:3" x14ac:dyDescent="0.35">
      <c r="A11002" s="222" t="str">
        <f t="shared" si="171"/>
        <v>NM PARATHYROID SCAN</v>
      </c>
      <c r="B11002" s="33"/>
      <c r="C11002" s="33" t="s">
        <v>1073</v>
      </c>
    </row>
    <row r="11003" spans="1:3" x14ac:dyDescent="0.35">
      <c r="A11003" s="222" t="str">
        <f t="shared" si="171"/>
        <v>NM PARATHYROID SCAN</v>
      </c>
      <c r="B11003" s="94"/>
      <c r="C11003" s="94" t="s">
        <v>1073</v>
      </c>
    </row>
    <row r="11004" spans="1:3" x14ac:dyDescent="0.35">
      <c r="A11004" s="222" t="str">
        <f t="shared" si="171"/>
        <v>NM Parathyroid Study</v>
      </c>
      <c r="B11004" s="286"/>
      <c r="C11004" s="286" t="s">
        <v>8922</v>
      </c>
    </row>
    <row r="11005" spans="1:3" x14ac:dyDescent="0.35">
      <c r="A11005" s="222" t="str">
        <f t="shared" si="171"/>
        <v>NM, Parathyroid Imaging</v>
      </c>
      <c r="B11005" s="30"/>
      <c r="C11005" s="30" t="s">
        <v>3302</v>
      </c>
    </row>
    <row r="11006" spans="1:3" x14ac:dyDescent="0.35">
      <c r="A11006" s="222" t="str">
        <f t="shared" si="171"/>
        <v>PARATHYROID NUCLEAR IMAGING</v>
      </c>
      <c r="B11006" s="157"/>
      <c r="C11006" s="157" t="s">
        <v>3966</v>
      </c>
    </row>
    <row r="11007" spans="1:3" x14ac:dyDescent="0.35">
      <c r="A11007" s="222" t="str">
        <f t="shared" si="171"/>
        <v>NM, Parathyroid Planar Imaging with Spect</v>
      </c>
      <c r="B11007" s="30"/>
      <c r="C11007" s="30" t="s">
        <v>3453</v>
      </c>
    </row>
    <row r="11008" spans="1:3" x14ac:dyDescent="0.35">
      <c r="A11008" s="222" t="str">
        <f t="shared" si="171"/>
        <v>ADRENAL NUCLEAR IMAGING</v>
      </c>
      <c r="B11008" s="157"/>
      <c r="C11008" s="157" t="s">
        <v>3956</v>
      </c>
    </row>
    <row r="11009" spans="1:3" x14ac:dyDescent="0.35">
      <c r="A11009" s="222" t="str">
        <f t="shared" si="171"/>
        <v>NM, Adrenal Imaging, Cortex and/or Medulla</v>
      </c>
      <c r="B11009" s="30"/>
      <c r="C11009" s="30" t="s">
        <v>3291</v>
      </c>
    </row>
    <row r="11010" spans="1:3" x14ac:dyDescent="0.35">
      <c r="A11010" s="222" t="str">
        <f t="shared" si="171"/>
        <v>BONE MARROW IMAGING, LTD</v>
      </c>
      <c r="B11010" s="157"/>
      <c r="C11010" s="157" t="s">
        <v>3914</v>
      </c>
    </row>
    <row r="11011" spans="1:3" x14ac:dyDescent="0.35">
      <c r="A11011" s="222" t="str">
        <f t="shared" ref="A11011:A11074" si="172">TRIM(C11011)</f>
        <v>NM, Bone Marrow, Limited Area</v>
      </c>
      <c r="B11011" s="30"/>
      <c r="C11011" s="30" t="s">
        <v>3239</v>
      </c>
    </row>
    <row r="11012" spans="1:3" x14ac:dyDescent="0.35">
      <c r="A11012" s="222" t="str">
        <f t="shared" si="172"/>
        <v>BONE MARROW IMAGING, MULT</v>
      </c>
      <c r="B11012" s="157"/>
      <c r="C11012" s="157" t="s">
        <v>3960</v>
      </c>
    </row>
    <row r="11013" spans="1:3" x14ac:dyDescent="0.35">
      <c r="A11013" s="222" t="str">
        <f t="shared" si="172"/>
        <v>BONE MARROW IMAGING, BODY</v>
      </c>
      <c r="B11013" s="157"/>
      <c r="C11013" s="157" t="s">
        <v>3967</v>
      </c>
    </row>
    <row r="11014" spans="1:3" x14ac:dyDescent="0.35">
      <c r="A11014" s="222" t="str">
        <f t="shared" si="172"/>
        <v>PLASMA VOLUME, SINGLE</v>
      </c>
      <c r="B11014" s="157"/>
      <c r="C11014" s="157" t="s">
        <v>3811</v>
      </c>
    </row>
    <row r="11015" spans="1:3" x14ac:dyDescent="0.35">
      <c r="A11015" s="222" t="str">
        <f t="shared" si="172"/>
        <v>PLASMA VOLUME, MULTIPLE</v>
      </c>
      <c r="B11015" s="157"/>
      <c r="C11015" s="157" t="s">
        <v>3831</v>
      </c>
    </row>
    <row r="11016" spans="1:3" x14ac:dyDescent="0.35">
      <c r="A11016" s="222" t="str">
        <f t="shared" si="172"/>
        <v>RED CELL MASS, SINGLE</v>
      </c>
      <c r="B11016" s="157"/>
      <c r="C11016" s="157" t="s">
        <v>3835</v>
      </c>
    </row>
    <row r="11017" spans="1:3" x14ac:dyDescent="0.35">
      <c r="A11017" s="222" t="str">
        <f t="shared" si="172"/>
        <v>RED CELL MASS, MULTIPLE</v>
      </c>
      <c r="B11017" s="157"/>
      <c r="C11017" s="157" t="s">
        <v>3861</v>
      </c>
    </row>
    <row r="11018" spans="1:3" x14ac:dyDescent="0.35">
      <c r="A11018" s="222" t="str">
        <f t="shared" si="172"/>
        <v>BLOOD VOLUME</v>
      </c>
      <c r="B11018" s="157"/>
      <c r="C11018" s="157" t="s">
        <v>3876</v>
      </c>
    </row>
    <row r="11019" spans="1:3" x14ac:dyDescent="0.35">
      <c r="A11019" s="222" t="str">
        <f t="shared" si="172"/>
        <v>RED CELL SURVIVAL STUDY</v>
      </c>
      <c r="B11019" s="157"/>
      <c r="C11019" s="157" t="s">
        <v>3929</v>
      </c>
    </row>
    <row r="11020" spans="1:3" x14ac:dyDescent="0.35">
      <c r="A11020" s="222" t="str">
        <f t="shared" si="172"/>
        <v>NM LIVER VASCULAR FLOWW</v>
      </c>
      <c r="B11020" s="313"/>
      <c r="C11020" s="313" t="s">
        <v>1928</v>
      </c>
    </row>
    <row r="11021" spans="1:3" x14ac:dyDescent="0.35">
      <c r="A11021" s="222" t="str">
        <f t="shared" si="172"/>
        <v>NM RED CELL SEQUESTRATION</v>
      </c>
      <c r="B11021" s="312"/>
      <c r="C11021" s="312" t="s">
        <v>8890</v>
      </c>
    </row>
    <row r="11022" spans="1:3" x14ac:dyDescent="0.35">
      <c r="A11022" s="222" t="str">
        <f t="shared" si="172"/>
        <v>NM RED CELL SEQUESTRATION</v>
      </c>
      <c r="B11022" s="286"/>
      <c r="C11022" s="286" t="s">
        <v>8890</v>
      </c>
    </row>
    <row r="11023" spans="1:3" x14ac:dyDescent="0.35">
      <c r="A11023" s="222" t="str">
        <f t="shared" si="172"/>
        <v>RED CELL SEQUESTRATION</v>
      </c>
      <c r="B11023" s="157"/>
      <c r="C11023" s="157" t="s">
        <v>3930</v>
      </c>
    </row>
    <row r="11024" spans="1:3" x14ac:dyDescent="0.35">
      <c r="A11024" s="222" t="str">
        <f t="shared" si="172"/>
        <v>SPLEEN IMAGING</v>
      </c>
      <c r="B11024" s="157"/>
      <c r="C11024" s="183" t="s">
        <v>3871</v>
      </c>
    </row>
    <row r="11025" spans="1:3" x14ac:dyDescent="0.35">
      <c r="A11025" s="222" t="str">
        <f t="shared" si="172"/>
        <v>PLATELET SURVIVAL</v>
      </c>
      <c r="B11025" s="157"/>
      <c r="C11025" s="157" t="s">
        <v>3931</v>
      </c>
    </row>
    <row r="11026" spans="1:3" x14ac:dyDescent="0.35">
      <c r="A11026" s="222" t="str">
        <f t="shared" si="172"/>
        <v>LYMPH SYSTEM IMAGING</v>
      </c>
      <c r="B11026" s="157"/>
      <c r="C11026" s="157" t="s">
        <v>4035</v>
      </c>
    </row>
    <row r="11027" spans="1:3" x14ac:dyDescent="0.35">
      <c r="A11027" s="222" t="str">
        <f t="shared" si="172"/>
        <v>NM LYMPHSCINTIGRAPHY</v>
      </c>
      <c r="B11027" s="286"/>
      <c r="C11027" s="286" t="s">
        <v>8974</v>
      </c>
    </row>
    <row r="11028" spans="1:3" x14ac:dyDescent="0.35">
      <c r="A11028" s="222" t="str">
        <f t="shared" si="172"/>
        <v>NM SENTINEL NODE INJ/IMAG</v>
      </c>
      <c r="B11028" s="290"/>
      <c r="C11028" s="290" t="s">
        <v>9970</v>
      </c>
    </row>
    <row r="11029" spans="1:3" x14ac:dyDescent="0.35">
      <c r="A11029" s="222" t="str">
        <f t="shared" si="172"/>
        <v>NM SENTINEL NODE INJECTION/IMAGING</v>
      </c>
      <c r="B11029" s="289"/>
      <c r="C11029" s="289" t="s">
        <v>2903</v>
      </c>
    </row>
    <row r="11030" spans="1:3" x14ac:dyDescent="0.35">
      <c r="A11030" s="222" t="str">
        <f t="shared" si="172"/>
        <v>NM, Lymphoscintigraphy</v>
      </c>
      <c r="B11030" s="30"/>
      <c r="C11030" s="30" t="s">
        <v>3454</v>
      </c>
    </row>
    <row r="11031" spans="1:3" x14ac:dyDescent="0.35">
      <c r="A11031" s="222" t="str">
        <f t="shared" si="172"/>
        <v>LIVER IMAGING</v>
      </c>
      <c r="B11031" s="157"/>
      <c r="C11031" s="157" t="s">
        <v>3873</v>
      </c>
    </row>
    <row r="11032" spans="1:3" x14ac:dyDescent="0.35">
      <c r="A11032" s="222" t="str">
        <f t="shared" si="172"/>
        <v>NM, Liver Imaging, Static Only</v>
      </c>
      <c r="B11032" s="30"/>
      <c r="C11032" s="30" t="s">
        <v>3188</v>
      </c>
    </row>
    <row r="11033" spans="1:3" x14ac:dyDescent="0.35">
      <c r="A11033" s="222" t="str">
        <f t="shared" si="172"/>
        <v>LIVER IMAGING WITH FLOW</v>
      </c>
      <c r="B11033" s="157"/>
      <c r="C11033" s="157" t="s">
        <v>3894</v>
      </c>
    </row>
    <row r="11034" spans="1:3" x14ac:dyDescent="0.35">
      <c r="A11034" s="222" t="str">
        <f t="shared" si="172"/>
        <v>NM, Liver Imaging, c/ Vascular Flow</v>
      </c>
      <c r="B11034" s="30"/>
      <c r="C11034" s="30" t="s">
        <v>3217</v>
      </c>
    </row>
    <row r="11035" spans="1:3" x14ac:dyDescent="0.35">
      <c r="A11035" s="222" t="str">
        <f t="shared" si="172"/>
        <v>LIVER AND SPLEEN IMAGING</v>
      </c>
      <c r="B11035" s="157"/>
      <c r="C11035" s="157" t="s">
        <v>3885</v>
      </c>
    </row>
    <row r="11036" spans="1:3" x14ac:dyDescent="0.35">
      <c r="A11036" s="222" t="str">
        <f t="shared" si="172"/>
        <v>NM LIVER SCAN</v>
      </c>
      <c r="B11036" s="657"/>
      <c r="C11036" s="94" t="s">
        <v>7125</v>
      </c>
    </row>
    <row r="11037" spans="1:3" x14ac:dyDescent="0.35">
      <c r="A11037" s="222" t="str">
        <f t="shared" si="172"/>
        <v>NM LIVER/SPLEEN</v>
      </c>
      <c r="B11037" s="286"/>
      <c r="C11037" s="286" t="s">
        <v>8872</v>
      </c>
    </row>
    <row r="11038" spans="1:3" x14ac:dyDescent="0.35">
      <c r="A11038" s="222" t="str">
        <f t="shared" si="172"/>
        <v>NM Liver/Spleen Imaging Static Only</v>
      </c>
      <c r="B11038" s="286"/>
      <c r="C11038" s="286" t="s">
        <v>8873</v>
      </c>
    </row>
    <row r="11039" spans="1:3" x14ac:dyDescent="0.35">
      <c r="A11039" s="222" t="str">
        <f t="shared" si="172"/>
        <v>NM LIVER/SPLEEN STATIC ONLY</v>
      </c>
      <c r="B11039" s="312"/>
      <c r="C11039" s="312" t="s">
        <v>9797</v>
      </c>
    </row>
    <row r="11040" spans="1:3" x14ac:dyDescent="0.35">
      <c r="A11040" s="222" t="str">
        <f t="shared" si="172"/>
        <v>NM, Liver and Spleen, Static Only</v>
      </c>
      <c r="B11040" s="30"/>
      <c r="C11040" s="403" t="s">
        <v>3202</v>
      </c>
    </row>
    <row r="11041" spans="1:3" x14ac:dyDescent="0.35">
      <c r="A11041" s="222" t="str">
        <f t="shared" si="172"/>
        <v>LIVER &amp; SPLEEN IMAGE/FLOW</v>
      </c>
      <c r="B11041" s="157"/>
      <c r="C11041" s="183" t="s">
        <v>3917</v>
      </c>
    </row>
    <row r="11042" spans="1:3" x14ac:dyDescent="0.35">
      <c r="A11042" s="222" t="str">
        <f t="shared" si="172"/>
        <v>NM LIVER FLOW</v>
      </c>
      <c r="B11042" s="281"/>
      <c r="C11042" s="42" t="s">
        <v>1922</v>
      </c>
    </row>
    <row r="11043" spans="1:3" x14ac:dyDescent="0.35">
      <c r="A11043" s="222" t="str">
        <f t="shared" si="172"/>
        <v>NM LIVER/SPLEEN FLOW</v>
      </c>
      <c r="B11043" s="312"/>
      <c r="C11043" s="290" t="s">
        <v>9820</v>
      </c>
    </row>
    <row r="11044" spans="1:3" x14ac:dyDescent="0.35">
      <c r="A11044" s="222" t="str">
        <f t="shared" si="172"/>
        <v>NM Liver/Spleen Imaging w/ Vascular Flow</v>
      </c>
      <c r="B11044" s="289"/>
      <c r="C11044" s="289" t="s">
        <v>2809</v>
      </c>
    </row>
    <row r="11045" spans="1:3" x14ac:dyDescent="0.35">
      <c r="A11045" s="222" t="str">
        <f t="shared" si="172"/>
        <v>NM LIVER/SPLEEN WITH FLOW</v>
      </c>
      <c r="B11045" s="277"/>
      <c r="C11045" s="277" t="s">
        <v>9342</v>
      </c>
    </row>
    <row r="11046" spans="1:3" x14ac:dyDescent="0.35">
      <c r="A11046" s="222" t="str">
        <f t="shared" si="172"/>
        <v>NM, Liver and Spleen, c/ Vascular Flow</v>
      </c>
      <c r="B11046" s="30"/>
      <c r="C11046" s="30" t="s">
        <v>3242</v>
      </c>
    </row>
    <row r="11047" spans="1:3" x14ac:dyDescent="0.35">
      <c r="A11047" s="222" t="str">
        <f t="shared" si="172"/>
        <v>SCAN LIVER-SPLEEN</v>
      </c>
      <c r="B11047" s="313"/>
      <c r="C11047" s="313" t="s">
        <v>1923</v>
      </c>
    </row>
    <row r="11048" spans="1:3" x14ac:dyDescent="0.35">
      <c r="A11048" s="222" t="str">
        <f t="shared" si="172"/>
        <v>HIDA WITHOUT EF</v>
      </c>
      <c r="B11048" s="289"/>
      <c r="C11048" s="289" t="s">
        <v>2838</v>
      </c>
    </row>
    <row r="11049" spans="1:3" x14ac:dyDescent="0.35">
      <c r="A11049" s="222" t="str">
        <f t="shared" si="172"/>
        <v>NM BILLIARY SCAN W/O CCK</v>
      </c>
      <c r="B11049" s="280"/>
      <c r="C11049" s="280" t="s">
        <v>8911</v>
      </c>
    </row>
    <row r="11050" spans="1:3" x14ac:dyDescent="0.35">
      <c r="A11050" s="222" t="str">
        <f t="shared" si="172"/>
        <v>NM HEPATO-B SCAN W ENSURE PLUS</v>
      </c>
      <c r="B11050" s="710"/>
      <c r="C11050" s="534" t="s">
        <v>1067</v>
      </c>
    </row>
    <row r="11051" spans="1:3" x14ac:dyDescent="0.35">
      <c r="A11051" s="222" t="str">
        <f t="shared" si="172"/>
        <v>NM HEPATOBILIARY GALLBLADDER</v>
      </c>
      <c r="B11051" s="280"/>
      <c r="C11051" s="295" t="s">
        <v>8912</v>
      </c>
    </row>
    <row r="11052" spans="1:3" x14ac:dyDescent="0.35">
      <c r="A11052" s="222" t="str">
        <f t="shared" si="172"/>
        <v>NM HIDA Scan w/o CCK</v>
      </c>
      <c r="B11052" s="289"/>
      <c r="C11052" s="289" t="s">
        <v>2839</v>
      </c>
    </row>
    <row r="11053" spans="1:3" x14ac:dyDescent="0.35">
      <c r="A11053" s="222" t="str">
        <f t="shared" si="172"/>
        <v>NM HIDA SCAN WITHOUT CCK</v>
      </c>
      <c r="B11053" s="657"/>
      <c r="C11053" s="94" t="s">
        <v>7158</v>
      </c>
    </row>
    <row r="11054" spans="1:3" x14ac:dyDescent="0.35">
      <c r="A11054" s="222" t="str">
        <f t="shared" si="172"/>
        <v>NM HIDA SCAN WO CCK</v>
      </c>
      <c r="B11054" s="312"/>
      <c r="C11054" s="312" t="s">
        <v>9851</v>
      </c>
    </row>
    <row r="11055" spans="1:3" x14ac:dyDescent="0.35">
      <c r="A11055" s="222" t="str">
        <f t="shared" si="172"/>
        <v>NM, Hepatolbiliary Imaging (HIDA)</v>
      </c>
      <c r="B11055" s="30"/>
      <c r="C11055" s="30" t="s">
        <v>3292</v>
      </c>
    </row>
    <row r="11056" spans="1:3" x14ac:dyDescent="0.35">
      <c r="A11056" s="222" t="str">
        <f t="shared" si="172"/>
        <v>78227-NM HIDA WITH CCK</v>
      </c>
      <c r="B11056" s="281"/>
      <c r="C11056" s="333" t="s">
        <v>1983</v>
      </c>
    </row>
    <row r="11057" spans="1:3" x14ac:dyDescent="0.35">
      <c r="A11057" s="222" t="str">
        <f t="shared" si="172"/>
        <v>BILIARY W/CCK</v>
      </c>
      <c r="B11057" s="350"/>
      <c r="C11057" s="303" t="s">
        <v>6637</v>
      </c>
    </row>
    <row r="11058" spans="1:3" x14ac:dyDescent="0.35">
      <c r="A11058" s="222" t="str">
        <f t="shared" si="172"/>
        <v>HIDA W CCK</v>
      </c>
      <c r="B11058" s="296"/>
      <c r="C11058" s="450" t="s">
        <v>6638</v>
      </c>
    </row>
    <row r="11059" spans="1:3" x14ac:dyDescent="0.35">
      <c r="A11059" s="222" t="str">
        <f t="shared" si="172"/>
        <v>HIDA WITH EF</v>
      </c>
      <c r="B11059" s="395"/>
      <c r="C11059" s="425" t="s">
        <v>2866</v>
      </c>
    </row>
    <row r="11060" spans="1:3" x14ac:dyDescent="0.35">
      <c r="A11060" s="222" t="str">
        <f t="shared" si="172"/>
        <v>NM BILIARY DUCT W/WO RX</v>
      </c>
      <c r="B11060" s="367"/>
      <c r="C11060" s="310" t="s">
        <v>7383</v>
      </c>
    </row>
    <row r="11061" spans="1:3" x14ac:dyDescent="0.35">
      <c r="A11061" s="222" t="str">
        <f t="shared" si="172"/>
        <v>NM BILIARY LIVER FUNCTION</v>
      </c>
      <c r="B11061" s="280"/>
      <c r="C11061" s="280" t="s">
        <v>8941</v>
      </c>
    </row>
    <row r="11062" spans="1:3" x14ac:dyDescent="0.35">
      <c r="A11062" s="222" t="str">
        <f t="shared" si="172"/>
        <v>NM BILLIARY SCAN WITH CCK</v>
      </c>
      <c r="B11062" s="286"/>
      <c r="C11062" s="286" t="s">
        <v>8942</v>
      </c>
    </row>
    <row r="11063" spans="1:3" x14ac:dyDescent="0.35">
      <c r="A11063" s="222" t="str">
        <f t="shared" si="172"/>
        <v>NM HEPATO-B SCAN W ENS</v>
      </c>
      <c r="B11063" s="33"/>
      <c r="C11063" s="33" t="s">
        <v>1088</v>
      </c>
    </row>
    <row r="11064" spans="1:3" x14ac:dyDescent="0.35">
      <c r="A11064" s="222" t="str">
        <f t="shared" si="172"/>
        <v>NM Hepatobiliary Duct System Imaging</v>
      </c>
      <c r="B11064" s="280"/>
      <c r="C11064" s="45" t="s">
        <v>8943</v>
      </c>
    </row>
    <row r="11065" spans="1:3" x14ac:dyDescent="0.35">
      <c r="A11065" s="222" t="str">
        <f t="shared" si="172"/>
        <v>NM HEPATOBILIARY PHARM GALLBLA</v>
      </c>
      <c r="B11065" s="281"/>
      <c r="C11065" s="42" t="s">
        <v>1984</v>
      </c>
    </row>
    <row r="11066" spans="1:3" x14ac:dyDescent="0.35">
      <c r="A11066" s="222" t="str">
        <f t="shared" si="172"/>
        <v>NM HIDA SCAN W CCK</v>
      </c>
      <c r="B11066" s="312"/>
      <c r="C11066" s="312" t="s">
        <v>9892</v>
      </c>
    </row>
    <row r="11067" spans="1:3" x14ac:dyDescent="0.35">
      <c r="A11067" s="222" t="str">
        <f t="shared" si="172"/>
        <v>NM HIDA W/CCK</v>
      </c>
      <c r="B11067" s="367"/>
      <c r="C11067" s="310" t="s">
        <v>7384</v>
      </c>
    </row>
    <row r="11068" spans="1:3" x14ac:dyDescent="0.35">
      <c r="A11068" s="222" t="str">
        <f t="shared" si="172"/>
        <v>NM HIDA WITH CCK</v>
      </c>
      <c r="B11068" s="395"/>
      <c r="C11068" s="395" t="s">
        <v>2867</v>
      </c>
    </row>
    <row r="11069" spans="1:3" x14ac:dyDescent="0.35">
      <c r="A11069" s="222" t="str">
        <f t="shared" si="172"/>
        <v>NM, Hepatobiliary Imaging, with Pharm Inter, icl Quant</v>
      </c>
      <c r="B11069" s="30"/>
      <c r="C11069" s="30" t="s">
        <v>3335</v>
      </c>
    </row>
    <row r="11070" spans="1:3" x14ac:dyDescent="0.35">
      <c r="A11070" s="222" t="str">
        <f t="shared" si="172"/>
        <v>NM SAL GLAND FUNCT STUDY</v>
      </c>
      <c r="B11070" s="312"/>
      <c r="C11070" s="312" t="s">
        <v>9792</v>
      </c>
    </row>
    <row r="11071" spans="1:3" x14ac:dyDescent="0.35">
      <c r="A11071" s="222" t="str">
        <f t="shared" si="172"/>
        <v>NM Salivary Gland Function Study</v>
      </c>
      <c r="B11071" s="286"/>
      <c r="C11071" s="286" t="s">
        <v>8867</v>
      </c>
    </row>
    <row r="11072" spans="1:3" x14ac:dyDescent="0.35">
      <c r="A11072" s="222" t="str">
        <f t="shared" si="172"/>
        <v>SALIVARY GLAND IMAGING</v>
      </c>
      <c r="B11072" s="157"/>
      <c r="C11072" s="157" t="s">
        <v>3877</v>
      </c>
    </row>
    <row r="11073" spans="1:3" x14ac:dyDescent="0.35">
      <c r="A11073" s="222" t="str">
        <f t="shared" si="172"/>
        <v>SERIAL SALIVARY IMAGING</v>
      </c>
      <c r="B11073" s="157"/>
      <c r="C11073" s="183" t="s">
        <v>3897</v>
      </c>
    </row>
    <row r="11074" spans="1:3" x14ac:dyDescent="0.35">
      <c r="A11074" s="222" t="str">
        <f t="shared" si="172"/>
        <v>NM SAL GLAND FUNCT IMAGING</v>
      </c>
      <c r="B11074" s="312"/>
      <c r="C11074" s="312" t="s">
        <v>9795</v>
      </c>
    </row>
    <row r="11075" spans="1:3" x14ac:dyDescent="0.35">
      <c r="A11075" s="222" t="str">
        <f t="shared" ref="A11075:A11138" si="173">TRIM(C11075)</f>
        <v>NM Salivary Gland Imaging</v>
      </c>
      <c r="B11075" s="313"/>
      <c r="C11075" s="313" t="s">
        <v>1902</v>
      </c>
    </row>
    <row r="11076" spans="1:3" x14ac:dyDescent="0.35">
      <c r="A11076" s="222" t="str">
        <f t="shared" si="173"/>
        <v>SALIVARY GLAND FUNCTION EXAM</v>
      </c>
      <c r="B11076" s="157"/>
      <c r="C11076" s="157" t="s">
        <v>3881</v>
      </c>
    </row>
    <row r="11077" spans="1:3" x14ac:dyDescent="0.35">
      <c r="A11077" s="222" t="str">
        <f t="shared" si="173"/>
        <v>ESOPHAGEAL MOTILITY STUDY</v>
      </c>
      <c r="B11077" s="157"/>
      <c r="C11077" s="157" t="s">
        <v>3957</v>
      </c>
    </row>
    <row r="11078" spans="1:3" x14ac:dyDescent="0.35">
      <c r="A11078" s="222" t="str">
        <f t="shared" si="173"/>
        <v>GASTRIC MUCOSA IMAGING</v>
      </c>
      <c r="B11078" s="157"/>
      <c r="C11078" s="157" t="s">
        <v>3946</v>
      </c>
    </row>
    <row r="11079" spans="1:3" x14ac:dyDescent="0.35">
      <c r="A11079" s="222" t="str">
        <f t="shared" si="173"/>
        <v>NM, Gastric Mucosa Imaging</v>
      </c>
      <c r="B11079" s="30"/>
      <c r="C11079" s="30" t="s">
        <v>3275</v>
      </c>
    </row>
    <row r="11080" spans="1:3" x14ac:dyDescent="0.35">
      <c r="A11080" s="222" t="str">
        <f t="shared" si="173"/>
        <v>GASTROESOPHAGEAL REFLUX EXAM</v>
      </c>
      <c r="B11080" s="157"/>
      <c r="C11080" s="157" t="s">
        <v>3941</v>
      </c>
    </row>
    <row r="11081" spans="1:3" x14ac:dyDescent="0.35">
      <c r="A11081" s="222" t="str">
        <f t="shared" si="173"/>
        <v>NM GASTRO-ESOPH-REFLUX</v>
      </c>
      <c r="B11081" s="314"/>
      <c r="C11081" s="314" t="s">
        <v>1051</v>
      </c>
    </row>
    <row r="11082" spans="1:3" x14ac:dyDescent="0.35">
      <c r="A11082" s="222" t="str">
        <f t="shared" si="173"/>
        <v>NM, Gastroesophageal Reflux Study</v>
      </c>
      <c r="B11082" s="30"/>
      <c r="C11082" s="30" t="s">
        <v>3266</v>
      </c>
    </row>
    <row r="11083" spans="1:3" x14ac:dyDescent="0.35">
      <c r="A11083" s="222" t="str">
        <f t="shared" si="173"/>
        <v>4 Hr Gastric Emptying</v>
      </c>
      <c r="B11083" s="779"/>
      <c r="C11083" s="779" t="s">
        <v>7417</v>
      </c>
    </row>
    <row r="11084" spans="1:3" x14ac:dyDescent="0.35">
      <c r="A11084" s="222" t="str">
        <f t="shared" si="173"/>
        <v>4HOUR GASTRIC EMPTY</v>
      </c>
      <c r="B11084" s="313"/>
      <c r="C11084" s="313" t="s">
        <v>1961</v>
      </c>
    </row>
    <row r="11085" spans="1:3" x14ac:dyDescent="0.35">
      <c r="A11085" s="222" t="str">
        <f t="shared" si="173"/>
        <v>Gastric Emptying</v>
      </c>
      <c r="B11085" s="395"/>
      <c r="C11085" s="395" t="s">
        <v>2847</v>
      </c>
    </row>
    <row r="11086" spans="1:3" x14ac:dyDescent="0.35">
      <c r="A11086" s="222" t="str">
        <f t="shared" si="173"/>
        <v>GASTRIC EMPTYING STUDY</v>
      </c>
      <c r="B11086" s="157"/>
      <c r="C11086" s="157" t="s">
        <v>3964</v>
      </c>
    </row>
    <row r="11087" spans="1:3" x14ac:dyDescent="0.35">
      <c r="A11087" s="222" t="str">
        <f t="shared" si="173"/>
        <v>NM GASTRIC EMPTY STOMACH</v>
      </c>
      <c r="B11087" s="312"/>
      <c r="C11087" s="312" t="s">
        <v>9867</v>
      </c>
    </row>
    <row r="11088" spans="1:3" x14ac:dyDescent="0.35">
      <c r="A11088" s="222" t="str">
        <f t="shared" si="173"/>
        <v>NM GASTRIC EMPTY STUDY</v>
      </c>
      <c r="B11088" s="296"/>
      <c r="C11088" s="303" t="s">
        <v>6627</v>
      </c>
    </row>
    <row r="11089" spans="1:3" x14ac:dyDescent="0.35">
      <c r="A11089" s="222" t="str">
        <f t="shared" si="173"/>
        <v>NM GASTRIC EMPTYING</v>
      </c>
      <c r="B11089" s="277"/>
      <c r="C11089" s="277" t="s">
        <v>9355</v>
      </c>
    </row>
    <row r="11090" spans="1:3" x14ac:dyDescent="0.35">
      <c r="A11090" s="222" t="str">
        <f t="shared" si="173"/>
        <v>NM GASTRIC EMPTYING SCAN</v>
      </c>
      <c r="B11090" s="280"/>
      <c r="C11090" s="45" t="s">
        <v>8920</v>
      </c>
    </row>
    <row r="11091" spans="1:3" x14ac:dyDescent="0.35">
      <c r="A11091" s="222" t="str">
        <f t="shared" si="173"/>
        <v>NM GASTRIC-EMPT STUDY</v>
      </c>
      <c r="B11091" s="33"/>
      <c r="C11091" s="33" t="s">
        <v>1071</v>
      </c>
    </row>
    <row r="11092" spans="1:3" x14ac:dyDescent="0.35">
      <c r="A11092" s="222" t="str">
        <f t="shared" si="173"/>
        <v>NM, Gastric Emptying Study</v>
      </c>
      <c r="B11092" s="30"/>
      <c r="C11092" s="30" t="s">
        <v>3300</v>
      </c>
    </row>
    <row r="11093" spans="1:3" x14ac:dyDescent="0.35">
      <c r="A11093" s="222" t="str">
        <f t="shared" si="173"/>
        <v>NM GASTRIC EMPTY STOMACH/SML INTEST</v>
      </c>
      <c r="B11093" s="312"/>
      <c r="C11093" s="312" t="s">
        <v>9894</v>
      </c>
    </row>
    <row r="11094" spans="1:3" x14ac:dyDescent="0.35">
      <c r="A11094" s="222" t="str">
        <f t="shared" si="173"/>
        <v>NM GASTRIC EMPTYING IMAG STUDY</v>
      </c>
      <c r="B11094" s="281"/>
      <c r="C11094" s="42" t="s">
        <v>1987</v>
      </c>
    </row>
    <row r="11095" spans="1:3" x14ac:dyDescent="0.35">
      <c r="A11095" s="222" t="str">
        <f t="shared" si="173"/>
        <v>NM Gastric Emptying Study</v>
      </c>
      <c r="B11095" s="281"/>
      <c r="C11095" s="42" t="s">
        <v>1988</v>
      </c>
    </row>
    <row r="11096" spans="1:3" x14ac:dyDescent="0.35">
      <c r="A11096" s="222" t="str">
        <f t="shared" si="173"/>
        <v>ACUTE GI BLOOD LOSS IMAGING</v>
      </c>
      <c r="B11096" s="157"/>
      <c r="C11096" s="157" t="s">
        <v>3998</v>
      </c>
    </row>
    <row r="11097" spans="1:3" x14ac:dyDescent="0.35">
      <c r="A11097" s="222" t="str">
        <f t="shared" si="173"/>
        <v>GI BLEED</v>
      </c>
      <c r="B11097" s="289"/>
      <c r="C11097" s="289" t="s">
        <v>2874</v>
      </c>
    </row>
    <row r="11098" spans="1:3" x14ac:dyDescent="0.35">
      <c r="A11098" s="222" t="str">
        <f t="shared" si="173"/>
        <v>NM ABD BLOOD POOL</v>
      </c>
      <c r="B11098" s="33"/>
      <c r="C11098" s="33" t="s">
        <v>1096</v>
      </c>
    </row>
    <row r="11099" spans="1:3" x14ac:dyDescent="0.35">
      <c r="A11099" s="222" t="str">
        <f t="shared" si="173"/>
        <v>NM ACUTE GI BLEED SCAN</v>
      </c>
      <c r="B11099" s="289"/>
      <c r="C11099" s="289" t="s">
        <v>2875</v>
      </c>
    </row>
    <row r="11100" spans="1:3" x14ac:dyDescent="0.35">
      <c r="A11100" s="222" t="str">
        <f t="shared" si="173"/>
        <v>NM ACUTE GI BLOOD LOSS</v>
      </c>
      <c r="B11100" s="513"/>
      <c r="C11100" s="513" t="s">
        <v>7418</v>
      </c>
    </row>
    <row r="11101" spans="1:3" x14ac:dyDescent="0.35">
      <c r="A11101" s="222" t="str">
        <f t="shared" si="173"/>
        <v>NM GI BLEED</v>
      </c>
      <c r="B11101" s="289"/>
      <c r="C11101" s="289" t="s">
        <v>2876</v>
      </c>
    </row>
    <row r="11102" spans="1:3" x14ac:dyDescent="0.35">
      <c r="A11102" s="222" t="str">
        <f t="shared" si="173"/>
        <v>NM GI BLEED</v>
      </c>
      <c r="B11102" s="290"/>
      <c r="C11102" s="290" t="s">
        <v>2876</v>
      </c>
    </row>
    <row r="11103" spans="1:3" x14ac:dyDescent="0.35">
      <c r="A11103" s="222" t="str">
        <f t="shared" si="173"/>
        <v>NM GI Bleed Scan</v>
      </c>
      <c r="B11103" s="341"/>
      <c r="C11103" s="294" t="s">
        <v>9369</v>
      </c>
    </row>
    <row r="11104" spans="1:3" x14ac:dyDescent="0.35">
      <c r="A11104" s="222" t="str">
        <f t="shared" si="173"/>
        <v>NM GI BLEEDING</v>
      </c>
      <c r="B11104" s="277"/>
      <c r="C11104" s="277" t="s">
        <v>9370</v>
      </c>
    </row>
    <row r="11105" spans="1:3" x14ac:dyDescent="0.35">
      <c r="A11105" s="222" t="str">
        <f t="shared" si="173"/>
        <v>NM TAGGED RED BLOOD CELLS</v>
      </c>
      <c r="B11105" s="657"/>
      <c r="C11105" s="94" t="s">
        <v>7184</v>
      </c>
    </row>
    <row r="11106" spans="1:3" x14ac:dyDescent="0.35">
      <c r="A11106" s="222" t="str">
        <f t="shared" si="173"/>
        <v>NM TAGGED RED CELL</v>
      </c>
      <c r="B11106" s="313"/>
      <c r="C11106" s="313" t="s">
        <v>1993</v>
      </c>
    </row>
    <row r="11107" spans="1:3" x14ac:dyDescent="0.35">
      <c r="A11107" s="222" t="str">
        <f t="shared" si="173"/>
        <v>NM, Acute GI Blood Loss Imaging-Hemangioma</v>
      </c>
      <c r="B11107" s="30"/>
      <c r="C11107" s="30" t="s">
        <v>3347</v>
      </c>
    </row>
    <row r="11108" spans="1:3" x14ac:dyDescent="0.35">
      <c r="A11108" s="222" t="str">
        <f t="shared" si="173"/>
        <v>SCAN GI BLEED</v>
      </c>
      <c r="B11108" s="286"/>
      <c r="C11108" s="286" t="s">
        <v>8949</v>
      </c>
    </row>
    <row r="11109" spans="1:3" x14ac:dyDescent="0.35">
      <c r="A11109" s="222" t="str">
        <f t="shared" si="173"/>
        <v>MECKEL'S DIVERT EXAM</v>
      </c>
      <c r="B11109" s="157"/>
      <c r="C11109" s="157" t="s">
        <v>3942</v>
      </c>
    </row>
    <row r="11110" spans="1:3" x14ac:dyDescent="0.35">
      <c r="A11110" s="222" t="str">
        <f t="shared" si="173"/>
        <v>NM ABDOMEN SCAN MECKEL'S</v>
      </c>
      <c r="B11110" s="657"/>
      <c r="C11110" s="94" t="s">
        <v>7145</v>
      </c>
    </row>
    <row r="11111" spans="1:3" x14ac:dyDescent="0.35">
      <c r="A11111" s="222" t="str">
        <f t="shared" si="173"/>
        <v>NM MECKELS LOCALIZATION</v>
      </c>
      <c r="B11111" s="313"/>
      <c r="C11111" s="313" t="s">
        <v>1936</v>
      </c>
    </row>
    <row r="11112" spans="1:3" x14ac:dyDescent="0.35">
      <c r="A11112" s="222" t="str">
        <f t="shared" si="173"/>
        <v>NM MECKELS SCAN</v>
      </c>
      <c r="B11112" s="712"/>
      <c r="C11112" s="489" t="s">
        <v>9835</v>
      </c>
    </row>
    <row r="11113" spans="1:3" x14ac:dyDescent="0.35">
      <c r="A11113" s="222" t="str">
        <f t="shared" si="173"/>
        <v>NM MECKEL'S SCAN</v>
      </c>
      <c r="B11113" s="678"/>
      <c r="C11113" s="312" t="s">
        <v>8897</v>
      </c>
    </row>
    <row r="11114" spans="1:3" x14ac:dyDescent="0.35">
      <c r="A11114" s="222" t="str">
        <f t="shared" si="173"/>
        <v>NM MECKEL'S SCAN</v>
      </c>
      <c r="B11114" s="286"/>
      <c r="C11114" s="286" t="s">
        <v>8897</v>
      </c>
    </row>
    <row r="11115" spans="1:3" x14ac:dyDescent="0.35">
      <c r="A11115" s="222" t="str">
        <f t="shared" si="173"/>
        <v>NM, Intestine Imaging (Meckels)</v>
      </c>
      <c r="B11115" s="30"/>
      <c r="C11115" s="403" t="s">
        <v>3267</v>
      </c>
    </row>
    <row r="11116" spans="1:3" x14ac:dyDescent="0.35">
      <c r="A11116" s="222" t="str">
        <f t="shared" si="173"/>
        <v>SCAN MECKELS ABDOMEN</v>
      </c>
      <c r="B11116" s="289"/>
      <c r="C11116" s="289" t="s">
        <v>2822</v>
      </c>
    </row>
    <row r="11117" spans="1:3" x14ac:dyDescent="0.35">
      <c r="A11117" s="222" t="str">
        <f t="shared" si="173"/>
        <v>LEVEEN/SHUNT PATENCY EXAM</v>
      </c>
      <c r="B11117" s="157"/>
      <c r="C11117" s="157" t="s">
        <v>3985</v>
      </c>
    </row>
    <row r="11118" spans="1:3" x14ac:dyDescent="0.35">
      <c r="A11118" s="222" t="str">
        <f t="shared" si="173"/>
        <v>BONE IMAGING, LIMITED AREA</v>
      </c>
      <c r="B11118" s="157"/>
      <c r="C11118" s="157" t="s">
        <v>3935</v>
      </c>
    </row>
    <row r="11119" spans="1:3" x14ac:dyDescent="0.35">
      <c r="A11119" s="222" t="str">
        <f t="shared" si="173"/>
        <v>NM BONE LIMITED</v>
      </c>
      <c r="B11119" s="312"/>
      <c r="C11119" s="312" t="s">
        <v>1929</v>
      </c>
    </row>
    <row r="11120" spans="1:3" x14ac:dyDescent="0.35">
      <c r="A11120" s="222" t="str">
        <f t="shared" si="173"/>
        <v>NM BONE LIMITED</v>
      </c>
      <c r="B11120" s="313"/>
      <c r="C11120" s="313" t="s">
        <v>1929</v>
      </c>
    </row>
    <row r="11121" spans="1:3" x14ac:dyDescent="0.35">
      <c r="A11121" s="222" t="str">
        <f t="shared" si="173"/>
        <v>NM BONE LIMITED AREA</v>
      </c>
      <c r="B11121" s="289"/>
      <c r="C11121" s="289" t="s">
        <v>2818</v>
      </c>
    </row>
    <row r="11122" spans="1:3" x14ac:dyDescent="0.35">
      <c r="A11122" s="222" t="str">
        <f t="shared" si="173"/>
        <v>NM BONE SCAN LIMITED</v>
      </c>
      <c r="B11122" s="306"/>
      <c r="C11122" s="306" t="s">
        <v>1045</v>
      </c>
    </row>
    <row r="11123" spans="1:3" x14ac:dyDescent="0.35">
      <c r="A11123" s="222" t="str">
        <f t="shared" si="173"/>
        <v>NM BONE SCAN PARTIAL</v>
      </c>
      <c r="B11123" s="657"/>
      <c r="C11123" s="94" t="s">
        <v>7137</v>
      </c>
    </row>
    <row r="11124" spans="1:3" x14ac:dyDescent="0.35">
      <c r="A11124" s="222" t="str">
        <f t="shared" si="173"/>
        <v>NM, Bone, Joint Imaging, Limited Area</v>
      </c>
      <c r="B11124" s="30"/>
      <c r="C11124" s="30" t="s">
        <v>3258</v>
      </c>
    </row>
    <row r="11125" spans="1:3" x14ac:dyDescent="0.35">
      <c r="A11125" s="222" t="str">
        <f t="shared" si="173"/>
        <v>BONE IMAGING, MULTIPLE AREAS</v>
      </c>
      <c r="B11125" s="157"/>
      <c r="C11125" s="157" t="s">
        <v>3979</v>
      </c>
    </row>
    <row r="11126" spans="1:3" x14ac:dyDescent="0.35">
      <c r="A11126" s="222" t="str">
        <f t="shared" si="173"/>
        <v>NM Bone Imaging Limited Multiple Areas</v>
      </c>
      <c r="B11126" s="286"/>
      <c r="C11126" s="286" t="s">
        <v>8931</v>
      </c>
    </row>
    <row r="11127" spans="1:3" x14ac:dyDescent="0.35">
      <c r="A11127" s="222" t="str">
        <f t="shared" si="173"/>
        <v>NM BONE LIMITED MULT AREAS</v>
      </c>
      <c r="B11127" s="312"/>
      <c r="C11127" s="312" t="s">
        <v>9883</v>
      </c>
    </row>
    <row r="11128" spans="1:3" x14ac:dyDescent="0.35">
      <c r="A11128" s="222" t="str">
        <f t="shared" si="173"/>
        <v>NM, Bone, Joint Imaging, Multiple Areas</v>
      </c>
      <c r="B11128" s="30"/>
      <c r="C11128" s="30" t="s">
        <v>3320</v>
      </c>
    </row>
    <row r="11129" spans="1:3" x14ac:dyDescent="0.35">
      <c r="A11129" s="222" t="str">
        <f t="shared" si="173"/>
        <v>**Whole Body Bone**</v>
      </c>
      <c r="B11129" s="395"/>
      <c r="C11129" s="318" t="s">
        <v>2864</v>
      </c>
    </row>
    <row r="11130" spans="1:3" x14ac:dyDescent="0.35">
      <c r="A11130" s="222" t="str">
        <f t="shared" si="173"/>
        <v>BONE IMAGING, WHOLE BODY</v>
      </c>
      <c r="B11130" s="157"/>
      <c r="C11130" s="157" t="s">
        <v>3984</v>
      </c>
    </row>
    <row r="11131" spans="1:3" x14ac:dyDescent="0.35">
      <c r="A11131" s="222" t="str">
        <f t="shared" si="173"/>
        <v>NM BONE IMAGING WHOLE BODY</v>
      </c>
      <c r="B11131" s="742"/>
      <c r="C11131" s="46" t="s">
        <v>693</v>
      </c>
    </row>
    <row r="11132" spans="1:3" x14ac:dyDescent="0.35">
      <c r="A11132" s="222" t="str">
        <f t="shared" si="173"/>
        <v>NM Bone Imaging Whole Body</v>
      </c>
      <c r="B11132" s="313"/>
      <c r="C11132" s="313" t="s">
        <v>1976</v>
      </c>
    </row>
    <row r="11133" spans="1:3" x14ac:dyDescent="0.35">
      <c r="A11133" s="222" t="str">
        <f t="shared" si="173"/>
        <v>NM BONE IMAGING; WHOLE BODY</v>
      </c>
      <c r="B11133" s="94"/>
      <c r="C11133" s="93" t="s">
        <v>7178</v>
      </c>
    </row>
    <row r="11134" spans="1:3" x14ac:dyDescent="0.35">
      <c r="A11134" s="222" t="str">
        <f t="shared" si="173"/>
        <v>NM BONE SCAN WHOLE BOD</v>
      </c>
      <c r="B11134" s="33"/>
      <c r="C11134" s="33" t="s">
        <v>1086</v>
      </c>
    </row>
    <row r="11135" spans="1:3" x14ac:dyDescent="0.35">
      <c r="A11135" s="222" t="str">
        <f t="shared" si="173"/>
        <v>NM BONE WHOLE BODY</v>
      </c>
      <c r="B11135" s="281"/>
      <c r="C11135" s="42" t="s">
        <v>1977</v>
      </c>
    </row>
    <row r="11136" spans="1:3" x14ac:dyDescent="0.35">
      <c r="A11136" s="222" t="str">
        <f t="shared" si="173"/>
        <v>NM BONE WHOLE BODY</v>
      </c>
      <c r="B11136" s="312"/>
      <c r="C11136" s="290" t="s">
        <v>1977</v>
      </c>
    </row>
    <row r="11137" spans="1:3" x14ac:dyDescent="0.35">
      <c r="A11137" s="222" t="str">
        <f t="shared" si="173"/>
        <v>NM WHOLE BODY BONE SCAN</v>
      </c>
      <c r="B11137" s="94"/>
      <c r="C11137" s="93" t="s">
        <v>7179</v>
      </c>
    </row>
    <row r="11138" spans="1:3" x14ac:dyDescent="0.35">
      <c r="A11138" s="222" t="str">
        <f t="shared" si="173"/>
        <v>NM, Bone, Joint Imaging, Whole Body</v>
      </c>
      <c r="B11138" s="30"/>
      <c r="C11138" s="30" t="s">
        <v>3326</v>
      </c>
    </row>
    <row r="11139" spans="1:3" x14ac:dyDescent="0.35">
      <c r="A11139" s="222" t="str">
        <f t="shared" ref="A11139:A11202" si="174">TRIM(C11139)</f>
        <v>SCAN BONE</v>
      </c>
      <c r="B11139" s="280"/>
      <c r="C11139" s="280" t="s">
        <v>8939</v>
      </c>
    </row>
    <row r="11140" spans="1:3" x14ac:dyDescent="0.35">
      <c r="A11140" s="222" t="str">
        <f t="shared" si="174"/>
        <v>WB BONE SCAN</v>
      </c>
      <c r="B11140" s="94"/>
      <c r="C11140" s="93" t="s">
        <v>7180</v>
      </c>
    </row>
    <row r="11141" spans="1:3" x14ac:dyDescent="0.35">
      <c r="A11141" s="222" t="str">
        <f t="shared" si="174"/>
        <v>Whole Body Bone</v>
      </c>
      <c r="B11141" s="350"/>
      <c r="C11141" s="384" t="s">
        <v>6636</v>
      </c>
    </row>
    <row r="11142" spans="1:3" x14ac:dyDescent="0.35">
      <c r="A11142" s="222" t="str">
        <f t="shared" si="174"/>
        <v>BONE IMAGING, 3 PHASE</v>
      </c>
      <c r="B11142" s="157"/>
      <c r="C11142" s="157" t="s">
        <v>4012</v>
      </c>
    </row>
    <row r="11143" spans="1:3" x14ac:dyDescent="0.35">
      <c r="A11143" s="222" t="str">
        <f t="shared" si="174"/>
        <v>NM BONE 3 PHASE</v>
      </c>
      <c r="B11143" s="312"/>
      <c r="C11143" s="312" t="s">
        <v>8957</v>
      </c>
    </row>
    <row r="11144" spans="1:3" x14ac:dyDescent="0.35">
      <c r="A11144" s="222" t="str">
        <f t="shared" si="174"/>
        <v>NM BONE 3 PHASE</v>
      </c>
      <c r="B11144" s="280"/>
      <c r="C11144" s="280" t="s">
        <v>8957</v>
      </c>
    </row>
    <row r="11145" spans="1:3" x14ac:dyDescent="0.35">
      <c r="A11145" s="222" t="str">
        <f t="shared" si="174"/>
        <v>NM BONE 3-PHASE</v>
      </c>
      <c r="B11145" s="395"/>
      <c r="C11145" s="318" t="s">
        <v>2884</v>
      </c>
    </row>
    <row r="11146" spans="1:3" x14ac:dyDescent="0.35">
      <c r="A11146" s="222" t="str">
        <f t="shared" si="174"/>
        <v>NM BONE SCAN 3 PHASE</v>
      </c>
      <c r="B11146" s="306"/>
      <c r="C11146" s="298" t="s">
        <v>1108</v>
      </c>
    </row>
    <row r="11147" spans="1:3" x14ac:dyDescent="0.35">
      <c r="A11147" s="222" t="str">
        <f t="shared" si="174"/>
        <v>NM BONE SCAN 3 PHASE</v>
      </c>
      <c r="B11147" s="657"/>
      <c r="C11147" s="94" t="s">
        <v>1108</v>
      </c>
    </row>
    <row r="11148" spans="1:3" x14ac:dyDescent="0.35">
      <c r="A11148" s="222" t="str">
        <f t="shared" si="174"/>
        <v>NM Bone Three Phase Study</v>
      </c>
      <c r="B11148" s="280"/>
      <c r="C11148" s="280" t="s">
        <v>8958</v>
      </c>
    </row>
    <row r="11149" spans="1:3" x14ac:dyDescent="0.35">
      <c r="A11149" s="222" t="str">
        <f t="shared" si="174"/>
        <v>NM, Bone, Joint Imaging, Three Phase</v>
      </c>
      <c r="B11149" s="30"/>
      <c r="C11149" s="30" t="s">
        <v>3389</v>
      </c>
    </row>
    <row r="11150" spans="1:3" x14ac:dyDescent="0.35">
      <c r="A11150" s="222" t="str">
        <f t="shared" si="174"/>
        <v>SCAN BONE--3 PHASE</v>
      </c>
      <c r="B11150" s="281"/>
      <c r="C11150" s="281" t="s">
        <v>2000</v>
      </c>
    </row>
    <row r="11151" spans="1:3" x14ac:dyDescent="0.35">
      <c r="A11151" s="222" t="str">
        <f t="shared" si="174"/>
        <v>Three Phase Bone</v>
      </c>
      <c r="B11151" s="395"/>
      <c r="C11151" s="318" t="s">
        <v>2885</v>
      </c>
    </row>
    <row r="11152" spans="1:3" x14ac:dyDescent="0.35">
      <c r="A11152" s="222" t="str">
        <f t="shared" si="174"/>
        <v>CARDIAC SHUNT IMAGING</v>
      </c>
      <c r="B11152" s="157"/>
      <c r="C11152" s="183" t="s">
        <v>3963</v>
      </c>
    </row>
    <row r="11153" spans="1:3" x14ac:dyDescent="0.35">
      <c r="A11153" s="222" t="str">
        <f t="shared" si="174"/>
        <v>VASCULAR FLOW IMAGING</v>
      </c>
      <c r="B11153" s="157"/>
      <c r="C11153" s="157" t="s">
        <v>3886</v>
      </c>
    </row>
    <row r="11154" spans="1:3" x14ac:dyDescent="0.35">
      <c r="A11154" s="222" t="str">
        <f t="shared" si="174"/>
        <v>NM MYO SPECT REST ONLY</v>
      </c>
      <c r="B11154" s="296"/>
      <c r="C11154" s="303" t="s">
        <v>6672</v>
      </c>
    </row>
    <row r="11155" spans="1:3" x14ac:dyDescent="0.35">
      <c r="A11155" s="222" t="str">
        <f t="shared" si="174"/>
        <v>NM MYOCARD SPECT REST ONLY</v>
      </c>
      <c r="B11155" s="312"/>
      <c r="C11155" s="290" t="s">
        <v>10086</v>
      </c>
    </row>
    <row r="11156" spans="1:3" x14ac:dyDescent="0.35">
      <c r="A11156" s="222" t="str">
        <f t="shared" si="174"/>
        <v>NM Myocardial Perf Single</v>
      </c>
      <c r="B11156" s="289"/>
      <c r="C11156" s="289" t="s">
        <v>2930</v>
      </c>
    </row>
    <row r="11157" spans="1:3" x14ac:dyDescent="0.35">
      <c r="A11157" s="222" t="str">
        <f t="shared" si="174"/>
        <v>78452- NM MYOCARDIAL PERFUSION IMAGING; MULT STUDIES</v>
      </c>
      <c r="B11157" s="657"/>
      <c r="C11157" s="94" t="s">
        <v>7253</v>
      </c>
    </row>
    <row r="11158" spans="1:3" x14ac:dyDescent="0.35">
      <c r="A11158" s="222" t="str">
        <f t="shared" si="174"/>
        <v>NM MYO SPECT REST &amp; STRESS</v>
      </c>
      <c r="B11158" s="313"/>
      <c r="C11158" s="313" t="s">
        <v>2115</v>
      </c>
    </row>
    <row r="11159" spans="1:3" x14ac:dyDescent="0.35">
      <c r="A11159" s="222" t="str">
        <f t="shared" si="174"/>
        <v>NM MYOCARD MULT R/S</v>
      </c>
      <c r="B11159" s="121"/>
      <c r="C11159" s="121" t="s">
        <v>7425</v>
      </c>
    </row>
    <row r="11160" spans="1:3" x14ac:dyDescent="0.35">
      <c r="A11160" s="222" t="str">
        <f t="shared" si="174"/>
        <v>NM MYOCARD SPECT REST &amp; STRESS</v>
      </c>
      <c r="B11160" s="312"/>
      <c r="C11160" s="312" t="s">
        <v>10149</v>
      </c>
    </row>
    <row r="11161" spans="1:3" x14ac:dyDescent="0.35">
      <c r="A11161" s="222" t="str">
        <f t="shared" si="174"/>
        <v>NM Myocardial Perf Multi Rest/Stress</v>
      </c>
      <c r="B11161" s="289"/>
      <c r="C11161" s="289" t="s">
        <v>2946</v>
      </c>
    </row>
    <row r="11162" spans="1:3" x14ac:dyDescent="0.35">
      <c r="A11162" s="222" t="str">
        <f t="shared" si="174"/>
        <v>NM STRESS CARDIOLITE SCAN</v>
      </c>
      <c r="B11162" s="657"/>
      <c r="C11162" s="94" t="s">
        <v>7254</v>
      </c>
    </row>
    <row r="11163" spans="1:3" x14ac:dyDescent="0.35">
      <c r="A11163" s="222" t="str">
        <f t="shared" si="174"/>
        <v>NM STRESS MYOVIEW SCAN</v>
      </c>
      <c r="B11163" s="657"/>
      <c r="C11163" s="94" t="s">
        <v>7255</v>
      </c>
    </row>
    <row r="11164" spans="1:3" x14ac:dyDescent="0.35">
      <c r="A11164" s="222" t="str">
        <f t="shared" si="174"/>
        <v>ACUTE VENOUS THROMBUS IMAGE</v>
      </c>
      <c r="B11164" s="157"/>
      <c r="C11164" s="157" t="s">
        <v>4010</v>
      </c>
    </row>
    <row r="11165" spans="1:3" x14ac:dyDescent="0.35">
      <c r="A11165" s="222" t="str">
        <f t="shared" si="174"/>
        <v>NM VENOGRAM LEFT</v>
      </c>
      <c r="B11165" s="313"/>
      <c r="C11165" s="313" t="s">
        <v>1959</v>
      </c>
    </row>
    <row r="11166" spans="1:3" x14ac:dyDescent="0.35">
      <c r="A11166" s="222" t="str">
        <f t="shared" si="174"/>
        <v>NM VENOGRAM RIGHT</v>
      </c>
      <c r="B11166" s="289"/>
      <c r="C11166" s="289" t="s">
        <v>2845</v>
      </c>
    </row>
    <row r="11167" spans="1:3" x14ac:dyDescent="0.35">
      <c r="A11167" s="222" t="str">
        <f t="shared" si="174"/>
        <v>NM VENOUS THROMB IMAG LT</v>
      </c>
      <c r="B11167" s="290"/>
      <c r="C11167" s="290" t="s">
        <v>9865</v>
      </c>
    </row>
    <row r="11168" spans="1:3" x14ac:dyDescent="0.35">
      <c r="A11168" s="222" t="str">
        <f t="shared" si="174"/>
        <v>NM VENOUS THROMB IMAG RT</v>
      </c>
      <c r="B11168" s="312"/>
      <c r="C11168" s="290" t="s">
        <v>9866</v>
      </c>
    </row>
    <row r="11169" spans="1:3" x14ac:dyDescent="0.35">
      <c r="A11169" s="222" t="str">
        <f t="shared" si="174"/>
        <v>NM Venous Thrombosis Imaging Left</v>
      </c>
      <c r="B11169" s="289"/>
      <c r="C11169" s="289" t="s">
        <v>2846</v>
      </c>
    </row>
    <row r="11170" spans="1:3" x14ac:dyDescent="0.35">
      <c r="A11170" s="222" t="str">
        <f t="shared" si="174"/>
        <v>NM Venous Thrombosis Imaging Right</v>
      </c>
      <c r="B11170" s="313"/>
      <c r="C11170" s="313" t="s">
        <v>1960</v>
      </c>
    </row>
    <row r="11171" spans="1:3" x14ac:dyDescent="0.35">
      <c r="A11171" s="222" t="str">
        <f t="shared" si="174"/>
        <v>VENOGRAM UNILATERAL</v>
      </c>
      <c r="B11171" s="742"/>
      <c r="C11171" s="46" t="s">
        <v>683</v>
      </c>
    </row>
    <row r="11172" spans="1:3" x14ac:dyDescent="0.35">
      <c r="A11172" s="222" t="str">
        <f t="shared" si="174"/>
        <v>VENOUS THROMBOSIS IMAGING</v>
      </c>
      <c r="B11172" s="157"/>
      <c r="C11172" s="157" t="s">
        <v>3962</v>
      </c>
    </row>
    <row r="11173" spans="1:3" x14ac:dyDescent="0.35">
      <c r="A11173" s="222" t="str">
        <f t="shared" si="174"/>
        <v>NM VENOGRAM BILAT</v>
      </c>
      <c r="B11173" s="313"/>
      <c r="C11173" s="313" t="s">
        <v>1985</v>
      </c>
    </row>
    <row r="11174" spans="1:3" x14ac:dyDescent="0.35">
      <c r="A11174" s="222" t="str">
        <f t="shared" si="174"/>
        <v>NM VENOGRAM W/ISOTOPE BILATERAL</v>
      </c>
      <c r="B11174" s="289"/>
      <c r="C11174" s="289" t="s">
        <v>2868</v>
      </c>
    </row>
    <row r="11175" spans="1:3" x14ac:dyDescent="0.35">
      <c r="A11175" s="222" t="str">
        <f t="shared" si="174"/>
        <v>NM VENOGRAM-BIL</v>
      </c>
      <c r="B11175" s="314"/>
      <c r="C11175" s="314" t="s">
        <v>1089</v>
      </c>
    </row>
    <row r="11176" spans="1:3" x14ac:dyDescent="0.35">
      <c r="A11176" s="222" t="str">
        <f t="shared" si="174"/>
        <v>NM VENOUS THROMB IMAG BILAT</v>
      </c>
      <c r="B11176" s="312"/>
      <c r="C11176" s="290" t="s">
        <v>9893</v>
      </c>
    </row>
    <row r="11177" spans="1:3" x14ac:dyDescent="0.35">
      <c r="A11177" s="222" t="str">
        <f t="shared" si="174"/>
        <v>NM Venous Thrombosis Imaging Bilateral</v>
      </c>
      <c r="B11177" s="286"/>
      <c r="C11177" s="286" t="s">
        <v>8944</v>
      </c>
    </row>
    <row r="11178" spans="1:3" x14ac:dyDescent="0.35">
      <c r="A11178" s="222" t="str">
        <f t="shared" si="174"/>
        <v>VEN THROMBOSIS IMAGES, BILAT</v>
      </c>
      <c r="B11178" s="157"/>
      <c r="C11178" s="157" t="s">
        <v>3987</v>
      </c>
    </row>
    <row r="11179" spans="1:3" x14ac:dyDescent="0.35">
      <c r="A11179" s="222" t="str">
        <f t="shared" si="174"/>
        <v>VENOGRAM BILATER COMP</v>
      </c>
      <c r="B11179" s="742"/>
      <c r="C11179" s="46" t="s">
        <v>697</v>
      </c>
    </row>
    <row r="11180" spans="1:3" x14ac:dyDescent="0.35">
      <c r="A11180" s="222" t="str">
        <f t="shared" si="174"/>
        <v>HEART INFARCT IMAGE</v>
      </c>
      <c r="B11180" s="157"/>
      <c r="C11180" s="157" t="s">
        <v>3947</v>
      </c>
    </row>
    <row r="11181" spans="1:3" x14ac:dyDescent="0.35">
      <c r="A11181" s="222" t="str">
        <f t="shared" si="174"/>
        <v>HEART INFARCT IMAGE (EF)</v>
      </c>
      <c r="B11181" s="157"/>
      <c r="C11181" s="157" t="s">
        <v>3968</v>
      </c>
    </row>
    <row r="11182" spans="1:3" x14ac:dyDescent="0.35">
      <c r="A11182" s="222" t="str">
        <f t="shared" si="174"/>
        <v>NM CARDIAC MUSCLE FOR RECENT DAMAGE</v>
      </c>
      <c r="B11182" s="312"/>
      <c r="C11182" s="312" t="s">
        <v>9870</v>
      </c>
    </row>
    <row r="11183" spans="1:3" x14ac:dyDescent="0.35">
      <c r="A11183" s="222" t="str">
        <f t="shared" si="174"/>
        <v>SCAN CARDIAC PYP</v>
      </c>
      <c r="B11183" s="313"/>
      <c r="C11183" s="313" t="s">
        <v>1964</v>
      </c>
    </row>
    <row r="11184" spans="1:3" x14ac:dyDescent="0.35">
      <c r="A11184" s="222" t="str">
        <f t="shared" si="174"/>
        <v>HEART INFARCT IMAGE (3D)</v>
      </c>
      <c r="B11184" s="157"/>
      <c r="C11184" s="157" t="s">
        <v>3990</v>
      </c>
    </row>
    <row r="11185" spans="1:3" x14ac:dyDescent="0.35">
      <c r="A11185" s="222" t="str">
        <f t="shared" si="174"/>
        <v>GATED HEART, PLANAR, SINGLE</v>
      </c>
      <c r="B11185" s="157"/>
      <c r="C11185" s="157" t="s">
        <v>3993</v>
      </c>
    </row>
    <row r="11186" spans="1:3" x14ac:dyDescent="0.35">
      <c r="A11186" s="222" t="str">
        <f t="shared" si="174"/>
        <v>NM Cardiac Blood Pool Gated Rest/Stress</v>
      </c>
      <c r="B11186" s="281"/>
      <c r="C11186" s="281" t="s">
        <v>1989</v>
      </c>
    </row>
    <row r="11187" spans="1:3" x14ac:dyDescent="0.35">
      <c r="A11187" s="222" t="str">
        <f t="shared" si="174"/>
        <v>NM CARDIAC MUGA</v>
      </c>
      <c r="B11187" s="312"/>
      <c r="C11187" s="312" t="s">
        <v>9895</v>
      </c>
    </row>
    <row r="11188" spans="1:3" x14ac:dyDescent="0.35">
      <c r="A11188" s="222" t="str">
        <f t="shared" si="174"/>
        <v>NM MUGA</v>
      </c>
      <c r="B11188" s="277"/>
      <c r="C11188" s="277" t="s">
        <v>9368</v>
      </c>
    </row>
    <row r="11189" spans="1:3" x14ac:dyDescent="0.35">
      <c r="A11189" s="222" t="str">
        <f t="shared" si="174"/>
        <v>NM MUGA BLOOD POOL IMAGING</v>
      </c>
      <c r="B11189" s="289"/>
      <c r="C11189" s="289" t="s">
        <v>2870</v>
      </c>
    </row>
    <row r="11190" spans="1:3" x14ac:dyDescent="0.35">
      <c r="A11190" s="222" t="str">
        <f t="shared" si="174"/>
        <v>NM MUGA BLOOD POOL IMAGING</v>
      </c>
      <c r="B11190" s="353"/>
      <c r="C11190" s="353" t="s">
        <v>2870</v>
      </c>
    </row>
    <row r="11191" spans="1:3" x14ac:dyDescent="0.35">
      <c r="A11191" s="222" t="str">
        <f t="shared" si="174"/>
        <v>NM MUGA SCAN</v>
      </c>
      <c r="B11191" s="298"/>
      <c r="C11191" s="298" t="s">
        <v>1094</v>
      </c>
    </row>
    <row r="11192" spans="1:3" x14ac:dyDescent="0.35">
      <c r="A11192" s="222" t="str">
        <f t="shared" si="174"/>
        <v>NM MUGA SCAN</v>
      </c>
      <c r="B11192" s="657"/>
      <c r="C11192" s="94" t="s">
        <v>1094</v>
      </c>
    </row>
    <row r="11193" spans="1:3" x14ac:dyDescent="0.35">
      <c r="A11193" s="222" t="str">
        <f t="shared" si="174"/>
        <v>NM, Cardiac Blood Pool, Wall Motion, Single</v>
      </c>
      <c r="B11193" s="30"/>
      <c r="C11193" s="30" t="s">
        <v>3343</v>
      </c>
    </row>
    <row r="11194" spans="1:3" x14ac:dyDescent="0.35">
      <c r="A11194" s="222" t="str">
        <f t="shared" si="174"/>
        <v>GATED HEART, MULTIPLE</v>
      </c>
      <c r="B11194" s="157"/>
      <c r="C11194" s="157" t="s">
        <v>4091</v>
      </c>
    </row>
    <row r="11195" spans="1:3" x14ac:dyDescent="0.35">
      <c r="A11195" s="222" t="str">
        <f t="shared" si="174"/>
        <v>NM, Cardiac Blood Pool, Wall Motion, MultipleSingle</v>
      </c>
      <c r="B11195" s="30"/>
      <c r="C11195" s="30" t="s">
        <v>3563</v>
      </c>
    </row>
    <row r="11196" spans="1:3" x14ac:dyDescent="0.35">
      <c r="A11196" s="222" t="str">
        <f t="shared" si="174"/>
        <v>SCAN MUGA W/FLOW STU</v>
      </c>
      <c r="B11196" s="286"/>
      <c r="C11196" s="286" t="s">
        <v>9021</v>
      </c>
    </row>
    <row r="11197" spans="1:3" x14ac:dyDescent="0.35">
      <c r="A11197" s="222" t="str">
        <f t="shared" si="174"/>
        <v>HEART FIRST PASS, SINGLE</v>
      </c>
      <c r="B11197" s="157"/>
      <c r="C11197" s="157" t="s">
        <v>3994</v>
      </c>
    </row>
    <row r="11198" spans="1:3" x14ac:dyDescent="0.35">
      <c r="A11198" s="222" t="str">
        <f t="shared" si="174"/>
        <v>NM, Cardiac Blood Pool, Wall and Eject, Single</v>
      </c>
      <c r="B11198" s="30"/>
      <c r="C11198" s="30" t="s">
        <v>3344</v>
      </c>
    </row>
    <row r="11199" spans="1:3" x14ac:dyDescent="0.35">
      <c r="A11199" s="222" t="str">
        <f t="shared" si="174"/>
        <v>HEART FIRST PASS, MULTIPLE</v>
      </c>
      <c r="B11199" s="157"/>
      <c r="C11199" s="157" t="s">
        <v>4092</v>
      </c>
    </row>
    <row r="11200" spans="1:3" x14ac:dyDescent="0.35">
      <c r="A11200" s="222" t="str">
        <f t="shared" si="174"/>
        <v>NM, Cardiac Blood Pool, Wall and Eject, Multiple</v>
      </c>
      <c r="B11200" s="30"/>
      <c r="C11200" s="30" t="s">
        <v>3564</v>
      </c>
    </row>
    <row r="11201" spans="1:3" x14ac:dyDescent="0.35">
      <c r="A11201" s="222" t="str">
        <f t="shared" si="174"/>
        <v>NM, Cardiac Blood Pool, SPECT, Wall and Eject</v>
      </c>
      <c r="B11201" s="713"/>
      <c r="C11201" s="713" t="s">
        <v>3446</v>
      </c>
    </row>
    <row r="11202" spans="1:3" x14ac:dyDescent="0.35">
      <c r="A11202" s="222" t="str">
        <f t="shared" si="174"/>
        <v>SPECT HEART IMAGE</v>
      </c>
      <c r="B11202" s="157"/>
      <c r="C11202" s="157" t="s">
        <v>4031</v>
      </c>
    </row>
    <row r="11203" spans="1:3" x14ac:dyDescent="0.35">
      <c r="A11203" s="222" t="str">
        <f t="shared" ref="A11203:A11266" si="175">TRIM(C11203)</f>
        <v>HEART FIRST PASS ADD-ON</v>
      </c>
      <c r="B11203" s="157"/>
      <c r="C11203" s="157" t="s">
        <v>3890</v>
      </c>
    </row>
    <row r="11204" spans="1:3" x14ac:dyDescent="0.35">
      <c r="A11204" s="222" t="str">
        <f t="shared" si="175"/>
        <v>NM, Cardiac Blood Pool, Wall and RV Eject, Single</v>
      </c>
      <c r="B11204" s="30"/>
      <c r="C11204" s="30" t="s">
        <v>3207</v>
      </c>
    </row>
    <row r="11205" spans="1:3" x14ac:dyDescent="0.35">
      <c r="A11205" s="222" t="str">
        <f t="shared" si="175"/>
        <v>NM LUNG SCAN VENT ONLY</v>
      </c>
      <c r="B11205" s="657"/>
      <c r="C11205" s="94" t="s">
        <v>7126</v>
      </c>
    </row>
    <row r="11206" spans="1:3" x14ac:dyDescent="0.35">
      <c r="A11206" s="222" t="str">
        <f t="shared" si="175"/>
        <v>NM LUNG SCAN VENT ONLY</v>
      </c>
      <c r="B11206" s="678"/>
      <c r="C11206" s="312" t="s">
        <v>7126</v>
      </c>
    </row>
    <row r="11207" spans="1:3" x14ac:dyDescent="0.35">
      <c r="A11207" s="222" t="str">
        <f t="shared" si="175"/>
        <v>NM LUNG VENTILATION</v>
      </c>
      <c r="B11207" s="681"/>
      <c r="C11207" s="11" t="s">
        <v>9798</v>
      </c>
    </row>
    <row r="11208" spans="1:3" x14ac:dyDescent="0.35">
      <c r="A11208" s="222" t="str">
        <f t="shared" si="175"/>
        <v>NM LUNG VENTILATION ONLY</v>
      </c>
      <c r="B11208" s="277"/>
      <c r="C11208" s="277" t="s">
        <v>9334</v>
      </c>
    </row>
    <row r="11209" spans="1:3" x14ac:dyDescent="0.35">
      <c r="A11209" s="222" t="str">
        <f t="shared" si="175"/>
        <v>NM Pulmonary Ventilation Aerosol Single</v>
      </c>
      <c r="B11209" s="289"/>
      <c r="C11209" s="289" t="s">
        <v>2785</v>
      </c>
    </row>
    <row r="11210" spans="1:3" x14ac:dyDescent="0.35">
      <c r="A11210" s="222" t="str">
        <f t="shared" si="175"/>
        <v>NM, pulmonary ventilation imaging</v>
      </c>
      <c r="B11210" s="30"/>
      <c r="C11210" s="30" t="s">
        <v>3203</v>
      </c>
    </row>
    <row r="11211" spans="1:3" x14ac:dyDescent="0.35">
      <c r="A11211" s="222" t="str">
        <f t="shared" si="175"/>
        <v>LUNG PERFUSION IMAGING</v>
      </c>
      <c r="B11211" s="157"/>
      <c r="C11211" s="157" t="s">
        <v>3958</v>
      </c>
    </row>
    <row r="11212" spans="1:3" x14ac:dyDescent="0.35">
      <c r="A11212" s="222" t="str">
        <f t="shared" si="175"/>
        <v>LUNG SCAN PERFUSION</v>
      </c>
      <c r="B11212" s="313"/>
      <c r="C11212" s="313" t="s">
        <v>1950</v>
      </c>
    </row>
    <row r="11213" spans="1:3" x14ac:dyDescent="0.35">
      <c r="A11213" s="222" t="str">
        <f t="shared" si="175"/>
        <v>NM LUNG PERFUSION</v>
      </c>
      <c r="B11213" s="11"/>
      <c r="C11213" s="11" t="s">
        <v>9852</v>
      </c>
    </row>
    <row r="11214" spans="1:3" x14ac:dyDescent="0.35">
      <c r="A11214" s="222" t="str">
        <f t="shared" si="175"/>
        <v>NM LUNG PERFUSION ONLY</v>
      </c>
      <c r="B11214" s="277"/>
      <c r="C11214" s="277" t="s">
        <v>9354</v>
      </c>
    </row>
    <row r="11215" spans="1:3" x14ac:dyDescent="0.35">
      <c r="A11215" s="222" t="str">
        <f t="shared" si="175"/>
        <v>NM LUNG PERFUSION SCAN</v>
      </c>
      <c r="B11215" s="280"/>
      <c r="C11215" s="286" t="s">
        <v>8913</v>
      </c>
    </row>
    <row r="11216" spans="1:3" x14ac:dyDescent="0.35">
      <c r="A11216" s="222" t="str">
        <f t="shared" si="175"/>
        <v>NM LUNG SCAN PERF</v>
      </c>
      <c r="B11216" s="306"/>
      <c r="C11216" s="306" t="s">
        <v>1068</v>
      </c>
    </row>
    <row r="11217" spans="1:3" x14ac:dyDescent="0.35">
      <c r="A11217" s="222" t="str">
        <f t="shared" si="175"/>
        <v>NM LUNG SCAN PERFUSION</v>
      </c>
      <c r="B11217" s="657"/>
      <c r="C11217" s="94" t="s">
        <v>7159</v>
      </c>
    </row>
    <row r="11218" spans="1:3" x14ac:dyDescent="0.35">
      <c r="A11218" s="222" t="str">
        <f t="shared" si="175"/>
        <v>NM LUNG SCAN PERFUSION ONLY</v>
      </c>
      <c r="B11218" s="312"/>
      <c r="C11218" s="312" t="s">
        <v>9853</v>
      </c>
    </row>
    <row r="11219" spans="1:3" x14ac:dyDescent="0.35">
      <c r="A11219" s="222" t="str">
        <f t="shared" si="175"/>
        <v>NM Pulmonary Perfusion Imaging</v>
      </c>
      <c r="B11219" s="289"/>
      <c r="C11219" s="370" t="s">
        <v>2840</v>
      </c>
    </row>
    <row r="11220" spans="1:3" x14ac:dyDescent="0.35">
      <c r="A11220" s="222" t="str">
        <f t="shared" si="175"/>
        <v>NM, Pulmonary perfusion imaging</v>
      </c>
      <c r="B11220" s="30"/>
      <c r="C11220" s="30" t="s">
        <v>3293</v>
      </c>
    </row>
    <row r="11221" spans="1:3" x14ac:dyDescent="0.35">
      <c r="A11221" s="222" t="str">
        <f t="shared" si="175"/>
        <v>PERFUSION ONLY</v>
      </c>
      <c r="B11221" s="350"/>
      <c r="C11221" s="350" t="s">
        <v>6622</v>
      </c>
    </row>
    <row r="11222" spans="1:3" x14ac:dyDescent="0.35">
      <c r="A11222" s="222" t="str">
        <f t="shared" si="175"/>
        <v>PULMONARY PERFUSION IMAGING</v>
      </c>
      <c r="B11222" s="742"/>
      <c r="C11222" s="46" t="s">
        <v>682</v>
      </c>
    </row>
    <row r="11223" spans="1:3" x14ac:dyDescent="0.35">
      <c r="A11223" s="222" t="str">
        <f t="shared" si="175"/>
        <v>SCAN LUNG PERFUSION</v>
      </c>
      <c r="B11223" s="313"/>
      <c r="C11223" s="313" t="s">
        <v>1951</v>
      </c>
    </row>
    <row r="11224" spans="1:3" x14ac:dyDescent="0.35">
      <c r="A11224" s="222" t="str">
        <f t="shared" si="175"/>
        <v>**Aerosol Vent Perf**</v>
      </c>
      <c r="B11224" s="289"/>
      <c r="C11224" s="289" t="s">
        <v>2889</v>
      </c>
    </row>
    <row r="11225" spans="1:3" x14ac:dyDescent="0.35">
      <c r="A11225" s="222" t="str">
        <f t="shared" si="175"/>
        <v>NM LUNG SCAN VENT &amp; PERF</v>
      </c>
      <c r="B11225" s="678"/>
      <c r="C11225" s="312" t="s">
        <v>9932</v>
      </c>
    </row>
    <row r="11226" spans="1:3" x14ac:dyDescent="0.35">
      <c r="A11226" s="222" t="str">
        <f t="shared" si="175"/>
        <v>NM LUNG SCAN VENT AND PERF</v>
      </c>
      <c r="B11226" s="657"/>
      <c r="C11226" s="94" t="s">
        <v>7190</v>
      </c>
    </row>
    <row r="11227" spans="1:3" x14ac:dyDescent="0.35">
      <c r="A11227" s="222" t="str">
        <f t="shared" si="175"/>
        <v>NM LUNG VENT PERF</v>
      </c>
      <c r="B11227" s="657"/>
      <c r="C11227" s="94" t="s">
        <v>7191</v>
      </c>
    </row>
    <row r="11228" spans="1:3" x14ac:dyDescent="0.35">
      <c r="A11228" s="222" t="str">
        <f t="shared" si="175"/>
        <v>NM LUNG VENT/PERFUSION</v>
      </c>
      <c r="B11228" s="681"/>
      <c r="C11228" s="11" t="s">
        <v>9933</v>
      </c>
    </row>
    <row r="11229" spans="1:3" x14ac:dyDescent="0.35">
      <c r="A11229" s="222" t="str">
        <f t="shared" si="175"/>
        <v>NM PULM VENT/PERF IMAG</v>
      </c>
      <c r="B11229" s="296"/>
      <c r="C11229" s="296" t="s">
        <v>6646</v>
      </c>
    </row>
    <row r="11230" spans="1:3" x14ac:dyDescent="0.35">
      <c r="A11230" s="222" t="str">
        <f t="shared" si="175"/>
        <v>NM Pulmonary Perfusion w/ Ventilation</v>
      </c>
      <c r="B11230" s="289"/>
      <c r="C11230" s="370" t="s">
        <v>2890</v>
      </c>
    </row>
    <row r="11231" spans="1:3" x14ac:dyDescent="0.35">
      <c r="A11231" s="222" t="str">
        <f t="shared" si="175"/>
        <v>NM QUANTITATIVE DIFF FUNCTION</v>
      </c>
      <c r="B11231" s="281"/>
      <c r="C11231" s="42" t="s">
        <v>2002</v>
      </c>
    </row>
    <row r="11232" spans="1:3" x14ac:dyDescent="0.35">
      <c r="A11232" s="222" t="str">
        <f t="shared" si="175"/>
        <v>NM V/Q LUNG SCAN</v>
      </c>
      <c r="B11232" s="33"/>
      <c r="C11232" s="33" t="s">
        <v>1111</v>
      </c>
    </row>
    <row r="11233" spans="1:3" x14ac:dyDescent="0.35">
      <c r="A11233" s="222" t="str">
        <f t="shared" si="175"/>
        <v>NM, pulmonary ventilation gas perfusion</v>
      </c>
      <c r="B11233" s="30"/>
      <c r="C11233" s="30" t="s">
        <v>3393</v>
      </c>
    </row>
    <row r="11234" spans="1:3" x14ac:dyDescent="0.35">
      <c r="A11234" s="222" t="str">
        <f t="shared" si="175"/>
        <v>VENTILATION/PERFUSION</v>
      </c>
      <c r="B11234" s="286"/>
      <c r="C11234" s="286" t="s">
        <v>8960</v>
      </c>
    </row>
    <row r="11235" spans="1:3" x14ac:dyDescent="0.35">
      <c r="A11235" s="222" t="str">
        <f t="shared" si="175"/>
        <v>NM Pulmonary Function Test</v>
      </c>
      <c r="B11235" s="303"/>
      <c r="C11235" s="303" t="s">
        <v>6623</v>
      </c>
    </row>
    <row r="11236" spans="1:3" x14ac:dyDescent="0.35">
      <c r="A11236" s="222" t="str">
        <f t="shared" si="175"/>
        <v>NM, pulmonary perfusion differential</v>
      </c>
      <c r="B11236" s="30"/>
      <c r="C11236" s="30" t="s">
        <v>3295</v>
      </c>
    </row>
    <row r="11237" spans="1:3" x14ac:dyDescent="0.35">
      <c r="A11237" s="222" t="str">
        <f t="shared" si="175"/>
        <v>NM LUNG COMPLETE VQ</v>
      </c>
      <c r="B11237" s="11"/>
      <c r="C11237" s="11" t="s">
        <v>1975</v>
      </c>
    </row>
    <row r="11238" spans="1:3" x14ac:dyDescent="0.35">
      <c r="A11238" s="222" t="str">
        <f t="shared" si="175"/>
        <v>NM LUNG COMPLETE VQ</v>
      </c>
      <c r="B11238" s="312"/>
      <c r="C11238" s="312" t="s">
        <v>1975</v>
      </c>
    </row>
    <row r="11239" spans="1:3" x14ac:dyDescent="0.35">
      <c r="A11239" s="222" t="str">
        <f t="shared" si="175"/>
        <v>NM LUNG COMPLETE VQ</v>
      </c>
      <c r="B11239" s="313"/>
      <c r="C11239" s="313" t="s">
        <v>1975</v>
      </c>
    </row>
    <row r="11240" spans="1:3" x14ac:dyDescent="0.35">
      <c r="A11240" s="222" t="str">
        <f t="shared" si="175"/>
        <v>NM LUNG VENTILATION MULTIPLE PROJECT</v>
      </c>
      <c r="B11240" s="280"/>
      <c r="C11240" s="280" t="s">
        <v>8937</v>
      </c>
    </row>
    <row r="11241" spans="1:3" x14ac:dyDescent="0.35">
      <c r="A11241" s="222" t="str">
        <f t="shared" si="175"/>
        <v>NM Pulmonary Vent/Perf Quantitative</v>
      </c>
      <c r="B11241" s="280"/>
      <c r="C11241" s="286" t="s">
        <v>8938</v>
      </c>
    </row>
    <row r="11242" spans="1:3" x14ac:dyDescent="0.35">
      <c r="A11242" s="222" t="str">
        <f t="shared" si="175"/>
        <v>NM VQ LUNG SCAN</v>
      </c>
      <c r="B11242" s="277"/>
      <c r="C11242" s="277" t="s">
        <v>9367</v>
      </c>
    </row>
    <row r="11243" spans="1:3" x14ac:dyDescent="0.35">
      <c r="A11243" s="222" t="str">
        <f t="shared" si="175"/>
        <v>Quantitative differential pulmonary perfusion and ventilation</v>
      </c>
      <c r="B11243" s="30"/>
      <c r="C11243" s="30" t="s">
        <v>3324</v>
      </c>
    </row>
    <row r="11244" spans="1:3" x14ac:dyDescent="0.35">
      <c r="A11244" s="222" t="str">
        <f t="shared" si="175"/>
        <v>BRAIN IMAGE &lt; 4 VIEWS</v>
      </c>
      <c r="B11244" s="157"/>
      <c r="C11244" s="157" t="s">
        <v>3874</v>
      </c>
    </row>
    <row r="11245" spans="1:3" x14ac:dyDescent="0.35">
      <c r="A11245" s="222" t="str">
        <f t="shared" si="175"/>
        <v>BRAIN IMAGE W/FLOW &lt; 4 VIEWS</v>
      </c>
      <c r="B11245" s="157"/>
      <c r="C11245" s="157" t="s">
        <v>3895</v>
      </c>
    </row>
    <row r="11246" spans="1:3" x14ac:dyDescent="0.35">
      <c r="A11246" s="222" t="str">
        <f t="shared" si="175"/>
        <v>NM BRAIN LIMITED W/FLOW</v>
      </c>
      <c r="B11246" s="313"/>
      <c r="C11246" s="313" t="s">
        <v>1916</v>
      </c>
    </row>
    <row r="11247" spans="1:3" x14ac:dyDescent="0.35">
      <c r="A11247" s="222" t="str">
        <f t="shared" si="175"/>
        <v>BRAIN IMAGE 4+ VIEWS</v>
      </c>
      <c r="B11247" s="157"/>
      <c r="C11247" s="157" t="s">
        <v>3899</v>
      </c>
    </row>
    <row r="11248" spans="1:3" x14ac:dyDescent="0.35">
      <c r="A11248" s="222" t="str">
        <f t="shared" si="175"/>
        <v>NM BRAIN-STATIC</v>
      </c>
      <c r="B11248" s="289"/>
      <c r="C11248" s="289" t="s">
        <v>2795</v>
      </c>
    </row>
    <row r="11249" spans="1:3" x14ac:dyDescent="0.35">
      <c r="A11249" s="222" t="str">
        <f t="shared" si="175"/>
        <v>BRAIN IMAGE W/FLOW 4 + VIEWS</v>
      </c>
      <c r="B11249" s="157"/>
      <c r="C11249" s="157" t="s">
        <v>3937</v>
      </c>
    </row>
    <row r="11250" spans="1:3" x14ac:dyDescent="0.35">
      <c r="A11250" s="222" t="str">
        <f t="shared" si="175"/>
        <v>BRAIN FLOW IMAGING ONLY</v>
      </c>
      <c r="B11250" s="157"/>
      <c r="C11250" s="157" t="s">
        <v>3853</v>
      </c>
    </row>
    <row r="11251" spans="1:3" x14ac:dyDescent="0.35">
      <c r="A11251" s="222" t="str">
        <f t="shared" si="175"/>
        <v>NM BRAIN PERFUSION W VASC FLOW</v>
      </c>
      <c r="B11251" s="490"/>
      <c r="C11251" s="490" t="s">
        <v>14091</v>
      </c>
    </row>
    <row r="11252" spans="1:3" x14ac:dyDescent="0.35">
      <c r="A11252" s="222" t="str">
        <f t="shared" si="175"/>
        <v>NM CEREBRAL FLOW</v>
      </c>
      <c r="B11252" s="286"/>
      <c r="C11252" s="286" t="s">
        <v>8845</v>
      </c>
    </row>
    <row r="11253" spans="1:3" x14ac:dyDescent="0.35">
      <c r="A11253" s="222" t="str">
        <f t="shared" si="175"/>
        <v>CEREBROSPINAL FLUID SCAN</v>
      </c>
      <c r="B11253" s="157"/>
      <c r="C11253" s="157" t="s">
        <v>3943</v>
      </c>
    </row>
    <row r="11254" spans="1:3" x14ac:dyDescent="0.35">
      <c r="A11254" s="222" t="str">
        <f t="shared" si="175"/>
        <v>CSF VENTRICULOGRAPHY</v>
      </c>
      <c r="B11254" s="157"/>
      <c r="C11254" s="157" t="s">
        <v>3932</v>
      </c>
    </row>
    <row r="11255" spans="1:3" x14ac:dyDescent="0.35">
      <c r="A11255" s="222" t="str">
        <f t="shared" si="175"/>
        <v>CSF SHUNT EVALUATION</v>
      </c>
      <c r="B11255" s="157"/>
      <c r="C11255" s="157" t="s">
        <v>3918</v>
      </c>
    </row>
    <row r="11256" spans="1:3" x14ac:dyDescent="0.35">
      <c r="A11256" s="222" t="str">
        <f t="shared" si="175"/>
        <v>CSF LEAKAGE IMAGING</v>
      </c>
      <c r="B11256" s="157"/>
      <c r="C11256" s="157" t="s">
        <v>3933</v>
      </c>
    </row>
    <row r="11257" spans="1:3" x14ac:dyDescent="0.35">
      <c r="A11257" s="222" t="str">
        <f t="shared" si="175"/>
        <v>NUCLEAR TEAR FLOW</v>
      </c>
      <c r="B11257" s="157"/>
      <c r="C11257" s="157" t="s">
        <v>3900</v>
      </c>
    </row>
    <row r="11258" spans="1:3" x14ac:dyDescent="0.35">
      <c r="A11258" s="222" t="str">
        <f t="shared" si="175"/>
        <v>KIDNEY IMAGING, MORPHOL</v>
      </c>
      <c r="B11258" s="157"/>
      <c r="C11258" s="157" t="s">
        <v>3878</v>
      </c>
    </row>
    <row r="11259" spans="1:3" x14ac:dyDescent="0.35">
      <c r="A11259" s="222" t="str">
        <f t="shared" si="175"/>
        <v>NM RENAL-STATIC ONLY</v>
      </c>
      <c r="B11259" s="289"/>
      <c r="C11259" s="289" t="s">
        <v>2784</v>
      </c>
    </row>
    <row r="11260" spans="1:3" x14ac:dyDescent="0.35">
      <c r="A11260" s="222" t="str">
        <f t="shared" si="175"/>
        <v>NM, Kidney Imaging, Static Only</v>
      </c>
      <c r="B11260" s="30"/>
      <c r="C11260" s="30" t="s">
        <v>3191</v>
      </c>
    </row>
    <row r="11261" spans="1:3" x14ac:dyDescent="0.35">
      <c r="A11261" s="222" t="str">
        <f t="shared" si="175"/>
        <v>KIDNEY IMAGING WITH FLOW</v>
      </c>
      <c r="B11261" s="157"/>
      <c r="C11261" s="157" t="s">
        <v>3887</v>
      </c>
    </row>
    <row r="11262" spans="1:3" x14ac:dyDescent="0.35">
      <c r="A11262" s="222" t="str">
        <f t="shared" si="175"/>
        <v>NM Kidney Imaging w/ Vascular Flow</v>
      </c>
      <c r="B11262" s="286"/>
      <c r="C11262" s="286" t="s">
        <v>8874</v>
      </c>
    </row>
    <row r="11263" spans="1:3" x14ac:dyDescent="0.35">
      <c r="A11263" s="222" t="str">
        <f t="shared" si="175"/>
        <v>NM RENAL SCAN</v>
      </c>
      <c r="B11263" s="314"/>
      <c r="C11263" s="314" t="s">
        <v>1025</v>
      </c>
    </row>
    <row r="11264" spans="1:3" x14ac:dyDescent="0.35">
      <c r="A11264" s="222" t="str">
        <f t="shared" si="175"/>
        <v>NM RENAL VASCULAR FLOW</v>
      </c>
      <c r="B11264" s="313"/>
      <c r="C11264" s="313" t="s">
        <v>1904</v>
      </c>
    </row>
    <row r="11265" spans="1:3" x14ac:dyDescent="0.35">
      <c r="A11265" s="222" t="str">
        <f t="shared" si="175"/>
        <v>NM, Kidney Imaging, c/ Vascular Flow</v>
      </c>
      <c r="B11265" s="30"/>
      <c r="C11265" s="30" t="s">
        <v>3204</v>
      </c>
    </row>
    <row r="11266" spans="1:3" x14ac:dyDescent="0.35">
      <c r="A11266" s="222" t="str">
        <f t="shared" si="175"/>
        <v>KIDNEY FLOW/FUNCT IMAGE W/O DRUG</v>
      </c>
      <c r="B11266" s="157"/>
      <c r="C11266" s="157" t="s">
        <v>3991</v>
      </c>
    </row>
    <row r="11267" spans="1:3" x14ac:dyDescent="0.35">
      <c r="A11267" s="222" t="str">
        <f t="shared" ref="A11267:A11330" si="176">TRIM(C11267)</f>
        <v>NM Kidney Imaging w/ Flow w/o Pharm</v>
      </c>
      <c r="B11267" s="286"/>
      <c r="C11267" s="286" t="s">
        <v>8946</v>
      </c>
    </row>
    <row r="11268" spans="1:3" x14ac:dyDescent="0.35">
      <c r="A11268" s="222" t="str">
        <f t="shared" si="176"/>
        <v>NM MAG 3 RENAL SCAN</v>
      </c>
      <c r="B11268" s="657"/>
      <c r="C11268" s="94" t="s">
        <v>7182</v>
      </c>
    </row>
    <row r="11269" spans="1:3" x14ac:dyDescent="0.35">
      <c r="A11269" s="222" t="str">
        <f t="shared" si="176"/>
        <v>NM RENAL FLOW &amp; FUNCT</v>
      </c>
      <c r="B11269" s="306"/>
      <c r="C11269" s="306" t="s">
        <v>1093</v>
      </c>
    </row>
    <row r="11270" spans="1:3" x14ac:dyDescent="0.35">
      <c r="A11270" s="222" t="str">
        <f t="shared" si="176"/>
        <v>NM RENAL FLOW W/O PHARMACOLGIC INT</v>
      </c>
      <c r="B11270" s="313"/>
      <c r="C11270" s="313" t="s">
        <v>1986</v>
      </c>
    </row>
    <row r="11271" spans="1:3" x14ac:dyDescent="0.35">
      <c r="A11271" s="222" t="str">
        <f t="shared" si="176"/>
        <v>NM RENAL/KIDNEY WITH FLOW</v>
      </c>
      <c r="B11271" s="286"/>
      <c r="C11271" s="286" t="s">
        <v>8947</v>
      </c>
    </row>
    <row r="11272" spans="1:3" x14ac:dyDescent="0.35">
      <c r="A11272" s="222" t="str">
        <f t="shared" si="176"/>
        <v>NM, Kidney c/ Flow and Funct, s/ Pharm ,Mag 3, Single</v>
      </c>
      <c r="B11272" s="30"/>
      <c r="C11272" s="30" t="s">
        <v>3340</v>
      </c>
    </row>
    <row r="11273" spans="1:3" x14ac:dyDescent="0.35">
      <c r="A11273" s="222" t="str">
        <f t="shared" si="176"/>
        <v>KIDNEY FLOW/FUNCT IMAGE W/DRUG</v>
      </c>
      <c r="B11273" s="157"/>
      <c r="C11273" s="157" t="s">
        <v>4036</v>
      </c>
    </row>
    <row r="11274" spans="1:3" ht="16" x14ac:dyDescent="0.4">
      <c r="A11274" s="222" t="str">
        <f t="shared" si="176"/>
        <v>NM Kidney Imaging w/ Flow w/ Pharm</v>
      </c>
      <c r="B11274" s="711"/>
      <c r="C11274" s="786" t="s">
        <v>2018</v>
      </c>
    </row>
    <row r="11275" spans="1:3" x14ac:dyDescent="0.35">
      <c r="A11275" s="222" t="str">
        <f t="shared" si="176"/>
        <v>NM RENAL FLOW W/PHARMACOLGIC INT</v>
      </c>
      <c r="B11275" s="313"/>
      <c r="C11275" s="313" t="s">
        <v>2019</v>
      </c>
    </row>
    <row r="11276" spans="1:3" x14ac:dyDescent="0.35">
      <c r="A11276" s="222" t="str">
        <f t="shared" si="176"/>
        <v>NM RENAL FUNCT-PHARINTR</v>
      </c>
      <c r="B11276" s="306"/>
      <c r="C11276" s="306" t="s">
        <v>1127</v>
      </c>
    </row>
    <row r="11277" spans="1:3" x14ac:dyDescent="0.35">
      <c r="A11277" s="222" t="str">
        <f t="shared" si="176"/>
        <v>NM RENAL WITH LASIX</v>
      </c>
      <c r="B11277" s="289"/>
      <c r="C11277" s="289" t="s">
        <v>2904</v>
      </c>
    </row>
    <row r="11278" spans="1:3" x14ac:dyDescent="0.35">
      <c r="A11278" s="222" t="str">
        <f t="shared" si="176"/>
        <v>NM RENAL/KIDNEY WITH LASIX</v>
      </c>
      <c r="B11278" s="286"/>
      <c r="C11278" s="286" t="s">
        <v>8975</v>
      </c>
    </row>
    <row r="11279" spans="1:3" x14ac:dyDescent="0.35">
      <c r="A11279" s="222" t="str">
        <f t="shared" si="176"/>
        <v>NM TRIPLE RENAL W CAPTOPRIL</v>
      </c>
      <c r="B11279" s="296"/>
      <c r="C11279" s="296" t="s">
        <v>6651</v>
      </c>
    </row>
    <row r="11280" spans="1:3" x14ac:dyDescent="0.35">
      <c r="A11280" s="222" t="str">
        <f t="shared" si="176"/>
        <v>NM, Kidney c/ Flow and Funct, c/ Phar MAG3 c LASIX,single</v>
      </c>
      <c r="B11280" s="30"/>
      <c r="C11280" s="30" t="s">
        <v>3455</v>
      </c>
    </row>
    <row r="11281" spans="1:3" x14ac:dyDescent="0.35">
      <c r="A11281" s="222" t="str">
        <f t="shared" si="176"/>
        <v>QuantEM Renogram</v>
      </c>
      <c r="B11281" s="296"/>
      <c r="C11281" s="296" t="s">
        <v>6652</v>
      </c>
    </row>
    <row r="11282" spans="1:3" x14ac:dyDescent="0.35">
      <c r="A11282" s="222" t="str">
        <f t="shared" si="176"/>
        <v>KIDNEY FLOW/FUNCT IMAGE, MULTIPLE</v>
      </c>
      <c r="B11282" s="157"/>
      <c r="C11282" s="157" t="s">
        <v>4087</v>
      </c>
    </row>
    <row r="11283" spans="1:3" x14ac:dyDescent="0.35">
      <c r="A11283" s="222" t="str">
        <f t="shared" si="176"/>
        <v>NM KIDNEY FLOW AND FNC W/RX</v>
      </c>
      <c r="B11283" s="528"/>
      <c r="C11283" s="528" t="s">
        <v>10270</v>
      </c>
    </row>
    <row r="11284" spans="1:3" x14ac:dyDescent="0.35">
      <c r="A11284" s="222" t="str">
        <f t="shared" si="176"/>
        <v>NM Kidney Imaging w/ Flow w/ + w/o Pharm</v>
      </c>
      <c r="B11284" s="289"/>
      <c r="C11284" s="289" t="s">
        <v>2931</v>
      </c>
    </row>
    <row r="11285" spans="1:3" x14ac:dyDescent="0.35">
      <c r="A11285" s="222" t="str">
        <f t="shared" si="176"/>
        <v>NM RENAL FLOW MULTIPLE STUDIES</v>
      </c>
      <c r="B11285" s="281"/>
      <c r="C11285" s="42" t="s">
        <v>2076</v>
      </c>
    </row>
    <row r="11286" spans="1:3" x14ac:dyDescent="0.35">
      <c r="A11286" s="222" t="str">
        <f t="shared" si="176"/>
        <v>NM RENAL W/WO PHARM INT</v>
      </c>
      <c r="B11286" s="306"/>
      <c r="C11286" s="306" t="s">
        <v>1186</v>
      </c>
    </row>
    <row r="11287" spans="1:3" x14ac:dyDescent="0.35">
      <c r="A11287" s="222" t="str">
        <f t="shared" si="176"/>
        <v>NM, Kidney c/ Flow and Funct, c/s Pharm, Mult (Captopril)</v>
      </c>
      <c r="B11287" s="30"/>
      <c r="C11287" s="30" t="s">
        <v>3551</v>
      </c>
    </row>
    <row r="11288" spans="1:3" x14ac:dyDescent="0.35">
      <c r="A11288" s="222" t="str">
        <f t="shared" si="176"/>
        <v>SCAN-TRI.RENAL MULTI W</v>
      </c>
      <c r="B11288" s="280"/>
      <c r="C11288" s="280" t="s">
        <v>9017</v>
      </c>
    </row>
    <row r="11289" spans="1:3" x14ac:dyDescent="0.35">
      <c r="A11289" s="222" t="str">
        <f t="shared" si="176"/>
        <v>KIDNEY FUNCTION STUDY</v>
      </c>
      <c r="B11289" s="157"/>
      <c r="C11289" s="157" t="s">
        <v>3870</v>
      </c>
    </row>
    <row r="11290" spans="1:3" x14ac:dyDescent="0.35">
      <c r="A11290" s="222" t="str">
        <f t="shared" si="176"/>
        <v>NM, Kidney Function, Non Imaging</v>
      </c>
      <c r="B11290" s="30"/>
      <c r="C11290" s="30" t="s">
        <v>3184</v>
      </c>
    </row>
    <row r="11291" spans="1:3" x14ac:dyDescent="0.35">
      <c r="A11291" s="222" t="str">
        <f t="shared" si="176"/>
        <v>URINARY BLADDER RETENTION</v>
      </c>
      <c r="B11291" s="157"/>
      <c r="C11291" s="157" t="s">
        <v>3743</v>
      </c>
    </row>
    <row r="11292" spans="1:3" x14ac:dyDescent="0.35">
      <c r="A11292" s="222" t="str">
        <f t="shared" si="176"/>
        <v>US BLADDER/PROSTATE</v>
      </c>
      <c r="B11292" s="221"/>
      <c r="C11292" s="221" t="s">
        <v>1286</v>
      </c>
    </row>
    <row r="11293" spans="1:3" x14ac:dyDescent="0.35">
      <c r="A11293" s="222" t="str">
        <f t="shared" si="176"/>
        <v>NM CISTERNOGRAM</v>
      </c>
      <c r="B11293" s="286"/>
      <c r="C11293" s="286" t="s">
        <v>8888</v>
      </c>
    </row>
    <row r="11294" spans="1:3" x14ac:dyDescent="0.35">
      <c r="A11294" s="222" t="str">
        <f t="shared" si="176"/>
        <v>NM CYSTOGRAM</v>
      </c>
      <c r="B11294" s="277"/>
      <c r="C11294" s="277" t="s">
        <v>9343</v>
      </c>
    </row>
    <row r="11295" spans="1:3" x14ac:dyDescent="0.35">
      <c r="A11295" s="222" t="str">
        <f t="shared" si="176"/>
        <v>NM NUCLEAR VCUG</v>
      </c>
      <c r="B11295" s="314"/>
      <c r="C11295" s="314" t="s">
        <v>1038</v>
      </c>
    </row>
    <row r="11296" spans="1:3" x14ac:dyDescent="0.35">
      <c r="A11296" s="222" t="str">
        <f t="shared" si="176"/>
        <v>NM, ureteral reflux study</v>
      </c>
      <c r="B11296" s="30"/>
      <c r="C11296" s="30" t="s">
        <v>3243</v>
      </c>
    </row>
    <row r="11297" spans="1:3" x14ac:dyDescent="0.35">
      <c r="A11297" s="222" t="str">
        <f t="shared" si="176"/>
        <v>URETERAL REFLUX STUDY</v>
      </c>
      <c r="B11297" s="157"/>
      <c r="C11297" s="157" t="s">
        <v>3919</v>
      </c>
    </row>
    <row r="11298" spans="1:3" x14ac:dyDescent="0.35">
      <c r="A11298" s="222" t="str">
        <f t="shared" si="176"/>
        <v>NM TESTICLE FLOW</v>
      </c>
      <c r="B11298" s="306"/>
      <c r="C11298" s="306" t="s">
        <v>1063</v>
      </c>
    </row>
    <row r="11299" spans="1:3" x14ac:dyDescent="0.35">
      <c r="A11299" s="222" t="str">
        <f t="shared" si="176"/>
        <v>NM TESTICULAR SCAN W/FLOW</v>
      </c>
      <c r="B11299" s="313"/>
      <c r="C11299" s="313" t="s">
        <v>1946</v>
      </c>
    </row>
    <row r="11300" spans="1:3" x14ac:dyDescent="0.35">
      <c r="A11300" s="222" t="str">
        <f t="shared" si="176"/>
        <v>NM TESTICULAR/FLOW</v>
      </c>
      <c r="B11300" s="289"/>
      <c r="C11300" s="289" t="s">
        <v>2834</v>
      </c>
    </row>
    <row r="11301" spans="1:3" x14ac:dyDescent="0.35">
      <c r="A11301" s="222" t="str">
        <f t="shared" si="176"/>
        <v>NM, Testicular Imaging c/ Vascular Flow</v>
      </c>
      <c r="B11301" s="30"/>
      <c r="C11301" s="30" t="s">
        <v>3282</v>
      </c>
    </row>
    <row r="11302" spans="1:3" x14ac:dyDescent="0.35">
      <c r="A11302" s="222" t="str">
        <f t="shared" si="176"/>
        <v>TESTICULAR IMAGING W/FLOW</v>
      </c>
      <c r="B11302" s="157"/>
      <c r="C11302" s="157" t="s">
        <v>3951</v>
      </c>
    </row>
    <row r="11303" spans="1:3" x14ac:dyDescent="0.35">
      <c r="A11303" s="222" t="str">
        <f t="shared" si="176"/>
        <v>NM LOCALIZATION-LIMITED (BREAST)</v>
      </c>
      <c r="B11303" s="286"/>
      <c r="C11303" s="286" t="s">
        <v>8891</v>
      </c>
    </row>
    <row r="11304" spans="1:3" x14ac:dyDescent="0.35">
      <c r="A11304" s="222" t="str">
        <f t="shared" si="176"/>
        <v>NM TUMOR LOCALIZATION LTD</v>
      </c>
      <c r="B11304" s="286"/>
      <c r="C11304" s="286" t="s">
        <v>8892</v>
      </c>
    </row>
    <row r="11305" spans="1:3" x14ac:dyDescent="0.35">
      <c r="A11305" s="222" t="str">
        <f t="shared" si="176"/>
        <v>NM Tumor Localization Spect</v>
      </c>
      <c r="B11305" s="289"/>
      <c r="C11305" s="289" t="s">
        <v>2820</v>
      </c>
    </row>
    <row r="11306" spans="1:3" x14ac:dyDescent="0.35">
      <c r="A11306" s="222" t="str">
        <f t="shared" si="176"/>
        <v>NM WBC ABSCESS LIMITED AREA</v>
      </c>
      <c r="B11306" s="313"/>
      <c r="C11306" s="313" t="s">
        <v>1931</v>
      </c>
    </row>
    <row r="11307" spans="1:3" x14ac:dyDescent="0.35">
      <c r="A11307" s="222" t="str">
        <f t="shared" si="176"/>
        <v>NM, Radiopharm Local, Tumor, Limited</v>
      </c>
      <c r="B11307" s="30"/>
      <c r="C11307" s="30" t="s">
        <v>3260</v>
      </c>
    </row>
    <row r="11308" spans="1:3" x14ac:dyDescent="0.35">
      <c r="A11308" s="222" t="str">
        <f t="shared" si="176"/>
        <v>TUMOR IMAGING, LIMITED AREA</v>
      </c>
      <c r="B11308" s="157"/>
      <c r="C11308" s="157" t="s">
        <v>3938</v>
      </c>
    </row>
    <row r="11309" spans="1:3" x14ac:dyDescent="0.35">
      <c r="A11309" s="222" t="str">
        <f t="shared" si="176"/>
        <v>WBC SCAN</v>
      </c>
      <c r="B11309" s="296"/>
      <c r="C11309" s="296" t="s">
        <v>6612</v>
      </c>
    </row>
    <row r="11310" spans="1:3" x14ac:dyDescent="0.35">
      <c r="A11310" s="222" t="str">
        <f t="shared" si="176"/>
        <v>NM WBC SPECT</v>
      </c>
      <c r="B11310" s="289"/>
      <c r="C11310" s="289" t="s">
        <v>2835</v>
      </c>
    </row>
    <row r="11311" spans="1:3" x14ac:dyDescent="0.35">
      <c r="A11311" s="222" t="str">
        <f t="shared" si="176"/>
        <v>NM, Radiopharm Local, Tumor, Two or more areas</v>
      </c>
      <c r="B11311" s="30"/>
      <c r="C11311" s="30" t="s">
        <v>3286</v>
      </c>
    </row>
    <row r="11312" spans="1:3" x14ac:dyDescent="0.35">
      <c r="A11312" s="222" t="str">
        <f t="shared" si="176"/>
        <v>TUMOR IMAGING, MULT AREAS</v>
      </c>
      <c r="B11312" s="157"/>
      <c r="C11312" s="157" t="s">
        <v>3953</v>
      </c>
    </row>
    <row r="11313" spans="1:3" x14ac:dyDescent="0.35">
      <c r="A11313" s="222" t="str">
        <f t="shared" si="176"/>
        <v>NM GALLIUM BODY SCAN SINGLE DAY</v>
      </c>
      <c r="B11313" s="306"/>
      <c r="C11313" s="306" t="s">
        <v>1074</v>
      </c>
    </row>
    <row r="11314" spans="1:3" x14ac:dyDescent="0.35">
      <c r="A11314" s="222" t="str">
        <f t="shared" si="176"/>
        <v>NM WHOLE BODY TUMOR GALLIUM</v>
      </c>
      <c r="B11314" s="289"/>
      <c r="C11314" s="289" t="s">
        <v>2851</v>
      </c>
    </row>
    <row r="11315" spans="1:3" x14ac:dyDescent="0.35">
      <c r="A11315" s="222" t="str">
        <f t="shared" si="176"/>
        <v>NM, Radiopharm Local, Tumor, Whole Body</v>
      </c>
      <c r="B11315" s="30"/>
      <c r="C11315" s="30" t="s">
        <v>3303</v>
      </c>
    </row>
    <row r="11316" spans="1:3" x14ac:dyDescent="0.35">
      <c r="A11316" s="222" t="str">
        <f t="shared" si="176"/>
        <v>TUMOR IMAGING, WHOLE BODY 1 DAY</v>
      </c>
      <c r="B11316" s="157"/>
      <c r="C11316" s="157" t="s">
        <v>3969</v>
      </c>
    </row>
    <row r="11317" spans="1:3" x14ac:dyDescent="0.35">
      <c r="A11317" s="222" t="str">
        <f t="shared" si="176"/>
        <v>NM BONE SPECT</v>
      </c>
      <c r="B11317" s="289"/>
      <c r="C11317" s="289" t="s">
        <v>2892</v>
      </c>
    </row>
    <row r="11318" spans="1:3" x14ac:dyDescent="0.35">
      <c r="A11318" s="222" t="str">
        <f t="shared" si="176"/>
        <v>NM LIVER SPECT</v>
      </c>
      <c r="B11318" s="289"/>
      <c r="C11318" s="289" t="s">
        <v>2893</v>
      </c>
    </row>
    <row r="11319" spans="1:3" x14ac:dyDescent="0.35">
      <c r="A11319" s="222" t="str">
        <f t="shared" si="176"/>
        <v>NM TUMOR LOCALIZATION SPECT</v>
      </c>
      <c r="B11319" s="289"/>
      <c r="C11319" s="370" t="s">
        <v>2894</v>
      </c>
    </row>
    <row r="11320" spans="1:3" x14ac:dyDescent="0.35">
      <c r="A11320" s="222" t="str">
        <f t="shared" si="176"/>
        <v>NM, Bone SPECT</v>
      </c>
      <c r="B11320" s="30"/>
      <c r="C11320" s="30" t="s">
        <v>3399</v>
      </c>
    </row>
    <row r="11321" spans="1:3" x14ac:dyDescent="0.35">
      <c r="A11321" s="222" t="str">
        <f t="shared" si="176"/>
        <v>NM, Brain SPECT</v>
      </c>
      <c r="B11321" s="30"/>
      <c r="C11321" s="30" t="s">
        <v>3400</v>
      </c>
    </row>
    <row r="11322" spans="1:3" x14ac:dyDescent="0.35">
      <c r="A11322" s="222" t="str">
        <f t="shared" si="176"/>
        <v>NM, DAT SCAN</v>
      </c>
      <c r="B11322" s="30"/>
      <c r="C11322" s="30" t="s">
        <v>3401</v>
      </c>
    </row>
    <row r="11323" spans="1:3" x14ac:dyDescent="0.35">
      <c r="A11323" s="222" t="str">
        <f t="shared" si="176"/>
        <v>NM, Radiopharm Local, Tumor, SPECT -Single Area</v>
      </c>
      <c r="B11323" s="30"/>
      <c r="C11323" s="30" t="s">
        <v>3402</v>
      </c>
    </row>
    <row r="11324" spans="1:3" x14ac:dyDescent="0.35">
      <c r="A11324" s="222" t="str">
        <f t="shared" si="176"/>
        <v>NM, SPECT for Clinical Trial</v>
      </c>
      <c r="B11324" s="30"/>
      <c r="C11324" s="30" t="s">
        <v>3403</v>
      </c>
    </row>
    <row r="11325" spans="1:3" x14ac:dyDescent="0.35">
      <c r="A11325" s="222" t="str">
        <f t="shared" si="176"/>
        <v>TUMOR IMAGING (3D)</v>
      </c>
      <c r="B11325" s="157"/>
      <c r="C11325" s="157" t="s">
        <v>4017</v>
      </c>
    </row>
    <row r="11326" spans="1:3" x14ac:dyDescent="0.35">
      <c r="A11326" s="222" t="str">
        <f t="shared" si="176"/>
        <v>123 IODINE MIBG</v>
      </c>
      <c r="B11326" s="296"/>
      <c r="C11326" s="303" t="s">
        <v>6645</v>
      </c>
    </row>
    <row r="11327" spans="1:3" x14ac:dyDescent="0.35">
      <c r="A11327" s="222" t="str">
        <f t="shared" si="176"/>
        <v>NM TUMOR LOCALIZATION&gt;2 DAYS</v>
      </c>
      <c r="B11327" s="289"/>
      <c r="C11327" s="289" t="s">
        <v>2883</v>
      </c>
    </row>
    <row r="11328" spans="1:3" x14ac:dyDescent="0.35">
      <c r="A11328" s="222" t="str">
        <f t="shared" si="176"/>
        <v>NM, Radiopharm Local, Tumor, 2 or more days</v>
      </c>
      <c r="B11328" s="30"/>
      <c r="C11328" s="30" t="s">
        <v>3388</v>
      </c>
    </row>
    <row r="11329" spans="1:3" x14ac:dyDescent="0.35">
      <c r="A11329" s="222" t="str">
        <f t="shared" si="176"/>
        <v>TUMOR IMAGING, WHOLE BODY 2/&gt; DAY</v>
      </c>
      <c r="B11329" s="157"/>
      <c r="C11329" s="157" t="s">
        <v>4011</v>
      </c>
    </row>
    <row r="11330" spans="1:3" x14ac:dyDescent="0.35">
      <c r="A11330" s="222" t="str">
        <f t="shared" si="176"/>
        <v>NM CERETEC WBC LIMITED</v>
      </c>
      <c r="B11330" s="709"/>
      <c r="C11330" s="491" t="s">
        <v>7426</v>
      </c>
    </row>
    <row r="11331" spans="1:3" x14ac:dyDescent="0.35">
      <c r="A11331" s="222" t="str">
        <f t="shared" ref="A11331:A11394" si="177">TRIM(C11331)</f>
        <v>NM THYROID THERAPY ORAL</v>
      </c>
      <c r="B11331" s="289"/>
      <c r="C11331" s="289" t="s">
        <v>2961</v>
      </c>
    </row>
    <row r="11332" spans="1:3" x14ac:dyDescent="0.35">
      <c r="A11332" s="222" t="str">
        <f t="shared" si="177"/>
        <v>NM, I-131 thyroid abalation therapy</v>
      </c>
      <c r="B11332" s="30"/>
      <c r="C11332" s="30" t="s">
        <v>3642</v>
      </c>
    </row>
    <row r="11333" spans="1:3" x14ac:dyDescent="0.35">
      <c r="A11333" s="222" t="str">
        <f t="shared" si="177"/>
        <v>NM BONE PAIN THERAPY</v>
      </c>
      <c r="B11333" s="289"/>
      <c r="C11333" s="289" t="s">
        <v>2974</v>
      </c>
    </row>
    <row r="11334" spans="1:3" x14ac:dyDescent="0.35">
      <c r="A11334" s="222" t="str">
        <f t="shared" si="177"/>
        <v>NM, radiopharmaceutical IV admin</v>
      </c>
      <c r="B11334" s="30"/>
      <c r="C11334" s="30" t="s">
        <v>3655</v>
      </c>
    </row>
    <row r="11335" spans="1:3" x14ac:dyDescent="0.35">
      <c r="A11335" s="222" t="str">
        <f t="shared" si="177"/>
        <v>EVAL SWALLOW W/RADIOLOGY</v>
      </c>
      <c r="B11335" s="742"/>
      <c r="C11335" s="46" t="s">
        <v>753</v>
      </c>
    </row>
    <row r="11336" spans="1:3" x14ac:dyDescent="0.35">
      <c r="A11336" s="222" t="str">
        <f t="shared" si="177"/>
        <v>US ECHO LI</v>
      </c>
      <c r="B11336" s="288"/>
      <c r="C11336" s="288" t="s">
        <v>396</v>
      </c>
    </row>
    <row r="11337" spans="1:3" x14ac:dyDescent="0.35">
      <c r="A11337" s="222" t="str">
        <f t="shared" si="177"/>
        <v>ECH O COMPLETE W/COLOR FLOW DOP</v>
      </c>
      <c r="B11337" s="289"/>
      <c r="C11337" s="289" t="s">
        <v>2937</v>
      </c>
    </row>
    <row r="11338" spans="1:3" x14ac:dyDescent="0.35">
      <c r="A11338" s="222" t="str">
        <f t="shared" si="177"/>
        <v>ECHO CARDIOGRAM</v>
      </c>
      <c r="B11338" s="221"/>
      <c r="C11338" s="221" t="s">
        <v>1416</v>
      </c>
    </row>
    <row r="11339" spans="1:3" x14ac:dyDescent="0.35">
      <c r="A11339" s="222" t="str">
        <f t="shared" si="177"/>
        <v>ECHO TRANSTHORACIC W/</v>
      </c>
      <c r="B11339" s="289"/>
      <c r="C11339" s="289" t="s">
        <v>2938</v>
      </c>
    </row>
    <row r="11340" spans="1:3" x14ac:dyDescent="0.35">
      <c r="A11340" s="222" t="str">
        <f t="shared" si="177"/>
        <v>ECHO TTHRC R-T 2D -+M-MODE COMPL SPEC&amp;COLOR DOP</v>
      </c>
      <c r="B11340" s="26"/>
      <c r="C11340" s="26" t="s">
        <v>2535</v>
      </c>
    </row>
    <row r="11341" spans="1:3" x14ac:dyDescent="0.35">
      <c r="A11341" s="222" t="str">
        <f t="shared" si="177"/>
        <v>ECHOCARDIOGRAHY; COMPLETE</v>
      </c>
      <c r="B11341" s="327"/>
      <c r="C11341" s="327" t="s">
        <v>1742</v>
      </c>
    </row>
    <row r="11342" spans="1:3" x14ac:dyDescent="0.35">
      <c r="A11342" s="222" t="str">
        <f t="shared" si="177"/>
        <v>ECHOCARDIOGRAM</v>
      </c>
      <c r="B11342" s="657"/>
      <c r="C11342" s="94" t="s">
        <v>5672</v>
      </c>
    </row>
    <row r="11343" spans="1:3" x14ac:dyDescent="0.35">
      <c r="A11343" s="222" t="str">
        <f t="shared" si="177"/>
        <v>ECHOCARDIOGRAM</v>
      </c>
      <c r="B11343" s="492"/>
      <c r="C11343" s="492" t="s">
        <v>5672</v>
      </c>
    </row>
    <row r="11344" spans="1:3" ht="16" x14ac:dyDescent="0.4">
      <c r="A11344" s="222" t="str">
        <f t="shared" si="177"/>
        <v>ECHOCARDIOGRAM*</v>
      </c>
      <c r="B11344" s="158"/>
      <c r="C11344" s="158" t="s">
        <v>8637</v>
      </c>
    </row>
    <row r="11345" spans="1:3" x14ac:dyDescent="0.35">
      <c r="A11345" s="222" t="str">
        <f t="shared" si="177"/>
        <v>Echocardiography, transthoracic, real-time with image documentation (2D), includes M-mode recording.</v>
      </c>
      <c r="B11345" s="30"/>
      <c r="C11345" s="30" t="s">
        <v>3562</v>
      </c>
    </row>
    <row r="11346" spans="1:3" x14ac:dyDescent="0.35">
      <c r="A11346" s="222" t="str">
        <f t="shared" si="177"/>
        <v>U/S ECHO</v>
      </c>
      <c r="B11346" s="105"/>
      <c r="C11346" s="105" t="s">
        <v>4904</v>
      </c>
    </row>
    <row r="11347" spans="1:3" x14ac:dyDescent="0.35">
      <c r="A11347" s="222" t="str">
        <f t="shared" si="177"/>
        <v>US ECHO 2D COLOR FLOW DOPPLER</v>
      </c>
      <c r="B11347" s="742"/>
      <c r="C11347" s="57" t="s">
        <v>756</v>
      </c>
    </row>
    <row r="11348" spans="1:3" x14ac:dyDescent="0.35">
      <c r="A11348" s="222" t="str">
        <f t="shared" si="177"/>
        <v>US ECHO 2D COMPLETE</v>
      </c>
      <c r="B11348" s="285"/>
      <c r="C11348" s="397" t="s">
        <v>6425</v>
      </c>
    </row>
    <row r="11349" spans="1:3" x14ac:dyDescent="0.35">
      <c r="A11349" s="222" t="str">
        <f t="shared" si="177"/>
        <v>US ECHO CARDIOGRAM 2/D</v>
      </c>
      <c r="B11349" s="292"/>
      <c r="C11349" s="302" t="s">
        <v>5375</v>
      </c>
    </row>
    <row r="11350" spans="1:3" x14ac:dyDescent="0.35">
      <c r="A11350" s="222" t="str">
        <f t="shared" si="177"/>
        <v>US ECHO CARDIOGRAM 2/D</v>
      </c>
      <c r="B11350" s="283"/>
      <c r="C11350" s="283" t="s">
        <v>5375</v>
      </c>
    </row>
    <row r="11351" spans="1:3" x14ac:dyDescent="0.35">
      <c r="A11351" s="222" t="str">
        <f t="shared" si="177"/>
        <v>US ECHO CARDIOGRAM 2D</v>
      </c>
      <c r="B11351" s="11"/>
      <c r="C11351" s="11" t="s">
        <v>10095</v>
      </c>
    </row>
    <row r="11352" spans="1:3" x14ac:dyDescent="0.35">
      <c r="A11352" s="222" t="str">
        <f t="shared" si="177"/>
        <v>US ECHO COMP</v>
      </c>
      <c r="B11352" s="288"/>
      <c r="C11352" s="13" t="s">
        <v>477</v>
      </c>
    </row>
    <row r="11353" spans="1:3" x14ac:dyDescent="0.35">
      <c r="A11353" s="222" t="str">
        <f t="shared" si="177"/>
        <v>US ECHO COMP</v>
      </c>
      <c r="B11353" s="312"/>
      <c r="C11353" s="312" t="s">
        <v>477</v>
      </c>
    </row>
    <row r="11354" spans="1:3" x14ac:dyDescent="0.35">
      <c r="A11354" s="222" t="str">
        <f t="shared" si="177"/>
        <v>US ECHO COMPLETE</v>
      </c>
      <c r="B11354" s="204"/>
      <c r="C11354" s="204" t="s">
        <v>11678</v>
      </c>
    </row>
    <row r="11355" spans="1:3" x14ac:dyDescent="0.35">
      <c r="A11355" s="222" t="str">
        <f t="shared" si="177"/>
        <v>US ECHOCARDIOGRAM</v>
      </c>
      <c r="B11355" s="33"/>
      <c r="C11355" s="33" t="s">
        <v>1193</v>
      </c>
    </row>
    <row r="11356" spans="1:3" x14ac:dyDescent="0.35">
      <c r="A11356" s="222" t="str">
        <f t="shared" si="177"/>
        <v>US Echocardiogram</v>
      </c>
      <c r="B11356" s="24"/>
      <c r="C11356" s="52" t="s">
        <v>13201</v>
      </c>
    </row>
    <row r="11357" spans="1:3" x14ac:dyDescent="0.35">
      <c r="A11357" s="222" t="str">
        <f t="shared" si="177"/>
        <v>US ECHOCARDIOGRAM</v>
      </c>
      <c r="B11357" s="292"/>
      <c r="C11357" s="302" t="s">
        <v>1193</v>
      </c>
    </row>
    <row r="11358" spans="1:3" x14ac:dyDescent="0.35">
      <c r="A11358" s="222" t="str">
        <f t="shared" si="177"/>
        <v>US Echocardiogram Complete</v>
      </c>
      <c r="B11358" s="45"/>
      <c r="C11358" s="45" t="s">
        <v>9020</v>
      </c>
    </row>
    <row r="11359" spans="1:3" x14ac:dyDescent="0.35">
      <c r="A11359" s="222" t="str">
        <f t="shared" si="177"/>
        <v>US ECHOCARDIOGRAM COMPLETE</v>
      </c>
      <c r="B11359" s="548"/>
      <c r="C11359" s="548" t="s">
        <v>5890</v>
      </c>
    </row>
    <row r="11360" spans="1:3" x14ac:dyDescent="0.35">
      <c r="A11360" s="222" t="str">
        <f t="shared" si="177"/>
        <v>ECHO 2D, M-MODE WITHOUT COLOR</v>
      </c>
      <c r="B11360" s="327"/>
      <c r="C11360" s="327" t="s">
        <v>1713</v>
      </c>
    </row>
    <row r="11361" spans="1:3" x14ac:dyDescent="0.35">
      <c r="A11361" s="222" t="str">
        <f t="shared" si="177"/>
        <v>ECHO EXAM OF HEART 1</v>
      </c>
      <c r="B11361" s="742"/>
      <c r="C11361" s="46" t="s">
        <v>698</v>
      </c>
    </row>
    <row r="11362" spans="1:3" x14ac:dyDescent="0.35">
      <c r="A11362" s="222" t="str">
        <f t="shared" si="177"/>
        <v>US ECHO FOLLOW UP</v>
      </c>
      <c r="B11362" s="302"/>
      <c r="C11362" s="302" t="s">
        <v>5315</v>
      </c>
    </row>
    <row r="11363" spans="1:3" x14ac:dyDescent="0.35">
      <c r="A11363" s="222" t="str">
        <f t="shared" si="177"/>
        <v>US ECHO FOLLOW UP</v>
      </c>
      <c r="B11363" s="11"/>
      <c r="C11363" s="11" t="s">
        <v>5315</v>
      </c>
    </row>
    <row r="11364" spans="1:3" x14ac:dyDescent="0.35">
      <c r="A11364" s="222" t="str">
        <f t="shared" si="177"/>
        <v>US ECHO FOLLOW UP</v>
      </c>
      <c r="B11364" s="312"/>
      <c r="C11364" s="290" t="s">
        <v>5315</v>
      </c>
    </row>
    <row r="11365" spans="1:3" x14ac:dyDescent="0.35">
      <c r="A11365" s="222" t="str">
        <f t="shared" si="177"/>
        <v>US ECHO LIMITED</v>
      </c>
      <c r="B11365" s="306"/>
      <c r="C11365" s="306" t="s">
        <v>1090</v>
      </c>
    </row>
    <row r="11366" spans="1:3" x14ac:dyDescent="0.35">
      <c r="A11366" s="222" t="str">
        <f t="shared" si="177"/>
        <v>ECHOCARDIOGRAM LIMIT</v>
      </c>
      <c r="B11366" s="288"/>
      <c r="C11366" s="288" t="s">
        <v>358</v>
      </c>
    </row>
    <row r="11367" spans="1:3" x14ac:dyDescent="0.35">
      <c r="A11367" s="222" t="str">
        <f t="shared" si="177"/>
        <v>US ECHO BUBBLE STUDY</v>
      </c>
      <c r="B11367" s="291"/>
      <c r="C11367" s="278" t="s">
        <v>4388</v>
      </c>
    </row>
    <row r="11368" spans="1:3" x14ac:dyDescent="0.35">
      <c r="A11368" s="222" t="str">
        <f t="shared" si="177"/>
        <v>US ECHO LIM STUDY</v>
      </c>
      <c r="B11368" s="312"/>
      <c r="C11368" s="312" t="s">
        <v>9813</v>
      </c>
    </row>
    <row r="11369" spans="1:3" x14ac:dyDescent="0.35">
      <c r="A11369" s="222" t="str">
        <f t="shared" si="177"/>
        <v>US ECHO LIMITED STUDY</v>
      </c>
      <c r="B11369" s="289"/>
      <c r="C11369" s="289" t="s">
        <v>2796</v>
      </c>
    </row>
    <row r="11370" spans="1:3" x14ac:dyDescent="0.35">
      <c r="A11370" s="222" t="str">
        <f t="shared" si="177"/>
        <v>US ECHOCARDIOGRAM LIMITED</v>
      </c>
      <c r="B11370" s="277"/>
      <c r="C11370" s="277" t="s">
        <v>5803</v>
      </c>
    </row>
    <row r="11371" spans="1:3" x14ac:dyDescent="0.35">
      <c r="A11371" s="222" t="str">
        <f t="shared" si="177"/>
        <v>US ECHOCARDIOGRAM LIMITED</v>
      </c>
      <c r="B11371" s="548"/>
      <c r="C11371" s="548" t="s">
        <v>5803</v>
      </c>
    </row>
    <row r="11372" spans="1:3" x14ac:dyDescent="0.35">
      <c r="A11372" s="222" t="str">
        <f t="shared" si="177"/>
        <v>US ECHO TEE</v>
      </c>
      <c r="B11372" s="289"/>
      <c r="C11372" s="289" t="s">
        <v>2983</v>
      </c>
    </row>
    <row r="11373" spans="1:3" x14ac:dyDescent="0.35">
      <c r="A11373" s="222" t="str">
        <f t="shared" si="177"/>
        <v>US ECHO TEE</v>
      </c>
      <c r="B11373" s="312"/>
      <c r="C11373" s="312" t="s">
        <v>2983</v>
      </c>
    </row>
    <row r="11374" spans="1:3" x14ac:dyDescent="0.35">
      <c r="A11374" s="222" t="str">
        <f t="shared" si="177"/>
        <v>DOPPLER ECHO EXAM HRT 2</v>
      </c>
      <c r="B11374" s="742"/>
      <c r="C11374" s="46" t="s">
        <v>654</v>
      </c>
    </row>
    <row r="11375" spans="1:3" x14ac:dyDescent="0.35">
      <c r="A11375" s="222" t="str">
        <f t="shared" si="177"/>
        <v>DOPPLER ECHO PULSED WA</v>
      </c>
      <c r="B11375" s="289"/>
      <c r="C11375" s="289" t="s">
        <v>2782</v>
      </c>
    </row>
    <row r="11376" spans="1:3" x14ac:dyDescent="0.35">
      <c r="A11376" s="222" t="str">
        <f t="shared" si="177"/>
        <v>ECHO; SPECTRAL DISPLAY</v>
      </c>
      <c r="B11376" s="327"/>
      <c r="C11376" s="327" t="s">
        <v>1684</v>
      </c>
    </row>
    <row r="11377" spans="1:3" x14ac:dyDescent="0.35">
      <c r="A11377" s="222" t="str">
        <f t="shared" si="177"/>
        <v>U/S ECHOCARDIOGRAM (DOPPLER )</v>
      </c>
      <c r="B11377" s="105"/>
      <c r="C11377" s="105" t="s">
        <v>4764</v>
      </c>
    </row>
    <row r="11378" spans="1:3" x14ac:dyDescent="0.35">
      <c r="A11378" s="222" t="str">
        <f t="shared" si="177"/>
        <v>US DOPPLER (ECHO)</v>
      </c>
      <c r="B11378" s="285"/>
      <c r="C11378" s="285" t="s">
        <v>6262</v>
      </c>
    </row>
    <row r="11379" spans="1:3" x14ac:dyDescent="0.35">
      <c r="A11379" s="222" t="str">
        <f t="shared" si="177"/>
        <v>ECHO 2D LIMITED OR FOLLOW UP</v>
      </c>
      <c r="B11379" s="742"/>
      <c r="C11379" s="46" t="s">
        <v>554</v>
      </c>
    </row>
    <row r="11380" spans="1:3" x14ac:dyDescent="0.35">
      <c r="A11380" s="222" t="str">
        <f t="shared" si="177"/>
        <v>ECHO FU</v>
      </c>
      <c r="B11380" s="742"/>
      <c r="C11380" s="46" t="s">
        <v>555</v>
      </c>
    </row>
    <row r="11381" spans="1:3" x14ac:dyDescent="0.35">
      <c r="A11381" s="222" t="str">
        <f t="shared" si="177"/>
        <v>DOPPLER COLOR FLOW ADD 3</v>
      </c>
      <c r="B11381" s="742"/>
      <c r="C11381" s="46" t="s">
        <v>531</v>
      </c>
    </row>
    <row r="11382" spans="1:3" x14ac:dyDescent="0.35">
      <c r="A11382" s="222" t="str">
        <f t="shared" si="177"/>
        <v>ECHO; COLOR FLOW VELOCITY</v>
      </c>
      <c r="B11382" s="327"/>
      <c r="C11382" s="327" t="s">
        <v>1635</v>
      </c>
    </row>
    <row r="11383" spans="1:3" x14ac:dyDescent="0.35">
      <c r="A11383" s="222" t="str">
        <f t="shared" si="177"/>
        <v>U/S DOPPLER COLOR FLOW MAPPING</v>
      </c>
      <c r="B11383" s="105"/>
      <c r="C11383" s="105" t="s">
        <v>4612</v>
      </c>
    </row>
    <row r="11384" spans="1:3" x14ac:dyDescent="0.35">
      <c r="A11384" s="222" t="str">
        <f t="shared" si="177"/>
        <v>US Echo Color Flow Doppler</v>
      </c>
      <c r="B11384" s="283"/>
      <c r="C11384" s="283" t="s">
        <v>8073</v>
      </c>
    </row>
    <row r="11385" spans="1:3" x14ac:dyDescent="0.35">
      <c r="A11385" s="222" t="str">
        <f t="shared" si="177"/>
        <v>ECHOCARDIOGRAM/STRESS</v>
      </c>
      <c r="B11385" s="313"/>
      <c r="C11385" s="313" t="s">
        <v>2080</v>
      </c>
    </row>
    <row r="11386" spans="1:3" x14ac:dyDescent="0.35">
      <c r="A11386" s="222" t="str">
        <f t="shared" si="177"/>
        <v>US ECHO STRESS</v>
      </c>
      <c r="B11386" s="285"/>
      <c r="C11386" s="285" t="s">
        <v>6426</v>
      </c>
    </row>
    <row r="11387" spans="1:3" ht="16" x14ac:dyDescent="0.4">
      <c r="A11387" s="222" t="str">
        <f t="shared" si="177"/>
        <v>US VENOUS DOPPLER BILATERAL UPPER EXTREMITY*</v>
      </c>
      <c r="B11387" s="696"/>
      <c r="C11387" s="158" t="s">
        <v>8559</v>
      </c>
    </row>
    <row r="11388" spans="1:3" x14ac:dyDescent="0.35">
      <c r="A11388" s="222" t="str">
        <f t="shared" si="177"/>
        <v>93880-US Carotid Bilatateral</v>
      </c>
      <c r="B11388" s="289"/>
      <c r="C11388" s="289" t="s">
        <v>2852</v>
      </c>
    </row>
    <row r="11389" spans="1:3" x14ac:dyDescent="0.35">
      <c r="A11389" s="222" t="str">
        <f t="shared" si="177"/>
        <v>CAROTID DOPPLER</v>
      </c>
      <c r="B11389" s="26"/>
      <c r="C11389" s="26" t="s">
        <v>2376</v>
      </c>
    </row>
    <row r="11390" spans="1:3" ht="16" x14ac:dyDescent="0.4">
      <c r="A11390" s="222" t="str">
        <f t="shared" si="177"/>
        <v>DUPLEX CAROTID BIL; COMP</v>
      </c>
      <c r="B11390" s="652"/>
      <c r="C11390" s="639" t="s">
        <v>13751</v>
      </c>
    </row>
    <row r="11391" spans="1:3" x14ac:dyDescent="0.35">
      <c r="A11391" s="222" t="str">
        <f t="shared" si="177"/>
        <v>EXTRACRANIAL BILATERAL</v>
      </c>
      <c r="B11391" s="157"/>
      <c r="C11391" s="157" t="s">
        <v>3970</v>
      </c>
    </row>
    <row r="11392" spans="1:3" x14ac:dyDescent="0.35">
      <c r="A11392" s="222" t="str">
        <f t="shared" si="177"/>
        <v>NVL DUP CAROTID BILATERAL</v>
      </c>
      <c r="B11392" s="548"/>
      <c r="C11392" s="548" t="s">
        <v>5834</v>
      </c>
    </row>
    <row r="11393" spans="1:3" x14ac:dyDescent="0.35">
      <c r="A11393" s="222" t="str">
        <f t="shared" si="177"/>
        <v>U/S CAROTID DOPPLER BIL</v>
      </c>
      <c r="B11393" s="105"/>
      <c r="C11393" s="105" t="s">
        <v>4825</v>
      </c>
    </row>
    <row r="11394" spans="1:3" x14ac:dyDescent="0.35">
      <c r="A11394" s="222" t="str">
        <f t="shared" si="177"/>
        <v>U/S DOP CAROTID (BILAT)</v>
      </c>
      <c r="B11394" s="105"/>
      <c r="C11394" s="105" t="s">
        <v>4826</v>
      </c>
    </row>
    <row r="11395" spans="1:3" x14ac:dyDescent="0.35">
      <c r="A11395" s="222" t="str">
        <f t="shared" ref="A11395:A11458" si="178">TRIM(C11395)</f>
        <v>US - CAROTID DOPPLER BIL- 93880</v>
      </c>
      <c r="B11395" s="204"/>
      <c r="C11395" s="205" t="s">
        <v>10919</v>
      </c>
    </row>
    <row r="11396" spans="1:3" x14ac:dyDescent="0.35">
      <c r="A11396" s="222" t="str">
        <f t="shared" si="178"/>
        <v>US BIL CAROTIDS</v>
      </c>
      <c r="B11396" s="33"/>
      <c r="C11396" s="33" t="s">
        <v>1075</v>
      </c>
    </row>
    <row r="11397" spans="1:3" x14ac:dyDescent="0.35">
      <c r="A11397" s="222" t="str">
        <f t="shared" si="178"/>
        <v>US Carotid</v>
      </c>
      <c r="B11397" s="24"/>
      <c r="C11397" s="52" t="s">
        <v>12869</v>
      </c>
    </row>
    <row r="11398" spans="1:3" x14ac:dyDescent="0.35">
      <c r="A11398" s="222" t="str">
        <f t="shared" si="178"/>
        <v>US CAROTID</v>
      </c>
      <c r="B11398" s="742"/>
      <c r="C11398" s="46" t="s">
        <v>684</v>
      </c>
    </row>
    <row r="11399" spans="1:3" x14ac:dyDescent="0.35">
      <c r="A11399" s="222" t="str">
        <f t="shared" si="178"/>
        <v>US CAROTID</v>
      </c>
      <c r="B11399" s="341"/>
      <c r="C11399" s="287" t="s">
        <v>684</v>
      </c>
    </row>
    <row r="11400" spans="1:3" x14ac:dyDescent="0.35">
      <c r="A11400" s="222" t="str">
        <f t="shared" si="178"/>
        <v>US CAROTID ARTERY</v>
      </c>
      <c r="B11400" s="292"/>
      <c r="C11400" s="302" t="s">
        <v>5307</v>
      </c>
    </row>
    <row r="11401" spans="1:3" x14ac:dyDescent="0.35">
      <c r="A11401" s="222" t="str">
        <f t="shared" si="178"/>
        <v>US CAROTID BIL</v>
      </c>
      <c r="B11401" s="11"/>
      <c r="C11401" s="11" t="s">
        <v>9871</v>
      </c>
    </row>
    <row r="11402" spans="1:3" x14ac:dyDescent="0.35">
      <c r="A11402" s="222" t="str">
        <f t="shared" si="178"/>
        <v>US CAROTID BIL</v>
      </c>
      <c r="B11402" s="312"/>
      <c r="C11402" s="312" t="s">
        <v>9871</v>
      </c>
    </row>
    <row r="11403" spans="1:3" x14ac:dyDescent="0.35">
      <c r="A11403" s="222" t="str">
        <f t="shared" si="178"/>
        <v>US CAROTID BILAT</v>
      </c>
      <c r="B11403" s="283"/>
      <c r="C11403" s="284" t="s">
        <v>8212</v>
      </c>
    </row>
    <row r="11404" spans="1:3" x14ac:dyDescent="0.35">
      <c r="A11404" s="222" t="str">
        <f t="shared" si="178"/>
        <v>US CAROTID BILATATERAL</v>
      </c>
      <c r="B11404" s="365"/>
      <c r="C11404" s="282" t="s">
        <v>5621</v>
      </c>
    </row>
    <row r="11405" spans="1:3" x14ac:dyDescent="0.35">
      <c r="A11405" s="222" t="str">
        <f t="shared" si="178"/>
        <v>US CAROTID BILATERAL</v>
      </c>
      <c r="B11405" s="296"/>
      <c r="C11405" s="303" t="s">
        <v>6628</v>
      </c>
    </row>
    <row r="11406" spans="1:3" x14ac:dyDescent="0.35">
      <c r="A11406" s="222" t="str">
        <f t="shared" si="178"/>
        <v>US CAROTID COMP BIL</v>
      </c>
      <c r="B11406" s="285"/>
      <c r="C11406" s="297" t="s">
        <v>6302</v>
      </c>
    </row>
    <row r="11407" spans="1:3" x14ac:dyDescent="0.35">
      <c r="A11407" s="222" t="str">
        <f t="shared" si="178"/>
        <v>US CAROTID DOP BIL</v>
      </c>
      <c r="B11407" s="204"/>
      <c r="C11407" s="205" t="s">
        <v>10920</v>
      </c>
    </row>
    <row r="11408" spans="1:3" x14ac:dyDescent="0.35">
      <c r="A11408" s="222" t="str">
        <f t="shared" si="178"/>
        <v>US CAROTID DOPPLER</v>
      </c>
      <c r="B11408" s="285"/>
      <c r="C11408" s="297" t="s">
        <v>6303</v>
      </c>
    </row>
    <row r="11409" spans="1:3" x14ac:dyDescent="0.35">
      <c r="A11409" s="222" t="str">
        <f t="shared" si="178"/>
        <v>US CAROTID DOPPLER BIL- 93880</v>
      </c>
      <c r="B11409" s="204"/>
      <c r="C11409" s="205" t="s">
        <v>10921</v>
      </c>
    </row>
    <row r="11410" spans="1:3" x14ac:dyDescent="0.35">
      <c r="A11410" s="222" t="str">
        <f t="shared" si="178"/>
        <v>US Carotid Doppler Bilateral</v>
      </c>
      <c r="B11410" s="326"/>
      <c r="C11410" s="320" t="s">
        <v>14021</v>
      </c>
    </row>
    <row r="11411" spans="1:3" x14ac:dyDescent="0.35">
      <c r="A11411" s="222" t="str">
        <f t="shared" si="178"/>
        <v>US CAROTID DOPPLER COMPLETE BIL</v>
      </c>
      <c r="B11411" s="281"/>
      <c r="C11411" s="42" t="s">
        <v>1965</v>
      </c>
    </row>
    <row r="11412" spans="1:3" ht="16" x14ac:dyDescent="0.4">
      <c r="A11412" s="222" t="str">
        <f t="shared" si="178"/>
        <v>US CAROTID DOPPLER*</v>
      </c>
      <c r="B11412" s="696"/>
      <c r="C11412" s="158" t="s">
        <v>8592</v>
      </c>
    </row>
    <row r="11413" spans="1:3" x14ac:dyDescent="0.35">
      <c r="A11413" s="222" t="str">
        <f t="shared" si="178"/>
        <v>US CAROTID DUB BL</v>
      </c>
      <c r="B11413" s="162"/>
      <c r="C11413" s="166" t="s">
        <v>4219</v>
      </c>
    </row>
    <row r="11414" spans="1:3" x14ac:dyDescent="0.35">
      <c r="A11414" s="222" t="str">
        <f t="shared" si="178"/>
        <v>US CAROTID DUP BI</v>
      </c>
      <c r="B11414" s="13"/>
      <c r="C11414" s="13" t="s">
        <v>397</v>
      </c>
    </row>
    <row r="11415" spans="1:3" x14ac:dyDescent="0.35">
      <c r="A11415" s="222" t="str">
        <f t="shared" si="178"/>
        <v>US CAROTID DUP BI CO</v>
      </c>
      <c r="B11415" s="13"/>
      <c r="C11415" s="13" t="s">
        <v>398</v>
      </c>
    </row>
    <row r="11416" spans="1:3" x14ac:dyDescent="0.35">
      <c r="A11416" s="222" t="str">
        <f t="shared" si="178"/>
        <v>US CAROTID DUP BILAT</v>
      </c>
      <c r="B11416" s="277"/>
      <c r="C11416" s="287" t="s">
        <v>9356</v>
      </c>
    </row>
    <row r="11417" spans="1:3" x14ac:dyDescent="0.35">
      <c r="A11417" s="222" t="str">
        <f t="shared" si="178"/>
        <v>US CAROTID DUP BL</v>
      </c>
      <c r="B11417" s="13"/>
      <c r="C11417" s="13" t="s">
        <v>399</v>
      </c>
    </row>
    <row r="11418" spans="1:3" x14ac:dyDescent="0.35">
      <c r="A11418" s="222" t="str">
        <f t="shared" si="178"/>
        <v>US Carotid Duplex Bilateral</v>
      </c>
      <c r="B11418" s="280"/>
      <c r="C11418" s="45" t="s">
        <v>8923</v>
      </c>
    </row>
    <row r="11419" spans="1:3" x14ac:dyDescent="0.35">
      <c r="A11419" s="222" t="str">
        <f t="shared" si="178"/>
        <v>US CAROTIDS</v>
      </c>
      <c r="B11419" s="221"/>
      <c r="C11419" s="221" t="s">
        <v>853</v>
      </c>
    </row>
    <row r="11420" spans="1:3" x14ac:dyDescent="0.35">
      <c r="A11420" s="222" t="str">
        <f t="shared" si="178"/>
        <v>US CAROTIDS</v>
      </c>
      <c r="B11420" s="348"/>
      <c r="C11420" s="348" t="s">
        <v>853</v>
      </c>
    </row>
    <row r="11421" spans="1:3" x14ac:dyDescent="0.35">
      <c r="A11421" s="222" t="str">
        <f t="shared" si="178"/>
        <v>US, Duplex, Carotid Arteries, Bilateral</v>
      </c>
      <c r="B11421" s="30"/>
      <c r="C11421" s="30" t="s">
        <v>3304</v>
      </c>
    </row>
    <row r="11422" spans="1:3" x14ac:dyDescent="0.35">
      <c r="A11422" s="222" t="str">
        <f t="shared" si="178"/>
        <v>US, Duplex, Temporal Arteries</v>
      </c>
      <c r="B11422" s="30"/>
      <c r="C11422" s="30" t="s">
        <v>3305</v>
      </c>
    </row>
    <row r="11423" spans="1:3" x14ac:dyDescent="0.35">
      <c r="A11423" s="222" t="str">
        <f t="shared" si="178"/>
        <v>EXTRACRANIAL UNILATERAL/LTD</v>
      </c>
      <c r="B11423" s="157"/>
      <c r="C11423" s="157" t="s">
        <v>3891</v>
      </c>
    </row>
    <row r="11424" spans="1:3" x14ac:dyDescent="0.35">
      <c r="A11424" s="222" t="str">
        <f t="shared" si="178"/>
        <v>US CAROTID DOPP UNI/LIM</v>
      </c>
      <c r="B11424" s="312"/>
      <c r="C11424" s="290" t="s">
        <v>9804</v>
      </c>
    </row>
    <row r="11425" spans="1:3" x14ac:dyDescent="0.35">
      <c r="A11425" s="222" t="str">
        <f t="shared" si="178"/>
        <v>US CAROTID DOPPLER UNI/LIMITED</v>
      </c>
      <c r="B11425" s="291"/>
      <c r="C11425" s="278" t="s">
        <v>4381</v>
      </c>
    </row>
    <row r="11426" spans="1:3" x14ac:dyDescent="0.35">
      <c r="A11426" s="222" t="str">
        <f t="shared" si="178"/>
        <v>US CAROTID DUP UNILAT</v>
      </c>
      <c r="B11426" s="13"/>
      <c r="C11426" s="13" t="s">
        <v>349</v>
      </c>
    </row>
    <row r="11427" spans="1:3" x14ac:dyDescent="0.35">
      <c r="A11427" s="222" t="str">
        <f t="shared" si="178"/>
        <v>US CAROTID UNI/LIM</v>
      </c>
      <c r="B11427" s="40"/>
      <c r="C11427" s="40" t="s">
        <v>12834</v>
      </c>
    </row>
    <row r="11428" spans="1:3" x14ac:dyDescent="0.35">
      <c r="A11428" s="222" t="str">
        <f t="shared" si="178"/>
        <v>US CAROTID; UNILAT/LIMITED</v>
      </c>
      <c r="B11428" s="327"/>
      <c r="C11428" s="327" t="s">
        <v>1686</v>
      </c>
    </row>
    <row r="11429" spans="1:3" x14ac:dyDescent="0.35">
      <c r="A11429" s="222" t="str">
        <f t="shared" si="178"/>
        <v>US, Duplex, Carotid Arteries, Unilateral</v>
      </c>
      <c r="B11429" s="30"/>
      <c r="C11429" s="30" t="s">
        <v>3208</v>
      </c>
    </row>
    <row r="11430" spans="1:3" x14ac:dyDescent="0.35">
      <c r="A11430" s="222" t="str">
        <f t="shared" si="178"/>
        <v>US TRANSCRANIAL DOPPLER STUDY</v>
      </c>
      <c r="B11430" s="286"/>
      <c r="C11430" s="286" t="s">
        <v>8945</v>
      </c>
    </row>
    <row r="11431" spans="1:3" x14ac:dyDescent="0.35">
      <c r="A11431" s="222" t="str">
        <f t="shared" si="178"/>
        <v>US, Doppler, Transcranial Arteries, Complete</v>
      </c>
      <c r="B11431" s="30"/>
      <c r="C11431" s="30" t="s">
        <v>3336</v>
      </c>
    </row>
    <row r="11432" spans="1:3" x14ac:dyDescent="0.35">
      <c r="A11432" s="222" t="str">
        <f t="shared" si="178"/>
        <v>US, Doppler, Transcranial Arteries, Limited</v>
      </c>
      <c r="B11432" s="30"/>
      <c r="C11432" s="30" t="s">
        <v>3287</v>
      </c>
    </row>
    <row r="11433" spans="1:3" x14ac:dyDescent="0.35">
      <c r="A11433" s="222" t="str">
        <f t="shared" si="178"/>
        <v>ABI COMPLETE-UNILATERAL</v>
      </c>
      <c r="B11433" s="766"/>
      <c r="C11433" s="766" t="s">
        <v>13715</v>
      </c>
    </row>
    <row r="11434" spans="1:3" x14ac:dyDescent="0.35">
      <c r="A11434" s="222" t="str">
        <f t="shared" si="178"/>
        <v>ABI LIMITED-UNILATERAL</v>
      </c>
      <c r="B11434" s="766"/>
      <c r="C11434" s="766" t="s">
        <v>13681</v>
      </c>
    </row>
    <row r="11435" spans="1:3" x14ac:dyDescent="0.35">
      <c r="A11435" s="222" t="str">
        <f t="shared" si="178"/>
        <v>ABI-LIMITED-BILATERAL</v>
      </c>
      <c r="B11435" s="766"/>
      <c r="C11435" s="766" t="s">
        <v>13682</v>
      </c>
    </row>
    <row r="11436" spans="1:3" x14ac:dyDescent="0.35">
      <c r="A11436" s="222" t="str">
        <f t="shared" si="178"/>
        <v>ANKLE BRACHIAL INDEX</v>
      </c>
      <c r="B11436" s="277"/>
      <c r="C11436" s="277" t="s">
        <v>9325</v>
      </c>
    </row>
    <row r="11437" spans="1:3" x14ac:dyDescent="0.35">
      <c r="A11437" s="222" t="str">
        <f t="shared" si="178"/>
        <v>NVL ABI UPPER LOWER EXT</v>
      </c>
      <c r="B11437" s="548"/>
      <c r="C11437" s="548" t="s">
        <v>5789</v>
      </c>
    </row>
    <row r="11438" spans="1:3" x14ac:dyDescent="0.35">
      <c r="A11438" s="222" t="str">
        <f t="shared" si="178"/>
        <v>U/S BIL DOPPLER ABI</v>
      </c>
      <c r="B11438" s="105"/>
      <c r="C11438" s="105" t="s">
        <v>4768</v>
      </c>
    </row>
    <row r="11439" spans="1:3" x14ac:dyDescent="0.35">
      <c r="A11439" s="222" t="str">
        <f t="shared" si="178"/>
        <v>U/S UNILAT DOPPLER ABI</v>
      </c>
      <c r="B11439" s="105"/>
      <c r="C11439" s="105" t="s">
        <v>4769</v>
      </c>
    </row>
    <row r="11440" spans="1:3" x14ac:dyDescent="0.35">
      <c r="A11440" s="222" t="str">
        <f t="shared" si="178"/>
        <v>US ABI</v>
      </c>
      <c r="B11440" s="40"/>
      <c r="C11440" s="305" t="s">
        <v>12168</v>
      </c>
    </row>
    <row r="11441" spans="1:3" x14ac:dyDescent="0.35">
      <c r="A11441" s="222" t="str">
        <f t="shared" si="178"/>
        <v>US ABI (ANKLE/BRACHIAL INDICES)</v>
      </c>
      <c r="B11441" s="285"/>
      <c r="C11441" s="285" t="s">
        <v>6263</v>
      </c>
    </row>
    <row r="11442" spans="1:3" x14ac:dyDescent="0.35">
      <c r="A11442" s="222" t="str">
        <f t="shared" si="178"/>
        <v>US ABI ONLY</v>
      </c>
      <c r="B11442" s="11"/>
      <c r="C11442" s="11" t="s">
        <v>9793</v>
      </c>
    </row>
    <row r="11443" spans="1:3" x14ac:dyDescent="0.35">
      <c r="A11443" s="222" t="str">
        <f t="shared" si="178"/>
        <v>US ABI ONLY</v>
      </c>
      <c r="B11443" s="312"/>
      <c r="C11443" s="312" t="s">
        <v>9793</v>
      </c>
    </row>
    <row r="11444" spans="1:3" x14ac:dyDescent="0.35">
      <c r="A11444" s="222" t="str">
        <f t="shared" si="178"/>
        <v>US ABIS</v>
      </c>
      <c r="B11444" s="288"/>
      <c r="C11444" s="13" t="s">
        <v>337</v>
      </c>
    </row>
    <row r="11445" spans="1:3" x14ac:dyDescent="0.35">
      <c r="A11445" s="222" t="str">
        <f t="shared" si="178"/>
        <v>US ABI's</v>
      </c>
      <c r="B11445" s="283"/>
      <c r="C11445" s="283" t="s">
        <v>8176</v>
      </c>
    </row>
    <row r="11446" spans="1:3" x14ac:dyDescent="0.35">
      <c r="A11446" s="222" t="str">
        <f t="shared" si="178"/>
        <v>US ANKLE BRACHAIL INDEX</v>
      </c>
      <c r="B11446" s="121"/>
      <c r="C11446" s="121" t="s">
        <v>7414</v>
      </c>
    </row>
    <row r="11447" spans="1:3" x14ac:dyDescent="0.35">
      <c r="A11447" s="222" t="str">
        <f t="shared" si="178"/>
        <v>US Ankle Brachial Index</v>
      </c>
      <c r="B11447" s="24"/>
      <c r="C11447" s="24" t="s">
        <v>1897</v>
      </c>
    </row>
    <row r="11448" spans="1:3" x14ac:dyDescent="0.35">
      <c r="A11448" s="222" t="str">
        <f t="shared" si="178"/>
        <v>US Ankle Brachial Index</v>
      </c>
      <c r="B11448" s="313"/>
      <c r="C11448" s="313" t="s">
        <v>1897</v>
      </c>
    </row>
    <row r="11449" spans="1:3" x14ac:dyDescent="0.35">
      <c r="A11449" s="222" t="str">
        <f t="shared" si="178"/>
        <v>US ARTERIAL EXT FOR ABI ONLY</v>
      </c>
      <c r="B11449" s="291"/>
      <c r="C11449" s="278" t="s">
        <v>4372</v>
      </c>
    </row>
    <row r="11450" spans="1:3" x14ac:dyDescent="0.35">
      <c r="A11450" s="222" t="str">
        <f t="shared" si="178"/>
        <v>US ARTERIAL UNILATERAL EXT FOR ABI ONLY</v>
      </c>
      <c r="B11450" s="365"/>
      <c r="C11450" s="366" t="s">
        <v>5594</v>
      </c>
    </row>
    <row r="11451" spans="1:3" x14ac:dyDescent="0.35">
      <c r="A11451" s="222" t="str">
        <f t="shared" si="178"/>
        <v>US LT ABI</v>
      </c>
      <c r="B11451" s="280"/>
      <c r="C11451" s="280" t="s">
        <v>8868</v>
      </c>
    </row>
    <row r="11452" spans="1:3" x14ac:dyDescent="0.35">
      <c r="A11452" s="222" t="str">
        <f t="shared" si="178"/>
        <v>US, Doppler, Up or Low Ext. Artery, Single Level</v>
      </c>
      <c r="B11452" s="30"/>
      <c r="C11452" s="30" t="s">
        <v>3138</v>
      </c>
    </row>
    <row r="11453" spans="1:3" x14ac:dyDescent="0.35">
      <c r="A11453" s="222" t="str">
        <f t="shared" si="178"/>
        <v>US, Doppler, Up or Low Ext. Artery, Multi Level</v>
      </c>
      <c r="B11453" s="30"/>
      <c r="C11453" s="30" t="s">
        <v>3192</v>
      </c>
    </row>
    <row r="11454" spans="1:3" x14ac:dyDescent="0.35">
      <c r="A11454" s="222" t="str">
        <f t="shared" si="178"/>
        <v>US, Lower Extremity Artery c/s Stress, Bilateral</v>
      </c>
      <c r="B11454" s="30"/>
      <c r="C11454" s="30" t="s">
        <v>3209</v>
      </c>
    </row>
    <row r="11455" spans="1:3" x14ac:dyDescent="0.35">
      <c r="A11455" s="222" t="str">
        <f t="shared" si="178"/>
        <v>ARTERIAL DOPPLER BILATERAL LOWER EXTREMITY</v>
      </c>
      <c r="B11455" s="365"/>
      <c r="C11455" s="282" t="s">
        <v>5623</v>
      </c>
    </row>
    <row r="11456" spans="1:3" x14ac:dyDescent="0.35">
      <c r="A11456" s="222" t="str">
        <f t="shared" si="178"/>
        <v>ARTERIAL, BLE</v>
      </c>
      <c r="B11456" s="26"/>
      <c r="C11456" s="26" t="s">
        <v>2377</v>
      </c>
    </row>
    <row r="11457" spans="1:3" x14ac:dyDescent="0.35">
      <c r="A11457" s="222" t="str">
        <f t="shared" si="178"/>
        <v>BILATERAL LOWER EXTREMITY ARTERIAL ULTRASOUND</v>
      </c>
      <c r="B11457" s="157"/>
      <c r="C11457" s="157" t="s">
        <v>3971</v>
      </c>
    </row>
    <row r="11458" spans="1:3" ht="16" x14ac:dyDescent="0.4">
      <c r="A11458" s="222" t="str">
        <f t="shared" si="178"/>
        <v>DUPLEX SCAN ARTERY LEG BILATERAL</v>
      </c>
      <c r="B11458" s="653"/>
      <c r="C11458" s="639" t="s">
        <v>13753</v>
      </c>
    </row>
    <row r="11459" spans="1:3" x14ac:dyDescent="0.35">
      <c r="A11459" s="222" t="str">
        <f t="shared" ref="A11459:A11522" si="179">TRIM(C11459)</f>
        <v>NVL DUP ARTERIAL EXT LOWER BILAT</v>
      </c>
      <c r="B11459" s="548"/>
      <c r="C11459" s="548" t="s">
        <v>5835</v>
      </c>
    </row>
    <row r="11460" spans="1:3" x14ac:dyDescent="0.35">
      <c r="A11460" s="222" t="str">
        <f t="shared" si="179"/>
        <v>U/S BIL LOW EXT ARTERIAL</v>
      </c>
      <c r="B11460" s="225"/>
      <c r="C11460" s="219" t="s">
        <v>4827</v>
      </c>
    </row>
    <row r="11461" spans="1:3" x14ac:dyDescent="0.35">
      <c r="A11461" s="222" t="str">
        <f t="shared" si="179"/>
        <v>US Bilateral Lower Extremity Arterial Doppler</v>
      </c>
      <c r="B11461" s="24"/>
      <c r="C11461" s="24" t="s">
        <v>12874</v>
      </c>
    </row>
    <row r="11462" spans="1:3" x14ac:dyDescent="0.35">
      <c r="A11462" s="222" t="str">
        <f t="shared" si="179"/>
        <v>US ART BIL LOW EXT</v>
      </c>
      <c r="B11462" s="162"/>
      <c r="C11462" s="166" t="s">
        <v>4220</v>
      </c>
    </row>
    <row r="11463" spans="1:3" x14ac:dyDescent="0.35">
      <c r="A11463" s="222" t="str">
        <f t="shared" si="179"/>
        <v>US ART DOP COMPLETE BILAT LOWER EXT</v>
      </c>
      <c r="B11463" s="280"/>
      <c r="C11463" s="45" t="s">
        <v>8924</v>
      </c>
    </row>
    <row r="11464" spans="1:3" x14ac:dyDescent="0.35">
      <c r="A11464" s="222" t="str">
        <f t="shared" si="179"/>
        <v>US ART DOP LOWER EXT; BILAT</v>
      </c>
      <c r="B11464" s="326"/>
      <c r="C11464" s="320" t="s">
        <v>14022</v>
      </c>
    </row>
    <row r="11465" spans="1:3" x14ac:dyDescent="0.35">
      <c r="A11465" s="222" t="str">
        <f t="shared" si="179"/>
        <v>US ART DOP LOWER EXT; BILATERAL</v>
      </c>
      <c r="B11465" s="326"/>
      <c r="C11465" s="320" t="s">
        <v>14023</v>
      </c>
    </row>
    <row r="11466" spans="1:3" x14ac:dyDescent="0.35">
      <c r="A11466" s="222" t="str">
        <f t="shared" si="179"/>
        <v>US ART DOPP - BIL - 93925</v>
      </c>
      <c r="B11466" s="204"/>
      <c r="C11466" s="203" t="s">
        <v>10922</v>
      </c>
    </row>
    <row r="11467" spans="1:3" x14ac:dyDescent="0.35">
      <c r="A11467" s="222" t="str">
        <f t="shared" si="179"/>
        <v>US ART EXTR-BI</v>
      </c>
      <c r="B11467" s="292"/>
      <c r="C11467" s="302" t="s">
        <v>5308</v>
      </c>
    </row>
    <row r="11468" spans="1:3" x14ac:dyDescent="0.35">
      <c r="A11468" s="222" t="str">
        <f t="shared" si="179"/>
        <v>US ART LOW EXT BIL</v>
      </c>
      <c r="B11468" s="288"/>
      <c r="C11468" s="13" t="s">
        <v>400</v>
      </c>
    </row>
    <row r="11469" spans="1:3" x14ac:dyDescent="0.35">
      <c r="A11469" s="222" t="str">
        <f t="shared" si="179"/>
        <v>US ART LOW EXT BL</v>
      </c>
      <c r="B11469" s="162"/>
      <c r="C11469" s="166" t="s">
        <v>4221</v>
      </c>
    </row>
    <row r="11470" spans="1:3" x14ac:dyDescent="0.35">
      <c r="A11470" s="222" t="str">
        <f t="shared" si="179"/>
        <v>US ART LOWER EXT BILATERAL</v>
      </c>
      <c r="B11470" s="11"/>
      <c r="C11470" s="11" t="s">
        <v>9872</v>
      </c>
    </row>
    <row r="11471" spans="1:3" x14ac:dyDescent="0.35">
      <c r="A11471" s="222" t="str">
        <f t="shared" si="179"/>
        <v>US ARTERIAL DOPPLER BILAT L/E</v>
      </c>
      <c r="B11471" s="204"/>
      <c r="C11471" s="205" t="s">
        <v>10923</v>
      </c>
    </row>
    <row r="11472" spans="1:3" x14ac:dyDescent="0.35">
      <c r="A11472" s="222" t="str">
        <f t="shared" si="179"/>
        <v>US ARTERIAL DOPPLER BILATERAL LOWER EXT</v>
      </c>
      <c r="B11472" s="742"/>
      <c r="C11472" s="46" t="s">
        <v>685</v>
      </c>
    </row>
    <row r="11473" spans="1:3" ht="16" x14ac:dyDescent="0.4">
      <c r="A11473" s="222" t="str">
        <f t="shared" si="179"/>
        <v>US ARTERIAL DOPPLER LOWER EXT BILATERAL*</v>
      </c>
      <c r="B11473" s="696"/>
      <c r="C11473" s="158" t="s">
        <v>8594</v>
      </c>
    </row>
    <row r="11474" spans="1:3" x14ac:dyDescent="0.35">
      <c r="A11474" s="222" t="str">
        <f t="shared" si="179"/>
        <v>US ARTERIAL DOPPLER LOWER EXTREMITY, BILATERAL</v>
      </c>
      <c r="B11474" s="311"/>
      <c r="C11474" s="299" t="s">
        <v>854</v>
      </c>
    </row>
    <row r="11475" spans="1:3" x14ac:dyDescent="0.35">
      <c r="A11475" s="222" t="str">
        <f t="shared" si="179"/>
        <v>US ARTERIAL EXT LOW BILATERAL</v>
      </c>
      <c r="B11475" s="350"/>
      <c r="C11475" s="303" t="s">
        <v>6629</v>
      </c>
    </row>
    <row r="11476" spans="1:3" x14ac:dyDescent="0.35">
      <c r="A11476" s="222" t="str">
        <f t="shared" si="179"/>
        <v>US ARTERIAL EXT LOWER BILAT</v>
      </c>
      <c r="B11476" s="292"/>
      <c r="C11476" s="302" t="s">
        <v>5310</v>
      </c>
    </row>
    <row r="11477" spans="1:3" x14ac:dyDescent="0.35">
      <c r="A11477" s="222" t="str">
        <f t="shared" si="179"/>
        <v>US ARTERIAL EXT LOWER BILATERAL</v>
      </c>
      <c r="B11477" s="350"/>
      <c r="C11477" s="384" t="s">
        <v>6630</v>
      </c>
    </row>
    <row r="11478" spans="1:3" x14ac:dyDescent="0.35">
      <c r="A11478" s="222" t="str">
        <f t="shared" si="179"/>
        <v>US ARTERIAL LEG STUDY BILAT</v>
      </c>
      <c r="B11478" s="289"/>
      <c r="C11478" s="318" t="s">
        <v>2853</v>
      </c>
    </row>
    <row r="11479" spans="1:3" x14ac:dyDescent="0.35">
      <c r="A11479" s="222" t="str">
        <f t="shared" si="179"/>
        <v>US ARTERIAL LOWER EXT BILAT</v>
      </c>
      <c r="B11479" s="285"/>
      <c r="C11479" s="339" t="s">
        <v>6304</v>
      </c>
    </row>
    <row r="11480" spans="1:3" x14ac:dyDescent="0.35">
      <c r="A11480" s="222" t="str">
        <f t="shared" si="179"/>
        <v>US ARTERIAL LOWER EXT-DUP BILAT</v>
      </c>
      <c r="B11480" s="306"/>
      <c r="C11480" s="130" t="s">
        <v>1076</v>
      </c>
    </row>
    <row r="11481" spans="1:3" x14ac:dyDescent="0.35">
      <c r="A11481" s="222" t="str">
        <f t="shared" si="179"/>
        <v>US ARTERY LOW EXT BI</v>
      </c>
      <c r="B11481" s="288"/>
      <c r="C11481" s="13" t="s">
        <v>401</v>
      </c>
    </row>
    <row r="11482" spans="1:3" x14ac:dyDescent="0.35">
      <c r="A11482" s="222" t="str">
        <f t="shared" si="179"/>
        <v>US ARTERY LOW EXT BIL</v>
      </c>
      <c r="B11482" s="288"/>
      <c r="C11482" s="13" t="s">
        <v>402</v>
      </c>
    </row>
    <row r="11483" spans="1:3" x14ac:dyDescent="0.35">
      <c r="A11483" s="222" t="str">
        <f t="shared" si="179"/>
        <v>US ARTERY LOWER EXTREMITY BI</v>
      </c>
      <c r="B11483" s="277"/>
      <c r="C11483" s="277" t="s">
        <v>9357</v>
      </c>
    </row>
    <row r="11484" spans="1:3" x14ac:dyDescent="0.35">
      <c r="A11484" s="222" t="str">
        <f t="shared" si="179"/>
        <v>US ARTERY LOWER EXTREMITY BILATERAL</v>
      </c>
      <c r="B11484" s="341"/>
      <c r="C11484" s="287" t="s">
        <v>9358</v>
      </c>
    </row>
    <row r="11485" spans="1:3" x14ac:dyDescent="0.35">
      <c r="A11485" s="222" t="str">
        <f t="shared" si="179"/>
        <v>US BI-ART DOP LOW EXT</v>
      </c>
      <c r="B11485" s="221"/>
      <c r="C11485" s="221" t="s">
        <v>1384</v>
      </c>
    </row>
    <row r="11486" spans="1:3" x14ac:dyDescent="0.35">
      <c r="A11486" s="222" t="str">
        <f t="shared" si="179"/>
        <v>US BIL ART LEGS</v>
      </c>
      <c r="B11486" s="341"/>
      <c r="C11486" s="287" t="s">
        <v>9359</v>
      </c>
    </row>
    <row r="11487" spans="1:3" x14ac:dyDescent="0.35">
      <c r="A11487" s="222" t="str">
        <f t="shared" si="179"/>
        <v>US BIL LOW EXT ART</v>
      </c>
      <c r="B11487" s="288"/>
      <c r="C11487" s="13" t="s">
        <v>403</v>
      </c>
    </row>
    <row r="11488" spans="1:3" x14ac:dyDescent="0.35">
      <c r="A11488" s="222" t="str">
        <f t="shared" si="179"/>
        <v>US BLE ARTERIAL</v>
      </c>
      <c r="B11488" s="312"/>
      <c r="C11488" s="312" t="s">
        <v>9873</v>
      </c>
    </row>
    <row r="11489" spans="1:3" x14ac:dyDescent="0.35">
      <c r="A11489" s="222" t="str">
        <f t="shared" si="179"/>
        <v>US LE Arterial Duplex Bilateral</v>
      </c>
      <c r="B11489" s="281"/>
      <c r="C11489" s="42" t="s">
        <v>1966</v>
      </c>
    </row>
    <row r="11490" spans="1:3" x14ac:dyDescent="0.35">
      <c r="A11490" s="222" t="str">
        <f t="shared" si="179"/>
        <v>US LEG BILAT ARTERIAL</v>
      </c>
      <c r="B11490" s="283"/>
      <c r="C11490" s="284" t="s">
        <v>8213</v>
      </c>
    </row>
    <row r="11491" spans="1:3" x14ac:dyDescent="0.35">
      <c r="A11491" s="222" t="str">
        <f t="shared" si="179"/>
        <v>US LOW EXT ART BIL</v>
      </c>
      <c r="B11491" s="162"/>
      <c r="C11491" s="166" t="s">
        <v>4173</v>
      </c>
    </row>
    <row r="11492" spans="1:3" x14ac:dyDescent="0.35">
      <c r="A11492" s="222" t="str">
        <f t="shared" si="179"/>
        <v>US Lower Ext Arterial Duplex Bilateral</v>
      </c>
      <c r="B11492" s="291"/>
      <c r="C11492" s="278" t="s">
        <v>4414</v>
      </c>
    </row>
    <row r="11493" spans="1:3" x14ac:dyDescent="0.35">
      <c r="A11493" s="222" t="str">
        <f t="shared" si="179"/>
        <v>US, Duplex Lower Ext. Arterial or Bypass, Bilateral</v>
      </c>
      <c r="B11493" s="30"/>
      <c r="C11493" s="30" t="s">
        <v>3306</v>
      </c>
    </row>
    <row r="11494" spans="1:3" x14ac:dyDescent="0.35">
      <c r="A11494" s="222" t="str">
        <f t="shared" si="179"/>
        <v>93926-Arterial Doppler Unilateral Left Lower Extremity</v>
      </c>
      <c r="B11494" s="291"/>
      <c r="C11494" s="278" t="s">
        <v>4382</v>
      </c>
    </row>
    <row r="11495" spans="1:3" x14ac:dyDescent="0.35">
      <c r="A11495" s="222" t="str">
        <f t="shared" si="179"/>
        <v>ARTERIAL DOPPLER UNILATERAL LEFT LOWER EXTREMITY</v>
      </c>
      <c r="B11495" s="365"/>
      <c r="C11495" s="282" t="s">
        <v>5602</v>
      </c>
    </row>
    <row r="11496" spans="1:3" x14ac:dyDescent="0.35">
      <c r="A11496" s="222" t="str">
        <f t="shared" si="179"/>
        <v>ARTERIAL DOPPLER UNILATERAL RIGHT LOWER EXTREMITY</v>
      </c>
      <c r="B11496" s="365"/>
      <c r="C11496" s="282" t="s">
        <v>5603</v>
      </c>
    </row>
    <row r="11497" spans="1:3" x14ac:dyDescent="0.35">
      <c r="A11497" s="222" t="str">
        <f t="shared" si="179"/>
        <v>ARTERIAL, LLE</v>
      </c>
      <c r="B11497" s="26"/>
      <c r="C11497" s="26" t="s">
        <v>2351</v>
      </c>
    </row>
    <row r="11498" spans="1:3" x14ac:dyDescent="0.35">
      <c r="A11498" s="222" t="str">
        <f t="shared" si="179"/>
        <v>ARTERIAL, RLE</v>
      </c>
      <c r="B11498" s="26"/>
      <c r="C11498" s="26" t="s">
        <v>2352</v>
      </c>
    </row>
    <row r="11499" spans="1:3" x14ac:dyDescent="0.35">
      <c r="A11499" s="222" t="str">
        <f t="shared" si="179"/>
        <v>NVL DUP ARTERIAL EXT LOWER UNILAT LEFT</v>
      </c>
      <c r="B11499" s="548"/>
      <c r="C11499" s="548" t="s">
        <v>5797</v>
      </c>
    </row>
    <row r="11500" spans="1:3" x14ac:dyDescent="0.35">
      <c r="A11500" s="222" t="str">
        <f t="shared" si="179"/>
        <v>NVL DUP ARTERIAL EXT LOWER UNILAT RIGHT</v>
      </c>
      <c r="B11500" s="548"/>
      <c r="C11500" s="548" t="s">
        <v>5798</v>
      </c>
    </row>
    <row r="11501" spans="1:3" x14ac:dyDescent="0.35">
      <c r="A11501" s="222" t="str">
        <f t="shared" si="179"/>
        <v>RT ART LEG US</v>
      </c>
      <c r="B11501" s="288"/>
      <c r="C11501" s="346" t="s">
        <v>350</v>
      </c>
    </row>
    <row r="11502" spans="1:3" x14ac:dyDescent="0.35">
      <c r="A11502" s="222" t="str">
        <f t="shared" si="179"/>
        <v>U/S LEG DOP(ARTERY-UNILAT)</v>
      </c>
      <c r="B11502" s="533"/>
      <c r="C11502" s="493" t="s">
        <v>4778</v>
      </c>
    </row>
    <row r="11503" spans="1:3" x14ac:dyDescent="0.35">
      <c r="A11503" s="222" t="str">
        <f t="shared" si="179"/>
        <v>U/S LEG DOPPLER ARTERIAL UNILATERAL LEFT</v>
      </c>
      <c r="B11503" s="533"/>
      <c r="C11503" s="493" t="s">
        <v>4779</v>
      </c>
    </row>
    <row r="11504" spans="1:3" x14ac:dyDescent="0.35">
      <c r="A11504" s="222" t="str">
        <f t="shared" si="179"/>
        <v>U/S LEG DOPPLER ARTERIAL UNILATERAL RT</v>
      </c>
      <c r="B11504" s="533"/>
      <c r="C11504" s="493" t="s">
        <v>4780</v>
      </c>
    </row>
    <row r="11505" spans="1:3" x14ac:dyDescent="0.35">
      <c r="A11505" s="222" t="str">
        <f t="shared" si="179"/>
        <v>U/S LEG DOPPLER UNILATERAL RIGHT</v>
      </c>
      <c r="B11505" s="533"/>
      <c r="C11505" s="493" t="s">
        <v>4781</v>
      </c>
    </row>
    <row r="11506" spans="1:3" x14ac:dyDescent="0.35">
      <c r="A11506" s="222" t="str">
        <f t="shared" si="179"/>
        <v>UNILATERAL LOWER EXTREMITY ARTERIAL ULTRASOUND</v>
      </c>
      <c r="B11506" s="157"/>
      <c r="C11506" s="157" t="s">
        <v>3892</v>
      </c>
    </row>
    <row r="11507" spans="1:3" x14ac:dyDescent="0.35">
      <c r="A11507" s="222" t="str">
        <f t="shared" si="179"/>
        <v>US - UNILAT LOWER EXT ARTERIAL</v>
      </c>
      <c r="B11507" s="204"/>
      <c r="C11507" s="204" t="s">
        <v>10879</v>
      </c>
    </row>
    <row r="11508" spans="1:3" x14ac:dyDescent="0.35">
      <c r="A11508" s="222" t="str">
        <f t="shared" si="179"/>
        <v>US ART DOP LT LOWER EXT; UNILAT</v>
      </c>
      <c r="B11508" s="326"/>
      <c r="C11508" s="320" t="s">
        <v>13998</v>
      </c>
    </row>
    <row r="11509" spans="1:3" x14ac:dyDescent="0.35">
      <c r="A11509" s="222" t="str">
        <f t="shared" si="179"/>
        <v>US ART DOP RT LOWER EXT; UNILAT</v>
      </c>
      <c r="B11509" s="326"/>
      <c r="C11509" s="320" t="s">
        <v>13999</v>
      </c>
    </row>
    <row r="11510" spans="1:3" x14ac:dyDescent="0.35">
      <c r="A11510" s="222" t="str">
        <f t="shared" si="179"/>
        <v>US ART DOP-UNILA LOWER EXT - LEFT</v>
      </c>
      <c r="B11510" s="326"/>
      <c r="C11510" s="320" t="s">
        <v>14000</v>
      </c>
    </row>
    <row r="11511" spans="1:3" x14ac:dyDescent="0.35">
      <c r="A11511" s="222" t="str">
        <f t="shared" si="179"/>
        <v>US ART DOP-UNILA LOWER EXT - RIGHT</v>
      </c>
      <c r="B11511" s="280"/>
      <c r="C11511" s="45" t="s">
        <v>8877</v>
      </c>
    </row>
    <row r="11512" spans="1:3" x14ac:dyDescent="0.35">
      <c r="A11512" s="222" t="str">
        <f t="shared" si="179"/>
        <v>US ART EXT LOW LT</v>
      </c>
      <c r="B11512" s="288"/>
      <c r="C11512" s="13" t="s">
        <v>351</v>
      </c>
    </row>
    <row r="11513" spans="1:3" x14ac:dyDescent="0.35">
      <c r="A11513" s="222" t="str">
        <f t="shared" si="179"/>
        <v>US ART LO EX-UNI LT</v>
      </c>
      <c r="B11513" s="280"/>
      <c r="C11513" s="45" t="s">
        <v>8878</v>
      </c>
    </row>
    <row r="11514" spans="1:3" x14ac:dyDescent="0.35">
      <c r="A11514" s="222" t="str">
        <f t="shared" si="179"/>
        <v>US ART LO EX-UNI RT</v>
      </c>
      <c r="B11514" s="292"/>
      <c r="C11514" s="302" t="s">
        <v>5285</v>
      </c>
    </row>
    <row r="11515" spans="1:3" x14ac:dyDescent="0.35">
      <c r="A11515" s="222" t="str">
        <f t="shared" si="179"/>
        <v>US ART LOW EXT LT</v>
      </c>
      <c r="B11515" s="288"/>
      <c r="C11515" s="13" t="s">
        <v>352</v>
      </c>
    </row>
    <row r="11516" spans="1:3" x14ac:dyDescent="0.35">
      <c r="A11516" s="222" t="str">
        <f t="shared" si="179"/>
        <v>US ART LOW EXT RT</v>
      </c>
      <c r="B11516" s="288"/>
      <c r="C11516" s="13" t="s">
        <v>353</v>
      </c>
    </row>
    <row r="11517" spans="1:3" x14ac:dyDescent="0.35">
      <c r="A11517" s="222" t="str">
        <f t="shared" si="179"/>
        <v>US ART LOWER EXT LT</v>
      </c>
      <c r="B11517" s="11"/>
      <c r="C11517" s="11" t="s">
        <v>9805</v>
      </c>
    </row>
    <row r="11518" spans="1:3" x14ac:dyDescent="0.35">
      <c r="A11518" s="222" t="str">
        <f t="shared" si="179"/>
        <v>US ART LOWER EXT RT</v>
      </c>
      <c r="B11518" s="11"/>
      <c r="C11518" s="11" t="s">
        <v>9806</v>
      </c>
    </row>
    <row r="11519" spans="1:3" x14ac:dyDescent="0.35">
      <c r="A11519" s="222" t="str">
        <f t="shared" si="179"/>
        <v>US ARTERIAL DOPPLER LEFT LOWER EXT</v>
      </c>
      <c r="B11519" s="742"/>
      <c r="C11519" s="46" t="s">
        <v>659</v>
      </c>
    </row>
    <row r="11520" spans="1:3" ht="16" x14ac:dyDescent="0.4">
      <c r="A11520" s="222" t="str">
        <f t="shared" si="179"/>
        <v>US ARTERIAL DOPPLER LT LOWER EXTREMITY*</v>
      </c>
      <c r="B11520" s="158"/>
      <c r="C11520" s="158" t="s">
        <v>8566</v>
      </c>
    </row>
    <row r="11521" spans="1:3" x14ac:dyDescent="0.35">
      <c r="A11521" s="222" t="str">
        <f t="shared" si="179"/>
        <v>US ARTERIAL DOPPLER RIGHT LOWER EXT</v>
      </c>
      <c r="B11521" s="742"/>
      <c r="C11521" s="46" t="s">
        <v>660</v>
      </c>
    </row>
    <row r="11522" spans="1:3" ht="16" x14ac:dyDescent="0.4">
      <c r="A11522" s="222" t="str">
        <f t="shared" si="179"/>
        <v>US ARTERIAL DOPPLER RT LOWER EXTREMITY*</v>
      </c>
      <c r="B11522" s="158"/>
      <c r="C11522" s="158" t="s">
        <v>8567</v>
      </c>
    </row>
    <row r="11523" spans="1:3" x14ac:dyDescent="0.35">
      <c r="A11523" s="222" t="str">
        <f t="shared" ref="A11523:A11586" si="180">TRIM(C11523)</f>
        <v>US ARTERIAL DOPPLER UNILAT L/E/</v>
      </c>
      <c r="B11523" s="204"/>
      <c r="C11523" s="205" t="s">
        <v>10880</v>
      </c>
    </row>
    <row r="11524" spans="1:3" ht="16" x14ac:dyDescent="0.4">
      <c r="A11524" s="222" t="str">
        <f t="shared" si="180"/>
        <v>US arterial duplex LE LT</v>
      </c>
      <c r="B11524" s="24"/>
      <c r="C11524" s="595" t="s">
        <v>12835</v>
      </c>
    </row>
    <row r="11525" spans="1:3" x14ac:dyDescent="0.35">
      <c r="A11525" s="222" t="str">
        <f t="shared" si="180"/>
        <v>US ARTERIAL DUPLEX LT LOWER EXT</v>
      </c>
      <c r="B11525" s="468"/>
      <c r="C11525" s="130" t="s">
        <v>1027</v>
      </c>
    </row>
    <row r="11526" spans="1:3" x14ac:dyDescent="0.35">
      <c r="A11526" s="222" t="str">
        <f t="shared" si="180"/>
        <v>US ARTERIAL DUPLEX RT LOWER EXT</v>
      </c>
      <c r="B11526" s="468"/>
      <c r="C11526" s="130" t="s">
        <v>1028</v>
      </c>
    </row>
    <row r="11527" spans="1:3" x14ac:dyDescent="0.35">
      <c r="A11527" s="222" t="str">
        <f t="shared" si="180"/>
        <v>US ARTERIAL EXT LOW RT</v>
      </c>
      <c r="B11527" s="350"/>
      <c r="C11527" s="303" t="s">
        <v>6605</v>
      </c>
    </row>
    <row r="11528" spans="1:3" x14ac:dyDescent="0.35">
      <c r="A11528" s="222" t="str">
        <f t="shared" si="180"/>
        <v>US ARTERIAL EXT LOWER LT</v>
      </c>
      <c r="B11528" s="292"/>
      <c r="C11528" s="302" t="s">
        <v>5286</v>
      </c>
    </row>
    <row r="11529" spans="1:3" x14ac:dyDescent="0.35">
      <c r="A11529" s="222" t="str">
        <f t="shared" si="180"/>
        <v>US ARTERIAL EXT LOWER RT</v>
      </c>
      <c r="B11529" s="303"/>
      <c r="C11529" s="303" t="s">
        <v>6606</v>
      </c>
    </row>
    <row r="11530" spans="1:3" x14ac:dyDescent="0.35">
      <c r="A11530" s="222" t="str">
        <f t="shared" si="180"/>
        <v>US ARTERIAL LEFT LOWER EXTREMITY</v>
      </c>
      <c r="B11530" s="303"/>
      <c r="C11530" s="303" t="s">
        <v>6607</v>
      </c>
    </row>
    <row r="11531" spans="1:3" x14ac:dyDescent="0.35">
      <c r="A11531" s="222" t="str">
        <f t="shared" si="180"/>
        <v>US ARTERIAL LOWER EXT LEFT</v>
      </c>
      <c r="B11531" s="221"/>
      <c r="C11531" s="221" t="s">
        <v>1362</v>
      </c>
    </row>
    <row r="11532" spans="1:3" x14ac:dyDescent="0.35">
      <c r="A11532" s="222" t="str">
        <f t="shared" si="180"/>
        <v>US ARTERIAL LOWER EXT RIGHT</v>
      </c>
      <c r="B11532" s="221"/>
      <c r="C11532" s="221" t="s">
        <v>1363</v>
      </c>
    </row>
    <row r="11533" spans="1:3" x14ac:dyDescent="0.35">
      <c r="A11533" s="222" t="str">
        <f t="shared" si="180"/>
        <v>US ARTERIAL LOWER EXT UNILAT</v>
      </c>
      <c r="B11533" s="285"/>
      <c r="C11533" s="297" t="s">
        <v>6272</v>
      </c>
    </row>
    <row r="11534" spans="1:3" x14ac:dyDescent="0.35">
      <c r="A11534" s="222" t="str">
        <f t="shared" si="180"/>
        <v>US ARTERIAL LOWER EXT UNILAT LEFT</v>
      </c>
      <c r="B11534" s="315"/>
      <c r="C11534" s="315" t="s">
        <v>7127</v>
      </c>
    </row>
    <row r="11535" spans="1:3" x14ac:dyDescent="0.35">
      <c r="A11535" s="222" t="str">
        <f t="shared" si="180"/>
        <v>US ARTERIAL LOWER EXT UNILAT RIGHT</v>
      </c>
      <c r="B11535" s="315"/>
      <c r="C11535" s="315" t="s">
        <v>7128</v>
      </c>
    </row>
    <row r="11536" spans="1:3" x14ac:dyDescent="0.35">
      <c r="A11536" s="222" t="str">
        <f t="shared" si="180"/>
        <v>US ARTERIAL RIGHT LOWER EXTREMITY</v>
      </c>
      <c r="B11536" s="285"/>
      <c r="C11536" s="339" t="s">
        <v>6273</v>
      </c>
    </row>
    <row r="11537" spans="1:3" x14ac:dyDescent="0.35">
      <c r="A11537" s="222" t="str">
        <f t="shared" si="180"/>
        <v>US ARTERY LOW EXT LT</v>
      </c>
      <c r="B11537" s="288"/>
      <c r="C11537" s="13" t="s">
        <v>354</v>
      </c>
    </row>
    <row r="11538" spans="1:3" x14ac:dyDescent="0.35">
      <c r="A11538" s="222" t="str">
        <f t="shared" si="180"/>
        <v>US ARTERY LOW EXT RT</v>
      </c>
      <c r="B11538" s="288"/>
      <c r="C11538" s="13" t="s">
        <v>355</v>
      </c>
    </row>
    <row r="11539" spans="1:3" x14ac:dyDescent="0.35">
      <c r="A11539" s="222" t="str">
        <f t="shared" si="180"/>
        <v>US ARTERY LOWER EXTREMITY LEFT</v>
      </c>
      <c r="B11539" s="285"/>
      <c r="C11539" s="297" t="s">
        <v>6274</v>
      </c>
    </row>
    <row r="11540" spans="1:3" x14ac:dyDescent="0.35">
      <c r="A11540" s="222" t="str">
        <f t="shared" si="180"/>
        <v>US ARTERY LOWER EXTREMITY LT</v>
      </c>
      <c r="B11540" s="367"/>
      <c r="C11540" s="338" t="s">
        <v>7377</v>
      </c>
    </row>
    <row r="11541" spans="1:3" x14ac:dyDescent="0.35">
      <c r="A11541" s="222" t="str">
        <f t="shared" si="180"/>
        <v>US ARTERY LOWER EXTREMITY RIGHT</v>
      </c>
      <c r="B11541" s="289"/>
      <c r="C11541" s="318" t="s">
        <v>2788</v>
      </c>
    </row>
    <row r="11542" spans="1:3" x14ac:dyDescent="0.35">
      <c r="A11542" s="222" t="str">
        <f t="shared" si="180"/>
        <v>US ARTERY LOWER EXTREMITY RT</v>
      </c>
      <c r="B11542" s="367"/>
      <c r="C11542" s="338" t="s">
        <v>7378</v>
      </c>
    </row>
    <row r="11543" spans="1:3" x14ac:dyDescent="0.35">
      <c r="A11543" s="222" t="str">
        <f t="shared" si="180"/>
        <v>US LE Arterial Duplex Left</v>
      </c>
      <c r="B11543" s="289"/>
      <c r="C11543" s="318" t="s">
        <v>2789</v>
      </c>
    </row>
    <row r="11544" spans="1:3" x14ac:dyDescent="0.35">
      <c r="A11544" s="222" t="str">
        <f t="shared" si="180"/>
        <v>US LE Arterial Duplex Right</v>
      </c>
      <c r="B11544" s="281"/>
      <c r="C11544" s="42" t="s">
        <v>1909</v>
      </c>
    </row>
    <row r="11545" spans="1:3" x14ac:dyDescent="0.35">
      <c r="A11545" s="222" t="str">
        <f t="shared" si="180"/>
        <v>US Left Lower Extremity Arterial Doppler</v>
      </c>
      <c r="B11545" s="24"/>
      <c r="C11545" s="24" t="s">
        <v>12837</v>
      </c>
    </row>
    <row r="11546" spans="1:3" x14ac:dyDescent="0.35">
      <c r="A11546" s="222" t="str">
        <f t="shared" si="180"/>
        <v>US LLE ARTERIAL</v>
      </c>
      <c r="B11546" s="312"/>
      <c r="C11546" s="290" t="s">
        <v>1910</v>
      </c>
    </row>
    <row r="11547" spans="1:3" x14ac:dyDescent="0.35">
      <c r="A11547" s="222" t="str">
        <f t="shared" si="180"/>
        <v>US LLE ARTERIAL</v>
      </c>
      <c r="B11547" s="281"/>
      <c r="C11547" s="42" t="s">
        <v>1910</v>
      </c>
    </row>
    <row r="11548" spans="1:3" x14ac:dyDescent="0.35">
      <c r="A11548" s="222" t="str">
        <f t="shared" si="180"/>
        <v>US LLEA</v>
      </c>
      <c r="B11548" s="316"/>
      <c r="C11548" s="316" t="s">
        <v>8474</v>
      </c>
    </row>
    <row r="11549" spans="1:3" x14ac:dyDescent="0.35">
      <c r="A11549" s="222" t="str">
        <f t="shared" si="180"/>
        <v>US Lower Ext Arterial Duplex Left</v>
      </c>
      <c r="B11549" s="291"/>
      <c r="C11549" s="291" t="s">
        <v>4383</v>
      </c>
    </row>
    <row r="11550" spans="1:3" x14ac:dyDescent="0.35">
      <c r="A11550" s="222" t="str">
        <f t="shared" si="180"/>
        <v>US Lower Ext Arterial Duplex Right</v>
      </c>
      <c r="B11550" s="291"/>
      <c r="C11550" s="278" t="s">
        <v>4384</v>
      </c>
    </row>
    <row r="11551" spans="1:3" x14ac:dyDescent="0.35">
      <c r="A11551" s="222" t="str">
        <f t="shared" si="180"/>
        <v>US LT LEG UNILAT ARTERIAL</v>
      </c>
      <c r="B11551" s="291"/>
      <c r="C11551" s="278" t="s">
        <v>4385</v>
      </c>
    </row>
    <row r="11552" spans="1:3" x14ac:dyDescent="0.35">
      <c r="A11552" s="222" t="str">
        <f t="shared" si="180"/>
        <v>US Right Lower Extremity Arterial Doppler</v>
      </c>
      <c r="B11552" s="24"/>
      <c r="C11552" s="24" t="s">
        <v>12838</v>
      </c>
    </row>
    <row r="11553" spans="1:3" x14ac:dyDescent="0.35">
      <c r="A11553" s="222" t="str">
        <f t="shared" si="180"/>
        <v>US RLE ARTERIAL</v>
      </c>
      <c r="B11553" s="312"/>
      <c r="C11553" s="290" t="s">
        <v>9807</v>
      </c>
    </row>
    <row r="11554" spans="1:3" x14ac:dyDescent="0.35">
      <c r="A11554" s="222" t="str">
        <f t="shared" si="180"/>
        <v>US RLEA</v>
      </c>
      <c r="B11554" s="316"/>
      <c r="C11554" s="316" t="s">
        <v>8475</v>
      </c>
    </row>
    <row r="11555" spans="1:3" x14ac:dyDescent="0.35">
      <c r="A11555" s="222" t="str">
        <f t="shared" si="180"/>
        <v>US RT LEG UNILAT ARTERIAL</v>
      </c>
      <c r="B11555" s="283"/>
      <c r="C11555" s="284" t="s">
        <v>8181</v>
      </c>
    </row>
    <row r="11556" spans="1:3" x14ac:dyDescent="0.35">
      <c r="A11556" s="222" t="str">
        <f t="shared" si="180"/>
        <v>US UNILAT LOWER EXT ARTERIAL</v>
      </c>
      <c r="B11556" s="204"/>
      <c r="C11556" s="205" t="s">
        <v>10881</v>
      </c>
    </row>
    <row r="11557" spans="1:3" ht="16" x14ac:dyDescent="0.4">
      <c r="A11557" s="222" t="str">
        <f t="shared" si="180"/>
        <v>US, Duplex Arterial Left Lower Extremity</v>
      </c>
      <c r="B11557" s="30"/>
      <c r="C11557" s="614" t="s">
        <v>3210</v>
      </c>
    </row>
    <row r="11558" spans="1:3" ht="16" x14ac:dyDescent="0.4">
      <c r="A11558" s="222" t="str">
        <f t="shared" si="180"/>
        <v>US, Duplex Arterial Right Lower Extremity</v>
      </c>
      <c r="B11558" s="30"/>
      <c r="C11558" s="614" t="s">
        <v>3211</v>
      </c>
    </row>
    <row r="11559" spans="1:3" x14ac:dyDescent="0.35">
      <c r="A11559" s="222" t="str">
        <f t="shared" si="180"/>
        <v>US, Duplex Lower Ext. Arterial or Bypass, Unilateral</v>
      </c>
      <c r="B11559" s="30"/>
      <c r="C11559" s="30" t="s">
        <v>3212</v>
      </c>
    </row>
    <row r="11560" spans="1:3" x14ac:dyDescent="0.35">
      <c r="A11560" s="222" t="str">
        <f t="shared" si="180"/>
        <v>ARTERIAL DOPPLER BILATERAL UPPER EXTREMITY</v>
      </c>
      <c r="B11560" s="282"/>
      <c r="C11560" s="282" t="s">
        <v>5624</v>
      </c>
    </row>
    <row r="11561" spans="1:3" x14ac:dyDescent="0.35">
      <c r="A11561" s="222" t="str">
        <f t="shared" si="180"/>
        <v>ARTERIAL, BUE</v>
      </c>
      <c r="B11561" s="26"/>
      <c r="C11561" s="26" t="s">
        <v>2378</v>
      </c>
    </row>
    <row r="11562" spans="1:3" x14ac:dyDescent="0.35">
      <c r="A11562" s="222" t="str">
        <f t="shared" si="180"/>
        <v>NVL DUP ARTERIAL EXT UPPER BILAT</v>
      </c>
      <c r="B11562" s="548"/>
      <c r="C11562" s="548" t="s">
        <v>5836</v>
      </c>
    </row>
    <row r="11563" spans="1:3" x14ac:dyDescent="0.35">
      <c r="A11563" s="222" t="str">
        <f t="shared" si="180"/>
        <v>US Bilateral Upper Extremity Arterial Doppler</v>
      </c>
      <c r="B11563" s="24"/>
      <c r="C11563" s="24" t="s">
        <v>12875</v>
      </c>
    </row>
    <row r="11564" spans="1:3" x14ac:dyDescent="0.35">
      <c r="A11564" s="222" t="str">
        <f t="shared" si="180"/>
        <v>US ARM BILAT ARTERIAL</v>
      </c>
      <c r="B11564" s="283"/>
      <c r="C11564" s="284" t="s">
        <v>8214</v>
      </c>
    </row>
    <row r="11565" spans="1:3" x14ac:dyDescent="0.35">
      <c r="A11565" s="222" t="str">
        <f t="shared" si="180"/>
        <v>US ART DOP COMPLETE BILAT UPPER EXT</v>
      </c>
      <c r="B11565" s="283"/>
      <c r="C11565" s="284" t="s">
        <v>8215</v>
      </c>
    </row>
    <row r="11566" spans="1:3" x14ac:dyDescent="0.35">
      <c r="A11566" s="222" t="str">
        <f t="shared" si="180"/>
        <v>US ART UPPER EXT BILATERAL</v>
      </c>
      <c r="B11566" s="11"/>
      <c r="C11566" s="11" t="s">
        <v>9874</v>
      </c>
    </row>
    <row r="11567" spans="1:3" x14ac:dyDescent="0.35">
      <c r="A11567" s="222" t="str">
        <f t="shared" si="180"/>
        <v>US ART UPPER EXTR BIL</v>
      </c>
      <c r="B11567" s="292"/>
      <c r="C11567" s="302" t="s">
        <v>5311</v>
      </c>
    </row>
    <row r="11568" spans="1:3" x14ac:dyDescent="0.35">
      <c r="A11568" s="222" t="str">
        <f t="shared" si="180"/>
        <v>US ARTERIAL BILAT UPPER EXTREMITIES</v>
      </c>
      <c r="B11568" s="286"/>
      <c r="C11568" s="286" t="s">
        <v>8925</v>
      </c>
    </row>
    <row r="11569" spans="1:3" x14ac:dyDescent="0.35">
      <c r="A11569" s="222" t="str">
        <f t="shared" si="180"/>
        <v>US ARTERIAL DOPPLER BILATERAL UPPER EXT</v>
      </c>
      <c r="B11569" s="742"/>
      <c r="C11569" s="46" t="s">
        <v>686</v>
      </c>
    </row>
    <row r="11570" spans="1:3" ht="16" x14ac:dyDescent="0.4">
      <c r="A11570" s="222" t="str">
        <f t="shared" si="180"/>
        <v>US ARTERIAL DOPPLER BILATERAL UPPER EXTREMITY*</v>
      </c>
      <c r="B11570" s="696"/>
      <c r="C11570" s="158" t="s">
        <v>8595</v>
      </c>
    </row>
    <row r="11571" spans="1:3" x14ac:dyDescent="0.35">
      <c r="A11571" s="222" t="str">
        <f t="shared" si="180"/>
        <v>US ARTERIAL DOPPLER UPPER EXT - BILATERA</v>
      </c>
      <c r="B11571" s="285"/>
      <c r="C11571" s="285" t="s">
        <v>6305</v>
      </c>
    </row>
    <row r="11572" spans="1:3" x14ac:dyDescent="0.35">
      <c r="A11572" s="222" t="str">
        <f t="shared" si="180"/>
        <v>US ARTERIAL EXT UPPER BILAT</v>
      </c>
      <c r="B11572" s="286"/>
      <c r="C11572" s="286" t="s">
        <v>8926</v>
      </c>
    </row>
    <row r="11573" spans="1:3" x14ac:dyDescent="0.35">
      <c r="A11573" s="222" t="str">
        <f t="shared" si="180"/>
        <v>US ARTERIAL UP EXT BILAT</v>
      </c>
      <c r="B11573" s="296"/>
      <c r="C11573" s="303" t="s">
        <v>6631</v>
      </c>
    </row>
    <row r="11574" spans="1:3" x14ac:dyDescent="0.35">
      <c r="A11574" s="222" t="str">
        <f t="shared" si="180"/>
        <v>US ARTERIAL UPPER EXT BI</v>
      </c>
      <c r="B11574" s="306"/>
      <c r="C11574" s="306" t="s">
        <v>1077</v>
      </c>
    </row>
    <row r="11575" spans="1:3" x14ac:dyDescent="0.35">
      <c r="A11575" s="222" t="str">
        <f t="shared" si="180"/>
        <v>US ARTERIAL UPPER EXT BILATERAL</v>
      </c>
      <c r="B11575" s="221"/>
      <c r="C11575" s="233" t="s">
        <v>1385</v>
      </c>
    </row>
    <row r="11576" spans="1:3" x14ac:dyDescent="0.35">
      <c r="A11576" s="222" t="str">
        <f t="shared" si="180"/>
        <v>US ARTERY UP EXT BI</v>
      </c>
      <c r="B11576" s="288"/>
      <c r="C11576" s="13" t="s">
        <v>404</v>
      </c>
    </row>
    <row r="11577" spans="1:3" x14ac:dyDescent="0.35">
      <c r="A11577" s="222" t="str">
        <f t="shared" si="180"/>
        <v>US ARTERY UPPER EXTREMITY BI</v>
      </c>
      <c r="B11577" s="277"/>
      <c r="C11577" s="277" t="s">
        <v>9360</v>
      </c>
    </row>
    <row r="11578" spans="1:3" x14ac:dyDescent="0.35">
      <c r="A11578" s="222" t="str">
        <f t="shared" si="180"/>
        <v>US BUE ARTERIAL</v>
      </c>
      <c r="B11578" s="312"/>
      <c r="C11578" s="312" t="s">
        <v>9875</v>
      </c>
    </row>
    <row r="11579" spans="1:3" x14ac:dyDescent="0.35">
      <c r="A11579" s="222" t="str">
        <f t="shared" si="180"/>
        <v>US BUEA</v>
      </c>
      <c r="B11579" s="40"/>
      <c r="C11579" s="40" t="s">
        <v>12876</v>
      </c>
    </row>
    <row r="11580" spans="1:3" x14ac:dyDescent="0.35">
      <c r="A11580" s="222" t="str">
        <f t="shared" si="180"/>
        <v>US UE Arterial Duplex Bilateral</v>
      </c>
      <c r="B11580" s="289"/>
      <c r="C11580" s="289" t="s">
        <v>2854</v>
      </c>
    </row>
    <row r="11581" spans="1:3" x14ac:dyDescent="0.35">
      <c r="A11581" s="222" t="str">
        <f t="shared" si="180"/>
        <v>US Upper Ext Arterial Duplex Bilateral</v>
      </c>
      <c r="B11581" s="281"/>
      <c r="C11581" s="281" t="s">
        <v>1967</v>
      </c>
    </row>
    <row r="11582" spans="1:3" x14ac:dyDescent="0.35">
      <c r="A11582" s="222" t="str">
        <f t="shared" si="180"/>
        <v>US UPPER EXT ARTERIES OR GRAFTS; COMPLETE BILAT</v>
      </c>
      <c r="B11582" s="327"/>
      <c r="C11582" s="327" t="s">
        <v>1707</v>
      </c>
    </row>
    <row r="11583" spans="1:3" x14ac:dyDescent="0.35">
      <c r="A11583" s="222" t="str">
        <f t="shared" si="180"/>
        <v>US, Duplex Upper Ext. Arterial or Bypass, Bilateral</v>
      </c>
      <c r="B11583" s="30"/>
      <c r="C11583" s="30" t="s">
        <v>3307</v>
      </c>
    </row>
    <row r="11584" spans="1:3" x14ac:dyDescent="0.35">
      <c r="A11584" s="222" t="str">
        <f t="shared" si="180"/>
        <v>ARTERIAL DOPPLER UNILATERAL LEFT UPPER EXTREMITY</v>
      </c>
      <c r="B11584" s="282"/>
      <c r="C11584" s="282" t="s">
        <v>5604</v>
      </c>
    </row>
    <row r="11585" spans="1:3" x14ac:dyDescent="0.35">
      <c r="A11585" s="222" t="str">
        <f t="shared" si="180"/>
        <v>ARTERIAL DOPPLER UNILATERAL RIGHT UPPER EXTREMITY</v>
      </c>
      <c r="B11585" s="282"/>
      <c r="C11585" s="282" t="s">
        <v>5605</v>
      </c>
    </row>
    <row r="11586" spans="1:3" x14ac:dyDescent="0.35">
      <c r="A11586" s="222" t="str">
        <f t="shared" si="180"/>
        <v>ARTERIAL, LUE</v>
      </c>
      <c r="B11586" s="26"/>
      <c r="C11586" s="410" t="s">
        <v>2353</v>
      </c>
    </row>
    <row r="11587" spans="1:3" x14ac:dyDescent="0.35">
      <c r="A11587" s="222" t="str">
        <f t="shared" ref="A11587:A11650" si="181">TRIM(C11587)</f>
        <v>ARTERIAL, RUE</v>
      </c>
      <c r="B11587" s="26"/>
      <c r="C11587" s="26" t="s">
        <v>2354</v>
      </c>
    </row>
    <row r="11588" spans="1:3" x14ac:dyDescent="0.35">
      <c r="A11588" s="222" t="str">
        <f t="shared" si="181"/>
        <v>NVL DUP ARTERIAL EXT UPPER UNILAT LEFT</v>
      </c>
      <c r="B11588" s="548"/>
      <c r="C11588" s="548" t="s">
        <v>5799</v>
      </c>
    </row>
    <row r="11589" spans="1:3" x14ac:dyDescent="0.35">
      <c r="A11589" s="222" t="str">
        <f t="shared" si="181"/>
        <v>NVL DUP ARTERIAL EXT UPPER UNILAT RIGHT</v>
      </c>
      <c r="B11589" s="548"/>
      <c r="C11589" s="548" t="s">
        <v>5800</v>
      </c>
    </row>
    <row r="11590" spans="1:3" x14ac:dyDescent="0.35">
      <c r="A11590" s="222" t="str">
        <f t="shared" si="181"/>
        <v>U/S UP EXT ARTERIAL RIGHT</v>
      </c>
      <c r="B11590" s="533"/>
      <c r="C11590" s="493" t="s">
        <v>4782</v>
      </c>
    </row>
    <row r="11591" spans="1:3" x14ac:dyDescent="0.35">
      <c r="A11591" s="222" t="str">
        <f t="shared" si="181"/>
        <v>US ART DOP UPPER EXT UNILAT; LIMITED</v>
      </c>
      <c r="B11591" s="343"/>
      <c r="C11591" s="323" t="s">
        <v>1687</v>
      </c>
    </row>
    <row r="11592" spans="1:3" x14ac:dyDescent="0.35">
      <c r="A11592" s="222" t="str">
        <f t="shared" si="181"/>
        <v>US ART DOP UPPER EXT UNILAT; LIMITED</v>
      </c>
      <c r="B11592" s="327"/>
      <c r="C11592" s="327" t="s">
        <v>1687</v>
      </c>
    </row>
    <row r="11593" spans="1:3" x14ac:dyDescent="0.35">
      <c r="A11593" s="222" t="str">
        <f t="shared" si="181"/>
        <v>US ART DOP-UNILA UPPER EXT</v>
      </c>
      <c r="B11593" s="291"/>
      <c r="C11593" s="291" t="s">
        <v>4386</v>
      </c>
    </row>
    <row r="11594" spans="1:3" x14ac:dyDescent="0.35">
      <c r="A11594" s="222" t="str">
        <f t="shared" si="181"/>
        <v>US ART UPPER EXTR LT</v>
      </c>
      <c r="B11594" s="11"/>
      <c r="C11594" s="11" t="s">
        <v>8879</v>
      </c>
    </row>
    <row r="11595" spans="1:3" x14ac:dyDescent="0.35">
      <c r="A11595" s="222" t="str">
        <f t="shared" si="181"/>
        <v>US ART UPPER EXTR LT</v>
      </c>
      <c r="B11595" s="286"/>
      <c r="C11595" s="286" t="s">
        <v>8879</v>
      </c>
    </row>
    <row r="11596" spans="1:3" x14ac:dyDescent="0.35">
      <c r="A11596" s="222" t="str">
        <f t="shared" si="181"/>
        <v>US ART UPPER EXTR RT</v>
      </c>
      <c r="B11596" s="292"/>
      <c r="C11596" s="292" t="s">
        <v>5287</v>
      </c>
    </row>
    <row r="11597" spans="1:3" x14ac:dyDescent="0.35">
      <c r="A11597" s="222" t="str">
        <f t="shared" si="181"/>
        <v>US ART UPPER EXTR RT</v>
      </c>
      <c r="B11597" s="11"/>
      <c r="C11597" s="11" t="s">
        <v>5287</v>
      </c>
    </row>
    <row r="11598" spans="1:3" x14ac:dyDescent="0.35">
      <c r="A11598" s="222" t="str">
        <f t="shared" si="181"/>
        <v>US ARTERIAL DOPPLER LEFT UPPER EXT</v>
      </c>
      <c r="B11598" s="742"/>
      <c r="C11598" s="46" t="s">
        <v>661</v>
      </c>
    </row>
    <row r="11599" spans="1:3" ht="16" x14ac:dyDescent="0.4">
      <c r="A11599" s="222" t="str">
        <f t="shared" si="181"/>
        <v>US ARTERIAL DOPPLER LT UPPER EXTREMITY*</v>
      </c>
      <c r="B11599" s="696"/>
      <c r="C11599" s="158" t="s">
        <v>8568</v>
      </c>
    </row>
    <row r="11600" spans="1:3" x14ac:dyDescent="0.35">
      <c r="A11600" s="222" t="str">
        <f t="shared" si="181"/>
        <v>US ARTERIAL DOPPLER RIGHT UPPER EXT</v>
      </c>
      <c r="B11600" s="742"/>
      <c r="C11600" s="46" t="s">
        <v>662</v>
      </c>
    </row>
    <row r="11601" spans="1:3" ht="16" x14ac:dyDescent="0.4">
      <c r="A11601" s="222" t="str">
        <f t="shared" si="181"/>
        <v>US ARTERIAL DOPPLER RT UPPER EXTREMITY*</v>
      </c>
      <c r="B11601" s="696"/>
      <c r="C11601" s="158" t="s">
        <v>8569</v>
      </c>
    </row>
    <row r="11602" spans="1:3" x14ac:dyDescent="0.35">
      <c r="A11602" s="222" t="str">
        <f t="shared" si="181"/>
        <v>US ARTERIAL DOPPLER UPPER EXT - LEFT</v>
      </c>
      <c r="B11602" s="292"/>
      <c r="C11602" s="292" t="s">
        <v>5288</v>
      </c>
    </row>
    <row r="11603" spans="1:3" x14ac:dyDescent="0.35">
      <c r="A11603" s="222" t="str">
        <f t="shared" si="181"/>
        <v>US ARTERIAL DOPPLER UPPER EXT - RIGHT</v>
      </c>
      <c r="B11603" s="280"/>
      <c r="C11603" s="286" t="s">
        <v>8880</v>
      </c>
    </row>
    <row r="11604" spans="1:3" x14ac:dyDescent="0.35">
      <c r="A11604" s="222" t="str">
        <f t="shared" si="181"/>
        <v>US ARTERIAL LEFT UPPER EXTREMITY</v>
      </c>
      <c r="B11604" s="280"/>
      <c r="C11604" s="286" t="s">
        <v>8881</v>
      </c>
    </row>
    <row r="11605" spans="1:3" x14ac:dyDescent="0.35">
      <c r="A11605" s="222" t="str">
        <f t="shared" si="181"/>
        <v>US ARTERIAL RIGHT UPPER EXTREMITY</v>
      </c>
      <c r="B11605" s="285"/>
      <c r="C11605" s="297" t="s">
        <v>6275</v>
      </c>
    </row>
    <row r="11606" spans="1:3" x14ac:dyDescent="0.35">
      <c r="A11606" s="222" t="str">
        <f t="shared" si="181"/>
        <v>US ARTERIAL UNILAT.UP</v>
      </c>
      <c r="B11606" s="285"/>
      <c r="C11606" s="285" t="s">
        <v>6276</v>
      </c>
    </row>
    <row r="11607" spans="1:3" x14ac:dyDescent="0.35">
      <c r="A11607" s="222" t="str">
        <f t="shared" si="181"/>
        <v>US ARTERIAL UP EXT UNILAT</v>
      </c>
      <c r="B11607" s="285"/>
      <c r="C11607" s="285" t="s">
        <v>6277</v>
      </c>
    </row>
    <row r="11608" spans="1:3" x14ac:dyDescent="0.35">
      <c r="A11608" s="222" t="str">
        <f t="shared" si="181"/>
        <v>US ARTERIAL UPPER EXT RT</v>
      </c>
      <c r="B11608" s="33"/>
      <c r="C11608" s="537" t="s">
        <v>1031</v>
      </c>
    </row>
    <row r="11609" spans="1:3" x14ac:dyDescent="0.35">
      <c r="A11609" s="222" t="str">
        <f t="shared" si="181"/>
        <v>US ARTERIAL UPPER EXT LEFT</v>
      </c>
      <c r="B11609" s="221"/>
      <c r="C11609" s="221" t="s">
        <v>1364</v>
      </c>
    </row>
    <row r="11610" spans="1:3" x14ac:dyDescent="0.35">
      <c r="A11610" s="222" t="str">
        <f t="shared" si="181"/>
        <v>US ARTERIAL UPPER EXT LT</v>
      </c>
      <c r="B11610" s="33"/>
      <c r="C11610" s="33" t="s">
        <v>1030</v>
      </c>
    </row>
    <row r="11611" spans="1:3" x14ac:dyDescent="0.35">
      <c r="A11611" s="222" t="str">
        <f t="shared" si="181"/>
        <v>US ARTERIAL UPPER EXT RIGHT</v>
      </c>
      <c r="B11611" s="221"/>
      <c r="C11611" s="221" t="s">
        <v>1365</v>
      </c>
    </row>
    <row r="11612" spans="1:3" x14ac:dyDescent="0.35">
      <c r="A11612" s="222" t="str">
        <f t="shared" si="181"/>
        <v>US ARTERIAL UPPER EXT RT</v>
      </c>
      <c r="B11612" s="33"/>
      <c r="C11612" s="33" t="s">
        <v>1031</v>
      </c>
    </row>
    <row r="11613" spans="1:3" x14ac:dyDescent="0.35">
      <c r="A11613" s="222" t="str">
        <f t="shared" si="181"/>
        <v>US ARTERY UP EXT LT</v>
      </c>
      <c r="B11613" s="288"/>
      <c r="C11613" s="13" t="s">
        <v>356</v>
      </c>
    </row>
    <row r="11614" spans="1:3" x14ac:dyDescent="0.35">
      <c r="A11614" s="222" t="str">
        <f t="shared" si="181"/>
        <v>US ARTERY UP EXT RT</v>
      </c>
      <c r="B11614" s="288"/>
      <c r="C11614" s="13" t="s">
        <v>357</v>
      </c>
    </row>
    <row r="11615" spans="1:3" x14ac:dyDescent="0.35">
      <c r="A11615" s="222" t="str">
        <f t="shared" si="181"/>
        <v>US ARTERY UPPER EXTREMITY LT</v>
      </c>
      <c r="B11615" s="277"/>
      <c r="C11615" s="277" t="s">
        <v>9335</v>
      </c>
    </row>
    <row r="11616" spans="1:3" x14ac:dyDescent="0.35">
      <c r="A11616" s="222" t="str">
        <f t="shared" si="181"/>
        <v>US ARTERY UPPER EXTREMITY RT</v>
      </c>
      <c r="B11616" s="289"/>
      <c r="C11616" s="289" t="s">
        <v>2790</v>
      </c>
    </row>
    <row r="11617" spans="1:3" x14ac:dyDescent="0.35">
      <c r="A11617" s="222" t="str">
        <f t="shared" si="181"/>
        <v>US Left Upper Extremity Arterial Doppler</v>
      </c>
      <c r="B11617" s="24"/>
      <c r="C11617" s="24" t="s">
        <v>12839</v>
      </c>
    </row>
    <row r="11618" spans="1:3" x14ac:dyDescent="0.35">
      <c r="A11618" s="222" t="str">
        <f t="shared" si="181"/>
        <v>US LT ARM UNILAT ARTERIAL</v>
      </c>
      <c r="B11618" s="289"/>
      <c r="C11618" s="289" t="s">
        <v>2791</v>
      </c>
    </row>
    <row r="11619" spans="1:3" x14ac:dyDescent="0.35">
      <c r="A11619" s="222" t="str">
        <f t="shared" si="181"/>
        <v>US LUE ARTERIAL</v>
      </c>
      <c r="B11619" s="312"/>
      <c r="C11619" s="312" t="s">
        <v>9808</v>
      </c>
    </row>
    <row r="11620" spans="1:3" x14ac:dyDescent="0.35">
      <c r="A11620" s="222" t="str">
        <f t="shared" si="181"/>
        <v>US LUEA</v>
      </c>
      <c r="B11620" s="40"/>
      <c r="C11620" s="40" t="s">
        <v>12840</v>
      </c>
    </row>
    <row r="11621" spans="1:3" x14ac:dyDescent="0.35">
      <c r="A11621" s="222" t="str">
        <f t="shared" si="181"/>
        <v>US Right Upper Extremity Arterial Doppler</v>
      </c>
      <c r="B11621" s="24"/>
      <c r="C11621" s="24" t="s">
        <v>12841</v>
      </c>
    </row>
    <row r="11622" spans="1:3" x14ac:dyDescent="0.35">
      <c r="A11622" s="222" t="str">
        <f t="shared" si="181"/>
        <v>US RT ARM UNILAT ARTERIAL</v>
      </c>
      <c r="B11622" s="283"/>
      <c r="C11622" s="284" t="s">
        <v>8182</v>
      </c>
    </row>
    <row r="11623" spans="1:3" x14ac:dyDescent="0.35">
      <c r="A11623" s="222" t="str">
        <f t="shared" si="181"/>
        <v>US RUE ARTERIAL</v>
      </c>
      <c r="B11623" s="312"/>
      <c r="C11623" s="312" t="s">
        <v>9809</v>
      </c>
    </row>
    <row r="11624" spans="1:3" x14ac:dyDescent="0.35">
      <c r="A11624" s="222" t="str">
        <f t="shared" si="181"/>
        <v>US RUEA</v>
      </c>
      <c r="B11624" s="40"/>
      <c r="C11624" s="40" t="s">
        <v>12842</v>
      </c>
    </row>
    <row r="11625" spans="1:3" x14ac:dyDescent="0.35">
      <c r="A11625" s="222" t="str">
        <f t="shared" si="181"/>
        <v>US UE Art Duplex Ltd</v>
      </c>
      <c r="B11625" s="283"/>
      <c r="C11625" s="283" t="s">
        <v>8183</v>
      </c>
    </row>
    <row r="11626" spans="1:3" x14ac:dyDescent="0.35">
      <c r="A11626" s="222" t="str">
        <f t="shared" si="181"/>
        <v>US UE Arterial Duplex Left</v>
      </c>
      <c r="B11626" s="313"/>
      <c r="C11626" s="313" t="s">
        <v>1911</v>
      </c>
    </row>
    <row r="11627" spans="1:3" x14ac:dyDescent="0.35">
      <c r="A11627" s="222" t="str">
        <f t="shared" si="181"/>
        <v>US UE Arterial Duplex Right</v>
      </c>
      <c r="B11627" s="281"/>
      <c r="C11627" s="42" t="s">
        <v>1912</v>
      </c>
    </row>
    <row r="11628" spans="1:3" x14ac:dyDescent="0.35">
      <c r="A11628" s="222" t="str">
        <f t="shared" si="181"/>
        <v>US Upper Ext Arterial Duplex Left</v>
      </c>
      <c r="B11628" s="281"/>
      <c r="C11628" s="42" t="s">
        <v>1913</v>
      </c>
    </row>
    <row r="11629" spans="1:3" x14ac:dyDescent="0.35">
      <c r="A11629" s="222" t="str">
        <f t="shared" si="181"/>
        <v>US Upper Ext Arterial Duplex Right</v>
      </c>
      <c r="B11629" s="291"/>
      <c r="C11629" s="291" t="s">
        <v>4387</v>
      </c>
    </row>
    <row r="11630" spans="1:3" x14ac:dyDescent="0.35">
      <c r="A11630" s="222" t="str">
        <f t="shared" si="181"/>
        <v>US, Duplex Upper Ext. Arterial or Bypass, Unilateral</v>
      </c>
      <c r="B11630" s="30"/>
      <c r="C11630" s="30" t="s">
        <v>3213</v>
      </c>
    </row>
    <row r="11631" spans="1:3" x14ac:dyDescent="0.35">
      <c r="A11631" s="222" t="str">
        <f t="shared" si="181"/>
        <v>93970-Venous Doppler Complete Bilateral</v>
      </c>
      <c r="B11631" s="291"/>
      <c r="C11631" s="278" t="s">
        <v>4405</v>
      </c>
    </row>
    <row r="11632" spans="1:3" x14ac:dyDescent="0.35">
      <c r="A11632" s="222" t="str">
        <f t="shared" si="181"/>
        <v>BIL VEN LEGS US</v>
      </c>
      <c r="B11632" s="288"/>
      <c r="C11632" s="402" t="s">
        <v>385</v>
      </c>
    </row>
    <row r="11633" spans="1:3" x14ac:dyDescent="0.35">
      <c r="A11633" s="222" t="str">
        <f t="shared" si="181"/>
        <v>BILATERAL LOWER EXTREMITY VENOUS ULTRASOUND</v>
      </c>
      <c r="B11633" s="157"/>
      <c r="C11633" s="157" t="s">
        <v>3950</v>
      </c>
    </row>
    <row r="11634" spans="1:3" ht="16" x14ac:dyDescent="0.4">
      <c r="A11634" s="222" t="str">
        <f t="shared" si="181"/>
        <v>DUPLEX SCAN LOWER EXTREM VEINS UNILATERAL (LEFT)</v>
      </c>
      <c r="B11634" s="650"/>
      <c r="C11634" s="639" t="s">
        <v>13745</v>
      </c>
    </row>
    <row r="11635" spans="1:3" ht="16" x14ac:dyDescent="0.4">
      <c r="A11635" s="222" t="str">
        <f t="shared" si="181"/>
        <v>DUPLEX SCAN LOWER EXTREM VEINS UNILATERAL (RIGHT)</v>
      </c>
      <c r="B11635" s="650"/>
      <c r="C11635" s="639" t="s">
        <v>13746</v>
      </c>
    </row>
    <row r="11636" spans="1:3" x14ac:dyDescent="0.35">
      <c r="A11636" s="222" t="str">
        <f t="shared" si="181"/>
        <v>DUP-SCAN XTR VEINS COMPL BI STD</v>
      </c>
      <c r="B11636" s="26"/>
      <c r="C11636" s="26" t="s">
        <v>2370</v>
      </c>
    </row>
    <row r="11637" spans="1:3" x14ac:dyDescent="0.35">
      <c r="A11637" s="222" t="str">
        <f t="shared" si="181"/>
        <v>NVL DUP VENOUS EXT LOWER BILAT</v>
      </c>
      <c r="B11637" s="548"/>
      <c r="C11637" s="548" t="s">
        <v>5821</v>
      </c>
    </row>
    <row r="11638" spans="1:3" x14ac:dyDescent="0.35">
      <c r="A11638" s="222" t="str">
        <f t="shared" si="181"/>
        <v>NVL DUP VENOUS EXT UPPER BILAT</v>
      </c>
      <c r="B11638" s="548"/>
      <c r="C11638" s="548" t="s">
        <v>5822</v>
      </c>
    </row>
    <row r="11639" spans="1:3" x14ac:dyDescent="0.35">
      <c r="A11639" s="222" t="str">
        <f t="shared" si="181"/>
        <v>U/S BIL VENOUS (CFE)</v>
      </c>
      <c r="B11639" s="613"/>
      <c r="C11639" s="613" t="s">
        <v>4815</v>
      </c>
    </row>
    <row r="11640" spans="1:3" x14ac:dyDescent="0.35">
      <c r="A11640" s="222" t="str">
        <f t="shared" si="181"/>
        <v>U/S BIL VENOUS LOWER</v>
      </c>
      <c r="B11640" s="613"/>
      <c r="C11640" s="613" t="s">
        <v>4816</v>
      </c>
    </row>
    <row r="11641" spans="1:3" x14ac:dyDescent="0.35">
      <c r="A11641" s="222" t="str">
        <f t="shared" si="181"/>
        <v>U/S BIL VENOUS UPPER</v>
      </c>
      <c r="B11641" s="613"/>
      <c r="C11641" s="613" t="s">
        <v>4817</v>
      </c>
    </row>
    <row r="11642" spans="1:3" x14ac:dyDescent="0.35">
      <c r="A11642" s="222" t="str">
        <f t="shared" si="181"/>
        <v>US Bilateral Lower Extremity Venous Doppler</v>
      </c>
      <c r="B11642" s="24"/>
      <c r="C11642" s="24" t="s">
        <v>12861</v>
      </c>
    </row>
    <row r="11643" spans="1:3" x14ac:dyDescent="0.35">
      <c r="A11643" s="222" t="str">
        <f t="shared" si="181"/>
        <v>US Bilateral Upper Extremity Venous Doppler</v>
      </c>
      <c r="B11643" s="645"/>
      <c r="C11643" s="645" t="s">
        <v>12862</v>
      </c>
    </row>
    <row r="11644" spans="1:3" x14ac:dyDescent="0.35">
      <c r="A11644" s="222" t="str">
        <f t="shared" si="181"/>
        <v>US ARM BILAT VENOUS</v>
      </c>
      <c r="B11644" s="797"/>
      <c r="C11644" s="850" t="s">
        <v>8202</v>
      </c>
    </row>
    <row r="11645" spans="1:3" x14ac:dyDescent="0.35">
      <c r="A11645" s="222" t="str">
        <f t="shared" si="181"/>
        <v>US BILAT VEN DOPPLER</v>
      </c>
      <c r="B11645" s="769"/>
      <c r="C11645" s="626" t="s">
        <v>10910</v>
      </c>
    </row>
    <row r="11646" spans="1:3" x14ac:dyDescent="0.35">
      <c r="A11646" s="222" t="str">
        <f t="shared" si="181"/>
        <v>US BLE VENOUS</v>
      </c>
      <c r="B11646" s="434"/>
      <c r="C11646" s="884" t="s">
        <v>9847</v>
      </c>
    </row>
    <row r="11647" spans="1:3" x14ac:dyDescent="0.35">
      <c r="A11647" s="222" t="str">
        <f t="shared" si="181"/>
        <v>US BLEV</v>
      </c>
      <c r="B11647" s="834"/>
      <c r="C11647" s="834" t="s">
        <v>8479</v>
      </c>
    </row>
    <row r="11648" spans="1:3" x14ac:dyDescent="0.35">
      <c r="A11648" s="222" t="str">
        <f t="shared" si="181"/>
        <v>US BUE VENOUS</v>
      </c>
      <c r="B11648" s="434"/>
      <c r="C11648" s="884" t="s">
        <v>9848</v>
      </c>
    </row>
    <row r="11649" spans="1:3" x14ac:dyDescent="0.35">
      <c r="A11649" s="222" t="str">
        <f t="shared" si="181"/>
        <v>US BUEV</v>
      </c>
      <c r="B11649" s="316"/>
      <c r="C11649" s="316" t="s">
        <v>8480</v>
      </c>
    </row>
    <row r="11650" spans="1:3" x14ac:dyDescent="0.35">
      <c r="A11650" s="222" t="str">
        <f t="shared" si="181"/>
        <v>US DUPLEX EXTREM VEINS BILAT COMPLETE</v>
      </c>
      <c r="B11650" s="802"/>
      <c r="C11650" s="93" t="s">
        <v>7153</v>
      </c>
    </row>
    <row r="11651" spans="1:3" x14ac:dyDescent="0.35">
      <c r="A11651" s="222" t="str">
        <f t="shared" ref="A11651:A11714" si="182">TRIM(C11651)</f>
        <v>US LE Venous Duplex Bilateral</v>
      </c>
      <c r="B11651" s="497"/>
      <c r="C11651" s="847" t="s">
        <v>1944</v>
      </c>
    </row>
    <row r="11652" spans="1:3" x14ac:dyDescent="0.35">
      <c r="A11652" s="222" t="str">
        <f t="shared" si="182"/>
        <v>US LEG BILAT VENOUS</v>
      </c>
      <c r="B11652" s="797"/>
      <c r="C11652" s="797" t="s">
        <v>8203</v>
      </c>
    </row>
    <row r="11653" spans="1:3" x14ac:dyDescent="0.35">
      <c r="A11653" s="222" t="str">
        <f t="shared" si="182"/>
        <v>US Lower Ext Venous Duplex Bilateral</v>
      </c>
      <c r="B11653" s="797"/>
      <c r="C11653" s="850" t="s">
        <v>8204</v>
      </c>
    </row>
    <row r="11654" spans="1:3" x14ac:dyDescent="0.35">
      <c r="A11654" s="222" t="str">
        <f t="shared" si="182"/>
        <v>US UE Venous Duplex Bilateral</v>
      </c>
      <c r="B11654" s="291"/>
      <c r="C11654" s="278" t="s">
        <v>4406</v>
      </c>
    </row>
    <row r="11655" spans="1:3" x14ac:dyDescent="0.35">
      <c r="A11655" s="222" t="str">
        <f t="shared" si="182"/>
        <v>US Upper Ext Venous Duplex Bilateral</v>
      </c>
      <c r="B11655" s="847"/>
      <c r="C11655" s="951" t="s">
        <v>1945</v>
      </c>
    </row>
    <row r="11656" spans="1:3" x14ac:dyDescent="0.35">
      <c r="A11656" s="222" t="str">
        <f t="shared" si="182"/>
        <v>US VEIN LOW EXT BIL</v>
      </c>
      <c r="B11656" s="782"/>
      <c r="C11656" s="555" t="s">
        <v>4215</v>
      </c>
    </row>
    <row r="11657" spans="1:3" x14ac:dyDescent="0.35">
      <c r="A11657" s="222" t="str">
        <f t="shared" si="182"/>
        <v>US VEIN LOW EXT BL</v>
      </c>
      <c r="B11657" s="453"/>
      <c r="C11657" s="453" t="s">
        <v>386</v>
      </c>
    </row>
    <row r="11658" spans="1:3" x14ac:dyDescent="0.35">
      <c r="A11658" s="222" t="str">
        <f t="shared" si="182"/>
        <v>US VEIN LOW EXT W REFLUX CK BI</v>
      </c>
      <c r="B11658" s="97"/>
      <c r="C11658" s="97" t="s">
        <v>1059</v>
      </c>
    </row>
    <row r="11659" spans="1:3" x14ac:dyDescent="0.35">
      <c r="A11659" s="222" t="str">
        <f t="shared" si="182"/>
        <v>US VEIN LOWER EXT BILATERAL</v>
      </c>
      <c r="B11659" s="560"/>
      <c r="C11659" s="612" t="s">
        <v>9348</v>
      </c>
    </row>
    <row r="11660" spans="1:3" x14ac:dyDescent="0.35">
      <c r="A11660" s="222" t="str">
        <f t="shared" si="182"/>
        <v>US VEIN LOWER EXTREMITY BILAT</v>
      </c>
      <c r="B11660" s="560"/>
      <c r="C11660" s="560" t="s">
        <v>4407</v>
      </c>
    </row>
    <row r="11661" spans="1:3" x14ac:dyDescent="0.35">
      <c r="A11661" s="222" t="str">
        <f t="shared" si="182"/>
        <v>US VEIN LOWER EXTREMITY BILAT</v>
      </c>
      <c r="B11661" s="749"/>
      <c r="C11661" s="749" t="s">
        <v>4407</v>
      </c>
    </row>
    <row r="11662" spans="1:3" x14ac:dyDescent="0.35">
      <c r="A11662" s="222" t="str">
        <f t="shared" si="182"/>
        <v>US VEIN LOWER EXTREMITY BILATERAL</v>
      </c>
      <c r="B11662" s="277"/>
      <c r="C11662" s="294" t="s">
        <v>9349</v>
      </c>
    </row>
    <row r="11663" spans="1:3" x14ac:dyDescent="0.35">
      <c r="A11663" s="222" t="str">
        <f t="shared" si="182"/>
        <v>US VEIN UP EXT BL</v>
      </c>
      <c r="B11663" s="288"/>
      <c r="C11663" s="13" t="s">
        <v>387</v>
      </c>
    </row>
    <row r="11664" spans="1:3" x14ac:dyDescent="0.35">
      <c r="A11664" s="222" t="str">
        <f t="shared" si="182"/>
        <v>US VEIN UPPER EXTREMITY BILAT</v>
      </c>
      <c r="B11664" s="277"/>
      <c r="C11664" s="277" t="s">
        <v>9350</v>
      </c>
    </row>
    <row r="11665" spans="1:3" x14ac:dyDescent="0.35">
      <c r="A11665" s="222" t="str">
        <f t="shared" si="182"/>
        <v>US VEN DOP EXT; BILAT</v>
      </c>
      <c r="B11665" s="327"/>
      <c r="C11665" s="327" t="s">
        <v>1701</v>
      </c>
    </row>
    <row r="11666" spans="1:3" x14ac:dyDescent="0.35">
      <c r="A11666" s="222" t="str">
        <f t="shared" si="182"/>
        <v>US VEN DOP EXT; BILAT</v>
      </c>
      <c r="B11666" s="341"/>
      <c r="C11666" s="294" t="s">
        <v>1701</v>
      </c>
    </row>
    <row r="11667" spans="1:3" x14ac:dyDescent="0.35">
      <c r="A11667" s="222" t="str">
        <f t="shared" si="182"/>
        <v>US VEN.LOW/UPPER EX.B</v>
      </c>
      <c r="B11667" s="326"/>
      <c r="C11667" s="876" t="s">
        <v>14017</v>
      </c>
    </row>
    <row r="11668" spans="1:3" x14ac:dyDescent="0.35">
      <c r="A11668" s="222" t="str">
        <f t="shared" si="182"/>
        <v>US VENOUS DOP BIL</v>
      </c>
      <c r="B11668" s="97"/>
      <c r="C11668" s="929" t="s">
        <v>1060</v>
      </c>
    </row>
    <row r="11669" spans="1:3" x14ac:dyDescent="0.35">
      <c r="A11669" s="222" t="str">
        <f t="shared" si="182"/>
        <v>US VENOUS DOP LOWER BIL</v>
      </c>
      <c r="B11669" s="796"/>
      <c r="C11669" s="551" t="s">
        <v>1061</v>
      </c>
    </row>
    <row r="11670" spans="1:3" x14ac:dyDescent="0.35">
      <c r="A11670" s="222" t="str">
        <f t="shared" si="182"/>
        <v>US VENOUS DOP UPPER BIL</v>
      </c>
      <c r="B11670" s="551"/>
      <c r="C11670" s="551" t="s">
        <v>1062</v>
      </c>
    </row>
    <row r="11671" spans="1:3" x14ac:dyDescent="0.35">
      <c r="A11671" s="222" t="str">
        <f t="shared" si="182"/>
        <v>US VENOUS DOPPLER BILATERAL EXT</v>
      </c>
      <c r="B11671" s="742"/>
      <c r="C11671" s="46" t="s">
        <v>678</v>
      </c>
    </row>
    <row r="11672" spans="1:3" ht="16" x14ac:dyDescent="0.4">
      <c r="A11672" s="222" t="str">
        <f t="shared" si="182"/>
        <v>US VENOUS DOPPLER BILATERAL LOWER EXTREMITY*</v>
      </c>
      <c r="B11672" s="158"/>
      <c r="C11672" s="158" t="s">
        <v>8585</v>
      </c>
    </row>
    <row r="11673" spans="1:3" x14ac:dyDescent="0.35">
      <c r="A11673" s="222" t="str">
        <f t="shared" si="182"/>
        <v>US VENOUS DOPPLER COMPLETE BILAT</v>
      </c>
      <c r="B11673" s="285"/>
      <c r="C11673" s="285" t="s">
        <v>6296</v>
      </c>
    </row>
    <row r="11674" spans="1:3" x14ac:dyDescent="0.35">
      <c r="A11674" s="222" t="str">
        <f t="shared" si="182"/>
        <v>US venous doppler LE BI</v>
      </c>
      <c r="B11674" s="645"/>
      <c r="C11674" s="645" t="s">
        <v>12863</v>
      </c>
    </row>
    <row r="11675" spans="1:3" x14ac:dyDescent="0.35">
      <c r="A11675" s="222" t="str">
        <f t="shared" si="182"/>
        <v>US VENOUS DUPLEX BILAT L/E</v>
      </c>
      <c r="B11675" s="769"/>
      <c r="C11675" s="212" t="s">
        <v>10911</v>
      </c>
    </row>
    <row r="11676" spans="1:3" x14ac:dyDescent="0.35">
      <c r="A11676" s="222" t="str">
        <f t="shared" si="182"/>
        <v>US VENOUS DUPLEX BILAT U/E</v>
      </c>
      <c r="B11676" s="769"/>
      <c r="C11676" s="212" t="s">
        <v>10912</v>
      </c>
    </row>
    <row r="11677" spans="1:3" x14ac:dyDescent="0.35">
      <c r="A11677" s="222" t="str">
        <f t="shared" si="182"/>
        <v>US VENOUS DUPLEX DOPPLER (BILATERAL)</v>
      </c>
      <c r="B11677" s="769"/>
      <c r="C11677" s="212" t="s">
        <v>10913</v>
      </c>
    </row>
    <row r="11678" spans="1:3" x14ac:dyDescent="0.35">
      <c r="A11678" s="222" t="str">
        <f t="shared" si="182"/>
        <v>US VENOUS EXT LOWER BIL</v>
      </c>
      <c r="B11678" s="289"/>
      <c r="C11678" s="289" t="s">
        <v>2830</v>
      </c>
    </row>
    <row r="11679" spans="1:3" x14ac:dyDescent="0.35">
      <c r="A11679" s="222" t="str">
        <f t="shared" si="182"/>
        <v>US VENOUS EXT LOWER BILATERAL</v>
      </c>
      <c r="B11679" s="748"/>
      <c r="C11679" s="45" t="s">
        <v>8909</v>
      </c>
    </row>
    <row r="11680" spans="1:3" x14ac:dyDescent="0.35">
      <c r="A11680" s="222" t="str">
        <f t="shared" si="182"/>
        <v>US VENOUS EXT LOWER BILATERAL (REFLUX STUDY)</v>
      </c>
      <c r="B11680" s="289"/>
      <c r="C11680" s="318" t="s">
        <v>2831</v>
      </c>
    </row>
    <row r="11681" spans="1:3" x14ac:dyDescent="0.35">
      <c r="A11681" s="222" t="str">
        <f t="shared" si="182"/>
        <v>US VENOUS EXT UPPER BILAT</v>
      </c>
      <c r="B11681" s="815"/>
      <c r="C11681" s="815" t="s">
        <v>2832</v>
      </c>
    </row>
    <row r="11682" spans="1:3" x14ac:dyDescent="0.35">
      <c r="A11682" s="222" t="str">
        <f t="shared" si="182"/>
        <v>US VENOUS LOWER BIL</v>
      </c>
      <c r="B11682" s="289"/>
      <c r="C11682" s="289" t="s">
        <v>2833</v>
      </c>
    </row>
    <row r="11683" spans="1:3" x14ac:dyDescent="0.35">
      <c r="A11683" s="222" t="str">
        <f t="shared" si="182"/>
        <v>US VENOUS LOWER BIL</v>
      </c>
      <c r="B11683" s="820"/>
      <c r="C11683" s="11" t="s">
        <v>2833</v>
      </c>
    </row>
    <row r="11684" spans="1:3" x14ac:dyDescent="0.35">
      <c r="A11684" s="222" t="str">
        <f t="shared" si="182"/>
        <v>US VENOUS LOWER EXT BILATERAL</v>
      </c>
      <c r="B11684" s="292"/>
      <c r="C11684" s="302" t="s">
        <v>5300</v>
      </c>
    </row>
    <row r="11685" spans="1:3" x14ac:dyDescent="0.35">
      <c r="A11685" s="222" t="str">
        <f t="shared" si="182"/>
        <v>US VENOUS LOWER EXT BILATERIAL</v>
      </c>
      <c r="B11685" s="221"/>
      <c r="C11685" s="221" t="s">
        <v>1379</v>
      </c>
    </row>
    <row r="11686" spans="1:3" x14ac:dyDescent="0.35">
      <c r="A11686" s="222" t="str">
        <f t="shared" si="182"/>
        <v>US VENOUS LOWER EXTREMITY BILATERAL</v>
      </c>
      <c r="B11686" s="845"/>
      <c r="C11686" s="945" t="s">
        <v>7154</v>
      </c>
    </row>
    <row r="11687" spans="1:3" x14ac:dyDescent="0.35">
      <c r="A11687" s="222" t="str">
        <f t="shared" si="182"/>
        <v>US VENOUS UPPER BIL</v>
      </c>
      <c r="B11687" s="11"/>
      <c r="C11687" s="11" t="s">
        <v>6297</v>
      </c>
    </row>
    <row r="11688" spans="1:3" x14ac:dyDescent="0.35">
      <c r="A11688" s="222" t="str">
        <f t="shared" si="182"/>
        <v>US VENOUS UPPER BIL</v>
      </c>
      <c r="B11688" s="843"/>
      <c r="C11688" s="944" t="s">
        <v>6297</v>
      </c>
    </row>
    <row r="11689" spans="1:3" x14ac:dyDescent="0.35">
      <c r="A11689" s="222" t="str">
        <f t="shared" si="182"/>
        <v>US VENOUS UPPER EXT BILATERAL</v>
      </c>
      <c r="B11689" s="817"/>
      <c r="C11689" s="751" t="s">
        <v>7155</v>
      </c>
    </row>
    <row r="11690" spans="1:3" x14ac:dyDescent="0.35">
      <c r="A11690" s="222" t="str">
        <f t="shared" si="182"/>
        <v>US VENOUS UPPER EXTREMITY BILATERAL</v>
      </c>
      <c r="B11690" s="435"/>
      <c r="C11690" s="292" t="s">
        <v>5301</v>
      </c>
    </row>
    <row r="11691" spans="1:3" x14ac:dyDescent="0.35">
      <c r="A11691" s="222" t="str">
        <f t="shared" si="182"/>
        <v>US, Duplex,Up or Low Ex.Vein, Comp. Bil.</v>
      </c>
      <c r="B11691" s="429"/>
      <c r="C11691" s="429" t="s">
        <v>3280</v>
      </c>
    </row>
    <row r="11692" spans="1:3" x14ac:dyDescent="0.35">
      <c r="A11692" s="222" t="str">
        <f t="shared" si="182"/>
        <v>US, Duplex,Up or Low Ex.Vein, Comp. Bil. (Mapping)</v>
      </c>
      <c r="B11692" s="30"/>
      <c r="C11692" s="30" t="s">
        <v>3281</v>
      </c>
    </row>
    <row r="11693" spans="1:3" x14ac:dyDescent="0.35">
      <c r="A11693" s="222" t="str">
        <f t="shared" si="182"/>
        <v>US,Duplex, Venous Bilateral Lower Extremity</v>
      </c>
      <c r="B11693" s="831"/>
      <c r="C11693" s="831" t="s">
        <v>3731</v>
      </c>
    </row>
    <row r="11694" spans="1:3" x14ac:dyDescent="0.35">
      <c r="A11694" s="222" t="str">
        <f t="shared" si="182"/>
        <v>VENOUS DOPPLER COMPLETE BILATERAL</v>
      </c>
      <c r="B11694" s="365"/>
      <c r="C11694" s="451" t="s">
        <v>5616</v>
      </c>
    </row>
    <row r="11695" spans="1:3" x14ac:dyDescent="0.35">
      <c r="A11695" s="222" t="str">
        <f t="shared" si="182"/>
        <v>VENOUS, BLE</v>
      </c>
      <c r="B11695" s="26"/>
      <c r="C11695" s="26" t="s">
        <v>2371</v>
      </c>
    </row>
    <row r="11696" spans="1:3" x14ac:dyDescent="0.35">
      <c r="A11696" s="222" t="str">
        <f t="shared" si="182"/>
        <v>VENOUS, BUE</v>
      </c>
      <c r="B11696" s="26"/>
      <c r="C11696" s="26" t="s">
        <v>2372</v>
      </c>
    </row>
    <row r="11697" spans="1:3" x14ac:dyDescent="0.35">
      <c r="A11697" s="222" t="str">
        <f t="shared" si="182"/>
        <v>93971-US VEN DOP EXT; UNILAT</v>
      </c>
      <c r="B11697" s="285"/>
      <c r="C11697" s="297" t="s">
        <v>5595</v>
      </c>
    </row>
    <row r="11698" spans="1:3" x14ac:dyDescent="0.35">
      <c r="A11698" s="222" t="str">
        <f t="shared" si="182"/>
        <v>DUP-SCAN XTR VEINS UNI/LMTD STD</v>
      </c>
      <c r="B11698" s="26"/>
      <c r="C11698" s="26" t="s">
        <v>2346</v>
      </c>
    </row>
    <row r="11699" spans="1:3" x14ac:dyDescent="0.35">
      <c r="A11699" s="222" t="str">
        <f t="shared" si="182"/>
        <v>LT VEN LEG US</v>
      </c>
      <c r="B11699" s="288"/>
      <c r="C11699" s="402" t="s">
        <v>338</v>
      </c>
    </row>
    <row r="11700" spans="1:3" x14ac:dyDescent="0.35">
      <c r="A11700" s="222" t="str">
        <f t="shared" si="182"/>
        <v>NVL DUP VENOUS EXT LOWER UNILAT LEFT</v>
      </c>
      <c r="B11700" s="548"/>
      <c r="C11700" s="548" t="s">
        <v>5790</v>
      </c>
    </row>
    <row r="11701" spans="1:3" x14ac:dyDescent="0.35">
      <c r="A11701" s="222" t="str">
        <f t="shared" si="182"/>
        <v>NVL DUP VENOUS EXT LOWER UNILAT RIGHT</v>
      </c>
      <c r="B11701" s="548"/>
      <c r="C11701" s="548" t="s">
        <v>5791</v>
      </c>
    </row>
    <row r="11702" spans="1:3" x14ac:dyDescent="0.35">
      <c r="A11702" s="222" t="str">
        <f t="shared" si="182"/>
        <v>NVL DUP VENOUS EXT UPPER UNILAT LEFT</v>
      </c>
      <c r="B11702" s="548"/>
      <c r="C11702" s="548" t="s">
        <v>5792</v>
      </c>
    </row>
    <row r="11703" spans="1:3" x14ac:dyDescent="0.35">
      <c r="A11703" s="222" t="str">
        <f t="shared" si="182"/>
        <v>NVL DUP VENOUS EXT UPPER UNILAT RIGHT</v>
      </c>
      <c r="B11703" s="548"/>
      <c r="C11703" s="548" t="s">
        <v>5793</v>
      </c>
    </row>
    <row r="11704" spans="1:3" x14ac:dyDescent="0.35">
      <c r="A11704" s="222" t="str">
        <f t="shared" si="182"/>
        <v>RT VEN ARM US</v>
      </c>
      <c r="B11704" s="288"/>
      <c r="C11704" s="402" t="s">
        <v>339</v>
      </c>
    </row>
    <row r="11705" spans="1:3" x14ac:dyDescent="0.35">
      <c r="A11705" s="222" t="str">
        <f t="shared" si="182"/>
        <v>RT VEN LEG</v>
      </c>
      <c r="B11705" s="341"/>
      <c r="C11705" s="287" t="s">
        <v>9326</v>
      </c>
    </row>
    <row r="11706" spans="1:3" x14ac:dyDescent="0.35">
      <c r="A11706" s="222" t="str">
        <f t="shared" si="182"/>
        <v>RT VEN LEG US</v>
      </c>
      <c r="B11706" s="288"/>
      <c r="C11706" s="402" t="s">
        <v>340</v>
      </c>
    </row>
    <row r="11707" spans="1:3" x14ac:dyDescent="0.35">
      <c r="A11707" s="222" t="str">
        <f t="shared" si="182"/>
        <v>U/S LEG DOP(VEINS UNILAT)</v>
      </c>
      <c r="B11707" s="105"/>
      <c r="C11707" s="105" t="s">
        <v>4770</v>
      </c>
    </row>
    <row r="11708" spans="1:3" x14ac:dyDescent="0.35">
      <c r="A11708" s="222" t="str">
        <f t="shared" si="182"/>
        <v>U/S LEG DOPPLER VEINS UNILATERAL LT</v>
      </c>
      <c r="B11708" s="225"/>
      <c r="C11708" s="219" t="s">
        <v>4771</v>
      </c>
    </row>
    <row r="11709" spans="1:3" x14ac:dyDescent="0.35">
      <c r="A11709" s="222" t="str">
        <f t="shared" si="182"/>
        <v>U/S LEG DOPPLER VEINS UNILATERAL RT</v>
      </c>
      <c r="B11709" s="105"/>
      <c r="C11709" s="105" t="s">
        <v>4772</v>
      </c>
    </row>
    <row r="11710" spans="1:3" x14ac:dyDescent="0.35">
      <c r="A11710" s="222" t="str">
        <f t="shared" si="182"/>
        <v>U/S UP EXT VENOUS LT</v>
      </c>
      <c r="B11710" s="105"/>
      <c r="C11710" s="105" t="s">
        <v>4773</v>
      </c>
    </row>
    <row r="11711" spans="1:3" x14ac:dyDescent="0.35">
      <c r="A11711" s="222" t="str">
        <f t="shared" si="182"/>
        <v>U/S UP EXT VENOUS RT</v>
      </c>
      <c r="B11711" s="105"/>
      <c r="C11711" s="105" t="s">
        <v>4774</v>
      </c>
    </row>
    <row r="11712" spans="1:3" x14ac:dyDescent="0.35">
      <c r="A11712" s="222" t="str">
        <f t="shared" si="182"/>
        <v>UNILATERAL LOWER EXTREMITY VENOUS ULTRASOUND</v>
      </c>
      <c r="B11712" s="157"/>
      <c r="C11712" s="157" t="s">
        <v>3879</v>
      </c>
    </row>
    <row r="11713" spans="1:3" x14ac:dyDescent="0.35">
      <c r="A11713" s="222" t="str">
        <f t="shared" si="182"/>
        <v>UNILATERAL UPPER VENOUS ULTRASOUND</v>
      </c>
      <c r="B11713" s="157"/>
      <c r="C11713" s="157" t="s">
        <v>3880</v>
      </c>
    </row>
    <row r="11714" spans="1:3" x14ac:dyDescent="0.35">
      <c r="A11714" s="222" t="str">
        <f t="shared" si="182"/>
        <v>US - UNILAT VENOUS EXT DOP</v>
      </c>
      <c r="B11714" s="204"/>
      <c r="C11714" s="205" t="s">
        <v>10867</v>
      </c>
    </row>
    <row r="11715" spans="1:3" x14ac:dyDescent="0.35">
      <c r="A11715" s="222" t="str">
        <f t="shared" ref="A11715:A11778" si="183">TRIM(C11715)</f>
        <v>US (R) VENOUS</v>
      </c>
      <c r="B11715" s="204"/>
      <c r="C11715" s="205" t="s">
        <v>10868</v>
      </c>
    </row>
    <row r="11716" spans="1:3" x14ac:dyDescent="0.35">
      <c r="A11716" s="222" t="str">
        <f t="shared" si="183"/>
        <v>US LE Venous Duplex Left</v>
      </c>
      <c r="B11716" s="341"/>
      <c r="C11716" s="287" t="s">
        <v>9327</v>
      </c>
    </row>
    <row r="11717" spans="1:3" x14ac:dyDescent="0.35">
      <c r="A11717" s="222" t="str">
        <f t="shared" si="183"/>
        <v>US LE Venous Duplex Right</v>
      </c>
      <c r="B11717" s="281"/>
      <c r="C11717" s="42" t="s">
        <v>1898</v>
      </c>
    </row>
    <row r="11718" spans="1:3" x14ac:dyDescent="0.35">
      <c r="A11718" s="222" t="str">
        <f t="shared" si="183"/>
        <v>US Left Lower Extremity Venous Doppler</v>
      </c>
      <c r="B11718" s="24"/>
      <c r="C11718" s="24" t="s">
        <v>12824</v>
      </c>
    </row>
    <row r="11719" spans="1:3" x14ac:dyDescent="0.35">
      <c r="A11719" s="222" t="str">
        <f t="shared" si="183"/>
        <v>US Left Upper Extremity Venous Doppler</v>
      </c>
      <c r="B11719" s="24"/>
      <c r="C11719" s="24" t="s">
        <v>12825</v>
      </c>
    </row>
    <row r="11720" spans="1:3" x14ac:dyDescent="0.35">
      <c r="A11720" s="222" t="str">
        <f t="shared" si="183"/>
        <v>US LLE VENOUS</v>
      </c>
      <c r="B11720" s="312"/>
      <c r="C11720" s="290" t="s">
        <v>1899</v>
      </c>
    </row>
    <row r="11721" spans="1:3" x14ac:dyDescent="0.35">
      <c r="A11721" s="222" t="str">
        <f t="shared" si="183"/>
        <v>US LLE VENOUS</v>
      </c>
      <c r="B11721" s="281"/>
      <c r="C11721" s="42" t="s">
        <v>1899</v>
      </c>
    </row>
    <row r="11722" spans="1:3" x14ac:dyDescent="0.35">
      <c r="A11722" s="222" t="str">
        <f t="shared" si="183"/>
        <v>US LLEV</v>
      </c>
      <c r="B11722" s="316"/>
      <c r="C11722" s="316" t="s">
        <v>8465</v>
      </c>
    </row>
    <row r="11723" spans="1:3" x14ac:dyDescent="0.35">
      <c r="A11723" s="222" t="str">
        <f t="shared" si="183"/>
        <v>US Lower Ext Venous Duplex Left</v>
      </c>
      <c r="B11723" s="291"/>
      <c r="C11723" s="278" t="s">
        <v>4373</v>
      </c>
    </row>
    <row r="11724" spans="1:3" x14ac:dyDescent="0.35">
      <c r="A11724" s="222" t="str">
        <f t="shared" si="183"/>
        <v>US Lower Ext Venous Duplex Right</v>
      </c>
      <c r="B11724" s="291"/>
      <c r="C11724" s="278" t="s">
        <v>4374</v>
      </c>
    </row>
    <row r="11725" spans="1:3" x14ac:dyDescent="0.35">
      <c r="A11725" s="222" t="str">
        <f t="shared" si="183"/>
        <v>US LT ARM UNILAT VENOUS</v>
      </c>
      <c r="B11725" s="291"/>
      <c r="C11725" s="278" t="s">
        <v>4375</v>
      </c>
    </row>
    <row r="11726" spans="1:3" x14ac:dyDescent="0.35">
      <c r="A11726" s="222" t="str">
        <f t="shared" si="183"/>
        <v>US LT LEG UNILAT VENOUS</v>
      </c>
      <c r="B11726" s="283"/>
      <c r="C11726" s="284" t="s">
        <v>8177</v>
      </c>
    </row>
    <row r="11727" spans="1:3" x14ac:dyDescent="0.35">
      <c r="A11727" s="222" t="str">
        <f t="shared" si="183"/>
        <v>US LUE VEN</v>
      </c>
      <c r="B11727" s="283"/>
      <c r="C11727" s="284" t="s">
        <v>8178</v>
      </c>
    </row>
    <row r="11728" spans="1:3" x14ac:dyDescent="0.35">
      <c r="A11728" s="222" t="str">
        <f t="shared" si="183"/>
        <v>US LUE VENOUS</v>
      </c>
      <c r="B11728" s="316"/>
      <c r="C11728" s="316" t="s">
        <v>8466</v>
      </c>
    </row>
    <row r="11729" spans="1:3" x14ac:dyDescent="0.35">
      <c r="A11729" s="222" t="str">
        <f t="shared" si="183"/>
        <v>US LUE VENOUS</v>
      </c>
      <c r="B11729" s="312"/>
      <c r="C11729" s="290" t="s">
        <v>8466</v>
      </c>
    </row>
    <row r="11730" spans="1:3" x14ac:dyDescent="0.35">
      <c r="A11730" s="222" t="str">
        <f t="shared" si="183"/>
        <v>US LUEV</v>
      </c>
      <c r="B11730" s="316"/>
      <c r="C11730" s="316" t="s">
        <v>8467</v>
      </c>
    </row>
    <row r="11731" spans="1:3" x14ac:dyDescent="0.35">
      <c r="A11731" s="222" t="str">
        <f t="shared" si="183"/>
        <v>US Right Lower Extremity Venous Doppler</v>
      </c>
      <c r="B11731" s="24"/>
      <c r="C11731" s="24" t="s">
        <v>12826</v>
      </c>
    </row>
    <row r="11732" spans="1:3" x14ac:dyDescent="0.35">
      <c r="A11732" s="222" t="str">
        <f t="shared" si="183"/>
        <v>US Right Upper Extremity Venous Doppler</v>
      </c>
      <c r="B11732" s="24"/>
      <c r="C11732" s="24" t="s">
        <v>12827</v>
      </c>
    </row>
    <row r="11733" spans="1:3" x14ac:dyDescent="0.35">
      <c r="A11733" s="222" t="str">
        <f t="shared" si="183"/>
        <v>US RLE VENOUS</v>
      </c>
      <c r="B11733" s="312"/>
      <c r="C11733" s="290" t="s">
        <v>9794</v>
      </c>
    </row>
    <row r="11734" spans="1:3" x14ac:dyDescent="0.35">
      <c r="A11734" s="222" t="str">
        <f t="shared" si="183"/>
        <v>US RLEV</v>
      </c>
      <c r="B11734" s="316"/>
      <c r="C11734" s="316" t="s">
        <v>8468</v>
      </c>
    </row>
    <row r="11735" spans="1:3" x14ac:dyDescent="0.35">
      <c r="A11735" s="222" t="str">
        <f t="shared" si="183"/>
        <v>US RT ARM UNILAT VENOUS</v>
      </c>
      <c r="B11735" s="316"/>
      <c r="C11735" s="316" t="s">
        <v>8469</v>
      </c>
    </row>
    <row r="11736" spans="1:3" x14ac:dyDescent="0.35">
      <c r="A11736" s="222" t="str">
        <f t="shared" si="183"/>
        <v>US RT LEG UNILAT VENOUS</v>
      </c>
      <c r="B11736" s="283"/>
      <c r="C11736" s="284" t="s">
        <v>8179</v>
      </c>
    </row>
    <row r="11737" spans="1:3" x14ac:dyDescent="0.35">
      <c r="A11737" s="222" t="str">
        <f t="shared" si="183"/>
        <v>US RUE VEN</v>
      </c>
      <c r="B11737" s="283"/>
      <c r="C11737" s="284" t="s">
        <v>8180</v>
      </c>
    </row>
    <row r="11738" spans="1:3" x14ac:dyDescent="0.35">
      <c r="A11738" s="222" t="str">
        <f t="shared" si="183"/>
        <v>US RUE VENOUS</v>
      </c>
      <c r="B11738" s="316"/>
      <c r="C11738" s="316" t="s">
        <v>8470</v>
      </c>
    </row>
    <row r="11739" spans="1:3" x14ac:dyDescent="0.35">
      <c r="A11739" s="222" t="str">
        <f t="shared" si="183"/>
        <v>US RUE VENOUS</v>
      </c>
      <c r="B11739" s="312"/>
      <c r="C11739" s="290" t="s">
        <v>8470</v>
      </c>
    </row>
    <row r="11740" spans="1:3" x14ac:dyDescent="0.35">
      <c r="A11740" s="222" t="str">
        <f t="shared" si="183"/>
        <v>US RUEV</v>
      </c>
      <c r="B11740" s="316"/>
      <c r="C11740" s="316" t="s">
        <v>8471</v>
      </c>
    </row>
    <row r="11741" spans="1:3" x14ac:dyDescent="0.35">
      <c r="A11741" s="222" t="str">
        <f t="shared" si="183"/>
        <v>US UE Venous Duplex Left</v>
      </c>
      <c r="B11741" s="316"/>
      <c r="C11741" s="316" t="s">
        <v>8472</v>
      </c>
    </row>
    <row r="11742" spans="1:3" x14ac:dyDescent="0.35">
      <c r="A11742" s="222" t="str">
        <f t="shared" si="183"/>
        <v>US UE Venous Duplex Right</v>
      </c>
      <c r="B11742" s="281"/>
      <c r="C11742" s="42" t="s">
        <v>1900</v>
      </c>
    </row>
    <row r="11743" spans="1:3" x14ac:dyDescent="0.35">
      <c r="A11743" s="222" t="str">
        <f t="shared" si="183"/>
        <v>US UNILAT VENOUS EXT DOP</v>
      </c>
      <c r="B11743" s="204"/>
      <c r="C11743" s="205" t="s">
        <v>10869</v>
      </c>
    </row>
    <row r="11744" spans="1:3" x14ac:dyDescent="0.35">
      <c r="A11744" s="222" t="str">
        <f t="shared" si="183"/>
        <v>US Upper Ext Venous Duplex Left</v>
      </c>
      <c r="B11744" s="281"/>
      <c r="C11744" s="42" t="s">
        <v>1901</v>
      </c>
    </row>
    <row r="11745" spans="1:3" x14ac:dyDescent="0.35">
      <c r="A11745" s="222" t="str">
        <f t="shared" si="183"/>
        <v>US Upper Ext Venous Duplex Right</v>
      </c>
      <c r="B11745" s="291"/>
      <c r="C11745" s="278" t="s">
        <v>4376</v>
      </c>
    </row>
    <row r="11746" spans="1:3" x14ac:dyDescent="0.35">
      <c r="A11746" s="222" t="str">
        <f t="shared" si="183"/>
        <v>US VEIN LOW EXT LT</v>
      </c>
      <c r="B11746" s="288"/>
      <c r="C11746" s="13" t="s">
        <v>341</v>
      </c>
    </row>
    <row r="11747" spans="1:3" x14ac:dyDescent="0.35">
      <c r="A11747" s="222" t="str">
        <f t="shared" si="183"/>
        <v>US VEIN LOW EXT RT</v>
      </c>
      <c r="B11747" s="288"/>
      <c r="C11747" s="13" t="s">
        <v>342</v>
      </c>
    </row>
    <row r="11748" spans="1:3" x14ac:dyDescent="0.35">
      <c r="A11748" s="222" t="str">
        <f t="shared" si="183"/>
        <v>US VEIN LOW EXT W REFLUX CK LT</v>
      </c>
      <c r="B11748" s="121"/>
      <c r="C11748" s="361" t="s">
        <v>7415</v>
      </c>
    </row>
    <row r="11749" spans="1:3" x14ac:dyDescent="0.35">
      <c r="A11749" s="222" t="str">
        <f t="shared" si="183"/>
        <v>US VEIN LOWER EXTREMITY LEFT</v>
      </c>
      <c r="B11749" s="277"/>
      <c r="C11749" s="277" t="s">
        <v>4377</v>
      </c>
    </row>
    <row r="11750" spans="1:3" x14ac:dyDescent="0.35">
      <c r="A11750" s="222" t="str">
        <f t="shared" si="183"/>
        <v>US VEIN LOWER EXTREMITY LEFT</v>
      </c>
      <c r="B11750" s="291"/>
      <c r="C11750" s="278" t="s">
        <v>4377</v>
      </c>
    </row>
    <row r="11751" spans="1:3" x14ac:dyDescent="0.35">
      <c r="A11751" s="222" t="str">
        <f t="shared" si="183"/>
        <v>US VEIN LOWER EXTREMITY RIGHT</v>
      </c>
      <c r="B11751" s="341"/>
      <c r="C11751" s="294" t="s">
        <v>9328</v>
      </c>
    </row>
    <row r="11752" spans="1:3" x14ac:dyDescent="0.35">
      <c r="A11752" s="222" t="str">
        <f t="shared" si="183"/>
        <v>US VEIN LT LOW EXT</v>
      </c>
      <c r="B11752" s="162"/>
      <c r="C11752" s="166" t="s">
        <v>4209</v>
      </c>
    </row>
    <row r="11753" spans="1:3" x14ac:dyDescent="0.35">
      <c r="A11753" s="222" t="str">
        <f t="shared" si="183"/>
        <v>US VEIN UNI-LIMITED</v>
      </c>
      <c r="B11753" s="277"/>
      <c r="C11753" s="277" t="s">
        <v>9329</v>
      </c>
    </row>
    <row r="11754" spans="1:3" x14ac:dyDescent="0.35">
      <c r="A11754" s="222" t="str">
        <f t="shared" si="183"/>
        <v>US VEIN UP EXT LT</v>
      </c>
      <c r="B11754" s="288"/>
      <c r="C11754" s="13" t="s">
        <v>343</v>
      </c>
    </row>
    <row r="11755" spans="1:3" x14ac:dyDescent="0.35">
      <c r="A11755" s="222" t="str">
        <f t="shared" si="183"/>
        <v>US VEIN UP EXT RT</v>
      </c>
      <c r="B11755" s="288"/>
      <c r="C11755" s="13" t="s">
        <v>344</v>
      </c>
    </row>
    <row r="11756" spans="1:3" x14ac:dyDescent="0.35">
      <c r="A11756" s="222" t="str">
        <f t="shared" si="183"/>
        <v>US VEIN UPPER EXT LT</v>
      </c>
      <c r="B11756" s="288"/>
      <c r="C11756" s="402" t="s">
        <v>345</v>
      </c>
    </row>
    <row r="11757" spans="1:3" x14ac:dyDescent="0.35">
      <c r="A11757" s="222" t="str">
        <f t="shared" si="183"/>
        <v>US VEIN UPPER EXTREMITY LEFT</v>
      </c>
      <c r="B11757" s="341"/>
      <c r="C11757" s="341" t="s">
        <v>9330</v>
      </c>
    </row>
    <row r="11758" spans="1:3" x14ac:dyDescent="0.35">
      <c r="A11758" s="222" t="str">
        <f t="shared" si="183"/>
        <v>US VEIN UPPER EXTREMITY RIGHT</v>
      </c>
      <c r="B11758" s="277"/>
      <c r="C11758" s="277" t="s">
        <v>9331</v>
      </c>
    </row>
    <row r="11759" spans="1:3" x14ac:dyDescent="0.35">
      <c r="A11759" s="222" t="str">
        <f t="shared" si="183"/>
        <v>US VEN DOP EXT; UNILAT LT</v>
      </c>
      <c r="B11759" s="341"/>
      <c r="C11759" s="341" t="s">
        <v>9332</v>
      </c>
    </row>
    <row r="11760" spans="1:3" x14ac:dyDescent="0.35">
      <c r="A11760" s="222" t="str">
        <f t="shared" si="183"/>
        <v>US VEN DOP EXT; UNILAT RT</v>
      </c>
      <c r="B11760" s="326"/>
      <c r="C11760" s="320" t="s">
        <v>13992</v>
      </c>
    </row>
    <row r="11761" spans="1:3" x14ac:dyDescent="0.35">
      <c r="A11761" s="222" t="str">
        <f t="shared" si="183"/>
        <v>US VEN DOPP - UNI - 93971</v>
      </c>
      <c r="B11761" s="204"/>
      <c r="C11761" s="203" t="s">
        <v>10870</v>
      </c>
    </row>
    <row r="11762" spans="1:3" x14ac:dyDescent="0.35">
      <c r="A11762" s="222" t="str">
        <f t="shared" si="183"/>
        <v>US VENOUS DOP UNI LOWER LT</v>
      </c>
      <c r="B11762" s="33"/>
      <c r="C11762" s="33" t="s">
        <v>1018</v>
      </c>
    </row>
    <row r="11763" spans="1:3" x14ac:dyDescent="0.35">
      <c r="A11763" s="222" t="str">
        <f t="shared" si="183"/>
        <v>US VENOUS DOP UNI LOWER RT</v>
      </c>
      <c r="B11763" s="33"/>
      <c r="C11763" s="33" t="s">
        <v>1019</v>
      </c>
    </row>
    <row r="11764" spans="1:3" x14ac:dyDescent="0.35">
      <c r="A11764" s="222" t="str">
        <f t="shared" si="183"/>
        <v>US VENOUS DOP UNI LT</v>
      </c>
      <c r="B11764" s="33"/>
      <c r="C11764" s="33" t="s">
        <v>1020</v>
      </c>
    </row>
    <row r="11765" spans="1:3" x14ac:dyDescent="0.35">
      <c r="A11765" s="222" t="str">
        <f t="shared" si="183"/>
        <v>US VENOUS DOP UNI RT</v>
      </c>
      <c r="B11765" s="33"/>
      <c r="C11765" s="33" t="s">
        <v>1021</v>
      </c>
    </row>
    <row r="11766" spans="1:3" x14ac:dyDescent="0.35">
      <c r="A11766" s="222" t="str">
        <f t="shared" si="183"/>
        <v>US VENOUS DOP UNI UPPER LT</v>
      </c>
      <c r="B11766" s="97"/>
      <c r="C11766" s="97" t="s">
        <v>1022</v>
      </c>
    </row>
    <row r="11767" spans="1:3" x14ac:dyDescent="0.35">
      <c r="A11767" s="222" t="str">
        <f t="shared" si="183"/>
        <v>US VENOUS DOP UNI UPPER RT</v>
      </c>
      <c r="B11767" s="97"/>
      <c r="C11767" s="97" t="s">
        <v>1023</v>
      </c>
    </row>
    <row r="11768" spans="1:3" x14ac:dyDescent="0.35">
      <c r="A11768" s="222" t="str">
        <f t="shared" si="183"/>
        <v>US VENOUS DOPPLER LEFT EXT</v>
      </c>
      <c r="B11768" s="742"/>
      <c r="C11768" s="46" t="s">
        <v>656</v>
      </c>
    </row>
    <row r="11769" spans="1:3" x14ac:dyDescent="0.35">
      <c r="A11769" s="222" t="str">
        <f t="shared" si="183"/>
        <v>US VENOUS DOPPLER LOWER EXTREMITY RIGHT</v>
      </c>
      <c r="B11769" s="311"/>
      <c r="C11769" s="299" t="s">
        <v>847</v>
      </c>
    </row>
    <row r="11770" spans="1:3" x14ac:dyDescent="0.35">
      <c r="A11770" s="222" t="str">
        <f t="shared" si="183"/>
        <v>US VENOUS DOPPLER LOWER EXTREMITY, LEFT</v>
      </c>
      <c r="B11770" s="311"/>
      <c r="C11770" s="299" t="s">
        <v>848</v>
      </c>
    </row>
    <row r="11771" spans="1:3" x14ac:dyDescent="0.35">
      <c r="A11771" s="222" t="str">
        <f t="shared" si="183"/>
        <v>US VENOUS DOPPLER LOWER EXTREMITY, RIGHT</v>
      </c>
      <c r="B11771" s="311"/>
      <c r="C11771" s="299" t="s">
        <v>849</v>
      </c>
    </row>
    <row r="11772" spans="1:3" x14ac:dyDescent="0.35">
      <c r="A11772" s="222" t="str">
        <f t="shared" si="183"/>
        <v>US VENOUS DOPPLER LOWER EXTREMITY,RIGHT</v>
      </c>
      <c r="B11772" s="311"/>
      <c r="C11772" s="299" t="s">
        <v>850</v>
      </c>
    </row>
    <row r="11773" spans="1:3" x14ac:dyDescent="0.35">
      <c r="A11773" s="222" t="str">
        <f t="shared" si="183"/>
        <v>US VENOUS DOPPLER RIGHT EXT</v>
      </c>
      <c r="B11773" s="742"/>
      <c r="C11773" s="46" t="s">
        <v>657</v>
      </c>
    </row>
    <row r="11774" spans="1:3" x14ac:dyDescent="0.35">
      <c r="A11774" s="222" t="str">
        <f t="shared" si="183"/>
        <v>US venous doppler unilateral lt - upper extremity</v>
      </c>
      <c r="B11774" s="326"/>
      <c r="C11774" s="320" t="s">
        <v>13993</v>
      </c>
    </row>
    <row r="11775" spans="1:3" ht="16" x14ac:dyDescent="0.4">
      <c r="A11775" s="222" t="str">
        <f t="shared" si="183"/>
        <v>US VENOUS DOPPLER UNILATERAL LT LOWER EXTREMITY*</v>
      </c>
      <c r="B11775" s="158"/>
      <c r="C11775" s="158" t="s">
        <v>8561</v>
      </c>
    </row>
    <row r="11776" spans="1:3" ht="16" x14ac:dyDescent="0.4">
      <c r="A11776" s="222" t="str">
        <f t="shared" si="183"/>
        <v>US VENOUS DOPPLER UNILATERAL LT UPPER EXTREMITY*</v>
      </c>
      <c r="B11776" s="158"/>
      <c r="C11776" s="158" t="s">
        <v>8562</v>
      </c>
    </row>
    <row r="11777" spans="1:3" x14ac:dyDescent="0.35">
      <c r="A11777" s="222" t="str">
        <f t="shared" si="183"/>
        <v>US venous doppler unilateral RT - upper extremity</v>
      </c>
      <c r="B11777" s="326"/>
      <c r="C11777" s="323" t="s">
        <v>13994</v>
      </c>
    </row>
    <row r="11778" spans="1:3" ht="16" x14ac:dyDescent="0.4">
      <c r="A11778" s="222" t="str">
        <f t="shared" si="183"/>
        <v>US VENOUS DOPPLER UNILATERAL RT LOWER EXTREMITY*</v>
      </c>
      <c r="B11778" s="158"/>
      <c r="C11778" s="158" t="s">
        <v>8563</v>
      </c>
    </row>
    <row r="11779" spans="1:3" ht="16" x14ac:dyDescent="0.4">
      <c r="A11779" s="222" t="str">
        <f t="shared" ref="A11779:A11842" si="184">TRIM(C11779)</f>
        <v>US VENOUS DOPPLER UNILATERAL RT UPPER EXTREMITY*</v>
      </c>
      <c r="B11779" s="158"/>
      <c r="C11779" s="158" t="s">
        <v>8564</v>
      </c>
    </row>
    <row r="11780" spans="1:3" x14ac:dyDescent="0.35">
      <c r="A11780" s="222" t="str">
        <f t="shared" si="184"/>
        <v>US VENOUS DOPPLER-UNILAT - LEFT</v>
      </c>
      <c r="B11780" s="326"/>
      <c r="C11780" s="494" t="s">
        <v>13995</v>
      </c>
    </row>
    <row r="11781" spans="1:3" x14ac:dyDescent="0.35">
      <c r="A11781" s="222" t="str">
        <f t="shared" si="184"/>
        <v>US VENOUS DOPPLER-UNILAT - RIGHT</v>
      </c>
      <c r="B11781" s="280"/>
      <c r="C11781" s="45" t="s">
        <v>8869</v>
      </c>
    </row>
    <row r="11782" spans="1:3" x14ac:dyDescent="0.35">
      <c r="A11782" s="222" t="str">
        <f t="shared" si="184"/>
        <v>US VENOUS DUPLEX DOPPLER (UNILATERAL) LEFT</v>
      </c>
      <c r="B11782" s="204"/>
      <c r="C11782" s="205" t="s">
        <v>10871</v>
      </c>
    </row>
    <row r="11783" spans="1:3" x14ac:dyDescent="0.35">
      <c r="A11783" s="222" t="str">
        <f t="shared" si="184"/>
        <v>US VENOUS DUPLEX DOPPLER (UNILATERAL) RIGHT</v>
      </c>
      <c r="B11783" s="204"/>
      <c r="C11783" s="205" t="s">
        <v>10872</v>
      </c>
    </row>
    <row r="11784" spans="1:3" x14ac:dyDescent="0.35">
      <c r="A11784" s="222" t="str">
        <f t="shared" si="184"/>
        <v>US VENOUS DUPLEX UNI</v>
      </c>
      <c r="B11784" s="204"/>
      <c r="C11784" s="205" t="s">
        <v>10873</v>
      </c>
    </row>
    <row r="11785" spans="1:3" x14ac:dyDescent="0.35">
      <c r="A11785" s="222" t="str">
        <f t="shared" si="184"/>
        <v>US VENOUS DUPLEX UNILAT L/E</v>
      </c>
      <c r="B11785" s="204"/>
      <c r="C11785" s="205" t="s">
        <v>10874</v>
      </c>
    </row>
    <row r="11786" spans="1:3" x14ac:dyDescent="0.35">
      <c r="A11786" s="222" t="str">
        <f t="shared" si="184"/>
        <v>US VENOUS DUPLEX UNILAT U/E</v>
      </c>
      <c r="B11786" s="204"/>
      <c r="C11786" s="205" t="s">
        <v>10875</v>
      </c>
    </row>
    <row r="11787" spans="1:3" x14ac:dyDescent="0.35">
      <c r="A11787" s="222" t="str">
        <f t="shared" si="184"/>
        <v>US VENOUS EXT LOW LT</v>
      </c>
      <c r="B11787" s="280"/>
      <c r="C11787" s="45" t="s">
        <v>8870</v>
      </c>
    </row>
    <row r="11788" spans="1:3" x14ac:dyDescent="0.35">
      <c r="A11788" s="222" t="str">
        <f t="shared" si="184"/>
        <v>US VENOUS EXT LOW RT</v>
      </c>
      <c r="B11788" s="296"/>
      <c r="C11788" s="303" t="s">
        <v>6598</v>
      </c>
    </row>
    <row r="11789" spans="1:3" x14ac:dyDescent="0.35">
      <c r="A11789" s="222" t="str">
        <f t="shared" si="184"/>
        <v>US VENOUS EXT LOWER RT</v>
      </c>
      <c r="B11789" s="296"/>
      <c r="C11789" s="303" t="s">
        <v>6599</v>
      </c>
    </row>
    <row r="11790" spans="1:3" x14ac:dyDescent="0.35">
      <c r="A11790" s="222" t="str">
        <f t="shared" si="184"/>
        <v>US VENOUS EXT UPPER LT</v>
      </c>
      <c r="B11790" s="296"/>
      <c r="C11790" s="303" t="s">
        <v>6600</v>
      </c>
    </row>
    <row r="11791" spans="1:3" x14ac:dyDescent="0.35">
      <c r="A11791" s="222" t="str">
        <f t="shared" si="184"/>
        <v>US VENOUS EXT UPPER RT</v>
      </c>
      <c r="B11791" s="296"/>
      <c r="C11791" s="303" t="s">
        <v>6601</v>
      </c>
    </row>
    <row r="11792" spans="1:3" x14ac:dyDescent="0.35">
      <c r="A11792" s="222" t="str">
        <f t="shared" si="184"/>
        <v>US VENOUS EXT UPPER RT</v>
      </c>
      <c r="B11792" s="296"/>
      <c r="C11792" s="303" t="s">
        <v>6601</v>
      </c>
    </row>
    <row r="11793" spans="1:3" x14ac:dyDescent="0.35">
      <c r="A11793" s="222" t="str">
        <f t="shared" si="184"/>
        <v>US VENOUS LEFT LOWER EXTREMITY</v>
      </c>
      <c r="B11793" s="341"/>
      <c r="C11793" s="287" t="s">
        <v>9333</v>
      </c>
    </row>
    <row r="11794" spans="1:3" x14ac:dyDescent="0.35">
      <c r="A11794" s="222" t="str">
        <f t="shared" si="184"/>
        <v>US VENOUS LEFT UPPER EXTREMITY</v>
      </c>
      <c r="B11794" s="285"/>
      <c r="C11794" s="297" t="s">
        <v>6264</v>
      </c>
    </row>
    <row r="11795" spans="1:3" x14ac:dyDescent="0.35">
      <c r="A11795" s="222" t="str">
        <f t="shared" si="184"/>
        <v>US VENOUS LOW/UPPER E LEFT</v>
      </c>
      <c r="B11795" s="285"/>
      <c r="C11795" s="297" t="s">
        <v>6265</v>
      </c>
    </row>
    <row r="11796" spans="1:3" x14ac:dyDescent="0.35">
      <c r="A11796" s="222" t="str">
        <f t="shared" si="184"/>
        <v>US VENOUS LOW/UPPER E RIGHT</v>
      </c>
      <c r="B11796" s="285"/>
      <c r="C11796" s="285" t="s">
        <v>6266</v>
      </c>
    </row>
    <row r="11797" spans="1:3" x14ac:dyDescent="0.35">
      <c r="A11797" s="222" t="str">
        <f t="shared" si="184"/>
        <v>US VENOUS LOWER EXT LEFT</v>
      </c>
      <c r="B11797" s="221"/>
      <c r="C11797" s="221" t="s">
        <v>1358</v>
      </c>
    </row>
    <row r="11798" spans="1:3" x14ac:dyDescent="0.35">
      <c r="A11798" s="222" t="str">
        <f t="shared" si="184"/>
        <v>US VENOUS LOWER EXT RIGHT</v>
      </c>
      <c r="B11798" s="221"/>
      <c r="C11798" s="221" t="s">
        <v>1359</v>
      </c>
    </row>
    <row r="11799" spans="1:3" x14ac:dyDescent="0.35">
      <c r="A11799" s="222" t="str">
        <f t="shared" si="184"/>
        <v>US VENOUS LOWER EXT UNILAT</v>
      </c>
      <c r="B11799" s="285"/>
      <c r="C11799" s="285" t="s">
        <v>6267</v>
      </c>
    </row>
    <row r="11800" spans="1:3" x14ac:dyDescent="0.35">
      <c r="A11800" s="222" t="str">
        <f t="shared" si="184"/>
        <v>US VENOUS LOWER EXT UNILAT LEFT</v>
      </c>
      <c r="B11800" s="315"/>
      <c r="C11800" s="382" t="s">
        <v>7119</v>
      </c>
    </row>
    <row r="11801" spans="1:3" x14ac:dyDescent="0.35">
      <c r="A11801" s="222" t="str">
        <f t="shared" si="184"/>
        <v>US VENOUS LOWER EXT UNILAT RIGHT</v>
      </c>
      <c r="B11801" s="315"/>
      <c r="C11801" s="382" t="s">
        <v>7120</v>
      </c>
    </row>
    <row r="11802" spans="1:3" x14ac:dyDescent="0.35">
      <c r="A11802" s="222" t="str">
        <f t="shared" si="184"/>
        <v>US VENOUS LOWER LT</v>
      </c>
      <c r="B11802" s="292"/>
      <c r="C11802" s="302" t="s">
        <v>5279</v>
      </c>
    </row>
    <row r="11803" spans="1:3" x14ac:dyDescent="0.35">
      <c r="A11803" s="222" t="str">
        <f t="shared" si="184"/>
        <v>US VENOUS LOWER LT</v>
      </c>
      <c r="B11803" s="11"/>
      <c r="C11803" s="11" t="s">
        <v>5279</v>
      </c>
    </row>
    <row r="11804" spans="1:3" x14ac:dyDescent="0.35">
      <c r="A11804" s="222" t="str">
        <f t="shared" si="184"/>
        <v>US VENOUS LOWER RT</v>
      </c>
      <c r="B11804" s="292"/>
      <c r="C11804" s="302" t="s">
        <v>5280</v>
      </c>
    </row>
    <row r="11805" spans="1:3" x14ac:dyDescent="0.35">
      <c r="A11805" s="222" t="str">
        <f t="shared" si="184"/>
        <v>US VENOUS LOWER RT</v>
      </c>
      <c r="B11805" s="11"/>
      <c r="C11805" s="11" t="s">
        <v>5280</v>
      </c>
    </row>
    <row r="11806" spans="1:3" x14ac:dyDescent="0.35">
      <c r="A11806" s="222" t="str">
        <f t="shared" si="184"/>
        <v>US VENOUS RIGHT LOWER EXTREMITY</v>
      </c>
      <c r="B11806" s="292"/>
      <c r="C11806" s="302" t="s">
        <v>5281</v>
      </c>
    </row>
    <row r="11807" spans="1:3" x14ac:dyDescent="0.35">
      <c r="A11807" s="222" t="str">
        <f t="shared" si="184"/>
        <v>US VENOUS RIGHT UPPER EXTREMITY</v>
      </c>
      <c r="B11807" s="285"/>
      <c r="C11807" s="297" t="s">
        <v>6268</v>
      </c>
    </row>
    <row r="11808" spans="1:3" x14ac:dyDescent="0.35">
      <c r="A11808" s="222" t="str">
        <f t="shared" si="184"/>
        <v>US VENOUS UPPER EXT - RT</v>
      </c>
      <c r="B11808" s="221"/>
      <c r="C11808" s="221" t="s">
        <v>1360</v>
      </c>
    </row>
    <row r="11809" spans="1:3" x14ac:dyDescent="0.35">
      <c r="A11809" s="222" t="str">
        <f t="shared" si="184"/>
        <v>US VENOUS UPPER EXT UNILAT</v>
      </c>
      <c r="B11809" s="285"/>
      <c r="C11809" s="297" t="s">
        <v>6269</v>
      </c>
    </row>
    <row r="11810" spans="1:3" x14ac:dyDescent="0.35">
      <c r="A11810" s="222" t="str">
        <f t="shared" si="184"/>
        <v>US VENOUS UPPER EXT UNILAT LEFT</v>
      </c>
      <c r="B11810" s="315"/>
      <c r="C11810" s="382" t="s">
        <v>7121</v>
      </c>
    </row>
    <row r="11811" spans="1:3" x14ac:dyDescent="0.35">
      <c r="A11811" s="222" t="str">
        <f t="shared" si="184"/>
        <v>US VENOUS UPPER EXT UNILAT RIGHT</v>
      </c>
      <c r="B11811" s="315"/>
      <c r="C11811" s="382" t="s">
        <v>7122</v>
      </c>
    </row>
    <row r="11812" spans="1:3" x14ac:dyDescent="0.35">
      <c r="A11812" s="222" t="str">
        <f t="shared" si="184"/>
        <v>US VENOUS UPPER EXT-LT</v>
      </c>
      <c r="B11812" s="221"/>
      <c r="C11812" s="221" t="s">
        <v>1361</v>
      </c>
    </row>
    <row r="11813" spans="1:3" x14ac:dyDescent="0.35">
      <c r="A11813" s="222" t="str">
        <f t="shared" si="184"/>
        <v>US VENOUS UPPER LT</v>
      </c>
      <c r="B11813" s="292"/>
      <c r="C11813" s="302" t="s">
        <v>5282</v>
      </c>
    </row>
    <row r="11814" spans="1:3" x14ac:dyDescent="0.35">
      <c r="A11814" s="222" t="str">
        <f t="shared" si="184"/>
        <v>US VENOUS UPPER LT</v>
      </c>
      <c r="B11814" s="11"/>
      <c r="C11814" s="11" t="s">
        <v>5282</v>
      </c>
    </row>
    <row r="11815" spans="1:3" x14ac:dyDescent="0.35">
      <c r="A11815" s="222" t="str">
        <f t="shared" si="184"/>
        <v>US VENOUS UPPER RT</v>
      </c>
      <c r="B11815" s="292"/>
      <c r="C11815" s="302" t="s">
        <v>5283</v>
      </c>
    </row>
    <row r="11816" spans="1:3" x14ac:dyDescent="0.35">
      <c r="A11816" s="222" t="str">
        <f t="shared" si="184"/>
        <v>US VENOUS UPPER RT</v>
      </c>
      <c r="B11816" s="11"/>
      <c r="C11816" s="11" t="s">
        <v>5283</v>
      </c>
    </row>
    <row r="11817" spans="1:3" x14ac:dyDescent="0.35">
      <c r="A11817" s="222" t="str">
        <f t="shared" si="184"/>
        <v>US,Duplex, Venous Left Lower Extremity</v>
      </c>
      <c r="B11817" s="30"/>
      <c r="C11817" s="30" t="s">
        <v>3193</v>
      </c>
    </row>
    <row r="11818" spans="1:3" x14ac:dyDescent="0.35">
      <c r="A11818" s="222" t="str">
        <f t="shared" si="184"/>
        <v>US,Duplex, Venous Left Upper Extremity</v>
      </c>
      <c r="B11818" s="30"/>
      <c r="C11818" s="30" t="s">
        <v>3194</v>
      </c>
    </row>
    <row r="11819" spans="1:3" x14ac:dyDescent="0.35">
      <c r="A11819" s="222" t="str">
        <f t="shared" si="184"/>
        <v>US,Duplex, Venous Right Lower Extremity</v>
      </c>
      <c r="B11819" s="30"/>
      <c r="C11819" s="30" t="s">
        <v>3195</v>
      </c>
    </row>
    <row r="11820" spans="1:3" x14ac:dyDescent="0.35">
      <c r="A11820" s="222" t="str">
        <f t="shared" si="184"/>
        <v>US,Duplex, Venous Right Upper Extremity</v>
      </c>
      <c r="B11820" s="30"/>
      <c r="C11820" s="30" t="s">
        <v>3196</v>
      </c>
    </row>
    <row r="11821" spans="1:3" x14ac:dyDescent="0.35">
      <c r="A11821" s="222" t="str">
        <f t="shared" si="184"/>
        <v>US,Duplex,Up or Low Ext.Vein,Ltd Unil.</v>
      </c>
      <c r="B11821" s="30"/>
      <c r="C11821" s="30" t="s">
        <v>3197</v>
      </c>
    </row>
    <row r="11822" spans="1:3" x14ac:dyDescent="0.35">
      <c r="A11822" s="222" t="str">
        <f t="shared" si="184"/>
        <v>VENOUS DOPPLER UNILATERAL LEFT</v>
      </c>
      <c r="B11822" s="365"/>
      <c r="C11822" s="282" t="s">
        <v>5596</v>
      </c>
    </row>
    <row r="11823" spans="1:3" x14ac:dyDescent="0.35">
      <c r="A11823" s="222" t="str">
        <f t="shared" si="184"/>
        <v>VENOUS DOPPLER UNILATERAL RIGHT</v>
      </c>
      <c r="B11823" s="365"/>
      <c r="C11823" s="282" t="s">
        <v>5597</v>
      </c>
    </row>
    <row r="11824" spans="1:3" x14ac:dyDescent="0.35">
      <c r="A11824" s="222" t="str">
        <f t="shared" si="184"/>
        <v>VENOUS, LLE</v>
      </c>
      <c r="B11824" s="26"/>
      <c r="C11824" s="26" t="s">
        <v>2347</v>
      </c>
    </row>
    <row r="11825" spans="1:3" x14ac:dyDescent="0.35">
      <c r="A11825" s="222" t="str">
        <f t="shared" si="184"/>
        <v>VENOUS, LUE</v>
      </c>
      <c r="B11825" s="26"/>
      <c r="C11825" s="26" t="s">
        <v>2348</v>
      </c>
    </row>
    <row r="11826" spans="1:3" x14ac:dyDescent="0.35">
      <c r="A11826" s="222" t="str">
        <f t="shared" si="184"/>
        <v>VENOUS, RLE</v>
      </c>
      <c r="B11826" s="26"/>
      <c r="C11826" s="26" t="s">
        <v>2349</v>
      </c>
    </row>
    <row r="11827" spans="1:3" x14ac:dyDescent="0.35">
      <c r="A11827" s="222" t="str">
        <f t="shared" si="184"/>
        <v>VENOUS, RUE</v>
      </c>
      <c r="B11827" s="26"/>
      <c r="C11827" s="26" t="s">
        <v>2350</v>
      </c>
    </row>
    <row r="11828" spans="1:3" x14ac:dyDescent="0.35">
      <c r="A11828" s="222" t="str">
        <f t="shared" si="184"/>
        <v>DUPLEX SCAN RENAL ARTERY, BILATERAL</v>
      </c>
      <c r="B11828" s="365"/>
      <c r="C11828" s="366" t="s">
        <v>5646</v>
      </c>
    </row>
    <row r="11829" spans="1:3" x14ac:dyDescent="0.35">
      <c r="A11829" s="222" t="str">
        <f t="shared" si="184"/>
        <v>U/S ABD DOPPLER COMP</v>
      </c>
      <c r="B11829" s="105"/>
      <c r="C11829" s="105" t="s">
        <v>4866</v>
      </c>
    </row>
    <row r="11830" spans="1:3" x14ac:dyDescent="0.35">
      <c r="A11830" s="222" t="str">
        <f t="shared" si="184"/>
        <v>US ABD DUP COMPLETE</v>
      </c>
      <c r="B11830" s="13"/>
      <c r="C11830" s="13" t="s">
        <v>446</v>
      </c>
    </row>
    <row r="11831" spans="1:3" x14ac:dyDescent="0.35">
      <c r="A11831" s="222" t="str">
        <f t="shared" si="184"/>
        <v>US ART DOP ABD, PELVIS, SCROTAL AND/OR RETRO ORGANS, COMP</v>
      </c>
      <c r="B11831" s="327"/>
      <c r="C11831" s="327" t="s">
        <v>1729</v>
      </c>
    </row>
    <row r="11832" spans="1:3" x14ac:dyDescent="0.35">
      <c r="A11832" s="222" t="str">
        <f t="shared" si="184"/>
        <v>US Art/Vein Abd/Pelvis/Scrotal Complete</v>
      </c>
      <c r="B11832" s="292"/>
      <c r="C11832" s="302" t="s">
        <v>5331</v>
      </c>
    </row>
    <row r="11833" spans="1:3" x14ac:dyDescent="0.35">
      <c r="A11833" s="222" t="str">
        <f t="shared" si="184"/>
        <v>US DUPLEX RENAL/ABD</v>
      </c>
      <c r="B11833" s="33"/>
      <c r="C11833" s="33" t="s">
        <v>1124</v>
      </c>
    </row>
    <row r="11834" spans="1:3" x14ac:dyDescent="0.35">
      <c r="A11834" s="222" t="str">
        <f t="shared" si="184"/>
        <v>US LIVER DOPP - 93975</v>
      </c>
      <c r="B11834" s="204"/>
      <c r="C11834" s="203" t="s">
        <v>11128</v>
      </c>
    </row>
    <row r="11835" spans="1:3" x14ac:dyDescent="0.35">
      <c r="A11835" s="222" t="str">
        <f t="shared" si="184"/>
        <v>US RENAL + DOPPLER</v>
      </c>
      <c r="B11835" s="30"/>
      <c r="C11835" s="30" t="s">
        <v>3442</v>
      </c>
    </row>
    <row r="11836" spans="1:3" x14ac:dyDescent="0.35">
      <c r="A11836" s="222" t="str">
        <f t="shared" si="184"/>
        <v>US RENAL ART DOPP - 93975</v>
      </c>
      <c r="B11836" s="204"/>
      <c r="C11836" s="204" t="s">
        <v>11129</v>
      </c>
    </row>
    <row r="11837" spans="1:3" x14ac:dyDescent="0.35">
      <c r="A11837" s="222" t="str">
        <f t="shared" si="184"/>
        <v>US RENAL ARTERY DOPPLER</v>
      </c>
      <c r="B11837" s="281"/>
      <c r="C11837" s="444" t="s">
        <v>1549</v>
      </c>
    </row>
    <row r="11838" spans="1:3" x14ac:dyDescent="0.35">
      <c r="A11838" s="222" t="str">
        <f t="shared" si="184"/>
        <v>US RENAL DOPPLER</v>
      </c>
      <c r="B11838" s="288"/>
      <c r="C11838" s="13" t="s">
        <v>447</v>
      </c>
    </row>
    <row r="11839" spans="1:3" x14ac:dyDescent="0.35">
      <c r="A11839" s="222" t="str">
        <f t="shared" si="184"/>
        <v>US RENAL DOPPLER</v>
      </c>
      <c r="B11839" s="281"/>
      <c r="C11839" s="42" t="s">
        <v>447</v>
      </c>
    </row>
    <row r="11840" spans="1:3" x14ac:dyDescent="0.35">
      <c r="A11840" s="222" t="str">
        <f t="shared" si="184"/>
        <v>US RENAL WITH DOPPLER</v>
      </c>
      <c r="B11840" s="204"/>
      <c r="C11840" s="204" t="s">
        <v>11130</v>
      </c>
    </row>
    <row r="11841" spans="1:3" x14ac:dyDescent="0.35">
      <c r="A11841" s="222" t="str">
        <f t="shared" si="184"/>
        <v>US VASCULAR ABDOMEN/PELVIC/SCROTUM</v>
      </c>
      <c r="B11841" s="285"/>
      <c r="C11841" s="297" t="s">
        <v>6379</v>
      </c>
    </row>
    <row r="11842" spans="1:3" x14ac:dyDescent="0.35">
      <c r="A11842" s="222" t="str">
        <f t="shared" si="184"/>
        <v>US, Duplex, Arterial/Venous Flow, Abdomen/Pelvis, Complete</v>
      </c>
      <c r="B11842" s="30"/>
      <c r="C11842" s="30" t="s">
        <v>3443</v>
      </c>
    </row>
    <row r="11843" spans="1:3" x14ac:dyDescent="0.35">
      <c r="A11843" s="222" t="str">
        <f t="shared" ref="A11843:A11906" si="185">TRIM(C11843)</f>
        <v>JPH US DOPPLER</v>
      </c>
      <c r="B11843" s="283"/>
      <c r="C11843" s="283" t="s">
        <v>8216</v>
      </c>
    </row>
    <row r="11844" spans="1:3" x14ac:dyDescent="0.35">
      <c r="A11844" s="222" t="str">
        <f t="shared" si="185"/>
        <v>U/S ABD DOPPLER LIMITED</v>
      </c>
      <c r="B11844" s="105"/>
      <c r="C11844" s="105" t="s">
        <v>4829</v>
      </c>
    </row>
    <row r="11845" spans="1:3" x14ac:dyDescent="0.35">
      <c r="A11845" s="222" t="str">
        <f t="shared" si="185"/>
        <v>US ABD DUP LIMITED</v>
      </c>
      <c r="B11845" s="13"/>
      <c r="C11845" s="13" t="s">
        <v>405</v>
      </c>
    </row>
    <row r="11846" spans="1:3" x14ac:dyDescent="0.35">
      <c r="A11846" s="222" t="str">
        <f t="shared" si="185"/>
        <v>US ART DOP ABD, PELVIS, SCROTAL AND/OR RETRO ORGANS; LIMIT</v>
      </c>
      <c r="B11846" s="327"/>
      <c r="C11846" s="327" t="s">
        <v>1708</v>
      </c>
    </row>
    <row r="11847" spans="1:3" x14ac:dyDescent="0.35">
      <c r="A11847" s="222" t="str">
        <f t="shared" si="185"/>
        <v>US Art/Vein Abd/Pelvis/Scrotal Limited</v>
      </c>
      <c r="B11847" s="246"/>
      <c r="C11847" s="246" t="s">
        <v>14126</v>
      </c>
    </row>
    <row r="11848" spans="1:3" x14ac:dyDescent="0.35">
      <c r="A11848" s="222" t="str">
        <f t="shared" si="185"/>
        <v>US DUPLEX LIMITIED RENAL/ABD</v>
      </c>
      <c r="B11848" s="33"/>
      <c r="C11848" s="33" t="s">
        <v>1079</v>
      </c>
    </row>
    <row r="11849" spans="1:3" x14ac:dyDescent="0.35">
      <c r="A11849" s="222" t="str">
        <f t="shared" si="185"/>
        <v>US RENAL ARTERY</v>
      </c>
      <c r="B11849" s="221"/>
      <c r="C11849" s="221" t="s">
        <v>1386</v>
      </c>
    </row>
    <row r="11850" spans="1:3" x14ac:dyDescent="0.35">
      <c r="A11850" s="222" t="str">
        <f t="shared" si="185"/>
        <v>US, Duplex, Arterial/Venous Flow, Abdomen/Pelvis, Limited</v>
      </c>
      <c r="B11850" s="30"/>
      <c r="C11850" s="30" t="s">
        <v>3308</v>
      </c>
    </row>
    <row r="11851" spans="1:3" x14ac:dyDescent="0.35">
      <c r="A11851" s="222" t="str">
        <f t="shared" si="185"/>
        <v>U/S AORTA DUPLEX COMP</v>
      </c>
      <c r="B11851" s="105"/>
      <c r="C11851" s="106" t="s">
        <v>4830</v>
      </c>
    </row>
    <row r="11852" spans="1:3" x14ac:dyDescent="0.35">
      <c r="A11852" s="222" t="str">
        <f t="shared" si="185"/>
        <v>US AA DOPP- 93978</v>
      </c>
      <c r="B11852" s="204"/>
      <c r="C11852" s="203" t="s">
        <v>10924</v>
      </c>
    </row>
    <row r="11853" spans="1:3" x14ac:dyDescent="0.35">
      <c r="A11853" s="222" t="str">
        <f t="shared" si="185"/>
        <v>US AORTA + DOPPLER</v>
      </c>
      <c r="B11853" s="30"/>
      <c r="C11853" s="30" t="s">
        <v>3309</v>
      </c>
    </row>
    <row r="11854" spans="1:3" x14ac:dyDescent="0.35">
      <c r="A11854" s="222" t="str">
        <f t="shared" si="185"/>
        <v>US AORTA DUPLEX</v>
      </c>
      <c r="B11854" s="288"/>
      <c r="C11854" s="13" t="s">
        <v>406</v>
      </c>
    </row>
    <row r="11855" spans="1:3" x14ac:dyDescent="0.35">
      <c r="A11855" s="222" t="str">
        <f t="shared" si="185"/>
        <v>US AORTA, VENA CAVA, ILIAC VAS OR GRAFTS; COMPLET</v>
      </c>
      <c r="B11855" s="281"/>
      <c r="C11855" s="333" t="s">
        <v>1968</v>
      </c>
    </row>
    <row r="11856" spans="1:3" x14ac:dyDescent="0.35">
      <c r="A11856" s="222" t="str">
        <f t="shared" si="185"/>
        <v>US DUPLEX SCAN OF AORTA COMPLETE</v>
      </c>
      <c r="B11856" s="742"/>
      <c r="C11856" s="46" t="s">
        <v>687</v>
      </c>
    </row>
    <row r="11857" spans="1:3" x14ac:dyDescent="0.35">
      <c r="A11857" s="222" t="str">
        <f t="shared" si="185"/>
        <v>US PSEUDOAEURYSM</v>
      </c>
      <c r="B11857" s="288"/>
      <c r="C11857" s="13" t="s">
        <v>407</v>
      </c>
    </row>
    <row r="11858" spans="1:3" x14ac:dyDescent="0.35">
      <c r="A11858" s="222" t="str">
        <f t="shared" si="185"/>
        <v>US Renal Doppler</v>
      </c>
      <c r="B11858" s="326"/>
      <c r="C11858" s="532" t="s">
        <v>14024</v>
      </c>
    </row>
    <row r="11859" spans="1:3" x14ac:dyDescent="0.35">
      <c r="A11859" s="222" t="str">
        <f t="shared" si="185"/>
        <v>US, Duplex, Aorta, IVC, Iliac or Bypass, Complete</v>
      </c>
      <c r="B11859" s="30"/>
      <c r="C11859" s="30" t="s">
        <v>3310</v>
      </c>
    </row>
    <row r="11860" spans="1:3" x14ac:dyDescent="0.35">
      <c r="A11860" s="222" t="str">
        <f t="shared" si="185"/>
        <v>US AORTA LIMI</v>
      </c>
      <c r="B11860" s="313"/>
      <c r="C11860" s="313" t="s">
        <v>1914</v>
      </c>
    </row>
    <row r="11861" spans="1:3" x14ac:dyDescent="0.35">
      <c r="A11861" s="222" t="str">
        <f t="shared" si="185"/>
        <v>US, Duplex, Aorta, IVC, Iliac or Bypass, Limited or Unilater</v>
      </c>
      <c r="B11861" s="30"/>
      <c r="C11861" s="30" t="s">
        <v>3214</v>
      </c>
    </row>
    <row r="11862" spans="1:3" x14ac:dyDescent="0.35">
      <c r="A11862" s="222" t="str">
        <f t="shared" si="185"/>
        <v>US, Duplex, Arterial/Venous Flow of Penis, Complete</v>
      </c>
      <c r="B11862" s="30"/>
      <c r="C11862" s="30" t="s">
        <v>3492</v>
      </c>
    </row>
    <row r="11863" spans="1:3" x14ac:dyDescent="0.35">
      <c r="A11863" s="222" t="str">
        <f t="shared" si="185"/>
        <v>US, Duplex, Arterial/Venous Flow of Penis, Limited or Follow</v>
      </c>
      <c r="B11863" s="30"/>
      <c r="C11863" s="30" t="s">
        <v>3189</v>
      </c>
    </row>
    <row r="11864" spans="1:3" x14ac:dyDescent="0.35">
      <c r="A11864" s="222" t="str">
        <f t="shared" si="185"/>
        <v>US, Duplex, Arterial/Venous Flow Upper Extremity for Preop Hemodialysis Access- bilateral</v>
      </c>
      <c r="B11864" s="30"/>
      <c r="C11864" s="30" t="s">
        <v>3311</v>
      </c>
    </row>
    <row r="11865" spans="1:3" x14ac:dyDescent="0.35">
      <c r="A11865" s="222" t="str">
        <f t="shared" si="185"/>
        <v>US, Duplex, Arterial/Venous Flow Upper Extremity for Preop Hemodialysis Access- unilateral</v>
      </c>
      <c r="B11865" s="30"/>
      <c r="C11865" s="30" t="s">
        <v>3215</v>
      </c>
    </row>
    <row r="11866" spans="1:3" x14ac:dyDescent="0.35">
      <c r="A11866" s="222" t="str">
        <f t="shared" si="185"/>
        <v>US OF HEMODIALYSIS ACCESS</v>
      </c>
      <c r="B11866" s="327"/>
      <c r="C11866" s="327" t="s">
        <v>1688</v>
      </c>
    </row>
    <row r="11867" spans="1:3" x14ac:dyDescent="0.35">
      <c r="A11867" s="222" t="str">
        <f t="shared" si="185"/>
        <v>US, Duplex Scan of Hemodialysis Access</v>
      </c>
      <c r="B11867" s="30"/>
      <c r="C11867" s="30" t="s">
        <v>3216</v>
      </c>
    </row>
    <row r="11868" spans="1:3" x14ac:dyDescent="0.35">
      <c r="A11868" s="222" t="str">
        <f t="shared" si="185"/>
        <v>X-RAY MANDIBLE, BILATERAL PA/LATERAL/OBLIQUE/TOWNE VIEW</v>
      </c>
      <c r="B11868" s="739"/>
      <c r="C11868" s="529" t="s">
        <v>5599</v>
      </c>
    </row>
    <row r="11869" spans="1:3" x14ac:dyDescent="0.35">
      <c r="A11869" s="222" t="str">
        <f t="shared" si="185"/>
        <v>XR Mastoids &lt; 3 Views Bilateral</v>
      </c>
      <c r="B11869" s="292"/>
      <c r="C11869" s="292" t="s">
        <v>5277</v>
      </c>
    </row>
    <row r="11870" spans="1:3" x14ac:dyDescent="0.35">
      <c r="A11870" s="222" t="str">
        <f t="shared" si="185"/>
        <v>XR Mastoids Complete Bilateral</v>
      </c>
      <c r="B11870" s="313"/>
      <c r="C11870" s="313" t="s">
        <v>1938</v>
      </c>
    </row>
    <row r="11871" spans="1:3" x14ac:dyDescent="0.35">
      <c r="A11871" s="222" t="str">
        <f t="shared" si="185"/>
        <v>CT Soft Tissue Neck/Chest w/o Contrast</v>
      </c>
      <c r="B11871" s="313"/>
      <c r="C11871" s="313" t="s">
        <v>2210</v>
      </c>
    </row>
    <row r="11872" spans="1:3" x14ac:dyDescent="0.35">
      <c r="A11872" s="222" t="str">
        <f t="shared" si="185"/>
        <v>CT ST NECK/CHEST WO</v>
      </c>
      <c r="B11872" s="312"/>
      <c r="C11872" s="312" t="s">
        <v>10249</v>
      </c>
    </row>
    <row r="11873" spans="1:3" x14ac:dyDescent="0.35">
      <c r="A11873" s="222" t="str">
        <f t="shared" si="185"/>
        <v>CT Soft Tissue Neck/Chest w/Contrast</v>
      </c>
      <c r="B11873" s="281"/>
      <c r="C11873" s="42" t="s">
        <v>2216</v>
      </c>
    </row>
    <row r="11874" spans="1:3" x14ac:dyDescent="0.35">
      <c r="A11874" s="222" t="str">
        <f t="shared" si="185"/>
        <v>CT ST NECK/CHEST W</v>
      </c>
      <c r="B11874" s="312"/>
      <c r="C11874" s="312" t="s">
        <v>10253</v>
      </c>
    </row>
    <row r="11875" spans="1:3" x14ac:dyDescent="0.35">
      <c r="A11875" s="222" t="str">
        <f t="shared" si="185"/>
        <v>CT Soft Tissue Neck/Chest w/ + w/o Cont</v>
      </c>
      <c r="B11875" s="66"/>
      <c r="C11875" s="495" t="s">
        <v>2225</v>
      </c>
    </row>
    <row r="11876" spans="1:3" x14ac:dyDescent="0.35">
      <c r="A11876" s="222" t="str">
        <f t="shared" si="185"/>
        <v>CT ANGIO HEAD AND NECK WITH</v>
      </c>
      <c r="B11876" s="94"/>
      <c r="C11876" s="94" t="s">
        <v>7330</v>
      </c>
    </row>
    <row r="11877" spans="1:3" x14ac:dyDescent="0.35">
      <c r="A11877" s="222" t="str">
        <f t="shared" si="185"/>
        <v>CT Angiography Head/Neck w/ Contrast</v>
      </c>
      <c r="B11877" s="281"/>
      <c r="C11877" s="42" t="s">
        <v>2217</v>
      </c>
    </row>
    <row r="11878" spans="1:3" x14ac:dyDescent="0.35">
      <c r="A11878" s="222" t="str">
        <f t="shared" si="185"/>
        <v>CT CTA HEAD/NECK</v>
      </c>
      <c r="B11878" s="162"/>
      <c r="C11878" s="166" t="s">
        <v>4263</v>
      </c>
    </row>
    <row r="11879" spans="1:3" x14ac:dyDescent="0.35">
      <c r="A11879" s="222" t="str">
        <f t="shared" si="185"/>
        <v>CT CTA HEAD/NECK W/WO</v>
      </c>
      <c r="B11879" s="33"/>
      <c r="C11879" s="33" t="s">
        <v>1271</v>
      </c>
    </row>
    <row r="11880" spans="1:3" x14ac:dyDescent="0.35">
      <c r="A11880" s="222" t="str">
        <f t="shared" si="185"/>
        <v>CTA BRAIN CAROTID W</v>
      </c>
      <c r="B11880" s="449"/>
      <c r="C11880" s="380" t="s">
        <v>8494</v>
      </c>
    </row>
    <row r="11881" spans="1:3" x14ac:dyDescent="0.35">
      <c r="A11881" s="222" t="str">
        <f t="shared" si="185"/>
        <v>CTA HEAD + NECK, W/WO CONTRAST</v>
      </c>
      <c r="B11881" s="221"/>
      <c r="C11881" s="221" t="s">
        <v>1431</v>
      </c>
    </row>
    <row r="11882" spans="1:3" x14ac:dyDescent="0.35">
      <c r="A11882" s="222" t="str">
        <f t="shared" si="185"/>
        <v>CTA HEAD AND NECK</v>
      </c>
      <c r="B11882" s="312"/>
      <c r="C11882" s="290" t="s">
        <v>10254</v>
      </c>
    </row>
    <row r="11883" spans="1:3" x14ac:dyDescent="0.35">
      <c r="A11883" s="222" t="str">
        <f t="shared" si="185"/>
        <v>CTA HEAD NECK W</v>
      </c>
      <c r="B11883" s="33"/>
      <c r="C11883" s="33" t="s">
        <v>1272</v>
      </c>
    </row>
    <row r="11884" spans="1:3" x14ac:dyDescent="0.35">
      <c r="A11884" s="222" t="str">
        <f t="shared" si="185"/>
        <v>CTA HEAD/CAROTID ANGIO W/CONT</v>
      </c>
      <c r="B11884" s="177"/>
      <c r="C11884" s="182" t="s">
        <v>4934</v>
      </c>
    </row>
    <row r="11885" spans="1:3" x14ac:dyDescent="0.35">
      <c r="A11885" s="222" t="str">
        <f t="shared" si="185"/>
        <v>CTA HEAD/NECK WITH IV CONTRAST</v>
      </c>
      <c r="B11885" s="690"/>
      <c r="C11885" s="558" t="s">
        <v>5921</v>
      </c>
    </row>
    <row r="11886" spans="1:3" x14ac:dyDescent="0.35">
      <c r="A11886" s="222" t="str">
        <f t="shared" si="185"/>
        <v>CTA HEAD/NECK WITH IV WO ORAL</v>
      </c>
      <c r="B11886" s="281"/>
      <c r="C11886" s="281" t="s">
        <v>2218</v>
      </c>
    </row>
    <row r="11887" spans="1:3" x14ac:dyDescent="0.35">
      <c r="A11887" s="222" t="str">
        <f t="shared" si="185"/>
        <v>MRI BRAIN &amp; ORBITS WWO</v>
      </c>
      <c r="B11887" s="204"/>
      <c r="C11887" s="205" t="s">
        <v>12086</v>
      </c>
    </row>
    <row r="11888" spans="1:3" x14ac:dyDescent="0.35">
      <c r="A11888" s="222" t="str">
        <f t="shared" si="185"/>
        <v>MRI Brain/Orbits w/ + w/o Contrast</v>
      </c>
      <c r="B11888" s="283"/>
      <c r="C11888" s="284" t="s">
        <v>8361</v>
      </c>
    </row>
    <row r="11889" spans="1:3" x14ac:dyDescent="0.35">
      <c r="A11889" s="222" t="str">
        <f t="shared" si="185"/>
        <v>CT CHEST ABD WO</v>
      </c>
      <c r="B11889" s="289"/>
      <c r="C11889" s="289" t="s">
        <v>2980</v>
      </c>
    </row>
    <row r="11890" spans="1:3" x14ac:dyDescent="0.35">
      <c r="A11890" s="222" t="str">
        <f t="shared" si="185"/>
        <v>CT CHEST ABD WO</v>
      </c>
      <c r="B11890" s="312"/>
      <c r="C11890" s="312" t="s">
        <v>2980</v>
      </c>
    </row>
    <row r="11891" spans="1:3" x14ac:dyDescent="0.35">
      <c r="A11891" s="222" t="str">
        <f t="shared" si="185"/>
        <v>CT CHEST/ABD WO</v>
      </c>
      <c r="B11891" s="498"/>
      <c r="C11891" s="498" t="s">
        <v>1277</v>
      </c>
    </row>
    <row r="11892" spans="1:3" x14ac:dyDescent="0.35">
      <c r="A11892" s="222" t="str">
        <f t="shared" si="185"/>
        <v>CT Chest/Abdomen w/o Contrast</v>
      </c>
      <c r="B11892" s="285"/>
      <c r="C11892" s="285" t="s">
        <v>6470</v>
      </c>
    </row>
    <row r="11893" spans="1:3" x14ac:dyDescent="0.35">
      <c r="A11893" s="222" t="str">
        <f t="shared" si="185"/>
        <v>CT CHEST/ABD-WO</v>
      </c>
      <c r="B11893" s="306"/>
      <c r="C11893" s="306" t="s">
        <v>1261</v>
      </c>
    </row>
    <row r="11894" spans="1:3" x14ac:dyDescent="0.35">
      <c r="A11894" s="222" t="str">
        <f t="shared" si="185"/>
        <v>CT CHEST ABD PEL WO</v>
      </c>
      <c r="B11894" s="312"/>
      <c r="C11894" s="290" t="s">
        <v>10256</v>
      </c>
    </row>
    <row r="11895" spans="1:3" x14ac:dyDescent="0.35">
      <c r="A11895" s="222" t="str">
        <f t="shared" si="185"/>
        <v>CT CHEST ABD PELV WO</v>
      </c>
      <c r="B11895" s="281"/>
      <c r="C11895" s="42" t="s">
        <v>2221</v>
      </c>
    </row>
    <row r="11896" spans="1:3" x14ac:dyDescent="0.35">
      <c r="A11896" s="222" t="str">
        <f t="shared" si="185"/>
        <v>CT CHEST ABD PELVIS W/O CONTRAST</v>
      </c>
      <c r="B11896" s="204"/>
      <c r="C11896" s="205" t="s">
        <v>12081</v>
      </c>
    </row>
    <row r="11897" spans="1:3" x14ac:dyDescent="0.35">
      <c r="A11897" s="222" t="str">
        <f t="shared" si="185"/>
        <v>CT CHEST ABD PELVIS WO</v>
      </c>
      <c r="B11897" s="11"/>
      <c r="C11897" s="11" t="s">
        <v>10257</v>
      </c>
    </row>
    <row r="11898" spans="1:3" x14ac:dyDescent="0.35">
      <c r="A11898" s="222" t="str">
        <f t="shared" si="185"/>
        <v>CT Chest/Abd/Pel w/o Contrast</v>
      </c>
      <c r="B11898" s="285"/>
      <c r="C11898" s="285" t="s">
        <v>6479</v>
      </c>
    </row>
    <row r="11899" spans="1:3" x14ac:dyDescent="0.35">
      <c r="A11899" s="222" t="str">
        <f t="shared" si="185"/>
        <v>CT CHEST/ABD/PEL WO</v>
      </c>
      <c r="B11899" s="13"/>
      <c r="C11899" s="373" t="s">
        <v>516</v>
      </c>
    </row>
    <row r="11900" spans="1:3" x14ac:dyDescent="0.35">
      <c r="A11900" s="222" t="str">
        <f t="shared" si="185"/>
        <v>CT CHEST/ABD/PELV WO</v>
      </c>
      <c r="B11900" s="289"/>
      <c r="C11900" s="318" t="s">
        <v>2987</v>
      </c>
    </row>
    <row r="11901" spans="1:3" x14ac:dyDescent="0.35">
      <c r="A11901" s="222" t="str">
        <f t="shared" si="185"/>
        <v>CT CHEST/ABD/PELV WO IV WITH ORAL</v>
      </c>
      <c r="B11901" s="281"/>
      <c r="C11901" s="313" t="s">
        <v>2222</v>
      </c>
    </row>
    <row r="11902" spans="1:3" x14ac:dyDescent="0.35">
      <c r="A11902" s="222" t="str">
        <f t="shared" si="185"/>
        <v>CT CHEST/ABD/PELV WO IV WO ORAL</v>
      </c>
      <c r="B11902" s="283"/>
      <c r="C11902" s="284" t="s">
        <v>8353</v>
      </c>
    </row>
    <row r="11903" spans="1:3" x14ac:dyDescent="0.35">
      <c r="A11903" s="222" t="str">
        <f t="shared" si="185"/>
        <v>CT CHEST/ABD/PELVIS COMBO W/O CONTRAST</v>
      </c>
      <c r="B11903" s="365"/>
      <c r="C11903" s="366" t="s">
        <v>5689</v>
      </c>
    </row>
    <row r="11904" spans="1:3" x14ac:dyDescent="0.35">
      <c r="A11904" s="222" t="str">
        <f t="shared" si="185"/>
        <v>CT CHEST/ABD/PELVIS-WO</v>
      </c>
      <c r="B11904" s="33"/>
      <c r="C11904" s="33" t="s">
        <v>1273</v>
      </c>
    </row>
    <row r="11905" spans="1:3" x14ac:dyDescent="0.35">
      <c r="A11905" s="222" t="str">
        <f t="shared" si="185"/>
        <v>CT Chest/Abdomen/Pelvis w/o Contrast</v>
      </c>
      <c r="B11905" s="283"/>
      <c r="C11905" s="284" t="s">
        <v>8354</v>
      </c>
    </row>
    <row r="11906" spans="1:3" x14ac:dyDescent="0.35">
      <c r="A11906" s="222" t="str">
        <f t="shared" si="185"/>
        <v>CT CHST/ABD/PEL WO</v>
      </c>
      <c r="B11906" s="281"/>
      <c r="C11906" s="42" t="s">
        <v>2223</v>
      </c>
    </row>
    <row r="11907" spans="1:3" x14ac:dyDescent="0.35">
      <c r="A11907" s="222" t="str">
        <f t="shared" ref="A11907:A11970" si="186">TRIM(C11907)</f>
        <v>CT CHEST / ABDOMEN WC</v>
      </c>
      <c r="B11907" s="395"/>
      <c r="C11907" s="332" t="s">
        <v>2986</v>
      </c>
    </row>
    <row r="11908" spans="1:3" x14ac:dyDescent="0.35">
      <c r="A11908" s="222" t="str">
        <f t="shared" si="186"/>
        <v>CT CHEST ABD W</v>
      </c>
      <c r="B11908" s="312"/>
      <c r="C11908" s="290" t="s">
        <v>2212</v>
      </c>
    </row>
    <row r="11909" spans="1:3" x14ac:dyDescent="0.35">
      <c r="A11909" s="222" t="str">
        <f t="shared" si="186"/>
        <v>CT CHEST ABD W</v>
      </c>
      <c r="B11909" s="281"/>
      <c r="C11909" s="42" t="s">
        <v>2212</v>
      </c>
    </row>
    <row r="11910" spans="1:3" x14ac:dyDescent="0.35">
      <c r="A11910" s="222" t="str">
        <f t="shared" si="186"/>
        <v>CT CHEST/ABD W</v>
      </c>
      <c r="B11910" s="550"/>
      <c r="C11910" s="550" t="s">
        <v>2234</v>
      </c>
    </row>
    <row r="11911" spans="1:3" x14ac:dyDescent="0.35">
      <c r="A11911" s="222" t="str">
        <f t="shared" si="186"/>
        <v>CT Chest/Abdomen w/ Contrast</v>
      </c>
      <c r="B11911" s="285"/>
      <c r="C11911" s="285" t="s">
        <v>6477</v>
      </c>
    </row>
    <row r="11912" spans="1:3" x14ac:dyDescent="0.35">
      <c r="A11912" s="222" t="str">
        <f t="shared" si="186"/>
        <v>CT Chest/Abdomen w/Contrast</v>
      </c>
      <c r="B11912" s="281"/>
      <c r="C11912" s="42" t="s">
        <v>2213</v>
      </c>
    </row>
    <row r="11913" spans="1:3" x14ac:dyDescent="0.35">
      <c r="A11913" s="222" t="str">
        <f t="shared" si="186"/>
        <v>CT CHEST/ABD-W</v>
      </c>
      <c r="B11913" s="33"/>
      <c r="C11913" s="349" t="s">
        <v>1270</v>
      </c>
    </row>
    <row r="11914" spans="1:3" x14ac:dyDescent="0.35">
      <c r="A11914" s="222" t="str">
        <f t="shared" si="186"/>
        <v>CT CHEST ABD PEL W</v>
      </c>
      <c r="B11914" s="105"/>
      <c r="C11914" s="105" t="s">
        <v>4941</v>
      </c>
    </row>
    <row r="11915" spans="1:3" x14ac:dyDescent="0.35">
      <c r="A11915" s="222" t="str">
        <f t="shared" si="186"/>
        <v>CT CHEST ABD PEL W</v>
      </c>
      <c r="B11915" s="312"/>
      <c r="C11915" s="290" t="s">
        <v>4941</v>
      </c>
    </row>
    <row r="11916" spans="1:3" x14ac:dyDescent="0.35">
      <c r="A11916" s="222" t="str">
        <f t="shared" si="186"/>
        <v>CT CHEST ABD PEL WITH</v>
      </c>
      <c r="B11916" s="204"/>
      <c r="C11916" s="204" t="s">
        <v>12082</v>
      </c>
    </row>
    <row r="11917" spans="1:3" x14ac:dyDescent="0.35">
      <c r="A11917" s="222" t="str">
        <f t="shared" si="186"/>
        <v>CT CHEST ABD PELV W</v>
      </c>
      <c r="B11917" s="492"/>
      <c r="C11917" s="500" t="s">
        <v>5690</v>
      </c>
    </row>
    <row r="11918" spans="1:3" x14ac:dyDescent="0.35">
      <c r="A11918" s="222" t="str">
        <f t="shared" si="186"/>
        <v>CT CHEST ABD PELVIS W</v>
      </c>
      <c r="B11918" s="11"/>
      <c r="C11918" s="11" t="s">
        <v>10258</v>
      </c>
    </row>
    <row r="11919" spans="1:3" x14ac:dyDescent="0.35">
      <c r="A11919" s="222" t="str">
        <f t="shared" si="186"/>
        <v>CT CHEST ABD PELVIS W CONTRAST</v>
      </c>
      <c r="B11919" s="204"/>
      <c r="C11919" s="204" t="s">
        <v>12083</v>
      </c>
    </row>
    <row r="11920" spans="1:3" x14ac:dyDescent="0.35">
      <c r="A11920" s="222" t="str">
        <f t="shared" si="186"/>
        <v>CT CHEST/ ABDOMEN / PELVIS WC</v>
      </c>
      <c r="B11920" s="285"/>
      <c r="C11920" s="285" t="s">
        <v>6480</v>
      </c>
    </row>
    <row r="11921" spans="1:3" x14ac:dyDescent="0.35">
      <c r="A11921" s="222" t="str">
        <f t="shared" si="186"/>
        <v>CT CHEST/ABD/PEL W</v>
      </c>
      <c r="B11921" s="341"/>
      <c r="C11921" s="287" t="s">
        <v>9560</v>
      </c>
    </row>
    <row r="11922" spans="1:3" x14ac:dyDescent="0.35">
      <c r="A11922" s="222" t="str">
        <f t="shared" si="186"/>
        <v>CT Chest/Abd/Pel w/ Contrast</v>
      </c>
      <c r="B11922" s="289"/>
      <c r="C11922" s="289" t="s">
        <v>2988</v>
      </c>
    </row>
    <row r="11923" spans="1:3" x14ac:dyDescent="0.35">
      <c r="A11923" s="222" t="str">
        <f t="shared" si="186"/>
        <v>CT CHEST/ABD/PEL WC</v>
      </c>
      <c r="B11923" s="288"/>
      <c r="C11923" s="346" t="s">
        <v>518</v>
      </c>
    </row>
    <row r="11924" spans="1:3" x14ac:dyDescent="0.35">
      <c r="A11924" s="222" t="str">
        <f t="shared" si="186"/>
        <v>CT CHEST/ABD/PELV W</v>
      </c>
      <c r="B11924" s="296"/>
      <c r="C11924" s="296" t="s">
        <v>6735</v>
      </c>
    </row>
    <row r="11925" spans="1:3" x14ac:dyDescent="0.35">
      <c r="A11925" s="222" t="str">
        <f t="shared" si="186"/>
        <v>CT CHEST/ABD/PELV WITH IV WITH ORAL</v>
      </c>
      <c r="B11925" s="281"/>
      <c r="C11925" s="313" t="s">
        <v>2226</v>
      </c>
    </row>
    <row r="11926" spans="1:3" x14ac:dyDescent="0.35">
      <c r="A11926" s="222" t="str">
        <f t="shared" si="186"/>
        <v>CT CHEST/ABD/PELV WITH IV WO ORAL</v>
      </c>
      <c r="B11926" s="283"/>
      <c r="C11926" s="284" t="s">
        <v>8355</v>
      </c>
    </row>
    <row r="11927" spans="1:3" x14ac:dyDescent="0.35">
      <c r="A11927" s="222" t="str">
        <f t="shared" si="186"/>
        <v>CT CHEST/ABD/PELVIS COMBO W/ CONTRAST</v>
      </c>
      <c r="B11927" s="365"/>
      <c r="C11927" s="366" t="s">
        <v>5691</v>
      </c>
    </row>
    <row r="11928" spans="1:3" x14ac:dyDescent="0.35">
      <c r="A11928" s="222" t="str">
        <f t="shared" si="186"/>
        <v>CT Chest/ABD/Pelvis With Contrast</v>
      </c>
      <c r="B11928" s="282"/>
      <c r="C11928" s="366" t="s">
        <v>5692</v>
      </c>
    </row>
    <row r="11929" spans="1:3" x14ac:dyDescent="0.35">
      <c r="A11929" s="222" t="str">
        <f t="shared" si="186"/>
        <v>CT Chest/ABD/Pelvis With Contrast</v>
      </c>
      <c r="B11929" s="365"/>
      <c r="C11929" s="366" t="s">
        <v>5692</v>
      </c>
    </row>
    <row r="11930" spans="1:3" x14ac:dyDescent="0.35">
      <c r="A11930" s="222" t="str">
        <f t="shared" si="186"/>
        <v>CT CHEST/ABD/PELVIS-W</v>
      </c>
      <c r="B11930" s="33"/>
      <c r="C11930" s="349" t="s">
        <v>1274</v>
      </c>
    </row>
    <row r="11931" spans="1:3" x14ac:dyDescent="0.35">
      <c r="A11931" s="222" t="str">
        <f t="shared" si="186"/>
        <v>CT Chest/Abdomen/Pelvis w/ Contrast</v>
      </c>
      <c r="B11931" s="283"/>
      <c r="C11931" s="284" t="s">
        <v>8356</v>
      </c>
    </row>
    <row r="11932" spans="1:3" x14ac:dyDescent="0.35">
      <c r="A11932" s="222" t="str">
        <f t="shared" si="186"/>
        <v>CT CHEST ABD W/WO</v>
      </c>
      <c r="B11932" s="312"/>
      <c r="C11932" s="290" t="s">
        <v>10255</v>
      </c>
    </row>
    <row r="11933" spans="1:3" x14ac:dyDescent="0.35">
      <c r="A11933" s="222" t="str">
        <f t="shared" si="186"/>
        <v>CT CHEST ABD WWO</v>
      </c>
      <c r="B11933" s="281"/>
      <c r="C11933" s="42" t="s">
        <v>2220</v>
      </c>
    </row>
    <row r="11934" spans="1:3" x14ac:dyDescent="0.35">
      <c r="A11934" s="222" t="str">
        <f t="shared" si="186"/>
        <v>CT Chest/Abdomen w + w/o Contrast</v>
      </c>
      <c r="B11934" s="285"/>
      <c r="C11934" s="285" t="s">
        <v>6478</v>
      </c>
    </row>
    <row r="11935" spans="1:3" x14ac:dyDescent="0.35">
      <c r="A11935" s="222" t="str">
        <f t="shared" si="186"/>
        <v>CT CHEST ABD PEL W WO</v>
      </c>
      <c r="B11935" s="281"/>
      <c r="C11935" s="42" t="s">
        <v>2227</v>
      </c>
    </row>
    <row r="11936" spans="1:3" x14ac:dyDescent="0.35">
      <c r="A11936" s="222" t="str">
        <f t="shared" si="186"/>
        <v>CT CHEST ABD PEL W&amp;WO CONT</v>
      </c>
      <c r="B11936" s="177"/>
      <c r="C11936" s="177" t="s">
        <v>4943</v>
      </c>
    </row>
    <row r="11937" spans="1:3" x14ac:dyDescent="0.35">
      <c r="A11937" s="222" t="str">
        <f t="shared" si="186"/>
        <v>CT CHEST ABD PEL W/WO</v>
      </c>
      <c r="B11937" s="312"/>
      <c r="C11937" s="290" t="s">
        <v>10259</v>
      </c>
    </row>
    <row r="11938" spans="1:3" x14ac:dyDescent="0.35">
      <c r="A11938" s="222" t="str">
        <f t="shared" si="186"/>
        <v>CT CHEST ABD PEL WWO</v>
      </c>
      <c r="B11938" s="162"/>
      <c r="C11938" s="162" t="s">
        <v>4264</v>
      </c>
    </row>
    <row r="11939" spans="1:3" x14ac:dyDescent="0.35">
      <c r="A11939" s="222" t="str">
        <f t="shared" si="186"/>
        <v>CT CHEST ABD PELVIS W&amp;WO CONTRAST</v>
      </c>
      <c r="B11939" s="204"/>
      <c r="C11939" s="204" t="s">
        <v>12084</v>
      </c>
    </row>
    <row r="11940" spans="1:3" x14ac:dyDescent="0.35">
      <c r="A11940" s="222" t="str">
        <f t="shared" si="186"/>
        <v>CT CHEST ABD PELVIS W/WO</v>
      </c>
      <c r="B11940" s="11"/>
      <c r="C11940" s="11" t="s">
        <v>10260</v>
      </c>
    </row>
    <row r="11941" spans="1:3" x14ac:dyDescent="0.35">
      <c r="A11941" s="222" t="str">
        <f t="shared" si="186"/>
        <v>CT CHEST/ABD/PEL W/WO</v>
      </c>
      <c r="B11941" s="285"/>
      <c r="C11941" s="285" t="s">
        <v>6481</v>
      </c>
    </row>
    <row r="11942" spans="1:3" x14ac:dyDescent="0.35">
      <c r="A11942" s="222" t="str">
        <f t="shared" si="186"/>
        <v>CT CHEST/ABD/PELV W/WO IV WITH ORAL</v>
      </c>
      <c r="B11942" s="289"/>
      <c r="C11942" s="289" t="s">
        <v>2989</v>
      </c>
    </row>
    <row r="11943" spans="1:3" x14ac:dyDescent="0.35">
      <c r="A11943" s="222" t="str">
        <f t="shared" si="186"/>
        <v>CT CHEST/ABD/PELV W/WO IV WO ORAL</v>
      </c>
      <c r="B11943" s="283"/>
      <c r="C11943" s="284" t="s">
        <v>8357</v>
      </c>
    </row>
    <row r="11944" spans="1:3" x14ac:dyDescent="0.35">
      <c r="A11944" s="222" t="str">
        <f t="shared" si="186"/>
        <v>CT CHEST/ABD/PELV WITH &amp; WO</v>
      </c>
      <c r="B11944" s="280"/>
      <c r="C11944" s="45" t="s">
        <v>9098</v>
      </c>
    </row>
    <row r="11945" spans="1:3" x14ac:dyDescent="0.35">
      <c r="A11945" s="222" t="str">
        <f t="shared" si="186"/>
        <v>CT CHEST/ABD/PELVIS COMBO W/ &amp; W/O CONTRAST</v>
      </c>
      <c r="B11945" s="365"/>
      <c r="C11945" s="365" t="s">
        <v>5693</v>
      </c>
    </row>
    <row r="11946" spans="1:3" x14ac:dyDescent="0.35">
      <c r="A11946" s="222" t="str">
        <f t="shared" si="186"/>
        <v>CT Chest/Abd/Pelvis w + w/o Contrast</v>
      </c>
      <c r="B11946" s="283"/>
      <c r="C11946" s="284" t="s">
        <v>8358</v>
      </c>
    </row>
    <row r="11947" spans="1:3" x14ac:dyDescent="0.35">
      <c r="A11947" s="222" t="str">
        <f t="shared" si="186"/>
        <v>CT CHEST/ABD/PELVIS-W/WO</v>
      </c>
      <c r="B11947" s="33"/>
      <c r="C11947" s="33" t="s">
        <v>1276</v>
      </c>
    </row>
    <row r="11948" spans="1:3" x14ac:dyDescent="0.35">
      <c r="A11948" s="222" t="str">
        <f t="shared" si="186"/>
        <v>CT Angiography Chest/Abdomen/Pelvis</v>
      </c>
      <c r="B11948" s="281"/>
      <c r="C11948" s="42" t="s">
        <v>2233</v>
      </c>
    </row>
    <row r="11949" spans="1:3" x14ac:dyDescent="0.35">
      <c r="A11949" s="222" t="str">
        <f t="shared" si="186"/>
        <v>CTA CHEST ABD PEL</v>
      </c>
      <c r="B11949" s="312"/>
      <c r="C11949" s="290" t="s">
        <v>10264</v>
      </c>
    </row>
    <row r="11950" spans="1:3" x14ac:dyDescent="0.35">
      <c r="A11950" s="222" t="str">
        <f t="shared" si="186"/>
        <v>CTA CHEST ABD</v>
      </c>
      <c r="B11950" s="312"/>
      <c r="C11950" s="312" t="s">
        <v>10262</v>
      </c>
    </row>
    <row r="11951" spans="1:3" x14ac:dyDescent="0.35">
      <c r="A11951" s="222" t="str">
        <f t="shared" si="186"/>
        <v>CTA THORACIC/ABD(AORTA) WITH IV WO ORAL</v>
      </c>
      <c r="B11951" s="283"/>
      <c r="C11951" s="283" t="s">
        <v>8360</v>
      </c>
    </row>
    <row r="11952" spans="1:3" x14ac:dyDescent="0.35">
      <c r="A11952" s="222" t="str">
        <f t="shared" si="186"/>
        <v>CLAVICLE BILATERAL 2V</v>
      </c>
      <c r="B11952" s="105"/>
      <c r="C11952" s="105" t="s">
        <v>4745</v>
      </c>
    </row>
    <row r="11953" spans="1:3" x14ac:dyDescent="0.35">
      <c r="A11953" s="222" t="str">
        <f t="shared" si="186"/>
        <v>XR CLAVICLE BILAT</v>
      </c>
      <c r="B11953" s="312"/>
      <c r="C11953" s="290" t="s">
        <v>9764</v>
      </c>
    </row>
    <row r="11954" spans="1:3" x14ac:dyDescent="0.35">
      <c r="A11954" s="222" t="str">
        <f t="shared" si="186"/>
        <v>XR Clavicle Bilateral</v>
      </c>
      <c r="B11954" s="492"/>
      <c r="C11954" s="500" t="s">
        <v>5590</v>
      </c>
    </row>
    <row r="11955" spans="1:3" x14ac:dyDescent="0.35">
      <c r="A11955" s="222" t="str">
        <f t="shared" si="186"/>
        <v>XR SCAPULA BILAT</v>
      </c>
      <c r="B11955" s="312"/>
      <c r="C11955" s="312" t="s">
        <v>9778</v>
      </c>
    </row>
    <row r="11956" spans="1:3" x14ac:dyDescent="0.35">
      <c r="A11956" s="222" t="str">
        <f t="shared" si="186"/>
        <v>XR Scapula Bilateral</v>
      </c>
      <c r="B11956" s="281"/>
      <c r="C11956" s="281" t="s">
        <v>1886</v>
      </c>
    </row>
    <row r="11957" spans="1:3" x14ac:dyDescent="0.35">
      <c r="A11957" s="222" t="str">
        <f t="shared" si="186"/>
        <v>SHOULDER BILATERAL 1V</v>
      </c>
      <c r="B11957" s="501"/>
      <c r="C11957" s="501" t="s">
        <v>4741</v>
      </c>
    </row>
    <row r="11958" spans="1:3" x14ac:dyDescent="0.35">
      <c r="A11958" s="222" t="str">
        <f t="shared" si="186"/>
        <v>BILAT SHOULDER 2V</v>
      </c>
      <c r="B11958" s="281"/>
      <c r="C11958" s="42" t="s">
        <v>1893</v>
      </c>
    </row>
    <row r="11959" spans="1:3" x14ac:dyDescent="0.35">
      <c r="A11959" s="222" t="str">
        <f t="shared" si="186"/>
        <v>SHOULDER BILATERAL 2V</v>
      </c>
      <c r="B11959" s="501"/>
      <c r="C11959" s="501" t="s">
        <v>4760</v>
      </c>
    </row>
    <row r="11960" spans="1:3" x14ac:dyDescent="0.35">
      <c r="A11960" s="222" t="str">
        <f t="shared" si="186"/>
        <v>SHOULDER BILATERAL 3V</v>
      </c>
      <c r="B11960" s="501"/>
      <c r="C11960" s="501" t="s">
        <v>4761</v>
      </c>
    </row>
    <row r="11961" spans="1:3" x14ac:dyDescent="0.35">
      <c r="A11961" s="222" t="str">
        <f t="shared" si="186"/>
        <v>XR BL SHOULDERS 2V</v>
      </c>
      <c r="B11961" s="204"/>
      <c r="C11961" s="203" t="s">
        <v>10866</v>
      </c>
    </row>
    <row r="11962" spans="1:3" x14ac:dyDescent="0.35">
      <c r="A11962" s="222" t="str">
        <f t="shared" si="186"/>
        <v>XR SHOULDER 2 VIEW + BILATERAL</v>
      </c>
      <c r="B11962" s="109"/>
      <c r="C11962" s="109" t="s">
        <v>27</v>
      </c>
    </row>
    <row r="11963" spans="1:3" x14ac:dyDescent="0.35">
      <c r="A11963" s="222" t="str">
        <f t="shared" si="186"/>
        <v>XR SHOULDER 2 VIEW BILATERAL</v>
      </c>
      <c r="B11963" s="311"/>
      <c r="C11963" s="311" t="s">
        <v>843</v>
      </c>
    </row>
    <row r="11964" spans="1:3" x14ac:dyDescent="0.35">
      <c r="A11964" s="222" t="str">
        <f t="shared" si="186"/>
        <v>XR SHOULDER 2V BI</v>
      </c>
      <c r="B11964" s="312"/>
      <c r="C11964" s="290" t="s">
        <v>9785</v>
      </c>
    </row>
    <row r="11965" spans="1:3" x14ac:dyDescent="0.35">
      <c r="A11965" s="222" t="str">
        <f t="shared" si="186"/>
        <v>XR SHOULDER 2V BILAT</v>
      </c>
      <c r="B11965" s="312"/>
      <c r="C11965" s="290" t="s">
        <v>9786</v>
      </c>
    </row>
    <row r="11966" spans="1:3" x14ac:dyDescent="0.35">
      <c r="A11966" s="222" t="str">
        <f t="shared" si="186"/>
        <v>XR SHOULDER 3 VIEW BILATERAL</v>
      </c>
      <c r="B11966" s="311"/>
      <c r="C11966" s="311" t="s">
        <v>844</v>
      </c>
    </row>
    <row r="11967" spans="1:3" x14ac:dyDescent="0.35">
      <c r="A11967" s="222" t="str">
        <f t="shared" si="186"/>
        <v>X-RAY SHOULDER BILATERAL</v>
      </c>
      <c r="B11967" s="280"/>
      <c r="C11967" s="280" t="s">
        <v>8862</v>
      </c>
    </row>
    <row r="11968" spans="1:3" x14ac:dyDescent="0.35">
      <c r="A11968" s="222" t="str">
        <f t="shared" si="186"/>
        <v>XR HUMERUS BILAT</v>
      </c>
      <c r="B11968" s="312"/>
      <c r="C11968" s="312" t="s">
        <v>9765</v>
      </c>
    </row>
    <row r="11969" spans="1:3" x14ac:dyDescent="0.35">
      <c r="A11969" s="222" t="str">
        <f t="shared" si="186"/>
        <v>XR Humerus Bilateral</v>
      </c>
      <c r="B11969" s="280"/>
      <c r="C11969" s="280" t="s">
        <v>8858</v>
      </c>
    </row>
    <row r="11970" spans="1:3" x14ac:dyDescent="0.35">
      <c r="A11970" s="222" t="str">
        <f t="shared" si="186"/>
        <v>XR Elbow 2 View Bilateral</v>
      </c>
      <c r="B11970" s="311"/>
      <c r="C11970" s="299" t="s">
        <v>832</v>
      </c>
    </row>
    <row r="11971" spans="1:3" x14ac:dyDescent="0.35">
      <c r="A11971" s="222" t="str">
        <f t="shared" ref="A11971:A12034" si="187">TRIM(C11971)</f>
        <v>XR Elbow 2 Views Bilateral</v>
      </c>
      <c r="B11971" s="281"/>
      <c r="C11971" s="42" t="s">
        <v>1870</v>
      </c>
    </row>
    <row r="11972" spans="1:3" x14ac:dyDescent="0.35">
      <c r="A11972" s="222" t="str">
        <f t="shared" si="187"/>
        <v>XR ELBOW 2V BILAT</v>
      </c>
      <c r="B11972" s="312"/>
      <c r="C11972" s="290" t="s">
        <v>9766</v>
      </c>
    </row>
    <row r="11973" spans="1:3" x14ac:dyDescent="0.35">
      <c r="A11973" s="222" t="str">
        <f t="shared" si="187"/>
        <v>XR ELBOW 3 VIEW BILATERAL</v>
      </c>
      <c r="B11973" s="311"/>
      <c r="C11973" s="299" t="s">
        <v>838</v>
      </c>
    </row>
    <row r="11974" spans="1:3" x14ac:dyDescent="0.35">
      <c r="A11974" s="222" t="str">
        <f t="shared" si="187"/>
        <v>XR ELBOW 3V BILAT</v>
      </c>
      <c r="B11974" s="312"/>
      <c r="C11974" s="290" t="s">
        <v>9779</v>
      </c>
    </row>
    <row r="11975" spans="1:3" x14ac:dyDescent="0.35">
      <c r="A11975" s="222" t="str">
        <f t="shared" si="187"/>
        <v>XR Elbow Complete Bilateral</v>
      </c>
      <c r="B11975" s="281"/>
      <c r="C11975" s="42" t="s">
        <v>1887</v>
      </c>
    </row>
    <row r="11976" spans="1:3" x14ac:dyDescent="0.35">
      <c r="A11976" s="222" t="str">
        <f t="shared" si="187"/>
        <v>XR Forearm 2 Views Bilateral</v>
      </c>
      <c r="B11976" s="281"/>
      <c r="C11976" s="42" t="s">
        <v>1872</v>
      </c>
    </row>
    <row r="11977" spans="1:3" x14ac:dyDescent="0.35">
      <c r="A11977" s="222" t="str">
        <f t="shared" si="187"/>
        <v>XR FOREARM 2V BILAT</v>
      </c>
      <c r="B11977" s="312"/>
      <c r="C11977" s="290" t="s">
        <v>9767</v>
      </c>
    </row>
    <row r="11978" spans="1:3" x14ac:dyDescent="0.35">
      <c r="A11978" s="222" t="str">
        <f t="shared" si="187"/>
        <v>XR Wrist 2 View Bilateral</v>
      </c>
      <c r="B11978" s="311"/>
      <c r="C11978" s="311" t="s">
        <v>833</v>
      </c>
    </row>
    <row r="11979" spans="1:3" x14ac:dyDescent="0.35">
      <c r="A11979" s="222" t="str">
        <f t="shared" si="187"/>
        <v>XR Wrist 2 Views Bilateral</v>
      </c>
      <c r="B11979" s="281"/>
      <c r="C11979" s="281" t="s">
        <v>1873</v>
      </c>
    </row>
    <row r="11980" spans="1:3" x14ac:dyDescent="0.35">
      <c r="A11980" s="222" t="str">
        <f t="shared" si="187"/>
        <v>XR WRIST 2V BILAT</v>
      </c>
      <c r="B11980" s="312"/>
      <c r="C11980" s="312" t="s">
        <v>9768</v>
      </c>
    </row>
    <row r="11981" spans="1:3" x14ac:dyDescent="0.35">
      <c r="A11981" s="222" t="str">
        <f t="shared" si="187"/>
        <v>XR WRIST 2VW BI</v>
      </c>
      <c r="B11981" s="13"/>
      <c r="C11981" s="13" t="s">
        <v>324</v>
      </c>
    </row>
    <row r="11982" spans="1:3" x14ac:dyDescent="0.35">
      <c r="A11982" s="222" t="str">
        <f t="shared" si="187"/>
        <v>RHC1 XR WRIST 3+ VIEWS BILAT</v>
      </c>
      <c r="B11982" s="341"/>
      <c r="C11982" s="294" t="s">
        <v>9319</v>
      </c>
    </row>
    <row r="11983" spans="1:3" x14ac:dyDescent="0.35">
      <c r="A11983" s="222" t="str">
        <f t="shared" si="187"/>
        <v>WRIST BILATERAL COMP MIN 3V</v>
      </c>
      <c r="B11983" s="105"/>
      <c r="C11983" s="105" t="s">
        <v>4755</v>
      </c>
    </row>
    <row r="11984" spans="1:3" x14ac:dyDescent="0.35">
      <c r="A11984" s="222" t="str">
        <f t="shared" si="187"/>
        <v>XR WRIST 3 VIEW BILATERAL</v>
      </c>
      <c r="B11984" s="311"/>
      <c r="C11984" s="299" t="s">
        <v>839</v>
      </c>
    </row>
    <row r="11985" spans="1:3" x14ac:dyDescent="0.35">
      <c r="A11985" s="222" t="str">
        <f t="shared" si="187"/>
        <v>XR WRIST 3V BILAT</v>
      </c>
      <c r="B11985" s="312"/>
      <c r="C11985" s="312" t="s">
        <v>9780</v>
      </c>
    </row>
    <row r="11986" spans="1:3" x14ac:dyDescent="0.35">
      <c r="A11986" s="222" t="str">
        <f t="shared" si="187"/>
        <v>XR WRIST 3VW BIL</v>
      </c>
      <c r="B11986" s="13"/>
      <c r="C11986" s="129" t="s">
        <v>332</v>
      </c>
    </row>
    <row r="11987" spans="1:3" x14ac:dyDescent="0.35">
      <c r="A11987" s="222" t="str">
        <f t="shared" si="187"/>
        <v>XR Wrist Complete Bilateral</v>
      </c>
      <c r="B11987" s="341"/>
      <c r="C11987" s="294" t="s">
        <v>9320</v>
      </c>
    </row>
    <row r="11988" spans="1:3" x14ac:dyDescent="0.35">
      <c r="A11988" s="222" t="str">
        <f t="shared" si="187"/>
        <v>HAND BILATERAL 2V</v>
      </c>
      <c r="B11988" s="105"/>
      <c r="C11988" s="105" t="s">
        <v>4748</v>
      </c>
    </row>
    <row r="11989" spans="1:3" x14ac:dyDescent="0.35">
      <c r="A11989" s="222" t="str">
        <f t="shared" si="187"/>
        <v>Hand PA+LAT BILATERAL</v>
      </c>
      <c r="B11989" s="204"/>
      <c r="C11989" s="203" t="s">
        <v>10862</v>
      </c>
    </row>
    <row r="11990" spans="1:3" x14ac:dyDescent="0.35">
      <c r="A11990" s="222" t="str">
        <f t="shared" si="187"/>
        <v>XR Hand 2 View Bilateral</v>
      </c>
      <c r="B11990" s="311"/>
      <c r="C11990" s="299" t="s">
        <v>834</v>
      </c>
    </row>
    <row r="11991" spans="1:3" x14ac:dyDescent="0.35">
      <c r="A11991" s="222" t="str">
        <f t="shared" si="187"/>
        <v>XR Hand 2 Views Bilateral</v>
      </c>
      <c r="B11991" s="281"/>
      <c r="C11991" s="42" t="s">
        <v>1874</v>
      </c>
    </row>
    <row r="11992" spans="1:3" x14ac:dyDescent="0.35">
      <c r="A11992" s="222" t="str">
        <f t="shared" si="187"/>
        <v>XR HAND 2V BILAT</v>
      </c>
      <c r="B11992" s="312"/>
      <c r="C11992" s="312" t="s">
        <v>9769</v>
      </c>
    </row>
    <row r="11993" spans="1:3" x14ac:dyDescent="0.35">
      <c r="A11993" s="222" t="str">
        <f t="shared" si="187"/>
        <v>XR HAND 2VW BIL</v>
      </c>
      <c r="B11993" s="13"/>
      <c r="C11993" s="13" t="s">
        <v>326</v>
      </c>
    </row>
    <row r="11994" spans="1:3" x14ac:dyDescent="0.35">
      <c r="A11994" s="222" t="str">
        <f t="shared" si="187"/>
        <v>BILAT HAND 3V</v>
      </c>
      <c r="B11994" s="281"/>
      <c r="C11994" s="333" t="s">
        <v>1888</v>
      </c>
    </row>
    <row r="11995" spans="1:3" x14ac:dyDescent="0.35">
      <c r="A11995" s="222" t="str">
        <f t="shared" si="187"/>
        <v>HAND BILATERAL 3V</v>
      </c>
      <c r="B11995" s="105"/>
      <c r="C11995" s="105" t="s">
        <v>4756</v>
      </c>
    </row>
    <row r="11996" spans="1:3" x14ac:dyDescent="0.35">
      <c r="A11996" s="222" t="str">
        <f t="shared" si="187"/>
        <v>Hand PA+OBL+LAT BILATERAL</v>
      </c>
      <c r="B11996" s="204"/>
      <c r="C11996" s="203" t="s">
        <v>10864</v>
      </c>
    </row>
    <row r="11997" spans="1:3" x14ac:dyDescent="0.35">
      <c r="A11997" s="222" t="str">
        <f t="shared" si="187"/>
        <v>RHC1 XR HAND 3+ VIEW BILAT</v>
      </c>
      <c r="B11997" s="341"/>
      <c r="C11997" s="341" t="s">
        <v>9321</v>
      </c>
    </row>
    <row r="11998" spans="1:3" x14ac:dyDescent="0.35">
      <c r="A11998" s="222" t="str">
        <f t="shared" si="187"/>
        <v>RHC1 XR HAND 3+ VIEWS BILAT</v>
      </c>
      <c r="B11998" s="341"/>
      <c r="C11998" s="341" t="s">
        <v>9322</v>
      </c>
    </row>
    <row r="11999" spans="1:3" x14ac:dyDescent="0.35">
      <c r="A11999" s="222" t="str">
        <f t="shared" si="187"/>
        <v>XR BIL HANDS 3V</v>
      </c>
      <c r="B11999" s="449"/>
      <c r="C11999" s="455" t="s">
        <v>8461</v>
      </c>
    </row>
    <row r="12000" spans="1:3" x14ac:dyDescent="0.35">
      <c r="A12000" s="222" t="str">
        <f t="shared" si="187"/>
        <v>XR HAND 3 VIEWS BILATERAL</v>
      </c>
      <c r="B12000" s="311"/>
      <c r="C12000" s="299" t="s">
        <v>840</v>
      </c>
    </row>
    <row r="12001" spans="1:3" x14ac:dyDescent="0.35">
      <c r="A12001" s="222" t="str">
        <f t="shared" si="187"/>
        <v>XR HAND 3V BILAT</v>
      </c>
      <c r="B12001" s="312"/>
      <c r="C12001" s="312" t="s">
        <v>9781</v>
      </c>
    </row>
    <row r="12002" spans="1:3" x14ac:dyDescent="0.35">
      <c r="A12002" s="222" t="str">
        <f t="shared" si="187"/>
        <v>XR HAND 3VW BIL</v>
      </c>
      <c r="B12002" s="730"/>
      <c r="C12002" s="502" t="s">
        <v>334</v>
      </c>
    </row>
    <row r="12003" spans="1:3" x14ac:dyDescent="0.35">
      <c r="A12003" s="222" t="str">
        <f t="shared" si="187"/>
        <v>XR Hand Complete Bilateral</v>
      </c>
      <c r="B12003" s="341"/>
      <c r="C12003" s="287" t="s">
        <v>9323</v>
      </c>
    </row>
    <row r="12004" spans="1:3" x14ac:dyDescent="0.35">
      <c r="A12004" s="222" t="str">
        <f t="shared" si="187"/>
        <v>X-RAY HAND BILATERAL 3VIEW</v>
      </c>
      <c r="B12004" s="281"/>
      <c r="C12004" s="42" t="s">
        <v>1889</v>
      </c>
    </row>
    <row r="12005" spans="1:3" x14ac:dyDescent="0.35">
      <c r="A12005" s="222" t="str">
        <f t="shared" si="187"/>
        <v>X-ray, Bilateral Hand, Minimum 3 Views</v>
      </c>
      <c r="B12005" s="37"/>
      <c r="C12005" s="136" t="s">
        <v>3180</v>
      </c>
    </row>
    <row r="12006" spans="1:3" x14ac:dyDescent="0.35">
      <c r="A12006" s="222" t="str">
        <f t="shared" si="187"/>
        <v>FINGERS BILATERAL 2 VW</v>
      </c>
      <c r="B12006" s="105"/>
      <c r="C12006" s="105" t="s">
        <v>4720</v>
      </c>
    </row>
    <row r="12007" spans="1:3" x14ac:dyDescent="0.35">
      <c r="A12007" s="222" t="str">
        <f t="shared" si="187"/>
        <v>XR FINGER BILAT</v>
      </c>
      <c r="B12007" s="312"/>
      <c r="C12007" s="312" t="s">
        <v>9743</v>
      </c>
    </row>
    <row r="12008" spans="1:3" x14ac:dyDescent="0.35">
      <c r="A12008" s="222" t="str">
        <f t="shared" si="187"/>
        <v>XR Finger Bilateral</v>
      </c>
      <c r="B12008" s="280"/>
      <c r="C12008" s="280" t="s">
        <v>8835</v>
      </c>
    </row>
    <row r="12009" spans="1:3" x14ac:dyDescent="0.35">
      <c r="A12009" s="222" t="str">
        <f t="shared" si="187"/>
        <v>CT EXT UP BL WO</v>
      </c>
      <c r="B12009" s="13"/>
      <c r="C12009" s="13" t="s">
        <v>495</v>
      </c>
    </row>
    <row r="12010" spans="1:3" x14ac:dyDescent="0.35">
      <c r="A12010" s="222" t="str">
        <f t="shared" si="187"/>
        <v>CT EXTREMITY UPPER BILAT WO</v>
      </c>
      <c r="B12010" s="277"/>
      <c r="C12010" s="277" t="s">
        <v>9518</v>
      </c>
    </row>
    <row r="12011" spans="1:3" x14ac:dyDescent="0.35">
      <c r="A12011" s="222" t="str">
        <f t="shared" si="187"/>
        <v>CT HAND WO BILAT</v>
      </c>
      <c r="B12011" s="165"/>
      <c r="C12011" s="165" t="s">
        <v>6912</v>
      </c>
    </row>
    <row r="12012" spans="1:3" x14ac:dyDescent="0.35">
      <c r="A12012" s="222" t="str">
        <f t="shared" si="187"/>
        <v>CT UP EXT WO CONT BILATERAL</v>
      </c>
      <c r="B12012" s="105"/>
      <c r="C12012" s="105" t="s">
        <v>4926</v>
      </c>
    </row>
    <row r="12013" spans="1:3" x14ac:dyDescent="0.35">
      <c r="A12013" s="222" t="str">
        <f t="shared" si="187"/>
        <v>CT UPP EXT WO BILAT</v>
      </c>
      <c r="B12013" s="165"/>
      <c r="C12013" s="165" t="s">
        <v>6913</v>
      </c>
    </row>
    <row r="12014" spans="1:3" x14ac:dyDescent="0.35">
      <c r="A12014" s="222" t="str">
        <f t="shared" si="187"/>
        <v>CT UPP EXT WO BILAT</v>
      </c>
      <c r="B12014" s="312"/>
      <c r="C12014" s="312" t="s">
        <v>6913</v>
      </c>
    </row>
    <row r="12015" spans="1:3" x14ac:dyDescent="0.35">
      <c r="A12015" s="222" t="str">
        <f t="shared" si="187"/>
        <v>CT Upper Extremity w/o Contrast Bilat</v>
      </c>
      <c r="B12015" s="313"/>
      <c r="C12015" s="313" t="s">
        <v>2168</v>
      </c>
    </row>
    <row r="12016" spans="1:3" x14ac:dyDescent="0.35">
      <c r="A12016" s="222" t="str">
        <f t="shared" si="187"/>
        <v>CT HAND BILAT WO</v>
      </c>
      <c r="B12016" s="312"/>
      <c r="C12016" s="312" t="s">
        <v>9540</v>
      </c>
    </row>
    <row r="12017" spans="1:3" x14ac:dyDescent="0.35">
      <c r="A12017" s="222" t="str">
        <f t="shared" si="187"/>
        <v>CT HAND BILAT WO</v>
      </c>
      <c r="B12017" s="277"/>
      <c r="C12017" s="277" t="s">
        <v>9540</v>
      </c>
    </row>
    <row r="12018" spans="1:3" x14ac:dyDescent="0.35">
      <c r="A12018" s="222" t="str">
        <f t="shared" si="187"/>
        <v>CT HAND BL WO</v>
      </c>
      <c r="B12018" s="13"/>
      <c r="C12018" s="13" t="s">
        <v>502</v>
      </c>
    </row>
    <row r="12019" spans="1:3" x14ac:dyDescent="0.35">
      <c r="A12019" s="222" t="str">
        <f t="shared" si="187"/>
        <v>CT EXT UP BL WC</v>
      </c>
      <c r="B12019" s="13"/>
      <c r="C12019" s="13" t="s">
        <v>504</v>
      </c>
    </row>
    <row r="12020" spans="1:3" x14ac:dyDescent="0.35">
      <c r="A12020" s="222" t="str">
        <f t="shared" si="187"/>
        <v>CT EXTREMITY UPPER BILAT WC</v>
      </c>
      <c r="B12020" s="277"/>
      <c r="C12020" s="277" t="s">
        <v>9542</v>
      </c>
    </row>
    <row r="12021" spans="1:3" x14ac:dyDescent="0.35">
      <c r="A12021" s="222" t="str">
        <f t="shared" si="187"/>
        <v>CT HAND BILAT WC</v>
      </c>
      <c r="B12021" s="277"/>
      <c r="C12021" s="277" t="s">
        <v>9543</v>
      </c>
    </row>
    <row r="12022" spans="1:3" x14ac:dyDescent="0.35">
      <c r="A12022" s="222" t="str">
        <f t="shared" si="187"/>
        <v>CT HAND BL WC</v>
      </c>
      <c r="B12022" s="13"/>
      <c r="C12022" s="13" t="s">
        <v>505</v>
      </c>
    </row>
    <row r="12023" spans="1:3" x14ac:dyDescent="0.35">
      <c r="A12023" s="222" t="str">
        <f t="shared" si="187"/>
        <v>CT UP EXT W CONT BILATERAL</v>
      </c>
      <c r="B12023" s="105"/>
      <c r="C12023" s="105" t="s">
        <v>4928</v>
      </c>
    </row>
    <row r="12024" spans="1:3" x14ac:dyDescent="0.35">
      <c r="A12024" s="222" t="str">
        <f t="shared" si="187"/>
        <v>CT UPP EXT W BILAT</v>
      </c>
      <c r="B12024" s="312"/>
      <c r="C12024" s="312" t="s">
        <v>10246</v>
      </c>
    </row>
    <row r="12025" spans="1:3" x14ac:dyDescent="0.35">
      <c r="A12025" s="222" t="str">
        <f t="shared" si="187"/>
        <v>CT Upper Extremity w/ Contrast Bilateral</v>
      </c>
      <c r="B12025" s="313"/>
      <c r="C12025" s="313" t="s">
        <v>2207</v>
      </c>
    </row>
    <row r="12026" spans="1:3" x14ac:dyDescent="0.35">
      <c r="A12026" s="222" t="str">
        <f t="shared" si="187"/>
        <v>CT EXT UP BL W/WO</v>
      </c>
      <c r="B12026" s="13"/>
      <c r="C12026" s="13" t="s">
        <v>510</v>
      </c>
    </row>
    <row r="12027" spans="1:3" x14ac:dyDescent="0.35">
      <c r="A12027" s="222" t="str">
        <f t="shared" si="187"/>
        <v>CT EXTREMITY UPPER BILAT W/WO</v>
      </c>
      <c r="B12027" s="277"/>
      <c r="C12027" s="277" t="s">
        <v>9547</v>
      </c>
    </row>
    <row r="12028" spans="1:3" x14ac:dyDescent="0.35">
      <c r="A12028" s="222" t="str">
        <f t="shared" si="187"/>
        <v>CT HAND BL W/WO</v>
      </c>
      <c r="B12028" s="13"/>
      <c r="C12028" s="13" t="s">
        <v>511</v>
      </c>
    </row>
    <row r="12029" spans="1:3" x14ac:dyDescent="0.35">
      <c r="A12029" s="222" t="str">
        <f t="shared" si="187"/>
        <v>CT UP EXT W&amp;WO CONT BILATERAL</v>
      </c>
      <c r="B12029" s="105"/>
      <c r="C12029" s="105" t="s">
        <v>4932</v>
      </c>
    </row>
    <row r="12030" spans="1:3" x14ac:dyDescent="0.35">
      <c r="A12030" s="222" t="str">
        <f t="shared" si="187"/>
        <v>CT UPP EXT W/WO BILAT</v>
      </c>
      <c r="B12030" s="312"/>
      <c r="C12030" s="312" t="s">
        <v>10251</v>
      </c>
    </row>
    <row r="12031" spans="1:3" x14ac:dyDescent="0.35">
      <c r="A12031" s="222" t="str">
        <f t="shared" si="187"/>
        <v>CT Upper Extremity w/+w/o Contrast Bilat</v>
      </c>
      <c r="B12031" s="313"/>
      <c r="C12031" s="313" t="s">
        <v>2214</v>
      </c>
    </row>
    <row r="12032" spans="1:3" x14ac:dyDescent="0.35">
      <c r="A12032" s="222" t="str">
        <f t="shared" si="187"/>
        <v>CT Angiography Upper Extremity Bilat</v>
      </c>
      <c r="B12032" s="313"/>
      <c r="C12032" s="313" t="s">
        <v>2229</v>
      </c>
    </row>
    <row r="12033" spans="1:3" x14ac:dyDescent="0.35">
      <c r="A12033" s="222" t="str">
        <f t="shared" si="187"/>
        <v>CTA UPP EXT BILAT</v>
      </c>
      <c r="B12033" s="312"/>
      <c r="C12033" s="312" t="s">
        <v>10261</v>
      </c>
    </row>
    <row r="12034" spans="1:3" x14ac:dyDescent="0.35">
      <c r="A12034" s="222" t="str">
        <f t="shared" si="187"/>
        <v>CTA UPPER EXTREMITY, BILATERAL W &amp;/or WO CONTRAST</v>
      </c>
      <c r="B12034" s="204"/>
      <c r="C12034" s="204" t="s">
        <v>12085</v>
      </c>
    </row>
    <row r="12035" spans="1:3" x14ac:dyDescent="0.35">
      <c r="A12035" s="222" t="str">
        <f t="shared" ref="A12035:A12098" si="188">TRIM(C12035)</f>
        <v>MR EXTREMITY UPPER BILAT WO</v>
      </c>
      <c r="B12035" s="277"/>
      <c r="C12035" s="277" t="s">
        <v>9551</v>
      </c>
    </row>
    <row r="12036" spans="1:3" x14ac:dyDescent="0.35">
      <c r="A12036" s="222" t="str">
        <f t="shared" si="188"/>
        <v>MR HAND BILAT WO</v>
      </c>
      <c r="B12036" s="277"/>
      <c r="C12036" s="277" t="s">
        <v>9552</v>
      </c>
    </row>
    <row r="12037" spans="1:3" x14ac:dyDescent="0.35">
      <c r="A12037" s="222" t="str">
        <f t="shared" si="188"/>
        <v>MR EXTREMITY UPPER BILAT W</v>
      </c>
      <c r="B12037" s="277"/>
      <c r="C12037" s="277" t="s">
        <v>9562</v>
      </c>
    </row>
    <row r="12038" spans="1:3" x14ac:dyDescent="0.35">
      <c r="A12038" s="222" t="str">
        <f t="shared" si="188"/>
        <v>MR HAND BILAT W</v>
      </c>
      <c r="B12038" s="277"/>
      <c r="C12038" s="277" t="s">
        <v>9563</v>
      </c>
    </row>
    <row r="12039" spans="1:3" x14ac:dyDescent="0.35">
      <c r="A12039" s="222" t="str">
        <f t="shared" si="188"/>
        <v>MR EXTREMITY UPPER BILAT W/WO</v>
      </c>
      <c r="B12039" s="277"/>
      <c r="C12039" s="277" t="s">
        <v>9573</v>
      </c>
    </row>
    <row r="12040" spans="1:3" x14ac:dyDescent="0.35">
      <c r="A12040" s="222" t="str">
        <f t="shared" si="188"/>
        <v>MR HAND BILAT W/WO</v>
      </c>
      <c r="B12040" s="277"/>
      <c r="C12040" s="277" t="s">
        <v>9574</v>
      </c>
    </row>
    <row r="12041" spans="1:3" x14ac:dyDescent="0.35">
      <c r="A12041" s="222" t="str">
        <f t="shared" si="188"/>
        <v>MR ELBOW BILAT WO</v>
      </c>
      <c r="B12041" s="53"/>
      <c r="C12041" s="53" t="s">
        <v>9554</v>
      </c>
    </row>
    <row r="12042" spans="1:3" x14ac:dyDescent="0.35">
      <c r="A12042" s="222" t="str">
        <f t="shared" si="188"/>
        <v>MR SHOULDER BILAT WO</v>
      </c>
      <c r="B12042" s="53"/>
      <c r="C12042" s="53" t="s">
        <v>9555</v>
      </c>
    </row>
    <row r="12043" spans="1:3" x14ac:dyDescent="0.35">
      <c r="A12043" s="222" t="str">
        <f t="shared" si="188"/>
        <v>MR WRIST BILAT WO</v>
      </c>
      <c r="B12043" s="53"/>
      <c r="C12043" s="53" t="s">
        <v>9556</v>
      </c>
    </row>
    <row r="12044" spans="1:3" x14ac:dyDescent="0.35">
      <c r="A12044" s="222" t="str">
        <f t="shared" si="188"/>
        <v>MR ELBOW BILAT W</v>
      </c>
      <c r="B12044" s="53"/>
      <c r="C12044" s="53" t="s">
        <v>9565</v>
      </c>
    </row>
    <row r="12045" spans="1:3" x14ac:dyDescent="0.35">
      <c r="A12045" s="222" t="str">
        <f t="shared" si="188"/>
        <v>MR SHOULDER BILAT W</v>
      </c>
      <c r="B12045" s="53"/>
      <c r="C12045" s="53" t="s">
        <v>9566</v>
      </c>
    </row>
    <row r="12046" spans="1:3" x14ac:dyDescent="0.35">
      <c r="A12046" s="222" t="str">
        <f t="shared" si="188"/>
        <v>MR WRIST BILAT W</v>
      </c>
      <c r="B12046" s="53"/>
      <c r="C12046" s="53" t="s">
        <v>9567</v>
      </c>
    </row>
    <row r="12047" spans="1:3" x14ac:dyDescent="0.35">
      <c r="A12047" s="222" t="str">
        <f t="shared" si="188"/>
        <v>MR ELBOW BILAT W/WO</v>
      </c>
      <c r="B12047" s="53"/>
      <c r="C12047" s="53" t="s">
        <v>9576</v>
      </c>
    </row>
    <row r="12048" spans="1:3" x14ac:dyDescent="0.35">
      <c r="A12048" s="222" t="str">
        <f t="shared" si="188"/>
        <v>MR SHOULDER BILAT W/WO</v>
      </c>
      <c r="B12048" s="53"/>
      <c r="C12048" s="53" t="s">
        <v>9577</v>
      </c>
    </row>
    <row r="12049" spans="1:3" x14ac:dyDescent="0.35">
      <c r="A12049" s="222" t="str">
        <f t="shared" si="188"/>
        <v>MR WRIST BILAT W/WO</v>
      </c>
      <c r="B12049" s="53"/>
      <c r="C12049" s="53" t="s">
        <v>9578</v>
      </c>
    </row>
    <row r="12050" spans="1:3" x14ac:dyDescent="0.35">
      <c r="A12050" s="222" t="str">
        <f t="shared" si="188"/>
        <v>FEMUR BILATERAL 2V</v>
      </c>
      <c r="B12050" s="105"/>
      <c r="C12050" s="105" t="s">
        <v>4762</v>
      </c>
    </row>
    <row r="12051" spans="1:3" x14ac:dyDescent="0.35">
      <c r="A12051" s="222" t="str">
        <f t="shared" si="188"/>
        <v>XR Femur 2 Views Bilateral</v>
      </c>
      <c r="B12051" s="313"/>
      <c r="C12051" s="313" t="s">
        <v>1895</v>
      </c>
    </row>
    <row r="12052" spans="1:3" x14ac:dyDescent="0.35">
      <c r="A12052" s="222" t="str">
        <f t="shared" si="188"/>
        <v>XR FEMUR 2V BILAT</v>
      </c>
      <c r="B12052" s="312"/>
      <c r="C12052" s="312" t="s">
        <v>9787</v>
      </c>
    </row>
    <row r="12053" spans="1:3" x14ac:dyDescent="0.35">
      <c r="A12053" s="222" t="str">
        <f t="shared" si="188"/>
        <v>bilat knee 2v</v>
      </c>
      <c r="B12053" s="281"/>
      <c r="C12053" s="42" t="s">
        <v>1875</v>
      </c>
    </row>
    <row r="12054" spans="1:3" x14ac:dyDescent="0.35">
      <c r="A12054" s="222" t="str">
        <f t="shared" si="188"/>
        <v>KNEE BILAT 1 OR 2 V BURST</v>
      </c>
      <c r="B12054" s="697"/>
      <c r="C12054" s="197" t="s">
        <v>1015</v>
      </c>
    </row>
    <row r="12055" spans="1:3" x14ac:dyDescent="0.35">
      <c r="A12055" s="222" t="str">
        <f t="shared" si="188"/>
        <v>KNEE BILAT 1 OR 2 V BURST</v>
      </c>
      <c r="B12055" s="113"/>
      <c r="C12055" s="113" t="s">
        <v>1015</v>
      </c>
    </row>
    <row r="12056" spans="1:3" x14ac:dyDescent="0.35">
      <c r="A12056" s="222" t="str">
        <f t="shared" si="188"/>
        <v>KNEE BILAT 1/ 2V BURST</v>
      </c>
      <c r="B12056" s="113"/>
      <c r="C12056" s="113" t="s">
        <v>1016</v>
      </c>
    </row>
    <row r="12057" spans="1:3" x14ac:dyDescent="0.35">
      <c r="A12057" s="222" t="str">
        <f t="shared" si="188"/>
        <v>KNEE BILATERAL 2V</v>
      </c>
      <c r="B12057" s="105"/>
      <c r="C12057" s="105" t="s">
        <v>4749</v>
      </c>
    </row>
    <row r="12058" spans="1:3" x14ac:dyDescent="0.35">
      <c r="A12058" s="222" t="str">
        <f t="shared" si="188"/>
        <v>RHC1 XR KNEE 1-2 VIEW BILAT</v>
      </c>
      <c r="B12058" s="341"/>
      <c r="C12058" s="341" t="s">
        <v>9315</v>
      </c>
    </row>
    <row r="12059" spans="1:3" x14ac:dyDescent="0.35">
      <c r="A12059" s="222" t="str">
        <f t="shared" si="188"/>
        <v>RHC1 XR KNEE 1-2 VIEWS BILAT</v>
      </c>
      <c r="B12059" s="714"/>
      <c r="C12059" s="787" t="s">
        <v>14096</v>
      </c>
    </row>
    <row r="12060" spans="1:3" x14ac:dyDescent="0.35">
      <c r="A12060" s="222" t="str">
        <f t="shared" si="188"/>
        <v>RHC1 XR KNEE1-2 VIEW BILAT</v>
      </c>
      <c r="B12060" s="716"/>
      <c r="C12060" s="716" t="s">
        <v>180</v>
      </c>
    </row>
    <row r="12061" spans="1:3" x14ac:dyDescent="0.35">
      <c r="A12061" s="222" t="str">
        <f t="shared" si="188"/>
        <v>XR BIL KNEE 2V</v>
      </c>
      <c r="B12061" s="449"/>
      <c r="C12061" s="380" t="s">
        <v>8457</v>
      </c>
    </row>
    <row r="12062" spans="1:3" x14ac:dyDescent="0.35">
      <c r="A12062" s="222" t="str">
        <f t="shared" si="188"/>
        <v>XR BILAT KNEE 2V</v>
      </c>
      <c r="B12062" s="449"/>
      <c r="C12062" s="319" t="s">
        <v>8458</v>
      </c>
    </row>
    <row r="12063" spans="1:3" x14ac:dyDescent="0.35">
      <c r="A12063" s="222" t="str">
        <f t="shared" si="188"/>
        <v>XR KNEE 1 OR 2 VIEW BILATERAL</v>
      </c>
      <c r="B12063" s="348"/>
      <c r="C12063" s="348" t="s">
        <v>835</v>
      </c>
    </row>
    <row r="12064" spans="1:3" x14ac:dyDescent="0.35">
      <c r="A12064" s="222" t="str">
        <f t="shared" si="188"/>
        <v>XR KNEE 1-2 VIEWS BILAT</v>
      </c>
      <c r="B12064" s="341"/>
      <c r="C12064" s="287" t="s">
        <v>9316</v>
      </c>
    </row>
    <row r="12065" spans="1:3" x14ac:dyDescent="0.35">
      <c r="A12065" s="222" t="str">
        <f t="shared" si="188"/>
        <v>XR KNEE 1-2 VWS BI</v>
      </c>
      <c r="B12065" s="13"/>
      <c r="C12065" s="13" t="s">
        <v>327</v>
      </c>
    </row>
    <row r="12066" spans="1:3" x14ac:dyDescent="0.35">
      <c r="A12066" s="222" t="str">
        <f t="shared" si="188"/>
        <v>XR KNEE 2V BILAT</v>
      </c>
      <c r="B12066" s="312"/>
      <c r="C12066" s="290" t="s">
        <v>9770</v>
      </c>
    </row>
    <row r="12067" spans="1:3" x14ac:dyDescent="0.35">
      <c r="A12067" s="222" t="str">
        <f t="shared" si="188"/>
        <v>XR KNEE 2V BILATERAL</v>
      </c>
      <c r="B12067" s="11"/>
      <c r="C12067" s="11" t="s">
        <v>9771</v>
      </c>
    </row>
    <row r="12068" spans="1:3" x14ac:dyDescent="0.35">
      <c r="A12068" s="222" t="str">
        <f t="shared" si="188"/>
        <v>XR KNEE AP/LAT BILAT</v>
      </c>
      <c r="B12068" s="376"/>
      <c r="C12068" s="310" t="s">
        <v>7375</v>
      </c>
    </row>
    <row r="12069" spans="1:3" x14ac:dyDescent="0.35">
      <c r="A12069" s="222" t="str">
        <f t="shared" si="188"/>
        <v>XR KNEE BILAT 2V</v>
      </c>
      <c r="B12069" s="162"/>
      <c r="C12069" s="166" t="s">
        <v>4208</v>
      </c>
    </row>
    <row r="12070" spans="1:3" x14ac:dyDescent="0.35">
      <c r="A12070" s="222" t="str">
        <f t="shared" si="188"/>
        <v>XR Knee One or Two Views Bilateral</v>
      </c>
      <c r="B12070" s="281"/>
      <c r="C12070" s="333" t="s">
        <v>1876</v>
      </c>
    </row>
    <row r="12071" spans="1:3" x14ac:dyDescent="0.35">
      <c r="A12071" s="222" t="str">
        <f t="shared" si="188"/>
        <v>XR KNEES 1-2 VIEWS BILATERAL</v>
      </c>
      <c r="B12071" s="503"/>
      <c r="C12071" s="503" t="s">
        <v>21</v>
      </c>
    </row>
    <row r="12072" spans="1:3" x14ac:dyDescent="0.35">
      <c r="A12072" s="222" t="str">
        <f t="shared" si="188"/>
        <v>KNEE BI-LATERAL BUNKIE</v>
      </c>
      <c r="B12072" s="292"/>
      <c r="C12072" s="302" t="s">
        <v>5273</v>
      </c>
    </row>
    <row r="12073" spans="1:3" x14ac:dyDescent="0.35">
      <c r="A12073" s="222" t="str">
        <f t="shared" si="188"/>
        <v>BILAT KNEE 3V</v>
      </c>
      <c r="B12073" s="292"/>
      <c r="C12073" s="292" t="s">
        <v>5278</v>
      </c>
    </row>
    <row r="12074" spans="1:3" x14ac:dyDescent="0.35">
      <c r="A12074" s="222" t="str">
        <f t="shared" si="188"/>
        <v>KNEE 3 VIEWS BILATERAL</v>
      </c>
      <c r="B12074" s="311"/>
      <c r="C12074" s="311" t="s">
        <v>846</v>
      </c>
    </row>
    <row r="12075" spans="1:3" x14ac:dyDescent="0.35">
      <c r="A12075" s="222" t="str">
        <f t="shared" si="188"/>
        <v>KNEE BILATERAL 3V</v>
      </c>
      <c r="B12075" s="105"/>
      <c r="C12075" s="105" t="s">
        <v>4763</v>
      </c>
    </row>
    <row r="12076" spans="1:3" x14ac:dyDescent="0.35">
      <c r="A12076" s="222" t="str">
        <f t="shared" si="188"/>
        <v>XR Knee 3 Views Bilateral</v>
      </c>
      <c r="B12076" s="316"/>
      <c r="C12076" s="316" t="s">
        <v>8463</v>
      </c>
    </row>
    <row r="12077" spans="1:3" x14ac:dyDescent="0.35">
      <c r="A12077" s="222" t="str">
        <f t="shared" si="188"/>
        <v>XR KNEE 3V BILAT</v>
      </c>
      <c r="B12077" s="11"/>
      <c r="C12077" s="11" t="s">
        <v>9788</v>
      </c>
    </row>
    <row r="12078" spans="1:3" x14ac:dyDescent="0.35">
      <c r="A12078" s="222" t="str">
        <f t="shared" si="188"/>
        <v>KNEES COMP BILATERAL W 4 OR MORE</v>
      </c>
      <c r="B12078" s="105"/>
      <c r="C12078" s="105" t="s">
        <v>4766</v>
      </c>
    </row>
    <row r="12079" spans="1:3" x14ac:dyDescent="0.35">
      <c r="A12079" s="222" t="str">
        <f t="shared" si="188"/>
        <v>XR KNEE 4V BILAT</v>
      </c>
      <c r="B12079" s="11"/>
      <c r="C12079" s="11" t="s">
        <v>9790</v>
      </c>
    </row>
    <row r="12080" spans="1:3" x14ac:dyDescent="0.35">
      <c r="A12080" s="222" t="str">
        <f t="shared" si="188"/>
        <v>XR Knee Complete Bilateral</v>
      </c>
      <c r="B12080" s="326"/>
      <c r="C12080" s="326" t="s">
        <v>13991</v>
      </c>
    </row>
    <row r="12081" spans="1:3" x14ac:dyDescent="0.35">
      <c r="A12081" s="222" t="str">
        <f t="shared" si="188"/>
        <v>TIBIA-FIBULA BILATERAL 2V</v>
      </c>
      <c r="B12081" s="105"/>
      <c r="C12081" s="105" t="s">
        <v>4750</v>
      </c>
    </row>
    <row r="12082" spans="1:3" x14ac:dyDescent="0.35">
      <c r="A12082" s="222" t="str">
        <f t="shared" si="188"/>
        <v>XR TIB FIB BILAT</v>
      </c>
      <c r="B12082" s="312"/>
      <c r="C12082" s="290" t="s">
        <v>9772</v>
      </c>
    </row>
    <row r="12083" spans="1:3" x14ac:dyDescent="0.35">
      <c r="A12083" s="222" t="str">
        <f t="shared" si="188"/>
        <v>XR TIB/FIB 2 VIEWS BILATERAL</v>
      </c>
      <c r="B12083" s="735"/>
      <c r="C12083" s="504" t="s">
        <v>23</v>
      </c>
    </row>
    <row r="12084" spans="1:3" x14ac:dyDescent="0.35">
      <c r="A12084" s="222" t="str">
        <f t="shared" si="188"/>
        <v>XR Tibia/Fibula Bilateral</v>
      </c>
      <c r="B12084" s="281"/>
      <c r="C12084" s="42" t="s">
        <v>1877</v>
      </c>
    </row>
    <row r="12085" spans="1:3" x14ac:dyDescent="0.35">
      <c r="A12085" s="222" t="str">
        <f t="shared" si="188"/>
        <v>XR LE Infant Min 2 Views Bilateral</v>
      </c>
      <c r="B12085" s="281"/>
      <c r="C12085" s="42" t="s">
        <v>1879</v>
      </c>
    </row>
    <row r="12086" spans="1:3" x14ac:dyDescent="0.35">
      <c r="A12086" s="222" t="str">
        <f t="shared" si="188"/>
        <v>XR LOW EXT INFANT BILAT</v>
      </c>
      <c r="B12086" s="312"/>
      <c r="C12086" s="290" t="s">
        <v>5714</v>
      </c>
    </row>
    <row r="12087" spans="1:3" x14ac:dyDescent="0.35">
      <c r="A12087" s="222" t="str">
        <f t="shared" si="188"/>
        <v>X-RAY LOWER EXT, INFANT &lt;1YR, BILAT AP/LATERAL VIEW</v>
      </c>
      <c r="B12087" s="282"/>
      <c r="C12087" s="365" t="s">
        <v>5591</v>
      </c>
    </row>
    <row r="12088" spans="1:3" x14ac:dyDescent="0.35">
      <c r="A12088" s="222" t="str">
        <f t="shared" si="188"/>
        <v>ANKLE BILATERAL 2V</v>
      </c>
      <c r="B12088" s="105"/>
      <c r="C12088" s="105" t="s">
        <v>4751</v>
      </c>
    </row>
    <row r="12089" spans="1:3" x14ac:dyDescent="0.35">
      <c r="A12089" s="222" t="str">
        <f t="shared" si="188"/>
        <v>XR Ankle 2 Views Bilateral</v>
      </c>
      <c r="B12089" s="281"/>
      <c r="C12089" s="281" t="s">
        <v>1880</v>
      </c>
    </row>
    <row r="12090" spans="1:3" x14ac:dyDescent="0.35">
      <c r="A12090" s="222" t="str">
        <f t="shared" si="188"/>
        <v>XR ANKLE 2 VWS BIL</v>
      </c>
      <c r="B12090" s="198"/>
      <c r="C12090" s="198" t="s">
        <v>328</v>
      </c>
    </row>
    <row r="12091" spans="1:3" x14ac:dyDescent="0.35">
      <c r="A12091" s="222" t="str">
        <f t="shared" si="188"/>
        <v>XR ANKLE 2V BILAT</v>
      </c>
      <c r="B12091" s="312"/>
      <c r="C12091" s="312" t="s">
        <v>9773</v>
      </c>
    </row>
    <row r="12092" spans="1:3" x14ac:dyDescent="0.35">
      <c r="A12092" s="222" t="str">
        <f t="shared" si="188"/>
        <v>XR ANKLE 2VW BILATERAL</v>
      </c>
      <c r="B12092" s="224"/>
      <c r="C12092" s="224" t="s">
        <v>13</v>
      </c>
    </row>
    <row r="12093" spans="1:3" x14ac:dyDescent="0.35">
      <c r="A12093" s="222" t="str">
        <f t="shared" si="188"/>
        <v>XR BIL ANKLE 2V</v>
      </c>
      <c r="B12093" s="449"/>
      <c r="C12093" s="449" t="s">
        <v>8459</v>
      </c>
    </row>
    <row r="12094" spans="1:3" x14ac:dyDescent="0.35">
      <c r="A12094" s="222" t="str">
        <f t="shared" si="188"/>
        <v>ANKLE BILATERAL 3V</v>
      </c>
      <c r="B12094" s="105"/>
      <c r="C12094" s="105" t="s">
        <v>4757</v>
      </c>
    </row>
    <row r="12095" spans="1:3" x14ac:dyDescent="0.35">
      <c r="A12095" s="222" t="str">
        <f t="shared" si="188"/>
        <v>BILAT ANKLE 3V</v>
      </c>
      <c r="B12095" s="316"/>
      <c r="C12095" s="319" t="s">
        <v>8462</v>
      </c>
    </row>
    <row r="12096" spans="1:3" x14ac:dyDescent="0.35">
      <c r="A12096" s="222" t="str">
        <f t="shared" si="188"/>
        <v>RHC1 XR ANKLE 3+ VIEW BILAT</v>
      </c>
      <c r="B12096" s="714"/>
      <c r="C12096" s="301" t="s">
        <v>14097</v>
      </c>
    </row>
    <row r="12097" spans="1:3" x14ac:dyDescent="0.35">
      <c r="A12097" s="222" t="str">
        <f t="shared" si="188"/>
        <v>XR ANKLE 3 VIEWS BILATERAL</v>
      </c>
      <c r="B12097" s="311"/>
      <c r="C12097" s="299" t="s">
        <v>841</v>
      </c>
    </row>
    <row r="12098" spans="1:3" x14ac:dyDescent="0.35">
      <c r="A12098" s="222" t="str">
        <f t="shared" si="188"/>
        <v>XR ANKLE 3V BILAT</v>
      </c>
      <c r="B12098" s="312"/>
      <c r="C12098" s="312" t="s">
        <v>9782</v>
      </c>
    </row>
    <row r="12099" spans="1:3" x14ac:dyDescent="0.35">
      <c r="A12099" s="222" t="str">
        <f t="shared" ref="A12099:A12162" si="189">TRIM(C12099)</f>
        <v>XR ANKLE 3VW BIL</v>
      </c>
      <c r="B12099" s="13"/>
      <c r="C12099" s="13" t="s">
        <v>335</v>
      </c>
    </row>
    <row r="12100" spans="1:3" x14ac:dyDescent="0.35">
      <c r="A12100" s="222" t="str">
        <f t="shared" si="189"/>
        <v>XR Ankle Complete Bilateral</v>
      </c>
      <c r="B12100" s="281"/>
      <c r="C12100" s="42" t="s">
        <v>1890</v>
      </c>
    </row>
    <row r="12101" spans="1:3" x14ac:dyDescent="0.35">
      <c r="A12101" s="222" t="str">
        <f t="shared" si="189"/>
        <v>SP ARTHROGRAM ANKLE BILAT</v>
      </c>
      <c r="B12101" s="277"/>
      <c r="C12101" s="277" t="s">
        <v>9400</v>
      </c>
    </row>
    <row r="12102" spans="1:3" x14ac:dyDescent="0.35">
      <c r="A12102" s="222" t="str">
        <f t="shared" si="189"/>
        <v>BILAT FOOT 2V</v>
      </c>
      <c r="B12102" s="316"/>
      <c r="C12102" s="319" t="s">
        <v>8460</v>
      </c>
    </row>
    <row r="12103" spans="1:3" x14ac:dyDescent="0.35">
      <c r="A12103" s="222" t="str">
        <f t="shared" si="189"/>
        <v>BILAT FOOT 2V</v>
      </c>
      <c r="B12103" s="312"/>
      <c r="C12103" s="290" t="s">
        <v>8460</v>
      </c>
    </row>
    <row r="12104" spans="1:3" x14ac:dyDescent="0.35">
      <c r="A12104" s="222" t="str">
        <f t="shared" si="189"/>
        <v>FOOT BILATERAL 2V</v>
      </c>
      <c r="B12104" s="105"/>
      <c r="C12104" s="105" t="s">
        <v>4752</v>
      </c>
    </row>
    <row r="12105" spans="1:3" x14ac:dyDescent="0.35">
      <c r="A12105" s="222" t="str">
        <f t="shared" si="189"/>
        <v>XR FOOT 2 VIEW BILATERAL</v>
      </c>
      <c r="B12105" s="729"/>
      <c r="C12105" s="792" t="s">
        <v>836</v>
      </c>
    </row>
    <row r="12106" spans="1:3" x14ac:dyDescent="0.35">
      <c r="A12106" s="222" t="str">
        <f t="shared" si="189"/>
        <v>XR Foot 2 Views Bilateral</v>
      </c>
      <c r="B12106" s="281"/>
      <c r="C12106" s="281" t="s">
        <v>1881</v>
      </c>
    </row>
    <row r="12107" spans="1:3" x14ac:dyDescent="0.35">
      <c r="A12107" s="222" t="str">
        <f t="shared" si="189"/>
        <v>BILAT FOOT 3V</v>
      </c>
      <c r="B12107" s="316"/>
      <c r="C12107" s="319" t="s">
        <v>9783</v>
      </c>
    </row>
    <row r="12108" spans="1:3" x14ac:dyDescent="0.35">
      <c r="A12108" s="222" t="str">
        <f t="shared" si="189"/>
        <v>BILAT FOOT 3V</v>
      </c>
      <c r="B12108" s="312"/>
      <c r="C12108" s="290" t="s">
        <v>9783</v>
      </c>
    </row>
    <row r="12109" spans="1:3" x14ac:dyDescent="0.35">
      <c r="A12109" s="222" t="str">
        <f t="shared" si="189"/>
        <v>FOOT BILATERAL 3V</v>
      </c>
      <c r="B12109" s="105"/>
      <c r="C12109" s="105" t="s">
        <v>4758</v>
      </c>
    </row>
    <row r="12110" spans="1:3" x14ac:dyDescent="0.35">
      <c r="A12110" s="222" t="str">
        <f t="shared" si="189"/>
        <v>RHC1 XR FOOT 3+ VIEW BILAT</v>
      </c>
      <c r="B12110" s="715"/>
      <c r="C12110" s="301" t="s">
        <v>14098</v>
      </c>
    </row>
    <row r="12111" spans="1:3" x14ac:dyDescent="0.35">
      <c r="A12111" s="222" t="str">
        <f t="shared" si="189"/>
        <v>RHC1 XR FOOT 3+ VIEWS BILAT</v>
      </c>
      <c r="B12111" s="715"/>
      <c r="C12111" s="301" t="s">
        <v>14099</v>
      </c>
    </row>
    <row r="12112" spans="1:3" x14ac:dyDescent="0.35">
      <c r="A12112" s="222" t="str">
        <f t="shared" si="189"/>
        <v>XR FOOT 3 VIEW BILATERAL</v>
      </c>
      <c r="B12112" s="311"/>
      <c r="C12112" s="299" t="s">
        <v>842</v>
      </c>
    </row>
    <row r="12113" spans="1:3" x14ac:dyDescent="0.35">
      <c r="A12113" s="222" t="str">
        <f t="shared" si="189"/>
        <v>XR FOOT 3VW BIL</v>
      </c>
      <c r="B12113" s="105"/>
      <c r="C12113" s="105" t="s">
        <v>4759</v>
      </c>
    </row>
    <row r="12114" spans="1:3" x14ac:dyDescent="0.35">
      <c r="A12114" s="222" t="str">
        <f t="shared" si="189"/>
        <v>XR Foot Complete Bilateral</v>
      </c>
      <c r="B12114" s="281"/>
      <c r="C12114" s="281" t="s">
        <v>1891</v>
      </c>
    </row>
    <row r="12115" spans="1:3" x14ac:dyDescent="0.35">
      <c r="A12115" s="222" t="str">
        <f t="shared" si="189"/>
        <v>XR FOOT MIN 3 VIEWS BILATERAL</v>
      </c>
      <c r="B12115" s="109"/>
      <c r="C12115" s="505" t="s">
        <v>25</v>
      </c>
    </row>
    <row r="12116" spans="1:3" x14ac:dyDescent="0.35">
      <c r="A12116" s="222" t="str">
        <f t="shared" si="189"/>
        <v>HEEL BILATERAL 2V</v>
      </c>
      <c r="B12116" s="105"/>
      <c r="C12116" s="105" t="s">
        <v>4753</v>
      </c>
    </row>
    <row r="12117" spans="1:3" x14ac:dyDescent="0.35">
      <c r="A12117" s="222" t="str">
        <f t="shared" si="189"/>
        <v>XR Calcaneous Bilateral</v>
      </c>
      <c r="B12117" s="281"/>
      <c r="C12117" s="42" t="s">
        <v>1883</v>
      </c>
    </row>
    <row r="12118" spans="1:3" x14ac:dyDescent="0.35">
      <c r="A12118" s="222" t="str">
        <f t="shared" si="189"/>
        <v>XR HEEL/CAL BILAT</v>
      </c>
      <c r="B12118" s="312"/>
      <c r="C12118" s="290" t="s">
        <v>9774</v>
      </c>
    </row>
    <row r="12119" spans="1:3" x14ac:dyDescent="0.35">
      <c r="A12119" s="222" t="str">
        <f t="shared" si="189"/>
        <v>RHC1 XR TOES BILATERAL</v>
      </c>
      <c r="B12119" s="277"/>
      <c r="C12119" s="287" t="s">
        <v>9294</v>
      </c>
    </row>
    <row r="12120" spans="1:3" x14ac:dyDescent="0.35">
      <c r="A12120" s="222" t="str">
        <f t="shared" si="189"/>
        <v>XR TOES BILAT</v>
      </c>
      <c r="B12120" s="312"/>
      <c r="C12120" s="312" t="s">
        <v>9744</v>
      </c>
    </row>
    <row r="12121" spans="1:3" x14ac:dyDescent="0.35">
      <c r="A12121" s="222" t="str">
        <f t="shared" si="189"/>
        <v>XR Toes Bilateral</v>
      </c>
      <c r="B12121" s="313"/>
      <c r="C12121" s="313" t="s">
        <v>1851</v>
      </c>
    </row>
    <row r="12122" spans="1:3" x14ac:dyDescent="0.35">
      <c r="A12122" s="222" t="str">
        <f t="shared" si="189"/>
        <v>CT BILAT. LOWER EXTREMITY W/O</v>
      </c>
      <c r="B12122" s="440"/>
      <c r="C12122" s="477" t="s">
        <v>5918</v>
      </c>
    </row>
    <row r="12123" spans="1:3" x14ac:dyDescent="0.35">
      <c r="A12123" s="222" t="str">
        <f t="shared" si="189"/>
        <v>CT EXT LOW BI WO</v>
      </c>
      <c r="B12123" s="13"/>
      <c r="C12123" s="13" t="s">
        <v>497</v>
      </c>
    </row>
    <row r="12124" spans="1:3" x14ac:dyDescent="0.35">
      <c r="A12124" s="222" t="str">
        <f t="shared" si="189"/>
        <v>CT EXTREMITY LOWER BILAT WO</v>
      </c>
      <c r="B12124" s="422"/>
      <c r="C12124" s="422" t="s">
        <v>10271</v>
      </c>
    </row>
    <row r="12125" spans="1:3" x14ac:dyDescent="0.35">
      <c r="A12125" s="222" t="str">
        <f t="shared" si="189"/>
        <v>CT HIP BI WO</v>
      </c>
      <c r="B12125" s="13"/>
      <c r="C12125" s="13" t="s">
        <v>498</v>
      </c>
    </row>
    <row r="12126" spans="1:3" x14ac:dyDescent="0.35">
      <c r="A12126" s="222" t="str">
        <f t="shared" si="189"/>
        <v>CT HIP BILAT WO</v>
      </c>
      <c r="B12126" s="422"/>
      <c r="C12126" s="416" t="s">
        <v>5085</v>
      </c>
    </row>
    <row r="12127" spans="1:3" x14ac:dyDescent="0.35">
      <c r="A12127" s="222" t="str">
        <f t="shared" si="189"/>
        <v>CT HIP BL WO</v>
      </c>
      <c r="B12127" s="13"/>
      <c r="C12127" s="13" t="s">
        <v>499</v>
      </c>
    </row>
    <row r="12128" spans="1:3" x14ac:dyDescent="0.35">
      <c r="A12128" s="222" t="str">
        <f t="shared" si="189"/>
        <v>CT Hip w/o Contrast Bilateral</v>
      </c>
      <c r="B12128" s="281"/>
      <c r="C12128" s="42" t="s">
        <v>2169</v>
      </c>
    </row>
    <row r="12129" spans="1:3" x14ac:dyDescent="0.35">
      <c r="A12129" s="222" t="str">
        <f t="shared" si="189"/>
        <v>CT KNEE BI WO</v>
      </c>
      <c r="B12129" s="13"/>
      <c r="C12129" s="13" t="s">
        <v>500</v>
      </c>
    </row>
    <row r="12130" spans="1:3" x14ac:dyDescent="0.35">
      <c r="A12130" s="222" t="str">
        <f t="shared" si="189"/>
        <v>CT KNEE BILAT WO</v>
      </c>
      <c r="B12130" s="277"/>
      <c r="C12130" s="277" t="s">
        <v>9519</v>
      </c>
    </row>
    <row r="12131" spans="1:3" x14ac:dyDescent="0.35">
      <c r="A12131" s="222" t="str">
        <f t="shared" si="189"/>
        <v>CT LOW EXT WO BILAT</v>
      </c>
      <c r="B12131" s="312"/>
      <c r="C12131" s="312" t="s">
        <v>10193</v>
      </c>
    </row>
    <row r="12132" spans="1:3" x14ac:dyDescent="0.35">
      <c r="A12132" s="222" t="str">
        <f t="shared" si="189"/>
        <v>CT Lower Extremity w/o Contrast Bilat</v>
      </c>
      <c r="B12132" s="291"/>
      <c r="C12132" s="291" t="s">
        <v>4565</v>
      </c>
    </row>
    <row r="12133" spans="1:3" x14ac:dyDescent="0.35">
      <c r="A12133" s="222" t="str">
        <f t="shared" si="189"/>
        <v>CT EXT LOW BI WC</v>
      </c>
      <c r="B12133" s="13"/>
      <c r="C12133" s="13" t="s">
        <v>507</v>
      </c>
    </row>
    <row r="12134" spans="1:3" x14ac:dyDescent="0.35">
      <c r="A12134" s="222" t="str">
        <f t="shared" si="189"/>
        <v>CT EXTREMITY LOWER BILAT WC</v>
      </c>
      <c r="B12134" s="277"/>
      <c r="C12134" s="277" t="s">
        <v>9544</v>
      </c>
    </row>
    <row r="12135" spans="1:3" x14ac:dyDescent="0.35">
      <c r="A12135" s="222" t="str">
        <f t="shared" si="189"/>
        <v>CT EXTREMITY LOWER BILATERAL W</v>
      </c>
      <c r="B12135" s="289"/>
      <c r="C12135" s="289" t="s">
        <v>2984</v>
      </c>
    </row>
    <row r="12136" spans="1:3" x14ac:dyDescent="0.35">
      <c r="A12136" s="222" t="str">
        <f t="shared" si="189"/>
        <v>CT HIP BILAT W/WO</v>
      </c>
      <c r="B12136" s="277"/>
      <c r="C12136" s="277" t="s">
        <v>5110</v>
      </c>
    </row>
    <row r="12137" spans="1:3" x14ac:dyDescent="0.35">
      <c r="A12137" s="222" t="str">
        <f t="shared" si="189"/>
        <v>CT KNEE BI WC</v>
      </c>
      <c r="B12137" s="13"/>
      <c r="C12137" s="13" t="s">
        <v>508</v>
      </c>
    </row>
    <row r="12138" spans="1:3" x14ac:dyDescent="0.35">
      <c r="A12138" s="222" t="str">
        <f t="shared" si="189"/>
        <v>CT KNEE BILAT WC</v>
      </c>
      <c r="B12138" s="277"/>
      <c r="C12138" s="277" t="s">
        <v>9545</v>
      </c>
    </row>
    <row r="12139" spans="1:3" x14ac:dyDescent="0.35">
      <c r="A12139" s="222" t="str">
        <f t="shared" si="189"/>
        <v>CT LOW EXT W BILAT</v>
      </c>
      <c r="B12139" s="312"/>
      <c r="C12139" s="312" t="s">
        <v>10247</v>
      </c>
    </row>
    <row r="12140" spans="1:3" x14ac:dyDescent="0.35">
      <c r="A12140" s="222" t="str">
        <f t="shared" si="189"/>
        <v>CT Lower Extremity w/ Contrast Bilateral</v>
      </c>
      <c r="B12140" s="291"/>
      <c r="C12140" s="291" t="s">
        <v>4579</v>
      </c>
    </row>
    <row r="12141" spans="1:3" x14ac:dyDescent="0.35">
      <c r="A12141" s="222" t="str">
        <f t="shared" si="189"/>
        <v>CT EXT LOW BI W/WO</v>
      </c>
      <c r="B12141" s="13"/>
      <c r="C12141" s="13" t="s">
        <v>513</v>
      </c>
    </row>
    <row r="12142" spans="1:3" x14ac:dyDescent="0.35">
      <c r="A12142" s="222" t="str">
        <f t="shared" si="189"/>
        <v>CT EXTREMITY LOWER BILAT W/WO</v>
      </c>
      <c r="B12142" s="277"/>
      <c r="C12142" s="277" t="s">
        <v>9548</v>
      </c>
    </row>
    <row r="12143" spans="1:3" x14ac:dyDescent="0.35">
      <c r="A12143" s="222" t="str">
        <f t="shared" si="189"/>
        <v>CT HIP BILAT W/WO</v>
      </c>
      <c r="B12143" s="277"/>
      <c r="C12143" s="277" t="s">
        <v>5110</v>
      </c>
    </row>
    <row r="12144" spans="1:3" x14ac:dyDescent="0.35">
      <c r="A12144" s="222" t="str">
        <f t="shared" si="189"/>
        <v>CT KNEE BI W/WO</v>
      </c>
      <c r="B12144" s="13"/>
      <c r="C12144" s="13" t="s">
        <v>514</v>
      </c>
    </row>
    <row r="12145" spans="1:3" x14ac:dyDescent="0.35">
      <c r="A12145" s="222" t="str">
        <f t="shared" si="189"/>
        <v>CT KNEE BILAT W/WO</v>
      </c>
      <c r="B12145" s="277"/>
      <c r="C12145" s="277" t="s">
        <v>9549</v>
      </c>
    </row>
    <row r="12146" spans="1:3" x14ac:dyDescent="0.35">
      <c r="A12146" s="222" t="str">
        <f t="shared" si="189"/>
        <v>CT LOW EXT W/WO BILAT</v>
      </c>
      <c r="B12146" s="312"/>
      <c r="C12146" s="312" t="s">
        <v>10252</v>
      </c>
    </row>
    <row r="12147" spans="1:3" x14ac:dyDescent="0.35">
      <c r="A12147" s="222" t="str">
        <f t="shared" si="189"/>
        <v>CT ANGIO LE BILATERAL WITH</v>
      </c>
      <c r="B12147" s="315"/>
      <c r="C12147" s="315" t="s">
        <v>7331</v>
      </c>
    </row>
    <row r="12148" spans="1:3" x14ac:dyDescent="0.35">
      <c r="A12148" s="222" t="str">
        <f t="shared" si="189"/>
        <v>CT Angiography Lower Extremity Bilat</v>
      </c>
      <c r="B12148" s="281"/>
      <c r="C12148" s="42" t="s">
        <v>2230</v>
      </c>
    </row>
    <row r="12149" spans="1:3" x14ac:dyDescent="0.35">
      <c r="A12149" s="222" t="str">
        <f t="shared" si="189"/>
        <v>CTA LOW EXT BILAT</v>
      </c>
      <c r="B12149" s="312"/>
      <c r="C12149" s="290" t="s">
        <v>10263</v>
      </c>
    </row>
    <row r="12150" spans="1:3" x14ac:dyDescent="0.35">
      <c r="A12150" s="222" t="str">
        <f t="shared" si="189"/>
        <v>CTA LOWER EXT W/WO BILATERAL</v>
      </c>
      <c r="B12150" s="11"/>
      <c r="C12150" s="11" t="s">
        <v>2231</v>
      </c>
    </row>
    <row r="12151" spans="1:3" x14ac:dyDescent="0.35">
      <c r="A12151" s="222" t="str">
        <f t="shared" si="189"/>
        <v>CTA LOWER EXT W/WO BILATERAL</v>
      </c>
      <c r="B12151" s="281"/>
      <c r="C12151" s="42" t="s">
        <v>2231</v>
      </c>
    </row>
    <row r="12152" spans="1:3" x14ac:dyDescent="0.35">
      <c r="A12152" s="222" t="str">
        <f t="shared" si="189"/>
        <v>CTA LWR EXT W&amp;WO CONT BILATERAL</v>
      </c>
      <c r="B12152" s="105"/>
      <c r="C12152" s="105" t="s">
        <v>4608</v>
      </c>
    </row>
    <row r="12153" spans="1:3" x14ac:dyDescent="0.35">
      <c r="A12153" s="222" t="str">
        <f t="shared" si="189"/>
        <v>MR EXTREMITY LOWER BILAT WO</v>
      </c>
      <c r="B12153" s="277"/>
      <c r="C12153" s="277" t="s">
        <v>9558</v>
      </c>
    </row>
    <row r="12154" spans="1:3" x14ac:dyDescent="0.35">
      <c r="A12154" s="222" t="str">
        <f t="shared" si="189"/>
        <v>MR FOOT BILAT WO</v>
      </c>
      <c r="B12154" s="277"/>
      <c r="C12154" s="277" t="s">
        <v>9559</v>
      </c>
    </row>
    <row r="12155" spans="1:3" x14ac:dyDescent="0.35">
      <c r="A12155" s="222" t="str">
        <f t="shared" si="189"/>
        <v>MR EXTREMITY LOWER BILAT W</v>
      </c>
      <c r="B12155" s="277"/>
      <c r="C12155" s="277" t="s">
        <v>9569</v>
      </c>
    </row>
    <row r="12156" spans="1:3" x14ac:dyDescent="0.35">
      <c r="A12156" s="222" t="str">
        <f t="shared" si="189"/>
        <v>MR FOOT BILAT W</v>
      </c>
      <c r="B12156" s="277"/>
      <c r="C12156" s="277" t="s">
        <v>9570</v>
      </c>
    </row>
    <row r="12157" spans="1:3" x14ac:dyDescent="0.35">
      <c r="A12157" s="222" t="str">
        <f t="shared" si="189"/>
        <v>MR EXTREMITY LOWER BILAT W/WO</v>
      </c>
      <c r="B12157" s="277"/>
      <c r="C12157" s="277" t="s">
        <v>9580</v>
      </c>
    </row>
    <row r="12158" spans="1:3" x14ac:dyDescent="0.35">
      <c r="A12158" s="222" t="str">
        <f t="shared" si="189"/>
        <v>MR FOOT BILAT W/WO</v>
      </c>
      <c r="B12158" s="277"/>
      <c r="C12158" s="277" t="s">
        <v>9581</v>
      </c>
    </row>
    <row r="12159" spans="1:3" x14ac:dyDescent="0.35">
      <c r="A12159" s="222" t="str">
        <f t="shared" si="189"/>
        <v>MR ANKLE BILAT W</v>
      </c>
      <c r="B12159" s="277"/>
      <c r="C12159" s="277" t="s">
        <v>9571</v>
      </c>
    </row>
    <row r="12160" spans="1:3" x14ac:dyDescent="0.35">
      <c r="A12160" s="222" t="str">
        <f t="shared" si="189"/>
        <v>MR HIP BILAT W</v>
      </c>
      <c r="B12160" s="277"/>
      <c r="C12160" s="277" t="s">
        <v>5134</v>
      </c>
    </row>
    <row r="12161" spans="1:3" x14ac:dyDescent="0.35">
      <c r="A12161" s="222" t="str">
        <f t="shared" si="189"/>
        <v>MR KNEE BILAT W</v>
      </c>
      <c r="B12161" s="277"/>
      <c r="C12161" s="277" t="s">
        <v>9572</v>
      </c>
    </row>
    <row r="12162" spans="1:3" x14ac:dyDescent="0.35">
      <c r="A12162" s="222" t="str">
        <f t="shared" si="189"/>
        <v>MRI Ankle w/ Contrast Bilateral</v>
      </c>
      <c r="B12162" s="292"/>
      <c r="C12162" s="292" t="s">
        <v>5450</v>
      </c>
    </row>
    <row r="12163" spans="1:3" x14ac:dyDescent="0.35">
      <c r="A12163" s="222" t="str">
        <f t="shared" ref="A12163:A12226" si="190">TRIM(C12163)</f>
        <v>US BILAT BREAST COMPLETE</v>
      </c>
      <c r="B12163" s="313"/>
      <c r="C12163" s="313" t="s">
        <v>2081</v>
      </c>
    </row>
    <row r="12164" spans="1:3" x14ac:dyDescent="0.35">
      <c r="A12164" s="222" t="str">
        <f t="shared" si="190"/>
        <v>US breast BI complete</v>
      </c>
      <c r="B12164" s="309"/>
      <c r="C12164" s="309" t="s">
        <v>13202</v>
      </c>
    </row>
    <row r="12165" spans="1:3" x14ac:dyDescent="0.35">
      <c r="A12165" s="222" t="str">
        <f t="shared" si="190"/>
        <v>US BREAST BILATERAL BUNKIE</v>
      </c>
      <c r="B12165" s="283"/>
      <c r="C12165" s="284" t="s">
        <v>8311</v>
      </c>
    </row>
    <row r="12166" spans="1:3" x14ac:dyDescent="0.35">
      <c r="A12166" s="222" t="str">
        <f t="shared" si="190"/>
        <v>US Breast Bilateral Complete</v>
      </c>
      <c r="B12166" s="292"/>
      <c r="C12166" s="292" t="s">
        <v>5376</v>
      </c>
    </row>
    <row r="12167" spans="1:3" x14ac:dyDescent="0.35">
      <c r="A12167" s="222" t="str">
        <f t="shared" si="190"/>
        <v>US BREAST BILATERAL COMPLETE</v>
      </c>
      <c r="B12167" s="11"/>
      <c r="C12167" s="11" t="s">
        <v>10096</v>
      </c>
    </row>
    <row r="12168" spans="1:3" ht="16" x14ac:dyDescent="0.4">
      <c r="A12168" s="222" t="str">
        <f t="shared" si="190"/>
        <v>US BREAST BILATERAL COMPLETE*</v>
      </c>
      <c r="B12168" s="173"/>
      <c r="C12168" s="173" t="s">
        <v>8638</v>
      </c>
    </row>
    <row r="12169" spans="1:3" x14ac:dyDescent="0.35">
      <c r="A12169" s="222" t="str">
        <f t="shared" si="190"/>
        <v>US BREAST COMP BIL</v>
      </c>
      <c r="B12169" s="288"/>
      <c r="C12169" s="13" t="s">
        <v>479</v>
      </c>
    </row>
    <row r="12170" spans="1:3" x14ac:dyDescent="0.35">
      <c r="A12170" s="222" t="str">
        <f t="shared" si="190"/>
        <v>US BREAST COMP BIL</v>
      </c>
      <c r="B12170" s="281"/>
      <c r="C12170" s="42" t="s">
        <v>479</v>
      </c>
    </row>
    <row r="12171" spans="1:3" x14ac:dyDescent="0.35">
      <c r="A12171" s="222" t="str">
        <f t="shared" si="190"/>
        <v>US BREAST COMP BILAT</v>
      </c>
      <c r="B12171" s="312"/>
      <c r="C12171" s="312" t="s">
        <v>10097</v>
      </c>
    </row>
    <row r="12172" spans="1:3" x14ac:dyDescent="0.35">
      <c r="A12172" s="222" t="str">
        <f t="shared" si="190"/>
        <v>US BREAST COMPLETE BILAT</v>
      </c>
      <c r="B12172" s="314"/>
      <c r="C12172" s="314" t="s">
        <v>1194</v>
      </c>
    </row>
    <row r="12173" spans="1:3" x14ac:dyDescent="0.35">
      <c r="A12173" s="222" t="str">
        <f t="shared" si="190"/>
        <v>US BREAST COMPLETE BILATERAL</v>
      </c>
      <c r="B12173" s="296"/>
      <c r="C12173" s="296" t="s">
        <v>6680</v>
      </c>
    </row>
    <row r="12174" spans="1:3" x14ac:dyDescent="0.35">
      <c r="A12174" s="222" t="str">
        <f t="shared" si="190"/>
        <v>US BILAT BREAST LIMITED</v>
      </c>
      <c r="B12174" s="289"/>
      <c r="C12174" s="289" t="s">
        <v>2921</v>
      </c>
    </row>
    <row r="12175" spans="1:3" x14ac:dyDescent="0.35">
      <c r="A12175" s="222" t="str">
        <f t="shared" si="190"/>
        <v>US breast BI limited</v>
      </c>
      <c r="B12175" s="309"/>
      <c r="C12175" s="309" t="s">
        <v>13175</v>
      </c>
    </row>
    <row r="12176" spans="1:3" x14ac:dyDescent="0.35">
      <c r="A12176" s="222" t="str">
        <f t="shared" si="190"/>
        <v>US Breast Bilateral Limited</v>
      </c>
      <c r="B12176" s="283"/>
      <c r="C12176" s="284" t="s">
        <v>8296</v>
      </c>
    </row>
    <row r="12177" spans="1:3" x14ac:dyDescent="0.35">
      <c r="A12177" s="222" t="str">
        <f t="shared" si="190"/>
        <v>US BREAST LIM BILAT</v>
      </c>
      <c r="B12177" s="312"/>
      <c r="C12177" s="312" t="s">
        <v>10080</v>
      </c>
    </row>
    <row r="12178" spans="1:3" x14ac:dyDescent="0.35">
      <c r="A12178" s="222" t="str">
        <f t="shared" si="190"/>
        <v>US Breast Limited B/L</v>
      </c>
      <c r="B12178" s="204"/>
      <c r="C12178" s="205" t="s">
        <v>11629</v>
      </c>
    </row>
    <row r="12179" spans="1:3" x14ac:dyDescent="0.35">
      <c r="A12179" s="222" t="str">
        <f t="shared" si="190"/>
        <v>US Breast Limited Bilat</v>
      </c>
      <c r="B12179" s="281"/>
      <c r="C12179" s="42" t="s">
        <v>2066</v>
      </c>
    </row>
    <row r="12180" spans="1:3" x14ac:dyDescent="0.35">
      <c r="A12180" s="222" t="str">
        <f t="shared" si="190"/>
        <v>US BREAST LIMITIED BILAT</v>
      </c>
      <c r="B12180" s="314"/>
      <c r="C12180" s="314" t="s">
        <v>1179</v>
      </c>
    </row>
    <row r="12181" spans="1:3" x14ac:dyDescent="0.35">
      <c r="A12181" s="222" t="str">
        <f t="shared" si="190"/>
        <v>US BREAST LTD BIL</v>
      </c>
      <c r="B12181" s="291"/>
      <c r="C12181" s="291" t="s">
        <v>4528</v>
      </c>
    </row>
    <row r="12182" spans="1:3" x14ac:dyDescent="0.35">
      <c r="A12182" s="222" t="str">
        <f t="shared" si="190"/>
        <v>US BREAST LTD BILATERAL</v>
      </c>
      <c r="B12182" s="296"/>
      <c r="C12182" s="296" t="s">
        <v>6666</v>
      </c>
    </row>
    <row r="12183" spans="1:3" x14ac:dyDescent="0.35">
      <c r="A12183" s="222" t="str">
        <f t="shared" si="190"/>
        <v>US ABDOMEN WITH DOPPLER</v>
      </c>
      <c r="B12183" s="378"/>
      <c r="C12183" s="506" t="s">
        <v>2614</v>
      </c>
    </row>
    <row r="12184" spans="1:3" x14ac:dyDescent="0.35">
      <c r="A12184" s="222" t="str">
        <f t="shared" si="190"/>
        <v>US OB &lt; 14 WKS/TRANSVAG OB</v>
      </c>
      <c r="B12184" s="507"/>
      <c r="C12184" s="507" t="s">
        <v>14084</v>
      </c>
    </row>
    <row r="12185" spans="1:3" x14ac:dyDescent="0.35">
      <c r="A12185" s="222" t="str">
        <f t="shared" si="190"/>
        <v>US OB TWINS, 2ND-3RD TRIMESTER</v>
      </c>
      <c r="B12185" s="26"/>
      <c r="C12185" s="26" t="s">
        <v>2616</v>
      </c>
    </row>
    <row r="12186" spans="1:3" x14ac:dyDescent="0.35">
      <c r="A12186" s="222" t="str">
        <f t="shared" si="190"/>
        <v>US FETAL LTD WITH TRANS VAG</v>
      </c>
      <c r="B12186" s="508"/>
      <c r="C12186" s="508" t="s">
        <v>7238</v>
      </c>
    </row>
    <row r="12187" spans="1:3" x14ac:dyDescent="0.35">
      <c r="A12187" s="222" t="str">
        <f t="shared" si="190"/>
        <v>US PEL TRNS ABD/VAG</v>
      </c>
      <c r="B12187" s="13"/>
      <c r="C12187" s="13" t="s">
        <v>472</v>
      </c>
    </row>
    <row r="12188" spans="1:3" x14ac:dyDescent="0.35">
      <c r="A12188" s="222" t="str">
        <f t="shared" si="190"/>
        <v>US PELVIC TRANSVAG</v>
      </c>
      <c r="B12188" s="13"/>
      <c r="C12188" s="13" t="s">
        <v>473</v>
      </c>
    </row>
    <row r="12189" spans="1:3" x14ac:dyDescent="0.35">
      <c r="A12189" s="222" t="str">
        <f t="shared" si="190"/>
        <v>US PELVIC/TRANSVAG COMP</v>
      </c>
      <c r="B12189" s="757"/>
      <c r="C12189" s="757" t="s">
        <v>474</v>
      </c>
    </row>
    <row r="12190" spans="1:3" x14ac:dyDescent="0.35">
      <c r="A12190" s="222" t="str">
        <f t="shared" si="190"/>
        <v>US PELVIS NON OB PLUS TRANSVAG</v>
      </c>
      <c r="B12190" s="315"/>
      <c r="C12190" s="315" t="s">
        <v>7233</v>
      </c>
    </row>
    <row r="12191" spans="1:3" x14ac:dyDescent="0.35">
      <c r="A12191" s="222" t="str">
        <f t="shared" si="190"/>
        <v>US PELVIS WITH TRANS VAG</v>
      </c>
      <c r="B12191" s="315"/>
      <c r="C12191" s="315" t="s">
        <v>7234</v>
      </c>
    </row>
    <row r="12192" spans="1:3" x14ac:dyDescent="0.35">
      <c r="A12192" s="222" t="str">
        <f t="shared" si="190"/>
        <v>US PELVIS/TRANSVAG</v>
      </c>
      <c r="B12192" s="312"/>
      <c r="C12192" s="312" t="s">
        <v>10083</v>
      </c>
    </row>
    <row r="12193" spans="1:3" x14ac:dyDescent="0.35">
      <c r="A12193" s="222" t="str">
        <f t="shared" si="190"/>
        <v>ABD/TRANSVAGINAL PELVIS</v>
      </c>
      <c r="B12193" s="289"/>
      <c r="C12193" s="289" t="s">
        <v>2929</v>
      </c>
    </row>
    <row r="12194" spans="1:3" ht="16" x14ac:dyDescent="0.4">
      <c r="A12194" s="222" t="str">
        <f t="shared" si="190"/>
        <v>PELVIC (NON OB) COMPLETE TA AND TV</v>
      </c>
      <c r="B12194" s="653"/>
      <c r="C12194" s="639" t="s">
        <v>13805</v>
      </c>
    </row>
    <row r="12195" spans="1:3" x14ac:dyDescent="0.35">
      <c r="A12195" s="222" t="str">
        <f t="shared" si="190"/>
        <v>US PELVIC &amp; TRANSVAGINAL</v>
      </c>
      <c r="B12195" s="204"/>
      <c r="C12195" s="205" t="s">
        <v>11630</v>
      </c>
    </row>
    <row r="12196" spans="1:3" x14ac:dyDescent="0.35">
      <c r="A12196" s="222" t="str">
        <f t="shared" si="190"/>
        <v>US PELVIC COMPLETE (TRANSVAG)</v>
      </c>
      <c r="B12196" s="204"/>
      <c r="C12196" s="205" t="s">
        <v>11631</v>
      </c>
    </row>
    <row r="12197" spans="1:3" x14ac:dyDescent="0.35">
      <c r="A12197" s="222" t="str">
        <f t="shared" si="190"/>
        <v>US PELVIC/ TRANSVAG</v>
      </c>
      <c r="B12197" s="280"/>
      <c r="C12197" s="45" t="s">
        <v>9014</v>
      </c>
    </row>
    <row r="12198" spans="1:3" x14ac:dyDescent="0.35">
      <c r="A12198" s="222" t="str">
        <f t="shared" si="190"/>
        <v>US Pelvic/Transvag</v>
      </c>
      <c r="B12198" s="341"/>
      <c r="C12198" s="287" t="s">
        <v>9476</v>
      </c>
    </row>
    <row r="12199" spans="1:3" x14ac:dyDescent="0.35">
      <c r="A12199" s="222" t="str">
        <f t="shared" si="190"/>
        <v>US Pelvic/Transvaginal</v>
      </c>
      <c r="B12199" s="281"/>
      <c r="C12199" s="42" t="s">
        <v>2071</v>
      </c>
    </row>
    <row r="12200" spans="1:3" x14ac:dyDescent="0.35">
      <c r="A12200" s="222" t="str">
        <f t="shared" si="190"/>
        <v>US PELVIS / TRANS VAGINAL</v>
      </c>
      <c r="B12200" s="280"/>
      <c r="C12200" s="45" t="s">
        <v>9015</v>
      </c>
    </row>
    <row r="12201" spans="1:3" x14ac:dyDescent="0.35">
      <c r="A12201" s="222" t="str">
        <f t="shared" si="190"/>
        <v>US PELVIS TRANS ABD/TRANS VAGINAL NON OB</v>
      </c>
      <c r="B12201" s="721"/>
      <c r="C12201" s="509" t="s">
        <v>5295</v>
      </c>
    </row>
    <row r="12202" spans="1:3" x14ac:dyDescent="0.35">
      <c r="A12202" s="222" t="str">
        <f t="shared" si="190"/>
        <v>US PELVIS TRNS ABD/VAG NON-OB</v>
      </c>
      <c r="B12202" s="277"/>
      <c r="C12202" s="277" t="s">
        <v>9477</v>
      </c>
    </row>
    <row r="12203" spans="1:3" x14ac:dyDescent="0.35">
      <c r="A12203" s="222" t="str">
        <f t="shared" si="190"/>
        <v>US PELVIS W/ TV</v>
      </c>
      <c r="B12203" s="204"/>
      <c r="C12203" s="205" t="s">
        <v>11632</v>
      </c>
    </row>
    <row r="12204" spans="1:3" x14ac:dyDescent="0.35">
      <c r="A12204" s="222" t="str">
        <f t="shared" si="190"/>
        <v>US PELVIS W/TRANSVAGINAL</v>
      </c>
      <c r="B12204" s="204"/>
      <c r="C12204" s="205" t="s">
        <v>11633</v>
      </c>
    </row>
    <row r="12205" spans="1:3" x14ac:dyDescent="0.35">
      <c r="A12205" s="222" t="str">
        <f t="shared" si="190"/>
        <v>US SCROTUM W/ DOPPLER</v>
      </c>
      <c r="B12205" s="378"/>
      <c r="C12205" s="506" t="s">
        <v>2595</v>
      </c>
    </row>
    <row r="12206" spans="1:3" x14ac:dyDescent="0.35">
      <c r="A12206" s="222" t="str">
        <f t="shared" si="190"/>
        <v>US SCROTUM/TESTICLES W/DOPPLER</v>
      </c>
      <c r="B12206" s="722"/>
      <c r="C12206" s="218" t="s">
        <v>37</v>
      </c>
    </row>
    <row r="12207" spans="1:3" x14ac:dyDescent="0.35">
      <c r="A12207" s="222" t="str">
        <f t="shared" si="190"/>
        <v>US TESTICULAR WITH DOPPLER</v>
      </c>
      <c r="B12207" s="378"/>
      <c r="C12207" s="506" t="s">
        <v>2596</v>
      </c>
    </row>
    <row r="12208" spans="1:3" x14ac:dyDescent="0.35">
      <c r="A12208" s="222" t="str">
        <f t="shared" si="190"/>
        <v>US Extremity Non-Vascular Bilateral</v>
      </c>
      <c r="B12208" s="281"/>
      <c r="C12208" s="42" t="s">
        <v>2144</v>
      </c>
    </row>
    <row r="12209" spans="1:3" x14ac:dyDescent="0.35">
      <c r="A12209" s="222" t="str">
        <f t="shared" si="190"/>
        <v>US Extremity Non-Vascular Complete Bilateral</v>
      </c>
      <c r="B12209" s="281"/>
      <c r="C12209" s="42" t="s">
        <v>2145</v>
      </c>
    </row>
    <row r="12210" spans="1:3" ht="16" x14ac:dyDescent="0.4">
      <c r="A12210" s="222" t="str">
        <f t="shared" si="190"/>
        <v>US EXTREMITY, COMPLETE, NONVAS, BILAT</v>
      </c>
      <c r="B12210" s="378"/>
      <c r="C12210" s="596" t="s">
        <v>2608</v>
      </c>
    </row>
    <row r="12211" spans="1:3" x14ac:dyDescent="0.35">
      <c r="A12211" s="222" t="str">
        <f t="shared" si="190"/>
        <v>US LOW EXT NON VAS COMP BILAT</v>
      </c>
      <c r="B12211" s="312"/>
      <c r="C12211" s="290" t="s">
        <v>10173</v>
      </c>
    </row>
    <row r="12212" spans="1:3" x14ac:dyDescent="0.35">
      <c r="A12212" s="222" t="str">
        <f t="shared" si="190"/>
        <v>US UPP EXT NON VAS COMP BILAT</v>
      </c>
      <c r="B12212" s="312"/>
      <c r="C12212" s="290" t="s">
        <v>10174</v>
      </c>
    </row>
    <row r="12213" spans="1:3" x14ac:dyDescent="0.35">
      <c r="A12213" s="222" t="str">
        <f t="shared" si="190"/>
        <v>US Extremity Nonvascular Ltd Bil</v>
      </c>
      <c r="B12213" s="281"/>
      <c r="C12213" s="313" t="s">
        <v>2072</v>
      </c>
    </row>
    <row r="12214" spans="1:3" ht="16" x14ac:dyDescent="0.4">
      <c r="A12214" s="222" t="str">
        <f t="shared" si="190"/>
        <v>US EXTREMITY, LIMITED, NONVAS, BILAT</v>
      </c>
      <c r="B12214" s="378"/>
      <c r="C12214" s="596" t="s">
        <v>2527</v>
      </c>
    </row>
    <row r="12215" spans="1:3" x14ac:dyDescent="0.35">
      <c r="A12215" s="222" t="str">
        <f t="shared" si="190"/>
        <v>US LOW EXT NON VAS LIM BILAT</v>
      </c>
      <c r="B12215" s="312"/>
      <c r="C12215" s="290" t="s">
        <v>10084</v>
      </c>
    </row>
    <row r="12216" spans="1:3" x14ac:dyDescent="0.35">
      <c r="A12216" s="222" t="str">
        <f t="shared" si="190"/>
        <v>US SOFT TISSUE ARM BILAT LIMITED</v>
      </c>
      <c r="B12216" s="313"/>
      <c r="C12216" s="313" t="s">
        <v>2073</v>
      </c>
    </row>
    <row r="12217" spans="1:3" x14ac:dyDescent="0.35">
      <c r="A12217" s="222" t="str">
        <f t="shared" si="190"/>
        <v>US ST AXILLARY BIL</v>
      </c>
      <c r="B12217" s="162"/>
      <c r="C12217" s="166" t="s">
        <v>4250</v>
      </c>
    </row>
    <row r="12218" spans="1:3" x14ac:dyDescent="0.35">
      <c r="A12218" s="222" t="str">
        <f t="shared" si="190"/>
        <v>US UPP EXT NON VAS LIM BILAT</v>
      </c>
      <c r="B12218" s="312"/>
      <c r="C12218" s="290" t="s">
        <v>10085</v>
      </c>
    </row>
    <row r="12219" spans="1:3" x14ac:dyDescent="0.35">
      <c r="A12219" s="222" t="str">
        <f t="shared" si="190"/>
        <v>US UPPER EXTREMITY NONVASCULAR LIMITED,BILATERAL</v>
      </c>
      <c r="B12219" s="311"/>
      <c r="C12219" s="299" t="s">
        <v>861</v>
      </c>
    </row>
    <row r="12220" spans="1:3" x14ac:dyDescent="0.35">
      <c r="A12220" s="222" t="str">
        <f t="shared" si="190"/>
        <v>3D MG MAMMO DIAG LT TOMO</v>
      </c>
      <c r="B12220" s="312"/>
      <c r="C12220" s="290" t="s">
        <v>10090</v>
      </c>
    </row>
    <row r="12221" spans="1:3" x14ac:dyDescent="0.35">
      <c r="A12221" s="222" t="str">
        <f t="shared" si="190"/>
        <v>3D MG MAMMO DIAG RT TOMO</v>
      </c>
      <c r="B12221" s="312"/>
      <c r="C12221" s="290" t="s">
        <v>10091</v>
      </c>
    </row>
    <row r="12222" spans="1:3" ht="16" x14ac:dyDescent="0.4">
      <c r="A12222" s="222" t="str">
        <f t="shared" si="190"/>
        <v>DIAGNOSTIC BREAST TOMOSYNTHESIS UNILATERAL(77061)*</v>
      </c>
      <c r="B12222" s="158"/>
      <c r="C12222" s="158" t="s">
        <v>8636</v>
      </c>
    </row>
    <row r="12223" spans="1:3" x14ac:dyDescent="0.35">
      <c r="A12223" s="222" t="str">
        <f t="shared" si="190"/>
        <v>DIAGNOSTIC BREAST TOMOSYNTHESIS; UNLATERAL</v>
      </c>
      <c r="B12223" s="326"/>
      <c r="C12223" s="323" t="s">
        <v>14066</v>
      </c>
    </row>
    <row r="12224" spans="1:3" x14ac:dyDescent="0.35">
      <c r="A12224" s="222" t="str">
        <f t="shared" si="190"/>
        <v>Digital Breast Tomosynthesis -Uni diagnostic</v>
      </c>
      <c r="B12224" s="24"/>
      <c r="C12224" s="24" t="s">
        <v>13187</v>
      </c>
    </row>
    <row r="12225" spans="1:3" x14ac:dyDescent="0.35">
      <c r="A12225" s="222" t="str">
        <f t="shared" si="190"/>
        <v>Digital Diagnostic Breast, Tomo,Unilateral</v>
      </c>
      <c r="B12225" s="30"/>
      <c r="C12225" s="30" t="s">
        <v>3553</v>
      </c>
    </row>
    <row r="12226" spans="1:3" x14ac:dyDescent="0.35">
      <c r="A12226" s="222" t="str">
        <f t="shared" si="190"/>
        <v>MM Diag Dig Breast Tomosynthesis UNI</v>
      </c>
      <c r="B12226" s="285"/>
      <c r="C12226" s="339" t="s">
        <v>6422</v>
      </c>
    </row>
    <row r="12227" spans="1:3" x14ac:dyDescent="0.35">
      <c r="A12227" s="222" t="str">
        <f t="shared" ref="A12227:A12290" si="191">TRIM(C12227)</f>
        <v>MM Mammo 3D Diag Unilateral LT</v>
      </c>
      <c r="B12227" s="162"/>
      <c r="C12227" s="162" t="s">
        <v>4252</v>
      </c>
    </row>
    <row r="12228" spans="1:3" x14ac:dyDescent="0.35">
      <c r="A12228" s="222" t="str">
        <f t="shared" si="191"/>
        <v>MM Mammo 3D Diag Unilateral RT</v>
      </c>
      <c r="B12228" s="162"/>
      <c r="C12228" s="162" t="s">
        <v>4253</v>
      </c>
    </row>
    <row r="12229" spans="1:3" x14ac:dyDescent="0.35">
      <c r="A12229" s="222" t="str">
        <f t="shared" si="191"/>
        <v>MM MAMMOGRAM 3D DIAGNOSTIC LT</v>
      </c>
      <c r="B12229" s="548"/>
      <c r="C12229" s="548" t="s">
        <v>5888</v>
      </c>
    </row>
    <row r="12230" spans="1:3" x14ac:dyDescent="0.35">
      <c r="A12230" s="222" t="str">
        <f t="shared" si="191"/>
        <v>MM MAMMOGRAM 3D DIAGNOSTIC RT</v>
      </c>
      <c r="B12230" s="548"/>
      <c r="C12230" s="548" t="s">
        <v>5889</v>
      </c>
    </row>
    <row r="12231" spans="1:3" x14ac:dyDescent="0.35">
      <c r="A12231" s="222" t="str">
        <f t="shared" si="191"/>
        <v>MM tomosynthesis diagnostic LT</v>
      </c>
      <c r="B12231" s="24"/>
      <c r="C12231" s="24" t="s">
        <v>13188</v>
      </c>
    </row>
    <row r="12232" spans="1:3" x14ac:dyDescent="0.35">
      <c r="A12232" s="222" t="str">
        <f t="shared" si="191"/>
        <v>MM tomosynthesis diagnostic RT</v>
      </c>
      <c r="B12232" s="24"/>
      <c r="C12232" s="24" t="s">
        <v>13189</v>
      </c>
    </row>
    <row r="12233" spans="1:3" x14ac:dyDescent="0.35">
      <c r="A12233" s="222" t="str">
        <f t="shared" si="191"/>
        <v>3D MG MAMMO DIAG BILAT TOMO</v>
      </c>
      <c r="B12233" s="312"/>
      <c r="C12233" s="312" t="s">
        <v>10106</v>
      </c>
    </row>
    <row r="12234" spans="1:3" ht="16" x14ac:dyDescent="0.4">
      <c r="A12234" s="222" t="str">
        <f t="shared" si="191"/>
        <v>DIAGNOSTIC BREAST TOMOSYNTHESIS BILATERAL(77062)*</v>
      </c>
      <c r="B12234" s="158"/>
      <c r="C12234" s="158" t="s">
        <v>8640</v>
      </c>
    </row>
    <row r="12235" spans="1:3" x14ac:dyDescent="0.35">
      <c r="A12235" s="222" t="str">
        <f t="shared" si="191"/>
        <v>Digital Breast Tomosynthesis-Bilat diagnostic</v>
      </c>
      <c r="B12235" s="24"/>
      <c r="C12235" s="24" t="s">
        <v>13232</v>
      </c>
    </row>
    <row r="12236" spans="1:3" x14ac:dyDescent="0.35">
      <c r="A12236" s="222" t="str">
        <f t="shared" si="191"/>
        <v>Digital Diagnostic Breast, Tomo,Bilateral</v>
      </c>
      <c r="B12236" s="30"/>
      <c r="C12236" s="30" t="s">
        <v>3581</v>
      </c>
    </row>
    <row r="12237" spans="1:3" x14ac:dyDescent="0.35">
      <c r="A12237" s="222" t="str">
        <f t="shared" si="191"/>
        <v>MM Diag Dig Breast Tomosynt BIL</v>
      </c>
      <c r="B12237" s="286"/>
      <c r="C12237" s="286" t="s">
        <v>9033</v>
      </c>
    </row>
    <row r="12238" spans="1:3" x14ac:dyDescent="0.35">
      <c r="A12238" s="222" t="str">
        <f t="shared" si="191"/>
        <v>MM Mammo 3D Diagnostic Bilateral</v>
      </c>
      <c r="B12238" s="162"/>
      <c r="C12238" s="162" t="s">
        <v>4254</v>
      </c>
    </row>
    <row r="12239" spans="1:3" x14ac:dyDescent="0.35">
      <c r="A12239" s="222" t="str">
        <f t="shared" si="191"/>
        <v>MM MAMMOGRAM 3D DIAGNOSTIC BILATERAL</v>
      </c>
      <c r="B12239" s="548"/>
      <c r="C12239" s="548" t="s">
        <v>5891</v>
      </c>
    </row>
    <row r="12240" spans="1:3" x14ac:dyDescent="0.35">
      <c r="A12240" s="222" t="str">
        <f t="shared" si="191"/>
        <v>MM tomosynthesis diagnostic BI</v>
      </c>
      <c r="B12240" s="24"/>
      <c r="C12240" s="24" t="s">
        <v>13233</v>
      </c>
    </row>
    <row r="12241" spans="1:3" x14ac:dyDescent="0.35">
      <c r="A12241" s="222" t="str">
        <f t="shared" si="191"/>
        <v>3D MAMMO BILATERAL SCREENING</v>
      </c>
      <c r="B12241" s="783"/>
      <c r="C12241" s="783" t="s">
        <v>14080</v>
      </c>
    </row>
    <row r="12242" spans="1:3" x14ac:dyDescent="0.35">
      <c r="A12242" s="222" t="str">
        <f t="shared" si="191"/>
        <v>3D MAMMO BILATERAL SCREENING IMPLANT</v>
      </c>
      <c r="B12242" s="778"/>
      <c r="C12242" s="661" t="s">
        <v>14081</v>
      </c>
    </row>
    <row r="12243" spans="1:3" x14ac:dyDescent="0.35">
      <c r="A12243" s="222" t="str">
        <f t="shared" si="191"/>
        <v>3D MAMMO SCREEN BIL</v>
      </c>
      <c r="B12243" s="121"/>
      <c r="C12243" s="361" t="s">
        <v>7423</v>
      </c>
    </row>
    <row r="12244" spans="1:3" x14ac:dyDescent="0.35">
      <c r="A12244" s="222" t="str">
        <f t="shared" si="191"/>
        <v>3D MAMMO UNILATERAL SCREENING</v>
      </c>
      <c r="B12244" s="778"/>
      <c r="C12244" s="661" t="s">
        <v>14082</v>
      </c>
    </row>
    <row r="12245" spans="1:3" x14ac:dyDescent="0.35">
      <c r="A12245" s="222" t="str">
        <f t="shared" si="191"/>
        <v>3D MG MAMMO SCREEN BILAT TOMO</v>
      </c>
      <c r="B12245" s="312"/>
      <c r="C12245" s="290" t="s">
        <v>10081</v>
      </c>
    </row>
    <row r="12246" spans="1:3" x14ac:dyDescent="0.35">
      <c r="A12246" s="222" t="str">
        <f t="shared" si="191"/>
        <v>3D MM MAMMOGRAM SCREENING UNILATERAL LEFT*</v>
      </c>
      <c r="B12246" s="280"/>
      <c r="C12246" s="45" t="s">
        <v>9008</v>
      </c>
    </row>
    <row r="12247" spans="1:3" x14ac:dyDescent="0.35">
      <c r="A12247" s="222" t="str">
        <f t="shared" si="191"/>
        <v>3D MM MAMMOGRAM SCREENING UNILATERAL RIGHT*</v>
      </c>
      <c r="B12247" s="280"/>
      <c r="C12247" s="45" t="s">
        <v>9009</v>
      </c>
    </row>
    <row r="12248" spans="1:3" x14ac:dyDescent="0.35">
      <c r="A12248" s="222" t="str">
        <f t="shared" si="191"/>
        <v>3D SCREEN MAMMO BIL</v>
      </c>
      <c r="B12248" s="280"/>
      <c r="C12248" s="45" t="s">
        <v>9010</v>
      </c>
    </row>
    <row r="12249" spans="1:3" x14ac:dyDescent="0.35">
      <c r="A12249" s="222" t="str">
        <f t="shared" si="191"/>
        <v>3D SCREEN MAMMO BILAT</v>
      </c>
      <c r="B12249" s="289"/>
      <c r="C12249" s="289" t="s">
        <v>4529</v>
      </c>
    </row>
    <row r="12250" spans="1:3" x14ac:dyDescent="0.35">
      <c r="A12250" s="222" t="str">
        <f t="shared" si="191"/>
        <v>3D SCREEN MAMMO LEFT</v>
      </c>
      <c r="B12250" s="296"/>
      <c r="C12250" s="303" t="s">
        <v>6667</v>
      </c>
    </row>
    <row r="12251" spans="1:3" x14ac:dyDescent="0.35">
      <c r="A12251" s="222" t="str">
        <f t="shared" si="191"/>
        <v>3D SCREEN MAMMO RIGHT</v>
      </c>
      <c r="B12251" s="289"/>
      <c r="C12251" s="289" t="s">
        <v>2922</v>
      </c>
    </row>
    <row r="12252" spans="1:3" x14ac:dyDescent="0.35">
      <c r="A12252" s="222" t="str">
        <f t="shared" si="191"/>
        <v>3D SCREENING MAMMO BILATERAL INCL CAD</v>
      </c>
      <c r="B12252" s="780"/>
      <c r="C12252" s="788" t="s">
        <v>14132</v>
      </c>
    </row>
    <row r="12253" spans="1:3" x14ac:dyDescent="0.35">
      <c r="A12253" s="222" t="str">
        <f t="shared" si="191"/>
        <v>3D SCRN MAMMO BILATE</v>
      </c>
      <c r="B12253" s="289"/>
      <c r="C12253" s="289" t="s">
        <v>2923</v>
      </c>
    </row>
    <row r="12254" spans="1:3" x14ac:dyDescent="0.35">
      <c r="A12254" s="222" t="str">
        <f t="shared" si="191"/>
        <v>3D SCRN MAMMO LEFT</v>
      </c>
      <c r="B12254" s="289"/>
      <c r="C12254" s="289" t="s">
        <v>2924</v>
      </c>
    </row>
    <row r="12255" spans="1:3" x14ac:dyDescent="0.35">
      <c r="A12255" s="222" t="str">
        <f t="shared" si="191"/>
        <v>3D SCRN MAMMO RIGHT</v>
      </c>
      <c r="B12255" s="289"/>
      <c r="C12255" s="289" t="s">
        <v>2925</v>
      </c>
    </row>
    <row r="12256" spans="1:3" x14ac:dyDescent="0.35">
      <c r="A12256" s="222" t="str">
        <f t="shared" si="191"/>
        <v>77063-SCREENING DIGITAL BREAST TOMOSYNTHESIS</v>
      </c>
      <c r="B12256" s="343"/>
      <c r="C12256" s="320" t="s">
        <v>877</v>
      </c>
    </row>
    <row r="12257" spans="1:3" x14ac:dyDescent="0.35">
      <c r="A12257" s="222" t="str">
        <f t="shared" si="191"/>
        <v>Digital Breast Screening, Tomo, Bilats</v>
      </c>
      <c r="B12257" s="30"/>
      <c r="C12257" s="30" t="s">
        <v>3548</v>
      </c>
    </row>
    <row r="12258" spans="1:3" x14ac:dyDescent="0.35">
      <c r="A12258" s="222" t="str">
        <f t="shared" si="191"/>
        <v>Digital Breast Tomosynthesis -Screening</v>
      </c>
      <c r="B12258" s="24"/>
      <c r="C12258" s="24" t="s">
        <v>13176</v>
      </c>
    </row>
    <row r="12259" spans="1:3" x14ac:dyDescent="0.35">
      <c r="A12259" s="222" t="str">
        <f t="shared" si="191"/>
        <v>Implant 3D Screening - ComboHD</v>
      </c>
      <c r="B12259" s="341"/>
      <c r="C12259" s="294" t="s">
        <v>9470</v>
      </c>
    </row>
    <row r="12260" spans="1:3" x14ac:dyDescent="0.35">
      <c r="A12260" s="222" t="str">
        <f t="shared" si="191"/>
        <v>Implant Screening - ComboHD</v>
      </c>
      <c r="B12260" s="289"/>
      <c r="C12260" s="318" t="s">
        <v>2926</v>
      </c>
    </row>
    <row r="12261" spans="1:3" x14ac:dyDescent="0.35">
      <c r="A12261" s="222" t="str">
        <f t="shared" si="191"/>
        <v>Implant Screening - Conventional</v>
      </c>
      <c r="B12261" s="289"/>
      <c r="C12261" s="318" t="s">
        <v>2927</v>
      </c>
    </row>
    <row r="12262" spans="1:3" x14ac:dyDescent="0.35">
      <c r="A12262" s="222" t="str">
        <f t="shared" si="191"/>
        <v>MA 3D MAMMO SCREENING LT</v>
      </c>
      <c r="B12262" s="341"/>
      <c r="C12262" s="287" t="s">
        <v>9471</v>
      </c>
    </row>
    <row r="12263" spans="1:3" x14ac:dyDescent="0.35">
      <c r="A12263" s="222" t="str">
        <f t="shared" si="191"/>
        <v>MA 3D MAMMO SCREENING RT</v>
      </c>
      <c r="B12263" s="341"/>
      <c r="C12263" s="287" t="s">
        <v>9472</v>
      </c>
    </row>
    <row r="12264" spans="1:3" x14ac:dyDescent="0.35">
      <c r="A12264" s="222" t="str">
        <f t="shared" si="191"/>
        <v>MA 3D MAMMOGRAM SCREEN BILAT</v>
      </c>
      <c r="B12264" s="341"/>
      <c r="C12264" s="287" t="s">
        <v>9473</v>
      </c>
    </row>
    <row r="12265" spans="1:3" x14ac:dyDescent="0.35">
      <c r="A12265" s="222" t="str">
        <f t="shared" si="191"/>
        <v>MA 3D MAMMOGRAM SCREEN CAD BILAT</v>
      </c>
      <c r="B12265" s="341"/>
      <c r="C12265" s="294" t="s">
        <v>9474</v>
      </c>
    </row>
    <row r="12266" spans="1:3" x14ac:dyDescent="0.35">
      <c r="A12266" s="222" t="str">
        <f t="shared" si="191"/>
        <v>MA 3D SCREEN MAMMO BILAT</v>
      </c>
      <c r="B12266" s="341"/>
      <c r="C12266" s="287" t="s">
        <v>9475</v>
      </c>
    </row>
    <row r="12267" spans="1:3" x14ac:dyDescent="0.35">
      <c r="A12267" s="222" t="str">
        <f t="shared" si="191"/>
        <v>MA 3D SCREEN MAMMO LEFT</v>
      </c>
      <c r="B12267" s="296"/>
      <c r="C12267" s="296" t="s">
        <v>6668</v>
      </c>
    </row>
    <row r="12268" spans="1:3" x14ac:dyDescent="0.35">
      <c r="A12268" s="222" t="str">
        <f t="shared" si="191"/>
        <v>MA 3D SCREEN MAMMO RIGHT</v>
      </c>
      <c r="B12268" s="296"/>
      <c r="C12268" s="296" t="s">
        <v>6669</v>
      </c>
    </row>
    <row r="12269" spans="1:3" x14ac:dyDescent="0.35">
      <c r="A12269" s="222" t="str">
        <f t="shared" si="191"/>
        <v>MA Mammo Screening 3D Bilateral.</v>
      </c>
      <c r="B12269" s="296"/>
      <c r="C12269" s="296" t="s">
        <v>6670</v>
      </c>
    </row>
    <row r="12270" spans="1:3" x14ac:dyDescent="0.35">
      <c r="A12270" s="222" t="str">
        <f t="shared" si="191"/>
        <v>MA Mammo Screening 3D Left.</v>
      </c>
      <c r="B12270" s="281"/>
      <c r="C12270" s="333" t="s">
        <v>2067</v>
      </c>
    </row>
    <row r="12271" spans="1:3" x14ac:dyDescent="0.35">
      <c r="A12271" s="222" t="str">
        <f t="shared" si="191"/>
        <v>MA Mammo Screening 3D Right.</v>
      </c>
      <c r="B12271" s="281"/>
      <c r="C12271" s="333" t="s">
        <v>2068</v>
      </c>
    </row>
    <row r="12272" spans="1:3" x14ac:dyDescent="0.35">
      <c r="A12272" s="222" t="str">
        <f t="shared" si="191"/>
        <v>MA SCREENING MAMMO TOMOSYNTHES</v>
      </c>
      <c r="B12272" s="281"/>
      <c r="C12272" s="333" t="s">
        <v>2069</v>
      </c>
    </row>
    <row r="12273" spans="1:3" x14ac:dyDescent="0.35">
      <c r="A12273" s="222" t="str">
        <f t="shared" si="191"/>
        <v>MAMMO BILAT-SCREEN 3D</v>
      </c>
      <c r="B12273" s="440"/>
      <c r="C12273" s="440" t="s">
        <v>5914</v>
      </c>
    </row>
    <row r="12274" spans="1:3" x14ac:dyDescent="0.35">
      <c r="A12274" s="222" t="str">
        <f t="shared" si="191"/>
        <v>MAMMO BILAT-SCREEN 3D*</v>
      </c>
      <c r="B12274" s="440"/>
      <c r="C12274" s="440" t="s">
        <v>5915</v>
      </c>
    </row>
    <row r="12275" spans="1:3" x14ac:dyDescent="0.35">
      <c r="A12275" s="222" t="str">
        <f t="shared" si="191"/>
        <v>MAMMO LT UNILAT SCREEN 3D</v>
      </c>
      <c r="B12275" s="283"/>
      <c r="C12275" s="284" t="s">
        <v>8297</v>
      </c>
    </row>
    <row r="12276" spans="1:3" x14ac:dyDescent="0.35">
      <c r="A12276" s="222" t="str">
        <f t="shared" si="191"/>
        <v>MAMMO LT UNILAT SCREEN 3D*</v>
      </c>
      <c r="B12276" s="283"/>
      <c r="C12276" s="283" t="s">
        <v>8298</v>
      </c>
    </row>
    <row r="12277" spans="1:3" x14ac:dyDescent="0.35">
      <c r="A12277" s="222" t="str">
        <f t="shared" si="191"/>
        <v>MAMMO RT UNILAT SCREEN 3D</v>
      </c>
      <c r="B12277" s="283"/>
      <c r="C12277" s="284" t="s">
        <v>8072</v>
      </c>
    </row>
    <row r="12278" spans="1:3" x14ac:dyDescent="0.35">
      <c r="A12278" s="222" t="str">
        <f t="shared" si="191"/>
        <v>MAMMO RT UNILAT SCREEN 3D*</v>
      </c>
      <c r="B12278" s="283"/>
      <c r="C12278" s="284" t="s">
        <v>8299</v>
      </c>
    </row>
    <row r="12279" spans="1:3" x14ac:dyDescent="0.35">
      <c r="A12279" s="222" t="str">
        <f t="shared" si="191"/>
        <v>MAMMO SCREEN TOMO BILAT</v>
      </c>
      <c r="B12279" s="700"/>
      <c r="C12279" s="510" t="s">
        <v>5667</v>
      </c>
    </row>
    <row r="12280" spans="1:3" x14ac:dyDescent="0.35">
      <c r="A12280" s="222" t="str">
        <f t="shared" si="191"/>
        <v>MAMMO SCREEN TOMO LEFT</v>
      </c>
      <c r="B12280" s="700"/>
      <c r="C12280" s="510" t="s">
        <v>5668</v>
      </c>
    </row>
    <row r="12281" spans="1:3" x14ac:dyDescent="0.35">
      <c r="A12281" s="222" t="str">
        <f t="shared" si="191"/>
        <v>MAMMO SCREEN TOMO RIGHT</v>
      </c>
      <c r="B12281" s="700"/>
      <c r="C12281" s="510" t="s">
        <v>5669</v>
      </c>
    </row>
    <row r="12282" spans="1:3" x14ac:dyDescent="0.35">
      <c r="A12282" s="222" t="str">
        <f t="shared" si="191"/>
        <v>MG 3D SCREENING TOMO BILAT</v>
      </c>
      <c r="B12282" s="11"/>
      <c r="C12282" s="11" t="s">
        <v>10082</v>
      </c>
    </row>
    <row r="12283" spans="1:3" x14ac:dyDescent="0.35">
      <c r="A12283" s="222" t="str">
        <f t="shared" si="191"/>
        <v>MM 3D TOMO SCREENING MAMMOGRAM BILATERAL</v>
      </c>
      <c r="B12283" s="162"/>
      <c r="C12283" s="166" t="s">
        <v>4247</v>
      </c>
    </row>
    <row r="12284" spans="1:3" x14ac:dyDescent="0.35">
      <c r="A12284" s="222" t="str">
        <f t="shared" si="191"/>
        <v>MM BI SCREEN TOMO BURST</v>
      </c>
      <c r="B12284" s="33"/>
      <c r="C12284" s="33" t="s">
        <v>1180</v>
      </c>
    </row>
    <row r="12285" spans="1:3" x14ac:dyDescent="0.35">
      <c r="A12285" s="222" t="str">
        <f t="shared" si="191"/>
        <v>MM BI SCRN TOMO BURST</v>
      </c>
      <c r="B12285" s="33"/>
      <c r="C12285" s="33" t="s">
        <v>1181</v>
      </c>
    </row>
    <row r="12286" spans="1:3" x14ac:dyDescent="0.35">
      <c r="A12286" s="222" t="str">
        <f t="shared" si="191"/>
        <v>MM Mammo 3D Screening Unilateral Right</v>
      </c>
      <c r="B12286" s="162"/>
      <c r="C12286" s="166" t="s">
        <v>4248</v>
      </c>
    </row>
    <row r="12287" spans="1:3" x14ac:dyDescent="0.35">
      <c r="A12287" s="222" t="str">
        <f t="shared" si="191"/>
        <v>MM MAMMOGRAM 3D SCREENING BILATERAL</v>
      </c>
      <c r="B12287" s="548"/>
      <c r="C12287" s="548" t="s">
        <v>5883</v>
      </c>
    </row>
    <row r="12288" spans="1:3" x14ac:dyDescent="0.35">
      <c r="A12288" s="222" t="str">
        <f t="shared" si="191"/>
        <v>MM MAMMOGRAM 3D SCREENING UNILATERAL LT</v>
      </c>
      <c r="B12288" s="548"/>
      <c r="C12288" s="548" t="s">
        <v>5885</v>
      </c>
    </row>
    <row r="12289" spans="1:3" x14ac:dyDescent="0.35">
      <c r="A12289" s="222" t="str">
        <f t="shared" si="191"/>
        <v>MM MAMMOGRAM 3D SCREENING UNILATERAL RT</v>
      </c>
      <c r="B12289" s="548"/>
      <c r="C12289" s="548" t="s">
        <v>5886</v>
      </c>
    </row>
    <row r="12290" spans="1:3" x14ac:dyDescent="0.35">
      <c r="A12290" s="222" t="str">
        <f t="shared" si="191"/>
        <v>MM Mammogram Screening 3D Bilateral</v>
      </c>
      <c r="B12290" s="286"/>
      <c r="C12290" s="286" t="s">
        <v>9011</v>
      </c>
    </row>
    <row r="12291" spans="1:3" x14ac:dyDescent="0.35">
      <c r="A12291" s="222" t="str">
        <f t="shared" ref="A12291:A12354" si="192">TRIM(C12291)</f>
        <v>MM Mammogram Screening 3D Unilateral LT</v>
      </c>
      <c r="B12291" s="162"/>
      <c r="C12291" s="166" t="s">
        <v>4249</v>
      </c>
    </row>
    <row r="12292" spans="1:3" x14ac:dyDescent="0.35">
      <c r="A12292" s="222" t="str">
        <f t="shared" si="192"/>
        <v>MM Screening Dig Breast Tomosynt BIL</v>
      </c>
      <c r="B12292" s="280"/>
      <c r="C12292" s="280" t="s">
        <v>9012</v>
      </c>
    </row>
    <row r="12293" spans="1:3" x14ac:dyDescent="0.35">
      <c r="A12293" s="222" t="str">
        <f t="shared" si="192"/>
        <v>MM tomosynthesis screening BI</v>
      </c>
      <c r="B12293" s="466"/>
      <c r="C12293" s="131" t="s">
        <v>13177</v>
      </c>
    </row>
    <row r="12294" spans="1:3" x14ac:dyDescent="0.35">
      <c r="A12294" s="222" t="str">
        <f t="shared" si="192"/>
        <v>MM tomosynthesis screening BI</v>
      </c>
      <c r="B12294" s="24"/>
      <c r="C12294" s="24" t="s">
        <v>13177</v>
      </c>
    </row>
    <row r="12295" spans="1:3" x14ac:dyDescent="0.35">
      <c r="A12295" s="222" t="str">
        <f t="shared" si="192"/>
        <v>MM UNILAT LT SCRN TOMO BURST</v>
      </c>
      <c r="B12295" s="33"/>
      <c r="C12295" s="33" t="s">
        <v>1182</v>
      </c>
    </row>
    <row r="12296" spans="1:3" x14ac:dyDescent="0.35">
      <c r="A12296" s="222" t="str">
        <f t="shared" si="192"/>
        <v>MM UNILAT RT SCRN TOMO BURST</v>
      </c>
      <c r="B12296" s="33"/>
      <c r="C12296" s="33" t="s">
        <v>1183</v>
      </c>
    </row>
    <row r="12297" spans="1:3" x14ac:dyDescent="0.35">
      <c r="A12297" s="222" t="str">
        <f t="shared" si="192"/>
        <v>SCREENING BREAST TOMOSYNTHESIS(77063)</v>
      </c>
      <c r="B12297" s="343"/>
      <c r="C12297" s="320" t="s">
        <v>14061</v>
      </c>
    </row>
    <row r="12298" spans="1:3" ht="16" x14ac:dyDescent="0.4">
      <c r="A12298" s="222" t="str">
        <f t="shared" si="192"/>
        <v>SCREENING BREAST TOMOSYNTHESIS(77063)*</v>
      </c>
      <c r="B12298" s="158"/>
      <c r="C12298" s="158" t="s">
        <v>8633</v>
      </c>
    </row>
    <row r="12299" spans="1:3" x14ac:dyDescent="0.35">
      <c r="A12299" s="222" t="str">
        <f t="shared" si="192"/>
        <v>Standard Screening - ComboHD</v>
      </c>
      <c r="B12299" s="289"/>
      <c r="C12299" s="318" t="s">
        <v>2928</v>
      </c>
    </row>
    <row r="12300" spans="1:3" x14ac:dyDescent="0.35">
      <c r="A12300" s="222" t="str">
        <f t="shared" si="192"/>
        <v>tomosynthesis screening breast (77063)</v>
      </c>
      <c r="B12300" s="280"/>
      <c r="C12300" s="286" t="s">
        <v>9013</v>
      </c>
    </row>
    <row r="12301" spans="1:3" x14ac:dyDescent="0.35">
      <c r="A12301" s="222" t="str">
        <f t="shared" si="192"/>
        <v>Arterial Doppler Bilat Lower W/ ABI</v>
      </c>
      <c r="B12301" s="13"/>
      <c r="C12301" s="346" t="s">
        <v>459</v>
      </c>
    </row>
    <row r="12302" spans="1:3" x14ac:dyDescent="0.35">
      <c r="A12302" s="222" t="str">
        <f t="shared" si="192"/>
        <v>US ABIS US ARTERY LOW EXT BI</v>
      </c>
      <c r="B12302" s="13"/>
      <c r="C12302" s="346" t="s">
        <v>460</v>
      </c>
    </row>
    <row r="12303" spans="1:3" x14ac:dyDescent="0.35">
      <c r="A12303" s="222" t="str">
        <f t="shared" si="192"/>
        <v>US ARTERIAL DOPPLER BILAT L/E W/ABI</v>
      </c>
      <c r="B12303" s="204"/>
      <c r="C12303" s="204" t="s">
        <v>11156</v>
      </c>
    </row>
    <row r="12304" spans="1:3" x14ac:dyDescent="0.35">
      <c r="A12304" s="222" t="str">
        <f t="shared" si="192"/>
        <v>US ARTERIAL LOWER EXT-DUP BILAT WITH ABI</v>
      </c>
      <c r="B12304" s="754"/>
      <c r="C12304" s="199" t="s">
        <v>1137</v>
      </c>
    </row>
    <row r="12305" spans="1:3" x14ac:dyDescent="0.35">
      <c r="A12305" s="222" t="str">
        <f t="shared" si="192"/>
        <v>US BLE ARTERIAL W ABI</v>
      </c>
      <c r="B12305" s="312"/>
      <c r="C12305" s="290" t="s">
        <v>10005</v>
      </c>
    </row>
    <row r="12306" spans="1:3" x14ac:dyDescent="0.35">
      <c r="A12306" s="222" t="str">
        <f t="shared" si="192"/>
        <v>ABI WITH RIGHT LEG ARTERIAL DUPLEX</v>
      </c>
      <c r="B12306" s="288"/>
      <c r="C12306" s="402" t="s">
        <v>417</v>
      </c>
    </row>
    <row r="12307" spans="1:3" x14ac:dyDescent="0.35">
      <c r="A12307" s="222" t="str">
        <f t="shared" si="192"/>
        <v>US ART DOP LOWER EXT; UNILAT W/ ABI</v>
      </c>
      <c r="B12307" s="326"/>
      <c r="C12307" s="326" t="s">
        <v>14029</v>
      </c>
    </row>
    <row r="12308" spans="1:3" x14ac:dyDescent="0.35">
      <c r="A12308" s="222" t="str">
        <f t="shared" si="192"/>
        <v>US ARTERIAL DUP LT LOWER EXT WITH ABI</v>
      </c>
      <c r="B12308" s="754"/>
      <c r="C12308" s="199" t="s">
        <v>1091</v>
      </c>
    </row>
    <row r="12309" spans="1:3" x14ac:dyDescent="0.35">
      <c r="A12309" s="222" t="str">
        <f t="shared" si="192"/>
        <v>US ARTERIAL DUPLEX RT LOWER EXT WITH ABI</v>
      </c>
      <c r="B12309" s="754"/>
      <c r="C12309" s="199" t="s">
        <v>1092</v>
      </c>
    </row>
    <row r="12310" spans="1:3" x14ac:dyDescent="0.35">
      <c r="A12310" s="222" t="str">
        <f t="shared" si="192"/>
        <v>ARTERIAL DOPPLER BILAT UPPER W/ ABI</v>
      </c>
      <c r="B12310" s="659"/>
      <c r="C12310" s="500" t="s">
        <v>5653</v>
      </c>
    </row>
    <row r="12311" spans="1:3" x14ac:dyDescent="0.35">
      <c r="A12311" s="222" t="str">
        <f t="shared" si="192"/>
        <v>US BUEA W ABI</v>
      </c>
      <c r="B12311" s="40"/>
      <c r="C12311" s="40" t="s">
        <v>13068</v>
      </c>
    </row>
    <row r="12312" spans="1:3" ht="16" x14ac:dyDescent="0.4">
      <c r="A12312" s="222" t="str">
        <f t="shared" si="192"/>
        <v>DIGITAL MAMMO BILATERAL SCREENING WITH CAD(G0202)*</v>
      </c>
      <c r="B12312" s="158"/>
      <c r="C12312" s="158" t="s">
        <v>8591</v>
      </c>
    </row>
    <row r="12313" spans="1:3" ht="16" x14ac:dyDescent="0.4">
      <c r="A12313" s="222" t="str">
        <f t="shared" si="192"/>
        <v>DIGITAL MAMMO BILATERAL DIAGNOSTIC WITH CAD(G0204)*</v>
      </c>
      <c r="B12313" s="158"/>
      <c r="C12313" s="158" t="s">
        <v>8610</v>
      </c>
    </row>
    <row r="12314" spans="1:3" x14ac:dyDescent="0.35">
      <c r="A12314" s="222" t="str">
        <f t="shared" si="192"/>
        <v>3D DIAG MAMMO LEFT</v>
      </c>
      <c r="B12314" s="772"/>
      <c r="C12314" s="785" t="s">
        <v>8667</v>
      </c>
    </row>
    <row r="12315" spans="1:3" x14ac:dyDescent="0.35">
      <c r="A12315" s="222" t="str">
        <f t="shared" si="192"/>
        <v>3D DIAG MAMMO LT</v>
      </c>
      <c r="B12315" s="289"/>
      <c r="C12315" s="289" t="s">
        <v>2932</v>
      </c>
    </row>
    <row r="12316" spans="1:3" x14ac:dyDescent="0.35">
      <c r="A12316" s="222" t="str">
        <f t="shared" si="192"/>
        <v>3D DIAG MAMMO RIGHT</v>
      </c>
      <c r="B12316" s="341"/>
      <c r="C12316" s="287" t="s">
        <v>9479</v>
      </c>
    </row>
    <row r="12317" spans="1:3" x14ac:dyDescent="0.35">
      <c r="A12317" s="222" t="str">
        <f t="shared" si="192"/>
        <v>3D DIAG MAMMO RT</v>
      </c>
      <c r="B12317" s="289"/>
      <c r="C12317" s="289" t="s">
        <v>2933</v>
      </c>
    </row>
    <row r="12318" spans="1:3" x14ac:dyDescent="0.35">
      <c r="A12318" s="222" t="str">
        <f t="shared" si="192"/>
        <v>3D DIAGNOSTIC MAMMO LEFT</v>
      </c>
      <c r="B12318" s="341"/>
      <c r="C12318" s="287" t="s">
        <v>9480</v>
      </c>
    </row>
    <row r="12319" spans="1:3" x14ac:dyDescent="0.35">
      <c r="A12319" s="222" t="str">
        <f t="shared" si="192"/>
        <v>3D DIAGNOSTIC MAMMO RIGHT</v>
      </c>
      <c r="B12319" s="296"/>
      <c r="C12319" s="303" t="s">
        <v>6673</v>
      </c>
    </row>
    <row r="12320" spans="1:3" x14ac:dyDescent="0.35">
      <c r="A12320" s="222" t="str">
        <f t="shared" si="192"/>
        <v>3D DIAGNOSTIC MAMMOGRAPHY UNI</v>
      </c>
      <c r="B12320" s="326"/>
      <c r="C12320" s="320" t="s">
        <v>14064</v>
      </c>
    </row>
    <row r="12321" spans="1:3" x14ac:dyDescent="0.35">
      <c r="A12321" s="222" t="str">
        <f t="shared" si="192"/>
        <v>3D MAMMO UNILATERAL DIAGNOSTIC</v>
      </c>
      <c r="B12321" s="296"/>
      <c r="C12321" s="303" t="s">
        <v>6674</v>
      </c>
    </row>
    <row r="12322" spans="1:3" x14ac:dyDescent="0.35">
      <c r="A12322" s="222" t="str">
        <f t="shared" si="192"/>
        <v>3D MAMMO UNILATERAL DIAGNOSTIC</v>
      </c>
      <c r="B12322" s="657"/>
      <c r="C12322" s="94" t="s">
        <v>6674</v>
      </c>
    </row>
    <row r="12323" spans="1:3" x14ac:dyDescent="0.35">
      <c r="A12323" s="222" t="str">
        <f t="shared" si="192"/>
        <v>MA 3D DIAGNOSTIC MAMMO LEFT</v>
      </c>
      <c r="B12323" s="326"/>
      <c r="C12323" s="323" t="s">
        <v>14065</v>
      </c>
    </row>
    <row r="12324" spans="1:3" x14ac:dyDescent="0.35">
      <c r="A12324" s="222" t="str">
        <f t="shared" si="192"/>
        <v>MA 3D DIAGNOSTIC MAMMO RIGHT</v>
      </c>
      <c r="B12324" s="296"/>
      <c r="C12324" s="296" t="s">
        <v>6675</v>
      </c>
    </row>
    <row r="12325" spans="1:3" x14ac:dyDescent="0.35">
      <c r="A12325" s="222" t="str">
        <f t="shared" si="192"/>
        <v>MA Mammo Diagnostic 3D Left.</v>
      </c>
      <c r="B12325" s="296"/>
      <c r="C12325" s="296" t="s">
        <v>6676</v>
      </c>
    </row>
    <row r="12326" spans="1:3" x14ac:dyDescent="0.35">
      <c r="A12326" s="222" t="str">
        <f t="shared" si="192"/>
        <v>MA Mammo Diagnostic 3D Right.</v>
      </c>
      <c r="B12326" s="281"/>
      <c r="C12326" s="333" t="s">
        <v>2077</v>
      </c>
    </row>
    <row r="12327" spans="1:3" x14ac:dyDescent="0.35">
      <c r="A12327" s="222" t="str">
        <f t="shared" si="192"/>
        <v>MAMMO LT CONE/MAG-3D</v>
      </c>
      <c r="B12327" s="281"/>
      <c r="C12327" s="333" t="s">
        <v>2078</v>
      </c>
    </row>
    <row r="12328" spans="1:3" x14ac:dyDescent="0.35">
      <c r="A12328" s="222" t="str">
        <f t="shared" si="192"/>
        <v>MAMMO LT UNILAT DIAG 3D</v>
      </c>
      <c r="B12328" s="283"/>
      <c r="C12328" s="284" t="s">
        <v>8305</v>
      </c>
    </row>
    <row r="12329" spans="1:3" x14ac:dyDescent="0.35">
      <c r="A12329" s="222" t="str">
        <f t="shared" si="192"/>
        <v>MAMMO RT CONE/MAG-3D</v>
      </c>
      <c r="B12329" s="283"/>
      <c r="C12329" s="284" t="s">
        <v>8306</v>
      </c>
    </row>
    <row r="12330" spans="1:3" x14ac:dyDescent="0.35">
      <c r="A12330" s="222" t="str">
        <f t="shared" si="192"/>
        <v>MAMMO RT CONE/MAG-3D*</v>
      </c>
      <c r="B12330" s="283"/>
      <c r="C12330" s="284" t="s">
        <v>8307</v>
      </c>
    </row>
    <row r="12331" spans="1:3" x14ac:dyDescent="0.35">
      <c r="A12331" s="222" t="str">
        <f t="shared" si="192"/>
        <v>MAMMO RT UNILAT DIAG 3D</v>
      </c>
      <c r="B12331" s="283"/>
      <c r="C12331" s="283" t="s">
        <v>8308</v>
      </c>
    </row>
    <row r="12332" spans="1:3" x14ac:dyDescent="0.35">
      <c r="A12332" s="222" t="str">
        <f t="shared" si="192"/>
        <v>MAMMO RT UNILAT DIAG 3D*</v>
      </c>
      <c r="B12332" s="283"/>
      <c r="C12332" s="283" t="s">
        <v>8309</v>
      </c>
    </row>
    <row r="12333" spans="1:3" x14ac:dyDescent="0.35">
      <c r="A12333" s="222" t="str">
        <f t="shared" si="192"/>
        <v>MG 3D DIAG TOMO UNILAT</v>
      </c>
      <c r="B12333" s="681"/>
      <c r="C12333" s="11" t="s">
        <v>10089</v>
      </c>
    </row>
    <row r="12334" spans="1:3" x14ac:dyDescent="0.35">
      <c r="A12334" s="222" t="str">
        <f t="shared" si="192"/>
        <v>MM TOMO DIAG BURST UNILAT DIGITAL LT</v>
      </c>
      <c r="B12334" s="33"/>
      <c r="C12334" s="33" t="s">
        <v>1189</v>
      </c>
    </row>
    <row r="12335" spans="1:3" x14ac:dyDescent="0.35">
      <c r="A12335" s="222" t="str">
        <f t="shared" si="192"/>
        <v>MM TOMO DIAG BURST UNILAT DIGITAL RT</v>
      </c>
      <c r="B12335" s="33"/>
      <c r="C12335" s="33" t="s">
        <v>1190</v>
      </c>
    </row>
    <row r="12336" spans="1:3" x14ac:dyDescent="0.35">
      <c r="A12336" s="222" t="str">
        <f t="shared" si="192"/>
        <v>3D DIAG BILAT IMPLANT</v>
      </c>
      <c r="B12336" s="283"/>
      <c r="C12336" s="284" t="s">
        <v>8316</v>
      </c>
    </row>
    <row r="12337" spans="1:3" x14ac:dyDescent="0.35">
      <c r="A12337" s="222" t="str">
        <f t="shared" si="192"/>
        <v>3D DIAG MAM BILATERA</v>
      </c>
      <c r="B12337" s="289"/>
      <c r="C12337" s="318" t="s">
        <v>2942</v>
      </c>
    </row>
    <row r="12338" spans="1:3" x14ac:dyDescent="0.35">
      <c r="A12338" s="222" t="str">
        <f t="shared" si="192"/>
        <v>3D DIAG MAM BILATERAL</v>
      </c>
      <c r="B12338" s="341"/>
      <c r="C12338" s="287" t="s">
        <v>9482</v>
      </c>
    </row>
    <row r="12339" spans="1:3" x14ac:dyDescent="0.35">
      <c r="A12339" s="222" t="str">
        <f t="shared" si="192"/>
        <v>3D DIAGNOSTIC MAMMO BILAT</v>
      </c>
      <c r="B12339" s="289"/>
      <c r="C12339" s="289" t="s">
        <v>2943</v>
      </c>
    </row>
    <row r="12340" spans="1:3" x14ac:dyDescent="0.35">
      <c r="A12340" s="222" t="str">
        <f t="shared" si="192"/>
        <v>3D MAMMO BILATERAL DIAGNOSTIC</v>
      </c>
      <c r="B12340" s="296"/>
      <c r="C12340" s="303" t="s">
        <v>6688</v>
      </c>
    </row>
    <row r="12341" spans="1:3" x14ac:dyDescent="0.35">
      <c r="A12341" s="222" t="str">
        <f t="shared" si="192"/>
        <v>3D MAMMO BILATERAL DIAGNOSTIC</v>
      </c>
      <c r="B12341" s="657"/>
      <c r="C12341" s="94" t="s">
        <v>6688</v>
      </c>
    </row>
    <row r="12342" spans="1:3" x14ac:dyDescent="0.35">
      <c r="A12342" s="222" t="str">
        <f t="shared" si="192"/>
        <v>3DDIAC BILAT IMPLANT</v>
      </c>
      <c r="B12342" s="280"/>
      <c r="C12342" s="280" t="s">
        <v>9031</v>
      </c>
    </row>
    <row r="12343" spans="1:3" x14ac:dyDescent="0.35">
      <c r="A12343" s="222" t="str">
        <f t="shared" si="192"/>
        <v>diagnostic breast tomosynthesis bilateral(g0279)</v>
      </c>
      <c r="B12343" s="289"/>
      <c r="C12343" s="318" t="s">
        <v>2944</v>
      </c>
    </row>
    <row r="12344" spans="1:3" ht="16" x14ac:dyDescent="0.4">
      <c r="A12344" s="222" t="str">
        <f t="shared" si="192"/>
        <v>DIAGNOSTIC BREAST TOMOSYNTHESIS BILATERAL(G0279)*</v>
      </c>
      <c r="B12344" s="696"/>
      <c r="C12344" s="158" t="s">
        <v>8639</v>
      </c>
    </row>
    <row r="12345" spans="1:3" x14ac:dyDescent="0.35">
      <c r="A12345" s="222" t="str">
        <f t="shared" si="192"/>
        <v>DIAGNOSTIC BREAST TOMOSYNTHESIS; BILATERAL</v>
      </c>
      <c r="B12345" s="326"/>
      <c r="C12345" s="323" t="s">
        <v>14067</v>
      </c>
    </row>
    <row r="12346" spans="1:3" x14ac:dyDescent="0.35">
      <c r="A12346" s="222" t="str">
        <f t="shared" si="192"/>
        <v>MA 3D DIAGNOSTIC MAMMO BILAT</v>
      </c>
      <c r="B12346" s="326"/>
      <c r="C12346" s="320" t="s">
        <v>14068</v>
      </c>
    </row>
    <row r="12347" spans="1:3" x14ac:dyDescent="0.35">
      <c r="A12347" s="222" t="str">
        <f t="shared" si="192"/>
        <v>MA Mammo Diagnostic 3D Bilateral.</v>
      </c>
      <c r="B12347" s="296"/>
      <c r="C12347" s="296" t="s">
        <v>6689</v>
      </c>
    </row>
    <row r="12348" spans="1:3" x14ac:dyDescent="0.35">
      <c r="A12348" s="222" t="str">
        <f t="shared" si="192"/>
        <v>MAMMO BILAT-CONE/MAG 3D*</v>
      </c>
      <c r="B12348" s="283"/>
      <c r="C12348" s="284" t="s">
        <v>8317</v>
      </c>
    </row>
    <row r="12349" spans="1:3" x14ac:dyDescent="0.35">
      <c r="A12349" s="222" t="str">
        <f t="shared" si="192"/>
        <v>MAMMO BILAT-DIAG 3D</v>
      </c>
      <c r="B12349" s="281"/>
      <c r="C12349" s="333" t="s">
        <v>2087</v>
      </c>
    </row>
    <row r="12350" spans="1:3" x14ac:dyDescent="0.35">
      <c r="A12350" s="222" t="str">
        <f t="shared" si="192"/>
        <v>MG 3D DIAG TOMO BILAT</v>
      </c>
      <c r="B12350" s="681"/>
      <c r="C12350" s="11" t="s">
        <v>10105</v>
      </c>
    </row>
    <row r="12351" spans="1:3" x14ac:dyDescent="0.35">
      <c r="A12351" s="222" t="str">
        <f t="shared" si="192"/>
        <v>MM BILAT DIAG DIGITAL TOMO BURST</v>
      </c>
      <c r="B12351" s="33"/>
      <c r="C12351" s="33" t="s">
        <v>1200</v>
      </c>
    </row>
    <row r="12352" spans="1:3" x14ac:dyDescent="0.35">
      <c r="A12352" s="222" t="str">
        <f t="shared" si="192"/>
        <v>MM Diag Dig Breast Tomosynt BIL</v>
      </c>
      <c r="B12352" s="280"/>
      <c r="C12352" s="280" t="s">
        <v>9033</v>
      </c>
    </row>
    <row r="12353" spans="1:3" x14ac:dyDescent="0.35">
      <c r="A12353" s="222" t="str">
        <f t="shared" si="192"/>
        <v>MM tomosynthesis diagnostic Bl</v>
      </c>
      <c r="B12353" s="701"/>
      <c r="C12353" s="511" t="s">
        <v>13231</v>
      </c>
    </row>
    <row r="12354" spans="1:3" x14ac:dyDescent="0.35">
      <c r="A12354" s="222" t="str">
        <f t="shared" si="192"/>
        <v>US VENOUS MAPPING BIL</v>
      </c>
      <c r="B12354" s="283"/>
      <c r="C12354" s="284" t="s">
        <v>8217</v>
      </c>
    </row>
    <row r="12355" spans="1:3" x14ac:dyDescent="0.35">
      <c r="A12355" s="222" t="str">
        <f t="shared" ref="A12355:A12357" si="193">TRIM(C12355)</f>
        <v>US VENOUS MAPPING BILAT ARMS</v>
      </c>
      <c r="B12355" s="94"/>
      <c r="C12355" s="94" t="s">
        <v>7165</v>
      </c>
    </row>
    <row r="12356" spans="1:3" x14ac:dyDescent="0.35">
      <c r="A12356" s="222" t="str">
        <f t="shared" si="193"/>
        <v>US VENOUS MAPPING BILAT ARMS</v>
      </c>
      <c r="B12356" s="94"/>
      <c r="C12356" s="94" t="s">
        <v>7165</v>
      </c>
    </row>
    <row r="12357" spans="1:3" x14ac:dyDescent="0.35">
      <c r="A12357" s="222" t="str">
        <f t="shared" si="193"/>
        <v>US PELVIC COMPLETE WITH DOPPLER</v>
      </c>
      <c r="C12357" s="527" t="s">
        <v>6714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D383A-BC31-4DD3-8555-D2CB5EE334C5}">
  <dimension ref="A1:M33"/>
  <sheetViews>
    <sheetView topLeftCell="E1" workbookViewId="0">
      <selection activeCell="W13" sqref="W13:X16"/>
    </sheetView>
  </sheetViews>
  <sheetFormatPr defaultRowHeight="14.5" x14ac:dyDescent="0.35"/>
  <cols>
    <col min="1" max="1" width="22" bestFit="1" customWidth="1"/>
    <col min="2" max="2" width="14.54296875" bestFit="1" customWidth="1"/>
    <col min="4" max="4" width="56.54296875" bestFit="1" customWidth="1"/>
    <col min="23" max="23" width="13.1796875" customWidth="1"/>
  </cols>
  <sheetData>
    <row r="1" spans="1:13" x14ac:dyDescent="0.35">
      <c r="A1" s="112" t="s">
        <v>4609</v>
      </c>
      <c r="B1" s="112">
        <v>76881</v>
      </c>
      <c r="C1" s="112" t="e">
        <v>#N/A</v>
      </c>
      <c r="D1" s="112" t="s">
        <v>14792</v>
      </c>
      <c r="L1" s="1755" t="s">
        <v>14793</v>
      </c>
      <c r="M1" s="1755"/>
    </row>
    <row r="2" spans="1:13" x14ac:dyDescent="0.35">
      <c r="A2" s="112" t="s">
        <v>14794</v>
      </c>
      <c r="B2" s="112">
        <v>75571</v>
      </c>
      <c r="C2" s="112" t="e">
        <v>#N/A</v>
      </c>
      <c r="D2" s="112" t="s">
        <v>14795</v>
      </c>
      <c r="L2">
        <v>78814</v>
      </c>
      <c r="M2">
        <v>2.2000000000000002</v>
      </c>
    </row>
    <row r="3" spans="1:13" x14ac:dyDescent="0.35">
      <c r="A3" s="113" t="s">
        <v>14796</v>
      </c>
      <c r="B3" s="113">
        <v>76857</v>
      </c>
      <c r="C3" s="113" t="e">
        <v>#N/A</v>
      </c>
      <c r="D3" s="113" t="s">
        <v>5059</v>
      </c>
      <c r="L3">
        <v>78815</v>
      </c>
      <c r="M3">
        <v>2.44</v>
      </c>
    </row>
    <row r="4" spans="1:13" x14ac:dyDescent="0.35">
      <c r="A4" s="113" t="s">
        <v>14796</v>
      </c>
      <c r="B4" s="114">
        <v>76857</v>
      </c>
      <c r="C4" s="113" t="e">
        <v>#N/A</v>
      </c>
      <c r="D4" s="113" t="s">
        <v>5060</v>
      </c>
      <c r="L4">
        <v>78816</v>
      </c>
      <c r="M4">
        <v>2.5</v>
      </c>
    </row>
    <row r="5" spans="1:13" x14ac:dyDescent="0.35">
      <c r="A5" s="113" t="s">
        <v>14796</v>
      </c>
      <c r="B5" s="113">
        <v>93922</v>
      </c>
      <c r="C5" s="113" t="e">
        <v>#N/A</v>
      </c>
      <c r="D5" s="113" t="s">
        <v>14797</v>
      </c>
    </row>
    <row r="20" spans="1:1" ht="18.5" x14ac:dyDescent="0.5">
      <c r="A20" s="151" t="s">
        <v>14798</v>
      </c>
    </row>
    <row r="21" spans="1:1" ht="37" x14ac:dyDescent="0.5">
      <c r="A21" s="152" t="s">
        <v>14799</v>
      </c>
    </row>
    <row r="30" spans="1:1" x14ac:dyDescent="0.35">
      <c r="A30" s="113" t="s">
        <v>981</v>
      </c>
    </row>
    <row r="31" spans="1:1" x14ac:dyDescent="0.35">
      <c r="A31" s="149" t="s">
        <v>7214</v>
      </c>
    </row>
    <row r="32" spans="1:1" x14ac:dyDescent="0.35">
      <c r="A32" s="149" t="s">
        <v>7023</v>
      </c>
    </row>
    <row r="33" spans="1:1" x14ac:dyDescent="0.35">
      <c r="A33" s="150" t="s">
        <v>1990</v>
      </c>
    </row>
  </sheetData>
  <mergeCells count="1">
    <mergeCell ref="L1:M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8E265-17B9-4A50-AD13-6B695ADD23B7}">
  <dimension ref="A1:W15167"/>
  <sheetViews>
    <sheetView workbookViewId="0">
      <selection activeCell="H1" sqref="H1:H42"/>
    </sheetView>
  </sheetViews>
  <sheetFormatPr defaultRowHeight="14.5" x14ac:dyDescent="0.35"/>
  <cols>
    <col min="1" max="1" width="20.36328125" bestFit="1" customWidth="1"/>
    <col min="2" max="2" width="5.6328125" bestFit="1" customWidth="1"/>
    <col min="3" max="3" width="40" customWidth="1"/>
    <col min="4" max="4" width="15.81640625" customWidth="1"/>
    <col min="5" max="5" width="30.81640625" bestFit="1" customWidth="1"/>
    <col min="8" max="8" width="20.81640625" customWidth="1"/>
    <col min="14" max="14" width="34.1796875" customWidth="1"/>
    <col min="15" max="15" width="32.81640625" style="969" customWidth="1"/>
    <col min="16" max="16" width="8.81640625" style="38"/>
    <col min="17" max="17" width="63.453125" style="38" customWidth="1"/>
  </cols>
  <sheetData>
    <row r="1" spans="1:23" x14ac:dyDescent="0.35">
      <c r="A1" s="1104">
        <v>78582</v>
      </c>
      <c r="B1" s="1105">
        <v>1.04</v>
      </c>
      <c r="C1" s="735" t="s">
        <v>2889</v>
      </c>
      <c r="D1" s="1"/>
      <c r="E1" s="982" t="s">
        <v>19</v>
      </c>
      <c r="F1" s="3"/>
      <c r="G1" s="1"/>
      <c r="H1" s="980" t="s">
        <v>6482</v>
      </c>
      <c r="J1" s="1"/>
      <c r="K1" s="88" t="s">
        <v>14184</v>
      </c>
      <c r="L1" s="89"/>
      <c r="O1"/>
      <c r="P1"/>
      <c r="Q1"/>
      <c r="T1" s="104" t="s">
        <v>14800</v>
      </c>
      <c r="U1" s="969"/>
      <c r="V1" s="38"/>
      <c r="W1" s="38"/>
    </row>
    <row r="2" spans="1:23" x14ac:dyDescent="0.35">
      <c r="A2" s="1104">
        <v>49465</v>
      </c>
      <c r="B2" s="1105">
        <v>0.6</v>
      </c>
      <c r="C2" s="504" t="s">
        <v>2816</v>
      </c>
      <c r="D2" s="38"/>
      <c r="E2" s="982" t="s">
        <v>19</v>
      </c>
      <c r="F2" s="3"/>
      <c r="G2" s="1"/>
      <c r="H2" s="982" t="s">
        <v>19</v>
      </c>
      <c r="J2" s="1"/>
      <c r="K2" s="83" t="s">
        <v>6737</v>
      </c>
      <c r="L2" s="100"/>
      <c r="O2"/>
      <c r="P2"/>
      <c r="Q2"/>
      <c r="T2" s="104" t="s">
        <v>14801</v>
      </c>
      <c r="U2" s="969"/>
      <c r="V2" s="38"/>
      <c r="W2" s="38"/>
    </row>
    <row r="3" spans="1:23" x14ac:dyDescent="0.35">
      <c r="A3" s="1104">
        <v>49465</v>
      </c>
      <c r="B3" s="1105">
        <v>0.6</v>
      </c>
      <c r="C3" s="504" t="s">
        <v>2817</v>
      </c>
      <c r="D3" s="1"/>
      <c r="E3" s="982" t="s">
        <v>19</v>
      </c>
      <c r="F3" s="3"/>
      <c r="G3" s="1"/>
      <c r="H3" s="978" t="s">
        <v>14180</v>
      </c>
      <c r="J3" s="1"/>
      <c r="K3" s="125" t="s">
        <v>6965</v>
      </c>
      <c r="L3" s="100"/>
      <c r="O3"/>
      <c r="P3"/>
      <c r="Q3"/>
      <c r="U3" s="969"/>
      <c r="V3" s="38"/>
      <c r="W3" s="38"/>
    </row>
    <row r="4" spans="1:23" x14ac:dyDescent="0.35">
      <c r="A4" s="1104">
        <v>70100</v>
      </c>
      <c r="B4" s="1105">
        <v>0.18</v>
      </c>
      <c r="C4" s="735" t="s">
        <v>2718</v>
      </c>
      <c r="D4" s="1"/>
      <c r="E4" s="982" t="s">
        <v>19</v>
      </c>
      <c r="F4" s="3"/>
      <c r="G4" s="1"/>
      <c r="H4" s="994" t="s">
        <v>14181</v>
      </c>
      <c r="J4" s="66"/>
      <c r="K4" s="2" t="s">
        <v>1755</v>
      </c>
      <c r="L4" s="100"/>
      <c r="O4"/>
      <c r="P4"/>
      <c r="Q4"/>
      <c r="U4" s="969"/>
      <c r="V4" s="38"/>
      <c r="W4" s="38"/>
    </row>
    <row r="5" spans="1:23" x14ac:dyDescent="0.35">
      <c r="A5" s="1104">
        <v>70110</v>
      </c>
      <c r="B5" s="1105">
        <v>0.24</v>
      </c>
      <c r="C5" s="735" t="s">
        <v>2757</v>
      </c>
      <c r="D5" s="1"/>
      <c r="E5" s="982" t="s">
        <v>19</v>
      </c>
      <c r="F5" s="3"/>
      <c r="G5" s="1"/>
      <c r="H5" s="1007" t="s">
        <v>39</v>
      </c>
      <c r="J5" s="74"/>
      <c r="K5" s="7" t="s">
        <v>4266</v>
      </c>
      <c r="L5" s="89"/>
      <c r="O5"/>
      <c r="P5"/>
      <c r="Q5"/>
      <c r="U5" s="969"/>
      <c r="V5" s="38"/>
      <c r="W5" s="38"/>
    </row>
    <row r="6" spans="1:23" x14ac:dyDescent="0.35">
      <c r="A6" s="1104">
        <v>70130</v>
      </c>
      <c r="B6" s="1105">
        <v>0.33</v>
      </c>
      <c r="C6" s="735" t="s">
        <v>2778</v>
      </c>
      <c r="D6" s="1113"/>
      <c r="E6" s="982" t="s">
        <v>19</v>
      </c>
      <c r="F6" s="3"/>
      <c r="G6" s="1"/>
      <c r="H6" s="981" t="s">
        <v>182</v>
      </c>
      <c r="J6" s="75"/>
      <c r="K6" s="12" t="s">
        <v>8689</v>
      </c>
      <c r="L6" s="89"/>
      <c r="O6"/>
      <c r="P6"/>
      <c r="Q6"/>
      <c r="U6" s="969"/>
      <c r="V6" s="38"/>
      <c r="W6" s="38"/>
    </row>
    <row r="7" spans="1:23" x14ac:dyDescent="0.35">
      <c r="A7" s="1104">
        <v>70134</v>
      </c>
      <c r="B7" s="1105">
        <v>0.33</v>
      </c>
      <c r="C7" s="735" t="s">
        <v>2779</v>
      </c>
      <c r="D7" s="1"/>
      <c r="E7" s="982" t="s">
        <v>19</v>
      </c>
      <c r="F7" s="3"/>
      <c r="G7" s="1"/>
      <c r="H7" s="971" t="s">
        <v>14184</v>
      </c>
      <c r="J7" s="76"/>
      <c r="K7" s="14" t="s">
        <v>14193</v>
      </c>
      <c r="L7" s="100"/>
      <c r="O7"/>
      <c r="P7"/>
      <c r="Q7"/>
      <c r="U7" s="969"/>
      <c r="V7" s="38"/>
      <c r="W7" s="38"/>
    </row>
    <row r="8" spans="1:23" x14ac:dyDescent="0.35">
      <c r="A8" s="1104">
        <v>70140</v>
      </c>
      <c r="B8" s="1105">
        <v>0.19</v>
      </c>
      <c r="C8" s="735" t="s">
        <v>2735</v>
      </c>
      <c r="D8" s="1"/>
      <c r="E8" s="982" t="s">
        <v>19</v>
      </c>
      <c r="F8" s="3"/>
      <c r="G8" s="1"/>
      <c r="H8" s="991" t="s">
        <v>532</v>
      </c>
      <c r="J8" s="77"/>
      <c r="K8" s="16" t="s">
        <v>14180</v>
      </c>
      <c r="L8" s="89"/>
      <c r="O8"/>
      <c r="P8"/>
      <c r="Q8"/>
      <c r="U8" s="969"/>
      <c r="V8" s="38"/>
      <c r="W8" s="38"/>
    </row>
    <row r="9" spans="1:23" x14ac:dyDescent="0.35">
      <c r="A9" s="1104">
        <v>70150</v>
      </c>
      <c r="B9" s="1105">
        <v>0.25</v>
      </c>
      <c r="C9" s="504" t="s">
        <v>2759</v>
      </c>
      <c r="D9" s="1"/>
      <c r="E9" s="982" t="s">
        <v>19</v>
      </c>
      <c r="G9" s="1"/>
      <c r="H9" s="997" t="s">
        <v>770</v>
      </c>
      <c r="J9" s="102"/>
      <c r="K9" s="17" t="s">
        <v>14191</v>
      </c>
      <c r="L9" s="89"/>
      <c r="O9"/>
      <c r="P9"/>
      <c r="Q9"/>
      <c r="U9" s="969"/>
      <c r="V9" s="38"/>
      <c r="W9" s="38"/>
    </row>
    <row r="10" spans="1:23" x14ac:dyDescent="0.35">
      <c r="A10" s="1104">
        <v>70160</v>
      </c>
      <c r="B10" s="1105">
        <v>0.17</v>
      </c>
      <c r="C10" s="735" t="s">
        <v>2697</v>
      </c>
      <c r="D10" s="1"/>
      <c r="E10" s="982" t="s">
        <v>19</v>
      </c>
      <c r="F10" s="3"/>
      <c r="G10" s="1"/>
      <c r="H10" s="1010" t="s">
        <v>865</v>
      </c>
      <c r="J10" s="78"/>
      <c r="K10" s="18" t="s">
        <v>875</v>
      </c>
      <c r="L10" s="89"/>
      <c r="O10"/>
      <c r="P10"/>
      <c r="Q10"/>
      <c r="U10" s="969"/>
      <c r="V10" s="38"/>
      <c r="W10" s="38"/>
    </row>
    <row r="11" spans="1:23" x14ac:dyDescent="0.35">
      <c r="A11" s="1104">
        <v>70190</v>
      </c>
      <c r="B11" s="1105">
        <v>0.2</v>
      </c>
      <c r="C11" s="735" t="s">
        <v>2737</v>
      </c>
      <c r="D11" s="1"/>
      <c r="E11" s="982" t="s">
        <v>19</v>
      </c>
      <c r="F11" s="3"/>
      <c r="G11" s="1"/>
      <c r="H11" s="979" t="s">
        <v>875</v>
      </c>
      <c r="J11" s="69"/>
      <c r="K11" s="22" t="s">
        <v>6482</v>
      </c>
      <c r="L11" s="89"/>
      <c r="O11"/>
      <c r="P11"/>
      <c r="Q11"/>
      <c r="U11" s="969"/>
      <c r="V11" s="38"/>
      <c r="W11" s="38"/>
    </row>
    <row r="12" spans="1:23" x14ac:dyDescent="0.35">
      <c r="A12" s="1104">
        <v>70200</v>
      </c>
      <c r="B12" s="1105">
        <v>0.27</v>
      </c>
      <c r="C12" s="735" t="s">
        <v>2768</v>
      </c>
      <c r="D12" s="1"/>
      <c r="E12" s="982" t="s">
        <v>19</v>
      </c>
      <c r="F12" s="3"/>
      <c r="G12" s="1"/>
      <c r="H12" s="992" t="s">
        <v>879</v>
      </c>
      <c r="J12" s="55"/>
      <c r="K12" s="23" t="s">
        <v>182</v>
      </c>
      <c r="L12" s="243"/>
      <c r="O12"/>
      <c r="P12"/>
      <c r="Q12"/>
      <c r="U12" s="969"/>
      <c r="V12" s="38"/>
      <c r="W12" s="38"/>
    </row>
    <row r="13" spans="1:23" x14ac:dyDescent="0.35">
      <c r="A13" s="1104">
        <v>70200</v>
      </c>
      <c r="B13" s="1105">
        <v>0.27</v>
      </c>
      <c r="C13" s="735" t="s">
        <v>2769</v>
      </c>
      <c r="D13" s="1"/>
      <c r="E13" s="982" t="s">
        <v>19</v>
      </c>
      <c r="F13" s="3"/>
      <c r="G13" s="1"/>
      <c r="H13" s="1009" t="s">
        <v>1433</v>
      </c>
      <c r="J13" s="70"/>
      <c r="K13" s="25" t="s">
        <v>19</v>
      </c>
      <c r="L13" s="89"/>
      <c r="O13"/>
      <c r="P13"/>
      <c r="Q13"/>
      <c r="U13" s="969"/>
      <c r="V13" s="38"/>
      <c r="W13" s="38"/>
    </row>
    <row r="14" spans="1:23" x14ac:dyDescent="0.35">
      <c r="A14" s="1104">
        <v>70210</v>
      </c>
      <c r="B14" s="1105">
        <v>0.17</v>
      </c>
      <c r="C14" s="735" t="s">
        <v>2698</v>
      </c>
      <c r="D14" s="1"/>
      <c r="E14" s="982" t="s">
        <v>19</v>
      </c>
      <c r="F14" s="1109"/>
      <c r="G14" s="1"/>
      <c r="H14" s="956" t="s">
        <v>1280</v>
      </c>
      <c r="J14" s="71"/>
      <c r="K14" s="28" t="s">
        <v>9126</v>
      </c>
      <c r="L14" s="100"/>
      <c r="O14"/>
      <c r="P14"/>
      <c r="Q14"/>
      <c r="U14" s="969"/>
      <c r="V14" s="38"/>
      <c r="W14" s="38"/>
    </row>
    <row r="15" spans="1:23" x14ac:dyDescent="0.35">
      <c r="A15" s="1104">
        <v>70240</v>
      </c>
      <c r="B15" s="1105">
        <v>0.19</v>
      </c>
      <c r="C15" s="735" t="s">
        <v>2736</v>
      </c>
      <c r="D15" s="1"/>
      <c r="E15" s="982" t="s">
        <v>19</v>
      </c>
      <c r="F15" s="3"/>
      <c r="G15" s="1"/>
      <c r="H15" s="1015" t="s">
        <v>1753</v>
      </c>
      <c r="J15" s="72"/>
      <c r="K15" s="29" t="s">
        <v>6556</v>
      </c>
      <c r="L15" s="243"/>
      <c r="O15"/>
      <c r="P15"/>
      <c r="Q15"/>
      <c r="U15" s="969"/>
      <c r="V15" s="38"/>
      <c r="W15" s="38"/>
    </row>
    <row r="16" spans="1:23" x14ac:dyDescent="0.35">
      <c r="A16" s="1104">
        <v>70330</v>
      </c>
      <c r="B16" s="1105">
        <v>0.23</v>
      </c>
      <c r="C16" s="735" t="s">
        <v>2756</v>
      </c>
      <c r="D16" s="1"/>
      <c r="E16" s="982" t="s">
        <v>19</v>
      </c>
      <c r="F16" s="3"/>
      <c r="G16" s="1"/>
      <c r="H16" s="974" t="s">
        <v>1755</v>
      </c>
      <c r="J16" s="73"/>
      <c r="K16" s="31" t="s">
        <v>770</v>
      </c>
      <c r="L16" s="244"/>
      <c r="O16"/>
      <c r="P16"/>
      <c r="Q16"/>
      <c r="U16" s="969"/>
      <c r="V16" s="38"/>
      <c r="W16" s="38"/>
    </row>
    <row r="17" spans="1:23" x14ac:dyDescent="0.35">
      <c r="A17" s="1104">
        <v>70360</v>
      </c>
      <c r="B17" s="1105">
        <v>0.18</v>
      </c>
      <c r="C17" s="735" t="s">
        <v>604</v>
      </c>
      <c r="D17" s="1"/>
      <c r="E17" s="982" t="s">
        <v>19</v>
      </c>
      <c r="F17" s="3"/>
      <c r="G17" s="1"/>
      <c r="H17" s="988" t="s">
        <v>2237</v>
      </c>
      <c r="J17" s="1"/>
      <c r="K17" s="32" t="s">
        <v>10273</v>
      </c>
      <c r="O17"/>
      <c r="P17"/>
      <c r="Q17"/>
      <c r="U17" s="969"/>
      <c r="V17" s="38"/>
      <c r="W17" s="38"/>
    </row>
    <row r="18" spans="1:23" x14ac:dyDescent="0.35">
      <c r="A18" s="1104">
        <v>70380</v>
      </c>
      <c r="B18" s="1105">
        <v>0.17</v>
      </c>
      <c r="C18" s="735" t="s">
        <v>2699</v>
      </c>
      <c r="D18" s="1"/>
      <c r="E18" s="982" t="s">
        <v>19</v>
      </c>
      <c r="F18" s="3"/>
      <c r="G18" s="1"/>
      <c r="H18" s="638" t="s">
        <v>2994</v>
      </c>
      <c r="J18" s="1"/>
      <c r="K18" s="101" t="s">
        <v>14181</v>
      </c>
      <c r="O18"/>
      <c r="P18"/>
      <c r="Q18"/>
      <c r="U18" s="969"/>
      <c r="V18" s="38"/>
      <c r="W18" s="38"/>
    </row>
    <row r="19" spans="1:23" x14ac:dyDescent="0.35">
      <c r="A19" s="1104">
        <v>70380</v>
      </c>
      <c r="B19" s="1105">
        <v>0.17</v>
      </c>
      <c r="C19" s="735" t="s">
        <v>2700</v>
      </c>
      <c r="D19" s="1"/>
      <c r="E19" s="982" t="s">
        <v>19</v>
      </c>
      <c r="F19" s="3"/>
      <c r="G19" s="1"/>
      <c r="H19" s="975" t="s">
        <v>4266</v>
      </c>
      <c r="J19" s="79"/>
      <c r="K19" s="34" t="s">
        <v>9583</v>
      </c>
      <c r="O19"/>
      <c r="P19"/>
      <c r="Q19"/>
      <c r="U19" s="969"/>
      <c r="V19" s="38"/>
      <c r="W19" s="38"/>
    </row>
    <row r="20" spans="1:23" x14ac:dyDescent="0.35">
      <c r="A20" s="1104">
        <v>70450</v>
      </c>
      <c r="B20" s="1105">
        <v>0.83</v>
      </c>
      <c r="C20" s="735" t="s">
        <v>2860</v>
      </c>
      <c r="D20" s="1"/>
      <c r="E20" s="982" t="s">
        <v>19</v>
      </c>
      <c r="F20" s="3"/>
      <c r="G20" s="80"/>
      <c r="H20" s="1001" t="s">
        <v>6503</v>
      </c>
      <c r="J20" s="80"/>
      <c r="K20" s="35" t="s">
        <v>7410</v>
      </c>
      <c r="O20"/>
      <c r="P20"/>
      <c r="Q20"/>
      <c r="U20" s="969"/>
      <c r="V20" s="38"/>
      <c r="W20" s="38"/>
    </row>
    <row r="21" spans="1:23" x14ac:dyDescent="0.35">
      <c r="A21" s="1104">
        <v>70450</v>
      </c>
      <c r="B21" s="1105">
        <v>0.83</v>
      </c>
      <c r="C21" s="504" t="s">
        <v>2861</v>
      </c>
      <c r="D21" s="1"/>
      <c r="E21" s="982" t="s">
        <v>19</v>
      </c>
      <c r="F21" s="3"/>
      <c r="G21" s="1"/>
      <c r="H21" s="984" t="s">
        <v>6556</v>
      </c>
      <c r="J21" s="1"/>
      <c r="K21" s="1"/>
      <c r="O21"/>
      <c r="P21"/>
      <c r="Q21"/>
      <c r="U21" s="969"/>
      <c r="V21" s="38"/>
      <c r="W21" s="38"/>
    </row>
    <row r="22" spans="1:23" x14ac:dyDescent="0.35">
      <c r="A22" s="1104">
        <v>70450</v>
      </c>
      <c r="B22" s="1105">
        <v>0.83</v>
      </c>
      <c r="C22" s="504" t="s">
        <v>1540</v>
      </c>
      <c r="D22" s="1"/>
      <c r="E22" s="982" t="s">
        <v>19</v>
      </c>
      <c r="F22" s="3"/>
      <c r="G22" s="999"/>
      <c r="H22" s="972" t="s">
        <v>6737</v>
      </c>
      <c r="J22" s="81"/>
      <c r="K22" s="36" t="s">
        <v>2237</v>
      </c>
      <c r="O22"/>
      <c r="P22"/>
      <c r="Q22"/>
      <c r="U22" s="969"/>
      <c r="V22" s="38"/>
      <c r="W22" s="38"/>
    </row>
    <row r="23" spans="1:23" x14ac:dyDescent="0.35">
      <c r="A23" s="1104">
        <v>70460</v>
      </c>
      <c r="B23" s="1105">
        <v>1.1000000000000001</v>
      </c>
      <c r="C23" s="504" t="s">
        <v>2895</v>
      </c>
      <c r="D23" s="1"/>
      <c r="E23" s="982" t="s">
        <v>19</v>
      </c>
      <c r="F23" s="3"/>
      <c r="G23" s="1"/>
      <c r="H23" s="973" t="s">
        <v>6965</v>
      </c>
      <c r="J23" s="82"/>
      <c r="K23" s="37" t="s">
        <v>14802</v>
      </c>
      <c r="O23"/>
      <c r="P23"/>
      <c r="Q23"/>
      <c r="U23" s="969"/>
      <c r="V23" s="38"/>
      <c r="W23" s="38"/>
    </row>
    <row r="24" spans="1:23" x14ac:dyDescent="0.35">
      <c r="A24" s="1104">
        <v>70480</v>
      </c>
      <c r="B24" s="1105">
        <v>1.25</v>
      </c>
      <c r="C24" s="504" t="s">
        <v>2919</v>
      </c>
      <c r="D24" s="1"/>
      <c r="E24" s="982" t="s">
        <v>19</v>
      </c>
      <c r="F24" s="3"/>
      <c r="G24" s="249" t="s">
        <v>14803</v>
      </c>
      <c r="H24" s="987" t="s">
        <v>7410</v>
      </c>
      <c r="J24" s="118"/>
      <c r="K24" s="119" t="s">
        <v>14804</v>
      </c>
      <c r="O24"/>
      <c r="P24"/>
      <c r="Q24"/>
      <c r="U24" s="969"/>
      <c r="V24" s="38"/>
      <c r="W24" s="38"/>
    </row>
    <row r="25" spans="1:23" ht="18.5" x14ac:dyDescent="0.45">
      <c r="A25" s="1104">
        <v>70480</v>
      </c>
      <c r="B25" s="1105">
        <v>1.25</v>
      </c>
      <c r="C25" s="735" t="s">
        <v>2920</v>
      </c>
      <c r="D25" s="1"/>
      <c r="E25" s="982" t="s">
        <v>19</v>
      </c>
      <c r="F25" s="3"/>
      <c r="G25" s="1"/>
      <c r="H25" s="996" t="s">
        <v>7428</v>
      </c>
      <c r="J25" s="38"/>
      <c r="K25" s="39" t="s">
        <v>14805</v>
      </c>
      <c r="O25"/>
      <c r="P25"/>
      <c r="Q25"/>
      <c r="U25" s="969"/>
      <c r="V25" s="38"/>
      <c r="W25" s="38"/>
    </row>
    <row r="26" spans="1:23" x14ac:dyDescent="0.35">
      <c r="A26" s="1104">
        <v>70481</v>
      </c>
      <c r="B26" s="1105">
        <v>1.1000000000000001</v>
      </c>
      <c r="C26" s="735" t="s">
        <v>2896</v>
      </c>
      <c r="D26" s="1"/>
      <c r="E26" s="982" t="s">
        <v>19</v>
      </c>
      <c r="F26" s="3"/>
      <c r="G26" s="1005"/>
      <c r="H26" s="1002" t="s">
        <v>7967</v>
      </c>
      <c r="J26" s="1"/>
      <c r="K26" s="41" t="s">
        <v>12542</v>
      </c>
      <c r="O26"/>
      <c r="P26"/>
      <c r="Q26"/>
      <c r="U26" s="969"/>
      <c r="V26" s="38"/>
      <c r="W26" s="38"/>
    </row>
    <row r="27" spans="1:23" x14ac:dyDescent="0.35">
      <c r="A27" s="1104">
        <v>70481</v>
      </c>
      <c r="B27" s="1105">
        <v>1.1000000000000001</v>
      </c>
      <c r="C27" s="735" t="s">
        <v>2407</v>
      </c>
      <c r="D27" s="1"/>
      <c r="E27" s="982" t="s">
        <v>19</v>
      </c>
      <c r="F27" s="3"/>
      <c r="G27" s="1005"/>
      <c r="H27" s="1000" t="s">
        <v>7979</v>
      </c>
      <c r="J27" s="1"/>
      <c r="K27" s="43" t="s">
        <v>532</v>
      </c>
      <c r="O27"/>
      <c r="P27"/>
      <c r="Q27"/>
      <c r="U27" s="969"/>
      <c r="V27" s="38"/>
      <c r="W27" s="38"/>
    </row>
    <row r="28" spans="1:23" x14ac:dyDescent="0.35">
      <c r="A28" s="1104">
        <v>70482</v>
      </c>
      <c r="B28" s="1105">
        <v>1.24</v>
      </c>
      <c r="C28" s="735" t="s">
        <v>2911</v>
      </c>
      <c r="D28" s="1"/>
      <c r="E28" s="982" t="s">
        <v>19</v>
      </c>
      <c r="F28" s="3"/>
      <c r="G28" s="1"/>
      <c r="H28" s="251" t="s">
        <v>8364</v>
      </c>
      <c r="J28" s="1"/>
      <c r="K28" s="44" t="s">
        <v>879</v>
      </c>
      <c r="O28"/>
      <c r="P28"/>
      <c r="Q28"/>
      <c r="U28" s="969"/>
      <c r="V28" s="38"/>
      <c r="W28" s="38"/>
    </row>
    <row r="29" spans="1:23" x14ac:dyDescent="0.35">
      <c r="A29" s="1104">
        <v>70482</v>
      </c>
      <c r="B29" s="1105">
        <v>1.24</v>
      </c>
      <c r="C29" s="735" t="s">
        <v>2912</v>
      </c>
      <c r="D29" s="1"/>
      <c r="E29" s="982" t="s">
        <v>19</v>
      </c>
      <c r="F29" s="3"/>
      <c r="G29" s="1005"/>
      <c r="H29" s="998" t="s">
        <v>8655</v>
      </c>
      <c r="J29" s="1"/>
      <c r="K29" s="111" t="s">
        <v>13383</v>
      </c>
      <c r="O29"/>
      <c r="P29"/>
      <c r="Q29"/>
      <c r="U29" s="969"/>
      <c r="V29" s="38"/>
      <c r="W29" s="38"/>
    </row>
    <row r="30" spans="1:23" x14ac:dyDescent="0.35">
      <c r="A30" s="1104">
        <v>70486</v>
      </c>
      <c r="B30" s="1105">
        <v>0.83</v>
      </c>
      <c r="C30" s="504" t="s">
        <v>2862</v>
      </c>
      <c r="E30" s="982" t="s">
        <v>19</v>
      </c>
      <c r="F30" s="3"/>
      <c r="G30" s="1"/>
      <c r="H30" s="1004" t="s">
        <v>14191</v>
      </c>
      <c r="J30" s="1"/>
      <c r="K30" s="117" t="s">
        <v>13430</v>
      </c>
      <c r="O30"/>
      <c r="P30"/>
      <c r="Q30"/>
      <c r="U30" s="969"/>
      <c r="V30" s="38"/>
      <c r="W30" s="38"/>
    </row>
    <row r="31" spans="1:23" x14ac:dyDescent="0.35">
      <c r="A31" s="1104">
        <v>70487</v>
      </c>
      <c r="B31" s="1105">
        <v>1.1000000000000001</v>
      </c>
      <c r="C31" s="504" t="s">
        <v>2897</v>
      </c>
      <c r="D31" s="1"/>
      <c r="E31" s="982" t="s">
        <v>19</v>
      </c>
      <c r="F31" s="3"/>
      <c r="G31" s="1006"/>
      <c r="H31" s="976" t="s">
        <v>8689</v>
      </c>
      <c r="K31" s="122" t="s">
        <v>14181</v>
      </c>
      <c r="O31"/>
      <c r="P31"/>
      <c r="Q31"/>
      <c r="U31" s="969"/>
      <c r="V31" s="38"/>
      <c r="W31" s="38"/>
    </row>
    <row r="32" spans="1:23" x14ac:dyDescent="0.35">
      <c r="A32" s="1104">
        <v>70487</v>
      </c>
      <c r="B32" s="1105">
        <v>1.1000000000000001</v>
      </c>
      <c r="C32" s="735" t="s">
        <v>2898</v>
      </c>
      <c r="D32" s="1"/>
      <c r="E32" s="982" t="s">
        <v>19</v>
      </c>
      <c r="F32" s="3"/>
      <c r="G32" s="1"/>
      <c r="H32" s="983" t="s">
        <v>9126</v>
      </c>
      <c r="O32"/>
      <c r="P32"/>
      <c r="Q32"/>
      <c r="U32" s="969"/>
      <c r="V32" s="38"/>
      <c r="W32" s="38"/>
    </row>
    <row r="33" spans="1:23" x14ac:dyDescent="0.35">
      <c r="A33" s="1104">
        <v>70488</v>
      </c>
      <c r="B33" s="1105">
        <v>1.24</v>
      </c>
      <c r="C33" s="735" t="s">
        <v>2913</v>
      </c>
      <c r="D33" s="1"/>
      <c r="E33" s="982" t="s">
        <v>19</v>
      </c>
      <c r="F33" s="3"/>
      <c r="G33" s="1006"/>
      <c r="H33" s="986" t="s">
        <v>9583</v>
      </c>
      <c r="O33"/>
      <c r="P33"/>
      <c r="Q33"/>
      <c r="U33" s="969"/>
      <c r="V33" s="38"/>
      <c r="W33" s="38"/>
    </row>
    <row r="34" spans="1:23" x14ac:dyDescent="0.35">
      <c r="A34" s="1104">
        <v>70488</v>
      </c>
      <c r="B34" s="1105">
        <v>1.24</v>
      </c>
      <c r="C34" s="735" t="s">
        <v>2914</v>
      </c>
      <c r="D34" s="1"/>
      <c r="E34" s="982" t="s">
        <v>19</v>
      </c>
      <c r="F34" s="3"/>
      <c r="G34" s="1"/>
      <c r="H34" s="995" t="s">
        <v>14192</v>
      </c>
      <c r="O34"/>
      <c r="P34"/>
      <c r="Q34"/>
      <c r="U34" s="969"/>
      <c r="V34" s="38"/>
      <c r="W34" s="38"/>
    </row>
    <row r="35" spans="1:23" x14ac:dyDescent="0.35">
      <c r="A35" s="1104">
        <v>70496</v>
      </c>
      <c r="B35" s="1105">
        <v>1.71</v>
      </c>
      <c r="C35" s="504" t="s">
        <v>2950</v>
      </c>
      <c r="D35" s="1"/>
      <c r="E35" s="982" t="s">
        <v>19</v>
      </c>
      <c r="F35" s="3"/>
      <c r="G35" s="89"/>
      <c r="H35" s="985" t="s">
        <v>10273</v>
      </c>
      <c r="O35"/>
      <c r="P35"/>
      <c r="Q35"/>
      <c r="U35" s="969"/>
      <c r="V35" s="38"/>
      <c r="W35" s="38"/>
    </row>
    <row r="36" spans="1:23" x14ac:dyDescent="0.35">
      <c r="A36" s="1104">
        <v>70498</v>
      </c>
      <c r="B36" s="1105">
        <v>1.71</v>
      </c>
      <c r="C36" s="735" t="s">
        <v>2951</v>
      </c>
      <c r="D36" s="38"/>
      <c r="E36" s="982" t="s">
        <v>19</v>
      </c>
      <c r="F36" s="3"/>
      <c r="G36" s="100"/>
      <c r="H36" s="970" t="s">
        <v>12088</v>
      </c>
      <c r="O36"/>
      <c r="P36"/>
      <c r="Q36"/>
      <c r="U36" s="969"/>
      <c r="V36" s="38"/>
      <c r="W36" s="38"/>
    </row>
    <row r="37" spans="1:23" x14ac:dyDescent="0.35">
      <c r="A37" s="1104">
        <v>70542</v>
      </c>
      <c r="B37" s="1105">
        <v>1.58</v>
      </c>
      <c r="C37" s="735" t="s">
        <v>2945</v>
      </c>
      <c r="D37" s="1"/>
      <c r="E37" s="982" t="s">
        <v>19</v>
      </c>
      <c r="F37" s="3"/>
      <c r="G37" s="89"/>
      <c r="H37" s="990" t="s">
        <v>12542</v>
      </c>
      <c r="O37"/>
      <c r="P37"/>
      <c r="Q37"/>
      <c r="U37" s="969"/>
      <c r="V37" s="38"/>
      <c r="W37" s="38"/>
    </row>
    <row r="38" spans="1:23" x14ac:dyDescent="0.35">
      <c r="A38" s="1104">
        <v>70546</v>
      </c>
      <c r="B38" s="1105">
        <v>1.44</v>
      </c>
      <c r="C38" s="735" t="s">
        <v>2939</v>
      </c>
      <c r="D38" s="1"/>
      <c r="E38" s="982" t="s">
        <v>19</v>
      </c>
      <c r="F38" s="3"/>
      <c r="G38" s="100"/>
      <c r="H38" s="977" t="s">
        <v>14193</v>
      </c>
      <c r="O38"/>
      <c r="P38"/>
      <c r="Q38"/>
      <c r="U38" s="969"/>
      <c r="V38" s="38"/>
      <c r="W38" s="38"/>
    </row>
    <row r="39" spans="1:23" x14ac:dyDescent="0.35">
      <c r="A39" s="1104">
        <v>70549</v>
      </c>
      <c r="B39" s="1105">
        <v>1.76</v>
      </c>
      <c r="C39" s="735" t="s">
        <v>2597</v>
      </c>
      <c r="E39" s="982" t="s">
        <v>19</v>
      </c>
      <c r="F39" s="3"/>
      <c r="G39" s="89"/>
      <c r="H39" s="993" t="s">
        <v>13383</v>
      </c>
      <c r="O39"/>
      <c r="P39"/>
      <c r="Q39"/>
      <c r="U39" s="969"/>
      <c r="V39" s="38"/>
      <c r="W39" s="38"/>
    </row>
    <row r="40" spans="1:23" x14ac:dyDescent="0.35">
      <c r="A40" s="1104">
        <v>71045</v>
      </c>
      <c r="B40" s="1105">
        <v>0.18</v>
      </c>
      <c r="C40" s="735" t="s">
        <v>2719</v>
      </c>
      <c r="D40" s="1"/>
      <c r="E40" s="982" t="s">
        <v>19</v>
      </c>
      <c r="F40" s="3"/>
      <c r="G40" s="89"/>
      <c r="H40" s="1003" t="s">
        <v>13430</v>
      </c>
      <c r="O40"/>
      <c r="P40"/>
      <c r="Q40"/>
      <c r="U40" s="969"/>
      <c r="V40" s="38"/>
      <c r="W40" s="38"/>
    </row>
    <row r="41" spans="1:23" ht="18.5" x14ac:dyDescent="0.45">
      <c r="A41" s="1104">
        <v>71045</v>
      </c>
      <c r="B41" s="1105">
        <v>0.18</v>
      </c>
      <c r="C41" s="735" t="s">
        <v>2720</v>
      </c>
      <c r="D41" s="1"/>
      <c r="E41" s="982" t="s">
        <v>19</v>
      </c>
      <c r="F41" s="3"/>
      <c r="G41" s="89"/>
      <c r="H41" s="989" t="s">
        <v>13580</v>
      </c>
      <c r="O41"/>
      <c r="P41"/>
      <c r="Q41"/>
      <c r="U41" s="969"/>
      <c r="V41" s="38"/>
      <c r="W41" s="38"/>
    </row>
    <row r="42" spans="1:23" x14ac:dyDescent="0.35">
      <c r="A42" s="1104">
        <v>71045</v>
      </c>
      <c r="B42" s="1105">
        <v>0.18</v>
      </c>
      <c r="C42" s="735" t="s">
        <v>2721</v>
      </c>
      <c r="D42" s="1"/>
      <c r="E42" s="982" t="s">
        <v>19</v>
      </c>
      <c r="F42" s="3"/>
      <c r="G42" s="89"/>
      <c r="H42" s="1008" t="s">
        <v>6108</v>
      </c>
      <c r="O42"/>
      <c r="P42"/>
      <c r="Q42"/>
      <c r="U42" s="969"/>
      <c r="V42" s="38"/>
      <c r="W42" s="38"/>
    </row>
    <row r="43" spans="1:23" x14ac:dyDescent="0.35">
      <c r="A43" s="1104">
        <v>71045</v>
      </c>
      <c r="B43" s="1105">
        <v>0.18</v>
      </c>
      <c r="C43" s="735" t="s">
        <v>2722</v>
      </c>
      <c r="D43" s="38"/>
      <c r="E43" s="982" t="s">
        <v>19</v>
      </c>
      <c r="F43" s="3"/>
      <c r="O43"/>
      <c r="P43"/>
      <c r="Q43"/>
      <c r="U43" s="969"/>
      <c r="V43" s="38"/>
      <c r="W43" s="38"/>
    </row>
    <row r="44" spans="1:23" x14ac:dyDescent="0.35">
      <c r="A44" s="1104">
        <v>71045</v>
      </c>
      <c r="B44" s="1105">
        <v>0.18</v>
      </c>
      <c r="C44" s="735" t="s">
        <v>2723</v>
      </c>
      <c r="D44" s="38"/>
      <c r="E44" s="982" t="s">
        <v>19</v>
      </c>
      <c r="F44" s="3"/>
      <c r="O44"/>
      <c r="P44"/>
      <c r="Q44"/>
      <c r="U44" s="969"/>
      <c r="V44" s="38"/>
      <c r="W44" s="38"/>
    </row>
    <row r="45" spans="1:23" x14ac:dyDescent="0.35">
      <c r="A45" s="1104">
        <v>71046</v>
      </c>
      <c r="B45" s="1105">
        <v>0.21</v>
      </c>
      <c r="C45" s="735" t="s">
        <v>2743</v>
      </c>
      <c r="D45" s="1"/>
      <c r="E45" s="982" t="s">
        <v>19</v>
      </c>
      <c r="F45" s="3"/>
      <c r="O45"/>
      <c r="P45"/>
      <c r="Q45"/>
      <c r="U45" s="969"/>
      <c r="V45" s="38"/>
      <c r="W45" s="38"/>
    </row>
    <row r="46" spans="1:23" x14ac:dyDescent="0.35">
      <c r="A46" s="1104">
        <v>71046</v>
      </c>
      <c r="B46" s="1105">
        <v>0.21</v>
      </c>
      <c r="C46" s="735" t="s">
        <v>2744</v>
      </c>
      <c r="D46" s="1"/>
      <c r="E46" s="982" t="s">
        <v>19</v>
      </c>
      <c r="F46" s="3"/>
      <c r="O46"/>
      <c r="P46"/>
      <c r="Q46"/>
      <c r="U46" s="969"/>
      <c r="V46" s="38"/>
      <c r="W46" s="38"/>
    </row>
    <row r="47" spans="1:23" x14ac:dyDescent="0.35">
      <c r="A47" s="1104">
        <v>71100</v>
      </c>
      <c r="B47" s="1105">
        <v>0.21</v>
      </c>
      <c r="C47" s="735" t="s">
        <v>618</v>
      </c>
      <c r="D47" s="1"/>
      <c r="E47" s="982" t="s">
        <v>19</v>
      </c>
      <c r="F47" s="3"/>
      <c r="O47"/>
      <c r="P47"/>
      <c r="Q47"/>
      <c r="U47" s="969"/>
      <c r="V47" s="38"/>
      <c r="W47" s="38"/>
    </row>
    <row r="48" spans="1:23" x14ac:dyDescent="0.35">
      <c r="A48" s="1104">
        <v>71100</v>
      </c>
      <c r="B48" s="1105">
        <v>0.21</v>
      </c>
      <c r="C48" s="735" t="s">
        <v>619</v>
      </c>
      <c r="D48" s="1"/>
      <c r="E48" s="982" t="s">
        <v>19</v>
      </c>
      <c r="F48" s="3"/>
      <c r="O48"/>
      <c r="P48"/>
      <c r="Q48"/>
      <c r="U48" s="969"/>
      <c r="V48" s="38"/>
      <c r="W48" s="38"/>
    </row>
    <row r="49" spans="1:23" x14ac:dyDescent="0.35">
      <c r="A49" s="1104">
        <v>71130</v>
      </c>
      <c r="B49" s="1105">
        <v>0.21</v>
      </c>
      <c r="C49" s="735" t="s">
        <v>2745</v>
      </c>
      <c r="D49" s="1"/>
      <c r="E49" s="982" t="s">
        <v>19</v>
      </c>
      <c r="F49" s="3"/>
      <c r="O49"/>
      <c r="P49"/>
      <c r="Q49"/>
      <c r="U49" s="969"/>
      <c r="V49" s="38"/>
      <c r="W49" s="38"/>
    </row>
    <row r="50" spans="1:23" x14ac:dyDescent="0.35">
      <c r="A50" s="1104">
        <v>71250</v>
      </c>
      <c r="B50" s="1105">
        <v>1.05</v>
      </c>
      <c r="C50" s="735" t="s">
        <v>2891</v>
      </c>
      <c r="D50" s="1"/>
      <c r="E50" s="982" t="s">
        <v>19</v>
      </c>
      <c r="F50" s="3"/>
      <c r="O50"/>
      <c r="P50"/>
      <c r="Q50"/>
      <c r="U50" s="969"/>
      <c r="V50" s="38"/>
      <c r="W50" s="38"/>
    </row>
    <row r="51" spans="1:23" x14ac:dyDescent="0.35">
      <c r="A51" s="1106">
        <v>71271</v>
      </c>
      <c r="B51" s="1107">
        <v>1.05</v>
      </c>
      <c r="C51" s="1108" t="s">
        <v>28</v>
      </c>
      <c r="D51" s="1"/>
      <c r="E51" s="982" t="s">
        <v>19</v>
      </c>
      <c r="F51" s="3"/>
      <c r="O51"/>
      <c r="P51"/>
      <c r="Q51"/>
      <c r="U51" s="969"/>
      <c r="V51" s="38"/>
      <c r="W51" s="38"/>
    </row>
    <row r="52" spans="1:23" x14ac:dyDescent="0.35">
      <c r="A52" s="1106">
        <v>71271</v>
      </c>
      <c r="B52" s="1107">
        <v>1.05</v>
      </c>
      <c r="C52" s="1108" t="s">
        <v>29</v>
      </c>
      <c r="D52" s="1"/>
      <c r="E52" s="982" t="s">
        <v>19</v>
      </c>
      <c r="F52" s="3"/>
      <c r="O52"/>
      <c r="P52"/>
      <c r="Q52"/>
      <c r="U52" s="969"/>
      <c r="V52" s="38"/>
      <c r="W52" s="38"/>
    </row>
    <row r="53" spans="1:23" x14ac:dyDescent="0.35">
      <c r="A53" s="1104">
        <v>71275</v>
      </c>
      <c r="B53" s="1105">
        <v>1.77</v>
      </c>
      <c r="C53" s="735" t="s">
        <v>2962</v>
      </c>
      <c r="D53" s="1"/>
      <c r="E53" s="982" t="s">
        <v>19</v>
      </c>
      <c r="F53" s="3"/>
      <c r="O53"/>
      <c r="P53"/>
      <c r="Q53"/>
      <c r="U53" s="969"/>
      <c r="V53" s="38"/>
      <c r="W53" s="38"/>
    </row>
    <row r="54" spans="1:23" x14ac:dyDescent="0.35">
      <c r="A54" s="1104">
        <v>71275</v>
      </c>
      <c r="B54" s="1105">
        <v>1.77</v>
      </c>
      <c r="C54" s="504" t="s">
        <v>2963</v>
      </c>
      <c r="D54" s="1"/>
      <c r="E54" s="982" t="s">
        <v>19</v>
      </c>
      <c r="F54" s="3"/>
      <c r="O54"/>
      <c r="P54"/>
      <c r="Q54"/>
      <c r="U54" s="969"/>
      <c r="V54" s="38"/>
      <c r="W54" s="38"/>
    </row>
    <row r="55" spans="1:23" x14ac:dyDescent="0.35">
      <c r="A55" s="1104">
        <v>71275</v>
      </c>
      <c r="B55" s="1105">
        <v>1.77</v>
      </c>
      <c r="C55" s="735" t="s">
        <v>2964</v>
      </c>
      <c r="D55" s="1"/>
      <c r="E55" s="982" t="s">
        <v>19</v>
      </c>
      <c r="F55" s="3"/>
      <c r="O55"/>
      <c r="P55"/>
      <c r="Q55"/>
      <c r="U55" s="969"/>
      <c r="V55" s="38"/>
      <c r="W55" s="38"/>
    </row>
    <row r="56" spans="1:23" x14ac:dyDescent="0.35">
      <c r="A56" s="1104">
        <v>71275</v>
      </c>
      <c r="B56" s="1105">
        <v>1.77</v>
      </c>
      <c r="C56" s="735" t="s">
        <v>2965</v>
      </c>
      <c r="D56" s="1"/>
      <c r="E56" s="982" t="s">
        <v>19</v>
      </c>
      <c r="F56" s="3"/>
      <c r="O56"/>
      <c r="P56"/>
      <c r="Q56"/>
      <c r="U56" s="969"/>
      <c r="V56" s="38"/>
      <c r="W56" s="38"/>
    </row>
    <row r="57" spans="1:23" x14ac:dyDescent="0.35">
      <c r="A57" s="1104">
        <v>72020</v>
      </c>
      <c r="B57" s="1105">
        <v>0.16</v>
      </c>
      <c r="C57" s="735" t="s">
        <v>2676</v>
      </c>
      <c r="D57" s="1"/>
      <c r="E57" s="982" t="s">
        <v>19</v>
      </c>
      <c r="F57" s="3"/>
      <c r="O57"/>
      <c r="P57"/>
      <c r="Q57"/>
      <c r="U57" s="969"/>
      <c r="V57" s="38"/>
      <c r="W57" s="38"/>
    </row>
    <row r="58" spans="1:23" x14ac:dyDescent="0.35">
      <c r="A58" s="1104">
        <v>72020</v>
      </c>
      <c r="B58" s="1105">
        <v>0.16</v>
      </c>
      <c r="C58" s="735" t="s">
        <v>2677</v>
      </c>
      <c r="D58" s="1"/>
      <c r="E58" s="982" t="s">
        <v>19</v>
      </c>
      <c r="F58" s="1126"/>
      <c r="O58"/>
      <c r="P58"/>
      <c r="Q58"/>
      <c r="U58" s="969"/>
      <c r="V58" s="38"/>
      <c r="W58" s="38"/>
    </row>
    <row r="59" spans="1:23" x14ac:dyDescent="0.35">
      <c r="A59" s="1104">
        <v>72040</v>
      </c>
      <c r="B59" s="1105">
        <v>0.21</v>
      </c>
      <c r="C59" s="504" t="s">
        <v>2746</v>
      </c>
      <c r="D59" s="1"/>
      <c r="E59" s="982" t="s">
        <v>19</v>
      </c>
      <c r="F59" s="3"/>
      <c r="O59"/>
      <c r="P59"/>
      <c r="Q59"/>
      <c r="U59" s="969"/>
      <c r="V59" s="38"/>
      <c r="W59" s="38"/>
    </row>
    <row r="60" spans="1:23" x14ac:dyDescent="0.35">
      <c r="A60" s="1104">
        <v>72050</v>
      </c>
      <c r="B60" s="1105">
        <v>0.26</v>
      </c>
      <c r="C60" s="735" t="s">
        <v>2765</v>
      </c>
      <c r="D60" s="1"/>
      <c r="E60" s="982" t="s">
        <v>19</v>
      </c>
      <c r="F60" s="3"/>
      <c r="O60"/>
      <c r="P60"/>
      <c r="Q60"/>
      <c r="U60" s="969"/>
      <c r="V60" s="38"/>
      <c r="W60" s="38"/>
    </row>
    <row r="61" spans="1:23" x14ac:dyDescent="0.35">
      <c r="A61" s="1104">
        <v>72050</v>
      </c>
      <c r="B61" s="1105">
        <v>0.26</v>
      </c>
      <c r="C61" s="735" t="s">
        <v>2766</v>
      </c>
      <c r="D61" s="1"/>
      <c r="E61" s="982" t="s">
        <v>19</v>
      </c>
      <c r="F61" s="3"/>
      <c r="O61"/>
      <c r="P61"/>
      <c r="Q61"/>
      <c r="U61" s="969"/>
      <c r="V61" s="38"/>
      <c r="W61" s="38"/>
    </row>
    <row r="62" spans="1:23" x14ac:dyDescent="0.35">
      <c r="A62" s="1104">
        <v>72050</v>
      </c>
      <c r="B62" s="1105">
        <v>0.26</v>
      </c>
      <c r="C62" s="735" t="s">
        <v>2767</v>
      </c>
      <c r="D62" s="1"/>
      <c r="E62" s="982" t="s">
        <v>19</v>
      </c>
      <c r="F62" s="3"/>
      <c r="O62"/>
      <c r="P62"/>
      <c r="Q62"/>
      <c r="U62" s="969"/>
      <c r="V62" s="38"/>
      <c r="W62" s="38"/>
    </row>
    <row r="63" spans="1:23" x14ac:dyDescent="0.35">
      <c r="A63" s="1104">
        <v>72052</v>
      </c>
      <c r="B63" s="1105">
        <v>0.28999999999999998</v>
      </c>
      <c r="C63" s="735" t="s">
        <v>2772</v>
      </c>
      <c r="D63" s="1"/>
      <c r="E63" s="982" t="s">
        <v>19</v>
      </c>
      <c r="F63" s="3"/>
      <c r="O63"/>
      <c r="P63"/>
      <c r="Q63"/>
      <c r="U63" s="969"/>
      <c r="V63" s="38"/>
      <c r="W63" s="38"/>
    </row>
    <row r="64" spans="1:23" x14ac:dyDescent="0.35">
      <c r="A64" s="1104">
        <v>72070</v>
      </c>
      <c r="B64" s="1105">
        <v>0.2</v>
      </c>
      <c r="C64" s="735" t="s">
        <v>2738</v>
      </c>
      <c r="E64" s="982" t="s">
        <v>19</v>
      </c>
      <c r="F64" s="3"/>
      <c r="O64"/>
      <c r="P64"/>
      <c r="Q64"/>
      <c r="U64" s="969"/>
      <c r="V64" s="38"/>
      <c r="W64" s="38"/>
    </row>
    <row r="65" spans="1:23" x14ac:dyDescent="0.35">
      <c r="A65" s="1104">
        <v>72072</v>
      </c>
      <c r="B65" s="1105">
        <v>0.22</v>
      </c>
      <c r="C65" s="504" t="s">
        <v>2755</v>
      </c>
      <c r="D65" s="1"/>
      <c r="E65" s="982" t="s">
        <v>19</v>
      </c>
      <c r="F65" s="3"/>
      <c r="O65"/>
      <c r="P65"/>
      <c r="Q65"/>
      <c r="U65" s="969"/>
      <c r="V65" s="38"/>
      <c r="W65" s="38"/>
    </row>
    <row r="66" spans="1:23" x14ac:dyDescent="0.35">
      <c r="A66" s="1104">
        <v>72080</v>
      </c>
      <c r="B66" s="1105">
        <v>0.2</v>
      </c>
      <c r="C66" s="735" t="s">
        <v>2739</v>
      </c>
      <c r="D66" s="1"/>
      <c r="E66" s="982" t="s">
        <v>19</v>
      </c>
      <c r="F66" s="3"/>
      <c r="O66"/>
      <c r="P66"/>
      <c r="Q66"/>
      <c r="U66" s="969"/>
      <c r="V66" s="38"/>
      <c r="W66" s="38"/>
    </row>
    <row r="67" spans="1:23" x14ac:dyDescent="0.35">
      <c r="A67" s="1104">
        <v>72081</v>
      </c>
      <c r="B67" s="1105">
        <v>0.25</v>
      </c>
      <c r="C67" s="735" t="s">
        <v>2760</v>
      </c>
      <c r="D67" s="1"/>
      <c r="E67" s="982" t="s">
        <v>19</v>
      </c>
      <c r="F67" s="3"/>
      <c r="O67"/>
      <c r="P67"/>
      <c r="Q67"/>
      <c r="U67" s="969"/>
      <c r="V67" s="38"/>
      <c r="W67" s="38"/>
    </row>
    <row r="68" spans="1:23" x14ac:dyDescent="0.35">
      <c r="A68" s="1104">
        <v>72084</v>
      </c>
      <c r="B68" s="1105">
        <v>0.4</v>
      </c>
      <c r="C68" s="735" t="s">
        <v>2783</v>
      </c>
      <c r="D68" s="1"/>
      <c r="E68" s="982" t="s">
        <v>19</v>
      </c>
      <c r="F68" s="3"/>
      <c r="O68"/>
      <c r="P68"/>
      <c r="Q68"/>
      <c r="U68" s="969"/>
      <c r="V68" s="38"/>
      <c r="W68" s="38"/>
    </row>
    <row r="69" spans="1:23" x14ac:dyDescent="0.35">
      <c r="A69" s="1104">
        <v>72100</v>
      </c>
      <c r="B69" s="1105">
        <v>0.21</v>
      </c>
      <c r="C69" s="504" t="s">
        <v>2747</v>
      </c>
      <c r="D69" s="1"/>
      <c r="E69" s="982" t="s">
        <v>19</v>
      </c>
      <c r="F69" s="3"/>
      <c r="O69"/>
      <c r="P69"/>
      <c r="Q69"/>
      <c r="U69" s="969"/>
      <c r="V69" s="38"/>
      <c r="W69" s="38"/>
    </row>
    <row r="70" spans="1:23" x14ac:dyDescent="0.35">
      <c r="A70" s="1104">
        <v>72100</v>
      </c>
      <c r="B70" s="1105">
        <v>0.21</v>
      </c>
      <c r="C70" s="504" t="s">
        <v>2748</v>
      </c>
      <c r="D70" s="1"/>
      <c r="E70" s="982" t="s">
        <v>19</v>
      </c>
      <c r="F70" s="3"/>
      <c r="O70"/>
      <c r="P70"/>
      <c r="Q70"/>
      <c r="U70" s="969"/>
      <c r="V70" s="38"/>
      <c r="W70" s="38"/>
    </row>
    <row r="71" spans="1:23" x14ac:dyDescent="0.35">
      <c r="A71" s="1104">
        <v>72100</v>
      </c>
      <c r="B71" s="1105">
        <v>0.21</v>
      </c>
      <c r="C71" s="735" t="s">
        <v>2749</v>
      </c>
      <c r="D71" s="1"/>
      <c r="E71" s="982" t="s">
        <v>19</v>
      </c>
      <c r="F71" s="3"/>
      <c r="O71"/>
      <c r="P71"/>
      <c r="Q71"/>
      <c r="U71" s="969"/>
      <c r="V71" s="38"/>
      <c r="W71" s="38"/>
    </row>
    <row r="72" spans="1:23" x14ac:dyDescent="0.35">
      <c r="A72" s="1104">
        <v>72110</v>
      </c>
      <c r="B72" s="1105">
        <v>0.25</v>
      </c>
      <c r="C72" s="735" t="s">
        <v>2761</v>
      </c>
      <c r="D72" s="1"/>
      <c r="E72" s="982" t="s">
        <v>19</v>
      </c>
      <c r="F72" s="3"/>
      <c r="O72"/>
      <c r="P72"/>
      <c r="Q72"/>
      <c r="U72" s="969"/>
      <c r="V72" s="38"/>
      <c r="W72" s="38"/>
    </row>
    <row r="73" spans="1:23" x14ac:dyDescent="0.35">
      <c r="A73" s="1104">
        <v>72110</v>
      </c>
      <c r="B73" s="1105">
        <v>0.25</v>
      </c>
      <c r="C73" s="735" t="s">
        <v>2762</v>
      </c>
      <c r="D73" s="1"/>
      <c r="E73" s="982" t="s">
        <v>19</v>
      </c>
      <c r="F73" s="3"/>
      <c r="O73"/>
      <c r="P73"/>
      <c r="Q73"/>
      <c r="U73" s="969"/>
      <c r="V73" s="38"/>
      <c r="W73" s="38"/>
    </row>
    <row r="74" spans="1:23" x14ac:dyDescent="0.35">
      <c r="A74" s="1104">
        <v>72110</v>
      </c>
      <c r="B74" s="1105">
        <v>0.25</v>
      </c>
      <c r="C74" s="735" t="s">
        <v>2763</v>
      </c>
      <c r="D74" s="1"/>
      <c r="E74" s="982" t="s">
        <v>19</v>
      </c>
      <c r="F74" s="3"/>
      <c r="O74"/>
      <c r="P74"/>
      <c r="Q74"/>
      <c r="U74" s="969"/>
      <c r="V74" s="38"/>
      <c r="W74" s="38"/>
    </row>
    <row r="75" spans="1:23" x14ac:dyDescent="0.35">
      <c r="A75" s="1104">
        <v>72120</v>
      </c>
      <c r="B75" s="1105">
        <v>0.21</v>
      </c>
      <c r="C75" s="735" t="s">
        <v>2750</v>
      </c>
      <c r="D75" s="1"/>
      <c r="E75" s="982" t="s">
        <v>19</v>
      </c>
      <c r="F75" s="3"/>
      <c r="O75"/>
      <c r="P75"/>
      <c r="Q75"/>
      <c r="U75" s="969"/>
      <c r="V75" s="38"/>
      <c r="W75" s="38"/>
    </row>
    <row r="76" spans="1:23" x14ac:dyDescent="0.35">
      <c r="A76" s="1104">
        <v>72125</v>
      </c>
      <c r="B76" s="1105">
        <v>0.98</v>
      </c>
      <c r="C76" s="504" t="s">
        <v>702</v>
      </c>
      <c r="D76" s="1"/>
      <c r="E76" s="982" t="s">
        <v>19</v>
      </c>
      <c r="F76" s="3"/>
      <c r="O76"/>
      <c r="P76"/>
      <c r="Q76"/>
      <c r="U76" s="969"/>
      <c r="V76" s="38"/>
      <c r="W76" s="38"/>
    </row>
    <row r="77" spans="1:23" x14ac:dyDescent="0.35">
      <c r="A77" s="1104">
        <v>72126</v>
      </c>
      <c r="B77" s="1105">
        <v>1.19</v>
      </c>
      <c r="C77" s="735" t="s">
        <v>2445</v>
      </c>
      <c r="D77" s="1"/>
      <c r="E77" s="982" t="s">
        <v>19</v>
      </c>
      <c r="F77" s="3"/>
      <c r="O77"/>
      <c r="P77"/>
      <c r="Q77"/>
      <c r="U77" s="969"/>
      <c r="V77" s="38"/>
      <c r="W77" s="38"/>
    </row>
    <row r="78" spans="1:23" x14ac:dyDescent="0.35">
      <c r="A78" s="1104">
        <v>72127</v>
      </c>
      <c r="B78" s="1105">
        <v>1.24</v>
      </c>
      <c r="C78" s="735" t="s">
        <v>2915</v>
      </c>
      <c r="D78" s="1"/>
      <c r="E78" s="982" t="s">
        <v>19</v>
      </c>
      <c r="F78" s="3"/>
      <c r="O78"/>
      <c r="P78"/>
      <c r="Q78"/>
      <c r="U78" s="969"/>
      <c r="V78" s="38"/>
      <c r="W78" s="38"/>
    </row>
    <row r="79" spans="1:23" x14ac:dyDescent="0.35">
      <c r="A79" s="1104">
        <v>72128</v>
      </c>
      <c r="B79" s="1105">
        <v>0.98</v>
      </c>
      <c r="C79" s="735" t="s">
        <v>2877</v>
      </c>
      <c r="D79" s="1"/>
      <c r="E79" s="982" t="s">
        <v>19</v>
      </c>
      <c r="F79" s="3"/>
      <c r="O79"/>
      <c r="P79"/>
      <c r="Q79"/>
      <c r="U79" s="969"/>
      <c r="V79" s="38"/>
      <c r="W79" s="38"/>
    </row>
    <row r="80" spans="1:23" x14ac:dyDescent="0.35">
      <c r="A80" s="1104">
        <v>72128</v>
      </c>
      <c r="B80" s="1105">
        <v>0.98</v>
      </c>
      <c r="C80" s="735" t="s">
        <v>703</v>
      </c>
      <c r="D80" s="1"/>
      <c r="E80" s="982" t="s">
        <v>19</v>
      </c>
      <c r="F80" s="3"/>
      <c r="O80"/>
      <c r="P80"/>
      <c r="Q80"/>
      <c r="U80" s="969"/>
      <c r="V80" s="38"/>
      <c r="W80" s="38"/>
    </row>
    <row r="81" spans="1:23" x14ac:dyDescent="0.35">
      <c r="A81" s="1104">
        <v>72129</v>
      </c>
      <c r="B81" s="1105">
        <v>1.19</v>
      </c>
      <c r="C81" s="735" t="s">
        <v>2446</v>
      </c>
      <c r="D81" s="1"/>
      <c r="E81" s="982" t="s">
        <v>19</v>
      </c>
      <c r="F81" s="3"/>
      <c r="O81"/>
      <c r="P81"/>
      <c r="Q81"/>
      <c r="U81" s="969"/>
      <c r="V81" s="38"/>
      <c r="W81" s="38"/>
    </row>
    <row r="82" spans="1:23" x14ac:dyDescent="0.35">
      <c r="A82" s="1104">
        <v>72130</v>
      </c>
      <c r="B82" s="1105">
        <v>1.24</v>
      </c>
      <c r="C82" s="735" t="s">
        <v>2916</v>
      </c>
      <c r="D82" s="1"/>
      <c r="E82" s="982" t="s">
        <v>19</v>
      </c>
      <c r="F82" s="3"/>
      <c r="O82"/>
      <c r="P82"/>
      <c r="Q82"/>
      <c r="U82" s="969"/>
      <c r="V82" s="38"/>
      <c r="W82" s="38"/>
    </row>
    <row r="83" spans="1:23" x14ac:dyDescent="0.35">
      <c r="A83" s="1104">
        <v>72131</v>
      </c>
      <c r="B83" s="1105">
        <v>0.98</v>
      </c>
      <c r="C83" s="504" t="s">
        <v>2390</v>
      </c>
      <c r="D83" s="1"/>
      <c r="E83" s="982" t="s">
        <v>19</v>
      </c>
      <c r="F83" s="3"/>
      <c r="O83"/>
      <c r="P83"/>
      <c r="Q83"/>
      <c r="U83" s="969"/>
      <c r="V83" s="38"/>
      <c r="W83" s="38"/>
    </row>
    <row r="84" spans="1:23" x14ac:dyDescent="0.35">
      <c r="A84" s="1104">
        <v>72132</v>
      </c>
      <c r="B84" s="1105">
        <v>1.19</v>
      </c>
      <c r="C84" s="735" t="s">
        <v>2905</v>
      </c>
      <c r="D84" s="1"/>
      <c r="E84" s="982" t="s">
        <v>19</v>
      </c>
      <c r="F84" s="3"/>
      <c r="O84"/>
      <c r="P84"/>
      <c r="Q84"/>
      <c r="U84" s="969"/>
      <c r="V84" s="38"/>
      <c r="W84" s="38"/>
    </row>
    <row r="85" spans="1:23" x14ac:dyDescent="0.35">
      <c r="A85" s="1104">
        <v>72132</v>
      </c>
      <c r="B85" s="1105">
        <v>1.19</v>
      </c>
      <c r="C85" s="735" t="s">
        <v>2447</v>
      </c>
      <c r="D85" s="1"/>
      <c r="E85" s="982" t="s">
        <v>19</v>
      </c>
      <c r="F85" s="3"/>
      <c r="O85"/>
      <c r="P85"/>
      <c r="Q85"/>
      <c r="U85" s="969"/>
      <c r="V85" s="38"/>
      <c r="W85" s="38"/>
    </row>
    <row r="86" spans="1:23" x14ac:dyDescent="0.35">
      <c r="A86" s="1104">
        <v>72133</v>
      </c>
      <c r="B86" s="1105">
        <v>1.24</v>
      </c>
      <c r="C86" s="735" t="s">
        <v>2917</v>
      </c>
      <c r="D86" s="1"/>
      <c r="E86" s="982" t="s">
        <v>19</v>
      </c>
      <c r="F86" s="3"/>
      <c r="O86"/>
      <c r="P86"/>
      <c r="Q86"/>
      <c r="U86" s="969"/>
      <c r="V86" s="38"/>
      <c r="W86" s="38"/>
    </row>
    <row r="87" spans="1:23" x14ac:dyDescent="0.35">
      <c r="A87" s="1104">
        <v>72133</v>
      </c>
      <c r="B87" s="1105">
        <v>1.24</v>
      </c>
      <c r="C87" s="735" t="s">
        <v>2918</v>
      </c>
      <c r="D87" s="1"/>
      <c r="E87" s="982" t="s">
        <v>19</v>
      </c>
      <c r="F87" s="3"/>
      <c r="O87"/>
      <c r="P87"/>
      <c r="Q87"/>
      <c r="U87" s="969"/>
      <c r="V87" s="38"/>
      <c r="W87" s="38"/>
    </row>
    <row r="88" spans="1:23" x14ac:dyDescent="0.35">
      <c r="A88" s="1104">
        <v>72148</v>
      </c>
      <c r="B88" s="1105">
        <v>1.44</v>
      </c>
      <c r="C88" s="735" t="s">
        <v>2940</v>
      </c>
      <c r="D88" s="1"/>
      <c r="E88" s="982" t="s">
        <v>19</v>
      </c>
      <c r="F88" s="3"/>
      <c r="O88"/>
      <c r="P88"/>
      <c r="Q88"/>
      <c r="U88" s="969"/>
      <c r="V88" s="38"/>
      <c r="W88" s="38"/>
    </row>
    <row r="89" spans="1:23" x14ac:dyDescent="0.35">
      <c r="A89" s="1104">
        <v>72157</v>
      </c>
      <c r="B89" s="1105">
        <v>2.23</v>
      </c>
      <c r="C89" s="735" t="s">
        <v>2981</v>
      </c>
      <c r="E89" s="982" t="s">
        <v>19</v>
      </c>
      <c r="F89" s="3"/>
      <c r="O89"/>
      <c r="P89"/>
      <c r="Q89"/>
      <c r="U89" s="969"/>
      <c r="V89" s="38"/>
      <c r="W89" s="38"/>
    </row>
    <row r="90" spans="1:23" x14ac:dyDescent="0.35">
      <c r="A90" s="1104">
        <v>72158</v>
      </c>
      <c r="B90" s="1105">
        <v>2.23</v>
      </c>
      <c r="C90" s="735" t="s">
        <v>2982</v>
      </c>
      <c r="D90" s="1"/>
      <c r="E90" s="982" t="s">
        <v>19</v>
      </c>
      <c r="F90" s="3"/>
      <c r="O90"/>
      <c r="P90"/>
      <c r="Q90"/>
      <c r="U90" s="969"/>
      <c r="V90" s="38"/>
      <c r="W90" s="38"/>
    </row>
    <row r="91" spans="1:23" x14ac:dyDescent="0.35">
      <c r="A91" s="1104">
        <v>72170</v>
      </c>
      <c r="B91" s="1105">
        <v>0.17</v>
      </c>
      <c r="C91" s="735" t="s">
        <v>2701</v>
      </c>
      <c r="D91" s="1"/>
      <c r="E91" s="982" t="s">
        <v>19</v>
      </c>
      <c r="F91" s="3"/>
      <c r="O91"/>
      <c r="P91"/>
      <c r="Q91"/>
      <c r="U91" s="969"/>
      <c r="V91" s="38"/>
      <c r="W91" s="38"/>
    </row>
    <row r="92" spans="1:23" x14ac:dyDescent="0.35">
      <c r="A92" s="1104">
        <v>72170</v>
      </c>
      <c r="B92" s="1105">
        <v>0.17</v>
      </c>
      <c r="C92" s="735" t="s">
        <v>2702</v>
      </c>
      <c r="D92" s="1"/>
      <c r="E92" s="982" t="s">
        <v>19</v>
      </c>
      <c r="F92" s="3"/>
      <c r="O92"/>
      <c r="P92"/>
      <c r="Q92"/>
      <c r="U92" s="969"/>
      <c r="V92" s="38"/>
      <c r="W92" s="38"/>
    </row>
    <row r="93" spans="1:23" x14ac:dyDescent="0.35">
      <c r="A93" s="1104">
        <v>72190</v>
      </c>
      <c r="B93" s="1105">
        <v>0.24</v>
      </c>
      <c r="C93" s="735" t="s">
        <v>2758</v>
      </c>
      <c r="D93" s="1"/>
      <c r="E93" s="982" t="s">
        <v>19</v>
      </c>
      <c r="F93" s="3"/>
      <c r="O93"/>
      <c r="P93"/>
      <c r="Q93"/>
      <c r="U93" s="969"/>
      <c r="V93" s="38"/>
      <c r="W93" s="38"/>
    </row>
    <row r="94" spans="1:23" x14ac:dyDescent="0.35">
      <c r="A94" s="1104">
        <v>72192</v>
      </c>
      <c r="B94" s="1105">
        <v>1.06</v>
      </c>
      <c r="C94" s="504" t="s">
        <v>2404</v>
      </c>
      <c r="D94" s="1"/>
      <c r="E94" s="982" t="s">
        <v>19</v>
      </c>
      <c r="F94" s="3"/>
      <c r="O94"/>
      <c r="P94"/>
      <c r="Q94"/>
      <c r="U94" s="969"/>
      <c r="V94" s="38"/>
      <c r="W94" s="38"/>
    </row>
    <row r="95" spans="1:23" x14ac:dyDescent="0.35">
      <c r="A95" s="1104">
        <v>72193</v>
      </c>
      <c r="B95" s="1105">
        <v>1.1299999999999999</v>
      </c>
      <c r="C95" s="735" t="s">
        <v>1119</v>
      </c>
      <c r="D95" s="1"/>
      <c r="E95" s="982" t="s">
        <v>19</v>
      </c>
      <c r="F95" s="1112"/>
      <c r="O95"/>
      <c r="P95"/>
      <c r="Q95"/>
      <c r="U95" s="969"/>
      <c r="V95" s="38"/>
      <c r="W95" s="38"/>
    </row>
    <row r="96" spans="1:23" x14ac:dyDescent="0.35">
      <c r="A96" s="1104">
        <v>72194</v>
      </c>
      <c r="B96" s="1105">
        <v>1.19</v>
      </c>
      <c r="C96" s="735" t="s">
        <v>1131</v>
      </c>
      <c r="E96" s="982" t="s">
        <v>19</v>
      </c>
      <c r="F96" s="3"/>
      <c r="O96"/>
      <c r="P96"/>
      <c r="Q96"/>
      <c r="U96" s="969"/>
      <c r="V96" s="38"/>
      <c r="W96" s="38"/>
    </row>
    <row r="97" spans="1:23" x14ac:dyDescent="0.35">
      <c r="A97" s="1104">
        <v>72195</v>
      </c>
      <c r="B97" s="1105">
        <v>1.42</v>
      </c>
      <c r="C97" s="504" t="s">
        <v>2934</v>
      </c>
      <c r="D97" s="1"/>
      <c r="E97" s="982" t="s">
        <v>19</v>
      </c>
      <c r="F97" s="3"/>
      <c r="O97"/>
      <c r="P97"/>
      <c r="Q97"/>
      <c r="U97" s="969"/>
      <c r="V97" s="38"/>
      <c r="W97" s="38"/>
    </row>
    <row r="98" spans="1:23" x14ac:dyDescent="0.35">
      <c r="A98" s="1104">
        <v>72195</v>
      </c>
      <c r="B98" s="1105">
        <v>1.42</v>
      </c>
      <c r="C98" s="735" t="s">
        <v>2935</v>
      </c>
      <c r="D98" s="1"/>
      <c r="E98" s="982" t="s">
        <v>19</v>
      </c>
      <c r="F98" s="3"/>
      <c r="O98"/>
      <c r="P98"/>
      <c r="Q98"/>
      <c r="U98" s="969"/>
      <c r="V98" s="38"/>
      <c r="W98" s="38"/>
    </row>
    <row r="99" spans="1:23" x14ac:dyDescent="0.35">
      <c r="A99" s="1104">
        <v>72197</v>
      </c>
      <c r="B99" s="1105">
        <v>2.15</v>
      </c>
      <c r="C99" s="735" t="s">
        <v>1256</v>
      </c>
      <c r="D99" s="1"/>
      <c r="E99" s="982" t="s">
        <v>19</v>
      </c>
      <c r="F99" s="3"/>
      <c r="O99"/>
      <c r="P99"/>
      <c r="Q99"/>
      <c r="U99" s="969"/>
      <c r="V99" s="38"/>
      <c r="W99" s="38"/>
    </row>
    <row r="100" spans="1:23" x14ac:dyDescent="0.35">
      <c r="A100" s="1104">
        <v>72198</v>
      </c>
      <c r="B100" s="1105">
        <v>1.76</v>
      </c>
      <c r="C100" s="735" t="s">
        <v>2952</v>
      </c>
      <c r="D100" s="1"/>
      <c r="E100" s="982" t="s">
        <v>19</v>
      </c>
      <c r="F100" s="3"/>
      <c r="O100"/>
      <c r="P100"/>
      <c r="Q100"/>
      <c r="U100" s="969"/>
      <c r="V100" s="38"/>
      <c r="W100" s="38"/>
    </row>
    <row r="101" spans="1:23" x14ac:dyDescent="0.35">
      <c r="A101" s="1104">
        <v>73030</v>
      </c>
      <c r="B101" s="1105">
        <v>0.18</v>
      </c>
      <c r="C101" s="504" t="s">
        <v>2724</v>
      </c>
      <c r="D101" s="1"/>
      <c r="E101" s="982" t="s">
        <v>19</v>
      </c>
      <c r="F101" s="3"/>
      <c r="O101"/>
      <c r="P101"/>
      <c r="Q101"/>
      <c r="U101" s="969"/>
      <c r="V101" s="38"/>
      <c r="W101" s="38"/>
    </row>
    <row r="102" spans="1:23" x14ac:dyDescent="0.35">
      <c r="A102" s="1104">
        <v>73030</v>
      </c>
      <c r="B102" s="1105">
        <v>0.18</v>
      </c>
      <c r="C102" s="504" t="s">
        <v>2725</v>
      </c>
      <c r="D102" s="1"/>
      <c r="E102" s="982" t="s">
        <v>19</v>
      </c>
      <c r="F102" s="3"/>
      <c r="O102"/>
      <c r="P102"/>
      <c r="Q102"/>
      <c r="U102" s="969"/>
      <c r="V102" s="38"/>
      <c r="W102" s="38"/>
    </row>
    <row r="103" spans="1:23" x14ac:dyDescent="0.35">
      <c r="A103" s="1104">
        <v>73030</v>
      </c>
      <c r="B103" s="1105">
        <v>0.18</v>
      </c>
      <c r="C103" s="504" t="s">
        <v>2726</v>
      </c>
      <c r="D103" s="1"/>
      <c r="E103" s="982" t="s">
        <v>19</v>
      </c>
      <c r="F103" s="3"/>
      <c r="O103"/>
      <c r="P103"/>
      <c r="Q103"/>
      <c r="U103" s="969"/>
      <c r="V103" s="38"/>
      <c r="W103" s="38"/>
    </row>
    <row r="104" spans="1:23" x14ac:dyDescent="0.35">
      <c r="A104" s="1104">
        <v>73030</v>
      </c>
      <c r="B104" s="1105">
        <v>0.18</v>
      </c>
      <c r="C104" s="504" t="s">
        <v>2727</v>
      </c>
      <c r="D104" s="1"/>
      <c r="E104" s="982" t="s">
        <v>19</v>
      </c>
      <c r="F104" s="3"/>
      <c r="O104"/>
      <c r="P104"/>
      <c r="Q104"/>
      <c r="U104" s="969"/>
      <c r="V104" s="38"/>
      <c r="W104" s="38"/>
    </row>
    <row r="105" spans="1:23" x14ac:dyDescent="0.35">
      <c r="A105" s="1104">
        <v>73040</v>
      </c>
      <c r="B105" s="1105">
        <v>0.53</v>
      </c>
      <c r="C105" s="735" t="s">
        <v>2797</v>
      </c>
      <c r="D105" s="1"/>
      <c r="E105" s="982" t="s">
        <v>19</v>
      </c>
      <c r="F105" s="3"/>
      <c r="O105"/>
      <c r="P105"/>
      <c r="Q105"/>
      <c r="U105" s="969"/>
      <c r="V105" s="38"/>
      <c r="W105" s="38"/>
    </row>
    <row r="106" spans="1:23" x14ac:dyDescent="0.35">
      <c r="A106" s="1104">
        <v>73040</v>
      </c>
      <c r="B106" s="1105">
        <v>0.53</v>
      </c>
      <c r="C106" s="735" t="s">
        <v>2798</v>
      </c>
      <c r="D106" s="1"/>
      <c r="E106" s="982" t="s">
        <v>19</v>
      </c>
      <c r="F106" s="3"/>
      <c r="O106"/>
      <c r="P106"/>
      <c r="Q106"/>
      <c r="U106" s="969"/>
      <c r="V106" s="38"/>
      <c r="W106" s="38"/>
    </row>
    <row r="107" spans="1:23" x14ac:dyDescent="0.35">
      <c r="A107" s="1104">
        <v>73060</v>
      </c>
      <c r="B107" s="1105">
        <v>0.16</v>
      </c>
      <c r="C107" s="735" t="s">
        <v>2678</v>
      </c>
      <c r="D107" s="1"/>
      <c r="E107" s="982" t="s">
        <v>19</v>
      </c>
      <c r="F107" s="3"/>
      <c r="O107"/>
      <c r="P107"/>
      <c r="Q107"/>
      <c r="U107" s="969"/>
      <c r="V107" s="38"/>
      <c r="W107" s="38"/>
    </row>
    <row r="108" spans="1:23" x14ac:dyDescent="0.35">
      <c r="A108" s="1104">
        <v>73060</v>
      </c>
      <c r="B108" s="1105">
        <v>0.16</v>
      </c>
      <c r="C108" s="735" t="s">
        <v>2679</v>
      </c>
      <c r="D108" s="1"/>
      <c r="E108" s="982" t="s">
        <v>19</v>
      </c>
      <c r="F108" s="3"/>
      <c r="O108"/>
      <c r="P108"/>
      <c r="Q108"/>
      <c r="U108" s="969"/>
      <c r="V108" s="38"/>
      <c r="W108" s="38"/>
    </row>
    <row r="109" spans="1:23" x14ac:dyDescent="0.35">
      <c r="A109" s="1104">
        <v>73070</v>
      </c>
      <c r="B109" s="1105">
        <v>0.16</v>
      </c>
      <c r="C109" s="735" t="s">
        <v>2680</v>
      </c>
      <c r="D109" s="1"/>
      <c r="E109" s="982" t="s">
        <v>19</v>
      </c>
      <c r="F109" s="3"/>
      <c r="O109"/>
      <c r="P109"/>
      <c r="Q109"/>
      <c r="U109" s="969"/>
      <c r="V109" s="38"/>
      <c r="W109" s="38"/>
    </row>
    <row r="110" spans="1:23" x14ac:dyDescent="0.35">
      <c r="A110" s="1104">
        <v>73070</v>
      </c>
      <c r="B110" s="1105">
        <v>0.16</v>
      </c>
      <c r="C110" s="735" t="s">
        <v>2681</v>
      </c>
      <c r="D110" s="1"/>
      <c r="E110" s="982" t="s">
        <v>19</v>
      </c>
      <c r="F110" s="3"/>
      <c r="O110"/>
      <c r="P110"/>
      <c r="Q110"/>
      <c r="U110" s="969"/>
      <c r="V110" s="38"/>
      <c r="W110" s="38"/>
    </row>
    <row r="111" spans="1:23" x14ac:dyDescent="0.35">
      <c r="A111" s="1104">
        <v>73070</v>
      </c>
      <c r="B111" s="1105">
        <v>0.16</v>
      </c>
      <c r="C111" s="735" t="s">
        <v>2682</v>
      </c>
      <c r="D111" s="1"/>
      <c r="E111" s="982" t="s">
        <v>19</v>
      </c>
      <c r="F111" s="3"/>
      <c r="O111"/>
      <c r="P111"/>
      <c r="Q111"/>
      <c r="U111" s="969"/>
      <c r="V111" s="38"/>
      <c r="W111" s="38"/>
    </row>
    <row r="112" spans="1:23" x14ac:dyDescent="0.35">
      <c r="A112" s="1104">
        <v>73070</v>
      </c>
      <c r="B112" s="1105">
        <v>0.16</v>
      </c>
      <c r="C112" s="735" t="s">
        <v>2683</v>
      </c>
      <c r="D112" s="1"/>
      <c r="E112" s="982" t="s">
        <v>19</v>
      </c>
      <c r="F112" s="3"/>
      <c r="O112"/>
      <c r="P112"/>
      <c r="Q112"/>
      <c r="U112" s="969"/>
      <c r="V112" s="38"/>
      <c r="W112" s="38"/>
    </row>
    <row r="113" spans="1:23" x14ac:dyDescent="0.35">
      <c r="A113" s="1104">
        <v>73080</v>
      </c>
      <c r="B113" s="1105">
        <v>0.17</v>
      </c>
      <c r="C113" s="735" t="s">
        <v>2703</v>
      </c>
      <c r="D113" s="1"/>
      <c r="E113" s="982" t="s">
        <v>19</v>
      </c>
      <c r="F113" s="3"/>
      <c r="O113"/>
      <c r="P113"/>
      <c r="Q113"/>
      <c r="U113" s="969"/>
      <c r="V113" s="38"/>
      <c r="W113" s="38"/>
    </row>
    <row r="114" spans="1:23" x14ac:dyDescent="0.35">
      <c r="A114" s="1104">
        <v>73080</v>
      </c>
      <c r="B114" s="1105">
        <v>0.17</v>
      </c>
      <c r="C114" s="735" t="s">
        <v>2704</v>
      </c>
      <c r="D114" s="38"/>
      <c r="E114" s="982" t="s">
        <v>19</v>
      </c>
      <c r="F114" s="3"/>
      <c r="O114"/>
      <c r="P114"/>
      <c r="Q114"/>
      <c r="U114" s="969"/>
      <c r="V114" s="38"/>
      <c r="W114" s="38"/>
    </row>
    <row r="115" spans="1:23" x14ac:dyDescent="0.35">
      <c r="A115" s="1104">
        <v>73085</v>
      </c>
      <c r="B115" s="1105">
        <v>0.53</v>
      </c>
      <c r="C115" s="735" t="s">
        <v>2799</v>
      </c>
      <c r="D115" s="1"/>
      <c r="E115" s="982" t="s">
        <v>19</v>
      </c>
      <c r="F115" s="3"/>
      <c r="O115"/>
      <c r="P115"/>
      <c r="Q115"/>
      <c r="U115" s="969"/>
      <c r="V115" s="38"/>
      <c r="W115" s="38"/>
    </row>
    <row r="116" spans="1:23" x14ac:dyDescent="0.35">
      <c r="A116" s="1104">
        <v>73085</v>
      </c>
      <c r="B116" s="1105">
        <v>0.53</v>
      </c>
      <c r="C116" s="735" t="s">
        <v>2800</v>
      </c>
      <c r="D116" s="1"/>
      <c r="E116" s="982" t="s">
        <v>19</v>
      </c>
      <c r="F116" s="3"/>
      <c r="O116"/>
      <c r="P116"/>
      <c r="Q116"/>
      <c r="U116" s="969"/>
      <c r="V116" s="38"/>
      <c r="W116" s="38"/>
    </row>
    <row r="117" spans="1:23" x14ac:dyDescent="0.35">
      <c r="A117" s="1104">
        <v>73092</v>
      </c>
      <c r="B117" s="1105">
        <v>0.16</v>
      </c>
      <c r="C117" s="735" t="s">
        <v>2684</v>
      </c>
      <c r="D117" s="1"/>
      <c r="E117" s="982" t="s">
        <v>19</v>
      </c>
      <c r="F117" s="38"/>
      <c r="O117"/>
      <c r="P117"/>
      <c r="Q117"/>
      <c r="U117" s="969"/>
      <c r="V117" s="38"/>
      <c r="W117" s="38"/>
    </row>
    <row r="118" spans="1:23" x14ac:dyDescent="0.35">
      <c r="A118" s="1104">
        <v>73092</v>
      </c>
      <c r="B118" s="1105">
        <v>0.16</v>
      </c>
      <c r="C118" s="735" t="s">
        <v>2685</v>
      </c>
      <c r="D118" s="1"/>
      <c r="E118" s="982" t="s">
        <v>19</v>
      </c>
      <c r="F118" s="3"/>
      <c r="O118"/>
      <c r="P118"/>
      <c r="Q118"/>
      <c r="U118" s="969"/>
      <c r="V118" s="38"/>
      <c r="W118" s="38"/>
    </row>
    <row r="119" spans="1:23" x14ac:dyDescent="0.35">
      <c r="A119" s="1104">
        <v>73100</v>
      </c>
      <c r="B119" s="1105">
        <v>0.16</v>
      </c>
      <c r="C119" s="735" t="s">
        <v>2686</v>
      </c>
      <c r="D119" s="1"/>
      <c r="E119" s="982" t="s">
        <v>19</v>
      </c>
      <c r="F119" s="3"/>
      <c r="O119"/>
      <c r="P119"/>
      <c r="Q119"/>
      <c r="U119" s="969"/>
      <c r="V119" s="38"/>
      <c r="W119" s="38"/>
    </row>
    <row r="120" spans="1:23" x14ac:dyDescent="0.35">
      <c r="A120" s="1104">
        <v>73100</v>
      </c>
      <c r="B120" s="1105">
        <v>0.16</v>
      </c>
      <c r="C120" s="735" t="s">
        <v>2687</v>
      </c>
      <c r="D120" s="1"/>
      <c r="E120" s="982" t="s">
        <v>19</v>
      </c>
      <c r="F120" s="3"/>
      <c r="O120"/>
      <c r="P120"/>
      <c r="Q120"/>
      <c r="U120" s="969"/>
      <c r="V120" s="38"/>
      <c r="W120" s="38"/>
    </row>
    <row r="121" spans="1:23" x14ac:dyDescent="0.35">
      <c r="A121" s="1104">
        <v>73110</v>
      </c>
      <c r="B121" s="1105">
        <v>0.17</v>
      </c>
      <c r="C121" s="504" t="s">
        <v>2705</v>
      </c>
      <c r="D121" s="38"/>
      <c r="E121" s="982" t="s">
        <v>19</v>
      </c>
      <c r="F121" s="1112"/>
      <c r="O121"/>
      <c r="P121"/>
      <c r="Q121"/>
      <c r="U121" s="969"/>
      <c r="V121" s="38"/>
      <c r="W121" s="38"/>
    </row>
    <row r="122" spans="1:23" x14ac:dyDescent="0.35">
      <c r="A122" s="1104">
        <v>73110</v>
      </c>
      <c r="B122" s="1105">
        <v>0.17</v>
      </c>
      <c r="C122" s="735" t="s">
        <v>2706</v>
      </c>
      <c r="D122" s="1"/>
      <c r="E122" s="982" t="s">
        <v>19</v>
      </c>
      <c r="F122" s="1112"/>
      <c r="O122"/>
      <c r="P122"/>
      <c r="Q122"/>
      <c r="U122" s="969"/>
      <c r="V122" s="38"/>
      <c r="W122" s="38"/>
    </row>
    <row r="123" spans="1:23" x14ac:dyDescent="0.35">
      <c r="A123" s="1104">
        <v>73110</v>
      </c>
      <c r="B123" s="1105">
        <v>0.17</v>
      </c>
      <c r="C123" s="735" t="s">
        <v>2707</v>
      </c>
      <c r="D123" s="1"/>
      <c r="E123" s="982" t="s">
        <v>19</v>
      </c>
      <c r="F123" s="3"/>
      <c r="O123"/>
      <c r="P123"/>
      <c r="Q123"/>
      <c r="U123" s="969"/>
      <c r="V123" s="38"/>
      <c r="W123" s="38"/>
    </row>
    <row r="124" spans="1:23" x14ac:dyDescent="0.35">
      <c r="A124" s="1104">
        <v>73115</v>
      </c>
      <c r="B124" s="1105">
        <v>0.53</v>
      </c>
      <c r="C124" s="735" t="s">
        <v>2801</v>
      </c>
      <c r="D124" s="1"/>
      <c r="E124" s="982" t="s">
        <v>19</v>
      </c>
      <c r="F124" s="3"/>
      <c r="O124"/>
      <c r="P124"/>
      <c r="Q124"/>
      <c r="U124" s="969"/>
      <c r="V124" s="38"/>
      <c r="W124" s="38"/>
    </row>
    <row r="125" spans="1:23" x14ac:dyDescent="0.35">
      <c r="A125" s="1104">
        <v>73115</v>
      </c>
      <c r="B125" s="1105">
        <v>0.53</v>
      </c>
      <c r="C125" s="735" t="s">
        <v>2802</v>
      </c>
      <c r="D125" s="1"/>
      <c r="E125" s="982" t="s">
        <v>19</v>
      </c>
      <c r="F125" s="3"/>
      <c r="O125"/>
      <c r="P125"/>
      <c r="Q125"/>
      <c r="U125" s="969"/>
      <c r="V125" s="38"/>
      <c r="W125" s="38"/>
    </row>
    <row r="126" spans="1:23" x14ac:dyDescent="0.35">
      <c r="A126" s="1104">
        <v>73130</v>
      </c>
      <c r="B126" s="1105">
        <v>0.17</v>
      </c>
      <c r="C126" s="735" t="s">
        <v>2708</v>
      </c>
      <c r="D126" s="1"/>
      <c r="E126" s="982" t="s">
        <v>19</v>
      </c>
      <c r="F126" s="3"/>
      <c r="O126"/>
      <c r="P126"/>
      <c r="Q126"/>
      <c r="U126" s="969"/>
      <c r="V126" s="38"/>
      <c r="W126" s="38"/>
    </row>
    <row r="127" spans="1:23" x14ac:dyDescent="0.35">
      <c r="A127" s="1104">
        <v>73130</v>
      </c>
      <c r="B127" s="1105">
        <v>0.17</v>
      </c>
      <c r="C127" s="735" t="s">
        <v>2709</v>
      </c>
      <c r="D127" s="1"/>
      <c r="E127" s="982" t="s">
        <v>19</v>
      </c>
      <c r="F127" s="3"/>
      <c r="O127"/>
      <c r="P127"/>
      <c r="Q127"/>
      <c r="U127" s="969"/>
      <c r="V127" s="38"/>
      <c r="W127" s="38"/>
    </row>
    <row r="128" spans="1:23" x14ac:dyDescent="0.35">
      <c r="A128" s="1104">
        <v>73130</v>
      </c>
      <c r="B128" s="1105">
        <v>0.17</v>
      </c>
      <c r="C128" s="735" t="s">
        <v>2710</v>
      </c>
      <c r="D128" s="1"/>
      <c r="E128" s="982" t="s">
        <v>19</v>
      </c>
      <c r="F128" s="3"/>
      <c r="O128"/>
      <c r="P128"/>
      <c r="Q128"/>
      <c r="U128" s="969"/>
      <c r="V128" s="38"/>
      <c r="W128" s="38"/>
    </row>
    <row r="129" spans="1:23" x14ac:dyDescent="0.35">
      <c r="A129" s="1104">
        <v>73130</v>
      </c>
      <c r="B129" s="1105">
        <v>0.17</v>
      </c>
      <c r="C129" s="735" t="s">
        <v>2711</v>
      </c>
      <c r="D129" s="1"/>
      <c r="E129" s="982" t="s">
        <v>19</v>
      </c>
      <c r="F129" s="3"/>
      <c r="O129"/>
      <c r="P129"/>
      <c r="Q129"/>
      <c r="U129" s="969"/>
      <c r="V129" s="38"/>
      <c r="W129" s="38"/>
    </row>
    <row r="130" spans="1:23" x14ac:dyDescent="0.35">
      <c r="A130" s="1104">
        <v>73140</v>
      </c>
      <c r="B130" s="1105">
        <v>0.13</v>
      </c>
      <c r="C130" s="735" t="s">
        <v>2669</v>
      </c>
      <c r="D130" s="1"/>
      <c r="E130" s="982" t="s">
        <v>19</v>
      </c>
      <c r="F130" s="3"/>
      <c r="O130"/>
      <c r="P130"/>
      <c r="Q130"/>
      <c r="U130" s="969"/>
      <c r="V130" s="38"/>
      <c r="W130" s="38"/>
    </row>
    <row r="131" spans="1:23" x14ac:dyDescent="0.35">
      <c r="A131" s="1104">
        <v>73140</v>
      </c>
      <c r="B131" s="1105">
        <v>0.13</v>
      </c>
      <c r="C131" s="735" t="s">
        <v>2670</v>
      </c>
      <c r="D131" s="1"/>
      <c r="E131" s="982" t="s">
        <v>19</v>
      </c>
      <c r="F131" s="3"/>
      <c r="O131"/>
      <c r="P131"/>
      <c r="Q131"/>
      <c r="U131" s="969"/>
      <c r="V131" s="38"/>
      <c r="W131" s="38"/>
    </row>
    <row r="132" spans="1:23" x14ac:dyDescent="0.35">
      <c r="A132" s="1104">
        <v>73140</v>
      </c>
      <c r="B132" s="1105">
        <v>0.13</v>
      </c>
      <c r="C132" s="504" t="s">
        <v>2671</v>
      </c>
      <c r="D132" s="1"/>
      <c r="E132" s="982" t="s">
        <v>19</v>
      </c>
      <c r="F132" s="3"/>
      <c r="O132"/>
      <c r="P132"/>
      <c r="Q132"/>
      <c r="U132" s="969"/>
      <c r="V132" s="38"/>
      <c r="W132" s="38"/>
    </row>
    <row r="133" spans="1:23" x14ac:dyDescent="0.35">
      <c r="A133" s="1104">
        <v>73140</v>
      </c>
      <c r="B133" s="1105">
        <v>0.13</v>
      </c>
      <c r="C133" s="504" t="s">
        <v>2672</v>
      </c>
      <c r="D133" s="1"/>
      <c r="E133" s="982" t="s">
        <v>19</v>
      </c>
      <c r="F133" s="3"/>
      <c r="O133"/>
      <c r="P133"/>
      <c r="Q133"/>
      <c r="U133" s="969"/>
      <c r="V133" s="38"/>
      <c r="W133" s="38"/>
    </row>
    <row r="134" spans="1:23" x14ac:dyDescent="0.35">
      <c r="A134" s="1104">
        <v>73140</v>
      </c>
      <c r="B134" s="1105">
        <v>0.13</v>
      </c>
      <c r="C134" s="504" t="s">
        <v>2673</v>
      </c>
      <c r="D134" s="1"/>
      <c r="E134" s="982" t="s">
        <v>19</v>
      </c>
      <c r="F134" s="3"/>
      <c r="O134"/>
      <c r="P134"/>
      <c r="Q134"/>
      <c r="U134" s="969"/>
      <c r="V134" s="38"/>
      <c r="W134" s="38"/>
    </row>
    <row r="135" spans="1:23" x14ac:dyDescent="0.35">
      <c r="A135" s="1104">
        <v>73200</v>
      </c>
      <c r="B135" s="1105">
        <v>0.98</v>
      </c>
      <c r="C135" s="735" t="s">
        <v>2878</v>
      </c>
      <c r="D135" s="1"/>
      <c r="E135" s="982" t="s">
        <v>19</v>
      </c>
      <c r="F135" s="3"/>
      <c r="O135"/>
      <c r="P135"/>
      <c r="Q135"/>
      <c r="U135" s="969"/>
      <c r="V135" s="38"/>
      <c r="W135" s="38"/>
    </row>
    <row r="136" spans="1:23" x14ac:dyDescent="0.35">
      <c r="A136" s="1104">
        <v>73201</v>
      </c>
      <c r="B136" s="1105">
        <v>1.1299999999999999</v>
      </c>
      <c r="C136" s="735" t="s">
        <v>2899</v>
      </c>
      <c r="D136" s="1"/>
      <c r="E136" s="982" t="s">
        <v>19</v>
      </c>
      <c r="F136" s="3"/>
      <c r="O136"/>
      <c r="P136"/>
      <c r="Q136"/>
      <c r="U136" s="969"/>
      <c r="V136" s="38"/>
      <c r="W136" s="38"/>
    </row>
    <row r="137" spans="1:23" x14ac:dyDescent="0.35">
      <c r="A137" s="1104">
        <v>73201</v>
      </c>
      <c r="B137" s="1105">
        <v>1.1299999999999999</v>
      </c>
      <c r="C137" s="735" t="s">
        <v>2900</v>
      </c>
      <c r="D137" s="1"/>
      <c r="E137" s="982" t="s">
        <v>19</v>
      </c>
      <c r="F137" s="3"/>
      <c r="O137"/>
      <c r="P137"/>
      <c r="Q137"/>
      <c r="U137" s="969"/>
      <c r="V137" s="38"/>
      <c r="W137" s="38"/>
    </row>
    <row r="138" spans="1:23" x14ac:dyDescent="0.35">
      <c r="A138" s="1104">
        <v>73202</v>
      </c>
      <c r="B138" s="1105">
        <v>1.19</v>
      </c>
      <c r="C138" s="735" t="s">
        <v>2906</v>
      </c>
      <c r="D138" s="1"/>
      <c r="E138" s="982" t="s">
        <v>19</v>
      </c>
      <c r="F138" s="3"/>
      <c r="O138"/>
      <c r="P138"/>
      <c r="Q138"/>
      <c r="U138" s="969"/>
      <c r="V138" s="38"/>
      <c r="W138" s="38"/>
    </row>
    <row r="139" spans="1:23" x14ac:dyDescent="0.35">
      <c r="A139" s="1104">
        <v>73202</v>
      </c>
      <c r="B139" s="1105">
        <v>1.19</v>
      </c>
      <c r="C139" s="735" t="s">
        <v>2907</v>
      </c>
      <c r="D139" s="1"/>
      <c r="E139" s="982" t="s">
        <v>19</v>
      </c>
      <c r="F139" s="3"/>
      <c r="O139"/>
      <c r="P139"/>
      <c r="Q139"/>
      <c r="U139" s="969"/>
      <c r="V139" s="38"/>
      <c r="W139" s="38"/>
    </row>
    <row r="140" spans="1:23" x14ac:dyDescent="0.35">
      <c r="A140" s="1104">
        <v>73206</v>
      </c>
      <c r="B140" s="1105">
        <v>1.76</v>
      </c>
      <c r="C140" s="735" t="s">
        <v>2953</v>
      </c>
      <c r="D140" s="1"/>
      <c r="E140" s="982" t="s">
        <v>19</v>
      </c>
      <c r="F140" s="3"/>
      <c r="O140"/>
      <c r="P140"/>
      <c r="Q140"/>
      <c r="U140" s="969"/>
      <c r="V140" s="38"/>
      <c r="W140" s="38"/>
    </row>
    <row r="141" spans="1:23" x14ac:dyDescent="0.35">
      <c r="A141" s="1104">
        <v>73206</v>
      </c>
      <c r="B141" s="1105">
        <v>1.76</v>
      </c>
      <c r="C141" s="735" t="s">
        <v>2954</v>
      </c>
      <c r="D141" s="1"/>
      <c r="E141" s="982" t="s">
        <v>19</v>
      </c>
      <c r="F141" s="3"/>
      <c r="O141"/>
      <c r="P141"/>
      <c r="Q141"/>
      <c r="U141" s="969"/>
      <c r="V141" s="38"/>
      <c r="W141" s="38"/>
    </row>
    <row r="142" spans="1:23" x14ac:dyDescent="0.35">
      <c r="A142" s="1104">
        <v>73206</v>
      </c>
      <c r="B142" s="1105">
        <v>1.76</v>
      </c>
      <c r="C142" s="735" t="s">
        <v>2955</v>
      </c>
      <c r="D142" s="1"/>
      <c r="E142" s="982" t="s">
        <v>19</v>
      </c>
      <c r="F142" s="3"/>
      <c r="O142"/>
      <c r="P142"/>
      <c r="Q142"/>
      <c r="U142" s="969"/>
      <c r="V142" s="38"/>
      <c r="W142" s="38"/>
    </row>
    <row r="143" spans="1:23" x14ac:dyDescent="0.35">
      <c r="A143" s="1104">
        <v>73206</v>
      </c>
      <c r="B143" s="1105">
        <v>1.76</v>
      </c>
      <c r="C143" s="735" t="s">
        <v>2956</v>
      </c>
      <c r="D143" s="1"/>
      <c r="E143" s="982" t="s">
        <v>19</v>
      </c>
      <c r="F143" s="3"/>
      <c r="O143"/>
      <c r="P143"/>
      <c r="Q143"/>
      <c r="U143" s="969"/>
      <c r="V143" s="38"/>
      <c r="W143" s="38"/>
    </row>
    <row r="144" spans="1:23" x14ac:dyDescent="0.35">
      <c r="A144" s="1104">
        <v>73206</v>
      </c>
      <c r="B144" s="1105">
        <v>1.76</v>
      </c>
      <c r="C144" s="735" t="s">
        <v>2957</v>
      </c>
      <c r="D144" s="1"/>
      <c r="E144" s="982" t="s">
        <v>19</v>
      </c>
      <c r="F144" s="3"/>
      <c r="O144"/>
      <c r="P144"/>
      <c r="Q144"/>
      <c r="U144" s="969"/>
      <c r="V144" s="38"/>
      <c r="W144" s="38"/>
    </row>
    <row r="145" spans="1:23" x14ac:dyDescent="0.35">
      <c r="A145" s="1104">
        <v>73206</v>
      </c>
      <c r="B145" s="1105">
        <v>1.76</v>
      </c>
      <c r="C145" s="735" t="s">
        <v>2958</v>
      </c>
      <c r="D145" s="1"/>
      <c r="E145" s="982" t="s">
        <v>19</v>
      </c>
      <c r="F145" s="3"/>
      <c r="O145"/>
      <c r="P145"/>
      <c r="Q145"/>
      <c r="U145" s="969"/>
      <c r="V145" s="38"/>
      <c r="W145" s="38"/>
    </row>
    <row r="146" spans="1:23" x14ac:dyDescent="0.35">
      <c r="A146" s="1104">
        <v>73206</v>
      </c>
      <c r="B146" s="1105">
        <v>1.76</v>
      </c>
      <c r="C146" s="735" t="s">
        <v>2959</v>
      </c>
      <c r="D146" s="1"/>
      <c r="E146" s="982" t="s">
        <v>19</v>
      </c>
      <c r="F146" s="3"/>
      <c r="O146"/>
      <c r="P146"/>
      <c r="Q146"/>
      <c r="U146" s="969"/>
      <c r="V146" s="38"/>
      <c r="W146" s="38"/>
    </row>
    <row r="147" spans="1:23" x14ac:dyDescent="0.35">
      <c r="A147" s="1104">
        <v>73223</v>
      </c>
      <c r="B147" s="1105">
        <v>2.1</v>
      </c>
      <c r="C147" s="735" t="s">
        <v>2975</v>
      </c>
      <c r="D147" s="1"/>
      <c r="E147" s="982" t="s">
        <v>19</v>
      </c>
      <c r="F147" s="3"/>
      <c r="O147"/>
      <c r="P147"/>
      <c r="Q147"/>
      <c r="U147" s="969"/>
      <c r="V147" s="38"/>
      <c r="W147" s="38"/>
    </row>
    <row r="148" spans="1:23" x14ac:dyDescent="0.35">
      <c r="A148" s="1104">
        <v>73223</v>
      </c>
      <c r="B148" s="1105">
        <v>2.1</v>
      </c>
      <c r="C148" s="735" t="s">
        <v>2976</v>
      </c>
      <c r="D148" s="1"/>
      <c r="E148" s="982" t="s">
        <v>19</v>
      </c>
      <c r="F148" s="3"/>
      <c r="O148"/>
      <c r="P148"/>
      <c r="Q148"/>
      <c r="U148" s="969"/>
      <c r="V148" s="38"/>
      <c r="W148" s="38"/>
    </row>
    <row r="149" spans="1:23" x14ac:dyDescent="0.35">
      <c r="A149" s="1104">
        <v>73223</v>
      </c>
      <c r="B149" s="1105">
        <v>2.1</v>
      </c>
      <c r="C149" s="735" t="s">
        <v>2977</v>
      </c>
      <c r="D149" s="1"/>
      <c r="E149" s="982" t="s">
        <v>19</v>
      </c>
      <c r="F149" s="3"/>
      <c r="O149"/>
      <c r="P149"/>
      <c r="Q149"/>
      <c r="U149" s="969"/>
      <c r="V149" s="38"/>
      <c r="W149" s="38"/>
    </row>
    <row r="150" spans="1:23" x14ac:dyDescent="0.35">
      <c r="A150" s="1104">
        <v>73501</v>
      </c>
      <c r="B150" s="1105">
        <v>0.18</v>
      </c>
      <c r="C150" s="504" t="s">
        <v>2728</v>
      </c>
      <c r="D150" s="1"/>
      <c r="E150" s="982" t="s">
        <v>19</v>
      </c>
      <c r="F150" s="3"/>
      <c r="O150"/>
      <c r="P150"/>
      <c r="Q150"/>
      <c r="U150" s="969"/>
      <c r="V150" s="38"/>
      <c r="W150" s="38"/>
    </row>
    <row r="151" spans="1:23" x14ac:dyDescent="0.35">
      <c r="A151" s="1104">
        <v>73501</v>
      </c>
      <c r="B151" s="1105">
        <v>0.18</v>
      </c>
      <c r="C151" s="504" t="s">
        <v>2729</v>
      </c>
      <c r="D151" s="1115"/>
      <c r="E151" s="982" t="s">
        <v>19</v>
      </c>
      <c r="F151" s="3"/>
      <c r="O151"/>
      <c r="P151"/>
      <c r="Q151"/>
      <c r="U151" s="969"/>
      <c r="V151" s="38"/>
      <c r="W151" s="38"/>
    </row>
    <row r="152" spans="1:23" x14ac:dyDescent="0.35">
      <c r="A152" s="1104">
        <v>73502</v>
      </c>
      <c r="B152" s="1105">
        <v>0.21</v>
      </c>
      <c r="C152" s="504" t="s">
        <v>2751</v>
      </c>
      <c r="D152" s="1"/>
      <c r="E152" s="982" t="s">
        <v>19</v>
      </c>
      <c r="F152" s="3"/>
      <c r="O152"/>
      <c r="P152"/>
      <c r="Q152"/>
      <c r="U152" s="969"/>
      <c r="V152" s="38"/>
      <c r="W152" s="38"/>
    </row>
    <row r="153" spans="1:23" x14ac:dyDescent="0.35">
      <c r="A153" s="1104">
        <v>73502</v>
      </c>
      <c r="B153" s="1105">
        <v>0.21</v>
      </c>
      <c r="C153" s="504" t="s">
        <v>2752</v>
      </c>
      <c r="D153" s="1"/>
      <c r="E153" s="982" t="s">
        <v>19</v>
      </c>
      <c r="F153" s="3"/>
      <c r="O153"/>
      <c r="P153"/>
      <c r="Q153"/>
      <c r="U153" s="969"/>
      <c r="V153" s="38"/>
      <c r="W153" s="38"/>
    </row>
    <row r="154" spans="1:23" x14ac:dyDescent="0.35">
      <c r="A154" s="1104">
        <v>73502</v>
      </c>
      <c r="B154" s="1105">
        <v>0.21</v>
      </c>
      <c r="C154" s="504" t="s">
        <v>2753</v>
      </c>
      <c r="D154" s="1"/>
      <c r="E154" s="982" t="s">
        <v>19</v>
      </c>
      <c r="F154" s="3"/>
      <c r="O154"/>
      <c r="P154"/>
      <c r="Q154"/>
      <c r="U154" s="969"/>
      <c r="V154" s="38"/>
      <c r="W154" s="38"/>
    </row>
    <row r="155" spans="1:23" x14ac:dyDescent="0.35">
      <c r="A155" s="1104">
        <v>73502</v>
      </c>
      <c r="B155" s="1105">
        <v>0.21</v>
      </c>
      <c r="C155" s="504" t="s">
        <v>2754</v>
      </c>
      <c r="D155" s="1"/>
      <c r="E155" s="982" t="s">
        <v>19</v>
      </c>
      <c r="F155" s="3"/>
      <c r="O155"/>
      <c r="P155"/>
      <c r="Q155"/>
      <c r="U155" s="969"/>
      <c r="V155" s="38"/>
      <c r="W155" s="38"/>
    </row>
    <row r="156" spans="1:23" x14ac:dyDescent="0.35">
      <c r="A156" s="1104">
        <v>73522</v>
      </c>
      <c r="B156" s="1105">
        <v>0.28000000000000003</v>
      </c>
      <c r="C156" s="735" t="s">
        <v>18</v>
      </c>
      <c r="D156" s="1"/>
      <c r="E156" s="982" t="s">
        <v>19</v>
      </c>
      <c r="F156" s="3"/>
      <c r="O156"/>
      <c r="P156"/>
      <c r="Q156"/>
      <c r="U156" s="969"/>
      <c r="V156" s="38"/>
      <c r="W156" s="38"/>
    </row>
    <row r="157" spans="1:23" x14ac:dyDescent="0.35">
      <c r="A157" s="1104">
        <v>73522</v>
      </c>
      <c r="B157" s="1105">
        <v>0.28000000000000003</v>
      </c>
      <c r="C157" s="735" t="s">
        <v>2770</v>
      </c>
      <c r="D157" s="1"/>
      <c r="E157" s="982" t="s">
        <v>19</v>
      </c>
      <c r="F157" s="3"/>
      <c r="O157"/>
      <c r="P157"/>
      <c r="Q157"/>
      <c r="U157" s="969"/>
      <c r="V157" s="38"/>
      <c r="W157" s="38"/>
    </row>
    <row r="158" spans="1:23" x14ac:dyDescent="0.35">
      <c r="A158" s="1104">
        <v>73522</v>
      </c>
      <c r="B158" s="1105">
        <v>0.28000000000000003</v>
      </c>
      <c r="C158" s="735" t="s">
        <v>2771</v>
      </c>
      <c r="D158" s="1116"/>
      <c r="E158" s="982" t="s">
        <v>19</v>
      </c>
      <c r="F158" s="3"/>
      <c r="O158"/>
      <c r="P158"/>
      <c r="Q158"/>
      <c r="U158" s="969"/>
      <c r="V158" s="38"/>
      <c r="W158" s="38"/>
    </row>
    <row r="159" spans="1:23" x14ac:dyDescent="0.35">
      <c r="A159" s="1104">
        <v>73525</v>
      </c>
      <c r="B159" s="1105">
        <v>0.53</v>
      </c>
      <c r="C159" s="735" t="s">
        <v>2803</v>
      </c>
      <c r="D159" s="1"/>
      <c r="E159" s="982" t="s">
        <v>19</v>
      </c>
      <c r="F159" s="3"/>
      <c r="O159"/>
      <c r="P159"/>
      <c r="Q159"/>
      <c r="U159" s="969"/>
      <c r="V159" s="38"/>
      <c r="W159" s="38"/>
    </row>
    <row r="160" spans="1:23" x14ac:dyDescent="0.35">
      <c r="A160" s="1104">
        <v>73525</v>
      </c>
      <c r="B160" s="1105">
        <v>0.53</v>
      </c>
      <c r="C160" s="735" t="s">
        <v>2804</v>
      </c>
      <c r="D160" s="1"/>
      <c r="E160" s="982" t="s">
        <v>19</v>
      </c>
      <c r="F160" s="3"/>
      <c r="O160"/>
      <c r="P160"/>
      <c r="Q160"/>
      <c r="U160" s="969"/>
      <c r="V160" s="38"/>
      <c r="W160" s="38"/>
    </row>
    <row r="161" spans="1:23" x14ac:dyDescent="0.35">
      <c r="A161" s="1104">
        <v>73552</v>
      </c>
      <c r="B161" s="1105">
        <v>0.18</v>
      </c>
      <c r="C161" s="504" t="s">
        <v>2730</v>
      </c>
      <c r="D161" s="1"/>
      <c r="E161" s="982" t="s">
        <v>19</v>
      </c>
      <c r="F161" s="3"/>
      <c r="O161"/>
      <c r="P161"/>
      <c r="Q161"/>
      <c r="U161" s="969"/>
      <c r="V161" s="38"/>
      <c r="W161" s="38"/>
    </row>
    <row r="162" spans="1:23" x14ac:dyDescent="0.35">
      <c r="A162" s="1104">
        <v>73552</v>
      </c>
      <c r="B162" s="1105">
        <v>0.18</v>
      </c>
      <c r="C162" s="504" t="s">
        <v>2731</v>
      </c>
      <c r="D162" s="1"/>
      <c r="E162" s="982" t="s">
        <v>19</v>
      </c>
      <c r="F162" s="3"/>
      <c r="O162"/>
      <c r="P162"/>
      <c r="Q162"/>
      <c r="U162" s="969"/>
      <c r="V162" s="38"/>
      <c r="W162" s="38"/>
    </row>
    <row r="163" spans="1:23" x14ac:dyDescent="0.35">
      <c r="A163" s="1104">
        <v>73560</v>
      </c>
      <c r="B163" s="1105">
        <v>0.16</v>
      </c>
      <c r="C163" s="504" t="s">
        <v>2688</v>
      </c>
      <c r="D163" s="1"/>
      <c r="E163" s="982" t="s">
        <v>19</v>
      </c>
      <c r="F163" s="1109"/>
      <c r="O163"/>
      <c r="P163"/>
      <c r="Q163"/>
      <c r="U163" s="969"/>
      <c r="V163" s="38"/>
      <c r="W163" s="38"/>
    </row>
    <row r="164" spans="1:23" x14ac:dyDescent="0.35">
      <c r="A164" s="1104">
        <v>73560</v>
      </c>
      <c r="B164" s="1105">
        <v>0.16</v>
      </c>
      <c r="C164" s="504" t="s">
        <v>2689</v>
      </c>
      <c r="D164" s="1"/>
      <c r="E164" s="982" t="s">
        <v>19</v>
      </c>
      <c r="F164" s="3"/>
      <c r="O164"/>
      <c r="P164"/>
      <c r="Q164"/>
      <c r="U164" s="969"/>
      <c r="V164" s="38"/>
      <c r="W164" s="38"/>
    </row>
    <row r="165" spans="1:23" x14ac:dyDescent="0.35">
      <c r="A165" s="1104">
        <v>73560</v>
      </c>
      <c r="B165" s="1105">
        <v>0.16</v>
      </c>
      <c r="C165" s="504" t="s">
        <v>2690</v>
      </c>
      <c r="D165" s="1"/>
      <c r="E165" s="982" t="s">
        <v>19</v>
      </c>
      <c r="F165" s="3"/>
      <c r="O165"/>
      <c r="P165"/>
      <c r="Q165"/>
      <c r="U165" s="969"/>
      <c r="V165" s="38"/>
      <c r="W165" s="38"/>
    </row>
    <row r="166" spans="1:23" x14ac:dyDescent="0.35">
      <c r="A166" s="1104">
        <v>73560</v>
      </c>
      <c r="B166" s="1105">
        <v>0.16</v>
      </c>
      <c r="C166" s="504" t="s">
        <v>2691</v>
      </c>
      <c r="D166" s="1"/>
      <c r="E166" s="982" t="s">
        <v>19</v>
      </c>
      <c r="F166" s="1126"/>
      <c r="O166"/>
      <c r="P166"/>
      <c r="Q166"/>
      <c r="U166" s="969"/>
      <c r="V166" s="38"/>
      <c r="W166" s="38"/>
    </row>
    <row r="167" spans="1:23" x14ac:dyDescent="0.35">
      <c r="A167" s="1104">
        <v>73565</v>
      </c>
      <c r="B167" s="1105">
        <v>0.16</v>
      </c>
      <c r="C167" s="735" t="s">
        <v>2692</v>
      </c>
      <c r="D167" s="1"/>
      <c r="E167" s="982" t="s">
        <v>19</v>
      </c>
      <c r="F167" s="3"/>
      <c r="O167"/>
      <c r="P167"/>
      <c r="Q167"/>
      <c r="U167" s="969"/>
      <c r="V167" s="38"/>
      <c r="W167" s="38"/>
    </row>
    <row r="168" spans="1:23" x14ac:dyDescent="0.35">
      <c r="A168" s="1104">
        <v>73580</v>
      </c>
      <c r="B168" s="1105">
        <v>0.57999999999999996</v>
      </c>
      <c r="C168" s="735" t="s">
        <v>2812</v>
      </c>
      <c r="D168" s="1"/>
      <c r="E168" s="982" t="s">
        <v>19</v>
      </c>
      <c r="F168" s="3"/>
      <c r="O168"/>
      <c r="P168"/>
      <c r="Q168"/>
      <c r="U168" s="969"/>
      <c r="V168" s="38"/>
      <c r="W168" s="38"/>
    </row>
    <row r="169" spans="1:23" x14ac:dyDescent="0.35">
      <c r="A169" s="1104">
        <v>73580</v>
      </c>
      <c r="B169" s="1105">
        <v>0.57999999999999996</v>
      </c>
      <c r="C169" s="735" t="s">
        <v>2813</v>
      </c>
      <c r="D169" s="1"/>
      <c r="E169" s="982" t="s">
        <v>19</v>
      </c>
      <c r="F169" s="3"/>
      <c r="O169"/>
      <c r="P169"/>
      <c r="Q169"/>
      <c r="U169" s="969"/>
      <c r="V169" s="38"/>
      <c r="W169" s="38"/>
    </row>
    <row r="170" spans="1:23" x14ac:dyDescent="0.35">
      <c r="A170" s="1104">
        <v>73590</v>
      </c>
      <c r="B170" s="1105">
        <v>0.16</v>
      </c>
      <c r="C170" s="504" t="s">
        <v>2693</v>
      </c>
      <c r="D170" s="1"/>
      <c r="E170" s="982" t="s">
        <v>19</v>
      </c>
      <c r="F170" s="3"/>
      <c r="O170"/>
      <c r="P170"/>
      <c r="Q170"/>
      <c r="U170" s="969"/>
      <c r="V170" s="38"/>
      <c r="W170" s="38"/>
    </row>
    <row r="171" spans="1:23" x14ac:dyDescent="0.35">
      <c r="A171" s="1104">
        <v>73590</v>
      </c>
      <c r="B171" s="1105">
        <v>0.16</v>
      </c>
      <c r="C171" s="504" t="s">
        <v>2694</v>
      </c>
      <c r="D171" s="1"/>
      <c r="E171" s="982" t="s">
        <v>19</v>
      </c>
      <c r="F171" s="3"/>
      <c r="O171"/>
      <c r="P171"/>
      <c r="Q171"/>
      <c r="U171" s="969"/>
      <c r="V171" s="38"/>
      <c r="W171" s="38"/>
    </row>
    <row r="172" spans="1:23" x14ac:dyDescent="0.35">
      <c r="A172" s="1104">
        <v>73610</v>
      </c>
      <c r="B172" s="1105">
        <v>0.17</v>
      </c>
      <c r="C172" s="735" t="s">
        <v>2712</v>
      </c>
      <c r="D172" s="1"/>
      <c r="E172" s="982" t="s">
        <v>19</v>
      </c>
      <c r="F172" s="3"/>
      <c r="O172"/>
      <c r="P172"/>
      <c r="Q172"/>
      <c r="U172" s="969"/>
      <c r="V172" s="38"/>
      <c r="W172" s="38"/>
    </row>
    <row r="173" spans="1:23" x14ac:dyDescent="0.35">
      <c r="A173" s="1104">
        <v>73610</v>
      </c>
      <c r="B173" s="1105">
        <v>0.17</v>
      </c>
      <c r="C173" s="735" t="s">
        <v>2713</v>
      </c>
      <c r="D173" s="1"/>
      <c r="E173" s="982" t="s">
        <v>19</v>
      </c>
      <c r="F173" s="5"/>
      <c r="O173"/>
      <c r="P173"/>
      <c r="Q173"/>
      <c r="U173" s="969"/>
      <c r="V173" s="38"/>
      <c r="W173" s="38"/>
    </row>
    <row r="174" spans="1:23" x14ac:dyDescent="0.35">
      <c r="A174" s="1104">
        <v>73615</v>
      </c>
      <c r="B174" s="1105">
        <v>0.53</v>
      </c>
      <c r="C174" s="735" t="s">
        <v>2805</v>
      </c>
      <c r="D174" s="1"/>
      <c r="E174" s="982" t="s">
        <v>19</v>
      </c>
      <c r="F174" s="3"/>
      <c r="O174"/>
      <c r="P174"/>
      <c r="Q174"/>
      <c r="U174" s="969"/>
      <c r="V174" s="38"/>
      <c r="W174" s="38"/>
    </row>
    <row r="175" spans="1:23" x14ac:dyDescent="0.35">
      <c r="A175" s="1104">
        <v>73615</v>
      </c>
      <c r="B175" s="1105">
        <v>0.53</v>
      </c>
      <c r="C175" s="735" t="s">
        <v>2806</v>
      </c>
      <c r="D175" s="1"/>
      <c r="E175" s="982" t="s">
        <v>19</v>
      </c>
      <c r="F175" s="3"/>
      <c r="O175"/>
      <c r="P175"/>
      <c r="Q175"/>
      <c r="U175" s="969"/>
      <c r="V175" s="38"/>
      <c r="W175" s="38"/>
    </row>
    <row r="176" spans="1:23" x14ac:dyDescent="0.35">
      <c r="A176" s="1104">
        <v>73630</v>
      </c>
      <c r="B176" s="1105">
        <v>0.17</v>
      </c>
      <c r="C176" s="504" t="s">
        <v>2714</v>
      </c>
      <c r="D176" s="1"/>
      <c r="E176" s="982" t="s">
        <v>19</v>
      </c>
      <c r="F176" s="3"/>
      <c r="O176"/>
      <c r="P176"/>
      <c r="Q176"/>
      <c r="U176" s="969"/>
      <c r="V176" s="38"/>
      <c r="W176" s="38"/>
    </row>
    <row r="177" spans="1:23" x14ac:dyDescent="0.35">
      <c r="A177" s="1104">
        <v>73630</v>
      </c>
      <c r="B177" s="1105">
        <v>0.17</v>
      </c>
      <c r="C177" s="504" t="s">
        <v>2715</v>
      </c>
      <c r="D177" s="1"/>
      <c r="E177" s="982" t="s">
        <v>19</v>
      </c>
      <c r="F177" s="3"/>
      <c r="O177"/>
      <c r="P177"/>
      <c r="Q177"/>
      <c r="U177" s="969"/>
      <c r="V177" s="38"/>
      <c r="W177" s="38"/>
    </row>
    <row r="178" spans="1:23" x14ac:dyDescent="0.35">
      <c r="A178" s="1104">
        <v>73630</v>
      </c>
      <c r="B178" s="1105">
        <v>0.17</v>
      </c>
      <c r="C178" s="504" t="s">
        <v>2716</v>
      </c>
      <c r="D178" s="1"/>
      <c r="E178" s="982" t="s">
        <v>19</v>
      </c>
      <c r="F178" s="3"/>
      <c r="O178"/>
      <c r="P178"/>
      <c r="Q178"/>
      <c r="U178" s="969"/>
      <c r="V178" s="38"/>
      <c r="W178" s="38"/>
    </row>
    <row r="179" spans="1:23" x14ac:dyDescent="0.35">
      <c r="A179" s="1104">
        <v>73630</v>
      </c>
      <c r="B179" s="1105">
        <v>0.17</v>
      </c>
      <c r="C179" s="504" t="s">
        <v>2717</v>
      </c>
      <c r="D179" s="1"/>
      <c r="E179" s="982" t="s">
        <v>19</v>
      </c>
      <c r="F179" s="3"/>
      <c r="O179"/>
      <c r="P179"/>
      <c r="Q179"/>
      <c r="U179" s="969"/>
      <c r="V179" s="38"/>
      <c r="W179" s="38"/>
    </row>
    <row r="180" spans="1:23" x14ac:dyDescent="0.35">
      <c r="A180" s="1104">
        <v>73650</v>
      </c>
      <c r="B180" s="1105">
        <v>0.16</v>
      </c>
      <c r="C180" s="735" t="s">
        <v>2695</v>
      </c>
      <c r="D180" s="1"/>
      <c r="E180" s="982" t="s">
        <v>19</v>
      </c>
      <c r="F180" s="3"/>
      <c r="O180"/>
      <c r="P180"/>
      <c r="Q180"/>
      <c r="U180" s="969"/>
      <c r="V180" s="38"/>
      <c r="W180" s="38"/>
    </row>
    <row r="181" spans="1:23" x14ac:dyDescent="0.35">
      <c r="A181" s="1104">
        <v>73650</v>
      </c>
      <c r="B181" s="1105">
        <v>0.16</v>
      </c>
      <c r="C181" s="735" t="s">
        <v>2696</v>
      </c>
      <c r="D181" s="1"/>
      <c r="E181" s="982" t="s">
        <v>19</v>
      </c>
      <c r="F181" s="3"/>
      <c r="O181"/>
      <c r="P181"/>
      <c r="Q181"/>
      <c r="U181" s="969"/>
      <c r="V181" s="38"/>
      <c r="W181" s="38"/>
    </row>
    <row r="182" spans="1:23" x14ac:dyDescent="0.35">
      <c r="A182" s="1104">
        <v>73660</v>
      </c>
      <c r="B182" s="1105">
        <v>0.13</v>
      </c>
      <c r="C182" s="504" t="s">
        <v>2674</v>
      </c>
      <c r="D182" s="1"/>
      <c r="E182" s="982" t="s">
        <v>19</v>
      </c>
      <c r="F182" s="3"/>
      <c r="O182"/>
      <c r="P182"/>
      <c r="Q182"/>
      <c r="U182" s="969"/>
      <c r="V182" s="38"/>
      <c r="W182" s="38"/>
    </row>
    <row r="183" spans="1:23" x14ac:dyDescent="0.35">
      <c r="A183" s="1104">
        <v>73660</v>
      </c>
      <c r="B183" s="1105">
        <v>0.13</v>
      </c>
      <c r="C183" s="504" t="s">
        <v>2675</v>
      </c>
      <c r="D183" s="1"/>
      <c r="E183" s="982" t="s">
        <v>19</v>
      </c>
      <c r="F183" s="3"/>
      <c r="O183"/>
      <c r="P183"/>
      <c r="Q183"/>
      <c r="U183" s="969"/>
      <c r="V183" s="38"/>
      <c r="W183" s="38"/>
    </row>
    <row r="184" spans="1:23" x14ac:dyDescent="0.35">
      <c r="A184" s="1104">
        <v>73700</v>
      </c>
      <c r="B184" s="1105">
        <v>0.98</v>
      </c>
      <c r="C184" s="504" t="s">
        <v>2879</v>
      </c>
      <c r="D184" s="1"/>
      <c r="E184" s="982" t="s">
        <v>19</v>
      </c>
      <c r="F184" s="3"/>
      <c r="O184"/>
      <c r="P184"/>
      <c r="Q184"/>
      <c r="U184" s="969"/>
      <c r="V184" s="38"/>
      <c r="W184" s="38"/>
    </row>
    <row r="185" spans="1:23" x14ac:dyDescent="0.35">
      <c r="A185" s="1104">
        <v>73700</v>
      </c>
      <c r="B185" s="1105">
        <v>0.98</v>
      </c>
      <c r="C185" s="504" t="s">
        <v>2880</v>
      </c>
      <c r="D185" s="1"/>
      <c r="E185" s="982" t="s">
        <v>19</v>
      </c>
      <c r="F185" s="3"/>
      <c r="O185"/>
      <c r="P185"/>
      <c r="Q185"/>
      <c r="U185" s="969"/>
      <c r="V185" s="38"/>
      <c r="W185" s="38"/>
    </row>
    <row r="186" spans="1:23" x14ac:dyDescent="0.35">
      <c r="A186" s="1104">
        <v>73700</v>
      </c>
      <c r="B186" s="1105">
        <v>0.98</v>
      </c>
      <c r="C186" s="504" t="s">
        <v>2881</v>
      </c>
      <c r="D186" s="1"/>
      <c r="E186" s="982" t="s">
        <v>19</v>
      </c>
      <c r="F186" s="3"/>
      <c r="O186"/>
      <c r="P186"/>
      <c r="Q186"/>
      <c r="U186" s="969"/>
      <c r="V186" s="38"/>
      <c r="W186" s="38"/>
    </row>
    <row r="187" spans="1:23" x14ac:dyDescent="0.35">
      <c r="A187" s="1104">
        <v>73701</v>
      </c>
      <c r="B187" s="1105">
        <v>1.1299999999999999</v>
      </c>
      <c r="C187" s="735" t="s">
        <v>2901</v>
      </c>
      <c r="D187" s="1"/>
      <c r="E187" s="982" t="s">
        <v>19</v>
      </c>
      <c r="F187" s="3"/>
      <c r="O187"/>
      <c r="P187"/>
      <c r="Q187"/>
      <c r="U187" s="969"/>
      <c r="V187" s="38"/>
      <c r="W187" s="38"/>
    </row>
    <row r="188" spans="1:23" x14ac:dyDescent="0.35">
      <c r="A188" s="1104">
        <v>73701</v>
      </c>
      <c r="B188" s="1105">
        <v>1.1299999999999999</v>
      </c>
      <c r="C188" s="735" t="s">
        <v>2902</v>
      </c>
      <c r="D188" s="1"/>
      <c r="E188" s="982" t="s">
        <v>19</v>
      </c>
      <c r="F188" s="3"/>
      <c r="O188"/>
      <c r="P188"/>
      <c r="Q188"/>
      <c r="U188" s="969"/>
      <c r="V188" s="38"/>
      <c r="W188" s="38"/>
    </row>
    <row r="189" spans="1:23" x14ac:dyDescent="0.35">
      <c r="A189" s="1104">
        <v>73702</v>
      </c>
      <c r="B189" s="1105">
        <v>1.19</v>
      </c>
      <c r="C189" s="735" t="s">
        <v>2908</v>
      </c>
      <c r="D189" s="1"/>
      <c r="E189" s="982" t="s">
        <v>19</v>
      </c>
      <c r="F189" s="3"/>
      <c r="O189"/>
      <c r="P189"/>
      <c r="Q189"/>
      <c r="U189" s="969"/>
      <c r="V189" s="38"/>
      <c r="W189" s="38"/>
    </row>
    <row r="190" spans="1:23" x14ac:dyDescent="0.35">
      <c r="A190" s="1104">
        <v>73702</v>
      </c>
      <c r="B190" s="1105">
        <v>1.19</v>
      </c>
      <c r="C190" s="735" t="s">
        <v>2909</v>
      </c>
      <c r="D190" s="1"/>
      <c r="E190" s="982" t="s">
        <v>19</v>
      </c>
      <c r="F190" s="3"/>
      <c r="O190"/>
      <c r="P190"/>
      <c r="Q190"/>
      <c r="U190" s="969"/>
      <c r="V190" s="38"/>
      <c r="W190" s="38"/>
    </row>
    <row r="191" spans="1:23" x14ac:dyDescent="0.35">
      <c r="A191" s="1104">
        <v>73706</v>
      </c>
      <c r="B191" s="1105">
        <v>1.85</v>
      </c>
      <c r="C191" s="735" t="s">
        <v>2968</v>
      </c>
      <c r="D191" s="1"/>
      <c r="E191" s="982" t="s">
        <v>19</v>
      </c>
      <c r="F191" s="3"/>
      <c r="O191"/>
      <c r="P191"/>
      <c r="Q191"/>
      <c r="U191" s="969"/>
      <c r="V191" s="38"/>
      <c r="W191" s="38"/>
    </row>
    <row r="192" spans="1:23" x14ac:dyDescent="0.35">
      <c r="A192" s="1104">
        <v>73706</v>
      </c>
      <c r="B192" s="1105">
        <v>1.85</v>
      </c>
      <c r="C192" s="735" t="s">
        <v>2969</v>
      </c>
      <c r="D192" s="1"/>
      <c r="E192" s="982" t="s">
        <v>19</v>
      </c>
      <c r="F192" s="3"/>
      <c r="O192"/>
      <c r="P192"/>
      <c r="Q192"/>
      <c r="U192" s="969"/>
      <c r="V192" s="38"/>
      <c r="W192" s="38"/>
    </row>
    <row r="193" spans="1:23" x14ac:dyDescent="0.35">
      <c r="A193" s="1104">
        <v>73706</v>
      </c>
      <c r="B193" s="1105">
        <v>1.85</v>
      </c>
      <c r="C193" s="735" t="s">
        <v>2970</v>
      </c>
      <c r="D193" s="1"/>
      <c r="E193" s="982" t="s">
        <v>19</v>
      </c>
      <c r="F193" s="3"/>
      <c r="O193"/>
      <c r="P193"/>
      <c r="Q193"/>
      <c r="U193" s="969"/>
      <c r="V193" s="38"/>
      <c r="W193" s="38"/>
    </row>
    <row r="194" spans="1:23" x14ac:dyDescent="0.35">
      <c r="A194" s="1104">
        <v>73706</v>
      </c>
      <c r="B194" s="1105">
        <v>1.85</v>
      </c>
      <c r="C194" s="735" t="s">
        <v>2971</v>
      </c>
      <c r="D194" s="1"/>
      <c r="E194" s="982" t="s">
        <v>19</v>
      </c>
      <c r="F194" s="3"/>
      <c r="O194"/>
      <c r="P194"/>
      <c r="Q194"/>
      <c r="U194" s="969"/>
      <c r="V194" s="38"/>
      <c r="W194" s="38"/>
    </row>
    <row r="195" spans="1:23" x14ac:dyDescent="0.35">
      <c r="A195" s="1104">
        <v>73706</v>
      </c>
      <c r="B195" s="1105">
        <v>1.85</v>
      </c>
      <c r="C195" s="735" t="s">
        <v>2972</v>
      </c>
      <c r="D195" s="1"/>
      <c r="E195" s="982" t="s">
        <v>19</v>
      </c>
      <c r="F195" s="3"/>
      <c r="O195"/>
      <c r="P195"/>
      <c r="Q195"/>
      <c r="U195" s="969"/>
      <c r="V195" s="38"/>
      <c r="W195" s="38"/>
    </row>
    <row r="196" spans="1:23" x14ac:dyDescent="0.35">
      <c r="A196" s="1104">
        <v>73706</v>
      </c>
      <c r="B196" s="1105">
        <v>1.85</v>
      </c>
      <c r="C196" s="735" t="s">
        <v>2973</v>
      </c>
      <c r="D196" s="1"/>
      <c r="E196" s="982" t="s">
        <v>19</v>
      </c>
      <c r="F196" s="3"/>
      <c r="O196"/>
      <c r="P196"/>
      <c r="Q196"/>
      <c r="U196" s="969"/>
      <c r="V196" s="38"/>
      <c r="W196" s="38"/>
    </row>
    <row r="197" spans="1:23" x14ac:dyDescent="0.35">
      <c r="A197" s="1104">
        <v>73706</v>
      </c>
      <c r="B197" s="1105">
        <v>1.85</v>
      </c>
      <c r="C197" s="1106" t="s">
        <v>31</v>
      </c>
      <c r="D197" s="1"/>
      <c r="E197" s="982" t="s">
        <v>19</v>
      </c>
      <c r="F197" s="3"/>
      <c r="O197"/>
      <c r="P197"/>
      <c r="Q197"/>
      <c r="U197" s="969"/>
      <c r="V197" s="38"/>
      <c r="W197" s="38"/>
    </row>
    <row r="198" spans="1:23" x14ac:dyDescent="0.35">
      <c r="A198" s="1104">
        <v>73706</v>
      </c>
      <c r="B198" s="1105">
        <v>1.85</v>
      </c>
      <c r="C198" s="735" t="s">
        <v>32</v>
      </c>
      <c r="D198" s="1"/>
      <c r="E198" s="982" t="s">
        <v>19</v>
      </c>
      <c r="F198" s="3"/>
      <c r="O198"/>
      <c r="P198"/>
      <c r="Q198"/>
      <c r="U198" s="969"/>
      <c r="V198" s="38"/>
      <c r="W198" s="38"/>
    </row>
    <row r="199" spans="1:23" x14ac:dyDescent="0.35">
      <c r="A199" s="1104">
        <v>73706</v>
      </c>
      <c r="B199" s="1105">
        <v>1.85</v>
      </c>
      <c r="C199" s="735" t="s">
        <v>32</v>
      </c>
      <c r="D199" s="1"/>
      <c r="E199" s="982" t="s">
        <v>19</v>
      </c>
      <c r="F199" s="3"/>
      <c r="O199"/>
      <c r="P199"/>
      <c r="Q199"/>
      <c r="U199" s="969"/>
      <c r="V199" s="38"/>
      <c r="W199" s="38"/>
    </row>
    <row r="200" spans="1:23" x14ac:dyDescent="0.35">
      <c r="A200" s="1106">
        <v>73723</v>
      </c>
      <c r="B200" s="1107">
        <v>2.1</v>
      </c>
      <c r="C200" s="1108" t="s">
        <v>33</v>
      </c>
      <c r="D200" s="1"/>
      <c r="E200" s="982" t="s">
        <v>19</v>
      </c>
      <c r="F200" s="3"/>
      <c r="O200"/>
      <c r="P200"/>
      <c r="Q200"/>
      <c r="U200" s="969"/>
      <c r="V200" s="38"/>
      <c r="W200" s="38"/>
    </row>
    <row r="201" spans="1:23" x14ac:dyDescent="0.35">
      <c r="A201" s="1104">
        <v>74018</v>
      </c>
      <c r="B201" s="1105">
        <v>0.18</v>
      </c>
      <c r="C201" s="735" t="s">
        <v>2732</v>
      </c>
      <c r="D201" s="1"/>
      <c r="E201" s="982" t="s">
        <v>19</v>
      </c>
      <c r="F201" s="3"/>
      <c r="O201"/>
      <c r="P201"/>
      <c r="Q201"/>
      <c r="U201" s="969"/>
      <c r="V201" s="38"/>
      <c r="W201" s="38"/>
    </row>
    <row r="202" spans="1:23" x14ac:dyDescent="0.35">
      <c r="A202" s="1104">
        <v>74018</v>
      </c>
      <c r="B202" s="1105">
        <v>0.18</v>
      </c>
      <c r="C202" s="504" t="s">
        <v>2733</v>
      </c>
      <c r="D202" s="1"/>
      <c r="E202" s="982" t="s">
        <v>19</v>
      </c>
      <c r="F202" s="3"/>
      <c r="O202"/>
      <c r="P202"/>
      <c r="Q202"/>
      <c r="U202" s="969"/>
      <c r="V202" s="38"/>
      <c r="W202" s="38"/>
    </row>
    <row r="203" spans="1:23" x14ac:dyDescent="0.35">
      <c r="A203" s="1104">
        <v>74170</v>
      </c>
      <c r="B203" s="1105">
        <v>1.37</v>
      </c>
      <c r="C203" s="735" t="s">
        <v>1185</v>
      </c>
      <c r="D203" s="1"/>
      <c r="E203" s="982" t="s">
        <v>19</v>
      </c>
      <c r="F203" s="3"/>
      <c r="O203"/>
      <c r="P203"/>
      <c r="Q203"/>
      <c r="U203" s="969"/>
      <c r="V203" s="38"/>
      <c r="W203" s="38"/>
    </row>
    <row r="204" spans="1:23" x14ac:dyDescent="0.35">
      <c r="A204" s="1104">
        <v>74174</v>
      </c>
      <c r="B204" s="1105">
        <v>2.15</v>
      </c>
      <c r="C204" s="735" t="s">
        <v>2978</v>
      </c>
      <c r="D204" s="1"/>
      <c r="E204" s="982" t="s">
        <v>19</v>
      </c>
      <c r="F204" s="3"/>
      <c r="O204"/>
      <c r="P204"/>
      <c r="Q204"/>
      <c r="U204" s="969"/>
      <c r="V204" s="38"/>
      <c r="W204" s="38"/>
    </row>
    <row r="205" spans="1:23" x14ac:dyDescent="0.35">
      <c r="A205" s="1104">
        <v>74174</v>
      </c>
      <c r="B205" s="1105">
        <v>2.15</v>
      </c>
      <c r="C205" s="735" t="s">
        <v>2979</v>
      </c>
      <c r="D205" s="1"/>
      <c r="E205" s="982" t="s">
        <v>19</v>
      </c>
      <c r="F205" s="3"/>
      <c r="O205"/>
      <c r="P205"/>
      <c r="Q205"/>
      <c r="U205" s="969"/>
      <c r="V205" s="38"/>
      <c r="W205" s="38"/>
    </row>
    <row r="206" spans="1:23" x14ac:dyDescent="0.35">
      <c r="A206" s="1104">
        <v>74175</v>
      </c>
      <c r="B206" s="1105">
        <v>1.77</v>
      </c>
      <c r="C206" s="735" t="s">
        <v>30</v>
      </c>
      <c r="D206" s="1"/>
      <c r="E206" s="982" t="s">
        <v>19</v>
      </c>
      <c r="F206" s="1126"/>
      <c r="O206"/>
      <c r="P206"/>
      <c r="Q206"/>
      <c r="U206" s="969"/>
      <c r="V206" s="38"/>
      <c r="W206" s="38"/>
    </row>
    <row r="207" spans="1:23" x14ac:dyDescent="0.35">
      <c r="A207" s="1104">
        <v>74176</v>
      </c>
      <c r="B207" s="1105">
        <v>1.7</v>
      </c>
      <c r="C207" s="504" t="s">
        <v>2947</v>
      </c>
      <c r="D207" s="1"/>
      <c r="E207" s="982" t="s">
        <v>19</v>
      </c>
      <c r="F207" s="3"/>
      <c r="O207"/>
      <c r="P207"/>
      <c r="Q207"/>
      <c r="U207" s="969"/>
      <c r="V207" s="38"/>
      <c r="W207" s="38"/>
    </row>
    <row r="208" spans="1:23" x14ac:dyDescent="0.35">
      <c r="A208" s="1104">
        <v>74176</v>
      </c>
      <c r="B208" s="1105">
        <v>1.7</v>
      </c>
      <c r="C208" s="504" t="s">
        <v>2948</v>
      </c>
      <c r="D208" s="1"/>
      <c r="E208" s="982" t="s">
        <v>19</v>
      </c>
      <c r="F208" s="3"/>
      <c r="O208"/>
      <c r="P208"/>
      <c r="Q208"/>
      <c r="U208" s="969"/>
      <c r="V208" s="38"/>
      <c r="W208" s="38"/>
    </row>
    <row r="209" spans="1:23" x14ac:dyDescent="0.35">
      <c r="A209" s="1104">
        <v>74176</v>
      </c>
      <c r="B209" s="1105">
        <v>1.7</v>
      </c>
      <c r="C209" s="735" t="s">
        <v>2949</v>
      </c>
      <c r="D209" s="1"/>
      <c r="E209" s="982" t="s">
        <v>19</v>
      </c>
      <c r="F209" s="3"/>
      <c r="O209"/>
      <c r="P209"/>
      <c r="Q209"/>
      <c r="U209" s="969"/>
      <c r="V209" s="38"/>
      <c r="W209" s="38"/>
    </row>
    <row r="210" spans="1:23" x14ac:dyDescent="0.35">
      <c r="A210" s="1104">
        <v>74177</v>
      </c>
      <c r="B210" s="1105">
        <v>1.77</v>
      </c>
      <c r="C210" s="504" t="s">
        <v>2966</v>
      </c>
      <c r="D210" s="1"/>
      <c r="E210" s="982" t="s">
        <v>19</v>
      </c>
      <c r="F210" s="3"/>
      <c r="O210"/>
      <c r="P210"/>
      <c r="Q210"/>
      <c r="U210" s="969"/>
      <c r="V210" s="38"/>
      <c r="W210" s="38"/>
    </row>
    <row r="211" spans="1:23" x14ac:dyDescent="0.35">
      <c r="A211" s="1104">
        <v>74177</v>
      </c>
      <c r="B211" s="1105">
        <v>1.77</v>
      </c>
      <c r="C211" s="504" t="s">
        <v>2967</v>
      </c>
      <c r="D211" s="1"/>
      <c r="E211" s="982" t="s">
        <v>19</v>
      </c>
      <c r="F211" s="3"/>
      <c r="O211"/>
      <c r="P211"/>
      <c r="Q211"/>
      <c r="U211" s="969"/>
      <c r="V211" s="38"/>
      <c r="W211" s="38"/>
    </row>
    <row r="212" spans="1:23" x14ac:dyDescent="0.35">
      <c r="A212" s="1104">
        <v>74181</v>
      </c>
      <c r="B212" s="1105">
        <v>1.42</v>
      </c>
      <c r="C212" s="504" t="s">
        <v>2936</v>
      </c>
      <c r="D212" s="1"/>
      <c r="E212" s="982" t="s">
        <v>19</v>
      </c>
      <c r="F212" s="3"/>
      <c r="O212"/>
      <c r="P212"/>
      <c r="Q212"/>
      <c r="U212" s="969"/>
      <c r="V212" s="38"/>
      <c r="W212" s="38"/>
    </row>
    <row r="213" spans="1:23" x14ac:dyDescent="0.35">
      <c r="A213" s="1104">
        <v>74185</v>
      </c>
      <c r="B213" s="1105">
        <v>1.76</v>
      </c>
      <c r="C213" s="735" t="s">
        <v>2960</v>
      </c>
      <c r="D213" s="1"/>
      <c r="E213" s="982" t="s">
        <v>19</v>
      </c>
      <c r="F213" s="3"/>
      <c r="O213"/>
      <c r="P213"/>
      <c r="Q213"/>
      <c r="U213" s="969"/>
      <c r="V213" s="38"/>
      <c r="W213" s="38"/>
    </row>
    <row r="214" spans="1:23" x14ac:dyDescent="0.35">
      <c r="A214" s="1104">
        <v>74185</v>
      </c>
      <c r="B214" s="1105">
        <v>1.76</v>
      </c>
      <c r="C214" s="735" t="s">
        <v>2606</v>
      </c>
      <c r="D214" s="1"/>
      <c r="E214" s="982" t="s">
        <v>19</v>
      </c>
      <c r="F214" s="3"/>
      <c r="O214"/>
      <c r="P214"/>
      <c r="Q214"/>
      <c r="U214" s="969"/>
      <c r="V214" s="38"/>
      <c r="W214" s="38"/>
    </row>
    <row r="215" spans="1:23" x14ac:dyDescent="0.35">
      <c r="A215" s="1104">
        <v>74220</v>
      </c>
      <c r="B215" s="1105">
        <v>0.59</v>
      </c>
      <c r="C215" s="735" t="s">
        <v>2815</v>
      </c>
      <c r="D215" s="38"/>
      <c r="E215" s="982" t="s">
        <v>19</v>
      </c>
      <c r="F215" s="3"/>
      <c r="O215"/>
      <c r="P215"/>
      <c r="Q215"/>
      <c r="U215" s="969"/>
      <c r="V215" s="38"/>
      <c r="W215" s="38"/>
    </row>
    <row r="216" spans="1:23" x14ac:dyDescent="0.35">
      <c r="A216" s="1104">
        <v>74230</v>
      </c>
      <c r="B216" s="1105">
        <v>0.52</v>
      </c>
      <c r="C216" s="735" t="s">
        <v>2794</v>
      </c>
      <c r="D216" s="1"/>
      <c r="E216" s="982" t="s">
        <v>19</v>
      </c>
      <c r="F216" s="3"/>
      <c r="O216"/>
      <c r="P216"/>
      <c r="Q216"/>
      <c r="U216" s="969"/>
      <c r="V216" s="38"/>
      <c r="W216" s="38"/>
    </row>
    <row r="217" spans="1:23" x14ac:dyDescent="0.35">
      <c r="A217" s="1104">
        <v>74240</v>
      </c>
      <c r="B217" s="1105">
        <v>0.78</v>
      </c>
      <c r="C217" s="735" t="s">
        <v>2848</v>
      </c>
      <c r="D217" s="1"/>
      <c r="E217" s="982" t="s">
        <v>19</v>
      </c>
      <c r="F217" s="3"/>
      <c r="O217"/>
      <c r="P217"/>
      <c r="Q217"/>
      <c r="U217" s="969"/>
      <c r="V217" s="38"/>
      <c r="W217" s="38"/>
    </row>
    <row r="218" spans="1:23" x14ac:dyDescent="0.35">
      <c r="A218" s="1104">
        <v>74246</v>
      </c>
      <c r="B218" s="1105">
        <v>0.88</v>
      </c>
      <c r="C218" s="735" t="s">
        <v>2865</v>
      </c>
      <c r="D218" s="1"/>
      <c r="E218" s="982" t="s">
        <v>19</v>
      </c>
      <c r="F218" s="3"/>
      <c r="O218"/>
      <c r="P218"/>
      <c r="Q218"/>
      <c r="U218" s="969"/>
      <c r="V218" s="38"/>
      <c r="W218" s="38"/>
    </row>
    <row r="219" spans="1:23" x14ac:dyDescent="0.35">
      <c r="A219" s="1104">
        <v>74248</v>
      </c>
      <c r="B219" s="1105">
        <v>0.68</v>
      </c>
      <c r="C219" s="735" t="s">
        <v>2829</v>
      </c>
      <c r="D219" s="1"/>
      <c r="E219" s="982" t="s">
        <v>19</v>
      </c>
      <c r="F219" s="3"/>
      <c r="O219"/>
      <c r="P219"/>
      <c r="Q219"/>
      <c r="U219" s="969"/>
      <c r="V219" s="38"/>
      <c r="W219" s="38"/>
    </row>
    <row r="220" spans="1:23" x14ac:dyDescent="0.35">
      <c r="A220" s="1104">
        <v>74270</v>
      </c>
      <c r="B220" s="1105">
        <v>1.01</v>
      </c>
      <c r="C220" s="735" t="s">
        <v>2886</v>
      </c>
      <c r="D220" s="1"/>
      <c r="E220" s="982" t="s">
        <v>19</v>
      </c>
      <c r="F220" s="3"/>
      <c r="O220"/>
      <c r="P220"/>
      <c r="Q220"/>
      <c r="U220" s="969"/>
      <c r="V220" s="38"/>
      <c r="W220" s="38"/>
    </row>
    <row r="221" spans="1:23" x14ac:dyDescent="0.35">
      <c r="A221" s="1104">
        <v>74280</v>
      </c>
      <c r="B221" s="1105">
        <v>1.23</v>
      </c>
      <c r="C221" s="735" t="s">
        <v>2910</v>
      </c>
      <c r="D221" s="1"/>
      <c r="E221" s="982" t="s">
        <v>19</v>
      </c>
      <c r="F221" s="3"/>
      <c r="O221"/>
      <c r="P221"/>
      <c r="Q221"/>
      <c r="U221" s="969"/>
      <c r="V221" s="38"/>
      <c r="W221" s="38"/>
    </row>
    <row r="222" spans="1:23" x14ac:dyDescent="0.35">
      <c r="A222" s="1104">
        <v>74420</v>
      </c>
      <c r="B222" s="1105">
        <v>0.51</v>
      </c>
      <c r="C222" s="735" t="s">
        <v>2793</v>
      </c>
      <c r="D222" s="1"/>
      <c r="E222" s="982" t="s">
        <v>19</v>
      </c>
      <c r="F222" s="3"/>
      <c r="O222"/>
      <c r="P222"/>
      <c r="Q222"/>
      <c r="U222" s="969"/>
      <c r="V222" s="38"/>
      <c r="W222" s="38"/>
    </row>
    <row r="223" spans="1:23" x14ac:dyDescent="0.35">
      <c r="A223" s="1104">
        <v>74425</v>
      </c>
      <c r="B223" s="1105">
        <v>0.5</v>
      </c>
      <c r="C223" s="735" t="s">
        <v>2792</v>
      </c>
      <c r="D223" s="1"/>
      <c r="E223" s="982" t="s">
        <v>19</v>
      </c>
      <c r="F223" s="3"/>
      <c r="O223"/>
      <c r="P223"/>
      <c r="Q223"/>
      <c r="U223" s="969"/>
      <c r="V223" s="38"/>
      <c r="W223" s="38"/>
    </row>
    <row r="224" spans="1:23" x14ac:dyDescent="0.35">
      <c r="A224" s="1104">
        <v>74430</v>
      </c>
      <c r="B224" s="1105">
        <v>0.31</v>
      </c>
      <c r="C224" s="735" t="s">
        <v>2776</v>
      </c>
      <c r="D224" s="1"/>
      <c r="E224" s="982" t="s">
        <v>19</v>
      </c>
      <c r="F224" s="3"/>
      <c r="O224"/>
      <c r="P224"/>
      <c r="Q224"/>
      <c r="U224" s="969"/>
      <c r="V224" s="38"/>
      <c r="W224" s="38"/>
    </row>
    <row r="225" spans="1:23" x14ac:dyDescent="0.35">
      <c r="A225" s="1104">
        <v>74455</v>
      </c>
      <c r="B225" s="1105">
        <v>0.32</v>
      </c>
      <c r="C225" s="735" t="s">
        <v>2777</v>
      </c>
      <c r="D225" s="1"/>
      <c r="E225" s="982" t="s">
        <v>19</v>
      </c>
      <c r="F225" s="1112"/>
      <c r="O225"/>
      <c r="P225"/>
      <c r="Q225"/>
      <c r="U225" s="969"/>
      <c r="V225" s="38"/>
      <c r="W225" s="38"/>
    </row>
    <row r="226" spans="1:23" x14ac:dyDescent="0.35">
      <c r="A226" s="1104">
        <v>74710</v>
      </c>
      <c r="B226" s="1105" t="e">
        <v>#N/A</v>
      </c>
      <c r="C226" s="735" t="s">
        <v>2990</v>
      </c>
      <c r="D226" s="1"/>
      <c r="E226" s="982" t="s">
        <v>19</v>
      </c>
      <c r="F226" s="3"/>
      <c r="O226"/>
      <c r="P226"/>
      <c r="Q226"/>
      <c r="U226" s="969"/>
      <c r="V226" s="38"/>
      <c r="W226" s="38"/>
    </row>
    <row r="227" spans="1:23" x14ac:dyDescent="0.35">
      <c r="A227" s="1104">
        <v>74740</v>
      </c>
      <c r="B227" s="1105">
        <v>0.37</v>
      </c>
      <c r="C227" s="735" t="s">
        <v>2781</v>
      </c>
      <c r="D227" s="1"/>
      <c r="E227" s="982" t="s">
        <v>19</v>
      </c>
      <c r="F227" s="3"/>
      <c r="O227"/>
      <c r="P227"/>
      <c r="Q227"/>
      <c r="U227" s="969"/>
      <c r="V227" s="38"/>
      <c r="W227" s="38"/>
    </row>
    <row r="228" spans="1:23" x14ac:dyDescent="0.35">
      <c r="A228" s="1104">
        <v>75635</v>
      </c>
      <c r="B228" s="1105">
        <v>2.34</v>
      </c>
      <c r="C228" s="504" t="s">
        <v>2985</v>
      </c>
      <c r="D228" s="1"/>
      <c r="E228" s="982" t="s">
        <v>19</v>
      </c>
      <c r="F228" s="3"/>
      <c r="O228"/>
      <c r="P228"/>
      <c r="Q228"/>
      <c r="U228" s="969"/>
      <c r="V228" s="38"/>
      <c r="W228" s="38"/>
    </row>
    <row r="229" spans="1:23" x14ac:dyDescent="0.35">
      <c r="A229" s="1104">
        <v>75820</v>
      </c>
      <c r="B229" s="1105">
        <v>1.02</v>
      </c>
      <c r="C229" s="735" t="s">
        <v>2887</v>
      </c>
      <c r="D229" s="1"/>
      <c r="E229" s="982" t="s">
        <v>19</v>
      </c>
      <c r="F229" s="3"/>
      <c r="O229"/>
      <c r="P229"/>
      <c r="Q229"/>
      <c r="U229" s="969"/>
      <c r="V229" s="38"/>
      <c r="W229" s="38"/>
    </row>
    <row r="230" spans="1:23" x14ac:dyDescent="0.35">
      <c r="A230" s="1104">
        <v>75820</v>
      </c>
      <c r="B230" s="1105">
        <v>1.02</v>
      </c>
      <c r="C230" s="735" t="s">
        <v>2888</v>
      </c>
      <c r="D230" s="1"/>
      <c r="E230" s="982" t="s">
        <v>19</v>
      </c>
      <c r="F230" s="3"/>
      <c r="O230"/>
      <c r="P230"/>
      <c r="Q230"/>
      <c r="U230" s="969"/>
      <c r="V230" s="38"/>
      <c r="W230" s="38"/>
    </row>
    <row r="231" spans="1:23" x14ac:dyDescent="0.35">
      <c r="A231" s="1104">
        <v>75822</v>
      </c>
      <c r="B231" s="1105">
        <v>1.44</v>
      </c>
      <c r="C231" s="735" t="s">
        <v>2941</v>
      </c>
      <c r="D231" s="1"/>
      <c r="E231" s="982" t="s">
        <v>19</v>
      </c>
      <c r="F231" s="3"/>
      <c r="O231"/>
      <c r="P231"/>
      <c r="Q231"/>
      <c r="U231" s="969"/>
      <c r="V231" s="38"/>
      <c r="W231" s="38"/>
    </row>
    <row r="232" spans="1:23" x14ac:dyDescent="0.35">
      <c r="A232" s="1104">
        <v>76000</v>
      </c>
      <c r="B232" s="1105">
        <v>0.3</v>
      </c>
      <c r="C232" s="504" t="s">
        <v>2773</v>
      </c>
      <c r="D232" s="1"/>
      <c r="E232" s="982" t="s">
        <v>19</v>
      </c>
      <c r="F232" s="3"/>
      <c r="O232"/>
      <c r="P232"/>
      <c r="Q232"/>
      <c r="U232" s="969"/>
      <c r="V232" s="38"/>
      <c r="W232" s="38"/>
    </row>
    <row r="233" spans="1:23" x14ac:dyDescent="0.35">
      <c r="A233" s="1104">
        <v>76000</v>
      </c>
      <c r="B233" s="1105">
        <v>0.3</v>
      </c>
      <c r="C233" s="735" t="s">
        <v>2774</v>
      </c>
      <c r="D233" s="1"/>
      <c r="E233" s="982" t="s">
        <v>19</v>
      </c>
      <c r="F233" s="3"/>
      <c r="O233"/>
      <c r="P233"/>
      <c r="Q233"/>
      <c r="U233" s="969"/>
      <c r="V233" s="38"/>
      <c r="W233" s="38"/>
    </row>
    <row r="234" spans="1:23" x14ac:dyDescent="0.35">
      <c r="A234" s="1104">
        <v>76000</v>
      </c>
      <c r="B234" s="1105">
        <v>0.3</v>
      </c>
      <c r="C234" s="735" t="s">
        <v>2775</v>
      </c>
      <c r="D234" s="1"/>
      <c r="E234" s="982" t="s">
        <v>19</v>
      </c>
      <c r="F234" s="3"/>
      <c r="O234"/>
      <c r="P234"/>
      <c r="Q234"/>
      <c r="U234" s="969"/>
      <c r="V234" s="38"/>
      <c r="W234" s="38"/>
    </row>
    <row r="235" spans="1:23" x14ac:dyDescent="0.35">
      <c r="A235" s="1104">
        <v>76010</v>
      </c>
      <c r="B235" s="1105">
        <v>0.18</v>
      </c>
      <c r="C235" s="735" t="s">
        <v>2734</v>
      </c>
      <c r="D235" s="1"/>
      <c r="E235" s="982" t="s">
        <v>19</v>
      </c>
      <c r="F235" s="3"/>
      <c r="O235"/>
      <c r="P235"/>
      <c r="Q235"/>
      <c r="U235" s="969"/>
      <c r="V235" s="38"/>
      <c r="W235" s="38"/>
    </row>
    <row r="236" spans="1:23" x14ac:dyDescent="0.35">
      <c r="A236" s="1104">
        <v>76080</v>
      </c>
      <c r="B236" s="1105">
        <v>0.53</v>
      </c>
      <c r="C236" s="735" t="s">
        <v>2807</v>
      </c>
      <c r="D236" s="1"/>
      <c r="E236" s="982" t="s">
        <v>19</v>
      </c>
      <c r="F236" s="3"/>
      <c r="O236"/>
      <c r="P236"/>
      <c r="Q236"/>
      <c r="U236" s="969"/>
      <c r="V236" s="38"/>
      <c r="W236" s="38"/>
    </row>
    <row r="237" spans="1:23" x14ac:dyDescent="0.35">
      <c r="A237" s="1104">
        <v>76536</v>
      </c>
      <c r="B237" s="1105">
        <v>0.55000000000000004</v>
      </c>
      <c r="C237" s="504" t="s">
        <v>2357</v>
      </c>
      <c r="D237" s="1"/>
      <c r="E237" s="982" t="s">
        <v>19</v>
      </c>
      <c r="F237" s="3"/>
      <c r="O237"/>
      <c r="P237"/>
      <c r="Q237"/>
      <c r="U237" s="969"/>
      <c r="V237" s="38"/>
      <c r="W237" s="38"/>
    </row>
    <row r="238" spans="1:23" x14ac:dyDescent="0.35">
      <c r="A238" s="1104">
        <v>76642</v>
      </c>
      <c r="B238" s="1105">
        <v>0.66</v>
      </c>
      <c r="C238" s="735" t="s">
        <v>2821</v>
      </c>
      <c r="D238" s="1"/>
      <c r="E238" s="982" t="s">
        <v>19</v>
      </c>
      <c r="F238" s="3"/>
      <c r="O238"/>
      <c r="P238"/>
      <c r="Q238"/>
      <c r="U238" s="969"/>
      <c r="V238" s="38"/>
      <c r="W238" s="38"/>
    </row>
    <row r="239" spans="1:23" x14ac:dyDescent="0.35">
      <c r="A239" s="1104">
        <v>76700</v>
      </c>
      <c r="B239" s="1105">
        <v>0.79</v>
      </c>
      <c r="C239" s="504" t="s">
        <v>2855</v>
      </c>
      <c r="D239" s="38"/>
      <c r="E239" s="982" t="s">
        <v>19</v>
      </c>
      <c r="F239" s="3"/>
      <c r="O239"/>
      <c r="P239"/>
      <c r="Q239"/>
      <c r="U239" s="969"/>
      <c r="V239" s="38"/>
      <c r="W239" s="38"/>
    </row>
    <row r="240" spans="1:23" x14ac:dyDescent="0.35">
      <c r="A240" s="1104">
        <v>76705</v>
      </c>
      <c r="B240" s="1105">
        <v>0.57999999999999996</v>
      </c>
      <c r="C240" s="735" t="s">
        <v>2814</v>
      </c>
      <c r="D240" s="38"/>
      <c r="E240" s="982" t="s">
        <v>19</v>
      </c>
      <c r="F240" s="3"/>
      <c r="O240"/>
      <c r="P240"/>
      <c r="Q240"/>
      <c r="U240" s="969"/>
      <c r="V240" s="38"/>
      <c r="W240" s="38"/>
    </row>
    <row r="241" spans="1:23" x14ac:dyDescent="0.35">
      <c r="A241" s="1104">
        <v>76770</v>
      </c>
      <c r="B241" s="1105">
        <v>0.72</v>
      </c>
      <c r="C241" s="735" t="s">
        <v>2836</v>
      </c>
      <c r="D241" s="1"/>
      <c r="E241" s="982" t="s">
        <v>19</v>
      </c>
      <c r="F241" s="3"/>
      <c r="O241"/>
      <c r="P241"/>
      <c r="Q241"/>
      <c r="U241" s="969"/>
      <c r="V241" s="38"/>
      <c r="W241" s="38"/>
    </row>
    <row r="242" spans="1:23" x14ac:dyDescent="0.35">
      <c r="A242" s="1104">
        <v>76770</v>
      </c>
      <c r="B242" s="1105">
        <v>0.72</v>
      </c>
      <c r="C242" s="735" t="s">
        <v>2837</v>
      </c>
      <c r="D242" s="1"/>
      <c r="E242" s="982" t="s">
        <v>19</v>
      </c>
      <c r="F242" s="3"/>
      <c r="O242"/>
      <c r="P242"/>
      <c r="Q242"/>
      <c r="U242" s="969"/>
      <c r="V242" s="38"/>
      <c r="W242" s="38"/>
    </row>
    <row r="243" spans="1:23" x14ac:dyDescent="0.35">
      <c r="A243" s="1104">
        <v>76775</v>
      </c>
      <c r="B243" s="1105">
        <v>0.56999999999999995</v>
      </c>
      <c r="C243" s="735" t="s">
        <v>2810</v>
      </c>
      <c r="D243" s="1"/>
      <c r="E243" s="982" t="s">
        <v>19</v>
      </c>
      <c r="F243" s="3"/>
      <c r="O243"/>
      <c r="P243"/>
      <c r="Q243"/>
      <c r="U243" s="969"/>
      <c r="V243" s="38"/>
      <c r="W243" s="38"/>
    </row>
    <row r="244" spans="1:23" x14ac:dyDescent="0.35">
      <c r="A244" s="1104">
        <v>76775</v>
      </c>
      <c r="B244" s="1105">
        <v>0.56999999999999995</v>
      </c>
      <c r="C244" s="735" t="s">
        <v>2811</v>
      </c>
      <c r="D244" s="1"/>
      <c r="E244" s="982" t="s">
        <v>19</v>
      </c>
      <c r="F244" s="3"/>
      <c r="O244"/>
      <c r="P244"/>
      <c r="Q244"/>
      <c r="U244" s="969"/>
      <c r="V244" s="38"/>
      <c r="W244" s="38"/>
    </row>
    <row r="245" spans="1:23" x14ac:dyDescent="0.35">
      <c r="A245" s="1104">
        <v>76801</v>
      </c>
      <c r="B245" s="1105">
        <v>0.97</v>
      </c>
      <c r="C245" s="504" t="s">
        <v>2871</v>
      </c>
      <c r="D245" s="1"/>
      <c r="E245" s="982" t="s">
        <v>19</v>
      </c>
      <c r="F245" s="3"/>
      <c r="O245"/>
      <c r="P245"/>
      <c r="Q245"/>
      <c r="U245" s="969"/>
      <c r="V245" s="38"/>
      <c r="W245" s="38"/>
    </row>
    <row r="246" spans="1:23" x14ac:dyDescent="0.35">
      <c r="A246" s="1104">
        <v>76801</v>
      </c>
      <c r="B246" s="1105">
        <v>0.97</v>
      </c>
      <c r="C246" s="504" t="s">
        <v>2872</v>
      </c>
      <c r="D246" s="1"/>
      <c r="E246" s="982" t="s">
        <v>19</v>
      </c>
      <c r="F246" s="3"/>
      <c r="O246"/>
      <c r="P246"/>
      <c r="Q246"/>
      <c r="U246" s="969"/>
      <c r="V246" s="38"/>
      <c r="W246" s="38"/>
    </row>
    <row r="247" spans="1:23" x14ac:dyDescent="0.35">
      <c r="A247" s="1104">
        <v>76805</v>
      </c>
      <c r="B247" s="1105">
        <v>0.97</v>
      </c>
      <c r="C247" s="504" t="s">
        <v>2873</v>
      </c>
      <c r="D247" s="1"/>
      <c r="E247" s="982" t="s">
        <v>19</v>
      </c>
      <c r="F247" s="1112"/>
      <c r="O247"/>
      <c r="P247"/>
      <c r="Q247"/>
      <c r="U247" s="969"/>
      <c r="V247" s="38"/>
      <c r="W247" s="38"/>
    </row>
    <row r="248" spans="1:23" x14ac:dyDescent="0.35">
      <c r="A248" s="1104">
        <v>76810</v>
      </c>
      <c r="B248" s="1105">
        <v>0.96</v>
      </c>
      <c r="C248" s="735" t="s">
        <v>2869</v>
      </c>
      <c r="D248" s="1"/>
      <c r="E248" s="982" t="s">
        <v>19</v>
      </c>
      <c r="F248" s="3"/>
      <c r="O248"/>
      <c r="P248"/>
      <c r="Q248"/>
      <c r="U248" s="969"/>
      <c r="V248" s="38"/>
      <c r="W248" s="38"/>
    </row>
    <row r="249" spans="1:23" x14ac:dyDescent="0.35">
      <c r="A249" s="1104">
        <v>76819</v>
      </c>
      <c r="B249" s="1105">
        <v>0.75</v>
      </c>
      <c r="C249" s="504" t="s">
        <v>2844</v>
      </c>
      <c r="D249" s="1"/>
      <c r="E249" s="982" t="s">
        <v>19</v>
      </c>
      <c r="F249" s="3"/>
      <c r="O249"/>
      <c r="P249"/>
      <c r="Q249"/>
      <c r="U249" s="969"/>
      <c r="V249" s="38"/>
      <c r="W249" s="38"/>
    </row>
    <row r="250" spans="1:23" x14ac:dyDescent="0.35">
      <c r="A250" s="1104">
        <v>76830</v>
      </c>
      <c r="B250" s="1105">
        <v>0.67</v>
      </c>
      <c r="C250" s="735" t="s">
        <v>2823</v>
      </c>
      <c r="D250" s="1"/>
      <c r="E250" s="982" t="s">
        <v>19</v>
      </c>
      <c r="F250" s="3"/>
      <c r="O250"/>
      <c r="P250"/>
      <c r="Q250"/>
      <c r="U250" s="969"/>
      <c r="V250" s="38"/>
      <c r="W250" s="38"/>
    </row>
    <row r="251" spans="1:23" x14ac:dyDescent="0.35">
      <c r="A251" s="1104">
        <v>76856</v>
      </c>
      <c r="B251" s="1105">
        <v>0.67</v>
      </c>
      <c r="C251" s="504" t="s">
        <v>2824</v>
      </c>
      <c r="D251" s="1"/>
      <c r="E251" s="982" t="s">
        <v>19</v>
      </c>
      <c r="F251" s="3"/>
      <c r="O251"/>
      <c r="P251"/>
      <c r="Q251"/>
      <c r="U251" s="969"/>
      <c r="V251" s="38"/>
      <c r="W251" s="38"/>
    </row>
    <row r="252" spans="1:23" x14ac:dyDescent="0.35">
      <c r="A252" s="1104">
        <v>76857</v>
      </c>
      <c r="B252" s="1105">
        <v>0.49</v>
      </c>
      <c r="C252" s="504" t="s">
        <v>2786</v>
      </c>
      <c r="D252" s="38"/>
      <c r="E252" s="982" t="s">
        <v>19</v>
      </c>
      <c r="F252" s="3"/>
      <c r="O252"/>
      <c r="P252"/>
      <c r="Q252"/>
      <c r="U252" s="969"/>
      <c r="V252" s="38"/>
      <c r="W252" s="38"/>
    </row>
    <row r="253" spans="1:23" x14ac:dyDescent="0.35">
      <c r="A253" s="1104">
        <v>76870</v>
      </c>
      <c r="B253" s="1105">
        <v>0.62</v>
      </c>
      <c r="C253" s="504" t="s">
        <v>2819</v>
      </c>
      <c r="D253" s="1"/>
      <c r="E253" s="982" t="s">
        <v>19</v>
      </c>
      <c r="F253" s="3"/>
      <c r="O253"/>
      <c r="P253"/>
      <c r="Q253"/>
      <c r="U253" s="969"/>
      <c r="V253" s="38"/>
      <c r="W253" s="38"/>
    </row>
    <row r="254" spans="1:23" x14ac:dyDescent="0.35">
      <c r="A254" s="1104">
        <v>76882</v>
      </c>
      <c r="B254" s="1105">
        <v>0.67</v>
      </c>
      <c r="C254" s="735" t="s">
        <v>2825</v>
      </c>
      <c r="D254" s="1"/>
      <c r="E254" s="982" t="s">
        <v>19</v>
      </c>
      <c r="F254" s="3"/>
      <c r="O254"/>
      <c r="P254"/>
      <c r="Q254"/>
      <c r="U254" s="969"/>
      <c r="V254" s="38"/>
      <c r="W254" s="38"/>
    </row>
    <row r="255" spans="1:23" x14ac:dyDescent="0.35">
      <c r="A255" s="1104">
        <v>76882</v>
      </c>
      <c r="B255" s="1105">
        <v>0.67</v>
      </c>
      <c r="C255" s="735" t="s">
        <v>2826</v>
      </c>
      <c r="D255" s="1"/>
      <c r="E255" s="982" t="s">
        <v>19</v>
      </c>
      <c r="F255" s="3"/>
      <c r="O255"/>
      <c r="P255"/>
      <c r="Q255"/>
      <c r="U255" s="969"/>
      <c r="V255" s="38"/>
      <c r="W255" s="38"/>
    </row>
    <row r="256" spans="1:23" x14ac:dyDescent="0.35">
      <c r="A256" s="1104">
        <v>76882</v>
      </c>
      <c r="B256" s="1105">
        <v>0.67</v>
      </c>
      <c r="C256" s="735" t="s">
        <v>2827</v>
      </c>
      <c r="D256" s="1"/>
      <c r="E256" s="982" t="s">
        <v>19</v>
      </c>
      <c r="F256" s="3"/>
      <c r="O256"/>
      <c r="P256"/>
      <c r="Q256"/>
      <c r="U256" s="969"/>
      <c r="V256" s="38"/>
      <c r="W256" s="38"/>
    </row>
    <row r="257" spans="1:23" x14ac:dyDescent="0.35">
      <c r="A257" s="1104">
        <v>76882</v>
      </c>
      <c r="B257" s="1105">
        <v>0.67</v>
      </c>
      <c r="C257" s="504" t="s">
        <v>2828</v>
      </c>
      <c r="D257" s="1"/>
      <c r="E257" s="982" t="s">
        <v>19</v>
      </c>
      <c r="F257" s="3"/>
      <c r="O257"/>
      <c r="P257"/>
      <c r="Q257"/>
      <c r="U257" s="969"/>
      <c r="V257" s="38"/>
      <c r="W257" s="38"/>
    </row>
    <row r="258" spans="1:23" x14ac:dyDescent="0.35">
      <c r="A258" s="1104">
        <v>77065</v>
      </c>
      <c r="B258" s="1105">
        <v>0.79</v>
      </c>
      <c r="C258" s="504" t="s">
        <v>2856</v>
      </c>
      <c r="D258" s="1"/>
      <c r="E258" s="982" t="s">
        <v>19</v>
      </c>
      <c r="F258" s="3"/>
      <c r="O258"/>
      <c r="P258"/>
      <c r="Q258"/>
      <c r="U258" s="969"/>
      <c r="V258" s="38"/>
      <c r="W258" s="38"/>
    </row>
    <row r="259" spans="1:23" x14ac:dyDescent="0.35">
      <c r="A259" s="1104">
        <v>77065</v>
      </c>
      <c r="B259" s="1105">
        <v>0.79</v>
      </c>
      <c r="C259" s="504" t="s">
        <v>2857</v>
      </c>
      <c r="D259" s="1"/>
      <c r="E259" s="982" t="s">
        <v>19</v>
      </c>
      <c r="F259" s="3"/>
      <c r="O259"/>
      <c r="P259"/>
      <c r="Q259"/>
      <c r="U259" s="969"/>
      <c r="V259" s="38"/>
      <c r="W259" s="38"/>
    </row>
    <row r="260" spans="1:23" x14ac:dyDescent="0.35">
      <c r="A260" s="1104">
        <v>77065</v>
      </c>
      <c r="B260" s="1105">
        <v>0.79</v>
      </c>
      <c r="C260" s="504" t="s">
        <v>2858</v>
      </c>
      <c r="D260" s="1"/>
      <c r="E260" s="982" t="s">
        <v>19</v>
      </c>
      <c r="F260" s="3"/>
      <c r="O260"/>
      <c r="P260"/>
      <c r="Q260"/>
      <c r="U260" s="969"/>
      <c r="V260" s="38"/>
      <c r="W260" s="38"/>
    </row>
    <row r="261" spans="1:23" x14ac:dyDescent="0.35">
      <c r="A261" s="1104">
        <v>77065</v>
      </c>
      <c r="B261" s="1105">
        <v>0.79</v>
      </c>
      <c r="C261" s="504" t="s">
        <v>2859</v>
      </c>
      <c r="D261" s="1"/>
      <c r="E261" s="982" t="s">
        <v>19</v>
      </c>
      <c r="F261" s="3"/>
      <c r="O261"/>
      <c r="P261"/>
      <c r="Q261"/>
      <c r="U261" s="969"/>
      <c r="V261" s="38"/>
      <c r="W261" s="38"/>
    </row>
    <row r="262" spans="1:23" x14ac:dyDescent="0.35">
      <c r="A262" s="1104">
        <v>77066</v>
      </c>
      <c r="B262" s="1105">
        <v>0.98</v>
      </c>
      <c r="C262" s="735" t="s">
        <v>2882</v>
      </c>
      <c r="D262" s="1"/>
      <c r="E262" s="982" t="s">
        <v>19</v>
      </c>
      <c r="F262" s="3"/>
      <c r="O262"/>
      <c r="P262"/>
      <c r="Q262"/>
      <c r="U262" s="969"/>
      <c r="V262" s="38"/>
      <c r="W262" s="38"/>
    </row>
    <row r="263" spans="1:23" x14ac:dyDescent="0.35">
      <c r="A263" s="1104">
        <v>77067</v>
      </c>
      <c r="B263" s="1105">
        <v>0.74</v>
      </c>
      <c r="C263" s="735" t="s">
        <v>2841</v>
      </c>
      <c r="D263" s="1"/>
      <c r="E263" s="982" t="s">
        <v>19</v>
      </c>
      <c r="F263" s="3"/>
      <c r="O263"/>
      <c r="P263"/>
      <c r="Q263"/>
      <c r="U263" s="969"/>
      <c r="V263" s="38"/>
      <c r="W263" s="38"/>
    </row>
    <row r="264" spans="1:23" x14ac:dyDescent="0.35">
      <c r="A264" s="1104">
        <v>77067</v>
      </c>
      <c r="B264" s="1105">
        <v>0.74</v>
      </c>
      <c r="C264" s="735" t="s">
        <v>2842</v>
      </c>
      <c r="D264" s="1"/>
      <c r="E264" s="982" t="s">
        <v>19</v>
      </c>
      <c r="F264" s="3"/>
      <c r="O264"/>
      <c r="P264"/>
      <c r="Q264"/>
      <c r="U264" s="969"/>
      <c r="V264" s="38"/>
      <c r="W264" s="38"/>
    </row>
    <row r="265" spans="1:23" x14ac:dyDescent="0.35">
      <c r="A265" s="1104">
        <v>77067</v>
      </c>
      <c r="B265" s="1105">
        <v>0.74</v>
      </c>
      <c r="C265" s="735" t="s">
        <v>2843</v>
      </c>
      <c r="D265" s="1"/>
      <c r="E265" s="982" t="s">
        <v>19</v>
      </c>
      <c r="F265" s="3"/>
      <c r="O265"/>
      <c r="P265"/>
      <c r="Q265"/>
      <c r="U265" s="969"/>
      <c r="V265" s="38"/>
      <c r="W265" s="38"/>
    </row>
    <row r="266" spans="1:23" x14ac:dyDescent="0.35">
      <c r="A266" s="1104">
        <v>77073</v>
      </c>
      <c r="B266" s="1105">
        <v>0.25</v>
      </c>
      <c r="C266" s="735" t="s">
        <v>2328</v>
      </c>
      <c r="D266" s="1"/>
      <c r="E266" s="982" t="s">
        <v>19</v>
      </c>
      <c r="F266" s="3"/>
      <c r="O266"/>
      <c r="P266"/>
      <c r="Q266"/>
      <c r="U266" s="969"/>
      <c r="V266" s="38"/>
      <c r="W266" s="38"/>
    </row>
    <row r="267" spans="1:23" x14ac:dyDescent="0.35">
      <c r="A267" s="1104">
        <v>77073</v>
      </c>
      <c r="B267" s="1105">
        <v>0.25</v>
      </c>
      <c r="C267" s="735" t="s">
        <v>2764</v>
      </c>
      <c r="D267" s="1"/>
      <c r="E267" s="982" t="s">
        <v>19</v>
      </c>
      <c r="F267" s="3"/>
      <c r="O267"/>
      <c r="P267"/>
      <c r="Q267"/>
      <c r="U267" s="969"/>
      <c r="V267" s="38"/>
      <c r="W267" s="38"/>
    </row>
    <row r="268" spans="1:23" x14ac:dyDescent="0.35">
      <c r="A268" s="1104">
        <v>77075</v>
      </c>
      <c r="B268" s="1105">
        <v>0.54</v>
      </c>
      <c r="C268" s="735" t="s">
        <v>2808</v>
      </c>
      <c r="D268" s="1"/>
      <c r="E268" s="982" t="s">
        <v>19</v>
      </c>
      <c r="F268" s="3"/>
      <c r="O268"/>
      <c r="P268"/>
      <c r="Q268"/>
      <c r="U268" s="969"/>
      <c r="V268" s="38"/>
      <c r="W268" s="38"/>
    </row>
    <row r="269" spans="1:23" x14ac:dyDescent="0.35">
      <c r="A269" s="1104">
        <v>77080</v>
      </c>
      <c r="B269" s="1105">
        <v>0.2</v>
      </c>
      <c r="C269" s="504" t="s">
        <v>2740</v>
      </c>
      <c r="D269" s="1"/>
      <c r="E269" s="982" t="s">
        <v>19</v>
      </c>
      <c r="F269" s="3"/>
      <c r="O269"/>
      <c r="P269"/>
      <c r="Q269"/>
      <c r="U269" s="969"/>
      <c r="V269" s="38"/>
      <c r="W269" s="38"/>
    </row>
    <row r="270" spans="1:23" x14ac:dyDescent="0.35">
      <c r="A270" s="1104">
        <v>77080</v>
      </c>
      <c r="B270" s="1105">
        <v>0.2</v>
      </c>
      <c r="C270" s="504" t="s">
        <v>2741</v>
      </c>
      <c r="D270" s="1"/>
      <c r="E270" s="982" t="s">
        <v>19</v>
      </c>
      <c r="F270" s="3"/>
      <c r="O270"/>
      <c r="P270"/>
      <c r="Q270"/>
      <c r="U270" s="969"/>
      <c r="V270" s="38"/>
      <c r="W270" s="38"/>
    </row>
    <row r="271" spans="1:23" x14ac:dyDescent="0.35">
      <c r="A271" s="1104">
        <v>77081</v>
      </c>
      <c r="B271" s="1105">
        <v>0.2</v>
      </c>
      <c r="C271" s="735" t="s">
        <v>2742</v>
      </c>
      <c r="D271" s="1"/>
      <c r="E271" s="982" t="s">
        <v>19</v>
      </c>
      <c r="F271" s="3"/>
      <c r="O271"/>
      <c r="P271"/>
      <c r="Q271"/>
      <c r="U271" s="969"/>
      <c r="V271" s="38"/>
      <c r="W271" s="38"/>
    </row>
    <row r="272" spans="1:23" x14ac:dyDescent="0.35">
      <c r="A272" s="1104">
        <v>78013</v>
      </c>
      <c r="B272" s="1105">
        <v>0.36</v>
      </c>
      <c r="C272" s="735" t="s">
        <v>2780</v>
      </c>
      <c r="D272" s="1"/>
      <c r="E272" s="982" t="s">
        <v>19</v>
      </c>
      <c r="F272" s="3"/>
      <c r="O272"/>
      <c r="P272"/>
      <c r="Q272"/>
      <c r="U272" s="969"/>
      <c r="V272" s="38"/>
      <c r="W272" s="38"/>
    </row>
    <row r="273" spans="1:23" x14ac:dyDescent="0.35">
      <c r="A273" s="1110">
        <v>78014</v>
      </c>
      <c r="B273" s="1111">
        <v>0.49</v>
      </c>
      <c r="C273" s="504" t="s">
        <v>2787</v>
      </c>
      <c r="D273" s="1"/>
      <c r="E273" s="982" t="s">
        <v>19</v>
      </c>
      <c r="F273" s="3"/>
      <c r="O273"/>
      <c r="P273"/>
      <c r="Q273"/>
      <c r="U273" s="969"/>
      <c r="V273" s="38"/>
      <c r="W273" s="38"/>
    </row>
    <row r="274" spans="1:23" x14ac:dyDescent="0.35">
      <c r="A274" s="1104">
        <v>78018</v>
      </c>
      <c r="B274" s="1105">
        <v>0.84</v>
      </c>
      <c r="C274" s="735" t="s">
        <v>2863</v>
      </c>
      <c r="D274" s="1"/>
      <c r="E274" s="982" t="s">
        <v>19</v>
      </c>
      <c r="F274" s="3"/>
      <c r="O274"/>
      <c r="P274"/>
      <c r="Q274"/>
      <c r="U274" s="969"/>
      <c r="V274" s="38"/>
      <c r="W274" s="38"/>
    </row>
    <row r="275" spans="1:23" x14ac:dyDescent="0.35">
      <c r="A275" s="1104">
        <v>78070</v>
      </c>
      <c r="B275" s="1105">
        <v>0.78</v>
      </c>
      <c r="C275" s="735" t="s">
        <v>2849</v>
      </c>
      <c r="D275" s="1"/>
      <c r="E275" s="982" t="s">
        <v>19</v>
      </c>
      <c r="F275" s="3"/>
      <c r="O275"/>
      <c r="P275"/>
      <c r="Q275"/>
      <c r="U275" s="969"/>
      <c r="V275" s="38"/>
      <c r="W275" s="38"/>
    </row>
    <row r="276" spans="1:23" x14ac:dyDescent="0.35">
      <c r="A276" s="1104">
        <v>78070</v>
      </c>
      <c r="B276" s="1105">
        <v>0.78</v>
      </c>
      <c r="C276" s="735" t="s">
        <v>2850</v>
      </c>
      <c r="D276" s="1"/>
      <c r="E276" s="982" t="s">
        <v>19</v>
      </c>
      <c r="F276" s="3"/>
      <c r="O276"/>
      <c r="P276"/>
      <c r="Q276"/>
      <c r="U276" s="969"/>
      <c r="V276" s="38"/>
      <c r="W276" s="38"/>
    </row>
    <row r="277" spans="1:23" x14ac:dyDescent="0.35">
      <c r="A277" s="1104">
        <v>78195</v>
      </c>
      <c r="B277" s="1105">
        <v>1.17</v>
      </c>
      <c r="C277" s="735" t="s">
        <v>2903</v>
      </c>
      <c r="D277" s="1"/>
      <c r="E277" s="982" t="s">
        <v>19</v>
      </c>
      <c r="F277" s="3"/>
      <c r="O277"/>
      <c r="P277"/>
      <c r="Q277"/>
      <c r="U277" s="969"/>
      <c r="V277" s="38"/>
      <c r="W277" s="38"/>
    </row>
    <row r="278" spans="1:23" x14ac:dyDescent="0.35">
      <c r="A278" s="1104">
        <v>78216</v>
      </c>
      <c r="B278" s="1105">
        <v>0.56000000000000005</v>
      </c>
      <c r="C278" s="735" t="s">
        <v>2809</v>
      </c>
      <c r="D278" s="1"/>
      <c r="E278" s="982" t="s">
        <v>19</v>
      </c>
      <c r="F278" s="3"/>
      <c r="O278"/>
      <c r="P278"/>
      <c r="Q278"/>
      <c r="U278" s="969"/>
      <c r="V278" s="38"/>
      <c r="W278" s="38"/>
    </row>
    <row r="279" spans="1:23" x14ac:dyDescent="0.35">
      <c r="A279" s="1104">
        <v>78226</v>
      </c>
      <c r="B279" s="1105">
        <v>0.72</v>
      </c>
      <c r="C279" s="735" t="s">
        <v>2838</v>
      </c>
      <c r="D279" s="1"/>
      <c r="E279" s="982" t="s">
        <v>19</v>
      </c>
      <c r="F279" s="3"/>
      <c r="O279"/>
      <c r="P279"/>
      <c r="Q279"/>
      <c r="U279" s="969"/>
      <c r="V279" s="38"/>
      <c r="W279" s="38"/>
    </row>
    <row r="280" spans="1:23" x14ac:dyDescent="0.35">
      <c r="A280" s="1104">
        <v>78226</v>
      </c>
      <c r="B280" s="1105">
        <v>0.72</v>
      </c>
      <c r="C280" s="735" t="s">
        <v>2839</v>
      </c>
      <c r="D280" s="1"/>
      <c r="E280" s="982" t="s">
        <v>19</v>
      </c>
      <c r="F280" s="3"/>
      <c r="O280"/>
      <c r="P280"/>
      <c r="Q280"/>
      <c r="U280" s="969"/>
      <c r="V280" s="38"/>
      <c r="W280" s="38"/>
    </row>
    <row r="281" spans="1:23" x14ac:dyDescent="0.35">
      <c r="A281" s="1104">
        <v>78227</v>
      </c>
      <c r="B281" s="1105">
        <v>0.88</v>
      </c>
      <c r="C281" s="735" t="s">
        <v>2866</v>
      </c>
      <c r="D281" s="1"/>
      <c r="E281" s="982" t="s">
        <v>19</v>
      </c>
      <c r="F281" s="3"/>
      <c r="O281"/>
      <c r="P281"/>
      <c r="Q281"/>
      <c r="U281" s="969"/>
      <c r="V281" s="38"/>
      <c r="W281" s="38"/>
    </row>
    <row r="282" spans="1:23" x14ac:dyDescent="0.35">
      <c r="A282" s="1104">
        <v>78227</v>
      </c>
      <c r="B282" s="1105">
        <v>0.88</v>
      </c>
      <c r="C282" s="735" t="s">
        <v>2867</v>
      </c>
      <c r="D282" s="1"/>
      <c r="E282" s="982" t="s">
        <v>19</v>
      </c>
      <c r="F282" s="3"/>
      <c r="O282"/>
      <c r="P282"/>
      <c r="Q282"/>
      <c r="U282" s="969"/>
      <c r="V282" s="38"/>
      <c r="W282" s="38"/>
    </row>
    <row r="283" spans="1:23" x14ac:dyDescent="0.35">
      <c r="A283" s="1104">
        <v>78264</v>
      </c>
      <c r="B283" s="1105">
        <v>0.77</v>
      </c>
      <c r="C283" s="735" t="s">
        <v>2847</v>
      </c>
      <c r="D283" s="1"/>
      <c r="E283" s="982" t="s">
        <v>19</v>
      </c>
      <c r="F283" s="3"/>
      <c r="O283"/>
      <c r="P283"/>
      <c r="Q283"/>
      <c r="U283" s="969"/>
      <c r="V283" s="38"/>
      <c r="W283" s="38"/>
    </row>
    <row r="284" spans="1:23" x14ac:dyDescent="0.35">
      <c r="A284" s="1104">
        <v>78278</v>
      </c>
      <c r="B284" s="1105">
        <v>0.97</v>
      </c>
      <c r="C284" s="735" t="s">
        <v>2874</v>
      </c>
      <c r="D284" s="1"/>
      <c r="E284" s="982" t="s">
        <v>19</v>
      </c>
      <c r="F284" s="3"/>
      <c r="O284"/>
      <c r="P284"/>
      <c r="Q284"/>
      <c r="U284" s="969"/>
      <c r="V284" s="38"/>
      <c r="W284" s="38"/>
    </row>
    <row r="285" spans="1:23" x14ac:dyDescent="0.35">
      <c r="A285" s="1104">
        <v>78278</v>
      </c>
      <c r="B285" s="1105">
        <v>0.97</v>
      </c>
      <c r="C285" s="735" t="s">
        <v>2875</v>
      </c>
      <c r="D285" s="1"/>
      <c r="E285" s="982" t="s">
        <v>19</v>
      </c>
      <c r="F285" s="3"/>
      <c r="O285"/>
      <c r="P285"/>
      <c r="Q285"/>
      <c r="U285" s="969"/>
      <c r="V285" s="38"/>
      <c r="W285" s="38"/>
    </row>
    <row r="286" spans="1:23" x14ac:dyDescent="0.35">
      <c r="A286" s="1104">
        <v>78278</v>
      </c>
      <c r="B286" s="1105">
        <v>0.97</v>
      </c>
      <c r="C286" s="735" t="s">
        <v>2876</v>
      </c>
      <c r="D286" s="1"/>
      <c r="E286" s="982" t="s">
        <v>19</v>
      </c>
      <c r="F286" s="3"/>
      <c r="O286"/>
      <c r="P286"/>
      <c r="Q286"/>
      <c r="U286" s="969"/>
      <c r="V286" s="38"/>
      <c r="W286" s="38"/>
    </row>
    <row r="287" spans="1:23" x14ac:dyDescent="0.35">
      <c r="A287" s="1104">
        <v>78290</v>
      </c>
      <c r="B287" s="1105">
        <v>0.66</v>
      </c>
      <c r="C287" s="735" t="s">
        <v>2822</v>
      </c>
      <c r="D287" s="1"/>
      <c r="E287" s="982" t="s">
        <v>19</v>
      </c>
      <c r="F287" s="3"/>
      <c r="O287"/>
      <c r="P287"/>
      <c r="Q287"/>
      <c r="U287" s="969"/>
      <c r="V287" s="38"/>
      <c r="W287" s="38"/>
    </row>
    <row r="288" spans="1:23" x14ac:dyDescent="0.35">
      <c r="A288" s="1104">
        <v>78300</v>
      </c>
      <c r="B288" s="1105">
        <v>0.6</v>
      </c>
      <c r="C288" s="735" t="s">
        <v>2818</v>
      </c>
      <c r="D288" s="1"/>
      <c r="E288" s="982" t="s">
        <v>19</v>
      </c>
      <c r="F288" s="3"/>
      <c r="O288"/>
      <c r="P288"/>
      <c r="Q288"/>
      <c r="U288" s="969"/>
      <c r="V288" s="38"/>
      <c r="W288" s="38"/>
    </row>
    <row r="289" spans="1:23" x14ac:dyDescent="0.35">
      <c r="A289" s="1104">
        <v>78306</v>
      </c>
      <c r="B289" s="1105">
        <v>0.84</v>
      </c>
      <c r="C289" s="504" t="s">
        <v>2864</v>
      </c>
      <c r="D289" s="1"/>
      <c r="E289" s="982" t="s">
        <v>19</v>
      </c>
      <c r="F289" s="3"/>
      <c r="O289"/>
      <c r="P289"/>
      <c r="Q289"/>
      <c r="U289" s="969"/>
      <c r="V289" s="38"/>
      <c r="W289" s="38"/>
    </row>
    <row r="290" spans="1:23" x14ac:dyDescent="0.35">
      <c r="A290" s="1104">
        <v>78315</v>
      </c>
      <c r="B290" s="1105">
        <v>0.99</v>
      </c>
      <c r="C290" s="504" t="s">
        <v>2884</v>
      </c>
      <c r="D290" s="1"/>
      <c r="E290" s="982" t="s">
        <v>19</v>
      </c>
      <c r="F290" s="3"/>
      <c r="O290"/>
      <c r="P290"/>
      <c r="Q290"/>
      <c r="U290" s="969"/>
      <c r="V290" s="38"/>
      <c r="W290" s="38"/>
    </row>
    <row r="291" spans="1:23" x14ac:dyDescent="0.35">
      <c r="A291" s="1104">
        <v>78315</v>
      </c>
      <c r="B291" s="1105">
        <v>0.99</v>
      </c>
      <c r="C291" s="504" t="s">
        <v>2885</v>
      </c>
      <c r="D291" s="1"/>
      <c r="E291" s="982" t="s">
        <v>19</v>
      </c>
      <c r="F291" s="3"/>
      <c r="O291"/>
      <c r="P291"/>
      <c r="Q291"/>
      <c r="U291" s="969"/>
      <c r="V291" s="38"/>
      <c r="W291" s="38"/>
    </row>
    <row r="292" spans="1:23" x14ac:dyDescent="0.35">
      <c r="A292" s="1104">
        <v>78451</v>
      </c>
      <c r="B292" s="1105">
        <v>1.35</v>
      </c>
      <c r="C292" s="735" t="s">
        <v>2930</v>
      </c>
      <c r="D292" s="1"/>
      <c r="E292" s="982" t="s">
        <v>19</v>
      </c>
      <c r="F292" s="3"/>
      <c r="O292"/>
      <c r="P292"/>
      <c r="Q292"/>
      <c r="U292" s="969"/>
      <c r="V292" s="38"/>
      <c r="W292" s="38"/>
    </row>
    <row r="293" spans="1:23" x14ac:dyDescent="0.35">
      <c r="A293" s="1104">
        <v>78452</v>
      </c>
      <c r="B293" s="1105">
        <v>1.58</v>
      </c>
      <c r="C293" s="735" t="s">
        <v>2946</v>
      </c>
      <c r="D293" s="1"/>
      <c r="E293" s="982" t="s">
        <v>19</v>
      </c>
      <c r="F293" s="3"/>
      <c r="O293"/>
      <c r="P293"/>
      <c r="Q293"/>
      <c r="U293" s="969"/>
      <c r="V293" s="38"/>
      <c r="W293" s="38"/>
    </row>
    <row r="294" spans="1:23" x14ac:dyDescent="0.35">
      <c r="A294" s="1104">
        <v>78457</v>
      </c>
      <c r="B294" s="1105">
        <v>0.75</v>
      </c>
      <c r="C294" s="735" t="s">
        <v>2845</v>
      </c>
      <c r="D294" s="1"/>
      <c r="E294" s="982" t="s">
        <v>19</v>
      </c>
      <c r="F294" s="3"/>
      <c r="O294"/>
      <c r="P294"/>
      <c r="Q294"/>
      <c r="U294" s="969"/>
      <c r="V294" s="38"/>
      <c r="W294" s="38"/>
    </row>
    <row r="295" spans="1:23" x14ac:dyDescent="0.35">
      <c r="A295" s="1104">
        <v>78457</v>
      </c>
      <c r="B295" s="1105">
        <v>0.75</v>
      </c>
      <c r="C295" s="735" t="s">
        <v>2846</v>
      </c>
      <c r="D295" s="1"/>
      <c r="E295" s="982" t="s">
        <v>19</v>
      </c>
      <c r="F295" s="3"/>
      <c r="O295"/>
      <c r="P295"/>
      <c r="Q295"/>
      <c r="U295" s="969"/>
      <c r="V295" s="38"/>
      <c r="W295" s="38"/>
    </row>
    <row r="296" spans="1:23" x14ac:dyDescent="0.35">
      <c r="A296" s="1104">
        <v>78458</v>
      </c>
      <c r="B296" s="1105">
        <v>0.88</v>
      </c>
      <c r="C296" s="735" t="s">
        <v>2868</v>
      </c>
      <c r="D296" s="1"/>
      <c r="E296" s="982" t="s">
        <v>19</v>
      </c>
      <c r="F296" s="3"/>
      <c r="O296"/>
      <c r="P296"/>
      <c r="Q296"/>
      <c r="U296" s="969"/>
      <c r="V296" s="38"/>
      <c r="W296" s="38"/>
    </row>
    <row r="297" spans="1:23" x14ac:dyDescent="0.35">
      <c r="A297" s="1104">
        <v>78472</v>
      </c>
      <c r="B297" s="1105">
        <v>0.96</v>
      </c>
      <c r="C297" s="735" t="s">
        <v>2870</v>
      </c>
      <c r="D297" s="1"/>
      <c r="E297" s="982" t="s">
        <v>19</v>
      </c>
      <c r="F297" s="3"/>
      <c r="O297"/>
      <c r="P297"/>
      <c r="Q297"/>
      <c r="U297" s="969"/>
      <c r="V297" s="38"/>
      <c r="W297" s="38"/>
    </row>
    <row r="298" spans="1:23" x14ac:dyDescent="0.35">
      <c r="A298" s="1104">
        <v>78579</v>
      </c>
      <c r="B298" s="1105">
        <v>0.48</v>
      </c>
      <c r="C298" s="735" t="s">
        <v>2785</v>
      </c>
      <c r="D298" s="1"/>
      <c r="E298" s="982" t="s">
        <v>19</v>
      </c>
      <c r="F298" s="3"/>
      <c r="O298"/>
      <c r="P298"/>
      <c r="Q298"/>
      <c r="U298" s="969"/>
      <c r="V298" s="38"/>
      <c r="W298" s="38"/>
    </row>
    <row r="299" spans="1:23" x14ac:dyDescent="0.35">
      <c r="A299" s="1104">
        <v>78580</v>
      </c>
      <c r="B299" s="1105">
        <v>0.72</v>
      </c>
      <c r="C299" s="735" t="s">
        <v>2840</v>
      </c>
      <c r="D299" s="1"/>
      <c r="E299" s="982" t="s">
        <v>19</v>
      </c>
      <c r="F299" s="3"/>
      <c r="O299"/>
      <c r="P299"/>
      <c r="Q299"/>
      <c r="U299" s="969"/>
      <c r="V299" s="38"/>
      <c r="W299" s="38"/>
    </row>
    <row r="300" spans="1:23" x14ac:dyDescent="0.35">
      <c r="A300" s="1104">
        <v>78582</v>
      </c>
      <c r="B300" s="1105">
        <v>1.04</v>
      </c>
      <c r="C300" s="735" t="s">
        <v>2890</v>
      </c>
      <c r="D300" s="1"/>
      <c r="E300" s="982" t="s">
        <v>19</v>
      </c>
      <c r="F300" s="1115"/>
      <c r="O300"/>
      <c r="P300"/>
      <c r="Q300"/>
      <c r="U300" s="969"/>
      <c r="V300" s="38"/>
      <c r="W300" s="38"/>
    </row>
    <row r="301" spans="1:23" x14ac:dyDescent="0.35">
      <c r="A301" s="1104">
        <v>78605</v>
      </c>
      <c r="B301" s="1105">
        <v>0.52</v>
      </c>
      <c r="C301" s="735" t="s">
        <v>2795</v>
      </c>
      <c r="D301" s="1"/>
      <c r="E301" s="982" t="s">
        <v>19</v>
      </c>
      <c r="F301" s="3"/>
      <c r="O301"/>
      <c r="P301"/>
      <c r="Q301"/>
      <c r="U301" s="969"/>
      <c r="V301" s="38"/>
      <c r="W301" s="38"/>
    </row>
    <row r="302" spans="1:23" x14ac:dyDescent="0.35">
      <c r="A302" s="1104">
        <v>78700</v>
      </c>
      <c r="B302" s="1105">
        <v>0.44</v>
      </c>
      <c r="C302" s="735" t="s">
        <v>2784</v>
      </c>
      <c r="D302" s="1"/>
      <c r="E302" s="982" t="s">
        <v>19</v>
      </c>
      <c r="F302" s="3"/>
      <c r="O302"/>
      <c r="P302"/>
      <c r="Q302"/>
      <c r="U302" s="969"/>
      <c r="V302" s="38"/>
      <c r="W302" s="38"/>
    </row>
    <row r="303" spans="1:23" x14ac:dyDescent="0.35">
      <c r="A303" s="1104">
        <v>78708</v>
      </c>
      <c r="B303" s="1105">
        <v>1.18</v>
      </c>
      <c r="C303" s="735" t="s">
        <v>2904</v>
      </c>
      <c r="D303" s="1"/>
      <c r="E303" s="982" t="s">
        <v>19</v>
      </c>
      <c r="F303" s="3"/>
      <c r="O303"/>
      <c r="P303"/>
      <c r="Q303"/>
      <c r="U303" s="969"/>
      <c r="V303" s="38"/>
      <c r="W303" s="38"/>
    </row>
    <row r="304" spans="1:23" x14ac:dyDescent="0.35">
      <c r="A304" s="1104">
        <v>78709</v>
      </c>
      <c r="B304" s="1105">
        <v>1.37</v>
      </c>
      <c r="C304" s="735" t="s">
        <v>2931</v>
      </c>
      <c r="D304" s="1"/>
      <c r="E304" s="982" t="s">
        <v>19</v>
      </c>
      <c r="F304" s="3"/>
      <c r="O304"/>
      <c r="P304"/>
      <c r="Q304"/>
      <c r="U304" s="969"/>
      <c r="V304" s="38"/>
      <c r="W304" s="38"/>
    </row>
    <row r="305" spans="1:23" x14ac:dyDescent="0.35">
      <c r="A305" s="1104">
        <v>78761</v>
      </c>
      <c r="B305" s="1105">
        <v>0.69</v>
      </c>
      <c r="C305" s="735" t="s">
        <v>2834</v>
      </c>
      <c r="D305" s="1"/>
      <c r="E305" s="982" t="s">
        <v>19</v>
      </c>
      <c r="F305" s="3"/>
      <c r="O305"/>
      <c r="P305"/>
      <c r="Q305"/>
      <c r="U305" s="969"/>
      <c r="V305" s="38"/>
      <c r="W305" s="38"/>
    </row>
    <row r="306" spans="1:23" x14ac:dyDescent="0.35">
      <c r="A306" s="1104">
        <v>78800</v>
      </c>
      <c r="B306" s="1105">
        <v>0.62</v>
      </c>
      <c r="C306" s="735" t="s">
        <v>2820</v>
      </c>
      <c r="D306" s="1"/>
      <c r="E306" s="982" t="s">
        <v>19</v>
      </c>
      <c r="F306" s="3"/>
      <c r="O306"/>
      <c r="P306"/>
      <c r="Q306"/>
      <c r="U306" s="969"/>
      <c r="V306" s="38"/>
      <c r="W306" s="38"/>
    </row>
    <row r="307" spans="1:23" x14ac:dyDescent="0.35">
      <c r="A307" s="1104">
        <v>78801</v>
      </c>
      <c r="B307" s="1105">
        <v>0.71</v>
      </c>
      <c r="C307" s="735" t="s">
        <v>2835</v>
      </c>
      <c r="D307" s="1"/>
      <c r="E307" s="982" t="s">
        <v>19</v>
      </c>
      <c r="F307" s="3"/>
      <c r="O307"/>
      <c r="P307"/>
      <c r="Q307"/>
      <c r="U307" s="969"/>
      <c r="V307" s="38"/>
      <c r="W307" s="38"/>
    </row>
    <row r="308" spans="1:23" x14ac:dyDescent="0.35">
      <c r="A308" s="1104">
        <v>78802</v>
      </c>
      <c r="B308" s="1105">
        <v>0.78</v>
      </c>
      <c r="C308" s="735" t="s">
        <v>2851</v>
      </c>
      <c r="D308" s="1"/>
      <c r="E308" s="982" t="s">
        <v>19</v>
      </c>
      <c r="F308" s="3"/>
      <c r="O308"/>
      <c r="P308"/>
      <c r="Q308"/>
      <c r="U308" s="969"/>
      <c r="V308" s="38"/>
      <c r="W308" s="38"/>
    </row>
    <row r="309" spans="1:23" x14ac:dyDescent="0.35">
      <c r="A309" s="1104">
        <v>78803</v>
      </c>
      <c r="B309" s="1105">
        <v>1.06</v>
      </c>
      <c r="C309" s="735" t="s">
        <v>2892</v>
      </c>
      <c r="D309" s="1"/>
      <c r="E309" s="982" t="s">
        <v>19</v>
      </c>
      <c r="F309" s="3"/>
      <c r="O309"/>
      <c r="P309"/>
      <c r="Q309"/>
      <c r="U309" s="969"/>
      <c r="V309" s="38"/>
      <c r="W309" s="38"/>
    </row>
    <row r="310" spans="1:23" x14ac:dyDescent="0.35">
      <c r="A310" s="1104">
        <v>78803</v>
      </c>
      <c r="B310" s="1105">
        <v>1.06</v>
      </c>
      <c r="C310" s="735" t="s">
        <v>2893</v>
      </c>
      <c r="D310" s="1"/>
      <c r="E310" s="982" t="s">
        <v>19</v>
      </c>
      <c r="F310" s="3"/>
      <c r="O310"/>
      <c r="P310"/>
      <c r="Q310"/>
      <c r="U310" s="969"/>
      <c r="V310" s="38"/>
      <c r="W310" s="38"/>
    </row>
    <row r="311" spans="1:23" x14ac:dyDescent="0.35">
      <c r="A311" s="1104">
        <v>78803</v>
      </c>
      <c r="B311" s="1105">
        <v>1.06</v>
      </c>
      <c r="C311" s="735" t="s">
        <v>2894</v>
      </c>
      <c r="D311" s="1"/>
      <c r="E311" s="982" t="s">
        <v>19</v>
      </c>
      <c r="F311" s="3"/>
      <c r="O311"/>
      <c r="P311"/>
      <c r="Q311"/>
      <c r="U311" s="969"/>
      <c r="V311" s="38"/>
      <c r="W311" s="38"/>
    </row>
    <row r="312" spans="1:23" x14ac:dyDescent="0.35">
      <c r="A312" s="1104">
        <v>78804</v>
      </c>
      <c r="B312" s="1105">
        <v>0.98</v>
      </c>
      <c r="C312" s="735" t="s">
        <v>2883</v>
      </c>
      <c r="D312" s="1"/>
      <c r="E312" s="982" t="s">
        <v>19</v>
      </c>
      <c r="F312" s="3"/>
      <c r="O312"/>
      <c r="P312"/>
      <c r="Q312"/>
      <c r="U312" s="969"/>
      <c r="V312" s="38"/>
      <c r="W312" s="38"/>
    </row>
    <row r="313" spans="1:23" x14ac:dyDescent="0.35">
      <c r="A313" s="1104">
        <v>79005</v>
      </c>
      <c r="B313" s="1105">
        <v>1.76</v>
      </c>
      <c r="C313" s="735" t="s">
        <v>2961</v>
      </c>
      <c r="D313" s="1"/>
      <c r="E313" s="982" t="s">
        <v>19</v>
      </c>
      <c r="F313" s="3"/>
      <c r="O313"/>
      <c r="P313"/>
      <c r="Q313"/>
      <c r="U313" s="969"/>
      <c r="V313" s="38"/>
      <c r="W313" s="38"/>
    </row>
    <row r="314" spans="1:23" x14ac:dyDescent="0.35">
      <c r="A314" s="1104">
        <v>79101</v>
      </c>
      <c r="B314" s="1105">
        <v>1.91</v>
      </c>
      <c r="C314" s="735" t="s">
        <v>2974</v>
      </c>
      <c r="D314" s="1"/>
      <c r="E314" s="982" t="s">
        <v>19</v>
      </c>
      <c r="F314" s="3"/>
      <c r="O314"/>
      <c r="P314"/>
      <c r="Q314"/>
      <c r="U314" s="969"/>
      <c r="V314" s="38"/>
      <c r="W314" s="38"/>
    </row>
    <row r="315" spans="1:23" x14ac:dyDescent="0.35">
      <c r="A315" s="1104">
        <v>93306</v>
      </c>
      <c r="B315" s="1105">
        <v>1.42</v>
      </c>
      <c r="C315" s="735" t="s">
        <v>2937</v>
      </c>
      <c r="D315" s="1"/>
      <c r="E315" s="982" t="s">
        <v>19</v>
      </c>
      <c r="F315" s="3"/>
      <c r="O315"/>
      <c r="P315"/>
      <c r="Q315"/>
      <c r="U315" s="969"/>
      <c r="V315" s="38"/>
      <c r="W315" s="38"/>
    </row>
    <row r="316" spans="1:23" x14ac:dyDescent="0.35">
      <c r="A316" s="1104">
        <v>93306</v>
      </c>
      <c r="B316" s="1105">
        <v>1.42</v>
      </c>
      <c r="C316" s="735" t="s">
        <v>2938</v>
      </c>
      <c r="D316" s="1"/>
      <c r="E316" s="982" t="s">
        <v>19</v>
      </c>
      <c r="F316" s="3"/>
      <c r="O316"/>
      <c r="P316"/>
      <c r="Q316"/>
      <c r="U316" s="969"/>
      <c r="V316" s="38"/>
      <c r="W316" s="38"/>
    </row>
    <row r="317" spans="1:23" x14ac:dyDescent="0.35">
      <c r="A317" s="1104">
        <v>93308</v>
      </c>
      <c r="B317" s="1105">
        <v>0.52</v>
      </c>
      <c r="C317" s="735" t="s">
        <v>2796</v>
      </c>
      <c r="D317" s="1112"/>
      <c r="E317" s="982" t="s">
        <v>19</v>
      </c>
      <c r="F317" s="3"/>
      <c r="O317"/>
      <c r="P317"/>
      <c r="Q317"/>
      <c r="U317" s="969"/>
      <c r="V317" s="38"/>
      <c r="W317" s="38"/>
    </row>
    <row r="318" spans="1:23" x14ac:dyDescent="0.35">
      <c r="A318" s="1104">
        <v>93312</v>
      </c>
      <c r="B318" s="1105">
        <v>2.2400000000000002</v>
      </c>
      <c r="C318" s="735" t="s">
        <v>2983</v>
      </c>
      <c r="D318" s="1"/>
      <c r="E318" s="982" t="s">
        <v>19</v>
      </c>
      <c r="F318" s="3"/>
      <c r="O318"/>
      <c r="P318"/>
      <c r="Q318"/>
      <c r="U318" s="969"/>
      <c r="V318" s="38"/>
      <c r="W318" s="38"/>
    </row>
    <row r="319" spans="1:23" x14ac:dyDescent="0.35">
      <c r="A319" s="1104">
        <v>93320</v>
      </c>
      <c r="B319" s="1105">
        <v>0.37</v>
      </c>
      <c r="C319" s="735" t="s">
        <v>2782</v>
      </c>
      <c r="D319" s="1"/>
      <c r="E319" s="982" t="s">
        <v>19</v>
      </c>
      <c r="F319" s="3"/>
      <c r="O319"/>
      <c r="P319"/>
      <c r="Q319"/>
      <c r="U319" s="969"/>
      <c r="V319" s="38"/>
      <c r="W319" s="38"/>
    </row>
    <row r="320" spans="1:23" x14ac:dyDescent="0.35">
      <c r="A320" s="1104">
        <v>93880</v>
      </c>
      <c r="B320" s="1105">
        <v>0.78</v>
      </c>
      <c r="C320" s="735" t="s">
        <v>2852</v>
      </c>
      <c r="D320" s="1"/>
      <c r="E320" s="982" t="s">
        <v>19</v>
      </c>
      <c r="F320" s="3"/>
      <c r="O320"/>
      <c r="P320"/>
      <c r="Q320"/>
      <c r="U320" s="969"/>
      <c r="V320" s="38"/>
      <c r="W320" s="38"/>
    </row>
    <row r="321" spans="1:23" x14ac:dyDescent="0.35">
      <c r="A321" s="1104">
        <v>93925</v>
      </c>
      <c r="B321" s="1105">
        <v>0.78</v>
      </c>
      <c r="C321" s="504" t="s">
        <v>2853</v>
      </c>
      <c r="D321" s="1"/>
      <c r="E321" s="982" t="s">
        <v>19</v>
      </c>
      <c r="F321" s="3"/>
      <c r="O321"/>
      <c r="P321"/>
      <c r="Q321"/>
      <c r="U321" s="969"/>
      <c r="V321" s="38"/>
      <c r="W321" s="38"/>
    </row>
    <row r="322" spans="1:23" x14ac:dyDescent="0.35">
      <c r="A322" s="1104">
        <v>93926</v>
      </c>
      <c r="B322" s="1105">
        <v>0.49</v>
      </c>
      <c r="C322" s="504" t="s">
        <v>2788</v>
      </c>
      <c r="D322" s="1"/>
      <c r="E322" s="982" t="s">
        <v>19</v>
      </c>
      <c r="F322" s="3"/>
      <c r="O322"/>
      <c r="P322"/>
      <c r="Q322"/>
      <c r="U322" s="969"/>
      <c r="V322" s="38"/>
      <c r="W322" s="38"/>
    </row>
    <row r="323" spans="1:23" x14ac:dyDescent="0.35">
      <c r="A323" s="1104">
        <v>93926</v>
      </c>
      <c r="B323" s="1105">
        <v>0.49</v>
      </c>
      <c r="C323" s="504" t="s">
        <v>2789</v>
      </c>
      <c r="D323" s="1"/>
      <c r="E323" s="982" t="s">
        <v>19</v>
      </c>
      <c r="F323" s="3"/>
      <c r="O323"/>
      <c r="P323"/>
      <c r="Q323"/>
      <c r="U323" s="969"/>
      <c r="V323" s="38"/>
      <c r="W323" s="38"/>
    </row>
    <row r="324" spans="1:23" x14ac:dyDescent="0.35">
      <c r="A324" s="1104">
        <v>93930</v>
      </c>
      <c r="B324" s="1105">
        <v>0.78</v>
      </c>
      <c r="C324" s="735" t="s">
        <v>2854</v>
      </c>
      <c r="D324" s="1"/>
      <c r="E324" s="982" t="s">
        <v>19</v>
      </c>
      <c r="F324" s="3"/>
      <c r="O324"/>
      <c r="P324"/>
      <c r="Q324"/>
      <c r="U324" s="969"/>
      <c r="V324" s="38"/>
      <c r="W324" s="38"/>
    </row>
    <row r="325" spans="1:23" x14ac:dyDescent="0.35">
      <c r="A325" s="1104">
        <v>93931</v>
      </c>
      <c r="B325" s="1105">
        <v>0.49</v>
      </c>
      <c r="C325" s="735" t="s">
        <v>2790</v>
      </c>
      <c r="D325" s="1"/>
      <c r="E325" s="982" t="s">
        <v>19</v>
      </c>
      <c r="F325" s="3"/>
      <c r="O325"/>
      <c r="P325"/>
      <c r="Q325"/>
      <c r="U325" s="969"/>
      <c r="V325" s="38"/>
      <c r="W325" s="38"/>
    </row>
    <row r="326" spans="1:23" x14ac:dyDescent="0.35">
      <c r="A326" s="1104">
        <v>93931</v>
      </c>
      <c r="B326" s="1105">
        <v>0.49</v>
      </c>
      <c r="C326" s="735" t="s">
        <v>2791</v>
      </c>
      <c r="D326" s="1"/>
      <c r="E326" s="982" t="s">
        <v>19</v>
      </c>
      <c r="F326" s="3"/>
      <c r="O326"/>
      <c r="P326"/>
      <c r="Q326"/>
      <c r="U326" s="969"/>
      <c r="V326" s="38"/>
      <c r="W326" s="38"/>
    </row>
    <row r="327" spans="1:23" x14ac:dyDescent="0.35">
      <c r="A327" s="1104">
        <v>93970</v>
      </c>
      <c r="B327" s="1105">
        <v>0.68</v>
      </c>
      <c r="C327" s="735" t="s">
        <v>2830</v>
      </c>
      <c r="D327" s="1"/>
      <c r="E327" s="982" t="s">
        <v>19</v>
      </c>
      <c r="F327" s="3"/>
      <c r="O327"/>
      <c r="P327"/>
      <c r="Q327"/>
      <c r="U327" s="969"/>
      <c r="V327" s="38"/>
      <c r="W327" s="38"/>
    </row>
    <row r="328" spans="1:23" x14ac:dyDescent="0.35">
      <c r="A328" s="1104">
        <v>93970</v>
      </c>
      <c r="B328" s="1105">
        <v>0.68</v>
      </c>
      <c r="C328" s="504" t="s">
        <v>2831</v>
      </c>
      <c r="D328" s="1"/>
      <c r="E328" s="982" t="s">
        <v>19</v>
      </c>
      <c r="F328" s="3"/>
      <c r="O328"/>
      <c r="P328"/>
      <c r="Q328"/>
      <c r="U328" s="969"/>
      <c r="V328" s="38"/>
      <c r="W328" s="38"/>
    </row>
    <row r="329" spans="1:23" x14ac:dyDescent="0.35">
      <c r="A329" s="1104">
        <v>93970</v>
      </c>
      <c r="B329" s="1105">
        <v>0.68</v>
      </c>
      <c r="C329" s="735" t="s">
        <v>2832</v>
      </c>
      <c r="D329" s="1"/>
      <c r="E329" s="982" t="s">
        <v>19</v>
      </c>
      <c r="F329" s="3"/>
      <c r="O329"/>
      <c r="P329"/>
      <c r="Q329"/>
      <c r="U329" s="969"/>
      <c r="V329" s="38"/>
      <c r="W329" s="38"/>
    </row>
    <row r="330" spans="1:23" x14ac:dyDescent="0.35">
      <c r="A330" s="1104">
        <v>93970</v>
      </c>
      <c r="B330" s="1105">
        <v>0.68</v>
      </c>
      <c r="C330" s="735" t="s">
        <v>2833</v>
      </c>
      <c r="D330" s="1"/>
      <c r="E330" s="982" t="s">
        <v>19</v>
      </c>
      <c r="F330" s="3"/>
      <c r="O330"/>
      <c r="P330"/>
      <c r="Q330"/>
      <c r="U330" s="969"/>
      <c r="V330" s="38"/>
      <c r="W330" s="38"/>
    </row>
    <row r="331" spans="1:23" x14ac:dyDescent="0.35">
      <c r="A331" s="1104" t="s">
        <v>1260</v>
      </c>
      <c r="B331" s="1105">
        <v>2.21</v>
      </c>
      <c r="C331" s="735" t="s">
        <v>2980</v>
      </c>
      <c r="D331" s="1"/>
      <c r="E331" s="982" t="s">
        <v>19</v>
      </c>
      <c r="F331" s="3"/>
      <c r="O331"/>
      <c r="P331"/>
      <c r="Q331"/>
      <c r="U331" s="969"/>
      <c r="V331" s="38"/>
      <c r="W331" s="38"/>
    </row>
    <row r="332" spans="1:23" x14ac:dyDescent="0.35">
      <c r="A332" s="1104" t="s">
        <v>515</v>
      </c>
      <c r="B332" s="1105">
        <v>2.75</v>
      </c>
      <c r="C332" s="504" t="s">
        <v>2987</v>
      </c>
      <c r="D332" s="1"/>
      <c r="E332" s="982" t="s">
        <v>19</v>
      </c>
      <c r="F332" s="3"/>
      <c r="O332"/>
      <c r="P332"/>
      <c r="Q332"/>
      <c r="U332" s="969"/>
      <c r="V332" s="38"/>
      <c r="W332" s="38"/>
    </row>
    <row r="333" spans="1:23" x14ac:dyDescent="0.35">
      <c r="A333" s="1104" t="s">
        <v>1269</v>
      </c>
      <c r="B333" s="1105">
        <v>2.37</v>
      </c>
      <c r="C333" s="504" t="s">
        <v>2986</v>
      </c>
      <c r="D333" s="1"/>
      <c r="E333" s="982" t="s">
        <v>19</v>
      </c>
      <c r="F333" s="3"/>
      <c r="O333"/>
      <c r="P333"/>
      <c r="Q333"/>
      <c r="U333" s="969"/>
      <c r="V333" s="38"/>
      <c r="W333" s="38"/>
    </row>
    <row r="334" spans="1:23" x14ac:dyDescent="0.35">
      <c r="A334" s="1104" t="s">
        <v>517</v>
      </c>
      <c r="B334" s="1105">
        <v>2.9</v>
      </c>
      <c r="C334" s="735" t="s">
        <v>2988</v>
      </c>
      <c r="D334" s="1"/>
      <c r="E334" s="982" t="s">
        <v>19</v>
      </c>
      <c r="F334" s="3"/>
      <c r="O334"/>
      <c r="P334"/>
      <c r="Q334"/>
      <c r="U334" s="969"/>
      <c r="V334" s="38"/>
      <c r="W334" s="38"/>
    </row>
    <row r="335" spans="1:23" x14ac:dyDescent="0.35">
      <c r="A335" s="1104" t="s">
        <v>1275</v>
      </c>
      <c r="B335" s="1105">
        <v>3.1799999999999997</v>
      </c>
      <c r="C335" s="735" t="s">
        <v>2989</v>
      </c>
      <c r="D335" s="1"/>
      <c r="E335" s="982" t="s">
        <v>19</v>
      </c>
      <c r="F335" s="3"/>
      <c r="O335"/>
      <c r="P335"/>
      <c r="Q335"/>
      <c r="U335" s="969"/>
      <c r="V335" s="38"/>
      <c r="W335" s="38"/>
    </row>
    <row r="336" spans="1:23" x14ac:dyDescent="0.35">
      <c r="A336" s="1104" t="s">
        <v>26</v>
      </c>
      <c r="B336" s="1105">
        <v>0.36</v>
      </c>
      <c r="C336" s="735" t="s">
        <v>27</v>
      </c>
      <c r="D336" s="1"/>
      <c r="E336" s="982" t="s">
        <v>19</v>
      </c>
      <c r="F336" s="3"/>
      <c r="O336"/>
      <c r="P336"/>
      <c r="Q336"/>
      <c r="U336" s="969"/>
      <c r="V336" s="38"/>
      <c r="W336" s="38"/>
    </row>
    <row r="337" spans="1:23" x14ac:dyDescent="0.35">
      <c r="A337" s="1104" t="s">
        <v>20</v>
      </c>
      <c r="B337" s="1105">
        <v>0.32</v>
      </c>
      <c r="C337" s="735" t="s">
        <v>21</v>
      </c>
      <c r="D337" s="1"/>
      <c r="E337" s="982" t="s">
        <v>19</v>
      </c>
      <c r="F337" s="3"/>
      <c r="O337"/>
      <c r="P337"/>
      <c r="Q337"/>
      <c r="U337" s="969"/>
      <c r="V337" s="38"/>
      <c r="W337" s="38"/>
    </row>
    <row r="338" spans="1:23" x14ac:dyDescent="0.35">
      <c r="A338" s="1104" t="s">
        <v>22</v>
      </c>
      <c r="B338" s="1105">
        <v>0.32</v>
      </c>
      <c r="C338" s="504" t="s">
        <v>23</v>
      </c>
      <c r="D338" s="1"/>
      <c r="E338" s="982" t="s">
        <v>19</v>
      </c>
      <c r="F338" s="3"/>
      <c r="O338"/>
      <c r="P338"/>
      <c r="Q338"/>
      <c r="U338" s="969"/>
      <c r="V338" s="38"/>
      <c r="W338" s="38"/>
    </row>
    <row r="339" spans="1:23" x14ac:dyDescent="0.35">
      <c r="A339" s="1104" t="s">
        <v>12</v>
      </c>
      <c r="B339" s="1105">
        <v>0.32</v>
      </c>
      <c r="C339" s="735" t="s">
        <v>13</v>
      </c>
      <c r="D339" s="1113"/>
      <c r="E339" s="982" t="s">
        <v>19</v>
      </c>
      <c r="F339" s="3"/>
      <c r="O339"/>
      <c r="P339"/>
      <c r="Q339"/>
      <c r="U339" s="969"/>
      <c r="V339" s="38"/>
      <c r="W339" s="38"/>
    </row>
    <row r="340" spans="1:23" x14ac:dyDescent="0.35">
      <c r="A340" s="1104" t="s">
        <v>24</v>
      </c>
      <c r="B340" s="1105">
        <v>0.34</v>
      </c>
      <c r="C340" s="504" t="s">
        <v>25</v>
      </c>
      <c r="D340" s="1"/>
      <c r="E340" s="982" t="s">
        <v>19</v>
      </c>
      <c r="F340" s="3"/>
      <c r="O340"/>
      <c r="P340"/>
      <c r="Q340"/>
      <c r="U340" s="969"/>
      <c r="V340" s="38"/>
      <c r="W340" s="38"/>
    </row>
    <row r="341" spans="1:23" x14ac:dyDescent="0.35">
      <c r="A341" s="1104" t="s">
        <v>506</v>
      </c>
      <c r="B341" s="1105">
        <v>2.2599999999999998</v>
      </c>
      <c r="C341" s="735" t="s">
        <v>2984</v>
      </c>
      <c r="D341" s="1"/>
      <c r="E341" s="982" t="s">
        <v>19</v>
      </c>
      <c r="F341" s="3"/>
      <c r="O341"/>
      <c r="P341"/>
      <c r="Q341"/>
      <c r="U341" s="969"/>
      <c r="V341" s="38"/>
      <c r="W341" s="38"/>
    </row>
    <row r="342" spans="1:23" x14ac:dyDescent="0.35">
      <c r="A342" s="1104" t="s">
        <v>34</v>
      </c>
      <c r="B342" s="1105">
        <v>3.7</v>
      </c>
      <c r="C342" s="735" t="s">
        <v>35</v>
      </c>
      <c r="D342" s="1"/>
      <c r="E342" s="982" t="s">
        <v>19</v>
      </c>
      <c r="F342" s="3"/>
      <c r="O342"/>
      <c r="P342"/>
      <c r="Q342"/>
      <c r="U342" s="969"/>
      <c r="V342" s="38"/>
      <c r="W342" s="38"/>
    </row>
    <row r="343" spans="1:23" x14ac:dyDescent="0.35">
      <c r="A343" s="1104" t="s">
        <v>1178</v>
      </c>
      <c r="B343" s="1105">
        <v>1.32</v>
      </c>
      <c r="C343" s="735" t="s">
        <v>2921</v>
      </c>
      <c r="D343" s="1"/>
      <c r="E343" s="982" t="s">
        <v>19</v>
      </c>
      <c r="F343" s="3"/>
      <c r="O343"/>
      <c r="P343"/>
      <c r="Q343"/>
      <c r="U343" s="969"/>
      <c r="V343" s="38"/>
      <c r="W343" s="38"/>
    </row>
    <row r="344" spans="1:23" x14ac:dyDescent="0.35">
      <c r="A344" s="1104" t="s">
        <v>2070</v>
      </c>
      <c r="B344" s="1105">
        <v>1.34</v>
      </c>
      <c r="C344" s="735" t="s">
        <v>2929</v>
      </c>
      <c r="D344" s="1"/>
      <c r="E344" s="982" t="s">
        <v>19</v>
      </c>
      <c r="F344" s="3"/>
      <c r="O344"/>
      <c r="P344"/>
      <c r="Q344"/>
      <c r="U344" s="969"/>
      <c r="V344" s="38"/>
      <c r="W344" s="38"/>
    </row>
    <row r="345" spans="1:23" x14ac:dyDescent="0.35">
      <c r="A345" s="1104" t="s">
        <v>863</v>
      </c>
      <c r="B345" s="1105">
        <v>1.33</v>
      </c>
      <c r="C345" s="735" t="s">
        <v>2922</v>
      </c>
      <c r="D345" s="1"/>
      <c r="E345" s="982" t="s">
        <v>19</v>
      </c>
      <c r="F345" s="3"/>
      <c r="O345"/>
      <c r="P345"/>
      <c r="Q345"/>
      <c r="U345" s="969"/>
      <c r="V345" s="38"/>
      <c r="W345" s="38"/>
    </row>
    <row r="346" spans="1:23" x14ac:dyDescent="0.35">
      <c r="A346" s="1104" t="s">
        <v>863</v>
      </c>
      <c r="B346" s="1105">
        <v>1.33</v>
      </c>
      <c r="C346" s="735" t="s">
        <v>2923</v>
      </c>
      <c r="D346" s="1"/>
      <c r="E346" s="982" t="s">
        <v>19</v>
      </c>
      <c r="F346" s="3"/>
      <c r="O346"/>
      <c r="P346"/>
      <c r="Q346"/>
      <c r="U346" s="969"/>
      <c r="V346" s="38"/>
      <c r="W346" s="38"/>
    </row>
    <row r="347" spans="1:23" x14ac:dyDescent="0.35">
      <c r="A347" s="1104" t="s">
        <v>863</v>
      </c>
      <c r="B347" s="1105">
        <v>1.33</v>
      </c>
      <c r="C347" s="735" t="s">
        <v>2924</v>
      </c>
      <c r="D347" s="1"/>
      <c r="E347" s="982" t="s">
        <v>19</v>
      </c>
      <c r="F347" s="3"/>
      <c r="O347"/>
      <c r="P347"/>
      <c r="Q347"/>
      <c r="U347" s="969"/>
      <c r="V347" s="38"/>
      <c r="W347" s="38"/>
    </row>
    <row r="348" spans="1:23" x14ac:dyDescent="0.35">
      <c r="A348" s="1104" t="s">
        <v>863</v>
      </c>
      <c r="B348" s="1105">
        <v>1.33</v>
      </c>
      <c r="C348" s="735" t="s">
        <v>2925</v>
      </c>
      <c r="D348" s="38"/>
      <c r="E348" s="982" t="s">
        <v>19</v>
      </c>
      <c r="F348" s="3"/>
      <c r="O348"/>
      <c r="P348"/>
      <c r="Q348"/>
      <c r="U348" s="969"/>
      <c r="V348" s="38"/>
      <c r="W348" s="38"/>
    </row>
    <row r="349" spans="1:23" x14ac:dyDescent="0.35">
      <c r="A349" s="1104" t="s">
        <v>863</v>
      </c>
      <c r="B349" s="1105">
        <v>1.33</v>
      </c>
      <c r="C349" s="504" t="s">
        <v>2926</v>
      </c>
      <c r="D349" s="1"/>
      <c r="E349" s="982" t="s">
        <v>19</v>
      </c>
      <c r="F349" s="3"/>
      <c r="O349"/>
      <c r="P349"/>
      <c r="Q349"/>
      <c r="U349" s="969"/>
      <c r="V349" s="38"/>
      <c r="W349" s="38"/>
    </row>
    <row r="350" spans="1:23" x14ac:dyDescent="0.35">
      <c r="A350" s="1104" t="s">
        <v>863</v>
      </c>
      <c r="B350" s="1105">
        <v>1.33</v>
      </c>
      <c r="C350" s="504" t="s">
        <v>2927</v>
      </c>
      <c r="D350" s="1"/>
      <c r="E350" s="982" t="s">
        <v>19</v>
      </c>
      <c r="F350" s="3"/>
      <c r="O350"/>
      <c r="P350"/>
      <c r="Q350"/>
      <c r="U350" s="969"/>
      <c r="V350" s="38"/>
      <c r="W350" s="38"/>
    </row>
    <row r="351" spans="1:23" x14ac:dyDescent="0.35">
      <c r="A351" s="1104" t="s">
        <v>863</v>
      </c>
      <c r="B351" s="1105">
        <v>1.33</v>
      </c>
      <c r="C351" s="504" t="s">
        <v>2928</v>
      </c>
      <c r="D351" s="38"/>
      <c r="E351" s="982" t="s">
        <v>19</v>
      </c>
      <c r="F351" s="3"/>
      <c r="O351"/>
      <c r="P351"/>
      <c r="Q351"/>
      <c r="U351" s="969"/>
      <c r="V351" s="38"/>
      <c r="W351" s="38"/>
    </row>
    <row r="352" spans="1:23" x14ac:dyDescent="0.35">
      <c r="A352" s="1104" t="s">
        <v>1187</v>
      </c>
      <c r="B352" s="1105">
        <v>1.38</v>
      </c>
      <c r="C352" s="735" t="s">
        <v>2932</v>
      </c>
      <c r="D352" s="1"/>
      <c r="E352" s="982" t="s">
        <v>19</v>
      </c>
      <c r="F352" s="3"/>
      <c r="O352"/>
      <c r="P352"/>
      <c r="Q352"/>
      <c r="U352" s="969"/>
      <c r="V352" s="38"/>
      <c r="W352" s="38"/>
    </row>
    <row r="353" spans="1:23" x14ac:dyDescent="0.35">
      <c r="A353" s="1104" t="s">
        <v>1187</v>
      </c>
      <c r="B353" s="1105">
        <v>1.38</v>
      </c>
      <c r="C353" s="735" t="s">
        <v>2933</v>
      </c>
      <c r="D353" s="1"/>
      <c r="E353" s="982" t="s">
        <v>19</v>
      </c>
      <c r="F353" s="3"/>
      <c r="O353"/>
      <c r="P353"/>
      <c r="Q353"/>
      <c r="U353" s="969"/>
      <c r="V353" s="38"/>
      <c r="W353" s="38"/>
    </row>
    <row r="354" spans="1:23" x14ac:dyDescent="0.35">
      <c r="A354" s="1104" t="s">
        <v>1199</v>
      </c>
      <c r="B354" s="1105">
        <v>1.57</v>
      </c>
      <c r="C354" s="504" t="s">
        <v>2942</v>
      </c>
      <c r="D354" s="1"/>
      <c r="E354" s="982" t="s">
        <v>19</v>
      </c>
      <c r="F354" s="3"/>
      <c r="O354"/>
      <c r="P354"/>
      <c r="Q354"/>
      <c r="U354" s="969"/>
      <c r="V354" s="38"/>
      <c r="W354" s="38"/>
    </row>
    <row r="355" spans="1:23" x14ac:dyDescent="0.35">
      <c r="A355" s="1104" t="s">
        <v>1199</v>
      </c>
      <c r="B355" s="1105">
        <v>1.57</v>
      </c>
      <c r="C355" s="735" t="s">
        <v>2943</v>
      </c>
      <c r="D355" s="1"/>
      <c r="E355" s="982" t="s">
        <v>19</v>
      </c>
      <c r="F355" s="3"/>
      <c r="O355"/>
      <c r="P355"/>
      <c r="Q355"/>
      <c r="U355" s="969"/>
      <c r="V355" s="38"/>
      <c r="W355" s="38"/>
    </row>
    <row r="356" spans="1:23" x14ac:dyDescent="0.35">
      <c r="A356" s="1104" t="s">
        <v>1199</v>
      </c>
      <c r="B356" s="1105">
        <v>1.57</v>
      </c>
      <c r="C356" s="504" t="s">
        <v>2944</v>
      </c>
      <c r="D356" s="1"/>
      <c r="E356" s="982" t="s">
        <v>19</v>
      </c>
      <c r="F356" s="3"/>
      <c r="O356"/>
      <c r="P356"/>
      <c r="Q356"/>
      <c r="U356" s="969"/>
      <c r="V356" s="38"/>
      <c r="W356" s="38"/>
    </row>
    <row r="357" spans="1:23" x14ac:dyDescent="0.35">
      <c r="A357" s="1117">
        <v>70150</v>
      </c>
      <c r="B357" s="1118">
        <v>0.25</v>
      </c>
      <c r="C357" s="1119" t="s">
        <v>109</v>
      </c>
      <c r="D357" s="1"/>
      <c r="E357" s="1007" t="s">
        <v>39</v>
      </c>
      <c r="F357" s="3"/>
      <c r="O357"/>
      <c r="P357"/>
      <c r="Q357"/>
      <c r="U357" s="969"/>
      <c r="V357" s="38"/>
      <c r="W357" s="38"/>
    </row>
    <row r="358" spans="1:23" x14ac:dyDescent="0.35">
      <c r="A358" s="1117">
        <v>70260</v>
      </c>
      <c r="B358" s="1118">
        <v>0.27</v>
      </c>
      <c r="C358" s="1068" t="s">
        <v>111</v>
      </c>
      <c r="D358" s="1"/>
      <c r="E358" s="1007" t="s">
        <v>39</v>
      </c>
      <c r="F358" s="3"/>
      <c r="O358"/>
      <c r="P358"/>
      <c r="Q358"/>
      <c r="U358" s="969"/>
      <c r="V358" s="38"/>
      <c r="W358" s="38"/>
    </row>
    <row r="359" spans="1:23" x14ac:dyDescent="0.35">
      <c r="A359" s="1121">
        <v>70450</v>
      </c>
      <c r="B359" s="1122">
        <v>0.83</v>
      </c>
      <c r="C359" s="1123" t="s">
        <v>136</v>
      </c>
      <c r="D359" s="1"/>
      <c r="E359" s="1007" t="s">
        <v>39</v>
      </c>
      <c r="F359" s="3"/>
      <c r="O359"/>
      <c r="P359"/>
      <c r="Q359"/>
      <c r="U359" s="969"/>
      <c r="V359" s="38"/>
      <c r="W359" s="38"/>
    </row>
    <row r="360" spans="1:23" x14ac:dyDescent="0.35">
      <c r="A360" s="1121">
        <v>70460</v>
      </c>
      <c r="B360" s="1122">
        <v>1.1000000000000001</v>
      </c>
      <c r="C360" s="1079" t="s">
        <v>38</v>
      </c>
      <c r="D360" s="1109"/>
      <c r="E360" s="1007" t="s">
        <v>39</v>
      </c>
      <c r="F360" s="3"/>
      <c r="O360"/>
      <c r="P360"/>
      <c r="Q360"/>
      <c r="U360" s="969"/>
      <c r="V360" s="38"/>
      <c r="W360" s="38"/>
    </row>
    <row r="361" spans="1:23" x14ac:dyDescent="0.35">
      <c r="A361" s="1124">
        <v>70480</v>
      </c>
      <c r="B361" s="1125">
        <v>1.25</v>
      </c>
      <c r="C361" s="1119" t="s">
        <v>159</v>
      </c>
      <c r="D361" s="1"/>
      <c r="E361" s="1007" t="s">
        <v>39</v>
      </c>
      <c r="F361" s="3"/>
      <c r="O361"/>
      <c r="P361"/>
      <c r="Q361"/>
      <c r="U361" s="969"/>
      <c r="V361" s="38"/>
      <c r="W361" s="38"/>
    </row>
    <row r="362" spans="1:23" x14ac:dyDescent="0.35">
      <c r="A362" s="1117">
        <v>70481</v>
      </c>
      <c r="B362" s="1118">
        <v>1.1000000000000001</v>
      </c>
      <c r="C362" s="1068" t="s">
        <v>147</v>
      </c>
      <c r="D362" s="1"/>
      <c r="E362" s="1007" t="s">
        <v>39</v>
      </c>
      <c r="F362" s="3"/>
      <c r="O362"/>
      <c r="P362"/>
      <c r="Q362"/>
      <c r="U362" s="969"/>
      <c r="V362" s="38"/>
      <c r="W362" s="38"/>
    </row>
    <row r="363" spans="1:23" x14ac:dyDescent="0.35">
      <c r="A363" s="1117">
        <v>70486</v>
      </c>
      <c r="B363" s="1118">
        <v>0.83</v>
      </c>
      <c r="C363" s="1119" t="s">
        <v>137</v>
      </c>
      <c r="D363" s="1"/>
      <c r="E363" s="1007" t="s">
        <v>39</v>
      </c>
      <c r="F363" s="3"/>
      <c r="O363"/>
      <c r="P363"/>
      <c r="Q363"/>
      <c r="U363" s="969"/>
      <c r="V363" s="38"/>
      <c r="W363" s="38"/>
    </row>
    <row r="364" spans="1:23" x14ac:dyDescent="0.35">
      <c r="A364" s="1121">
        <v>70487</v>
      </c>
      <c r="B364" s="1122">
        <v>1.1000000000000001</v>
      </c>
      <c r="C364" s="1079" t="s">
        <v>148</v>
      </c>
      <c r="D364" s="1"/>
      <c r="E364" s="1007" t="s">
        <v>39</v>
      </c>
      <c r="F364" s="3"/>
      <c r="O364"/>
      <c r="P364"/>
      <c r="Q364"/>
      <c r="U364" s="969"/>
      <c r="V364" s="38"/>
      <c r="W364" s="38"/>
    </row>
    <row r="365" spans="1:23" x14ac:dyDescent="0.35">
      <c r="A365" s="1121">
        <v>70491</v>
      </c>
      <c r="B365" s="1122">
        <v>1.35</v>
      </c>
      <c r="C365" s="1079" t="s">
        <v>161</v>
      </c>
      <c r="E365" s="1007" t="s">
        <v>39</v>
      </c>
      <c r="F365" s="3"/>
      <c r="O365"/>
      <c r="P365"/>
      <c r="Q365"/>
      <c r="U365" s="969"/>
      <c r="V365" s="38"/>
      <c r="W365" s="38"/>
    </row>
    <row r="366" spans="1:23" x14ac:dyDescent="0.35">
      <c r="A366" s="1117">
        <v>70543</v>
      </c>
      <c r="B366" s="1118">
        <v>2.1</v>
      </c>
      <c r="C366" s="1068" t="s">
        <v>172</v>
      </c>
      <c r="D366" s="1"/>
      <c r="E366" s="1007" t="s">
        <v>39</v>
      </c>
      <c r="F366" s="3"/>
      <c r="O366"/>
      <c r="P366"/>
      <c r="Q366"/>
      <c r="U366" s="969"/>
      <c r="V366" s="38"/>
      <c r="W366" s="38"/>
    </row>
    <row r="367" spans="1:23" x14ac:dyDescent="0.35">
      <c r="A367" s="1117">
        <v>70544</v>
      </c>
      <c r="B367" s="1118">
        <v>1.17</v>
      </c>
      <c r="C367" s="1068" t="s">
        <v>155</v>
      </c>
      <c r="D367" s="1"/>
      <c r="E367" s="1007" t="s">
        <v>39</v>
      </c>
      <c r="F367" s="3"/>
      <c r="O367"/>
      <c r="P367"/>
      <c r="Q367"/>
      <c r="U367" s="969"/>
      <c r="V367" s="38"/>
      <c r="W367" s="38"/>
    </row>
    <row r="368" spans="1:23" x14ac:dyDescent="0.35">
      <c r="A368" s="1117">
        <v>70547</v>
      </c>
      <c r="B368" s="1118">
        <v>1.17</v>
      </c>
      <c r="C368" s="1068" t="s">
        <v>156</v>
      </c>
      <c r="D368" s="1"/>
      <c r="E368" s="1007" t="s">
        <v>39</v>
      </c>
      <c r="F368" s="3"/>
      <c r="O368"/>
      <c r="P368"/>
      <c r="Q368"/>
      <c r="U368" s="969"/>
      <c r="V368" s="38"/>
      <c r="W368" s="38"/>
    </row>
    <row r="369" spans="1:23" x14ac:dyDescent="0.35">
      <c r="A369" s="1117">
        <v>70551</v>
      </c>
      <c r="B369" s="1118">
        <v>1.44</v>
      </c>
      <c r="C369" s="1068" t="s">
        <v>162</v>
      </c>
      <c r="D369" s="1"/>
      <c r="E369" s="1007" t="s">
        <v>39</v>
      </c>
      <c r="F369" s="3"/>
      <c r="O369"/>
      <c r="P369"/>
      <c r="Q369"/>
      <c r="U369" s="969"/>
      <c r="V369" s="38"/>
      <c r="W369" s="38"/>
    </row>
    <row r="370" spans="1:23" x14ac:dyDescent="0.35">
      <c r="A370" s="1121">
        <v>70553</v>
      </c>
      <c r="B370" s="1122">
        <v>2.23</v>
      </c>
      <c r="C370" s="1123" t="s">
        <v>175</v>
      </c>
      <c r="D370" s="1"/>
      <c r="E370" s="1007" t="s">
        <v>39</v>
      </c>
      <c r="F370" s="3"/>
      <c r="O370"/>
      <c r="P370"/>
      <c r="Q370"/>
      <c r="U370" s="969"/>
      <c r="V370" s="38"/>
      <c r="W370" s="38"/>
    </row>
    <row r="371" spans="1:23" x14ac:dyDescent="0.35">
      <c r="A371" s="1117">
        <v>71046</v>
      </c>
      <c r="B371" s="1118">
        <v>0.21</v>
      </c>
      <c r="C371" s="1068" t="s">
        <v>99</v>
      </c>
      <c r="D371" s="1"/>
      <c r="E371" s="1007" t="s">
        <v>39</v>
      </c>
      <c r="F371" s="3"/>
      <c r="O371"/>
      <c r="P371"/>
      <c r="Q371"/>
      <c r="U371" s="969"/>
      <c r="V371" s="38"/>
      <c r="W371" s="38"/>
    </row>
    <row r="372" spans="1:23" x14ac:dyDescent="0.35">
      <c r="A372" s="1117">
        <v>71100</v>
      </c>
      <c r="B372" s="1118">
        <v>0.21</v>
      </c>
      <c r="C372" s="1119" t="s">
        <v>100</v>
      </c>
      <c r="D372" s="1"/>
      <c r="E372" s="1007" t="s">
        <v>39</v>
      </c>
      <c r="F372" s="3"/>
      <c r="O372"/>
      <c r="P372"/>
      <c r="Q372"/>
      <c r="U372" s="969"/>
      <c r="V372" s="38"/>
      <c r="W372" s="38"/>
    </row>
    <row r="373" spans="1:23" x14ac:dyDescent="0.35">
      <c r="A373" s="1117">
        <v>71100</v>
      </c>
      <c r="B373" s="1118">
        <v>0.21</v>
      </c>
      <c r="C373" s="1119" t="s">
        <v>101</v>
      </c>
      <c r="D373" s="1"/>
      <c r="E373" s="1007" t="s">
        <v>39</v>
      </c>
      <c r="F373" s="3"/>
      <c r="O373"/>
      <c r="P373"/>
      <c r="Q373"/>
      <c r="U373" s="969"/>
      <c r="V373" s="38"/>
      <c r="W373" s="38"/>
    </row>
    <row r="374" spans="1:23" x14ac:dyDescent="0.35">
      <c r="A374" s="1117">
        <v>71100</v>
      </c>
      <c r="B374" s="1118">
        <v>0.21</v>
      </c>
      <c r="C374" s="1119" t="s">
        <v>102</v>
      </c>
      <c r="D374" s="1"/>
      <c r="E374" s="1007" t="s">
        <v>39</v>
      </c>
      <c r="F374" s="3"/>
      <c r="O374"/>
      <c r="P374"/>
      <c r="Q374"/>
      <c r="U374" s="969"/>
      <c r="V374" s="38"/>
      <c r="W374" s="38"/>
    </row>
    <row r="375" spans="1:23" x14ac:dyDescent="0.35">
      <c r="A375" s="1117">
        <v>71250</v>
      </c>
      <c r="B375" s="1118">
        <v>1.05</v>
      </c>
      <c r="C375" s="1068" t="s">
        <v>145</v>
      </c>
      <c r="D375" s="1"/>
      <c r="E375" s="1007" t="s">
        <v>39</v>
      </c>
      <c r="F375" s="3"/>
      <c r="O375"/>
      <c r="P375"/>
      <c r="Q375"/>
      <c r="U375" s="969"/>
      <c r="V375" s="38"/>
      <c r="W375" s="38"/>
    </row>
    <row r="376" spans="1:23" x14ac:dyDescent="0.35">
      <c r="A376" s="1117">
        <v>71260</v>
      </c>
      <c r="B376" s="1118">
        <v>1.1299999999999999</v>
      </c>
      <c r="C376" s="1119" t="s">
        <v>149</v>
      </c>
      <c r="D376" s="1"/>
      <c r="E376" s="1007" t="s">
        <v>39</v>
      </c>
      <c r="F376" s="3"/>
      <c r="O376"/>
      <c r="P376"/>
      <c r="Q376"/>
      <c r="U376" s="969"/>
      <c r="V376" s="38"/>
      <c r="W376" s="38"/>
    </row>
    <row r="377" spans="1:23" x14ac:dyDescent="0.35">
      <c r="A377" s="1117">
        <v>71275</v>
      </c>
      <c r="B377" s="1118">
        <v>1.77</v>
      </c>
      <c r="C377" s="1068" t="s">
        <v>168</v>
      </c>
      <c r="D377" s="1"/>
      <c r="E377" s="1007" t="s">
        <v>39</v>
      </c>
      <c r="F377" s="3"/>
      <c r="O377"/>
      <c r="P377"/>
      <c r="Q377"/>
      <c r="U377" s="969"/>
      <c r="V377" s="38"/>
      <c r="W377" s="38"/>
    </row>
    <row r="378" spans="1:23" x14ac:dyDescent="0.35">
      <c r="A378" s="1117">
        <v>71275</v>
      </c>
      <c r="B378" s="1118">
        <v>1.77</v>
      </c>
      <c r="C378" s="1068" t="s">
        <v>169</v>
      </c>
      <c r="D378" s="1"/>
      <c r="E378" s="1007" t="s">
        <v>39</v>
      </c>
      <c r="F378" s="3"/>
      <c r="O378"/>
      <c r="P378"/>
      <c r="Q378"/>
      <c r="U378" s="969"/>
      <c r="V378" s="38"/>
      <c r="W378" s="38"/>
    </row>
    <row r="379" spans="1:23" x14ac:dyDescent="0.35">
      <c r="A379" s="1117">
        <v>72052</v>
      </c>
      <c r="B379" s="1118">
        <v>0.28999999999999998</v>
      </c>
      <c r="C379" s="1119" t="s">
        <v>112</v>
      </c>
      <c r="D379" s="1"/>
      <c r="E379" s="1007" t="s">
        <v>39</v>
      </c>
      <c r="F379" s="3"/>
      <c r="O379"/>
      <c r="P379"/>
      <c r="Q379"/>
      <c r="U379" s="969"/>
      <c r="V379" s="38"/>
      <c r="W379" s="38"/>
    </row>
    <row r="380" spans="1:23" x14ac:dyDescent="0.35">
      <c r="A380" s="1121">
        <v>72072</v>
      </c>
      <c r="B380" s="1122">
        <v>0.22</v>
      </c>
      <c r="C380" s="1079" t="s">
        <v>108</v>
      </c>
      <c r="D380" s="1112"/>
      <c r="E380" s="1007" t="s">
        <v>39</v>
      </c>
      <c r="F380" s="3"/>
      <c r="O380"/>
      <c r="P380"/>
      <c r="Q380"/>
      <c r="U380" s="969"/>
      <c r="V380" s="38"/>
      <c r="W380" s="38"/>
    </row>
    <row r="381" spans="1:23" x14ac:dyDescent="0.35">
      <c r="A381" s="1117">
        <v>72100</v>
      </c>
      <c r="B381" s="1118">
        <v>0.21</v>
      </c>
      <c r="C381" s="1119" t="s">
        <v>103</v>
      </c>
      <c r="D381" s="1"/>
      <c r="E381" s="1007" t="s">
        <v>39</v>
      </c>
      <c r="F381" s="3"/>
      <c r="O381"/>
      <c r="P381"/>
      <c r="Q381"/>
      <c r="U381" s="969"/>
      <c r="V381" s="38"/>
      <c r="W381" s="38"/>
    </row>
    <row r="382" spans="1:23" x14ac:dyDescent="0.35">
      <c r="A382" s="1117">
        <v>72110</v>
      </c>
      <c r="B382" s="1118">
        <v>0.25</v>
      </c>
      <c r="C382" s="1068" t="s">
        <v>110</v>
      </c>
      <c r="D382" s="1"/>
      <c r="E382" s="1007" t="s">
        <v>39</v>
      </c>
      <c r="F382" s="3"/>
      <c r="O382"/>
      <c r="P382"/>
      <c r="Q382"/>
      <c r="U382" s="969"/>
      <c r="V382" s="38"/>
      <c r="W382" s="38"/>
    </row>
    <row r="383" spans="1:23" x14ac:dyDescent="0.35">
      <c r="A383" s="1117">
        <v>72128</v>
      </c>
      <c r="B383" s="1118">
        <v>0.98</v>
      </c>
      <c r="C383" s="1068" t="s">
        <v>141</v>
      </c>
      <c r="D383" s="1"/>
      <c r="E383" s="1007" t="s">
        <v>39</v>
      </c>
      <c r="F383" s="3"/>
      <c r="O383"/>
      <c r="P383"/>
      <c r="Q383"/>
      <c r="U383" s="969"/>
      <c r="V383" s="38"/>
      <c r="W383" s="38"/>
    </row>
    <row r="384" spans="1:23" x14ac:dyDescent="0.35">
      <c r="A384" s="1117">
        <v>72131</v>
      </c>
      <c r="B384" s="1118">
        <v>0.98</v>
      </c>
      <c r="C384" s="1119" t="s">
        <v>142</v>
      </c>
      <c r="D384" s="1"/>
      <c r="E384" s="1007" t="s">
        <v>39</v>
      </c>
      <c r="F384" s="3"/>
      <c r="O384"/>
      <c r="P384"/>
      <c r="Q384"/>
      <c r="U384" s="969"/>
      <c r="V384" s="38"/>
      <c r="W384" s="38"/>
    </row>
    <row r="385" spans="1:23" x14ac:dyDescent="0.35">
      <c r="A385" s="1121">
        <v>72132</v>
      </c>
      <c r="B385" s="1122">
        <v>1.19</v>
      </c>
      <c r="C385" s="1079" t="s">
        <v>157</v>
      </c>
      <c r="D385" s="1"/>
      <c r="E385" s="1007" t="s">
        <v>39</v>
      </c>
      <c r="F385" s="3"/>
      <c r="O385"/>
      <c r="P385"/>
      <c r="Q385"/>
      <c r="U385" s="969"/>
      <c r="V385" s="38"/>
      <c r="W385" s="38"/>
    </row>
    <row r="386" spans="1:23" x14ac:dyDescent="0.35">
      <c r="A386" s="1121">
        <v>72141</v>
      </c>
      <c r="B386" s="1122">
        <v>1.44</v>
      </c>
      <c r="C386" s="1079" t="s">
        <v>163</v>
      </c>
      <c r="D386" s="1"/>
      <c r="E386" s="1007" t="s">
        <v>39</v>
      </c>
      <c r="F386" s="3"/>
      <c r="O386"/>
      <c r="P386"/>
      <c r="Q386"/>
      <c r="U386" s="969"/>
      <c r="V386" s="38"/>
      <c r="W386" s="38"/>
    </row>
    <row r="387" spans="1:23" x14ac:dyDescent="0.35">
      <c r="A387" s="1117">
        <v>72146</v>
      </c>
      <c r="B387" s="1118">
        <v>1.44</v>
      </c>
      <c r="C387" s="1119" t="s">
        <v>164</v>
      </c>
      <c r="D387" s="1"/>
      <c r="E387" s="1007" t="s">
        <v>39</v>
      </c>
      <c r="F387" s="3"/>
      <c r="O387"/>
      <c r="P387"/>
      <c r="Q387"/>
      <c r="U387" s="969"/>
      <c r="V387" s="38"/>
      <c r="W387" s="38"/>
    </row>
    <row r="388" spans="1:23" x14ac:dyDescent="0.35">
      <c r="A388" s="1117">
        <v>72148</v>
      </c>
      <c r="B388" s="1118">
        <v>1.44</v>
      </c>
      <c r="C388" s="1119" t="s">
        <v>165</v>
      </c>
      <c r="D388" s="1"/>
      <c r="E388" s="1007" t="s">
        <v>39</v>
      </c>
      <c r="F388" s="3"/>
      <c r="O388"/>
      <c r="P388"/>
      <c r="Q388"/>
      <c r="U388" s="969"/>
      <c r="V388" s="38"/>
      <c r="W388" s="38"/>
    </row>
    <row r="389" spans="1:23" x14ac:dyDescent="0.35">
      <c r="A389" s="1117">
        <v>72148</v>
      </c>
      <c r="B389" s="1118">
        <v>1.44</v>
      </c>
      <c r="C389" s="1119" t="s">
        <v>166</v>
      </c>
      <c r="D389" s="1"/>
      <c r="E389" s="1007" t="s">
        <v>39</v>
      </c>
      <c r="F389" s="3"/>
      <c r="O389"/>
      <c r="P389"/>
      <c r="Q389"/>
      <c r="U389" s="969"/>
      <c r="V389" s="38"/>
      <c r="W389" s="38"/>
    </row>
    <row r="390" spans="1:23" x14ac:dyDescent="0.35">
      <c r="A390" s="1117">
        <v>72157</v>
      </c>
      <c r="B390" s="1118">
        <v>2.23</v>
      </c>
      <c r="C390" s="1068" t="s">
        <v>176</v>
      </c>
      <c r="D390" s="1"/>
      <c r="E390" s="1007" t="s">
        <v>39</v>
      </c>
      <c r="F390" s="3"/>
      <c r="O390"/>
      <c r="P390"/>
      <c r="Q390"/>
      <c r="U390" s="969"/>
      <c r="V390" s="38"/>
      <c r="W390" s="38"/>
    </row>
    <row r="391" spans="1:23" x14ac:dyDescent="0.35">
      <c r="A391" s="1117">
        <v>72158</v>
      </c>
      <c r="B391" s="1118">
        <v>2.23</v>
      </c>
      <c r="C391" s="1068" t="s">
        <v>177</v>
      </c>
      <c r="D391" s="1"/>
      <c r="E391" s="1007" t="s">
        <v>39</v>
      </c>
      <c r="F391" s="3"/>
      <c r="O391"/>
      <c r="P391"/>
      <c r="Q391"/>
      <c r="U391" s="969"/>
      <c r="V391" s="38"/>
      <c r="W391" s="38"/>
    </row>
    <row r="392" spans="1:23" x14ac:dyDescent="0.35">
      <c r="A392" s="1117">
        <v>72158</v>
      </c>
      <c r="B392" s="1118">
        <v>2.23</v>
      </c>
      <c r="C392" s="1068" t="s">
        <v>178</v>
      </c>
      <c r="D392" s="1"/>
      <c r="E392" s="1007" t="s">
        <v>39</v>
      </c>
      <c r="F392" s="3"/>
      <c r="O392"/>
      <c r="P392"/>
      <c r="Q392"/>
      <c r="U392" s="969"/>
      <c r="V392" s="38"/>
      <c r="W392" s="38"/>
    </row>
    <row r="393" spans="1:23" x14ac:dyDescent="0.35">
      <c r="A393" s="1117">
        <v>72170</v>
      </c>
      <c r="B393" s="1118">
        <v>0.17</v>
      </c>
      <c r="C393" s="1068" t="s">
        <v>64</v>
      </c>
      <c r="D393" s="1"/>
      <c r="E393" s="1007" t="s">
        <v>39</v>
      </c>
      <c r="F393" s="3"/>
      <c r="O393"/>
      <c r="P393"/>
      <c r="Q393"/>
      <c r="U393" s="969"/>
      <c r="V393" s="38"/>
      <c r="W393" s="38"/>
    </row>
    <row r="394" spans="1:23" x14ac:dyDescent="0.35">
      <c r="A394" s="1117">
        <v>72170</v>
      </c>
      <c r="B394" s="1118">
        <v>0.17</v>
      </c>
      <c r="C394" s="1119" t="s">
        <v>65</v>
      </c>
      <c r="D394" s="1"/>
      <c r="E394" s="1007" t="s">
        <v>39</v>
      </c>
      <c r="F394" s="3"/>
      <c r="O394"/>
      <c r="P394"/>
      <c r="Q394"/>
      <c r="U394" s="969"/>
      <c r="V394" s="38"/>
      <c r="W394" s="38"/>
    </row>
    <row r="395" spans="1:23" x14ac:dyDescent="0.35">
      <c r="A395" s="1117">
        <v>72170</v>
      </c>
      <c r="B395" s="1118">
        <v>0.17</v>
      </c>
      <c r="C395" s="1119" t="s">
        <v>66</v>
      </c>
      <c r="D395" s="1"/>
      <c r="E395" s="1007" t="s">
        <v>39</v>
      </c>
      <c r="F395" s="3"/>
      <c r="O395"/>
      <c r="P395"/>
      <c r="Q395"/>
      <c r="U395" s="969"/>
      <c r="V395" s="38"/>
      <c r="W395" s="38"/>
    </row>
    <row r="396" spans="1:23" x14ac:dyDescent="0.35">
      <c r="A396" s="1121">
        <v>72192</v>
      </c>
      <c r="B396" s="1122">
        <v>1.06</v>
      </c>
      <c r="C396" s="1079" t="s">
        <v>146</v>
      </c>
      <c r="D396" s="1"/>
      <c r="E396" s="1007" t="s">
        <v>39</v>
      </c>
      <c r="F396" s="3"/>
      <c r="O396"/>
      <c r="P396"/>
      <c r="Q396"/>
      <c r="U396" s="969"/>
      <c r="V396" s="38"/>
      <c r="W396" s="38"/>
    </row>
    <row r="397" spans="1:23" x14ac:dyDescent="0.35">
      <c r="A397" s="1731">
        <v>72195</v>
      </c>
      <c r="B397" s="1732">
        <v>1.42</v>
      </c>
      <c r="C397" s="1733" t="s">
        <v>14886</v>
      </c>
      <c r="D397" s="1"/>
      <c r="E397" s="1734" t="s">
        <v>39</v>
      </c>
      <c r="F397" s="3"/>
      <c r="O397"/>
      <c r="P397"/>
      <c r="Q397"/>
      <c r="U397" s="969"/>
      <c r="V397" s="38"/>
      <c r="W397" s="38"/>
    </row>
    <row r="398" spans="1:23" x14ac:dyDescent="0.35">
      <c r="A398" s="1117">
        <v>73000</v>
      </c>
      <c r="B398" s="1118">
        <v>0.16</v>
      </c>
      <c r="C398" s="1068" t="s">
        <v>41</v>
      </c>
      <c r="D398" s="1"/>
      <c r="E398" s="1007" t="s">
        <v>39</v>
      </c>
      <c r="F398" s="1120"/>
      <c r="O398"/>
      <c r="P398"/>
      <c r="Q398"/>
      <c r="U398" s="969"/>
      <c r="V398" s="38"/>
      <c r="W398" s="38"/>
    </row>
    <row r="399" spans="1:23" x14ac:dyDescent="0.35">
      <c r="A399" s="1117">
        <v>73000</v>
      </c>
      <c r="B399" s="1118">
        <v>0.16</v>
      </c>
      <c r="C399" s="1068" t="s">
        <v>42</v>
      </c>
      <c r="D399" s="1"/>
      <c r="E399" s="1007" t="s">
        <v>39</v>
      </c>
      <c r="F399" s="3"/>
      <c r="O399"/>
      <c r="P399"/>
      <c r="Q399"/>
      <c r="U399" s="969"/>
      <c r="V399" s="38"/>
      <c r="W399" s="38"/>
    </row>
    <row r="400" spans="1:23" x14ac:dyDescent="0.35">
      <c r="A400" s="1117">
        <v>73010</v>
      </c>
      <c r="B400" s="1118">
        <v>0.17</v>
      </c>
      <c r="C400" s="1068" t="s">
        <v>67</v>
      </c>
      <c r="D400" s="1"/>
      <c r="E400" s="1007" t="s">
        <v>39</v>
      </c>
      <c r="F400" s="3"/>
      <c r="O400"/>
      <c r="P400"/>
      <c r="Q400"/>
      <c r="U400" s="969"/>
      <c r="V400" s="38"/>
      <c r="W400" s="38"/>
    </row>
    <row r="401" spans="1:23" x14ac:dyDescent="0.35">
      <c r="A401" s="1117">
        <v>73030</v>
      </c>
      <c r="B401" s="1118">
        <v>0.18</v>
      </c>
      <c r="C401" s="1068" t="s">
        <v>89</v>
      </c>
      <c r="D401" s="1"/>
      <c r="E401" s="1007" t="s">
        <v>39</v>
      </c>
      <c r="F401" s="3"/>
      <c r="O401"/>
      <c r="P401"/>
      <c r="Q401"/>
      <c r="U401" s="969"/>
      <c r="V401" s="38"/>
      <c r="W401" s="38"/>
    </row>
    <row r="402" spans="1:23" x14ac:dyDescent="0.35">
      <c r="A402" s="1117">
        <v>73030</v>
      </c>
      <c r="B402" s="1118">
        <v>0.18</v>
      </c>
      <c r="C402" s="1068" t="s">
        <v>90</v>
      </c>
      <c r="D402" s="1"/>
      <c r="E402" s="1007" t="s">
        <v>39</v>
      </c>
      <c r="F402" s="3"/>
      <c r="O402"/>
      <c r="P402"/>
      <c r="Q402"/>
      <c r="U402" s="969"/>
      <c r="V402" s="38"/>
      <c r="W402" s="38"/>
    </row>
    <row r="403" spans="1:23" x14ac:dyDescent="0.35">
      <c r="A403" s="1117">
        <v>73030</v>
      </c>
      <c r="B403" s="1118">
        <v>0.18</v>
      </c>
      <c r="C403" s="1068" t="s">
        <v>91</v>
      </c>
      <c r="D403" s="1"/>
      <c r="E403" s="1007" t="s">
        <v>39</v>
      </c>
      <c r="F403" s="3"/>
      <c r="O403"/>
      <c r="P403"/>
      <c r="Q403"/>
      <c r="U403" s="969"/>
      <c r="V403" s="38"/>
      <c r="W403" s="38"/>
    </row>
    <row r="404" spans="1:23" x14ac:dyDescent="0.35">
      <c r="A404" s="1117">
        <v>73060</v>
      </c>
      <c r="B404" s="1118">
        <v>0.16</v>
      </c>
      <c r="C404" s="1119" t="s">
        <v>43</v>
      </c>
      <c r="D404" s="1"/>
      <c r="E404" s="1007" t="s">
        <v>39</v>
      </c>
      <c r="F404" s="1120"/>
      <c r="O404"/>
      <c r="P404"/>
      <c r="Q404"/>
      <c r="U404" s="969"/>
      <c r="V404" s="38"/>
      <c r="W404" s="38"/>
    </row>
    <row r="405" spans="1:23" x14ac:dyDescent="0.35">
      <c r="A405" s="1117">
        <v>73060</v>
      </c>
      <c r="B405" s="1118">
        <v>0.16</v>
      </c>
      <c r="C405" s="1119" t="s">
        <v>44</v>
      </c>
      <c r="D405" s="1"/>
      <c r="E405" s="1007" t="s">
        <v>39</v>
      </c>
      <c r="F405" s="3"/>
      <c r="O405"/>
      <c r="P405"/>
      <c r="Q405"/>
      <c r="U405" s="969"/>
      <c r="V405" s="38"/>
      <c r="W405" s="38"/>
    </row>
    <row r="406" spans="1:23" x14ac:dyDescent="0.35">
      <c r="A406" s="1117">
        <v>73060</v>
      </c>
      <c r="B406" s="1118">
        <v>0.16</v>
      </c>
      <c r="C406" s="1119" t="s">
        <v>45</v>
      </c>
      <c r="D406" s="1"/>
      <c r="E406" s="1007" t="s">
        <v>39</v>
      </c>
      <c r="F406" s="1120"/>
      <c r="O406"/>
      <c r="P406"/>
      <c r="Q406"/>
      <c r="U406" s="969"/>
      <c r="V406" s="38"/>
      <c r="W406" s="38"/>
    </row>
    <row r="407" spans="1:23" x14ac:dyDescent="0.35">
      <c r="A407" s="1117">
        <v>73070</v>
      </c>
      <c r="B407" s="1118">
        <v>0.16</v>
      </c>
      <c r="C407" s="1068" t="s">
        <v>46</v>
      </c>
      <c r="D407" s="1"/>
      <c r="E407" s="1007" t="s">
        <v>39</v>
      </c>
      <c r="F407" s="3"/>
      <c r="O407"/>
      <c r="P407"/>
      <c r="Q407"/>
      <c r="U407" s="969"/>
      <c r="V407" s="38"/>
      <c r="W407" s="38"/>
    </row>
    <row r="408" spans="1:23" x14ac:dyDescent="0.35">
      <c r="A408" s="1117">
        <v>73070</v>
      </c>
      <c r="B408" s="1118">
        <v>0.16</v>
      </c>
      <c r="C408" s="1068" t="s">
        <v>47</v>
      </c>
      <c r="D408" s="1"/>
      <c r="E408" s="1007" t="s">
        <v>39</v>
      </c>
      <c r="F408" s="3"/>
      <c r="O408"/>
      <c r="P408"/>
      <c r="Q408"/>
      <c r="U408" s="969"/>
      <c r="V408" s="38"/>
      <c r="W408" s="38"/>
    </row>
    <row r="409" spans="1:23" x14ac:dyDescent="0.35">
      <c r="A409" s="1117">
        <v>73070</v>
      </c>
      <c r="B409" s="1118">
        <v>0.16</v>
      </c>
      <c r="C409" s="1068" t="s">
        <v>48</v>
      </c>
      <c r="D409" s="1"/>
      <c r="E409" s="1007" t="s">
        <v>39</v>
      </c>
      <c r="F409" s="3"/>
      <c r="O409"/>
      <c r="P409"/>
      <c r="Q409"/>
      <c r="U409" s="969"/>
      <c r="V409" s="38"/>
      <c r="W409" s="38"/>
    </row>
    <row r="410" spans="1:23" x14ac:dyDescent="0.35">
      <c r="A410" s="1117">
        <v>73080</v>
      </c>
      <c r="B410" s="1118">
        <v>0.17</v>
      </c>
      <c r="C410" s="1068" t="s">
        <v>68</v>
      </c>
      <c r="D410" s="1"/>
      <c r="E410" s="1007" t="s">
        <v>39</v>
      </c>
      <c r="F410" s="3"/>
      <c r="O410"/>
      <c r="P410"/>
      <c r="Q410"/>
      <c r="U410" s="969"/>
      <c r="V410" s="38"/>
      <c r="W410" s="38"/>
    </row>
    <row r="411" spans="1:23" x14ac:dyDescent="0.35">
      <c r="A411" s="1117">
        <v>73080</v>
      </c>
      <c r="B411" s="1118">
        <v>0.17</v>
      </c>
      <c r="C411" s="1068" t="s">
        <v>69</v>
      </c>
      <c r="D411" s="1"/>
      <c r="E411" s="1007" t="s">
        <v>39</v>
      </c>
      <c r="F411" s="3"/>
      <c r="O411"/>
      <c r="P411"/>
      <c r="Q411"/>
      <c r="U411" s="969"/>
      <c r="V411" s="38"/>
      <c r="W411" s="38"/>
    </row>
    <row r="412" spans="1:23" x14ac:dyDescent="0.35">
      <c r="A412" s="1117">
        <v>73080</v>
      </c>
      <c r="B412" s="1118">
        <v>0.17</v>
      </c>
      <c r="C412" s="1068" t="s">
        <v>70</v>
      </c>
      <c r="D412" s="1"/>
      <c r="E412" s="1007" t="s">
        <v>39</v>
      </c>
      <c r="F412" s="3"/>
      <c r="O412"/>
      <c r="P412"/>
      <c r="Q412"/>
      <c r="U412" s="969"/>
      <c r="V412" s="38"/>
      <c r="W412" s="38"/>
    </row>
    <row r="413" spans="1:23" x14ac:dyDescent="0.35">
      <c r="A413" s="1117">
        <v>73080</v>
      </c>
      <c r="B413" s="1118">
        <v>0.17</v>
      </c>
      <c r="C413" s="1068" t="s">
        <v>71</v>
      </c>
      <c r="D413" s="1"/>
      <c r="E413" s="1007" t="s">
        <v>39</v>
      </c>
      <c r="F413" s="3"/>
      <c r="O413"/>
      <c r="P413"/>
      <c r="Q413"/>
      <c r="U413" s="969"/>
      <c r="V413" s="38"/>
      <c r="W413" s="38"/>
    </row>
    <row r="414" spans="1:23" x14ac:dyDescent="0.35">
      <c r="A414" s="1117">
        <v>73080</v>
      </c>
      <c r="B414" s="1118">
        <v>0.17</v>
      </c>
      <c r="C414" s="1068" t="s">
        <v>72</v>
      </c>
      <c r="D414" s="1"/>
      <c r="E414" s="1007" t="s">
        <v>39</v>
      </c>
      <c r="F414" s="3"/>
      <c r="O414"/>
      <c r="P414"/>
      <c r="Q414"/>
      <c r="U414" s="969"/>
      <c r="V414" s="38"/>
      <c r="W414" s="38"/>
    </row>
    <row r="415" spans="1:23" x14ac:dyDescent="0.35">
      <c r="A415" s="1117">
        <v>73090</v>
      </c>
      <c r="B415" s="1118">
        <v>0.16</v>
      </c>
      <c r="C415" s="1068" t="s">
        <v>49</v>
      </c>
      <c r="D415" s="1"/>
      <c r="E415" s="1007" t="s">
        <v>39</v>
      </c>
      <c r="F415" s="3"/>
      <c r="O415"/>
      <c r="P415"/>
      <c r="Q415"/>
      <c r="U415" s="969"/>
      <c r="V415" s="38"/>
      <c r="W415" s="38"/>
    </row>
    <row r="416" spans="1:23" x14ac:dyDescent="0.35">
      <c r="A416" s="1117">
        <v>73090</v>
      </c>
      <c r="B416" s="1118">
        <v>0.16</v>
      </c>
      <c r="C416" s="1068" t="s">
        <v>50</v>
      </c>
      <c r="D416" s="1"/>
      <c r="E416" s="1007" t="s">
        <v>39</v>
      </c>
      <c r="F416" s="3"/>
      <c r="O416"/>
      <c r="P416"/>
      <c r="Q416"/>
      <c r="U416" s="969"/>
      <c r="V416" s="38"/>
      <c r="W416" s="38"/>
    </row>
    <row r="417" spans="1:23" x14ac:dyDescent="0.35">
      <c r="A417" s="1117">
        <v>73090</v>
      </c>
      <c r="B417" s="1118">
        <v>0.16</v>
      </c>
      <c r="C417" s="1068" t="s">
        <v>51</v>
      </c>
      <c r="D417" s="1"/>
      <c r="E417" s="1007" t="s">
        <v>39</v>
      </c>
      <c r="F417" s="3"/>
      <c r="O417"/>
      <c r="P417"/>
      <c r="Q417"/>
      <c r="U417" s="969"/>
      <c r="V417" s="38"/>
      <c r="W417" s="38"/>
    </row>
    <row r="418" spans="1:23" x14ac:dyDescent="0.35">
      <c r="A418" s="1117">
        <v>73110</v>
      </c>
      <c r="B418" s="1118">
        <v>0.17</v>
      </c>
      <c r="C418" s="1068" t="s">
        <v>73</v>
      </c>
      <c r="D418" s="38"/>
      <c r="E418" s="1007" t="s">
        <v>39</v>
      </c>
      <c r="F418" s="3"/>
      <c r="O418"/>
      <c r="P418"/>
      <c r="Q418"/>
      <c r="U418" s="969"/>
      <c r="V418" s="38"/>
      <c r="W418" s="38"/>
    </row>
    <row r="419" spans="1:23" x14ac:dyDescent="0.35">
      <c r="A419" s="1117">
        <v>73110</v>
      </c>
      <c r="B419" s="1118">
        <v>0.17</v>
      </c>
      <c r="C419" s="1068" t="s">
        <v>74</v>
      </c>
      <c r="D419" s="1"/>
      <c r="E419" s="1007" t="s">
        <v>39</v>
      </c>
      <c r="F419" s="3"/>
      <c r="O419"/>
      <c r="P419"/>
      <c r="Q419"/>
      <c r="U419" s="969"/>
      <c r="V419" s="38"/>
      <c r="W419" s="38"/>
    </row>
    <row r="420" spans="1:23" x14ac:dyDescent="0.35">
      <c r="A420" s="1117">
        <v>73110</v>
      </c>
      <c r="B420" s="1118">
        <v>0.17</v>
      </c>
      <c r="C420" s="1068" t="s">
        <v>75</v>
      </c>
      <c r="D420" s="1"/>
      <c r="E420" s="1007" t="s">
        <v>39</v>
      </c>
      <c r="F420" s="3"/>
      <c r="O420"/>
      <c r="P420"/>
      <c r="Q420"/>
      <c r="U420" s="969"/>
      <c r="V420" s="38"/>
      <c r="W420" s="38"/>
    </row>
    <row r="421" spans="1:23" x14ac:dyDescent="0.35">
      <c r="A421" s="1117">
        <v>73130</v>
      </c>
      <c r="B421" s="1118">
        <v>0.17</v>
      </c>
      <c r="C421" s="1119" t="s">
        <v>76</v>
      </c>
      <c r="D421" s="1"/>
      <c r="E421" s="1007" t="s">
        <v>39</v>
      </c>
      <c r="F421" s="3"/>
      <c r="O421"/>
      <c r="P421"/>
      <c r="Q421"/>
      <c r="U421" s="969"/>
      <c r="V421" s="38"/>
      <c r="W421" s="38"/>
    </row>
    <row r="422" spans="1:23" x14ac:dyDescent="0.35">
      <c r="A422" s="1117">
        <v>73130</v>
      </c>
      <c r="B422" s="1118">
        <v>0.17</v>
      </c>
      <c r="C422" s="1119" t="s">
        <v>77</v>
      </c>
      <c r="D422" s="1"/>
      <c r="E422" s="1007" t="s">
        <v>39</v>
      </c>
      <c r="F422" s="3"/>
      <c r="O422"/>
      <c r="P422"/>
      <c r="Q422"/>
      <c r="U422" s="969"/>
      <c r="V422" s="38"/>
      <c r="W422" s="38"/>
    </row>
    <row r="423" spans="1:23" x14ac:dyDescent="0.35">
      <c r="A423" s="1117">
        <v>73130</v>
      </c>
      <c r="B423" s="1118">
        <v>0.17</v>
      </c>
      <c r="C423" s="1119" t="s">
        <v>78</v>
      </c>
      <c r="D423" s="1"/>
      <c r="E423" s="1007" t="s">
        <v>39</v>
      </c>
      <c r="F423" s="3"/>
      <c r="O423"/>
      <c r="P423"/>
      <c r="Q423"/>
      <c r="U423" s="969"/>
      <c r="V423" s="38"/>
      <c r="W423" s="38"/>
    </row>
    <row r="424" spans="1:23" x14ac:dyDescent="0.35">
      <c r="A424" s="1117">
        <v>73200</v>
      </c>
      <c r="B424" s="1118">
        <v>0.98</v>
      </c>
      <c r="C424" s="1068" t="s">
        <v>143</v>
      </c>
      <c r="D424" s="1"/>
      <c r="E424" s="1007" t="s">
        <v>39</v>
      </c>
      <c r="F424" s="3"/>
      <c r="O424"/>
      <c r="P424"/>
      <c r="Q424"/>
      <c r="U424" s="969"/>
      <c r="V424" s="38"/>
      <c r="W424" s="38"/>
    </row>
    <row r="425" spans="1:23" x14ac:dyDescent="0.35">
      <c r="A425" s="1117">
        <v>73201</v>
      </c>
      <c r="B425" s="1118">
        <v>1.1299999999999999</v>
      </c>
      <c r="C425" s="1119" t="s">
        <v>150</v>
      </c>
      <c r="D425" s="1"/>
      <c r="E425" s="1007" t="s">
        <v>39</v>
      </c>
      <c r="F425" s="3"/>
      <c r="O425"/>
      <c r="P425"/>
      <c r="Q425"/>
      <c r="U425" s="969"/>
      <c r="V425" s="38"/>
      <c r="W425" s="38"/>
    </row>
    <row r="426" spans="1:23" x14ac:dyDescent="0.35">
      <c r="A426" s="1117">
        <v>73221</v>
      </c>
      <c r="B426" s="1118">
        <v>1.32</v>
      </c>
      <c r="C426" s="1119" t="s">
        <v>160</v>
      </c>
      <c r="D426" s="1114"/>
      <c r="E426" s="1007" t="s">
        <v>39</v>
      </c>
      <c r="F426" s="3"/>
      <c r="O426"/>
      <c r="P426"/>
      <c r="Q426"/>
      <c r="U426" s="969"/>
      <c r="V426" s="38"/>
      <c r="W426" s="38"/>
    </row>
    <row r="427" spans="1:23" x14ac:dyDescent="0.35">
      <c r="A427" s="1121">
        <v>73501</v>
      </c>
      <c r="B427" s="1122">
        <v>0.18</v>
      </c>
      <c r="C427" s="1079" t="s">
        <v>92</v>
      </c>
      <c r="D427" s="38"/>
      <c r="E427" s="1007" t="s">
        <v>39</v>
      </c>
      <c r="F427" s="3"/>
      <c r="O427"/>
      <c r="P427"/>
      <c r="Q427"/>
      <c r="U427" s="969"/>
      <c r="V427" s="38"/>
      <c r="W427" s="38"/>
    </row>
    <row r="428" spans="1:23" x14ac:dyDescent="0.35">
      <c r="A428" s="1117">
        <v>73502</v>
      </c>
      <c r="B428" s="1118">
        <v>0.21</v>
      </c>
      <c r="C428" s="1119" t="s">
        <v>104</v>
      </c>
      <c r="D428" s="1"/>
      <c r="E428" s="1007" t="s">
        <v>39</v>
      </c>
      <c r="F428" s="3"/>
      <c r="O428"/>
      <c r="P428"/>
      <c r="Q428"/>
      <c r="U428" s="969"/>
      <c r="V428" s="38"/>
      <c r="W428" s="38"/>
    </row>
    <row r="429" spans="1:23" x14ac:dyDescent="0.35">
      <c r="A429" s="1117">
        <v>73502</v>
      </c>
      <c r="B429" s="1118">
        <v>0.21</v>
      </c>
      <c r="C429" s="1119" t="s">
        <v>105</v>
      </c>
      <c r="D429" s="1"/>
      <c r="E429" s="1007" t="s">
        <v>39</v>
      </c>
      <c r="F429" s="3"/>
      <c r="O429"/>
      <c r="P429"/>
      <c r="Q429"/>
      <c r="U429" s="969"/>
      <c r="V429" s="38"/>
      <c r="W429" s="38"/>
    </row>
    <row r="430" spans="1:23" x14ac:dyDescent="0.35">
      <c r="A430" s="1117">
        <v>73502</v>
      </c>
      <c r="B430" s="1118">
        <v>0.21</v>
      </c>
      <c r="C430" s="1119" t="s">
        <v>106</v>
      </c>
      <c r="D430" s="1"/>
      <c r="E430" s="1007" t="s">
        <v>39</v>
      </c>
      <c r="F430" s="3"/>
      <c r="O430"/>
      <c r="P430"/>
      <c r="Q430"/>
      <c r="U430" s="969"/>
      <c r="V430" s="38"/>
      <c r="W430" s="38"/>
    </row>
    <row r="431" spans="1:23" x14ac:dyDescent="0.35">
      <c r="A431" s="1121">
        <v>73552</v>
      </c>
      <c r="B431" s="1122">
        <v>0.18</v>
      </c>
      <c r="C431" s="1121" t="s">
        <v>93</v>
      </c>
      <c r="D431" s="1"/>
      <c r="E431" s="1007" t="s">
        <v>39</v>
      </c>
      <c r="F431" s="3"/>
      <c r="O431"/>
      <c r="P431"/>
      <c r="Q431"/>
      <c r="U431" s="969"/>
      <c r="V431" s="38"/>
      <c r="W431" s="38"/>
    </row>
    <row r="432" spans="1:23" x14ac:dyDescent="0.35">
      <c r="A432" s="1121">
        <v>73552</v>
      </c>
      <c r="B432" s="1122">
        <v>0.18</v>
      </c>
      <c r="C432" s="1121" t="s">
        <v>14866</v>
      </c>
      <c r="D432" s="1"/>
      <c r="E432" s="1007" t="s">
        <v>39</v>
      </c>
      <c r="F432" s="3"/>
      <c r="O432"/>
      <c r="P432"/>
      <c r="Q432"/>
      <c r="U432" s="969"/>
      <c r="V432" s="38"/>
      <c r="W432" s="38"/>
    </row>
    <row r="433" spans="1:23" x14ac:dyDescent="0.35">
      <c r="A433" s="1121">
        <v>73552</v>
      </c>
      <c r="B433" s="1122">
        <v>0.18</v>
      </c>
      <c r="C433" s="1121" t="s">
        <v>94</v>
      </c>
      <c r="D433" s="1"/>
      <c r="E433" s="1007" t="s">
        <v>39</v>
      </c>
      <c r="F433" s="3"/>
      <c r="O433"/>
      <c r="P433"/>
      <c r="Q433"/>
      <c r="U433" s="969"/>
      <c r="V433" s="38"/>
      <c r="W433" s="38"/>
    </row>
    <row r="434" spans="1:23" x14ac:dyDescent="0.35">
      <c r="A434" s="1117">
        <v>73560</v>
      </c>
      <c r="B434" s="1118">
        <v>0.16</v>
      </c>
      <c r="C434" s="1068" t="s">
        <v>52</v>
      </c>
      <c r="D434" s="1"/>
      <c r="E434" s="1007" t="s">
        <v>39</v>
      </c>
      <c r="F434" s="3"/>
      <c r="O434"/>
      <c r="P434"/>
      <c r="Q434"/>
      <c r="U434" s="969"/>
      <c r="V434" s="38"/>
      <c r="W434" s="38"/>
    </row>
    <row r="435" spans="1:23" x14ac:dyDescent="0.35">
      <c r="A435" s="1117">
        <v>73560</v>
      </c>
      <c r="B435" s="1118">
        <v>0.16</v>
      </c>
      <c r="C435" s="1068" t="s">
        <v>53</v>
      </c>
      <c r="D435" s="1"/>
      <c r="E435" s="1007" t="s">
        <v>39</v>
      </c>
      <c r="F435" s="3"/>
      <c r="O435"/>
      <c r="P435"/>
      <c r="Q435"/>
      <c r="U435" s="969"/>
      <c r="V435" s="38"/>
      <c r="W435" s="38"/>
    </row>
    <row r="436" spans="1:23" x14ac:dyDescent="0.35">
      <c r="A436" s="1117">
        <v>73560</v>
      </c>
      <c r="B436" s="1118">
        <v>0.16</v>
      </c>
      <c r="C436" s="1068" t="s">
        <v>54</v>
      </c>
      <c r="D436" s="1"/>
      <c r="E436" s="1007" t="s">
        <v>39</v>
      </c>
      <c r="F436" s="3"/>
      <c r="O436"/>
      <c r="P436"/>
      <c r="Q436"/>
      <c r="U436" s="969"/>
      <c r="V436" s="38"/>
      <c r="W436" s="38"/>
    </row>
    <row r="437" spans="1:23" x14ac:dyDescent="0.35">
      <c r="A437" s="1117">
        <v>73560</v>
      </c>
      <c r="B437" s="1118">
        <v>0.16</v>
      </c>
      <c r="C437" s="1068" t="s">
        <v>54</v>
      </c>
      <c r="D437" s="1"/>
      <c r="E437" s="1007" t="s">
        <v>39</v>
      </c>
      <c r="F437" s="3"/>
      <c r="O437"/>
      <c r="P437"/>
      <c r="Q437"/>
      <c r="U437" s="969"/>
      <c r="V437" s="38"/>
      <c r="W437" s="38"/>
    </row>
    <row r="438" spans="1:23" x14ac:dyDescent="0.35">
      <c r="A438" s="1117">
        <v>73562</v>
      </c>
      <c r="B438" s="1118">
        <v>0.18</v>
      </c>
      <c r="C438" s="1119" t="s">
        <v>95</v>
      </c>
      <c r="D438" s="1"/>
      <c r="E438" s="1007" t="s">
        <v>39</v>
      </c>
      <c r="F438" s="3"/>
      <c r="O438"/>
      <c r="P438"/>
      <c r="Q438"/>
      <c r="U438" s="969"/>
      <c r="V438" s="38"/>
      <c r="W438" s="38"/>
    </row>
    <row r="439" spans="1:23" x14ac:dyDescent="0.35">
      <c r="A439" s="1117">
        <v>73562</v>
      </c>
      <c r="B439" s="1118">
        <v>0.18</v>
      </c>
      <c r="C439" s="1119" t="s">
        <v>96</v>
      </c>
      <c r="D439" s="1"/>
      <c r="E439" s="1007" t="s">
        <v>39</v>
      </c>
      <c r="F439" s="3"/>
      <c r="O439"/>
      <c r="P439"/>
      <c r="Q439"/>
      <c r="U439" s="969"/>
      <c r="V439" s="38"/>
      <c r="W439" s="38"/>
    </row>
    <row r="440" spans="1:23" x14ac:dyDescent="0.35">
      <c r="A440" s="1117">
        <v>73564</v>
      </c>
      <c r="B440" s="1118">
        <v>0.21</v>
      </c>
      <c r="C440" s="1068" t="s">
        <v>107</v>
      </c>
      <c r="D440" s="1"/>
      <c r="E440" s="1007" t="s">
        <v>39</v>
      </c>
      <c r="F440" s="3"/>
      <c r="O440"/>
      <c r="P440"/>
      <c r="Q440"/>
      <c r="U440" s="969"/>
      <c r="V440" s="38"/>
      <c r="W440" s="38"/>
    </row>
    <row r="441" spans="1:23" x14ac:dyDescent="0.35">
      <c r="A441" s="1117">
        <v>73590</v>
      </c>
      <c r="B441" s="1118">
        <v>0.16</v>
      </c>
      <c r="C441" s="1068" t="s">
        <v>55</v>
      </c>
      <c r="D441" s="1"/>
      <c r="E441" s="1007" t="s">
        <v>39</v>
      </c>
      <c r="F441" s="3"/>
      <c r="O441"/>
      <c r="P441"/>
      <c r="Q441"/>
      <c r="U441" s="969"/>
      <c r="V441" s="38"/>
      <c r="W441" s="38"/>
    </row>
    <row r="442" spans="1:23" x14ac:dyDescent="0.35">
      <c r="A442" s="1117">
        <v>73590</v>
      </c>
      <c r="B442" s="1118">
        <v>0.16</v>
      </c>
      <c r="C442" s="1068" t="s">
        <v>56</v>
      </c>
      <c r="D442" s="1"/>
      <c r="E442" s="1007" t="s">
        <v>39</v>
      </c>
      <c r="F442" s="3"/>
      <c r="O442"/>
      <c r="P442"/>
      <c r="Q442"/>
      <c r="U442" s="969"/>
      <c r="V442" s="38"/>
      <c r="W442" s="38"/>
    </row>
    <row r="443" spans="1:23" x14ac:dyDescent="0.35">
      <c r="A443" s="1117">
        <v>73590</v>
      </c>
      <c r="B443" s="1118">
        <v>0.16</v>
      </c>
      <c r="C443" s="1068" t="s">
        <v>57</v>
      </c>
      <c r="D443" s="1"/>
      <c r="E443" s="1007" t="s">
        <v>39</v>
      </c>
      <c r="F443" s="3"/>
      <c r="O443"/>
      <c r="P443"/>
      <c r="Q443"/>
      <c r="U443" s="969"/>
      <c r="V443" s="38"/>
      <c r="W443" s="38"/>
    </row>
    <row r="444" spans="1:23" x14ac:dyDescent="0.35">
      <c r="A444" s="1117">
        <v>73600</v>
      </c>
      <c r="B444" s="1118">
        <v>0.16</v>
      </c>
      <c r="C444" s="1068" t="s">
        <v>58</v>
      </c>
      <c r="D444" s="1"/>
      <c r="E444" s="1007" t="s">
        <v>39</v>
      </c>
      <c r="F444" s="3"/>
      <c r="O444"/>
      <c r="P444"/>
      <c r="Q444"/>
      <c r="U444" s="969"/>
      <c r="V444" s="38"/>
      <c r="W444" s="38"/>
    </row>
    <row r="445" spans="1:23" x14ac:dyDescent="0.35">
      <c r="A445" s="1117">
        <v>73600</v>
      </c>
      <c r="B445" s="1118">
        <v>0.16</v>
      </c>
      <c r="C445" s="1068" t="s">
        <v>59</v>
      </c>
      <c r="D445" s="1"/>
      <c r="E445" s="1007" t="s">
        <v>39</v>
      </c>
      <c r="F445" s="3"/>
      <c r="O445"/>
      <c r="P445"/>
      <c r="Q445"/>
      <c r="U445" s="969"/>
      <c r="V445" s="38"/>
      <c r="W445" s="38"/>
    </row>
    <row r="446" spans="1:23" x14ac:dyDescent="0.35">
      <c r="A446" s="1117">
        <v>73600</v>
      </c>
      <c r="B446" s="1118">
        <v>0.16</v>
      </c>
      <c r="C446" s="1068" t="s">
        <v>60</v>
      </c>
      <c r="D446" s="1"/>
      <c r="E446" s="1007" t="s">
        <v>39</v>
      </c>
      <c r="F446" s="3"/>
      <c r="O446"/>
      <c r="P446"/>
      <c r="Q446"/>
      <c r="U446" s="969"/>
      <c r="V446" s="38"/>
      <c r="W446" s="38"/>
    </row>
    <row r="447" spans="1:23" x14ac:dyDescent="0.35">
      <c r="A447" s="1117">
        <v>73610</v>
      </c>
      <c r="B447" s="1118">
        <v>0.17</v>
      </c>
      <c r="C447" s="1068" t="s">
        <v>79</v>
      </c>
      <c r="D447" s="1"/>
      <c r="E447" s="1007" t="s">
        <v>39</v>
      </c>
      <c r="F447" s="3"/>
      <c r="O447"/>
      <c r="P447"/>
      <c r="Q447"/>
      <c r="U447" s="969"/>
      <c r="V447" s="38"/>
      <c r="W447" s="38"/>
    </row>
    <row r="448" spans="1:23" x14ac:dyDescent="0.35">
      <c r="A448" s="1117">
        <v>73610</v>
      </c>
      <c r="B448" s="1118">
        <v>0.17</v>
      </c>
      <c r="C448" s="1068" t="s">
        <v>80</v>
      </c>
      <c r="D448" s="1"/>
      <c r="E448" s="1007" t="s">
        <v>39</v>
      </c>
      <c r="F448" s="3"/>
      <c r="O448"/>
      <c r="P448"/>
      <c r="Q448"/>
      <c r="U448" s="969"/>
      <c r="V448" s="38"/>
      <c r="W448" s="38"/>
    </row>
    <row r="449" spans="1:23" x14ac:dyDescent="0.35">
      <c r="A449" s="1117">
        <v>73610</v>
      </c>
      <c r="B449" s="1118">
        <v>0.17</v>
      </c>
      <c r="C449" s="1068" t="s">
        <v>81</v>
      </c>
      <c r="D449" s="1"/>
      <c r="E449" s="1007" t="s">
        <v>39</v>
      </c>
      <c r="F449" s="3"/>
      <c r="O449"/>
      <c r="P449"/>
      <c r="Q449"/>
      <c r="U449" s="969"/>
      <c r="V449" s="38"/>
      <c r="W449" s="38"/>
    </row>
    <row r="450" spans="1:23" x14ac:dyDescent="0.35">
      <c r="A450" s="1117">
        <v>73610</v>
      </c>
      <c r="B450" s="1118">
        <v>0.17</v>
      </c>
      <c r="C450" s="1068" t="s">
        <v>82</v>
      </c>
      <c r="D450" s="1"/>
      <c r="E450" s="1007" t="s">
        <v>39</v>
      </c>
      <c r="F450" s="3"/>
      <c r="O450"/>
      <c r="P450"/>
      <c r="Q450"/>
      <c r="U450" s="969"/>
      <c r="V450" s="38"/>
      <c r="W450" s="38"/>
    </row>
    <row r="451" spans="1:23" x14ac:dyDescent="0.35">
      <c r="A451" s="1117">
        <v>73610</v>
      </c>
      <c r="B451" s="1118">
        <v>0.17</v>
      </c>
      <c r="C451" s="1068" t="s">
        <v>83</v>
      </c>
      <c r="D451" s="1"/>
      <c r="E451" s="1007" t="s">
        <v>39</v>
      </c>
      <c r="F451" s="1109"/>
      <c r="O451"/>
      <c r="P451"/>
      <c r="Q451"/>
      <c r="U451" s="969"/>
      <c r="V451" s="38"/>
      <c r="W451" s="38"/>
    </row>
    <row r="452" spans="1:23" x14ac:dyDescent="0.35">
      <c r="A452" s="1117">
        <v>73620</v>
      </c>
      <c r="B452" s="1118">
        <v>0.16</v>
      </c>
      <c r="C452" s="1068" t="s">
        <v>61</v>
      </c>
      <c r="D452" s="1"/>
      <c r="E452" s="1007" t="s">
        <v>39</v>
      </c>
      <c r="F452" s="3"/>
      <c r="O452"/>
      <c r="P452"/>
      <c r="Q452"/>
      <c r="U452" s="969"/>
      <c r="V452" s="38"/>
      <c r="W452" s="38"/>
    </row>
    <row r="453" spans="1:23" x14ac:dyDescent="0.35">
      <c r="A453" s="1117">
        <v>73620</v>
      </c>
      <c r="B453" s="1118">
        <v>0.16</v>
      </c>
      <c r="C453" s="1068" t="s">
        <v>62</v>
      </c>
      <c r="D453" s="38"/>
      <c r="E453" s="1007" t="s">
        <v>39</v>
      </c>
      <c r="F453" s="3"/>
      <c r="O453"/>
      <c r="P453"/>
      <c r="Q453"/>
      <c r="U453" s="969"/>
      <c r="V453" s="38"/>
      <c r="W453" s="38"/>
    </row>
    <row r="454" spans="1:23" x14ac:dyDescent="0.35">
      <c r="A454" s="1117">
        <v>73620</v>
      </c>
      <c r="B454" s="1118">
        <v>0.16</v>
      </c>
      <c r="C454" s="1068" t="s">
        <v>63</v>
      </c>
      <c r="D454" s="1"/>
      <c r="E454" s="1007" t="s">
        <v>39</v>
      </c>
      <c r="F454" s="3"/>
      <c r="O454"/>
      <c r="P454"/>
      <c r="Q454"/>
      <c r="U454" s="969"/>
      <c r="V454" s="38"/>
      <c r="W454" s="38"/>
    </row>
    <row r="455" spans="1:23" x14ac:dyDescent="0.35">
      <c r="A455" s="1117">
        <v>73630</v>
      </c>
      <c r="B455" s="1118">
        <v>0.17</v>
      </c>
      <c r="C455" s="1068" t="s">
        <v>84</v>
      </c>
      <c r="D455" s="1"/>
      <c r="E455" s="1007" t="s">
        <v>39</v>
      </c>
      <c r="F455" s="3"/>
      <c r="O455"/>
      <c r="P455"/>
      <c r="Q455"/>
      <c r="U455" s="969"/>
      <c r="V455" s="38"/>
      <c r="W455" s="38"/>
    </row>
    <row r="456" spans="1:23" x14ac:dyDescent="0.35">
      <c r="A456" s="1117">
        <v>73630</v>
      </c>
      <c r="B456" s="1118">
        <v>0.17</v>
      </c>
      <c r="C456" s="1068" t="s">
        <v>85</v>
      </c>
      <c r="D456" s="1"/>
      <c r="E456" s="1007" t="s">
        <v>39</v>
      </c>
      <c r="F456" s="3"/>
      <c r="O456"/>
      <c r="P456"/>
      <c r="Q456"/>
      <c r="U456" s="969"/>
      <c r="V456" s="38"/>
      <c r="W456" s="38"/>
    </row>
    <row r="457" spans="1:23" x14ac:dyDescent="0.35">
      <c r="A457" s="1117">
        <v>73630</v>
      </c>
      <c r="B457" s="1118">
        <v>0.17</v>
      </c>
      <c r="C457" s="1068" t="s">
        <v>86</v>
      </c>
      <c r="D457" s="1"/>
      <c r="E457" s="1007" t="s">
        <v>39</v>
      </c>
      <c r="F457" s="3"/>
      <c r="O457"/>
      <c r="P457"/>
      <c r="Q457"/>
      <c r="U457" s="969"/>
      <c r="V457" s="38"/>
      <c r="W457" s="38"/>
    </row>
    <row r="458" spans="1:23" x14ac:dyDescent="0.35">
      <c r="A458" s="1117">
        <v>73630</v>
      </c>
      <c r="B458" s="1118">
        <v>0.17</v>
      </c>
      <c r="C458" s="1068" t="s">
        <v>87</v>
      </c>
      <c r="D458" s="1"/>
      <c r="E458" s="1007" t="s">
        <v>39</v>
      </c>
      <c r="F458" s="3"/>
      <c r="O458"/>
      <c r="P458"/>
      <c r="Q458"/>
      <c r="U458" s="969"/>
      <c r="V458" s="38"/>
      <c r="W458" s="38"/>
    </row>
    <row r="459" spans="1:23" x14ac:dyDescent="0.35">
      <c r="A459" s="1117">
        <v>73630</v>
      </c>
      <c r="B459" s="1118">
        <v>0.17</v>
      </c>
      <c r="C459" s="1068" t="s">
        <v>88</v>
      </c>
      <c r="D459" s="1"/>
      <c r="E459" s="1007" t="s">
        <v>39</v>
      </c>
      <c r="F459" s="3"/>
      <c r="O459"/>
      <c r="P459"/>
      <c r="Q459"/>
      <c r="U459" s="969"/>
      <c r="V459" s="38"/>
      <c r="W459" s="38"/>
    </row>
    <row r="460" spans="1:23" x14ac:dyDescent="0.35">
      <c r="A460" s="1121">
        <v>73660</v>
      </c>
      <c r="B460" s="1122">
        <v>0.13</v>
      </c>
      <c r="C460" s="1123" t="s">
        <v>40</v>
      </c>
      <c r="D460" s="1"/>
      <c r="E460" s="1007" t="s">
        <v>39</v>
      </c>
      <c r="F460" s="3"/>
      <c r="O460"/>
      <c r="P460"/>
      <c r="Q460"/>
      <c r="U460" s="969"/>
      <c r="V460" s="38"/>
      <c r="W460" s="38"/>
    </row>
    <row r="461" spans="1:23" x14ac:dyDescent="0.35">
      <c r="A461" s="1117">
        <v>73700</v>
      </c>
      <c r="B461" s="1118">
        <v>0.98</v>
      </c>
      <c r="C461" s="1068" t="s">
        <v>144</v>
      </c>
      <c r="D461" s="1"/>
      <c r="E461" s="1007" t="s">
        <v>39</v>
      </c>
      <c r="F461" s="3"/>
      <c r="O461"/>
      <c r="P461"/>
      <c r="Q461"/>
      <c r="U461" s="969"/>
      <c r="V461" s="38"/>
      <c r="W461" s="38"/>
    </row>
    <row r="462" spans="1:23" x14ac:dyDescent="0.35">
      <c r="A462" s="1117">
        <v>73701</v>
      </c>
      <c r="B462" s="1118">
        <v>1.1299999999999999</v>
      </c>
      <c r="C462" s="1119" t="s">
        <v>151</v>
      </c>
      <c r="D462" s="38"/>
      <c r="E462" s="1007" t="s">
        <v>39</v>
      </c>
      <c r="F462" s="3"/>
      <c r="O462"/>
      <c r="P462"/>
      <c r="Q462"/>
      <c r="U462" s="969"/>
      <c r="V462" s="38"/>
      <c r="W462" s="38"/>
    </row>
    <row r="463" spans="1:23" x14ac:dyDescent="0.35">
      <c r="A463" s="1117">
        <v>73701</v>
      </c>
      <c r="B463" s="1118">
        <v>1.1299999999999999</v>
      </c>
      <c r="C463" s="1068" t="s">
        <v>152</v>
      </c>
      <c r="D463" s="1"/>
      <c r="E463" s="1007" t="s">
        <v>39</v>
      </c>
      <c r="F463" s="3"/>
      <c r="O463"/>
      <c r="P463"/>
      <c r="Q463"/>
      <c r="U463" s="969"/>
      <c r="V463" s="38"/>
      <c r="W463" s="38"/>
    </row>
    <row r="464" spans="1:23" x14ac:dyDescent="0.35">
      <c r="A464" s="1117">
        <v>73701</v>
      </c>
      <c r="B464" s="1118">
        <v>1.1299999999999999</v>
      </c>
      <c r="C464" s="1068" t="s">
        <v>153</v>
      </c>
      <c r="D464" s="1"/>
      <c r="E464" s="1007" t="s">
        <v>39</v>
      </c>
      <c r="F464" s="3"/>
      <c r="O464"/>
      <c r="P464"/>
      <c r="Q464"/>
      <c r="U464" s="969"/>
      <c r="V464" s="38"/>
      <c r="W464" s="38"/>
    </row>
    <row r="465" spans="1:23" x14ac:dyDescent="0.35">
      <c r="A465" s="1117">
        <v>73706</v>
      </c>
      <c r="B465" s="1118">
        <v>1.85</v>
      </c>
      <c r="C465" s="1068" t="s">
        <v>170</v>
      </c>
      <c r="D465" s="1"/>
      <c r="E465" s="1007" t="s">
        <v>39</v>
      </c>
      <c r="F465" s="3"/>
      <c r="O465"/>
      <c r="P465"/>
      <c r="Q465"/>
      <c r="U465" s="969"/>
      <c r="V465" s="38"/>
      <c r="W465" s="38"/>
    </row>
    <row r="466" spans="1:23" x14ac:dyDescent="0.35">
      <c r="A466" s="1117">
        <v>73719</v>
      </c>
      <c r="B466" s="1118">
        <v>1.58</v>
      </c>
      <c r="C466" s="1068" t="s">
        <v>167</v>
      </c>
      <c r="D466" s="1"/>
      <c r="E466" s="1007" t="s">
        <v>39</v>
      </c>
      <c r="F466" s="3"/>
      <c r="O466"/>
      <c r="P466"/>
      <c r="Q466"/>
      <c r="U466" s="969"/>
      <c r="V466" s="38"/>
      <c r="W466" s="38"/>
    </row>
    <row r="467" spans="1:23" x14ac:dyDescent="0.35">
      <c r="A467" s="1117">
        <v>74018</v>
      </c>
      <c r="B467" s="1118">
        <v>0.18</v>
      </c>
      <c r="C467" s="1068" t="s">
        <v>97</v>
      </c>
      <c r="D467" s="1"/>
      <c r="E467" s="1007" t="s">
        <v>39</v>
      </c>
      <c r="F467" s="3"/>
      <c r="O467"/>
      <c r="P467"/>
      <c r="Q467"/>
      <c r="U467" s="969"/>
      <c r="V467" s="38"/>
      <c r="W467" s="38"/>
    </row>
    <row r="468" spans="1:23" x14ac:dyDescent="0.35">
      <c r="A468" s="1117">
        <v>74018</v>
      </c>
      <c r="B468" s="1118">
        <v>0.18</v>
      </c>
      <c r="C468" s="1119" t="s">
        <v>98</v>
      </c>
      <c r="D468" s="1"/>
      <c r="E468" s="1007" t="s">
        <v>39</v>
      </c>
      <c r="F468" s="3"/>
      <c r="O468"/>
      <c r="P468"/>
      <c r="Q468"/>
      <c r="U468" s="969"/>
      <c r="V468" s="38"/>
      <c r="W468" s="38"/>
    </row>
    <row r="469" spans="1:23" x14ac:dyDescent="0.35">
      <c r="A469" s="1121">
        <v>74150</v>
      </c>
      <c r="B469" s="1122">
        <v>1.1599999999999999</v>
      </c>
      <c r="C469" s="1079" t="s">
        <v>154</v>
      </c>
      <c r="D469" s="1"/>
      <c r="E469" s="1007" t="s">
        <v>39</v>
      </c>
      <c r="F469" s="3"/>
      <c r="O469"/>
      <c r="P469"/>
      <c r="Q469"/>
      <c r="U469" s="969"/>
      <c r="V469" s="38"/>
      <c r="W469" s="38"/>
    </row>
    <row r="470" spans="1:23" x14ac:dyDescent="0.35">
      <c r="A470" s="1117">
        <v>74160</v>
      </c>
      <c r="B470" s="1118">
        <v>1.24</v>
      </c>
      <c r="C470" s="1119" t="s">
        <v>158</v>
      </c>
      <c r="D470" s="1"/>
      <c r="E470" s="1007" t="s">
        <v>39</v>
      </c>
      <c r="F470" s="3"/>
      <c r="O470"/>
      <c r="P470"/>
      <c r="Q470"/>
      <c r="U470" s="969"/>
      <c r="V470" s="38"/>
      <c r="W470" s="38"/>
    </row>
    <row r="471" spans="1:23" x14ac:dyDescent="0.35">
      <c r="A471" s="1117">
        <v>74174</v>
      </c>
      <c r="B471" s="1118">
        <v>2.15</v>
      </c>
      <c r="C471" s="1068" t="s">
        <v>173</v>
      </c>
      <c r="D471" s="1"/>
      <c r="E471" s="1007" t="s">
        <v>39</v>
      </c>
      <c r="F471" s="3"/>
      <c r="O471"/>
      <c r="P471"/>
      <c r="Q471"/>
      <c r="U471" s="969"/>
      <c r="V471" s="38"/>
      <c r="W471" s="38"/>
    </row>
    <row r="472" spans="1:23" x14ac:dyDescent="0.35">
      <c r="A472" s="1117">
        <v>74178</v>
      </c>
      <c r="B472" s="1118">
        <v>1.96</v>
      </c>
      <c r="C472" s="1068" t="s">
        <v>171</v>
      </c>
      <c r="D472" s="1"/>
      <c r="E472" s="1007" t="s">
        <v>39</v>
      </c>
      <c r="F472" s="3"/>
      <c r="O472"/>
      <c r="P472"/>
      <c r="Q472"/>
      <c r="U472" s="969"/>
      <c r="V472" s="38"/>
      <c r="W472" s="38"/>
    </row>
    <row r="473" spans="1:23" x14ac:dyDescent="0.35">
      <c r="A473" s="1117">
        <v>74183</v>
      </c>
      <c r="B473" s="1118">
        <v>2.15</v>
      </c>
      <c r="C473" s="1119" t="s">
        <v>174</v>
      </c>
      <c r="E473" s="1007" t="s">
        <v>39</v>
      </c>
      <c r="F473" s="3"/>
      <c r="O473"/>
      <c r="P473"/>
      <c r="Q473"/>
      <c r="U473" s="969"/>
      <c r="V473" s="38"/>
      <c r="W473" s="38"/>
    </row>
    <row r="474" spans="1:23" x14ac:dyDescent="0.35">
      <c r="A474" s="1117">
        <v>75635</v>
      </c>
      <c r="B474" s="1118">
        <v>2.34</v>
      </c>
      <c r="C474" s="1068" t="s">
        <v>179</v>
      </c>
      <c r="E474" s="1007" t="s">
        <v>39</v>
      </c>
      <c r="F474" s="3"/>
      <c r="O474"/>
      <c r="P474"/>
      <c r="Q474"/>
      <c r="U474" s="969"/>
      <c r="V474" s="38"/>
      <c r="W474" s="38"/>
    </row>
    <row r="475" spans="1:23" x14ac:dyDescent="0.35">
      <c r="A475" s="1117">
        <v>76000</v>
      </c>
      <c r="B475" s="1118">
        <v>0.3</v>
      </c>
      <c r="C475" s="1068" t="s">
        <v>113</v>
      </c>
      <c r="D475" s="1"/>
      <c r="E475" s="1007" t="s">
        <v>39</v>
      </c>
      <c r="F475" s="3"/>
      <c r="O475"/>
      <c r="P475"/>
      <c r="Q475"/>
      <c r="U475" s="969"/>
      <c r="V475" s="38"/>
      <c r="W475" s="38"/>
    </row>
    <row r="476" spans="1:23" x14ac:dyDescent="0.35">
      <c r="A476" s="1121">
        <v>76705</v>
      </c>
      <c r="B476" s="1122">
        <v>0.57999999999999996</v>
      </c>
      <c r="C476" s="1079" t="s">
        <v>127</v>
      </c>
      <c r="D476" s="1"/>
      <c r="E476" s="1007" t="s">
        <v>39</v>
      </c>
      <c r="F476" s="3"/>
      <c r="O476"/>
      <c r="P476"/>
      <c r="Q476"/>
      <c r="U476" s="969"/>
      <c r="V476" s="38"/>
      <c r="W476" s="38"/>
    </row>
    <row r="477" spans="1:23" x14ac:dyDescent="0.35">
      <c r="A477" s="1121">
        <v>76770</v>
      </c>
      <c r="B477" s="1127">
        <v>0.72</v>
      </c>
      <c r="C477" s="1079" t="s">
        <v>133</v>
      </c>
      <c r="D477" s="1"/>
      <c r="E477" s="1007" t="s">
        <v>39</v>
      </c>
      <c r="F477" s="3"/>
      <c r="O477"/>
      <c r="P477"/>
      <c r="Q477"/>
      <c r="U477" s="969"/>
      <c r="V477" s="38"/>
      <c r="W477" s="38"/>
    </row>
    <row r="478" spans="1:23" x14ac:dyDescent="0.35">
      <c r="A478" s="1117">
        <v>76801</v>
      </c>
      <c r="B478" s="1118">
        <v>0.97</v>
      </c>
      <c r="C478" s="1119" t="s">
        <v>138</v>
      </c>
      <c r="D478" s="1"/>
      <c r="E478" s="1007" t="s">
        <v>39</v>
      </c>
      <c r="F478" s="3"/>
      <c r="O478"/>
      <c r="P478"/>
      <c r="Q478"/>
      <c r="U478" s="969"/>
      <c r="V478" s="38"/>
      <c r="W478" s="38"/>
    </row>
    <row r="479" spans="1:23" x14ac:dyDescent="0.35">
      <c r="A479" s="1117">
        <v>76805</v>
      </c>
      <c r="B479" s="1118">
        <v>0.97</v>
      </c>
      <c r="C479" s="1121" t="s">
        <v>139</v>
      </c>
      <c r="D479" s="1"/>
      <c r="E479" s="1007" t="s">
        <v>39</v>
      </c>
      <c r="F479" s="3"/>
      <c r="O479"/>
      <c r="P479"/>
      <c r="Q479"/>
      <c r="U479" s="969"/>
      <c r="V479" s="38"/>
      <c r="W479" s="38"/>
    </row>
    <row r="480" spans="1:23" x14ac:dyDescent="0.35">
      <c r="A480" s="1121">
        <v>76857</v>
      </c>
      <c r="B480" s="1122">
        <v>0.49</v>
      </c>
      <c r="C480" s="1079" t="s">
        <v>120</v>
      </c>
      <c r="D480" s="1"/>
      <c r="E480" s="1007" t="s">
        <v>39</v>
      </c>
      <c r="F480" s="3"/>
      <c r="O480"/>
      <c r="P480"/>
      <c r="Q480"/>
      <c r="U480" s="969"/>
      <c r="V480" s="38"/>
      <c r="W480" s="38"/>
    </row>
    <row r="481" spans="1:23" x14ac:dyDescent="0.35">
      <c r="A481" s="1117">
        <v>76882</v>
      </c>
      <c r="B481" s="1118">
        <v>0.67</v>
      </c>
      <c r="C481" s="1119" t="s">
        <v>128</v>
      </c>
      <c r="D481" s="1126"/>
      <c r="E481" s="1007" t="s">
        <v>39</v>
      </c>
      <c r="F481" s="3"/>
      <c r="O481"/>
      <c r="P481"/>
      <c r="Q481"/>
      <c r="U481" s="969"/>
      <c r="V481" s="38"/>
      <c r="W481" s="38"/>
    </row>
    <row r="482" spans="1:23" x14ac:dyDescent="0.35">
      <c r="A482" s="1117">
        <v>77076</v>
      </c>
      <c r="B482" s="1118">
        <v>0.68</v>
      </c>
      <c r="C482" s="1068" t="s">
        <v>129</v>
      </c>
      <c r="D482" s="1"/>
      <c r="E482" s="1007" t="s">
        <v>39</v>
      </c>
      <c r="F482" s="3"/>
      <c r="O482"/>
      <c r="P482"/>
      <c r="Q482"/>
      <c r="U482" s="969"/>
      <c r="V482" s="38"/>
      <c r="W482" s="38"/>
    </row>
    <row r="483" spans="1:23" x14ac:dyDescent="0.35">
      <c r="A483" s="1121">
        <v>78278</v>
      </c>
      <c r="B483" s="1122">
        <v>0.97</v>
      </c>
      <c r="C483" s="1079" t="s">
        <v>140</v>
      </c>
      <c r="D483" s="1"/>
      <c r="E483" s="1007" t="s">
        <v>39</v>
      </c>
      <c r="F483" s="3"/>
      <c r="O483"/>
      <c r="P483"/>
      <c r="Q483"/>
      <c r="U483" s="969"/>
      <c r="V483" s="38"/>
      <c r="W483" s="38"/>
    </row>
    <row r="484" spans="1:23" x14ac:dyDescent="0.35">
      <c r="A484" s="1117">
        <v>78580</v>
      </c>
      <c r="B484" s="1118">
        <v>0.72</v>
      </c>
      <c r="C484" s="1068" t="s">
        <v>134</v>
      </c>
      <c r="E484" s="1007" t="s">
        <v>39</v>
      </c>
      <c r="F484" s="3"/>
      <c r="O484"/>
      <c r="P484"/>
      <c r="Q484"/>
      <c r="U484" s="969"/>
      <c r="V484" s="38"/>
      <c r="W484" s="38"/>
    </row>
    <row r="485" spans="1:23" x14ac:dyDescent="0.35">
      <c r="A485" s="1117">
        <v>93925</v>
      </c>
      <c r="B485" s="1118">
        <v>0.78</v>
      </c>
      <c r="C485" s="1119" t="s">
        <v>135</v>
      </c>
      <c r="D485" s="1"/>
      <c r="E485" s="1007" t="s">
        <v>39</v>
      </c>
      <c r="F485" s="3"/>
      <c r="O485"/>
      <c r="P485"/>
      <c r="Q485"/>
      <c r="U485" s="969"/>
      <c r="V485" s="38"/>
      <c r="W485" s="38"/>
    </row>
    <row r="486" spans="1:23" x14ac:dyDescent="0.35">
      <c r="A486" s="1121">
        <v>93926</v>
      </c>
      <c r="B486" s="1122">
        <v>0.49</v>
      </c>
      <c r="C486" s="1079" t="s">
        <v>121</v>
      </c>
      <c r="D486" s="1"/>
      <c r="E486" s="1007" t="s">
        <v>39</v>
      </c>
      <c r="F486" s="3"/>
      <c r="O486"/>
      <c r="P486"/>
      <c r="Q486"/>
      <c r="U486" s="969"/>
      <c r="V486" s="38"/>
      <c r="W486" s="38"/>
    </row>
    <row r="487" spans="1:23" x14ac:dyDescent="0.35">
      <c r="A487" s="1121">
        <v>93926</v>
      </c>
      <c r="B487" s="1122">
        <v>0.49</v>
      </c>
      <c r="C487" s="1079" t="s">
        <v>122</v>
      </c>
      <c r="D487" s="1"/>
      <c r="E487" s="1007" t="s">
        <v>39</v>
      </c>
      <c r="F487" s="3"/>
      <c r="O487"/>
      <c r="P487"/>
      <c r="Q487"/>
      <c r="U487" s="969"/>
      <c r="V487" s="38"/>
      <c r="W487" s="38"/>
    </row>
    <row r="488" spans="1:23" x14ac:dyDescent="0.35">
      <c r="A488" s="1121">
        <v>93926</v>
      </c>
      <c r="B488" s="1122">
        <v>0.49</v>
      </c>
      <c r="C488" s="1079" t="s">
        <v>123</v>
      </c>
      <c r="D488" s="1"/>
      <c r="E488" s="1007" t="s">
        <v>39</v>
      </c>
      <c r="F488" s="3"/>
      <c r="O488"/>
      <c r="P488"/>
      <c r="Q488"/>
      <c r="U488" s="969"/>
      <c r="V488" s="38"/>
      <c r="W488" s="38"/>
    </row>
    <row r="489" spans="1:23" x14ac:dyDescent="0.35">
      <c r="A489" s="1117">
        <v>93931</v>
      </c>
      <c r="B489" s="1118">
        <v>0.49</v>
      </c>
      <c r="C489" s="1068" t="s">
        <v>124</v>
      </c>
      <c r="D489" s="1"/>
      <c r="E489" s="1007" t="s">
        <v>39</v>
      </c>
      <c r="F489" s="1113"/>
      <c r="O489"/>
      <c r="P489"/>
      <c r="Q489"/>
      <c r="U489" s="969"/>
      <c r="V489" s="38"/>
      <c r="W489" s="38"/>
    </row>
    <row r="490" spans="1:23" x14ac:dyDescent="0.35">
      <c r="A490" s="1117">
        <v>93931</v>
      </c>
      <c r="B490" s="1118">
        <v>0.49</v>
      </c>
      <c r="C490" s="1068" t="s">
        <v>125</v>
      </c>
      <c r="D490" s="1"/>
      <c r="E490" s="1007" t="s">
        <v>39</v>
      </c>
      <c r="F490" s="3"/>
      <c r="O490"/>
      <c r="P490"/>
      <c r="Q490"/>
      <c r="U490" s="969"/>
      <c r="V490" s="38"/>
      <c r="W490" s="38"/>
    </row>
    <row r="491" spans="1:23" x14ac:dyDescent="0.35">
      <c r="A491" s="1117">
        <v>93970</v>
      </c>
      <c r="B491" s="1118">
        <v>0.68</v>
      </c>
      <c r="C491" s="1119" t="s">
        <v>130</v>
      </c>
      <c r="D491" s="1"/>
      <c r="E491" s="1007" t="s">
        <v>39</v>
      </c>
      <c r="F491" s="3"/>
      <c r="O491"/>
      <c r="P491"/>
      <c r="Q491"/>
      <c r="U491" s="969"/>
      <c r="V491" s="38"/>
      <c r="W491" s="38"/>
    </row>
    <row r="492" spans="1:23" x14ac:dyDescent="0.35">
      <c r="A492" s="1117">
        <v>93970</v>
      </c>
      <c r="B492" s="1118">
        <v>0.68</v>
      </c>
      <c r="C492" s="1119" t="s">
        <v>131</v>
      </c>
      <c r="D492" s="1"/>
      <c r="E492" s="1007" t="s">
        <v>39</v>
      </c>
      <c r="F492" s="3"/>
      <c r="O492"/>
      <c r="P492"/>
      <c r="Q492"/>
      <c r="U492" s="969"/>
      <c r="V492" s="38"/>
      <c r="W492" s="38"/>
    </row>
    <row r="493" spans="1:23" x14ac:dyDescent="0.35">
      <c r="A493" s="1117">
        <v>93970</v>
      </c>
      <c r="B493" s="1118">
        <v>0.68</v>
      </c>
      <c r="C493" s="1119" t="s">
        <v>132</v>
      </c>
      <c r="D493" s="1"/>
      <c r="E493" s="1007" t="s">
        <v>39</v>
      </c>
      <c r="F493" s="3"/>
      <c r="O493"/>
      <c r="P493"/>
      <c r="Q493"/>
      <c r="U493" s="969"/>
      <c r="V493" s="38"/>
      <c r="W493" s="38"/>
    </row>
    <row r="494" spans="1:23" x14ac:dyDescent="0.35">
      <c r="A494" s="1117">
        <v>93971</v>
      </c>
      <c r="B494" s="1118">
        <v>0.44</v>
      </c>
      <c r="C494" s="1068" t="s">
        <v>116</v>
      </c>
      <c r="D494" s="1"/>
      <c r="E494" s="1007" t="s">
        <v>39</v>
      </c>
      <c r="F494" s="3"/>
      <c r="O494"/>
      <c r="P494"/>
      <c r="Q494"/>
      <c r="U494" s="969"/>
      <c r="V494" s="38"/>
      <c r="W494" s="38"/>
    </row>
    <row r="495" spans="1:23" x14ac:dyDescent="0.35">
      <c r="A495" s="1121">
        <v>93971</v>
      </c>
      <c r="B495" s="1122">
        <v>0.44</v>
      </c>
      <c r="C495" s="1079" t="s">
        <v>117</v>
      </c>
      <c r="D495" s="1"/>
      <c r="E495" s="1007" t="s">
        <v>39</v>
      </c>
      <c r="F495" s="3"/>
      <c r="O495"/>
      <c r="P495"/>
      <c r="Q495"/>
      <c r="U495" s="969"/>
      <c r="V495" s="38"/>
      <c r="W495" s="38"/>
    </row>
    <row r="496" spans="1:23" x14ac:dyDescent="0.35">
      <c r="A496" s="1117">
        <v>93971</v>
      </c>
      <c r="B496" s="1118">
        <v>0.44</v>
      </c>
      <c r="C496" s="1068" t="s">
        <v>118</v>
      </c>
      <c r="D496" s="1"/>
      <c r="E496" s="1007" t="s">
        <v>39</v>
      </c>
      <c r="F496" s="3"/>
      <c r="O496"/>
      <c r="P496"/>
      <c r="Q496"/>
      <c r="U496" s="969"/>
      <c r="V496" s="38"/>
      <c r="W496" s="38"/>
    </row>
    <row r="497" spans="1:23" x14ac:dyDescent="0.35">
      <c r="A497" s="1117">
        <v>93971</v>
      </c>
      <c r="B497" s="1118">
        <v>0.44</v>
      </c>
      <c r="C497" s="1068" t="s">
        <v>119</v>
      </c>
      <c r="D497" s="1"/>
      <c r="E497" s="1007" t="s">
        <v>39</v>
      </c>
      <c r="F497" s="3"/>
      <c r="O497"/>
      <c r="P497"/>
      <c r="Q497"/>
      <c r="U497" s="969"/>
      <c r="V497" s="38"/>
      <c r="W497" s="38"/>
    </row>
    <row r="498" spans="1:23" x14ac:dyDescent="0.35">
      <c r="A498" s="1117">
        <v>93990</v>
      </c>
      <c r="B498" s="1118">
        <v>0.49</v>
      </c>
      <c r="C498" s="1068" t="s">
        <v>126</v>
      </c>
      <c r="D498" s="1"/>
      <c r="E498" s="1007" t="s">
        <v>39</v>
      </c>
      <c r="F498" s="38"/>
      <c r="O498"/>
      <c r="P498"/>
      <c r="Q498"/>
      <c r="U498" s="969"/>
      <c r="V498" s="38"/>
      <c r="W498" s="38"/>
    </row>
    <row r="499" spans="1:23" x14ac:dyDescent="0.35">
      <c r="A499" s="1117" t="s">
        <v>114</v>
      </c>
      <c r="B499" s="1118">
        <v>0.36</v>
      </c>
      <c r="C499" s="1119" t="s">
        <v>115</v>
      </c>
      <c r="D499" s="1"/>
      <c r="E499" s="1007" t="s">
        <v>39</v>
      </c>
      <c r="F499" s="3"/>
      <c r="O499"/>
      <c r="P499"/>
      <c r="Q499"/>
      <c r="U499" s="969"/>
      <c r="V499" s="38"/>
      <c r="W499" s="38"/>
    </row>
    <row r="500" spans="1:23" x14ac:dyDescent="0.35">
      <c r="A500" s="1129">
        <v>49465</v>
      </c>
      <c r="B500" s="1130">
        <v>0.6</v>
      </c>
      <c r="C500" s="13" t="s">
        <v>368</v>
      </c>
      <c r="D500" s="1"/>
      <c r="E500" s="981" t="s">
        <v>182</v>
      </c>
      <c r="F500" s="3"/>
      <c r="O500"/>
      <c r="P500"/>
      <c r="Q500"/>
      <c r="U500" s="969"/>
      <c r="V500" s="38"/>
      <c r="W500" s="38"/>
    </row>
    <row r="501" spans="1:23" x14ac:dyDescent="0.35">
      <c r="A501" s="1129">
        <v>49465</v>
      </c>
      <c r="B501" s="1130">
        <v>0.6</v>
      </c>
      <c r="C501" s="13" t="s">
        <v>369</v>
      </c>
      <c r="D501" s="1"/>
      <c r="E501" s="981" t="s">
        <v>182</v>
      </c>
      <c r="F501" s="3"/>
      <c r="O501"/>
      <c r="P501"/>
      <c r="Q501"/>
      <c r="U501" s="969"/>
      <c r="V501" s="38"/>
      <c r="W501" s="38"/>
    </row>
    <row r="502" spans="1:23" x14ac:dyDescent="0.35">
      <c r="A502" s="1129">
        <v>70110</v>
      </c>
      <c r="B502" s="1130">
        <v>0.24</v>
      </c>
      <c r="C502" s="13" t="s">
        <v>301</v>
      </c>
      <c r="D502" s="1"/>
      <c r="E502" s="981" t="s">
        <v>182</v>
      </c>
      <c r="F502" s="3"/>
      <c r="O502"/>
      <c r="P502"/>
      <c r="Q502"/>
      <c r="U502" s="969"/>
      <c r="V502" s="38"/>
      <c r="W502" s="38"/>
    </row>
    <row r="503" spans="1:23" x14ac:dyDescent="0.35">
      <c r="A503" s="1129">
        <v>70150</v>
      </c>
      <c r="B503" s="1130">
        <v>0.25</v>
      </c>
      <c r="C503" s="13" t="s">
        <v>303</v>
      </c>
      <c r="D503" s="38"/>
      <c r="E503" s="981" t="s">
        <v>182</v>
      </c>
      <c r="F503" s="3"/>
      <c r="O503"/>
      <c r="P503"/>
      <c r="Q503"/>
      <c r="U503" s="969"/>
      <c r="V503" s="38"/>
      <c r="W503" s="38"/>
    </row>
    <row r="504" spans="1:23" x14ac:dyDescent="0.35">
      <c r="A504" s="1129">
        <v>70160</v>
      </c>
      <c r="B504" s="1130">
        <v>0.17</v>
      </c>
      <c r="C504" s="13" t="s">
        <v>231</v>
      </c>
      <c r="D504" s="1"/>
      <c r="E504" s="981" t="s">
        <v>182</v>
      </c>
      <c r="F504" s="3"/>
      <c r="O504"/>
      <c r="P504"/>
      <c r="Q504"/>
      <c r="U504" s="969"/>
      <c r="V504" s="38"/>
      <c r="W504" s="38"/>
    </row>
    <row r="505" spans="1:23" x14ac:dyDescent="0.35">
      <c r="A505" s="1129">
        <v>70200</v>
      </c>
      <c r="B505" s="1130">
        <v>0.27</v>
      </c>
      <c r="C505" s="13" t="s">
        <v>315</v>
      </c>
      <c r="D505" s="1"/>
      <c r="E505" s="981" t="s">
        <v>182</v>
      </c>
      <c r="F505" s="3"/>
      <c r="O505"/>
      <c r="P505"/>
      <c r="Q505"/>
      <c r="U505" s="969"/>
      <c r="V505" s="38"/>
      <c r="W505" s="38"/>
    </row>
    <row r="506" spans="1:23" x14ac:dyDescent="0.35">
      <c r="A506" s="1129">
        <v>70210</v>
      </c>
      <c r="B506" s="1130">
        <v>0.17</v>
      </c>
      <c r="C506" s="13" t="s">
        <v>232</v>
      </c>
      <c r="D506" s="1"/>
      <c r="E506" s="981" t="s">
        <v>182</v>
      </c>
      <c r="F506" s="3"/>
      <c r="O506"/>
      <c r="P506"/>
      <c r="Q506"/>
      <c r="U506" s="969"/>
      <c r="V506" s="38"/>
      <c r="W506" s="38"/>
    </row>
    <row r="507" spans="1:23" x14ac:dyDescent="0.35">
      <c r="A507" s="1129">
        <v>70220</v>
      </c>
      <c r="B507" s="1130">
        <v>0.21</v>
      </c>
      <c r="C507" s="13" t="s">
        <v>282</v>
      </c>
      <c r="D507" s="1"/>
      <c r="E507" s="981" t="s">
        <v>182</v>
      </c>
      <c r="F507" s="3"/>
      <c r="O507"/>
      <c r="P507"/>
      <c r="Q507"/>
      <c r="U507" s="969"/>
      <c r="V507" s="38"/>
      <c r="W507" s="38"/>
    </row>
    <row r="508" spans="1:23" x14ac:dyDescent="0.35">
      <c r="A508" s="1129">
        <v>70250</v>
      </c>
      <c r="B508" s="1130">
        <v>0.18</v>
      </c>
      <c r="C508" s="13" t="s">
        <v>256</v>
      </c>
      <c r="D508" s="1"/>
      <c r="E508" s="981" t="s">
        <v>182</v>
      </c>
      <c r="F508" s="3"/>
      <c r="O508"/>
      <c r="P508"/>
      <c r="Q508"/>
      <c r="U508" s="969"/>
      <c r="V508" s="38"/>
      <c r="W508" s="38"/>
    </row>
    <row r="509" spans="1:23" x14ac:dyDescent="0.35">
      <c r="A509" s="1129">
        <v>70260</v>
      </c>
      <c r="B509" s="1130">
        <v>0.27</v>
      </c>
      <c r="C509" s="13" t="s">
        <v>316</v>
      </c>
      <c r="D509" s="1"/>
      <c r="E509" s="981" t="s">
        <v>182</v>
      </c>
      <c r="F509" s="3"/>
      <c r="O509"/>
      <c r="P509"/>
      <c r="Q509"/>
      <c r="U509" s="969"/>
      <c r="V509" s="38"/>
      <c r="W509" s="38"/>
    </row>
    <row r="510" spans="1:23" x14ac:dyDescent="0.35">
      <c r="A510" s="1129">
        <v>70260</v>
      </c>
      <c r="B510" s="1130">
        <v>0.27</v>
      </c>
      <c r="C510" s="13" t="s">
        <v>316</v>
      </c>
      <c r="D510" s="1"/>
      <c r="E510" s="981" t="s">
        <v>182</v>
      </c>
      <c r="F510" s="3"/>
      <c r="O510"/>
      <c r="P510"/>
      <c r="Q510"/>
      <c r="U510" s="969"/>
      <c r="V510" s="38"/>
      <c r="W510" s="38"/>
    </row>
    <row r="511" spans="1:23" x14ac:dyDescent="0.35">
      <c r="A511" s="1129">
        <v>70330</v>
      </c>
      <c r="B511" s="1130">
        <v>0.23</v>
      </c>
      <c r="C511" s="13" t="s">
        <v>300</v>
      </c>
      <c r="D511" s="1"/>
      <c r="E511" s="981" t="s">
        <v>182</v>
      </c>
      <c r="F511" s="3"/>
      <c r="O511"/>
      <c r="P511"/>
      <c r="Q511"/>
      <c r="U511" s="969"/>
      <c r="V511" s="38"/>
      <c r="W511" s="38"/>
    </row>
    <row r="512" spans="1:23" x14ac:dyDescent="0.35">
      <c r="A512" s="1129">
        <v>70360</v>
      </c>
      <c r="B512" s="1130">
        <v>0.18</v>
      </c>
      <c r="C512" s="13" t="s">
        <v>257</v>
      </c>
      <c r="D512" s="1"/>
      <c r="E512" s="981" t="s">
        <v>182</v>
      </c>
      <c r="F512" s="3"/>
      <c r="O512"/>
      <c r="P512"/>
      <c r="Q512"/>
      <c r="U512" s="969"/>
      <c r="V512" s="38"/>
      <c r="W512" s="38"/>
    </row>
    <row r="513" spans="1:23" x14ac:dyDescent="0.35">
      <c r="A513" s="1129">
        <v>70450</v>
      </c>
      <c r="B513" s="1130">
        <v>0.83</v>
      </c>
      <c r="C513" s="13" t="s">
        <v>410</v>
      </c>
      <c r="D513" s="1"/>
      <c r="E513" s="981" t="s">
        <v>182</v>
      </c>
      <c r="F513" s="3"/>
      <c r="O513"/>
      <c r="P513"/>
      <c r="Q513"/>
      <c r="U513" s="969"/>
      <c r="V513" s="38"/>
      <c r="W513" s="38"/>
    </row>
    <row r="514" spans="1:23" x14ac:dyDescent="0.35">
      <c r="A514" s="1129">
        <v>70450</v>
      </c>
      <c r="B514" s="1130">
        <v>0.83</v>
      </c>
      <c r="C514" s="13" t="s">
        <v>411</v>
      </c>
      <c r="D514" s="1"/>
      <c r="E514" s="981" t="s">
        <v>182</v>
      </c>
      <c r="F514" s="3"/>
      <c r="O514"/>
      <c r="P514"/>
      <c r="Q514"/>
      <c r="U514" s="969"/>
      <c r="V514" s="38"/>
      <c r="W514" s="38"/>
    </row>
    <row r="515" spans="1:23" x14ac:dyDescent="0.35">
      <c r="A515" s="1129">
        <v>70450</v>
      </c>
      <c r="B515" s="1130">
        <v>0.83</v>
      </c>
      <c r="C515" s="13" t="s">
        <v>412</v>
      </c>
      <c r="D515" s="1"/>
      <c r="E515" s="981" t="s">
        <v>182</v>
      </c>
      <c r="F515" s="1109"/>
      <c r="O515"/>
      <c r="P515"/>
      <c r="Q515"/>
      <c r="U515" s="969"/>
      <c r="V515" s="38"/>
      <c r="W515" s="38"/>
    </row>
    <row r="516" spans="1:23" x14ac:dyDescent="0.35">
      <c r="A516" s="1129">
        <v>70460</v>
      </c>
      <c r="B516" s="1130">
        <v>1.1000000000000001</v>
      </c>
      <c r="C516" s="13" t="s">
        <v>435</v>
      </c>
      <c r="D516" s="1"/>
      <c r="E516" s="981" t="s">
        <v>182</v>
      </c>
      <c r="F516" s="3"/>
      <c r="O516"/>
      <c r="P516"/>
      <c r="Q516"/>
      <c r="U516" s="969"/>
      <c r="V516" s="38"/>
      <c r="W516" s="38"/>
    </row>
    <row r="517" spans="1:23" x14ac:dyDescent="0.35">
      <c r="A517" s="1129">
        <v>70470</v>
      </c>
      <c r="B517" s="1130">
        <v>1.24</v>
      </c>
      <c r="C517" s="13" t="s">
        <v>461</v>
      </c>
      <c r="D517" s="1"/>
      <c r="E517" s="981" t="s">
        <v>182</v>
      </c>
      <c r="F517" s="3"/>
      <c r="O517"/>
      <c r="P517"/>
      <c r="Q517"/>
      <c r="U517" s="969"/>
      <c r="V517" s="38"/>
      <c r="W517" s="38"/>
    </row>
    <row r="518" spans="1:23" x14ac:dyDescent="0.35">
      <c r="A518" s="1129">
        <v>70480</v>
      </c>
      <c r="B518" s="1130">
        <v>1.25</v>
      </c>
      <c r="C518" s="13" t="s">
        <v>468</v>
      </c>
      <c r="D518" s="1"/>
      <c r="E518" s="981" t="s">
        <v>182</v>
      </c>
      <c r="F518" s="3"/>
      <c r="O518"/>
      <c r="P518"/>
      <c r="Q518"/>
      <c r="U518" s="969"/>
      <c r="V518" s="38"/>
      <c r="W518" s="38"/>
    </row>
    <row r="519" spans="1:23" x14ac:dyDescent="0.35">
      <c r="A519" s="1129">
        <v>70480</v>
      </c>
      <c r="B519" s="1130">
        <v>1.25</v>
      </c>
      <c r="C519" s="13" t="s">
        <v>469</v>
      </c>
      <c r="D519" s="1128"/>
      <c r="E519" s="981" t="s">
        <v>182</v>
      </c>
      <c r="F519" s="3"/>
      <c r="O519"/>
      <c r="P519"/>
      <c r="Q519"/>
      <c r="U519" s="969"/>
      <c r="V519" s="38"/>
      <c r="W519" s="38"/>
    </row>
    <row r="520" spans="1:23" x14ac:dyDescent="0.35">
      <c r="A520" s="1129">
        <v>70481</v>
      </c>
      <c r="B520" s="1130">
        <v>1.1000000000000001</v>
      </c>
      <c r="C520" s="13" t="s">
        <v>436</v>
      </c>
      <c r="D520" s="1"/>
      <c r="E520" s="981" t="s">
        <v>182</v>
      </c>
      <c r="F520" s="3"/>
      <c r="O520"/>
      <c r="P520"/>
      <c r="Q520"/>
      <c r="U520" s="969"/>
      <c r="V520" s="38"/>
      <c r="W520" s="38"/>
    </row>
    <row r="521" spans="1:23" x14ac:dyDescent="0.35">
      <c r="A521" s="1129">
        <v>70482</v>
      </c>
      <c r="B521" s="1130">
        <v>1.24</v>
      </c>
      <c r="C521" s="13" t="s">
        <v>462</v>
      </c>
      <c r="D521" s="1"/>
      <c r="E521" s="981" t="s">
        <v>182</v>
      </c>
      <c r="F521" s="3"/>
      <c r="O521"/>
      <c r="P521"/>
      <c r="Q521"/>
      <c r="U521" s="969"/>
      <c r="V521" s="38"/>
      <c r="W521" s="38"/>
    </row>
    <row r="522" spans="1:23" x14ac:dyDescent="0.35">
      <c r="A522" s="1129">
        <v>70486</v>
      </c>
      <c r="B522" s="1130">
        <v>0.83</v>
      </c>
      <c r="C522" s="13" t="s">
        <v>413</v>
      </c>
      <c r="D522" s="1"/>
      <c r="E522" s="981" t="s">
        <v>182</v>
      </c>
      <c r="F522" s="3"/>
      <c r="O522"/>
      <c r="P522"/>
      <c r="Q522"/>
      <c r="U522" s="969"/>
      <c r="V522" s="38"/>
      <c r="W522" s="38"/>
    </row>
    <row r="523" spans="1:23" x14ac:dyDescent="0.35">
      <c r="A523" s="1129">
        <v>70487</v>
      </c>
      <c r="B523" s="1130">
        <v>1.1000000000000001</v>
      </c>
      <c r="C523" s="13" t="s">
        <v>437</v>
      </c>
      <c r="D523" s="1"/>
      <c r="E523" s="981" t="s">
        <v>182</v>
      </c>
      <c r="F523" s="3"/>
      <c r="O523"/>
      <c r="P523"/>
      <c r="Q523"/>
      <c r="U523" s="969"/>
      <c r="V523" s="38"/>
      <c r="W523" s="38"/>
    </row>
    <row r="524" spans="1:23" x14ac:dyDescent="0.35">
      <c r="A524" s="1129">
        <v>70488</v>
      </c>
      <c r="B524" s="1130">
        <v>1.24</v>
      </c>
      <c r="C524" s="13" t="s">
        <v>463</v>
      </c>
      <c r="D524" s="1"/>
      <c r="E524" s="981" t="s">
        <v>182</v>
      </c>
      <c r="F524" s="3"/>
      <c r="O524"/>
      <c r="P524"/>
      <c r="Q524"/>
      <c r="U524" s="969"/>
      <c r="V524" s="38"/>
      <c r="W524" s="38"/>
    </row>
    <row r="525" spans="1:23" x14ac:dyDescent="0.35">
      <c r="A525" s="1129">
        <v>70490</v>
      </c>
      <c r="B525" s="1130">
        <v>1.25</v>
      </c>
      <c r="C525" s="13" t="s">
        <v>470</v>
      </c>
      <c r="D525" s="1"/>
      <c r="E525" s="981" t="s">
        <v>182</v>
      </c>
      <c r="F525" s="3"/>
      <c r="O525"/>
      <c r="P525"/>
      <c r="Q525"/>
      <c r="U525" s="969"/>
      <c r="V525" s="38"/>
      <c r="W525" s="38"/>
    </row>
    <row r="526" spans="1:23" x14ac:dyDescent="0.35">
      <c r="A526" s="1129">
        <v>70491</v>
      </c>
      <c r="B526" s="1130">
        <v>1.35</v>
      </c>
      <c r="C526" s="13" t="s">
        <v>475</v>
      </c>
      <c r="E526" s="981" t="s">
        <v>182</v>
      </c>
      <c r="F526" s="3"/>
      <c r="O526"/>
      <c r="P526"/>
      <c r="Q526"/>
      <c r="U526" s="969"/>
      <c r="V526" s="38"/>
      <c r="W526" s="38"/>
    </row>
    <row r="527" spans="1:23" x14ac:dyDescent="0.35">
      <c r="A527" s="1129">
        <v>70492</v>
      </c>
      <c r="B527" s="1130">
        <v>1.58</v>
      </c>
      <c r="C527" s="13" t="s">
        <v>481</v>
      </c>
      <c r="D527" s="1"/>
      <c r="E527" s="981" t="s">
        <v>182</v>
      </c>
      <c r="F527" s="3"/>
      <c r="O527"/>
      <c r="P527"/>
      <c r="Q527"/>
      <c r="U527" s="969"/>
      <c r="V527" s="38"/>
      <c r="W527" s="38"/>
    </row>
    <row r="528" spans="1:23" x14ac:dyDescent="0.35">
      <c r="A528" s="1129">
        <v>71045</v>
      </c>
      <c r="B528" s="1130">
        <v>0.18</v>
      </c>
      <c r="C528" s="13" t="s">
        <v>258</v>
      </c>
      <c r="E528" s="981" t="s">
        <v>182</v>
      </c>
      <c r="F528" s="3"/>
      <c r="O528"/>
      <c r="P528"/>
      <c r="Q528"/>
      <c r="U528" s="969"/>
      <c r="V528" s="38"/>
      <c r="W528" s="38"/>
    </row>
    <row r="529" spans="1:23" x14ac:dyDescent="0.35">
      <c r="A529" s="1129">
        <v>71046</v>
      </c>
      <c r="B529" s="1130">
        <v>0.21</v>
      </c>
      <c r="C529" s="13" t="s">
        <v>283</v>
      </c>
      <c r="D529" s="1"/>
      <c r="E529" s="981" t="s">
        <v>182</v>
      </c>
      <c r="F529" s="3"/>
      <c r="O529"/>
      <c r="P529"/>
      <c r="Q529"/>
      <c r="U529" s="969"/>
      <c r="V529" s="38"/>
      <c r="W529" s="38"/>
    </row>
    <row r="530" spans="1:23" x14ac:dyDescent="0.35">
      <c r="A530" s="1129">
        <v>71046</v>
      </c>
      <c r="B530" s="1130">
        <v>0.21</v>
      </c>
      <c r="C530" s="13" t="s">
        <v>284</v>
      </c>
      <c r="D530" s="1"/>
      <c r="E530" s="981" t="s">
        <v>182</v>
      </c>
      <c r="F530" s="3"/>
      <c r="O530"/>
      <c r="P530"/>
      <c r="Q530"/>
      <c r="U530" s="969"/>
      <c r="V530" s="38"/>
      <c r="W530" s="38"/>
    </row>
    <row r="531" spans="1:23" x14ac:dyDescent="0.35">
      <c r="A531" s="1129">
        <v>71047</v>
      </c>
      <c r="B531" s="1130">
        <v>0.26</v>
      </c>
      <c r="C531" s="13" t="s">
        <v>306</v>
      </c>
      <c r="D531" s="38"/>
      <c r="E531" s="981" t="s">
        <v>182</v>
      </c>
      <c r="F531" s="3"/>
      <c r="O531"/>
      <c r="P531"/>
      <c r="Q531"/>
      <c r="U531" s="969"/>
      <c r="V531" s="38"/>
      <c r="W531" s="38"/>
    </row>
    <row r="532" spans="1:23" x14ac:dyDescent="0.35">
      <c r="A532" s="1129">
        <v>71047</v>
      </c>
      <c r="B532" s="1130">
        <v>0.26</v>
      </c>
      <c r="C532" s="13" t="s">
        <v>307</v>
      </c>
      <c r="D532" s="1"/>
      <c r="E532" s="981" t="s">
        <v>182</v>
      </c>
      <c r="F532" s="3"/>
      <c r="O532"/>
      <c r="P532"/>
      <c r="Q532"/>
      <c r="U532" s="969"/>
      <c r="V532" s="38"/>
      <c r="W532" s="38"/>
    </row>
    <row r="533" spans="1:23" x14ac:dyDescent="0.35">
      <c r="A533" s="1129">
        <v>71100</v>
      </c>
      <c r="B533" s="1130">
        <v>0.21</v>
      </c>
      <c r="C533" s="13" t="s">
        <v>285</v>
      </c>
      <c r="D533" s="1"/>
      <c r="E533" s="981" t="s">
        <v>182</v>
      </c>
      <c r="F533" s="3"/>
      <c r="O533"/>
      <c r="P533"/>
      <c r="Q533"/>
      <c r="U533" s="969"/>
      <c r="V533" s="38"/>
      <c r="W533" s="38"/>
    </row>
    <row r="534" spans="1:23" x14ac:dyDescent="0.35">
      <c r="A534" s="1129">
        <v>71100</v>
      </c>
      <c r="B534" s="1130">
        <v>0.21</v>
      </c>
      <c r="C534" s="13" t="s">
        <v>286</v>
      </c>
      <c r="D534" s="1"/>
      <c r="E534" s="981" t="s">
        <v>182</v>
      </c>
      <c r="F534" s="3"/>
      <c r="O534"/>
      <c r="P534"/>
      <c r="Q534"/>
      <c r="U534" s="969"/>
      <c r="V534" s="38"/>
      <c r="W534" s="38"/>
    </row>
    <row r="535" spans="1:23" x14ac:dyDescent="0.35">
      <c r="A535" s="1129">
        <v>71101</v>
      </c>
      <c r="B535" s="1130">
        <v>0.26</v>
      </c>
      <c r="C535" s="13" t="s">
        <v>308</v>
      </c>
      <c r="D535" s="38"/>
      <c r="E535" s="981" t="s">
        <v>182</v>
      </c>
      <c r="F535" s="3"/>
      <c r="O535"/>
      <c r="P535"/>
      <c r="Q535"/>
      <c r="U535" s="969"/>
      <c r="V535" s="38"/>
      <c r="W535" s="38"/>
    </row>
    <row r="536" spans="1:23" x14ac:dyDescent="0.35">
      <c r="A536" s="1129">
        <v>71101</v>
      </c>
      <c r="B536" s="1130">
        <v>0.26</v>
      </c>
      <c r="C536" s="13" t="s">
        <v>309</v>
      </c>
      <c r="D536" s="1"/>
      <c r="E536" s="981" t="s">
        <v>182</v>
      </c>
      <c r="F536" s="3"/>
      <c r="O536"/>
      <c r="P536"/>
      <c r="Q536"/>
      <c r="U536" s="969"/>
      <c r="V536" s="38"/>
      <c r="W536" s="38"/>
    </row>
    <row r="537" spans="1:23" x14ac:dyDescent="0.35">
      <c r="A537" s="1129">
        <v>71101</v>
      </c>
      <c r="B537" s="1130">
        <v>0.26</v>
      </c>
      <c r="C537" s="373" t="s">
        <v>310</v>
      </c>
      <c r="D537" s="1"/>
      <c r="E537" s="981" t="s">
        <v>182</v>
      </c>
      <c r="F537" s="3"/>
      <c r="O537"/>
      <c r="P537"/>
      <c r="Q537"/>
      <c r="U537" s="969"/>
      <c r="V537" s="38"/>
      <c r="W537" s="38"/>
    </row>
    <row r="538" spans="1:23" x14ac:dyDescent="0.35">
      <c r="A538" s="1129">
        <v>71101</v>
      </c>
      <c r="B538" s="1130">
        <v>0.26</v>
      </c>
      <c r="C538" s="373" t="s">
        <v>311</v>
      </c>
      <c r="D538" s="1"/>
      <c r="E538" s="981" t="s">
        <v>182</v>
      </c>
      <c r="F538" s="3"/>
      <c r="O538"/>
      <c r="P538"/>
      <c r="Q538"/>
      <c r="U538" s="969"/>
      <c r="V538" s="38"/>
      <c r="W538" s="38"/>
    </row>
    <row r="539" spans="1:23" x14ac:dyDescent="0.35">
      <c r="A539" s="1129">
        <v>71111</v>
      </c>
      <c r="B539" s="1130">
        <v>0.31</v>
      </c>
      <c r="C539" s="373" t="s">
        <v>321</v>
      </c>
      <c r="D539" s="1"/>
      <c r="E539" s="981" t="s">
        <v>182</v>
      </c>
      <c r="F539" s="3"/>
      <c r="O539"/>
      <c r="P539"/>
      <c r="Q539"/>
      <c r="U539" s="969"/>
      <c r="V539" s="38"/>
      <c r="W539" s="38"/>
    </row>
    <row r="540" spans="1:23" x14ac:dyDescent="0.35">
      <c r="A540" s="1129">
        <v>71120</v>
      </c>
      <c r="B540" s="1130">
        <v>0.2</v>
      </c>
      <c r="C540" s="13" t="s">
        <v>280</v>
      </c>
      <c r="D540" s="1"/>
      <c r="E540" s="981" t="s">
        <v>182</v>
      </c>
      <c r="F540" s="3"/>
      <c r="O540"/>
      <c r="P540"/>
      <c r="Q540"/>
      <c r="U540" s="969"/>
      <c r="V540" s="38"/>
      <c r="W540" s="38"/>
    </row>
    <row r="541" spans="1:23" x14ac:dyDescent="0.35">
      <c r="A541" s="1129">
        <v>71130</v>
      </c>
      <c r="B541" s="1130">
        <v>0.21</v>
      </c>
      <c r="C541" s="13" t="s">
        <v>287</v>
      </c>
      <c r="D541" s="1"/>
      <c r="E541" s="981" t="s">
        <v>182</v>
      </c>
      <c r="F541" s="3"/>
      <c r="O541"/>
      <c r="P541"/>
      <c r="Q541"/>
      <c r="U541" s="969"/>
      <c r="V541" s="38"/>
      <c r="W541" s="38"/>
    </row>
    <row r="542" spans="1:23" x14ac:dyDescent="0.35">
      <c r="A542" s="1129">
        <v>71250</v>
      </c>
      <c r="B542" s="1130">
        <v>1.05</v>
      </c>
      <c r="C542" s="13" t="s">
        <v>431</v>
      </c>
      <c r="D542" s="1"/>
      <c r="E542" s="981" t="s">
        <v>182</v>
      </c>
      <c r="F542" s="3"/>
      <c r="O542"/>
      <c r="P542"/>
      <c r="Q542"/>
      <c r="U542" s="969"/>
      <c r="V542" s="38"/>
      <c r="W542" s="38"/>
    </row>
    <row r="543" spans="1:23" x14ac:dyDescent="0.35">
      <c r="A543" s="1129">
        <v>71250</v>
      </c>
      <c r="B543" s="1130">
        <v>1.05</v>
      </c>
      <c r="C543" s="13" t="s">
        <v>432</v>
      </c>
      <c r="D543" s="1"/>
      <c r="E543" s="981" t="s">
        <v>182</v>
      </c>
      <c r="F543" s="3"/>
      <c r="O543"/>
      <c r="P543"/>
      <c r="Q543"/>
      <c r="U543" s="969"/>
      <c r="V543" s="38"/>
      <c r="W543" s="38"/>
    </row>
    <row r="544" spans="1:23" x14ac:dyDescent="0.35">
      <c r="A544" s="1129">
        <v>71260</v>
      </c>
      <c r="B544" s="1130">
        <v>1.1299999999999999</v>
      </c>
      <c r="C544" s="13" t="s">
        <v>439</v>
      </c>
      <c r="D544" s="1"/>
      <c r="E544" s="981" t="s">
        <v>182</v>
      </c>
      <c r="F544" s="3"/>
      <c r="O544"/>
      <c r="P544"/>
      <c r="Q544"/>
      <c r="U544" s="969"/>
      <c r="V544" s="38"/>
      <c r="W544" s="38"/>
    </row>
    <row r="545" spans="1:23" x14ac:dyDescent="0.35">
      <c r="A545" s="1129">
        <v>71270</v>
      </c>
      <c r="B545" s="1130">
        <v>1.22</v>
      </c>
      <c r="C545" s="13" t="s">
        <v>457</v>
      </c>
      <c r="D545" s="1"/>
      <c r="E545" s="981" t="s">
        <v>182</v>
      </c>
      <c r="F545" s="3"/>
      <c r="O545"/>
      <c r="P545"/>
      <c r="Q545"/>
      <c r="U545" s="969"/>
      <c r="V545" s="38"/>
      <c r="W545" s="38"/>
    </row>
    <row r="546" spans="1:23" x14ac:dyDescent="0.35">
      <c r="A546" s="1131">
        <v>71271</v>
      </c>
      <c r="B546" s="1132">
        <v>1.05</v>
      </c>
      <c r="C546" s="730" t="s">
        <v>433</v>
      </c>
      <c r="D546" s="1"/>
      <c r="E546" s="981" t="s">
        <v>182</v>
      </c>
      <c r="F546" s="3"/>
      <c r="O546"/>
      <c r="P546"/>
      <c r="Q546"/>
      <c r="U546" s="969"/>
      <c r="V546" s="38"/>
      <c r="W546" s="38"/>
    </row>
    <row r="547" spans="1:23" x14ac:dyDescent="0.35">
      <c r="A547" s="1129">
        <v>71275</v>
      </c>
      <c r="B547" s="1130">
        <v>1.77</v>
      </c>
      <c r="C547" s="13" t="s">
        <v>485</v>
      </c>
      <c r="D547" s="1"/>
      <c r="E547" s="981" t="s">
        <v>182</v>
      </c>
      <c r="F547" s="3"/>
      <c r="O547"/>
      <c r="P547"/>
      <c r="Q547"/>
      <c r="U547" s="969"/>
      <c r="V547" s="38"/>
      <c r="W547" s="38"/>
    </row>
    <row r="548" spans="1:23" x14ac:dyDescent="0.35">
      <c r="A548" s="1129">
        <v>71275</v>
      </c>
      <c r="B548" s="1130">
        <v>1.77</v>
      </c>
      <c r="C548" s="13" t="s">
        <v>486</v>
      </c>
      <c r="D548" s="1"/>
      <c r="E548" s="981" t="s">
        <v>182</v>
      </c>
      <c r="F548" s="3"/>
      <c r="O548"/>
      <c r="P548"/>
      <c r="Q548"/>
      <c r="U548" s="969"/>
      <c r="V548" s="38"/>
      <c r="W548" s="38"/>
    </row>
    <row r="549" spans="1:23" x14ac:dyDescent="0.35">
      <c r="A549" s="1129">
        <v>71275</v>
      </c>
      <c r="B549" s="1130">
        <v>1.77</v>
      </c>
      <c r="C549" s="13" t="s">
        <v>487</v>
      </c>
      <c r="D549" s="1"/>
      <c r="E549" s="981" t="s">
        <v>182</v>
      </c>
      <c r="F549" s="3"/>
      <c r="O549"/>
      <c r="P549"/>
      <c r="Q549"/>
      <c r="U549" s="969"/>
      <c r="V549" s="38"/>
      <c r="W549" s="38"/>
    </row>
    <row r="550" spans="1:23" x14ac:dyDescent="0.35">
      <c r="A550" s="1129">
        <v>72020</v>
      </c>
      <c r="B550" s="1130">
        <v>0.16</v>
      </c>
      <c r="C550" s="13" t="s">
        <v>192</v>
      </c>
      <c r="D550" s="1"/>
      <c r="E550" s="981" t="s">
        <v>182</v>
      </c>
      <c r="F550" s="3"/>
      <c r="O550"/>
      <c r="P550"/>
      <c r="Q550"/>
      <c r="U550" s="969"/>
      <c r="V550" s="38"/>
      <c r="W550" s="38"/>
    </row>
    <row r="551" spans="1:23" x14ac:dyDescent="0.35">
      <c r="A551" s="1129">
        <v>72020</v>
      </c>
      <c r="B551" s="1130">
        <v>0.16</v>
      </c>
      <c r="C551" s="13" t="s">
        <v>193</v>
      </c>
      <c r="D551" s="1"/>
      <c r="E551" s="981" t="s">
        <v>182</v>
      </c>
      <c r="F551" s="3"/>
      <c r="O551"/>
      <c r="P551"/>
      <c r="Q551"/>
      <c r="U551" s="969"/>
      <c r="V551" s="38"/>
      <c r="W551" s="38"/>
    </row>
    <row r="552" spans="1:23" x14ac:dyDescent="0.35">
      <c r="A552" s="1129">
        <v>72020</v>
      </c>
      <c r="B552" s="1130">
        <v>0.16</v>
      </c>
      <c r="C552" s="13" t="s">
        <v>194</v>
      </c>
      <c r="E552" s="981" t="s">
        <v>182</v>
      </c>
      <c r="F552" s="3"/>
      <c r="O552"/>
      <c r="P552"/>
      <c r="Q552"/>
      <c r="U552" s="969"/>
      <c r="V552" s="38"/>
      <c r="W552" s="38"/>
    </row>
    <row r="553" spans="1:23" x14ac:dyDescent="0.35">
      <c r="A553" s="1129">
        <v>72040</v>
      </c>
      <c r="B553" s="1130">
        <v>0.21</v>
      </c>
      <c r="C553" s="13" t="s">
        <v>288</v>
      </c>
      <c r="D553" s="1"/>
      <c r="E553" s="981" t="s">
        <v>182</v>
      </c>
      <c r="F553" s="3"/>
      <c r="O553"/>
      <c r="P553"/>
      <c r="Q553"/>
      <c r="U553" s="969"/>
      <c r="V553" s="38"/>
      <c r="W553" s="38"/>
    </row>
    <row r="554" spans="1:23" x14ac:dyDescent="0.35">
      <c r="A554" s="1129">
        <v>72040</v>
      </c>
      <c r="B554" s="1130">
        <v>0.21</v>
      </c>
      <c r="C554" s="13" t="s">
        <v>289</v>
      </c>
      <c r="D554" s="1"/>
      <c r="E554" s="981" t="s">
        <v>182</v>
      </c>
      <c r="F554" s="3"/>
      <c r="O554"/>
      <c r="P554"/>
      <c r="Q554"/>
      <c r="U554" s="969"/>
      <c r="V554" s="38"/>
      <c r="W554" s="38"/>
    </row>
    <row r="555" spans="1:23" x14ac:dyDescent="0.35">
      <c r="A555" s="1129">
        <v>72050</v>
      </c>
      <c r="B555" s="1130">
        <v>0.26</v>
      </c>
      <c r="C555" s="13" t="s">
        <v>312</v>
      </c>
      <c r="D555" s="1"/>
      <c r="E555" s="981" t="s">
        <v>182</v>
      </c>
      <c r="F555" s="3"/>
      <c r="O555"/>
      <c r="P555"/>
      <c r="Q555"/>
      <c r="U555" s="969"/>
      <c r="V555" s="38"/>
      <c r="W555" s="38"/>
    </row>
    <row r="556" spans="1:23" x14ac:dyDescent="0.35">
      <c r="A556" s="1129">
        <v>72050</v>
      </c>
      <c r="B556" s="1130">
        <v>0.26</v>
      </c>
      <c r="C556" s="13" t="s">
        <v>313</v>
      </c>
      <c r="D556" s="1"/>
      <c r="E556" s="981" t="s">
        <v>182</v>
      </c>
      <c r="F556" s="3"/>
      <c r="O556"/>
      <c r="P556"/>
      <c r="Q556"/>
      <c r="U556" s="969"/>
      <c r="V556" s="38"/>
      <c r="W556" s="38"/>
    </row>
    <row r="557" spans="1:23" x14ac:dyDescent="0.35">
      <c r="A557" s="1129">
        <v>72052</v>
      </c>
      <c r="B557" s="1130">
        <v>0.28999999999999998</v>
      </c>
      <c r="C557" s="13" t="s">
        <v>319</v>
      </c>
      <c r="D557" s="1"/>
      <c r="E557" s="981" t="s">
        <v>182</v>
      </c>
      <c r="F557" s="3"/>
      <c r="O557"/>
      <c r="P557"/>
      <c r="Q557"/>
      <c r="U557" s="969"/>
      <c r="V557" s="38"/>
      <c r="W557" s="38"/>
    </row>
    <row r="558" spans="1:23" x14ac:dyDescent="0.35">
      <c r="A558" s="1129">
        <v>72070</v>
      </c>
      <c r="B558" s="1130">
        <v>0.2</v>
      </c>
      <c r="C558" s="13" t="s">
        <v>281</v>
      </c>
      <c r="D558" s="1"/>
      <c r="E558" s="981" t="s">
        <v>182</v>
      </c>
      <c r="F558" s="3"/>
      <c r="O558"/>
      <c r="P558"/>
      <c r="Q558"/>
      <c r="U558" s="969"/>
      <c r="V558" s="38"/>
      <c r="W558" s="38"/>
    </row>
    <row r="559" spans="1:23" x14ac:dyDescent="0.35">
      <c r="A559" s="1129">
        <v>72072</v>
      </c>
      <c r="B559" s="1130">
        <v>0.22</v>
      </c>
      <c r="C559" s="13" t="s">
        <v>298</v>
      </c>
      <c r="D559" s="1"/>
      <c r="E559" s="981" t="s">
        <v>182</v>
      </c>
      <c r="F559" s="3"/>
      <c r="O559"/>
      <c r="P559"/>
      <c r="Q559"/>
      <c r="U559" s="969"/>
      <c r="V559" s="38"/>
      <c r="W559" s="38"/>
    </row>
    <row r="560" spans="1:23" x14ac:dyDescent="0.35">
      <c r="A560" s="1129">
        <v>72084</v>
      </c>
      <c r="B560" s="1130">
        <v>0.4</v>
      </c>
      <c r="C560" s="13" t="s">
        <v>336</v>
      </c>
      <c r="D560" s="1"/>
      <c r="E560" s="981" t="s">
        <v>182</v>
      </c>
      <c r="F560" s="3"/>
      <c r="O560"/>
      <c r="P560"/>
      <c r="Q560"/>
      <c r="U560" s="969"/>
      <c r="V560" s="38"/>
      <c r="W560" s="38"/>
    </row>
    <row r="561" spans="1:23" x14ac:dyDescent="0.35">
      <c r="A561" s="1129">
        <v>72100</v>
      </c>
      <c r="B561" s="1130">
        <v>0.21</v>
      </c>
      <c r="C561" s="13" t="s">
        <v>290</v>
      </c>
      <c r="D561" s="1"/>
      <c r="E561" s="981" t="s">
        <v>182</v>
      </c>
      <c r="F561" s="3"/>
      <c r="O561"/>
      <c r="P561"/>
      <c r="Q561"/>
      <c r="U561" s="969"/>
      <c r="V561" s="38"/>
      <c r="W561" s="38"/>
    </row>
    <row r="562" spans="1:23" x14ac:dyDescent="0.35">
      <c r="A562" s="1129">
        <v>72100</v>
      </c>
      <c r="B562" s="1130">
        <v>0.21</v>
      </c>
      <c r="C562" s="13" t="s">
        <v>291</v>
      </c>
      <c r="D562" s="1"/>
      <c r="E562" s="981" t="s">
        <v>182</v>
      </c>
      <c r="F562" s="3"/>
      <c r="O562"/>
      <c r="P562"/>
      <c r="Q562"/>
      <c r="U562" s="969"/>
      <c r="V562" s="38"/>
      <c r="W562" s="38"/>
    </row>
    <row r="563" spans="1:23" x14ac:dyDescent="0.35">
      <c r="A563" s="1129">
        <v>72110</v>
      </c>
      <c r="B563" s="1130">
        <v>0.25</v>
      </c>
      <c r="C563" s="13" t="s">
        <v>304</v>
      </c>
      <c r="D563" s="1"/>
      <c r="E563" s="981" t="s">
        <v>182</v>
      </c>
      <c r="F563" s="3"/>
      <c r="O563"/>
      <c r="P563"/>
      <c r="Q563"/>
      <c r="U563" s="969"/>
      <c r="V563" s="38"/>
      <c r="W563" s="38"/>
    </row>
    <row r="564" spans="1:23" x14ac:dyDescent="0.35">
      <c r="A564" s="1129">
        <v>72114</v>
      </c>
      <c r="B564" s="1130">
        <v>0.28999999999999998</v>
      </c>
      <c r="C564" s="13" t="s">
        <v>320</v>
      </c>
      <c r="D564" s="1"/>
      <c r="E564" s="981" t="s">
        <v>182</v>
      </c>
      <c r="F564" s="3"/>
      <c r="O564"/>
      <c r="P564"/>
      <c r="Q564"/>
      <c r="U564" s="969"/>
      <c r="V564" s="38"/>
      <c r="W564" s="38"/>
    </row>
    <row r="565" spans="1:23" x14ac:dyDescent="0.35">
      <c r="A565" s="1129">
        <v>72120</v>
      </c>
      <c r="B565" s="1130">
        <v>0.21</v>
      </c>
      <c r="C565" s="13" t="s">
        <v>292</v>
      </c>
      <c r="D565" s="1"/>
      <c r="E565" s="981" t="s">
        <v>182</v>
      </c>
      <c r="F565" s="3"/>
      <c r="O565"/>
      <c r="P565"/>
      <c r="Q565"/>
      <c r="U565" s="969"/>
      <c r="V565" s="38"/>
      <c r="W565" s="38"/>
    </row>
    <row r="566" spans="1:23" x14ac:dyDescent="0.35">
      <c r="A566" s="1129">
        <v>72125</v>
      </c>
      <c r="B566" s="1130">
        <v>0.98</v>
      </c>
      <c r="C566" s="13" t="s">
        <v>422</v>
      </c>
      <c r="D566" s="1"/>
      <c r="E566" s="981" t="s">
        <v>182</v>
      </c>
      <c r="F566" s="3"/>
      <c r="O566"/>
      <c r="P566"/>
      <c r="Q566"/>
      <c r="U566" s="969"/>
      <c r="V566" s="38"/>
      <c r="W566" s="38"/>
    </row>
    <row r="567" spans="1:23" x14ac:dyDescent="0.35">
      <c r="A567" s="1129">
        <v>72125</v>
      </c>
      <c r="B567" s="1130">
        <v>0.98</v>
      </c>
      <c r="C567" s="13" t="s">
        <v>422</v>
      </c>
      <c r="D567" s="1"/>
      <c r="E567" s="981" t="s">
        <v>182</v>
      </c>
      <c r="O567"/>
      <c r="P567"/>
      <c r="Q567"/>
      <c r="U567" s="969"/>
      <c r="V567" s="38"/>
      <c r="W567" s="38"/>
    </row>
    <row r="568" spans="1:23" x14ac:dyDescent="0.35">
      <c r="A568" s="1129">
        <v>72126</v>
      </c>
      <c r="B568" s="1130">
        <v>1.19</v>
      </c>
      <c r="C568" s="13" t="s">
        <v>449</v>
      </c>
      <c r="D568" s="1"/>
      <c r="E568" s="981" t="s">
        <v>182</v>
      </c>
      <c r="F568" s="3"/>
      <c r="O568"/>
      <c r="P568"/>
      <c r="Q568"/>
      <c r="U568" s="969"/>
      <c r="V568" s="38"/>
      <c r="W568" s="38"/>
    </row>
    <row r="569" spans="1:23" x14ac:dyDescent="0.35">
      <c r="A569" s="1129">
        <v>72128</v>
      </c>
      <c r="B569" s="1130">
        <v>0.98</v>
      </c>
      <c r="C569" s="13" t="s">
        <v>423</v>
      </c>
      <c r="D569" s="1"/>
      <c r="E569" s="981" t="s">
        <v>182</v>
      </c>
      <c r="F569" s="3"/>
      <c r="O569"/>
      <c r="P569"/>
      <c r="Q569"/>
      <c r="U569" s="969"/>
      <c r="V569" s="38"/>
      <c r="W569" s="38"/>
    </row>
    <row r="570" spans="1:23" x14ac:dyDescent="0.35">
      <c r="A570" s="1129">
        <v>72129</v>
      </c>
      <c r="B570" s="1130">
        <v>1.19</v>
      </c>
      <c r="C570" s="13" t="s">
        <v>450</v>
      </c>
      <c r="D570" s="1"/>
      <c r="E570" s="981" t="s">
        <v>182</v>
      </c>
      <c r="F570" s="3"/>
      <c r="O570"/>
      <c r="P570"/>
      <c r="Q570"/>
      <c r="U570" s="969"/>
      <c r="V570" s="38"/>
      <c r="W570" s="38"/>
    </row>
    <row r="571" spans="1:23" x14ac:dyDescent="0.35">
      <c r="A571" s="1129">
        <v>72130</v>
      </c>
      <c r="B571" s="1130">
        <v>1.24</v>
      </c>
      <c r="C571" s="13" t="s">
        <v>464</v>
      </c>
      <c r="D571" s="1"/>
      <c r="E571" s="981" t="s">
        <v>182</v>
      </c>
      <c r="F571" s="3"/>
      <c r="O571"/>
      <c r="P571"/>
      <c r="Q571"/>
      <c r="U571" s="969"/>
      <c r="V571" s="38"/>
      <c r="W571" s="38"/>
    </row>
    <row r="572" spans="1:23" x14ac:dyDescent="0.35">
      <c r="A572" s="1129">
        <v>72131</v>
      </c>
      <c r="B572" s="1130">
        <v>0.98</v>
      </c>
      <c r="C572" s="13" t="s">
        <v>424</v>
      </c>
      <c r="D572" s="1109"/>
      <c r="E572" s="981" t="s">
        <v>182</v>
      </c>
      <c r="F572" s="3"/>
      <c r="O572"/>
      <c r="P572"/>
      <c r="Q572"/>
      <c r="U572" s="969"/>
      <c r="V572" s="38"/>
      <c r="W572" s="38"/>
    </row>
    <row r="573" spans="1:23" x14ac:dyDescent="0.35">
      <c r="A573" s="1129">
        <v>72131</v>
      </c>
      <c r="B573" s="1130">
        <v>0.98</v>
      </c>
      <c r="C573" s="13" t="s">
        <v>425</v>
      </c>
      <c r="D573" s="1"/>
      <c r="E573" s="981" t="s">
        <v>182</v>
      </c>
      <c r="F573" s="3"/>
      <c r="O573"/>
      <c r="P573"/>
      <c r="Q573"/>
      <c r="U573" s="969"/>
      <c r="V573" s="38"/>
      <c r="W573" s="38"/>
    </row>
    <row r="574" spans="1:23" x14ac:dyDescent="0.35">
      <c r="A574" s="1129">
        <v>72132</v>
      </c>
      <c r="B574" s="1130">
        <v>1.19</v>
      </c>
      <c r="C574" s="373" t="s">
        <v>451</v>
      </c>
      <c r="D574" s="1"/>
      <c r="E574" s="981" t="s">
        <v>182</v>
      </c>
      <c r="F574" s="3"/>
      <c r="O574"/>
      <c r="P574"/>
      <c r="Q574"/>
      <c r="U574" s="969"/>
      <c r="V574" s="38"/>
      <c r="W574" s="38"/>
    </row>
    <row r="575" spans="1:23" x14ac:dyDescent="0.35">
      <c r="A575" s="1129">
        <v>72132</v>
      </c>
      <c r="B575" s="1130">
        <v>1.19</v>
      </c>
      <c r="C575" s="13" t="s">
        <v>451</v>
      </c>
      <c r="D575" s="1"/>
      <c r="E575" s="981" t="s">
        <v>182</v>
      </c>
      <c r="F575" s="3"/>
      <c r="O575"/>
      <c r="P575"/>
      <c r="Q575"/>
      <c r="U575" s="969"/>
      <c r="V575" s="38"/>
      <c r="W575" s="38"/>
    </row>
    <row r="576" spans="1:23" x14ac:dyDescent="0.35">
      <c r="A576" s="1129">
        <v>72133</v>
      </c>
      <c r="B576" s="1130">
        <v>1.24</v>
      </c>
      <c r="C576" s="13" t="s">
        <v>465</v>
      </c>
      <c r="D576" s="1"/>
      <c r="E576" s="981" t="s">
        <v>182</v>
      </c>
      <c r="F576" s="3"/>
      <c r="O576"/>
      <c r="P576"/>
      <c r="Q576"/>
      <c r="U576" s="969"/>
      <c r="V576" s="38"/>
      <c r="W576" s="38"/>
    </row>
    <row r="577" spans="1:23" x14ac:dyDescent="0.35">
      <c r="A577" s="1129">
        <v>72133</v>
      </c>
      <c r="B577" s="1130">
        <v>1.24</v>
      </c>
      <c r="C577" s="13" t="s">
        <v>466</v>
      </c>
      <c r="D577" s="1113"/>
      <c r="E577" s="981" t="s">
        <v>182</v>
      </c>
      <c r="F577" s="3"/>
      <c r="O577"/>
      <c r="P577"/>
      <c r="Q577"/>
      <c r="U577" s="969"/>
      <c r="V577" s="38"/>
      <c r="W577" s="38"/>
    </row>
    <row r="578" spans="1:23" x14ac:dyDescent="0.35">
      <c r="A578" s="1129">
        <v>72190</v>
      </c>
      <c r="B578" s="1130">
        <v>0.24</v>
      </c>
      <c r="C578" s="13" t="s">
        <v>302</v>
      </c>
      <c r="D578" s="1"/>
      <c r="E578" s="981" t="s">
        <v>182</v>
      </c>
      <c r="F578" s="3"/>
      <c r="O578"/>
      <c r="P578"/>
      <c r="Q578"/>
      <c r="U578" s="969"/>
      <c r="V578" s="38"/>
      <c r="W578" s="38"/>
    </row>
    <row r="579" spans="1:23" x14ac:dyDescent="0.35">
      <c r="A579" s="1129">
        <v>72192</v>
      </c>
      <c r="B579" s="1130">
        <v>1.06</v>
      </c>
      <c r="C579" s="13" t="s">
        <v>434</v>
      </c>
      <c r="D579" s="1"/>
      <c r="E579" s="981" t="s">
        <v>182</v>
      </c>
      <c r="F579" s="3"/>
      <c r="O579"/>
      <c r="P579"/>
      <c r="Q579"/>
      <c r="U579" s="969"/>
      <c r="V579" s="38"/>
      <c r="W579" s="38"/>
    </row>
    <row r="580" spans="1:23" x14ac:dyDescent="0.35">
      <c r="A580" s="1129">
        <v>72193</v>
      </c>
      <c r="B580" s="1130">
        <v>1.1299999999999999</v>
      </c>
      <c r="C580" s="13" t="s">
        <v>440</v>
      </c>
      <c r="D580" s="1"/>
      <c r="E580" s="981" t="s">
        <v>182</v>
      </c>
      <c r="F580" s="3"/>
      <c r="O580"/>
      <c r="P580"/>
      <c r="Q580"/>
      <c r="U580" s="969"/>
      <c r="V580" s="38"/>
      <c r="W580" s="38"/>
    </row>
    <row r="581" spans="1:23" x14ac:dyDescent="0.35">
      <c r="A581" s="1129">
        <v>72193</v>
      </c>
      <c r="B581" s="1130">
        <v>1.1299999999999999</v>
      </c>
      <c r="C581" s="13" t="s">
        <v>441</v>
      </c>
      <c r="D581" s="1"/>
      <c r="E581" s="981" t="s">
        <v>182</v>
      </c>
      <c r="F581" s="3"/>
      <c r="O581"/>
      <c r="P581"/>
      <c r="Q581"/>
      <c r="U581" s="969"/>
      <c r="V581" s="38"/>
      <c r="W581" s="38"/>
    </row>
    <row r="582" spans="1:23" x14ac:dyDescent="0.35">
      <c r="A582" s="1129">
        <v>72194</v>
      </c>
      <c r="B582" s="1130">
        <v>1.19</v>
      </c>
      <c r="C582" s="13" t="s">
        <v>452</v>
      </c>
      <c r="D582" s="1"/>
      <c r="E582" s="981" t="s">
        <v>182</v>
      </c>
      <c r="F582" s="3"/>
      <c r="O582"/>
      <c r="P582"/>
      <c r="Q582"/>
      <c r="U582" s="969"/>
      <c r="V582" s="38"/>
      <c r="W582" s="38"/>
    </row>
    <row r="583" spans="1:23" x14ac:dyDescent="0.35">
      <c r="A583" s="1129">
        <v>72200</v>
      </c>
      <c r="B583" s="1130">
        <v>0.17</v>
      </c>
      <c r="C583" s="13" t="s">
        <v>233</v>
      </c>
      <c r="D583" s="1"/>
      <c r="E583" s="981" t="s">
        <v>182</v>
      </c>
      <c r="F583" s="3"/>
      <c r="O583"/>
      <c r="P583"/>
      <c r="Q583"/>
      <c r="U583" s="969"/>
      <c r="V583" s="38"/>
      <c r="W583" s="38"/>
    </row>
    <row r="584" spans="1:23" x14ac:dyDescent="0.35">
      <c r="A584" s="1129">
        <v>72220</v>
      </c>
      <c r="B584" s="1130">
        <v>0.17</v>
      </c>
      <c r="C584" s="13" t="s">
        <v>234</v>
      </c>
      <c r="D584" s="1"/>
      <c r="E584" s="981" t="s">
        <v>182</v>
      </c>
      <c r="F584" s="3"/>
      <c r="O584"/>
      <c r="P584"/>
      <c r="Q584"/>
      <c r="U584" s="969"/>
      <c r="V584" s="38"/>
      <c r="W584" s="38"/>
    </row>
    <row r="585" spans="1:23" x14ac:dyDescent="0.35">
      <c r="A585" s="1129">
        <v>73000</v>
      </c>
      <c r="B585" s="1130">
        <v>0.16</v>
      </c>
      <c r="C585" s="13" t="s">
        <v>195</v>
      </c>
      <c r="D585" s="1"/>
      <c r="E585" s="981" t="s">
        <v>182</v>
      </c>
      <c r="F585" s="3"/>
      <c r="O585"/>
      <c r="P585"/>
      <c r="Q585"/>
      <c r="U585" s="969"/>
      <c r="V585" s="38"/>
      <c r="W585" s="38"/>
    </row>
    <row r="586" spans="1:23" x14ac:dyDescent="0.35">
      <c r="A586" s="1129">
        <v>73000</v>
      </c>
      <c r="B586" s="1130">
        <v>0.16</v>
      </c>
      <c r="C586" s="13" t="s">
        <v>196</v>
      </c>
      <c r="D586" s="1"/>
      <c r="E586" s="981" t="s">
        <v>182</v>
      </c>
      <c r="F586" s="3"/>
      <c r="O586"/>
      <c r="P586"/>
      <c r="Q586"/>
      <c r="U586" s="969"/>
      <c r="V586" s="38"/>
      <c r="W586" s="38"/>
    </row>
    <row r="587" spans="1:23" x14ac:dyDescent="0.35">
      <c r="A587" s="1129">
        <v>73010</v>
      </c>
      <c r="B587" s="1130">
        <v>0.17</v>
      </c>
      <c r="C587" s="13" t="s">
        <v>235</v>
      </c>
      <c r="D587" s="1"/>
      <c r="E587" s="981" t="s">
        <v>182</v>
      </c>
      <c r="F587" s="3"/>
      <c r="O587"/>
      <c r="P587"/>
      <c r="Q587"/>
      <c r="U587" s="969"/>
      <c r="V587" s="38"/>
      <c r="W587" s="38"/>
    </row>
    <row r="588" spans="1:23" x14ac:dyDescent="0.35">
      <c r="A588" s="1129">
        <v>73010</v>
      </c>
      <c r="B588" s="1130">
        <v>0.17</v>
      </c>
      <c r="C588" s="13" t="s">
        <v>236</v>
      </c>
      <c r="D588" s="1"/>
      <c r="E588" s="981" t="s">
        <v>182</v>
      </c>
      <c r="F588" s="3"/>
      <c r="O588"/>
      <c r="P588"/>
      <c r="Q588"/>
      <c r="U588" s="969"/>
      <c r="V588" s="38"/>
      <c r="W588" s="38"/>
    </row>
    <row r="589" spans="1:23" x14ac:dyDescent="0.35">
      <c r="A589" s="1129">
        <v>73020</v>
      </c>
      <c r="B589" s="1130">
        <v>0.15</v>
      </c>
      <c r="C589" s="13" t="s">
        <v>190</v>
      </c>
      <c r="D589" s="1"/>
      <c r="E589" s="981" t="s">
        <v>182</v>
      </c>
      <c r="F589" s="3"/>
      <c r="O589"/>
      <c r="P589"/>
      <c r="Q589"/>
      <c r="U589" s="969"/>
      <c r="V589" s="38"/>
      <c r="W589" s="38"/>
    </row>
    <row r="590" spans="1:23" x14ac:dyDescent="0.35">
      <c r="A590" s="1129">
        <v>73020</v>
      </c>
      <c r="B590" s="1130">
        <v>0.15</v>
      </c>
      <c r="C590" s="13" t="s">
        <v>191</v>
      </c>
      <c r="D590" s="1"/>
      <c r="E590" s="981" t="s">
        <v>182</v>
      </c>
      <c r="F590" s="3"/>
      <c r="O590"/>
      <c r="P590"/>
      <c r="Q590"/>
      <c r="U590" s="969"/>
      <c r="V590" s="38"/>
      <c r="W590" s="38"/>
    </row>
    <row r="591" spans="1:23" x14ac:dyDescent="0.35">
      <c r="A591" s="1129">
        <v>73030</v>
      </c>
      <c r="B591" s="1130">
        <v>0.18</v>
      </c>
      <c r="C591" s="13" t="s">
        <v>259</v>
      </c>
      <c r="D591" s="1"/>
      <c r="E591" s="981" t="s">
        <v>182</v>
      </c>
      <c r="F591" s="3"/>
      <c r="O591"/>
      <c r="P591"/>
      <c r="Q591"/>
      <c r="U591" s="969"/>
      <c r="V591" s="38"/>
      <c r="W591" s="38"/>
    </row>
    <row r="592" spans="1:23" x14ac:dyDescent="0.35">
      <c r="A592" s="1129">
        <v>73030</v>
      </c>
      <c r="B592" s="1130">
        <v>0.18</v>
      </c>
      <c r="C592" s="13" t="s">
        <v>260</v>
      </c>
      <c r="D592" s="1"/>
      <c r="E592" s="981" t="s">
        <v>182</v>
      </c>
      <c r="F592" s="3"/>
      <c r="O592"/>
      <c r="P592"/>
      <c r="Q592"/>
      <c r="U592" s="969"/>
      <c r="V592" s="38"/>
      <c r="W592" s="38"/>
    </row>
    <row r="593" spans="1:23" x14ac:dyDescent="0.35">
      <c r="A593" s="1129">
        <v>73030</v>
      </c>
      <c r="B593" s="1130">
        <v>0.18</v>
      </c>
      <c r="C593" s="13" t="s">
        <v>261</v>
      </c>
      <c r="D593" s="1"/>
      <c r="E593" s="981" t="s">
        <v>182</v>
      </c>
      <c r="F593" s="3"/>
      <c r="O593"/>
      <c r="P593"/>
      <c r="Q593"/>
      <c r="U593" s="969"/>
      <c r="V593" s="38"/>
      <c r="W593" s="38"/>
    </row>
    <row r="594" spans="1:23" x14ac:dyDescent="0.35">
      <c r="A594" s="1129">
        <v>73030</v>
      </c>
      <c r="B594" s="1130">
        <v>0.18</v>
      </c>
      <c r="C594" s="13" t="s">
        <v>262</v>
      </c>
      <c r="D594" s="1"/>
      <c r="E594" s="981" t="s">
        <v>182</v>
      </c>
      <c r="F594" s="3"/>
      <c r="O594"/>
      <c r="P594"/>
      <c r="Q594"/>
      <c r="U594" s="969"/>
      <c r="V594" s="38"/>
      <c r="W594" s="38"/>
    </row>
    <row r="595" spans="1:23" x14ac:dyDescent="0.35">
      <c r="A595" s="1129">
        <v>73030</v>
      </c>
      <c r="B595" s="1130">
        <v>0.18</v>
      </c>
      <c r="C595" s="13" t="s">
        <v>263</v>
      </c>
      <c r="D595" s="1"/>
      <c r="E595" s="981" t="s">
        <v>182</v>
      </c>
      <c r="F595" s="3"/>
      <c r="O595"/>
      <c r="P595"/>
      <c r="Q595"/>
      <c r="U595" s="969"/>
      <c r="V595" s="38"/>
      <c r="W595" s="38"/>
    </row>
    <row r="596" spans="1:23" x14ac:dyDescent="0.35">
      <c r="A596" s="1129">
        <v>73030</v>
      </c>
      <c r="B596" s="1130">
        <v>0.18</v>
      </c>
      <c r="C596" s="13" t="s">
        <v>264</v>
      </c>
      <c r="D596" s="1"/>
      <c r="E596" s="981" t="s">
        <v>182</v>
      </c>
      <c r="F596" s="3"/>
      <c r="O596"/>
      <c r="P596"/>
      <c r="Q596"/>
      <c r="U596" s="969"/>
      <c r="V596" s="38"/>
      <c r="W596" s="38"/>
    </row>
    <row r="597" spans="1:23" x14ac:dyDescent="0.35">
      <c r="A597" s="1129">
        <v>73030</v>
      </c>
      <c r="B597" s="1130">
        <v>0.18</v>
      </c>
      <c r="C597" s="13" t="s">
        <v>265</v>
      </c>
      <c r="D597" s="38"/>
      <c r="E597" s="981" t="s">
        <v>182</v>
      </c>
      <c r="F597" s="3"/>
      <c r="O597"/>
      <c r="P597"/>
      <c r="Q597"/>
      <c r="U597" s="969"/>
      <c r="V597" s="38"/>
      <c r="W597" s="38"/>
    </row>
    <row r="598" spans="1:23" x14ac:dyDescent="0.35">
      <c r="A598" s="1129">
        <v>73030</v>
      </c>
      <c r="B598" s="1130">
        <v>0.18</v>
      </c>
      <c r="C598" s="13" t="s">
        <v>266</v>
      </c>
      <c r="D598" s="1"/>
      <c r="E598" s="981" t="s">
        <v>182</v>
      </c>
      <c r="F598" s="3"/>
      <c r="O598"/>
      <c r="P598"/>
      <c r="Q598"/>
      <c r="U598" s="969"/>
      <c r="V598" s="38"/>
      <c r="W598" s="38"/>
    </row>
    <row r="599" spans="1:23" x14ac:dyDescent="0.35">
      <c r="A599" s="1129">
        <v>73050</v>
      </c>
      <c r="B599" s="1130">
        <v>0.18</v>
      </c>
      <c r="C599" s="13" t="s">
        <v>267</v>
      </c>
      <c r="D599" s="1"/>
      <c r="E599" s="981" t="s">
        <v>182</v>
      </c>
      <c r="F599" s="3"/>
      <c r="O599"/>
      <c r="P599"/>
      <c r="Q599"/>
      <c r="U599" s="969"/>
      <c r="V599" s="38"/>
      <c r="W599" s="38"/>
    </row>
    <row r="600" spans="1:23" x14ac:dyDescent="0.35">
      <c r="A600" s="1129">
        <v>73060</v>
      </c>
      <c r="B600" s="1130">
        <v>0.16</v>
      </c>
      <c r="C600" s="13" t="s">
        <v>197</v>
      </c>
      <c r="D600" s="1"/>
      <c r="E600" s="981" t="s">
        <v>182</v>
      </c>
      <c r="F600" s="3"/>
      <c r="O600"/>
      <c r="P600"/>
      <c r="Q600"/>
      <c r="U600" s="969"/>
      <c r="V600" s="38"/>
      <c r="W600" s="38"/>
    </row>
    <row r="601" spans="1:23" x14ac:dyDescent="0.35">
      <c r="A601" s="1129">
        <v>73060</v>
      </c>
      <c r="B601" s="1130">
        <v>0.16</v>
      </c>
      <c r="C601" s="13" t="s">
        <v>198</v>
      </c>
      <c r="D601" s="1"/>
      <c r="E601" s="981" t="s">
        <v>182</v>
      </c>
      <c r="F601" s="1126"/>
      <c r="O601"/>
      <c r="P601"/>
      <c r="Q601"/>
      <c r="U601" s="969"/>
      <c r="V601" s="38"/>
      <c r="W601" s="38"/>
    </row>
    <row r="602" spans="1:23" x14ac:dyDescent="0.35">
      <c r="A602" s="1129">
        <v>73070</v>
      </c>
      <c r="B602" s="1130">
        <v>0.16</v>
      </c>
      <c r="C602" s="13" t="s">
        <v>199</v>
      </c>
      <c r="D602" s="1"/>
      <c r="E602" s="981" t="s">
        <v>182</v>
      </c>
      <c r="F602" s="3"/>
      <c r="O602"/>
      <c r="P602"/>
      <c r="Q602"/>
      <c r="U602" s="969"/>
      <c r="V602" s="38"/>
      <c r="W602" s="38"/>
    </row>
    <row r="603" spans="1:23" x14ac:dyDescent="0.35">
      <c r="A603" s="1129">
        <v>73070</v>
      </c>
      <c r="B603" s="1130">
        <v>0.16</v>
      </c>
      <c r="C603" s="13" t="s">
        <v>200</v>
      </c>
      <c r="D603" s="1"/>
      <c r="E603" s="981" t="s">
        <v>182</v>
      </c>
      <c r="F603" s="3"/>
      <c r="O603"/>
      <c r="P603"/>
      <c r="Q603"/>
      <c r="U603" s="969"/>
      <c r="V603" s="38"/>
      <c r="W603" s="38"/>
    </row>
    <row r="604" spans="1:23" x14ac:dyDescent="0.35">
      <c r="A604" s="1129">
        <v>73070</v>
      </c>
      <c r="B604" s="1130">
        <v>0.16</v>
      </c>
      <c r="C604" s="13" t="s">
        <v>201</v>
      </c>
      <c r="D604" s="1"/>
      <c r="E604" s="981" t="s">
        <v>182</v>
      </c>
      <c r="F604" s="3"/>
      <c r="O604"/>
      <c r="P604"/>
      <c r="Q604"/>
      <c r="U604" s="969"/>
      <c r="V604" s="38"/>
      <c r="W604" s="38"/>
    </row>
    <row r="605" spans="1:23" x14ac:dyDescent="0.35">
      <c r="A605" s="1129">
        <v>73080</v>
      </c>
      <c r="B605" s="1130">
        <v>0.17</v>
      </c>
      <c r="C605" s="13" t="s">
        <v>237</v>
      </c>
      <c r="D605" s="1"/>
      <c r="E605" s="981" t="s">
        <v>182</v>
      </c>
      <c r="F605" s="3"/>
      <c r="O605"/>
      <c r="P605"/>
      <c r="Q605"/>
      <c r="U605" s="969"/>
      <c r="V605" s="38"/>
      <c r="W605" s="38"/>
    </row>
    <row r="606" spans="1:23" x14ac:dyDescent="0.35">
      <c r="A606" s="1129">
        <v>73080</v>
      </c>
      <c r="B606" s="1130">
        <v>0.17</v>
      </c>
      <c r="C606" s="13" t="s">
        <v>238</v>
      </c>
      <c r="D606" s="1"/>
      <c r="E606" s="981" t="s">
        <v>182</v>
      </c>
      <c r="F606" s="3"/>
      <c r="O606"/>
      <c r="P606"/>
      <c r="Q606"/>
      <c r="U606" s="969"/>
      <c r="V606" s="38"/>
      <c r="W606" s="38"/>
    </row>
    <row r="607" spans="1:23" x14ac:dyDescent="0.35">
      <c r="A607" s="1129">
        <v>73090</v>
      </c>
      <c r="B607" s="1130">
        <v>0.16</v>
      </c>
      <c r="C607" s="13" t="s">
        <v>202</v>
      </c>
      <c r="D607" s="1"/>
      <c r="E607" s="981" t="s">
        <v>182</v>
      </c>
      <c r="F607" s="3"/>
      <c r="O607"/>
      <c r="P607"/>
      <c r="Q607"/>
      <c r="U607" s="969"/>
      <c r="V607" s="38"/>
      <c r="W607" s="38"/>
    </row>
    <row r="608" spans="1:23" x14ac:dyDescent="0.35">
      <c r="A608" s="1129">
        <v>73090</v>
      </c>
      <c r="B608" s="1130">
        <v>0.16</v>
      </c>
      <c r="C608" s="13" t="s">
        <v>203</v>
      </c>
      <c r="D608" s="1"/>
      <c r="E608" s="981" t="s">
        <v>182</v>
      </c>
      <c r="F608" s="3"/>
      <c r="O608"/>
      <c r="P608"/>
      <c r="Q608"/>
      <c r="U608" s="969"/>
      <c r="V608" s="38"/>
      <c r="W608" s="38"/>
    </row>
    <row r="609" spans="1:23" x14ac:dyDescent="0.35">
      <c r="A609" s="1129">
        <v>73090</v>
      </c>
      <c r="B609" s="1130">
        <v>0.16</v>
      </c>
      <c r="C609" s="13" t="s">
        <v>204</v>
      </c>
      <c r="D609" s="1"/>
      <c r="E609" s="981" t="s">
        <v>182</v>
      </c>
      <c r="F609" s="3"/>
      <c r="O609"/>
      <c r="P609"/>
      <c r="Q609"/>
      <c r="U609" s="969"/>
      <c r="V609" s="38"/>
      <c r="W609" s="38"/>
    </row>
    <row r="610" spans="1:23" x14ac:dyDescent="0.35">
      <c r="A610" s="1129">
        <v>73092</v>
      </c>
      <c r="B610" s="1130">
        <v>0.16</v>
      </c>
      <c r="C610" s="13" t="s">
        <v>205</v>
      </c>
      <c r="D610" s="1"/>
      <c r="E610" s="981" t="s">
        <v>182</v>
      </c>
      <c r="F610" s="3"/>
      <c r="O610"/>
      <c r="P610"/>
      <c r="Q610"/>
      <c r="U610" s="969"/>
      <c r="V610" s="38"/>
      <c r="W610" s="38"/>
    </row>
    <row r="611" spans="1:23" x14ac:dyDescent="0.35">
      <c r="A611" s="1129">
        <v>73092</v>
      </c>
      <c r="B611" s="1130">
        <v>0.16</v>
      </c>
      <c r="C611" s="13" t="s">
        <v>206</v>
      </c>
      <c r="D611" s="1"/>
      <c r="E611" s="981" t="s">
        <v>182</v>
      </c>
      <c r="F611" s="3"/>
      <c r="O611"/>
      <c r="P611"/>
      <c r="Q611"/>
      <c r="U611" s="969"/>
      <c r="V611" s="38"/>
      <c r="W611" s="38"/>
    </row>
    <row r="612" spans="1:23" x14ac:dyDescent="0.35">
      <c r="A612" s="1129">
        <v>73100</v>
      </c>
      <c r="B612" s="1130">
        <v>0.16</v>
      </c>
      <c r="C612" s="13" t="s">
        <v>207</v>
      </c>
      <c r="D612" s="1"/>
      <c r="E612" s="981" t="s">
        <v>182</v>
      </c>
      <c r="F612" s="3"/>
      <c r="O612"/>
      <c r="P612"/>
      <c r="Q612"/>
      <c r="U612" s="969"/>
      <c r="V612" s="38"/>
      <c r="W612" s="38"/>
    </row>
    <row r="613" spans="1:23" x14ac:dyDescent="0.35">
      <c r="A613" s="1129">
        <v>73100</v>
      </c>
      <c r="B613" s="1130">
        <v>0.16</v>
      </c>
      <c r="C613" s="13" t="s">
        <v>208</v>
      </c>
      <c r="D613" s="1"/>
      <c r="E613" s="981" t="s">
        <v>182</v>
      </c>
      <c r="F613" s="3"/>
      <c r="O613"/>
      <c r="P613"/>
      <c r="Q613"/>
      <c r="U613" s="969"/>
      <c r="V613" s="38"/>
      <c r="W613" s="38"/>
    </row>
    <row r="614" spans="1:23" x14ac:dyDescent="0.35">
      <c r="A614" s="1129">
        <v>73110</v>
      </c>
      <c r="B614" s="1130">
        <v>0.17</v>
      </c>
      <c r="C614" s="13" t="s">
        <v>239</v>
      </c>
      <c r="D614" s="1"/>
      <c r="E614" s="981" t="s">
        <v>182</v>
      </c>
      <c r="F614" s="3"/>
      <c r="O614"/>
      <c r="P614"/>
      <c r="Q614"/>
      <c r="U614" s="969"/>
      <c r="V614" s="38"/>
      <c r="W614" s="38"/>
    </row>
    <row r="615" spans="1:23" x14ac:dyDescent="0.35">
      <c r="A615" s="1129">
        <v>73110</v>
      </c>
      <c r="B615" s="1130">
        <v>0.17</v>
      </c>
      <c r="C615" s="13" t="s">
        <v>240</v>
      </c>
      <c r="D615" s="1"/>
      <c r="E615" s="981" t="s">
        <v>182</v>
      </c>
      <c r="F615" s="3"/>
      <c r="O615"/>
      <c r="P615"/>
      <c r="Q615"/>
      <c r="U615" s="969"/>
      <c r="V615" s="38"/>
      <c r="W615" s="38"/>
    </row>
    <row r="616" spans="1:23" x14ac:dyDescent="0.35">
      <c r="A616" s="1129">
        <v>73110</v>
      </c>
      <c r="B616" s="1130">
        <v>0.17</v>
      </c>
      <c r="C616" s="13" t="s">
        <v>241</v>
      </c>
      <c r="D616" s="1"/>
      <c r="E616" s="981" t="s">
        <v>182</v>
      </c>
      <c r="F616" s="3"/>
      <c r="O616"/>
      <c r="P616"/>
      <c r="Q616"/>
      <c r="U616" s="969"/>
      <c r="V616" s="38"/>
      <c r="W616" s="38"/>
    </row>
    <row r="617" spans="1:23" x14ac:dyDescent="0.35">
      <c r="A617" s="1129">
        <v>73110</v>
      </c>
      <c r="B617" s="1130">
        <v>0.17</v>
      </c>
      <c r="C617" s="13" t="s">
        <v>242</v>
      </c>
      <c r="D617" s="1"/>
      <c r="E617" s="981" t="s">
        <v>182</v>
      </c>
      <c r="F617" s="3"/>
      <c r="O617"/>
      <c r="P617"/>
      <c r="Q617"/>
      <c r="U617" s="969"/>
      <c r="V617" s="38"/>
      <c r="W617" s="38"/>
    </row>
    <row r="618" spans="1:23" x14ac:dyDescent="0.35">
      <c r="A618" s="1129">
        <v>73120</v>
      </c>
      <c r="B618" s="1130">
        <v>0.16</v>
      </c>
      <c r="C618" s="13" t="s">
        <v>209</v>
      </c>
      <c r="D618" s="1"/>
      <c r="E618" s="981" t="s">
        <v>182</v>
      </c>
      <c r="F618" s="3"/>
      <c r="O618"/>
      <c r="P618"/>
      <c r="Q618"/>
      <c r="U618" s="969"/>
      <c r="V618" s="38"/>
      <c r="W618" s="38"/>
    </row>
    <row r="619" spans="1:23" x14ac:dyDescent="0.35">
      <c r="A619" s="1129">
        <v>73120</v>
      </c>
      <c r="B619" s="1130">
        <v>0.16</v>
      </c>
      <c r="C619" s="13" t="s">
        <v>210</v>
      </c>
      <c r="D619" s="1"/>
      <c r="E619" s="981" t="s">
        <v>182</v>
      </c>
      <c r="F619" s="1126"/>
      <c r="O619"/>
      <c r="P619"/>
      <c r="Q619"/>
      <c r="U619" s="969"/>
      <c r="V619" s="38"/>
      <c r="W619" s="38"/>
    </row>
    <row r="620" spans="1:23" x14ac:dyDescent="0.35">
      <c r="A620" s="1129">
        <v>73130</v>
      </c>
      <c r="B620" s="1130">
        <v>0.17</v>
      </c>
      <c r="C620" s="13" t="s">
        <v>243</v>
      </c>
      <c r="D620" s="1"/>
      <c r="E620" s="981" t="s">
        <v>182</v>
      </c>
      <c r="F620" s="3"/>
      <c r="O620"/>
      <c r="P620"/>
      <c r="Q620"/>
      <c r="U620" s="969"/>
      <c r="V620" s="38"/>
      <c r="W620" s="38"/>
    </row>
    <row r="621" spans="1:23" x14ac:dyDescent="0.35">
      <c r="A621" s="1129">
        <v>73130</v>
      </c>
      <c r="B621" s="1130">
        <v>0.17</v>
      </c>
      <c r="C621" s="13" t="s">
        <v>244</v>
      </c>
      <c r="D621" s="1"/>
      <c r="E621" s="981" t="s">
        <v>182</v>
      </c>
      <c r="F621" s="3"/>
      <c r="O621"/>
      <c r="P621"/>
      <c r="Q621"/>
      <c r="U621" s="969"/>
      <c r="V621" s="38"/>
      <c r="W621" s="38"/>
    </row>
    <row r="622" spans="1:23" x14ac:dyDescent="0.35">
      <c r="A622" s="1129">
        <v>73130</v>
      </c>
      <c r="B622" s="1130">
        <v>0.17</v>
      </c>
      <c r="C622" s="13" t="s">
        <v>245</v>
      </c>
      <c r="D622" s="1"/>
      <c r="E622" s="981" t="s">
        <v>182</v>
      </c>
      <c r="F622" s="3"/>
      <c r="O622"/>
      <c r="P622"/>
      <c r="Q622"/>
      <c r="U622" s="969"/>
      <c r="V622" s="38"/>
      <c r="W622" s="38"/>
    </row>
    <row r="623" spans="1:23" x14ac:dyDescent="0.35">
      <c r="A623" s="1129">
        <v>73130</v>
      </c>
      <c r="B623" s="1130">
        <v>0.17</v>
      </c>
      <c r="C623" s="13" t="s">
        <v>246</v>
      </c>
      <c r="D623" s="1"/>
      <c r="E623" s="981" t="s">
        <v>182</v>
      </c>
      <c r="F623" s="3"/>
      <c r="O623"/>
      <c r="P623"/>
      <c r="Q623"/>
      <c r="U623" s="969"/>
      <c r="V623" s="38"/>
      <c r="W623" s="38"/>
    </row>
    <row r="624" spans="1:23" x14ac:dyDescent="0.35">
      <c r="A624" s="1129">
        <v>73140</v>
      </c>
      <c r="B624" s="1130">
        <v>0.13</v>
      </c>
      <c r="C624" s="13" t="s">
        <v>181</v>
      </c>
      <c r="D624" s="1"/>
      <c r="E624" s="981" t="s">
        <v>182</v>
      </c>
      <c r="F624" s="3"/>
      <c r="O624"/>
      <c r="P624"/>
      <c r="Q624"/>
      <c r="U624" s="969"/>
      <c r="V624" s="38"/>
      <c r="W624" s="38"/>
    </row>
    <row r="625" spans="1:23" x14ac:dyDescent="0.35">
      <c r="A625" s="1129">
        <v>73140</v>
      </c>
      <c r="B625" s="1130">
        <v>0.13</v>
      </c>
      <c r="C625" s="373" t="s">
        <v>183</v>
      </c>
      <c r="D625" s="1"/>
      <c r="E625" s="981" t="s">
        <v>182</v>
      </c>
      <c r="F625" s="3"/>
      <c r="O625"/>
      <c r="P625"/>
      <c r="Q625"/>
      <c r="U625" s="969"/>
      <c r="V625" s="38"/>
      <c r="W625" s="38"/>
    </row>
    <row r="626" spans="1:23" x14ac:dyDescent="0.35">
      <c r="A626" s="1129">
        <v>73140</v>
      </c>
      <c r="B626" s="1130">
        <v>0.13</v>
      </c>
      <c r="C626" s="13" t="s">
        <v>184</v>
      </c>
      <c r="D626" s="1"/>
      <c r="E626" s="981" t="s">
        <v>182</v>
      </c>
      <c r="F626" s="3"/>
      <c r="O626"/>
      <c r="P626"/>
      <c r="Q626"/>
      <c r="U626" s="969"/>
      <c r="V626" s="38"/>
      <c r="W626" s="38"/>
    </row>
    <row r="627" spans="1:23" x14ac:dyDescent="0.35">
      <c r="A627" s="1129">
        <v>73140</v>
      </c>
      <c r="B627" s="1130">
        <v>0.13</v>
      </c>
      <c r="C627" s="13" t="s">
        <v>185</v>
      </c>
      <c r="D627" s="1"/>
      <c r="E627" s="981" t="s">
        <v>182</v>
      </c>
      <c r="F627" s="3"/>
      <c r="O627"/>
      <c r="P627"/>
      <c r="Q627"/>
      <c r="U627" s="969"/>
      <c r="V627" s="38"/>
      <c r="W627" s="38"/>
    </row>
    <row r="628" spans="1:23" x14ac:dyDescent="0.35">
      <c r="A628" s="1129">
        <v>73140</v>
      </c>
      <c r="B628" s="1130">
        <v>0.13</v>
      </c>
      <c r="C628" s="13" t="s">
        <v>186</v>
      </c>
      <c r="D628" s="1"/>
      <c r="E628" s="981" t="s">
        <v>182</v>
      </c>
      <c r="F628" s="3"/>
      <c r="O628"/>
      <c r="P628"/>
      <c r="Q628"/>
      <c r="U628" s="969"/>
      <c r="V628" s="38"/>
      <c r="W628" s="38"/>
    </row>
    <row r="629" spans="1:23" x14ac:dyDescent="0.35">
      <c r="A629" s="1129">
        <v>73200</v>
      </c>
      <c r="B629" s="1130">
        <v>0.98</v>
      </c>
      <c r="C629" s="13" t="s">
        <v>426</v>
      </c>
      <c r="D629" s="1"/>
      <c r="E629" s="981" t="s">
        <v>182</v>
      </c>
      <c r="F629" s="3"/>
      <c r="O629"/>
      <c r="P629"/>
      <c r="Q629"/>
      <c r="U629" s="969"/>
      <c r="V629" s="38"/>
      <c r="W629" s="38"/>
    </row>
    <row r="630" spans="1:23" x14ac:dyDescent="0.35">
      <c r="A630" s="1129">
        <v>73200</v>
      </c>
      <c r="B630" s="1130">
        <v>0.98</v>
      </c>
      <c r="C630" s="13" t="s">
        <v>427</v>
      </c>
      <c r="D630" s="1"/>
      <c r="E630" s="981" t="s">
        <v>182</v>
      </c>
      <c r="F630" s="3"/>
      <c r="O630"/>
      <c r="P630"/>
      <c r="Q630"/>
      <c r="U630" s="969"/>
      <c r="V630" s="38"/>
      <c r="W630" s="38"/>
    </row>
    <row r="631" spans="1:23" x14ac:dyDescent="0.35">
      <c r="A631" s="1129">
        <v>73201</v>
      </c>
      <c r="B631" s="1130">
        <v>1.1299999999999999</v>
      </c>
      <c r="C631" s="13" t="s">
        <v>442</v>
      </c>
      <c r="D631" s="1"/>
      <c r="E631" s="981" t="s">
        <v>182</v>
      </c>
      <c r="F631" s="3"/>
      <c r="O631"/>
      <c r="P631"/>
      <c r="Q631"/>
      <c r="U631" s="969"/>
      <c r="V631" s="38"/>
      <c r="W631" s="38"/>
    </row>
    <row r="632" spans="1:23" x14ac:dyDescent="0.35">
      <c r="A632" s="1129">
        <v>73201</v>
      </c>
      <c r="B632" s="1130">
        <v>1.1299999999999999</v>
      </c>
      <c r="C632" s="13" t="s">
        <v>443</v>
      </c>
      <c r="D632" s="1"/>
      <c r="E632" s="981" t="s">
        <v>182</v>
      </c>
      <c r="F632" s="3"/>
      <c r="O632"/>
      <c r="P632"/>
      <c r="Q632"/>
      <c r="U632" s="969"/>
      <c r="V632" s="38"/>
      <c r="W632" s="38"/>
    </row>
    <row r="633" spans="1:23" x14ac:dyDescent="0.35">
      <c r="A633" s="1129">
        <v>73202</v>
      </c>
      <c r="B633" s="1130">
        <v>1.19</v>
      </c>
      <c r="C633" s="13" t="s">
        <v>453</v>
      </c>
      <c r="D633" s="1"/>
      <c r="E633" s="981" t="s">
        <v>182</v>
      </c>
      <c r="F633" s="3"/>
      <c r="O633"/>
      <c r="P633"/>
      <c r="Q633"/>
      <c r="U633" s="969"/>
      <c r="V633" s="38"/>
      <c r="W633" s="38"/>
    </row>
    <row r="634" spans="1:23" x14ac:dyDescent="0.35">
      <c r="A634" s="1129">
        <v>73202</v>
      </c>
      <c r="B634" s="1130">
        <v>1.19</v>
      </c>
      <c r="C634" s="13" t="s">
        <v>454</v>
      </c>
      <c r="D634" s="1"/>
      <c r="E634" s="981" t="s">
        <v>182</v>
      </c>
      <c r="F634" s="3"/>
      <c r="O634"/>
      <c r="P634"/>
      <c r="Q634"/>
      <c r="U634" s="969"/>
      <c r="V634" s="38"/>
      <c r="W634" s="38"/>
    </row>
    <row r="635" spans="1:23" x14ac:dyDescent="0.35">
      <c r="A635" s="1129">
        <v>73501</v>
      </c>
      <c r="B635" s="1130">
        <v>0.18</v>
      </c>
      <c r="C635" s="13" t="s">
        <v>268</v>
      </c>
      <c r="D635" s="1"/>
      <c r="E635" s="981" t="s">
        <v>182</v>
      </c>
      <c r="F635" s="3"/>
      <c r="O635"/>
      <c r="P635"/>
      <c r="Q635"/>
      <c r="U635" s="969"/>
      <c r="V635" s="38"/>
      <c r="W635" s="38"/>
    </row>
    <row r="636" spans="1:23" x14ac:dyDescent="0.35">
      <c r="A636" s="1129">
        <v>73501</v>
      </c>
      <c r="B636" s="1130">
        <v>0.18</v>
      </c>
      <c r="C636" s="13" t="s">
        <v>269</v>
      </c>
      <c r="D636" s="1"/>
      <c r="E636" s="981" t="s">
        <v>182</v>
      </c>
      <c r="F636" s="3"/>
      <c r="O636"/>
      <c r="P636"/>
      <c r="Q636"/>
      <c r="U636" s="969"/>
      <c r="V636" s="38"/>
      <c r="W636" s="38"/>
    </row>
    <row r="637" spans="1:23" x14ac:dyDescent="0.35">
      <c r="A637" s="1129">
        <v>73502</v>
      </c>
      <c r="B637" s="1130">
        <v>0.21</v>
      </c>
      <c r="C637" s="13" t="s">
        <v>293</v>
      </c>
      <c r="D637" s="1"/>
      <c r="E637" s="981" t="s">
        <v>182</v>
      </c>
      <c r="O637"/>
      <c r="P637"/>
      <c r="Q637"/>
      <c r="U637" s="969"/>
      <c r="V637" s="38"/>
      <c r="W637" s="38"/>
    </row>
    <row r="638" spans="1:23" x14ac:dyDescent="0.35">
      <c r="A638" s="1129">
        <v>73502</v>
      </c>
      <c r="B638" s="1130">
        <v>0.21</v>
      </c>
      <c r="C638" s="13" t="s">
        <v>294</v>
      </c>
      <c r="D638" s="1"/>
      <c r="E638" s="981" t="s">
        <v>182</v>
      </c>
      <c r="F638" s="3"/>
      <c r="O638"/>
      <c r="P638"/>
      <c r="Q638"/>
      <c r="U638" s="969"/>
      <c r="V638" s="38"/>
      <c r="W638" s="38"/>
    </row>
    <row r="639" spans="1:23" x14ac:dyDescent="0.35">
      <c r="A639" s="1129">
        <v>73502</v>
      </c>
      <c r="B639" s="1130">
        <v>0.21</v>
      </c>
      <c r="C639" s="13" t="s">
        <v>295</v>
      </c>
      <c r="D639" s="1"/>
      <c r="E639" s="981" t="s">
        <v>182</v>
      </c>
      <c r="F639" s="3"/>
      <c r="O639"/>
      <c r="P639"/>
      <c r="Q639"/>
      <c r="U639" s="969"/>
      <c r="V639" s="38"/>
      <c r="W639" s="38"/>
    </row>
    <row r="640" spans="1:23" x14ac:dyDescent="0.35">
      <c r="A640" s="1129">
        <v>73522</v>
      </c>
      <c r="B640" s="1130">
        <v>0.28000000000000003</v>
      </c>
      <c r="C640" s="13" t="s">
        <v>317</v>
      </c>
      <c r="D640" s="1"/>
      <c r="E640" s="981" t="s">
        <v>182</v>
      </c>
      <c r="F640" s="3"/>
      <c r="O640"/>
      <c r="P640"/>
      <c r="Q640"/>
      <c r="U640" s="969"/>
      <c r="V640" s="38"/>
      <c r="W640" s="38"/>
    </row>
    <row r="641" spans="1:23" x14ac:dyDescent="0.35">
      <c r="A641" s="1129">
        <v>73522</v>
      </c>
      <c r="B641" s="1130">
        <v>0.28000000000000003</v>
      </c>
      <c r="C641" s="13" t="s">
        <v>318</v>
      </c>
      <c r="D641" s="1"/>
      <c r="E641" s="981" t="s">
        <v>182</v>
      </c>
      <c r="F641" s="3"/>
      <c r="O641"/>
      <c r="P641"/>
      <c r="Q641"/>
      <c r="U641" s="969"/>
      <c r="V641" s="38"/>
      <c r="W641" s="38"/>
    </row>
    <row r="642" spans="1:23" x14ac:dyDescent="0.35">
      <c r="A642" s="1129">
        <v>73551</v>
      </c>
      <c r="B642" s="1130">
        <v>0.16</v>
      </c>
      <c r="C642" s="13" t="s">
        <v>211</v>
      </c>
      <c r="D642" s="1"/>
      <c r="E642" s="981" t="s">
        <v>182</v>
      </c>
      <c r="F642" s="3"/>
      <c r="O642"/>
      <c r="P642"/>
      <c r="Q642"/>
      <c r="U642" s="969"/>
      <c r="V642" s="38"/>
      <c r="W642" s="38"/>
    </row>
    <row r="643" spans="1:23" x14ac:dyDescent="0.35">
      <c r="A643" s="1129">
        <v>73551</v>
      </c>
      <c r="B643" s="1130">
        <v>0.16</v>
      </c>
      <c r="C643" s="13" t="s">
        <v>212</v>
      </c>
      <c r="D643" s="1"/>
      <c r="E643" s="981" t="s">
        <v>182</v>
      </c>
      <c r="F643" s="3"/>
      <c r="O643"/>
      <c r="P643"/>
      <c r="Q643"/>
      <c r="U643" s="969"/>
      <c r="V643" s="38"/>
      <c r="W643" s="38"/>
    </row>
    <row r="644" spans="1:23" x14ac:dyDescent="0.35">
      <c r="A644" s="1129">
        <v>73552</v>
      </c>
      <c r="B644" s="1130">
        <v>0.18</v>
      </c>
      <c r="C644" s="13" t="s">
        <v>270</v>
      </c>
      <c r="D644" s="1"/>
      <c r="E644" s="981" t="s">
        <v>182</v>
      </c>
      <c r="F644" s="3"/>
      <c r="O644"/>
      <c r="P644"/>
      <c r="Q644"/>
      <c r="U644" s="969"/>
      <c r="V644" s="38"/>
      <c r="W644" s="38"/>
    </row>
    <row r="645" spans="1:23" x14ac:dyDescent="0.35">
      <c r="A645" s="1129">
        <v>73552</v>
      </c>
      <c r="B645" s="1130">
        <v>0.18</v>
      </c>
      <c r="C645" s="13" t="s">
        <v>271</v>
      </c>
      <c r="D645" s="1"/>
      <c r="E645" s="981" t="s">
        <v>182</v>
      </c>
      <c r="F645" s="3"/>
      <c r="O645"/>
      <c r="P645"/>
      <c r="Q645"/>
      <c r="U645" s="969"/>
      <c r="V645" s="38"/>
      <c r="W645" s="38"/>
    </row>
    <row r="646" spans="1:23" x14ac:dyDescent="0.35">
      <c r="A646" s="1129">
        <v>73552</v>
      </c>
      <c r="B646" s="1130">
        <v>0.18</v>
      </c>
      <c r="C646" s="13" t="s">
        <v>272</v>
      </c>
      <c r="D646" s="1"/>
      <c r="E646" s="981" t="s">
        <v>182</v>
      </c>
      <c r="F646" s="3"/>
      <c r="O646"/>
      <c r="P646"/>
      <c r="Q646"/>
      <c r="U646" s="969"/>
      <c r="V646" s="38"/>
      <c r="W646" s="38"/>
    </row>
    <row r="647" spans="1:23" x14ac:dyDescent="0.35">
      <c r="A647" s="1129">
        <v>73552</v>
      </c>
      <c r="B647" s="1130">
        <v>0.18</v>
      </c>
      <c r="C647" s="13" t="s">
        <v>273</v>
      </c>
      <c r="D647" s="1"/>
      <c r="E647" s="981" t="s">
        <v>182</v>
      </c>
      <c r="F647" s="3"/>
      <c r="O647"/>
      <c r="P647"/>
      <c r="Q647"/>
      <c r="U647" s="969"/>
      <c r="V647" s="38"/>
      <c r="W647" s="38"/>
    </row>
    <row r="648" spans="1:23" x14ac:dyDescent="0.35">
      <c r="A648" s="1129">
        <v>73560</v>
      </c>
      <c r="B648" s="1130">
        <v>0.16</v>
      </c>
      <c r="C648" s="13" t="s">
        <v>213</v>
      </c>
      <c r="D648" s="1"/>
      <c r="E648" s="981" t="s">
        <v>182</v>
      </c>
      <c r="F648" s="3"/>
      <c r="O648"/>
      <c r="P648"/>
      <c r="Q648"/>
      <c r="U648" s="969"/>
      <c r="V648" s="38"/>
      <c r="W648" s="38"/>
    </row>
    <row r="649" spans="1:23" x14ac:dyDescent="0.35">
      <c r="A649" s="1129">
        <v>73560</v>
      </c>
      <c r="B649" s="1130">
        <v>0.16</v>
      </c>
      <c r="C649" s="13" t="s">
        <v>214</v>
      </c>
      <c r="D649" s="1"/>
      <c r="E649" s="981" t="s">
        <v>182</v>
      </c>
      <c r="F649" s="3"/>
      <c r="O649"/>
      <c r="P649"/>
      <c r="Q649"/>
      <c r="U649" s="969"/>
      <c r="V649" s="38"/>
      <c r="W649" s="38"/>
    </row>
    <row r="650" spans="1:23" x14ac:dyDescent="0.35">
      <c r="A650" s="1129">
        <v>73560</v>
      </c>
      <c r="B650" s="1130">
        <v>0.16</v>
      </c>
      <c r="C650" s="13" t="s">
        <v>215</v>
      </c>
      <c r="D650" s="1"/>
      <c r="E650" s="981" t="s">
        <v>182</v>
      </c>
      <c r="F650" s="3"/>
      <c r="O650"/>
      <c r="P650"/>
      <c r="Q650"/>
      <c r="U650" s="969"/>
      <c r="V650" s="38"/>
      <c r="W650" s="38"/>
    </row>
    <row r="651" spans="1:23" x14ac:dyDescent="0.35">
      <c r="A651" s="1129">
        <v>73562</v>
      </c>
      <c r="B651" s="1130">
        <v>0.18</v>
      </c>
      <c r="C651" s="13" t="s">
        <v>274</v>
      </c>
      <c r="D651" s="1"/>
      <c r="E651" s="981" t="s">
        <v>182</v>
      </c>
      <c r="F651" s="3"/>
      <c r="O651"/>
      <c r="P651"/>
      <c r="Q651"/>
      <c r="U651" s="969"/>
      <c r="V651" s="38"/>
      <c r="W651" s="38"/>
    </row>
    <row r="652" spans="1:23" x14ac:dyDescent="0.35">
      <c r="A652" s="1129">
        <v>73562</v>
      </c>
      <c r="B652" s="1130">
        <v>0.18</v>
      </c>
      <c r="C652" s="13" t="s">
        <v>275</v>
      </c>
      <c r="D652" s="1"/>
      <c r="E652" s="981" t="s">
        <v>182</v>
      </c>
      <c r="F652" s="3"/>
      <c r="O652"/>
      <c r="P652"/>
      <c r="Q652"/>
      <c r="U652" s="969"/>
      <c r="V652" s="38"/>
      <c r="W652" s="38"/>
    </row>
    <row r="653" spans="1:23" x14ac:dyDescent="0.35">
      <c r="A653" s="1129">
        <v>73562</v>
      </c>
      <c r="B653" s="1130">
        <v>0.18</v>
      </c>
      <c r="C653" s="13" t="s">
        <v>276</v>
      </c>
      <c r="D653" s="1"/>
      <c r="E653" s="981" t="s">
        <v>182</v>
      </c>
      <c r="F653" s="3"/>
      <c r="O653"/>
      <c r="P653"/>
      <c r="Q653"/>
      <c r="U653" s="969"/>
      <c r="V653" s="38"/>
      <c r="W653" s="38"/>
    </row>
    <row r="654" spans="1:23" x14ac:dyDescent="0.35">
      <c r="A654" s="1129">
        <v>73564</v>
      </c>
      <c r="B654" s="1130">
        <v>0.21</v>
      </c>
      <c r="C654" s="13" t="s">
        <v>296</v>
      </c>
      <c r="D654" s="1"/>
      <c r="E654" s="981" t="s">
        <v>182</v>
      </c>
      <c r="F654" s="3"/>
      <c r="O654"/>
      <c r="P654"/>
      <c r="Q654"/>
      <c r="U654" s="969"/>
      <c r="V654" s="38"/>
      <c r="W654" s="38"/>
    </row>
    <row r="655" spans="1:23" x14ac:dyDescent="0.35">
      <c r="A655" s="1129">
        <v>73564</v>
      </c>
      <c r="B655" s="1130">
        <v>0.21</v>
      </c>
      <c r="C655" s="13" t="s">
        <v>297</v>
      </c>
      <c r="D655" s="1"/>
      <c r="E655" s="981" t="s">
        <v>182</v>
      </c>
      <c r="F655" s="3"/>
      <c r="O655"/>
      <c r="P655"/>
      <c r="Q655"/>
      <c r="U655" s="969"/>
      <c r="V655" s="38"/>
      <c r="W655" s="38"/>
    </row>
    <row r="656" spans="1:23" x14ac:dyDescent="0.35">
      <c r="A656" s="1129">
        <v>73565</v>
      </c>
      <c r="B656" s="1137">
        <v>0.16</v>
      </c>
      <c r="C656" s="13" t="s">
        <v>216</v>
      </c>
      <c r="D656" s="1"/>
      <c r="E656" s="981" t="s">
        <v>182</v>
      </c>
      <c r="F656" s="3"/>
      <c r="O656"/>
      <c r="P656"/>
      <c r="Q656"/>
      <c r="U656" s="969"/>
      <c r="V656" s="38"/>
      <c r="W656" s="38"/>
    </row>
    <row r="657" spans="1:23" x14ac:dyDescent="0.35">
      <c r="A657" s="1129">
        <v>73590</v>
      </c>
      <c r="B657" s="1130">
        <v>0.16</v>
      </c>
      <c r="C657" s="13" t="s">
        <v>217</v>
      </c>
      <c r="D657" s="1"/>
      <c r="E657" s="981" t="s">
        <v>182</v>
      </c>
      <c r="F657" s="3"/>
      <c r="O657"/>
      <c r="P657"/>
      <c r="Q657"/>
      <c r="U657" s="969"/>
      <c r="V657" s="38"/>
      <c r="W657" s="38"/>
    </row>
    <row r="658" spans="1:23" x14ac:dyDescent="0.35">
      <c r="A658" s="1129">
        <v>73590</v>
      </c>
      <c r="B658" s="1130">
        <v>0.16</v>
      </c>
      <c r="C658" s="13" t="s">
        <v>218</v>
      </c>
      <c r="D658" s="1"/>
      <c r="E658" s="981" t="s">
        <v>182</v>
      </c>
      <c r="F658" s="3"/>
      <c r="O658"/>
      <c r="P658"/>
      <c r="Q658"/>
      <c r="U658" s="969"/>
      <c r="V658" s="38"/>
      <c r="W658" s="38"/>
    </row>
    <row r="659" spans="1:23" x14ac:dyDescent="0.35">
      <c r="A659" s="1129">
        <v>73592</v>
      </c>
      <c r="B659" s="1130">
        <v>0.16</v>
      </c>
      <c r="C659" s="13" t="s">
        <v>219</v>
      </c>
      <c r="D659" s="1138"/>
      <c r="E659" s="981" t="s">
        <v>182</v>
      </c>
      <c r="F659" s="3"/>
      <c r="O659"/>
      <c r="P659"/>
      <c r="Q659"/>
      <c r="U659" s="969"/>
      <c r="V659" s="38"/>
      <c r="W659" s="38"/>
    </row>
    <row r="660" spans="1:23" x14ac:dyDescent="0.35">
      <c r="A660" s="1129">
        <v>73592</v>
      </c>
      <c r="B660" s="1130">
        <v>0.16</v>
      </c>
      <c r="C660" s="13" t="s">
        <v>220</v>
      </c>
      <c r="D660" s="1138"/>
      <c r="E660" s="981" t="s">
        <v>182</v>
      </c>
      <c r="F660" s="3"/>
      <c r="O660"/>
      <c r="P660"/>
      <c r="Q660"/>
      <c r="U660" s="969"/>
      <c r="V660" s="38"/>
      <c r="W660" s="38"/>
    </row>
    <row r="661" spans="1:23" x14ac:dyDescent="0.35">
      <c r="A661" s="1129">
        <v>73600</v>
      </c>
      <c r="B661" s="1130">
        <v>0.16</v>
      </c>
      <c r="C661" s="13" t="s">
        <v>221</v>
      </c>
      <c r="D661" s="1"/>
      <c r="E661" s="981" t="s">
        <v>182</v>
      </c>
      <c r="F661" s="3"/>
      <c r="O661"/>
      <c r="P661"/>
      <c r="Q661"/>
      <c r="U661" s="969"/>
      <c r="V661" s="38"/>
      <c r="W661" s="38"/>
    </row>
    <row r="662" spans="1:23" x14ac:dyDescent="0.35">
      <c r="A662" s="1129">
        <v>73600</v>
      </c>
      <c r="B662" s="1130">
        <v>0.16</v>
      </c>
      <c r="C662" s="13" t="s">
        <v>222</v>
      </c>
      <c r="D662" s="1"/>
      <c r="E662" s="981" t="s">
        <v>182</v>
      </c>
      <c r="F662" s="3"/>
      <c r="O662"/>
      <c r="P662"/>
      <c r="Q662"/>
      <c r="U662" s="969"/>
      <c r="V662" s="38"/>
      <c r="W662" s="38"/>
    </row>
    <row r="663" spans="1:23" x14ac:dyDescent="0.35">
      <c r="A663" s="1129">
        <v>73610</v>
      </c>
      <c r="B663" s="1130">
        <v>0.17</v>
      </c>
      <c r="C663" s="13" t="s">
        <v>247</v>
      </c>
      <c r="D663" s="1"/>
      <c r="E663" s="981" t="s">
        <v>182</v>
      </c>
      <c r="F663" s="3"/>
      <c r="O663"/>
      <c r="P663"/>
      <c r="Q663"/>
      <c r="U663" s="969"/>
      <c r="V663" s="38"/>
      <c r="W663" s="38"/>
    </row>
    <row r="664" spans="1:23" x14ac:dyDescent="0.35">
      <c r="A664" s="1129">
        <v>73610</v>
      </c>
      <c r="B664" s="1130">
        <v>0.17</v>
      </c>
      <c r="C664" s="13" t="s">
        <v>248</v>
      </c>
      <c r="D664" s="1"/>
      <c r="E664" s="981" t="s">
        <v>182</v>
      </c>
      <c r="O664"/>
      <c r="P664"/>
      <c r="Q664"/>
      <c r="U664" s="969"/>
      <c r="V664" s="38"/>
      <c r="W664" s="38"/>
    </row>
    <row r="665" spans="1:23" x14ac:dyDescent="0.35">
      <c r="A665" s="1129">
        <v>73610</v>
      </c>
      <c r="B665" s="1130">
        <v>0.17</v>
      </c>
      <c r="C665" s="13" t="s">
        <v>249</v>
      </c>
      <c r="D665" s="1"/>
      <c r="E665" s="981" t="s">
        <v>182</v>
      </c>
      <c r="F665" s="3"/>
      <c r="O665"/>
      <c r="P665"/>
      <c r="Q665"/>
      <c r="U665" s="969"/>
      <c r="V665" s="38"/>
      <c r="W665" s="38"/>
    </row>
    <row r="666" spans="1:23" x14ac:dyDescent="0.35">
      <c r="A666" s="1129">
        <v>73610</v>
      </c>
      <c r="B666" s="1130">
        <v>0.17</v>
      </c>
      <c r="C666" s="13" t="s">
        <v>250</v>
      </c>
      <c r="D666" s="1"/>
      <c r="E666" s="981" t="s">
        <v>182</v>
      </c>
      <c r="F666" s="3"/>
      <c r="O666"/>
      <c r="P666"/>
      <c r="Q666"/>
      <c r="U666" s="969"/>
      <c r="V666" s="38"/>
      <c r="W666" s="38"/>
    </row>
    <row r="667" spans="1:23" x14ac:dyDescent="0.35">
      <c r="A667" s="1129">
        <v>73620</v>
      </c>
      <c r="B667" s="1130">
        <v>0.16</v>
      </c>
      <c r="C667" s="13" t="s">
        <v>223</v>
      </c>
      <c r="D667" s="1"/>
      <c r="E667" s="981" t="s">
        <v>182</v>
      </c>
      <c r="F667" s="1126"/>
      <c r="O667"/>
      <c r="P667"/>
      <c r="Q667"/>
      <c r="U667" s="969"/>
      <c r="V667" s="38"/>
      <c r="W667" s="38"/>
    </row>
    <row r="668" spans="1:23" x14ac:dyDescent="0.35">
      <c r="A668" s="1129">
        <v>73620</v>
      </c>
      <c r="B668" s="1130">
        <v>0.16</v>
      </c>
      <c r="C668" s="13" t="s">
        <v>224</v>
      </c>
      <c r="D668" s="1"/>
      <c r="E668" s="981" t="s">
        <v>182</v>
      </c>
      <c r="F668" s="3"/>
      <c r="O668"/>
      <c r="P668"/>
      <c r="Q668"/>
      <c r="U668" s="969"/>
      <c r="V668" s="38"/>
      <c r="W668" s="38"/>
    </row>
    <row r="669" spans="1:23" x14ac:dyDescent="0.35">
      <c r="A669" s="1129">
        <v>73620</v>
      </c>
      <c r="B669" s="1130">
        <v>0.16</v>
      </c>
      <c r="C669" s="13" t="s">
        <v>225</v>
      </c>
      <c r="D669" s="1"/>
      <c r="E669" s="981" t="s">
        <v>182</v>
      </c>
      <c r="F669" s="3"/>
      <c r="O669"/>
      <c r="P669"/>
      <c r="Q669"/>
      <c r="U669" s="969"/>
      <c r="V669" s="38"/>
      <c r="W669" s="38"/>
    </row>
    <row r="670" spans="1:23" x14ac:dyDescent="0.35">
      <c r="A670" s="1129">
        <v>73620</v>
      </c>
      <c r="B670" s="1130">
        <v>0.16</v>
      </c>
      <c r="C670" s="13" t="s">
        <v>226</v>
      </c>
      <c r="D670" s="1"/>
      <c r="E670" s="981" t="s">
        <v>182</v>
      </c>
      <c r="F670" s="3"/>
      <c r="O670"/>
      <c r="P670"/>
      <c r="Q670"/>
      <c r="U670" s="969"/>
      <c r="V670" s="38"/>
      <c r="W670" s="38"/>
    </row>
    <row r="671" spans="1:23" x14ac:dyDescent="0.35">
      <c r="A671" s="1129">
        <v>73630</v>
      </c>
      <c r="B671" s="1130">
        <v>0.17</v>
      </c>
      <c r="C671" s="373" t="s">
        <v>251</v>
      </c>
      <c r="D671" s="1"/>
      <c r="E671" s="981" t="s">
        <v>182</v>
      </c>
      <c r="F671" s="3"/>
      <c r="O671"/>
      <c r="P671"/>
      <c r="Q671"/>
      <c r="U671" s="969"/>
      <c r="V671" s="38"/>
      <c r="W671" s="38"/>
    </row>
    <row r="672" spans="1:23" x14ac:dyDescent="0.35">
      <c r="A672" s="1129">
        <v>73630</v>
      </c>
      <c r="B672" s="1130">
        <v>0.17</v>
      </c>
      <c r="C672" s="373" t="s">
        <v>252</v>
      </c>
      <c r="D672" s="38"/>
      <c r="E672" s="981" t="s">
        <v>182</v>
      </c>
      <c r="F672" s="3"/>
      <c r="O672"/>
      <c r="P672"/>
      <c r="Q672"/>
      <c r="U672" s="969"/>
      <c r="V672" s="38"/>
      <c r="W672" s="38"/>
    </row>
    <row r="673" spans="1:23" x14ac:dyDescent="0.35">
      <c r="A673" s="1129">
        <v>73630</v>
      </c>
      <c r="B673" s="1130">
        <v>0.17</v>
      </c>
      <c r="C673" s="13" t="s">
        <v>253</v>
      </c>
      <c r="D673" s="1"/>
      <c r="E673" s="981" t="s">
        <v>182</v>
      </c>
      <c r="F673" s="3"/>
      <c r="O673"/>
      <c r="P673"/>
      <c r="Q673"/>
      <c r="U673" s="969"/>
      <c r="V673" s="38"/>
      <c r="W673" s="38"/>
    </row>
    <row r="674" spans="1:23" x14ac:dyDescent="0.35">
      <c r="A674" s="1129">
        <v>73630</v>
      </c>
      <c r="B674" s="1130">
        <v>0.17</v>
      </c>
      <c r="C674" s="13" t="s">
        <v>254</v>
      </c>
      <c r="D674" s="1"/>
      <c r="E674" s="981" t="s">
        <v>182</v>
      </c>
      <c r="F674" s="3"/>
      <c r="O674"/>
      <c r="P674"/>
      <c r="Q674"/>
      <c r="U674" s="969"/>
      <c r="V674" s="38"/>
      <c r="W674" s="38"/>
    </row>
    <row r="675" spans="1:23" x14ac:dyDescent="0.35">
      <c r="A675" s="1129">
        <v>73630</v>
      </c>
      <c r="B675" s="1130">
        <v>0.17</v>
      </c>
      <c r="C675" s="373" t="s">
        <v>255</v>
      </c>
      <c r="D675" s="1"/>
      <c r="E675" s="981" t="s">
        <v>182</v>
      </c>
      <c r="F675" s="3"/>
      <c r="O675"/>
      <c r="P675"/>
      <c r="Q675"/>
      <c r="U675" s="969"/>
      <c r="V675" s="38"/>
      <c r="W675" s="38"/>
    </row>
    <row r="676" spans="1:23" x14ac:dyDescent="0.35">
      <c r="A676" s="1129">
        <v>73650</v>
      </c>
      <c r="B676" s="1130">
        <v>0.16</v>
      </c>
      <c r="C676" s="13" t="s">
        <v>227</v>
      </c>
      <c r="D676" s="1"/>
      <c r="E676" s="981" t="s">
        <v>182</v>
      </c>
      <c r="F676" s="3"/>
      <c r="O676"/>
      <c r="P676"/>
      <c r="Q676"/>
      <c r="U676" s="969"/>
      <c r="V676" s="38"/>
      <c r="W676" s="38"/>
    </row>
    <row r="677" spans="1:23" x14ac:dyDescent="0.35">
      <c r="A677" s="1129">
        <v>73650</v>
      </c>
      <c r="B677" s="1130">
        <v>0.16</v>
      </c>
      <c r="C677" s="13" t="s">
        <v>228</v>
      </c>
      <c r="D677" s="1"/>
      <c r="E677" s="981" t="s">
        <v>182</v>
      </c>
      <c r="F677" s="1126"/>
      <c r="O677"/>
      <c r="P677"/>
      <c r="Q677"/>
      <c r="U677" s="969"/>
      <c r="V677" s="38"/>
      <c r="W677" s="38"/>
    </row>
    <row r="678" spans="1:23" x14ac:dyDescent="0.35">
      <c r="A678" s="1129">
        <v>73650</v>
      </c>
      <c r="B678" s="1130">
        <v>0.16</v>
      </c>
      <c r="C678" s="13" t="s">
        <v>229</v>
      </c>
      <c r="D678" s="1"/>
      <c r="E678" s="981" t="s">
        <v>182</v>
      </c>
      <c r="F678" s="3"/>
      <c r="O678"/>
      <c r="P678"/>
      <c r="Q678"/>
      <c r="U678" s="969"/>
      <c r="V678" s="38"/>
      <c r="W678" s="38"/>
    </row>
    <row r="679" spans="1:23" x14ac:dyDescent="0.35">
      <c r="A679" s="1129">
        <v>73650</v>
      </c>
      <c r="B679" s="1130">
        <v>0.16</v>
      </c>
      <c r="C679" s="13" t="s">
        <v>230</v>
      </c>
      <c r="D679" s="1"/>
      <c r="E679" s="981" t="s">
        <v>182</v>
      </c>
      <c r="F679" s="3"/>
      <c r="O679"/>
      <c r="P679"/>
      <c r="Q679"/>
      <c r="U679" s="969"/>
      <c r="V679" s="38"/>
      <c r="W679" s="38"/>
    </row>
    <row r="680" spans="1:23" x14ac:dyDescent="0.35">
      <c r="A680" s="1129">
        <v>73660</v>
      </c>
      <c r="B680" s="1130">
        <v>0.13</v>
      </c>
      <c r="C680" s="13" t="s">
        <v>187</v>
      </c>
      <c r="E680" s="981" t="s">
        <v>182</v>
      </c>
      <c r="F680" s="3"/>
      <c r="O680"/>
      <c r="P680"/>
      <c r="Q680"/>
      <c r="U680" s="969"/>
      <c r="V680" s="38"/>
      <c r="W680" s="38"/>
    </row>
    <row r="681" spans="1:23" x14ac:dyDescent="0.35">
      <c r="A681" s="1129">
        <v>73660</v>
      </c>
      <c r="B681" s="1130">
        <v>0.13</v>
      </c>
      <c r="C681" s="13" t="s">
        <v>188</v>
      </c>
      <c r="D681" s="1"/>
      <c r="E681" s="981" t="s">
        <v>182</v>
      </c>
      <c r="F681" s="3"/>
      <c r="O681"/>
      <c r="P681"/>
      <c r="Q681"/>
      <c r="U681" s="969"/>
      <c r="V681" s="38"/>
      <c r="W681" s="38"/>
    </row>
    <row r="682" spans="1:23" x14ac:dyDescent="0.35">
      <c r="A682" s="1129">
        <v>73660</v>
      </c>
      <c r="B682" s="1130">
        <v>0.13</v>
      </c>
      <c r="C682" s="13" t="s">
        <v>189</v>
      </c>
      <c r="D682" s="1"/>
      <c r="E682" s="981" t="s">
        <v>182</v>
      </c>
      <c r="F682" s="3"/>
      <c r="O682"/>
      <c r="P682"/>
      <c r="Q682"/>
      <c r="U682" s="969"/>
      <c r="V682" s="38"/>
      <c r="W682" s="38"/>
    </row>
    <row r="683" spans="1:23" x14ac:dyDescent="0.35">
      <c r="A683" s="1129">
        <v>73700</v>
      </c>
      <c r="B683" s="1130">
        <v>0.98</v>
      </c>
      <c r="C683" s="13" t="s">
        <v>428</v>
      </c>
      <c r="D683" s="1"/>
      <c r="E683" s="981" t="s">
        <v>182</v>
      </c>
      <c r="F683" s="3"/>
      <c r="O683"/>
      <c r="P683"/>
      <c r="Q683"/>
      <c r="U683" s="969"/>
      <c r="V683" s="38"/>
      <c r="W683" s="38"/>
    </row>
    <row r="684" spans="1:23" x14ac:dyDescent="0.35">
      <c r="A684" s="1129">
        <v>73700</v>
      </c>
      <c r="B684" s="1130">
        <v>0.98</v>
      </c>
      <c r="C684" s="13" t="s">
        <v>429</v>
      </c>
      <c r="D684" s="1"/>
      <c r="E684" s="981" t="s">
        <v>182</v>
      </c>
      <c r="F684" s="3"/>
      <c r="O684"/>
      <c r="P684"/>
      <c r="Q684"/>
      <c r="U684" s="969"/>
      <c r="V684" s="38"/>
      <c r="W684" s="38"/>
    </row>
    <row r="685" spans="1:23" x14ac:dyDescent="0.35">
      <c r="A685" s="1129">
        <v>73700</v>
      </c>
      <c r="B685" s="1130">
        <v>0.98</v>
      </c>
      <c r="C685" s="13" t="s">
        <v>430</v>
      </c>
      <c r="D685" s="1"/>
      <c r="E685" s="981" t="s">
        <v>182</v>
      </c>
      <c r="F685" s="1126"/>
      <c r="O685"/>
      <c r="P685"/>
      <c r="Q685"/>
      <c r="U685" s="969"/>
      <c r="V685" s="38"/>
      <c r="W685" s="38"/>
    </row>
    <row r="686" spans="1:23" x14ac:dyDescent="0.35">
      <c r="A686" s="1129">
        <v>73701</v>
      </c>
      <c r="B686" s="1130">
        <v>1.1299999999999999</v>
      </c>
      <c r="C686" s="13" t="s">
        <v>444</v>
      </c>
      <c r="D686" s="1"/>
      <c r="E686" s="981" t="s">
        <v>182</v>
      </c>
      <c r="F686" s="3"/>
      <c r="O686"/>
      <c r="P686"/>
      <c r="Q686"/>
      <c r="U686" s="969"/>
      <c r="V686" s="38"/>
      <c r="W686" s="38"/>
    </row>
    <row r="687" spans="1:23" x14ac:dyDescent="0.35">
      <c r="A687" s="1129">
        <v>73701</v>
      </c>
      <c r="B687" s="1130">
        <v>1.1299999999999999</v>
      </c>
      <c r="C687" s="13" t="s">
        <v>445</v>
      </c>
      <c r="D687" s="1"/>
      <c r="E687" s="981" t="s">
        <v>182</v>
      </c>
      <c r="F687" s="3"/>
      <c r="O687"/>
      <c r="P687"/>
      <c r="Q687"/>
      <c r="U687" s="969"/>
      <c r="V687" s="38"/>
      <c r="W687" s="38"/>
    </row>
    <row r="688" spans="1:23" x14ac:dyDescent="0.35">
      <c r="A688" s="1129">
        <v>73702</v>
      </c>
      <c r="B688" s="1130">
        <v>1.19</v>
      </c>
      <c r="C688" s="13" t="s">
        <v>455</v>
      </c>
      <c r="D688" s="1"/>
      <c r="E688" s="981" t="s">
        <v>182</v>
      </c>
      <c r="F688" s="3"/>
      <c r="O688"/>
      <c r="P688"/>
      <c r="Q688"/>
      <c r="U688" s="969"/>
      <c r="V688" s="38"/>
      <c r="W688" s="38"/>
    </row>
    <row r="689" spans="1:23" x14ac:dyDescent="0.35">
      <c r="A689" s="1129">
        <v>73702</v>
      </c>
      <c r="B689" s="1130">
        <v>1.19</v>
      </c>
      <c r="C689" s="13" t="s">
        <v>456</v>
      </c>
      <c r="D689" s="1"/>
      <c r="E689" s="981" t="s">
        <v>182</v>
      </c>
      <c r="F689" s="3"/>
      <c r="O689"/>
      <c r="P689"/>
      <c r="Q689"/>
      <c r="U689" s="969"/>
      <c r="V689" s="38"/>
      <c r="W689" s="38"/>
    </row>
    <row r="690" spans="1:23" x14ac:dyDescent="0.35">
      <c r="A690" s="1129">
        <v>74018</v>
      </c>
      <c r="B690" s="1130">
        <v>0.18</v>
      </c>
      <c r="C690" s="13" t="s">
        <v>277</v>
      </c>
      <c r="D690" s="1"/>
      <c r="E690" s="981" t="s">
        <v>182</v>
      </c>
      <c r="F690" s="3"/>
      <c r="O690"/>
      <c r="P690"/>
      <c r="Q690"/>
      <c r="U690" s="969"/>
      <c r="V690" s="38"/>
      <c r="W690" s="38"/>
    </row>
    <row r="691" spans="1:23" x14ac:dyDescent="0.35">
      <c r="A691" s="1129">
        <v>74018</v>
      </c>
      <c r="B691" s="1130">
        <v>0.18</v>
      </c>
      <c r="C691" s="13" t="s">
        <v>278</v>
      </c>
      <c r="E691" s="981" t="s">
        <v>182</v>
      </c>
      <c r="F691" s="3"/>
      <c r="O691"/>
      <c r="P691"/>
      <c r="Q691"/>
      <c r="U691" s="969"/>
      <c r="V691" s="38"/>
      <c r="W691" s="38"/>
    </row>
    <row r="692" spans="1:23" x14ac:dyDescent="0.35">
      <c r="A692" s="1129">
        <v>74019</v>
      </c>
      <c r="B692" s="1130">
        <v>0.22</v>
      </c>
      <c r="C692" s="13" t="s">
        <v>299</v>
      </c>
      <c r="D692" s="1"/>
      <c r="E692" s="981" t="s">
        <v>182</v>
      </c>
      <c r="F692" s="3"/>
      <c r="O692"/>
      <c r="P692"/>
      <c r="Q692"/>
      <c r="U692" s="969"/>
      <c r="V692" s="38"/>
      <c r="W692" s="38"/>
    </row>
    <row r="693" spans="1:23" x14ac:dyDescent="0.35">
      <c r="A693" s="1129">
        <v>74021</v>
      </c>
      <c r="B693" s="1130">
        <v>0.26</v>
      </c>
      <c r="C693" s="13" t="s">
        <v>314</v>
      </c>
      <c r="D693" s="1"/>
      <c r="E693" s="981" t="s">
        <v>182</v>
      </c>
      <c r="F693" s="3"/>
      <c r="O693"/>
      <c r="P693"/>
      <c r="Q693"/>
      <c r="U693" s="969"/>
      <c r="V693" s="38"/>
      <c r="W693" s="38"/>
    </row>
    <row r="694" spans="1:23" x14ac:dyDescent="0.35">
      <c r="A694" s="1129">
        <v>74022</v>
      </c>
      <c r="B694" s="1130">
        <v>0.31</v>
      </c>
      <c r="C694" s="13" t="s">
        <v>322</v>
      </c>
      <c r="D694" s="1"/>
      <c r="E694" s="981" t="s">
        <v>182</v>
      </c>
      <c r="F694" s="1126"/>
      <c r="O694"/>
      <c r="P694"/>
      <c r="Q694"/>
      <c r="U694" s="969"/>
      <c r="V694" s="38"/>
      <c r="W694" s="38"/>
    </row>
    <row r="695" spans="1:23" x14ac:dyDescent="0.35">
      <c r="A695" s="1129">
        <v>74150</v>
      </c>
      <c r="B695" s="1130">
        <v>1.1599999999999999</v>
      </c>
      <c r="C695" s="13" t="s">
        <v>448</v>
      </c>
      <c r="D695" s="1"/>
      <c r="E695" s="981" t="s">
        <v>182</v>
      </c>
      <c r="F695" s="3"/>
      <c r="O695"/>
      <c r="P695"/>
      <c r="Q695"/>
      <c r="U695" s="969"/>
      <c r="V695" s="38"/>
      <c r="W695" s="38"/>
    </row>
    <row r="696" spans="1:23" x14ac:dyDescent="0.35">
      <c r="A696" s="1129">
        <v>74160</v>
      </c>
      <c r="B696" s="1130">
        <v>1.24</v>
      </c>
      <c r="C696" s="13" t="s">
        <v>467</v>
      </c>
      <c r="D696" s="1"/>
      <c r="E696" s="981" t="s">
        <v>182</v>
      </c>
      <c r="F696" s="3"/>
      <c r="O696"/>
      <c r="P696"/>
      <c r="Q696"/>
      <c r="U696" s="969"/>
      <c r="V696" s="38"/>
      <c r="W696" s="38"/>
    </row>
    <row r="697" spans="1:23" x14ac:dyDescent="0.35">
      <c r="A697" s="1129">
        <v>74170</v>
      </c>
      <c r="B697" s="1130">
        <v>1.37</v>
      </c>
      <c r="C697" s="13" t="s">
        <v>476</v>
      </c>
      <c r="E697" s="981" t="s">
        <v>182</v>
      </c>
      <c r="F697" s="3"/>
      <c r="O697"/>
      <c r="P697"/>
      <c r="Q697"/>
      <c r="U697" s="969"/>
      <c r="V697" s="38"/>
      <c r="W697" s="38"/>
    </row>
    <row r="698" spans="1:23" x14ac:dyDescent="0.35">
      <c r="A698" s="1129">
        <v>74176</v>
      </c>
      <c r="B698" s="1130">
        <v>1.7</v>
      </c>
      <c r="C698" s="13" t="s">
        <v>482</v>
      </c>
      <c r="D698" s="1"/>
      <c r="E698" s="981" t="s">
        <v>182</v>
      </c>
      <c r="F698" s="3"/>
      <c r="O698"/>
      <c r="P698"/>
      <c r="Q698"/>
      <c r="U698" s="969"/>
      <c r="V698" s="38"/>
      <c r="W698" s="38"/>
    </row>
    <row r="699" spans="1:23" x14ac:dyDescent="0.35">
      <c r="A699" s="1129">
        <v>74176</v>
      </c>
      <c r="B699" s="1130">
        <v>1.7</v>
      </c>
      <c r="C699" s="13" t="s">
        <v>483</v>
      </c>
      <c r="D699" s="1"/>
      <c r="E699" s="981" t="s">
        <v>182</v>
      </c>
      <c r="F699" s="3"/>
      <c r="O699"/>
      <c r="P699"/>
      <c r="Q699"/>
      <c r="U699" s="969"/>
      <c r="V699" s="38"/>
      <c r="W699" s="38"/>
    </row>
    <row r="700" spans="1:23" x14ac:dyDescent="0.35">
      <c r="A700" s="1129">
        <v>74176</v>
      </c>
      <c r="B700" s="1130">
        <v>1.7</v>
      </c>
      <c r="C700" s="13" t="s">
        <v>484</v>
      </c>
      <c r="E700" s="981" t="s">
        <v>182</v>
      </c>
      <c r="F700" s="3"/>
      <c r="O700"/>
      <c r="P700"/>
      <c r="Q700"/>
      <c r="U700" s="969"/>
      <c r="V700" s="38"/>
      <c r="W700" s="38"/>
    </row>
    <row r="701" spans="1:23" x14ac:dyDescent="0.35">
      <c r="A701" s="1129">
        <v>74177</v>
      </c>
      <c r="B701" s="1130">
        <v>1.77</v>
      </c>
      <c r="C701" s="13" t="s">
        <v>488</v>
      </c>
      <c r="D701" s="1"/>
      <c r="E701" s="981" t="s">
        <v>182</v>
      </c>
      <c r="F701" s="3"/>
      <c r="O701"/>
      <c r="P701"/>
      <c r="Q701"/>
      <c r="U701" s="969"/>
      <c r="V701" s="38"/>
      <c r="W701" s="38"/>
    </row>
    <row r="702" spans="1:23" x14ac:dyDescent="0.35">
      <c r="A702" s="1129">
        <v>74177</v>
      </c>
      <c r="B702" s="1130">
        <v>1.77</v>
      </c>
      <c r="C702" s="13" t="s">
        <v>489</v>
      </c>
      <c r="D702" s="1"/>
      <c r="E702" s="981" t="s">
        <v>182</v>
      </c>
      <c r="F702" s="3"/>
      <c r="O702"/>
      <c r="P702"/>
      <c r="Q702"/>
      <c r="U702" s="969"/>
      <c r="V702" s="38"/>
      <c r="W702" s="38"/>
    </row>
    <row r="703" spans="1:23" x14ac:dyDescent="0.35">
      <c r="A703" s="1129">
        <v>74177</v>
      </c>
      <c r="B703" s="1130">
        <v>1.77</v>
      </c>
      <c r="C703" s="13" t="s">
        <v>490</v>
      </c>
      <c r="D703" s="1"/>
      <c r="E703" s="981" t="s">
        <v>182</v>
      </c>
      <c r="F703" s="3"/>
      <c r="O703"/>
      <c r="P703"/>
      <c r="Q703"/>
      <c r="U703" s="969"/>
      <c r="V703" s="38"/>
      <c r="W703" s="38"/>
    </row>
    <row r="704" spans="1:23" x14ac:dyDescent="0.35">
      <c r="A704" s="1129">
        <v>74177</v>
      </c>
      <c r="B704" s="1130">
        <v>1.77</v>
      </c>
      <c r="C704" s="13" t="s">
        <v>491</v>
      </c>
      <c r="D704" s="1"/>
      <c r="E704" s="981" t="s">
        <v>182</v>
      </c>
      <c r="F704" s="1109"/>
      <c r="O704"/>
      <c r="P704"/>
      <c r="Q704"/>
      <c r="U704" s="969"/>
      <c r="V704" s="38"/>
      <c r="W704" s="38"/>
    </row>
    <row r="705" spans="1:23" x14ac:dyDescent="0.35">
      <c r="A705" s="1129">
        <v>74178</v>
      </c>
      <c r="B705" s="1130">
        <v>1.96</v>
      </c>
      <c r="C705" s="13" t="s">
        <v>492</v>
      </c>
      <c r="D705" s="1"/>
      <c r="E705" s="981" t="s">
        <v>182</v>
      </c>
      <c r="F705" s="3"/>
      <c r="O705"/>
      <c r="P705"/>
      <c r="Q705"/>
      <c r="U705" s="969"/>
      <c r="V705" s="38"/>
      <c r="W705" s="38"/>
    </row>
    <row r="706" spans="1:23" x14ac:dyDescent="0.35">
      <c r="A706" s="1129">
        <v>74178</v>
      </c>
      <c r="B706" s="1130">
        <v>1.96</v>
      </c>
      <c r="C706" s="13" t="s">
        <v>493</v>
      </c>
      <c r="D706" s="1"/>
      <c r="E706" s="981" t="s">
        <v>182</v>
      </c>
      <c r="F706" s="3"/>
      <c r="O706"/>
      <c r="P706"/>
      <c r="Q706"/>
      <c r="U706" s="969"/>
      <c r="V706" s="38"/>
      <c r="W706" s="38"/>
    </row>
    <row r="707" spans="1:23" x14ac:dyDescent="0.35">
      <c r="A707" s="1129">
        <v>76010</v>
      </c>
      <c r="B707" s="1130">
        <v>0.18</v>
      </c>
      <c r="C707" s="13" t="s">
        <v>279</v>
      </c>
      <c r="D707" s="1"/>
      <c r="E707" s="981" t="s">
        <v>182</v>
      </c>
      <c r="F707" s="3"/>
      <c r="O707"/>
      <c r="P707"/>
      <c r="Q707"/>
      <c r="U707" s="969"/>
      <c r="V707" s="38"/>
      <c r="W707" s="38"/>
    </row>
    <row r="708" spans="1:23" x14ac:dyDescent="0.35">
      <c r="A708" s="1129">
        <v>76080</v>
      </c>
      <c r="B708" s="1130">
        <v>0.53</v>
      </c>
      <c r="C708" s="13" t="s">
        <v>359</v>
      </c>
      <c r="D708" s="1"/>
      <c r="E708" s="981" t="s">
        <v>182</v>
      </c>
      <c r="F708" s="3"/>
      <c r="O708"/>
      <c r="P708"/>
      <c r="Q708"/>
      <c r="U708" s="969"/>
      <c r="V708" s="38"/>
      <c r="W708" s="38"/>
    </row>
    <row r="709" spans="1:23" x14ac:dyDescent="0.35">
      <c r="A709" s="1129">
        <v>76080</v>
      </c>
      <c r="B709" s="1130">
        <v>0.53</v>
      </c>
      <c r="C709" s="13" t="s">
        <v>360</v>
      </c>
      <c r="D709" s="1"/>
      <c r="E709" s="981" t="s">
        <v>182</v>
      </c>
      <c r="F709" s="3"/>
      <c r="O709"/>
      <c r="P709"/>
      <c r="Q709"/>
      <c r="U709" s="969"/>
      <c r="V709" s="38"/>
      <c r="W709" s="38"/>
    </row>
    <row r="710" spans="1:23" x14ac:dyDescent="0.35">
      <c r="A710" s="1129">
        <v>76536</v>
      </c>
      <c r="B710" s="1130">
        <v>0.55000000000000004</v>
      </c>
      <c r="C710" s="13" t="s">
        <v>363</v>
      </c>
      <c r="D710" s="1"/>
      <c r="E710" s="981" t="s">
        <v>182</v>
      </c>
      <c r="F710" s="3"/>
      <c r="O710"/>
      <c r="P710"/>
      <c r="Q710"/>
      <c r="U710" s="969"/>
      <c r="V710" s="38"/>
      <c r="W710" s="38"/>
    </row>
    <row r="711" spans="1:23" x14ac:dyDescent="0.35">
      <c r="A711" s="1129">
        <v>76536</v>
      </c>
      <c r="B711" s="1130">
        <v>0.55000000000000004</v>
      </c>
      <c r="C711" s="13" t="s">
        <v>364</v>
      </c>
      <c r="D711" s="1"/>
      <c r="E711" s="981" t="s">
        <v>182</v>
      </c>
      <c r="F711" s="3"/>
      <c r="O711"/>
      <c r="P711"/>
      <c r="Q711"/>
      <c r="U711" s="969"/>
      <c r="V711" s="38"/>
      <c r="W711" s="38"/>
    </row>
    <row r="712" spans="1:23" x14ac:dyDescent="0.35">
      <c r="A712" s="1129">
        <v>76641</v>
      </c>
      <c r="B712" s="1130">
        <v>0.71</v>
      </c>
      <c r="C712" s="13" t="s">
        <v>388</v>
      </c>
      <c r="D712" s="38"/>
      <c r="E712" s="981" t="s">
        <v>182</v>
      </c>
      <c r="F712" s="3"/>
      <c r="O712"/>
      <c r="P712"/>
      <c r="Q712"/>
      <c r="U712" s="969"/>
      <c r="V712" s="38"/>
      <c r="W712" s="38"/>
    </row>
    <row r="713" spans="1:23" x14ac:dyDescent="0.35">
      <c r="A713" s="1129">
        <v>76641</v>
      </c>
      <c r="B713" s="1130">
        <v>0.71</v>
      </c>
      <c r="C713" s="13" t="s">
        <v>389</v>
      </c>
      <c r="D713" s="1"/>
      <c r="E713" s="981" t="s">
        <v>182</v>
      </c>
      <c r="F713" s="3"/>
      <c r="O713"/>
      <c r="P713"/>
      <c r="Q713"/>
      <c r="U713" s="969"/>
      <c r="V713" s="38"/>
      <c r="W713" s="38"/>
    </row>
    <row r="714" spans="1:23" x14ac:dyDescent="0.35">
      <c r="A714" s="1129">
        <v>76642</v>
      </c>
      <c r="B714" s="1130">
        <v>0.66</v>
      </c>
      <c r="C714" s="13" t="s">
        <v>371</v>
      </c>
      <c r="D714" s="1"/>
      <c r="E714" s="981" t="s">
        <v>182</v>
      </c>
      <c r="F714" s="3"/>
      <c r="O714"/>
      <c r="P714"/>
      <c r="Q714"/>
      <c r="U714" s="969"/>
      <c r="V714" s="38"/>
      <c r="W714" s="38"/>
    </row>
    <row r="715" spans="1:23" x14ac:dyDescent="0.35">
      <c r="A715" s="1129">
        <v>76642</v>
      </c>
      <c r="B715" s="1130">
        <v>0.66</v>
      </c>
      <c r="C715" s="13" t="s">
        <v>372</v>
      </c>
      <c r="D715" s="1"/>
      <c r="E715" s="981" t="s">
        <v>182</v>
      </c>
      <c r="F715" s="3"/>
      <c r="O715"/>
      <c r="P715"/>
      <c r="Q715"/>
      <c r="U715" s="969"/>
      <c r="V715" s="38"/>
      <c r="W715" s="38"/>
    </row>
    <row r="716" spans="1:23" x14ac:dyDescent="0.35">
      <c r="A716" s="1129">
        <v>76700</v>
      </c>
      <c r="B716" s="1130">
        <v>0.79</v>
      </c>
      <c r="C716" s="13" t="s">
        <v>408</v>
      </c>
      <c r="D716" s="1"/>
      <c r="E716" s="981" t="s">
        <v>182</v>
      </c>
      <c r="F716" s="3"/>
      <c r="O716"/>
      <c r="P716"/>
      <c r="Q716"/>
      <c r="U716" s="969"/>
      <c r="V716" s="38"/>
      <c r="W716" s="38"/>
    </row>
    <row r="717" spans="1:23" x14ac:dyDescent="0.35">
      <c r="A717" s="1129">
        <v>76700</v>
      </c>
      <c r="B717" s="1130">
        <v>0.79</v>
      </c>
      <c r="C717" s="13" t="s">
        <v>409</v>
      </c>
      <c r="E717" s="981" t="s">
        <v>182</v>
      </c>
      <c r="F717" s="3"/>
      <c r="O717"/>
      <c r="P717"/>
      <c r="Q717"/>
      <c r="U717" s="969"/>
      <c r="V717" s="38"/>
      <c r="W717" s="38"/>
    </row>
    <row r="718" spans="1:23" x14ac:dyDescent="0.35">
      <c r="A718" s="1131">
        <v>76705</v>
      </c>
      <c r="B718" s="1133">
        <v>0.57999999999999996</v>
      </c>
      <c r="C718" s="730" t="s">
        <v>367</v>
      </c>
      <c r="D718" s="1"/>
      <c r="E718" s="981" t="s">
        <v>182</v>
      </c>
      <c r="F718" s="3"/>
      <c r="O718"/>
      <c r="P718"/>
      <c r="Q718"/>
      <c r="U718" s="969"/>
      <c r="V718" s="38"/>
      <c r="W718" s="38"/>
    </row>
    <row r="719" spans="1:23" x14ac:dyDescent="0.35">
      <c r="A719" s="1129">
        <v>76706</v>
      </c>
      <c r="B719" s="1130">
        <v>0.54</v>
      </c>
      <c r="C719" s="13" t="s">
        <v>361</v>
      </c>
      <c r="D719" s="1"/>
      <c r="E719" s="981" t="s">
        <v>182</v>
      </c>
      <c r="F719" s="3"/>
      <c r="O719"/>
      <c r="P719"/>
      <c r="Q719"/>
      <c r="U719" s="969"/>
      <c r="V719" s="38"/>
      <c r="W719" s="38"/>
    </row>
    <row r="720" spans="1:23" x14ac:dyDescent="0.35">
      <c r="A720" s="1129">
        <v>76770</v>
      </c>
      <c r="B720" s="1130">
        <v>0.72</v>
      </c>
      <c r="C720" s="13" t="s">
        <v>390</v>
      </c>
      <c r="D720" s="1"/>
      <c r="E720" s="981" t="s">
        <v>182</v>
      </c>
      <c r="F720" s="3"/>
      <c r="O720"/>
      <c r="P720"/>
      <c r="Q720"/>
      <c r="U720" s="969"/>
      <c r="V720" s="38"/>
      <c r="W720" s="38"/>
    </row>
    <row r="721" spans="1:23" x14ac:dyDescent="0.35">
      <c r="A721" s="1129">
        <v>76770</v>
      </c>
      <c r="B721" s="1130">
        <v>0.72</v>
      </c>
      <c r="C721" s="13" t="s">
        <v>391</v>
      </c>
      <c r="D721" s="1"/>
      <c r="E721" s="981" t="s">
        <v>182</v>
      </c>
      <c r="F721" s="3"/>
      <c r="O721"/>
      <c r="P721"/>
      <c r="Q721"/>
      <c r="U721" s="969"/>
      <c r="V721" s="38"/>
      <c r="W721" s="38"/>
    </row>
    <row r="722" spans="1:23" x14ac:dyDescent="0.35">
      <c r="A722" s="1129">
        <v>76770</v>
      </c>
      <c r="B722" s="1130">
        <v>0.72</v>
      </c>
      <c r="C722" s="13" t="s">
        <v>392</v>
      </c>
      <c r="D722" s="1"/>
      <c r="E722" s="981" t="s">
        <v>182</v>
      </c>
      <c r="F722" s="3"/>
      <c r="O722"/>
      <c r="P722"/>
      <c r="Q722"/>
      <c r="U722" s="969"/>
      <c r="V722" s="38"/>
      <c r="W722" s="38"/>
    </row>
    <row r="723" spans="1:23" x14ac:dyDescent="0.35">
      <c r="A723" s="1129">
        <v>76775</v>
      </c>
      <c r="B723" s="1130">
        <v>0.56999999999999995</v>
      </c>
      <c r="C723" s="13" t="s">
        <v>365</v>
      </c>
      <c r="D723" s="1"/>
      <c r="E723" s="981" t="s">
        <v>182</v>
      </c>
      <c r="F723" s="3"/>
      <c r="O723"/>
      <c r="P723"/>
      <c r="Q723"/>
      <c r="U723" s="969"/>
      <c r="V723" s="38"/>
      <c r="W723" s="38"/>
    </row>
    <row r="724" spans="1:23" x14ac:dyDescent="0.35">
      <c r="A724" s="1129">
        <v>76775</v>
      </c>
      <c r="B724" s="1130">
        <v>0.56999999999999995</v>
      </c>
      <c r="C724" s="13" t="s">
        <v>366</v>
      </c>
      <c r="D724" s="1"/>
      <c r="E724" s="981" t="s">
        <v>182</v>
      </c>
      <c r="F724" s="3"/>
      <c r="O724"/>
      <c r="P724"/>
      <c r="Q724"/>
      <c r="U724" s="969"/>
      <c r="V724" s="38"/>
      <c r="W724" s="38"/>
    </row>
    <row r="725" spans="1:23" x14ac:dyDescent="0.35">
      <c r="A725" s="1129">
        <v>76800</v>
      </c>
      <c r="B725" s="1130">
        <v>1.1000000000000001</v>
      </c>
      <c r="C725" s="13" t="s">
        <v>438</v>
      </c>
      <c r="D725" s="1"/>
      <c r="E725" s="981" t="s">
        <v>182</v>
      </c>
      <c r="F725" s="3"/>
      <c r="O725"/>
      <c r="P725"/>
      <c r="Q725"/>
      <c r="U725" s="969"/>
      <c r="V725" s="38"/>
      <c r="W725" s="38"/>
    </row>
    <row r="726" spans="1:23" x14ac:dyDescent="0.35">
      <c r="A726" s="1129">
        <v>76801</v>
      </c>
      <c r="B726" s="1130">
        <v>0.97</v>
      </c>
      <c r="C726" s="373" t="s">
        <v>418</v>
      </c>
      <c r="D726" s="1"/>
      <c r="E726" s="981" t="s">
        <v>182</v>
      </c>
      <c r="F726" s="3"/>
      <c r="O726"/>
      <c r="P726"/>
      <c r="Q726"/>
      <c r="U726" s="969"/>
      <c r="V726" s="38"/>
      <c r="W726" s="38"/>
    </row>
    <row r="727" spans="1:23" x14ac:dyDescent="0.35">
      <c r="A727" s="1129">
        <v>76801</v>
      </c>
      <c r="B727" s="1130">
        <v>0.97</v>
      </c>
      <c r="C727" s="373" t="s">
        <v>419</v>
      </c>
      <c r="D727" s="1"/>
      <c r="E727" s="981" t="s">
        <v>182</v>
      </c>
      <c r="F727" s="3"/>
      <c r="O727"/>
      <c r="P727"/>
      <c r="Q727"/>
      <c r="U727" s="969"/>
      <c r="V727" s="38"/>
      <c r="W727" s="38"/>
    </row>
    <row r="728" spans="1:23" x14ac:dyDescent="0.35">
      <c r="A728" s="1129">
        <v>76805</v>
      </c>
      <c r="B728" s="1130">
        <v>0.97</v>
      </c>
      <c r="C728" s="13" t="s">
        <v>420</v>
      </c>
      <c r="D728" s="1"/>
      <c r="E728" s="981" t="s">
        <v>182</v>
      </c>
      <c r="F728" s="3"/>
      <c r="O728"/>
      <c r="P728"/>
      <c r="Q728"/>
      <c r="U728" s="969"/>
      <c r="V728" s="38"/>
      <c r="W728" s="38"/>
    </row>
    <row r="729" spans="1:23" x14ac:dyDescent="0.35">
      <c r="A729" s="1129">
        <v>76805</v>
      </c>
      <c r="B729" s="1130">
        <v>0.97</v>
      </c>
      <c r="C729" s="13" t="s">
        <v>421</v>
      </c>
      <c r="E729" s="981" t="s">
        <v>182</v>
      </c>
      <c r="F729" s="3"/>
      <c r="O729"/>
      <c r="P729"/>
      <c r="Q729"/>
      <c r="U729" s="969"/>
      <c r="V729" s="38"/>
      <c r="W729" s="38"/>
    </row>
    <row r="730" spans="1:23" x14ac:dyDescent="0.35">
      <c r="A730" s="1129">
        <v>76815</v>
      </c>
      <c r="B730" s="1130">
        <v>0.63</v>
      </c>
      <c r="C730" s="13" t="s">
        <v>370</v>
      </c>
      <c r="D730" s="1"/>
      <c r="E730" s="981" t="s">
        <v>182</v>
      </c>
      <c r="F730" s="1226"/>
      <c r="O730"/>
      <c r="P730"/>
      <c r="Q730"/>
      <c r="U730" s="969"/>
      <c r="V730" s="38"/>
      <c r="W730" s="38"/>
    </row>
    <row r="731" spans="1:23" x14ac:dyDescent="0.35">
      <c r="A731" s="1129">
        <v>76817</v>
      </c>
      <c r="B731" s="1130">
        <v>0.73</v>
      </c>
      <c r="C731" s="13" t="s">
        <v>394</v>
      </c>
      <c r="D731" s="1"/>
      <c r="E731" s="981" t="s">
        <v>182</v>
      </c>
      <c r="F731" s="3"/>
      <c r="O731"/>
      <c r="P731"/>
      <c r="Q731"/>
      <c r="U731" s="969"/>
      <c r="V731" s="38"/>
      <c r="W731" s="38"/>
    </row>
    <row r="732" spans="1:23" x14ac:dyDescent="0.35">
      <c r="A732" s="1129">
        <v>76817</v>
      </c>
      <c r="B732" s="1130">
        <v>0.73</v>
      </c>
      <c r="C732" s="13" t="s">
        <v>395</v>
      </c>
      <c r="D732" s="1"/>
      <c r="E732" s="981" t="s">
        <v>182</v>
      </c>
      <c r="F732" s="3"/>
      <c r="O732"/>
      <c r="P732"/>
      <c r="Q732"/>
      <c r="U732" s="969"/>
      <c r="V732" s="38"/>
      <c r="W732" s="38"/>
    </row>
    <row r="733" spans="1:23" x14ac:dyDescent="0.35">
      <c r="A733" s="1129">
        <v>76856</v>
      </c>
      <c r="B733" s="1130">
        <v>0.67</v>
      </c>
      <c r="C733" s="373" t="s">
        <v>373</v>
      </c>
      <c r="D733" s="1126"/>
      <c r="E733" s="981" t="s">
        <v>182</v>
      </c>
      <c r="F733" s="3"/>
      <c r="O733"/>
      <c r="P733"/>
      <c r="Q733"/>
      <c r="U733" s="969"/>
      <c r="V733" s="38"/>
      <c r="W733" s="38"/>
    </row>
    <row r="734" spans="1:23" x14ac:dyDescent="0.35">
      <c r="A734" s="1129">
        <v>76856</v>
      </c>
      <c r="B734" s="1130">
        <v>0.67</v>
      </c>
      <c r="C734" s="13" t="s">
        <v>374</v>
      </c>
      <c r="D734" s="1126"/>
      <c r="E734" s="981" t="s">
        <v>182</v>
      </c>
      <c r="F734" s="3"/>
      <c r="O734"/>
      <c r="P734"/>
      <c r="Q734"/>
      <c r="U734" s="969"/>
      <c r="V734" s="38"/>
      <c r="W734" s="38"/>
    </row>
    <row r="735" spans="1:23" x14ac:dyDescent="0.35">
      <c r="A735" s="1129">
        <v>76857</v>
      </c>
      <c r="B735" s="1130">
        <v>0.49</v>
      </c>
      <c r="C735" s="13" t="s">
        <v>346</v>
      </c>
      <c r="D735" s="1"/>
      <c r="E735" s="981" t="s">
        <v>182</v>
      </c>
      <c r="F735" s="3"/>
      <c r="O735"/>
      <c r="P735"/>
      <c r="Q735"/>
      <c r="U735" s="969"/>
      <c r="V735" s="38"/>
      <c r="W735" s="38"/>
    </row>
    <row r="736" spans="1:23" x14ac:dyDescent="0.35">
      <c r="A736" s="1129">
        <v>76857</v>
      </c>
      <c r="B736" s="1130">
        <v>0.49</v>
      </c>
      <c r="C736" s="13" t="s">
        <v>347</v>
      </c>
      <c r="D736" s="1"/>
      <c r="E736" s="981" t="s">
        <v>182</v>
      </c>
      <c r="F736" s="3"/>
      <c r="O736"/>
      <c r="P736"/>
      <c r="Q736"/>
      <c r="U736" s="969"/>
      <c r="V736" s="38"/>
      <c r="W736" s="38"/>
    </row>
    <row r="737" spans="1:23" x14ac:dyDescent="0.35">
      <c r="A737" s="1129">
        <v>76857</v>
      </c>
      <c r="B737" s="1130">
        <v>0.49</v>
      </c>
      <c r="C737" s="13" t="s">
        <v>348</v>
      </c>
      <c r="D737" s="38"/>
      <c r="E737" s="981" t="s">
        <v>182</v>
      </c>
      <c r="F737" s="3"/>
      <c r="O737"/>
      <c r="P737"/>
      <c r="Q737"/>
      <c r="U737" s="969"/>
      <c r="V737" s="38"/>
      <c r="W737" s="38"/>
    </row>
    <row r="738" spans="1:23" x14ac:dyDescent="0.35">
      <c r="A738" s="1129">
        <v>76873</v>
      </c>
      <c r="B738" s="1130">
        <v>1.51</v>
      </c>
      <c r="C738" s="13" t="s">
        <v>480</v>
      </c>
      <c r="D738" s="1"/>
      <c r="E738" s="981" t="s">
        <v>182</v>
      </c>
      <c r="F738" s="3"/>
      <c r="O738"/>
      <c r="P738"/>
      <c r="Q738"/>
      <c r="U738" s="969"/>
      <c r="V738" s="38"/>
      <c r="W738" s="38"/>
    </row>
    <row r="739" spans="1:23" x14ac:dyDescent="0.35">
      <c r="A739" s="1129">
        <v>76881</v>
      </c>
      <c r="B739" s="1130">
        <v>0.88</v>
      </c>
      <c r="C739" s="13" t="s">
        <v>414</v>
      </c>
      <c r="D739" s="1"/>
      <c r="E739" s="981" t="s">
        <v>182</v>
      </c>
      <c r="F739" s="3"/>
      <c r="O739"/>
      <c r="P739"/>
      <c r="Q739"/>
      <c r="U739" s="969"/>
      <c r="V739" s="38"/>
      <c r="W739" s="38"/>
    </row>
    <row r="740" spans="1:23" x14ac:dyDescent="0.35">
      <c r="A740" s="1129">
        <v>76881</v>
      </c>
      <c r="B740" s="1130">
        <v>0.88</v>
      </c>
      <c r="C740" s="13" t="s">
        <v>415</v>
      </c>
      <c r="D740" s="1"/>
      <c r="E740" s="981" t="s">
        <v>182</v>
      </c>
      <c r="F740" s="3"/>
      <c r="O740"/>
      <c r="P740"/>
      <c r="Q740"/>
      <c r="U740" s="969"/>
      <c r="V740" s="38"/>
      <c r="W740" s="38"/>
    </row>
    <row r="741" spans="1:23" x14ac:dyDescent="0.35">
      <c r="A741" s="1129">
        <v>76882</v>
      </c>
      <c r="B741" s="1130">
        <v>0.67</v>
      </c>
      <c r="C741" s="13" t="s">
        <v>375</v>
      </c>
      <c r="E741" s="981" t="s">
        <v>182</v>
      </c>
      <c r="F741" s="3"/>
      <c r="O741"/>
      <c r="P741"/>
      <c r="Q741"/>
      <c r="U741" s="969"/>
      <c r="V741" s="38"/>
      <c r="W741" s="38"/>
    </row>
    <row r="742" spans="1:23" x14ac:dyDescent="0.35">
      <c r="A742" s="1129">
        <v>76882</v>
      </c>
      <c r="B742" s="1130">
        <v>0.67</v>
      </c>
      <c r="C742" s="13" t="s">
        <v>376</v>
      </c>
      <c r="E742" s="981" t="s">
        <v>182</v>
      </c>
      <c r="F742" s="3"/>
      <c r="O742"/>
      <c r="P742"/>
      <c r="Q742"/>
      <c r="U742" s="969"/>
      <c r="V742" s="38"/>
      <c r="W742" s="38"/>
    </row>
    <row r="743" spans="1:23" x14ac:dyDescent="0.35">
      <c r="A743" s="1129">
        <v>76882</v>
      </c>
      <c r="B743" s="1130">
        <v>0.67</v>
      </c>
      <c r="C743" s="13" t="s">
        <v>377</v>
      </c>
      <c r="E743" s="981" t="s">
        <v>182</v>
      </c>
      <c r="F743" s="1128"/>
      <c r="O743"/>
      <c r="P743"/>
      <c r="Q743"/>
      <c r="U743" s="969"/>
      <c r="V743" s="38"/>
      <c r="W743" s="38"/>
    </row>
    <row r="744" spans="1:23" x14ac:dyDescent="0.35">
      <c r="A744" s="1129">
        <v>76882</v>
      </c>
      <c r="B744" s="1130">
        <v>0.67</v>
      </c>
      <c r="C744" s="13" t="s">
        <v>378</v>
      </c>
      <c r="E744" s="981" t="s">
        <v>182</v>
      </c>
      <c r="F744" s="1126"/>
      <c r="O744"/>
      <c r="P744"/>
      <c r="Q744"/>
      <c r="U744" s="969"/>
      <c r="V744" s="38"/>
      <c r="W744" s="38"/>
    </row>
    <row r="745" spans="1:23" x14ac:dyDescent="0.35">
      <c r="A745" s="1129">
        <v>76882</v>
      </c>
      <c r="B745" s="1130">
        <v>0.67</v>
      </c>
      <c r="C745" s="13" t="s">
        <v>379</v>
      </c>
      <c r="D745" s="1115"/>
      <c r="E745" s="981" t="s">
        <v>182</v>
      </c>
      <c r="F745" s="3"/>
      <c r="O745"/>
      <c r="P745"/>
      <c r="Q745"/>
      <c r="U745" s="969"/>
      <c r="V745" s="38"/>
      <c r="W745" s="38"/>
    </row>
    <row r="746" spans="1:23" x14ac:dyDescent="0.35">
      <c r="A746" s="1129">
        <v>76882</v>
      </c>
      <c r="B746" s="1130">
        <v>0.67</v>
      </c>
      <c r="C746" s="13" t="s">
        <v>380</v>
      </c>
      <c r="E746" s="981" t="s">
        <v>182</v>
      </c>
      <c r="F746" s="3"/>
      <c r="O746"/>
      <c r="P746"/>
      <c r="Q746"/>
      <c r="U746" s="969"/>
      <c r="V746" s="38"/>
      <c r="W746" s="38"/>
    </row>
    <row r="747" spans="1:23" x14ac:dyDescent="0.35">
      <c r="A747" s="1129">
        <v>76882</v>
      </c>
      <c r="B747" s="1130">
        <v>0.67</v>
      </c>
      <c r="C747" s="13" t="s">
        <v>381</v>
      </c>
      <c r="E747" s="981" t="s">
        <v>182</v>
      </c>
      <c r="F747" s="3"/>
      <c r="O747"/>
      <c r="P747"/>
      <c r="Q747"/>
      <c r="U747" s="969"/>
      <c r="V747" s="38"/>
      <c r="W747" s="38"/>
    </row>
    <row r="748" spans="1:23" x14ac:dyDescent="0.35">
      <c r="A748" s="1129">
        <v>76882</v>
      </c>
      <c r="B748" s="1130">
        <v>0.67</v>
      </c>
      <c r="C748" s="13" t="s">
        <v>382</v>
      </c>
      <c r="D748" s="1"/>
      <c r="E748" s="981" t="s">
        <v>182</v>
      </c>
      <c r="F748" s="3"/>
      <c r="O748"/>
      <c r="P748"/>
      <c r="Q748"/>
      <c r="U748" s="969"/>
      <c r="V748" s="38"/>
      <c r="W748" s="38"/>
    </row>
    <row r="749" spans="1:23" x14ac:dyDescent="0.35">
      <c r="A749" s="1129">
        <v>76882</v>
      </c>
      <c r="B749" s="1130">
        <v>0.67</v>
      </c>
      <c r="C749" s="13" t="s">
        <v>383</v>
      </c>
      <c r="D749" s="1"/>
      <c r="E749" s="981" t="s">
        <v>182</v>
      </c>
      <c r="F749" s="3"/>
      <c r="O749"/>
      <c r="P749"/>
      <c r="Q749"/>
      <c r="U749" s="969"/>
      <c r="V749" s="38"/>
      <c r="W749" s="38"/>
    </row>
    <row r="750" spans="1:23" x14ac:dyDescent="0.35">
      <c r="A750" s="1129">
        <v>76885</v>
      </c>
      <c r="B750" s="1130">
        <v>0.72</v>
      </c>
      <c r="C750" s="13" t="s">
        <v>393</v>
      </c>
      <c r="D750" s="1"/>
      <c r="E750" s="981" t="s">
        <v>182</v>
      </c>
      <c r="F750" s="3"/>
      <c r="O750"/>
      <c r="P750"/>
      <c r="Q750"/>
      <c r="U750" s="969"/>
      <c r="V750" s="38"/>
      <c r="W750" s="38"/>
    </row>
    <row r="751" spans="1:23" x14ac:dyDescent="0.35">
      <c r="A751" s="1129">
        <v>77073</v>
      </c>
      <c r="B751" s="1135">
        <v>0.25</v>
      </c>
      <c r="C751" s="13" t="s">
        <v>305</v>
      </c>
      <c r="D751" s="1"/>
      <c r="E751" s="981" t="s">
        <v>182</v>
      </c>
      <c r="F751" s="3"/>
      <c r="O751"/>
      <c r="P751"/>
      <c r="Q751"/>
      <c r="U751" s="969"/>
      <c r="V751" s="38"/>
      <c r="W751" s="38"/>
    </row>
    <row r="752" spans="1:23" x14ac:dyDescent="0.35">
      <c r="A752" s="1129">
        <v>77075</v>
      </c>
      <c r="B752" s="1130">
        <v>0.54</v>
      </c>
      <c r="C752" s="13" t="s">
        <v>362</v>
      </c>
      <c r="D752" s="1"/>
      <c r="E752" s="981" t="s">
        <v>182</v>
      </c>
      <c r="F752" s="3"/>
      <c r="O752"/>
      <c r="P752"/>
      <c r="Q752"/>
      <c r="U752" s="969"/>
      <c r="V752" s="38"/>
      <c r="W752" s="38"/>
    </row>
    <row r="753" spans="1:23" x14ac:dyDescent="0.35">
      <c r="A753" s="1129">
        <v>77076</v>
      </c>
      <c r="B753" s="1130">
        <v>0.68</v>
      </c>
      <c r="C753" s="13" t="s">
        <v>384</v>
      </c>
      <c r="D753" s="1"/>
      <c r="E753" s="981" t="s">
        <v>182</v>
      </c>
      <c r="F753" s="3"/>
      <c r="O753"/>
      <c r="P753"/>
      <c r="Q753"/>
      <c r="U753" s="969"/>
      <c r="V753" s="38"/>
      <c r="W753" s="38"/>
    </row>
    <row r="754" spans="1:23" x14ac:dyDescent="0.35">
      <c r="A754" s="1129">
        <v>77076</v>
      </c>
      <c r="B754" s="1130">
        <v>0.68</v>
      </c>
      <c r="C754" s="13" t="s">
        <v>384</v>
      </c>
      <c r="D754" s="1"/>
      <c r="E754" s="981" t="s">
        <v>182</v>
      </c>
      <c r="F754" s="3"/>
      <c r="O754"/>
      <c r="P754"/>
      <c r="Q754"/>
      <c r="U754" s="969"/>
      <c r="V754" s="38"/>
      <c r="W754" s="38"/>
    </row>
    <row r="755" spans="1:23" x14ac:dyDescent="0.35">
      <c r="A755" s="1129">
        <v>93304</v>
      </c>
      <c r="B755" s="1130">
        <v>0.73</v>
      </c>
      <c r="C755" s="13" t="s">
        <v>396</v>
      </c>
      <c r="D755" s="1"/>
      <c r="E755" s="981" t="s">
        <v>182</v>
      </c>
      <c r="F755" s="3"/>
      <c r="O755"/>
      <c r="P755"/>
      <c r="Q755"/>
      <c r="U755" s="969"/>
      <c r="V755" s="38"/>
      <c r="W755" s="38"/>
    </row>
    <row r="756" spans="1:23" x14ac:dyDescent="0.35">
      <c r="A756" s="1129">
        <v>93306</v>
      </c>
      <c r="B756" s="1130">
        <v>1.42</v>
      </c>
      <c r="C756" s="13" t="s">
        <v>477</v>
      </c>
      <c r="D756" s="1"/>
      <c r="E756" s="981" t="s">
        <v>182</v>
      </c>
      <c r="F756" s="3"/>
      <c r="O756"/>
      <c r="P756"/>
      <c r="Q756"/>
      <c r="U756" s="969"/>
      <c r="V756" s="38"/>
      <c r="W756" s="38"/>
    </row>
    <row r="757" spans="1:23" x14ac:dyDescent="0.35">
      <c r="A757" s="1129">
        <v>93308</v>
      </c>
      <c r="B757" s="1130">
        <v>0.52</v>
      </c>
      <c r="C757" s="13" t="s">
        <v>358</v>
      </c>
      <c r="D757" s="1"/>
      <c r="E757" s="981" t="s">
        <v>182</v>
      </c>
      <c r="F757" s="3"/>
      <c r="O757"/>
      <c r="P757"/>
      <c r="Q757"/>
      <c r="U757" s="969"/>
      <c r="V757" s="38"/>
      <c r="W757" s="38"/>
    </row>
    <row r="758" spans="1:23" x14ac:dyDescent="0.35">
      <c r="A758" s="1129">
        <v>93880</v>
      </c>
      <c r="B758" s="1130">
        <v>0.78</v>
      </c>
      <c r="C758" s="13" t="s">
        <v>397</v>
      </c>
      <c r="D758" s="1"/>
      <c r="E758" s="981" t="s">
        <v>182</v>
      </c>
      <c r="F758" s="3"/>
      <c r="O758"/>
      <c r="P758"/>
      <c r="Q758"/>
      <c r="U758" s="969"/>
      <c r="V758" s="38"/>
      <c r="W758" s="38"/>
    </row>
    <row r="759" spans="1:23" x14ac:dyDescent="0.35">
      <c r="A759" s="1129">
        <v>93880</v>
      </c>
      <c r="B759" s="1130">
        <v>0.78</v>
      </c>
      <c r="C759" s="13" t="s">
        <v>398</v>
      </c>
      <c r="D759" s="1"/>
      <c r="E759" s="981" t="s">
        <v>182</v>
      </c>
      <c r="F759" s="3"/>
      <c r="O759"/>
      <c r="P759"/>
      <c r="Q759"/>
      <c r="U759" s="969"/>
      <c r="V759" s="38"/>
      <c r="W759" s="38"/>
    </row>
    <row r="760" spans="1:23" x14ac:dyDescent="0.35">
      <c r="A760" s="1129">
        <v>93880</v>
      </c>
      <c r="B760" s="1130">
        <v>0.78</v>
      </c>
      <c r="C760" s="13" t="s">
        <v>399</v>
      </c>
      <c r="D760" s="1"/>
      <c r="E760" s="981" t="s">
        <v>182</v>
      </c>
      <c r="F760" s="3"/>
      <c r="O760"/>
      <c r="P760"/>
      <c r="Q760"/>
      <c r="U760" s="969"/>
      <c r="V760" s="38"/>
      <c r="W760" s="38"/>
    </row>
    <row r="761" spans="1:23" x14ac:dyDescent="0.35">
      <c r="A761" s="1129">
        <v>93882</v>
      </c>
      <c r="B761" s="1130">
        <v>0.49</v>
      </c>
      <c r="C761" s="13" t="s">
        <v>349</v>
      </c>
      <c r="D761" s="1"/>
      <c r="E761" s="981" t="s">
        <v>182</v>
      </c>
      <c r="F761" s="3"/>
      <c r="O761"/>
      <c r="P761"/>
      <c r="Q761"/>
      <c r="U761" s="969"/>
      <c r="V761" s="38"/>
      <c r="W761" s="38"/>
    </row>
    <row r="762" spans="1:23" x14ac:dyDescent="0.35">
      <c r="A762" s="1129">
        <v>93923</v>
      </c>
      <c r="B762" s="1130">
        <v>0.44</v>
      </c>
      <c r="C762" s="13" t="s">
        <v>337</v>
      </c>
      <c r="D762" s="1"/>
      <c r="E762" s="981" t="s">
        <v>182</v>
      </c>
      <c r="F762" s="3"/>
      <c r="O762"/>
      <c r="P762"/>
      <c r="Q762"/>
      <c r="U762" s="969"/>
      <c r="V762" s="38"/>
      <c r="W762" s="38"/>
    </row>
    <row r="763" spans="1:23" x14ac:dyDescent="0.35">
      <c r="A763" s="1129">
        <v>93925</v>
      </c>
      <c r="B763" s="1130">
        <v>0.78</v>
      </c>
      <c r="C763" s="13" t="s">
        <v>400</v>
      </c>
      <c r="E763" s="981" t="s">
        <v>182</v>
      </c>
      <c r="F763" s="3"/>
      <c r="O763"/>
      <c r="P763"/>
      <c r="Q763"/>
      <c r="U763" s="969"/>
      <c r="V763" s="38"/>
      <c r="W763" s="38"/>
    </row>
    <row r="764" spans="1:23" x14ac:dyDescent="0.35">
      <c r="A764" s="1129">
        <v>93925</v>
      </c>
      <c r="B764" s="1130">
        <v>0.78</v>
      </c>
      <c r="C764" s="13" t="s">
        <v>401</v>
      </c>
      <c r="D764" s="1"/>
      <c r="E764" s="981" t="s">
        <v>182</v>
      </c>
      <c r="F764" s="3"/>
      <c r="O764"/>
      <c r="P764"/>
      <c r="Q764"/>
      <c r="U764" s="969"/>
      <c r="V764" s="38"/>
      <c r="W764" s="38"/>
    </row>
    <row r="765" spans="1:23" x14ac:dyDescent="0.35">
      <c r="A765" s="1129">
        <v>93925</v>
      </c>
      <c r="B765" s="1130">
        <v>0.78</v>
      </c>
      <c r="C765" s="13" t="s">
        <v>402</v>
      </c>
      <c r="D765" s="1"/>
      <c r="E765" s="981" t="s">
        <v>182</v>
      </c>
      <c r="F765" s="3"/>
      <c r="O765"/>
      <c r="P765"/>
      <c r="Q765"/>
      <c r="U765" s="969"/>
      <c r="V765" s="38"/>
      <c r="W765" s="38"/>
    </row>
    <row r="766" spans="1:23" x14ac:dyDescent="0.35">
      <c r="A766" s="1129">
        <v>93925</v>
      </c>
      <c r="B766" s="1130">
        <v>0.78</v>
      </c>
      <c r="C766" s="13" t="s">
        <v>403</v>
      </c>
      <c r="D766" s="1"/>
      <c r="E766" s="981" t="s">
        <v>182</v>
      </c>
      <c r="F766" s="3"/>
      <c r="O766"/>
      <c r="P766"/>
      <c r="Q766"/>
      <c r="U766" s="969"/>
      <c r="V766" s="38"/>
      <c r="W766" s="38"/>
    </row>
    <row r="767" spans="1:23" x14ac:dyDescent="0.35">
      <c r="A767" s="1129">
        <v>93926</v>
      </c>
      <c r="B767" s="1130">
        <v>0.49</v>
      </c>
      <c r="C767" s="373" t="s">
        <v>350</v>
      </c>
      <c r="D767" s="1"/>
      <c r="E767" s="981" t="s">
        <v>182</v>
      </c>
      <c r="F767" s="1126"/>
      <c r="O767"/>
      <c r="P767"/>
      <c r="Q767"/>
      <c r="U767" s="969"/>
      <c r="V767" s="38"/>
      <c r="W767" s="38"/>
    </row>
    <row r="768" spans="1:23" x14ac:dyDescent="0.35">
      <c r="A768" s="1129">
        <v>93926</v>
      </c>
      <c r="B768" s="1130">
        <v>0.49</v>
      </c>
      <c r="C768" s="13" t="s">
        <v>351</v>
      </c>
      <c r="D768" s="1"/>
      <c r="E768" s="981" t="s">
        <v>182</v>
      </c>
      <c r="F768" s="1128"/>
      <c r="O768"/>
      <c r="P768"/>
      <c r="Q768"/>
      <c r="U768" s="969"/>
      <c r="V768" s="38"/>
      <c r="W768" s="38"/>
    </row>
    <row r="769" spans="1:23" x14ac:dyDescent="0.35">
      <c r="A769" s="1129">
        <v>93926</v>
      </c>
      <c r="B769" s="1130">
        <v>0.49</v>
      </c>
      <c r="C769" s="13" t="s">
        <v>352</v>
      </c>
      <c r="D769" s="1"/>
      <c r="E769" s="981" t="s">
        <v>182</v>
      </c>
      <c r="F769" s="3"/>
      <c r="O769"/>
      <c r="P769"/>
      <c r="Q769"/>
      <c r="U769" s="969"/>
      <c r="V769" s="38"/>
      <c r="W769" s="38"/>
    </row>
    <row r="770" spans="1:23" x14ac:dyDescent="0.35">
      <c r="A770" s="1129">
        <v>93926</v>
      </c>
      <c r="B770" s="1130">
        <v>0.49</v>
      </c>
      <c r="C770" s="13" t="s">
        <v>353</v>
      </c>
      <c r="D770" s="1"/>
      <c r="E770" s="981" t="s">
        <v>182</v>
      </c>
      <c r="F770" s="3"/>
      <c r="O770"/>
      <c r="P770"/>
      <c r="Q770"/>
      <c r="U770" s="969"/>
      <c r="V770" s="38"/>
      <c r="W770" s="38"/>
    </row>
    <row r="771" spans="1:23" x14ac:dyDescent="0.35">
      <c r="A771" s="1129">
        <v>93926</v>
      </c>
      <c r="B771" s="1130">
        <v>0.49</v>
      </c>
      <c r="C771" s="13" t="s">
        <v>354</v>
      </c>
      <c r="D771" s="1"/>
      <c r="E771" s="981" t="s">
        <v>182</v>
      </c>
      <c r="F771" s="3"/>
      <c r="O771"/>
      <c r="P771"/>
      <c r="Q771"/>
      <c r="U771" s="969"/>
      <c r="V771" s="38"/>
      <c r="W771" s="38"/>
    </row>
    <row r="772" spans="1:23" x14ac:dyDescent="0.35">
      <c r="A772" s="1129">
        <v>93926</v>
      </c>
      <c r="B772" s="1130">
        <v>0.49</v>
      </c>
      <c r="C772" s="13" t="s">
        <v>355</v>
      </c>
      <c r="D772" s="1"/>
      <c r="E772" s="981" t="s">
        <v>182</v>
      </c>
      <c r="F772" s="3"/>
      <c r="O772"/>
      <c r="P772"/>
      <c r="Q772"/>
      <c r="U772" s="969"/>
      <c r="V772" s="38"/>
      <c r="W772" s="38"/>
    </row>
    <row r="773" spans="1:23" x14ac:dyDescent="0.35">
      <c r="A773" s="1129">
        <v>93930</v>
      </c>
      <c r="B773" s="1130">
        <v>0.78</v>
      </c>
      <c r="C773" s="13" t="s">
        <v>404</v>
      </c>
      <c r="D773" s="1"/>
      <c r="E773" s="981" t="s">
        <v>182</v>
      </c>
      <c r="F773" s="3"/>
      <c r="O773"/>
      <c r="P773"/>
      <c r="Q773"/>
      <c r="U773" s="969"/>
      <c r="V773" s="38"/>
      <c r="W773" s="38"/>
    </row>
    <row r="774" spans="1:23" x14ac:dyDescent="0.35">
      <c r="A774" s="1129">
        <v>93931</v>
      </c>
      <c r="B774" s="1130">
        <v>0.49</v>
      </c>
      <c r="C774" s="13" t="s">
        <v>356</v>
      </c>
      <c r="D774" s="1"/>
      <c r="E774" s="981" t="s">
        <v>182</v>
      </c>
      <c r="F774" s="3"/>
      <c r="O774"/>
      <c r="P774"/>
      <c r="Q774"/>
      <c r="U774" s="969"/>
      <c r="V774" s="38"/>
      <c r="W774" s="38"/>
    </row>
    <row r="775" spans="1:23" x14ac:dyDescent="0.35">
      <c r="A775" s="1129">
        <v>93931</v>
      </c>
      <c r="B775" s="1130">
        <v>0.49</v>
      </c>
      <c r="C775" s="13" t="s">
        <v>357</v>
      </c>
      <c r="D775" s="1"/>
      <c r="E775" s="981" t="s">
        <v>182</v>
      </c>
      <c r="F775" s="3"/>
      <c r="O775"/>
      <c r="P775"/>
      <c r="Q775"/>
      <c r="U775" s="969"/>
      <c r="V775" s="38"/>
      <c r="W775" s="38"/>
    </row>
    <row r="776" spans="1:23" x14ac:dyDescent="0.35">
      <c r="A776" s="1129">
        <v>93970</v>
      </c>
      <c r="B776" s="1130">
        <v>0.68</v>
      </c>
      <c r="C776" s="373" t="s">
        <v>385</v>
      </c>
      <c r="D776" s="1"/>
      <c r="E776" s="981" t="s">
        <v>182</v>
      </c>
      <c r="F776" s="3"/>
      <c r="O776"/>
      <c r="P776"/>
      <c r="Q776"/>
      <c r="U776" s="969"/>
      <c r="V776" s="38"/>
      <c r="W776" s="38"/>
    </row>
    <row r="777" spans="1:23" x14ac:dyDescent="0.35">
      <c r="A777" s="1129">
        <v>93970</v>
      </c>
      <c r="B777" s="1130">
        <v>0.68</v>
      </c>
      <c r="C777" s="13" t="s">
        <v>386</v>
      </c>
      <c r="D777" s="1"/>
      <c r="E777" s="981" t="s">
        <v>182</v>
      </c>
      <c r="F777" s="3"/>
      <c r="O777"/>
      <c r="P777"/>
      <c r="Q777"/>
      <c r="U777" s="969"/>
      <c r="V777" s="38"/>
      <c r="W777" s="38"/>
    </row>
    <row r="778" spans="1:23" x14ac:dyDescent="0.35">
      <c r="A778" s="1129">
        <v>93970</v>
      </c>
      <c r="B778" s="1130">
        <v>0.68</v>
      </c>
      <c r="C778" s="13" t="s">
        <v>387</v>
      </c>
      <c r="D778" s="1"/>
      <c r="E778" s="981" t="s">
        <v>182</v>
      </c>
      <c r="F778" s="3"/>
      <c r="O778"/>
      <c r="P778"/>
      <c r="Q778"/>
      <c r="U778" s="969"/>
      <c r="V778" s="38"/>
      <c r="W778" s="38"/>
    </row>
    <row r="779" spans="1:23" x14ac:dyDescent="0.35">
      <c r="A779" s="1129">
        <v>93971</v>
      </c>
      <c r="B779" s="1130">
        <v>0.44</v>
      </c>
      <c r="C779" s="373" t="s">
        <v>338</v>
      </c>
      <c r="D779" s="1"/>
      <c r="E779" s="981" t="s">
        <v>182</v>
      </c>
      <c r="F779" s="3"/>
      <c r="O779"/>
      <c r="P779"/>
      <c r="Q779"/>
      <c r="U779" s="969"/>
      <c r="V779" s="38"/>
      <c r="W779" s="38"/>
    </row>
    <row r="780" spans="1:23" x14ac:dyDescent="0.35">
      <c r="A780" s="1129">
        <v>93971</v>
      </c>
      <c r="B780" s="1130">
        <v>0.44</v>
      </c>
      <c r="C780" s="373" t="s">
        <v>339</v>
      </c>
      <c r="D780" s="1"/>
      <c r="E780" s="981" t="s">
        <v>182</v>
      </c>
      <c r="F780" s="3"/>
      <c r="O780"/>
      <c r="P780"/>
      <c r="Q780"/>
      <c r="U780" s="969"/>
      <c r="V780" s="38"/>
      <c r="W780" s="38"/>
    </row>
    <row r="781" spans="1:23" x14ac:dyDescent="0.35">
      <c r="A781" s="1129">
        <v>93971</v>
      </c>
      <c r="B781" s="1130">
        <v>0.44</v>
      </c>
      <c r="C781" s="373" t="s">
        <v>340</v>
      </c>
      <c r="D781" s="1"/>
      <c r="E781" s="981" t="s">
        <v>182</v>
      </c>
      <c r="F781" s="3"/>
      <c r="O781"/>
      <c r="P781"/>
      <c r="Q781"/>
      <c r="U781" s="969"/>
      <c r="V781" s="38"/>
      <c r="W781" s="38"/>
    </row>
    <row r="782" spans="1:23" x14ac:dyDescent="0.35">
      <c r="A782" s="1129">
        <v>93971</v>
      </c>
      <c r="B782" s="1130">
        <v>0.44</v>
      </c>
      <c r="C782" s="13" t="s">
        <v>341</v>
      </c>
      <c r="D782" s="1"/>
      <c r="E782" s="981" t="s">
        <v>182</v>
      </c>
      <c r="F782" s="3"/>
      <c r="O782"/>
      <c r="P782"/>
      <c r="Q782"/>
      <c r="U782" s="969"/>
      <c r="V782" s="38"/>
      <c r="W782" s="38"/>
    </row>
    <row r="783" spans="1:23" x14ac:dyDescent="0.35">
      <c r="A783" s="1129">
        <v>93971</v>
      </c>
      <c r="B783" s="1130">
        <v>0.44</v>
      </c>
      <c r="C783" s="13" t="s">
        <v>342</v>
      </c>
      <c r="D783" s="1"/>
      <c r="E783" s="981" t="s">
        <v>182</v>
      </c>
      <c r="F783" s="3"/>
      <c r="O783"/>
      <c r="P783"/>
      <c r="Q783"/>
      <c r="U783" s="969"/>
      <c r="V783" s="38"/>
      <c r="W783" s="38"/>
    </row>
    <row r="784" spans="1:23" x14ac:dyDescent="0.35">
      <c r="A784" s="1129">
        <v>93971</v>
      </c>
      <c r="B784" s="1130">
        <v>0.44</v>
      </c>
      <c r="C784" s="13" t="s">
        <v>343</v>
      </c>
      <c r="D784" s="1"/>
      <c r="E784" s="981" t="s">
        <v>182</v>
      </c>
      <c r="F784" s="3"/>
      <c r="O784"/>
      <c r="P784"/>
      <c r="Q784"/>
      <c r="U784" s="969"/>
      <c r="V784" s="38"/>
      <c r="W784" s="38"/>
    </row>
    <row r="785" spans="1:23" x14ac:dyDescent="0.35">
      <c r="A785" s="1129">
        <v>93971</v>
      </c>
      <c r="B785" s="1130">
        <v>0.44</v>
      </c>
      <c r="C785" s="13" t="s">
        <v>344</v>
      </c>
      <c r="D785" s="1"/>
      <c r="E785" s="981" t="s">
        <v>182</v>
      </c>
      <c r="F785" s="3"/>
      <c r="O785"/>
      <c r="P785"/>
      <c r="Q785"/>
      <c r="U785" s="969"/>
      <c r="V785" s="38"/>
      <c r="W785" s="38"/>
    </row>
    <row r="786" spans="1:23" x14ac:dyDescent="0.35">
      <c r="A786" s="1129">
        <v>93971</v>
      </c>
      <c r="B786" s="1130">
        <v>0.44</v>
      </c>
      <c r="C786" s="373" t="s">
        <v>345</v>
      </c>
      <c r="D786" s="1"/>
      <c r="E786" s="981" t="s">
        <v>182</v>
      </c>
      <c r="F786" s="3"/>
      <c r="O786"/>
      <c r="P786"/>
      <c r="Q786"/>
      <c r="U786" s="969"/>
      <c r="V786" s="38"/>
      <c r="W786" s="38"/>
    </row>
    <row r="787" spans="1:23" x14ac:dyDescent="0.35">
      <c r="A787" s="1129">
        <v>93975</v>
      </c>
      <c r="B787" s="1130">
        <v>1.1299999999999999</v>
      </c>
      <c r="C787" s="13" t="s">
        <v>446</v>
      </c>
      <c r="D787" s="1"/>
      <c r="E787" s="981" t="s">
        <v>182</v>
      </c>
      <c r="F787" s="3"/>
      <c r="O787"/>
      <c r="P787"/>
      <c r="Q787"/>
      <c r="U787" s="969"/>
      <c r="V787" s="38"/>
      <c r="W787" s="38"/>
    </row>
    <row r="788" spans="1:23" x14ac:dyDescent="0.35">
      <c r="A788" s="1129">
        <v>93975</v>
      </c>
      <c r="B788" s="1130">
        <v>1.1299999999999999</v>
      </c>
      <c r="C788" s="13" t="s">
        <v>447</v>
      </c>
      <c r="D788" s="1"/>
      <c r="E788" s="981" t="s">
        <v>182</v>
      </c>
      <c r="F788" s="3"/>
      <c r="O788"/>
      <c r="P788"/>
      <c r="Q788"/>
      <c r="U788" s="969"/>
      <c r="V788" s="38"/>
      <c r="W788" s="38"/>
    </row>
    <row r="789" spans="1:23" x14ac:dyDescent="0.35">
      <c r="A789" s="1129">
        <v>93976</v>
      </c>
      <c r="B789" s="1130">
        <v>0.78</v>
      </c>
      <c r="C789" s="13" t="s">
        <v>405</v>
      </c>
      <c r="D789" s="1"/>
      <c r="E789" s="981" t="s">
        <v>182</v>
      </c>
      <c r="F789" s="3"/>
      <c r="O789"/>
      <c r="P789"/>
      <c r="Q789"/>
      <c r="U789" s="969"/>
      <c r="V789" s="38"/>
      <c r="W789" s="38"/>
    </row>
    <row r="790" spans="1:23" x14ac:dyDescent="0.35">
      <c r="A790" s="1129">
        <v>93978</v>
      </c>
      <c r="B790" s="1130">
        <v>0.78</v>
      </c>
      <c r="C790" s="13" t="s">
        <v>406</v>
      </c>
      <c r="D790" s="1"/>
      <c r="E790" s="981" t="s">
        <v>182</v>
      </c>
      <c r="F790" s="3"/>
      <c r="O790"/>
      <c r="P790"/>
      <c r="Q790"/>
      <c r="U790" s="969"/>
      <c r="V790" s="38"/>
      <c r="W790" s="38"/>
    </row>
    <row r="791" spans="1:23" x14ac:dyDescent="0.35">
      <c r="A791" s="1129">
        <v>93978</v>
      </c>
      <c r="B791" s="1130">
        <v>0.78</v>
      </c>
      <c r="C791" s="13" t="s">
        <v>407</v>
      </c>
      <c r="D791" s="1"/>
      <c r="E791" s="981" t="s">
        <v>182</v>
      </c>
      <c r="O791"/>
      <c r="P791"/>
      <c r="Q791"/>
      <c r="U791" s="969"/>
      <c r="V791" s="38"/>
      <c r="W791" s="38"/>
    </row>
    <row r="792" spans="1:23" x14ac:dyDescent="0.35">
      <c r="A792" s="1129" t="s">
        <v>515</v>
      </c>
      <c r="B792" s="1130">
        <v>2.75</v>
      </c>
      <c r="C792" s="373" t="s">
        <v>516</v>
      </c>
      <c r="D792" s="1109"/>
      <c r="E792" s="981" t="s">
        <v>182</v>
      </c>
      <c r="F792" s="3"/>
      <c r="O792"/>
      <c r="P792"/>
      <c r="Q792"/>
      <c r="U792" s="969"/>
      <c r="V792" s="38"/>
      <c r="W792" s="38"/>
    </row>
    <row r="793" spans="1:23" x14ac:dyDescent="0.35">
      <c r="A793" s="1129" t="s">
        <v>517</v>
      </c>
      <c r="B793" s="1130">
        <v>2.9</v>
      </c>
      <c r="C793" s="373" t="s">
        <v>518</v>
      </c>
      <c r="D793" s="1"/>
      <c r="E793" s="981" t="s">
        <v>182</v>
      </c>
      <c r="F793" s="1363"/>
      <c r="O793"/>
      <c r="P793"/>
      <c r="Q793"/>
      <c r="U793" s="969"/>
      <c r="V793" s="38"/>
      <c r="W793" s="38"/>
    </row>
    <row r="794" spans="1:23" x14ac:dyDescent="0.35">
      <c r="A794" s="1129" t="s">
        <v>323</v>
      </c>
      <c r="B794" s="1130">
        <v>0.32</v>
      </c>
      <c r="C794" s="13" t="s">
        <v>324</v>
      </c>
      <c r="D794" s="1"/>
      <c r="E794" s="981" t="s">
        <v>182</v>
      </c>
      <c r="O794"/>
      <c r="P794"/>
      <c r="Q794"/>
      <c r="U794" s="969"/>
      <c r="V794" s="38"/>
      <c r="W794" s="38"/>
    </row>
    <row r="795" spans="1:23" x14ac:dyDescent="0.35">
      <c r="A795" s="1129" t="s">
        <v>331</v>
      </c>
      <c r="B795" s="1130">
        <v>0.34</v>
      </c>
      <c r="C795" s="1131" t="s">
        <v>332</v>
      </c>
      <c r="D795" s="1"/>
      <c r="E795" s="981" t="s">
        <v>182</v>
      </c>
      <c r="F795" s="3"/>
      <c r="O795"/>
      <c r="P795"/>
      <c r="Q795"/>
      <c r="U795" s="969"/>
      <c r="V795" s="38"/>
      <c r="W795" s="38"/>
    </row>
    <row r="796" spans="1:23" x14ac:dyDescent="0.35">
      <c r="A796" s="1129" t="s">
        <v>325</v>
      </c>
      <c r="B796" s="1130">
        <v>0.32</v>
      </c>
      <c r="C796" s="13" t="s">
        <v>326</v>
      </c>
      <c r="D796" s="1"/>
      <c r="E796" s="981" t="s">
        <v>182</v>
      </c>
      <c r="F796" s="3"/>
      <c r="O796"/>
      <c r="P796"/>
      <c r="Q796"/>
      <c r="U796" s="969"/>
      <c r="V796" s="38"/>
      <c r="W796" s="38"/>
    </row>
    <row r="797" spans="1:23" x14ac:dyDescent="0.35">
      <c r="A797" s="1131" t="s">
        <v>333</v>
      </c>
      <c r="B797" s="1132">
        <v>0.34</v>
      </c>
      <c r="C797" s="1136" t="s">
        <v>334</v>
      </c>
      <c r="D797" s="1"/>
      <c r="E797" s="981" t="s">
        <v>182</v>
      </c>
      <c r="F797" s="3"/>
      <c r="O797"/>
      <c r="P797"/>
      <c r="Q797"/>
      <c r="U797" s="969"/>
      <c r="V797" s="38"/>
      <c r="W797" s="38"/>
    </row>
    <row r="798" spans="1:23" x14ac:dyDescent="0.35">
      <c r="A798" s="1129" t="s">
        <v>494</v>
      </c>
      <c r="B798" s="1130">
        <v>1.96</v>
      </c>
      <c r="C798" s="13" t="s">
        <v>495</v>
      </c>
      <c r="D798" s="1"/>
      <c r="E798" s="981" t="s">
        <v>182</v>
      </c>
      <c r="F798" s="3"/>
      <c r="O798"/>
      <c r="P798"/>
      <c r="Q798"/>
      <c r="U798" s="969"/>
      <c r="V798" s="38"/>
      <c r="W798" s="38"/>
    </row>
    <row r="799" spans="1:23" x14ac:dyDescent="0.35">
      <c r="A799" s="1129" t="s">
        <v>501</v>
      </c>
      <c r="B799" s="1130">
        <v>2.11</v>
      </c>
      <c r="C799" s="13" t="s">
        <v>502</v>
      </c>
      <c r="D799" s="1"/>
      <c r="E799" s="981" t="s">
        <v>182</v>
      </c>
      <c r="F799" s="3"/>
      <c r="O799"/>
      <c r="P799"/>
      <c r="Q799"/>
      <c r="U799" s="969"/>
      <c r="V799" s="38"/>
      <c r="W799" s="38"/>
    </row>
    <row r="800" spans="1:23" x14ac:dyDescent="0.35">
      <c r="A800" s="1129" t="s">
        <v>503</v>
      </c>
      <c r="B800" s="1130">
        <v>2.2599999999999998</v>
      </c>
      <c r="C800" s="13" t="s">
        <v>504</v>
      </c>
      <c r="D800" s="1"/>
      <c r="E800" s="981" t="s">
        <v>182</v>
      </c>
      <c r="F800" s="3"/>
      <c r="O800"/>
      <c r="P800"/>
      <c r="Q800"/>
      <c r="U800" s="969"/>
      <c r="V800" s="38"/>
      <c r="W800" s="38"/>
    </row>
    <row r="801" spans="1:23" x14ac:dyDescent="0.35">
      <c r="A801" s="1129" t="s">
        <v>503</v>
      </c>
      <c r="B801" s="1130">
        <v>2.2599999999999998</v>
      </c>
      <c r="C801" s="13" t="s">
        <v>505</v>
      </c>
      <c r="D801" s="1"/>
      <c r="E801" s="981" t="s">
        <v>182</v>
      </c>
      <c r="F801" s="3"/>
      <c r="O801"/>
      <c r="P801"/>
      <c r="Q801"/>
      <c r="U801" s="969"/>
      <c r="V801" s="38"/>
      <c r="W801" s="38"/>
    </row>
    <row r="802" spans="1:23" x14ac:dyDescent="0.35">
      <c r="A802" s="1129" t="s">
        <v>509</v>
      </c>
      <c r="B802" s="1130">
        <v>2.38</v>
      </c>
      <c r="C802" s="13" t="s">
        <v>510</v>
      </c>
      <c r="D802" s="1"/>
      <c r="E802" s="981" t="s">
        <v>182</v>
      </c>
      <c r="F802" s="3"/>
      <c r="O802"/>
      <c r="P802"/>
      <c r="Q802"/>
      <c r="U802" s="969"/>
      <c r="V802" s="38"/>
      <c r="W802" s="38"/>
    </row>
    <row r="803" spans="1:23" x14ac:dyDescent="0.35">
      <c r="A803" s="1129" t="s">
        <v>509</v>
      </c>
      <c r="B803" s="1130">
        <v>2.38</v>
      </c>
      <c r="C803" s="13" t="s">
        <v>511</v>
      </c>
      <c r="D803" s="1"/>
      <c r="E803" s="981" t="s">
        <v>182</v>
      </c>
      <c r="F803" s="3"/>
      <c r="O803"/>
      <c r="P803"/>
      <c r="Q803"/>
      <c r="U803" s="969"/>
      <c r="V803" s="38"/>
      <c r="W803" s="38"/>
    </row>
    <row r="804" spans="1:23" x14ac:dyDescent="0.35">
      <c r="A804" s="1129" t="s">
        <v>20</v>
      </c>
      <c r="B804" s="1130">
        <v>0.32</v>
      </c>
      <c r="C804" s="13" t="s">
        <v>327</v>
      </c>
      <c r="D804" s="38"/>
      <c r="E804" s="981" t="s">
        <v>182</v>
      </c>
      <c r="F804" s="3"/>
      <c r="O804"/>
      <c r="P804"/>
      <c r="Q804"/>
      <c r="U804" s="969"/>
      <c r="V804" s="38"/>
      <c r="W804" s="38"/>
    </row>
    <row r="805" spans="1:23" x14ac:dyDescent="0.35">
      <c r="A805" s="1131" t="s">
        <v>12</v>
      </c>
      <c r="B805" s="1132">
        <v>0.32</v>
      </c>
      <c r="C805" s="730" t="s">
        <v>328</v>
      </c>
      <c r="D805" s="1"/>
      <c r="E805" s="981" t="s">
        <v>182</v>
      </c>
      <c r="F805" s="3"/>
      <c r="O805"/>
      <c r="P805"/>
      <c r="Q805"/>
      <c r="U805" s="969"/>
      <c r="V805" s="38"/>
      <c r="W805" s="38"/>
    </row>
    <row r="806" spans="1:23" x14ac:dyDescent="0.35">
      <c r="A806" s="1129" t="s">
        <v>16</v>
      </c>
      <c r="B806" s="1130">
        <v>0.34</v>
      </c>
      <c r="C806" s="13" t="s">
        <v>335</v>
      </c>
      <c r="D806" s="1"/>
      <c r="E806" s="981" t="s">
        <v>182</v>
      </c>
      <c r="F806" s="3"/>
      <c r="O806"/>
      <c r="P806"/>
      <c r="Q806"/>
      <c r="U806" s="969"/>
      <c r="V806" s="38"/>
      <c r="W806" s="38"/>
    </row>
    <row r="807" spans="1:23" x14ac:dyDescent="0.35">
      <c r="A807" s="1129" t="s">
        <v>329</v>
      </c>
      <c r="B807" s="1130">
        <v>0.32</v>
      </c>
      <c r="C807" s="13" t="s">
        <v>330</v>
      </c>
      <c r="D807" s="1"/>
      <c r="E807" s="981" t="s">
        <v>182</v>
      </c>
      <c r="F807" s="3"/>
      <c r="O807"/>
      <c r="P807"/>
      <c r="Q807"/>
      <c r="U807" s="969"/>
      <c r="V807" s="38"/>
      <c r="W807" s="38"/>
    </row>
    <row r="808" spans="1:23" x14ac:dyDescent="0.35">
      <c r="A808" s="1129" t="s">
        <v>496</v>
      </c>
      <c r="B808" s="1130">
        <v>1.96</v>
      </c>
      <c r="C808" s="13" t="s">
        <v>497</v>
      </c>
      <c r="D808" s="1"/>
      <c r="E808" s="981" t="s">
        <v>182</v>
      </c>
      <c r="F808" s="3"/>
      <c r="O808"/>
      <c r="P808"/>
      <c r="Q808"/>
      <c r="U808" s="969"/>
      <c r="V808" s="38"/>
      <c r="W808" s="38"/>
    </row>
    <row r="809" spans="1:23" x14ac:dyDescent="0.35">
      <c r="A809" s="1129" t="s">
        <v>496</v>
      </c>
      <c r="B809" s="1130">
        <v>1.96</v>
      </c>
      <c r="C809" s="13" t="s">
        <v>498</v>
      </c>
      <c r="D809" s="1"/>
      <c r="E809" s="981" t="s">
        <v>182</v>
      </c>
      <c r="F809" s="3"/>
      <c r="O809"/>
      <c r="P809"/>
      <c r="Q809"/>
      <c r="U809" s="969"/>
      <c r="V809" s="38"/>
      <c r="W809" s="38"/>
    </row>
    <row r="810" spans="1:23" x14ac:dyDescent="0.35">
      <c r="A810" s="1129" t="s">
        <v>496</v>
      </c>
      <c r="B810" s="1130">
        <v>1.96</v>
      </c>
      <c r="C810" s="13" t="s">
        <v>499</v>
      </c>
      <c r="D810" s="1"/>
      <c r="E810" s="981" t="s">
        <v>182</v>
      </c>
      <c r="F810" s="3"/>
      <c r="O810"/>
      <c r="P810"/>
      <c r="Q810"/>
      <c r="U810" s="969"/>
      <c r="V810" s="38"/>
      <c r="W810" s="38"/>
    </row>
    <row r="811" spans="1:23" x14ac:dyDescent="0.35">
      <c r="A811" s="1129" t="s">
        <v>496</v>
      </c>
      <c r="B811" s="1130">
        <v>1.96</v>
      </c>
      <c r="C811" s="13" t="s">
        <v>500</v>
      </c>
      <c r="D811" s="1"/>
      <c r="E811" s="981" t="s">
        <v>182</v>
      </c>
      <c r="F811" s="3"/>
      <c r="O811"/>
      <c r="P811"/>
      <c r="Q811"/>
      <c r="U811" s="969"/>
      <c r="V811" s="38"/>
      <c r="W811" s="38"/>
    </row>
    <row r="812" spans="1:23" x14ac:dyDescent="0.35">
      <c r="A812" s="1129" t="s">
        <v>506</v>
      </c>
      <c r="B812" s="1130">
        <v>2.2599999999999998</v>
      </c>
      <c r="C812" s="13" t="s">
        <v>507</v>
      </c>
      <c r="D812" s="1"/>
      <c r="E812" s="981" t="s">
        <v>182</v>
      </c>
      <c r="F812" s="3"/>
      <c r="O812"/>
      <c r="P812"/>
      <c r="Q812"/>
      <c r="U812" s="969"/>
      <c r="V812" s="38"/>
      <c r="W812" s="38"/>
    </row>
    <row r="813" spans="1:23" x14ac:dyDescent="0.35">
      <c r="A813" s="1129" t="s">
        <v>506</v>
      </c>
      <c r="B813" s="1130">
        <v>2.2599999999999998</v>
      </c>
      <c r="C813" s="13" t="s">
        <v>508</v>
      </c>
      <c r="D813" s="1"/>
      <c r="E813" s="981" t="s">
        <v>182</v>
      </c>
      <c r="F813" s="3"/>
      <c r="O813"/>
      <c r="P813"/>
      <c r="Q813"/>
      <c r="U813" s="969"/>
      <c r="V813" s="38"/>
      <c r="W813" s="38"/>
    </row>
    <row r="814" spans="1:23" x14ac:dyDescent="0.35">
      <c r="A814" s="1129" t="s">
        <v>512</v>
      </c>
      <c r="B814" s="1130">
        <v>2.38</v>
      </c>
      <c r="C814" s="13" t="s">
        <v>513</v>
      </c>
      <c r="D814" s="1109"/>
      <c r="E814" s="981" t="s">
        <v>182</v>
      </c>
      <c r="F814" s="3"/>
      <c r="O814"/>
      <c r="P814"/>
      <c r="Q814"/>
      <c r="U814" s="969"/>
      <c r="V814" s="38"/>
      <c r="W814" s="38"/>
    </row>
    <row r="815" spans="1:23" x14ac:dyDescent="0.35">
      <c r="A815" s="1129" t="s">
        <v>512</v>
      </c>
      <c r="B815" s="1130">
        <v>2.38</v>
      </c>
      <c r="C815" s="13" t="s">
        <v>514</v>
      </c>
      <c r="D815" s="1"/>
      <c r="E815" s="981" t="s">
        <v>182</v>
      </c>
      <c r="F815" s="1128"/>
      <c r="O815"/>
      <c r="P815"/>
      <c r="Q815"/>
      <c r="U815" s="969"/>
      <c r="V815" s="38"/>
      <c r="W815" s="38"/>
    </row>
    <row r="816" spans="1:23" x14ac:dyDescent="0.35">
      <c r="A816" s="1129" t="s">
        <v>478</v>
      </c>
      <c r="B816" s="1130">
        <v>1.42</v>
      </c>
      <c r="C816" s="13" t="s">
        <v>479</v>
      </c>
      <c r="D816" s="1"/>
      <c r="E816" s="981" t="s">
        <v>182</v>
      </c>
      <c r="F816" s="3"/>
      <c r="O816"/>
      <c r="P816"/>
      <c r="Q816"/>
      <c r="U816" s="969"/>
      <c r="V816" s="38"/>
      <c r="W816" s="38"/>
    </row>
    <row r="817" spans="1:23" x14ac:dyDescent="0.35">
      <c r="A817" s="1129" t="s">
        <v>471</v>
      </c>
      <c r="B817" s="1130">
        <v>1.34</v>
      </c>
      <c r="C817" s="13" t="s">
        <v>472</v>
      </c>
      <c r="D817" s="1"/>
      <c r="E817" s="981" t="s">
        <v>182</v>
      </c>
      <c r="F817" s="3"/>
      <c r="O817"/>
      <c r="P817"/>
      <c r="Q817"/>
      <c r="U817" s="969"/>
      <c r="V817" s="38"/>
      <c r="W817" s="38"/>
    </row>
    <row r="818" spans="1:23" x14ac:dyDescent="0.35">
      <c r="A818" s="1129" t="s">
        <v>471</v>
      </c>
      <c r="B818" s="1130">
        <v>1.34</v>
      </c>
      <c r="C818" s="13" t="s">
        <v>473</v>
      </c>
      <c r="E818" s="981" t="s">
        <v>182</v>
      </c>
      <c r="F818" s="3"/>
      <c r="O818"/>
      <c r="P818"/>
      <c r="Q818"/>
      <c r="U818" s="969"/>
      <c r="V818" s="38"/>
      <c r="W818" s="38"/>
    </row>
    <row r="819" spans="1:23" x14ac:dyDescent="0.35">
      <c r="A819" s="1129" t="s">
        <v>471</v>
      </c>
      <c r="B819" s="1130">
        <v>1.34</v>
      </c>
      <c r="C819" s="13" t="s">
        <v>474</v>
      </c>
      <c r="E819" s="981" t="s">
        <v>182</v>
      </c>
      <c r="F819" s="3"/>
      <c r="O819"/>
      <c r="P819"/>
      <c r="Q819"/>
      <c r="U819" s="969"/>
      <c r="V819" s="38"/>
      <c r="W819" s="38"/>
    </row>
    <row r="820" spans="1:23" x14ac:dyDescent="0.35">
      <c r="A820" s="1129" t="s">
        <v>458</v>
      </c>
      <c r="B820" s="1130">
        <v>1.22</v>
      </c>
      <c r="C820" s="373" t="s">
        <v>459</v>
      </c>
      <c r="D820" s="1"/>
      <c r="E820" s="981" t="s">
        <v>182</v>
      </c>
      <c r="F820" s="3"/>
      <c r="O820"/>
      <c r="P820"/>
      <c r="Q820"/>
      <c r="U820" s="969"/>
      <c r="V820" s="38"/>
      <c r="W820" s="38"/>
    </row>
    <row r="821" spans="1:23" x14ac:dyDescent="0.35">
      <c r="A821" s="1129" t="s">
        <v>458</v>
      </c>
      <c r="B821" s="1130">
        <v>1.22</v>
      </c>
      <c r="C821" s="373" t="s">
        <v>460</v>
      </c>
      <c r="D821" s="1"/>
      <c r="E821" s="981" t="s">
        <v>182</v>
      </c>
      <c r="F821" s="3"/>
      <c r="O821"/>
      <c r="P821"/>
      <c r="Q821"/>
      <c r="U821" s="969"/>
      <c r="V821" s="38"/>
      <c r="W821" s="38"/>
    </row>
    <row r="822" spans="1:23" x14ac:dyDescent="0.35">
      <c r="A822" s="1129" t="s">
        <v>416</v>
      </c>
      <c r="B822" s="1130">
        <v>0.92999999999999994</v>
      </c>
      <c r="C822" s="373" t="s">
        <v>417</v>
      </c>
      <c r="D822" s="1"/>
      <c r="E822" s="981" t="s">
        <v>182</v>
      </c>
      <c r="F822" s="3"/>
      <c r="O822"/>
      <c r="P822"/>
      <c r="Q822"/>
      <c r="U822" s="969"/>
      <c r="V822" s="38"/>
      <c r="W822" s="38"/>
    </row>
    <row r="823" spans="1:23" x14ac:dyDescent="0.35">
      <c r="A823" s="1139">
        <v>70140</v>
      </c>
      <c r="B823" s="1140">
        <v>0.19</v>
      </c>
      <c r="C823" s="618" t="s">
        <v>519</v>
      </c>
      <c r="D823" s="1"/>
      <c r="E823" s="1" t="s">
        <v>520</v>
      </c>
      <c r="F823" s="3"/>
      <c r="O823"/>
      <c r="P823"/>
      <c r="Q823"/>
      <c r="U823" s="969"/>
      <c r="V823" s="38"/>
      <c r="W823" s="38"/>
    </row>
    <row r="824" spans="1:23" x14ac:dyDescent="0.35">
      <c r="A824" s="1144">
        <v>72110</v>
      </c>
      <c r="B824" s="1145">
        <v>0.25</v>
      </c>
      <c r="C824" s="1146" t="s">
        <v>521</v>
      </c>
      <c r="D824" s="1"/>
      <c r="E824" s="1" t="s">
        <v>520</v>
      </c>
      <c r="F824" s="3"/>
      <c r="O824"/>
      <c r="P824"/>
      <c r="Q824"/>
      <c r="U824" s="969"/>
      <c r="V824" s="38"/>
      <c r="W824" s="38"/>
    </row>
    <row r="825" spans="1:23" x14ac:dyDescent="0.35">
      <c r="A825" s="1141" t="s">
        <v>20</v>
      </c>
      <c r="B825" s="1142">
        <v>0.32</v>
      </c>
      <c r="C825" s="1143" t="s">
        <v>522</v>
      </c>
      <c r="D825" s="1"/>
      <c r="E825" s="1" t="s">
        <v>520</v>
      </c>
      <c r="F825" s="3"/>
      <c r="O825"/>
      <c r="P825"/>
      <c r="Q825"/>
      <c r="U825" s="969"/>
      <c r="V825" s="38"/>
      <c r="W825" s="38"/>
    </row>
    <row r="826" spans="1:23" x14ac:dyDescent="0.35">
      <c r="A826" s="1163">
        <v>70100</v>
      </c>
      <c r="B826" s="1157">
        <v>0.18</v>
      </c>
      <c r="C826" s="1156" t="s">
        <v>595</v>
      </c>
      <c r="D826" s="1"/>
      <c r="E826" s="991" t="s">
        <v>532</v>
      </c>
      <c r="O826"/>
      <c r="P826"/>
      <c r="Q826"/>
      <c r="U826" s="969"/>
      <c r="V826" s="38"/>
      <c r="W826" s="38"/>
    </row>
    <row r="827" spans="1:23" x14ac:dyDescent="0.35">
      <c r="A827" s="1163">
        <v>70100</v>
      </c>
      <c r="B827" s="1157">
        <v>0.18</v>
      </c>
      <c r="C827" s="1156" t="s">
        <v>596</v>
      </c>
      <c r="D827" s="1"/>
      <c r="E827" s="991" t="s">
        <v>532</v>
      </c>
      <c r="F827" s="3"/>
      <c r="O827"/>
      <c r="P827"/>
      <c r="Q827"/>
      <c r="U827" s="969"/>
      <c r="V827" s="38"/>
      <c r="W827" s="38"/>
    </row>
    <row r="828" spans="1:23" x14ac:dyDescent="0.35">
      <c r="A828" s="1163">
        <v>70100</v>
      </c>
      <c r="B828" s="1157">
        <v>0.18</v>
      </c>
      <c r="C828" s="1156" t="s">
        <v>597</v>
      </c>
      <c r="E828" s="991" t="s">
        <v>532</v>
      </c>
      <c r="F828" s="3"/>
      <c r="O828"/>
      <c r="P828"/>
      <c r="Q828"/>
      <c r="U828" s="969"/>
      <c r="V828" s="38"/>
      <c r="W828" s="38"/>
    </row>
    <row r="829" spans="1:23" x14ac:dyDescent="0.35">
      <c r="A829" s="1163">
        <v>70100</v>
      </c>
      <c r="B829" s="1157">
        <v>0.18</v>
      </c>
      <c r="C829" s="1156" t="s">
        <v>598</v>
      </c>
      <c r="D829" s="1"/>
      <c r="E829" s="991" t="s">
        <v>532</v>
      </c>
      <c r="F829" s="3"/>
      <c r="O829"/>
      <c r="P829"/>
      <c r="Q829"/>
      <c r="U829" s="969"/>
      <c r="V829" s="38"/>
      <c r="W829" s="38"/>
    </row>
    <row r="830" spans="1:23" x14ac:dyDescent="0.35">
      <c r="A830" s="1163">
        <v>70110</v>
      </c>
      <c r="B830" s="1157">
        <v>0.24</v>
      </c>
      <c r="C830" s="1156" t="s">
        <v>631</v>
      </c>
      <c r="D830" s="1"/>
      <c r="E830" s="991" t="s">
        <v>532</v>
      </c>
      <c r="F830" s="3"/>
      <c r="O830"/>
      <c r="P830"/>
      <c r="Q830"/>
      <c r="U830" s="969"/>
      <c r="V830" s="38"/>
      <c r="W830" s="38"/>
    </row>
    <row r="831" spans="1:23" x14ac:dyDescent="0.35">
      <c r="A831" s="1163">
        <v>70110</v>
      </c>
      <c r="B831" s="1157">
        <v>0.24</v>
      </c>
      <c r="C831" s="1156" t="s">
        <v>632</v>
      </c>
      <c r="D831" s="1"/>
      <c r="E831" s="991" t="s">
        <v>532</v>
      </c>
      <c r="F831" s="3"/>
      <c r="O831"/>
      <c r="P831"/>
      <c r="Q831"/>
      <c r="U831" s="969"/>
      <c r="V831" s="38"/>
      <c r="W831" s="38"/>
    </row>
    <row r="832" spans="1:23" x14ac:dyDescent="0.35">
      <c r="A832" s="1163">
        <v>70120</v>
      </c>
      <c r="B832" s="1157">
        <v>0.18</v>
      </c>
      <c r="C832" s="1156" t="s">
        <v>599</v>
      </c>
      <c r="D832" s="1"/>
      <c r="E832" s="991" t="s">
        <v>532</v>
      </c>
      <c r="F832" s="3"/>
      <c r="O832"/>
      <c r="P832"/>
      <c r="Q832"/>
      <c r="U832" s="969"/>
      <c r="V832" s="38"/>
      <c r="W832" s="38"/>
    </row>
    <row r="833" spans="1:23" x14ac:dyDescent="0.35">
      <c r="A833" s="1163">
        <v>70120</v>
      </c>
      <c r="B833" s="1157">
        <v>0.18</v>
      </c>
      <c r="C833" s="1156" t="s">
        <v>600</v>
      </c>
      <c r="D833" s="1"/>
      <c r="E833" s="991" t="s">
        <v>532</v>
      </c>
      <c r="F833" s="3"/>
      <c r="O833"/>
      <c r="P833"/>
      <c r="Q833"/>
      <c r="U833" s="969"/>
      <c r="V833" s="38"/>
      <c r="W833" s="38"/>
    </row>
    <row r="834" spans="1:23" x14ac:dyDescent="0.35">
      <c r="A834" s="1163">
        <v>70130</v>
      </c>
      <c r="B834" s="1157">
        <v>0.33</v>
      </c>
      <c r="C834" s="1156" t="s">
        <v>651</v>
      </c>
      <c r="D834" s="1"/>
      <c r="E834" s="991" t="s">
        <v>532</v>
      </c>
      <c r="F834" s="3"/>
      <c r="O834"/>
      <c r="P834"/>
      <c r="Q834"/>
      <c r="U834" s="969"/>
      <c r="V834" s="38"/>
      <c r="W834" s="38"/>
    </row>
    <row r="835" spans="1:23" x14ac:dyDescent="0.35">
      <c r="A835" s="1163">
        <v>70130</v>
      </c>
      <c r="B835" s="1157">
        <v>0.33</v>
      </c>
      <c r="C835" s="1156" t="s">
        <v>652</v>
      </c>
      <c r="D835" s="1"/>
      <c r="E835" s="991" t="s">
        <v>532</v>
      </c>
      <c r="F835" s="1126"/>
      <c r="O835"/>
      <c r="P835"/>
      <c r="Q835"/>
      <c r="U835" s="969"/>
      <c r="V835" s="38"/>
      <c r="W835" s="38"/>
    </row>
    <row r="836" spans="1:23" x14ac:dyDescent="0.35">
      <c r="A836" s="1150">
        <v>70150</v>
      </c>
      <c r="B836" s="1151">
        <v>0.25</v>
      </c>
      <c r="C836" s="322" t="s">
        <v>633</v>
      </c>
      <c r="D836" s="1"/>
      <c r="E836" s="991" t="s">
        <v>532</v>
      </c>
      <c r="F836" s="1128"/>
      <c r="O836"/>
      <c r="P836"/>
      <c r="Q836"/>
      <c r="U836" s="969"/>
      <c r="V836" s="38"/>
      <c r="W836" s="38"/>
    </row>
    <row r="837" spans="1:23" x14ac:dyDescent="0.35">
      <c r="A837" s="1150">
        <v>70160</v>
      </c>
      <c r="B837" s="1151">
        <v>0.17</v>
      </c>
      <c r="C837" s="322" t="s">
        <v>576</v>
      </c>
      <c r="D837" s="1"/>
      <c r="E837" s="991" t="s">
        <v>532</v>
      </c>
      <c r="F837" s="3"/>
      <c r="O837"/>
      <c r="P837"/>
      <c r="Q837"/>
      <c r="U837" s="969"/>
      <c r="V837" s="38"/>
      <c r="W837" s="38"/>
    </row>
    <row r="838" spans="1:23" x14ac:dyDescent="0.35">
      <c r="A838" s="1155">
        <v>70200</v>
      </c>
      <c r="B838" s="1157">
        <v>0.27</v>
      </c>
      <c r="C838" s="1156" t="s">
        <v>639</v>
      </c>
      <c r="D838" s="1"/>
      <c r="E838" s="991" t="s">
        <v>532</v>
      </c>
      <c r="F838" s="3"/>
      <c r="O838"/>
      <c r="P838"/>
      <c r="Q838"/>
      <c r="U838" s="969"/>
      <c r="V838" s="38"/>
      <c r="W838" s="38"/>
    </row>
    <row r="839" spans="1:23" x14ac:dyDescent="0.35">
      <c r="A839" s="1155">
        <v>70200</v>
      </c>
      <c r="B839" s="1157">
        <v>0.27</v>
      </c>
      <c r="C839" s="1156" t="s">
        <v>640</v>
      </c>
      <c r="D839" s="1"/>
      <c r="E839" s="991" t="s">
        <v>532</v>
      </c>
      <c r="F839" s="3"/>
      <c r="O839"/>
      <c r="P839"/>
      <c r="Q839"/>
      <c r="U839" s="969"/>
      <c r="V839" s="38"/>
      <c r="W839" s="38"/>
    </row>
    <row r="840" spans="1:23" x14ac:dyDescent="0.35">
      <c r="A840" s="1155">
        <v>70200</v>
      </c>
      <c r="B840" s="1157">
        <v>0.27</v>
      </c>
      <c r="C840" s="1156" t="s">
        <v>641</v>
      </c>
      <c r="D840" s="1"/>
      <c r="E840" s="991" t="s">
        <v>532</v>
      </c>
      <c r="F840" s="3"/>
      <c r="O840"/>
      <c r="P840"/>
      <c r="Q840"/>
      <c r="U840" s="969"/>
      <c r="V840" s="38"/>
      <c r="W840" s="38"/>
    </row>
    <row r="841" spans="1:23" x14ac:dyDescent="0.35">
      <c r="A841" s="1150">
        <v>70210</v>
      </c>
      <c r="B841" s="1151">
        <v>0.17</v>
      </c>
      <c r="C841" s="322" t="s">
        <v>577</v>
      </c>
      <c r="D841" s="1"/>
      <c r="E841" s="991" t="s">
        <v>532</v>
      </c>
      <c r="F841" s="3"/>
      <c r="O841"/>
      <c r="P841"/>
      <c r="Q841"/>
      <c r="U841" s="969"/>
      <c r="V841" s="38"/>
      <c r="W841" s="38"/>
    </row>
    <row r="842" spans="1:23" x14ac:dyDescent="0.35">
      <c r="A842" s="1150">
        <v>70220</v>
      </c>
      <c r="B842" s="1151">
        <v>0.21</v>
      </c>
      <c r="C842" s="322" t="s">
        <v>617</v>
      </c>
      <c r="D842" s="1"/>
      <c r="E842" s="991" t="s">
        <v>532</v>
      </c>
      <c r="F842" s="3"/>
      <c r="O842"/>
      <c r="P842"/>
      <c r="Q842"/>
      <c r="U842" s="969"/>
      <c r="V842" s="38"/>
      <c r="W842" s="38"/>
    </row>
    <row r="843" spans="1:23" x14ac:dyDescent="0.35">
      <c r="A843" s="1150">
        <v>70250</v>
      </c>
      <c r="B843" s="1151">
        <v>0.18</v>
      </c>
      <c r="C843" s="322" t="s">
        <v>601</v>
      </c>
      <c r="D843" s="1"/>
      <c r="E843" s="991" t="s">
        <v>532</v>
      </c>
      <c r="F843" s="3"/>
      <c r="O843"/>
      <c r="P843"/>
      <c r="Q843"/>
      <c r="U843" s="969"/>
      <c r="V843" s="38"/>
      <c r="W843" s="38"/>
    </row>
    <row r="844" spans="1:23" x14ac:dyDescent="0.35">
      <c r="A844" s="1150">
        <v>70260</v>
      </c>
      <c r="B844" s="1151">
        <v>0.27</v>
      </c>
      <c r="C844" s="322" t="s">
        <v>642</v>
      </c>
      <c r="D844" s="1"/>
      <c r="E844" s="991" t="s">
        <v>532</v>
      </c>
      <c r="F844" s="3"/>
      <c r="O844"/>
      <c r="P844"/>
      <c r="Q844"/>
      <c r="U844" s="969"/>
      <c r="V844" s="38"/>
      <c r="W844" s="38"/>
    </row>
    <row r="845" spans="1:23" x14ac:dyDescent="0.35">
      <c r="A845" s="1155">
        <v>70328</v>
      </c>
      <c r="B845" s="1157">
        <v>0.18</v>
      </c>
      <c r="C845" s="1156" t="s">
        <v>602</v>
      </c>
      <c r="D845" s="1"/>
      <c r="E845" s="991" t="s">
        <v>532</v>
      </c>
      <c r="F845" s="3"/>
      <c r="O845"/>
      <c r="P845"/>
      <c r="Q845"/>
      <c r="U845" s="969"/>
      <c r="V845" s="38"/>
      <c r="W845" s="38"/>
    </row>
    <row r="846" spans="1:23" x14ac:dyDescent="0.35">
      <c r="A846" s="1155">
        <v>70328</v>
      </c>
      <c r="B846" s="1157">
        <v>0.18</v>
      </c>
      <c r="C846" s="1156" t="s">
        <v>603</v>
      </c>
      <c r="D846" s="38"/>
      <c r="E846" s="991" t="s">
        <v>532</v>
      </c>
      <c r="F846" s="3"/>
      <c r="O846"/>
      <c r="P846"/>
      <c r="Q846"/>
      <c r="U846" s="969"/>
      <c r="V846" s="38"/>
      <c r="W846" s="38"/>
    </row>
    <row r="847" spans="1:23" x14ac:dyDescent="0.35">
      <c r="A847" s="1150">
        <v>70330</v>
      </c>
      <c r="B847" s="1151">
        <v>0.23</v>
      </c>
      <c r="C847" s="322" t="s">
        <v>630</v>
      </c>
      <c r="D847" s="1"/>
      <c r="E847" s="991" t="s">
        <v>532</v>
      </c>
      <c r="F847" s="3"/>
      <c r="O847"/>
      <c r="P847"/>
      <c r="Q847"/>
      <c r="U847" s="969"/>
      <c r="V847" s="38"/>
      <c r="W847" s="38"/>
    </row>
    <row r="848" spans="1:23" x14ac:dyDescent="0.35">
      <c r="A848" s="1150">
        <v>70360</v>
      </c>
      <c r="B848" s="1151">
        <v>0.18</v>
      </c>
      <c r="C848" s="322" t="s">
        <v>604</v>
      </c>
      <c r="D848" s="38"/>
      <c r="E848" s="991" t="s">
        <v>532</v>
      </c>
      <c r="F848" s="3"/>
      <c r="O848"/>
      <c r="P848"/>
      <c r="Q848"/>
      <c r="U848" s="969"/>
      <c r="V848" s="38"/>
      <c r="W848" s="38"/>
    </row>
    <row r="849" spans="1:23" x14ac:dyDescent="0.35">
      <c r="A849" s="1150">
        <v>70450</v>
      </c>
      <c r="B849" s="1151">
        <v>0.83</v>
      </c>
      <c r="C849" s="322" t="s">
        <v>690</v>
      </c>
      <c r="D849" s="1"/>
      <c r="E849" s="991" t="s">
        <v>532</v>
      </c>
      <c r="O849"/>
      <c r="P849"/>
      <c r="Q849"/>
      <c r="U849" s="969"/>
      <c r="V849" s="38"/>
      <c r="W849" s="38"/>
    </row>
    <row r="850" spans="1:23" x14ac:dyDescent="0.35">
      <c r="A850" s="1150">
        <v>70460</v>
      </c>
      <c r="B850" s="1151">
        <v>1.1000000000000001</v>
      </c>
      <c r="C850" s="322" t="s">
        <v>733</v>
      </c>
      <c r="D850" s="1"/>
      <c r="E850" s="991" t="s">
        <v>532</v>
      </c>
      <c r="F850" s="3"/>
      <c r="O850"/>
      <c r="P850"/>
      <c r="Q850"/>
      <c r="U850" s="969"/>
      <c r="V850" s="38"/>
      <c r="W850" s="38"/>
    </row>
    <row r="851" spans="1:23" x14ac:dyDescent="0.35">
      <c r="A851" s="1150">
        <v>70470</v>
      </c>
      <c r="B851" s="1151">
        <v>1.24</v>
      </c>
      <c r="C851" s="322" t="s">
        <v>745</v>
      </c>
      <c r="D851" s="1"/>
      <c r="E851" s="991" t="s">
        <v>532</v>
      </c>
      <c r="F851" s="3"/>
      <c r="O851"/>
      <c r="P851"/>
      <c r="Q851"/>
      <c r="U851" s="969"/>
      <c r="V851" s="38"/>
      <c r="W851" s="38"/>
    </row>
    <row r="852" spans="1:23" x14ac:dyDescent="0.35">
      <c r="A852" s="1150">
        <v>70470</v>
      </c>
      <c r="B852" s="1151">
        <v>1.24</v>
      </c>
      <c r="C852" s="322" t="s">
        <v>746</v>
      </c>
      <c r="D852" s="1"/>
      <c r="E852" s="991" t="s">
        <v>532</v>
      </c>
      <c r="F852" s="3"/>
      <c r="O852"/>
      <c r="P852"/>
      <c r="Q852"/>
      <c r="U852" s="969"/>
      <c r="V852" s="38"/>
      <c r="W852" s="38"/>
    </row>
    <row r="853" spans="1:23" ht="29" x14ac:dyDescent="0.35">
      <c r="A853" s="1155">
        <v>70480</v>
      </c>
      <c r="B853" s="1157">
        <v>1.25</v>
      </c>
      <c r="C853" s="1156" t="s">
        <v>751</v>
      </c>
      <c r="D853" s="1"/>
      <c r="E853" s="991" t="s">
        <v>532</v>
      </c>
      <c r="F853" s="3"/>
      <c r="O853"/>
      <c r="P853"/>
      <c r="Q853"/>
      <c r="U853" s="969"/>
      <c r="V853" s="38"/>
      <c r="W853" s="38"/>
    </row>
    <row r="854" spans="1:23" ht="29" x14ac:dyDescent="0.35">
      <c r="A854" s="1155">
        <v>70481</v>
      </c>
      <c r="B854" s="1157">
        <v>1.1000000000000001</v>
      </c>
      <c r="C854" s="1156" t="s">
        <v>734</v>
      </c>
      <c r="D854" s="1"/>
      <c r="E854" s="991" t="s">
        <v>532</v>
      </c>
      <c r="F854" s="3"/>
      <c r="O854"/>
      <c r="P854"/>
      <c r="Q854"/>
      <c r="U854" s="969"/>
      <c r="V854" s="38"/>
      <c r="W854" s="38"/>
    </row>
    <row r="855" spans="1:23" ht="29" x14ac:dyDescent="0.35">
      <c r="A855" s="1155">
        <v>70482</v>
      </c>
      <c r="B855" s="1157">
        <v>1.24</v>
      </c>
      <c r="C855" s="1156" t="s">
        <v>747</v>
      </c>
      <c r="D855" s="1"/>
      <c r="E855" s="991" t="s">
        <v>532</v>
      </c>
      <c r="F855" s="3"/>
      <c r="O855"/>
      <c r="P855"/>
      <c r="Q855"/>
      <c r="U855" s="969"/>
      <c r="V855" s="38"/>
      <c r="W855" s="38"/>
    </row>
    <row r="856" spans="1:23" x14ac:dyDescent="0.35">
      <c r="A856" s="1150">
        <v>70486</v>
      </c>
      <c r="B856" s="1151">
        <v>0.83</v>
      </c>
      <c r="C856" s="322" t="s">
        <v>691</v>
      </c>
      <c r="D856" s="1"/>
      <c r="E856" s="991" t="s">
        <v>532</v>
      </c>
      <c r="F856" s="3"/>
      <c r="O856"/>
      <c r="P856"/>
      <c r="Q856"/>
      <c r="U856" s="969"/>
      <c r="V856" s="38"/>
      <c r="W856" s="38"/>
    </row>
    <row r="857" spans="1:23" x14ac:dyDescent="0.35">
      <c r="A857" s="1150">
        <v>70488</v>
      </c>
      <c r="B857" s="1151">
        <v>1.24</v>
      </c>
      <c r="C857" s="322" t="s">
        <v>748</v>
      </c>
      <c r="D857" s="1"/>
      <c r="E857" s="991" t="s">
        <v>532</v>
      </c>
      <c r="O857"/>
      <c r="P857"/>
      <c r="Q857"/>
      <c r="U857" s="969"/>
      <c r="V857" s="38"/>
      <c r="W857" s="38"/>
    </row>
    <row r="858" spans="1:23" x14ac:dyDescent="0.35">
      <c r="A858" s="1150">
        <v>70490</v>
      </c>
      <c r="B858" s="1151">
        <v>1.25</v>
      </c>
      <c r="C858" s="322" t="s">
        <v>752</v>
      </c>
      <c r="D858" s="1"/>
      <c r="E858" s="991" t="s">
        <v>532</v>
      </c>
      <c r="F858" s="3"/>
      <c r="O858"/>
      <c r="P858"/>
      <c r="Q858"/>
      <c r="U858" s="969"/>
      <c r="V858" s="38"/>
      <c r="W858" s="38"/>
    </row>
    <row r="859" spans="1:23" x14ac:dyDescent="0.35">
      <c r="A859" s="1150">
        <v>70491</v>
      </c>
      <c r="B859" s="1151">
        <v>1.35</v>
      </c>
      <c r="C859" s="322" t="s">
        <v>754</v>
      </c>
      <c r="E859" s="991" t="s">
        <v>532</v>
      </c>
      <c r="F859" s="3"/>
      <c r="O859"/>
      <c r="P859"/>
      <c r="Q859"/>
      <c r="U859" s="969"/>
      <c r="V859" s="38"/>
      <c r="W859" s="38"/>
    </row>
    <row r="860" spans="1:23" x14ac:dyDescent="0.35">
      <c r="A860" s="1150">
        <v>70492</v>
      </c>
      <c r="B860" s="1151">
        <v>1.58</v>
      </c>
      <c r="C860" s="322" t="s">
        <v>757</v>
      </c>
      <c r="D860" s="1"/>
      <c r="E860" s="991" t="s">
        <v>532</v>
      </c>
      <c r="O860"/>
      <c r="P860"/>
      <c r="Q860"/>
      <c r="U860" s="969"/>
      <c r="V860" s="38"/>
      <c r="W860" s="38"/>
    </row>
    <row r="861" spans="1:23" x14ac:dyDescent="0.35">
      <c r="A861" s="1150">
        <v>71045</v>
      </c>
      <c r="B861" s="1151">
        <v>0.18</v>
      </c>
      <c r="C861" s="322" t="s">
        <v>605</v>
      </c>
      <c r="D861" s="1"/>
      <c r="E861" s="991" t="s">
        <v>532</v>
      </c>
      <c r="F861" s="3"/>
      <c r="O861"/>
      <c r="P861"/>
      <c r="Q861"/>
      <c r="U861" s="969"/>
      <c r="V861" s="38"/>
      <c r="W861" s="38"/>
    </row>
    <row r="862" spans="1:23" x14ac:dyDescent="0.35">
      <c r="A862" s="1150">
        <v>71046</v>
      </c>
      <c r="B862" s="1151">
        <v>0.21</v>
      </c>
      <c r="C862" s="322" t="s">
        <v>284</v>
      </c>
      <c r="D862" s="1"/>
      <c r="E862" s="991" t="s">
        <v>532</v>
      </c>
      <c r="F862" s="3"/>
      <c r="O862"/>
      <c r="P862"/>
      <c r="Q862"/>
      <c r="U862" s="969"/>
      <c r="V862" s="38"/>
      <c r="W862" s="38"/>
    </row>
    <row r="863" spans="1:23" x14ac:dyDescent="0.35">
      <c r="A863" s="1155">
        <v>71047</v>
      </c>
      <c r="B863" s="1157">
        <v>0.26</v>
      </c>
      <c r="C863" s="1156" t="s">
        <v>636</v>
      </c>
      <c r="E863" s="991" t="s">
        <v>532</v>
      </c>
      <c r="F863" s="3"/>
      <c r="O863"/>
      <c r="P863"/>
      <c r="Q863"/>
      <c r="U863" s="969"/>
      <c r="V863" s="38"/>
      <c r="W863" s="38"/>
    </row>
    <row r="864" spans="1:23" x14ac:dyDescent="0.35">
      <c r="A864" s="1150">
        <v>71047</v>
      </c>
      <c r="B864" s="1151">
        <v>0.26</v>
      </c>
      <c r="C864" s="322" t="s">
        <v>637</v>
      </c>
      <c r="D864" s="1"/>
      <c r="E864" s="991" t="s">
        <v>532</v>
      </c>
      <c r="F864" s="3"/>
      <c r="O864"/>
      <c r="P864"/>
      <c r="Q864"/>
      <c r="U864" s="969"/>
      <c r="V864" s="38"/>
      <c r="W864" s="38"/>
    </row>
    <row r="865" spans="1:23" x14ac:dyDescent="0.35">
      <c r="A865" s="1150">
        <v>71048</v>
      </c>
      <c r="B865" s="1151">
        <v>0.3</v>
      </c>
      <c r="C865" s="322" t="s">
        <v>647</v>
      </c>
      <c r="D865" s="1"/>
      <c r="E865" s="991" t="s">
        <v>532</v>
      </c>
      <c r="F865" s="3"/>
      <c r="O865"/>
      <c r="P865"/>
      <c r="Q865"/>
      <c r="U865" s="969"/>
      <c r="V865" s="38"/>
      <c r="W865" s="38"/>
    </row>
    <row r="866" spans="1:23" x14ac:dyDescent="0.35">
      <c r="A866" s="1155">
        <v>71100</v>
      </c>
      <c r="B866" s="1157">
        <v>0.21</v>
      </c>
      <c r="C866" s="1156" t="s">
        <v>618</v>
      </c>
      <c r="D866" s="1"/>
      <c r="E866" s="991" t="s">
        <v>532</v>
      </c>
      <c r="F866" s="3"/>
      <c r="O866"/>
      <c r="P866"/>
      <c r="Q866"/>
      <c r="U866" s="969"/>
      <c r="V866" s="38"/>
      <c r="W866" s="38"/>
    </row>
    <row r="867" spans="1:23" x14ac:dyDescent="0.35">
      <c r="A867" s="1155">
        <v>71100</v>
      </c>
      <c r="B867" s="1157">
        <v>0.21</v>
      </c>
      <c r="C867" s="1156" t="s">
        <v>619</v>
      </c>
      <c r="D867" s="1"/>
      <c r="E867" s="991" t="s">
        <v>532</v>
      </c>
      <c r="F867" s="3"/>
      <c r="O867"/>
      <c r="P867"/>
      <c r="Q867"/>
      <c r="U867" s="969"/>
      <c r="V867" s="38"/>
      <c r="W867" s="38"/>
    </row>
    <row r="868" spans="1:23" x14ac:dyDescent="0.35">
      <c r="A868" s="1155">
        <v>71110</v>
      </c>
      <c r="B868" s="1157">
        <v>0.28000000000000003</v>
      </c>
      <c r="C868" s="1156" t="s">
        <v>643</v>
      </c>
      <c r="D868" s="1"/>
      <c r="E868" s="991" t="s">
        <v>532</v>
      </c>
      <c r="F868" s="3"/>
      <c r="O868"/>
      <c r="P868"/>
      <c r="Q868"/>
      <c r="U868" s="969"/>
      <c r="V868" s="38"/>
      <c r="W868" s="38"/>
    </row>
    <row r="869" spans="1:23" x14ac:dyDescent="0.35">
      <c r="A869" s="1150">
        <v>71111</v>
      </c>
      <c r="B869" s="1151">
        <v>0.31</v>
      </c>
      <c r="C869" s="322" t="s">
        <v>650</v>
      </c>
      <c r="D869" s="1"/>
      <c r="E869" s="991" t="s">
        <v>532</v>
      </c>
      <c r="F869" s="3"/>
      <c r="O869"/>
      <c r="P869"/>
      <c r="Q869"/>
      <c r="U869" s="969"/>
      <c r="V869" s="38"/>
      <c r="W869" s="38"/>
    </row>
    <row r="870" spans="1:23" x14ac:dyDescent="0.35">
      <c r="A870" s="1150">
        <v>71120</v>
      </c>
      <c r="B870" s="1151">
        <v>0.2</v>
      </c>
      <c r="C870" s="322" t="s">
        <v>615</v>
      </c>
      <c r="D870" s="1"/>
      <c r="E870" s="991" t="s">
        <v>532</v>
      </c>
      <c r="F870" s="1128"/>
      <c r="O870"/>
      <c r="P870"/>
      <c r="Q870"/>
      <c r="U870" s="969"/>
      <c r="V870" s="38"/>
      <c r="W870" s="38"/>
    </row>
    <row r="871" spans="1:23" x14ac:dyDescent="0.35">
      <c r="A871" s="1150">
        <v>71250</v>
      </c>
      <c r="B871" s="1151">
        <v>1.05</v>
      </c>
      <c r="C871" s="322" t="s">
        <v>731</v>
      </c>
      <c r="D871" s="1"/>
      <c r="E871" s="991" t="s">
        <v>532</v>
      </c>
      <c r="F871" s="3"/>
      <c r="O871"/>
      <c r="P871"/>
      <c r="Q871"/>
      <c r="U871" s="969"/>
      <c r="V871" s="38"/>
      <c r="W871" s="38"/>
    </row>
    <row r="872" spans="1:23" x14ac:dyDescent="0.35">
      <c r="A872" s="1150">
        <v>71260</v>
      </c>
      <c r="B872" s="1151">
        <v>1.1299999999999999</v>
      </c>
      <c r="C872" s="322" t="s">
        <v>735</v>
      </c>
      <c r="D872" s="1"/>
      <c r="E872" s="991" t="s">
        <v>532</v>
      </c>
      <c r="F872" s="3"/>
      <c r="O872"/>
      <c r="P872"/>
      <c r="Q872"/>
      <c r="U872" s="969"/>
      <c r="V872" s="38"/>
      <c r="W872" s="38"/>
    </row>
    <row r="873" spans="1:23" x14ac:dyDescent="0.35">
      <c r="A873" s="1150">
        <v>71270</v>
      </c>
      <c r="B873" s="1151">
        <v>1.22</v>
      </c>
      <c r="C873" s="322" t="s">
        <v>743</v>
      </c>
      <c r="D873" s="1"/>
      <c r="E873" s="991" t="s">
        <v>532</v>
      </c>
      <c r="F873" s="3"/>
      <c r="O873"/>
      <c r="P873"/>
      <c r="Q873"/>
      <c r="U873" s="969"/>
      <c r="V873" s="38"/>
      <c r="W873" s="38"/>
    </row>
    <row r="874" spans="1:23" x14ac:dyDescent="0.35">
      <c r="A874" s="1150">
        <v>71275</v>
      </c>
      <c r="B874" s="1151">
        <v>1.77</v>
      </c>
      <c r="C874" s="322" t="s">
        <v>762</v>
      </c>
      <c r="D874" s="1"/>
      <c r="E874" s="991" t="s">
        <v>532</v>
      </c>
      <c r="F874" s="3"/>
      <c r="O874"/>
      <c r="P874"/>
      <c r="Q874"/>
      <c r="U874" s="969"/>
      <c r="V874" s="38"/>
      <c r="W874" s="38"/>
    </row>
    <row r="875" spans="1:23" x14ac:dyDescent="0.35">
      <c r="A875" s="1150">
        <v>72020</v>
      </c>
      <c r="B875" s="1151">
        <v>0.16</v>
      </c>
      <c r="C875" s="322" t="s">
        <v>556</v>
      </c>
      <c r="D875" s="1"/>
      <c r="E875" s="991" t="s">
        <v>532</v>
      </c>
      <c r="F875" s="3"/>
      <c r="O875"/>
      <c r="P875"/>
      <c r="Q875"/>
      <c r="U875" s="969"/>
      <c r="V875" s="38"/>
      <c r="W875" s="38"/>
    </row>
    <row r="876" spans="1:23" x14ac:dyDescent="0.35">
      <c r="A876" s="1150">
        <v>72040</v>
      </c>
      <c r="B876" s="1151">
        <v>0.21</v>
      </c>
      <c r="C876" s="322" t="s">
        <v>620</v>
      </c>
      <c r="D876" s="1"/>
      <c r="E876" s="991" t="s">
        <v>532</v>
      </c>
      <c r="F876" s="3"/>
      <c r="O876"/>
      <c r="P876"/>
      <c r="Q876"/>
      <c r="U876" s="969"/>
      <c r="V876" s="38"/>
      <c r="W876" s="38"/>
    </row>
    <row r="877" spans="1:23" x14ac:dyDescent="0.35">
      <c r="A877" s="1150">
        <v>72050</v>
      </c>
      <c r="B877" s="1151">
        <v>0.26</v>
      </c>
      <c r="C877" s="322" t="s">
        <v>638</v>
      </c>
      <c r="D877" s="1"/>
      <c r="E877" s="991" t="s">
        <v>532</v>
      </c>
      <c r="F877" s="3"/>
      <c r="O877"/>
      <c r="P877"/>
      <c r="Q877"/>
      <c r="U877" s="969"/>
      <c r="V877" s="38"/>
      <c r="W877" s="38"/>
    </row>
    <row r="878" spans="1:23" x14ac:dyDescent="0.35">
      <c r="A878" s="1153">
        <v>72052</v>
      </c>
      <c r="B878" s="1154">
        <v>0.28999999999999998</v>
      </c>
      <c r="C878" s="356" t="s">
        <v>645</v>
      </c>
      <c r="D878" s="1"/>
      <c r="E878" s="991" t="s">
        <v>532</v>
      </c>
      <c r="F878" s="3"/>
      <c r="O878"/>
      <c r="P878"/>
      <c r="Q878"/>
      <c r="U878" s="969"/>
      <c r="V878" s="38"/>
      <c r="W878" s="38"/>
    </row>
    <row r="879" spans="1:23" x14ac:dyDescent="0.35">
      <c r="A879" s="1150">
        <v>72070</v>
      </c>
      <c r="B879" s="1151">
        <v>0.2</v>
      </c>
      <c r="C879" s="322" t="s">
        <v>616</v>
      </c>
      <c r="D879" s="1"/>
      <c r="E879" s="991" t="s">
        <v>532</v>
      </c>
      <c r="F879" s="3"/>
      <c r="O879"/>
      <c r="P879"/>
      <c r="Q879"/>
      <c r="U879" s="969"/>
      <c r="V879" s="38"/>
      <c r="W879" s="38"/>
    </row>
    <row r="880" spans="1:23" x14ac:dyDescent="0.35">
      <c r="A880" s="1150">
        <v>72072</v>
      </c>
      <c r="B880" s="1151">
        <v>0.22</v>
      </c>
      <c r="C880" s="322" t="s">
        <v>626</v>
      </c>
      <c r="D880" s="1"/>
      <c r="E880" s="991" t="s">
        <v>532</v>
      </c>
      <c r="F880" s="3"/>
      <c r="O880"/>
      <c r="P880"/>
      <c r="Q880"/>
      <c r="U880" s="969"/>
      <c r="V880" s="38"/>
      <c r="W880" s="38"/>
    </row>
    <row r="881" spans="1:23" x14ac:dyDescent="0.35">
      <c r="A881" s="1150">
        <v>72081</v>
      </c>
      <c r="B881" s="1151">
        <v>0.25</v>
      </c>
      <c r="C881" s="322" t="s">
        <v>634</v>
      </c>
      <c r="D881" s="1"/>
      <c r="E881" s="991" t="s">
        <v>532</v>
      </c>
      <c r="F881" s="3"/>
      <c r="O881"/>
      <c r="P881"/>
      <c r="Q881"/>
      <c r="U881" s="969"/>
      <c r="V881" s="38"/>
      <c r="W881" s="38"/>
    </row>
    <row r="882" spans="1:23" x14ac:dyDescent="0.35">
      <c r="A882" s="1150">
        <v>72082</v>
      </c>
      <c r="B882" s="1151">
        <v>0.3</v>
      </c>
      <c r="C882" s="322" t="s">
        <v>648</v>
      </c>
      <c r="D882" s="1"/>
      <c r="E882" s="991" t="s">
        <v>532</v>
      </c>
      <c r="F882" s="3"/>
      <c r="O882"/>
      <c r="P882"/>
      <c r="Q882"/>
      <c r="U882" s="969"/>
      <c r="V882" s="38"/>
      <c r="W882" s="38"/>
    </row>
    <row r="883" spans="1:23" x14ac:dyDescent="0.35">
      <c r="A883" s="1150">
        <v>72083</v>
      </c>
      <c r="B883" s="1151">
        <v>0.34</v>
      </c>
      <c r="C883" s="322" t="s">
        <v>653</v>
      </c>
      <c r="D883" s="1"/>
      <c r="E883" s="991" t="s">
        <v>532</v>
      </c>
      <c r="F883" s="3"/>
      <c r="O883"/>
      <c r="P883"/>
      <c r="Q883"/>
      <c r="U883" s="969"/>
      <c r="V883" s="38"/>
      <c r="W883" s="38"/>
    </row>
    <row r="884" spans="1:23" x14ac:dyDescent="0.35">
      <c r="A884" s="1150">
        <v>72084</v>
      </c>
      <c r="B884" s="1151">
        <v>0.4</v>
      </c>
      <c r="C884" s="322" t="s">
        <v>655</v>
      </c>
      <c r="D884" s="1"/>
      <c r="E884" s="991" t="s">
        <v>532</v>
      </c>
      <c r="F884" s="3"/>
      <c r="O884"/>
      <c r="P884"/>
      <c r="Q884"/>
      <c r="U884" s="969"/>
      <c r="V884" s="38"/>
      <c r="W884" s="38"/>
    </row>
    <row r="885" spans="1:23" x14ac:dyDescent="0.35">
      <c r="A885" s="1150">
        <v>72100</v>
      </c>
      <c r="B885" s="1151">
        <v>0.21</v>
      </c>
      <c r="C885" s="322" t="s">
        <v>621</v>
      </c>
      <c r="D885" s="1"/>
      <c r="E885" s="991" t="s">
        <v>532</v>
      </c>
      <c r="F885" s="3"/>
      <c r="O885"/>
      <c r="P885"/>
      <c r="Q885"/>
      <c r="U885" s="969"/>
      <c r="V885" s="38"/>
      <c r="W885" s="38"/>
    </row>
    <row r="886" spans="1:23" x14ac:dyDescent="0.35">
      <c r="A886" s="1150">
        <v>72110</v>
      </c>
      <c r="B886" s="1151">
        <v>0.25</v>
      </c>
      <c r="C886" s="322" t="s">
        <v>635</v>
      </c>
      <c r="D886" s="1"/>
      <c r="E886" s="991" t="s">
        <v>532</v>
      </c>
      <c r="F886" s="3"/>
      <c r="O886"/>
      <c r="P886"/>
      <c r="Q886"/>
      <c r="U886" s="969"/>
      <c r="V886" s="38"/>
      <c r="W886" s="38"/>
    </row>
    <row r="887" spans="1:23" x14ac:dyDescent="0.35">
      <c r="A887" s="1150">
        <v>72114</v>
      </c>
      <c r="B887" s="1151">
        <v>0.28999999999999998</v>
      </c>
      <c r="C887" s="322" t="s">
        <v>646</v>
      </c>
      <c r="D887" s="1109"/>
      <c r="E887" s="991" t="s">
        <v>532</v>
      </c>
      <c r="F887" s="1126"/>
      <c r="O887"/>
      <c r="P887"/>
      <c r="Q887"/>
      <c r="U887" s="969"/>
      <c r="V887" s="38"/>
      <c r="W887" s="38"/>
    </row>
    <row r="888" spans="1:23" x14ac:dyDescent="0.35">
      <c r="A888" s="1150">
        <v>72125</v>
      </c>
      <c r="B888" s="1151">
        <v>0.98</v>
      </c>
      <c r="C888" s="322" t="s">
        <v>702</v>
      </c>
      <c r="D888" s="1"/>
      <c r="E888" s="991" t="s">
        <v>532</v>
      </c>
      <c r="F888" s="3"/>
      <c r="O888"/>
      <c r="P888"/>
      <c r="Q888"/>
      <c r="U888" s="969"/>
      <c r="V888" s="38"/>
      <c r="W888" s="38"/>
    </row>
    <row r="889" spans="1:23" x14ac:dyDescent="0.35">
      <c r="A889" s="1153">
        <v>72127</v>
      </c>
      <c r="B889" s="1154">
        <v>1.24</v>
      </c>
      <c r="C889" s="356" t="s">
        <v>749</v>
      </c>
      <c r="E889" s="991" t="s">
        <v>532</v>
      </c>
      <c r="F889" s="3"/>
      <c r="O889"/>
      <c r="P889"/>
      <c r="Q889"/>
      <c r="U889" s="969"/>
      <c r="V889" s="38"/>
      <c r="W889" s="38"/>
    </row>
    <row r="890" spans="1:23" x14ac:dyDescent="0.35">
      <c r="A890" s="1150">
        <v>72128</v>
      </c>
      <c r="B890" s="1151">
        <v>0.98</v>
      </c>
      <c r="C890" s="322" t="s">
        <v>703</v>
      </c>
      <c r="D890" s="1"/>
      <c r="E890" s="991" t="s">
        <v>532</v>
      </c>
      <c r="F890" s="3"/>
      <c r="O890"/>
      <c r="P890"/>
      <c r="Q890"/>
      <c r="U890" s="969"/>
      <c r="V890" s="38"/>
      <c r="W890" s="38"/>
    </row>
    <row r="891" spans="1:23" x14ac:dyDescent="0.35">
      <c r="A891" s="1150">
        <v>72131</v>
      </c>
      <c r="B891" s="1151">
        <v>0.98</v>
      </c>
      <c r="C891" s="322" t="s">
        <v>704</v>
      </c>
      <c r="D891" s="38"/>
      <c r="E891" s="991" t="s">
        <v>532</v>
      </c>
      <c r="F891" s="3"/>
      <c r="O891"/>
      <c r="P891"/>
      <c r="Q891"/>
      <c r="U891" s="969"/>
      <c r="V891" s="38"/>
      <c r="W891" s="38"/>
    </row>
    <row r="892" spans="1:23" x14ac:dyDescent="0.35">
      <c r="A892" s="1150">
        <v>72132</v>
      </c>
      <c r="B892" s="1151">
        <v>1.19</v>
      </c>
      <c r="C892" s="322" t="s">
        <v>740</v>
      </c>
      <c r="D892" s="1"/>
      <c r="E892" s="991" t="s">
        <v>532</v>
      </c>
      <c r="F892" s="3"/>
      <c r="O892"/>
      <c r="P892"/>
      <c r="Q892"/>
      <c r="U892" s="969"/>
      <c r="V892" s="38"/>
      <c r="W892" s="38"/>
    </row>
    <row r="893" spans="1:23" x14ac:dyDescent="0.35">
      <c r="A893" s="1150">
        <v>72170</v>
      </c>
      <c r="B893" s="1151">
        <v>0.17</v>
      </c>
      <c r="C893" s="322" t="s">
        <v>578</v>
      </c>
      <c r="D893" s="38"/>
      <c r="E893" s="991" t="s">
        <v>532</v>
      </c>
      <c r="F893" s="1128"/>
      <c r="O893"/>
      <c r="P893"/>
      <c r="Q893"/>
      <c r="U893" s="969"/>
      <c r="V893" s="38"/>
      <c r="W893" s="38"/>
    </row>
    <row r="894" spans="1:23" x14ac:dyDescent="0.35">
      <c r="A894" s="1150">
        <v>72192</v>
      </c>
      <c r="B894" s="1151">
        <v>1.06</v>
      </c>
      <c r="C894" s="322" t="s">
        <v>732</v>
      </c>
      <c r="D894" s="1"/>
      <c r="E894" s="991" t="s">
        <v>532</v>
      </c>
      <c r="F894" s="3"/>
      <c r="O894"/>
      <c r="P894"/>
      <c r="Q894"/>
      <c r="U894" s="969"/>
      <c r="V894" s="38"/>
      <c r="W894" s="38"/>
    </row>
    <row r="895" spans="1:23" x14ac:dyDescent="0.35">
      <c r="A895" s="1150">
        <v>72193</v>
      </c>
      <c r="B895" s="1151">
        <v>1.1299999999999999</v>
      </c>
      <c r="C895" s="322" t="s">
        <v>736</v>
      </c>
      <c r="D895" s="1"/>
      <c r="E895" s="991" t="s">
        <v>532</v>
      </c>
      <c r="F895" s="3"/>
      <c r="O895"/>
      <c r="P895"/>
      <c r="Q895"/>
      <c r="U895" s="969"/>
      <c r="V895" s="38"/>
      <c r="W895" s="38"/>
    </row>
    <row r="896" spans="1:23" x14ac:dyDescent="0.35">
      <c r="A896" s="1150">
        <v>72194</v>
      </c>
      <c r="B896" s="1151">
        <v>1.19</v>
      </c>
      <c r="C896" s="322" t="s">
        <v>741</v>
      </c>
      <c r="D896" s="1"/>
      <c r="E896" s="991" t="s">
        <v>532</v>
      </c>
      <c r="F896" s="3"/>
      <c r="O896"/>
      <c r="P896"/>
      <c r="Q896"/>
      <c r="U896" s="969"/>
      <c r="V896" s="38"/>
      <c r="W896" s="38"/>
    </row>
    <row r="897" spans="1:23" x14ac:dyDescent="0.35">
      <c r="A897" s="1152">
        <v>72200</v>
      </c>
      <c r="B897" s="1151">
        <v>0.17</v>
      </c>
      <c r="C897" s="322" t="s">
        <v>579</v>
      </c>
      <c r="D897" s="1"/>
      <c r="E897" s="991" t="s">
        <v>532</v>
      </c>
      <c r="F897" s="3"/>
      <c r="O897"/>
      <c r="P897"/>
      <c r="Q897"/>
      <c r="U897" s="969"/>
      <c r="V897" s="38"/>
      <c r="W897" s="38"/>
    </row>
    <row r="898" spans="1:23" x14ac:dyDescent="0.35">
      <c r="A898" s="1152">
        <v>72200</v>
      </c>
      <c r="B898" s="1151">
        <v>0.17</v>
      </c>
      <c r="C898" s="322" t="s">
        <v>580</v>
      </c>
      <c r="D898" s="1"/>
      <c r="E898" s="991" t="s">
        <v>532</v>
      </c>
      <c r="F898" s="3"/>
      <c r="O898"/>
      <c r="P898"/>
      <c r="Q898"/>
      <c r="U898" s="969"/>
      <c r="V898" s="38"/>
      <c r="W898" s="38"/>
    </row>
    <row r="899" spans="1:23" x14ac:dyDescent="0.35">
      <c r="A899" s="1155">
        <v>72202</v>
      </c>
      <c r="B899" s="1157">
        <v>0.22</v>
      </c>
      <c r="C899" s="1156" t="s">
        <v>627</v>
      </c>
      <c r="D899" s="1"/>
      <c r="E899" s="991" t="s">
        <v>532</v>
      </c>
      <c r="F899" s="3"/>
      <c r="O899"/>
      <c r="P899"/>
      <c r="Q899"/>
      <c r="U899" s="969"/>
      <c r="V899" s="38"/>
      <c r="W899" s="38"/>
    </row>
    <row r="900" spans="1:23" x14ac:dyDescent="0.35">
      <c r="A900" s="1150">
        <v>72220</v>
      </c>
      <c r="B900" s="1151">
        <v>0.17</v>
      </c>
      <c r="C900" s="322" t="s">
        <v>581</v>
      </c>
      <c r="D900" s="1"/>
      <c r="E900" s="991" t="s">
        <v>532</v>
      </c>
      <c r="F900" s="3"/>
      <c r="O900"/>
      <c r="P900"/>
      <c r="Q900"/>
      <c r="U900" s="969"/>
      <c r="V900" s="38"/>
      <c r="W900" s="38"/>
    </row>
    <row r="901" spans="1:23" x14ac:dyDescent="0.35">
      <c r="A901" s="1150">
        <v>72220</v>
      </c>
      <c r="B901" s="1151">
        <v>0.17</v>
      </c>
      <c r="C901" s="322" t="s">
        <v>582</v>
      </c>
      <c r="D901" s="1"/>
      <c r="E901" s="991" t="s">
        <v>532</v>
      </c>
      <c r="F901" s="3"/>
      <c r="O901"/>
      <c r="P901"/>
      <c r="Q901"/>
      <c r="U901" s="969"/>
      <c r="V901" s="38"/>
      <c r="W901" s="38"/>
    </row>
    <row r="902" spans="1:23" x14ac:dyDescent="0.35">
      <c r="A902" s="1152">
        <v>73000</v>
      </c>
      <c r="B902" s="1151">
        <v>0.16</v>
      </c>
      <c r="C902" s="322" t="s">
        <v>557</v>
      </c>
      <c r="D902" s="1"/>
      <c r="E902" s="991" t="s">
        <v>532</v>
      </c>
      <c r="F902" s="3"/>
      <c r="O902"/>
      <c r="P902"/>
      <c r="Q902"/>
      <c r="U902" s="969"/>
      <c r="V902" s="38"/>
      <c r="W902" s="38"/>
    </row>
    <row r="903" spans="1:23" x14ac:dyDescent="0.35">
      <c r="A903" s="1152">
        <v>73000</v>
      </c>
      <c r="B903" s="1151">
        <v>0.16</v>
      </c>
      <c r="C903" s="322" t="s">
        <v>558</v>
      </c>
      <c r="D903" s="1"/>
      <c r="E903" s="991" t="s">
        <v>532</v>
      </c>
      <c r="F903" s="3"/>
      <c r="O903"/>
      <c r="P903"/>
      <c r="Q903"/>
      <c r="U903" s="969"/>
      <c r="V903" s="38"/>
      <c r="W903" s="38"/>
    </row>
    <row r="904" spans="1:23" x14ac:dyDescent="0.35">
      <c r="A904" s="1152">
        <v>73010</v>
      </c>
      <c r="B904" s="1151">
        <v>0.17</v>
      </c>
      <c r="C904" s="322" t="s">
        <v>583</v>
      </c>
      <c r="D904" s="1"/>
      <c r="E904" s="991" t="s">
        <v>532</v>
      </c>
      <c r="F904" s="3"/>
      <c r="O904"/>
      <c r="P904"/>
      <c r="Q904"/>
      <c r="U904" s="969"/>
      <c r="V904" s="38"/>
      <c r="W904" s="38"/>
    </row>
    <row r="905" spans="1:23" x14ac:dyDescent="0.35">
      <c r="A905" s="1152">
        <v>73010</v>
      </c>
      <c r="B905" s="1151">
        <v>0.17</v>
      </c>
      <c r="C905" s="322" t="s">
        <v>584</v>
      </c>
      <c r="D905" s="1"/>
      <c r="E905" s="991" t="s">
        <v>532</v>
      </c>
      <c r="F905" s="3"/>
      <c r="O905"/>
      <c r="P905"/>
      <c r="Q905"/>
      <c r="U905" s="969"/>
      <c r="V905" s="38"/>
      <c r="W905" s="38"/>
    </row>
    <row r="906" spans="1:23" x14ac:dyDescent="0.35">
      <c r="A906" s="1150">
        <v>73020</v>
      </c>
      <c r="B906" s="1151">
        <v>0.15</v>
      </c>
      <c r="C906" s="322" t="s">
        <v>553</v>
      </c>
      <c r="D906" s="1"/>
      <c r="E906" s="991" t="s">
        <v>532</v>
      </c>
      <c r="F906" s="3"/>
      <c r="O906"/>
      <c r="P906"/>
      <c r="Q906"/>
      <c r="U906" s="969"/>
      <c r="V906" s="38"/>
      <c r="W906" s="38"/>
    </row>
    <row r="907" spans="1:23" x14ac:dyDescent="0.35">
      <c r="A907" s="1152">
        <v>73030</v>
      </c>
      <c r="B907" s="1151">
        <v>0.18</v>
      </c>
      <c r="C907" s="322" t="s">
        <v>606</v>
      </c>
      <c r="D907" s="1"/>
      <c r="E907" s="991" t="s">
        <v>532</v>
      </c>
      <c r="F907" s="3"/>
      <c r="O907"/>
      <c r="P907"/>
      <c r="Q907"/>
      <c r="U907" s="969"/>
      <c r="V907" s="38"/>
      <c r="W907" s="38"/>
    </row>
    <row r="908" spans="1:23" x14ac:dyDescent="0.35">
      <c r="A908" s="1152">
        <v>73030</v>
      </c>
      <c r="B908" s="1151">
        <v>0.18</v>
      </c>
      <c r="C908" s="322" t="s">
        <v>607</v>
      </c>
      <c r="D908" s="1"/>
      <c r="E908" s="991" t="s">
        <v>532</v>
      </c>
      <c r="F908" s="3"/>
      <c r="O908"/>
      <c r="P908"/>
      <c r="Q908"/>
      <c r="U908" s="969"/>
      <c r="V908" s="38"/>
      <c r="W908" s="38"/>
    </row>
    <row r="909" spans="1:23" x14ac:dyDescent="0.35">
      <c r="A909" s="1150">
        <v>73050</v>
      </c>
      <c r="B909" s="1151">
        <v>0.18</v>
      </c>
      <c r="C909" s="322" t="s">
        <v>608</v>
      </c>
      <c r="D909" s="1"/>
      <c r="E909" s="991" t="s">
        <v>532</v>
      </c>
      <c r="F909" s="3"/>
      <c r="O909"/>
      <c r="P909"/>
      <c r="Q909"/>
      <c r="U909" s="969"/>
      <c r="V909" s="38"/>
      <c r="W909" s="38"/>
    </row>
    <row r="910" spans="1:23" x14ac:dyDescent="0.35">
      <c r="A910" s="1167">
        <v>73060</v>
      </c>
      <c r="B910" s="1151">
        <v>0.16</v>
      </c>
      <c r="C910" s="1168" t="s">
        <v>559</v>
      </c>
      <c r="D910" s="1"/>
      <c r="E910" s="991" t="s">
        <v>532</v>
      </c>
      <c r="F910" s="3"/>
      <c r="O910"/>
      <c r="P910"/>
      <c r="Q910"/>
      <c r="U910" s="969"/>
      <c r="V910" s="38"/>
      <c r="W910" s="38"/>
    </row>
    <row r="911" spans="1:23" x14ac:dyDescent="0.35">
      <c r="A911" s="1167">
        <v>73060</v>
      </c>
      <c r="B911" s="1151">
        <v>0.16</v>
      </c>
      <c r="C911" s="1168" t="s">
        <v>560</v>
      </c>
      <c r="D911" s="1"/>
      <c r="E911" s="991" t="s">
        <v>532</v>
      </c>
      <c r="F911" s="3"/>
      <c r="O911"/>
      <c r="P911"/>
      <c r="Q911"/>
      <c r="U911" s="969"/>
      <c r="V911" s="38"/>
      <c r="W911" s="38"/>
    </row>
    <row r="912" spans="1:23" x14ac:dyDescent="0.35">
      <c r="A912" s="1150">
        <v>73070</v>
      </c>
      <c r="B912" s="1151">
        <v>0.16</v>
      </c>
      <c r="C912" s="322" t="s">
        <v>561</v>
      </c>
      <c r="D912" s="1"/>
      <c r="E912" s="991" t="s">
        <v>532</v>
      </c>
      <c r="F912" s="3"/>
      <c r="O912"/>
      <c r="P912"/>
      <c r="Q912"/>
      <c r="U912" s="969"/>
      <c r="V912" s="38"/>
      <c r="W912" s="38"/>
    </row>
    <row r="913" spans="1:23" x14ac:dyDescent="0.35">
      <c r="A913" s="1155">
        <v>73080</v>
      </c>
      <c r="B913" s="1157">
        <v>0.17</v>
      </c>
      <c r="C913" s="1156" t="s">
        <v>585</v>
      </c>
      <c r="D913" s="1115"/>
      <c r="E913" s="991" t="s">
        <v>532</v>
      </c>
      <c r="F913" s="3"/>
      <c r="O913"/>
      <c r="P913"/>
      <c r="Q913"/>
      <c r="U913" s="969"/>
      <c r="V913" s="38"/>
      <c r="W913" s="38"/>
    </row>
    <row r="914" spans="1:23" x14ac:dyDescent="0.35">
      <c r="A914" s="1155">
        <v>73080</v>
      </c>
      <c r="B914" s="1157">
        <v>0.17</v>
      </c>
      <c r="C914" s="1156" t="s">
        <v>586</v>
      </c>
      <c r="D914" s="1"/>
      <c r="E914" s="991" t="s">
        <v>532</v>
      </c>
      <c r="O914"/>
      <c r="P914"/>
      <c r="Q914"/>
      <c r="U914" s="969"/>
      <c r="V914" s="38"/>
      <c r="W914" s="38"/>
    </row>
    <row r="915" spans="1:23" x14ac:dyDescent="0.35">
      <c r="A915" s="1155">
        <v>73090</v>
      </c>
      <c r="B915" s="1157">
        <v>0.16</v>
      </c>
      <c r="C915" s="1156" t="s">
        <v>204</v>
      </c>
      <c r="D915" s="1"/>
      <c r="E915" s="991" t="s">
        <v>532</v>
      </c>
      <c r="F915" s="3"/>
      <c r="O915"/>
      <c r="P915"/>
      <c r="Q915"/>
      <c r="U915" s="969"/>
      <c r="V915" s="38"/>
      <c r="W915" s="38"/>
    </row>
    <row r="916" spans="1:23" x14ac:dyDescent="0.35">
      <c r="A916" s="1155">
        <v>73090</v>
      </c>
      <c r="B916" s="1157">
        <v>0.16</v>
      </c>
      <c r="C916" s="1156" t="s">
        <v>562</v>
      </c>
      <c r="D916" s="1"/>
      <c r="E916" s="991" t="s">
        <v>532</v>
      </c>
      <c r="O916"/>
      <c r="P916"/>
      <c r="Q916"/>
      <c r="U916" s="969"/>
      <c r="V916" s="38"/>
      <c r="W916" s="38"/>
    </row>
    <row r="917" spans="1:23" x14ac:dyDescent="0.35">
      <c r="A917" s="1150">
        <v>73100</v>
      </c>
      <c r="B917" s="1151">
        <v>0.16</v>
      </c>
      <c r="C917" s="322" t="s">
        <v>563</v>
      </c>
      <c r="D917" s="1"/>
      <c r="E917" s="991" t="s">
        <v>532</v>
      </c>
      <c r="F917" s="3"/>
      <c r="O917"/>
      <c r="P917"/>
      <c r="Q917"/>
      <c r="U917" s="969"/>
      <c r="V917" s="38"/>
      <c r="W917" s="38"/>
    </row>
    <row r="918" spans="1:23" x14ac:dyDescent="0.35">
      <c r="A918" s="1155">
        <v>73110</v>
      </c>
      <c r="B918" s="1157">
        <v>0.17</v>
      </c>
      <c r="C918" s="1156" t="s">
        <v>587</v>
      </c>
      <c r="D918" s="1"/>
      <c r="E918" s="991" t="s">
        <v>532</v>
      </c>
      <c r="F918" s="3"/>
      <c r="O918"/>
      <c r="P918"/>
      <c r="Q918"/>
      <c r="U918" s="969"/>
      <c r="V918" s="38"/>
      <c r="W918" s="38"/>
    </row>
    <row r="919" spans="1:23" x14ac:dyDescent="0.35">
      <c r="A919" s="1155">
        <v>73110</v>
      </c>
      <c r="B919" s="1157">
        <v>0.17</v>
      </c>
      <c r="C919" s="1156" t="s">
        <v>588</v>
      </c>
      <c r="D919" s="1"/>
      <c r="E919" s="991" t="s">
        <v>532</v>
      </c>
      <c r="F919" s="3"/>
      <c r="O919"/>
      <c r="P919"/>
      <c r="Q919"/>
      <c r="U919" s="969"/>
      <c r="V919" s="38"/>
      <c r="W919" s="38"/>
    </row>
    <row r="920" spans="1:23" x14ac:dyDescent="0.35">
      <c r="A920" s="1150">
        <v>73120</v>
      </c>
      <c r="B920" s="1151">
        <v>0.16</v>
      </c>
      <c r="C920" s="322" t="s">
        <v>564</v>
      </c>
      <c r="D920" s="1"/>
      <c r="E920" s="991" t="s">
        <v>532</v>
      </c>
      <c r="F920" s="3"/>
      <c r="O920"/>
      <c r="P920"/>
      <c r="Q920"/>
      <c r="U920" s="969"/>
      <c r="V920" s="38"/>
      <c r="W920" s="38"/>
    </row>
    <row r="921" spans="1:23" x14ac:dyDescent="0.35">
      <c r="A921" s="1155">
        <v>73130</v>
      </c>
      <c r="B921" s="1157">
        <v>0.17</v>
      </c>
      <c r="C921" s="1156" t="s">
        <v>589</v>
      </c>
      <c r="D921" s="1"/>
      <c r="E921" s="991" t="s">
        <v>532</v>
      </c>
      <c r="F921" s="3"/>
      <c r="O921"/>
      <c r="P921"/>
      <c r="Q921"/>
      <c r="U921" s="969"/>
      <c r="V921" s="38"/>
      <c r="W921" s="38"/>
    </row>
    <row r="922" spans="1:23" x14ac:dyDescent="0.35">
      <c r="A922" s="1155">
        <v>73130</v>
      </c>
      <c r="B922" s="1157">
        <v>0.17</v>
      </c>
      <c r="C922" s="1156" t="s">
        <v>590</v>
      </c>
      <c r="D922" s="1"/>
      <c r="E922" s="991" t="s">
        <v>532</v>
      </c>
      <c r="F922" s="1126"/>
      <c r="O922"/>
      <c r="P922"/>
      <c r="Q922"/>
      <c r="U922" s="969"/>
      <c r="V922" s="38"/>
      <c r="W922" s="38"/>
    </row>
    <row r="923" spans="1:23" x14ac:dyDescent="0.35">
      <c r="A923" s="1155">
        <v>73140</v>
      </c>
      <c r="B923" s="1151">
        <v>0.13</v>
      </c>
      <c r="C923" s="1156" t="s">
        <v>533</v>
      </c>
      <c r="D923" s="38"/>
      <c r="E923" s="991" t="s">
        <v>532</v>
      </c>
      <c r="F923" s="3"/>
      <c r="O923"/>
      <c r="P923"/>
      <c r="Q923"/>
      <c r="U923" s="969"/>
      <c r="V923" s="38"/>
      <c r="W923" s="38"/>
    </row>
    <row r="924" spans="1:23" x14ac:dyDescent="0.35">
      <c r="A924" s="1155">
        <v>73140</v>
      </c>
      <c r="B924" s="1151">
        <v>0.13</v>
      </c>
      <c r="C924" s="1156" t="s">
        <v>534</v>
      </c>
      <c r="D924" s="1"/>
      <c r="E924" s="991" t="s">
        <v>532</v>
      </c>
      <c r="F924" s="3"/>
      <c r="O924"/>
      <c r="P924"/>
      <c r="Q924"/>
      <c r="U924" s="969"/>
      <c r="V924" s="38"/>
      <c r="W924" s="38"/>
    </row>
    <row r="925" spans="1:23" x14ac:dyDescent="0.35">
      <c r="A925" s="1155">
        <v>73140</v>
      </c>
      <c r="B925" s="1151">
        <v>0.13</v>
      </c>
      <c r="C925" s="1156" t="s">
        <v>535</v>
      </c>
      <c r="D925" s="1"/>
      <c r="E925" s="991" t="s">
        <v>532</v>
      </c>
      <c r="F925" s="3"/>
      <c r="O925"/>
      <c r="P925"/>
      <c r="Q925"/>
      <c r="U925" s="969"/>
      <c r="V925" s="38"/>
      <c r="W925" s="38"/>
    </row>
    <row r="926" spans="1:23" x14ac:dyDescent="0.35">
      <c r="A926" s="1155">
        <v>73140</v>
      </c>
      <c r="B926" s="1151">
        <v>0.13</v>
      </c>
      <c r="C926" s="1156" t="s">
        <v>536</v>
      </c>
      <c r="D926" s="1"/>
      <c r="E926" s="991" t="s">
        <v>532</v>
      </c>
      <c r="F926" s="3"/>
      <c r="O926"/>
      <c r="P926"/>
      <c r="Q926"/>
      <c r="U926" s="969"/>
      <c r="V926" s="38"/>
      <c r="W926" s="38"/>
    </row>
    <row r="927" spans="1:23" x14ac:dyDescent="0.35">
      <c r="A927" s="1155">
        <v>73140</v>
      </c>
      <c r="B927" s="1151">
        <v>0.13</v>
      </c>
      <c r="C927" s="1156" t="s">
        <v>537</v>
      </c>
      <c r="D927" s="1"/>
      <c r="E927" s="991" t="s">
        <v>532</v>
      </c>
      <c r="F927" s="3"/>
      <c r="O927"/>
      <c r="P927"/>
      <c r="Q927"/>
      <c r="U927" s="969"/>
      <c r="V927" s="38"/>
      <c r="W927" s="38"/>
    </row>
    <row r="928" spans="1:23" x14ac:dyDescent="0.35">
      <c r="A928" s="1155">
        <v>73140</v>
      </c>
      <c r="B928" s="1151">
        <v>0.13</v>
      </c>
      <c r="C928" s="1156" t="s">
        <v>538</v>
      </c>
      <c r="D928" s="1"/>
      <c r="E928" s="991" t="s">
        <v>532</v>
      </c>
      <c r="F928" s="3"/>
      <c r="O928"/>
      <c r="P928"/>
      <c r="Q928"/>
      <c r="U928" s="969"/>
      <c r="V928" s="38"/>
      <c r="W928" s="38"/>
    </row>
    <row r="929" spans="1:23" x14ac:dyDescent="0.35">
      <c r="A929" s="1155">
        <v>73140</v>
      </c>
      <c r="B929" s="1151">
        <v>0.13</v>
      </c>
      <c r="C929" s="1156" t="s">
        <v>539</v>
      </c>
      <c r="D929" s="1"/>
      <c r="E929" s="991" t="s">
        <v>532</v>
      </c>
      <c r="F929" s="3"/>
      <c r="O929"/>
      <c r="P929"/>
      <c r="Q929"/>
      <c r="U929" s="969"/>
      <c r="V929" s="38"/>
      <c r="W929" s="38"/>
    </row>
    <row r="930" spans="1:23" x14ac:dyDescent="0.35">
      <c r="A930" s="1155">
        <v>73140</v>
      </c>
      <c r="B930" s="1151">
        <v>0.13</v>
      </c>
      <c r="C930" s="1156" t="s">
        <v>540</v>
      </c>
      <c r="D930" s="1"/>
      <c r="E930" s="991" t="s">
        <v>532</v>
      </c>
      <c r="F930" s="3"/>
      <c r="O930"/>
      <c r="P930"/>
      <c r="Q930"/>
      <c r="U930" s="969"/>
      <c r="V930" s="38"/>
      <c r="W930" s="38"/>
    </row>
    <row r="931" spans="1:23" x14ac:dyDescent="0.35">
      <c r="A931" s="1155">
        <v>73140</v>
      </c>
      <c r="B931" s="1151">
        <v>0.13</v>
      </c>
      <c r="C931" s="1156" t="s">
        <v>541</v>
      </c>
      <c r="D931" s="1"/>
      <c r="E931" s="991" t="s">
        <v>532</v>
      </c>
      <c r="F931" s="3"/>
      <c r="O931"/>
      <c r="P931"/>
      <c r="Q931"/>
      <c r="U931" s="969"/>
      <c r="V931" s="38"/>
      <c r="W931" s="38"/>
    </row>
    <row r="932" spans="1:23" x14ac:dyDescent="0.35">
      <c r="A932" s="1155">
        <v>73140</v>
      </c>
      <c r="B932" s="1151">
        <v>0.13</v>
      </c>
      <c r="C932" s="1156" t="s">
        <v>542</v>
      </c>
      <c r="D932" s="1"/>
      <c r="E932" s="991" t="s">
        <v>532</v>
      </c>
      <c r="F932" s="3"/>
      <c r="O932"/>
      <c r="P932"/>
      <c r="Q932"/>
      <c r="U932" s="969"/>
      <c r="V932" s="38"/>
      <c r="W932" s="38"/>
    </row>
    <row r="933" spans="1:23" x14ac:dyDescent="0.35">
      <c r="A933" s="1155">
        <v>73200</v>
      </c>
      <c r="B933" s="1151">
        <v>0.98</v>
      </c>
      <c r="C933" s="1156" t="s">
        <v>705</v>
      </c>
      <c r="D933" s="38"/>
      <c r="E933" s="991" t="s">
        <v>532</v>
      </c>
      <c r="F933" s="3"/>
      <c r="O933"/>
      <c r="P933"/>
      <c r="Q933"/>
      <c r="U933" s="969"/>
      <c r="V933" s="38"/>
      <c r="W933" s="38"/>
    </row>
    <row r="934" spans="1:23" x14ac:dyDescent="0.35">
      <c r="A934" s="1155">
        <v>73200</v>
      </c>
      <c r="B934" s="1151">
        <v>0.98</v>
      </c>
      <c r="C934" s="1156" t="s">
        <v>706</v>
      </c>
      <c r="D934" s="1"/>
      <c r="E934" s="991" t="s">
        <v>532</v>
      </c>
      <c r="F934" s="3"/>
      <c r="O934"/>
      <c r="P934"/>
      <c r="Q934"/>
      <c r="U934" s="969"/>
      <c r="V934" s="38"/>
      <c r="W934" s="38"/>
    </row>
    <row r="935" spans="1:23" x14ac:dyDescent="0.35">
      <c r="A935" s="1155">
        <v>73200</v>
      </c>
      <c r="B935" s="1151">
        <v>0.98</v>
      </c>
      <c r="C935" s="1156" t="s">
        <v>707</v>
      </c>
      <c r="D935" s="1"/>
      <c r="E935" s="991" t="s">
        <v>532</v>
      </c>
      <c r="F935" s="3"/>
      <c r="O935"/>
      <c r="P935"/>
      <c r="Q935"/>
      <c r="U935" s="969"/>
      <c r="V935" s="38"/>
      <c r="W935" s="38"/>
    </row>
    <row r="936" spans="1:23" x14ac:dyDescent="0.35">
      <c r="A936" s="1155">
        <v>73200</v>
      </c>
      <c r="B936" s="1151">
        <v>0.98</v>
      </c>
      <c r="C936" s="1156" t="s">
        <v>708</v>
      </c>
      <c r="D936" s="1"/>
      <c r="E936" s="991" t="s">
        <v>532</v>
      </c>
      <c r="F936" s="3"/>
      <c r="O936"/>
      <c r="P936"/>
      <c r="Q936"/>
      <c r="U936" s="969"/>
      <c r="V936" s="38"/>
      <c r="W936" s="38"/>
    </row>
    <row r="937" spans="1:23" x14ac:dyDescent="0.35">
      <c r="A937" s="1155">
        <v>73200</v>
      </c>
      <c r="B937" s="1151">
        <v>0.98</v>
      </c>
      <c r="C937" s="1156" t="s">
        <v>709</v>
      </c>
      <c r="D937" s="1"/>
      <c r="E937" s="991" t="s">
        <v>532</v>
      </c>
      <c r="F937" s="3"/>
      <c r="O937"/>
      <c r="P937"/>
      <c r="Q937"/>
      <c r="U937" s="969"/>
      <c r="V937" s="38"/>
      <c r="W937" s="38"/>
    </row>
    <row r="938" spans="1:23" x14ac:dyDescent="0.35">
      <c r="A938" s="1155">
        <v>73200</v>
      </c>
      <c r="B938" s="1151">
        <v>0.98</v>
      </c>
      <c r="C938" s="1156" t="s">
        <v>710</v>
      </c>
      <c r="D938" s="1"/>
      <c r="E938" s="991" t="s">
        <v>532</v>
      </c>
      <c r="F938" s="3"/>
      <c r="O938"/>
      <c r="P938"/>
      <c r="Q938"/>
      <c r="U938" s="969"/>
      <c r="V938" s="38"/>
      <c r="W938" s="38"/>
    </row>
    <row r="939" spans="1:23" x14ac:dyDescent="0.35">
      <c r="A939" s="1155">
        <v>73200</v>
      </c>
      <c r="B939" s="1151">
        <v>0.98</v>
      </c>
      <c r="C939" s="1156" t="s">
        <v>711</v>
      </c>
      <c r="D939" s="1"/>
      <c r="E939" s="991" t="s">
        <v>532</v>
      </c>
      <c r="F939" s="1126"/>
      <c r="O939"/>
      <c r="P939"/>
      <c r="Q939"/>
      <c r="U939" s="969"/>
      <c r="V939" s="38"/>
      <c r="W939" s="38"/>
    </row>
    <row r="940" spans="1:23" x14ac:dyDescent="0.35">
      <c r="A940" s="1155">
        <v>73200</v>
      </c>
      <c r="B940" s="1151">
        <v>0.98</v>
      </c>
      <c r="C940" s="1156" t="s">
        <v>712</v>
      </c>
      <c r="D940" s="1"/>
      <c r="E940" s="991" t="s">
        <v>532</v>
      </c>
      <c r="F940" s="3"/>
      <c r="O940"/>
      <c r="P940"/>
      <c r="Q940"/>
      <c r="U940" s="969"/>
      <c r="V940" s="38"/>
      <c r="W940" s="38"/>
    </row>
    <row r="941" spans="1:23" x14ac:dyDescent="0.35">
      <c r="A941" s="1155">
        <v>73200</v>
      </c>
      <c r="B941" s="1151">
        <v>0.98</v>
      </c>
      <c r="C941" s="1156" t="s">
        <v>713</v>
      </c>
      <c r="D941" s="38"/>
      <c r="E941" s="991" t="s">
        <v>532</v>
      </c>
      <c r="F941" s="3"/>
      <c r="O941"/>
      <c r="P941"/>
      <c r="Q941"/>
      <c r="U941" s="969"/>
      <c r="V941" s="38"/>
      <c r="W941" s="38"/>
    </row>
    <row r="942" spans="1:23" x14ac:dyDescent="0.35">
      <c r="A942" s="1155">
        <v>73200</v>
      </c>
      <c r="B942" s="1151">
        <v>0.98</v>
      </c>
      <c r="C942" s="1156" t="s">
        <v>714</v>
      </c>
      <c r="D942" s="1"/>
      <c r="E942" s="991" t="s">
        <v>532</v>
      </c>
      <c r="F942" s="3"/>
      <c r="O942"/>
      <c r="P942"/>
      <c r="Q942"/>
      <c r="U942" s="969"/>
      <c r="V942" s="38"/>
      <c r="W942" s="38"/>
    </row>
    <row r="943" spans="1:23" x14ac:dyDescent="0.35">
      <c r="A943" s="1155">
        <v>73200</v>
      </c>
      <c r="B943" s="1151">
        <v>0.98</v>
      </c>
      <c r="C943" s="1156" t="s">
        <v>715</v>
      </c>
      <c r="D943" s="1"/>
      <c r="E943" s="991" t="s">
        <v>532</v>
      </c>
      <c r="F943" s="3"/>
      <c r="O943"/>
      <c r="P943"/>
      <c r="Q943"/>
      <c r="U943" s="969"/>
      <c r="V943" s="38"/>
      <c r="W943" s="38"/>
    </row>
    <row r="944" spans="1:23" x14ac:dyDescent="0.35">
      <c r="A944" s="1155">
        <v>73200</v>
      </c>
      <c r="B944" s="1151">
        <v>0.98</v>
      </c>
      <c r="C944" s="1156" t="s">
        <v>716</v>
      </c>
      <c r="D944" s="1"/>
      <c r="E944" s="991" t="s">
        <v>532</v>
      </c>
      <c r="F944" s="3"/>
      <c r="O944"/>
      <c r="P944"/>
      <c r="Q944"/>
      <c r="U944" s="969"/>
      <c r="V944" s="38"/>
      <c r="W944" s="38"/>
    </row>
    <row r="945" spans="1:23" x14ac:dyDescent="0.35">
      <c r="A945" s="1158">
        <v>73201</v>
      </c>
      <c r="B945" s="1159">
        <v>1.1299999999999999</v>
      </c>
      <c r="C945" s="1160" t="s">
        <v>737</v>
      </c>
      <c r="D945" s="1"/>
      <c r="E945" s="991" t="s">
        <v>532</v>
      </c>
      <c r="F945" s="3"/>
      <c r="O945"/>
      <c r="P945"/>
      <c r="Q945"/>
      <c r="U945" s="969"/>
      <c r="V945" s="38"/>
      <c r="W945" s="38"/>
    </row>
    <row r="946" spans="1:23" x14ac:dyDescent="0.35">
      <c r="A946" s="1155">
        <v>73501</v>
      </c>
      <c r="B946" s="1157">
        <v>0.18</v>
      </c>
      <c r="C946" s="1156" t="s">
        <v>609</v>
      </c>
      <c r="D946" s="1"/>
      <c r="E946" s="991" t="s">
        <v>532</v>
      </c>
      <c r="F946" s="3"/>
      <c r="O946"/>
      <c r="P946"/>
      <c r="Q946"/>
      <c r="U946" s="969"/>
      <c r="V946" s="38"/>
      <c r="W946" s="38"/>
    </row>
    <row r="947" spans="1:23" x14ac:dyDescent="0.35">
      <c r="A947" s="1155">
        <v>73501</v>
      </c>
      <c r="B947" s="1157">
        <v>0.18</v>
      </c>
      <c r="C947" s="1156" t="s">
        <v>610</v>
      </c>
      <c r="D947" s="1"/>
      <c r="E947" s="991" t="s">
        <v>532</v>
      </c>
      <c r="F947" s="3"/>
      <c r="O947"/>
      <c r="P947"/>
      <c r="Q947"/>
      <c r="U947" s="969"/>
      <c r="V947" s="38"/>
      <c r="W947" s="38"/>
    </row>
    <row r="948" spans="1:23" x14ac:dyDescent="0.35">
      <c r="A948" s="1155">
        <v>73502</v>
      </c>
      <c r="B948" s="1151">
        <v>0.21</v>
      </c>
      <c r="C948" s="1156" t="s">
        <v>622</v>
      </c>
      <c r="D948" s="1"/>
      <c r="E948" s="991" t="s">
        <v>532</v>
      </c>
      <c r="F948" s="3"/>
      <c r="O948"/>
      <c r="P948"/>
      <c r="Q948"/>
      <c r="U948" s="969"/>
      <c r="V948" s="38"/>
      <c r="W948" s="38"/>
    </row>
    <row r="949" spans="1:23" ht="29" x14ac:dyDescent="0.35">
      <c r="A949" s="1155">
        <v>73502</v>
      </c>
      <c r="B949" s="1151">
        <v>0.21</v>
      </c>
      <c r="C949" s="1156" t="s">
        <v>623</v>
      </c>
      <c r="D949" s="1"/>
      <c r="E949" s="991" t="s">
        <v>532</v>
      </c>
      <c r="F949" s="3"/>
      <c r="O949"/>
      <c r="P949"/>
      <c r="Q949"/>
      <c r="U949" s="969"/>
      <c r="V949" s="38"/>
      <c r="W949" s="38"/>
    </row>
    <row r="950" spans="1:23" x14ac:dyDescent="0.35">
      <c r="A950" s="1155">
        <v>73521</v>
      </c>
      <c r="B950" s="1157">
        <v>0.21</v>
      </c>
      <c r="C950" s="1156" t="s">
        <v>624</v>
      </c>
      <c r="D950" s="1"/>
      <c r="E950" s="991" t="s">
        <v>532</v>
      </c>
      <c r="F950" s="3"/>
      <c r="O950"/>
      <c r="P950"/>
      <c r="Q950"/>
      <c r="U950" s="969"/>
      <c r="V950" s="38"/>
      <c r="W950" s="38"/>
    </row>
    <row r="951" spans="1:23" x14ac:dyDescent="0.35">
      <c r="A951" s="1150">
        <v>73522</v>
      </c>
      <c r="B951" s="1151">
        <v>0.28000000000000003</v>
      </c>
      <c r="C951" s="322" t="s">
        <v>644</v>
      </c>
      <c r="D951" s="1"/>
      <c r="E951" s="991" t="s">
        <v>532</v>
      </c>
      <c r="F951" s="3"/>
      <c r="O951"/>
      <c r="P951"/>
      <c r="Q951"/>
      <c r="U951" s="969"/>
      <c r="V951" s="38"/>
      <c r="W951" s="38"/>
    </row>
    <row r="952" spans="1:23" x14ac:dyDescent="0.35">
      <c r="A952" s="1150">
        <v>73523</v>
      </c>
      <c r="B952" s="1151">
        <v>0.3</v>
      </c>
      <c r="C952" s="322" t="s">
        <v>649</v>
      </c>
      <c r="D952" s="1"/>
      <c r="E952" s="991" t="s">
        <v>532</v>
      </c>
      <c r="F952" s="3"/>
      <c r="O952"/>
      <c r="P952"/>
      <c r="Q952"/>
      <c r="U952" s="969"/>
      <c r="V952" s="38"/>
      <c r="W952" s="38"/>
    </row>
    <row r="953" spans="1:23" x14ac:dyDescent="0.35">
      <c r="A953" s="1155">
        <v>73551</v>
      </c>
      <c r="B953" s="1157">
        <v>0.16</v>
      </c>
      <c r="C953" s="1156" t="s">
        <v>565</v>
      </c>
      <c r="D953" s="1"/>
      <c r="E953" s="991" t="s">
        <v>532</v>
      </c>
      <c r="F953" s="3"/>
      <c r="O953"/>
      <c r="P953"/>
      <c r="Q953"/>
      <c r="U953" s="969"/>
      <c r="V953" s="38"/>
      <c r="W953" s="38"/>
    </row>
    <row r="954" spans="1:23" x14ac:dyDescent="0.35">
      <c r="A954" s="1155">
        <v>73551</v>
      </c>
      <c r="B954" s="1157">
        <v>0.16</v>
      </c>
      <c r="C954" s="1156" t="s">
        <v>566</v>
      </c>
      <c r="D954" s="1"/>
      <c r="E954" s="991" t="s">
        <v>532</v>
      </c>
      <c r="F954" s="1128"/>
      <c r="O954"/>
      <c r="P954"/>
      <c r="Q954"/>
      <c r="U954" s="969"/>
      <c r="V954" s="38"/>
      <c r="W954" s="38"/>
    </row>
    <row r="955" spans="1:23" x14ac:dyDescent="0.35">
      <c r="A955" s="1152">
        <v>73552</v>
      </c>
      <c r="B955" s="1151">
        <v>0.18</v>
      </c>
      <c r="C955" s="322" t="s">
        <v>611</v>
      </c>
      <c r="D955" s="1"/>
      <c r="E955" s="991" t="s">
        <v>532</v>
      </c>
      <c r="F955" s="3"/>
      <c r="O955"/>
      <c r="P955"/>
      <c r="Q955"/>
      <c r="U955" s="969"/>
      <c r="V955" s="38"/>
      <c r="W955" s="38"/>
    </row>
    <row r="956" spans="1:23" x14ac:dyDescent="0.35">
      <c r="A956" s="1152">
        <v>73552</v>
      </c>
      <c r="B956" s="1151">
        <v>0.18</v>
      </c>
      <c r="C956" s="322" t="s">
        <v>612</v>
      </c>
      <c r="D956" s="1"/>
      <c r="E956" s="991" t="s">
        <v>532</v>
      </c>
      <c r="F956" s="3"/>
      <c r="O956"/>
      <c r="P956"/>
      <c r="Q956"/>
      <c r="U956" s="969"/>
      <c r="V956" s="38"/>
      <c r="W956" s="38"/>
    </row>
    <row r="957" spans="1:23" x14ac:dyDescent="0.35">
      <c r="A957" s="1152">
        <v>73560</v>
      </c>
      <c r="B957" s="1151">
        <v>0.16</v>
      </c>
      <c r="C957" s="322" t="s">
        <v>567</v>
      </c>
      <c r="D957" s="1109"/>
      <c r="E957" s="991" t="s">
        <v>532</v>
      </c>
      <c r="F957" s="3"/>
      <c r="O957"/>
      <c r="P957"/>
      <c r="Q957"/>
      <c r="U957" s="969"/>
      <c r="V957" s="38"/>
      <c r="W957" s="38"/>
    </row>
    <row r="958" spans="1:23" x14ac:dyDescent="0.35">
      <c r="A958" s="1152">
        <v>73560</v>
      </c>
      <c r="B958" s="1151">
        <v>0.16</v>
      </c>
      <c r="C958" s="322" t="s">
        <v>568</v>
      </c>
      <c r="D958" s="1109"/>
      <c r="E958" s="991" t="s">
        <v>532</v>
      </c>
      <c r="F958" s="3"/>
      <c r="O958"/>
      <c r="P958"/>
      <c r="Q958"/>
      <c r="U958" s="969"/>
      <c r="V958" s="38"/>
      <c r="W958" s="38"/>
    </row>
    <row r="959" spans="1:23" x14ac:dyDescent="0.35">
      <c r="A959" s="1152">
        <v>73562</v>
      </c>
      <c r="B959" s="1151">
        <v>0.18</v>
      </c>
      <c r="C959" s="322" t="s">
        <v>613</v>
      </c>
      <c r="D959" s="1109"/>
      <c r="E959" s="991" t="s">
        <v>532</v>
      </c>
      <c r="F959" s="3"/>
      <c r="O959"/>
      <c r="P959"/>
      <c r="Q959"/>
      <c r="U959" s="969"/>
      <c r="V959" s="38"/>
      <c r="W959" s="38"/>
    </row>
    <row r="960" spans="1:23" x14ac:dyDescent="0.35">
      <c r="A960" s="1152">
        <v>73562</v>
      </c>
      <c r="B960" s="1151">
        <v>0.18</v>
      </c>
      <c r="C960" s="322" t="s">
        <v>614</v>
      </c>
      <c r="D960" s="1"/>
      <c r="E960" s="991" t="s">
        <v>532</v>
      </c>
      <c r="F960" s="3"/>
      <c r="O960"/>
      <c r="P960"/>
      <c r="Q960"/>
      <c r="U960" s="969"/>
      <c r="V960" s="38"/>
      <c r="W960" s="38"/>
    </row>
    <row r="961" spans="1:23" x14ac:dyDescent="0.35">
      <c r="A961" s="1150">
        <v>73564</v>
      </c>
      <c r="B961" s="1151">
        <v>0.21</v>
      </c>
      <c r="C961" s="322" t="s">
        <v>625</v>
      </c>
      <c r="D961" s="1"/>
      <c r="E961" s="991" t="s">
        <v>532</v>
      </c>
      <c r="F961" s="3"/>
      <c r="O961"/>
      <c r="P961"/>
      <c r="Q961"/>
      <c r="U961" s="969"/>
      <c r="V961" s="38"/>
      <c r="W961" s="38"/>
    </row>
    <row r="962" spans="1:23" x14ac:dyDescent="0.35">
      <c r="A962" s="1150">
        <v>73565</v>
      </c>
      <c r="B962" s="1151">
        <v>0.16</v>
      </c>
      <c r="C962" s="322" t="s">
        <v>569</v>
      </c>
      <c r="D962" s="1"/>
      <c r="E962" s="991" t="s">
        <v>532</v>
      </c>
      <c r="F962" s="3"/>
      <c r="O962"/>
      <c r="P962"/>
      <c r="Q962"/>
      <c r="U962" s="969"/>
      <c r="V962" s="38"/>
      <c r="W962" s="38"/>
    </row>
    <row r="963" spans="1:23" x14ac:dyDescent="0.35">
      <c r="A963" s="1152">
        <v>73590</v>
      </c>
      <c r="B963" s="1151">
        <v>0.16</v>
      </c>
      <c r="C963" s="322" t="s">
        <v>570</v>
      </c>
      <c r="D963" s="1"/>
      <c r="E963" s="991" t="s">
        <v>532</v>
      </c>
      <c r="F963" s="3"/>
      <c r="O963"/>
      <c r="P963"/>
      <c r="Q963"/>
      <c r="U963" s="969"/>
      <c r="V963" s="38"/>
      <c r="W963" s="38"/>
    </row>
    <row r="964" spans="1:23" x14ac:dyDescent="0.35">
      <c r="A964" s="1152">
        <v>73590</v>
      </c>
      <c r="B964" s="1151">
        <v>0.16</v>
      </c>
      <c r="C964" s="322" t="s">
        <v>571</v>
      </c>
      <c r="D964" s="1"/>
      <c r="E964" s="991" t="s">
        <v>532</v>
      </c>
      <c r="F964" s="3"/>
      <c r="O964"/>
      <c r="P964"/>
      <c r="Q964"/>
      <c r="U964" s="969"/>
      <c r="V964" s="38"/>
      <c r="W964" s="38"/>
    </row>
    <row r="965" spans="1:23" x14ac:dyDescent="0.35">
      <c r="A965" s="1150">
        <v>73600</v>
      </c>
      <c r="B965" s="1151">
        <v>0.16</v>
      </c>
      <c r="C965" s="322" t="s">
        <v>572</v>
      </c>
      <c r="D965" s="1"/>
      <c r="E965" s="991" t="s">
        <v>532</v>
      </c>
      <c r="F965" s="3"/>
      <c r="O965"/>
      <c r="P965"/>
      <c r="Q965"/>
      <c r="U965" s="969"/>
      <c r="V965" s="38"/>
      <c r="W965" s="38"/>
    </row>
    <row r="966" spans="1:23" x14ac:dyDescent="0.35">
      <c r="A966" s="1155">
        <v>73610</v>
      </c>
      <c r="B966" s="1157">
        <v>0.17</v>
      </c>
      <c r="C966" s="1156" t="s">
        <v>591</v>
      </c>
      <c r="D966" s="1"/>
      <c r="E966" s="991" t="s">
        <v>532</v>
      </c>
      <c r="F966" s="3"/>
      <c r="O966"/>
      <c r="P966"/>
      <c r="Q966"/>
      <c r="U966" s="969"/>
      <c r="V966" s="38"/>
      <c r="W966" s="38"/>
    </row>
    <row r="967" spans="1:23" x14ac:dyDescent="0.35">
      <c r="A967" s="1155">
        <v>73610</v>
      </c>
      <c r="B967" s="1157">
        <v>0.17</v>
      </c>
      <c r="C967" s="1156" t="s">
        <v>592</v>
      </c>
      <c r="D967" s="1"/>
      <c r="E967" s="991" t="s">
        <v>532</v>
      </c>
      <c r="F967" s="3"/>
      <c r="O967"/>
      <c r="P967"/>
      <c r="Q967"/>
      <c r="U967" s="969"/>
      <c r="V967" s="38"/>
      <c r="W967" s="38"/>
    </row>
    <row r="968" spans="1:23" x14ac:dyDescent="0.35">
      <c r="A968" s="1150">
        <v>73620</v>
      </c>
      <c r="B968" s="1151">
        <v>0.16</v>
      </c>
      <c r="C968" s="322" t="s">
        <v>573</v>
      </c>
      <c r="D968" s="1109"/>
      <c r="E968" s="991" t="s">
        <v>532</v>
      </c>
      <c r="F968" s="3"/>
      <c r="O968"/>
      <c r="P968"/>
      <c r="Q968"/>
      <c r="U968" s="969"/>
      <c r="V968" s="38"/>
      <c r="W968" s="38"/>
    </row>
    <row r="969" spans="1:23" x14ac:dyDescent="0.35">
      <c r="A969" s="1155">
        <v>73630</v>
      </c>
      <c r="B969" s="1157">
        <v>0.17</v>
      </c>
      <c r="C969" s="1156" t="s">
        <v>593</v>
      </c>
      <c r="D969" s="1"/>
      <c r="E969" s="991" t="s">
        <v>532</v>
      </c>
      <c r="F969" s="68"/>
      <c r="O969"/>
      <c r="P969"/>
      <c r="Q969"/>
      <c r="U969" s="969"/>
      <c r="V969" s="38"/>
      <c r="W969" s="38"/>
    </row>
    <row r="970" spans="1:23" x14ac:dyDescent="0.35">
      <c r="A970" s="1155">
        <v>73630</v>
      </c>
      <c r="B970" s="1157">
        <v>0.17</v>
      </c>
      <c r="C970" s="1156" t="s">
        <v>594</v>
      </c>
      <c r="D970" s="1"/>
      <c r="E970" s="991" t="s">
        <v>532</v>
      </c>
      <c r="F970" s="3"/>
      <c r="O970"/>
      <c r="P970"/>
      <c r="Q970"/>
      <c r="U970" s="969"/>
      <c r="V970" s="38"/>
      <c r="W970" s="38"/>
    </row>
    <row r="971" spans="1:23" x14ac:dyDescent="0.35">
      <c r="A971" s="1152">
        <v>73650</v>
      </c>
      <c r="B971" s="1151">
        <v>0.16</v>
      </c>
      <c r="C971" s="322" t="s">
        <v>574</v>
      </c>
      <c r="D971" s="1"/>
      <c r="E971" s="991" t="s">
        <v>532</v>
      </c>
      <c r="F971" s="3"/>
      <c r="O971"/>
      <c r="P971"/>
      <c r="Q971"/>
      <c r="U971" s="969"/>
      <c r="V971" s="38"/>
      <c r="W971" s="38"/>
    </row>
    <row r="972" spans="1:23" x14ac:dyDescent="0.35">
      <c r="A972" s="1152">
        <v>73650</v>
      </c>
      <c r="B972" s="1151">
        <v>0.16</v>
      </c>
      <c r="C972" s="322" t="s">
        <v>575</v>
      </c>
      <c r="D972" s="1"/>
      <c r="E972" s="991" t="s">
        <v>532</v>
      </c>
      <c r="F972" s="3"/>
      <c r="O972"/>
      <c r="P972"/>
      <c r="Q972"/>
      <c r="U972" s="969"/>
      <c r="V972" s="38"/>
      <c r="W972" s="38"/>
    </row>
    <row r="973" spans="1:23" x14ac:dyDescent="0.35">
      <c r="A973" s="1152">
        <v>73660</v>
      </c>
      <c r="B973" s="1151">
        <v>0.13</v>
      </c>
      <c r="C973" s="322" t="s">
        <v>543</v>
      </c>
      <c r="D973" s="1"/>
      <c r="E973" s="991" t="s">
        <v>532</v>
      </c>
      <c r="F973" s="3"/>
      <c r="O973"/>
      <c r="P973"/>
      <c r="Q973"/>
      <c r="U973" s="969"/>
      <c r="V973" s="38"/>
      <c r="W973" s="38"/>
    </row>
    <row r="974" spans="1:23" x14ac:dyDescent="0.35">
      <c r="A974" s="1152">
        <v>73660</v>
      </c>
      <c r="B974" s="1151">
        <v>0.13</v>
      </c>
      <c r="C974" s="322" t="s">
        <v>544</v>
      </c>
      <c r="D974" s="1"/>
      <c r="E974" s="991" t="s">
        <v>532</v>
      </c>
      <c r="O974"/>
      <c r="P974"/>
      <c r="Q974"/>
      <c r="U974" s="969"/>
      <c r="V974" s="38"/>
      <c r="W974" s="38"/>
    </row>
    <row r="975" spans="1:23" x14ac:dyDescent="0.35">
      <c r="A975" s="1152">
        <v>73660</v>
      </c>
      <c r="B975" s="1151">
        <v>0.13</v>
      </c>
      <c r="C975" s="322" t="s">
        <v>545</v>
      </c>
      <c r="E975" s="991" t="s">
        <v>532</v>
      </c>
      <c r="F975" s="3"/>
      <c r="O975"/>
      <c r="P975"/>
      <c r="Q975"/>
      <c r="U975" s="969"/>
      <c r="V975" s="38"/>
      <c r="W975" s="38"/>
    </row>
    <row r="976" spans="1:23" x14ac:dyDescent="0.35">
      <c r="A976" s="1152">
        <v>73660</v>
      </c>
      <c r="B976" s="1151">
        <v>0.13</v>
      </c>
      <c r="C976" s="322" t="s">
        <v>546</v>
      </c>
      <c r="E976" s="991" t="s">
        <v>532</v>
      </c>
      <c r="F976" s="3"/>
      <c r="O976"/>
      <c r="P976"/>
      <c r="Q976"/>
      <c r="U976" s="969"/>
      <c r="V976" s="38"/>
      <c r="W976" s="38"/>
    </row>
    <row r="977" spans="1:23" x14ac:dyDescent="0.35">
      <c r="A977" s="1152">
        <v>73660</v>
      </c>
      <c r="B977" s="1151">
        <v>0.13</v>
      </c>
      <c r="C977" s="322" t="s">
        <v>547</v>
      </c>
      <c r="E977" s="991" t="s">
        <v>532</v>
      </c>
      <c r="F977" s="3"/>
      <c r="O977"/>
      <c r="P977"/>
      <c r="Q977"/>
      <c r="U977" s="969"/>
      <c r="V977" s="38"/>
      <c r="W977" s="38"/>
    </row>
    <row r="978" spans="1:23" x14ac:dyDescent="0.35">
      <c r="A978" s="1152">
        <v>73660</v>
      </c>
      <c r="B978" s="1151">
        <v>0.13</v>
      </c>
      <c r="C978" s="322" t="s">
        <v>548</v>
      </c>
      <c r="D978" s="1"/>
      <c r="E978" s="991" t="s">
        <v>532</v>
      </c>
      <c r="F978" s="3"/>
      <c r="O978"/>
      <c r="P978"/>
      <c r="Q978"/>
      <c r="U978" s="969"/>
      <c r="V978" s="38"/>
      <c r="W978" s="38"/>
    </row>
    <row r="979" spans="1:23" x14ac:dyDescent="0.35">
      <c r="A979" s="1152">
        <v>73660</v>
      </c>
      <c r="B979" s="1151">
        <v>0.13</v>
      </c>
      <c r="C979" s="322" t="s">
        <v>549</v>
      </c>
      <c r="D979" s="1"/>
      <c r="E979" s="991" t="s">
        <v>532</v>
      </c>
      <c r="F979" s="3"/>
      <c r="O979"/>
      <c r="P979"/>
      <c r="Q979"/>
      <c r="U979" s="969"/>
      <c r="V979" s="38"/>
      <c r="W979" s="38"/>
    </row>
    <row r="980" spans="1:23" x14ac:dyDescent="0.35">
      <c r="A980" s="1152">
        <v>73660</v>
      </c>
      <c r="B980" s="1151">
        <v>0.13</v>
      </c>
      <c r="C980" s="322" t="s">
        <v>550</v>
      </c>
      <c r="D980" s="1"/>
      <c r="E980" s="991" t="s">
        <v>532</v>
      </c>
      <c r="F980" s="3"/>
      <c r="O980"/>
      <c r="P980"/>
      <c r="Q980"/>
      <c r="U980" s="969"/>
      <c r="V980" s="38"/>
      <c r="W980" s="38"/>
    </row>
    <row r="981" spans="1:23" x14ac:dyDescent="0.35">
      <c r="A981" s="1152">
        <v>73660</v>
      </c>
      <c r="B981" s="1151">
        <v>0.13</v>
      </c>
      <c r="C981" s="322" t="s">
        <v>551</v>
      </c>
      <c r="D981" s="1"/>
      <c r="E981" s="991" t="s">
        <v>532</v>
      </c>
      <c r="F981" s="3"/>
      <c r="O981"/>
      <c r="P981"/>
      <c r="Q981"/>
      <c r="U981" s="969"/>
      <c r="V981" s="38"/>
      <c r="W981" s="38"/>
    </row>
    <row r="982" spans="1:23" x14ac:dyDescent="0.35">
      <c r="A982" s="1152">
        <v>73660</v>
      </c>
      <c r="B982" s="1151">
        <v>0.13</v>
      </c>
      <c r="C982" s="322" t="s">
        <v>552</v>
      </c>
      <c r="D982" s="1"/>
      <c r="E982" s="991" t="s">
        <v>532</v>
      </c>
      <c r="F982" s="3"/>
      <c r="O982"/>
      <c r="P982"/>
      <c r="Q982"/>
      <c r="U982" s="969"/>
      <c r="V982" s="38"/>
      <c r="W982" s="38"/>
    </row>
    <row r="983" spans="1:23" x14ac:dyDescent="0.35">
      <c r="A983" s="1152">
        <v>73700</v>
      </c>
      <c r="B983" s="1151">
        <v>0.98</v>
      </c>
      <c r="C983" s="322" t="s">
        <v>717</v>
      </c>
      <c r="D983" s="1"/>
      <c r="E983" s="991" t="s">
        <v>532</v>
      </c>
      <c r="F983" s="3"/>
      <c r="O983"/>
      <c r="P983"/>
      <c r="Q983"/>
      <c r="U983" s="969"/>
      <c r="V983" s="38"/>
      <c r="W983" s="38"/>
    </row>
    <row r="984" spans="1:23" x14ac:dyDescent="0.35">
      <c r="A984" s="1152">
        <v>73700</v>
      </c>
      <c r="B984" s="1151">
        <v>0.98</v>
      </c>
      <c r="C984" s="322" t="s">
        <v>718</v>
      </c>
      <c r="D984" s="1"/>
      <c r="E984" s="991" t="s">
        <v>532</v>
      </c>
      <c r="F984" s="3"/>
      <c r="O984"/>
      <c r="P984"/>
      <c r="Q984"/>
      <c r="U984" s="969"/>
      <c r="V984" s="38"/>
      <c r="W984" s="38"/>
    </row>
    <row r="985" spans="1:23" x14ac:dyDescent="0.35">
      <c r="A985" s="1152">
        <v>73700</v>
      </c>
      <c r="B985" s="1151">
        <v>0.98</v>
      </c>
      <c r="C985" s="322" t="s">
        <v>719</v>
      </c>
      <c r="D985" s="1"/>
      <c r="E985" s="991" t="s">
        <v>532</v>
      </c>
      <c r="F985" s="3"/>
      <c r="O985"/>
      <c r="P985"/>
      <c r="Q985"/>
      <c r="U985" s="969"/>
      <c r="V985" s="38"/>
      <c r="W985" s="38"/>
    </row>
    <row r="986" spans="1:23" x14ac:dyDescent="0.35">
      <c r="A986" s="1152">
        <v>73700</v>
      </c>
      <c r="B986" s="1151">
        <v>0.98</v>
      </c>
      <c r="C986" s="322" t="s">
        <v>720</v>
      </c>
      <c r="D986" s="1"/>
      <c r="E986" s="991" t="s">
        <v>532</v>
      </c>
      <c r="F986" s="3"/>
      <c r="O986"/>
      <c r="P986"/>
      <c r="Q986"/>
      <c r="U986" s="969"/>
      <c r="V986" s="38"/>
      <c r="W986" s="38"/>
    </row>
    <row r="987" spans="1:23" x14ac:dyDescent="0.35">
      <c r="A987" s="1152">
        <v>73700</v>
      </c>
      <c r="B987" s="1151">
        <v>0.98</v>
      </c>
      <c r="C987" s="322" t="s">
        <v>721</v>
      </c>
      <c r="D987" s="1"/>
      <c r="E987" s="991" t="s">
        <v>532</v>
      </c>
      <c r="F987" s="3"/>
      <c r="O987"/>
      <c r="P987"/>
      <c r="Q987"/>
      <c r="U987" s="969"/>
      <c r="V987" s="38"/>
      <c r="W987" s="38"/>
    </row>
    <row r="988" spans="1:23" x14ac:dyDescent="0.35">
      <c r="A988" s="1152">
        <v>73700</v>
      </c>
      <c r="B988" s="1151">
        <v>0.98</v>
      </c>
      <c r="C988" s="322" t="s">
        <v>722</v>
      </c>
      <c r="E988" s="991" t="s">
        <v>532</v>
      </c>
      <c r="F988" s="3"/>
      <c r="O988"/>
      <c r="P988"/>
      <c r="Q988"/>
      <c r="U988" s="969"/>
      <c r="V988" s="38"/>
      <c r="W988" s="38"/>
    </row>
    <row r="989" spans="1:23" x14ac:dyDescent="0.35">
      <c r="A989" s="1152">
        <v>73700</v>
      </c>
      <c r="B989" s="1151">
        <v>0.98</v>
      </c>
      <c r="C989" s="322" t="s">
        <v>723</v>
      </c>
      <c r="D989" s="1"/>
      <c r="E989" s="991" t="s">
        <v>532</v>
      </c>
      <c r="F989" s="3"/>
      <c r="O989"/>
      <c r="P989"/>
      <c r="Q989"/>
      <c r="U989" s="969"/>
      <c r="V989" s="38"/>
      <c r="W989" s="38"/>
    </row>
    <row r="990" spans="1:23" x14ac:dyDescent="0.35">
      <c r="A990" s="1152">
        <v>73700</v>
      </c>
      <c r="B990" s="1151">
        <v>0.98</v>
      </c>
      <c r="C990" s="322" t="s">
        <v>724</v>
      </c>
      <c r="D990" s="1120"/>
      <c r="E990" s="991" t="s">
        <v>532</v>
      </c>
      <c r="F990" s="3"/>
      <c r="O990"/>
      <c r="P990"/>
      <c r="Q990"/>
      <c r="U990" s="969"/>
      <c r="V990" s="38"/>
      <c r="W990" s="38"/>
    </row>
    <row r="991" spans="1:23" x14ac:dyDescent="0.35">
      <c r="A991" s="1152">
        <v>73700</v>
      </c>
      <c r="B991" s="1151">
        <v>0.98</v>
      </c>
      <c r="C991" s="322" t="s">
        <v>725</v>
      </c>
      <c r="D991" s="1"/>
      <c r="E991" s="991" t="s">
        <v>532</v>
      </c>
      <c r="F991" s="3"/>
      <c r="O991"/>
      <c r="P991"/>
      <c r="Q991"/>
      <c r="U991" s="969"/>
      <c r="V991" s="38"/>
      <c r="W991" s="38"/>
    </row>
    <row r="992" spans="1:23" x14ac:dyDescent="0.35">
      <c r="A992" s="1152">
        <v>73700</v>
      </c>
      <c r="B992" s="1151">
        <v>0.98</v>
      </c>
      <c r="C992" s="322" t="s">
        <v>726</v>
      </c>
      <c r="D992" s="1"/>
      <c r="E992" s="991" t="s">
        <v>532</v>
      </c>
      <c r="F992" s="3"/>
      <c r="O992"/>
      <c r="P992"/>
      <c r="Q992"/>
      <c r="U992" s="969"/>
      <c r="V992" s="38"/>
      <c r="W992" s="38"/>
    </row>
    <row r="993" spans="1:23" x14ac:dyDescent="0.35">
      <c r="A993" s="1150">
        <v>73700</v>
      </c>
      <c r="B993" s="1161">
        <v>0.98</v>
      </c>
      <c r="C993" s="1162" t="s">
        <v>727</v>
      </c>
      <c r="D993" s="1"/>
      <c r="E993" s="991" t="s">
        <v>532</v>
      </c>
      <c r="F993" s="3"/>
      <c r="O993"/>
      <c r="P993"/>
      <c r="Q993"/>
      <c r="U993" s="969"/>
      <c r="V993" s="38"/>
      <c r="W993" s="38"/>
    </row>
    <row r="994" spans="1:23" x14ac:dyDescent="0.35">
      <c r="A994" s="1155">
        <v>73700</v>
      </c>
      <c r="B994" s="1157">
        <v>0.98</v>
      </c>
      <c r="C994" s="1156" t="s">
        <v>728</v>
      </c>
      <c r="D994" s="1"/>
      <c r="E994" s="991" t="s">
        <v>532</v>
      </c>
      <c r="F994" s="3"/>
      <c r="O994"/>
      <c r="P994"/>
      <c r="Q994"/>
      <c r="U994" s="969"/>
      <c r="V994" s="38"/>
      <c r="W994" s="38"/>
    </row>
    <row r="995" spans="1:23" x14ac:dyDescent="0.35">
      <c r="A995" s="1155">
        <v>73700</v>
      </c>
      <c r="B995" s="1157">
        <v>0.98</v>
      </c>
      <c r="C995" s="1156" t="s">
        <v>728</v>
      </c>
      <c r="D995" s="38"/>
      <c r="E995" s="991" t="s">
        <v>532</v>
      </c>
      <c r="F995" s="3"/>
      <c r="O995"/>
      <c r="P995"/>
      <c r="Q995"/>
      <c r="U995" s="969"/>
      <c r="V995" s="38"/>
      <c r="W995" s="38"/>
    </row>
    <row r="996" spans="1:23" x14ac:dyDescent="0.35">
      <c r="A996" s="1155">
        <v>73700</v>
      </c>
      <c r="B996" s="1157">
        <v>0.98</v>
      </c>
      <c r="C996" s="1156" t="s">
        <v>729</v>
      </c>
      <c r="D996" s="1"/>
      <c r="E996" s="991" t="s">
        <v>532</v>
      </c>
      <c r="O996"/>
      <c r="P996"/>
      <c r="Q996"/>
      <c r="U996" s="969"/>
      <c r="V996" s="38"/>
      <c r="W996" s="38"/>
    </row>
    <row r="997" spans="1:23" x14ac:dyDescent="0.35">
      <c r="A997" s="1150">
        <v>73701</v>
      </c>
      <c r="B997" s="1151">
        <v>1.1299999999999999</v>
      </c>
      <c r="C997" s="322" t="s">
        <v>738</v>
      </c>
      <c r="D997" s="1"/>
      <c r="E997" s="991" t="s">
        <v>532</v>
      </c>
      <c r="F997" s="3"/>
      <c r="O997"/>
      <c r="P997"/>
      <c r="Q997"/>
      <c r="U997" s="969"/>
      <c r="V997" s="38"/>
      <c r="W997" s="38"/>
    </row>
    <row r="998" spans="1:23" x14ac:dyDescent="0.35">
      <c r="A998" s="1150">
        <v>73702</v>
      </c>
      <c r="B998" s="1151">
        <v>1.19</v>
      </c>
      <c r="C998" s="322" t="s">
        <v>742</v>
      </c>
      <c r="D998" s="1"/>
      <c r="E998" s="991" t="s">
        <v>532</v>
      </c>
      <c r="F998" s="3"/>
      <c r="O998"/>
      <c r="P998"/>
      <c r="Q998"/>
      <c r="U998" s="969"/>
      <c r="V998" s="38"/>
      <c r="W998" s="38"/>
    </row>
    <row r="999" spans="1:23" x14ac:dyDescent="0.35">
      <c r="A999" s="1150">
        <v>74018</v>
      </c>
      <c r="B999" s="1151">
        <v>0.18</v>
      </c>
      <c r="C999" s="322" t="s">
        <v>278</v>
      </c>
      <c r="D999" s="1"/>
      <c r="E999" s="991" t="s">
        <v>532</v>
      </c>
      <c r="F999" s="3"/>
      <c r="O999"/>
      <c r="P999"/>
      <c r="Q999"/>
      <c r="U999" s="969"/>
      <c r="V999" s="38"/>
      <c r="W999" s="38"/>
    </row>
    <row r="1000" spans="1:23" x14ac:dyDescent="0.35">
      <c r="A1000" s="1147">
        <v>74019</v>
      </c>
      <c r="B1000" s="1148">
        <v>0.22</v>
      </c>
      <c r="C1000" s="1149" t="s">
        <v>628</v>
      </c>
      <c r="D1000" s="1"/>
      <c r="E1000" s="991" t="s">
        <v>532</v>
      </c>
      <c r="F1000" s="3"/>
      <c r="O1000"/>
      <c r="P1000"/>
      <c r="Q1000"/>
      <c r="U1000" s="969"/>
      <c r="V1000" s="38"/>
      <c r="W1000" s="38"/>
    </row>
    <row r="1001" spans="1:23" x14ac:dyDescent="0.35">
      <c r="A1001" s="1150">
        <v>74019</v>
      </c>
      <c r="B1001" s="1151">
        <v>0.22</v>
      </c>
      <c r="C1001" s="322" t="s">
        <v>629</v>
      </c>
      <c r="D1001" s="1"/>
      <c r="E1001" s="991" t="s">
        <v>532</v>
      </c>
      <c r="F1001" s="3"/>
      <c r="O1001"/>
      <c r="P1001"/>
      <c r="Q1001"/>
      <c r="U1001" s="969"/>
      <c r="V1001" s="38"/>
      <c r="W1001" s="38"/>
    </row>
    <row r="1002" spans="1:23" x14ac:dyDescent="0.35">
      <c r="A1002" s="1150">
        <v>74150</v>
      </c>
      <c r="B1002" s="1151">
        <v>1.1599999999999999</v>
      </c>
      <c r="C1002" s="322" t="s">
        <v>739</v>
      </c>
      <c r="D1002" s="1"/>
      <c r="E1002" s="991" t="s">
        <v>532</v>
      </c>
      <c r="F1002" s="3"/>
      <c r="O1002"/>
      <c r="P1002"/>
      <c r="Q1002"/>
      <c r="U1002" s="969"/>
      <c r="V1002" s="38"/>
      <c r="W1002" s="38"/>
    </row>
    <row r="1003" spans="1:23" x14ac:dyDescent="0.35">
      <c r="A1003" s="1150">
        <v>74160</v>
      </c>
      <c r="B1003" s="1151">
        <v>1.24</v>
      </c>
      <c r="C1003" s="322" t="s">
        <v>750</v>
      </c>
      <c r="D1003" s="38"/>
      <c r="E1003" s="991" t="s">
        <v>532</v>
      </c>
      <c r="F1003" s="3"/>
      <c r="O1003"/>
      <c r="P1003"/>
      <c r="Q1003"/>
      <c r="U1003" s="969"/>
      <c r="V1003" s="38"/>
      <c r="W1003" s="38"/>
    </row>
    <row r="1004" spans="1:23" x14ac:dyDescent="0.35">
      <c r="A1004" s="1150">
        <v>74170</v>
      </c>
      <c r="B1004" s="1151">
        <v>1.37</v>
      </c>
      <c r="C1004" s="322" t="s">
        <v>755</v>
      </c>
      <c r="E1004" s="991" t="s">
        <v>532</v>
      </c>
      <c r="F1004" s="3"/>
      <c r="O1004"/>
      <c r="P1004"/>
      <c r="Q1004"/>
      <c r="U1004" s="969"/>
      <c r="V1004" s="38"/>
      <c r="W1004" s="38"/>
    </row>
    <row r="1005" spans="1:23" x14ac:dyDescent="0.35">
      <c r="A1005" s="1147">
        <v>74176</v>
      </c>
      <c r="B1005" s="1148">
        <v>1.7</v>
      </c>
      <c r="C1005" s="1149" t="s">
        <v>758</v>
      </c>
      <c r="D1005" s="1"/>
      <c r="E1005" s="991" t="s">
        <v>532</v>
      </c>
      <c r="F1005" s="3"/>
      <c r="O1005"/>
      <c r="P1005"/>
      <c r="Q1005"/>
      <c r="U1005" s="969"/>
      <c r="V1005" s="38"/>
      <c r="W1005" s="38"/>
    </row>
    <row r="1006" spans="1:23" x14ac:dyDescent="0.35">
      <c r="A1006" s="1150">
        <v>74176</v>
      </c>
      <c r="B1006" s="1151">
        <v>1.7</v>
      </c>
      <c r="C1006" s="322" t="s">
        <v>759</v>
      </c>
      <c r="D1006" s="1"/>
      <c r="E1006" s="991" t="s">
        <v>532</v>
      </c>
      <c r="F1006" s="1126"/>
      <c r="O1006"/>
      <c r="P1006"/>
      <c r="Q1006"/>
      <c r="U1006" s="969"/>
      <c r="V1006" s="38"/>
      <c r="W1006" s="38"/>
    </row>
    <row r="1007" spans="1:23" x14ac:dyDescent="0.35">
      <c r="A1007" s="1150">
        <v>74176</v>
      </c>
      <c r="B1007" s="1151">
        <v>1.7</v>
      </c>
      <c r="C1007" s="322" t="s">
        <v>760</v>
      </c>
      <c r="D1007" s="1"/>
      <c r="E1007" s="991" t="s">
        <v>532</v>
      </c>
      <c r="F1007" s="3"/>
      <c r="O1007"/>
      <c r="P1007"/>
      <c r="Q1007"/>
      <c r="U1007" s="969"/>
      <c r="V1007" s="38"/>
      <c r="W1007" s="38"/>
    </row>
    <row r="1008" spans="1:23" x14ac:dyDescent="0.35">
      <c r="A1008" s="1150">
        <v>74176</v>
      </c>
      <c r="B1008" s="1151">
        <v>1.7</v>
      </c>
      <c r="C1008" s="322" t="s">
        <v>761</v>
      </c>
      <c r="D1008" s="1"/>
      <c r="E1008" s="991" t="s">
        <v>532</v>
      </c>
      <c r="F1008" s="3"/>
      <c r="O1008"/>
      <c r="P1008"/>
      <c r="Q1008"/>
      <c r="U1008" s="969"/>
      <c r="V1008" s="38"/>
      <c r="W1008" s="38"/>
    </row>
    <row r="1009" spans="1:23" x14ac:dyDescent="0.35">
      <c r="A1009" s="1147">
        <v>74177</v>
      </c>
      <c r="B1009" s="1148">
        <v>1.77</v>
      </c>
      <c r="C1009" s="1149" t="s">
        <v>763</v>
      </c>
      <c r="D1009" s="1"/>
      <c r="E1009" s="991" t="s">
        <v>532</v>
      </c>
      <c r="F1009" s="3"/>
      <c r="O1009"/>
      <c r="P1009"/>
      <c r="Q1009"/>
      <c r="U1009" s="969"/>
      <c r="V1009" s="38"/>
      <c r="W1009" s="38"/>
    </row>
    <row r="1010" spans="1:23" x14ac:dyDescent="0.35">
      <c r="A1010" s="1150">
        <v>74177</v>
      </c>
      <c r="B1010" s="1151">
        <v>1.77</v>
      </c>
      <c r="C1010" s="322" t="s">
        <v>764</v>
      </c>
      <c r="D1010" s="1"/>
      <c r="E1010" s="991" t="s">
        <v>532</v>
      </c>
      <c r="F1010" s="3"/>
      <c r="O1010"/>
      <c r="P1010"/>
      <c r="Q1010"/>
      <c r="U1010" s="969"/>
      <c r="V1010" s="38"/>
      <c r="W1010" s="38"/>
    </row>
    <row r="1011" spans="1:23" x14ac:dyDescent="0.35">
      <c r="A1011" s="1150">
        <v>74178</v>
      </c>
      <c r="B1011" s="1151">
        <v>1.96</v>
      </c>
      <c r="C1011" s="322" t="s">
        <v>765</v>
      </c>
      <c r="D1011" s="1"/>
      <c r="E1011" s="991" t="s">
        <v>532</v>
      </c>
      <c r="F1011" s="3"/>
      <c r="O1011"/>
      <c r="P1011"/>
      <c r="Q1011"/>
      <c r="U1011" s="969"/>
      <c r="V1011" s="38"/>
      <c r="W1011" s="38"/>
    </row>
    <row r="1012" spans="1:23" x14ac:dyDescent="0.35">
      <c r="A1012" s="1150">
        <v>74178</v>
      </c>
      <c r="B1012" s="1151">
        <v>1.96</v>
      </c>
      <c r="C1012" s="322" t="s">
        <v>766</v>
      </c>
      <c r="D1012" s="1"/>
      <c r="E1012" s="991" t="s">
        <v>532</v>
      </c>
      <c r="F1012" s="3"/>
      <c r="O1012"/>
      <c r="P1012"/>
      <c r="Q1012"/>
      <c r="U1012" s="969"/>
      <c r="V1012" s="38"/>
      <c r="W1012" s="38"/>
    </row>
    <row r="1013" spans="1:23" x14ac:dyDescent="0.35">
      <c r="A1013" s="1150">
        <v>74250</v>
      </c>
      <c r="B1013" s="1151">
        <v>0.79</v>
      </c>
      <c r="C1013" s="322" t="s">
        <v>688</v>
      </c>
      <c r="D1013" s="1"/>
      <c r="E1013" s="991" t="s">
        <v>532</v>
      </c>
      <c r="F1013" s="3"/>
      <c r="O1013"/>
      <c r="P1013"/>
      <c r="Q1013"/>
      <c r="U1013" s="969"/>
      <c r="V1013" s="38"/>
      <c r="W1013" s="38"/>
    </row>
    <row r="1014" spans="1:23" x14ac:dyDescent="0.35">
      <c r="A1014" s="1150">
        <v>74270</v>
      </c>
      <c r="B1014" s="1151">
        <v>1.01</v>
      </c>
      <c r="C1014" s="322" t="s">
        <v>730</v>
      </c>
      <c r="D1014" s="1"/>
      <c r="E1014" s="991" t="s">
        <v>532</v>
      </c>
      <c r="F1014" s="3"/>
      <c r="O1014"/>
      <c r="P1014"/>
      <c r="Q1014"/>
      <c r="U1014" s="969"/>
      <c r="V1014" s="38"/>
      <c r="W1014" s="38"/>
    </row>
    <row r="1015" spans="1:23" x14ac:dyDescent="0.35">
      <c r="A1015" s="1150">
        <v>74280</v>
      </c>
      <c r="B1015" s="1151">
        <v>1.23</v>
      </c>
      <c r="C1015" s="322" t="s">
        <v>744</v>
      </c>
      <c r="D1015" s="1"/>
      <c r="E1015" s="991" t="s">
        <v>532</v>
      </c>
      <c r="F1015" s="3"/>
      <c r="O1015"/>
      <c r="P1015"/>
      <c r="Q1015"/>
      <c r="U1015" s="969"/>
      <c r="V1015" s="38"/>
      <c r="W1015" s="38"/>
    </row>
    <row r="1016" spans="1:23" x14ac:dyDescent="0.35">
      <c r="A1016" s="1150">
        <v>74400</v>
      </c>
      <c r="B1016" s="1151">
        <v>0.48</v>
      </c>
      <c r="C1016" s="322" t="s">
        <v>658</v>
      </c>
      <c r="D1016" s="1"/>
      <c r="E1016" s="991" t="s">
        <v>532</v>
      </c>
      <c r="F1016" s="1128"/>
      <c r="O1016"/>
      <c r="P1016"/>
      <c r="Q1016"/>
      <c r="U1016" s="969"/>
      <c r="V1016" s="38"/>
      <c r="W1016" s="38"/>
    </row>
    <row r="1017" spans="1:23" x14ac:dyDescent="0.35">
      <c r="A1017" s="1150">
        <v>76536</v>
      </c>
      <c r="B1017" s="1151">
        <v>0.55000000000000004</v>
      </c>
      <c r="C1017" s="322" t="s">
        <v>665</v>
      </c>
      <c r="D1017" s="1"/>
      <c r="E1017" s="991" t="s">
        <v>532</v>
      </c>
      <c r="F1017" s="3"/>
      <c r="O1017"/>
      <c r="P1017"/>
      <c r="Q1017"/>
      <c r="U1017" s="969"/>
      <c r="V1017" s="38"/>
      <c r="W1017" s="38"/>
    </row>
    <row r="1018" spans="1:23" x14ac:dyDescent="0.35">
      <c r="A1018" s="1150">
        <v>76604</v>
      </c>
      <c r="B1018" s="1151">
        <v>0.57999999999999996</v>
      </c>
      <c r="C1018" s="322" t="s">
        <v>666</v>
      </c>
      <c r="D1018" s="1"/>
      <c r="E1018" s="991" t="s">
        <v>532</v>
      </c>
      <c r="F1018" s="3"/>
      <c r="O1018"/>
      <c r="P1018"/>
      <c r="Q1018"/>
      <c r="U1018" s="969"/>
      <c r="V1018" s="38"/>
      <c r="W1018" s="38"/>
    </row>
    <row r="1019" spans="1:23" x14ac:dyDescent="0.35">
      <c r="A1019" s="1150">
        <v>76641</v>
      </c>
      <c r="B1019" s="1151">
        <v>0.71</v>
      </c>
      <c r="C1019" s="1156" t="s">
        <v>679</v>
      </c>
      <c r="D1019" s="1"/>
      <c r="E1019" s="991" t="s">
        <v>532</v>
      </c>
      <c r="F1019" s="3"/>
      <c r="O1019"/>
      <c r="P1019"/>
      <c r="Q1019"/>
      <c r="U1019" s="969"/>
      <c r="V1019" s="38"/>
      <c r="W1019" s="38"/>
    </row>
    <row r="1020" spans="1:23" x14ac:dyDescent="0.35">
      <c r="A1020" s="1150">
        <v>76642</v>
      </c>
      <c r="B1020" s="1151">
        <v>0.66</v>
      </c>
      <c r="C1020" s="1156" t="s">
        <v>675</v>
      </c>
      <c r="D1020" s="1"/>
      <c r="E1020" s="991" t="s">
        <v>532</v>
      </c>
      <c r="F1020" s="3"/>
      <c r="O1020"/>
      <c r="P1020"/>
      <c r="Q1020"/>
      <c r="U1020" s="969"/>
      <c r="V1020" s="38"/>
      <c r="W1020" s="38"/>
    </row>
    <row r="1021" spans="1:23" x14ac:dyDescent="0.35">
      <c r="A1021" s="1150">
        <v>76700</v>
      </c>
      <c r="B1021" s="1151">
        <v>0.79</v>
      </c>
      <c r="C1021" s="322" t="s">
        <v>689</v>
      </c>
      <c r="E1021" s="991" t="s">
        <v>532</v>
      </c>
      <c r="F1021" s="3"/>
      <c r="O1021"/>
      <c r="P1021"/>
      <c r="Q1021"/>
      <c r="U1021" s="969"/>
      <c r="V1021" s="38"/>
      <c r="W1021" s="38"/>
    </row>
    <row r="1022" spans="1:23" x14ac:dyDescent="0.35">
      <c r="A1022" s="1150">
        <v>76705</v>
      </c>
      <c r="B1022" s="1151">
        <v>0.57999999999999996</v>
      </c>
      <c r="C1022" s="322" t="s">
        <v>667</v>
      </c>
      <c r="D1022" s="1"/>
      <c r="E1022" s="991" t="s">
        <v>532</v>
      </c>
      <c r="F1022" s="3"/>
      <c r="O1022"/>
      <c r="P1022"/>
      <c r="Q1022"/>
      <c r="U1022" s="969"/>
      <c r="V1022" s="38"/>
      <c r="W1022" s="38"/>
    </row>
    <row r="1023" spans="1:23" x14ac:dyDescent="0.35">
      <c r="A1023" s="1150">
        <v>76705</v>
      </c>
      <c r="B1023" s="1151">
        <v>0.57999999999999996</v>
      </c>
      <c r="C1023" s="322" t="s">
        <v>668</v>
      </c>
      <c r="D1023" s="1"/>
      <c r="E1023" s="991" t="s">
        <v>532</v>
      </c>
      <c r="F1023" s="3"/>
      <c r="O1023"/>
      <c r="P1023"/>
      <c r="Q1023"/>
      <c r="U1023" s="969"/>
      <c r="V1023" s="38"/>
      <c r="W1023" s="38"/>
    </row>
    <row r="1024" spans="1:23" x14ac:dyDescent="0.35">
      <c r="A1024" s="1150">
        <v>76705</v>
      </c>
      <c r="B1024" s="1151">
        <v>0.57999999999999996</v>
      </c>
      <c r="C1024" s="322" t="s">
        <v>669</v>
      </c>
      <c r="D1024" s="1"/>
      <c r="E1024" s="991" t="s">
        <v>532</v>
      </c>
      <c r="F1024" s="3"/>
      <c r="O1024"/>
      <c r="P1024"/>
      <c r="Q1024"/>
      <c r="U1024" s="969"/>
      <c r="V1024" s="38"/>
      <c r="W1024" s="38"/>
    </row>
    <row r="1025" spans="1:23" x14ac:dyDescent="0.35">
      <c r="A1025" s="1150">
        <v>76705</v>
      </c>
      <c r="B1025" s="1151">
        <v>0.57999999999999996</v>
      </c>
      <c r="C1025" s="322" t="s">
        <v>670</v>
      </c>
      <c r="D1025" s="1"/>
      <c r="E1025" s="991" t="s">
        <v>532</v>
      </c>
      <c r="F1025" s="3"/>
      <c r="O1025"/>
      <c r="P1025"/>
      <c r="Q1025"/>
      <c r="U1025" s="969"/>
      <c r="V1025" s="38"/>
      <c r="W1025" s="38"/>
    </row>
    <row r="1026" spans="1:23" x14ac:dyDescent="0.35">
      <c r="A1026" s="1150">
        <v>76705</v>
      </c>
      <c r="B1026" s="1151">
        <v>0.57999999999999996</v>
      </c>
      <c r="C1026" s="322" t="s">
        <v>671</v>
      </c>
      <c r="D1026" s="1"/>
      <c r="E1026" s="991" t="s">
        <v>532</v>
      </c>
      <c r="F1026" s="3"/>
      <c r="O1026"/>
      <c r="P1026"/>
      <c r="Q1026"/>
      <c r="U1026" s="969"/>
      <c r="V1026" s="38"/>
      <c r="W1026" s="38"/>
    </row>
    <row r="1027" spans="1:23" x14ac:dyDescent="0.35">
      <c r="A1027" s="1150">
        <v>76705</v>
      </c>
      <c r="B1027" s="1151">
        <v>0.57999999999999996</v>
      </c>
      <c r="C1027" s="322" t="s">
        <v>672</v>
      </c>
      <c r="D1027" s="1"/>
      <c r="E1027" s="991" t="s">
        <v>532</v>
      </c>
      <c r="O1027"/>
      <c r="P1027"/>
      <c r="Q1027"/>
      <c r="U1027" s="969"/>
      <c r="V1027" s="38"/>
      <c r="W1027" s="38"/>
    </row>
    <row r="1028" spans="1:23" x14ac:dyDescent="0.35">
      <c r="A1028" s="1150">
        <v>76706</v>
      </c>
      <c r="B1028" s="1151">
        <v>0.54</v>
      </c>
      <c r="C1028" s="322" t="s">
        <v>664</v>
      </c>
      <c r="D1028" s="1"/>
      <c r="E1028" s="991" t="s">
        <v>532</v>
      </c>
      <c r="F1028" s="3"/>
      <c r="O1028"/>
      <c r="P1028"/>
      <c r="Q1028"/>
      <c r="U1028" s="969"/>
      <c r="V1028" s="38"/>
      <c r="W1028" s="38"/>
    </row>
    <row r="1029" spans="1:23" x14ac:dyDescent="0.35">
      <c r="A1029" s="1150">
        <v>76770</v>
      </c>
      <c r="B1029" s="1151">
        <v>0.72</v>
      </c>
      <c r="C1029" s="322" t="s">
        <v>680</v>
      </c>
      <c r="D1029" s="1"/>
      <c r="E1029" s="991" t="s">
        <v>532</v>
      </c>
      <c r="F1029" s="3"/>
      <c r="O1029"/>
      <c r="P1029"/>
      <c r="Q1029"/>
      <c r="U1029" s="969"/>
      <c r="V1029" s="38"/>
      <c r="W1029" s="38"/>
    </row>
    <row r="1030" spans="1:23" x14ac:dyDescent="0.35">
      <c r="A1030" s="1150">
        <v>76770</v>
      </c>
      <c r="B1030" s="1151">
        <v>0.72</v>
      </c>
      <c r="C1030" s="322" t="s">
        <v>681</v>
      </c>
      <c r="D1030" s="1"/>
      <c r="E1030" s="991" t="s">
        <v>532</v>
      </c>
      <c r="F1030" s="1126"/>
      <c r="O1030"/>
      <c r="P1030"/>
      <c r="Q1030"/>
      <c r="U1030" s="969"/>
      <c r="V1030" s="38"/>
      <c r="W1030" s="38"/>
    </row>
    <row r="1031" spans="1:23" x14ac:dyDescent="0.35">
      <c r="A1031" s="1150">
        <v>76801</v>
      </c>
      <c r="B1031" s="1151">
        <v>0.97</v>
      </c>
      <c r="C1031" s="322" t="s">
        <v>700</v>
      </c>
      <c r="D1031" s="1"/>
      <c r="E1031" s="991" t="s">
        <v>532</v>
      </c>
      <c r="F1031" s="3"/>
      <c r="O1031"/>
      <c r="P1031"/>
      <c r="Q1031"/>
      <c r="U1031" s="969"/>
      <c r="V1031" s="38"/>
      <c r="W1031" s="38"/>
    </row>
    <row r="1032" spans="1:23" x14ac:dyDescent="0.35">
      <c r="A1032" s="1150">
        <v>76805</v>
      </c>
      <c r="B1032" s="1151">
        <v>0.97</v>
      </c>
      <c r="C1032" s="322" t="s">
        <v>701</v>
      </c>
      <c r="E1032" s="991" t="s">
        <v>532</v>
      </c>
      <c r="F1032" s="3"/>
      <c r="O1032"/>
      <c r="P1032"/>
      <c r="Q1032"/>
      <c r="U1032" s="969"/>
      <c r="V1032" s="38"/>
      <c r="W1032" s="38"/>
    </row>
    <row r="1033" spans="1:23" x14ac:dyDescent="0.35">
      <c r="A1033" s="1150">
        <v>76810</v>
      </c>
      <c r="B1033" s="1151">
        <v>0.96</v>
      </c>
      <c r="C1033" s="322" t="s">
        <v>699</v>
      </c>
      <c r="D1033" s="1"/>
      <c r="E1033" s="991" t="s">
        <v>532</v>
      </c>
      <c r="F1033" s="3"/>
      <c r="O1033"/>
      <c r="P1033"/>
      <c r="Q1033"/>
      <c r="U1033" s="969"/>
      <c r="V1033" s="38"/>
      <c r="W1033" s="38"/>
    </row>
    <row r="1034" spans="1:23" x14ac:dyDescent="0.35">
      <c r="A1034" s="1150">
        <v>76816</v>
      </c>
      <c r="B1034" s="1151">
        <v>0.83</v>
      </c>
      <c r="C1034" s="322" t="s">
        <v>692</v>
      </c>
      <c r="D1034" s="1"/>
      <c r="E1034" s="991" t="s">
        <v>532</v>
      </c>
      <c r="F1034" s="3"/>
      <c r="O1034"/>
      <c r="P1034"/>
      <c r="Q1034"/>
      <c r="U1034" s="969"/>
      <c r="V1034" s="38"/>
      <c r="W1034" s="38"/>
    </row>
    <row r="1035" spans="1:23" x14ac:dyDescent="0.35">
      <c r="A1035" s="1150">
        <v>76856</v>
      </c>
      <c r="B1035" s="1151">
        <v>0.67</v>
      </c>
      <c r="C1035" s="322" t="s">
        <v>676</v>
      </c>
      <c r="D1035" s="1126"/>
      <c r="E1035" s="991" t="s">
        <v>532</v>
      </c>
      <c r="F1035" s="3"/>
      <c r="O1035"/>
      <c r="P1035"/>
      <c r="Q1035"/>
      <c r="U1035" s="969"/>
      <c r="V1035" s="38"/>
      <c r="W1035" s="38"/>
    </row>
    <row r="1036" spans="1:23" ht="29" x14ac:dyDescent="0.35">
      <c r="A1036" s="1163">
        <v>76857</v>
      </c>
      <c r="B1036" s="1157">
        <v>0.49</v>
      </c>
      <c r="C1036" s="1156" t="s">
        <v>663</v>
      </c>
      <c r="D1036" s="1"/>
      <c r="E1036" s="991" t="s">
        <v>532</v>
      </c>
      <c r="F1036" s="3"/>
      <c r="O1036"/>
      <c r="P1036"/>
      <c r="Q1036"/>
      <c r="U1036" s="969"/>
      <c r="V1036" s="38"/>
      <c r="W1036" s="38"/>
    </row>
    <row r="1037" spans="1:23" x14ac:dyDescent="0.35">
      <c r="A1037" s="1150">
        <v>76870</v>
      </c>
      <c r="B1037" s="1151">
        <v>0.62</v>
      </c>
      <c r="C1037" s="322" t="s">
        <v>673</v>
      </c>
      <c r="D1037" s="1"/>
      <c r="E1037" s="991" t="s">
        <v>532</v>
      </c>
      <c r="F1037" s="3"/>
      <c r="O1037"/>
      <c r="P1037"/>
      <c r="Q1037"/>
      <c r="U1037" s="969"/>
      <c r="V1037" s="38"/>
      <c r="W1037" s="38"/>
    </row>
    <row r="1038" spans="1:23" x14ac:dyDescent="0.35">
      <c r="A1038" s="1150">
        <v>76872</v>
      </c>
      <c r="B1038" s="1151">
        <v>0.65</v>
      </c>
      <c r="C1038" s="322" t="s">
        <v>674</v>
      </c>
      <c r="D1038" s="1"/>
      <c r="E1038" s="991" t="s">
        <v>532</v>
      </c>
      <c r="O1038"/>
      <c r="P1038"/>
      <c r="Q1038"/>
      <c r="U1038" s="969"/>
      <c r="V1038" s="38"/>
      <c r="W1038" s="38"/>
    </row>
    <row r="1039" spans="1:23" x14ac:dyDescent="0.35">
      <c r="A1039" s="1164">
        <v>76881</v>
      </c>
      <c r="B1039" s="1165">
        <v>0.88</v>
      </c>
      <c r="C1039" s="1166" t="s">
        <v>694</v>
      </c>
      <c r="D1039" s="1"/>
      <c r="E1039" s="991" t="s">
        <v>532</v>
      </c>
      <c r="F1039" s="3"/>
      <c r="O1039"/>
      <c r="P1039"/>
      <c r="Q1039"/>
      <c r="U1039" s="969"/>
      <c r="V1039" s="38"/>
      <c r="W1039" s="38"/>
    </row>
    <row r="1040" spans="1:23" x14ac:dyDescent="0.35">
      <c r="A1040" s="1164">
        <v>76881</v>
      </c>
      <c r="B1040" s="1165">
        <v>0.88</v>
      </c>
      <c r="C1040" s="1166" t="s">
        <v>695</v>
      </c>
      <c r="D1040" s="1"/>
      <c r="E1040" s="991" t="s">
        <v>532</v>
      </c>
      <c r="F1040" s="3"/>
      <c r="O1040"/>
      <c r="P1040"/>
      <c r="Q1040"/>
      <c r="U1040" s="969"/>
      <c r="V1040" s="38"/>
      <c r="W1040" s="38"/>
    </row>
    <row r="1041" spans="1:23" x14ac:dyDescent="0.35">
      <c r="A1041" s="1164">
        <v>76881</v>
      </c>
      <c r="B1041" s="1165">
        <v>0.88</v>
      </c>
      <c r="C1041" s="1166" t="s">
        <v>696</v>
      </c>
      <c r="D1041" s="1"/>
      <c r="E1041" s="991" t="s">
        <v>532</v>
      </c>
      <c r="F1041" s="3"/>
      <c r="O1041"/>
      <c r="P1041"/>
      <c r="Q1041"/>
      <c r="U1041" s="969"/>
      <c r="V1041" s="38"/>
      <c r="W1041" s="38"/>
    </row>
    <row r="1042" spans="1:23" x14ac:dyDescent="0.35">
      <c r="A1042" s="1150">
        <v>76882</v>
      </c>
      <c r="B1042" s="1151">
        <v>0.67</v>
      </c>
      <c r="C1042" s="322" t="s">
        <v>677</v>
      </c>
      <c r="D1042" s="1126"/>
      <c r="E1042" s="991" t="s">
        <v>532</v>
      </c>
      <c r="F1042" s="3"/>
      <c r="O1042"/>
      <c r="P1042"/>
      <c r="Q1042"/>
      <c r="U1042" s="969"/>
      <c r="V1042" s="38"/>
      <c r="W1042" s="38"/>
    </row>
    <row r="1043" spans="1:23" x14ac:dyDescent="0.35">
      <c r="A1043" s="1150">
        <v>78306</v>
      </c>
      <c r="B1043" s="1151">
        <v>0.84</v>
      </c>
      <c r="C1043" s="322" t="s">
        <v>693</v>
      </c>
      <c r="D1043" s="1"/>
      <c r="E1043" s="991" t="s">
        <v>532</v>
      </c>
      <c r="F1043" s="3"/>
      <c r="O1043"/>
      <c r="P1043"/>
      <c r="Q1043"/>
      <c r="U1043" s="969"/>
      <c r="V1043" s="38"/>
      <c r="W1043" s="38"/>
    </row>
    <row r="1044" spans="1:23" x14ac:dyDescent="0.35">
      <c r="A1044" s="1150">
        <v>78457</v>
      </c>
      <c r="B1044" s="1151">
        <v>0.75</v>
      </c>
      <c r="C1044" s="322" t="s">
        <v>683</v>
      </c>
      <c r="D1044" s="1"/>
      <c r="E1044" s="991" t="s">
        <v>532</v>
      </c>
      <c r="F1044" s="3"/>
      <c r="O1044"/>
      <c r="P1044"/>
      <c r="Q1044"/>
      <c r="U1044" s="969"/>
      <c r="V1044" s="38"/>
      <c r="W1044" s="38"/>
    </row>
    <row r="1045" spans="1:23" x14ac:dyDescent="0.35">
      <c r="A1045" s="1150">
        <v>78458</v>
      </c>
      <c r="B1045" s="1151">
        <v>0.88</v>
      </c>
      <c r="C1045" s="322" t="s">
        <v>697</v>
      </c>
      <c r="D1045" s="1"/>
      <c r="E1045" s="991" t="s">
        <v>532</v>
      </c>
      <c r="F1045" s="1126"/>
      <c r="O1045"/>
      <c r="P1045"/>
      <c r="Q1045"/>
      <c r="U1045" s="969"/>
      <c r="V1045" s="38"/>
      <c r="W1045" s="38"/>
    </row>
    <row r="1046" spans="1:23" x14ac:dyDescent="0.35">
      <c r="A1046" s="1150">
        <v>78580</v>
      </c>
      <c r="B1046" s="1151">
        <v>0.72</v>
      </c>
      <c r="C1046" s="322" t="s">
        <v>682</v>
      </c>
      <c r="D1046" s="1"/>
      <c r="E1046" s="991" t="s">
        <v>532</v>
      </c>
      <c r="F1046" s="3"/>
      <c r="O1046"/>
      <c r="P1046"/>
      <c r="Q1046"/>
      <c r="U1046" s="969"/>
      <c r="V1046" s="38"/>
      <c r="W1046" s="38"/>
    </row>
    <row r="1047" spans="1:23" x14ac:dyDescent="0.35">
      <c r="A1047" s="1150">
        <v>92611</v>
      </c>
      <c r="B1047" s="1151">
        <v>1.31</v>
      </c>
      <c r="C1047" s="322" t="s">
        <v>753</v>
      </c>
      <c r="D1047" s="1"/>
      <c r="E1047" s="991" t="s">
        <v>532</v>
      </c>
      <c r="F1047" s="3"/>
      <c r="O1047"/>
      <c r="P1047"/>
      <c r="Q1047"/>
      <c r="U1047" s="969"/>
      <c r="V1047" s="38"/>
      <c r="W1047" s="38"/>
    </row>
    <row r="1048" spans="1:23" x14ac:dyDescent="0.35">
      <c r="A1048" s="1152">
        <v>93306</v>
      </c>
      <c r="B1048" s="1151">
        <v>1.42</v>
      </c>
      <c r="C1048" s="322" t="s">
        <v>756</v>
      </c>
      <c r="D1048" s="1"/>
      <c r="E1048" s="991" t="s">
        <v>532</v>
      </c>
      <c r="F1048" s="3"/>
      <c r="O1048"/>
      <c r="P1048"/>
      <c r="Q1048"/>
      <c r="U1048" s="969"/>
      <c r="V1048" s="38"/>
      <c r="W1048" s="38"/>
    </row>
    <row r="1049" spans="1:23" x14ac:dyDescent="0.35">
      <c r="A1049" s="1150">
        <v>93307</v>
      </c>
      <c r="B1049" s="1151">
        <v>0.9</v>
      </c>
      <c r="C1049" s="322" t="s">
        <v>698</v>
      </c>
      <c r="D1049" s="1"/>
      <c r="E1049" s="991" t="s">
        <v>532</v>
      </c>
      <c r="F1049" s="3"/>
      <c r="O1049"/>
      <c r="P1049"/>
      <c r="Q1049"/>
      <c r="U1049" s="969"/>
      <c r="V1049" s="38"/>
      <c r="W1049" s="38"/>
    </row>
    <row r="1050" spans="1:23" x14ac:dyDescent="0.35">
      <c r="A1050" s="1150">
        <v>93320</v>
      </c>
      <c r="B1050" s="1151">
        <v>0.37</v>
      </c>
      <c r="C1050" s="322" t="s">
        <v>654</v>
      </c>
      <c r="D1050" s="1"/>
      <c r="E1050" s="991" t="s">
        <v>532</v>
      </c>
      <c r="F1050" s="3"/>
      <c r="O1050"/>
      <c r="P1050"/>
      <c r="Q1050"/>
      <c r="U1050" s="969"/>
      <c r="V1050" s="38"/>
      <c r="W1050" s="38"/>
    </row>
    <row r="1051" spans="1:23" x14ac:dyDescent="0.35">
      <c r="A1051" s="1150">
        <v>93321</v>
      </c>
      <c r="B1051" s="1151">
        <v>0.15</v>
      </c>
      <c r="C1051" s="322" t="s">
        <v>554</v>
      </c>
      <c r="D1051" s="1"/>
      <c r="E1051" s="991" t="s">
        <v>532</v>
      </c>
      <c r="F1051" s="3"/>
      <c r="O1051"/>
      <c r="P1051"/>
      <c r="Q1051"/>
      <c r="U1051" s="969"/>
      <c r="V1051" s="38"/>
      <c r="W1051" s="38"/>
    </row>
    <row r="1052" spans="1:23" x14ac:dyDescent="0.35">
      <c r="A1052" s="1150">
        <v>93321</v>
      </c>
      <c r="B1052" s="1151">
        <v>0.15</v>
      </c>
      <c r="C1052" s="322" t="s">
        <v>555</v>
      </c>
      <c r="D1052" s="1"/>
      <c r="E1052" s="991" t="s">
        <v>532</v>
      </c>
      <c r="F1052" s="3"/>
      <c r="O1052"/>
      <c r="P1052"/>
      <c r="Q1052"/>
      <c r="U1052" s="969"/>
      <c r="V1052" s="38"/>
      <c r="W1052" s="38"/>
    </row>
    <row r="1053" spans="1:23" x14ac:dyDescent="0.35">
      <c r="A1053" s="1150">
        <v>93325</v>
      </c>
      <c r="B1053" s="1151">
        <v>7.0000000000000007E-2</v>
      </c>
      <c r="C1053" s="322" t="s">
        <v>531</v>
      </c>
      <c r="D1053" s="1"/>
      <c r="E1053" s="991" t="s">
        <v>532</v>
      </c>
      <c r="F1053" s="3"/>
      <c r="O1053"/>
      <c r="P1053"/>
      <c r="Q1053"/>
      <c r="U1053" s="969"/>
      <c r="V1053" s="38"/>
      <c r="W1053" s="38"/>
    </row>
    <row r="1054" spans="1:23" x14ac:dyDescent="0.35">
      <c r="A1054" s="1150">
        <v>93880</v>
      </c>
      <c r="B1054" s="1151">
        <v>0.78</v>
      </c>
      <c r="C1054" s="322" t="s">
        <v>684</v>
      </c>
      <c r="D1054" s="1"/>
      <c r="E1054" s="991" t="s">
        <v>532</v>
      </c>
      <c r="F1054" s="3"/>
      <c r="O1054"/>
      <c r="P1054"/>
      <c r="Q1054"/>
      <c r="U1054" s="969"/>
      <c r="V1054" s="38"/>
      <c r="W1054" s="38"/>
    </row>
    <row r="1055" spans="1:23" x14ac:dyDescent="0.35">
      <c r="A1055" s="1150">
        <v>93925</v>
      </c>
      <c r="B1055" s="1151">
        <v>0.78</v>
      </c>
      <c r="C1055" s="322" t="s">
        <v>685</v>
      </c>
      <c r="D1055" s="1115"/>
      <c r="E1055" s="991" t="s">
        <v>532</v>
      </c>
      <c r="F1055" s="3"/>
      <c r="O1055"/>
      <c r="P1055"/>
      <c r="Q1055"/>
      <c r="U1055" s="969"/>
      <c r="V1055" s="38"/>
      <c r="W1055" s="38"/>
    </row>
    <row r="1056" spans="1:23" x14ac:dyDescent="0.35">
      <c r="A1056" s="1152">
        <v>93926</v>
      </c>
      <c r="B1056" s="1151">
        <v>0.49</v>
      </c>
      <c r="C1056" s="322" t="s">
        <v>659</v>
      </c>
      <c r="D1056" s="1"/>
      <c r="E1056" s="991" t="s">
        <v>532</v>
      </c>
      <c r="F1056" s="3"/>
      <c r="O1056"/>
      <c r="P1056"/>
      <c r="Q1056"/>
      <c r="U1056" s="969"/>
      <c r="V1056" s="38"/>
      <c r="W1056" s="38"/>
    </row>
    <row r="1057" spans="1:23" x14ac:dyDescent="0.35">
      <c r="A1057" s="1152">
        <v>93926</v>
      </c>
      <c r="B1057" s="1151">
        <v>0.49</v>
      </c>
      <c r="C1057" s="322" t="s">
        <v>660</v>
      </c>
      <c r="D1057" s="1"/>
      <c r="E1057" s="991" t="s">
        <v>532</v>
      </c>
      <c r="F1057" s="3"/>
      <c r="O1057"/>
      <c r="P1057"/>
      <c r="Q1057"/>
      <c r="U1057" s="969"/>
      <c r="V1057" s="38"/>
      <c r="W1057" s="38"/>
    </row>
    <row r="1058" spans="1:23" x14ac:dyDescent="0.35">
      <c r="A1058" s="1150">
        <v>93930</v>
      </c>
      <c r="B1058" s="1151">
        <v>0.78</v>
      </c>
      <c r="C1058" s="322" t="s">
        <v>686</v>
      </c>
      <c r="D1058" s="1"/>
      <c r="E1058" s="991" t="s">
        <v>532</v>
      </c>
      <c r="F1058" s="3"/>
      <c r="O1058"/>
      <c r="P1058"/>
      <c r="Q1058"/>
      <c r="U1058" s="969"/>
      <c r="V1058" s="38"/>
      <c r="W1058" s="38"/>
    </row>
    <row r="1059" spans="1:23" x14ac:dyDescent="0.35">
      <c r="A1059" s="1152">
        <v>93931</v>
      </c>
      <c r="B1059" s="1151">
        <v>0.49</v>
      </c>
      <c r="C1059" s="322" t="s">
        <v>661</v>
      </c>
      <c r="D1059" s="1"/>
      <c r="E1059" s="991" t="s">
        <v>532</v>
      </c>
      <c r="F1059" s="3"/>
      <c r="O1059"/>
      <c r="P1059"/>
      <c r="Q1059"/>
      <c r="U1059" s="969"/>
      <c r="V1059" s="38"/>
      <c r="W1059" s="38"/>
    </row>
    <row r="1060" spans="1:23" x14ac:dyDescent="0.35">
      <c r="A1060" s="1152">
        <v>93931</v>
      </c>
      <c r="B1060" s="1151">
        <v>0.49</v>
      </c>
      <c r="C1060" s="322" t="s">
        <v>662</v>
      </c>
      <c r="D1060" s="1"/>
      <c r="E1060" s="991" t="s">
        <v>532</v>
      </c>
      <c r="F1060" s="3"/>
      <c r="O1060"/>
      <c r="P1060"/>
      <c r="Q1060"/>
      <c r="U1060" s="969"/>
      <c r="V1060" s="38"/>
      <c r="W1060" s="38"/>
    </row>
    <row r="1061" spans="1:23" x14ac:dyDescent="0.35">
      <c r="A1061" s="1150">
        <v>93970</v>
      </c>
      <c r="B1061" s="1151">
        <v>0.68</v>
      </c>
      <c r="C1061" s="322" t="s">
        <v>678</v>
      </c>
      <c r="D1061" s="1"/>
      <c r="E1061" s="991" t="s">
        <v>532</v>
      </c>
      <c r="F1061" s="3"/>
      <c r="O1061"/>
      <c r="P1061"/>
      <c r="Q1061"/>
      <c r="U1061" s="969"/>
      <c r="V1061" s="38"/>
      <c r="W1061" s="38"/>
    </row>
    <row r="1062" spans="1:23" x14ac:dyDescent="0.35">
      <c r="A1062" s="1152">
        <v>93971</v>
      </c>
      <c r="B1062" s="1151">
        <v>0.44</v>
      </c>
      <c r="C1062" s="322" t="s">
        <v>656</v>
      </c>
      <c r="D1062" s="1"/>
      <c r="E1062" s="991" t="s">
        <v>532</v>
      </c>
      <c r="F1062" s="3"/>
      <c r="O1062"/>
      <c r="P1062"/>
      <c r="Q1062"/>
      <c r="U1062" s="969"/>
      <c r="V1062" s="38"/>
      <c r="W1062" s="38"/>
    </row>
    <row r="1063" spans="1:23" x14ac:dyDescent="0.35">
      <c r="A1063" s="1152">
        <v>93971</v>
      </c>
      <c r="B1063" s="1151">
        <v>0.44</v>
      </c>
      <c r="C1063" s="322" t="s">
        <v>657</v>
      </c>
      <c r="D1063" s="1"/>
      <c r="E1063" s="991" t="s">
        <v>532</v>
      </c>
      <c r="F1063" s="3"/>
      <c r="O1063"/>
      <c r="P1063"/>
      <c r="Q1063"/>
      <c r="U1063" s="969"/>
      <c r="V1063" s="38"/>
      <c r="W1063" s="38"/>
    </row>
    <row r="1064" spans="1:23" x14ac:dyDescent="0.35">
      <c r="A1064" s="1150">
        <v>93978</v>
      </c>
      <c r="B1064" s="1151">
        <v>0.78</v>
      </c>
      <c r="C1064" s="322" t="s">
        <v>687</v>
      </c>
      <c r="D1064" s="1"/>
      <c r="E1064" s="991" t="s">
        <v>532</v>
      </c>
      <c r="F1064" s="1128"/>
      <c r="O1064"/>
      <c r="P1064"/>
      <c r="Q1064"/>
      <c r="U1064" s="969"/>
      <c r="V1064" s="38"/>
      <c r="W1064" s="38"/>
    </row>
    <row r="1065" spans="1:23" x14ac:dyDescent="0.35">
      <c r="A1065" s="1169">
        <v>73523</v>
      </c>
      <c r="B1065" s="1170">
        <v>0.3</v>
      </c>
      <c r="C1065" s="1171" t="s">
        <v>767</v>
      </c>
      <c r="D1065" s="1"/>
      <c r="E1065" s="1" t="s">
        <v>768</v>
      </c>
      <c r="F1065" s="3"/>
      <c r="O1065"/>
      <c r="P1065"/>
      <c r="Q1065"/>
      <c r="U1065" s="969"/>
      <c r="V1065" s="38"/>
      <c r="W1065" s="38"/>
    </row>
    <row r="1066" spans="1:23" x14ac:dyDescent="0.35">
      <c r="A1066" s="1180">
        <v>70100</v>
      </c>
      <c r="B1066" s="1181">
        <v>0.18</v>
      </c>
      <c r="C1066" s="348" t="s">
        <v>801</v>
      </c>
      <c r="D1066" s="1"/>
      <c r="E1066" s="997" t="s">
        <v>770</v>
      </c>
      <c r="F1066" s="3"/>
      <c r="O1066"/>
      <c r="P1066"/>
      <c r="Q1066"/>
      <c r="U1066" s="969"/>
      <c r="V1066" s="38"/>
      <c r="W1066" s="38"/>
    </row>
    <row r="1067" spans="1:23" x14ac:dyDescent="0.35">
      <c r="A1067" s="1180">
        <v>70110</v>
      </c>
      <c r="B1067" s="1181">
        <v>0.24</v>
      </c>
      <c r="C1067" s="348" t="s">
        <v>825</v>
      </c>
      <c r="D1067" s="1"/>
      <c r="E1067" s="997" t="s">
        <v>770</v>
      </c>
      <c r="F1067" s="3"/>
      <c r="O1067"/>
      <c r="P1067"/>
      <c r="Q1067"/>
      <c r="U1067" s="969"/>
      <c r="V1067" s="38"/>
      <c r="W1067" s="38"/>
    </row>
    <row r="1068" spans="1:23" x14ac:dyDescent="0.35">
      <c r="A1068" s="1180">
        <v>70150</v>
      </c>
      <c r="B1068" s="1181">
        <v>0.25</v>
      </c>
      <c r="C1068" s="736" t="s">
        <v>827</v>
      </c>
      <c r="D1068" s="1"/>
      <c r="E1068" s="997" t="s">
        <v>770</v>
      </c>
      <c r="F1068" s="3"/>
      <c r="O1068"/>
      <c r="P1068"/>
      <c r="Q1068"/>
      <c r="U1068" s="969"/>
      <c r="V1068" s="38"/>
      <c r="W1068" s="38"/>
    </row>
    <row r="1069" spans="1:23" x14ac:dyDescent="0.35">
      <c r="A1069" s="1178">
        <v>70210</v>
      </c>
      <c r="B1069" s="1179">
        <v>0.17</v>
      </c>
      <c r="C1069" s="299" t="s">
        <v>784</v>
      </c>
      <c r="D1069" s="1"/>
      <c r="E1069" s="997" t="s">
        <v>770</v>
      </c>
      <c r="F1069" s="3"/>
      <c r="O1069"/>
      <c r="P1069"/>
      <c r="Q1069"/>
      <c r="U1069" s="969"/>
      <c r="V1069" s="38"/>
      <c r="W1069" s="38"/>
    </row>
    <row r="1070" spans="1:23" x14ac:dyDescent="0.35">
      <c r="A1070" s="1178">
        <v>70220</v>
      </c>
      <c r="B1070" s="1179">
        <v>0.21</v>
      </c>
      <c r="C1070" s="299" t="s">
        <v>811</v>
      </c>
      <c r="D1070" s="1"/>
      <c r="E1070" s="997" t="s">
        <v>770</v>
      </c>
      <c r="F1070" s="3"/>
      <c r="O1070"/>
      <c r="P1070"/>
      <c r="Q1070"/>
      <c r="U1070" s="969"/>
      <c r="V1070" s="38"/>
      <c r="W1070" s="38"/>
    </row>
    <row r="1071" spans="1:23" x14ac:dyDescent="0.35">
      <c r="A1071" s="1178">
        <v>70250</v>
      </c>
      <c r="B1071" s="1179">
        <v>0.18</v>
      </c>
      <c r="C1071" s="311" t="s">
        <v>802</v>
      </c>
      <c r="D1071" s="1"/>
      <c r="E1071" s="997" t="s">
        <v>770</v>
      </c>
      <c r="F1071" s="3"/>
      <c r="O1071"/>
      <c r="P1071"/>
      <c r="Q1071"/>
      <c r="U1071" s="969"/>
      <c r="V1071" s="38"/>
      <c r="W1071" s="38"/>
    </row>
    <row r="1072" spans="1:23" x14ac:dyDescent="0.35">
      <c r="A1072" s="1178">
        <v>71100</v>
      </c>
      <c r="B1072" s="1179">
        <v>0.21</v>
      </c>
      <c r="C1072" s="299" t="s">
        <v>812</v>
      </c>
      <c r="D1072" s="1"/>
      <c r="E1072" s="997" t="s">
        <v>770</v>
      </c>
      <c r="F1072" s="3"/>
      <c r="O1072"/>
      <c r="P1072"/>
      <c r="Q1072"/>
      <c r="U1072" s="969"/>
      <c r="V1072" s="38"/>
      <c r="W1072" s="38"/>
    </row>
    <row r="1073" spans="1:23" x14ac:dyDescent="0.35">
      <c r="A1073" s="1178">
        <v>71100</v>
      </c>
      <c r="B1073" s="1179">
        <v>0.21</v>
      </c>
      <c r="C1073" s="299" t="s">
        <v>813</v>
      </c>
      <c r="D1073" s="1"/>
      <c r="E1073" s="997" t="s">
        <v>770</v>
      </c>
      <c r="F1073" s="3"/>
      <c r="O1073"/>
      <c r="P1073"/>
      <c r="Q1073"/>
      <c r="U1073" s="969"/>
      <c r="V1073" s="38"/>
      <c r="W1073" s="38"/>
    </row>
    <row r="1074" spans="1:23" x14ac:dyDescent="0.35">
      <c r="A1074" s="1178">
        <v>71101</v>
      </c>
      <c r="B1074" s="1179">
        <v>0.26</v>
      </c>
      <c r="C1074" s="299" t="s">
        <v>828</v>
      </c>
      <c r="D1074" s="1"/>
      <c r="E1074" s="997" t="s">
        <v>770</v>
      </c>
      <c r="F1074" s="3"/>
      <c r="O1074"/>
      <c r="P1074"/>
      <c r="Q1074"/>
      <c r="U1074" s="969"/>
      <c r="V1074" s="38"/>
      <c r="W1074" s="38"/>
    </row>
    <row r="1075" spans="1:23" x14ac:dyDescent="0.35">
      <c r="A1075" s="1178">
        <v>71101</v>
      </c>
      <c r="B1075" s="1179">
        <v>0.26</v>
      </c>
      <c r="C1075" s="299" t="s">
        <v>829</v>
      </c>
      <c r="D1075" s="1"/>
      <c r="E1075" s="997" t="s">
        <v>770</v>
      </c>
      <c r="F1075" s="3"/>
      <c r="O1075"/>
      <c r="P1075"/>
      <c r="Q1075"/>
      <c r="U1075" s="969"/>
      <c r="V1075" s="38"/>
      <c r="W1075" s="38"/>
    </row>
    <row r="1076" spans="1:23" x14ac:dyDescent="0.35">
      <c r="A1076" s="1178">
        <v>71111</v>
      </c>
      <c r="B1076" s="1179">
        <v>0.31</v>
      </c>
      <c r="C1076" s="311" t="s">
        <v>830</v>
      </c>
      <c r="D1076" s="1"/>
      <c r="E1076" s="997" t="s">
        <v>770</v>
      </c>
      <c r="F1076" s="3"/>
      <c r="O1076"/>
      <c r="P1076"/>
      <c r="Q1076"/>
      <c r="U1076" s="969"/>
      <c r="V1076" s="38"/>
      <c r="W1076" s="38"/>
    </row>
    <row r="1077" spans="1:23" x14ac:dyDescent="0.35">
      <c r="A1077" s="1178">
        <v>71120</v>
      </c>
      <c r="B1077" s="1179">
        <v>0.2</v>
      </c>
      <c r="C1077" s="299" t="s">
        <v>615</v>
      </c>
      <c r="D1077" s="38"/>
      <c r="E1077" s="997" t="s">
        <v>770</v>
      </c>
      <c r="F1077" s="3"/>
      <c r="O1077"/>
      <c r="P1077"/>
      <c r="Q1077"/>
      <c r="U1077" s="969"/>
      <c r="V1077" s="38"/>
      <c r="W1077" s="38"/>
    </row>
    <row r="1078" spans="1:23" x14ac:dyDescent="0.35">
      <c r="A1078" s="1180">
        <v>71130</v>
      </c>
      <c r="B1078" s="1181">
        <v>0.21</v>
      </c>
      <c r="C1078" s="348" t="s">
        <v>814</v>
      </c>
      <c r="D1078" s="1109"/>
      <c r="E1078" s="997" t="s">
        <v>770</v>
      </c>
      <c r="F1078" s="3"/>
      <c r="O1078"/>
      <c r="P1078"/>
      <c r="Q1078"/>
      <c r="U1078" s="969"/>
      <c r="V1078" s="38"/>
      <c r="W1078" s="38"/>
    </row>
    <row r="1079" spans="1:23" x14ac:dyDescent="0.35">
      <c r="A1079" s="1178">
        <v>72070</v>
      </c>
      <c r="B1079" s="1179">
        <v>0.2</v>
      </c>
      <c r="C1079" s="299" t="s">
        <v>810</v>
      </c>
      <c r="D1079" s="1"/>
      <c r="E1079" s="997" t="s">
        <v>770</v>
      </c>
      <c r="F1079" s="3"/>
      <c r="O1079"/>
      <c r="P1079"/>
      <c r="Q1079"/>
      <c r="U1079" s="969"/>
      <c r="V1079" s="38"/>
      <c r="W1079" s="38"/>
    </row>
    <row r="1080" spans="1:23" x14ac:dyDescent="0.35">
      <c r="A1080" s="1186">
        <v>72072</v>
      </c>
      <c r="B1080" s="1187">
        <v>0.22</v>
      </c>
      <c r="C1080" s="348" t="s">
        <v>821</v>
      </c>
      <c r="D1080" s="1"/>
      <c r="E1080" s="997" t="s">
        <v>770</v>
      </c>
      <c r="O1080"/>
      <c r="P1080"/>
      <c r="Q1080"/>
      <c r="U1080" s="969"/>
      <c r="V1080" s="38"/>
      <c r="W1080" s="38"/>
    </row>
    <row r="1081" spans="1:23" x14ac:dyDescent="0.35">
      <c r="A1081" s="1178">
        <v>72100</v>
      </c>
      <c r="B1081" s="1179">
        <v>0.21</v>
      </c>
      <c r="C1081" s="311" t="s">
        <v>815</v>
      </c>
      <c r="D1081" s="1"/>
      <c r="E1081" s="997" t="s">
        <v>770</v>
      </c>
      <c r="F1081" s="3"/>
      <c r="O1081"/>
      <c r="P1081"/>
      <c r="Q1081"/>
      <c r="U1081" s="969"/>
      <c r="V1081" s="38"/>
      <c r="W1081" s="38"/>
    </row>
    <row r="1082" spans="1:23" x14ac:dyDescent="0.35">
      <c r="A1082" s="1178">
        <v>72170</v>
      </c>
      <c r="B1082" s="1179">
        <v>0.17</v>
      </c>
      <c r="C1082" s="311" t="s">
        <v>785</v>
      </c>
      <c r="D1082" s="1"/>
      <c r="E1082" s="997" t="s">
        <v>770</v>
      </c>
      <c r="F1082" s="3"/>
      <c r="O1082"/>
      <c r="P1082"/>
      <c r="Q1082"/>
      <c r="U1082" s="969"/>
      <c r="V1082" s="38"/>
      <c r="W1082" s="38"/>
    </row>
    <row r="1083" spans="1:23" x14ac:dyDescent="0.35">
      <c r="A1083" s="1178">
        <v>72190</v>
      </c>
      <c r="B1083" s="1179">
        <v>0.24</v>
      </c>
      <c r="C1083" s="299" t="s">
        <v>826</v>
      </c>
      <c r="D1083" s="1"/>
      <c r="E1083" s="997" t="s">
        <v>770</v>
      </c>
      <c r="F1083" s="3"/>
      <c r="O1083"/>
      <c r="P1083"/>
      <c r="Q1083"/>
      <c r="U1083" s="969"/>
      <c r="V1083" s="38"/>
      <c r="W1083" s="38"/>
    </row>
    <row r="1084" spans="1:23" x14ac:dyDescent="0.35">
      <c r="A1084" s="1172">
        <v>72202</v>
      </c>
      <c r="B1084" s="1173">
        <v>0.22</v>
      </c>
      <c r="C1084" s="1185" t="s">
        <v>822</v>
      </c>
      <c r="D1084" s="1"/>
      <c r="E1084" s="997" t="s">
        <v>770</v>
      </c>
      <c r="F1084" s="3"/>
      <c r="O1084"/>
      <c r="P1084"/>
      <c r="Q1084"/>
      <c r="U1084" s="969"/>
      <c r="V1084" s="38"/>
      <c r="W1084" s="38"/>
    </row>
    <row r="1085" spans="1:23" x14ac:dyDescent="0.35">
      <c r="A1085" s="1172">
        <v>72220</v>
      </c>
      <c r="B1085" s="1173">
        <v>0.17</v>
      </c>
      <c r="C1085" s="1185" t="s">
        <v>786</v>
      </c>
      <c r="D1085" s="38"/>
      <c r="E1085" s="997" t="s">
        <v>770</v>
      </c>
      <c r="F1085" s="3"/>
      <c r="O1085"/>
      <c r="P1085"/>
      <c r="Q1085"/>
      <c r="U1085" s="969"/>
      <c r="V1085" s="38"/>
      <c r="W1085" s="38"/>
    </row>
    <row r="1086" spans="1:23" x14ac:dyDescent="0.35">
      <c r="A1086" s="1178">
        <v>73030</v>
      </c>
      <c r="B1086" s="1179">
        <v>0.18</v>
      </c>
      <c r="C1086" s="311" t="s">
        <v>803</v>
      </c>
      <c r="D1086" s="1"/>
      <c r="E1086" s="997" t="s">
        <v>770</v>
      </c>
      <c r="F1086" s="3"/>
      <c r="O1086"/>
      <c r="P1086"/>
      <c r="Q1086"/>
      <c r="U1086" s="969"/>
      <c r="V1086" s="38"/>
      <c r="W1086" s="38"/>
    </row>
    <row r="1087" spans="1:23" x14ac:dyDescent="0.35">
      <c r="A1087" s="1178">
        <v>73030</v>
      </c>
      <c r="B1087" s="1179">
        <v>0.18</v>
      </c>
      <c r="C1087" s="299" t="s">
        <v>804</v>
      </c>
      <c r="D1087" s="1"/>
      <c r="E1087" s="997" t="s">
        <v>770</v>
      </c>
      <c r="F1087" s="3"/>
      <c r="O1087"/>
      <c r="P1087"/>
      <c r="Q1087"/>
      <c r="U1087" s="969"/>
      <c r="V1087" s="38"/>
      <c r="W1087" s="38"/>
    </row>
    <row r="1088" spans="1:23" x14ac:dyDescent="0.35">
      <c r="A1088" s="1178">
        <v>73030</v>
      </c>
      <c r="B1088" s="1179">
        <v>0.18</v>
      </c>
      <c r="C1088" s="311" t="s">
        <v>805</v>
      </c>
      <c r="D1088" s="1"/>
      <c r="E1088" s="997" t="s">
        <v>770</v>
      </c>
      <c r="F1088" s="1126"/>
      <c r="O1088"/>
      <c r="P1088"/>
      <c r="Q1088"/>
      <c r="U1088" s="969"/>
      <c r="V1088" s="38"/>
      <c r="W1088" s="38"/>
    </row>
    <row r="1089" spans="1:23" x14ac:dyDescent="0.35">
      <c r="A1089" s="1178">
        <v>73030</v>
      </c>
      <c r="B1089" s="1179">
        <v>0.18</v>
      </c>
      <c r="C1089" s="299" t="s">
        <v>806</v>
      </c>
      <c r="D1089" s="1"/>
      <c r="E1089" s="997" t="s">
        <v>770</v>
      </c>
      <c r="F1089" s="3"/>
      <c r="O1089"/>
      <c r="P1089"/>
      <c r="Q1089"/>
      <c r="U1089" s="969"/>
      <c r="V1089" s="38"/>
      <c r="W1089" s="38"/>
    </row>
    <row r="1090" spans="1:23" x14ac:dyDescent="0.35">
      <c r="A1090" s="1178">
        <v>73070</v>
      </c>
      <c r="B1090" s="1179">
        <v>0.16</v>
      </c>
      <c r="C1090" s="299" t="s">
        <v>772</v>
      </c>
      <c r="D1090" s="1"/>
      <c r="E1090" s="997" t="s">
        <v>770</v>
      </c>
      <c r="F1090" s="3"/>
      <c r="O1090"/>
      <c r="P1090"/>
      <c r="Q1090"/>
      <c r="U1090" s="969"/>
      <c r="V1090" s="38"/>
      <c r="W1090" s="38"/>
    </row>
    <row r="1091" spans="1:23" x14ac:dyDescent="0.35">
      <c r="A1091" s="1178">
        <v>73070</v>
      </c>
      <c r="B1091" s="1179">
        <v>0.16</v>
      </c>
      <c r="C1091" s="299" t="s">
        <v>773</v>
      </c>
      <c r="D1091" s="1"/>
      <c r="E1091" s="997" t="s">
        <v>770</v>
      </c>
      <c r="F1091" s="3"/>
      <c r="O1091"/>
      <c r="P1091"/>
      <c r="Q1091"/>
      <c r="U1091" s="969"/>
      <c r="V1091" s="38"/>
      <c r="W1091" s="38"/>
    </row>
    <row r="1092" spans="1:23" x14ac:dyDescent="0.35">
      <c r="A1092" s="1178">
        <v>73080</v>
      </c>
      <c r="B1092" s="1179">
        <v>0.17</v>
      </c>
      <c r="C1092" s="299" t="s">
        <v>787</v>
      </c>
      <c r="D1092" s="1"/>
      <c r="E1092" s="997" t="s">
        <v>770</v>
      </c>
      <c r="F1092" s="3"/>
      <c r="O1092"/>
      <c r="P1092"/>
      <c r="Q1092"/>
      <c r="U1092" s="969"/>
      <c r="V1092" s="38"/>
      <c r="W1092" s="38"/>
    </row>
    <row r="1093" spans="1:23" x14ac:dyDescent="0.35">
      <c r="A1093" s="1178">
        <v>73080</v>
      </c>
      <c r="B1093" s="1179">
        <v>0.17</v>
      </c>
      <c r="C1093" s="299" t="s">
        <v>788</v>
      </c>
      <c r="D1093" s="1"/>
      <c r="E1093" s="997" t="s">
        <v>770</v>
      </c>
      <c r="F1093" s="3"/>
      <c r="O1093"/>
      <c r="P1093"/>
      <c r="Q1093"/>
      <c r="U1093" s="969"/>
      <c r="V1093" s="38"/>
      <c r="W1093" s="38"/>
    </row>
    <row r="1094" spans="1:23" x14ac:dyDescent="0.35">
      <c r="A1094" s="1178">
        <v>73080</v>
      </c>
      <c r="B1094" s="1179">
        <v>0.17</v>
      </c>
      <c r="C1094" s="299" t="s">
        <v>789</v>
      </c>
      <c r="D1094" s="1"/>
      <c r="E1094" s="997" t="s">
        <v>770</v>
      </c>
      <c r="F1094" s="3"/>
      <c r="O1094"/>
      <c r="P1094"/>
      <c r="Q1094"/>
      <c r="U1094" s="969"/>
      <c r="V1094" s="38"/>
      <c r="W1094" s="38"/>
    </row>
    <row r="1095" spans="1:23" x14ac:dyDescent="0.35">
      <c r="A1095" s="1178">
        <v>73080</v>
      </c>
      <c r="B1095" s="1179">
        <v>0.17</v>
      </c>
      <c r="C1095" s="299" t="s">
        <v>790</v>
      </c>
      <c r="D1095" s="1"/>
      <c r="E1095" s="997" t="s">
        <v>770</v>
      </c>
      <c r="F1095" s="3"/>
      <c r="O1095"/>
      <c r="P1095"/>
      <c r="Q1095"/>
      <c r="U1095" s="969"/>
      <c r="V1095" s="38"/>
      <c r="W1095" s="38"/>
    </row>
    <row r="1096" spans="1:23" x14ac:dyDescent="0.35">
      <c r="A1096" s="1178">
        <v>73100</v>
      </c>
      <c r="B1096" s="1179">
        <v>0.16</v>
      </c>
      <c r="C1096" s="299" t="s">
        <v>774</v>
      </c>
      <c r="D1096" s="1"/>
      <c r="E1096" s="997" t="s">
        <v>770</v>
      </c>
      <c r="F1096" s="3"/>
      <c r="O1096"/>
      <c r="P1096"/>
      <c r="Q1096"/>
      <c r="U1096" s="969"/>
      <c r="V1096" s="38"/>
      <c r="W1096" s="38"/>
    </row>
    <row r="1097" spans="1:23" x14ac:dyDescent="0.35">
      <c r="A1097" s="1178">
        <v>73100</v>
      </c>
      <c r="B1097" s="1179">
        <v>0.16</v>
      </c>
      <c r="C1097" s="299" t="s">
        <v>775</v>
      </c>
      <c r="D1097" s="1"/>
      <c r="E1097" s="997" t="s">
        <v>770</v>
      </c>
      <c r="F1097" s="3"/>
      <c r="O1097"/>
      <c r="P1097"/>
      <c r="Q1097"/>
      <c r="U1097" s="969"/>
      <c r="V1097" s="38"/>
      <c r="W1097" s="38"/>
    </row>
    <row r="1098" spans="1:23" x14ac:dyDescent="0.35">
      <c r="A1098" s="1178">
        <v>73110</v>
      </c>
      <c r="B1098" s="1179">
        <v>0.17</v>
      </c>
      <c r="C1098" s="299" t="s">
        <v>791</v>
      </c>
      <c r="D1098" s="1"/>
      <c r="E1098" s="997" t="s">
        <v>770</v>
      </c>
      <c r="F1098" s="3"/>
      <c r="O1098"/>
      <c r="P1098"/>
      <c r="Q1098"/>
      <c r="U1098" s="969"/>
      <c r="V1098" s="38"/>
      <c r="W1098" s="38"/>
    </row>
    <row r="1099" spans="1:23" x14ac:dyDescent="0.35">
      <c r="A1099" s="1178">
        <v>73110</v>
      </c>
      <c r="B1099" s="1179">
        <v>0.17</v>
      </c>
      <c r="C1099" s="299" t="s">
        <v>792</v>
      </c>
      <c r="D1099" s="1"/>
      <c r="E1099" s="997" t="s">
        <v>770</v>
      </c>
      <c r="F1099" s="3"/>
      <c r="O1099"/>
      <c r="P1099"/>
      <c r="Q1099"/>
      <c r="U1099" s="969"/>
      <c r="V1099" s="38"/>
      <c r="W1099" s="38"/>
    </row>
    <row r="1100" spans="1:23" x14ac:dyDescent="0.35">
      <c r="A1100" s="1178">
        <v>73110</v>
      </c>
      <c r="B1100" s="1179">
        <v>0.17</v>
      </c>
      <c r="C1100" s="299" t="s">
        <v>793</v>
      </c>
      <c r="D1100" s="1"/>
      <c r="E1100" s="997" t="s">
        <v>770</v>
      </c>
      <c r="F1100" s="3"/>
      <c r="O1100"/>
      <c r="P1100"/>
      <c r="Q1100"/>
      <c r="U1100" s="969"/>
      <c r="V1100" s="38"/>
      <c r="W1100" s="38"/>
    </row>
    <row r="1101" spans="1:23" x14ac:dyDescent="0.35">
      <c r="A1101" s="1178">
        <v>73110</v>
      </c>
      <c r="B1101" s="1179">
        <v>0.17</v>
      </c>
      <c r="C1101" s="299" t="s">
        <v>794</v>
      </c>
      <c r="D1101" s="1"/>
      <c r="E1101" s="997" t="s">
        <v>770</v>
      </c>
      <c r="F1101" s="68"/>
      <c r="O1101"/>
      <c r="P1101"/>
      <c r="Q1101"/>
      <c r="U1101" s="969"/>
      <c r="V1101" s="38"/>
      <c r="W1101" s="38"/>
    </row>
    <row r="1102" spans="1:23" x14ac:dyDescent="0.35">
      <c r="A1102" s="1178">
        <v>73120</v>
      </c>
      <c r="B1102" s="1179">
        <v>0.16</v>
      </c>
      <c r="C1102" s="299" t="s">
        <v>776</v>
      </c>
      <c r="D1102" s="1"/>
      <c r="E1102" s="997" t="s">
        <v>770</v>
      </c>
      <c r="F1102" s="3"/>
      <c r="O1102"/>
      <c r="P1102"/>
      <c r="Q1102"/>
      <c r="U1102" s="969"/>
      <c r="V1102" s="38"/>
      <c r="W1102" s="38"/>
    </row>
    <row r="1103" spans="1:23" x14ac:dyDescent="0.35">
      <c r="A1103" s="1178">
        <v>73120</v>
      </c>
      <c r="B1103" s="1179">
        <v>0.16</v>
      </c>
      <c r="C1103" s="299" t="s">
        <v>777</v>
      </c>
      <c r="D1103" s="1"/>
      <c r="E1103" s="997" t="s">
        <v>770</v>
      </c>
      <c r="F1103" s="3"/>
      <c r="O1103"/>
      <c r="P1103"/>
      <c r="Q1103"/>
      <c r="U1103" s="969"/>
      <c r="V1103" s="38"/>
      <c r="W1103" s="38"/>
    </row>
    <row r="1104" spans="1:23" x14ac:dyDescent="0.35">
      <c r="A1104" s="1178">
        <v>73130</v>
      </c>
      <c r="B1104" s="1179">
        <v>0.17</v>
      </c>
      <c r="C1104" s="299" t="s">
        <v>795</v>
      </c>
      <c r="D1104" s="1"/>
      <c r="E1104" s="997" t="s">
        <v>770</v>
      </c>
      <c r="F1104" s="3"/>
      <c r="O1104"/>
      <c r="P1104"/>
      <c r="Q1104"/>
      <c r="U1104" s="969"/>
      <c r="V1104" s="38"/>
      <c r="W1104" s="38"/>
    </row>
    <row r="1105" spans="1:23" x14ac:dyDescent="0.35">
      <c r="A1105" s="1178">
        <v>73130</v>
      </c>
      <c r="B1105" s="1179">
        <v>0.17</v>
      </c>
      <c r="C1105" s="299" t="s">
        <v>796</v>
      </c>
      <c r="D1105" s="1"/>
      <c r="E1105" s="997" t="s">
        <v>770</v>
      </c>
      <c r="F1105" s="3"/>
      <c r="O1105"/>
      <c r="P1105"/>
      <c r="Q1105"/>
      <c r="U1105" s="969"/>
      <c r="V1105" s="38"/>
      <c r="W1105" s="38"/>
    </row>
    <row r="1106" spans="1:23" x14ac:dyDescent="0.35">
      <c r="A1106" s="1178">
        <v>73140</v>
      </c>
      <c r="B1106" s="1179">
        <v>0.13</v>
      </c>
      <c r="C1106" s="299" t="s">
        <v>769</v>
      </c>
      <c r="D1106" s="1"/>
      <c r="E1106" s="997" t="s">
        <v>770</v>
      </c>
      <c r="F1106" s="3"/>
      <c r="O1106"/>
      <c r="P1106"/>
      <c r="Q1106"/>
      <c r="U1106" s="969"/>
      <c r="V1106" s="38"/>
      <c r="W1106" s="38"/>
    </row>
    <row r="1107" spans="1:23" x14ac:dyDescent="0.35">
      <c r="A1107" s="1178">
        <v>73140</v>
      </c>
      <c r="B1107" s="1179">
        <v>0.13</v>
      </c>
      <c r="C1107" s="299" t="s">
        <v>771</v>
      </c>
      <c r="D1107" s="1"/>
      <c r="E1107" s="997" t="s">
        <v>770</v>
      </c>
      <c r="F1107" s="3"/>
      <c r="O1107"/>
      <c r="P1107"/>
      <c r="Q1107"/>
      <c r="U1107" s="969"/>
      <c r="V1107" s="38"/>
      <c r="W1107" s="38"/>
    </row>
    <row r="1108" spans="1:23" x14ac:dyDescent="0.35">
      <c r="A1108" s="1172">
        <v>73200</v>
      </c>
      <c r="B1108" s="1173">
        <v>0.98</v>
      </c>
      <c r="C1108" s="1174" t="s">
        <v>856</v>
      </c>
      <c r="D1108" s="1"/>
      <c r="E1108" s="997" t="s">
        <v>770</v>
      </c>
      <c r="F1108" s="3"/>
      <c r="O1108"/>
      <c r="P1108"/>
      <c r="Q1108"/>
      <c r="U1108" s="969"/>
      <c r="V1108" s="38"/>
      <c r="W1108" s="38"/>
    </row>
    <row r="1109" spans="1:23" x14ac:dyDescent="0.35">
      <c r="A1109" s="1172">
        <v>73200</v>
      </c>
      <c r="B1109" s="1173">
        <v>0.98</v>
      </c>
      <c r="C1109" s="1174" t="s">
        <v>857</v>
      </c>
      <c r="D1109" s="1"/>
      <c r="E1109" s="997" t="s">
        <v>770</v>
      </c>
      <c r="F1109" s="3"/>
      <c r="O1109"/>
      <c r="P1109"/>
      <c r="Q1109"/>
      <c r="U1109" s="969"/>
      <c r="V1109" s="38"/>
      <c r="W1109" s="38"/>
    </row>
    <row r="1110" spans="1:23" x14ac:dyDescent="0.35">
      <c r="A1110" s="1172">
        <v>73200</v>
      </c>
      <c r="B1110" s="1173">
        <v>0.98</v>
      </c>
      <c r="C1110" s="1174" t="s">
        <v>858</v>
      </c>
      <c r="D1110" s="1"/>
      <c r="E1110" s="997" t="s">
        <v>770</v>
      </c>
      <c r="F1110" s="3"/>
      <c r="O1110"/>
      <c r="P1110"/>
      <c r="Q1110"/>
      <c r="U1110" s="969"/>
      <c r="V1110" s="38"/>
      <c r="W1110" s="38"/>
    </row>
    <row r="1111" spans="1:23" x14ac:dyDescent="0.35">
      <c r="A1111" s="1175">
        <v>73200</v>
      </c>
      <c r="B1111" s="1176">
        <v>0.98</v>
      </c>
      <c r="C1111" s="1177" t="s">
        <v>859</v>
      </c>
      <c r="D1111" s="1"/>
      <c r="E1111" s="997" t="s">
        <v>770</v>
      </c>
      <c r="F1111" s="3"/>
      <c r="O1111"/>
      <c r="P1111"/>
      <c r="Q1111"/>
      <c r="U1111" s="969"/>
      <c r="V1111" s="38"/>
      <c r="W1111" s="38"/>
    </row>
    <row r="1112" spans="1:23" x14ac:dyDescent="0.35">
      <c r="A1112" s="1178">
        <v>73502</v>
      </c>
      <c r="B1112" s="1179">
        <v>0.21</v>
      </c>
      <c r="C1112" s="311" t="s">
        <v>816</v>
      </c>
      <c r="D1112" s="1"/>
      <c r="E1112" s="997" t="s">
        <v>770</v>
      </c>
      <c r="F1112" s="3"/>
      <c r="O1112"/>
      <c r="P1112"/>
      <c r="Q1112"/>
      <c r="U1112" s="969"/>
      <c r="V1112" s="38"/>
      <c r="W1112" s="38"/>
    </row>
    <row r="1113" spans="1:23" x14ac:dyDescent="0.35">
      <c r="A1113" s="1178">
        <v>73502</v>
      </c>
      <c r="B1113" s="1179">
        <v>0.21</v>
      </c>
      <c r="C1113" s="299" t="s">
        <v>817</v>
      </c>
      <c r="D1113" s="1"/>
      <c r="E1113" s="997" t="s">
        <v>770</v>
      </c>
      <c r="F1113" s="3"/>
      <c r="O1113"/>
      <c r="P1113"/>
      <c r="Q1113"/>
      <c r="U1113" s="969"/>
      <c r="V1113" s="38"/>
      <c r="W1113" s="38"/>
    </row>
    <row r="1114" spans="1:23" x14ac:dyDescent="0.35">
      <c r="A1114" s="1178">
        <v>73502</v>
      </c>
      <c r="B1114" s="1179">
        <v>0.21</v>
      </c>
      <c r="C1114" s="311" t="s">
        <v>818</v>
      </c>
      <c r="D1114" s="1"/>
      <c r="E1114" s="997" t="s">
        <v>770</v>
      </c>
      <c r="F1114" s="3"/>
      <c r="O1114"/>
      <c r="P1114"/>
      <c r="Q1114"/>
      <c r="U1114" s="969"/>
      <c r="V1114" s="38"/>
      <c r="W1114" s="38"/>
    </row>
    <row r="1115" spans="1:23" x14ac:dyDescent="0.35">
      <c r="A1115" s="1178">
        <v>73502</v>
      </c>
      <c r="B1115" s="1179">
        <v>0.21</v>
      </c>
      <c r="C1115" s="299" t="s">
        <v>819</v>
      </c>
      <c r="D1115" s="1"/>
      <c r="E1115" s="997" t="s">
        <v>770</v>
      </c>
      <c r="F1115" s="3"/>
      <c r="O1115"/>
      <c r="P1115"/>
      <c r="Q1115"/>
      <c r="U1115" s="969"/>
      <c r="V1115" s="38"/>
      <c r="W1115" s="38"/>
    </row>
    <row r="1116" spans="1:23" x14ac:dyDescent="0.35">
      <c r="A1116" s="1178">
        <v>73521</v>
      </c>
      <c r="B1116" s="1179">
        <v>0.21</v>
      </c>
      <c r="C1116" s="299" t="s">
        <v>820</v>
      </c>
      <c r="D1116" s="1"/>
      <c r="E1116" s="997" t="s">
        <v>770</v>
      </c>
      <c r="F1116" s="3"/>
      <c r="O1116"/>
      <c r="P1116"/>
      <c r="Q1116"/>
      <c r="U1116" s="969"/>
      <c r="V1116" s="38"/>
      <c r="W1116" s="38"/>
    </row>
    <row r="1117" spans="1:23" x14ac:dyDescent="0.35">
      <c r="A1117" s="1178">
        <v>73552</v>
      </c>
      <c r="B1117" s="1179">
        <v>0.18</v>
      </c>
      <c r="C1117" s="299" t="s">
        <v>807</v>
      </c>
      <c r="D1117" s="1"/>
      <c r="E1117" s="997" t="s">
        <v>770</v>
      </c>
      <c r="F1117" s="3"/>
      <c r="O1117"/>
      <c r="P1117"/>
      <c r="Q1117"/>
      <c r="U1117" s="969"/>
      <c r="V1117" s="38"/>
      <c r="W1117" s="38"/>
    </row>
    <row r="1118" spans="1:23" x14ac:dyDescent="0.35">
      <c r="A1118" s="1178">
        <v>73552</v>
      </c>
      <c r="B1118" s="1179">
        <v>0.18</v>
      </c>
      <c r="C1118" s="299" t="s">
        <v>808</v>
      </c>
      <c r="D1118" s="1"/>
      <c r="E1118" s="997" t="s">
        <v>770</v>
      </c>
      <c r="F1118" s="3"/>
      <c r="O1118"/>
      <c r="P1118"/>
      <c r="Q1118"/>
      <c r="U1118" s="969"/>
      <c r="V1118" s="38"/>
      <c r="W1118" s="38"/>
    </row>
    <row r="1119" spans="1:23" x14ac:dyDescent="0.35">
      <c r="A1119" s="1178">
        <v>73560</v>
      </c>
      <c r="B1119" s="1179">
        <v>0.16</v>
      </c>
      <c r="C1119" s="299" t="s">
        <v>778</v>
      </c>
      <c r="D1119" s="1"/>
      <c r="E1119" s="997" t="s">
        <v>770</v>
      </c>
      <c r="F1119" s="3"/>
      <c r="O1119"/>
      <c r="P1119"/>
      <c r="Q1119"/>
      <c r="U1119" s="969"/>
      <c r="V1119" s="38"/>
      <c r="W1119" s="38"/>
    </row>
    <row r="1120" spans="1:23" x14ac:dyDescent="0.35">
      <c r="A1120" s="1178">
        <v>73560</v>
      </c>
      <c r="B1120" s="1179">
        <v>0.16</v>
      </c>
      <c r="C1120" s="299" t="s">
        <v>779</v>
      </c>
      <c r="D1120" s="1"/>
      <c r="E1120" s="997" t="s">
        <v>770</v>
      </c>
      <c r="F1120" s="3"/>
      <c r="O1120"/>
      <c r="P1120"/>
      <c r="Q1120"/>
      <c r="U1120" s="969"/>
      <c r="V1120" s="38"/>
      <c r="W1120" s="38"/>
    </row>
    <row r="1121" spans="1:23" x14ac:dyDescent="0.35">
      <c r="A1121" s="1178">
        <v>73590</v>
      </c>
      <c r="B1121" s="1179">
        <v>0.16</v>
      </c>
      <c r="C1121" s="299" t="s">
        <v>780</v>
      </c>
      <c r="D1121" s="1"/>
      <c r="E1121" s="997" t="s">
        <v>770</v>
      </c>
      <c r="F1121" s="3"/>
      <c r="O1121"/>
      <c r="P1121"/>
      <c r="Q1121"/>
      <c r="U1121" s="969"/>
      <c r="V1121" s="38"/>
      <c r="W1121" s="38"/>
    </row>
    <row r="1122" spans="1:23" x14ac:dyDescent="0.35">
      <c r="A1122" s="1178">
        <v>73590</v>
      </c>
      <c r="B1122" s="1179">
        <v>0.16</v>
      </c>
      <c r="C1122" s="299" t="s">
        <v>781</v>
      </c>
      <c r="D1122" s="1"/>
      <c r="E1122" s="997" t="s">
        <v>770</v>
      </c>
      <c r="F1122" s="3"/>
      <c r="O1122"/>
      <c r="P1122"/>
      <c r="Q1122"/>
      <c r="U1122" s="969"/>
      <c r="V1122" s="38"/>
      <c r="W1122" s="38"/>
    </row>
    <row r="1123" spans="1:23" x14ac:dyDescent="0.35">
      <c r="A1123" s="1178">
        <v>73610</v>
      </c>
      <c r="B1123" s="1179">
        <v>0.17</v>
      </c>
      <c r="C1123" s="311" t="s">
        <v>797</v>
      </c>
      <c r="D1123" s="1"/>
      <c r="E1123" s="997" t="s">
        <v>770</v>
      </c>
      <c r="F1123" s="3"/>
      <c r="O1123"/>
      <c r="P1123"/>
      <c r="Q1123"/>
      <c r="U1123" s="969"/>
      <c r="V1123" s="38"/>
      <c r="W1123" s="38"/>
    </row>
    <row r="1124" spans="1:23" x14ac:dyDescent="0.35">
      <c r="A1124" s="1178">
        <v>73610</v>
      </c>
      <c r="B1124" s="1179">
        <v>0.17</v>
      </c>
      <c r="C1124" s="311" t="s">
        <v>798</v>
      </c>
      <c r="D1124" s="1"/>
      <c r="E1124" s="997" t="s">
        <v>770</v>
      </c>
      <c r="F1124" s="3"/>
      <c r="O1124"/>
      <c r="P1124"/>
      <c r="Q1124"/>
      <c r="U1124" s="969"/>
      <c r="V1124" s="38"/>
      <c r="W1124" s="38"/>
    </row>
    <row r="1125" spans="1:23" x14ac:dyDescent="0.35">
      <c r="A1125" s="1178">
        <v>73620</v>
      </c>
      <c r="B1125" s="1179">
        <v>0.16</v>
      </c>
      <c r="C1125" s="299" t="s">
        <v>782</v>
      </c>
      <c r="D1125" s="1109"/>
      <c r="E1125" s="997" t="s">
        <v>770</v>
      </c>
      <c r="F1125" s="3"/>
      <c r="O1125"/>
      <c r="P1125"/>
      <c r="Q1125"/>
      <c r="U1125" s="969"/>
      <c r="V1125" s="38"/>
      <c r="W1125" s="38"/>
    </row>
    <row r="1126" spans="1:23" x14ac:dyDescent="0.35">
      <c r="A1126" s="1178">
        <v>73620</v>
      </c>
      <c r="B1126" s="1179">
        <v>0.16</v>
      </c>
      <c r="C1126" s="299" t="s">
        <v>783</v>
      </c>
      <c r="D1126" s="1"/>
      <c r="E1126" s="997" t="s">
        <v>770</v>
      </c>
      <c r="F1126" s="3"/>
      <c r="O1126"/>
      <c r="P1126"/>
      <c r="Q1126"/>
      <c r="U1126" s="969"/>
      <c r="V1126" s="38"/>
      <c r="W1126" s="38"/>
    </row>
    <row r="1127" spans="1:23" x14ac:dyDescent="0.35">
      <c r="A1127" s="1178">
        <v>73630</v>
      </c>
      <c r="B1127" s="1179">
        <v>0.17</v>
      </c>
      <c r="C1127" s="299" t="s">
        <v>799</v>
      </c>
      <c r="D1127" s="1"/>
      <c r="E1127" s="997" t="s">
        <v>770</v>
      </c>
      <c r="F1127" s="3"/>
      <c r="O1127"/>
      <c r="P1127"/>
      <c r="Q1127"/>
      <c r="U1127" s="969"/>
      <c r="V1127" s="38"/>
      <c r="W1127" s="38"/>
    </row>
    <row r="1128" spans="1:23" x14ac:dyDescent="0.35">
      <c r="A1128" s="1178">
        <v>73630</v>
      </c>
      <c r="B1128" s="1179">
        <v>0.17</v>
      </c>
      <c r="C1128" s="299" t="s">
        <v>800</v>
      </c>
      <c r="D1128" s="1109"/>
      <c r="E1128" s="997" t="s">
        <v>770</v>
      </c>
      <c r="F1128" s="3"/>
      <c r="O1128"/>
      <c r="P1128"/>
      <c r="Q1128"/>
      <c r="U1128" s="969"/>
      <c r="V1128" s="38"/>
      <c r="W1128" s="38"/>
    </row>
    <row r="1129" spans="1:23" x14ac:dyDescent="0.35">
      <c r="A1129" s="1178">
        <v>74018</v>
      </c>
      <c r="B1129" s="1179">
        <v>0.18</v>
      </c>
      <c r="C1129" s="299" t="s">
        <v>809</v>
      </c>
      <c r="D1129" s="1"/>
      <c r="E1129" s="997" t="s">
        <v>770</v>
      </c>
      <c r="O1129"/>
      <c r="P1129"/>
      <c r="Q1129"/>
      <c r="U1129" s="969"/>
      <c r="V1129" s="38"/>
      <c r="W1129" s="38"/>
    </row>
    <row r="1130" spans="1:23" x14ac:dyDescent="0.35">
      <c r="A1130" s="1178">
        <v>74019</v>
      </c>
      <c r="B1130" s="1179">
        <v>0.22</v>
      </c>
      <c r="C1130" s="299" t="s">
        <v>823</v>
      </c>
      <c r="D1130" s="1"/>
      <c r="E1130" s="997" t="s">
        <v>770</v>
      </c>
      <c r="F1130" s="3"/>
      <c r="O1130"/>
      <c r="P1130"/>
      <c r="Q1130"/>
      <c r="U1130" s="969"/>
      <c r="V1130" s="38"/>
      <c r="W1130" s="38"/>
    </row>
    <row r="1131" spans="1:23" x14ac:dyDescent="0.35">
      <c r="A1131" s="1178">
        <v>74019</v>
      </c>
      <c r="B1131" s="1179">
        <v>0.22</v>
      </c>
      <c r="C1131" s="299" t="s">
        <v>824</v>
      </c>
      <c r="D1131" s="1"/>
      <c r="E1131" s="997" t="s">
        <v>770</v>
      </c>
      <c r="F1131" s="3"/>
      <c r="O1131"/>
      <c r="P1131"/>
      <c r="Q1131"/>
      <c r="U1131" s="969"/>
      <c r="V1131" s="38"/>
      <c r="W1131" s="38"/>
    </row>
    <row r="1132" spans="1:23" x14ac:dyDescent="0.35">
      <c r="A1132" s="1180">
        <v>76642</v>
      </c>
      <c r="B1132" s="1181">
        <v>0.66</v>
      </c>
      <c r="C1132" s="348" t="s">
        <v>851</v>
      </c>
      <c r="D1132" s="1"/>
      <c r="E1132" s="997" t="s">
        <v>770</v>
      </c>
      <c r="F1132" s="1138"/>
      <c r="O1132"/>
      <c r="P1132"/>
      <c r="Q1132"/>
      <c r="U1132" s="969"/>
      <c r="V1132" s="38"/>
      <c r="W1132" s="38"/>
    </row>
    <row r="1133" spans="1:23" x14ac:dyDescent="0.35">
      <c r="A1133" s="1178">
        <v>76770</v>
      </c>
      <c r="B1133" s="1179">
        <v>0.72</v>
      </c>
      <c r="C1133" s="299" t="s">
        <v>852</v>
      </c>
      <c r="D1133" s="1"/>
      <c r="E1133" s="997" t="s">
        <v>770</v>
      </c>
      <c r="F1133" s="3"/>
      <c r="O1133"/>
      <c r="P1133"/>
      <c r="Q1133"/>
      <c r="U1133" s="969"/>
      <c r="V1133" s="38"/>
      <c r="W1133" s="38"/>
    </row>
    <row r="1134" spans="1:23" x14ac:dyDescent="0.35">
      <c r="A1134" s="1178">
        <v>76801</v>
      </c>
      <c r="B1134" s="1179">
        <v>0.97</v>
      </c>
      <c r="C1134" s="299" t="s">
        <v>855</v>
      </c>
      <c r="D1134" s="1"/>
      <c r="E1134" s="997" t="s">
        <v>770</v>
      </c>
      <c r="F1134" s="3"/>
      <c r="O1134"/>
      <c r="P1134"/>
      <c r="Q1134"/>
      <c r="U1134" s="969"/>
      <c r="V1134" s="38"/>
      <c r="W1134" s="38"/>
    </row>
    <row r="1135" spans="1:23" x14ac:dyDescent="0.35">
      <c r="A1135" s="1180">
        <v>93880</v>
      </c>
      <c r="B1135" s="1181">
        <v>0.78</v>
      </c>
      <c r="C1135" s="348" t="s">
        <v>853</v>
      </c>
      <c r="D1135" s="1"/>
      <c r="E1135" s="997" t="s">
        <v>770</v>
      </c>
      <c r="F1135" s="3"/>
      <c r="O1135"/>
      <c r="P1135"/>
      <c r="Q1135"/>
      <c r="U1135" s="969"/>
      <c r="V1135" s="38"/>
      <c r="W1135" s="38"/>
    </row>
    <row r="1136" spans="1:23" x14ac:dyDescent="0.35">
      <c r="A1136" s="1178">
        <v>93925</v>
      </c>
      <c r="B1136" s="1179">
        <v>0.78</v>
      </c>
      <c r="C1136" s="299" t="s">
        <v>854</v>
      </c>
      <c r="D1136" s="1115"/>
      <c r="E1136" s="997" t="s">
        <v>770</v>
      </c>
      <c r="F1136" s="3"/>
      <c r="O1136"/>
      <c r="P1136"/>
      <c r="Q1136"/>
      <c r="U1136" s="969"/>
      <c r="V1136" s="38"/>
      <c r="W1136" s="38"/>
    </row>
    <row r="1137" spans="1:23" x14ac:dyDescent="0.35">
      <c r="A1137" s="1178">
        <v>93971</v>
      </c>
      <c r="B1137" s="1179">
        <v>0.44</v>
      </c>
      <c r="C1137" s="299" t="s">
        <v>847</v>
      </c>
      <c r="D1137" s="1"/>
      <c r="E1137" s="997" t="s">
        <v>770</v>
      </c>
      <c r="F1137" s="3"/>
      <c r="O1137"/>
      <c r="P1137"/>
      <c r="Q1137"/>
      <c r="U1137" s="969"/>
      <c r="V1137" s="38"/>
      <c r="W1137" s="38"/>
    </row>
    <row r="1138" spans="1:23" x14ac:dyDescent="0.35">
      <c r="A1138" s="1178">
        <v>93971</v>
      </c>
      <c r="B1138" s="1179">
        <v>0.44</v>
      </c>
      <c r="C1138" s="299" t="s">
        <v>848</v>
      </c>
      <c r="D1138" s="1"/>
      <c r="E1138" s="997" t="s">
        <v>770</v>
      </c>
      <c r="F1138" s="3"/>
      <c r="O1138"/>
      <c r="P1138"/>
      <c r="Q1138"/>
      <c r="U1138" s="969"/>
      <c r="V1138" s="38"/>
      <c r="W1138" s="38"/>
    </row>
    <row r="1139" spans="1:23" x14ac:dyDescent="0.35">
      <c r="A1139" s="1178">
        <v>93971</v>
      </c>
      <c r="B1139" s="1179">
        <v>0.44</v>
      </c>
      <c r="C1139" s="299" t="s">
        <v>849</v>
      </c>
      <c r="D1139" s="1"/>
      <c r="E1139" s="997" t="s">
        <v>770</v>
      </c>
      <c r="F1139" s="3"/>
      <c r="O1139"/>
      <c r="P1139"/>
      <c r="Q1139"/>
      <c r="U1139" s="969"/>
      <c r="V1139" s="38"/>
      <c r="W1139" s="38"/>
    </row>
    <row r="1140" spans="1:23" x14ac:dyDescent="0.35">
      <c r="A1140" s="1178">
        <v>93971</v>
      </c>
      <c r="B1140" s="1179">
        <v>0.44</v>
      </c>
      <c r="C1140" s="299" t="s">
        <v>850</v>
      </c>
      <c r="D1140" s="1"/>
      <c r="E1140" s="997" t="s">
        <v>770</v>
      </c>
      <c r="F1140" s="3"/>
      <c r="O1140"/>
      <c r="P1140"/>
      <c r="Q1140"/>
      <c r="U1140" s="969"/>
      <c r="V1140" s="38"/>
      <c r="W1140" s="38"/>
    </row>
    <row r="1141" spans="1:23" x14ac:dyDescent="0.35">
      <c r="A1141" s="1178" t="s">
        <v>26</v>
      </c>
      <c r="B1141" s="1179">
        <v>0.36</v>
      </c>
      <c r="C1141" s="311" t="s">
        <v>843</v>
      </c>
      <c r="D1141" s="1"/>
      <c r="E1141" s="997" t="s">
        <v>770</v>
      </c>
      <c r="F1141" s="3"/>
      <c r="O1141"/>
      <c r="P1141"/>
      <c r="Q1141"/>
      <c r="U1141" s="969"/>
      <c r="V1141" s="38"/>
      <c r="W1141" s="38"/>
    </row>
    <row r="1142" spans="1:23" x14ac:dyDescent="0.35">
      <c r="A1142" s="1178" t="s">
        <v>26</v>
      </c>
      <c r="B1142" s="1179">
        <v>0.36</v>
      </c>
      <c r="C1142" s="311" t="s">
        <v>844</v>
      </c>
      <c r="D1142" s="1"/>
      <c r="E1142" s="997" t="s">
        <v>770</v>
      </c>
      <c r="F1142" s="3"/>
      <c r="O1142"/>
      <c r="P1142"/>
      <c r="Q1142"/>
      <c r="U1142" s="969"/>
      <c r="V1142" s="38"/>
      <c r="W1142" s="38"/>
    </row>
    <row r="1143" spans="1:23" x14ac:dyDescent="0.35">
      <c r="A1143" s="1178" t="s">
        <v>831</v>
      </c>
      <c r="B1143" s="1179">
        <v>0.32</v>
      </c>
      <c r="C1143" s="299" t="s">
        <v>832</v>
      </c>
      <c r="D1143" s="1"/>
      <c r="E1143" s="997" t="s">
        <v>770</v>
      </c>
      <c r="O1143"/>
      <c r="P1143"/>
      <c r="Q1143"/>
      <c r="U1143" s="969"/>
      <c r="V1143" s="38"/>
      <c r="W1143" s="38"/>
    </row>
    <row r="1144" spans="1:23" x14ac:dyDescent="0.35">
      <c r="A1144" s="1178" t="s">
        <v>837</v>
      </c>
      <c r="B1144" s="1179">
        <v>0.34</v>
      </c>
      <c r="C1144" s="299" t="s">
        <v>838</v>
      </c>
      <c r="E1144" s="997" t="s">
        <v>770</v>
      </c>
      <c r="F1144" s="3"/>
      <c r="O1144"/>
      <c r="P1144"/>
      <c r="Q1144"/>
      <c r="U1144" s="969"/>
      <c r="V1144" s="38"/>
      <c r="W1144" s="38"/>
    </row>
    <row r="1145" spans="1:23" x14ac:dyDescent="0.35">
      <c r="A1145" s="1178" t="s">
        <v>323</v>
      </c>
      <c r="B1145" s="1179">
        <v>0.32</v>
      </c>
      <c r="C1145" s="311" t="s">
        <v>833</v>
      </c>
      <c r="D1145" s="1"/>
      <c r="E1145" s="997" t="s">
        <v>770</v>
      </c>
      <c r="F1145" s="3"/>
      <c r="O1145"/>
      <c r="P1145"/>
      <c r="Q1145"/>
      <c r="U1145" s="969"/>
      <c r="V1145" s="38"/>
      <c r="W1145" s="38"/>
    </row>
    <row r="1146" spans="1:23" x14ac:dyDescent="0.35">
      <c r="A1146" s="1178" t="s">
        <v>331</v>
      </c>
      <c r="B1146" s="1179">
        <v>0.34</v>
      </c>
      <c r="C1146" s="299" t="s">
        <v>839</v>
      </c>
      <c r="D1146" s="1"/>
      <c r="E1146" s="997" t="s">
        <v>770</v>
      </c>
      <c r="F1146" s="3"/>
      <c r="O1146"/>
      <c r="P1146"/>
      <c r="Q1146"/>
      <c r="U1146" s="969"/>
      <c r="V1146" s="38"/>
      <c r="W1146" s="38"/>
    </row>
    <row r="1147" spans="1:23" x14ac:dyDescent="0.35">
      <c r="A1147" s="1178" t="s">
        <v>325</v>
      </c>
      <c r="B1147" s="1179">
        <v>0.32</v>
      </c>
      <c r="C1147" s="299" t="s">
        <v>834</v>
      </c>
      <c r="D1147" s="1"/>
      <c r="E1147" s="997" t="s">
        <v>770</v>
      </c>
      <c r="F1147" s="68"/>
      <c r="O1147"/>
      <c r="P1147"/>
      <c r="Q1147"/>
      <c r="U1147" s="969"/>
      <c r="V1147" s="38"/>
      <c r="W1147" s="38"/>
    </row>
    <row r="1148" spans="1:23" x14ac:dyDescent="0.35">
      <c r="A1148" s="1178" t="s">
        <v>333</v>
      </c>
      <c r="B1148" s="1179">
        <v>0.34</v>
      </c>
      <c r="C1148" s="299" t="s">
        <v>840</v>
      </c>
      <c r="D1148" s="1"/>
      <c r="E1148" s="997" t="s">
        <v>770</v>
      </c>
      <c r="F1148" s="3"/>
      <c r="O1148"/>
      <c r="P1148"/>
      <c r="Q1148"/>
      <c r="U1148" s="969"/>
      <c r="V1148" s="38"/>
      <c r="W1148" s="38"/>
    </row>
    <row r="1149" spans="1:23" x14ac:dyDescent="0.35">
      <c r="A1149" s="1180" t="s">
        <v>20</v>
      </c>
      <c r="B1149" s="1181">
        <v>0.32</v>
      </c>
      <c r="C1149" s="348" t="s">
        <v>835</v>
      </c>
      <c r="D1149" s="1"/>
      <c r="E1149" s="997" t="s">
        <v>770</v>
      </c>
      <c r="F1149" s="3"/>
      <c r="O1149"/>
      <c r="P1149"/>
      <c r="Q1149"/>
      <c r="U1149" s="969"/>
      <c r="V1149" s="38"/>
      <c r="W1149" s="38"/>
    </row>
    <row r="1150" spans="1:23" x14ac:dyDescent="0.35">
      <c r="A1150" s="1178" t="s">
        <v>845</v>
      </c>
      <c r="B1150" s="1179">
        <v>0.36</v>
      </c>
      <c r="C1150" s="311" t="s">
        <v>846</v>
      </c>
      <c r="D1150" s="1"/>
      <c r="E1150" s="997" t="s">
        <v>770</v>
      </c>
      <c r="F1150" s="3"/>
      <c r="O1150"/>
      <c r="P1150"/>
      <c r="Q1150"/>
      <c r="U1150" s="969"/>
      <c r="V1150" s="38"/>
      <c r="W1150" s="38"/>
    </row>
    <row r="1151" spans="1:23" x14ac:dyDescent="0.35">
      <c r="A1151" s="1178" t="s">
        <v>16</v>
      </c>
      <c r="B1151" s="1179">
        <v>0.34</v>
      </c>
      <c r="C1151" s="299" t="s">
        <v>841</v>
      </c>
      <c r="D1151" s="1"/>
      <c r="E1151" s="997" t="s">
        <v>770</v>
      </c>
      <c r="F1151" s="3"/>
      <c r="O1151"/>
      <c r="P1151"/>
      <c r="Q1151"/>
      <c r="U1151" s="969"/>
      <c r="V1151" s="38"/>
      <c r="W1151" s="38"/>
    </row>
    <row r="1152" spans="1:23" x14ac:dyDescent="0.35">
      <c r="A1152" s="1183" t="s">
        <v>329</v>
      </c>
      <c r="B1152" s="1184">
        <v>0.32</v>
      </c>
      <c r="C1152" s="792" t="s">
        <v>836</v>
      </c>
      <c r="D1152" s="1"/>
      <c r="E1152" s="997" t="s">
        <v>770</v>
      </c>
      <c r="F1152" s="3"/>
      <c r="O1152"/>
      <c r="P1152"/>
      <c r="Q1152"/>
      <c r="U1152" s="969"/>
      <c r="V1152" s="38"/>
      <c r="W1152" s="38"/>
    </row>
    <row r="1153" spans="1:23" x14ac:dyDescent="0.35">
      <c r="A1153" s="1178" t="s">
        <v>24</v>
      </c>
      <c r="B1153" s="1179">
        <v>0.34</v>
      </c>
      <c r="C1153" s="299" t="s">
        <v>842</v>
      </c>
      <c r="D1153" s="1"/>
      <c r="E1153" s="997" t="s">
        <v>770</v>
      </c>
      <c r="F1153" s="3"/>
      <c r="O1153"/>
      <c r="P1153"/>
      <c r="Q1153"/>
      <c r="U1153" s="969"/>
      <c r="V1153" s="38"/>
      <c r="W1153" s="38"/>
    </row>
    <row r="1154" spans="1:23" x14ac:dyDescent="0.35">
      <c r="A1154" s="1182" t="s">
        <v>860</v>
      </c>
      <c r="B1154" s="1179">
        <v>1.34</v>
      </c>
      <c r="C1154" s="299" t="s">
        <v>861</v>
      </c>
      <c r="D1154" s="1"/>
      <c r="E1154" s="997" t="s">
        <v>770</v>
      </c>
      <c r="F1154" s="3"/>
      <c r="O1154"/>
      <c r="P1154"/>
      <c r="Q1154"/>
      <c r="U1154" s="969"/>
      <c r="V1154" s="38"/>
      <c r="W1154" s="38"/>
    </row>
    <row r="1155" spans="1:23" x14ac:dyDescent="0.35">
      <c r="A1155" s="1188" t="s">
        <v>863</v>
      </c>
      <c r="B1155" s="1189">
        <v>1.33</v>
      </c>
      <c r="C1155" s="1190" t="s">
        <v>864</v>
      </c>
      <c r="D1155" s="1126"/>
      <c r="E1155" s="1010" t="s">
        <v>865</v>
      </c>
      <c r="F1155" s="3"/>
      <c r="O1155"/>
      <c r="P1155"/>
      <c r="Q1155"/>
      <c r="U1155" s="969"/>
      <c r="V1155" s="38"/>
      <c r="W1155" s="38"/>
    </row>
    <row r="1156" spans="1:23" x14ac:dyDescent="0.35">
      <c r="A1156" s="1191">
        <v>70030</v>
      </c>
      <c r="B1156" s="1192">
        <v>0.18</v>
      </c>
      <c r="C1156" s="1193" t="s">
        <v>1654</v>
      </c>
      <c r="D1156" s="1"/>
      <c r="E1156" s="979" t="s">
        <v>875</v>
      </c>
      <c r="F1156" s="3"/>
      <c r="O1156"/>
      <c r="P1156"/>
      <c r="Q1156"/>
      <c r="U1156" s="969"/>
      <c r="V1156" s="38"/>
      <c r="W1156" s="38"/>
    </row>
    <row r="1157" spans="1:23" x14ac:dyDescent="0.35">
      <c r="A1157" s="1191">
        <v>70100</v>
      </c>
      <c r="B1157" s="1192">
        <v>0.18</v>
      </c>
      <c r="C1157" s="1193" t="s">
        <v>8525</v>
      </c>
      <c r="D1157" s="1"/>
      <c r="E1157" s="979" t="s">
        <v>875</v>
      </c>
      <c r="F1157" s="3"/>
      <c r="O1157"/>
      <c r="P1157"/>
      <c r="Q1157"/>
      <c r="U1157" s="969"/>
      <c r="V1157" s="38"/>
      <c r="W1157" s="38"/>
    </row>
    <row r="1158" spans="1:23" x14ac:dyDescent="0.35">
      <c r="A1158" s="1191">
        <v>70110</v>
      </c>
      <c r="B1158" s="1192">
        <v>0.24</v>
      </c>
      <c r="C1158" s="1193" t="s">
        <v>8547</v>
      </c>
      <c r="D1158" s="1"/>
      <c r="E1158" s="979" t="s">
        <v>875</v>
      </c>
      <c r="F1158" s="3"/>
      <c r="O1158"/>
      <c r="P1158"/>
      <c r="Q1158"/>
      <c r="U1158" s="969"/>
      <c r="V1158" s="38"/>
      <c r="W1158" s="38"/>
    </row>
    <row r="1159" spans="1:23" x14ac:dyDescent="0.35">
      <c r="A1159" s="1191">
        <v>70130</v>
      </c>
      <c r="B1159" s="1192">
        <v>0.33</v>
      </c>
      <c r="C1159" s="1193" t="s">
        <v>8558</v>
      </c>
      <c r="D1159" s="1"/>
      <c r="E1159" s="979" t="s">
        <v>875</v>
      </c>
      <c r="F1159" s="3"/>
      <c r="O1159"/>
      <c r="P1159"/>
      <c r="Q1159"/>
      <c r="U1159" s="969"/>
      <c r="V1159" s="38"/>
      <c r="W1159" s="38"/>
    </row>
    <row r="1160" spans="1:23" x14ac:dyDescent="0.35">
      <c r="A1160" s="1191">
        <v>70140</v>
      </c>
      <c r="B1160" s="1192">
        <v>0.19</v>
      </c>
      <c r="C1160" s="1193" t="s">
        <v>8536</v>
      </c>
      <c r="D1160" s="1"/>
      <c r="E1160" s="979" t="s">
        <v>875</v>
      </c>
      <c r="F1160" s="3"/>
      <c r="O1160"/>
      <c r="P1160"/>
      <c r="Q1160"/>
      <c r="U1160" s="969"/>
      <c r="V1160" s="38"/>
      <c r="W1160" s="38"/>
    </row>
    <row r="1161" spans="1:23" x14ac:dyDescent="0.35">
      <c r="A1161" s="1191">
        <v>70160</v>
      </c>
      <c r="B1161" s="1192">
        <v>0.17</v>
      </c>
      <c r="C1161" s="1193" t="s">
        <v>8515</v>
      </c>
      <c r="D1161" s="1"/>
      <c r="E1161" s="979" t="s">
        <v>875</v>
      </c>
      <c r="F1161" s="3"/>
      <c r="O1161"/>
      <c r="P1161"/>
      <c r="Q1161"/>
      <c r="U1161" s="969"/>
      <c r="V1161" s="38"/>
      <c r="W1161" s="38"/>
    </row>
    <row r="1162" spans="1:23" x14ac:dyDescent="0.35">
      <c r="A1162" s="1191">
        <v>70200</v>
      </c>
      <c r="B1162" s="1192">
        <v>0.27</v>
      </c>
      <c r="C1162" s="1193" t="s">
        <v>8553</v>
      </c>
      <c r="D1162" s="1"/>
      <c r="E1162" s="979" t="s">
        <v>875</v>
      </c>
      <c r="F1162" s="3"/>
      <c r="O1162"/>
      <c r="P1162"/>
      <c r="Q1162"/>
      <c r="U1162" s="969"/>
      <c r="V1162" s="38"/>
      <c r="W1162" s="38"/>
    </row>
    <row r="1163" spans="1:23" x14ac:dyDescent="0.35">
      <c r="A1163" s="1191">
        <v>70210</v>
      </c>
      <c r="B1163" s="1192">
        <v>0.17</v>
      </c>
      <c r="C1163" s="1193" t="s">
        <v>8516</v>
      </c>
      <c r="D1163" s="1"/>
      <c r="E1163" s="979" t="s">
        <v>875</v>
      </c>
      <c r="F1163" s="3"/>
      <c r="O1163"/>
      <c r="P1163"/>
      <c r="Q1163"/>
      <c r="U1163" s="969"/>
      <c r="V1163" s="38"/>
      <c r="W1163" s="38"/>
    </row>
    <row r="1164" spans="1:23" x14ac:dyDescent="0.35">
      <c r="A1164" s="1191">
        <v>70220</v>
      </c>
      <c r="B1164" s="1192">
        <v>0.21</v>
      </c>
      <c r="C1164" s="1193" t="s">
        <v>8542</v>
      </c>
      <c r="D1164" s="1"/>
      <c r="E1164" s="979" t="s">
        <v>875</v>
      </c>
      <c r="F1164" s="3"/>
      <c r="O1164"/>
      <c r="P1164"/>
      <c r="Q1164"/>
      <c r="U1164" s="969"/>
      <c r="V1164" s="38"/>
      <c r="W1164" s="38"/>
    </row>
    <row r="1165" spans="1:23" x14ac:dyDescent="0.35">
      <c r="A1165" s="1191">
        <v>70240</v>
      </c>
      <c r="B1165" s="1192">
        <v>0.19</v>
      </c>
      <c r="C1165" s="1193" t="s">
        <v>8537</v>
      </c>
      <c r="D1165" s="1"/>
      <c r="E1165" s="979" t="s">
        <v>875</v>
      </c>
      <c r="F1165" s="3"/>
      <c r="O1165"/>
      <c r="P1165"/>
      <c r="Q1165"/>
      <c r="U1165" s="969"/>
      <c r="V1165" s="38"/>
      <c r="W1165" s="38"/>
    </row>
    <row r="1166" spans="1:23" x14ac:dyDescent="0.35">
      <c r="A1166" s="1191">
        <v>70250</v>
      </c>
      <c r="B1166" s="1192">
        <v>0.18</v>
      </c>
      <c r="C1166" s="1193" t="s">
        <v>8526</v>
      </c>
      <c r="D1166" s="1"/>
      <c r="E1166" s="979" t="s">
        <v>875</v>
      </c>
      <c r="F1166" s="3"/>
      <c r="O1166"/>
      <c r="P1166"/>
      <c r="Q1166"/>
      <c r="U1166" s="969"/>
      <c r="V1166" s="38"/>
      <c r="W1166" s="38"/>
    </row>
    <row r="1167" spans="1:23" x14ac:dyDescent="0.35">
      <c r="A1167" s="1191">
        <v>70260</v>
      </c>
      <c r="B1167" s="1192">
        <v>0.27</v>
      </c>
      <c r="C1167" s="1193" t="s">
        <v>8554</v>
      </c>
      <c r="D1167" s="1"/>
      <c r="E1167" s="979" t="s">
        <v>875</v>
      </c>
      <c r="F1167" s="3"/>
      <c r="O1167"/>
      <c r="P1167"/>
      <c r="Q1167"/>
      <c r="U1167" s="969"/>
      <c r="V1167" s="38"/>
      <c r="W1167" s="38"/>
    </row>
    <row r="1168" spans="1:23" x14ac:dyDescent="0.35">
      <c r="A1168" s="1191">
        <v>70360</v>
      </c>
      <c r="B1168" s="1192">
        <v>0.18</v>
      </c>
      <c r="C1168" s="1193" t="s">
        <v>8527</v>
      </c>
      <c r="D1168" s="1"/>
      <c r="E1168" s="979" t="s">
        <v>875</v>
      </c>
      <c r="F1168" s="3"/>
      <c r="O1168"/>
      <c r="P1168"/>
      <c r="Q1168"/>
      <c r="U1168" s="969"/>
      <c r="V1168" s="38"/>
      <c r="W1168" s="38"/>
    </row>
    <row r="1169" spans="1:23" x14ac:dyDescent="0.35">
      <c r="A1169" s="1191">
        <v>70450</v>
      </c>
      <c r="B1169" s="1192">
        <v>0.83</v>
      </c>
      <c r="C1169" s="1193" t="s">
        <v>8598</v>
      </c>
      <c r="D1169" s="1"/>
      <c r="E1169" s="979" t="s">
        <v>875</v>
      </c>
      <c r="F1169" s="3"/>
      <c r="O1169"/>
      <c r="P1169"/>
      <c r="Q1169"/>
      <c r="U1169" s="969"/>
      <c r="V1169" s="38"/>
      <c r="W1169" s="38"/>
    </row>
    <row r="1170" spans="1:23" x14ac:dyDescent="0.35">
      <c r="A1170" s="1191">
        <v>70460</v>
      </c>
      <c r="B1170" s="1192">
        <v>1.1000000000000001</v>
      </c>
      <c r="C1170" s="1193" t="s">
        <v>8612</v>
      </c>
      <c r="D1170" s="1"/>
      <c r="E1170" s="979" t="s">
        <v>875</v>
      </c>
      <c r="F1170" s="3"/>
      <c r="O1170"/>
      <c r="P1170"/>
      <c r="Q1170"/>
      <c r="U1170" s="969"/>
      <c r="V1170" s="38"/>
      <c r="W1170" s="38"/>
    </row>
    <row r="1171" spans="1:23" x14ac:dyDescent="0.35">
      <c r="A1171" s="1191">
        <v>70470</v>
      </c>
      <c r="B1171" s="1192">
        <v>1.24</v>
      </c>
      <c r="C1171" s="1193" t="s">
        <v>8624</v>
      </c>
      <c r="D1171" s="1"/>
      <c r="E1171" s="979" t="s">
        <v>875</v>
      </c>
      <c r="F1171" s="3"/>
      <c r="O1171"/>
      <c r="P1171"/>
      <c r="Q1171"/>
      <c r="U1171" s="969"/>
      <c r="V1171" s="38"/>
      <c r="W1171" s="38"/>
    </row>
    <row r="1172" spans="1:23" x14ac:dyDescent="0.35">
      <c r="A1172" s="1191">
        <v>70480</v>
      </c>
      <c r="B1172" s="1192">
        <v>1.25</v>
      </c>
      <c r="C1172" s="1193" t="s">
        <v>8631</v>
      </c>
      <c r="D1172" s="1"/>
      <c r="E1172" s="979" t="s">
        <v>875</v>
      </c>
      <c r="F1172" s="3"/>
      <c r="O1172"/>
      <c r="P1172"/>
      <c r="Q1172"/>
      <c r="U1172" s="969"/>
      <c r="V1172" s="38"/>
      <c r="W1172" s="38"/>
    </row>
    <row r="1173" spans="1:23" x14ac:dyDescent="0.35">
      <c r="A1173" s="1191">
        <v>70481</v>
      </c>
      <c r="B1173" s="1192">
        <v>1.1000000000000001</v>
      </c>
      <c r="C1173" s="1193" t="s">
        <v>1721</v>
      </c>
      <c r="D1173" s="1"/>
      <c r="E1173" s="979" t="s">
        <v>875</v>
      </c>
      <c r="F1173" s="3"/>
      <c r="O1173"/>
      <c r="P1173"/>
      <c r="Q1173"/>
      <c r="U1173" s="969"/>
      <c r="V1173" s="38"/>
      <c r="W1173" s="38"/>
    </row>
    <row r="1174" spans="1:23" x14ac:dyDescent="0.35">
      <c r="A1174" s="1191">
        <v>70481</v>
      </c>
      <c r="B1174" s="1192">
        <v>1.1000000000000001</v>
      </c>
      <c r="C1174" s="1193" t="s">
        <v>8613</v>
      </c>
      <c r="D1174" s="1"/>
      <c r="E1174" s="979" t="s">
        <v>875</v>
      </c>
      <c r="O1174"/>
      <c r="P1174"/>
      <c r="Q1174"/>
      <c r="U1174" s="969"/>
      <c r="V1174" s="38"/>
      <c r="W1174" s="38"/>
    </row>
    <row r="1175" spans="1:23" x14ac:dyDescent="0.35">
      <c r="A1175" s="1191">
        <v>70482</v>
      </c>
      <c r="B1175" s="1192">
        <v>1.24</v>
      </c>
      <c r="C1175" s="1193" t="s">
        <v>1738</v>
      </c>
      <c r="D1175" s="1"/>
      <c r="E1175" s="979" t="s">
        <v>875</v>
      </c>
      <c r="F1175" s="3"/>
      <c r="O1175"/>
      <c r="P1175"/>
      <c r="Q1175"/>
      <c r="U1175" s="969"/>
      <c r="V1175" s="38"/>
      <c r="W1175" s="38"/>
    </row>
    <row r="1176" spans="1:23" x14ac:dyDescent="0.35">
      <c r="A1176" s="1191">
        <v>70482</v>
      </c>
      <c r="B1176" s="1192">
        <v>1.24</v>
      </c>
      <c r="C1176" s="1193" t="s">
        <v>8625</v>
      </c>
      <c r="D1176" s="1"/>
      <c r="E1176" s="979" t="s">
        <v>875</v>
      </c>
      <c r="F1176" s="3"/>
      <c r="O1176"/>
      <c r="P1176"/>
      <c r="Q1176"/>
      <c r="U1176" s="969"/>
      <c r="V1176" s="38"/>
      <c r="W1176" s="38"/>
    </row>
    <row r="1177" spans="1:23" x14ac:dyDescent="0.35">
      <c r="A1177" s="1191">
        <v>70486</v>
      </c>
      <c r="B1177" s="1192">
        <v>0.83</v>
      </c>
      <c r="C1177" s="1193" t="s">
        <v>8599</v>
      </c>
      <c r="D1177" s="1"/>
      <c r="E1177" s="979" t="s">
        <v>875</v>
      </c>
      <c r="F1177" s="3"/>
      <c r="O1177"/>
      <c r="P1177"/>
      <c r="Q1177"/>
      <c r="U1177" s="969"/>
      <c r="V1177" s="38"/>
      <c r="W1177" s="38"/>
    </row>
    <row r="1178" spans="1:23" x14ac:dyDescent="0.35">
      <c r="A1178" s="1191">
        <v>70487</v>
      </c>
      <c r="B1178" s="1192">
        <v>1.1000000000000001</v>
      </c>
      <c r="C1178" s="1193" t="s">
        <v>1722</v>
      </c>
      <c r="D1178" s="1"/>
      <c r="E1178" s="979" t="s">
        <v>875</v>
      </c>
      <c r="F1178" s="3"/>
      <c r="O1178"/>
      <c r="P1178"/>
      <c r="Q1178"/>
      <c r="U1178" s="969"/>
      <c r="V1178" s="38"/>
      <c r="W1178" s="38"/>
    </row>
    <row r="1179" spans="1:23" x14ac:dyDescent="0.35">
      <c r="A1179" s="1191">
        <v>70487</v>
      </c>
      <c r="B1179" s="1192">
        <v>1.1000000000000001</v>
      </c>
      <c r="C1179" s="1193" t="s">
        <v>8614</v>
      </c>
      <c r="D1179" s="1"/>
      <c r="E1179" s="979" t="s">
        <v>875</v>
      </c>
      <c r="F1179" s="3"/>
      <c r="O1179"/>
      <c r="P1179"/>
      <c r="Q1179"/>
      <c r="U1179" s="969"/>
      <c r="V1179" s="38"/>
      <c r="W1179" s="38"/>
    </row>
    <row r="1180" spans="1:23" x14ac:dyDescent="0.35">
      <c r="A1180" s="1191">
        <v>70488</v>
      </c>
      <c r="B1180" s="1192">
        <v>1.24</v>
      </c>
      <c r="C1180" s="1193" t="s">
        <v>8626</v>
      </c>
      <c r="D1180" s="1"/>
      <c r="E1180" s="979" t="s">
        <v>875</v>
      </c>
      <c r="F1180" s="3"/>
      <c r="O1180"/>
      <c r="P1180"/>
      <c r="Q1180"/>
      <c r="U1180" s="969"/>
      <c r="V1180" s="38"/>
      <c r="W1180" s="38"/>
    </row>
    <row r="1181" spans="1:23" x14ac:dyDescent="0.35">
      <c r="A1181" s="1191">
        <v>70490</v>
      </c>
      <c r="B1181" s="1192">
        <v>1.25</v>
      </c>
      <c r="C1181" s="1193" t="s">
        <v>8632</v>
      </c>
      <c r="D1181" s="1"/>
      <c r="E1181" s="979" t="s">
        <v>875</v>
      </c>
      <c r="F1181" s="3"/>
      <c r="O1181"/>
      <c r="P1181"/>
      <c r="Q1181"/>
      <c r="U1181" s="969"/>
      <c r="V1181" s="38"/>
      <c r="W1181" s="38"/>
    </row>
    <row r="1182" spans="1:23" x14ac:dyDescent="0.35">
      <c r="A1182" s="1191">
        <v>70491</v>
      </c>
      <c r="B1182" s="1192">
        <v>1.35</v>
      </c>
      <c r="C1182" s="1193" t="s">
        <v>8634</v>
      </c>
      <c r="D1182" s="1"/>
      <c r="E1182" s="979" t="s">
        <v>875</v>
      </c>
      <c r="F1182" s="3"/>
      <c r="O1182"/>
      <c r="P1182"/>
      <c r="Q1182"/>
      <c r="U1182" s="969"/>
      <c r="V1182" s="38"/>
      <c r="W1182" s="38"/>
    </row>
    <row r="1183" spans="1:23" x14ac:dyDescent="0.35">
      <c r="A1183" s="1191">
        <v>70492</v>
      </c>
      <c r="B1183" s="1192">
        <v>1.58</v>
      </c>
      <c r="C1183" s="1193" t="s">
        <v>8641</v>
      </c>
      <c r="D1183" s="1"/>
      <c r="E1183" s="979" t="s">
        <v>875</v>
      </c>
      <c r="F1183" s="3"/>
      <c r="O1183"/>
      <c r="P1183"/>
      <c r="Q1183"/>
      <c r="U1183" s="969"/>
      <c r="V1183" s="38"/>
      <c r="W1183" s="38"/>
    </row>
    <row r="1184" spans="1:23" x14ac:dyDescent="0.35">
      <c r="A1184" s="1191">
        <v>70496</v>
      </c>
      <c r="B1184" s="1192">
        <v>1.71</v>
      </c>
      <c r="C1184" s="1193" t="s">
        <v>1743</v>
      </c>
      <c r="D1184" s="1"/>
      <c r="E1184" s="979" t="s">
        <v>875</v>
      </c>
      <c r="F1184" s="3"/>
      <c r="O1184"/>
      <c r="P1184"/>
      <c r="Q1184"/>
      <c r="U1184" s="969"/>
      <c r="V1184" s="38"/>
      <c r="W1184" s="38"/>
    </row>
    <row r="1185" spans="1:23" x14ac:dyDescent="0.35">
      <c r="A1185" s="1191">
        <v>70496</v>
      </c>
      <c r="B1185" s="1192">
        <v>1.71</v>
      </c>
      <c r="C1185" s="1193" t="s">
        <v>8643</v>
      </c>
      <c r="D1185" s="1"/>
      <c r="E1185" s="979" t="s">
        <v>875</v>
      </c>
      <c r="F1185" s="3"/>
      <c r="O1185"/>
      <c r="P1185"/>
      <c r="Q1185"/>
      <c r="U1185" s="969"/>
      <c r="V1185" s="38"/>
      <c r="W1185" s="38"/>
    </row>
    <row r="1186" spans="1:23" x14ac:dyDescent="0.35">
      <c r="A1186" s="1191">
        <v>70498</v>
      </c>
      <c r="B1186" s="1192">
        <v>1.71</v>
      </c>
      <c r="C1186" s="1193" t="s">
        <v>1744</v>
      </c>
      <c r="D1186" s="1"/>
      <c r="E1186" s="979" t="s">
        <v>875</v>
      </c>
      <c r="F1186" s="3"/>
      <c r="O1186"/>
      <c r="P1186"/>
      <c r="Q1186"/>
      <c r="U1186" s="969"/>
      <c r="V1186" s="38"/>
      <c r="W1186" s="38"/>
    </row>
    <row r="1187" spans="1:23" x14ac:dyDescent="0.35">
      <c r="A1187" s="1191">
        <v>70498</v>
      </c>
      <c r="B1187" s="1192">
        <v>1.71</v>
      </c>
      <c r="C1187" s="1193" t="s">
        <v>8644</v>
      </c>
      <c r="D1187" s="1"/>
      <c r="E1187" s="979" t="s">
        <v>875</v>
      </c>
      <c r="F1187" s="3"/>
      <c r="O1187"/>
      <c r="P1187"/>
      <c r="Q1187"/>
      <c r="U1187" s="969"/>
      <c r="V1187" s="38"/>
      <c r="W1187" s="38"/>
    </row>
    <row r="1188" spans="1:23" x14ac:dyDescent="0.35">
      <c r="A1188" s="1191">
        <v>71045</v>
      </c>
      <c r="B1188" s="1192">
        <v>0.18</v>
      </c>
      <c r="C1188" s="1193" t="s">
        <v>8528</v>
      </c>
      <c r="D1188" s="1"/>
      <c r="E1188" s="979" t="s">
        <v>875</v>
      </c>
      <c r="F1188" s="3"/>
      <c r="O1188"/>
      <c r="P1188"/>
      <c r="Q1188"/>
      <c r="U1188" s="969"/>
      <c r="V1188" s="38"/>
      <c r="W1188" s="38"/>
    </row>
    <row r="1189" spans="1:23" x14ac:dyDescent="0.35">
      <c r="A1189" s="1191">
        <v>71047</v>
      </c>
      <c r="B1189" s="1192">
        <v>0.26</v>
      </c>
      <c r="C1189" s="1193" t="s">
        <v>1675</v>
      </c>
      <c r="D1189" s="1"/>
      <c r="E1189" s="979" t="s">
        <v>875</v>
      </c>
      <c r="F1189" s="3"/>
      <c r="O1189"/>
      <c r="P1189"/>
      <c r="Q1189"/>
      <c r="U1189" s="969"/>
      <c r="V1189" s="38"/>
      <c r="W1189" s="38"/>
    </row>
    <row r="1190" spans="1:23" x14ac:dyDescent="0.35">
      <c r="A1190" s="1191">
        <v>71100</v>
      </c>
      <c r="B1190" s="1192">
        <v>0.21</v>
      </c>
      <c r="C1190" s="1193" t="s">
        <v>1664</v>
      </c>
      <c r="D1190" s="1"/>
      <c r="E1190" s="979" t="s">
        <v>875</v>
      </c>
      <c r="F1190" s="3"/>
      <c r="O1190"/>
      <c r="P1190"/>
      <c r="Q1190"/>
      <c r="U1190" s="969"/>
      <c r="V1190" s="38"/>
      <c r="W1190" s="38"/>
    </row>
    <row r="1191" spans="1:23" x14ac:dyDescent="0.35">
      <c r="A1191" s="1191">
        <v>71101</v>
      </c>
      <c r="B1191" s="1192">
        <v>0.26</v>
      </c>
      <c r="C1191" s="1193" t="s">
        <v>1676</v>
      </c>
      <c r="D1191" s="1"/>
      <c r="E1191" s="979" t="s">
        <v>875</v>
      </c>
      <c r="F1191" s="3"/>
      <c r="O1191"/>
      <c r="P1191"/>
      <c r="Q1191"/>
      <c r="U1191" s="969"/>
      <c r="V1191" s="38"/>
      <c r="W1191" s="38"/>
    </row>
    <row r="1192" spans="1:23" x14ac:dyDescent="0.35">
      <c r="A1192" s="1191">
        <v>71101</v>
      </c>
      <c r="B1192" s="1192">
        <v>0.26</v>
      </c>
      <c r="C1192" s="1193" t="s">
        <v>1677</v>
      </c>
      <c r="D1192" s="1"/>
      <c r="E1192" s="979" t="s">
        <v>875</v>
      </c>
      <c r="F1192" s="3"/>
      <c r="O1192"/>
      <c r="P1192"/>
      <c r="Q1192"/>
      <c r="U1192" s="969"/>
      <c r="V1192" s="38"/>
      <c r="W1192" s="38"/>
    </row>
    <row r="1193" spans="1:23" x14ac:dyDescent="0.35">
      <c r="A1193" s="1191">
        <v>71101</v>
      </c>
      <c r="B1193" s="1192">
        <v>0.26</v>
      </c>
      <c r="C1193" s="1193" t="s">
        <v>8549</v>
      </c>
      <c r="D1193" s="1"/>
      <c r="E1193" s="979" t="s">
        <v>875</v>
      </c>
      <c r="F1193" s="3"/>
      <c r="O1193"/>
      <c r="P1193"/>
      <c r="Q1193"/>
      <c r="U1193" s="969"/>
      <c r="V1193" s="38"/>
      <c r="W1193" s="38"/>
    </row>
    <row r="1194" spans="1:23" x14ac:dyDescent="0.35">
      <c r="A1194" s="1191">
        <v>71101</v>
      </c>
      <c r="B1194" s="1192">
        <v>0.26</v>
      </c>
      <c r="C1194" s="1193" t="s">
        <v>8550</v>
      </c>
      <c r="D1194" s="1"/>
      <c r="E1194" s="979" t="s">
        <v>875</v>
      </c>
      <c r="F1194" s="3"/>
      <c r="O1194"/>
      <c r="P1194"/>
      <c r="Q1194"/>
      <c r="U1194" s="969"/>
      <c r="V1194" s="38"/>
      <c r="W1194" s="38"/>
    </row>
    <row r="1195" spans="1:23" x14ac:dyDescent="0.35">
      <c r="A1195" s="1191">
        <v>71101</v>
      </c>
      <c r="B1195" s="1192">
        <v>0.26</v>
      </c>
      <c r="C1195" s="1193" t="s">
        <v>1678</v>
      </c>
      <c r="D1195" s="1"/>
      <c r="E1195" s="979" t="s">
        <v>875</v>
      </c>
      <c r="F1195" s="3"/>
      <c r="O1195"/>
      <c r="P1195"/>
      <c r="Q1195"/>
      <c r="U1195" s="969"/>
      <c r="V1195" s="38"/>
      <c r="W1195" s="38"/>
    </row>
    <row r="1196" spans="1:23" x14ac:dyDescent="0.35">
      <c r="A1196" s="1191">
        <v>71101</v>
      </c>
      <c r="B1196" s="1192">
        <v>0.26</v>
      </c>
      <c r="C1196" s="1193" t="s">
        <v>874</v>
      </c>
      <c r="D1196" s="1"/>
      <c r="E1196" s="979" t="s">
        <v>875</v>
      </c>
      <c r="F1196" s="1126"/>
      <c r="O1196"/>
      <c r="P1196"/>
      <c r="Q1196"/>
      <c r="U1196" s="969"/>
      <c r="V1196" s="38"/>
      <c r="W1196" s="38"/>
    </row>
    <row r="1197" spans="1:23" x14ac:dyDescent="0.35">
      <c r="A1197" s="1191">
        <v>71110</v>
      </c>
      <c r="B1197" s="1192">
        <v>0.28000000000000003</v>
      </c>
      <c r="C1197" s="1193" t="s">
        <v>8555</v>
      </c>
      <c r="D1197" s="1"/>
      <c r="E1197" s="979" t="s">
        <v>875</v>
      </c>
      <c r="F1197" s="3"/>
      <c r="O1197"/>
      <c r="P1197"/>
      <c r="Q1197"/>
      <c r="U1197" s="969"/>
      <c r="V1197" s="38"/>
      <c r="W1197" s="38"/>
    </row>
    <row r="1198" spans="1:23" x14ac:dyDescent="0.35">
      <c r="A1198" s="1191">
        <v>71111</v>
      </c>
      <c r="B1198" s="1192">
        <v>0.31</v>
      </c>
      <c r="C1198" s="1193" t="s">
        <v>8556</v>
      </c>
      <c r="D1198" s="1"/>
      <c r="E1198" s="979" t="s">
        <v>875</v>
      </c>
      <c r="F1198" s="3"/>
      <c r="O1198"/>
      <c r="P1198"/>
      <c r="Q1198"/>
      <c r="U1198" s="969"/>
      <c r="V1198" s="38"/>
      <c r="W1198" s="38"/>
    </row>
    <row r="1199" spans="1:23" x14ac:dyDescent="0.35">
      <c r="A1199" s="1191">
        <v>71120</v>
      </c>
      <c r="B1199" s="1192">
        <v>0.2</v>
      </c>
      <c r="C1199" s="1193" t="s">
        <v>8539</v>
      </c>
      <c r="D1199" s="1"/>
      <c r="E1199" s="979" t="s">
        <v>875</v>
      </c>
      <c r="F1199" s="3"/>
      <c r="O1199"/>
      <c r="P1199"/>
      <c r="Q1199"/>
      <c r="U1199" s="969"/>
      <c r="V1199" s="38"/>
      <c r="W1199" s="38"/>
    </row>
    <row r="1200" spans="1:23" x14ac:dyDescent="0.35">
      <c r="A1200" s="1191">
        <v>71130</v>
      </c>
      <c r="B1200" s="1192">
        <v>0.21</v>
      </c>
      <c r="C1200" s="1193" t="s">
        <v>8543</v>
      </c>
      <c r="D1200" s="1"/>
      <c r="E1200" s="979" t="s">
        <v>875</v>
      </c>
      <c r="F1200" s="3"/>
      <c r="O1200"/>
      <c r="P1200"/>
      <c r="Q1200"/>
      <c r="U1200" s="969"/>
      <c r="V1200" s="38"/>
      <c r="W1200" s="38"/>
    </row>
    <row r="1201" spans="1:23" x14ac:dyDescent="0.35">
      <c r="A1201" s="1191">
        <v>71130</v>
      </c>
      <c r="B1201" s="1192">
        <v>0.21</v>
      </c>
      <c r="C1201" s="1193" t="s">
        <v>1665</v>
      </c>
      <c r="D1201" s="1"/>
      <c r="E1201" s="979" t="s">
        <v>875</v>
      </c>
      <c r="F1201" s="3"/>
      <c r="O1201"/>
      <c r="P1201"/>
      <c r="Q1201"/>
      <c r="U1201" s="969"/>
      <c r="V1201" s="38"/>
      <c r="W1201" s="38"/>
    </row>
    <row r="1202" spans="1:23" x14ac:dyDescent="0.35">
      <c r="A1202" s="1191">
        <v>71250</v>
      </c>
      <c r="B1202" s="1192">
        <v>1.05</v>
      </c>
      <c r="C1202" s="1193" t="s">
        <v>8611</v>
      </c>
      <c r="D1202" s="1"/>
      <c r="E1202" s="979" t="s">
        <v>875</v>
      </c>
      <c r="F1202" s="3"/>
      <c r="O1202"/>
      <c r="P1202"/>
      <c r="Q1202"/>
      <c r="U1202" s="969"/>
      <c r="V1202" s="38"/>
      <c r="W1202" s="38"/>
    </row>
    <row r="1203" spans="1:23" x14ac:dyDescent="0.35">
      <c r="A1203" s="1191">
        <v>71270</v>
      </c>
      <c r="B1203" s="1192">
        <v>1.22</v>
      </c>
      <c r="C1203" s="1193" t="s">
        <v>8623</v>
      </c>
      <c r="D1203" s="1"/>
      <c r="E1203" s="979" t="s">
        <v>875</v>
      </c>
      <c r="F1203" s="3"/>
      <c r="O1203"/>
      <c r="P1203"/>
      <c r="Q1203"/>
      <c r="U1203" s="969"/>
      <c r="V1203" s="38"/>
      <c r="W1203" s="38"/>
    </row>
    <row r="1204" spans="1:23" x14ac:dyDescent="0.35">
      <c r="A1204" s="1191">
        <v>71275</v>
      </c>
      <c r="B1204" s="1192">
        <v>1.77</v>
      </c>
      <c r="C1204" s="1193" t="s">
        <v>8647</v>
      </c>
      <c r="D1204" s="1"/>
      <c r="E1204" s="979" t="s">
        <v>875</v>
      </c>
      <c r="F1204" s="3"/>
      <c r="O1204"/>
      <c r="P1204"/>
      <c r="Q1204"/>
      <c r="U1204" s="969"/>
      <c r="V1204" s="38"/>
      <c r="W1204" s="38"/>
    </row>
    <row r="1205" spans="1:23" x14ac:dyDescent="0.35">
      <c r="A1205" s="1191">
        <v>72020</v>
      </c>
      <c r="B1205" s="1192">
        <v>0.16</v>
      </c>
      <c r="C1205" s="1193" t="s">
        <v>1636</v>
      </c>
      <c r="D1205" s="1"/>
      <c r="E1205" s="979" t="s">
        <v>875</v>
      </c>
      <c r="F1205" s="3"/>
      <c r="O1205"/>
      <c r="P1205"/>
      <c r="Q1205"/>
      <c r="U1205" s="969"/>
      <c r="V1205" s="38"/>
      <c r="W1205" s="38"/>
    </row>
    <row r="1206" spans="1:23" x14ac:dyDescent="0.35">
      <c r="A1206" s="1191">
        <v>72050</v>
      </c>
      <c r="B1206" s="1192">
        <v>0.26</v>
      </c>
      <c r="C1206" s="1193" t="s">
        <v>8551</v>
      </c>
      <c r="D1206" s="1"/>
      <c r="E1206" s="979" t="s">
        <v>875</v>
      </c>
      <c r="F1206" s="3"/>
      <c r="O1206"/>
      <c r="P1206"/>
      <c r="Q1206"/>
      <c r="U1206" s="969"/>
      <c r="V1206" s="38"/>
      <c r="W1206" s="38"/>
    </row>
    <row r="1207" spans="1:23" x14ac:dyDescent="0.35">
      <c r="A1207" s="1191">
        <v>72072</v>
      </c>
      <c r="B1207" s="1192">
        <v>0.22</v>
      </c>
      <c r="C1207" s="1193" t="s">
        <v>1668</v>
      </c>
      <c r="D1207" s="1"/>
      <c r="E1207" s="979" t="s">
        <v>875</v>
      </c>
      <c r="F1207" s="3"/>
      <c r="O1207"/>
      <c r="P1207"/>
      <c r="Q1207"/>
      <c r="U1207" s="969"/>
      <c r="V1207" s="38"/>
      <c r="W1207" s="38"/>
    </row>
    <row r="1208" spans="1:23" x14ac:dyDescent="0.35">
      <c r="A1208" s="1191">
        <v>72074</v>
      </c>
      <c r="B1208" s="1192">
        <v>0.24</v>
      </c>
      <c r="C1208" s="1193" t="s">
        <v>1671</v>
      </c>
      <c r="D1208" s="1"/>
      <c r="E1208" s="979" t="s">
        <v>875</v>
      </c>
      <c r="F1208" s="3"/>
      <c r="O1208"/>
      <c r="P1208"/>
      <c r="Q1208"/>
      <c r="U1208" s="969"/>
      <c r="V1208" s="38"/>
      <c r="W1208" s="38"/>
    </row>
    <row r="1209" spans="1:23" x14ac:dyDescent="0.35">
      <c r="A1209" s="1191">
        <v>72100</v>
      </c>
      <c r="B1209" s="1192">
        <v>0.21</v>
      </c>
      <c r="C1209" s="1193" t="s">
        <v>8544</v>
      </c>
      <c r="D1209" s="1"/>
      <c r="E1209" s="979" t="s">
        <v>875</v>
      </c>
      <c r="F1209" s="3"/>
      <c r="O1209"/>
      <c r="P1209"/>
      <c r="Q1209"/>
      <c r="U1209" s="969"/>
      <c r="V1209" s="38"/>
      <c r="W1209" s="38"/>
    </row>
    <row r="1210" spans="1:23" x14ac:dyDescent="0.35">
      <c r="A1210" s="1191">
        <v>72110</v>
      </c>
      <c r="B1210" s="1192">
        <v>0.25</v>
      </c>
      <c r="C1210" s="1193" t="s">
        <v>8548</v>
      </c>
      <c r="D1210" s="1"/>
      <c r="E1210" s="979" t="s">
        <v>875</v>
      </c>
      <c r="O1210"/>
      <c r="P1210"/>
      <c r="Q1210"/>
      <c r="U1210" s="969"/>
      <c r="V1210" s="38"/>
      <c r="W1210" s="38"/>
    </row>
    <row r="1211" spans="1:23" x14ac:dyDescent="0.35">
      <c r="A1211" s="1191">
        <v>72114</v>
      </c>
      <c r="B1211" s="1192">
        <v>0.28999999999999998</v>
      </c>
      <c r="C1211" s="1193" t="s">
        <v>1680</v>
      </c>
      <c r="D1211" s="1"/>
      <c r="E1211" s="979" t="s">
        <v>875</v>
      </c>
      <c r="F1211" s="3"/>
      <c r="O1211"/>
      <c r="P1211"/>
      <c r="Q1211"/>
      <c r="U1211" s="969"/>
      <c r="V1211" s="38"/>
      <c r="W1211" s="38"/>
    </row>
    <row r="1212" spans="1:23" x14ac:dyDescent="0.35">
      <c r="A1212" s="1191">
        <v>72125</v>
      </c>
      <c r="B1212" s="1192">
        <v>0.98</v>
      </c>
      <c r="C1212" s="1193" t="s">
        <v>8600</v>
      </c>
      <c r="D1212" s="1"/>
      <c r="E1212" s="979" t="s">
        <v>875</v>
      </c>
      <c r="F1212" s="3"/>
      <c r="O1212"/>
      <c r="P1212"/>
      <c r="Q1212"/>
      <c r="U1212" s="969"/>
      <c r="V1212" s="38"/>
      <c r="W1212" s="38"/>
    </row>
    <row r="1213" spans="1:23" x14ac:dyDescent="0.35">
      <c r="A1213" s="1191">
        <v>72126</v>
      </c>
      <c r="B1213" s="1192">
        <v>1.19</v>
      </c>
      <c r="C1213" s="1193" t="s">
        <v>8620</v>
      </c>
      <c r="D1213" s="1"/>
      <c r="E1213" s="979" t="s">
        <v>875</v>
      </c>
      <c r="F1213" s="3"/>
      <c r="O1213"/>
      <c r="P1213"/>
      <c r="Q1213"/>
      <c r="U1213" s="969"/>
      <c r="V1213" s="38"/>
      <c r="W1213" s="38"/>
    </row>
    <row r="1214" spans="1:23" x14ac:dyDescent="0.35">
      <c r="A1214" s="1191">
        <v>72126</v>
      </c>
      <c r="B1214" s="1192">
        <v>1.19</v>
      </c>
      <c r="C1214" s="1193" t="s">
        <v>1730</v>
      </c>
      <c r="D1214" s="1"/>
      <c r="E1214" s="979" t="s">
        <v>875</v>
      </c>
      <c r="F1214" s="3"/>
      <c r="O1214"/>
      <c r="P1214"/>
      <c r="Q1214"/>
      <c r="U1214" s="969"/>
      <c r="V1214" s="38"/>
      <c r="W1214" s="38"/>
    </row>
    <row r="1215" spans="1:23" x14ac:dyDescent="0.35">
      <c r="A1215" s="1191">
        <v>72127</v>
      </c>
      <c r="B1215" s="1192">
        <v>1.24</v>
      </c>
      <c r="C1215" s="1193" t="s">
        <v>8627</v>
      </c>
      <c r="D1215" s="1"/>
      <c r="E1215" s="979" t="s">
        <v>875</v>
      </c>
      <c r="F1215" s="3"/>
      <c r="O1215"/>
      <c r="P1215"/>
      <c r="Q1215"/>
      <c r="U1215" s="969"/>
      <c r="V1215" s="38"/>
      <c r="W1215" s="38"/>
    </row>
    <row r="1216" spans="1:23" x14ac:dyDescent="0.35">
      <c r="A1216" s="1191">
        <v>72127</v>
      </c>
      <c r="B1216" s="1192">
        <v>1.24</v>
      </c>
      <c r="C1216" s="1193" t="s">
        <v>1739</v>
      </c>
      <c r="D1216" s="1"/>
      <c r="E1216" s="979" t="s">
        <v>875</v>
      </c>
      <c r="F1216" s="3"/>
      <c r="O1216"/>
      <c r="P1216"/>
      <c r="Q1216"/>
      <c r="U1216" s="969"/>
      <c r="V1216" s="38"/>
      <c r="W1216" s="38"/>
    </row>
    <row r="1217" spans="1:23" x14ac:dyDescent="0.35">
      <c r="A1217" s="1191">
        <v>72128</v>
      </c>
      <c r="B1217" s="1192">
        <v>0.98</v>
      </c>
      <c r="C1217" s="1193" t="s">
        <v>8601</v>
      </c>
      <c r="D1217" s="1"/>
      <c r="E1217" s="979" t="s">
        <v>875</v>
      </c>
      <c r="F1217" s="3"/>
      <c r="O1217"/>
      <c r="P1217"/>
      <c r="Q1217"/>
      <c r="U1217" s="969"/>
      <c r="V1217" s="38"/>
      <c r="W1217" s="38"/>
    </row>
    <row r="1218" spans="1:23" x14ac:dyDescent="0.35">
      <c r="A1218" s="1191">
        <v>72128</v>
      </c>
      <c r="B1218" s="1192">
        <v>0.98</v>
      </c>
      <c r="C1218" s="1193" t="s">
        <v>1716</v>
      </c>
      <c r="D1218" s="1"/>
      <c r="E1218" s="979" t="s">
        <v>875</v>
      </c>
      <c r="F1218" s="3"/>
      <c r="O1218"/>
      <c r="P1218"/>
      <c r="Q1218"/>
      <c r="U1218" s="969"/>
      <c r="V1218" s="38"/>
      <c r="W1218" s="38"/>
    </row>
    <row r="1219" spans="1:23" x14ac:dyDescent="0.35">
      <c r="A1219" s="1191">
        <v>72128</v>
      </c>
      <c r="B1219" s="1192">
        <v>0.98</v>
      </c>
      <c r="C1219" s="1193" t="s">
        <v>8602</v>
      </c>
      <c r="D1219" s="1"/>
      <c r="E1219" s="979" t="s">
        <v>875</v>
      </c>
      <c r="F1219" s="3"/>
      <c r="O1219"/>
      <c r="P1219"/>
      <c r="Q1219"/>
      <c r="U1219" s="969"/>
      <c r="V1219" s="38"/>
      <c r="W1219" s="38"/>
    </row>
    <row r="1220" spans="1:23" x14ac:dyDescent="0.35">
      <c r="A1220" s="1191">
        <v>72129</v>
      </c>
      <c r="B1220" s="1192">
        <v>1.19</v>
      </c>
      <c r="C1220" s="1193" t="s">
        <v>8621</v>
      </c>
      <c r="D1220" s="1"/>
      <c r="E1220" s="979" t="s">
        <v>875</v>
      </c>
      <c r="F1220" s="3"/>
      <c r="O1220"/>
      <c r="P1220"/>
      <c r="Q1220"/>
      <c r="U1220" s="969"/>
      <c r="V1220" s="38"/>
      <c r="W1220" s="38"/>
    </row>
    <row r="1221" spans="1:23" x14ac:dyDescent="0.35">
      <c r="A1221" s="1191">
        <v>72130</v>
      </c>
      <c r="B1221" s="1192">
        <v>1.24</v>
      </c>
      <c r="C1221" s="1193" t="s">
        <v>8628</v>
      </c>
      <c r="D1221" s="1"/>
      <c r="E1221" s="979" t="s">
        <v>875</v>
      </c>
      <c r="F1221" s="3"/>
      <c r="O1221"/>
      <c r="P1221"/>
      <c r="Q1221"/>
      <c r="U1221" s="969"/>
      <c r="V1221" s="38"/>
      <c r="W1221" s="38"/>
    </row>
    <row r="1222" spans="1:23" x14ac:dyDescent="0.35">
      <c r="A1222" s="1191">
        <v>72131</v>
      </c>
      <c r="B1222" s="1192">
        <v>0.98</v>
      </c>
      <c r="C1222" s="1193" t="s">
        <v>8603</v>
      </c>
      <c r="D1222" s="1"/>
      <c r="E1222" s="979" t="s">
        <v>875</v>
      </c>
      <c r="F1222" s="3"/>
      <c r="O1222"/>
      <c r="P1222"/>
      <c r="Q1222"/>
      <c r="U1222" s="969"/>
      <c r="V1222" s="38"/>
      <c r="W1222" s="38"/>
    </row>
    <row r="1223" spans="1:23" x14ac:dyDescent="0.35">
      <c r="A1223" s="1191">
        <v>72132</v>
      </c>
      <c r="B1223" s="1192">
        <v>1.19</v>
      </c>
      <c r="C1223" s="1193" t="s">
        <v>8622</v>
      </c>
      <c r="D1223" s="1"/>
      <c r="E1223" s="979" t="s">
        <v>875</v>
      </c>
      <c r="F1223" s="3"/>
      <c r="O1223"/>
      <c r="P1223"/>
      <c r="Q1223"/>
      <c r="U1223" s="969"/>
      <c r="V1223" s="38"/>
      <c r="W1223" s="38"/>
    </row>
    <row r="1224" spans="1:23" x14ac:dyDescent="0.35">
      <c r="A1224" s="1191">
        <v>72133</v>
      </c>
      <c r="B1224" s="1192">
        <v>1.24</v>
      </c>
      <c r="C1224" s="1193" t="s">
        <v>8629</v>
      </c>
      <c r="D1224" s="1"/>
      <c r="E1224" s="979" t="s">
        <v>875</v>
      </c>
      <c r="F1224" s="3"/>
      <c r="O1224"/>
      <c r="P1224"/>
      <c r="Q1224"/>
      <c r="U1224" s="969"/>
      <c r="V1224" s="38"/>
      <c r="W1224" s="38"/>
    </row>
    <row r="1225" spans="1:23" x14ac:dyDescent="0.35">
      <c r="A1225" s="1191">
        <v>72190</v>
      </c>
      <c r="B1225" s="1192">
        <v>0.24</v>
      </c>
      <c r="C1225" s="1193" t="s">
        <v>1672</v>
      </c>
      <c r="D1225" s="1"/>
      <c r="E1225" s="979" t="s">
        <v>875</v>
      </c>
      <c r="F1225" s="3"/>
      <c r="O1225"/>
      <c r="P1225"/>
      <c r="Q1225"/>
      <c r="U1225" s="969"/>
      <c r="V1225" s="38"/>
      <c r="W1225" s="38"/>
    </row>
    <row r="1226" spans="1:23" x14ac:dyDescent="0.35">
      <c r="A1226" s="1191">
        <v>72191</v>
      </c>
      <c r="B1226" s="1192">
        <v>1.76</v>
      </c>
      <c r="C1226" s="1193" t="s">
        <v>1745</v>
      </c>
      <c r="D1226" s="1"/>
      <c r="E1226" s="979" t="s">
        <v>875</v>
      </c>
      <c r="F1226" s="3"/>
      <c r="O1226"/>
      <c r="P1226"/>
      <c r="Q1226"/>
      <c r="U1226" s="969"/>
      <c r="V1226" s="38"/>
      <c r="W1226" s="38"/>
    </row>
    <row r="1227" spans="1:23" x14ac:dyDescent="0.35">
      <c r="A1227" s="1191">
        <v>72192</v>
      </c>
      <c r="B1227" s="1192">
        <v>1.06</v>
      </c>
      <c r="C1227" s="1193" t="s">
        <v>876</v>
      </c>
      <c r="D1227" s="1"/>
      <c r="E1227" s="979" t="s">
        <v>875</v>
      </c>
      <c r="F1227" s="3"/>
      <c r="O1227"/>
      <c r="P1227"/>
      <c r="Q1227"/>
      <c r="U1227" s="969"/>
      <c r="V1227" s="38"/>
      <c r="W1227" s="38"/>
    </row>
    <row r="1228" spans="1:23" x14ac:dyDescent="0.35">
      <c r="A1228" s="1191">
        <v>72193</v>
      </c>
      <c r="B1228" s="1192">
        <v>1.1299999999999999</v>
      </c>
      <c r="C1228" s="1193" t="s">
        <v>14867</v>
      </c>
      <c r="D1228" s="1"/>
      <c r="E1228" s="979" t="s">
        <v>875</v>
      </c>
      <c r="F1228" s="3"/>
      <c r="O1228"/>
      <c r="P1228"/>
      <c r="Q1228"/>
      <c r="U1228" s="969"/>
      <c r="V1228" s="38"/>
      <c r="W1228" s="38"/>
    </row>
    <row r="1229" spans="1:23" x14ac:dyDescent="0.35">
      <c r="A1229" s="1191">
        <v>72193</v>
      </c>
      <c r="B1229" s="1192">
        <v>1.1299999999999999</v>
      </c>
      <c r="C1229" s="1193" t="s">
        <v>1723</v>
      </c>
      <c r="D1229" s="1"/>
      <c r="E1229" s="979" t="s">
        <v>875</v>
      </c>
      <c r="F1229" s="3"/>
      <c r="O1229"/>
      <c r="P1229"/>
      <c r="Q1229"/>
      <c r="U1229" s="969"/>
      <c r="V1229" s="38"/>
      <c r="W1229" s="38"/>
    </row>
    <row r="1230" spans="1:23" x14ac:dyDescent="0.35">
      <c r="A1230" s="1191">
        <v>72194</v>
      </c>
      <c r="B1230" s="1192">
        <v>1.19</v>
      </c>
      <c r="C1230" s="1193" t="s">
        <v>1731</v>
      </c>
      <c r="D1230" s="1"/>
      <c r="E1230" s="979" t="s">
        <v>875</v>
      </c>
      <c r="F1230" s="3"/>
      <c r="O1230"/>
      <c r="P1230"/>
      <c r="Q1230"/>
      <c r="U1230" s="969"/>
      <c r="V1230" s="38"/>
      <c r="W1230" s="38"/>
    </row>
    <row r="1231" spans="1:23" x14ac:dyDescent="0.35">
      <c r="A1231" s="1191">
        <v>72194</v>
      </c>
      <c r="B1231" s="1192">
        <v>1.19</v>
      </c>
      <c r="C1231" s="1193" t="s">
        <v>1732</v>
      </c>
      <c r="D1231" s="1"/>
      <c r="E1231" s="979" t="s">
        <v>875</v>
      </c>
      <c r="F1231" s="3"/>
      <c r="O1231"/>
      <c r="P1231"/>
      <c r="Q1231"/>
      <c r="U1231" s="969"/>
      <c r="V1231" s="38"/>
      <c r="W1231" s="38"/>
    </row>
    <row r="1232" spans="1:23" x14ac:dyDescent="0.35">
      <c r="A1232" s="1191">
        <v>72195</v>
      </c>
      <c r="B1232" s="1192">
        <v>1.42</v>
      </c>
      <c r="C1232" s="1193" t="s">
        <v>1741</v>
      </c>
      <c r="D1232" s="1"/>
      <c r="E1232" s="979" t="s">
        <v>875</v>
      </c>
      <c r="F1232" s="3"/>
      <c r="O1232"/>
      <c r="P1232"/>
      <c r="Q1232"/>
      <c r="U1232" s="969"/>
      <c r="V1232" s="38"/>
      <c r="W1232" s="38"/>
    </row>
    <row r="1233" spans="1:23" x14ac:dyDescent="0.35">
      <c r="A1233" s="1191">
        <v>72197</v>
      </c>
      <c r="B1233" s="1192">
        <v>2.15</v>
      </c>
      <c r="C1233" s="1193" t="s">
        <v>1750</v>
      </c>
      <c r="D1233" s="1"/>
      <c r="E1233" s="979" t="s">
        <v>875</v>
      </c>
      <c r="F1233" s="3"/>
      <c r="O1233"/>
      <c r="P1233"/>
      <c r="Q1233"/>
      <c r="U1233" s="969"/>
      <c r="V1233" s="38"/>
      <c r="W1233" s="38"/>
    </row>
    <row r="1234" spans="1:23" x14ac:dyDescent="0.35">
      <c r="A1234" s="1191">
        <v>72200</v>
      </c>
      <c r="B1234" s="1192">
        <v>0.17</v>
      </c>
      <c r="C1234" s="1193" t="s">
        <v>1647</v>
      </c>
      <c r="D1234" s="1"/>
      <c r="E1234" s="979" t="s">
        <v>875</v>
      </c>
      <c r="F1234" s="3"/>
      <c r="O1234"/>
      <c r="P1234"/>
      <c r="Q1234"/>
      <c r="U1234" s="969"/>
      <c r="V1234" s="38"/>
      <c r="W1234" s="38"/>
    </row>
    <row r="1235" spans="1:23" x14ac:dyDescent="0.35">
      <c r="A1235" s="1191">
        <v>72202</v>
      </c>
      <c r="B1235" s="1192">
        <v>0.22</v>
      </c>
      <c r="C1235" s="1193" t="s">
        <v>1669</v>
      </c>
      <c r="D1235" s="1"/>
      <c r="E1235" s="979" t="s">
        <v>875</v>
      </c>
      <c r="F1235" s="3"/>
      <c r="O1235"/>
      <c r="P1235"/>
      <c r="Q1235"/>
      <c r="U1235" s="969"/>
      <c r="V1235" s="38"/>
      <c r="W1235" s="38"/>
    </row>
    <row r="1236" spans="1:23" x14ac:dyDescent="0.35">
      <c r="A1236" s="1191">
        <v>72265</v>
      </c>
      <c r="B1236" s="1192">
        <v>0.81</v>
      </c>
      <c r="C1236" s="1193" t="s">
        <v>1710</v>
      </c>
      <c r="D1236" s="1"/>
      <c r="E1236" s="979" t="s">
        <v>875</v>
      </c>
      <c r="F1236" s="3"/>
      <c r="O1236"/>
      <c r="P1236"/>
      <c r="Q1236"/>
      <c r="U1236" s="969"/>
      <c r="V1236" s="38"/>
      <c r="W1236" s="38"/>
    </row>
    <row r="1237" spans="1:23" x14ac:dyDescent="0.35">
      <c r="A1237" s="1191">
        <v>73000</v>
      </c>
      <c r="B1237" s="1192">
        <v>0.16</v>
      </c>
      <c r="C1237" s="1193" t="s">
        <v>8499</v>
      </c>
      <c r="D1237" s="1"/>
      <c r="E1237" s="979" t="s">
        <v>875</v>
      </c>
      <c r="F1237" s="3"/>
      <c r="O1237"/>
      <c r="P1237"/>
      <c r="Q1237"/>
      <c r="U1237" s="969"/>
      <c r="V1237" s="38"/>
      <c r="W1237" s="38"/>
    </row>
    <row r="1238" spans="1:23" x14ac:dyDescent="0.35">
      <c r="A1238" s="1191">
        <v>73000</v>
      </c>
      <c r="B1238" s="1192">
        <v>0.16</v>
      </c>
      <c r="C1238" s="1193" t="s">
        <v>8500</v>
      </c>
      <c r="D1238" s="1"/>
      <c r="E1238" s="979" t="s">
        <v>875</v>
      </c>
      <c r="F1238" s="3"/>
      <c r="O1238"/>
      <c r="P1238"/>
      <c r="Q1238"/>
      <c r="U1238" s="969"/>
      <c r="V1238" s="38"/>
      <c r="W1238" s="38"/>
    </row>
    <row r="1239" spans="1:23" x14ac:dyDescent="0.35">
      <c r="A1239" s="1191">
        <v>73010</v>
      </c>
      <c r="B1239" s="1192">
        <v>0.17</v>
      </c>
      <c r="C1239" s="1193" t="s">
        <v>1648</v>
      </c>
      <c r="D1239" s="1"/>
      <c r="E1239" s="979" t="s">
        <v>875</v>
      </c>
      <c r="F1239" s="3"/>
      <c r="O1239"/>
      <c r="P1239"/>
      <c r="Q1239"/>
      <c r="U1239" s="969"/>
      <c r="V1239" s="38"/>
      <c r="W1239" s="38"/>
    </row>
    <row r="1240" spans="1:23" x14ac:dyDescent="0.35">
      <c r="A1240" s="1191">
        <v>73010</v>
      </c>
      <c r="B1240" s="1192">
        <v>0.17</v>
      </c>
      <c r="C1240" s="1193" t="s">
        <v>1649</v>
      </c>
      <c r="D1240" s="1"/>
      <c r="E1240" s="979" t="s">
        <v>875</v>
      </c>
      <c r="F1240" s="3"/>
      <c r="O1240"/>
      <c r="P1240"/>
      <c r="Q1240"/>
      <c r="U1240" s="969"/>
      <c r="V1240" s="38"/>
      <c r="W1240" s="38"/>
    </row>
    <row r="1241" spans="1:23" x14ac:dyDescent="0.35">
      <c r="A1241" s="1191">
        <v>73030</v>
      </c>
      <c r="B1241" s="1192">
        <v>0.18</v>
      </c>
      <c r="C1241" s="1193" t="s">
        <v>1655</v>
      </c>
      <c r="D1241" s="1"/>
      <c r="E1241" s="979" t="s">
        <v>875</v>
      </c>
      <c r="F1241" s="3"/>
      <c r="O1241"/>
      <c r="P1241"/>
      <c r="Q1241"/>
      <c r="U1241" s="969"/>
      <c r="V1241" s="38"/>
      <c r="W1241" s="38"/>
    </row>
    <row r="1242" spans="1:23" x14ac:dyDescent="0.35">
      <c r="A1242" s="1191">
        <v>73030</v>
      </c>
      <c r="B1242" s="1192">
        <v>0.18</v>
      </c>
      <c r="C1242" s="1193" t="s">
        <v>1656</v>
      </c>
      <c r="D1242" s="1"/>
      <c r="E1242" s="979" t="s">
        <v>875</v>
      </c>
      <c r="F1242" s="3"/>
      <c r="O1242"/>
      <c r="P1242"/>
      <c r="Q1242"/>
      <c r="U1242" s="969"/>
      <c r="V1242" s="38"/>
      <c r="W1242" s="38"/>
    </row>
    <row r="1243" spans="1:23" x14ac:dyDescent="0.35">
      <c r="A1243" s="1191">
        <v>73050</v>
      </c>
      <c r="B1243" s="1192">
        <v>0.18</v>
      </c>
      <c r="C1243" s="1193" t="s">
        <v>1657</v>
      </c>
      <c r="D1243" s="1"/>
      <c r="E1243" s="979" t="s">
        <v>875</v>
      </c>
      <c r="F1243" s="3"/>
      <c r="O1243"/>
      <c r="P1243"/>
      <c r="Q1243"/>
      <c r="U1243" s="969"/>
      <c r="V1243" s="38"/>
      <c r="W1243" s="38"/>
    </row>
    <row r="1244" spans="1:23" x14ac:dyDescent="0.35">
      <c r="A1244" s="1191">
        <v>73092</v>
      </c>
      <c r="B1244" s="1192">
        <v>0.16</v>
      </c>
      <c r="C1244" s="1193" t="s">
        <v>1637</v>
      </c>
      <c r="D1244" s="1"/>
      <c r="E1244" s="979" t="s">
        <v>875</v>
      </c>
      <c r="F1244" s="1194"/>
      <c r="O1244"/>
      <c r="P1244"/>
      <c r="Q1244"/>
      <c r="U1244" s="969"/>
      <c r="V1244" s="38"/>
      <c r="W1244" s="38"/>
    </row>
    <row r="1245" spans="1:23" x14ac:dyDescent="0.35">
      <c r="A1245" s="1191">
        <v>73100</v>
      </c>
      <c r="B1245" s="1192">
        <v>0.16</v>
      </c>
      <c r="C1245" s="1193" t="s">
        <v>1638</v>
      </c>
      <c r="D1245" s="1"/>
      <c r="E1245" s="979" t="s">
        <v>875</v>
      </c>
      <c r="F1245" s="3"/>
      <c r="O1245"/>
      <c r="P1245"/>
      <c r="Q1245"/>
      <c r="U1245" s="969"/>
      <c r="V1245" s="38"/>
      <c r="W1245" s="38"/>
    </row>
    <row r="1246" spans="1:23" x14ac:dyDescent="0.35">
      <c r="A1246" s="1191">
        <v>73100</v>
      </c>
      <c r="B1246" s="1192">
        <v>0.16</v>
      </c>
      <c r="C1246" s="1193" t="s">
        <v>8501</v>
      </c>
      <c r="D1246" s="1"/>
      <c r="E1246" s="979" t="s">
        <v>875</v>
      </c>
      <c r="F1246" s="3"/>
      <c r="O1246"/>
      <c r="P1246"/>
      <c r="Q1246"/>
      <c r="U1246" s="969"/>
      <c r="V1246" s="38"/>
      <c r="W1246" s="38"/>
    </row>
    <row r="1247" spans="1:23" x14ac:dyDescent="0.35">
      <c r="A1247" s="1191">
        <v>73100</v>
      </c>
      <c r="B1247" s="1192">
        <v>0.16</v>
      </c>
      <c r="C1247" s="1193" t="s">
        <v>8502</v>
      </c>
      <c r="D1247" s="1"/>
      <c r="E1247" s="979" t="s">
        <v>875</v>
      </c>
      <c r="F1247" s="3"/>
      <c r="O1247"/>
      <c r="P1247"/>
      <c r="Q1247"/>
      <c r="U1247" s="969"/>
      <c r="V1247" s="38"/>
      <c r="W1247" s="38"/>
    </row>
    <row r="1248" spans="1:23" x14ac:dyDescent="0.35">
      <c r="A1248" s="1191">
        <v>73100</v>
      </c>
      <c r="B1248" s="1192">
        <v>0.16</v>
      </c>
      <c r="C1248" s="1193" t="s">
        <v>1639</v>
      </c>
      <c r="D1248" s="1"/>
      <c r="E1248" s="979" t="s">
        <v>875</v>
      </c>
      <c r="F1248" s="3"/>
      <c r="O1248"/>
      <c r="P1248"/>
      <c r="Q1248"/>
      <c r="U1248" s="969"/>
      <c r="V1248" s="38"/>
      <c r="W1248" s="38"/>
    </row>
    <row r="1249" spans="1:23" x14ac:dyDescent="0.35">
      <c r="A1249" s="1191">
        <v>73110</v>
      </c>
      <c r="B1249" s="1192">
        <v>0.17</v>
      </c>
      <c r="C1249" s="1193" t="s">
        <v>8517</v>
      </c>
      <c r="D1249" s="1"/>
      <c r="E1249" s="979" t="s">
        <v>875</v>
      </c>
      <c r="F1249" s="1126"/>
      <c r="O1249"/>
      <c r="P1249"/>
      <c r="Q1249"/>
      <c r="U1249" s="969"/>
      <c r="V1249" s="38"/>
      <c r="W1249" s="38"/>
    </row>
    <row r="1250" spans="1:23" x14ac:dyDescent="0.35">
      <c r="A1250" s="1191">
        <v>73110</v>
      </c>
      <c r="B1250" s="1192">
        <v>0.17</v>
      </c>
      <c r="C1250" s="1193" t="s">
        <v>8518</v>
      </c>
      <c r="D1250" s="1"/>
      <c r="E1250" s="979" t="s">
        <v>875</v>
      </c>
      <c r="F1250" s="3"/>
      <c r="O1250"/>
      <c r="P1250"/>
      <c r="Q1250"/>
      <c r="U1250" s="969"/>
      <c r="V1250" s="38"/>
      <c r="W1250" s="38"/>
    </row>
    <row r="1251" spans="1:23" x14ac:dyDescent="0.35">
      <c r="A1251" s="1191">
        <v>73120</v>
      </c>
      <c r="B1251" s="1192">
        <v>0.16</v>
      </c>
      <c r="C1251" s="1193" t="s">
        <v>8503</v>
      </c>
      <c r="D1251" s="1"/>
      <c r="E1251" s="979" t="s">
        <v>875</v>
      </c>
      <c r="F1251" s="3"/>
      <c r="O1251"/>
      <c r="P1251"/>
      <c r="Q1251"/>
      <c r="U1251" s="969"/>
      <c r="V1251" s="38"/>
      <c r="W1251" s="38"/>
    </row>
    <row r="1252" spans="1:23" x14ac:dyDescent="0.35">
      <c r="A1252" s="1191">
        <v>73120</v>
      </c>
      <c r="B1252" s="1192">
        <v>0.16</v>
      </c>
      <c r="C1252" s="1193" t="s">
        <v>8504</v>
      </c>
      <c r="D1252" s="1"/>
      <c r="E1252" s="979" t="s">
        <v>875</v>
      </c>
      <c r="F1252" s="3"/>
      <c r="O1252"/>
      <c r="P1252"/>
      <c r="Q1252"/>
      <c r="U1252" s="969"/>
      <c r="V1252" s="38"/>
      <c r="W1252" s="38"/>
    </row>
    <row r="1253" spans="1:23" x14ac:dyDescent="0.35">
      <c r="A1253" s="1191">
        <v>73130</v>
      </c>
      <c r="B1253" s="1192">
        <v>0.17</v>
      </c>
      <c r="C1253" s="1193" t="s">
        <v>8519</v>
      </c>
      <c r="D1253" s="1"/>
      <c r="E1253" s="979" t="s">
        <v>875</v>
      </c>
      <c r="F1253" s="3"/>
      <c r="O1253"/>
      <c r="P1253"/>
      <c r="Q1253"/>
      <c r="U1253" s="969"/>
      <c r="V1253" s="38"/>
      <c r="W1253" s="38"/>
    </row>
    <row r="1254" spans="1:23" x14ac:dyDescent="0.35">
      <c r="A1254" s="1191">
        <v>73130</v>
      </c>
      <c r="B1254" s="1192">
        <v>0.17</v>
      </c>
      <c r="C1254" s="1193" t="s">
        <v>8520</v>
      </c>
      <c r="D1254" s="1"/>
      <c r="E1254" s="979" t="s">
        <v>875</v>
      </c>
      <c r="F1254" s="3"/>
      <c r="O1254"/>
      <c r="P1254"/>
      <c r="Q1254"/>
      <c r="U1254" s="969"/>
      <c r="V1254" s="38"/>
      <c r="W1254" s="38"/>
    </row>
    <row r="1255" spans="1:23" x14ac:dyDescent="0.35">
      <c r="A1255" s="1191">
        <v>73140</v>
      </c>
      <c r="B1255" s="1192">
        <v>0.13</v>
      </c>
      <c r="C1255" s="1193" t="s">
        <v>8495</v>
      </c>
      <c r="D1255" s="1"/>
      <c r="E1255" s="979" t="s">
        <v>875</v>
      </c>
      <c r="F1255" s="3"/>
      <c r="O1255"/>
      <c r="P1255"/>
      <c r="Q1255"/>
      <c r="U1255" s="969"/>
      <c r="V1255" s="38"/>
      <c r="W1255" s="38"/>
    </row>
    <row r="1256" spans="1:23" x14ac:dyDescent="0.35">
      <c r="A1256" s="1191">
        <v>73140</v>
      </c>
      <c r="B1256" s="1192">
        <v>0.13</v>
      </c>
      <c r="C1256" s="1193" t="s">
        <v>8496</v>
      </c>
      <c r="D1256" s="1"/>
      <c r="E1256" s="979" t="s">
        <v>875</v>
      </c>
      <c r="F1256" s="3"/>
      <c r="O1256"/>
      <c r="P1256"/>
      <c r="Q1256"/>
      <c r="U1256" s="969"/>
      <c r="V1256" s="38"/>
      <c r="W1256" s="38"/>
    </row>
    <row r="1257" spans="1:23" x14ac:dyDescent="0.35">
      <c r="A1257" s="1191">
        <v>73200</v>
      </c>
      <c r="B1257" s="1192">
        <v>0.98</v>
      </c>
      <c r="C1257" s="1193" t="s">
        <v>8604</v>
      </c>
      <c r="D1257" s="1"/>
      <c r="E1257" s="979" t="s">
        <v>875</v>
      </c>
      <c r="F1257" s="3"/>
      <c r="O1257"/>
      <c r="P1257"/>
      <c r="Q1257"/>
      <c r="U1257" s="969"/>
      <c r="V1257" s="38"/>
      <c r="W1257" s="38"/>
    </row>
    <row r="1258" spans="1:23" x14ac:dyDescent="0.35">
      <c r="A1258" s="1191">
        <v>73200</v>
      </c>
      <c r="B1258" s="1192">
        <v>0.98</v>
      </c>
      <c r="C1258" s="1193" t="s">
        <v>8605</v>
      </c>
      <c r="D1258" s="1"/>
      <c r="E1258" s="979" t="s">
        <v>875</v>
      </c>
      <c r="F1258" s="3"/>
      <c r="O1258"/>
      <c r="P1258"/>
      <c r="Q1258"/>
      <c r="U1258" s="969"/>
      <c r="V1258" s="38"/>
      <c r="W1258" s="38"/>
    </row>
    <row r="1259" spans="1:23" x14ac:dyDescent="0.35">
      <c r="A1259" s="1191">
        <v>73201</v>
      </c>
      <c r="B1259" s="1192">
        <v>1.1299999999999999</v>
      </c>
      <c r="C1259" s="1193" t="s">
        <v>1724</v>
      </c>
      <c r="D1259" s="1"/>
      <c r="E1259" s="979" t="s">
        <v>875</v>
      </c>
      <c r="F1259" s="3"/>
      <c r="O1259"/>
      <c r="P1259"/>
      <c r="Q1259"/>
      <c r="U1259" s="969"/>
      <c r="V1259" s="38"/>
      <c r="W1259" s="38"/>
    </row>
    <row r="1260" spans="1:23" x14ac:dyDescent="0.35">
      <c r="A1260" s="1191">
        <v>73201</v>
      </c>
      <c r="B1260" s="1192">
        <v>1.1299999999999999</v>
      </c>
      <c r="C1260" s="1193" t="s">
        <v>8615</v>
      </c>
      <c r="D1260" s="1"/>
      <c r="E1260" s="979" t="s">
        <v>875</v>
      </c>
      <c r="F1260" s="3"/>
      <c r="O1260"/>
      <c r="P1260"/>
      <c r="Q1260"/>
      <c r="U1260" s="969"/>
      <c r="V1260" s="38"/>
      <c r="W1260" s="38"/>
    </row>
    <row r="1261" spans="1:23" x14ac:dyDescent="0.35">
      <c r="A1261" s="1191">
        <v>73201</v>
      </c>
      <c r="B1261" s="1192">
        <v>1.1299999999999999</v>
      </c>
      <c r="C1261" s="1193" t="s">
        <v>8616</v>
      </c>
      <c r="D1261" s="1"/>
      <c r="E1261" s="979" t="s">
        <v>875</v>
      </c>
      <c r="F1261" s="3"/>
      <c r="O1261"/>
      <c r="P1261"/>
      <c r="Q1261"/>
      <c r="U1261" s="969"/>
      <c r="V1261" s="38"/>
      <c r="W1261" s="38"/>
    </row>
    <row r="1262" spans="1:23" x14ac:dyDescent="0.35">
      <c r="A1262" s="1191">
        <v>73201</v>
      </c>
      <c r="B1262" s="1192">
        <v>1.1299999999999999</v>
      </c>
      <c r="C1262" s="1193" t="s">
        <v>1725</v>
      </c>
      <c r="D1262" s="1"/>
      <c r="E1262" s="979" t="s">
        <v>875</v>
      </c>
      <c r="F1262" s="3"/>
      <c r="O1262"/>
      <c r="P1262"/>
      <c r="Q1262"/>
      <c r="U1262" s="969"/>
      <c r="V1262" s="38"/>
      <c r="W1262" s="38"/>
    </row>
    <row r="1263" spans="1:23" x14ac:dyDescent="0.35">
      <c r="A1263" s="1191">
        <v>73201</v>
      </c>
      <c r="B1263" s="1192">
        <v>1.1299999999999999</v>
      </c>
      <c r="C1263" s="1193" t="s">
        <v>1726</v>
      </c>
      <c r="D1263" s="1"/>
      <c r="E1263" s="979" t="s">
        <v>875</v>
      </c>
      <c r="F1263" s="3"/>
      <c r="O1263"/>
      <c r="P1263"/>
      <c r="Q1263"/>
      <c r="U1263" s="969"/>
      <c r="V1263" s="38"/>
      <c r="W1263" s="38"/>
    </row>
    <row r="1264" spans="1:23" x14ac:dyDescent="0.35">
      <c r="A1264" s="1191">
        <v>73202</v>
      </c>
      <c r="B1264" s="1192">
        <v>1.19</v>
      </c>
      <c r="C1264" s="1193" t="s">
        <v>1733</v>
      </c>
      <c r="D1264" s="1"/>
      <c r="E1264" s="979" t="s">
        <v>875</v>
      </c>
      <c r="F1264" s="3"/>
      <c r="O1264"/>
      <c r="P1264"/>
      <c r="Q1264"/>
      <c r="U1264" s="969"/>
      <c r="V1264" s="38"/>
      <c r="W1264" s="38"/>
    </row>
    <row r="1265" spans="1:23" x14ac:dyDescent="0.35">
      <c r="A1265" s="1191">
        <v>73202</v>
      </c>
      <c r="B1265" s="1192">
        <v>1.19</v>
      </c>
      <c r="C1265" s="1193" t="s">
        <v>1734</v>
      </c>
      <c r="D1265" s="1"/>
      <c r="E1265" s="979" t="s">
        <v>875</v>
      </c>
      <c r="F1265" s="3"/>
      <c r="O1265"/>
      <c r="P1265"/>
      <c r="Q1265"/>
      <c r="U1265" s="969"/>
      <c r="V1265" s="38"/>
      <c r="W1265" s="38"/>
    </row>
    <row r="1266" spans="1:23" x14ac:dyDescent="0.35">
      <c r="A1266" s="1191">
        <v>73206</v>
      </c>
      <c r="B1266" s="1192">
        <v>1.76</v>
      </c>
      <c r="C1266" s="1193" t="s">
        <v>8645</v>
      </c>
      <c r="D1266" s="1"/>
      <c r="E1266" s="979" t="s">
        <v>875</v>
      </c>
      <c r="F1266" s="3"/>
      <c r="O1266"/>
      <c r="P1266"/>
      <c r="Q1266"/>
      <c r="U1266" s="969"/>
      <c r="V1266" s="38"/>
      <c r="W1266" s="38"/>
    </row>
    <row r="1267" spans="1:23" x14ac:dyDescent="0.35">
      <c r="A1267" s="1191">
        <v>73206</v>
      </c>
      <c r="B1267" s="1192">
        <v>1.76</v>
      </c>
      <c r="C1267" s="1193" t="s">
        <v>8646</v>
      </c>
      <c r="D1267" s="1"/>
      <c r="E1267" s="979" t="s">
        <v>875</v>
      </c>
      <c r="F1267" s="3"/>
      <c r="O1267"/>
      <c r="P1267"/>
      <c r="Q1267"/>
      <c r="U1267" s="969"/>
      <c r="V1267" s="38"/>
      <c r="W1267" s="38"/>
    </row>
    <row r="1268" spans="1:23" x14ac:dyDescent="0.35">
      <c r="A1268" s="1191">
        <v>73206</v>
      </c>
      <c r="B1268" s="1192">
        <v>1.76</v>
      </c>
      <c r="C1268" s="1193" t="s">
        <v>1746</v>
      </c>
      <c r="D1268" s="1"/>
      <c r="E1268" s="979" t="s">
        <v>875</v>
      </c>
      <c r="F1268" s="3"/>
      <c r="O1268"/>
      <c r="P1268"/>
      <c r="Q1268"/>
      <c r="U1268" s="969"/>
      <c r="V1268" s="38"/>
      <c r="W1268" s="38"/>
    </row>
    <row r="1269" spans="1:23" x14ac:dyDescent="0.35">
      <c r="A1269" s="1191">
        <v>73501</v>
      </c>
      <c r="B1269" s="1192">
        <v>0.18</v>
      </c>
      <c r="C1269" s="1193" t="s">
        <v>8529</v>
      </c>
      <c r="D1269" s="1"/>
      <c r="E1269" s="979" t="s">
        <v>875</v>
      </c>
      <c r="F1269" s="3"/>
      <c r="O1269"/>
      <c r="P1269"/>
      <c r="Q1269"/>
      <c r="U1269" s="969"/>
      <c r="V1269" s="38"/>
      <c r="W1269" s="38"/>
    </row>
    <row r="1270" spans="1:23" x14ac:dyDescent="0.35">
      <c r="A1270" s="1191">
        <v>73501</v>
      </c>
      <c r="B1270" s="1192">
        <v>0.18</v>
      </c>
      <c r="C1270" s="1193" t="s">
        <v>8530</v>
      </c>
      <c r="D1270" s="1"/>
      <c r="E1270" s="979" t="s">
        <v>875</v>
      </c>
      <c r="F1270" s="3"/>
      <c r="O1270"/>
      <c r="P1270"/>
      <c r="Q1270"/>
      <c r="U1270" s="969"/>
      <c r="V1270" s="38"/>
      <c r="W1270" s="38"/>
    </row>
    <row r="1271" spans="1:23" x14ac:dyDescent="0.35">
      <c r="A1271" s="1191">
        <v>73501</v>
      </c>
      <c r="B1271" s="1192">
        <v>0.18</v>
      </c>
      <c r="C1271" s="1193" t="s">
        <v>1658</v>
      </c>
      <c r="D1271" s="1"/>
      <c r="E1271" s="979" t="s">
        <v>875</v>
      </c>
      <c r="F1271" s="3"/>
      <c r="O1271"/>
      <c r="P1271"/>
      <c r="Q1271"/>
      <c r="U1271" s="969"/>
      <c r="V1271" s="38"/>
      <c r="W1271" s="38"/>
    </row>
    <row r="1272" spans="1:23" x14ac:dyDescent="0.35">
      <c r="A1272" s="1191">
        <v>73501</v>
      </c>
      <c r="B1272" s="1192">
        <v>0.18</v>
      </c>
      <c r="C1272" s="1193" t="s">
        <v>1659</v>
      </c>
      <c r="D1272" s="1"/>
      <c r="E1272" s="979" t="s">
        <v>875</v>
      </c>
      <c r="F1272" s="1126"/>
      <c r="O1272"/>
      <c r="P1272"/>
      <c r="Q1272"/>
      <c r="U1272" s="969"/>
      <c r="V1272" s="38"/>
      <c r="W1272" s="38"/>
    </row>
    <row r="1273" spans="1:23" x14ac:dyDescent="0.35">
      <c r="A1273" s="1191">
        <v>73501</v>
      </c>
      <c r="B1273" s="1192">
        <v>0.18</v>
      </c>
      <c r="C1273" s="1193" t="s">
        <v>1660</v>
      </c>
      <c r="D1273" s="1"/>
      <c r="E1273" s="979" t="s">
        <v>875</v>
      </c>
      <c r="F1273" s="3"/>
      <c r="O1273"/>
      <c r="P1273"/>
      <c r="Q1273"/>
      <c r="U1273" s="969"/>
      <c r="V1273" s="38"/>
      <c r="W1273" s="38"/>
    </row>
    <row r="1274" spans="1:23" x14ac:dyDescent="0.35">
      <c r="A1274" s="1191">
        <v>73501</v>
      </c>
      <c r="B1274" s="1192">
        <v>0.18</v>
      </c>
      <c r="C1274" s="1193" t="s">
        <v>1661</v>
      </c>
      <c r="D1274" s="1"/>
      <c r="E1274" s="979" t="s">
        <v>875</v>
      </c>
      <c r="F1274" s="3"/>
      <c r="O1274"/>
      <c r="P1274"/>
      <c r="Q1274"/>
      <c r="U1274" s="969"/>
      <c r="V1274" s="38"/>
      <c r="W1274" s="38"/>
    </row>
    <row r="1275" spans="1:23" x14ac:dyDescent="0.35">
      <c r="A1275" s="1191">
        <v>73502</v>
      </c>
      <c r="B1275" s="1192">
        <v>0.21</v>
      </c>
      <c r="C1275" s="1193" t="s">
        <v>8545</v>
      </c>
      <c r="D1275" s="1"/>
      <c r="E1275" s="979" t="s">
        <v>875</v>
      </c>
      <c r="F1275" s="3"/>
      <c r="O1275"/>
      <c r="P1275"/>
      <c r="Q1275"/>
      <c r="U1275" s="969"/>
      <c r="V1275" s="38"/>
      <c r="W1275" s="38"/>
    </row>
    <row r="1276" spans="1:23" x14ac:dyDescent="0.35">
      <c r="A1276" s="1191">
        <v>73502</v>
      </c>
      <c r="B1276" s="1192">
        <v>0.21</v>
      </c>
      <c r="C1276" s="1193" t="s">
        <v>8546</v>
      </c>
      <c r="D1276" s="1"/>
      <c r="E1276" s="979" t="s">
        <v>875</v>
      </c>
      <c r="F1276" s="3"/>
      <c r="O1276"/>
      <c r="P1276"/>
      <c r="Q1276"/>
      <c r="U1276" s="969"/>
      <c r="V1276" s="38"/>
      <c r="W1276" s="38"/>
    </row>
    <row r="1277" spans="1:23" x14ac:dyDescent="0.35">
      <c r="A1277" s="1191">
        <v>73552</v>
      </c>
      <c r="B1277" s="1192">
        <v>0.18</v>
      </c>
      <c r="C1277" s="1193" t="s">
        <v>8531</v>
      </c>
      <c r="D1277" s="1"/>
      <c r="E1277" s="979" t="s">
        <v>875</v>
      </c>
      <c r="F1277" s="3"/>
      <c r="O1277"/>
      <c r="P1277"/>
      <c r="Q1277"/>
      <c r="U1277" s="969"/>
      <c r="V1277" s="38"/>
      <c r="W1277" s="38"/>
    </row>
    <row r="1278" spans="1:23" x14ac:dyDescent="0.35">
      <c r="A1278" s="1191">
        <v>73552</v>
      </c>
      <c r="B1278" s="1192">
        <v>0.18</v>
      </c>
      <c r="C1278" s="1193" t="s">
        <v>8532</v>
      </c>
      <c r="D1278" s="1"/>
      <c r="E1278" s="979" t="s">
        <v>875</v>
      </c>
      <c r="F1278" s="3"/>
      <c r="O1278"/>
      <c r="P1278"/>
      <c r="Q1278"/>
      <c r="U1278" s="969"/>
      <c r="V1278" s="38"/>
      <c r="W1278" s="38"/>
    </row>
    <row r="1279" spans="1:23" x14ac:dyDescent="0.35">
      <c r="A1279" s="1191">
        <v>73560</v>
      </c>
      <c r="B1279" s="1192">
        <v>0.16</v>
      </c>
      <c r="C1279" s="1193" t="s">
        <v>8505</v>
      </c>
      <c r="D1279" s="1"/>
      <c r="E1279" s="979" t="s">
        <v>875</v>
      </c>
      <c r="F1279" s="3"/>
      <c r="O1279"/>
      <c r="P1279"/>
      <c r="Q1279"/>
      <c r="U1279" s="969"/>
      <c r="V1279" s="38"/>
      <c r="W1279" s="38"/>
    </row>
    <row r="1280" spans="1:23" x14ac:dyDescent="0.35">
      <c r="A1280" s="1191">
        <v>73560</v>
      </c>
      <c r="B1280" s="1192">
        <v>0.16</v>
      </c>
      <c r="C1280" s="1193" t="s">
        <v>8506</v>
      </c>
      <c r="D1280" s="1"/>
      <c r="E1280" s="979" t="s">
        <v>875</v>
      </c>
      <c r="F1280" s="3"/>
      <c r="O1280"/>
      <c r="P1280"/>
      <c r="Q1280"/>
      <c r="U1280" s="969"/>
      <c r="V1280" s="38"/>
      <c r="W1280" s="38"/>
    </row>
    <row r="1281" spans="1:23" x14ac:dyDescent="0.35">
      <c r="A1281" s="1191">
        <v>73560</v>
      </c>
      <c r="B1281" s="1192">
        <v>0.16</v>
      </c>
      <c r="C1281" s="1193" t="s">
        <v>1640</v>
      </c>
      <c r="D1281" s="1"/>
      <c r="E1281" s="979" t="s">
        <v>875</v>
      </c>
      <c r="F1281" s="3"/>
      <c r="O1281"/>
      <c r="P1281"/>
      <c r="Q1281"/>
      <c r="U1281" s="969"/>
      <c r="V1281" s="38"/>
      <c r="W1281" s="38"/>
    </row>
    <row r="1282" spans="1:23" x14ac:dyDescent="0.35">
      <c r="A1282" s="1191">
        <v>73562</v>
      </c>
      <c r="B1282" s="1192">
        <v>0.18</v>
      </c>
      <c r="C1282" s="1193" t="s">
        <v>8533</v>
      </c>
      <c r="D1282" s="1"/>
      <c r="E1282" s="979" t="s">
        <v>875</v>
      </c>
      <c r="F1282" s="3"/>
      <c r="O1282"/>
      <c r="P1282"/>
      <c r="Q1282"/>
      <c r="U1282" s="969"/>
      <c r="V1282" s="38"/>
      <c r="W1282" s="38"/>
    </row>
    <row r="1283" spans="1:23" x14ac:dyDescent="0.35">
      <c r="A1283" s="1191">
        <v>73562</v>
      </c>
      <c r="B1283" s="1192">
        <v>0.18</v>
      </c>
      <c r="C1283" s="1193" t="s">
        <v>8534</v>
      </c>
      <c r="D1283" s="1"/>
      <c r="E1283" s="979" t="s">
        <v>875</v>
      </c>
      <c r="F1283" s="3"/>
      <c r="O1283"/>
      <c r="P1283"/>
      <c r="Q1283"/>
      <c r="U1283" s="969"/>
      <c r="V1283" s="38"/>
      <c r="W1283" s="38"/>
    </row>
    <row r="1284" spans="1:23" x14ac:dyDescent="0.35">
      <c r="A1284" s="1191">
        <v>73564</v>
      </c>
      <c r="B1284" s="1192">
        <v>0.21</v>
      </c>
      <c r="C1284" s="1193" t="s">
        <v>1666</v>
      </c>
      <c r="D1284" s="1"/>
      <c r="E1284" s="979" t="s">
        <v>875</v>
      </c>
      <c r="F1284" s="3"/>
      <c r="O1284"/>
      <c r="P1284"/>
      <c r="Q1284"/>
      <c r="U1284" s="969"/>
      <c r="V1284" s="38"/>
      <c r="W1284" s="38"/>
    </row>
    <row r="1285" spans="1:23" x14ac:dyDescent="0.35">
      <c r="A1285" s="1191">
        <v>73564</v>
      </c>
      <c r="B1285" s="1192">
        <v>0.21</v>
      </c>
      <c r="C1285" s="1193" t="s">
        <v>1667</v>
      </c>
      <c r="D1285" s="1"/>
      <c r="E1285" s="979" t="s">
        <v>875</v>
      </c>
      <c r="F1285" s="3"/>
      <c r="O1285"/>
      <c r="P1285"/>
      <c r="Q1285"/>
      <c r="U1285" s="969"/>
      <c r="V1285" s="38"/>
      <c r="W1285" s="38"/>
    </row>
    <row r="1286" spans="1:23" x14ac:dyDescent="0.35">
      <c r="A1286" s="1191">
        <v>73565</v>
      </c>
      <c r="B1286" s="1192">
        <v>0.16</v>
      </c>
      <c r="C1286" s="1193" t="s">
        <v>1641</v>
      </c>
      <c r="D1286" s="1"/>
      <c r="E1286" s="979" t="s">
        <v>875</v>
      </c>
      <c r="F1286" s="3"/>
      <c r="O1286"/>
      <c r="P1286"/>
      <c r="Q1286"/>
      <c r="U1286" s="969"/>
      <c r="V1286" s="38"/>
      <c r="W1286" s="38"/>
    </row>
    <row r="1287" spans="1:23" x14ac:dyDescent="0.35">
      <c r="A1287" s="1191">
        <v>73590</v>
      </c>
      <c r="B1287" s="1192">
        <v>0.16</v>
      </c>
      <c r="C1287" s="1193" t="s">
        <v>8507</v>
      </c>
      <c r="D1287" s="1"/>
      <c r="E1287" s="979" t="s">
        <v>875</v>
      </c>
      <c r="F1287" s="3"/>
      <c r="O1287"/>
      <c r="P1287"/>
      <c r="Q1287"/>
      <c r="U1287" s="969"/>
      <c r="V1287" s="38"/>
      <c r="W1287" s="38"/>
    </row>
    <row r="1288" spans="1:23" x14ac:dyDescent="0.35">
      <c r="A1288" s="1191">
        <v>73590</v>
      </c>
      <c r="B1288" s="1192">
        <v>0.16</v>
      </c>
      <c r="C1288" s="1193" t="s">
        <v>8508</v>
      </c>
      <c r="D1288" s="1"/>
      <c r="E1288" s="979" t="s">
        <v>875</v>
      </c>
      <c r="F1288" s="3"/>
      <c r="O1288"/>
      <c r="P1288"/>
      <c r="Q1288"/>
      <c r="U1288" s="969"/>
      <c r="V1288" s="38"/>
      <c r="W1288" s="38"/>
    </row>
    <row r="1289" spans="1:23" x14ac:dyDescent="0.35">
      <c r="A1289" s="1191">
        <v>73592</v>
      </c>
      <c r="B1289" s="1192">
        <v>0.16</v>
      </c>
      <c r="C1289" s="1193" t="s">
        <v>1642</v>
      </c>
      <c r="D1289" s="1"/>
      <c r="E1289" s="979" t="s">
        <v>875</v>
      </c>
      <c r="F1289" s="3"/>
      <c r="O1289"/>
      <c r="P1289"/>
      <c r="Q1289"/>
      <c r="U1289" s="969"/>
      <c r="V1289" s="38"/>
      <c r="W1289" s="38"/>
    </row>
    <row r="1290" spans="1:23" x14ac:dyDescent="0.35">
      <c r="A1290" s="1191">
        <v>73600</v>
      </c>
      <c r="B1290" s="1192">
        <v>0.16</v>
      </c>
      <c r="C1290" s="1193" t="s">
        <v>1643</v>
      </c>
      <c r="D1290" s="1"/>
      <c r="E1290" s="979" t="s">
        <v>875</v>
      </c>
      <c r="F1290" s="3"/>
      <c r="O1290"/>
      <c r="P1290"/>
      <c r="Q1290"/>
      <c r="U1290" s="969"/>
      <c r="V1290" s="38"/>
      <c r="W1290" s="38"/>
    </row>
    <row r="1291" spans="1:23" x14ac:dyDescent="0.35">
      <c r="A1291" s="1191">
        <v>73600</v>
      </c>
      <c r="B1291" s="1192">
        <v>0.16</v>
      </c>
      <c r="C1291" s="1193" t="s">
        <v>1644</v>
      </c>
      <c r="D1291" s="1"/>
      <c r="E1291" s="979" t="s">
        <v>875</v>
      </c>
      <c r="F1291" s="3"/>
      <c r="O1291"/>
      <c r="P1291"/>
      <c r="Q1291"/>
      <c r="U1291" s="969"/>
      <c r="V1291" s="38"/>
      <c r="W1291" s="38"/>
    </row>
    <row r="1292" spans="1:23" x14ac:dyDescent="0.35">
      <c r="A1292" s="1191">
        <v>73600</v>
      </c>
      <c r="B1292" s="1192">
        <v>0.16</v>
      </c>
      <c r="C1292" s="1193" t="s">
        <v>8509</v>
      </c>
      <c r="D1292" s="1"/>
      <c r="E1292" s="979" t="s">
        <v>875</v>
      </c>
      <c r="F1292" s="3"/>
      <c r="O1292"/>
      <c r="P1292"/>
      <c r="Q1292"/>
      <c r="U1292" s="969"/>
      <c r="V1292" s="38"/>
      <c r="W1292" s="38"/>
    </row>
    <row r="1293" spans="1:23" x14ac:dyDescent="0.35">
      <c r="A1293" s="1191">
        <v>73600</v>
      </c>
      <c r="B1293" s="1192">
        <v>0.16</v>
      </c>
      <c r="C1293" s="1193" t="s">
        <v>8510</v>
      </c>
      <c r="D1293" s="1"/>
      <c r="E1293" s="979" t="s">
        <v>875</v>
      </c>
      <c r="F1293" s="3"/>
      <c r="O1293"/>
      <c r="P1293"/>
      <c r="Q1293"/>
      <c r="U1293" s="969"/>
      <c r="V1293" s="38"/>
      <c r="W1293" s="38"/>
    </row>
    <row r="1294" spans="1:23" x14ac:dyDescent="0.35">
      <c r="A1294" s="1191">
        <v>73610</v>
      </c>
      <c r="B1294" s="1192">
        <v>0.17</v>
      </c>
      <c r="C1294" s="1193" t="s">
        <v>1650</v>
      </c>
      <c r="D1294" s="1"/>
      <c r="E1294" s="979" t="s">
        <v>875</v>
      </c>
      <c r="F1294" s="3"/>
      <c r="O1294"/>
      <c r="P1294"/>
      <c r="Q1294"/>
      <c r="U1294" s="969"/>
      <c r="V1294" s="38"/>
      <c r="W1294" s="38"/>
    </row>
    <row r="1295" spans="1:23" x14ac:dyDescent="0.35">
      <c r="A1295" s="1191">
        <v>73610</v>
      </c>
      <c r="B1295" s="1192">
        <v>0.17</v>
      </c>
      <c r="C1295" s="1193" t="s">
        <v>8521</v>
      </c>
      <c r="D1295" s="1"/>
      <c r="E1295" s="979" t="s">
        <v>875</v>
      </c>
      <c r="F1295" s="3"/>
      <c r="O1295"/>
      <c r="P1295"/>
      <c r="Q1295"/>
      <c r="U1295" s="969"/>
      <c r="V1295" s="38"/>
      <c r="W1295" s="38"/>
    </row>
    <row r="1296" spans="1:23" x14ac:dyDescent="0.35">
      <c r="A1296" s="1191">
        <v>73610</v>
      </c>
      <c r="B1296" s="1192">
        <v>0.17</v>
      </c>
      <c r="C1296" s="1193" t="s">
        <v>8522</v>
      </c>
      <c r="D1296" s="1"/>
      <c r="E1296" s="979" t="s">
        <v>875</v>
      </c>
      <c r="F1296" s="3"/>
      <c r="O1296"/>
      <c r="P1296"/>
      <c r="Q1296"/>
      <c r="U1296" s="969"/>
      <c r="V1296" s="38"/>
      <c r="W1296" s="38"/>
    </row>
    <row r="1297" spans="1:23" x14ac:dyDescent="0.35">
      <c r="A1297" s="1191">
        <v>73610</v>
      </c>
      <c r="B1297" s="1192">
        <v>0.17</v>
      </c>
      <c r="C1297" s="1193" t="s">
        <v>1651</v>
      </c>
      <c r="D1297" s="1"/>
      <c r="E1297" s="979" t="s">
        <v>875</v>
      </c>
      <c r="F1297" s="3"/>
      <c r="O1297"/>
      <c r="P1297"/>
      <c r="Q1297"/>
      <c r="U1297" s="969"/>
      <c r="V1297" s="38"/>
      <c r="W1297" s="38"/>
    </row>
    <row r="1298" spans="1:23" x14ac:dyDescent="0.35">
      <c r="A1298" s="1191">
        <v>73620</v>
      </c>
      <c r="B1298" s="1192">
        <v>0.16</v>
      </c>
      <c r="C1298" s="1193" t="s">
        <v>8511</v>
      </c>
      <c r="D1298" s="1"/>
      <c r="E1298" s="979" t="s">
        <v>875</v>
      </c>
      <c r="F1298" s="3"/>
      <c r="O1298"/>
      <c r="P1298"/>
      <c r="Q1298"/>
      <c r="U1298" s="969"/>
      <c r="V1298" s="38"/>
      <c r="W1298" s="38"/>
    </row>
    <row r="1299" spans="1:23" x14ac:dyDescent="0.35">
      <c r="A1299" s="1191">
        <v>73620</v>
      </c>
      <c r="B1299" s="1192">
        <v>0.16</v>
      </c>
      <c r="C1299" s="1193" t="s">
        <v>8512</v>
      </c>
      <c r="D1299" s="1"/>
      <c r="E1299" s="979" t="s">
        <v>875</v>
      </c>
      <c r="F1299" s="3"/>
      <c r="O1299"/>
      <c r="P1299"/>
      <c r="Q1299"/>
      <c r="U1299" s="969"/>
      <c r="V1299" s="38"/>
      <c r="W1299" s="38"/>
    </row>
    <row r="1300" spans="1:23" x14ac:dyDescent="0.35">
      <c r="A1300" s="1191">
        <v>73620</v>
      </c>
      <c r="B1300" s="1192">
        <v>0.16</v>
      </c>
      <c r="C1300" s="1193" t="s">
        <v>1645</v>
      </c>
      <c r="D1300" s="1"/>
      <c r="E1300" s="979" t="s">
        <v>875</v>
      </c>
      <c r="F1300" s="3"/>
      <c r="O1300"/>
      <c r="P1300"/>
      <c r="Q1300"/>
      <c r="U1300" s="969"/>
      <c r="V1300" s="38"/>
      <c r="W1300" s="38"/>
    </row>
    <row r="1301" spans="1:23" x14ac:dyDescent="0.35">
      <c r="A1301" s="1191">
        <v>73630</v>
      </c>
      <c r="B1301" s="1192">
        <v>0.17</v>
      </c>
      <c r="C1301" s="1193" t="s">
        <v>1652</v>
      </c>
      <c r="D1301" s="1"/>
      <c r="E1301" s="979" t="s">
        <v>875</v>
      </c>
      <c r="F1301" s="3"/>
      <c r="O1301"/>
      <c r="P1301"/>
      <c r="Q1301"/>
      <c r="U1301" s="969"/>
      <c r="V1301" s="38"/>
      <c r="W1301" s="38"/>
    </row>
    <row r="1302" spans="1:23" x14ac:dyDescent="0.35">
      <c r="A1302" s="1191">
        <v>73630</v>
      </c>
      <c r="B1302" s="1192">
        <v>0.17</v>
      </c>
      <c r="C1302" s="1193" t="s">
        <v>1653</v>
      </c>
      <c r="D1302" s="1"/>
      <c r="E1302" s="979" t="s">
        <v>875</v>
      </c>
      <c r="F1302" s="3"/>
      <c r="O1302"/>
      <c r="P1302"/>
      <c r="Q1302"/>
      <c r="U1302" s="969"/>
      <c r="V1302" s="38"/>
      <c r="W1302" s="38"/>
    </row>
    <row r="1303" spans="1:23" x14ac:dyDescent="0.35">
      <c r="A1303" s="1191">
        <v>73630</v>
      </c>
      <c r="B1303" s="1192">
        <v>0.17</v>
      </c>
      <c r="C1303" s="1193" t="s">
        <v>8523</v>
      </c>
      <c r="D1303" s="1"/>
      <c r="E1303" s="979" t="s">
        <v>875</v>
      </c>
      <c r="F1303" s="3"/>
      <c r="O1303"/>
      <c r="P1303"/>
      <c r="Q1303"/>
      <c r="U1303" s="969"/>
      <c r="V1303" s="38"/>
      <c r="W1303" s="38"/>
    </row>
    <row r="1304" spans="1:23" x14ac:dyDescent="0.35">
      <c r="A1304" s="1191">
        <v>73630</v>
      </c>
      <c r="B1304" s="1192">
        <v>0.17</v>
      </c>
      <c r="C1304" s="1193" t="s">
        <v>8524</v>
      </c>
      <c r="D1304" s="1"/>
      <c r="E1304" s="979" t="s">
        <v>875</v>
      </c>
      <c r="F1304" s="3"/>
      <c r="O1304"/>
      <c r="P1304"/>
      <c r="Q1304"/>
      <c r="U1304" s="969"/>
      <c r="V1304" s="38"/>
      <c r="W1304" s="38"/>
    </row>
    <row r="1305" spans="1:23" x14ac:dyDescent="0.35">
      <c r="A1305" s="1191">
        <v>73650</v>
      </c>
      <c r="B1305" s="1192">
        <v>0.16</v>
      </c>
      <c r="C1305" s="1193" t="s">
        <v>1646</v>
      </c>
      <c r="D1305" s="1"/>
      <c r="E1305" s="979" t="s">
        <v>875</v>
      </c>
      <c r="F1305" s="3"/>
      <c r="O1305"/>
      <c r="P1305"/>
      <c r="Q1305"/>
      <c r="U1305" s="969"/>
      <c r="V1305" s="38"/>
      <c r="W1305" s="38"/>
    </row>
    <row r="1306" spans="1:23" x14ac:dyDescent="0.35">
      <c r="A1306" s="1191">
        <v>73650</v>
      </c>
      <c r="B1306" s="1192">
        <v>0.16</v>
      </c>
      <c r="C1306" s="1193" t="s">
        <v>1646</v>
      </c>
      <c r="D1306" s="1"/>
      <c r="E1306" s="979" t="s">
        <v>875</v>
      </c>
      <c r="F1306" s="3"/>
      <c r="O1306"/>
      <c r="P1306"/>
      <c r="Q1306"/>
      <c r="U1306" s="969"/>
      <c r="V1306" s="38"/>
      <c r="W1306" s="38"/>
    </row>
    <row r="1307" spans="1:23" x14ac:dyDescent="0.35">
      <c r="A1307" s="1191">
        <v>73650</v>
      </c>
      <c r="B1307" s="1192">
        <v>0.16</v>
      </c>
      <c r="C1307" s="1193" t="s">
        <v>8513</v>
      </c>
      <c r="D1307" s="1"/>
      <c r="E1307" s="979" t="s">
        <v>875</v>
      </c>
      <c r="F1307" s="3"/>
      <c r="O1307"/>
      <c r="P1307"/>
      <c r="Q1307"/>
      <c r="U1307" s="969"/>
      <c r="V1307" s="38"/>
      <c r="W1307" s="38"/>
    </row>
    <row r="1308" spans="1:23" x14ac:dyDescent="0.35">
      <c r="A1308" s="1191">
        <v>73650</v>
      </c>
      <c r="B1308" s="1192">
        <v>0.16</v>
      </c>
      <c r="C1308" s="1193" t="s">
        <v>8514</v>
      </c>
      <c r="D1308" s="1"/>
      <c r="E1308" s="979" t="s">
        <v>875</v>
      </c>
      <c r="F1308" s="3"/>
      <c r="O1308"/>
      <c r="P1308"/>
      <c r="Q1308"/>
      <c r="U1308" s="969"/>
      <c r="V1308" s="38"/>
      <c r="W1308" s="38"/>
    </row>
    <row r="1309" spans="1:23" x14ac:dyDescent="0.35">
      <c r="A1309" s="1191">
        <v>73660</v>
      </c>
      <c r="B1309" s="1192">
        <v>0.13</v>
      </c>
      <c r="C1309" s="1193" t="s">
        <v>8497</v>
      </c>
      <c r="D1309" s="1"/>
      <c r="E1309" s="979" t="s">
        <v>875</v>
      </c>
      <c r="F1309" s="3"/>
      <c r="O1309"/>
      <c r="P1309"/>
      <c r="Q1309"/>
      <c r="U1309" s="969"/>
      <c r="V1309" s="38"/>
      <c r="W1309" s="38"/>
    </row>
    <row r="1310" spans="1:23" x14ac:dyDescent="0.35">
      <c r="A1310" s="1191">
        <v>73660</v>
      </c>
      <c r="B1310" s="1192">
        <v>0.13</v>
      </c>
      <c r="C1310" s="1193" t="s">
        <v>8498</v>
      </c>
      <c r="D1310" s="1"/>
      <c r="E1310" s="979" t="s">
        <v>875</v>
      </c>
      <c r="F1310" s="3"/>
      <c r="O1310"/>
      <c r="P1310"/>
      <c r="Q1310"/>
      <c r="U1310" s="969"/>
      <c r="V1310" s="38"/>
      <c r="W1310" s="38"/>
    </row>
    <row r="1311" spans="1:23" x14ac:dyDescent="0.35">
      <c r="A1311" s="1191">
        <v>73700</v>
      </c>
      <c r="B1311" s="1192">
        <v>0.98</v>
      </c>
      <c r="C1311" s="1193" t="s">
        <v>1717</v>
      </c>
      <c r="D1311" s="1"/>
      <c r="E1311" s="979" t="s">
        <v>875</v>
      </c>
      <c r="F1311" s="3"/>
      <c r="O1311"/>
      <c r="P1311"/>
      <c r="Q1311"/>
      <c r="U1311" s="969"/>
      <c r="V1311" s="38"/>
      <c r="W1311" s="38"/>
    </row>
    <row r="1312" spans="1:23" x14ac:dyDescent="0.35">
      <c r="A1312" s="1191">
        <v>73700</v>
      </c>
      <c r="B1312" s="1192">
        <v>0.98</v>
      </c>
      <c r="C1312" s="1193" t="s">
        <v>8606</v>
      </c>
      <c r="D1312" s="1"/>
      <c r="E1312" s="979" t="s">
        <v>875</v>
      </c>
      <c r="F1312" s="3"/>
      <c r="O1312"/>
      <c r="P1312"/>
      <c r="Q1312"/>
      <c r="U1312" s="969"/>
      <c r="V1312" s="38"/>
      <c r="W1312" s="38"/>
    </row>
    <row r="1313" spans="1:23" x14ac:dyDescent="0.35">
      <c r="A1313" s="1191">
        <v>73700</v>
      </c>
      <c r="B1313" s="1192">
        <v>0.98</v>
      </c>
      <c r="C1313" s="1193" t="s">
        <v>8607</v>
      </c>
      <c r="D1313" s="1"/>
      <c r="E1313" s="979" t="s">
        <v>875</v>
      </c>
      <c r="F1313" s="3"/>
      <c r="O1313"/>
      <c r="P1313"/>
      <c r="Q1313"/>
      <c r="U1313" s="969"/>
      <c r="V1313" s="38"/>
      <c r="W1313" s="38"/>
    </row>
    <row r="1314" spans="1:23" x14ac:dyDescent="0.35">
      <c r="A1314" s="1191">
        <v>73701</v>
      </c>
      <c r="B1314" s="1192">
        <v>1.1299999999999999</v>
      </c>
      <c r="C1314" s="1193" t="s">
        <v>8617</v>
      </c>
      <c r="D1314" s="1"/>
      <c r="E1314" s="979" t="s">
        <v>875</v>
      </c>
      <c r="F1314" s="1109"/>
      <c r="O1314"/>
      <c r="P1314"/>
      <c r="Q1314"/>
      <c r="U1314" s="969"/>
      <c r="V1314" s="38"/>
      <c r="W1314" s="38"/>
    </row>
    <row r="1315" spans="1:23" x14ac:dyDescent="0.35">
      <c r="A1315" s="1191">
        <v>73701</v>
      </c>
      <c r="B1315" s="1192">
        <v>1.1299999999999999</v>
      </c>
      <c r="C1315" s="1193" t="s">
        <v>1727</v>
      </c>
      <c r="D1315" s="1"/>
      <c r="E1315" s="979" t="s">
        <v>875</v>
      </c>
      <c r="F1315" s="3"/>
      <c r="O1315"/>
      <c r="P1315"/>
      <c r="Q1315"/>
      <c r="U1315" s="969"/>
      <c r="V1315" s="38"/>
      <c r="W1315" s="38"/>
    </row>
    <row r="1316" spans="1:23" x14ac:dyDescent="0.35">
      <c r="A1316" s="1191">
        <v>73701</v>
      </c>
      <c r="B1316" s="1192">
        <v>1.1299999999999999</v>
      </c>
      <c r="C1316" s="1193" t="s">
        <v>8618</v>
      </c>
      <c r="D1316" s="1"/>
      <c r="E1316" s="979" t="s">
        <v>875</v>
      </c>
      <c r="F1316" s="3"/>
      <c r="O1316"/>
      <c r="P1316"/>
      <c r="Q1316"/>
      <c r="U1316" s="969"/>
      <c r="V1316" s="38"/>
      <c r="W1316" s="38"/>
    </row>
    <row r="1317" spans="1:23" x14ac:dyDescent="0.35">
      <c r="A1317" s="1191">
        <v>73701</v>
      </c>
      <c r="B1317" s="1192">
        <v>1.1299999999999999</v>
      </c>
      <c r="C1317" s="1193" t="s">
        <v>1728</v>
      </c>
      <c r="D1317" s="1"/>
      <c r="E1317" s="979" t="s">
        <v>875</v>
      </c>
      <c r="F1317" s="3"/>
      <c r="O1317"/>
      <c r="P1317"/>
      <c r="Q1317"/>
      <c r="U1317" s="969"/>
      <c r="V1317" s="38"/>
      <c r="W1317" s="38"/>
    </row>
    <row r="1318" spans="1:23" x14ac:dyDescent="0.35">
      <c r="A1318" s="1191">
        <v>73702</v>
      </c>
      <c r="B1318" s="1192">
        <v>1.19</v>
      </c>
      <c r="C1318" s="1193" t="s">
        <v>1735</v>
      </c>
      <c r="D1318" s="1"/>
      <c r="E1318" s="979" t="s">
        <v>875</v>
      </c>
      <c r="F1318" s="3"/>
      <c r="O1318"/>
      <c r="P1318"/>
      <c r="Q1318"/>
      <c r="U1318" s="969"/>
      <c r="V1318" s="38"/>
      <c r="W1318" s="38"/>
    </row>
    <row r="1319" spans="1:23" x14ac:dyDescent="0.35">
      <c r="A1319" s="1191">
        <v>73702</v>
      </c>
      <c r="B1319" s="1192">
        <v>1.19</v>
      </c>
      <c r="C1319" s="1193" t="s">
        <v>1736</v>
      </c>
      <c r="D1319" s="1"/>
      <c r="E1319" s="979" t="s">
        <v>875</v>
      </c>
      <c r="F1319" s="3"/>
      <c r="O1319"/>
      <c r="P1319"/>
      <c r="Q1319"/>
      <c r="U1319" s="969"/>
      <c r="V1319" s="38"/>
      <c r="W1319" s="38"/>
    </row>
    <row r="1320" spans="1:23" x14ac:dyDescent="0.35">
      <c r="A1320" s="1191">
        <v>73706</v>
      </c>
      <c r="B1320" s="1192">
        <v>1.85</v>
      </c>
      <c r="C1320" s="1193" t="s">
        <v>1749</v>
      </c>
      <c r="D1320" s="1"/>
      <c r="E1320" s="979" t="s">
        <v>875</v>
      </c>
      <c r="F1320" s="3"/>
      <c r="O1320"/>
      <c r="P1320"/>
      <c r="Q1320"/>
      <c r="U1320" s="969"/>
      <c r="V1320" s="38"/>
      <c r="W1320" s="38"/>
    </row>
    <row r="1321" spans="1:23" x14ac:dyDescent="0.35">
      <c r="A1321" s="1191">
        <v>73706</v>
      </c>
      <c r="B1321" s="1192">
        <v>1.85</v>
      </c>
      <c r="C1321" s="1193" t="s">
        <v>8650</v>
      </c>
      <c r="D1321" s="1"/>
      <c r="E1321" s="979" t="s">
        <v>875</v>
      </c>
      <c r="F1321" s="3"/>
      <c r="O1321"/>
      <c r="P1321"/>
      <c r="Q1321"/>
      <c r="U1321" s="969"/>
      <c r="V1321" s="38"/>
      <c r="W1321" s="38"/>
    </row>
    <row r="1322" spans="1:23" x14ac:dyDescent="0.35">
      <c r="A1322" s="1191">
        <v>73706</v>
      </c>
      <c r="B1322" s="1192">
        <v>1.85</v>
      </c>
      <c r="C1322" s="1193" t="s">
        <v>8651</v>
      </c>
      <c r="D1322" s="1"/>
      <c r="E1322" s="979" t="s">
        <v>875</v>
      </c>
      <c r="F1322" s="3"/>
      <c r="O1322"/>
      <c r="P1322"/>
      <c r="Q1322"/>
      <c r="U1322" s="969"/>
      <c r="V1322" s="38"/>
      <c r="W1322" s="38"/>
    </row>
    <row r="1323" spans="1:23" x14ac:dyDescent="0.35">
      <c r="A1323" s="1191">
        <v>74018</v>
      </c>
      <c r="B1323" s="1192">
        <v>0.18</v>
      </c>
      <c r="C1323" s="1193" t="s">
        <v>8535</v>
      </c>
      <c r="D1323" s="1"/>
      <c r="E1323" s="979" t="s">
        <v>875</v>
      </c>
      <c r="F1323" s="3"/>
      <c r="O1323"/>
      <c r="P1323"/>
      <c r="Q1323"/>
      <c r="U1323" s="969"/>
      <c r="V1323" s="38"/>
      <c r="W1323" s="38"/>
    </row>
    <row r="1324" spans="1:23" x14ac:dyDescent="0.35">
      <c r="A1324" s="1191">
        <v>74019</v>
      </c>
      <c r="B1324" s="1192">
        <v>0.22</v>
      </c>
      <c r="C1324" s="1193" t="s">
        <v>1670</v>
      </c>
      <c r="D1324" s="1"/>
      <c r="E1324" s="979" t="s">
        <v>875</v>
      </c>
      <c r="F1324" s="3"/>
      <c r="O1324"/>
      <c r="P1324"/>
      <c r="Q1324"/>
      <c r="U1324" s="969"/>
      <c r="V1324" s="38"/>
      <c r="W1324" s="38"/>
    </row>
    <row r="1325" spans="1:23" x14ac:dyDescent="0.35">
      <c r="A1325" s="1191">
        <v>74021</v>
      </c>
      <c r="B1325" s="1192">
        <v>0.26</v>
      </c>
      <c r="C1325" s="1193" t="s">
        <v>8552</v>
      </c>
      <c r="D1325" s="1"/>
      <c r="E1325" s="979" t="s">
        <v>875</v>
      </c>
      <c r="F1325" s="3"/>
      <c r="O1325"/>
      <c r="P1325"/>
      <c r="Q1325"/>
      <c r="U1325" s="969"/>
      <c r="V1325" s="38"/>
      <c r="W1325" s="38"/>
    </row>
    <row r="1326" spans="1:23" x14ac:dyDescent="0.35">
      <c r="A1326" s="1191">
        <v>74021</v>
      </c>
      <c r="B1326" s="1192">
        <v>0.26</v>
      </c>
      <c r="C1326" s="1193" t="s">
        <v>1679</v>
      </c>
      <c r="D1326" s="1"/>
      <c r="E1326" s="979" t="s">
        <v>875</v>
      </c>
      <c r="F1326" s="3"/>
      <c r="O1326"/>
      <c r="P1326"/>
      <c r="Q1326"/>
      <c r="U1326" s="969"/>
      <c r="V1326" s="38"/>
      <c r="W1326" s="38"/>
    </row>
    <row r="1327" spans="1:23" x14ac:dyDescent="0.35">
      <c r="A1327" s="1191">
        <v>74022</v>
      </c>
      <c r="B1327" s="1192">
        <v>0.31</v>
      </c>
      <c r="C1327" s="1193" t="s">
        <v>8557</v>
      </c>
      <c r="D1327" s="1"/>
      <c r="E1327" s="979" t="s">
        <v>875</v>
      </c>
      <c r="F1327" s="3"/>
      <c r="O1327"/>
      <c r="P1327"/>
      <c r="Q1327"/>
      <c r="U1327" s="969"/>
      <c r="V1327" s="38"/>
      <c r="W1327" s="38"/>
    </row>
    <row r="1328" spans="1:23" x14ac:dyDescent="0.35">
      <c r="A1328" s="1191">
        <v>74150</v>
      </c>
      <c r="B1328" s="1192">
        <v>1.1599999999999999</v>
      </c>
      <c r="C1328" s="1193" t="s">
        <v>8619</v>
      </c>
      <c r="D1328" s="1"/>
      <c r="E1328" s="979" t="s">
        <v>875</v>
      </c>
      <c r="F1328" s="3"/>
      <c r="O1328"/>
      <c r="P1328"/>
      <c r="Q1328"/>
      <c r="U1328" s="969"/>
      <c r="V1328" s="38"/>
      <c r="W1328" s="38"/>
    </row>
    <row r="1329" spans="1:23" x14ac:dyDescent="0.35">
      <c r="A1329" s="1191">
        <v>74160</v>
      </c>
      <c r="B1329" s="1192">
        <v>1.24</v>
      </c>
      <c r="C1329" s="1193" t="s">
        <v>8630</v>
      </c>
      <c r="D1329" s="1"/>
      <c r="E1329" s="979" t="s">
        <v>875</v>
      </c>
      <c r="F1329" s="3"/>
      <c r="O1329"/>
      <c r="P1329"/>
      <c r="Q1329"/>
      <c r="U1329" s="969"/>
      <c r="V1329" s="38"/>
      <c r="W1329" s="38"/>
    </row>
    <row r="1330" spans="1:23" x14ac:dyDescent="0.35">
      <c r="A1330" s="1191">
        <v>74160</v>
      </c>
      <c r="B1330" s="1192">
        <v>1.24</v>
      </c>
      <c r="C1330" s="1193" t="s">
        <v>1740</v>
      </c>
      <c r="D1330" s="1"/>
      <c r="E1330" s="979" t="s">
        <v>875</v>
      </c>
      <c r="F1330" s="3"/>
      <c r="O1330"/>
      <c r="P1330"/>
      <c r="Q1330"/>
      <c r="U1330" s="969"/>
      <c r="V1330" s="38"/>
      <c r="W1330" s="38"/>
    </row>
    <row r="1331" spans="1:23" x14ac:dyDescent="0.35">
      <c r="A1331" s="1191">
        <v>74170</v>
      </c>
      <c r="B1331" s="1192">
        <v>1.37</v>
      </c>
      <c r="C1331" s="1193" t="s">
        <v>8635</v>
      </c>
      <c r="D1331" s="1"/>
      <c r="E1331" s="979" t="s">
        <v>875</v>
      </c>
      <c r="F1331" s="3"/>
      <c r="O1331"/>
      <c r="P1331"/>
      <c r="Q1331"/>
      <c r="U1331" s="969"/>
      <c r="V1331" s="38"/>
      <c r="W1331" s="38"/>
    </row>
    <row r="1332" spans="1:23" x14ac:dyDescent="0.35">
      <c r="A1332" s="1191">
        <v>74175</v>
      </c>
      <c r="B1332" s="1192">
        <v>1.77</v>
      </c>
      <c r="C1332" s="1193" t="s">
        <v>1747</v>
      </c>
      <c r="D1332" s="1"/>
      <c r="E1332" s="979" t="s">
        <v>875</v>
      </c>
      <c r="F1332" s="3"/>
      <c r="O1332"/>
      <c r="P1332"/>
      <c r="Q1332"/>
      <c r="U1332" s="969"/>
      <c r="V1332" s="38"/>
      <c r="W1332" s="38"/>
    </row>
    <row r="1333" spans="1:23" x14ac:dyDescent="0.35">
      <c r="A1333" s="1191">
        <v>74175</v>
      </c>
      <c r="B1333" s="1192">
        <v>1.77</v>
      </c>
      <c r="C1333" s="1193" t="s">
        <v>8648</v>
      </c>
      <c r="D1333" s="1"/>
      <c r="E1333" s="979" t="s">
        <v>875</v>
      </c>
      <c r="F1333" s="3"/>
      <c r="O1333"/>
      <c r="P1333"/>
      <c r="Q1333"/>
      <c r="U1333" s="969"/>
      <c r="V1333" s="38"/>
      <c r="W1333" s="38"/>
    </row>
    <row r="1334" spans="1:23" x14ac:dyDescent="0.35">
      <c r="A1334" s="1191">
        <v>74176</v>
      </c>
      <c r="B1334" s="1192">
        <v>1.7</v>
      </c>
      <c r="C1334" s="1193" t="s">
        <v>8642</v>
      </c>
      <c r="D1334" s="1"/>
      <c r="E1334" s="979" t="s">
        <v>875</v>
      </c>
      <c r="F1334" s="3"/>
      <c r="O1334"/>
      <c r="P1334"/>
      <c r="Q1334"/>
      <c r="U1334" s="969"/>
      <c r="V1334" s="38"/>
      <c r="W1334" s="38"/>
    </row>
    <row r="1335" spans="1:23" x14ac:dyDescent="0.35">
      <c r="A1335" s="1191">
        <v>74177</v>
      </c>
      <c r="B1335" s="1192">
        <v>1.77</v>
      </c>
      <c r="C1335" s="1193" t="s">
        <v>8649</v>
      </c>
      <c r="D1335" s="1"/>
      <c r="E1335" s="979" t="s">
        <v>875</v>
      </c>
      <c r="F1335" s="3"/>
      <c r="O1335"/>
      <c r="P1335"/>
      <c r="Q1335"/>
      <c r="U1335" s="969"/>
      <c r="V1335" s="38"/>
      <c r="W1335" s="38"/>
    </row>
    <row r="1336" spans="1:23" x14ac:dyDescent="0.35">
      <c r="A1336" s="1191">
        <v>74177</v>
      </c>
      <c r="B1336" s="1192">
        <v>1.77</v>
      </c>
      <c r="C1336" s="1193" t="s">
        <v>1748</v>
      </c>
      <c r="D1336" s="1"/>
      <c r="E1336" s="979" t="s">
        <v>875</v>
      </c>
      <c r="O1336"/>
      <c r="P1336"/>
      <c r="Q1336"/>
      <c r="U1336" s="969"/>
      <c r="V1336" s="38"/>
      <c r="W1336" s="38"/>
    </row>
    <row r="1337" spans="1:23" x14ac:dyDescent="0.35">
      <c r="A1337" s="1191">
        <v>74178</v>
      </c>
      <c r="B1337" s="1192">
        <v>1.96</v>
      </c>
      <c r="C1337" s="1193" t="s">
        <v>8652</v>
      </c>
      <c r="D1337" s="1"/>
      <c r="E1337" s="979" t="s">
        <v>875</v>
      </c>
      <c r="F1337" s="3"/>
      <c r="O1337"/>
      <c r="P1337"/>
      <c r="Q1337"/>
      <c r="U1337" s="969"/>
      <c r="V1337" s="38"/>
      <c r="W1337" s="38"/>
    </row>
    <row r="1338" spans="1:23" x14ac:dyDescent="0.35">
      <c r="A1338" s="1191">
        <v>74220</v>
      </c>
      <c r="B1338" s="1192">
        <v>0.59</v>
      </c>
      <c r="C1338" s="1193" t="s">
        <v>1695</v>
      </c>
      <c r="D1338" s="1"/>
      <c r="E1338" s="979" t="s">
        <v>875</v>
      </c>
      <c r="F1338" s="3"/>
      <c r="O1338"/>
      <c r="P1338"/>
      <c r="Q1338"/>
      <c r="U1338" s="969"/>
      <c r="V1338" s="38"/>
      <c r="W1338" s="38"/>
    </row>
    <row r="1339" spans="1:23" x14ac:dyDescent="0.35">
      <c r="A1339" s="1191">
        <v>74230</v>
      </c>
      <c r="B1339" s="1192">
        <v>0.52</v>
      </c>
      <c r="C1339" s="1193" t="s">
        <v>1690</v>
      </c>
      <c r="D1339" s="1"/>
      <c r="E1339" s="979" t="s">
        <v>875</v>
      </c>
      <c r="F1339" s="3"/>
      <c r="O1339"/>
      <c r="P1339"/>
      <c r="Q1339"/>
      <c r="U1339" s="969"/>
      <c r="V1339" s="38"/>
      <c r="W1339" s="38"/>
    </row>
    <row r="1340" spans="1:23" x14ac:dyDescent="0.35">
      <c r="A1340" s="1191">
        <v>74240</v>
      </c>
      <c r="B1340" s="1192">
        <v>0.78</v>
      </c>
      <c r="C1340" s="1193" t="s">
        <v>1706</v>
      </c>
      <c r="D1340" s="1"/>
      <c r="E1340" s="979" t="s">
        <v>875</v>
      </c>
      <c r="F1340" s="3"/>
      <c r="O1340"/>
      <c r="P1340"/>
      <c r="Q1340"/>
      <c r="U1340" s="969"/>
      <c r="V1340" s="38"/>
      <c r="W1340" s="38"/>
    </row>
    <row r="1341" spans="1:23" x14ac:dyDescent="0.35">
      <c r="A1341" s="1191">
        <v>74250</v>
      </c>
      <c r="B1341" s="1192">
        <v>0.79</v>
      </c>
      <c r="C1341" s="1193" t="s">
        <v>1709</v>
      </c>
      <c r="D1341" s="1"/>
      <c r="E1341" s="979" t="s">
        <v>875</v>
      </c>
      <c r="F1341" s="3"/>
      <c r="O1341"/>
      <c r="P1341"/>
      <c r="Q1341"/>
      <c r="U1341" s="969"/>
      <c r="V1341" s="38"/>
      <c r="W1341" s="38"/>
    </row>
    <row r="1342" spans="1:23" x14ac:dyDescent="0.35">
      <c r="A1342" s="1191">
        <v>74270</v>
      </c>
      <c r="B1342" s="1192">
        <v>1.01</v>
      </c>
      <c r="C1342" s="1193" t="s">
        <v>1720</v>
      </c>
      <c r="D1342" s="1"/>
      <c r="E1342" s="979" t="s">
        <v>875</v>
      </c>
      <c r="F1342" s="3"/>
      <c r="O1342"/>
      <c r="P1342"/>
      <c r="Q1342"/>
      <c r="U1342" s="969"/>
      <c r="V1342" s="38"/>
      <c r="W1342" s="38"/>
    </row>
    <row r="1343" spans="1:23" x14ac:dyDescent="0.35">
      <c r="A1343" s="1191">
        <v>74280</v>
      </c>
      <c r="B1343" s="1192">
        <v>1.23</v>
      </c>
      <c r="C1343" s="1193" t="s">
        <v>1737</v>
      </c>
      <c r="D1343" s="1"/>
      <c r="E1343" s="979" t="s">
        <v>875</v>
      </c>
      <c r="F1343" s="3"/>
      <c r="O1343"/>
      <c r="P1343"/>
      <c r="Q1343"/>
      <c r="U1343" s="969"/>
      <c r="V1343" s="38"/>
      <c r="W1343" s="38"/>
    </row>
    <row r="1344" spans="1:23" x14ac:dyDescent="0.35">
      <c r="A1344" s="1191">
        <v>74425</v>
      </c>
      <c r="B1344" s="1192">
        <v>0.5</v>
      </c>
      <c r="C1344" s="1193" t="s">
        <v>1689</v>
      </c>
      <c r="D1344" s="1"/>
      <c r="E1344" s="979" t="s">
        <v>875</v>
      </c>
      <c r="F1344" s="3"/>
      <c r="O1344"/>
      <c r="P1344"/>
      <c r="Q1344"/>
      <c r="U1344" s="969"/>
      <c r="V1344" s="38"/>
      <c r="W1344" s="38"/>
    </row>
    <row r="1345" spans="1:23" x14ac:dyDescent="0.35">
      <c r="A1345" s="1191">
        <v>74455</v>
      </c>
      <c r="B1345" s="1192">
        <v>0.32</v>
      </c>
      <c r="C1345" s="1193" t="s">
        <v>1681</v>
      </c>
      <c r="D1345" s="1"/>
      <c r="E1345" s="979" t="s">
        <v>875</v>
      </c>
      <c r="F1345" s="3"/>
      <c r="O1345"/>
      <c r="P1345"/>
      <c r="Q1345"/>
      <c r="U1345" s="969"/>
      <c r="V1345" s="38"/>
      <c r="W1345" s="38"/>
    </row>
    <row r="1346" spans="1:23" x14ac:dyDescent="0.35">
      <c r="A1346" s="1191">
        <v>74740</v>
      </c>
      <c r="B1346" s="1192">
        <v>0.37</v>
      </c>
      <c r="C1346" s="1193" t="s">
        <v>1683</v>
      </c>
      <c r="D1346" s="1"/>
      <c r="E1346" s="979" t="s">
        <v>875</v>
      </c>
      <c r="F1346" s="3"/>
      <c r="O1346"/>
      <c r="P1346"/>
      <c r="Q1346"/>
      <c r="U1346" s="969"/>
      <c r="V1346" s="38"/>
      <c r="W1346" s="38"/>
    </row>
    <row r="1347" spans="1:23" x14ac:dyDescent="0.35">
      <c r="A1347" s="1191">
        <v>75571</v>
      </c>
      <c r="B1347" s="1192">
        <v>0.56999999999999995</v>
      </c>
      <c r="C1347" s="1193" t="s">
        <v>1692</v>
      </c>
      <c r="D1347" s="1"/>
      <c r="E1347" s="979" t="s">
        <v>875</v>
      </c>
      <c r="F1347" s="3"/>
      <c r="O1347"/>
      <c r="P1347"/>
      <c r="Q1347"/>
      <c r="U1347" s="969"/>
      <c r="V1347" s="38"/>
      <c r="W1347" s="38"/>
    </row>
    <row r="1348" spans="1:23" x14ac:dyDescent="0.35">
      <c r="A1348" s="1191">
        <v>75571</v>
      </c>
      <c r="B1348" s="1192">
        <v>0.56999999999999995</v>
      </c>
      <c r="C1348" s="1193" t="s">
        <v>1693</v>
      </c>
      <c r="D1348" s="1"/>
      <c r="E1348" s="979" t="s">
        <v>875</v>
      </c>
      <c r="F1348" s="3"/>
      <c r="O1348"/>
      <c r="P1348"/>
      <c r="Q1348"/>
      <c r="U1348" s="969"/>
      <c r="V1348" s="38"/>
      <c r="W1348" s="38"/>
    </row>
    <row r="1349" spans="1:23" x14ac:dyDescent="0.35">
      <c r="A1349" s="1191">
        <v>75635</v>
      </c>
      <c r="B1349" s="1192">
        <v>2.34</v>
      </c>
      <c r="C1349" s="1193" t="s">
        <v>1751</v>
      </c>
      <c r="D1349" s="1"/>
      <c r="E1349" s="979" t="s">
        <v>875</v>
      </c>
      <c r="F1349" s="3"/>
      <c r="O1349"/>
      <c r="P1349"/>
      <c r="Q1349"/>
      <c r="U1349" s="969"/>
      <c r="V1349" s="38"/>
      <c r="W1349" s="38"/>
    </row>
    <row r="1350" spans="1:23" x14ac:dyDescent="0.35">
      <c r="A1350" s="1191">
        <v>75635</v>
      </c>
      <c r="B1350" s="1192">
        <v>2.34</v>
      </c>
      <c r="C1350" s="1193" t="s">
        <v>8653</v>
      </c>
      <c r="D1350" s="1"/>
      <c r="E1350" s="979" t="s">
        <v>875</v>
      </c>
      <c r="F1350" s="3"/>
      <c r="O1350"/>
      <c r="P1350"/>
      <c r="Q1350"/>
      <c r="U1350" s="969"/>
      <c r="V1350" s="38"/>
      <c r="W1350" s="38"/>
    </row>
    <row r="1351" spans="1:23" x14ac:dyDescent="0.35">
      <c r="A1351" s="1191">
        <v>75635</v>
      </c>
      <c r="B1351" s="1192">
        <v>2.34</v>
      </c>
      <c r="C1351" s="1193" t="s">
        <v>1752</v>
      </c>
      <c r="D1351" s="1"/>
      <c r="E1351" s="979" t="s">
        <v>875</v>
      </c>
      <c r="F1351" s="3"/>
      <c r="O1351"/>
      <c r="P1351"/>
      <c r="Q1351"/>
      <c r="U1351" s="969"/>
      <c r="V1351" s="38"/>
      <c r="W1351" s="38"/>
    </row>
    <row r="1352" spans="1:23" x14ac:dyDescent="0.35">
      <c r="A1352" s="1191">
        <v>76010</v>
      </c>
      <c r="B1352" s="1192">
        <v>0.18</v>
      </c>
      <c r="C1352" s="1193" t="s">
        <v>1662</v>
      </c>
      <c r="D1352" s="1"/>
      <c r="E1352" s="979" t="s">
        <v>875</v>
      </c>
      <c r="F1352" s="3"/>
      <c r="O1352"/>
      <c r="P1352"/>
      <c r="Q1352"/>
      <c r="U1352" s="969"/>
      <c r="V1352" s="38"/>
      <c r="W1352" s="38"/>
    </row>
    <row r="1353" spans="1:23" x14ac:dyDescent="0.35">
      <c r="A1353" s="1191">
        <v>76080</v>
      </c>
      <c r="B1353" s="1192">
        <v>0.53</v>
      </c>
      <c r="C1353" s="1193" t="s">
        <v>1691</v>
      </c>
      <c r="D1353" s="1"/>
      <c r="E1353" s="979" t="s">
        <v>875</v>
      </c>
      <c r="F1353" s="3"/>
      <c r="O1353"/>
      <c r="P1353"/>
      <c r="Q1353"/>
      <c r="U1353" s="969"/>
      <c r="V1353" s="38"/>
      <c r="W1353" s="38"/>
    </row>
    <row r="1354" spans="1:23" x14ac:dyDescent="0.35">
      <c r="A1354" s="1191">
        <v>76506</v>
      </c>
      <c r="B1354" s="1192">
        <v>0.61</v>
      </c>
      <c r="C1354" s="1193" t="s">
        <v>1696</v>
      </c>
      <c r="D1354" s="1"/>
      <c r="E1354" s="979" t="s">
        <v>875</v>
      </c>
      <c r="F1354" s="3"/>
      <c r="O1354"/>
      <c r="P1354"/>
      <c r="Q1354"/>
      <c r="U1354" s="969"/>
      <c r="V1354" s="38"/>
      <c r="W1354" s="38"/>
    </row>
    <row r="1355" spans="1:23" x14ac:dyDescent="0.35">
      <c r="A1355" s="1191">
        <v>76536</v>
      </c>
      <c r="B1355" s="1192">
        <v>0.55000000000000004</v>
      </c>
      <c r="C1355" s="1193" t="s">
        <v>8572</v>
      </c>
      <c r="D1355" s="1"/>
      <c r="E1355" s="979" t="s">
        <v>875</v>
      </c>
      <c r="F1355" s="3"/>
      <c r="O1355"/>
      <c r="P1355"/>
      <c r="Q1355"/>
      <c r="U1355" s="969"/>
      <c r="V1355" s="38"/>
      <c r="W1355" s="38"/>
    </row>
    <row r="1356" spans="1:23" x14ac:dyDescent="0.35">
      <c r="A1356" s="1191">
        <v>76604</v>
      </c>
      <c r="B1356" s="1192">
        <v>0.57999999999999996</v>
      </c>
      <c r="C1356" s="1193" t="s">
        <v>8574</v>
      </c>
      <c r="D1356" s="1"/>
      <c r="E1356" s="979" t="s">
        <v>875</v>
      </c>
      <c r="F1356" s="3"/>
      <c r="O1356"/>
      <c r="P1356"/>
      <c r="Q1356"/>
      <c r="U1356" s="969"/>
      <c r="V1356" s="38"/>
      <c r="W1356" s="38"/>
    </row>
    <row r="1357" spans="1:23" x14ac:dyDescent="0.35">
      <c r="A1357" s="1191">
        <v>76604</v>
      </c>
      <c r="B1357" s="1192">
        <v>0.57999999999999996</v>
      </c>
      <c r="C1357" s="1193" t="s">
        <v>1694</v>
      </c>
      <c r="D1357" s="1"/>
      <c r="E1357" s="979" t="s">
        <v>875</v>
      </c>
      <c r="F1357" s="1120"/>
      <c r="O1357"/>
      <c r="P1357"/>
      <c r="Q1357"/>
      <c r="U1357" s="969"/>
      <c r="V1357" s="38"/>
      <c r="W1357" s="38"/>
    </row>
    <row r="1358" spans="1:23" x14ac:dyDescent="0.35">
      <c r="A1358" s="1191">
        <v>76641</v>
      </c>
      <c r="B1358" s="1192">
        <v>0.71</v>
      </c>
      <c r="C1358" s="1193" t="s">
        <v>1702</v>
      </c>
      <c r="D1358" s="1"/>
      <c r="E1358" s="979" t="s">
        <v>875</v>
      </c>
      <c r="F1358" s="3"/>
      <c r="O1358"/>
      <c r="P1358"/>
      <c r="Q1358"/>
      <c r="U1358" s="969"/>
      <c r="V1358" s="38"/>
      <c r="W1358" s="38"/>
    </row>
    <row r="1359" spans="1:23" x14ac:dyDescent="0.35">
      <c r="A1359" s="1191">
        <v>76641</v>
      </c>
      <c r="B1359" s="1192">
        <v>0.71</v>
      </c>
      <c r="C1359" s="1193" t="s">
        <v>8586</v>
      </c>
      <c r="D1359" s="1"/>
      <c r="E1359" s="979" t="s">
        <v>875</v>
      </c>
      <c r="F1359" s="3"/>
      <c r="O1359"/>
      <c r="P1359"/>
      <c r="Q1359"/>
      <c r="U1359" s="969"/>
      <c r="V1359" s="38"/>
      <c r="W1359" s="38"/>
    </row>
    <row r="1360" spans="1:23" x14ac:dyDescent="0.35">
      <c r="A1360" s="1191">
        <v>76641</v>
      </c>
      <c r="B1360" s="1192">
        <v>0.71</v>
      </c>
      <c r="C1360" s="1193" t="s">
        <v>8587</v>
      </c>
      <c r="D1360" s="1"/>
      <c r="E1360" s="979" t="s">
        <v>875</v>
      </c>
      <c r="F1360" s="3"/>
      <c r="O1360"/>
      <c r="P1360"/>
      <c r="Q1360"/>
      <c r="U1360" s="969"/>
      <c r="V1360" s="38"/>
      <c r="W1360" s="38"/>
    </row>
    <row r="1361" spans="1:23" x14ac:dyDescent="0.35">
      <c r="A1361" s="1191">
        <v>76641</v>
      </c>
      <c r="B1361" s="1192">
        <v>0.71</v>
      </c>
      <c r="C1361" s="1193" t="s">
        <v>1703</v>
      </c>
      <c r="D1361" s="1"/>
      <c r="E1361" s="979" t="s">
        <v>875</v>
      </c>
      <c r="F1361" s="3"/>
      <c r="O1361"/>
      <c r="P1361"/>
      <c r="Q1361"/>
      <c r="U1361" s="969"/>
      <c r="V1361" s="38"/>
      <c r="W1361" s="38"/>
    </row>
    <row r="1362" spans="1:23" x14ac:dyDescent="0.35">
      <c r="A1362" s="1191">
        <v>76642</v>
      </c>
      <c r="B1362" s="1192">
        <v>0.66</v>
      </c>
      <c r="C1362" s="1193" t="s">
        <v>8579</v>
      </c>
      <c r="D1362" s="1"/>
      <c r="E1362" s="979" t="s">
        <v>875</v>
      </c>
      <c r="F1362" s="3"/>
      <c r="O1362"/>
      <c r="P1362"/>
      <c r="Q1362"/>
      <c r="U1362" s="969"/>
      <c r="V1362" s="38"/>
      <c r="W1362" s="38"/>
    </row>
    <row r="1363" spans="1:23" x14ac:dyDescent="0.35">
      <c r="A1363" s="1191">
        <v>76642</v>
      </c>
      <c r="B1363" s="1192">
        <v>0.66</v>
      </c>
      <c r="C1363" s="1193" t="s">
        <v>8580</v>
      </c>
      <c r="D1363" s="1"/>
      <c r="E1363" s="979" t="s">
        <v>875</v>
      </c>
      <c r="F1363" s="3"/>
      <c r="O1363"/>
      <c r="P1363"/>
      <c r="Q1363"/>
      <c r="U1363" s="969"/>
      <c r="V1363" s="38"/>
      <c r="W1363" s="38"/>
    </row>
    <row r="1364" spans="1:23" x14ac:dyDescent="0.35">
      <c r="A1364" s="1191">
        <v>76700</v>
      </c>
      <c r="B1364" s="1192">
        <v>0.79</v>
      </c>
      <c r="C1364" s="1193" t="s">
        <v>8596</v>
      </c>
      <c r="D1364" s="1"/>
      <c r="E1364" s="979" t="s">
        <v>875</v>
      </c>
      <c r="F1364" s="3"/>
      <c r="O1364"/>
      <c r="P1364"/>
      <c r="Q1364"/>
      <c r="U1364" s="969"/>
      <c r="V1364" s="38"/>
      <c r="W1364" s="38"/>
    </row>
    <row r="1365" spans="1:23" x14ac:dyDescent="0.35">
      <c r="A1365" s="1191">
        <v>76705</v>
      </c>
      <c r="B1365" s="1192">
        <v>0.57999999999999996</v>
      </c>
      <c r="C1365" s="1193" t="s">
        <v>8575</v>
      </c>
      <c r="D1365" s="1"/>
      <c r="E1365" s="979" t="s">
        <v>875</v>
      </c>
      <c r="F1365" s="3"/>
      <c r="O1365"/>
      <c r="P1365"/>
      <c r="Q1365"/>
      <c r="U1365" s="969"/>
      <c r="V1365" s="38"/>
      <c r="W1365" s="38"/>
    </row>
    <row r="1366" spans="1:23" x14ac:dyDescent="0.35">
      <c r="A1366" s="1191">
        <v>76705</v>
      </c>
      <c r="B1366" s="1192">
        <v>0.57999999999999996</v>
      </c>
      <c r="C1366" s="1193" t="s">
        <v>8576</v>
      </c>
      <c r="D1366" s="1"/>
      <c r="E1366" s="979" t="s">
        <v>875</v>
      </c>
      <c r="F1366" s="3"/>
      <c r="O1366"/>
      <c r="P1366"/>
      <c r="Q1366"/>
      <c r="U1366" s="969"/>
      <c r="V1366" s="38"/>
      <c r="W1366" s="38"/>
    </row>
    <row r="1367" spans="1:23" x14ac:dyDescent="0.35">
      <c r="A1367" s="1191">
        <v>76705</v>
      </c>
      <c r="B1367" s="1192">
        <v>0.57999999999999996</v>
      </c>
      <c r="C1367" s="1193" t="s">
        <v>8577</v>
      </c>
      <c r="D1367" s="1"/>
      <c r="E1367" s="979" t="s">
        <v>875</v>
      </c>
      <c r="F1367" s="3"/>
      <c r="O1367"/>
      <c r="P1367"/>
      <c r="Q1367"/>
      <c r="U1367" s="969"/>
      <c r="V1367" s="38"/>
      <c r="W1367" s="38"/>
    </row>
    <row r="1368" spans="1:23" x14ac:dyDescent="0.35">
      <c r="A1368" s="1191">
        <v>76705</v>
      </c>
      <c r="B1368" s="1192">
        <v>0.57999999999999996</v>
      </c>
      <c r="C1368" s="1193" t="s">
        <v>8578</v>
      </c>
      <c r="D1368" s="1"/>
      <c r="E1368" s="979" t="s">
        <v>875</v>
      </c>
      <c r="F1368" s="3"/>
      <c r="O1368"/>
      <c r="P1368"/>
      <c r="Q1368"/>
      <c r="U1368" s="969"/>
      <c r="V1368" s="38"/>
      <c r="W1368" s="38"/>
    </row>
    <row r="1369" spans="1:23" x14ac:dyDescent="0.35">
      <c r="A1369" s="1191">
        <v>76706</v>
      </c>
      <c r="B1369" s="1192">
        <v>0.54</v>
      </c>
      <c r="C1369" s="1193" t="s">
        <v>8570</v>
      </c>
      <c r="D1369" s="1"/>
      <c r="E1369" s="979" t="s">
        <v>875</v>
      </c>
      <c r="F1369" s="3"/>
      <c r="O1369"/>
      <c r="P1369"/>
      <c r="Q1369"/>
      <c r="U1369" s="969"/>
      <c r="V1369" s="38"/>
      <c r="W1369" s="38"/>
    </row>
    <row r="1370" spans="1:23" x14ac:dyDescent="0.35">
      <c r="A1370" s="1191">
        <v>76770</v>
      </c>
      <c r="B1370" s="1192">
        <v>0.72</v>
      </c>
      <c r="C1370" s="1193" t="s">
        <v>8588</v>
      </c>
      <c r="D1370" s="1"/>
      <c r="E1370" s="979" t="s">
        <v>875</v>
      </c>
      <c r="F1370" s="3"/>
      <c r="O1370"/>
      <c r="P1370"/>
      <c r="Q1370"/>
      <c r="U1370" s="969"/>
      <c r="V1370" s="38"/>
      <c r="W1370" s="38"/>
    </row>
    <row r="1371" spans="1:23" x14ac:dyDescent="0.35">
      <c r="A1371" s="1191">
        <v>76775</v>
      </c>
      <c r="B1371" s="1192">
        <v>0.56999999999999995</v>
      </c>
      <c r="C1371" s="1193" t="s">
        <v>8573</v>
      </c>
      <c r="D1371" s="1"/>
      <c r="E1371" s="979" t="s">
        <v>875</v>
      </c>
      <c r="F1371" s="3"/>
      <c r="O1371"/>
      <c r="P1371"/>
      <c r="Q1371"/>
      <c r="U1371" s="969"/>
      <c r="V1371" s="38"/>
      <c r="W1371" s="38"/>
    </row>
    <row r="1372" spans="1:23" x14ac:dyDescent="0.35">
      <c r="A1372" s="1191">
        <v>76801</v>
      </c>
      <c r="B1372" s="1192">
        <v>0.97</v>
      </c>
      <c r="C1372" s="1193" t="s">
        <v>1714</v>
      </c>
      <c r="D1372" s="1"/>
      <c r="E1372" s="979" t="s">
        <v>875</v>
      </c>
      <c r="F1372" s="3"/>
      <c r="O1372"/>
      <c r="P1372"/>
      <c r="Q1372"/>
      <c r="U1372" s="969"/>
      <c r="V1372" s="38"/>
      <c r="W1372" s="38"/>
    </row>
    <row r="1373" spans="1:23" x14ac:dyDescent="0.35">
      <c r="A1373" s="1191">
        <v>76805</v>
      </c>
      <c r="B1373" s="1192">
        <v>0.97</v>
      </c>
      <c r="C1373" s="1193" t="s">
        <v>1715</v>
      </c>
      <c r="D1373" s="1"/>
      <c r="E1373" s="979" t="s">
        <v>875</v>
      </c>
      <c r="F1373" s="3"/>
      <c r="O1373"/>
      <c r="P1373"/>
      <c r="Q1373"/>
      <c r="U1373" s="969"/>
      <c r="V1373" s="38"/>
      <c r="W1373" s="38"/>
    </row>
    <row r="1374" spans="1:23" x14ac:dyDescent="0.35">
      <c r="A1374" s="1191">
        <v>76815</v>
      </c>
      <c r="B1374" s="1192">
        <v>0.63</v>
      </c>
      <c r="C1374" s="1193" t="s">
        <v>1697</v>
      </c>
      <c r="D1374" s="1"/>
      <c r="E1374" s="979" t="s">
        <v>875</v>
      </c>
      <c r="F1374" s="3"/>
      <c r="O1374"/>
      <c r="P1374"/>
      <c r="Q1374"/>
      <c r="U1374" s="969"/>
      <c r="V1374" s="38"/>
      <c r="W1374" s="38"/>
    </row>
    <row r="1375" spans="1:23" x14ac:dyDescent="0.35">
      <c r="A1375" s="1191">
        <v>76816</v>
      </c>
      <c r="B1375" s="1192">
        <v>0.83</v>
      </c>
      <c r="C1375" s="1193" t="s">
        <v>1711</v>
      </c>
      <c r="D1375" s="1"/>
      <c r="E1375" s="979" t="s">
        <v>875</v>
      </c>
      <c r="F1375" s="3"/>
      <c r="O1375"/>
      <c r="P1375"/>
      <c r="Q1375"/>
      <c r="U1375" s="969"/>
      <c r="V1375" s="38"/>
      <c r="W1375" s="38"/>
    </row>
    <row r="1376" spans="1:23" x14ac:dyDescent="0.35">
      <c r="A1376" s="1191">
        <v>76817</v>
      </c>
      <c r="B1376" s="1192">
        <v>0.73</v>
      </c>
      <c r="C1376" s="1193" t="s">
        <v>1704</v>
      </c>
      <c r="D1376" s="1"/>
      <c r="E1376" s="979" t="s">
        <v>875</v>
      </c>
      <c r="F1376" s="1112"/>
      <c r="O1376"/>
      <c r="P1376"/>
      <c r="Q1376"/>
      <c r="U1376" s="969"/>
      <c r="V1376" s="38"/>
      <c r="W1376" s="38"/>
    </row>
    <row r="1377" spans="1:23" x14ac:dyDescent="0.35">
      <c r="A1377" s="1191">
        <v>76830</v>
      </c>
      <c r="B1377" s="1192">
        <v>0.67</v>
      </c>
      <c r="C1377" s="1193" t="s">
        <v>8581</v>
      </c>
      <c r="D1377" s="1"/>
      <c r="E1377" s="979" t="s">
        <v>875</v>
      </c>
      <c r="F1377" s="3"/>
      <c r="O1377"/>
      <c r="P1377"/>
      <c r="Q1377"/>
      <c r="U1377" s="969"/>
      <c r="V1377" s="38"/>
      <c r="W1377" s="38"/>
    </row>
    <row r="1378" spans="1:23" x14ac:dyDescent="0.35">
      <c r="A1378" s="1191">
        <v>76856</v>
      </c>
      <c r="B1378" s="1192">
        <v>0.67</v>
      </c>
      <c r="C1378" s="1193" t="s">
        <v>8582</v>
      </c>
      <c r="D1378" s="1"/>
      <c r="E1378" s="979" t="s">
        <v>875</v>
      </c>
      <c r="F1378" s="3"/>
      <c r="O1378"/>
      <c r="P1378"/>
      <c r="Q1378"/>
      <c r="U1378" s="969"/>
      <c r="V1378" s="38"/>
      <c r="W1378" s="38"/>
    </row>
    <row r="1379" spans="1:23" x14ac:dyDescent="0.35">
      <c r="A1379" s="1191">
        <v>76857</v>
      </c>
      <c r="B1379" s="1192">
        <v>0.49</v>
      </c>
      <c r="C1379" s="1193" t="s">
        <v>8565</v>
      </c>
      <c r="D1379" s="1"/>
      <c r="E1379" s="979" t="s">
        <v>875</v>
      </c>
      <c r="F1379" s="3"/>
      <c r="O1379"/>
      <c r="P1379"/>
      <c r="Q1379"/>
      <c r="U1379" s="969"/>
      <c r="V1379" s="38"/>
      <c r="W1379" s="38"/>
    </row>
    <row r="1380" spans="1:23" x14ac:dyDescent="0.35">
      <c r="A1380" s="1191">
        <v>76881</v>
      </c>
      <c r="B1380" s="1192">
        <v>0.88</v>
      </c>
      <c r="C1380" s="1193" t="s">
        <v>1712</v>
      </c>
      <c r="D1380" s="1"/>
      <c r="E1380" s="979" t="s">
        <v>875</v>
      </c>
      <c r="F1380" s="3"/>
      <c r="O1380"/>
      <c r="P1380"/>
      <c r="Q1380"/>
      <c r="U1380" s="969"/>
      <c r="V1380" s="38"/>
      <c r="W1380" s="38"/>
    </row>
    <row r="1381" spans="1:23" x14ac:dyDescent="0.35">
      <c r="A1381" s="1191">
        <v>76882</v>
      </c>
      <c r="B1381" s="1192">
        <v>0.67</v>
      </c>
      <c r="C1381" s="1193" t="s">
        <v>1698</v>
      </c>
      <c r="D1381" s="1"/>
      <c r="E1381" s="979" t="s">
        <v>875</v>
      </c>
      <c r="F1381" s="1109"/>
      <c r="O1381"/>
      <c r="P1381"/>
      <c r="Q1381"/>
      <c r="U1381" s="969"/>
      <c r="V1381" s="38"/>
      <c r="W1381" s="38"/>
    </row>
    <row r="1382" spans="1:23" x14ac:dyDescent="0.35">
      <c r="A1382" s="1191">
        <v>76882</v>
      </c>
      <c r="B1382" s="1192">
        <v>0.67</v>
      </c>
      <c r="C1382" s="1193" t="s">
        <v>1699</v>
      </c>
      <c r="D1382" s="1"/>
      <c r="E1382" s="979" t="s">
        <v>875</v>
      </c>
      <c r="F1382" s="3"/>
      <c r="O1382"/>
      <c r="P1382"/>
      <c r="Q1382"/>
      <c r="U1382" s="969"/>
      <c r="V1382" s="38"/>
      <c r="W1382" s="38"/>
    </row>
    <row r="1383" spans="1:23" x14ac:dyDescent="0.35">
      <c r="A1383" s="1191">
        <v>76882</v>
      </c>
      <c r="B1383" s="1192">
        <v>0.67</v>
      </c>
      <c r="C1383" s="1193" t="s">
        <v>8583</v>
      </c>
      <c r="D1383" s="1"/>
      <c r="E1383" s="979" t="s">
        <v>875</v>
      </c>
      <c r="F1383" s="3"/>
      <c r="O1383"/>
      <c r="P1383"/>
      <c r="Q1383"/>
      <c r="U1383" s="969"/>
      <c r="V1383" s="38"/>
      <c r="W1383" s="38"/>
    </row>
    <row r="1384" spans="1:23" x14ac:dyDescent="0.35">
      <c r="A1384" s="1191">
        <v>76882</v>
      </c>
      <c r="B1384" s="1192">
        <v>0.67</v>
      </c>
      <c r="C1384" s="1193" t="s">
        <v>8584</v>
      </c>
      <c r="D1384" s="1"/>
      <c r="E1384" s="979" t="s">
        <v>875</v>
      </c>
      <c r="F1384" s="3"/>
      <c r="O1384"/>
      <c r="P1384"/>
      <c r="Q1384"/>
      <c r="U1384" s="969"/>
      <c r="V1384" s="38"/>
      <c r="W1384" s="38"/>
    </row>
    <row r="1385" spans="1:23" x14ac:dyDescent="0.35">
      <c r="A1385" s="1191">
        <v>77065</v>
      </c>
      <c r="B1385" s="1192">
        <v>0.79</v>
      </c>
      <c r="C1385" s="1193" t="s">
        <v>8597</v>
      </c>
      <c r="D1385" s="1"/>
      <c r="E1385" s="979" t="s">
        <v>875</v>
      </c>
      <c r="F1385" s="3"/>
      <c r="O1385"/>
      <c r="P1385"/>
      <c r="Q1385"/>
      <c r="U1385" s="969"/>
      <c r="V1385" s="38"/>
      <c r="W1385" s="38"/>
    </row>
    <row r="1386" spans="1:23" x14ac:dyDescent="0.35">
      <c r="A1386" s="1191">
        <v>77066</v>
      </c>
      <c r="B1386" s="1192">
        <v>0.98</v>
      </c>
      <c r="C1386" s="1193" t="s">
        <v>1718</v>
      </c>
      <c r="D1386" s="1"/>
      <c r="E1386" s="979" t="s">
        <v>875</v>
      </c>
      <c r="F1386" s="3"/>
      <c r="O1386"/>
      <c r="P1386"/>
      <c r="Q1386"/>
      <c r="U1386" s="969"/>
      <c r="V1386" s="38"/>
      <c r="W1386" s="38"/>
    </row>
    <row r="1387" spans="1:23" x14ac:dyDescent="0.35">
      <c r="A1387" s="1191">
        <v>77066</v>
      </c>
      <c r="B1387" s="1192">
        <v>0.98</v>
      </c>
      <c r="C1387" s="1193" t="s">
        <v>8608</v>
      </c>
      <c r="D1387" s="1"/>
      <c r="E1387" s="979" t="s">
        <v>875</v>
      </c>
      <c r="F1387" s="3"/>
      <c r="O1387"/>
      <c r="P1387"/>
      <c r="Q1387"/>
      <c r="U1387" s="969"/>
      <c r="V1387" s="38"/>
      <c r="W1387" s="38"/>
    </row>
    <row r="1388" spans="1:23" x14ac:dyDescent="0.35">
      <c r="A1388" s="1191">
        <v>77066</v>
      </c>
      <c r="B1388" s="1192">
        <v>0.98</v>
      </c>
      <c r="C1388" s="1193" t="s">
        <v>1719</v>
      </c>
      <c r="D1388" s="1"/>
      <c r="E1388" s="979" t="s">
        <v>875</v>
      </c>
      <c r="F1388" s="3"/>
      <c r="O1388"/>
      <c r="P1388"/>
      <c r="Q1388"/>
      <c r="U1388" s="969"/>
      <c r="V1388" s="38"/>
      <c r="W1388" s="38"/>
    </row>
    <row r="1389" spans="1:23" x14ac:dyDescent="0.35">
      <c r="A1389" s="1191">
        <v>77067</v>
      </c>
      <c r="B1389" s="1192">
        <v>0.74</v>
      </c>
      <c r="C1389" s="1193" t="s">
        <v>8589</v>
      </c>
      <c r="D1389" s="1"/>
      <c r="E1389" s="979" t="s">
        <v>875</v>
      </c>
      <c r="F1389" s="3"/>
      <c r="O1389"/>
      <c r="P1389"/>
      <c r="Q1389"/>
      <c r="U1389" s="969"/>
      <c r="V1389" s="38"/>
      <c r="W1389" s="38"/>
    </row>
    <row r="1390" spans="1:23" x14ac:dyDescent="0.35">
      <c r="A1390" s="1191">
        <v>77067</v>
      </c>
      <c r="B1390" s="1192">
        <v>0.74</v>
      </c>
      <c r="C1390" s="1193" t="s">
        <v>1705</v>
      </c>
      <c r="D1390" s="1"/>
      <c r="E1390" s="979" t="s">
        <v>875</v>
      </c>
      <c r="F1390" s="3"/>
      <c r="O1390"/>
      <c r="P1390"/>
      <c r="Q1390"/>
      <c r="U1390" s="969"/>
      <c r="V1390" s="38"/>
      <c r="W1390" s="38"/>
    </row>
    <row r="1391" spans="1:23" x14ac:dyDescent="0.35">
      <c r="A1391" s="1191">
        <v>77072</v>
      </c>
      <c r="B1391" s="1192">
        <v>0.19</v>
      </c>
      <c r="C1391" s="1193" t="s">
        <v>8538</v>
      </c>
      <c r="D1391" s="1"/>
      <c r="E1391" s="979" t="s">
        <v>875</v>
      </c>
      <c r="F1391" s="3"/>
      <c r="O1391"/>
      <c r="P1391"/>
      <c r="Q1391"/>
      <c r="U1391" s="969"/>
      <c r="V1391" s="38"/>
      <c r="W1391" s="38"/>
    </row>
    <row r="1392" spans="1:23" x14ac:dyDescent="0.35">
      <c r="A1392" s="1191">
        <v>77073</v>
      </c>
      <c r="B1392" s="1192">
        <v>0.25</v>
      </c>
      <c r="C1392" s="1193" t="s">
        <v>1674</v>
      </c>
      <c r="D1392" s="1"/>
      <c r="E1392" s="979" t="s">
        <v>875</v>
      </c>
      <c r="F1392" s="3"/>
      <c r="O1392"/>
      <c r="P1392"/>
      <c r="Q1392"/>
      <c r="U1392" s="969"/>
      <c r="V1392" s="38"/>
      <c r="W1392" s="38"/>
    </row>
    <row r="1393" spans="1:23" x14ac:dyDescent="0.35">
      <c r="A1393" s="1191">
        <v>77074</v>
      </c>
      <c r="B1393" s="1192">
        <v>0.43</v>
      </c>
      <c r="C1393" s="1193" t="s">
        <v>8560</v>
      </c>
      <c r="D1393" s="1"/>
      <c r="E1393" s="979" t="s">
        <v>875</v>
      </c>
      <c r="F1393" s="3"/>
      <c r="O1393"/>
      <c r="P1393"/>
      <c r="Q1393"/>
      <c r="U1393" s="969"/>
      <c r="V1393" s="38"/>
      <c r="W1393" s="38"/>
    </row>
    <row r="1394" spans="1:23" x14ac:dyDescent="0.35">
      <c r="A1394" s="1191">
        <v>77074</v>
      </c>
      <c r="B1394" s="1192">
        <v>0.43</v>
      </c>
      <c r="C1394" s="1193" t="s">
        <v>1685</v>
      </c>
      <c r="D1394" s="1"/>
      <c r="E1394" s="979" t="s">
        <v>875</v>
      </c>
      <c r="F1394" s="3"/>
      <c r="O1394"/>
      <c r="P1394"/>
      <c r="Q1394"/>
      <c r="U1394" s="969"/>
      <c r="V1394" s="38"/>
      <c r="W1394" s="38"/>
    </row>
    <row r="1395" spans="1:23" x14ac:dyDescent="0.35">
      <c r="A1395" s="1191">
        <v>77075</v>
      </c>
      <c r="B1395" s="1192">
        <v>0.54</v>
      </c>
      <c r="C1395" s="1193" t="s">
        <v>8571</v>
      </c>
      <c r="D1395" s="1"/>
      <c r="E1395" s="979" t="s">
        <v>875</v>
      </c>
      <c r="F1395" s="3"/>
      <c r="O1395"/>
      <c r="P1395"/>
      <c r="Q1395"/>
      <c r="U1395" s="969"/>
      <c r="V1395" s="38"/>
      <c r="W1395" s="38"/>
    </row>
    <row r="1396" spans="1:23" x14ac:dyDescent="0.35">
      <c r="A1396" s="1191">
        <v>77076</v>
      </c>
      <c r="B1396" s="1192">
        <v>0.68</v>
      </c>
      <c r="C1396" s="1193" t="s">
        <v>1700</v>
      </c>
      <c r="D1396" s="1"/>
      <c r="E1396" s="979" t="s">
        <v>875</v>
      </c>
      <c r="F1396" s="3"/>
      <c r="O1396"/>
      <c r="P1396"/>
      <c r="Q1396"/>
      <c r="U1396" s="969"/>
      <c r="V1396" s="38"/>
      <c r="W1396" s="38"/>
    </row>
    <row r="1397" spans="1:23" x14ac:dyDescent="0.35">
      <c r="A1397" s="1191">
        <v>77077</v>
      </c>
      <c r="B1397" s="1192">
        <v>0.32</v>
      </c>
      <c r="C1397" s="1193" t="s">
        <v>1682</v>
      </c>
      <c r="D1397" s="1"/>
      <c r="E1397" s="979" t="s">
        <v>875</v>
      </c>
      <c r="F1397" s="3"/>
      <c r="O1397"/>
      <c r="P1397"/>
      <c r="Q1397"/>
      <c r="U1397" s="969"/>
      <c r="V1397" s="38"/>
      <c r="W1397" s="38"/>
    </row>
    <row r="1398" spans="1:23" x14ac:dyDescent="0.35">
      <c r="A1398" s="1191">
        <v>77078</v>
      </c>
      <c r="B1398" s="1192">
        <v>0.24</v>
      </c>
      <c r="C1398" s="1193" t="s">
        <v>1673</v>
      </c>
      <c r="D1398" s="1"/>
      <c r="E1398" s="979" t="s">
        <v>875</v>
      </c>
      <c r="F1398" s="3"/>
      <c r="O1398"/>
      <c r="P1398"/>
      <c r="Q1398"/>
      <c r="U1398" s="969"/>
      <c r="V1398" s="38"/>
      <c r="W1398" s="38"/>
    </row>
    <row r="1399" spans="1:23" x14ac:dyDescent="0.35">
      <c r="A1399" s="1191">
        <v>77080</v>
      </c>
      <c r="B1399" s="1192">
        <v>0.2</v>
      </c>
      <c r="C1399" s="1193" t="s">
        <v>8540</v>
      </c>
      <c r="D1399" s="1"/>
      <c r="E1399" s="979" t="s">
        <v>875</v>
      </c>
      <c r="F1399" s="3"/>
      <c r="O1399"/>
      <c r="P1399"/>
      <c r="Q1399"/>
      <c r="U1399" s="969"/>
      <c r="V1399" s="38"/>
      <c r="W1399" s="38"/>
    </row>
    <row r="1400" spans="1:23" x14ac:dyDescent="0.35">
      <c r="A1400" s="1191">
        <v>77081</v>
      </c>
      <c r="B1400" s="1192">
        <v>0.2</v>
      </c>
      <c r="C1400" s="1193" t="s">
        <v>8541</v>
      </c>
      <c r="D1400" s="1"/>
      <c r="E1400" s="979" t="s">
        <v>875</v>
      </c>
      <c r="F1400" s="3"/>
      <c r="O1400"/>
      <c r="P1400"/>
      <c r="Q1400"/>
      <c r="U1400" s="969"/>
      <c r="V1400" s="38"/>
      <c r="W1400" s="38"/>
    </row>
    <row r="1401" spans="1:23" x14ac:dyDescent="0.35">
      <c r="A1401" s="1191">
        <v>77081</v>
      </c>
      <c r="B1401" s="1192">
        <v>0.2</v>
      </c>
      <c r="C1401" s="1193" t="s">
        <v>1663</v>
      </c>
      <c r="D1401" s="1"/>
      <c r="E1401" s="979" t="s">
        <v>875</v>
      </c>
      <c r="F1401" s="3"/>
      <c r="O1401"/>
      <c r="P1401"/>
      <c r="Q1401"/>
      <c r="U1401" s="969"/>
      <c r="V1401" s="38"/>
      <c r="W1401" s="38"/>
    </row>
    <row r="1402" spans="1:23" x14ac:dyDescent="0.35">
      <c r="A1402" s="1191">
        <v>93306</v>
      </c>
      <c r="B1402" s="1192">
        <v>1.42</v>
      </c>
      <c r="C1402" s="1193" t="s">
        <v>1742</v>
      </c>
      <c r="D1402" s="1"/>
      <c r="E1402" s="979" t="s">
        <v>875</v>
      </c>
      <c r="O1402"/>
      <c r="P1402"/>
      <c r="Q1402"/>
      <c r="U1402" s="969"/>
      <c r="V1402" s="38"/>
      <c r="W1402" s="38"/>
    </row>
    <row r="1403" spans="1:23" x14ac:dyDescent="0.35">
      <c r="A1403" s="1191">
        <v>93306</v>
      </c>
      <c r="B1403" s="1192">
        <v>1.42</v>
      </c>
      <c r="C1403" s="1193" t="s">
        <v>8637</v>
      </c>
      <c r="D1403" s="1"/>
      <c r="E1403" s="979" t="s">
        <v>875</v>
      </c>
      <c r="F1403" s="3"/>
      <c r="O1403"/>
      <c r="P1403"/>
      <c r="Q1403"/>
      <c r="U1403" s="969"/>
      <c r="V1403" s="38"/>
      <c r="W1403" s="38"/>
    </row>
    <row r="1404" spans="1:23" x14ac:dyDescent="0.35">
      <c r="A1404" s="1191">
        <v>93307</v>
      </c>
      <c r="B1404" s="1192">
        <v>0.9</v>
      </c>
      <c r="C1404" s="1193" t="s">
        <v>1713</v>
      </c>
      <c r="D1404" s="1"/>
      <c r="E1404" s="979" t="s">
        <v>875</v>
      </c>
      <c r="F1404" s="1109"/>
      <c r="O1404"/>
      <c r="P1404"/>
      <c r="Q1404"/>
      <c r="U1404" s="969"/>
      <c r="V1404" s="38"/>
      <c r="W1404" s="38"/>
    </row>
    <row r="1405" spans="1:23" x14ac:dyDescent="0.35">
      <c r="A1405" s="1191">
        <v>93320</v>
      </c>
      <c r="B1405" s="1192">
        <v>0.37</v>
      </c>
      <c r="C1405" s="1193" t="s">
        <v>1684</v>
      </c>
      <c r="D1405" s="1"/>
      <c r="E1405" s="979" t="s">
        <v>875</v>
      </c>
      <c r="F1405" s="3"/>
      <c r="O1405"/>
      <c r="P1405"/>
      <c r="Q1405"/>
      <c r="U1405" s="969"/>
      <c r="V1405" s="38"/>
      <c r="W1405" s="38"/>
    </row>
    <row r="1406" spans="1:23" x14ac:dyDescent="0.35">
      <c r="A1406" s="1191">
        <v>93325</v>
      </c>
      <c r="B1406" s="1192">
        <v>7.0000000000000007E-2</v>
      </c>
      <c r="C1406" s="1193" t="s">
        <v>1635</v>
      </c>
      <c r="D1406" s="1"/>
      <c r="E1406" s="979" t="s">
        <v>875</v>
      </c>
      <c r="F1406" s="3"/>
      <c r="O1406"/>
      <c r="P1406"/>
      <c r="Q1406"/>
      <c r="U1406" s="969"/>
      <c r="V1406" s="38"/>
      <c r="W1406" s="38"/>
    </row>
    <row r="1407" spans="1:23" x14ac:dyDescent="0.35">
      <c r="A1407" s="1191">
        <v>93790</v>
      </c>
      <c r="B1407" s="1192">
        <v>0.37</v>
      </c>
      <c r="C1407" s="1193" t="s">
        <v>8559</v>
      </c>
      <c r="D1407" s="1"/>
      <c r="E1407" s="979" t="s">
        <v>875</v>
      </c>
      <c r="F1407" s="3"/>
      <c r="O1407"/>
      <c r="P1407"/>
      <c r="Q1407"/>
      <c r="U1407" s="969"/>
      <c r="V1407" s="38"/>
      <c r="W1407" s="38"/>
    </row>
    <row r="1408" spans="1:23" x14ac:dyDescent="0.35">
      <c r="A1408" s="1191">
        <v>93880</v>
      </c>
      <c r="B1408" s="1192">
        <v>0.78</v>
      </c>
      <c r="C1408" s="1193" t="s">
        <v>8592</v>
      </c>
      <c r="D1408" s="1"/>
      <c r="E1408" s="979" t="s">
        <v>875</v>
      </c>
      <c r="F1408" s="3"/>
      <c r="O1408"/>
      <c r="P1408"/>
      <c r="Q1408"/>
      <c r="U1408" s="969"/>
      <c r="V1408" s="38"/>
      <c r="W1408" s="38"/>
    </row>
    <row r="1409" spans="1:23" x14ac:dyDescent="0.35">
      <c r="A1409" s="1191">
        <v>93882</v>
      </c>
      <c r="B1409" s="1192">
        <v>0.49</v>
      </c>
      <c r="C1409" s="1193" t="s">
        <v>1686</v>
      </c>
      <c r="D1409" s="1"/>
      <c r="E1409" s="979" t="s">
        <v>875</v>
      </c>
      <c r="F1409" s="3"/>
      <c r="O1409"/>
      <c r="P1409"/>
      <c r="Q1409"/>
      <c r="U1409" s="969"/>
      <c r="V1409" s="38"/>
      <c r="W1409" s="38"/>
    </row>
    <row r="1410" spans="1:23" x14ac:dyDescent="0.35">
      <c r="A1410" s="1191">
        <v>93925</v>
      </c>
      <c r="B1410" s="1192">
        <v>0.78</v>
      </c>
      <c r="C1410" s="1193" t="s">
        <v>8593</v>
      </c>
      <c r="D1410" s="1"/>
      <c r="E1410" s="979" t="s">
        <v>875</v>
      </c>
      <c r="F1410" s="3"/>
      <c r="O1410"/>
      <c r="P1410"/>
      <c r="Q1410"/>
      <c r="U1410" s="969"/>
      <c r="V1410" s="38"/>
      <c r="W1410" s="38"/>
    </row>
    <row r="1411" spans="1:23" x14ac:dyDescent="0.35">
      <c r="A1411" s="1191">
        <v>93925</v>
      </c>
      <c r="B1411" s="1192">
        <v>0.78</v>
      </c>
      <c r="C1411" s="1193" t="s">
        <v>8594</v>
      </c>
      <c r="D1411" s="1"/>
      <c r="E1411" s="979" t="s">
        <v>875</v>
      </c>
      <c r="F1411" s="3"/>
      <c r="O1411"/>
      <c r="P1411"/>
      <c r="Q1411"/>
      <c r="U1411" s="969"/>
      <c r="V1411" s="38"/>
      <c r="W1411" s="38"/>
    </row>
    <row r="1412" spans="1:23" x14ac:dyDescent="0.35">
      <c r="A1412" s="1191">
        <v>93926</v>
      </c>
      <c r="B1412" s="1192">
        <v>0.49</v>
      </c>
      <c r="C1412" s="1193" t="s">
        <v>8566</v>
      </c>
      <c r="D1412" s="1"/>
      <c r="E1412" s="979" t="s">
        <v>875</v>
      </c>
      <c r="F1412" s="3"/>
      <c r="O1412"/>
      <c r="P1412"/>
      <c r="Q1412"/>
      <c r="U1412" s="969"/>
      <c r="V1412" s="38"/>
      <c r="W1412" s="38"/>
    </row>
    <row r="1413" spans="1:23" x14ac:dyDescent="0.35">
      <c r="A1413" s="1191">
        <v>93926</v>
      </c>
      <c r="B1413" s="1192">
        <v>0.49</v>
      </c>
      <c r="C1413" s="1193" t="s">
        <v>8567</v>
      </c>
      <c r="D1413" s="1"/>
      <c r="E1413" s="979" t="s">
        <v>875</v>
      </c>
      <c r="F1413" s="3"/>
      <c r="O1413"/>
      <c r="P1413"/>
      <c r="Q1413"/>
      <c r="U1413" s="969"/>
      <c r="V1413" s="38"/>
      <c r="W1413" s="38"/>
    </row>
    <row r="1414" spans="1:23" x14ac:dyDescent="0.35">
      <c r="A1414" s="1191">
        <v>93930</v>
      </c>
      <c r="B1414" s="1192">
        <v>0.78</v>
      </c>
      <c r="C1414" s="1193" t="s">
        <v>8595</v>
      </c>
      <c r="D1414" s="1"/>
      <c r="E1414" s="979" t="s">
        <v>875</v>
      </c>
      <c r="F1414" s="3"/>
      <c r="O1414"/>
      <c r="P1414"/>
      <c r="Q1414"/>
      <c r="U1414" s="969"/>
      <c r="V1414" s="38"/>
      <c r="W1414" s="38"/>
    </row>
    <row r="1415" spans="1:23" x14ac:dyDescent="0.35">
      <c r="A1415" s="1191">
        <v>93930</v>
      </c>
      <c r="B1415" s="1192">
        <v>0.78</v>
      </c>
      <c r="C1415" s="1193" t="s">
        <v>1707</v>
      </c>
      <c r="D1415" s="1"/>
      <c r="E1415" s="979" t="s">
        <v>875</v>
      </c>
      <c r="F1415" s="3"/>
      <c r="O1415"/>
      <c r="P1415"/>
      <c r="Q1415"/>
      <c r="U1415" s="969"/>
      <c r="V1415" s="38"/>
      <c r="W1415" s="38"/>
    </row>
    <row r="1416" spans="1:23" x14ac:dyDescent="0.35">
      <c r="A1416" s="1191">
        <v>93931</v>
      </c>
      <c r="B1416" s="1192">
        <v>0.49</v>
      </c>
      <c r="C1416" s="1193" t="s">
        <v>1687</v>
      </c>
      <c r="D1416" s="1"/>
      <c r="E1416" s="979" t="s">
        <v>875</v>
      </c>
      <c r="F1416" s="3"/>
      <c r="O1416"/>
      <c r="P1416"/>
      <c r="Q1416"/>
      <c r="U1416" s="969"/>
      <c r="V1416" s="38"/>
      <c r="W1416" s="38"/>
    </row>
    <row r="1417" spans="1:23" x14ac:dyDescent="0.35">
      <c r="A1417" s="1191">
        <v>93931</v>
      </c>
      <c r="B1417" s="1192">
        <v>0.49</v>
      </c>
      <c r="C1417" s="1193" t="s">
        <v>8568</v>
      </c>
      <c r="D1417" s="1"/>
      <c r="E1417" s="979" t="s">
        <v>875</v>
      </c>
      <c r="F1417" s="3"/>
      <c r="O1417"/>
      <c r="P1417"/>
      <c r="Q1417"/>
      <c r="U1417" s="969"/>
      <c r="V1417" s="38"/>
      <c r="W1417" s="38"/>
    </row>
    <row r="1418" spans="1:23" x14ac:dyDescent="0.35">
      <c r="A1418" s="1191">
        <v>93931</v>
      </c>
      <c r="B1418" s="1192">
        <v>0.49</v>
      </c>
      <c r="C1418" s="1193" t="s">
        <v>8569</v>
      </c>
      <c r="D1418" s="1"/>
      <c r="E1418" s="979" t="s">
        <v>875</v>
      </c>
      <c r="F1418" s="3"/>
      <c r="O1418"/>
      <c r="P1418"/>
      <c r="Q1418"/>
      <c r="U1418" s="969"/>
      <c r="V1418" s="38"/>
      <c r="W1418" s="38"/>
    </row>
    <row r="1419" spans="1:23" x14ac:dyDescent="0.35">
      <c r="A1419" s="1191">
        <v>93970</v>
      </c>
      <c r="B1419" s="1192">
        <v>0.68</v>
      </c>
      <c r="C1419" s="1193" t="s">
        <v>1701</v>
      </c>
      <c r="D1419" s="1"/>
      <c r="E1419" s="979" t="s">
        <v>875</v>
      </c>
      <c r="F1419" s="3"/>
      <c r="O1419"/>
      <c r="P1419"/>
      <c r="Q1419"/>
      <c r="U1419" s="969"/>
      <c r="V1419" s="38"/>
      <c r="W1419" s="38"/>
    </row>
    <row r="1420" spans="1:23" x14ac:dyDescent="0.35">
      <c r="A1420" s="1191">
        <v>93970</v>
      </c>
      <c r="B1420" s="1192">
        <v>0.68</v>
      </c>
      <c r="C1420" s="1193" t="s">
        <v>8585</v>
      </c>
      <c r="D1420" s="1"/>
      <c r="E1420" s="979" t="s">
        <v>875</v>
      </c>
      <c r="F1420" s="3"/>
      <c r="O1420"/>
      <c r="P1420"/>
      <c r="Q1420"/>
      <c r="U1420" s="969"/>
      <c r="V1420" s="38"/>
      <c r="W1420" s="38"/>
    </row>
    <row r="1421" spans="1:23" x14ac:dyDescent="0.35">
      <c r="A1421" s="1191">
        <v>93971</v>
      </c>
      <c r="B1421" s="1192">
        <v>0.44</v>
      </c>
      <c r="C1421" s="1193" t="s">
        <v>8561</v>
      </c>
      <c r="D1421" s="1"/>
      <c r="E1421" s="979" t="s">
        <v>875</v>
      </c>
      <c r="F1421" s="3"/>
      <c r="O1421"/>
      <c r="P1421"/>
      <c r="Q1421"/>
      <c r="U1421" s="969"/>
      <c r="V1421" s="38"/>
      <c r="W1421" s="38"/>
    </row>
    <row r="1422" spans="1:23" x14ac:dyDescent="0.35">
      <c r="A1422" s="1191">
        <v>93971</v>
      </c>
      <c r="B1422" s="1192">
        <v>0.44</v>
      </c>
      <c r="C1422" s="1193" t="s">
        <v>8562</v>
      </c>
      <c r="D1422" s="1"/>
      <c r="E1422" s="979" t="s">
        <v>875</v>
      </c>
      <c r="F1422" s="3"/>
      <c r="O1422"/>
      <c r="P1422"/>
      <c r="Q1422"/>
      <c r="U1422" s="969"/>
      <c r="V1422" s="38"/>
      <c r="W1422" s="38"/>
    </row>
    <row r="1423" spans="1:23" x14ac:dyDescent="0.35">
      <c r="A1423" s="1191">
        <v>93971</v>
      </c>
      <c r="B1423" s="1192">
        <v>0.44</v>
      </c>
      <c r="C1423" s="1193" t="s">
        <v>8563</v>
      </c>
      <c r="D1423" s="1"/>
      <c r="E1423" s="979" t="s">
        <v>875</v>
      </c>
      <c r="F1423" s="3"/>
      <c r="O1423"/>
      <c r="P1423"/>
      <c r="Q1423"/>
      <c r="U1423" s="969"/>
      <c r="V1423" s="38"/>
      <c r="W1423" s="38"/>
    </row>
    <row r="1424" spans="1:23" x14ac:dyDescent="0.35">
      <c r="A1424" s="1191">
        <v>93971</v>
      </c>
      <c r="B1424" s="1192">
        <v>0.44</v>
      </c>
      <c r="C1424" s="1193" t="s">
        <v>8564</v>
      </c>
      <c r="D1424" s="1"/>
      <c r="E1424" s="979" t="s">
        <v>875</v>
      </c>
      <c r="F1424" s="3"/>
      <c r="O1424"/>
      <c r="P1424"/>
      <c r="Q1424"/>
      <c r="U1424" s="969"/>
      <c r="V1424" s="38"/>
      <c r="W1424" s="38"/>
    </row>
    <row r="1425" spans="1:23" x14ac:dyDescent="0.35">
      <c r="A1425" s="1191">
        <v>93975</v>
      </c>
      <c r="B1425" s="1192">
        <v>1.1299999999999999</v>
      </c>
      <c r="C1425" s="1193" t="s">
        <v>1729</v>
      </c>
      <c r="D1425" s="1"/>
      <c r="E1425" s="979" t="s">
        <v>875</v>
      </c>
      <c r="F1425" s="3"/>
      <c r="O1425"/>
      <c r="P1425"/>
      <c r="Q1425"/>
      <c r="U1425" s="969"/>
      <c r="V1425" s="38"/>
      <c r="W1425" s="38"/>
    </row>
    <row r="1426" spans="1:23" x14ac:dyDescent="0.35">
      <c r="A1426" s="1191">
        <v>93976</v>
      </c>
      <c r="B1426" s="1192">
        <v>0.78</v>
      </c>
      <c r="C1426" s="1193" t="s">
        <v>1708</v>
      </c>
      <c r="D1426" s="1"/>
      <c r="E1426" s="979" t="s">
        <v>875</v>
      </c>
      <c r="F1426" s="3"/>
      <c r="O1426"/>
      <c r="P1426"/>
      <c r="Q1426"/>
      <c r="U1426" s="969"/>
      <c r="V1426" s="38"/>
      <c r="W1426" s="38"/>
    </row>
    <row r="1427" spans="1:23" x14ac:dyDescent="0.35">
      <c r="A1427" s="1191">
        <v>93990</v>
      </c>
      <c r="B1427" s="1192">
        <v>0.49</v>
      </c>
      <c r="C1427" s="1193" t="s">
        <v>1688</v>
      </c>
      <c r="D1427" s="1"/>
      <c r="E1427" s="979" t="s">
        <v>875</v>
      </c>
      <c r="F1427" s="3"/>
      <c r="O1427"/>
      <c r="P1427"/>
      <c r="Q1427"/>
      <c r="U1427" s="969"/>
      <c r="V1427" s="38"/>
      <c r="W1427" s="38"/>
    </row>
    <row r="1428" spans="1:23" x14ac:dyDescent="0.35">
      <c r="A1428" s="1191" t="s">
        <v>478</v>
      </c>
      <c r="B1428" s="1192">
        <v>1.42</v>
      </c>
      <c r="C1428" s="1193" t="s">
        <v>8638</v>
      </c>
      <c r="D1428" s="1"/>
      <c r="E1428" s="979" t="s">
        <v>875</v>
      </c>
      <c r="F1428" s="3"/>
      <c r="O1428"/>
      <c r="P1428"/>
      <c r="Q1428"/>
      <c r="U1428" s="969"/>
      <c r="V1428" s="38"/>
      <c r="W1428" s="38"/>
    </row>
    <row r="1429" spans="1:23" x14ac:dyDescent="0.35">
      <c r="A1429" s="1191" t="s">
        <v>3552</v>
      </c>
      <c r="B1429" s="1192">
        <v>1.38</v>
      </c>
      <c r="C1429" s="1193" t="s">
        <v>8636</v>
      </c>
      <c r="D1429" s="1"/>
      <c r="E1429" s="979" t="s">
        <v>875</v>
      </c>
      <c r="F1429" s="3"/>
      <c r="O1429"/>
      <c r="P1429"/>
      <c r="Q1429"/>
      <c r="U1429" s="969"/>
      <c r="V1429" s="38"/>
      <c r="W1429" s="38"/>
    </row>
    <row r="1430" spans="1:23" x14ac:dyDescent="0.35">
      <c r="A1430" s="1191" t="s">
        <v>3580</v>
      </c>
      <c r="B1430" s="1192">
        <v>1.57</v>
      </c>
      <c r="C1430" s="1193" t="s">
        <v>8640</v>
      </c>
      <c r="D1430" s="1"/>
      <c r="E1430" s="979" t="s">
        <v>875</v>
      </c>
      <c r="F1430" s="3"/>
      <c r="O1430"/>
      <c r="P1430"/>
      <c r="Q1430"/>
      <c r="U1430" s="969"/>
      <c r="V1430" s="38"/>
      <c r="W1430" s="38"/>
    </row>
    <row r="1431" spans="1:23" x14ac:dyDescent="0.35">
      <c r="A1431" s="1191" t="s">
        <v>863</v>
      </c>
      <c r="B1431" s="1192">
        <v>1.33</v>
      </c>
      <c r="C1431" s="1193" t="s">
        <v>877</v>
      </c>
      <c r="D1431" s="1"/>
      <c r="E1431" s="979" t="s">
        <v>875</v>
      </c>
      <c r="F1431" s="3"/>
      <c r="O1431"/>
      <c r="P1431"/>
      <c r="Q1431"/>
      <c r="U1431" s="969"/>
      <c r="V1431" s="38"/>
      <c r="W1431" s="38"/>
    </row>
    <row r="1432" spans="1:23" x14ac:dyDescent="0.35">
      <c r="A1432" s="1191" t="s">
        <v>863</v>
      </c>
      <c r="B1432" s="1192">
        <v>1.33</v>
      </c>
      <c r="C1432" s="1193" t="s">
        <v>8633</v>
      </c>
      <c r="D1432" s="1"/>
      <c r="E1432" s="979" t="s">
        <v>875</v>
      </c>
      <c r="F1432" s="3"/>
      <c r="O1432"/>
      <c r="P1432"/>
      <c r="Q1432"/>
      <c r="U1432" s="969"/>
      <c r="V1432" s="38"/>
      <c r="W1432" s="38"/>
    </row>
    <row r="1433" spans="1:23" x14ac:dyDescent="0.35">
      <c r="A1433" s="1191" t="s">
        <v>8590</v>
      </c>
      <c r="B1433" s="1192">
        <v>0.74</v>
      </c>
      <c r="C1433" s="1193" t="s">
        <v>8591</v>
      </c>
      <c r="D1433" s="1"/>
      <c r="E1433" s="979" t="s">
        <v>875</v>
      </c>
      <c r="F1433" s="3"/>
      <c r="O1433"/>
      <c r="P1433"/>
      <c r="Q1433"/>
      <c r="U1433" s="969"/>
      <c r="V1433" s="38"/>
      <c r="W1433" s="38"/>
    </row>
    <row r="1434" spans="1:23" x14ac:dyDescent="0.35">
      <c r="A1434" s="1191" t="s">
        <v>8609</v>
      </c>
      <c r="B1434" s="1192">
        <v>0.98</v>
      </c>
      <c r="C1434" s="1193" t="s">
        <v>8610</v>
      </c>
      <c r="D1434" s="1"/>
      <c r="E1434" s="979" t="s">
        <v>875</v>
      </c>
      <c r="F1434" s="3"/>
      <c r="O1434"/>
      <c r="P1434"/>
      <c r="Q1434"/>
      <c r="U1434" s="969"/>
      <c r="V1434" s="38"/>
      <c r="W1434" s="38"/>
    </row>
    <row r="1435" spans="1:23" x14ac:dyDescent="0.35">
      <c r="A1435" s="1191" t="s">
        <v>1199</v>
      </c>
      <c r="B1435" s="1192">
        <v>1.57</v>
      </c>
      <c r="C1435" s="1193" t="s">
        <v>8639</v>
      </c>
      <c r="D1435" s="1"/>
      <c r="E1435" s="979" t="s">
        <v>875</v>
      </c>
      <c r="F1435" s="3"/>
      <c r="O1435"/>
      <c r="P1435"/>
      <c r="Q1435"/>
      <c r="U1435" s="969"/>
      <c r="V1435" s="38"/>
      <c r="W1435" s="38"/>
    </row>
    <row r="1436" spans="1:23" x14ac:dyDescent="0.35">
      <c r="A1436" s="1198">
        <v>70100</v>
      </c>
      <c r="B1436" s="1199">
        <v>0.18</v>
      </c>
      <c r="C1436" s="468" t="s">
        <v>936</v>
      </c>
      <c r="D1436" s="1"/>
      <c r="E1436" s="992" t="s">
        <v>879</v>
      </c>
      <c r="F1436" s="3"/>
      <c r="O1436"/>
      <c r="P1436"/>
      <c r="Q1436"/>
      <c r="U1436" s="969"/>
      <c r="V1436" s="38"/>
      <c r="W1436" s="38"/>
    </row>
    <row r="1437" spans="1:23" x14ac:dyDescent="0.35">
      <c r="A1437" s="1198">
        <v>70100</v>
      </c>
      <c r="B1437" s="1199">
        <v>0.18</v>
      </c>
      <c r="C1437" s="468" t="s">
        <v>937</v>
      </c>
      <c r="D1437" s="1"/>
      <c r="E1437" s="992" t="s">
        <v>879</v>
      </c>
      <c r="F1437" s="3"/>
      <c r="O1437"/>
      <c r="P1437"/>
      <c r="Q1437"/>
      <c r="U1437" s="969"/>
      <c r="V1437" s="38"/>
      <c r="W1437" s="38"/>
    </row>
    <row r="1438" spans="1:23" x14ac:dyDescent="0.35">
      <c r="A1438" s="1198">
        <v>70110</v>
      </c>
      <c r="B1438" s="1199">
        <v>0.24</v>
      </c>
      <c r="C1438" s="468" t="s">
        <v>990</v>
      </c>
      <c r="D1438" s="1"/>
      <c r="E1438" s="992" t="s">
        <v>879</v>
      </c>
      <c r="F1438" s="3"/>
      <c r="O1438"/>
      <c r="P1438"/>
      <c r="Q1438"/>
      <c r="U1438" s="969"/>
      <c r="V1438" s="38"/>
      <c r="W1438" s="38"/>
    </row>
    <row r="1439" spans="1:23" x14ac:dyDescent="0.35">
      <c r="A1439" s="1200">
        <v>70130</v>
      </c>
      <c r="B1439" s="1201">
        <v>0.33</v>
      </c>
      <c r="C1439" s="306" t="s">
        <v>1017</v>
      </c>
      <c r="D1439" s="1"/>
      <c r="E1439" s="992" t="s">
        <v>879</v>
      </c>
      <c r="F1439" s="3"/>
      <c r="O1439"/>
      <c r="P1439"/>
      <c r="Q1439"/>
      <c r="U1439" s="969"/>
      <c r="V1439" s="38"/>
      <c r="W1439" s="38"/>
    </row>
    <row r="1440" spans="1:23" x14ac:dyDescent="0.35">
      <c r="A1440" s="1198">
        <v>70140</v>
      </c>
      <c r="B1440" s="1199">
        <v>0.19</v>
      </c>
      <c r="C1440" s="468" t="s">
        <v>963</v>
      </c>
      <c r="D1440" s="1"/>
      <c r="E1440" s="992" t="s">
        <v>879</v>
      </c>
      <c r="F1440" s="3"/>
      <c r="O1440"/>
      <c r="P1440"/>
      <c r="Q1440"/>
      <c r="U1440" s="969"/>
      <c r="V1440" s="38"/>
      <c r="W1440" s="38"/>
    </row>
    <row r="1441" spans="1:23" x14ac:dyDescent="0.35">
      <c r="A1441" s="1198">
        <v>70140</v>
      </c>
      <c r="B1441" s="1199">
        <v>0.19</v>
      </c>
      <c r="C1441" s="468" t="s">
        <v>964</v>
      </c>
      <c r="D1441" s="1"/>
      <c r="E1441" s="992" t="s">
        <v>879</v>
      </c>
      <c r="F1441" s="3"/>
      <c r="O1441"/>
      <c r="P1441"/>
      <c r="Q1441"/>
      <c r="U1441" s="969"/>
      <c r="V1441" s="38"/>
      <c r="W1441" s="38"/>
    </row>
    <row r="1442" spans="1:23" x14ac:dyDescent="0.35">
      <c r="A1442" s="1198">
        <v>70150</v>
      </c>
      <c r="B1442" s="1199">
        <v>0.25</v>
      </c>
      <c r="C1442" s="468" t="s">
        <v>993</v>
      </c>
      <c r="D1442" s="38"/>
      <c r="E1442" s="992" t="s">
        <v>879</v>
      </c>
      <c r="F1442" s="3"/>
      <c r="O1442"/>
      <c r="P1442"/>
      <c r="Q1442"/>
      <c r="U1442" s="969"/>
      <c r="V1442" s="38"/>
      <c r="W1442" s="38"/>
    </row>
    <row r="1443" spans="1:23" x14ac:dyDescent="0.35">
      <c r="A1443" s="1198">
        <v>70160</v>
      </c>
      <c r="B1443" s="1199">
        <v>0.17</v>
      </c>
      <c r="C1443" s="468" t="s">
        <v>916</v>
      </c>
      <c r="D1443" s="1"/>
      <c r="E1443" s="992" t="s">
        <v>879</v>
      </c>
      <c r="F1443" s="3"/>
      <c r="O1443"/>
      <c r="P1443"/>
      <c r="Q1443"/>
      <c r="U1443" s="969"/>
      <c r="V1443" s="38"/>
      <c r="W1443" s="38"/>
    </row>
    <row r="1444" spans="1:23" x14ac:dyDescent="0.35">
      <c r="A1444" s="1198">
        <v>70200</v>
      </c>
      <c r="B1444" s="1199">
        <v>0.27</v>
      </c>
      <c r="C1444" s="468" t="s">
        <v>1000</v>
      </c>
      <c r="D1444" s="1"/>
      <c r="E1444" s="992" t="s">
        <v>879</v>
      </c>
      <c r="F1444" s="3"/>
      <c r="O1444"/>
      <c r="P1444"/>
      <c r="Q1444"/>
      <c r="U1444" s="969"/>
      <c r="V1444" s="38"/>
      <c r="W1444" s="38"/>
    </row>
    <row r="1445" spans="1:23" x14ac:dyDescent="0.35">
      <c r="A1445" s="1200">
        <v>70210</v>
      </c>
      <c r="B1445" s="1201">
        <v>0.17</v>
      </c>
      <c r="C1445" s="298" t="s">
        <v>917</v>
      </c>
      <c r="D1445" s="1"/>
      <c r="E1445" s="992" t="s">
        <v>879</v>
      </c>
      <c r="F1445" s="3"/>
      <c r="O1445"/>
      <c r="P1445"/>
      <c r="Q1445"/>
      <c r="U1445" s="969"/>
      <c r="V1445" s="38"/>
      <c r="W1445" s="38"/>
    </row>
    <row r="1446" spans="1:23" x14ac:dyDescent="0.35">
      <c r="A1446" s="1198">
        <v>70220</v>
      </c>
      <c r="B1446" s="1199">
        <v>0.21</v>
      </c>
      <c r="C1446" s="468" t="s">
        <v>970</v>
      </c>
      <c r="D1446" s="1"/>
      <c r="E1446" s="992" t="s">
        <v>879</v>
      </c>
      <c r="F1446" s="3"/>
      <c r="O1446"/>
      <c r="P1446"/>
      <c r="Q1446"/>
      <c r="U1446" s="969"/>
      <c r="V1446" s="38"/>
      <c r="W1446" s="38"/>
    </row>
    <row r="1447" spans="1:23" x14ac:dyDescent="0.35">
      <c r="A1447" s="1200">
        <v>70240</v>
      </c>
      <c r="B1447" s="1201">
        <v>0.19</v>
      </c>
      <c r="C1447" s="306" t="s">
        <v>965</v>
      </c>
      <c r="D1447" s="38"/>
      <c r="E1447" s="992" t="s">
        <v>879</v>
      </c>
      <c r="F1447" s="3"/>
      <c r="O1447"/>
      <c r="P1447"/>
      <c r="Q1447"/>
      <c r="U1447" s="969"/>
      <c r="V1447" s="38"/>
      <c r="W1447" s="38"/>
    </row>
    <row r="1448" spans="1:23" x14ac:dyDescent="0.35">
      <c r="A1448" s="1196">
        <v>70250</v>
      </c>
      <c r="B1448" s="1197">
        <v>0.18</v>
      </c>
      <c r="C1448" s="308" t="s">
        <v>938</v>
      </c>
      <c r="D1448" s="1"/>
      <c r="E1448" s="992" t="s">
        <v>879</v>
      </c>
      <c r="F1448" s="3"/>
      <c r="O1448"/>
      <c r="P1448"/>
      <c r="Q1448"/>
      <c r="U1448" s="969"/>
      <c r="V1448" s="38"/>
      <c r="W1448" s="38"/>
    </row>
    <row r="1449" spans="1:23" x14ac:dyDescent="0.35">
      <c r="A1449" s="1198">
        <v>70250</v>
      </c>
      <c r="B1449" s="1199">
        <v>0.18</v>
      </c>
      <c r="C1449" s="468" t="s">
        <v>939</v>
      </c>
      <c r="D1449" s="1"/>
      <c r="E1449" s="992" t="s">
        <v>879</v>
      </c>
      <c r="F1449" s="3"/>
      <c r="O1449"/>
      <c r="P1449"/>
      <c r="Q1449"/>
      <c r="U1449" s="969"/>
      <c r="V1449" s="38"/>
      <c r="W1449" s="38"/>
    </row>
    <row r="1450" spans="1:23" x14ac:dyDescent="0.35">
      <c r="A1450" s="1198">
        <v>70260</v>
      </c>
      <c r="B1450" s="1199">
        <v>0.27</v>
      </c>
      <c r="C1450" s="468" t="s">
        <v>1001</v>
      </c>
      <c r="D1450" s="1"/>
      <c r="E1450" s="992" t="s">
        <v>879</v>
      </c>
      <c r="F1450" s="3"/>
      <c r="O1450"/>
      <c r="P1450"/>
      <c r="Q1450"/>
      <c r="U1450" s="969"/>
      <c r="V1450" s="38"/>
      <c r="W1450" s="38"/>
    </row>
    <row r="1451" spans="1:23" x14ac:dyDescent="0.35">
      <c r="A1451" s="1196">
        <v>70330</v>
      </c>
      <c r="B1451" s="1197">
        <v>0.23</v>
      </c>
      <c r="C1451" s="314" t="s">
        <v>989</v>
      </c>
      <c r="D1451" s="1"/>
      <c r="E1451" s="992" t="s">
        <v>879</v>
      </c>
      <c r="F1451" s="3"/>
      <c r="O1451"/>
      <c r="P1451"/>
      <c r="Q1451"/>
      <c r="U1451" s="969"/>
      <c r="V1451" s="38"/>
      <c r="W1451" s="38"/>
    </row>
    <row r="1452" spans="1:23" x14ac:dyDescent="0.35">
      <c r="A1452" s="1198">
        <v>70360</v>
      </c>
      <c r="B1452" s="1199">
        <v>0.18</v>
      </c>
      <c r="C1452" s="468" t="s">
        <v>940</v>
      </c>
      <c r="D1452" s="1"/>
      <c r="E1452" s="992" t="s">
        <v>879</v>
      </c>
      <c r="F1452" s="3"/>
      <c r="O1452"/>
      <c r="P1452"/>
      <c r="Q1452"/>
      <c r="U1452" s="969"/>
      <c r="V1452" s="38"/>
      <c r="W1452" s="38"/>
    </row>
    <row r="1453" spans="1:23" x14ac:dyDescent="0.35">
      <c r="A1453" s="1198">
        <v>70450</v>
      </c>
      <c r="B1453" s="1199">
        <v>0.83</v>
      </c>
      <c r="C1453" s="468" t="s">
        <v>1084</v>
      </c>
      <c r="D1453" s="1"/>
      <c r="E1453" s="992" t="s">
        <v>879</v>
      </c>
      <c r="F1453" s="3"/>
      <c r="O1453"/>
      <c r="P1453"/>
      <c r="Q1453"/>
      <c r="U1453" s="969"/>
      <c r="V1453" s="38"/>
      <c r="W1453" s="38"/>
    </row>
    <row r="1454" spans="1:23" x14ac:dyDescent="0.35">
      <c r="A1454" s="1198">
        <v>70460</v>
      </c>
      <c r="B1454" s="1199">
        <v>1.1000000000000001</v>
      </c>
      <c r="C1454" s="468" t="s">
        <v>1115</v>
      </c>
      <c r="D1454" s="1"/>
      <c r="E1454" s="992" t="s">
        <v>879</v>
      </c>
      <c r="F1454" s="3"/>
      <c r="O1454"/>
      <c r="P1454"/>
      <c r="Q1454"/>
      <c r="U1454" s="969"/>
      <c r="V1454" s="38"/>
      <c r="W1454" s="38"/>
    </row>
    <row r="1455" spans="1:23" x14ac:dyDescent="0.35">
      <c r="A1455" s="1198">
        <v>70470</v>
      </c>
      <c r="B1455" s="1199">
        <v>1.24</v>
      </c>
      <c r="C1455" s="468" t="s">
        <v>1138</v>
      </c>
      <c r="D1455" s="1"/>
      <c r="E1455" s="992" t="s">
        <v>879</v>
      </c>
      <c r="F1455" s="3"/>
      <c r="O1455"/>
      <c r="P1455"/>
      <c r="Q1455"/>
      <c r="U1455" s="969"/>
      <c r="V1455" s="38"/>
      <c r="W1455" s="38"/>
    </row>
    <row r="1456" spans="1:23" x14ac:dyDescent="0.35">
      <c r="A1456" s="1198">
        <v>70471</v>
      </c>
      <c r="B1456" s="1199">
        <v>2.5</v>
      </c>
      <c r="C1456" s="468" t="s">
        <v>1271</v>
      </c>
      <c r="D1456" s="1"/>
      <c r="E1456" s="992" t="s">
        <v>879</v>
      </c>
      <c r="F1456" s="3"/>
      <c r="O1456"/>
      <c r="P1456"/>
      <c r="Q1456"/>
      <c r="U1456" s="969"/>
      <c r="V1456" s="38"/>
      <c r="W1456" s="38"/>
    </row>
    <row r="1457" spans="1:23" x14ac:dyDescent="0.35">
      <c r="A1457" s="1198">
        <v>70471</v>
      </c>
      <c r="B1457" s="1199">
        <v>2.5</v>
      </c>
      <c r="C1457" s="468" t="s">
        <v>1272</v>
      </c>
      <c r="D1457" s="1"/>
      <c r="E1457" s="992" t="s">
        <v>879</v>
      </c>
      <c r="F1457" s="3"/>
      <c r="O1457"/>
      <c r="P1457"/>
      <c r="Q1457"/>
      <c r="U1457" s="969"/>
      <c r="V1457" s="38"/>
      <c r="W1457" s="38"/>
    </row>
    <row r="1458" spans="1:23" x14ac:dyDescent="0.35">
      <c r="A1458" s="1202">
        <v>70480</v>
      </c>
      <c r="B1458" s="1203">
        <v>1.25</v>
      </c>
      <c r="C1458" s="306" t="s">
        <v>1145</v>
      </c>
      <c r="D1458" s="1"/>
      <c r="E1458" s="992" t="s">
        <v>879</v>
      </c>
      <c r="F1458" s="3"/>
      <c r="O1458"/>
      <c r="P1458"/>
      <c r="Q1458"/>
      <c r="U1458" s="969"/>
      <c r="V1458" s="38"/>
      <c r="W1458" s="38"/>
    </row>
    <row r="1459" spans="1:23" x14ac:dyDescent="0.35">
      <c r="A1459" s="1198">
        <v>70481</v>
      </c>
      <c r="B1459" s="1199">
        <v>1.1000000000000001</v>
      </c>
      <c r="C1459" s="468" t="s">
        <v>1116</v>
      </c>
      <c r="D1459" s="1"/>
      <c r="E1459" s="992" t="s">
        <v>879</v>
      </c>
      <c r="F1459" s="3"/>
      <c r="O1459"/>
      <c r="P1459"/>
      <c r="Q1459"/>
      <c r="U1459" s="969"/>
      <c r="V1459" s="38"/>
      <c r="W1459" s="38"/>
    </row>
    <row r="1460" spans="1:23" x14ac:dyDescent="0.35">
      <c r="A1460" s="1198">
        <v>70482</v>
      </c>
      <c r="B1460" s="1199">
        <v>1.24</v>
      </c>
      <c r="C1460" s="468" t="s">
        <v>1139</v>
      </c>
      <c r="D1460" s="1"/>
      <c r="E1460" s="992" t="s">
        <v>879</v>
      </c>
      <c r="F1460" s="3"/>
      <c r="O1460"/>
      <c r="P1460"/>
      <c r="Q1460"/>
      <c r="U1460" s="969"/>
      <c r="V1460" s="38"/>
      <c r="W1460" s="38"/>
    </row>
    <row r="1461" spans="1:23" x14ac:dyDescent="0.35">
      <c r="A1461" s="1198">
        <v>70486</v>
      </c>
      <c r="B1461" s="1199">
        <v>0.83</v>
      </c>
      <c r="C1461" s="468" t="s">
        <v>1085</v>
      </c>
      <c r="D1461" s="1"/>
      <c r="E1461" s="992" t="s">
        <v>879</v>
      </c>
      <c r="F1461" s="3"/>
      <c r="O1461"/>
      <c r="P1461"/>
      <c r="Q1461"/>
      <c r="U1461" s="969"/>
      <c r="V1461" s="38"/>
      <c r="W1461" s="38"/>
    </row>
    <row r="1462" spans="1:23" x14ac:dyDescent="0.35">
      <c r="A1462" s="1198">
        <v>70487</v>
      </c>
      <c r="B1462" s="1199">
        <v>1.1000000000000001</v>
      </c>
      <c r="C1462" s="468" t="s">
        <v>1117</v>
      </c>
      <c r="D1462" s="38"/>
      <c r="E1462" s="992" t="s">
        <v>879</v>
      </c>
      <c r="F1462" s="3"/>
      <c r="O1462"/>
      <c r="P1462"/>
      <c r="Q1462"/>
      <c r="U1462" s="969"/>
      <c r="V1462" s="38"/>
      <c r="W1462" s="38"/>
    </row>
    <row r="1463" spans="1:23" x14ac:dyDescent="0.35">
      <c r="A1463" s="1198">
        <v>70488</v>
      </c>
      <c r="B1463" s="1199">
        <v>1.24</v>
      </c>
      <c r="C1463" s="468" t="s">
        <v>1140</v>
      </c>
      <c r="D1463" s="1"/>
      <c r="E1463" s="992" t="s">
        <v>879</v>
      </c>
      <c r="F1463" s="3"/>
      <c r="O1463"/>
      <c r="P1463"/>
      <c r="Q1463"/>
      <c r="U1463" s="969"/>
      <c r="V1463" s="38"/>
      <c r="W1463" s="38"/>
    </row>
    <row r="1464" spans="1:23" x14ac:dyDescent="0.35">
      <c r="A1464" s="1198">
        <v>70490</v>
      </c>
      <c r="B1464" s="1199">
        <v>1.25</v>
      </c>
      <c r="C1464" s="468" t="s">
        <v>1146</v>
      </c>
      <c r="D1464" s="1"/>
      <c r="E1464" s="992" t="s">
        <v>879</v>
      </c>
      <c r="F1464" s="3"/>
      <c r="O1464"/>
      <c r="P1464"/>
      <c r="Q1464"/>
      <c r="U1464" s="969"/>
      <c r="V1464" s="38"/>
      <c r="W1464" s="38"/>
    </row>
    <row r="1465" spans="1:23" x14ac:dyDescent="0.35">
      <c r="A1465" s="1198">
        <v>70491</v>
      </c>
      <c r="B1465" s="1199">
        <v>1.35</v>
      </c>
      <c r="C1465" s="468" t="s">
        <v>1184</v>
      </c>
      <c r="E1465" s="992" t="s">
        <v>879</v>
      </c>
      <c r="F1465" s="3"/>
      <c r="O1465"/>
      <c r="P1465"/>
      <c r="Q1465"/>
      <c r="U1465" s="969"/>
      <c r="V1465" s="38"/>
      <c r="W1465" s="38"/>
    </row>
    <row r="1466" spans="1:23" x14ac:dyDescent="0.35">
      <c r="A1466" s="1198">
        <v>70492</v>
      </c>
      <c r="B1466" s="1199">
        <v>1.58</v>
      </c>
      <c r="C1466" s="468" t="s">
        <v>1201</v>
      </c>
      <c r="D1466" s="1"/>
      <c r="E1466" s="992" t="s">
        <v>879</v>
      </c>
      <c r="F1466" s="3"/>
      <c r="O1466"/>
      <c r="P1466"/>
      <c r="Q1466"/>
      <c r="U1466" s="969"/>
      <c r="V1466" s="38"/>
      <c r="W1466" s="38"/>
    </row>
    <row r="1467" spans="1:23" x14ac:dyDescent="0.35">
      <c r="A1467" s="1198">
        <v>70496</v>
      </c>
      <c r="B1467" s="1199">
        <v>1.71</v>
      </c>
      <c r="C1467" s="468" t="s">
        <v>1207</v>
      </c>
      <c r="D1467" s="1"/>
      <c r="E1467" s="992" t="s">
        <v>879</v>
      </c>
      <c r="F1467" s="3"/>
      <c r="O1467"/>
      <c r="P1467"/>
      <c r="Q1467"/>
      <c r="U1467" s="969"/>
      <c r="V1467" s="38"/>
      <c r="W1467" s="38"/>
    </row>
    <row r="1468" spans="1:23" x14ac:dyDescent="0.35">
      <c r="A1468" s="1198">
        <v>70498</v>
      </c>
      <c r="B1468" s="1199">
        <v>1.71</v>
      </c>
      <c r="C1468" s="468" t="s">
        <v>1208</v>
      </c>
      <c r="D1468" s="1"/>
      <c r="E1468" s="992" t="s">
        <v>879</v>
      </c>
      <c r="F1468" s="3"/>
      <c r="O1468"/>
      <c r="P1468"/>
      <c r="Q1468"/>
      <c r="U1468" s="969"/>
      <c r="V1468" s="38"/>
      <c r="W1468" s="38"/>
    </row>
    <row r="1469" spans="1:23" x14ac:dyDescent="0.35">
      <c r="A1469" s="1200">
        <v>70540</v>
      </c>
      <c r="B1469" s="1201">
        <v>1.32</v>
      </c>
      <c r="C1469" s="306" t="s">
        <v>1147</v>
      </c>
      <c r="D1469" s="1"/>
      <c r="E1469" s="992" t="s">
        <v>879</v>
      </c>
      <c r="F1469" s="3"/>
      <c r="O1469"/>
      <c r="P1469"/>
      <c r="Q1469"/>
      <c r="U1469" s="969"/>
      <c r="V1469" s="38"/>
      <c r="W1469" s="38"/>
    </row>
    <row r="1470" spans="1:23" x14ac:dyDescent="0.35">
      <c r="A1470" s="1198">
        <v>70543</v>
      </c>
      <c r="B1470" s="1199">
        <v>2.1</v>
      </c>
      <c r="C1470" s="468" t="s">
        <v>1221</v>
      </c>
      <c r="D1470" s="1"/>
      <c r="E1470" s="992" t="s">
        <v>879</v>
      </c>
      <c r="F1470" s="3"/>
      <c r="O1470"/>
      <c r="P1470"/>
      <c r="Q1470"/>
      <c r="U1470" s="969"/>
      <c r="V1470" s="38"/>
      <c r="W1470" s="38"/>
    </row>
    <row r="1471" spans="1:23" x14ac:dyDescent="0.35">
      <c r="A1471" s="1198">
        <v>70544</v>
      </c>
      <c r="B1471" s="1199">
        <v>1.17</v>
      </c>
      <c r="C1471" s="468" t="s">
        <v>1126</v>
      </c>
      <c r="D1471" s="1"/>
      <c r="E1471" s="992" t="s">
        <v>879</v>
      </c>
      <c r="F1471" s="3"/>
      <c r="O1471"/>
      <c r="P1471"/>
      <c r="Q1471"/>
      <c r="U1471" s="969"/>
      <c r="V1471" s="38"/>
      <c r="W1471" s="38"/>
    </row>
    <row r="1472" spans="1:23" x14ac:dyDescent="0.35">
      <c r="A1472" s="1198">
        <v>70549</v>
      </c>
      <c r="B1472" s="1199">
        <v>1.76</v>
      </c>
      <c r="C1472" s="468" t="s">
        <v>1212</v>
      </c>
      <c r="D1472" s="1"/>
      <c r="E1472" s="992" t="s">
        <v>879</v>
      </c>
      <c r="F1472" s="3"/>
      <c r="O1472"/>
      <c r="P1472"/>
      <c r="Q1472"/>
      <c r="U1472" s="969"/>
      <c r="V1472" s="38"/>
      <c r="W1472" s="38"/>
    </row>
    <row r="1473" spans="1:23" x14ac:dyDescent="0.35">
      <c r="A1473" s="1198">
        <v>70551</v>
      </c>
      <c r="B1473" s="1199">
        <v>1.44</v>
      </c>
      <c r="C1473" s="468" t="s">
        <v>1195</v>
      </c>
      <c r="D1473" s="1"/>
      <c r="E1473" s="992" t="s">
        <v>879</v>
      </c>
      <c r="F1473" s="3"/>
      <c r="O1473"/>
      <c r="P1473"/>
      <c r="Q1473"/>
      <c r="U1473" s="969"/>
      <c r="V1473" s="38"/>
      <c r="W1473" s="38"/>
    </row>
    <row r="1474" spans="1:23" x14ac:dyDescent="0.35">
      <c r="A1474" s="1198">
        <v>70553</v>
      </c>
      <c r="B1474" s="1199">
        <v>2.23</v>
      </c>
      <c r="C1474" s="468" t="s">
        <v>1262</v>
      </c>
      <c r="D1474" s="1"/>
      <c r="E1474" s="992" t="s">
        <v>879</v>
      </c>
      <c r="F1474" s="3"/>
      <c r="O1474"/>
      <c r="P1474"/>
      <c r="Q1474"/>
      <c r="U1474" s="969"/>
      <c r="V1474" s="38"/>
      <c r="W1474" s="38"/>
    </row>
    <row r="1475" spans="1:23" x14ac:dyDescent="0.35">
      <c r="A1475" s="1196">
        <v>71045</v>
      </c>
      <c r="B1475" s="1197">
        <v>0.18</v>
      </c>
      <c r="C1475" s="468" t="s">
        <v>941</v>
      </c>
      <c r="D1475" s="1"/>
      <c r="E1475" s="992" t="s">
        <v>879</v>
      </c>
      <c r="F1475" s="3"/>
      <c r="O1475"/>
      <c r="P1475"/>
      <c r="Q1475"/>
      <c r="U1475" s="969"/>
      <c r="V1475" s="38"/>
      <c r="W1475" s="38"/>
    </row>
    <row r="1476" spans="1:23" x14ac:dyDescent="0.35">
      <c r="A1476" s="1196">
        <v>71045</v>
      </c>
      <c r="B1476" s="1197">
        <v>0.18</v>
      </c>
      <c r="C1476" s="468" t="s">
        <v>942</v>
      </c>
      <c r="D1476" s="1"/>
      <c r="E1476" s="992" t="s">
        <v>879</v>
      </c>
      <c r="F1476" s="3"/>
      <c r="O1476"/>
      <c r="P1476"/>
      <c r="Q1476"/>
      <c r="U1476" s="969"/>
      <c r="V1476" s="38"/>
      <c r="W1476" s="38"/>
    </row>
    <row r="1477" spans="1:23" x14ac:dyDescent="0.35">
      <c r="A1477" s="1196">
        <v>71045</v>
      </c>
      <c r="B1477" s="1197">
        <v>0.18</v>
      </c>
      <c r="C1477" s="468" t="s">
        <v>943</v>
      </c>
      <c r="D1477" s="1"/>
      <c r="E1477" s="992" t="s">
        <v>879</v>
      </c>
      <c r="F1477" s="3"/>
      <c r="O1477"/>
      <c r="P1477"/>
      <c r="Q1477"/>
      <c r="U1477" s="969"/>
      <c r="V1477" s="38"/>
      <c r="W1477" s="38"/>
    </row>
    <row r="1478" spans="1:23" x14ac:dyDescent="0.35">
      <c r="A1478" s="1196">
        <v>71045</v>
      </c>
      <c r="B1478" s="1197">
        <v>0.18</v>
      </c>
      <c r="C1478" s="468" t="s">
        <v>944</v>
      </c>
      <c r="D1478" s="1"/>
      <c r="E1478" s="992" t="s">
        <v>879</v>
      </c>
      <c r="F1478" s="3"/>
      <c r="O1478"/>
      <c r="P1478"/>
      <c r="Q1478"/>
      <c r="U1478" s="969"/>
      <c r="V1478" s="38"/>
      <c r="W1478" s="38"/>
    </row>
    <row r="1479" spans="1:23" x14ac:dyDescent="0.35">
      <c r="A1479" s="1196">
        <v>71045</v>
      </c>
      <c r="B1479" s="1197">
        <v>0.18</v>
      </c>
      <c r="C1479" s="468" t="s">
        <v>945</v>
      </c>
      <c r="D1479" s="1"/>
      <c r="E1479" s="992" t="s">
        <v>879</v>
      </c>
      <c r="F1479" s="3"/>
      <c r="O1479"/>
      <c r="P1479"/>
      <c r="Q1479"/>
      <c r="U1479" s="969"/>
      <c r="V1479" s="38"/>
      <c r="W1479" s="38"/>
    </row>
    <row r="1480" spans="1:23" x14ac:dyDescent="0.35">
      <c r="A1480" s="1196">
        <v>71045</v>
      </c>
      <c r="B1480" s="1197">
        <v>0.18</v>
      </c>
      <c r="C1480" s="468" t="s">
        <v>946</v>
      </c>
      <c r="D1480" s="38"/>
      <c r="E1480" s="992" t="s">
        <v>879</v>
      </c>
      <c r="F1480" s="3"/>
      <c r="O1480"/>
      <c r="P1480"/>
      <c r="Q1480"/>
      <c r="U1480" s="969"/>
      <c r="V1480" s="38"/>
      <c r="W1480" s="38"/>
    </row>
    <row r="1481" spans="1:23" x14ac:dyDescent="0.35">
      <c r="A1481" s="1196">
        <v>71045</v>
      </c>
      <c r="B1481" s="1197">
        <v>0.18</v>
      </c>
      <c r="C1481" s="468" t="s">
        <v>947</v>
      </c>
      <c r="D1481" s="1"/>
      <c r="E1481" s="992" t="s">
        <v>879</v>
      </c>
      <c r="F1481" s="3"/>
      <c r="O1481"/>
      <c r="P1481"/>
      <c r="Q1481"/>
      <c r="U1481" s="969"/>
      <c r="V1481" s="38"/>
      <c r="W1481" s="38"/>
    </row>
    <row r="1482" spans="1:23" x14ac:dyDescent="0.35">
      <c r="A1482" s="1196">
        <v>71045</v>
      </c>
      <c r="B1482" s="1197">
        <v>0.18</v>
      </c>
      <c r="C1482" s="468" t="s">
        <v>948</v>
      </c>
      <c r="D1482" s="1"/>
      <c r="E1482" s="992" t="s">
        <v>879</v>
      </c>
      <c r="F1482" s="3"/>
      <c r="O1482"/>
      <c r="P1482"/>
      <c r="Q1482"/>
      <c r="U1482" s="969"/>
      <c r="V1482" s="38"/>
      <c r="W1482" s="38"/>
    </row>
    <row r="1483" spans="1:23" x14ac:dyDescent="0.35">
      <c r="A1483" s="1196">
        <v>71045</v>
      </c>
      <c r="B1483" s="1197">
        <v>0.18</v>
      </c>
      <c r="C1483" s="468" t="s">
        <v>949</v>
      </c>
      <c r="D1483" s="1"/>
      <c r="E1483" s="992" t="s">
        <v>879</v>
      </c>
      <c r="F1483" s="3"/>
      <c r="O1483"/>
      <c r="P1483"/>
      <c r="Q1483"/>
      <c r="U1483" s="969"/>
      <c r="V1483" s="38"/>
      <c r="W1483" s="38"/>
    </row>
    <row r="1484" spans="1:23" x14ac:dyDescent="0.35">
      <c r="A1484" s="1198">
        <v>71046</v>
      </c>
      <c r="B1484" s="1199">
        <v>0.21</v>
      </c>
      <c r="C1484" s="468" t="s">
        <v>971</v>
      </c>
      <c r="D1484" s="1"/>
      <c r="E1484" s="992" t="s">
        <v>879</v>
      </c>
      <c r="F1484" s="3"/>
      <c r="O1484"/>
      <c r="P1484"/>
      <c r="Q1484"/>
      <c r="U1484" s="969"/>
      <c r="V1484" s="38"/>
      <c r="W1484" s="38"/>
    </row>
    <row r="1485" spans="1:23" x14ac:dyDescent="0.35">
      <c r="A1485" s="1198">
        <v>71046</v>
      </c>
      <c r="B1485" s="1199">
        <v>0.21</v>
      </c>
      <c r="C1485" s="468" t="s">
        <v>972</v>
      </c>
      <c r="D1485" s="1"/>
      <c r="E1485" s="992" t="s">
        <v>879</v>
      </c>
      <c r="F1485" s="3"/>
      <c r="O1485"/>
      <c r="P1485"/>
      <c r="Q1485"/>
      <c r="U1485" s="969"/>
      <c r="V1485" s="38"/>
      <c r="W1485" s="38"/>
    </row>
    <row r="1486" spans="1:23" x14ac:dyDescent="0.35">
      <c r="A1486" s="1198">
        <v>71047</v>
      </c>
      <c r="B1486" s="1199">
        <v>0.26</v>
      </c>
      <c r="C1486" s="468" t="s">
        <v>995</v>
      </c>
      <c r="D1486" s="1"/>
      <c r="E1486" s="992" t="s">
        <v>879</v>
      </c>
      <c r="F1486" s="3"/>
      <c r="O1486"/>
      <c r="P1486"/>
      <c r="Q1486"/>
      <c r="U1486" s="969"/>
      <c r="V1486" s="38"/>
      <c r="W1486" s="38"/>
    </row>
    <row r="1487" spans="1:23" x14ac:dyDescent="0.35">
      <c r="A1487" s="1198">
        <v>71048</v>
      </c>
      <c r="B1487" s="1199">
        <v>0.3</v>
      </c>
      <c r="C1487" s="468" t="s">
        <v>1007</v>
      </c>
      <c r="D1487" s="1"/>
      <c r="E1487" s="992" t="s">
        <v>879</v>
      </c>
      <c r="F1487" s="3"/>
      <c r="O1487"/>
      <c r="P1487"/>
      <c r="Q1487"/>
      <c r="U1487" s="969"/>
      <c r="V1487" s="38"/>
      <c r="W1487" s="38"/>
    </row>
    <row r="1488" spans="1:23" x14ac:dyDescent="0.35">
      <c r="A1488" s="1198">
        <v>71100</v>
      </c>
      <c r="B1488" s="1199">
        <v>0.21</v>
      </c>
      <c r="C1488" s="468" t="s">
        <v>973</v>
      </c>
      <c r="D1488" s="1"/>
      <c r="E1488" s="992" t="s">
        <v>879</v>
      </c>
      <c r="F1488" s="3"/>
      <c r="O1488"/>
      <c r="P1488"/>
      <c r="Q1488"/>
      <c r="U1488" s="969"/>
      <c r="V1488" s="38"/>
      <c r="W1488" s="38"/>
    </row>
    <row r="1489" spans="1:23" x14ac:dyDescent="0.35">
      <c r="A1489" s="1198">
        <v>71100</v>
      </c>
      <c r="B1489" s="1199">
        <v>0.21</v>
      </c>
      <c r="C1489" s="468" t="s">
        <v>974</v>
      </c>
      <c r="D1489" s="1"/>
      <c r="E1489" s="992" t="s">
        <v>879</v>
      </c>
      <c r="F1489" s="3"/>
      <c r="O1489"/>
      <c r="P1489"/>
      <c r="Q1489"/>
      <c r="U1489" s="969"/>
      <c r="V1489" s="38"/>
      <c r="W1489" s="38"/>
    </row>
    <row r="1490" spans="1:23" x14ac:dyDescent="0.35">
      <c r="A1490" s="1198">
        <v>71100</v>
      </c>
      <c r="B1490" s="1199">
        <v>0.21</v>
      </c>
      <c r="C1490" s="468" t="s">
        <v>975</v>
      </c>
      <c r="D1490" s="1"/>
      <c r="E1490" s="992" t="s">
        <v>879</v>
      </c>
      <c r="F1490" s="1109"/>
      <c r="O1490"/>
      <c r="P1490"/>
      <c r="Q1490"/>
      <c r="U1490" s="969"/>
      <c r="V1490" s="38"/>
      <c r="W1490" s="38"/>
    </row>
    <row r="1491" spans="1:23" x14ac:dyDescent="0.35">
      <c r="A1491" s="1198">
        <v>71101</v>
      </c>
      <c r="B1491" s="1199">
        <v>0.26</v>
      </c>
      <c r="C1491" s="468" t="s">
        <v>996</v>
      </c>
      <c r="D1491" s="1"/>
      <c r="E1491" s="992" t="s">
        <v>879</v>
      </c>
      <c r="F1491" s="1109"/>
      <c r="O1491"/>
      <c r="P1491"/>
      <c r="Q1491"/>
      <c r="U1491" s="969"/>
      <c r="V1491" s="38"/>
      <c r="W1491" s="38"/>
    </row>
    <row r="1492" spans="1:23" x14ac:dyDescent="0.35">
      <c r="A1492" s="1198">
        <v>71101</v>
      </c>
      <c r="B1492" s="1199">
        <v>0.26</v>
      </c>
      <c r="C1492" s="468" t="s">
        <v>996</v>
      </c>
      <c r="D1492" s="1"/>
      <c r="E1492" s="992" t="s">
        <v>879</v>
      </c>
      <c r="F1492" s="3"/>
      <c r="O1492"/>
      <c r="P1492"/>
      <c r="Q1492"/>
      <c r="U1492" s="969"/>
      <c r="V1492" s="38"/>
      <c r="W1492" s="38"/>
    </row>
    <row r="1493" spans="1:23" x14ac:dyDescent="0.35">
      <c r="A1493" s="1198">
        <v>71101</v>
      </c>
      <c r="B1493" s="1199">
        <v>0.26</v>
      </c>
      <c r="C1493" s="468" t="s">
        <v>997</v>
      </c>
      <c r="D1493" s="1"/>
      <c r="E1493" s="992" t="s">
        <v>879</v>
      </c>
      <c r="F1493" s="3"/>
      <c r="O1493"/>
      <c r="P1493"/>
      <c r="Q1493"/>
      <c r="U1493" s="969"/>
      <c r="V1493" s="38"/>
      <c r="W1493" s="38"/>
    </row>
    <row r="1494" spans="1:23" x14ac:dyDescent="0.35">
      <c r="A1494" s="1198">
        <v>71110</v>
      </c>
      <c r="B1494" s="1199">
        <v>0.28000000000000003</v>
      </c>
      <c r="C1494" s="468" t="s">
        <v>1002</v>
      </c>
      <c r="D1494" s="1"/>
      <c r="E1494" s="992" t="s">
        <v>879</v>
      </c>
      <c r="F1494" s="3"/>
      <c r="O1494"/>
      <c r="P1494"/>
      <c r="Q1494"/>
      <c r="U1494" s="969"/>
      <c r="V1494" s="38"/>
      <c r="W1494" s="38"/>
    </row>
    <row r="1495" spans="1:23" x14ac:dyDescent="0.35">
      <c r="A1495" s="1198">
        <v>71111</v>
      </c>
      <c r="B1495" s="1199">
        <v>0.31</v>
      </c>
      <c r="C1495" s="468" t="s">
        <v>1012</v>
      </c>
      <c r="D1495" s="1"/>
      <c r="E1495" s="992" t="s">
        <v>879</v>
      </c>
      <c r="F1495" s="3"/>
      <c r="O1495"/>
      <c r="P1495"/>
      <c r="Q1495"/>
      <c r="U1495" s="969"/>
      <c r="V1495" s="38"/>
      <c r="W1495" s="38"/>
    </row>
    <row r="1496" spans="1:23" x14ac:dyDescent="0.35">
      <c r="A1496" s="1198">
        <v>71120</v>
      </c>
      <c r="B1496" s="1199">
        <v>0.2</v>
      </c>
      <c r="C1496" s="468" t="s">
        <v>967</v>
      </c>
      <c r="D1496" s="1"/>
      <c r="E1496" s="992" t="s">
        <v>879</v>
      </c>
      <c r="F1496" s="3"/>
      <c r="O1496"/>
      <c r="P1496"/>
      <c r="Q1496"/>
      <c r="U1496" s="969"/>
      <c r="V1496" s="38"/>
      <c r="W1496" s="38"/>
    </row>
    <row r="1497" spans="1:23" x14ac:dyDescent="0.35">
      <c r="A1497" s="1198">
        <v>71130</v>
      </c>
      <c r="B1497" s="1199">
        <v>0.21</v>
      </c>
      <c r="C1497" s="468" t="s">
        <v>976</v>
      </c>
      <c r="D1497" s="1"/>
      <c r="E1497" s="992" t="s">
        <v>879</v>
      </c>
      <c r="F1497" s="3"/>
      <c r="O1497"/>
      <c r="P1497"/>
      <c r="Q1497"/>
      <c r="U1497" s="969"/>
      <c r="V1497" s="38"/>
      <c r="W1497" s="38"/>
    </row>
    <row r="1498" spans="1:23" x14ac:dyDescent="0.35">
      <c r="A1498" s="1198">
        <v>71250</v>
      </c>
      <c r="B1498" s="1199">
        <v>1.05</v>
      </c>
      <c r="C1498" s="468" t="s">
        <v>1112</v>
      </c>
      <c r="D1498" s="1"/>
      <c r="E1498" s="992" t="s">
        <v>879</v>
      </c>
      <c r="F1498" s="3"/>
      <c r="O1498"/>
      <c r="P1498"/>
      <c r="Q1498"/>
      <c r="U1498" s="969"/>
      <c r="V1498" s="38"/>
      <c r="W1498" s="38"/>
    </row>
    <row r="1499" spans="1:23" x14ac:dyDescent="0.35">
      <c r="A1499" s="1196">
        <v>71260</v>
      </c>
      <c r="B1499" s="1199">
        <v>1.1299999999999999</v>
      </c>
      <c r="C1499" s="314" t="s">
        <v>1118</v>
      </c>
      <c r="D1499" s="1"/>
      <c r="E1499" s="992" t="s">
        <v>879</v>
      </c>
      <c r="F1499" s="3"/>
      <c r="O1499"/>
      <c r="P1499"/>
      <c r="Q1499"/>
      <c r="U1499" s="969"/>
      <c r="V1499" s="38"/>
      <c r="W1499" s="38"/>
    </row>
    <row r="1500" spans="1:23" x14ac:dyDescent="0.35">
      <c r="A1500" s="1198">
        <v>71270</v>
      </c>
      <c r="B1500" s="1199">
        <v>1.22</v>
      </c>
      <c r="C1500" s="468" t="s">
        <v>1136</v>
      </c>
      <c r="D1500" s="1"/>
      <c r="E1500" s="992" t="s">
        <v>879</v>
      </c>
      <c r="F1500" s="3"/>
      <c r="O1500"/>
      <c r="P1500"/>
      <c r="Q1500"/>
      <c r="U1500" s="969"/>
      <c r="V1500" s="38"/>
      <c r="W1500" s="38"/>
    </row>
    <row r="1501" spans="1:23" x14ac:dyDescent="0.35">
      <c r="A1501" s="1198">
        <v>71271</v>
      </c>
      <c r="B1501" s="1199">
        <v>1.05</v>
      </c>
      <c r="C1501" s="468" t="s">
        <v>1113</v>
      </c>
      <c r="D1501" s="1"/>
      <c r="E1501" s="992" t="s">
        <v>879</v>
      </c>
      <c r="F1501" s="3"/>
      <c r="O1501"/>
      <c r="P1501"/>
      <c r="Q1501"/>
      <c r="U1501" s="969"/>
      <c r="V1501" s="38"/>
      <c r="W1501" s="38"/>
    </row>
    <row r="1502" spans="1:23" x14ac:dyDescent="0.35">
      <c r="A1502" s="1198">
        <v>71275</v>
      </c>
      <c r="B1502" s="1199">
        <v>1.77</v>
      </c>
      <c r="C1502" s="468" t="s">
        <v>1216</v>
      </c>
      <c r="D1502" s="1"/>
      <c r="E1502" s="992" t="s">
        <v>879</v>
      </c>
      <c r="F1502" s="3"/>
      <c r="O1502"/>
      <c r="P1502"/>
      <c r="Q1502"/>
      <c r="U1502" s="969"/>
      <c r="V1502" s="38"/>
      <c r="W1502" s="38"/>
    </row>
    <row r="1503" spans="1:23" x14ac:dyDescent="0.35">
      <c r="A1503" s="1215">
        <v>71552</v>
      </c>
      <c r="B1503" s="1216">
        <v>2.2000000000000002</v>
      </c>
      <c r="C1503" s="1217" t="s">
        <v>1259</v>
      </c>
      <c r="D1503" s="1"/>
      <c r="E1503" s="992" t="s">
        <v>879</v>
      </c>
      <c r="F1503" s="3"/>
      <c r="O1503"/>
      <c r="P1503"/>
      <c r="Q1503"/>
      <c r="U1503" s="969"/>
      <c r="V1503" s="38"/>
      <c r="W1503" s="38"/>
    </row>
    <row r="1504" spans="1:23" x14ac:dyDescent="0.35">
      <c r="A1504" s="1198">
        <v>72020</v>
      </c>
      <c r="B1504" s="1199">
        <v>0.16</v>
      </c>
      <c r="C1504" s="468" t="s">
        <v>886</v>
      </c>
      <c r="D1504" s="1"/>
      <c r="E1504" s="992" t="s">
        <v>879</v>
      </c>
      <c r="F1504" s="3"/>
      <c r="O1504"/>
      <c r="P1504"/>
      <c r="Q1504"/>
      <c r="U1504" s="969"/>
      <c r="V1504" s="38"/>
      <c r="W1504" s="38"/>
    </row>
    <row r="1505" spans="1:23" x14ac:dyDescent="0.35">
      <c r="A1505" s="1198">
        <v>72020</v>
      </c>
      <c r="B1505" s="1199">
        <v>0.16</v>
      </c>
      <c r="C1505" s="468" t="s">
        <v>887</v>
      </c>
      <c r="D1505" s="1"/>
      <c r="E1505" s="992" t="s">
        <v>879</v>
      </c>
      <c r="F1505" s="3"/>
      <c r="O1505"/>
      <c r="P1505"/>
      <c r="Q1505"/>
      <c r="U1505" s="969"/>
      <c r="V1505" s="38"/>
      <c r="W1505" s="38"/>
    </row>
    <row r="1506" spans="1:23" x14ac:dyDescent="0.35">
      <c r="A1506" s="1198">
        <v>72020</v>
      </c>
      <c r="B1506" s="1199">
        <v>0.16</v>
      </c>
      <c r="C1506" s="468" t="s">
        <v>888</v>
      </c>
      <c r="D1506" s="1"/>
      <c r="E1506" s="992" t="s">
        <v>879</v>
      </c>
      <c r="F1506" s="3"/>
      <c r="O1506"/>
      <c r="P1506"/>
      <c r="Q1506"/>
      <c r="U1506" s="969"/>
      <c r="V1506" s="38"/>
      <c r="W1506" s="38"/>
    </row>
    <row r="1507" spans="1:23" x14ac:dyDescent="0.35">
      <c r="A1507" s="1198">
        <v>72020</v>
      </c>
      <c r="B1507" s="1199">
        <v>0.16</v>
      </c>
      <c r="C1507" s="468" t="s">
        <v>889</v>
      </c>
      <c r="D1507" s="1"/>
      <c r="E1507" s="992" t="s">
        <v>879</v>
      </c>
      <c r="F1507" s="3"/>
      <c r="O1507"/>
      <c r="P1507"/>
      <c r="Q1507"/>
      <c r="U1507" s="969"/>
      <c r="V1507" s="38"/>
      <c r="W1507" s="38"/>
    </row>
    <row r="1508" spans="1:23" x14ac:dyDescent="0.35">
      <c r="A1508" s="1198">
        <v>72040</v>
      </c>
      <c r="B1508" s="1199">
        <v>0.21</v>
      </c>
      <c r="C1508" s="468" t="s">
        <v>977</v>
      </c>
      <c r="D1508" s="1"/>
      <c r="E1508" s="992" t="s">
        <v>879</v>
      </c>
      <c r="F1508" s="3"/>
      <c r="O1508"/>
      <c r="P1508"/>
      <c r="Q1508"/>
      <c r="U1508" s="969"/>
      <c r="V1508" s="38"/>
      <c r="W1508" s="38"/>
    </row>
    <row r="1509" spans="1:23" x14ac:dyDescent="0.35">
      <c r="A1509" s="1198">
        <v>72050</v>
      </c>
      <c r="B1509" s="1199">
        <v>0.26</v>
      </c>
      <c r="C1509" s="468" t="s">
        <v>998</v>
      </c>
      <c r="D1509" s="1"/>
      <c r="E1509" s="992" t="s">
        <v>879</v>
      </c>
      <c r="F1509" s="3"/>
      <c r="O1509"/>
      <c r="P1509"/>
      <c r="Q1509"/>
      <c r="U1509" s="969"/>
      <c r="V1509" s="38"/>
      <c r="W1509" s="38"/>
    </row>
    <row r="1510" spans="1:23" x14ac:dyDescent="0.35">
      <c r="A1510" s="1198">
        <v>72052</v>
      </c>
      <c r="B1510" s="1199">
        <v>0.28999999999999998</v>
      </c>
      <c r="C1510" s="468" t="s">
        <v>1005</v>
      </c>
      <c r="D1510" s="1"/>
      <c r="E1510" s="992" t="s">
        <v>879</v>
      </c>
      <c r="F1510" s="3"/>
      <c r="O1510"/>
      <c r="P1510"/>
      <c r="Q1510"/>
      <c r="U1510" s="969"/>
      <c r="V1510" s="38"/>
      <c r="W1510" s="38"/>
    </row>
    <row r="1511" spans="1:23" x14ac:dyDescent="0.35">
      <c r="A1511" s="1198">
        <v>72070</v>
      </c>
      <c r="B1511" s="1199">
        <v>0.2</v>
      </c>
      <c r="C1511" s="468" t="s">
        <v>968</v>
      </c>
      <c r="D1511" s="1"/>
      <c r="E1511" s="992" t="s">
        <v>879</v>
      </c>
      <c r="F1511" s="3"/>
      <c r="O1511"/>
      <c r="P1511"/>
      <c r="Q1511"/>
      <c r="U1511" s="969"/>
      <c r="V1511" s="38"/>
      <c r="W1511" s="38"/>
    </row>
    <row r="1512" spans="1:23" x14ac:dyDescent="0.35">
      <c r="A1512" s="1198">
        <v>72072</v>
      </c>
      <c r="B1512" s="1199">
        <v>0.22</v>
      </c>
      <c r="C1512" s="467" t="s">
        <v>985</v>
      </c>
      <c r="D1512" s="1112"/>
      <c r="E1512" s="992" t="s">
        <v>879</v>
      </c>
      <c r="F1512" s="3"/>
      <c r="O1512"/>
      <c r="P1512"/>
      <c r="Q1512"/>
      <c r="U1512" s="969"/>
      <c r="V1512" s="38"/>
      <c r="W1512" s="38"/>
    </row>
    <row r="1513" spans="1:23" x14ac:dyDescent="0.35">
      <c r="A1513" s="1196">
        <v>72082</v>
      </c>
      <c r="B1513" s="1197">
        <v>0.3</v>
      </c>
      <c r="C1513" s="308" t="s">
        <v>1008</v>
      </c>
      <c r="D1513" s="1"/>
      <c r="E1513" s="992" t="s">
        <v>879</v>
      </c>
      <c r="F1513" s="3"/>
      <c r="O1513"/>
      <c r="P1513"/>
      <c r="Q1513"/>
      <c r="U1513" s="969"/>
      <c r="V1513" s="38"/>
      <c r="W1513" s="38"/>
    </row>
    <row r="1514" spans="1:23" x14ac:dyDescent="0.35">
      <c r="A1514" s="1196">
        <v>72100</v>
      </c>
      <c r="B1514" s="1197">
        <v>0.21</v>
      </c>
      <c r="C1514" s="468" t="s">
        <v>978</v>
      </c>
      <c r="D1514" s="1209"/>
      <c r="E1514" s="992" t="s">
        <v>879</v>
      </c>
      <c r="F1514" s="3"/>
      <c r="O1514"/>
      <c r="P1514"/>
      <c r="Q1514"/>
      <c r="U1514" s="969"/>
      <c r="V1514" s="38"/>
      <c r="W1514" s="38"/>
    </row>
    <row r="1515" spans="1:23" x14ac:dyDescent="0.35">
      <c r="A1515" s="1198">
        <v>72110</v>
      </c>
      <c r="B1515" s="1199">
        <v>0.25</v>
      </c>
      <c r="C1515" s="468" t="s">
        <v>994</v>
      </c>
      <c r="D1515" s="1"/>
      <c r="E1515" s="992" t="s">
        <v>879</v>
      </c>
      <c r="F1515" s="3"/>
      <c r="O1515"/>
      <c r="P1515"/>
      <c r="Q1515"/>
      <c r="U1515" s="969"/>
      <c r="V1515" s="38"/>
      <c r="W1515" s="38"/>
    </row>
    <row r="1516" spans="1:23" x14ac:dyDescent="0.35">
      <c r="A1516" s="1198">
        <v>72114</v>
      </c>
      <c r="B1516" s="1199">
        <v>0.28999999999999998</v>
      </c>
      <c r="C1516" s="468" t="s">
        <v>1006</v>
      </c>
      <c r="D1516" s="1"/>
      <c r="E1516" s="992" t="s">
        <v>879</v>
      </c>
      <c r="F1516" s="3"/>
      <c r="O1516"/>
      <c r="P1516"/>
      <c r="Q1516"/>
      <c r="U1516" s="969"/>
      <c r="V1516" s="38"/>
      <c r="W1516" s="38"/>
    </row>
    <row r="1517" spans="1:23" x14ac:dyDescent="0.35">
      <c r="A1517" s="1198">
        <v>72120</v>
      </c>
      <c r="B1517" s="1199">
        <v>0.21</v>
      </c>
      <c r="C1517" s="468" t="s">
        <v>979</v>
      </c>
      <c r="D1517" s="1"/>
      <c r="E1517" s="992" t="s">
        <v>879</v>
      </c>
      <c r="F1517" s="3"/>
      <c r="O1517"/>
      <c r="P1517"/>
      <c r="Q1517"/>
      <c r="U1517" s="969"/>
      <c r="V1517" s="38"/>
      <c r="W1517" s="38"/>
    </row>
    <row r="1518" spans="1:23" x14ac:dyDescent="0.35">
      <c r="A1518" s="1200">
        <v>72120</v>
      </c>
      <c r="B1518" s="1201">
        <v>0.21</v>
      </c>
      <c r="C1518" s="306" t="s">
        <v>980</v>
      </c>
      <c r="D1518" s="1"/>
      <c r="E1518" s="992" t="s">
        <v>879</v>
      </c>
      <c r="F1518" s="3"/>
      <c r="O1518"/>
      <c r="P1518"/>
      <c r="Q1518"/>
      <c r="U1518" s="969"/>
      <c r="V1518" s="38"/>
      <c r="W1518" s="38"/>
    </row>
    <row r="1519" spans="1:23" x14ac:dyDescent="0.35">
      <c r="A1519" s="1198">
        <v>72125</v>
      </c>
      <c r="B1519" s="1199">
        <v>0.98</v>
      </c>
      <c r="C1519" s="468" t="s">
        <v>1097</v>
      </c>
      <c r="D1519" s="38"/>
      <c r="E1519" s="992" t="s">
        <v>879</v>
      </c>
      <c r="F1519" s="3"/>
      <c r="O1519"/>
      <c r="P1519"/>
      <c r="Q1519"/>
      <c r="U1519" s="969"/>
      <c r="V1519" s="38"/>
      <c r="W1519" s="38"/>
    </row>
    <row r="1520" spans="1:23" x14ac:dyDescent="0.35">
      <c r="A1520" s="1198">
        <v>72126</v>
      </c>
      <c r="B1520" s="1199">
        <v>1.19</v>
      </c>
      <c r="C1520" s="468" t="s">
        <v>1128</v>
      </c>
      <c r="D1520" s="1"/>
      <c r="E1520" s="992" t="s">
        <v>879</v>
      </c>
      <c r="F1520" s="3"/>
      <c r="O1520"/>
      <c r="P1520"/>
      <c r="Q1520"/>
      <c r="U1520" s="969"/>
      <c r="V1520" s="38"/>
      <c r="W1520" s="38"/>
    </row>
    <row r="1521" spans="1:23" x14ac:dyDescent="0.35">
      <c r="A1521" s="1198">
        <v>72127</v>
      </c>
      <c r="B1521" s="1199">
        <v>1.24</v>
      </c>
      <c r="C1521" s="468" t="s">
        <v>1141</v>
      </c>
      <c r="D1521" s="1"/>
      <c r="E1521" s="992" t="s">
        <v>879</v>
      </c>
      <c r="F1521" s="3"/>
      <c r="O1521"/>
      <c r="P1521"/>
      <c r="Q1521"/>
      <c r="U1521" s="969"/>
      <c r="V1521" s="38"/>
      <c r="W1521" s="38"/>
    </row>
    <row r="1522" spans="1:23" x14ac:dyDescent="0.35">
      <c r="A1522" s="1198">
        <v>72128</v>
      </c>
      <c r="B1522" s="1199">
        <v>0.98</v>
      </c>
      <c r="C1522" s="468" t="s">
        <v>1098</v>
      </c>
      <c r="D1522" s="1"/>
      <c r="E1522" s="992" t="s">
        <v>879</v>
      </c>
      <c r="F1522" s="3"/>
      <c r="O1522"/>
      <c r="P1522"/>
      <c r="Q1522"/>
      <c r="U1522" s="969"/>
      <c r="V1522" s="38"/>
      <c r="W1522" s="38"/>
    </row>
    <row r="1523" spans="1:23" x14ac:dyDescent="0.35">
      <c r="A1523" s="1198">
        <v>72129</v>
      </c>
      <c r="B1523" s="1199">
        <v>1.19</v>
      </c>
      <c r="C1523" s="468" t="s">
        <v>1129</v>
      </c>
      <c r="D1523" s="1"/>
      <c r="E1523" s="992" t="s">
        <v>879</v>
      </c>
      <c r="F1523" s="3"/>
      <c r="O1523"/>
      <c r="P1523"/>
      <c r="Q1523"/>
      <c r="U1523" s="969"/>
      <c r="V1523" s="38"/>
      <c r="W1523" s="38"/>
    </row>
    <row r="1524" spans="1:23" x14ac:dyDescent="0.35">
      <c r="A1524" s="1198">
        <v>72130</v>
      </c>
      <c r="B1524" s="1199">
        <v>1.24</v>
      </c>
      <c r="C1524" s="468" t="s">
        <v>1142</v>
      </c>
      <c r="D1524" s="1"/>
      <c r="E1524" s="992" t="s">
        <v>879</v>
      </c>
      <c r="F1524" s="3"/>
      <c r="O1524"/>
      <c r="P1524"/>
      <c r="Q1524"/>
      <c r="U1524" s="969"/>
      <c r="V1524" s="38"/>
      <c r="W1524" s="38"/>
    </row>
    <row r="1525" spans="1:23" x14ac:dyDescent="0.35">
      <c r="A1525" s="1198">
        <v>72131</v>
      </c>
      <c r="B1525" s="1199">
        <v>0.98</v>
      </c>
      <c r="C1525" s="468" t="s">
        <v>1099</v>
      </c>
      <c r="D1525" s="1"/>
      <c r="E1525" s="992" t="s">
        <v>879</v>
      </c>
      <c r="F1525" s="3"/>
      <c r="O1525"/>
      <c r="P1525"/>
      <c r="Q1525"/>
      <c r="U1525" s="969"/>
      <c r="V1525" s="38"/>
      <c r="W1525" s="38"/>
    </row>
    <row r="1526" spans="1:23" x14ac:dyDescent="0.35">
      <c r="A1526" s="1198">
        <v>72132</v>
      </c>
      <c r="B1526" s="1199">
        <v>1.19</v>
      </c>
      <c r="C1526" s="468" t="s">
        <v>1130</v>
      </c>
      <c r="D1526" s="1"/>
      <c r="E1526" s="992" t="s">
        <v>879</v>
      </c>
      <c r="F1526" s="3"/>
      <c r="O1526"/>
      <c r="P1526"/>
      <c r="Q1526"/>
      <c r="U1526" s="969"/>
      <c r="V1526" s="38"/>
      <c r="W1526" s="38"/>
    </row>
    <row r="1527" spans="1:23" x14ac:dyDescent="0.35">
      <c r="A1527" s="1198">
        <v>72133</v>
      </c>
      <c r="B1527" s="1199">
        <v>1.24</v>
      </c>
      <c r="C1527" s="468" t="s">
        <v>1143</v>
      </c>
      <c r="D1527" s="1"/>
      <c r="E1527" s="992" t="s">
        <v>879</v>
      </c>
      <c r="F1527" s="3"/>
      <c r="O1527"/>
      <c r="P1527"/>
      <c r="Q1527"/>
      <c r="U1527" s="969"/>
      <c r="V1527" s="38"/>
      <c r="W1527" s="38"/>
    </row>
    <row r="1528" spans="1:23" x14ac:dyDescent="0.35">
      <c r="A1528" s="1198">
        <v>72141</v>
      </c>
      <c r="B1528" s="1199">
        <v>1.44</v>
      </c>
      <c r="C1528" s="468" t="s">
        <v>1196</v>
      </c>
      <c r="D1528" s="1"/>
      <c r="E1528" s="992" t="s">
        <v>879</v>
      </c>
      <c r="F1528" s="3"/>
      <c r="O1528"/>
      <c r="P1528"/>
      <c r="Q1528"/>
      <c r="U1528" s="969"/>
      <c r="V1528" s="38"/>
      <c r="W1528" s="38"/>
    </row>
    <row r="1529" spans="1:23" x14ac:dyDescent="0.35">
      <c r="A1529" s="1212">
        <v>72142</v>
      </c>
      <c r="B1529" s="1213">
        <v>1.74</v>
      </c>
      <c r="C1529" s="1214" t="s">
        <v>1209</v>
      </c>
      <c r="D1529" s="1"/>
      <c r="E1529" s="992" t="s">
        <v>879</v>
      </c>
      <c r="F1529" s="3"/>
      <c r="O1529"/>
      <c r="P1529"/>
      <c r="Q1529"/>
      <c r="U1529" s="969"/>
      <c r="V1529" s="38"/>
      <c r="W1529" s="38"/>
    </row>
    <row r="1530" spans="1:23" x14ac:dyDescent="0.35">
      <c r="A1530" s="1198">
        <v>72146</v>
      </c>
      <c r="B1530" s="1199">
        <v>1.44</v>
      </c>
      <c r="C1530" s="468" t="s">
        <v>1197</v>
      </c>
      <c r="D1530" s="1"/>
      <c r="E1530" s="992" t="s">
        <v>879</v>
      </c>
      <c r="F1530" s="3"/>
      <c r="O1530"/>
      <c r="P1530"/>
      <c r="Q1530"/>
      <c r="U1530" s="969"/>
      <c r="V1530" s="38"/>
      <c r="W1530" s="38"/>
    </row>
    <row r="1531" spans="1:23" x14ac:dyDescent="0.35">
      <c r="A1531" s="1212">
        <v>72147</v>
      </c>
      <c r="B1531" s="1213">
        <v>1.74</v>
      </c>
      <c r="C1531" s="1214" t="s">
        <v>1210</v>
      </c>
      <c r="D1531" s="1"/>
      <c r="E1531" s="992" t="s">
        <v>879</v>
      </c>
      <c r="F1531" s="3"/>
      <c r="O1531"/>
      <c r="P1531"/>
      <c r="Q1531"/>
      <c r="U1531" s="969"/>
      <c r="V1531" s="38"/>
      <c r="W1531" s="38"/>
    </row>
    <row r="1532" spans="1:23" x14ac:dyDescent="0.35">
      <c r="A1532" s="1198">
        <v>72148</v>
      </c>
      <c r="B1532" s="1199">
        <v>1.44</v>
      </c>
      <c r="C1532" s="468" t="s">
        <v>1198</v>
      </c>
      <c r="D1532" s="1"/>
      <c r="E1532" s="992" t="s">
        <v>879</v>
      </c>
      <c r="F1532" s="3"/>
      <c r="O1532"/>
      <c r="P1532"/>
      <c r="Q1532"/>
      <c r="U1532" s="969"/>
      <c r="V1532" s="38"/>
      <c r="W1532" s="38"/>
    </row>
    <row r="1533" spans="1:23" x14ac:dyDescent="0.35">
      <c r="A1533" s="1198">
        <v>72149</v>
      </c>
      <c r="B1533" s="1199">
        <v>1.74</v>
      </c>
      <c r="C1533" s="468" t="s">
        <v>1211</v>
      </c>
      <c r="D1533" s="1"/>
      <c r="E1533" s="992" t="s">
        <v>879</v>
      </c>
      <c r="O1533"/>
      <c r="P1533"/>
      <c r="Q1533"/>
      <c r="U1533" s="969"/>
      <c r="V1533" s="38"/>
      <c r="W1533" s="38"/>
    </row>
    <row r="1534" spans="1:23" x14ac:dyDescent="0.35">
      <c r="A1534" s="1198">
        <v>72156</v>
      </c>
      <c r="B1534" s="1199">
        <v>2.23</v>
      </c>
      <c r="C1534" s="468" t="s">
        <v>1263</v>
      </c>
      <c r="D1534" s="1"/>
      <c r="E1534" s="992" t="s">
        <v>879</v>
      </c>
      <c r="F1534" s="3"/>
      <c r="O1534"/>
      <c r="P1534"/>
      <c r="Q1534"/>
      <c r="U1534" s="969"/>
      <c r="V1534" s="38"/>
      <c r="W1534" s="38"/>
    </row>
    <row r="1535" spans="1:23" x14ac:dyDescent="0.35">
      <c r="A1535" s="1198">
        <v>72157</v>
      </c>
      <c r="B1535" s="1199">
        <v>2.23</v>
      </c>
      <c r="C1535" s="468" t="s">
        <v>1264</v>
      </c>
      <c r="D1535" s="1"/>
      <c r="E1535" s="992" t="s">
        <v>879</v>
      </c>
      <c r="F1535" s="3"/>
      <c r="O1535"/>
      <c r="P1535"/>
      <c r="Q1535"/>
      <c r="U1535" s="969"/>
      <c r="V1535" s="38"/>
      <c r="W1535" s="38"/>
    </row>
    <row r="1536" spans="1:23" x14ac:dyDescent="0.35">
      <c r="A1536" s="1198">
        <v>72157</v>
      </c>
      <c r="B1536" s="1199">
        <v>2.23</v>
      </c>
      <c r="C1536" s="468" t="s">
        <v>1265</v>
      </c>
      <c r="D1536" s="1"/>
      <c r="E1536" s="992" t="s">
        <v>879</v>
      </c>
      <c r="F1536" s="3"/>
      <c r="O1536"/>
      <c r="P1536"/>
      <c r="Q1536"/>
      <c r="U1536" s="969"/>
      <c r="V1536" s="38"/>
      <c r="W1536" s="38"/>
    </row>
    <row r="1537" spans="1:23" x14ac:dyDescent="0.35">
      <c r="A1537" s="1198">
        <v>72158</v>
      </c>
      <c r="B1537" s="1199">
        <v>2.23</v>
      </c>
      <c r="C1537" s="468" t="s">
        <v>1266</v>
      </c>
      <c r="D1537" s="1"/>
      <c r="E1537" s="992" t="s">
        <v>879</v>
      </c>
      <c r="F1537" s="3"/>
      <c r="O1537"/>
      <c r="P1537"/>
      <c r="Q1537"/>
      <c r="U1537" s="969"/>
      <c r="V1537" s="38"/>
      <c r="W1537" s="38"/>
    </row>
    <row r="1538" spans="1:23" x14ac:dyDescent="0.35">
      <c r="A1538" s="1198">
        <v>72170</v>
      </c>
      <c r="B1538" s="1199">
        <v>0.17</v>
      </c>
      <c r="C1538" s="468" t="s">
        <v>918</v>
      </c>
      <c r="D1538" s="1"/>
      <c r="E1538" s="992" t="s">
        <v>879</v>
      </c>
      <c r="F1538" s="3"/>
      <c r="O1538"/>
      <c r="P1538"/>
      <c r="Q1538"/>
      <c r="U1538" s="969"/>
      <c r="V1538" s="38"/>
      <c r="W1538" s="38"/>
    </row>
    <row r="1539" spans="1:23" x14ac:dyDescent="0.35">
      <c r="A1539" s="1198">
        <v>72190</v>
      </c>
      <c r="B1539" s="1199">
        <v>0.24</v>
      </c>
      <c r="C1539" s="468" t="s">
        <v>991</v>
      </c>
      <c r="D1539" s="1"/>
      <c r="E1539" s="992" t="s">
        <v>879</v>
      </c>
      <c r="F1539" s="3"/>
      <c r="O1539"/>
      <c r="P1539"/>
      <c r="Q1539"/>
      <c r="U1539" s="969"/>
      <c r="V1539" s="38"/>
      <c r="W1539" s="38"/>
    </row>
    <row r="1540" spans="1:23" x14ac:dyDescent="0.35">
      <c r="A1540" s="1198">
        <v>72190</v>
      </c>
      <c r="B1540" s="1199">
        <v>0.24</v>
      </c>
      <c r="C1540" s="468" t="s">
        <v>992</v>
      </c>
      <c r="D1540" s="1"/>
      <c r="E1540" s="992" t="s">
        <v>879</v>
      </c>
      <c r="F1540" s="3"/>
      <c r="O1540"/>
      <c r="P1540"/>
      <c r="Q1540"/>
      <c r="U1540" s="969"/>
      <c r="V1540" s="38"/>
      <c r="W1540" s="38"/>
    </row>
    <row r="1541" spans="1:23" x14ac:dyDescent="0.35">
      <c r="A1541" s="1198">
        <v>72191</v>
      </c>
      <c r="B1541" s="1199">
        <v>1.76</v>
      </c>
      <c r="C1541" s="468" t="s">
        <v>1213</v>
      </c>
      <c r="D1541" s="38"/>
      <c r="E1541" s="992" t="s">
        <v>879</v>
      </c>
      <c r="F1541" s="3"/>
      <c r="O1541"/>
      <c r="P1541"/>
      <c r="Q1541"/>
      <c r="U1541" s="969"/>
      <c r="V1541" s="38"/>
      <c r="W1541" s="38"/>
    </row>
    <row r="1542" spans="1:23" x14ac:dyDescent="0.35">
      <c r="A1542" s="1198">
        <v>72192</v>
      </c>
      <c r="B1542" s="1199">
        <v>1.06</v>
      </c>
      <c r="C1542" s="468" t="s">
        <v>1114</v>
      </c>
      <c r="D1542" s="1"/>
      <c r="E1542" s="992" t="s">
        <v>879</v>
      </c>
      <c r="F1542" s="3"/>
      <c r="O1542"/>
      <c r="P1542"/>
      <c r="Q1542"/>
      <c r="U1542" s="969"/>
      <c r="V1542" s="38"/>
      <c r="W1542" s="38"/>
    </row>
    <row r="1543" spans="1:23" x14ac:dyDescent="0.35">
      <c r="A1543" s="1198">
        <v>72193</v>
      </c>
      <c r="B1543" s="1199">
        <v>1.1299999999999999</v>
      </c>
      <c r="C1543" s="468" t="s">
        <v>1119</v>
      </c>
      <c r="D1543" s="1"/>
      <c r="E1543" s="992" t="s">
        <v>879</v>
      </c>
      <c r="F1543" s="3"/>
      <c r="O1543"/>
      <c r="P1543"/>
      <c r="Q1543"/>
      <c r="U1543" s="969"/>
      <c r="V1543" s="38"/>
      <c r="W1543" s="38"/>
    </row>
    <row r="1544" spans="1:23" x14ac:dyDescent="0.35">
      <c r="A1544" s="1198">
        <v>72194</v>
      </c>
      <c r="B1544" s="1199">
        <v>1.19</v>
      </c>
      <c r="C1544" s="468" t="s">
        <v>1131</v>
      </c>
      <c r="D1544" s="1"/>
      <c r="E1544" s="992" t="s">
        <v>879</v>
      </c>
      <c r="F1544" s="3"/>
      <c r="O1544"/>
      <c r="P1544"/>
      <c r="Q1544"/>
      <c r="U1544" s="969"/>
      <c r="V1544" s="38"/>
      <c r="W1544" s="38"/>
    </row>
    <row r="1545" spans="1:23" x14ac:dyDescent="0.35">
      <c r="A1545" s="1198">
        <v>72195</v>
      </c>
      <c r="B1545" s="1199">
        <v>1.42</v>
      </c>
      <c r="C1545" s="468" t="s">
        <v>1191</v>
      </c>
      <c r="D1545" s="1"/>
      <c r="E1545" s="992" t="s">
        <v>879</v>
      </c>
      <c r="F1545" s="3"/>
      <c r="O1545"/>
      <c r="P1545"/>
      <c r="Q1545"/>
      <c r="U1545" s="969"/>
      <c r="V1545" s="38"/>
      <c r="W1545" s="38"/>
    </row>
    <row r="1546" spans="1:23" x14ac:dyDescent="0.35">
      <c r="A1546" s="1198">
        <v>72196</v>
      </c>
      <c r="B1546" s="1199">
        <v>1.69</v>
      </c>
      <c r="C1546" s="468" t="s">
        <v>1204</v>
      </c>
      <c r="D1546" s="38"/>
      <c r="E1546" s="992" t="s">
        <v>879</v>
      </c>
      <c r="F1546" s="3"/>
      <c r="O1546"/>
      <c r="P1546"/>
      <c r="Q1546"/>
      <c r="U1546" s="969"/>
      <c r="V1546" s="38"/>
      <c r="W1546" s="38"/>
    </row>
    <row r="1547" spans="1:23" x14ac:dyDescent="0.35">
      <c r="A1547" s="1198">
        <v>72197</v>
      </c>
      <c r="B1547" s="1199">
        <v>2.15</v>
      </c>
      <c r="C1547" s="468" t="s">
        <v>1256</v>
      </c>
      <c r="D1547" s="38"/>
      <c r="E1547" s="992" t="s">
        <v>879</v>
      </c>
      <c r="F1547" s="3"/>
      <c r="O1547"/>
      <c r="P1547"/>
      <c r="Q1547"/>
      <c r="U1547" s="969"/>
      <c r="V1547" s="38"/>
      <c r="W1547" s="38"/>
    </row>
    <row r="1548" spans="1:23" x14ac:dyDescent="0.35">
      <c r="A1548" s="1198">
        <v>72202</v>
      </c>
      <c r="B1548" s="1199">
        <v>0.22</v>
      </c>
      <c r="C1548" s="468" t="s">
        <v>986</v>
      </c>
      <c r="D1548" s="1"/>
      <c r="E1548" s="992" t="s">
        <v>879</v>
      </c>
      <c r="F1548" s="3"/>
      <c r="O1548"/>
      <c r="P1548"/>
      <c r="Q1548"/>
      <c r="U1548" s="969"/>
      <c r="V1548" s="38"/>
      <c r="W1548" s="38"/>
    </row>
    <row r="1549" spans="1:23" x14ac:dyDescent="0.35">
      <c r="A1549" s="1198">
        <v>72220</v>
      </c>
      <c r="B1549" s="1199">
        <v>0.17</v>
      </c>
      <c r="C1549" s="468" t="s">
        <v>919</v>
      </c>
      <c r="D1549" s="1"/>
      <c r="E1549" s="992" t="s">
        <v>879</v>
      </c>
      <c r="O1549"/>
      <c r="P1549"/>
      <c r="Q1549"/>
      <c r="U1549" s="969"/>
      <c r="V1549" s="38"/>
      <c r="W1549" s="38"/>
    </row>
    <row r="1550" spans="1:23" x14ac:dyDescent="0.35">
      <c r="A1550" s="1198">
        <v>72220</v>
      </c>
      <c r="B1550" s="1199">
        <v>0.17</v>
      </c>
      <c r="C1550" s="468" t="s">
        <v>920</v>
      </c>
      <c r="D1550" s="1"/>
      <c r="E1550" s="992" t="s">
        <v>879</v>
      </c>
      <c r="F1550" s="3"/>
      <c r="O1550"/>
      <c r="P1550"/>
      <c r="Q1550"/>
      <c r="U1550" s="969"/>
      <c r="V1550" s="38"/>
      <c r="W1550" s="38"/>
    </row>
    <row r="1551" spans="1:23" x14ac:dyDescent="0.35">
      <c r="A1551" s="1198">
        <v>72220</v>
      </c>
      <c r="B1551" s="1199">
        <v>0.17</v>
      </c>
      <c r="C1551" s="468" t="s">
        <v>921</v>
      </c>
      <c r="D1551" s="1"/>
      <c r="E1551" s="992" t="s">
        <v>879</v>
      </c>
      <c r="O1551"/>
      <c r="P1551"/>
      <c r="Q1551"/>
      <c r="U1551" s="969"/>
      <c r="V1551" s="38"/>
      <c r="W1551" s="38"/>
    </row>
    <row r="1552" spans="1:23" x14ac:dyDescent="0.35">
      <c r="A1552" s="1198">
        <v>72220</v>
      </c>
      <c r="B1552" s="1199">
        <v>0.17</v>
      </c>
      <c r="C1552" s="468" t="s">
        <v>922</v>
      </c>
      <c r="D1552" s="1"/>
      <c r="E1552" s="992" t="s">
        <v>879</v>
      </c>
      <c r="F1552" s="3"/>
      <c r="O1552"/>
      <c r="P1552"/>
      <c r="Q1552"/>
      <c r="U1552" s="969"/>
      <c r="V1552" s="38"/>
      <c r="W1552" s="38"/>
    </row>
    <row r="1553" spans="1:23" x14ac:dyDescent="0.35">
      <c r="A1553" s="1198">
        <v>72220</v>
      </c>
      <c r="B1553" s="1199">
        <v>0.17</v>
      </c>
      <c r="C1553" s="468" t="s">
        <v>923</v>
      </c>
      <c r="D1553" s="1"/>
      <c r="E1553" s="992" t="s">
        <v>879</v>
      </c>
      <c r="F1553" s="3"/>
      <c r="O1553"/>
      <c r="P1553"/>
      <c r="Q1553"/>
      <c r="U1553" s="969"/>
      <c r="V1553" s="38"/>
      <c r="W1553" s="38"/>
    </row>
    <row r="1554" spans="1:23" x14ac:dyDescent="0.35">
      <c r="A1554" s="1198">
        <v>73000</v>
      </c>
      <c r="B1554" s="1199">
        <v>0.16</v>
      </c>
      <c r="C1554" s="468" t="s">
        <v>890</v>
      </c>
      <c r="D1554" s="1"/>
      <c r="E1554" s="992" t="s">
        <v>879</v>
      </c>
      <c r="F1554" s="3"/>
      <c r="O1554"/>
      <c r="P1554"/>
      <c r="Q1554"/>
      <c r="U1554" s="969"/>
      <c r="V1554" s="38"/>
      <c r="W1554" s="38"/>
    </row>
    <row r="1555" spans="1:23" x14ac:dyDescent="0.35">
      <c r="A1555" s="1198">
        <v>73000</v>
      </c>
      <c r="B1555" s="1199">
        <v>0.16</v>
      </c>
      <c r="C1555" s="468" t="s">
        <v>891</v>
      </c>
      <c r="D1555" s="1"/>
      <c r="E1555" s="992" t="s">
        <v>879</v>
      </c>
      <c r="F1555" s="3"/>
      <c r="O1555"/>
      <c r="P1555"/>
      <c r="Q1555"/>
      <c r="U1555" s="969"/>
      <c r="V1555" s="38"/>
      <c r="W1555" s="38"/>
    </row>
    <row r="1556" spans="1:23" x14ac:dyDescent="0.35">
      <c r="A1556" s="1198">
        <v>73010</v>
      </c>
      <c r="B1556" s="1199">
        <v>0.17</v>
      </c>
      <c r="C1556" s="468" t="s">
        <v>924</v>
      </c>
      <c r="D1556" s="1"/>
      <c r="E1556" s="992" t="s">
        <v>879</v>
      </c>
      <c r="F1556" s="3"/>
      <c r="O1556"/>
      <c r="P1556"/>
      <c r="Q1556"/>
      <c r="U1556" s="969"/>
      <c r="V1556" s="38"/>
      <c r="W1556" s="38"/>
    </row>
    <row r="1557" spans="1:23" x14ac:dyDescent="0.35">
      <c r="A1557" s="1198">
        <v>73010</v>
      </c>
      <c r="B1557" s="1199">
        <v>0.17</v>
      </c>
      <c r="C1557" s="468" t="s">
        <v>925</v>
      </c>
      <c r="D1557" s="1"/>
      <c r="E1557" s="992" t="s">
        <v>879</v>
      </c>
      <c r="F1557" s="3"/>
      <c r="O1557"/>
      <c r="P1557"/>
      <c r="Q1557"/>
      <c r="U1557" s="969"/>
      <c r="V1557" s="38"/>
      <c r="W1557" s="38"/>
    </row>
    <row r="1558" spans="1:23" x14ac:dyDescent="0.35">
      <c r="A1558" s="1198">
        <v>73020</v>
      </c>
      <c r="B1558" s="1199">
        <v>0.15</v>
      </c>
      <c r="C1558" s="468" t="s">
        <v>884</v>
      </c>
      <c r="D1558" s="1"/>
      <c r="E1558" s="992" t="s">
        <v>879</v>
      </c>
      <c r="F1558" s="3"/>
      <c r="O1558"/>
      <c r="P1558"/>
      <c r="Q1558"/>
      <c r="U1558" s="969"/>
      <c r="V1558" s="38"/>
      <c r="W1558" s="38"/>
    </row>
    <row r="1559" spans="1:23" x14ac:dyDescent="0.35">
      <c r="A1559" s="1198">
        <v>73020</v>
      </c>
      <c r="B1559" s="1199">
        <v>0.15</v>
      </c>
      <c r="C1559" s="468" t="s">
        <v>885</v>
      </c>
      <c r="D1559" s="1"/>
      <c r="E1559" s="992" t="s">
        <v>879</v>
      </c>
      <c r="F1559" s="3"/>
      <c r="O1559"/>
      <c r="P1559"/>
      <c r="Q1559"/>
      <c r="U1559" s="969"/>
      <c r="V1559" s="38"/>
      <c r="W1559" s="38"/>
    </row>
    <row r="1560" spans="1:23" x14ac:dyDescent="0.35">
      <c r="A1560" s="1198">
        <v>73030</v>
      </c>
      <c r="B1560" s="1199">
        <v>0.18</v>
      </c>
      <c r="C1560" s="468" t="s">
        <v>950</v>
      </c>
      <c r="D1560" s="1"/>
      <c r="E1560" s="992" t="s">
        <v>879</v>
      </c>
      <c r="F1560" s="3"/>
      <c r="O1560"/>
      <c r="P1560"/>
      <c r="Q1560"/>
      <c r="U1560" s="969"/>
      <c r="V1560" s="38"/>
      <c r="W1560" s="38"/>
    </row>
    <row r="1561" spans="1:23" x14ac:dyDescent="0.35">
      <c r="A1561" s="1198">
        <v>73030</v>
      </c>
      <c r="B1561" s="1199">
        <v>0.18</v>
      </c>
      <c r="C1561" s="468" t="s">
        <v>951</v>
      </c>
      <c r="D1561" s="1"/>
      <c r="E1561" s="992" t="s">
        <v>879</v>
      </c>
      <c r="F1561" s="3"/>
      <c r="O1561"/>
      <c r="P1561"/>
      <c r="Q1561"/>
      <c r="U1561" s="969"/>
      <c r="V1561" s="38"/>
      <c r="W1561" s="38"/>
    </row>
    <row r="1562" spans="1:23" x14ac:dyDescent="0.35">
      <c r="A1562" s="1198">
        <v>73030</v>
      </c>
      <c r="B1562" s="1199">
        <v>0.18</v>
      </c>
      <c r="C1562" s="468" t="s">
        <v>952</v>
      </c>
      <c r="D1562" s="1"/>
      <c r="E1562" s="992" t="s">
        <v>879</v>
      </c>
      <c r="F1562" s="3"/>
      <c r="O1562"/>
      <c r="P1562"/>
      <c r="Q1562"/>
      <c r="U1562" s="969"/>
      <c r="V1562" s="38"/>
      <c r="W1562" s="38"/>
    </row>
    <row r="1563" spans="1:23" x14ac:dyDescent="0.35">
      <c r="A1563" s="1198">
        <v>73050</v>
      </c>
      <c r="B1563" s="1199">
        <v>0.18</v>
      </c>
      <c r="C1563" s="468" t="s">
        <v>953</v>
      </c>
      <c r="D1563" s="1"/>
      <c r="E1563" s="992" t="s">
        <v>879</v>
      </c>
      <c r="F1563" s="3"/>
      <c r="O1563"/>
      <c r="P1563"/>
      <c r="Q1563"/>
      <c r="U1563" s="969"/>
      <c r="V1563" s="38"/>
      <c r="W1563" s="38"/>
    </row>
    <row r="1564" spans="1:23" x14ac:dyDescent="0.35">
      <c r="A1564" s="1198">
        <v>73060</v>
      </c>
      <c r="B1564" s="1199">
        <v>0.16</v>
      </c>
      <c r="C1564" s="468" t="s">
        <v>892</v>
      </c>
      <c r="D1564" s="1"/>
      <c r="E1564" s="992" t="s">
        <v>879</v>
      </c>
      <c r="F1564" s="3"/>
      <c r="O1564"/>
      <c r="P1564"/>
      <c r="Q1564"/>
      <c r="U1564" s="969"/>
      <c r="V1564" s="38"/>
      <c r="W1564" s="38"/>
    </row>
    <row r="1565" spans="1:23" x14ac:dyDescent="0.35">
      <c r="A1565" s="1198">
        <v>73060</v>
      </c>
      <c r="B1565" s="1199">
        <v>0.16</v>
      </c>
      <c r="C1565" s="468" t="s">
        <v>893</v>
      </c>
      <c r="D1565" s="1"/>
      <c r="E1565" s="992" t="s">
        <v>879</v>
      </c>
      <c r="F1565" s="3"/>
      <c r="O1565"/>
      <c r="P1565"/>
      <c r="Q1565"/>
      <c r="U1565" s="969"/>
      <c r="V1565" s="38"/>
      <c r="W1565" s="38"/>
    </row>
    <row r="1566" spans="1:23" x14ac:dyDescent="0.35">
      <c r="A1566" s="1198">
        <v>73070</v>
      </c>
      <c r="B1566" s="1199">
        <v>0.16</v>
      </c>
      <c r="C1566" s="468" t="s">
        <v>894</v>
      </c>
      <c r="D1566" s="38"/>
      <c r="E1566" s="992" t="s">
        <v>879</v>
      </c>
      <c r="F1566" s="3"/>
      <c r="O1566"/>
      <c r="P1566"/>
      <c r="Q1566"/>
      <c r="U1566" s="969"/>
      <c r="V1566" s="38"/>
      <c r="W1566" s="38"/>
    </row>
    <row r="1567" spans="1:23" x14ac:dyDescent="0.35">
      <c r="A1567" s="1198">
        <v>73070</v>
      </c>
      <c r="B1567" s="1199">
        <v>0.16</v>
      </c>
      <c r="C1567" s="468" t="s">
        <v>895</v>
      </c>
      <c r="D1567" s="1"/>
      <c r="E1567" s="992" t="s">
        <v>879</v>
      </c>
      <c r="F1567" s="3"/>
      <c r="O1567"/>
      <c r="P1567"/>
      <c r="Q1567"/>
      <c r="U1567" s="969"/>
      <c r="V1567" s="38"/>
      <c r="W1567" s="38"/>
    </row>
    <row r="1568" spans="1:23" x14ac:dyDescent="0.35">
      <c r="A1568" s="1198">
        <v>73080</v>
      </c>
      <c r="B1568" s="1199">
        <v>0.17</v>
      </c>
      <c r="C1568" s="468" t="s">
        <v>926</v>
      </c>
      <c r="D1568" s="1"/>
      <c r="E1568" s="992" t="s">
        <v>879</v>
      </c>
      <c r="F1568" s="3"/>
      <c r="O1568"/>
      <c r="P1568"/>
      <c r="Q1568"/>
      <c r="U1568" s="969"/>
      <c r="V1568" s="38"/>
      <c r="W1568" s="38"/>
    </row>
    <row r="1569" spans="1:23" x14ac:dyDescent="0.35">
      <c r="A1569" s="1198">
        <v>73080</v>
      </c>
      <c r="B1569" s="1199">
        <v>0.17</v>
      </c>
      <c r="C1569" s="468" t="s">
        <v>927</v>
      </c>
      <c r="D1569" s="1"/>
      <c r="E1569" s="992" t="s">
        <v>879</v>
      </c>
      <c r="F1569" s="3"/>
      <c r="O1569"/>
      <c r="P1569"/>
      <c r="Q1569"/>
      <c r="U1569" s="969"/>
      <c r="V1569" s="38"/>
      <c r="W1569" s="38"/>
    </row>
    <row r="1570" spans="1:23" x14ac:dyDescent="0.35">
      <c r="A1570" s="1198">
        <v>73090</v>
      </c>
      <c r="B1570" s="1199">
        <v>0.16</v>
      </c>
      <c r="C1570" s="468" t="s">
        <v>896</v>
      </c>
      <c r="D1570" s="1"/>
      <c r="E1570" s="992" t="s">
        <v>879</v>
      </c>
      <c r="F1570" s="3"/>
      <c r="O1570"/>
      <c r="P1570"/>
      <c r="Q1570"/>
      <c r="U1570" s="969"/>
      <c r="V1570" s="38"/>
      <c r="W1570" s="38"/>
    </row>
    <row r="1571" spans="1:23" x14ac:dyDescent="0.35">
      <c r="A1571" s="1198">
        <v>73090</v>
      </c>
      <c r="B1571" s="1199">
        <v>0.16</v>
      </c>
      <c r="C1571" s="468" t="s">
        <v>897</v>
      </c>
      <c r="D1571" s="1"/>
      <c r="E1571" s="992" t="s">
        <v>879</v>
      </c>
      <c r="F1571" s="3"/>
      <c r="O1571"/>
      <c r="P1571"/>
      <c r="Q1571"/>
      <c r="U1571" s="969"/>
      <c r="V1571" s="38"/>
      <c r="W1571" s="38"/>
    </row>
    <row r="1572" spans="1:23" x14ac:dyDescent="0.35">
      <c r="A1572" s="1198">
        <v>73100</v>
      </c>
      <c r="B1572" s="1199">
        <v>0.16</v>
      </c>
      <c r="C1572" s="468" t="s">
        <v>898</v>
      </c>
      <c r="D1572" s="1"/>
      <c r="E1572" s="992" t="s">
        <v>879</v>
      </c>
      <c r="F1572" s="3"/>
      <c r="O1572"/>
      <c r="P1572"/>
      <c r="Q1572"/>
      <c r="U1572" s="969"/>
      <c r="V1572" s="38"/>
      <c r="W1572" s="38"/>
    </row>
    <row r="1573" spans="1:23" x14ac:dyDescent="0.35">
      <c r="A1573" s="1198">
        <v>73100</v>
      </c>
      <c r="B1573" s="1199">
        <v>0.16</v>
      </c>
      <c r="C1573" s="468" t="s">
        <v>899</v>
      </c>
      <c r="D1573" s="1"/>
      <c r="E1573" s="992" t="s">
        <v>879</v>
      </c>
      <c r="F1573" s="3"/>
      <c r="O1573"/>
      <c r="P1573"/>
      <c r="Q1573"/>
      <c r="U1573" s="969"/>
      <c r="V1573" s="38"/>
      <c r="W1573" s="38"/>
    </row>
    <row r="1574" spans="1:23" x14ac:dyDescent="0.35">
      <c r="A1574" s="1198">
        <v>73110</v>
      </c>
      <c r="B1574" s="1199">
        <v>0.17</v>
      </c>
      <c r="C1574" s="468" t="s">
        <v>928</v>
      </c>
      <c r="D1574" s="1"/>
      <c r="E1574" s="992" t="s">
        <v>879</v>
      </c>
      <c r="F1574" s="3"/>
      <c r="O1574"/>
      <c r="P1574"/>
      <c r="Q1574"/>
      <c r="U1574" s="969"/>
      <c r="V1574" s="38"/>
      <c r="W1574" s="38"/>
    </row>
    <row r="1575" spans="1:23" x14ac:dyDescent="0.35">
      <c r="A1575" s="1198">
        <v>73110</v>
      </c>
      <c r="B1575" s="1199">
        <v>0.17</v>
      </c>
      <c r="C1575" s="468" t="s">
        <v>929</v>
      </c>
      <c r="D1575" s="1"/>
      <c r="E1575" s="992" t="s">
        <v>879</v>
      </c>
      <c r="O1575"/>
      <c r="P1575"/>
      <c r="Q1575"/>
      <c r="U1575" s="969"/>
      <c r="V1575" s="38"/>
      <c r="W1575" s="38"/>
    </row>
    <row r="1576" spans="1:23" x14ac:dyDescent="0.35">
      <c r="A1576" s="1198">
        <v>73120</v>
      </c>
      <c r="B1576" s="1199">
        <v>0.16</v>
      </c>
      <c r="C1576" s="468" t="s">
        <v>900</v>
      </c>
      <c r="D1576" s="1"/>
      <c r="E1576" s="992" t="s">
        <v>879</v>
      </c>
      <c r="F1576" s="3"/>
      <c r="O1576"/>
      <c r="P1576"/>
      <c r="Q1576"/>
      <c r="U1576" s="969"/>
      <c r="V1576" s="38"/>
      <c r="W1576" s="38"/>
    </row>
    <row r="1577" spans="1:23" x14ac:dyDescent="0.35">
      <c r="A1577" s="1198">
        <v>73120</v>
      </c>
      <c r="B1577" s="1199">
        <v>0.16</v>
      </c>
      <c r="C1577" s="468" t="s">
        <v>901</v>
      </c>
      <c r="D1577" s="1"/>
      <c r="E1577" s="992" t="s">
        <v>879</v>
      </c>
      <c r="F1577" s="3"/>
      <c r="O1577"/>
      <c r="P1577"/>
      <c r="Q1577"/>
      <c r="U1577" s="969"/>
      <c r="V1577" s="38"/>
      <c r="W1577" s="38"/>
    </row>
    <row r="1578" spans="1:23" x14ac:dyDescent="0.35">
      <c r="A1578" s="1198">
        <v>73130</v>
      </c>
      <c r="B1578" s="1199">
        <v>0.17</v>
      </c>
      <c r="C1578" s="468" t="s">
        <v>930</v>
      </c>
      <c r="D1578" s="1"/>
      <c r="E1578" s="992" t="s">
        <v>879</v>
      </c>
      <c r="F1578" s="3"/>
      <c r="O1578"/>
      <c r="P1578"/>
      <c r="Q1578"/>
      <c r="U1578" s="969"/>
      <c r="V1578" s="38"/>
      <c r="W1578" s="38"/>
    </row>
    <row r="1579" spans="1:23" x14ac:dyDescent="0.35">
      <c r="A1579" s="1198">
        <v>73130</v>
      </c>
      <c r="B1579" s="1199">
        <v>0.17</v>
      </c>
      <c r="C1579" s="468" t="s">
        <v>931</v>
      </c>
      <c r="D1579" s="1"/>
      <c r="E1579" s="992" t="s">
        <v>879</v>
      </c>
      <c r="F1579" s="3"/>
      <c r="O1579"/>
      <c r="P1579"/>
      <c r="Q1579"/>
      <c r="U1579" s="969"/>
      <c r="V1579" s="38"/>
      <c r="W1579" s="38"/>
    </row>
    <row r="1580" spans="1:23" x14ac:dyDescent="0.35">
      <c r="A1580" s="1198">
        <v>73140</v>
      </c>
      <c r="B1580" s="1199">
        <v>0.13</v>
      </c>
      <c r="C1580" s="468" t="s">
        <v>881</v>
      </c>
      <c r="D1580" s="1"/>
      <c r="E1580" s="992" t="s">
        <v>879</v>
      </c>
      <c r="F1580" s="3"/>
      <c r="O1580"/>
      <c r="P1580"/>
      <c r="Q1580"/>
      <c r="U1580" s="969"/>
      <c r="V1580" s="38"/>
      <c r="W1580" s="38"/>
    </row>
    <row r="1581" spans="1:23" x14ac:dyDescent="0.35">
      <c r="A1581" s="1198">
        <v>73140</v>
      </c>
      <c r="B1581" s="1199">
        <v>0.13</v>
      </c>
      <c r="C1581" s="468" t="s">
        <v>880</v>
      </c>
      <c r="D1581" s="1"/>
      <c r="E1581" s="992" t="s">
        <v>879</v>
      </c>
      <c r="F1581" s="3"/>
      <c r="O1581"/>
      <c r="P1581"/>
      <c r="Q1581"/>
      <c r="U1581" s="969"/>
      <c r="V1581" s="38"/>
      <c r="W1581" s="38"/>
    </row>
    <row r="1582" spans="1:23" x14ac:dyDescent="0.35">
      <c r="A1582" s="1198">
        <v>73200</v>
      </c>
      <c r="B1582" s="1199">
        <v>0.98</v>
      </c>
      <c r="C1582" s="468" t="s">
        <v>1100</v>
      </c>
      <c r="D1582" s="1"/>
      <c r="E1582" s="992" t="s">
        <v>879</v>
      </c>
      <c r="F1582" s="3"/>
      <c r="O1582"/>
      <c r="P1582"/>
      <c r="Q1582"/>
      <c r="U1582" s="969"/>
      <c r="V1582" s="38"/>
      <c r="W1582" s="38"/>
    </row>
    <row r="1583" spans="1:23" x14ac:dyDescent="0.35">
      <c r="A1583" s="1198">
        <v>73200</v>
      </c>
      <c r="B1583" s="1199">
        <v>0.98</v>
      </c>
      <c r="C1583" s="468" t="s">
        <v>1101</v>
      </c>
      <c r="D1583" s="1"/>
      <c r="E1583" s="992" t="s">
        <v>879</v>
      </c>
      <c r="F1583" s="3"/>
      <c r="O1583"/>
      <c r="P1583"/>
      <c r="Q1583"/>
      <c r="U1583" s="969"/>
      <c r="V1583" s="38"/>
      <c r="W1583" s="38"/>
    </row>
    <row r="1584" spans="1:23" x14ac:dyDescent="0.35">
      <c r="A1584" s="1198">
        <v>73200</v>
      </c>
      <c r="B1584" s="1199">
        <v>0.98</v>
      </c>
      <c r="C1584" s="468" t="s">
        <v>1102</v>
      </c>
      <c r="D1584" s="1"/>
      <c r="E1584" s="992" t="s">
        <v>879</v>
      </c>
      <c r="F1584" s="3"/>
      <c r="O1584"/>
      <c r="P1584"/>
      <c r="Q1584"/>
      <c r="U1584" s="969"/>
      <c r="V1584" s="38"/>
      <c r="W1584" s="38"/>
    </row>
    <row r="1585" spans="1:23" x14ac:dyDescent="0.35">
      <c r="A1585" s="1198">
        <v>73201</v>
      </c>
      <c r="B1585" s="1199">
        <v>1.1299999999999999</v>
      </c>
      <c r="C1585" s="468" t="s">
        <v>1120</v>
      </c>
      <c r="D1585" s="1"/>
      <c r="E1585" s="992" t="s">
        <v>879</v>
      </c>
      <c r="F1585" s="3"/>
      <c r="O1585"/>
      <c r="P1585"/>
      <c r="Q1585"/>
      <c r="U1585" s="969"/>
      <c r="V1585" s="38"/>
      <c r="W1585" s="38"/>
    </row>
    <row r="1586" spans="1:23" x14ac:dyDescent="0.35">
      <c r="A1586" s="1198">
        <v>73201</v>
      </c>
      <c r="B1586" s="1199">
        <v>1.1299999999999999</v>
      </c>
      <c r="C1586" s="468" t="s">
        <v>1121</v>
      </c>
      <c r="D1586" s="1"/>
      <c r="E1586" s="992" t="s">
        <v>879</v>
      </c>
      <c r="F1586" s="3"/>
      <c r="O1586"/>
      <c r="P1586"/>
      <c r="Q1586"/>
      <c r="U1586" s="969"/>
      <c r="V1586" s="38"/>
      <c r="W1586" s="38"/>
    </row>
    <row r="1587" spans="1:23" x14ac:dyDescent="0.35">
      <c r="A1587" s="1198">
        <v>73202</v>
      </c>
      <c r="B1587" s="1199">
        <v>1.19</v>
      </c>
      <c r="C1587" s="468" t="s">
        <v>1132</v>
      </c>
      <c r="D1587" s="1"/>
      <c r="E1587" s="992" t="s">
        <v>879</v>
      </c>
      <c r="F1587" s="3"/>
      <c r="O1587"/>
      <c r="P1587"/>
      <c r="Q1587"/>
      <c r="U1587" s="969"/>
      <c r="V1587" s="38"/>
      <c r="W1587" s="38"/>
    </row>
    <row r="1588" spans="1:23" x14ac:dyDescent="0.35">
      <c r="A1588" s="1198">
        <v>73202</v>
      </c>
      <c r="B1588" s="1199">
        <v>1.19</v>
      </c>
      <c r="C1588" s="468" t="s">
        <v>1133</v>
      </c>
      <c r="D1588" s="1"/>
      <c r="E1588" s="992" t="s">
        <v>879</v>
      </c>
      <c r="F1588" s="3"/>
      <c r="O1588"/>
      <c r="P1588"/>
      <c r="Q1588"/>
      <c r="U1588" s="969"/>
      <c r="V1588" s="38"/>
      <c r="W1588" s="38"/>
    </row>
    <row r="1589" spans="1:23" x14ac:dyDescent="0.35">
      <c r="A1589" s="1198">
        <v>73206</v>
      </c>
      <c r="B1589" s="1199">
        <v>1.76</v>
      </c>
      <c r="C1589" s="468" t="s">
        <v>1214</v>
      </c>
      <c r="D1589" s="1"/>
      <c r="E1589" s="992" t="s">
        <v>879</v>
      </c>
      <c r="F1589" s="3"/>
      <c r="O1589"/>
      <c r="P1589"/>
      <c r="Q1589"/>
      <c r="U1589" s="969"/>
      <c r="V1589" s="38"/>
      <c r="W1589" s="38"/>
    </row>
    <row r="1590" spans="1:23" x14ac:dyDescent="0.35">
      <c r="A1590" s="1198">
        <v>73218</v>
      </c>
      <c r="B1590" s="1199">
        <v>1.32</v>
      </c>
      <c r="C1590" s="468" t="s">
        <v>1148</v>
      </c>
      <c r="D1590" s="1"/>
      <c r="E1590" s="992" t="s">
        <v>879</v>
      </c>
      <c r="F1590" s="3"/>
      <c r="O1590"/>
      <c r="P1590"/>
      <c r="Q1590"/>
      <c r="U1590" s="969"/>
      <c r="V1590" s="38"/>
      <c r="W1590" s="38"/>
    </row>
    <row r="1591" spans="1:23" x14ac:dyDescent="0.35">
      <c r="A1591" s="1198">
        <v>73218</v>
      </c>
      <c r="B1591" s="1199">
        <v>1.32</v>
      </c>
      <c r="C1591" s="468" t="s">
        <v>1149</v>
      </c>
      <c r="D1591" s="1"/>
      <c r="E1591" s="992" t="s">
        <v>879</v>
      </c>
      <c r="F1591" s="3"/>
      <c r="O1591"/>
      <c r="P1591"/>
      <c r="Q1591"/>
      <c r="U1591" s="969"/>
      <c r="V1591" s="38"/>
      <c r="W1591" s="38"/>
    </row>
    <row r="1592" spans="1:23" x14ac:dyDescent="0.35">
      <c r="A1592" s="1198">
        <v>73218</v>
      </c>
      <c r="B1592" s="1199">
        <v>1.32</v>
      </c>
      <c r="C1592" s="468" t="s">
        <v>1150</v>
      </c>
      <c r="D1592" s="1"/>
      <c r="E1592" s="992" t="s">
        <v>879</v>
      </c>
      <c r="F1592" s="3"/>
      <c r="O1592"/>
      <c r="P1592"/>
      <c r="Q1592"/>
      <c r="U1592" s="969"/>
      <c r="V1592" s="38"/>
      <c r="W1592" s="38"/>
    </row>
    <row r="1593" spans="1:23" x14ac:dyDescent="0.35">
      <c r="A1593" s="1198">
        <v>73218</v>
      </c>
      <c r="B1593" s="1199">
        <v>1.32</v>
      </c>
      <c r="C1593" s="468" t="s">
        <v>1151</v>
      </c>
      <c r="D1593" s="38"/>
      <c r="E1593" s="992" t="s">
        <v>879</v>
      </c>
      <c r="F1593" s="3"/>
      <c r="O1593"/>
      <c r="P1593"/>
      <c r="Q1593"/>
      <c r="U1593" s="969"/>
      <c r="V1593" s="38"/>
      <c r="W1593" s="38"/>
    </row>
    <row r="1594" spans="1:23" x14ac:dyDescent="0.35">
      <c r="A1594" s="1198">
        <v>73218</v>
      </c>
      <c r="B1594" s="1199">
        <v>1.32</v>
      </c>
      <c r="C1594" s="468" t="s">
        <v>1152</v>
      </c>
      <c r="D1594" s="1"/>
      <c r="E1594" s="992" t="s">
        <v>879</v>
      </c>
      <c r="F1594" s="3"/>
      <c r="O1594"/>
      <c r="P1594"/>
      <c r="Q1594"/>
      <c r="U1594" s="969"/>
      <c r="V1594" s="38"/>
      <c r="W1594" s="38"/>
    </row>
    <row r="1595" spans="1:23" x14ac:dyDescent="0.35">
      <c r="A1595" s="1198">
        <v>73218</v>
      </c>
      <c r="B1595" s="1199">
        <v>1.32</v>
      </c>
      <c r="C1595" s="468" t="s">
        <v>1153</v>
      </c>
      <c r="D1595" s="1"/>
      <c r="E1595" s="992" t="s">
        <v>879</v>
      </c>
      <c r="F1595" s="3"/>
      <c r="O1595"/>
      <c r="P1595"/>
      <c r="Q1595"/>
      <c r="U1595" s="969"/>
      <c r="V1595" s="38"/>
      <c r="W1595" s="38"/>
    </row>
    <row r="1596" spans="1:23" x14ac:dyDescent="0.35">
      <c r="A1596" s="1198">
        <v>73220</v>
      </c>
      <c r="B1596" s="1199">
        <v>2.1</v>
      </c>
      <c r="C1596" s="468" t="s">
        <v>1222</v>
      </c>
      <c r="D1596" s="1"/>
      <c r="E1596" s="992" t="s">
        <v>879</v>
      </c>
      <c r="F1596" s="3"/>
      <c r="O1596"/>
      <c r="P1596"/>
      <c r="Q1596"/>
      <c r="U1596" s="969"/>
      <c r="V1596" s="38"/>
      <c r="W1596" s="38"/>
    </row>
    <row r="1597" spans="1:23" x14ac:dyDescent="0.35">
      <c r="A1597" s="1198">
        <v>73220</v>
      </c>
      <c r="B1597" s="1199">
        <v>2.1</v>
      </c>
      <c r="C1597" s="468" t="s">
        <v>1223</v>
      </c>
      <c r="D1597" s="1"/>
      <c r="E1597" s="992" t="s">
        <v>879</v>
      </c>
      <c r="F1597" s="3"/>
      <c r="O1597"/>
      <c r="P1597"/>
      <c r="Q1597"/>
      <c r="U1597" s="969"/>
      <c r="V1597" s="38"/>
      <c r="W1597" s="38"/>
    </row>
    <row r="1598" spans="1:23" x14ac:dyDescent="0.35">
      <c r="A1598" s="1198">
        <v>73220</v>
      </c>
      <c r="B1598" s="1199">
        <v>2.1</v>
      </c>
      <c r="C1598" s="468" t="s">
        <v>1224</v>
      </c>
      <c r="D1598" s="1"/>
      <c r="E1598" s="992" t="s">
        <v>879</v>
      </c>
      <c r="F1598" s="3"/>
      <c r="O1598"/>
      <c r="P1598"/>
      <c r="Q1598"/>
      <c r="U1598" s="969"/>
      <c r="V1598" s="38"/>
      <c r="W1598" s="38"/>
    </row>
    <row r="1599" spans="1:23" x14ac:dyDescent="0.35">
      <c r="A1599" s="1198">
        <v>73220</v>
      </c>
      <c r="B1599" s="1199">
        <v>2.1</v>
      </c>
      <c r="C1599" s="468" t="s">
        <v>1225</v>
      </c>
      <c r="D1599" s="1"/>
      <c r="E1599" s="992" t="s">
        <v>879</v>
      </c>
      <c r="F1599" s="3"/>
      <c r="O1599"/>
      <c r="P1599"/>
      <c r="Q1599"/>
      <c r="U1599" s="969"/>
      <c r="V1599" s="38"/>
      <c r="W1599" s="38"/>
    </row>
    <row r="1600" spans="1:23" x14ac:dyDescent="0.35">
      <c r="A1600" s="1198">
        <v>73220</v>
      </c>
      <c r="B1600" s="1199">
        <v>2.1</v>
      </c>
      <c r="C1600" s="468" t="s">
        <v>1226</v>
      </c>
      <c r="D1600" s="1"/>
      <c r="E1600" s="992" t="s">
        <v>879</v>
      </c>
      <c r="F1600" s="3"/>
      <c r="O1600"/>
      <c r="P1600"/>
      <c r="Q1600"/>
      <c r="U1600" s="969"/>
      <c r="V1600" s="38"/>
      <c r="W1600" s="38"/>
    </row>
    <row r="1601" spans="1:23" x14ac:dyDescent="0.35">
      <c r="A1601" s="1198">
        <v>73220</v>
      </c>
      <c r="B1601" s="1199">
        <v>2.1</v>
      </c>
      <c r="C1601" s="468" t="s">
        <v>1227</v>
      </c>
      <c r="D1601" s="1"/>
      <c r="E1601" s="992" t="s">
        <v>879</v>
      </c>
      <c r="F1601" s="3"/>
      <c r="O1601"/>
      <c r="P1601"/>
      <c r="Q1601"/>
      <c r="U1601" s="969"/>
      <c r="V1601" s="38"/>
      <c r="W1601" s="38"/>
    </row>
    <row r="1602" spans="1:23" x14ac:dyDescent="0.35">
      <c r="A1602" s="1198">
        <v>73221</v>
      </c>
      <c r="B1602" s="1199">
        <v>1.32</v>
      </c>
      <c r="C1602" s="468" t="s">
        <v>1154</v>
      </c>
      <c r="D1602" s="1"/>
      <c r="E1602" s="992" t="s">
        <v>879</v>
      </c>
      <c r="F1602" s="3"/>
      <c r="O1602"/>
      <c r="P1602"/>
      <c r="Q1602"/>
      <c r="U1602" s="969"/>
      <c r="V1602" s="38"/>
      <c r="W1602" s="38"/>
    </row>
    <row r="1603" spans="1:23" x14ac:dyDescent="0.35">
      <c r="A1603" s="1198">
        <v>73221</v>
      </c>
      <c r="B1603" s="1199">
        <v>1.32</v>
      </c>
      <c r="C1603" s="468" t="s">
        <v>1155</v>
      </c>
      <c r="D1603" s="1"/>
      <c r="E1603" s="992" t="s">
        <v>879</v>
      </c>
      <c r="F1603" s="3"/>
      <c r="O1603"/>
      <c r="P1603"/>
      <c r="Q1603"/>
      <c r="U1603" s="969"/>
      <c r="V1603" s="38"/>
      <c r="W1603" s="38"/>
    </row>
    <row r="1604" spans="1:23" x14ac:dyDescent="0.35">
      <c r="A1604" s="1198">
        <v>73221</v>
      </c>
      <c r="B1604" s="1199">
        <v>1.32</v>
      </c>
      <c r="C1604" s="468" t="s">
        <v>1156</v>
      </c>
      <c r="D1604" s="1"/>
      <c r="E1604" s="992" t="s">
        <v>879</v>
      </c>
      <c r="F1604" s="3"/>
      <c r="O1604"/>
      <c r="P1604"/>
      <c r="Q1604"/>
      <c r="U1604" s="969"/>
      <c r="V1604" s="38"/>
      <c r="W1604" s="38"/>
    </row>
    <row r="1605" spans="1:23" x14ac:dyDescent="0.35">
      <c r="A1605" s="1198">
        <v>73221</v>
      </c>
      <c r="B1605" s="1199">
        <v>1.32</v>
      </c>
      <c r="C1605" s="468" t="s">
        <v>1157</v>
      </c>
      <c r="D1605" s="1"/>
      <c r="E1605" s="992" t="s">
        <v>879</v>
      </c>
      <c r="O1605"/>
      <c r="P1605"/>
      <c r="Q1605"/>
      <c r="U1605" s="969"/>
      <c r="V1605" s="38"/>
      <c r="W1605" s="38"/>
    </row>
    <row r="1606" spans="1:23" x14ac:dyDescent="0.35">
      <c r="A1606" s="1198">
        <v>73221</v>
      </c>
      <c r="B1606" s="1199">
        <v>1.32</v>
      </c>
      <c r="C1606" s="468" t="s">
        <v>1158</v>
      </c>
      <c r="D1606" s="1"/>
      <c r="E1606" s="992" t="s">
        <v>879</v>
      </c>
      <c r="F1606" s="3"/>
      <c r="O1606"/>
      <c r="P1606"/>
      <c r="Q1606"/>
      <c r="U1606" s="969"/>
      <c r="V1606" s="38"/>
      <c r="W1606" s="38"/>
    </row>
    <row r="1607" spans="1:23" x14ac:dyDescent="0.35">
      <c r="A1607" s="1198">
        <v>73221</v>
      </c>
      <c r="B1607" s="1199">
        <v>1.32</v>
      </c>
      <c r="C1607" s="468" t="s">
        <v>1159</v>
      </c>
      <c r="D1607" s="1126"/>
      <c r="E1607" s="992" t="s">
        <v>879</v>
      </c>
      <c r="F1607" s="3"/>
      <c r="O1607"/>
      <c r="P1607"/>
      <c r="Q1607"/>
      <c r="U1607" s="969"/>
      <c r="V1607" s="38"/>
      <c r="W1607" s="38"/>
    </row>
    <row r="1608" spans="1:23" x14ac:dyDescent="0.35">
      <c r="A1608" s="1198">
        <v>73221</v>
      </c>
      <c r="B1608" s="1199">
        <v>1.32</v>
      </c>
      <c r="C1608" s="468" t="s">
        <v>1160</v>
      </c>
      <c r="D1608" s="1"/>
      <c r="E1608" s="992" t="s">
        <v>879</v>
      </c>
      <c r="F1608" s="3"/>
      <c r="O1608"/>
      <c r="P1608"/>
      <c r="Q1608"/>
      <c r="U1608" s="969"/>
      <c r="V1608" s="38"/>
      <c r="W1608" s="38"/>
    </row>
    <row r="1609" spans="1:23" x14ac:dyDescent="0.35">
      <c r="A1609" s="1198">
        <v>73221</v>
      </c>
      <c r="B1609" s="1199">
        <v>1.32</v>
      </c>
      <c r="C1609" s="468" t="s">
        <v>1161</v>
      </c>
      <c r="D1609" s="38"/>
      <c r="E1609" s="992" t="s">
        <v>879</v>
      </c>
      <c r="F1609" s="3"/>
      <c r="O1609"/>
      <c r="P1609"/>
      <c r="Q1609"/>
      <c r="U1609" s="969"/>
      <c r="V1609" s="38"/>
      <c r="W1609" s="38"/>
    </row>
    <row r="1610" spans="1:23" x14ac:dyDescent="0.35">
      <c r="A1610" s="1198">
        <v>73223</v>
      </c>
      <c r="B1610" s="1199">
        <v>2.1</v>
      </c>
      <c r="C1610" s="468" t="s">
        <v>1228</v>
      </c>
      <c r="D1610" s="1"/>
      <c r="E1610" s="992" t="s">
        <v>879</v>
      </c>
      <c r="F1610" s="3"/>
      <c r="O1610"/>
      <c r="P1610"/>
      <c r="Q1610"/>
      <c r="U1610" s="969"/>
      <c r="V1610" s="38"/>
      <c r="W1610" s="38"/>
    </row>
    <row r="1611" spans="1:23" x14ac:dyDescent="0.35">
      <c r="A1611" s="1198">
        <v>73223</v>
      </c>
      <c r="B1611" s="1199">
        <v>2.1</v>
      </c>
      <c r="C1611" s="468" t="s">
        <v>1229</v>
      </c>
      <c r="D1611" s="1"/>
      <c r="E1611" s="992" t="s">
        <v>879</v>
      </c>
      <c r="F1611" s="3"/>
      <c r="O1611"/>
      <c r="P1611"/>
      <c r="Q1611"/>
      <c r="U1611" s="969"/>
      <c r="V1611" s="38"/>
      <c r="W1611" s="38"/>
    </row>
    <row r="1612" spans="1:23" x14ac:dyDescent="0.35">
      <c r="A1612" s="1198">
        <v>73223</v>
      </c>
      <c r="B1612" s="1199">
        <v>2.1</v>
      </c>
      <c r="C1612" s="468" t="s">
        <v>1230</v>
      </c>
      <c r="D1612" s="1"/>
      <c r="E1612" s="992" t="s">
        <v>879</v>
      </c>
      <c r="O1612"/>
      <c r="P1612"/>
      <c r="Q1612"/>
      <c r="U1612" s="969"/>
      <c r="V1612" s="38"/>
      <c r="W1612" s="38"/>
    </row>
    <row r="1613" spans="1:23" x14ac:dyDescent="0.35">
      <c r="A1613" s="1198">
        <v>73223</v>
      </c>
      <c r="B1613" s="1199">
        <v>2.1</v>
      </c>
      <c r="C1613" s="468" t="s">
        <v>1231</v>
      </c>
      <c r="D1613" s="1"/>
      <c r="E1613" s="992" t="s">
        <v>879</v>
      </c>
      <c r="F1613" s="3"/>
      <c r="O1613"/>
      <c r="P1613"/>
      <c r="Q1613"/>
      <c r="U1613" s="969"/>
      <c r="V1613" s="38"/>
      <c r="W1613" s="38"/>
    </row>
    <row r="1614" spans="1:23" x14ac:dyDescent="0.35">
      <c r="A1614" s="1198">
        <v>73223</v>
      </c>
      <c r="B1614" s="1199">
        <v>2.1</v>
      </c>
      <c r="C1614" s="468" t="s">
        <v>1232</v>
      </c>
      <c r="D1614" s="1"/>
      <c r="E1614" s="992" t="s">
        <v>879</v>
      </c>
      <c r="F1614" s="3"/>
      <c r="O1614"/>
      <c r="P1614"/>
      <c r="Q1614"/>
      <c r="U1614" s="969"/>
      <c r="V1614" s="38"/>
      <c r="W1614" s="38"/>
    </row>
    <row r="1615" spans="1:23" x14ac:dyDescent="0.35">
      <c r="A1615" s="1198">
        <v>73223</v>
      </c>
      <c r="B1615" s="1199">
        <v>2.1</v>
      </c>
      <c r="C1615" s="468" t="s">
        <v>1233</v>
      </c>
      <c r="D1615" s="1"/>
      <c r="E1615" s="992" t="s">
        <v>879</v>
      </c>
      <c r="F1615" s="3"/>
      <c r="O1615"/>
      <c r="P1615"/>
      <c r="Q1615"/>
      <c r="U1615" s="969"/>
      <c r="V1615" s="38"/>
      <c r="W1615" s="38"/>
    </row>
    <row r="1616" spans="1:23" x14ac:dyDescent="0.35">
      <c r="A1616" s="1198">
        <v>73223</v>
      </c>
      <c r="B1616" s="1199">
        <v>2.1</v>
      </c>
      <c r="C1616" s="468" t="s">
        <v>1234</v>
      </c>
      <c r="D1616" s="1"/>
      <c r="E1616" s="992" t="s">
        <v>879</v>
      </c>
      <c r="F1616" s="3"/>
      <c r="O1616"/>
      <c r="P1616"/>
      <c r="Q1616"/>
      <c r="U1616" s="969"/>
      <c r="V1616" s="38"/>
      <c r="W1616" s="38"/>
    </row>
    <row r="1617" spans="1:23" x14ac:dyDescent="0.35">
      <c r="A1617" s="1198">
        <v>73223</v>
      </c>
      <c r="B1617" s="1199">
        <v>2.1</v>
      </c>
      <c r="C1617" s="468" t="s">
        <v>1235</v>
      </c>
      <c r="D1617" s="1"/>
      <c r="E1617" s="992" t="s">
        <v>879</v>
      </c>
      <c r="F1617" s="3"/>
      <c r="O1617"/>
      <c r="P1617"/>
      <c r="Q1617"/>
      <c r="U1617" s="969"/>
      <c r="V1617" s="38"/>
      <c r="W1617" s="38"/>
    </row>
    <row r="1618" spans="1:23" x14ac:dyDescent="0.35">
      <c r="A1618" s="1198">
        <v>73223</v>
      </c>
      <c r="B1618" s="1199">
        <v>2.1</v>
      </c>
      <c r="C1618" s="468" t="s">
        <v>1236</v>
      </c>
      <c r="D1618" s="1"/>
      <c r="E1618" s="992" t="s">
        <v>879</v>
      </c>
      <c r="F1618" s="3"/>
      <c r="O1618"/>
      <c r="P1618"/>
      <c r="Q1618"/>
      <c r="U1618" s="969"/>
      <c r="V1618" s="38"/>
      <c r="W1618" s="38"/>
    </row>
    <row r="1619" spans="1:23" x14ac:dyDescent="0.35">
      <c r="A1619" s="1198">
        <v>73223</v>
      </c>
      <c r="B1619" s="1199">
        <v>2.1</v>
      </c>
      <c r="C1619" s="468" t="s">
        <v>1237</v>
      </c>
      <c r="D1619" s="1"/>
      <c r="E1619" s="992" t="s">
        <v>879</v>
      </c>
      <c r="F1619" s="3"/>
      <c r="O1619"/>
      <c r="P1619"/>
      <c r="Q1619"/>
      <c r="U1619" s="969"/>
      <c r="V1619" s="38"/>
      <c r="W1619" s="38"/>
    </row>
    <row r="1620" spans="1:23" x14ac:dyDescent="0.35">
      <c r="A1620" s="1198">
        <v>73502</v>
      </c>
      <c r="B1620" s="1199">
        <v>0.21</v>
      </c>
      <c r="C1620" s="468" t="s">
        <v>981</v>
      </c>
      <c r="D1620" s="1"/>
      <c r="E1620" s="992" t="s">
        <v>879</v>
      </c>
      <c r="F1620" s="3"/>
      <c r="O1620"/>
      <c r="P1620"/>
      <c r="Q1620"/>
      <c r="U1620" s="969"/>
      <c r="V1620" s="38"/>
      <c r="W1620" s="38"/>
    </row>
    <row r="1621" spans="1:23" x14ac:dyDescent="0.35">
      <c r="A1621" s="1198">
        <v>73502</v>
      </c>
      <c r="B1621" s="1199">
        <v>0.21</v>
      </c>
      <c r="C1621" s="468" t="s">
        <v>982</v>
      </c>
      <c r="D1621" s="1"/>
      <c r="E1621" s="992" t="s">
        <v>879</v>
      </c>
      <c r="F1621" s="3"/>
      <c r="O1621"/>
      <c r="P1621"/>
      <c r="Q1621"/>
      <c r="U1621" s="969"/>
      <c r="V1621" s="38"/>
      <c r="W1621" s="38"/>
    </row>
    <row r="1622" spans="1:23" x14ac:dyDescent="0.35">
      <c r="A1622" s="1198">
        <v>73502</v>
      </c>
      <c r="B1622" s="1199">
        <v>0.21</v>
      </c>
      <c r="C1622" s="468" t="s">
        <v>983</v>
      </c>
      <c r="D1622" s="1"/>
      <c r="E1622" s="992" t="s">
        <v>879</v>
      </c>
      <c r="F1622" s="3"/>
      <c r="O1622"/>
      <c r="P1622"/>
      <c r="Q1622"/>
      <c r="U1622" s="969"/>
      <c r="V1622" s="38"/>
      <c r="W1622" s="38"/>
    </row>
    <row r="1623" spans="1:23" x14ac:dyDescent="0.35">
      <c r="A1623" s="1198">
        <v>73502</v>
      </c>
      <c r="B1623" s="1199">
        <v>0.21</v>
      </c>
      <c r="C1623" s="468" t="s">
        <v>984</v>
      </c>
      <c r="D1623" s="1"/>
      <c r="E1623" s="992" t="s">
        <v>879</v>
      </c>
      <c r="F1623" s="3"/>
      <c r="O1623"/>
      <c r="P1623"/>
      <c r="Q1623"/>
      <c r="U1623" s="969"/>
      <c r="V1623" s="38"/>
      <c r="W1623" s="38"/>
    </row>
    <row r="1624" spans="1:23" x14ac:dyDescent="0.35">
      <c r="A1624" s="1198">
        <v>73522</v>
      </c>
      <c r="B1624" s="1199">
        <v>0.28000000000000003</v>
      </c>
      <c r="C1624" s="468" t="s">
        <v>1003</v>
      </c>
      <c r="D1624" s="1"/>
      <c r="E1624" s="992" t="s">
        <v>879</v>
      </c>
      <c r="F1624" s="3"/>
      <c r="O1624"/>
      <c r="P1624"/>
      <c r="Q1624"/>
      <c r="U1624" s="969"/>
      <c r="V1624" s="38"/>
      <c r="W1624" s="38"/>
    </row>
    <row r="1625" spans="1:23" x14ac:dyDescent="0.35">
      <c r="A1625" s="1198">
        <v>73522</v>
      </c>
      <c r="B1625" s="1199">
        <v>0.28000000000000003</v>
      </c>
      <c r="C1625" s="468" t="s">
        <v>1004</v>
      </c>
      <c r="D1625" s="1"/>
      <c r="E1625" s="992" t="s">
        <v>879</v>
      </c>
      <c r="F1625" s="3"/>
      <c r="O1625"/>
      <c r="P1625"/>
      <c r="Q1625"/>
      <c r="U1625" s="969"/>
      <c r="V1625" s="38"/>
      <c r="W1625" s="38"/>
    </row>
    <row r="1626" spans="1:23" x14ac:dyDescent="0.35">
      <c r="A1626" s="1198">
        <v>73552</v>
      </c>
      <c r="B1626" s="1199">
        <v>0.18</v>
      </c>
      <c r="C1626" s="468" t="s">
        <v>954</v>
      </c>
      <c r="D1626" s="1"/>
      <c r="E1626" s="992" t="s">
        <v>879</v>
      </c>
      <c r="F1626" s="1120"/>
      <c r="O1626"/>
      <c r="P1626"/>
      <c r="Q1626"/>
      <c r="U1626" s="969"/>
      <c r="V1626" s="38"/>
      <c r="W1626" s="38"/>
    </row>
    <row r="1627" spans="1:23" x14ac:dyDescent="0.35">
      <c r="A1627" s="1198">
        <v>73552</v>
      </c>
      <c r="B1627" s="1199">
        <v>0.18</v>
      </c>
      <c r="C1627" s="468" t="s">
        <v>955</v>
      </c>
      <c r="E1627" s="992" t="s">
        <v>879</v>
      </c>
      <c r="F1627" s="3"/>
      <c r="O1627"/>
      <c r="P1627"/>
      <c r="Q1627"/>
      <c r="U1627" s="969"/>
      <c r="V1627" s="38"/>
      <c r="W1627" s="38"/>
    </row>
    <row r="1628" spans="1:23" x14ac:dyDescent="0.35">
      <c r="A1628" s="1204">
        <v>73560</v>
      </c>
      <c r="B1628" s="1205">
        <v>0.16</v>
      </c>
      <c r="C1628" s="896" t="s">
        <v>902</v>
      </c>
      <c r="D1628" s="1"/>
      <c r="E1628" s="992" t="s">
        <v>879</v>
      </c>
      <c r="F1628" s="3"/>
      <c r="O1628"/>
      <c r="P1628"/>
      <c r="Q1628"/>
      <c r="U1628" s="969"/>
      <c r="V1628" s="38"/>
      <c r="W1628" s="38"/>
    </row>
    <row r="1629" spans="1:23" x14ac:dyDescent="0.35">
      <c r="A1629" s="1204">
        <v>73560</v>
      </c>
      <c r="B1629" s="1205">
        <v>0.16</v>
      </c>
      <c r="C1629" s="896" t="s">
        <v>903</v>
      </c>
      <c r="D1629" s="1"/>
      <c r="E1629" s="992" t="s">
        <v>879</v>
      </c>
      <c r="F1629" s="3"/>
      <c r="O1629"/>
      <c r="P1629"/>
      <c r="Q1629"/>
      <c r="U1629" s="969"/>
      <c r="V1629" s="38"/>
      <c r="W1629" s="38"/>
    </row>
    <row r="1630" spans="1:23" x14ac:dyDescent="0.35">
      <c r="A1630" s="1204">
        <v>73560</v>
      </c>
      <c r="B1630" s="1205">
        <v>0.16</v>
      </c>
      <c r="C1630" s="896" t="s">
        <v>904</v>
      </c>
      <c r="D1630" s="1109"/>
      <c r="E1630" s="992" t="s">
        <v>879</v>
      </c>
      <c r="F1630" s="3"/>
      <c r="O1630"/>
      <c r="P1630"/>
      <c r="Q1630"/>
      <c r="U1630" s="969"/>
      <c r="V1630" s="38"/>
      <c r="W1630" s="38"/>
    </row>
    <row r="1631" spans="1:23" x14ac:dyDescent="0.35">
      <c r="A1631" s="1198">
        <v>73560</v>
      </c>
      <c r="B1631" s="1199">
        <v>0.16</v>
      </c>
      <c r="C1631" s="468" t="s">
        <v>905</v>
      </c>
      <c r="D1631" s="1"/>
      <c r="E1631" s="992" t="s">
        <v>879</v>
      </c>
      <c r="F1631" s="3"/>
      <c r="O1631"/>
      <c r="P1631"/>
      <c r="Q1631"/>
      <c r="U1631" s="969"/>
      <c r="V1631" s="38"/>
      <c r="W1631" s="38"/>
    </row>
    <row r="1632" spans="1:23" x14ac:dyDescent="0.35">
      <c r="A1632" s="1198">
        <v>73560</v>
      </c>
      <c r="B1632" s="1199">
        <v>0.16</v>
      </c>
      <c r="C1632" s="468" t="s">
        <v>906</v>
      </c>
      <c r="D1632" s="1109"/>
      <c r="E1632" s="992" t="s">
        <v>879</v>
      </c>
      <c r="F1632" s="3"/>
      <c r="O1632"/>
      <c r="P1632"/>
      <c r="Q1632"/>
      <c r="U1632" s="969"/>
      <c r="V1632" s="38"/>
      <c r="W1632" s="38"/>
    </row>
    <row r="1633" spans="1:23" x14ac:dyDescent="0.35">
      <c r="A1633" s="1198">
        <v>73562</v>
      </c>
      <c r="B1633" s="1199">
        <v>0.18</v>
      </c>
      <c r="C1633" s="468" t="s">
        <v>956</v>
      </c>
      <c r="D1633" s="1"/>
      <c r="E1633" s="992" t="s">
        <v>879</v>
      </c>
      <c r="F1633" s="3"/>
      <c r="O1633"/>
      <c r="P1633"/>
      <c r="Q1633"/>
      <c r="U1633" s="969"/>
      <c r="V1633" s="38"/>
      <c r="W1633" s="38"/>
    </row>
    <row r="1634" spans="1:23" x14ac:dyDescent="0.35">
      <c r="A1634" s="1198">
        <v>73562</v>
      </c>
      <c r="B1634" s="1199">
        <v>0.18</v>
      </c>
      <c r="C1634" s="468" t="s">
        <v>957</v>
      </c>
      <c r="D1634" s="1"/>
      <c r="E1634" s="992" t="s">
        <v>879</v>
      </c>
      <c r="F1634" s="3"/>
      <c r="O1634"/>
      <c r="P1634"/>
      <c r="Q1634"/>
      <c r="U1634" s="969"/>
      <c r="V1634" s="38"/>
      <c r="W1634" s="38"/>
    </row>
    <row r="1635" spans="1:23" x14ac:dyDescent="0.35">
      <c r="A1635" s="1198">
        <v>73562</v>
      </c>
      <c r="B1635" s="1199">
        <v>0.18</v>
      </c>
      <c r="C1635" s="468" t="s">
        <v>958</v>
      </c>
      <c r="D1635" s="1"/>
      <c r="E1635" s="992" t="s">
        <v>879</v>
      </c>
      <c r="F1635" s="3"/>
      <c r="O1635"/>
      <c r="P1635"/>
      <c r="Q1635"/>
      <c r="U1635" s="969"/>
      <c r="V1635" s="38"/>
      <c r="W1635" s="38"/>
    </row>
    <row r="1636" spans="1:23" x14ac:dyDescent="0.35">
      <c r="A1636" s="1198">
        <v>73562</v>
      </c>
      <c r="B1636" s="1199">
        <v>0.18</v>
      </c>
      <c r="C1636" s="468" t="s">
        <v>959</v>
      </c>
      <c r="D1636" s="1"/>
      <c r="E1636" s="992" t="s">
        <v>879</v>
      </c>
      <c r="F1636" s="3"/>
      <c r="O1636"/>
      <c r="P1636"/>
      <c r="Q1636"/>
      <c r="U1636" s="969"/>
      <c r="V1636" s="38"/>
      <c r="W1636" s="38"/>
    </row>
    <row r="1637" spans="1:23" x14ac:dyDescent="0.35">
      <c r="A1637" s="1198">
        <v>73562</v>
      </c>
      <c r="B1637" s="1199">
        <v>0.18</v>
      </c>
      <c r="C1637" s="468" t="s">
        <v>960</v>
      </c>
      <c r="D1637" s="1"/>
      <c r="E1637" s="992" t="s">
        <v>879</v>
      </c>
      <c r="F1637" s="3"/>
      <c r="O1637"/>
      <c r="P1637"/>
      <c r="Q1637"/>
      <c r="U1637" s="969"/>
      <c r="V1637" s="38"/>
      <c r="W1637" s="38"/>
    </row>
    <row r="1638" spans="1:23" x14ac:dyDescent="0.35">
      <c r="A1638" s="1198">
        <v>73590</v>
      </c>
      <c r="B1638" s="1199">
        <v>0.16</v>
      </c>
      <c r="C1638" s="468" t="s">
        <v>908</v>
      </c>
      <c r="D1638" s="1"/>
      <c r="E1638" s="992" t="s">
        <v>879</v>
      </c>
      <c r="F1638" s="3"/>
      <c r="O1638"/>
      <c r="P1638"/>
      <c r="Q1638"/>
      <c r="U1638" s="969"/>
      <c r="V1638" s="38"/>
      <c r="W1638" s="38"/>
    </row>
    <row r="1639" spans="1:23" x14ac:dyDescent="0.35">
      <c r="A1639" s="1198">
        <v>73590</v>
      </c>
      <c r="B1639" s="1199">
        <v>0.16</v>
      </c>
      <c r="C1639" s="468" t="s">
        <v>909</v>
      </c>
      <c r="D1639" s="1"/>
      <c r="E1639" s="992" t="s">
        <v>879</v>
      </c>
      <c r="F1639" s="3"/>
      <c r="O1639"/>
      <c r="P1639"/>
      <c r="Q1639"/>
      <c r="U1639" s="969"/>
      <c r="V1639" s="38"/>
      <c r="W1639" s="38"/>
    </row>
    <row r="1640" spans="1:23" x14ac:dyDescent="0.35">
      <c r="A1640" s="1198">
        <v>73600</v>
      </c>
      <c r="B1640" s="1199">
        <v>0.16</v>
      </c>
      <c r="C1640" s="468" t="s">
        <v>910</v>
      </c>
      <c r="D1640" s="1"/>
      <c r="E1640" s="992" t="s">
        <v>879</v>
      </c>
      <c r="F1640" s="3"/>
      <c r="O1640"/>
      <c r="P1640"/>
      <c r="Q1640"/>
      <c r="U1640" s="969"/>
      <c r="V1640" s="38"/>
      <c r="W1640" s="38"/>
    </row>
    <row r="1641" spans="1:23" x14ac:dyDescent="0.35">
      <c r="A1641" s="1198">
        <v>73600</v>
      </c>
      <c r="B1641" s="1199">
        <v>0.16</v>
      </c>
      <c r="C1641" s="468" t="s">
        <v>911</v>
      </c>
      <c r="D1641" s="1"/>
      <c r="E1641" s="992" t="s">
        <v>879</v>
      </c>
      <c r="F1641" s="3"/>
      <c r="O1641"/>
      <c r="P1641"/>
      <c r="Q1641"/>
      <c r="U1641" s="969"/>
      <c r="V1641" s="38"/>
      <c r="W1641" s="38"/>
    </row>
    <row r="1642" spans="1:23" x14ac:dyDescent="0.35">
      <c r="A1642" s="1196">
        <v>73610</v>
      </c>
      <c r="B1642" s="1197">
        <v>0.17</v>
      </c>
      <c r="C1642" s="468" t="s">
        <v>932</v>
      </c>
      <c r="D1642" s="1"/>
      <c r="E1642" s="992" t="s">
        <v>879</v>
      </c>
      <c r="F1642" s="3"/>
      <c r="O1642"/>
      <c r="P1642"/>
      <c r="Q1642"/>
      <c r="U1642" s="969"/>
      <c r="V1642" s="38"/>
      <c r="W1642" s="38"/>
    </row>
    <row r="1643" spans="1:23" x14ac:dyDescent="0.35">
      <c r="A1643" s="1198">
        <v>73610</v>
      </c>
      <c r="B1643" s="1199">
        <v>0.17</v>
      </c>
      <c r="C1643" s="468" t="s">
        <v>933</v>
      </c>
      <c r="D1643" s="1"/>
      <c r="E1643" s="992" t="s">
        <v>879</v>
      </c>
      <c r="F1643" s="3"/>
      <c r="O1643"/>
      <c r="P1643"/>
      <c r="Q1643"/>
      <c r="U1643" s="969"/>
      <c r="V1643" s="38"/>
      <c r="W1643" s="38"/>
    </row>
    <row r="1644" spans="1:23" x14ac:dyDescent="0.35">
      <c r="A1644" s="1198">
        <v>73620</v>
      </c>
      <c r="B1644" s="1199">
        <v>0.16</v>
      </c>
      <c r="C1644" s="468" t="s">
        <v>912</v>
      </c>
      <c r="D1644" s="1"/>
      <c r="E1644" s="992" t="s">
        <v>879</v>
      </c>
      <c r="F1644" s="3"/>
      <c r="O1644"/>
      <c r="P1644"/>
      <c r="Q1644"/>
      <c r="U1644" s="969"/>
      <c r="V1644" s="38"/>
      <c r="W1644" s="38"/>
    </row>
    <row r="1645" spans="1:23" x14ac:dyDescent="0.35">
      <c r="A1645" s="1198">
        <v>73620</v>
      </c>
      <c r="B1645" s="1199">
        <v>0.16</v>
      </c>
      <c r="C1645" s="468" t="s">
        <v>913</v>
      </c>
      <c r="D1645" s="1"/>
      <c r="E1645" s="992" t="s">
        <v>879</v>
      </c>
      <c r="F1645" s="3"/>
      <c r="O1645"/>
      <c r="P1645"/>
      <c r="Q1645"/>
      <c r="U1645" s="969"/>
      <c r="V1645" s="38"/>
      <c r="W1645" s="38"/>
    </row>
    <row r="1646" spans="1:23" x14ac:dyDescent="0.35">
      <c r="A1646" s="1198">
        <v>73630</v>
      </c>
      <c r="B1646" s="1199">
        <v>0.17</v>
      </c>
      <c r="C1646" s="468" t="s">
        <v>934</v>
      </c>
      <c r="D1646" s="1"/>
      <c r="E1646" s="992" t="s">
        <v>879</v>
      </c>
      <c r="O1646"/>
      <c r="P1646"/>
      <c r="Q1646"/>
      <c r="U1646" s="969"/>
      <c r="V1646" s="38"/>
      <c r="W1646" s="38"/>
    </row>
    <row r="1647" spans="1:23" x14ac:dyDescent="0.35">
      <c r="A1647" s="1198">
        <v>73630</v>
      </c>
      <c r="B1647" s="1199">
        <v>0.17</v>
      </c>
      <c r="C1647" s="468" t="s">
        <v>935</v>
      </c>
      <c r="D1647" s="1"/>
      <c r="E1647" s="992" t="s">
        <v>879</v>
      </c>
      <c r="F1647" s="3"/>
      <c r="O1647"/>
      <c r="P1647"/>
      <c r="Q1647"/>
      <c r="U1647" s="969"/>
      <c r="V1647" s="38"/>
      <c r="W1647" s="38"/>
    </row>
    <row r="1648" spans="1:23" x14ac:dyDescent="0.35">
      <c r="A1648" s="1198">
        <v>73650</v>
      </c>
      <c r="B1648" s="1199">
        <v>0.16</v>
      </c>
      <c r="C1648" s="468" t="s">
        <v>914</v>
      </c>
      <c r="D1648" s="1"/>
      <c r="E1648" s="992" t="s">
        <v>879</v>
      </c>
      <c r="F1648" s="3"/>
      <c r="O1648"/>
      <c r="P1648"/>
      <c r="Q1648"/>
      <c r="U1648" s="969"/>
      <c r="V1648" s="38"/>
      <c r="W1648" s="38"/>
    </row>
    <row r="1649" spans="1:23" x14ac:dyDescent="0.35">
      <c r="A1649" s="1198">
        <v>73650</v>
      </c>
      <c r="B1649" s="1199">
        <v>0.16</v>
      </c>
      <c r="C1649" s="468" t="s">
        <v>915</v>
      </c>
      <c r="D1649" s="1"/>
      <c r="E1649" s="992" t="s">
        <v>879</v>
      </c>
      <c r="F1649" s="3"/>
      <c r="O1649"/>
      <c r="P1649"/>
      <c r="Q1649"/>
      <c r="U1649" s="969"/>
      <c r="V1649" s="38"/>
      <c r="W1649" s="38"/>
    </row>
    <row r="1650" spans="1:23" x14ac:dyDescent="0.35">
      <c r="A1650" s="1198">
        <v>73660</v>
      </c>
      <c r="B1650" s="1199">
        <v>0.13</v>
      </c>
      <c r="C1650" s="468" t="s">
        <v>882</v>
      </c>
      <c r="D1650" s="1"/>
      <c r="E1650" s="992" t="s">
        <v>879</v>
      </c>
      <c r="F1650" s="3"/>
      <c r="O1650"/>
      <c r="P1650"/>
      <c r="Q1650"/>
      <c r="U1650" s="969"/>
      <c r="V1650" s="38"/>
      <c r="W1650" s="38"/>
    </row>
    <row r="1651" spans="1:23" x14ac:dyDescent="0.35">
      <c r="A1651" s="1198">
        <v>73660</v>
      </c>
      <c r="B1651" s="1199">
        <v>0.13</v>
      </c>
      <c r="C1651" s="468" t="s">
        <v>883</v>
      </c>
      <c r="E1651" s="992" t="s">
        <v>879</v>
      </c>
      <c r="F1651" s="3"/>
      <c r="O1651"/>
      <c r="P1651"/>
      <c r="Q1651"/>
      <c r="U1651" s="969"/>
      <c r="V1651" s="38"/>
      <c r="W1651" s="38"/>
    </row>
    <row r="1652" spans="1:23" x14ac:dyDescent="0.35">
      <c r="A1652" s="1198">
        <v>73700</v>
      </c>
      <c r="B1652" s="1199">
        <v>0.98</v>
      </c>
      <c r="C1652" s="468" t="s">
        <v>1103</v>
      </c>
      <c r="D1652" s="38"/>
      <c r="E1652" s="992" t="s">
        <v>879</v>
      </c>
      <c r="F1652" s="3"/>
      <c r="O1652"/>
      <c r="P1652"/>
      <c r="Q1652"/>
      <c r="U1652" s="969"/>
      <c r="V1652" s="38"/>
      <c r="W1652" s="38"/>
    </row>
    <row r="1653" spans="1:23" x14ac:dyDescent="0.35">
      <c r="A1653" s="1198">
        <v>73700</v>
      </c>
      <c r="B1653" s="1199">
        <v>0.98</v>
      </c>
      <c r="C1653" s="468" t="s">
        <v>1104</v>
      </c>
      <c r="D1653" s="1"/>
      <c r="E1653" s="992" t="s">
        <v>879</v>
      </c>
      <c r="F1653" s="3"/>
      <c r="O1653"/>
      <c r="P1653"/>
      <c r="Q1653"/>
      <c r="U1653" s="969"/>
      <c r="V1653" s="38"/>
      <c r="W1653" s="38"/>
    </row>
    <row r="1654" spans="1:23" x14ac:dyDescent="0.35">
      <c r="A1654" s="1198">
        <v>73700</v>
      </c>
      <c r="B1654" s="1199">
        <v>0.98</v>
      </c>
      <c r="C1654" s="468" t="s">
        <v>1105</v>
      </c>
      <c r="D1654" s="1"/>
      <c r="E1654" s="992" t="s">
        <v>879</v>
      </c>
      <c r="F1654" s="3"/>
      <c r="O1654"/>
      <c r="P1654"/>
      <c r="Q1654"/>
      <c r="U1654" s="969"/>
      <c r="V1654" s="38"/>
      <c r="W1654" s="38"/>
    </row>
    <row r="1655" spans="1:23" x14ac:dyDescent="0.35">
      <c r="A1655" s="1198">
        <v>73700</v>
      </c>
      <c r="B1655" s="1199">
        <v>0.98</v>
      </c>
      <c r="C1655" s="468" t="s">
        <v>1106</v>
      </c>
      <c r="D1655" s="1"/>
      <c r="E1655" s="992" t="s">
        <v>879</v>
      </c>
      <c r="F1655" s="3"/>
      <c r="O1655"/>
      <c r="P1655"/>
      <c r="Q1655"/>
      <c r="U1655" s="969"/>
      <c r="V1655" s="38"/>
      <c r="W1655" s="38"/>
    </row>
    <row r="1656" spans="1:23" x14ac:dyDescent="0.35">
      <c r="A1656" s="1198">
        <v>73701</v>
      </c>
      <c r="B1656" s="1199">
        <v>1.1299999999999999</v>
      </c>
      <c r="C1656" s="468" t="s">
        <v>1122</v>
      </c>
      <c r="E1656" s="992" t="s">
        <v>879</v>
      </c>
      <c r="F1656" s="3"/>
      <c r="O1656"/>
      <c r="P1656"/>
      <c r="Q1656"/>
      <c r="U1656" s="969"/>
      <c r="V1656" s="38"/>
      <c r="W1656" s="38"/>
    </row>
    <row r="1657" spans="1:23" x14ac:dyDescent="0.35">
      <c r="A1657" s="1198">
        <v>73701</v>
      </c>
      <c r="B1657" s="1199">
        <v>1.1299999999999999</v>
      </c>
      <c r="C1657" s="468" t="s">
        <v>1123</v>
      </c>
      <c r="D1657" s="38"/>
      <c r="E1657" s="992" t="s">
        <v>879</v>
      </c>
      <c r="F1657" s="3"/>
      <c r="O1657"/>
      <c r="P1657"/>
      <c r="Q1657"/>
      <c r="U1657" s="969"/>
      <c r="V1657" s="38"/>
      <c r="W1657" s="38"/>
    </row>
    <row r="1658" spans="1:23" x14ac:dyDescent="0.35">
      <c r="A1658" s="1198">
        <v>73702</v>
      </c>
      <c r="B1658" s="1199">
        <v>1.19</v>
      </c>
      <c r="C1658" s="468" t="s">
        <v>1134</v>
      </c>
      <c r="D1658" s="1"/>
      <c r="E1658" s="992" t="s">
        <v>879</v>
      </c>
      <c r="F1658" s="3"/>
      <c r="O1658"/>
      <c r="P1658"/>
      <c r="Q1658"/>
      <c r="U1658" s="969"/>
      <c r="V1658" s="38"/>
      <c r="W1658" s="38"/>
    </row>
    <row r="1659" spans="1:23" x14ac:dyDescent="0.35">
      <c r="A1659" s="1198">
        <v>73702</v>
      </c>
      <c r="B1659" s="1199">
        <v>1.19</v>
      </c>
      <c r="C1659" s="468" t="s">
        <v>1135</v>
      </c>
      <c r="D1659" s="1"/>
      <c r="E1659" s="992" t="s">
        <v>879</v>
      </c>
      <c r="F1659" s="3"/>
      <c r="O1659"/>
      <c r="P1659"/>
      <c r="Q1659"/>
      <c r="U1659" s="969"/>
      <c r="V1659" s="38"/>
      <c r="W1659" s="38"/>
    </row>
    <row r="1660" spans="1:23" x14ac:dyDescent="0.35">
      <c r="A1660" s="1212">
        <v>73706</v>
      </c>
      <c r="B1660" s="1213">
        <v>1.85</v>
      </c>
      <c r="C1660" s="1214" t="s">
        <v>1219</v>
      </c>
      <c r="D1660" s="1"/>
      <c r="E1660" s="992" t="s">
        <v>879</v>
      </c>
      <c r="F1660" s="3"/>
      <c r="O1660"/>
      <c r="P1660"/>
      <c r="Q1660"/>
      <c r="U1660" s="969"/>
      <c r="V1660" s="38"/>
      <c r="W1660" s="38"/>
    </row>
    <row r="1661" spans="1:23" x14ac:dyDescent="0.35">
      <c r="A1661" s="1198">
        <v>73718</v>
      </c>
      <c r="B1661" s="1199">
        <v>1.32</v>
      </c>
      <c r="C1661" s="468" t="s">
        <v>1162</v>
      </c>
      <c r="D1661" s="1"/>
      <c r="E1661" s="992" t="s">
        <v>879</v>
      </c>
      <c r="F1661" s="3"/>
      <c r="O1661"/>
      <c r="P1661"/>
      <c r="Q1661"/>
      <c r="U1661" s="969"/>
      <c r="V1661" s="38"/>
      <c r="W1661" s="38"/>
    </row>
    <row r="1662" spans="1:23" x14ac:dyDescent="0.35">
      <c r="A1662" s="1198">
        <v>73718</v>
      </c>
      <c r="B1662" s="1199">
        <v>1.32</v>
      </c>
      <c r="C1662" s="468" t="s">
        <v>1163</v>
      </c>
      <c r="D1662" s="1"/>
      <c r="E1662" s="992" t="s">
        <v>879</v>
      </c>
      <c r="F1662" s="3"/>
      <c r="O1662"/>
      <c r="P1662"/>
      <c r="Q1662"/>
      <c r="U1662" s="969"/>
      <c r="V1662" s="38"/>
      <c r="W1662" s="38"/>
    </row>
    <row r="1663" spans="1:23" x14ac:dyDescent="0.35">
      <c r="A1663" s="1198">
        <v>73718</v>
      </c>
      <c r="B1663" s="1199">
        <v>1.32</v>
      </c>
      <c r="C1663" s="468" t="s">
        <v>1164</v>
      </c>
      <c r="D1663" s="1"/>
      <c r="E1663" s="992" t="s">
        <v>879</v>
      </c>
      <c r="F1663" s="3"/>
      <c r="O1663"/>
      <c r="P1663"/>
      <c r="Q1663"/>
      <c r="U1663" s="969"/>
      <c r="V1663" s="38"/>
      <c r="W1663" s="38"/>
    </row>
    <row r="1664" spans="1:23" x14ac:dyDescent="0.35">
      <c r="A1664" s="1198">
        <v>73718</v>
      </c>
      <c r="B1664" s="1199">
        <v>1.32</v>
      </c>
      <c r="C1664" s="468" t="s">
        <v>1165</v>
      </c>
      <c r="D1664" s="1"/>
      <c r="E1664" s="992" t="s">
        <v>879</v>
      </c>
      <c r="F1664" s="3"/>
      <c r="O1664"/>
      <c r="P1664"/>
      <c r="Q1664"/>
      <c r="U1664" s="969"/>
      <c r="V1664" s="38"/>
      <c r="W1664" s="38"/>
    </row>
    <row r="1665" spans="1:23" x14ac:dyDescent="0.35">
      <c r="A1665" s="1198">
        <v>73718</v>
      </c>
      <c r="B1665" s="1199">
        <v>1.32</v>
      </c>
      <c r="C1665" s="467" t="s">
        <v>1166</v>
      </c>
      <c r="E1665" s="992" t="s">
        <v>879</v>
      </c>
      <c r="F1665" s="3"/>
      <c r="O1665"/>
      <c r="P1665"/>
      <c r="Q1665"/>
      <c r="U1665" s="969"/>
      <c r="V1665" s="38"/>
      <c r="W1665" s="38"/>
    </row>
    <row r="1666" spans="1:23" x14ac:dyDescent="0.35">
      <c r="A1666" s="1198">
        <v>73718</v>
      </c>
      <c r="B1666" s="1199">
        <v>1.32</v>
      </c>
      <c r="C1666" s="467" t="s">
        <v>1167</v>
      </c>
      <c r="E1666" s="992" t="s">
        <v>879</v>
      </c>
      <c r="F1666" s="3"/>
      <c r="O1666"/>
      <c r="P1666"/>
      <c r="Q1666"/>
      <c r="U1666" s="969"/>
      <c r="V1666" s="38"/>
      <c r="W1666" s="38"/>
    </row>
    <row r="1667" spans="1:23" x14ac:dyDescent="0.35">
      <c r="A1667" s="1198">
        <v>73718</v>
      </c>
      <c r="B1667" s="1199">
        <v>1.32</v>
      </c>
      <c r="C1667" s="468" t="s">
        <v>1168</v>
      </c>
      <c r="D1667" s="1126"/>
      <c r="E1667" s="992" t="s">
        <v>879</v>
      </c>
      <c r="F1667" s="3"/>
      <c r="O1667"/>
      <c r="P1667"/>
      <c r="Q1667"/>
      <c r="U1667" s="969"/>
      <c r="V1667" s="38"/>
      <c r="W1667" s="38"/>
    </row>
    <row r="1668" spans="1:23" x14ac:dyDescent="0.35">
      <c r="A1668" s="1198">
        <v>73718</v>
      </c>
      <c r="B1668" s="1199">
        <v>1.32</v>
      </c>
      <c r="C1668" s="468" t="s">
        <v>1169</v>
      </c>
      <c r="E1668" s="992" t="s">
        <v>879</v>
      </c>
      <c r="F1668" s="3"/>
      <c r="O1668"/>
      <c r="P1668"/>
      <c r="Q1668"/>
      <c r="U1668" s="969"/>
      <c r="V1668" s="38"/>
      <c r="W1668" s="38"/>
    </row>
    <row r="1669" spans="1:23" x14ac:dyDescent="0.35">
      <c r="A1669" s="1198">
        <v>73718</v>
      </c>
      <c r="B1669" s="1199">
        <v>1.32</v>
      </c>
      <c r="C1669" s="468" t="s">
        <v>1170</v>
      </c>
      <c r="D1669" s="1"/>
      <c r="E1669" s="992" t="s">
        <v>879</v>
      </c>
      <c r="F1669" s="3"/>
      <c r="O1669"/>
      <c r="P1669"/>
      <c r="Q1669"/>
      <c r="U1669" s="969"/>
      <c r="V1669" s="38"/>
      <c r="W1669" s="38"/>
    </row>
    <row r="1670" spans="1:23" x14ac:dyDescent="0.35">
      <c r="A1670" s="1198">
        <v>73718</v>
      </c>
      <c r="B1670" s="1199">
        <v>1.32</v>
      </c>
      <c r="C1670" s="468" t="s">
        <v>1171</v>
      </c>
      <c r="D1670" s="1"/>
      <c r="E1670" s="992" t="s">
        <v>879</v>
      </c>
      <c r="F1670" s="1109"/>
      <c r="O1670"/>
      <c r="P1670"/>
      <c r="Q1670"/>
      <c r="U1670" s="969"/>
      <c r="V1670" s="38"/>
      <c r="W1670" s="38"/>
    </row>
    <row r="1671" spans="1:23" x14ac:dyDescent="0.35">
      <c r="A1671" s="1198">
        <v>73720</v>
      </c>
      <c r="B1671" s="1199">
        <v>2.1</v>
      </c>
      <c r="C1671" s="468" t="s">
        <v>1238</v>
      </c>
      <c r="D1671" s="1"/>
      <c r="E1671" s="992" t="s">
        <v>879</v>
      </c>
      <c r="F1671" s="3"/>
      <c r="O1671"/>
      <c r="P1671"/>
      <c r="Q1671"/>
      <c r="U1671" s="969"/>
      <c r="V1671" s="38"/>
      <c r="W1671" s="38"/>
    </row>
    <row r="1672" spans="1:23" x14ac:dyDescent="0.35">
      <c r="A1672" s="1198">
        <v>73720</v>
      </c>
      <c r="B1672" s="1199">
        <v>2.1</v>
      </c>
      <c r="C1672" s="468" t="s">
        <v>1239</v>
      </c>
      <c r="D1672" s="1112"/>
      <c r="E1672" s="992" t="s">
        <v>879</v>
      </c>
      <c r="F1672" s="3"/>
      <c r="O1672"/>
      <c r="P1672"/>
      <c r="Q1672"/>
      <c r="U1672" s="969"/>
      <c r="V1672" s="38"/>
      <c r="W1672" s="38"/>
    </row>
    <row r="1673" spans="1:23" x14ac:dyDescent="0.35">
      <c r="A1673" s="1198">
        <v>73720</v>
      </c>
      <c r="B1673" s="1199">
        <v>2.1</v>
      </c>
      <c r="C1673" s="468" t="s">
        <v>1240</v>
      </c>
      <c r="D1673" s="1"/>
      <c r="E1673" s="992" t="s">
        <v>879</v>
      </c>
      <c r="F1673" s="3"/>
      <c r="O1673"/>
      <c r="P1673"/>
      <c r="Q1673"/>
      <c r="U1673" s="969"/>
      <c r="V1673" s="38"/>
      <c r="W1673" s="38"/>
    </row>
    <row r="1674" spans="1:23" x14ac:dyDescent="0.35">
      <c r="A1674" s="1198">
        <v>73720</v>
      </c>
      <c r="B1674" s="1199">
        <v>2.1</v>
      </c>
      <c r="C1674" s="468" t="s">
        <v>1241</v>
      </c>
      <c r="D1674" s="1"/>
      <c r="E1674" s="992" t="s">
        <v>879</v>
      </c>
      <c r="F1674" s="3"/>
      <c r="O1674"/>
      <c r="P1674"/>
      <c r="Q1674"/>
      <c r="U1674" s="969"/>
      <c r="V1674" s="38"/>
      <c r="W1674" s="38"/>
    </row>
    <row r="1675" spans="1:23" x14ac:dyDescent="0.35">
      <c r="A1675" s="1198">
        <v>73720</v>
      </c>
      <c r="B1675" s="1199">
        <v>2.1</v>
      </c>
      <c r="C1675" s="468" t="s">
        <v>1242</v>
      </c>
      <c r="D1675" s="1"/>
      <c r="E1675" s="992" t="s">
        <v>879</v>
      </c>
      <c r="F1675" s="3"/>
      <c r="O1675"/>
      <c r="P1675"/>
      <c r="Q1675"/>
      <c r="U1675" s="969"/>
      <c r="V1675" s="38"/>
      <c r="W1675" s="38"/>
    </row>
    <row r="1676" spans="1:23" x14ac:dyDescent="0.35">
      <c r="A1676" s="1198">
        <v>73720</v>
      </c>
      <c r="B1676" s="1199">
        <v>2.1</v>
      </c>
      <c r="C1676" s="468" t="s">
        <v>1243</v>
      </c>
      <c r="D1676" s="1"/>
      <c r="E1676" s="992" t="s">
        <v>879</v>
      </c>
      <c r="F1676" s="3"/>
      <c r="O1676"/>
      <c r="P1676"/>
      <c r="Q1676"/>
      <c r="U1676" s="969"/>
      <c r="V1676" s="38"/>
      <c r="W1676" s="38"/>
    </row>
    <row r="1677" spans="1:23" x14ac:dyDescent="0.35">
      <c r="A1677" s="1200">
        <v>73720</v>
      </c>
      <c r="B1677" s="1201">
        <v>2.1</v>
      </c>
      <c r="C1677" s="306" t="s">
        <v>1244</v>
      </c>
      <c r="D1677" s="1"/>
      <c r="E1677" s="992" t="s">
        <v>879</v>
      </c>
      <c r="F1677" s="3"/>
      <c r="O1677"/>
      <c r="P1677"/>
      <c r="Q1677"/>
      <c r="U1677" s="969"/>
      <c r="V1677" s="38"/>
      <c r="W1677" s="38"/>
    </row>
    <row r="1678" spans="1:23" x14ac:dyDescent="0.35">
      <c r="A1678" s="1200">
        <v>73720</v>
      </c>
      <c r="B1678" s="1201">
        <v>2.1</v>
      </c>
      <c r="C1678" s="306" t="s">
        <v>1245</v>
      </c>
      <c r="D1678" s="1"/>
      <c r="E1678" s="992" t="s">
        <v>879</v>
      </c>
      <c r="F1678" s="3"/>
      <c r="O1678"/>
      <c r="P1678"/>
      <c r="Q1678"/>
      <c r="U1678" s="969"/>
      <c r="V1678" s="38"/>
      <c r="W1678" s="38"/>
    </row>
    <row r="1679" spans="1:23" x14ac:dyDescent="0.35">
      <c r="A1679" s="1198">
        <v>73720</v>
      </c>
      <c r="B1679" s="1199">
        <v>2.1</v>
      </c>
      <c r="C1679" s="468" t="s">
        <v>1246</v>
      </c>
      <c r="D1679" s="1"/>
      <c r="E1679" s="992" t="s">
        <v>879</v>
      </c>
      <c r="F1679" s="3"/>
      <c r="O1679"/>
      <c r="P1679"/>
      <c r="Q1679"/>
      <c r="U1679" s="969"/>
      <c r="V1679" s="38"/>
      <c r="W1679" s="38"/>
    </row>
    <row r="1680" spans="1:23" x14ac:dyDescent="0.35">
      <c r="A1680" s="1198">
        <v>73720</v>
      </c>
      <c r="B1680" s="1199">
        <v>2.1</v>
      </c>
      <c r="C1680" s="468" t="s">
        <v>1247</v>
      </c>
      <c r="D1680" s="1"/>
      <c r="E1680" s="992" t="s">
        <v>879</v>
      </c>
      <c r="F1680" s="3"/>
      <c r="O1680"/>
      <c r="P1680"/>
      <c r="Q1680"/>
      <c r="U1680" s="969"/>
      <c r="V1680" s="38"/>
      <c r="W1680" s="38"/>
    </row>
    <row r="1681" spans="1:23" x14ac:dyDescent="0.35">
      <c r="A1681" s="1196">
        <v>73721</v>
      </c>
      <c r="B1681" s="1199">
        <v>1.32</v>
      </c>
      <c r="C1681" s="314" t="s">
        <v>1172</v>
      </c>
      <c r="D1681" s="1"/>
      <c r="E1681" s="992" t="s">
        <v>879</v>
      </c>
      <c r="F1681" s="3"/>
      <c r="O1681"/>
      <c r="P1681"/>
      <c r="Q1681"/>
      <c r="U1681" s="969"/>
      <c r="V1681" s="38"/>
      <c r="W1681" s="38"/>
    </row>
    <row r="1682" spans="1:23" x14ac:dyDescent="0.35">
      <c r="A1682" s="1196">
        <v>73721</v>
      </c>
      <c r="B1682" s="1199">
        <v>1.32</v>
      </c>
      <c r="C1682" s="314" t="s">
        <v>1173</v>
      </c>
      <c r="D1682" s="1"/>
      <c r="E1682" s="992" t="s">
        <v>879</v>
      </c>
      <c r="F1682" s="3"/>
      <c r="O1682"/>
      <c r="P1682"/>
      <c r="Q1682"/>
      <c r="U1682" s="969"/>
      <c r="V1682" s="38"/>
      <c r="W1682" s="38"/>
    </row>
    <row r="1683" spans="1:23" x14ac:dyDescent="0.35">
      <c r="A1683" s="1196">
        <v>73721</v>
      </c>
      <c r="B1683" s="1199">
        <v>1.32</v>
      </c>
      <c r="C1683" s="314" t="s">
        <v>1174</v>
      </c>
      <c r="D1683" s="1"/>
      <c r="E1683" s="992" t="s">
        <v>879</v>
      </c>
      <c r="F1683" s="3"/>
      <c r="O1683"/>
      <c r="P1683"/>
      <c r="Q1683"/>
      <c r="U1683" s="969"/>
      <c r="V1683" s="38"/>
      <c r="W1683" s="38"/>
    </row>
    <row r="1684" spans="1:23" x14ac:dyDescent="0.35">
      <c r="A1684" s="1196">
        <v>73721</v>
      </c>
      <c r="B1684" s="1199">
        <v>1.32</v>
      </c>
      <c r="C1684" s="314" t="s">
        <v>1175</v>
      </c>
      <c r="D1684" s="1"/>
      <c r="E1684" s="992" t="s">
        <v>879</v>
      </c>
      <c r="F1684" s="3"/>
      <c r="O1684"/>
      <c r="P1684"/>
      <c r="Q1684"/>
      <c r="U1684" s="969"/>
      <c r="V1684" s="38"/>
      <c r="W1684" s="38"/>
    </row>
    <row r="1685" spans="1:23" x14ac:dyDescent="0.35">
      <c r="A1685" s="1196">
        <v>73721</v>
      </c>
      <c r="B1685" s="1199">
        <v>1.32</v>
      </c>
      <c r="C1685" s="314" t="s">
        <v>1176</v>
      </c>
      <c r="D1685" s="1"/>
      <c r="E1685" s="992" t="s">
        <v>879</v>
      </c>
      <c r="F1685" s="3"/>
      <c r="O1685"/>
      <c r="P1685"/>
      <c r="Q1685"/>
      <c r="U1685" s="969"/>
      <c r="V1685" s="38"/>
      <c r="W1685" s="38"/>
    </row>
    <row r="1686" spans="1:23" x14ac:dyDescent="0.35">
      <c r="A1686" s="1198">
        <v>73721</v>
      </c>
      <c r="B1686" s="1199">
        <v>1.32</v>
      </c>
      <c r="C1686" s="468" t="s">
        <v>1177</v>
      </c>
      <c r="D1686" s="38"/>
      <c r="E1686" s="992" t="s">
        <v>879</v>
      </c>
      <c r="F1686" s="3"/>
      <c r="O1686"/>
      <c r="P1686"/>
      <c r="Q1686"/>
      <c r="U1686" s="969"/>
      <c r="V1686" s="38"/>
      <c r="W1686" s="38"/>
    </row>
    <row r="1687" spans="1:23" x14ac:dyDescent="0.35">
      <c r="A1687" s="1198">
        <v>73722</v>
      </c>
      <c r="B1687" s="1199">
        <v>1.58</v>
      </c>
      <c r="C1687" s="468" t="s">
        <v>1202</v>
      </c>
      <c r="D1687" s="1"/>
      <c r="E1687" s="992" t="s">
        <v>879</v>
      </c>
      <c r="O1687"/>
      <c r="P1687"/>
      <c r="Q1687"/>
      <c r="U1687" s="969"/>
      <c r="V1687" s="38"/>
      <c r="W1687" s="38"/>
    </row>
    <row r="1688" spans="1:23" x14ac:dyDescent="0.35">
      <c r="A1688" s="1198">
        <v>73722</v>
      </c>
      <c r="B1688" s="1199">
        <v>1.58</v>
      </c>
      <c r="C1688" s="468" t="s">
        <v>1203</v>
      </c>
      <c r="D1688" s="1"/>
      <c r="E1688" s="992" t="s">
        <v>879</v>
      </c>
      <c r="F1688" s="3"/>
      <c r="O1688"/>
      <c r="P1688"/>
      <c r="Q1688"/>
      <c r="U1688" s="969"/>
      <c r="V1688" s="38"/>
      <c r="W1688" s="38"/>
    </row>
    <row r="1689" spans="1:23" x14ac:dyDescent="0.35">
      <c r="A1689" s="1198">
        <v>73723</v>
      </c>
      <c r="B1689" s="1199">
        <v>2.1</v>
      </c>
      <c r="C1689" s="468" t="s">
        <v>1248</v>
      </c>
      <c r="D1689" s="1"/>
      <c r="E1689" s="992" t="s">
        <v>879</v>
      </c>
      <c r="F1689" s="3"/>
      <c r="O1689"/>
      <c r="P1689"/>
      <c r="Q1689"/>
      <c r="U1689" s="969"/>
      <c r="V1689" s="38"/>
      <c r="W1689" s="38"/>
    </row>
    <row r="1690" spans="1:23" x14ac:dyDescent="0.35">
      <c r="A1690" s="1198">
        <v>73723</v>
      </c>
      <c r="B1690" s="1199">
        <v>2.1</v>
      </c>
      <c r="C1690" s="468" t="s">
        <v>1249</v>
      </c>
      <c r="D1690" s="1"/>
      <c r="E1690" s="992" t="s">
        <v>879</v>
      </c>
      <c r="F1690" s="3"/>
      <c r="O1690"/>
      <c r="P1690"/>
      <c r="Q1690"/>
      <c r="U1690" s="969"/>
      <c r="V1690" s="38"/>
      <c r="W1690" s="38"/>
    </row>
    <row r="1691" spans="1:23" x14ac:dyDescent="0.35">
      <c r="A1691" s="1198">
        <v>73723</v>
      </c>
      <c r="B1691" s="1199">
        <v>2.1</v>
      </c>
      <c r="C1691" s="468" t="s">
        <v>1250</v>
      </c>
      <c r="D1691" s="1"/>
      <c r="E1691" s="992" t="s">
        <v>879</v>
      </c>
      <c r="F1691" s="3"/>
      <c r="O1691"/>
      <c r="P1691"/>
      <c r="Q1691"/>
      <c r="U1691" s="969"/>
      <c r="V1691" s="38"/>
      <c r="W1691" s="38"/>
    </row>
    <row r="1692" spans="1:23" x14ac:dyDescent="0.35">
      <c r="A1692" s="1198">
        <v>73723</v>
      </c>
      <c r="B1692" s="1199">
        <v>2.1</v>
      </c>
      <c r="C1692" s="468" t="s">
        <v>1251</v>
      </c>
      <c r="D1692" s="1"/>
      <c r="E1692" s="992" t="s">
        <v>879</v>
      </c>
      <c r="F1692" s="3"/>
      <c r="O1692"/>
      <c r="P1692"/>
      <c r="Q1692"/>
      <c r="U1692" s="969"/>
      <c r="V1692" s="38"/>
      <c r="W1692" s="38"/>
    </row>
    <row r="1693" spans="1:23" x14ac:dyDescent="0.35">
      <c r="A1693" s="1198">
        <v>73723</v>
      </c>
      <c r="B1693" s="1199">
        <v>2.1</v>
      </c>
      <c r="C1693" s="468" t="s">
        <v>1252</v>
      </c>
      <c r="D1693" s="1"/>
      <c r="E1693" s="992" t="s">
        <v>879</v>
      </c>
      <c r="F1693" s="3"/>
      <c r="O1693"/>
      <c r="P1693"/>
      <c r="Q1693"/>
      <c r="U1693" s="969"/>
      <c r="V1693" s="38"/>
      <c r="W1693" s="38"/>
    </row>
    <row r="1694" spans="1:23" x14ac:dyDescent="0.35">
      <c r="A1694" s="1198">
        <v>73723</v>
      </c>
      <c r="B1694" s="1199">
        <v>2.1</v>
      </c>
      <c r="C1694" s="468" t="s">
        <v>1253</v>
      </c>
      <c r="D1694" s="1"/>
      <c r="E1694" s="992" t="s">
        <v>879</v>
      </c>
      <c r="F1694" s="3"/>
      <c r="O1694"/>
      <c r="P1694"/>
      <c r="Q1694"/>
      <c r="U1694" s="969"/>
      <c r="V1694" s="38"/>
      <c r="W1694" s="38"/>
    </row>
    <row r="1695" spans="1:23" x14ac:dyDescent="0.35">
      <c r="A1695" s="1198">
        <v>73723</v>
      </c>
      <c r="B1695" s="1199">
        <v>2.1</v>
      </c>
      <c r="C1695" s="467" t="s">
        <v>878</v>
      </c>
      <c r="D1695" s="1"/>
      <c r="E1695" s="992" t="s">
        <v>879</v>
      </c>
      <c r="F1695" s="3"/>
      <c r="O1695"/>
      <c r="P1695"/>
      <c r="Q1695"/>
      <c r="U1695" s="969"/>
      <c r="V1695" s="38"/>
      <c r="W1695" s="38"/>
    </row>
    <row r="1696" spans="1:23" x14ac:dyDescent="0.35">
      <c r="A1696" s="1198">
        <v>73723</v>
      </c>
      <c r="B1696" s="1199">
        <v>2.1</v>
      </c>
      <c r="C1696" s="468" t="s">
        <v>1254</v>
      </c>
      <c r="D1696" s="1"/>
      <c r="E1696" s="992" t="s">
        <v>879</v>
      </c>
      <c r="F1696" s="3"/>
      <c r="O1696"/>
      <c r="P1696"/>
      <c r="Q1696"/>
      <c r="U1696" s="969"/>
      <c r="V1696" s="38"/>
      <c r="W1696" s="38"/>
    </row>
    <row r="1697" spans="1:23" x14ac:dyDescent="0.35">
      <c r="A1697" s="1198">
        <v>73723</v>
      </c>
      <c r="B1697" s="1199">
        <v>2.1</v>
      </c>
      <c r="C1697" s="467" t="s">
        <v>1255</v>
      </c>
      <c r="D1697" s="1"/>
      <c r="E1697" s="992" t="s">
        <v>879</v>
      </c>
      <c r="F1697" s="3"/>
      <c r="O1697"/>
      <c r="P1697"/>
      <c r="Q1697"/>
      <c r="U1697" s="969"/>
      <c r="V1697" s="38"/>
      <c r="W1697" s="38"/>
    </row>
    <row r="1698" spans="1:23" x14ac:dyDescent="0.35">
      <c r="A1698" s="1196">
        <v>74018</v>
      </c>
      <c r="B1698" s="1197">
        <v>0.18</v>
      </c>
      <c r="C1698" s="468" t="s">
        <v>961</v>
      </c>
      <c r="D1698" s="1"/>
      <c r="E1698" s="992" t="s">
        <v>879</v>
      </c>
      <c r="F1698" s="3"/>
      <c r="O1698"/>
      <c r="P1698"/>
      <c r="Q1698"/>
      <c r="U1698" s="969"/>
      <c r="V1698" s="38"/>
      <c r="W1698" s="38"/>
    </row>
    <row r="1699" spans="1:23" x14ac:dyDescent="0.35">
      <c r="A1699" s="1198">
        <v>74019</v>
      </c>
      <c r="B1699" s="1199">
        <v>0.22</v>
      </c>
      <c r="C1699" s="468" t="s">
        <v>987</v>
      </c>
      <c r="D1699" s="38"/>
      <c r="E1699" s="992" t="s">
        <v>879</v>
      </c>
      <c r="F1699" s="3"/>
      <c r="O1699"/>
      <c r="P1699"/>
      <c r="Q1699"/>
      <c r="U1699" s="969"/>
      <c r="V1699" s="38"/>
      <c r="W1699" s="38"/>
    </row>
    <row r="1700" spans="1:23" x14ac:dyDescent="0.35">
      <c r="A1700" s="1198">
        <v>74019</v>
      </c>
      <c r="B1700" s="1199">
        <v>0.22</v>
      </c>
      <c r="C1700" s="468" t="s">
        <v>988</v>
      </c>
      <c r="D1700" s="1"/>
      <c r="E1700" s="992" t="s">
        <v>879</v>
      </c>
      <c r="F1700" s="3"/>
      <c r="O1700"/>
      <c r="P1700"/>
      <c r="Q1700"/>
      <c r="U1700" s="969"/>
      <c r="V1700" s="38"/>
      <c r="W1700" s="38"/>
    </row>
    <row r="1701" spans="1:23" x14ac:dyDescent="0.35">
      <c r="A1701" s="1198">
        <v>74021</v>
      </c>
      <c r="B1701" s="1199">
        <v>0.26</v>
      </c>
      <c r="C1701" s="468" t="s">
        <v>999</v>
      </c>
      <c r="D1701" s="1"/>
      <c r="E1701" s="992" t="s">
        <v>879</v>
      </c>
      <c r="F1701" s="3"/>
      <c r="O1701"/>
      <c r="P1701"/>
      <c r="Q1701"/>
      <c r="U1701" s="969"/>
      <c r="V1701" s="38"/>
      <c r="W1701" s="38"/>
    </row>
    <row r="1702" spans="1:23" x14ac:dyDescent="0.35">
      <c r="A1702" s="1198">
        <v>74022</v>
      </c>
      <c r="B1702" s="1199">
        <v>0.31</v>
      </c>
      <c r="C1702" s="468" t="s">
        <v>1013</v>
      </c>
      <c r="D1702" s="1"/>
      <c r="E1702" s="992" t="s">
        <v>879</v>
      </c>
      <c r="F1702" s="3"/>
      <c r="O1702"/>
      <c r="P1702"/>
      <c r="Q1702"/>
      <c r="U1702" s="969"/>
      <c r="V1702" s="38"/>
      <c r="W1702" s="38"/>
    </row>
    <row r="1703" spans="1:23" x14ac:dyDescent="0.35">
      <c r="A1703" s="1198">
        <v>74022</v>
      </c>
      <c r="B1703" s="1199">
        <v>0.31</v>
      </c>
      <c r="C1703" s="468" t="s">
        <v>1014</v>
      </c>
      <c r="D1703" s="1"/>
      <c r="E1703" s="992" t="s">
        <v>879</v>
      </c>
      <c r="F1703" s="3"/>
      <c r="O1703"/>
      <c r="P1703"/>
      <c r="Q1703"/>
      <c r="U1703" s="969"/>
      <c r="V1703" s="38"/>
      <c r="W1703" s="38"/>
    </row>
    <row r="1704" spans="1:23" x14ac:dyDescent="0.35">
      <c r="A1704" s="1198">
        <v>74150</v>
      </c>
      <c r="B1704" s="1199">
        <v>1.1599999999999999</v>
      </c>
      <c r="C1704" s="468" t="s">
        <v>1125</v>
      </c>
      <c r="D1704" s="1"/>
      <c r="E1704" s="992" t="s">
        <v>879</v>
      </c>
      <c r="F1704" s="3"/>
      <c r="O1704"/>
      <c r="P1704"/>
      <c r="Q1704"/>
      <c r="U1704" s="969"/>
      <c r="V1704" s="38"/>
      <c r="W1704" s="38"/>
    </row>
    <row r="1705" spans="1:23" x14ac:dyDescent="0.35">
      <c r="A1705" s="1198">
        <v>74160</v>
      </c>
      <c r="B1705" s="1199">
        <v>1.24</v>
      </c>
      <c r="C1705" s="468" t="s">
        <v>1144</v>
      </c>
      <c r="D1705" s="1"/>
      <c r="E1705" s="992" t="s">
        <v>879</v>
      </c>
      <c r="F1705" s="3"/>
      <c r="O1705"/>
      <c r="P1705"/>
      <c r="Q1705"/>
      <c r="U1705" s="969"/>
      <c r="V1705" s="38"/>
      <c r="W1705" s="38"/>
    </row>
    <row r="1706" spans="1:23" x14ac:dyDescent="0.35">
      <c r="A1706" s="1198">
        <v>74170</v>
      </c>
      <c r="B1706" s="1199">
        <v>1.37</v>
      </c>
      <c r="C1706" s="468" t="s">
        <v>1185</v>
      </c>
      <c r="E1706" s="992" t="s">
        <v>879</v>
      </c>
      <c r="F1706" s="3"/>
      <c r="O1706"/>
      <c r="P1706"/>
      <c r="Q1706"/>
      <c r="U1706" s="969"/>
      <c r="V1706" s="38"/>
      <c r="W1706" s="38"/>
    </row>
    <row r="1707" spans="1:23" x14ac:dyDescent="0.35">
      <c r="A1707" s="1198">
        <v>74174</v>
      </c>
      <c r="B1707" s="1199">
        <v>2.15</v>
      </c>
      <c r="C1707" s="468" t="s">
        <v>1257</v>
      </c>
      <c r="D1707" s="1"/>
      <c r="E1707" s="992" t="s">
        <v>879</v>
      </c>
      <c r="F1707" s="3"/>
      <c r="O1707"/>
      <c r="P1707"/>
      <c r="Q1707"/>
      <c r="U1707" s="969"/>
      <c r="V1707" s="38"/>
      <c r="W1707" s="38"/>
    </row>
    <row r="1708" spans="1:23" x14ac:dyDescent="0.35">
      <c r="A1708" s="1198">
        <v>74175</v>
      </c>
      <c r="B1708" s="1199">
        <v>1.77</v>
      </c>
      <c r="C1708" s="468" t="s">
        <v>1217</v>
      </c>
      <c r="D1708" s="1"/>
      <c r="E1708" s="992" t="s">
        <v>879</v>
      </c>
      <c r="F1708" s="3"/>
      <c r="O1708"/>
      <c r="P1708"/>
      <c r="Q1708"/>
      <c r="U1708" s="969"/>
      <c r="V1708" s="38"/>
      <c r="W1708" s="38"/>
    </row>
    <row r="1709" spans="1:23" x14ac:dyDescent="0.35">
      <c r="A1709" s="1198">
        <v>74176</v>
      </c>
      <c r="B1709" s="1199">
        <v>1.7</v>
      </c>
      <c r="C1709" s="468" t="s">
        <v>1206</v>
      </c>
      <c r="D1709" s="1"/>
      <c r="E1709" s="992" t="s">
        <v>879</v>
      </c>
      <c r="F1709" s="3"/>
      <c r="O1709"/>
      <c r="P1709"/>
      <c r="Q1709"/>
      <c r="U1709" s="969"/>
      <c r="V1709" s="38"/>
      <c r="W1709" s="38"/>
    </row>
    <row r="1710" spans="1:23" x14ac:dyDescent="0.35">
      <c r="A1710" s="1196">
        <v>74177</v>
      </c>
      <c r="B1710" s="1197">
        <v>1.77</v>
      </c>
      <c r="C1710" s="468" t="s">
        <v>1218</v>
      </c>
      <c r="D1710" s="1"/>
      <c r="E1710" s="992" t="s">
        <v>879</v>
      </c>
      <c r="F1710" s="3"/>
      <c r="O1710"/>
      <c r="P1710"/>
      <c r="Q1710"/>
      <c r="U1710" s="969"/>
      <c r="V1710" s="38"/>
      <c r="W1710" s="38"/>
    </row>
    <row r="1711" spans="1:23" x14ac:dyDescent="0.35">
      <c r="A1711" s="1198">
        <v>74178</v>
      </c>
      <c r="B1711" s="1199">
        <v>1.96</v>
      </c>
      <c r="C1711" s="468" t="s">
        <v>1220</v>
      </c>
      <c r="D1711" s="1"/>
      <c r="E1711" s="992" t="s">
        <v>879</v>
      </c>
      <c r="F1711" s="3"/>
      <c r="O1711"/>
      <c r="P1711"/>
      <c r="Q1711"/>
      <c r="U1711" s="969"/>
      <c r="V1711" s="38"/>
      <c r="W1711" s="38"/>
    </row>
    <row r="1712" spans="1:23" x14ac:dyDescent="0.35">
      <c r="A1712" s="1198">
        <v>74181</v>
      </c>
      <c r="B1712" s="1199">
        <v>1.42</v>
      </c>
      <c r="C1712" s="468" t="s">
        <v>1192</v>
      </c>
      <c r="D1712" s="1"/>
      <c r="E1712" s="992" t="s">
        <v>879</v>
      </c>
      <c r="F1712" s="3"/>
      <c r="O1712"/>
      <c r="P1712"/>
      <c r="Q1712"/>
      <c r="U1712" s="969"/>
      <c r="V1712" s="38"/>
      <c r="W1712" s="38"/>
    </row>
    <row r="1713" spans="1:23" x14ac:dyDescent="0.35">
      <c r="A1713" s="1198">
        <v>74182</v>
      </c>
      <c r="B1713" s="1199">
        <v>1.69</v>
      </c>
      <c r="C1713" s="468" t="s">
        <v>1205</v>
      </c>
      <c r="D1713" s="1"/>
      <c r="E1713" s="992" t="s">
        <v>879</v>
      </c>
      <c r="F1713" s="3"/>
      <c r="O1713"/>
      <c r="P1713"/>
      <c r="Q1713"/>
      <c r="U1713" s="969"/>
      <c r="V1713" s="38"/>
      <c r="W1713" s="38"/>
    </row>
    <row r="1714" spans="1:23" x14ac:dyDescent="0.35">
      <c r="A1714" s="1198">
        <v>74183</v>
      </c>
      <c r="B1714" s="1199">
        <v>2.15</v>
      </c>
      <c r="C1714" s="468" t="s">
        <v>1258</v>
      </c>
      <c r="D1714" s="1"/>
      <c r="E1714" s="992" t="s">
        <v>879</v>
      </c>
      <c r="F1714" s="3"/>
      <c r="O1714"/>
      <c r="P1714"/>
      <c r="Q1714"/>
      <c r="U1714" s="969"/>
      <c r="V1714" s="38"/>
      <c r="W1714" s="38"/>
    </row>
    <row r="1715" spans="1:23" x14ac:dyDescent="0.35">
      <c r="A1715" s="1198">
        <v>74185</v>
      </c>
      <c r="B1715" s="1199">
        <v>1.76</v>
      </c>
      <c r="C1715" s="468" t="s">
        <v>1215</v>
      </c>
      <c r="D1715" s="1"/>
      <c r="E1715" s="992" t="s">
        <v>879</v>
      </c>
      <c r="F1715" s="3"/>
      <c r="O1715"/>
      <c r="P1715"/>
      <c r="Q1715"/>
      <c r="U1715" s="969"/>
      <c r="V1715" s="38"/>
      <c r="W1715" s="38"/>
    </row>
    <row r="1716" spans="1:23" x14ac:dyDescent="0.35">
      <c r="A1716" s="1198">
        <v>74220</v>
      </c>
      <c r="B1716" s="1199">
        <v>0.59</v>
      </c>
      <c r="C1716" s="468" t="s">
        <v>1044</v>
      </c>
      <c r="D1716" s="1"/>
      <c r="E1716" s="992" t="s">
        <v>879</v>
      </c>
      <c r="F1716" s="3"/>
      <c r="O1716"/>
      <c r="P1716"/>
      <c r="Q1716"/>
      <c r="U1716" s="969"/>
      <c r="V1716" s="38"/>
      <c r="W1716" s="38"/>
    </row>
    <row r="1717" spans="1:23" x14ac:dyDescent="0.35">
      <c r="A1717" s="1198">
        <v>74230</v>
      </c>
      <c r="B1717" s="1199">
        <v>0.52</v>
      </c>
      <c r="C1717" s="468" t="s">
        <v>1032</v>
      </c>
      <c r="D1717" s="1"/>
      <c r="E1717" s="992" t="s">
        <v>879</v>
      </c>
      <c r="F1717" s="3"/>
      <c r="O1717"/>
      <c r="P1717"/>
      <c r="Q1717"/>
      <c r="U1717" s="969"/>
      <c r="V1717" s="38"/>
      <c r="W1717" s="38"/>
    </row>
    <row r="1718" spans="1:23" x14ac:dyDescent="0.35">
      <c r="A1718" s="1198">
        <v>74240</v>
      </c>
      <c r="B1718" s="1199">
        <v>0.78</v>
      </c>
      <c r="C1718" s="468" t="s">
        <v>1072</v>
      </c>
      <c r="D1718" s="1"/>
      <c r="E1718" s="992" t="s">
        <v>879</v>
      </c>
      <c r="F1718" s="3"/>
      <c r="O1718"/>
      <c r="P1718"/>
      <c r="Q1718"/>
      <c r="U1718" s="969"/>
      <c r="V1718" s="38"/>
      <c r="W1718" s="38"/>
    </row>
    <row r="1719" spans="1:23" x14ac:dyDescent="0.35">
      <c r="A1719" s="1198">
        <v>74246</v>
      </c>
      <c r="B1719" s="1199">
        <v>0.88</v>
      </c>
      <c r="C1719" s="468" t="s">
        <v>1087</v>
      </c>
      <c r="D1719" s="1"/>
      <c r="E1719" s="992" t="s">
        <v>879</v>
      </c>
      <c r="F1719" s="3"/>
      <c r="O1719"/>
      <c r="P1719"/>
      <c r="Q1719"/>
      <c r="U1719" s="969"/>
      <c r="V1719" s="38"/>
      <c r="W1719" s="38"/>
    </row>
    <row r="1720" spans="1:23" x14ac:dyDescent="0.35">
      <c r="A1720" s="1198">
        <v>74250</v>
      </c>
      <c r="B1720" s="1199">
        <v>0.79</v>
      </c>
      <c r="C1720" s="468" t="s">
        <v>1080</v>
      </c>
      <c r="D1720" s="1"/>
      <c r="E1720" s="992" t="s">
        <v>879</v>
      </c>
      <c r="F1720" s="3"/>
      <c r="O1720"/>
      <c r="P1720"/>
      <c r="Q1720"/>
      <c r="U1720" s="969"/>
      <c r="V1720" s="38"/>
      <c r="W1720" s="38"/>
    </row>
    <row r="1721" spans="1:23" x14ac:dyDescent="0.35">
      <c r="A1721" s="1198">
        <v>74400</v>
      </c>
      <c r="B1721" s="1199">
        <v>0.48</v>
      </c>
      <c r="C1721" s="468" t="s">
        <v>1024</v>
      </c>
      <c r="D1721" s="1"/>
      <c r="E1721" s="992" t="s">
        <v>879</v>
      </c>
      <c r="F1721" s="3"/>
      <c r="O1721"/>
      <c r="P1721"/>
      <c r="Q1721"/>
      <c r="U1721" s="969"/>
      <c r="V1721" s="38"/>
      <c r="W1721" s="38"/>
    </row>
    <row r="1722" spans="1:23" x14ac:dyDescent="0.35">
      <c r="A1722" s="1198">
        <v>75635</v>
      </c>
      <c r="B1722" s="1199">
        <v>2.34</v>
      </c>
      <c r="C1722" s="468" t="s">
        <v>1267</v>
      </c>
      <c r="D1722" s="1"/>
      <c r="E1722" s="992" t="s">
        <v>879</v>
      </c>
      <c r="F1722" s="3"/>
      <c r="O1722"/>
      <c r="P1722"/>
      <c r="Q1722"/>
      <c r="U1722" s="969"/>
      <c r="V1722" s="38"/>
      <c r="W1722" s="38"/>
    </row>
    <row r="1723" spans="1:23" x14ac:dyDescent="0.35">
      <c r="A1723" s="1196">
        <v>75635</v>
      </c>
      <c r="B1723" s="1197">
        <v>2.34</v>
      </c>
      <c r="C1723" s="314" t="s">
        <v>1268</v>
      </c>
      <c r="D1723" s="1"/>
      <c r="E1723" s="992" t="s">
        <v>879</v>
      </c>
      <c r="F1723" s="3"/>
      <c r="O1723"/>
      <c r="P1723"/>
      <c r="Q1723"/>
      <c r="U1723" s="969"/>
      <c r="V1723" s="38"/>
      <c r="W1723" s="38"/>
    </row>
    <row r="1724" spans="1:23" x14ac:dyDescent="0.35">
      <c r="A1724" s="1198">
        <v>75820</v>
      </c>
      <c r="B1724" s="1199">
        <v>1.02</v>
      </c>
      <c r="C1724" s="468" t="s">
        <v>1109</v>
      </c>
      <c r="D1724" s="1"/>
      <c r="E1724" s="992" t="s">
        <v>879</v>
      </c>
      <c r="F1724" s="3"/>
      <c r="O1724"/>
      <c r="P1724"/>
      <c r="Q1724"/>
      <c r="U1724" s="969"/>
      <c r="V1724" s="38"/>
      <c r="W1724" s="38"/>
    </row>
    <row r="1725" spans="1:23" x14ac:dyDescent="0.35">
      <c r="A1725" s="1198">
        <v>75820</v>
      </c>
      <c r="B1725" s="1199">
        <v>1.02</v>
      </c>
      <c r="C1725" s="468" t="s">
        <v>1110</v>
      </c>
      <c r="D1725" s="1"/>
      <c r="E1725" s="992" t="s">
        <v>879</v>
      </c>
      <c r="F1725" s="3"/>
      <c r="O1725"/>
      <c r="P1725"/>
      <c r="Q1725"/>
      <c r="U1725" s="969"/>
      <c r="V1725" s="38"/>
      <c r="W1725" s="38"/>
    </row>
    <row r="1726" spans="1:23" x14ac:dyDescent="0.35">
      <c r="A1726" s="1198">
        <v>76000</v>
      </c>
      <c r="B1726" s="1199">
        <v>0.3</v>
      </c>
      <c r="C1726" s="468" t="s">
        <v>1009</v>
      </c>
      <c r="D1726" s="1"/>
      <c r="E1726" s="992" t="s">
        <v>879</v>
      </c>
      <c r="F1726" s="3"/>
      <c r="O1726"/>
      <c r="P1726"/>
      <c r="Q1726"/>
      <c r="U1726" s="969"/>
      <c r="V1726" s="38"/>
      <c r="W1726" s="38"/>
    </row>
    <row r="1727" spans="1:23" x14ac:dyDescent="0.35">
      <c r="A1727" s="1198">
        <v>76000</v>
      </c>
      <c r="B1727" s="1199">
        <v>0.3</v>
      </c>
      <c r="C1727" s="468" t="s">
        <v>1010</v>
      </c>
      <c r="D1727" s="1"/>
      <c r="E1727" s="992" t="s">
        <v>879</v>
      </c>
      <c r="F1727" s="3"/>
      <c r="O1727"/>
      <c r="P1727"/>
      <c r="Q1727"/>
      <c r="U1727" s="969"/>
      <c r="V1727" s="38"/>
      <c r="W1727" s="38"/>
    </row>
    <row r="1728" spans="1:23" x14ac:dyDescent="0.35">
      <c r="A1728" s="1198">
        <v>76000</v>
      </c>
      <c r="B1728" s="1199">
        <v>0.3</v>
      </c>
      <c r="C1728" s="468" t="s">
        <v>1011</v>
      </c>
      <c r="D1728" s="1"/>
      <c r="E1728" s="992" t="s">
        <v>879</v>
      </c>
      <c r="F1728" s="3"/>
      <c r="O1728"/>
      <c r="P1728"/>
      <c r="Q1728"/>
      <c r="U1728" s="969"/>
      <c r="V1728" s="38"/>
      <c r="W1728" s="38"/>
    </row>
    <row r="1729" spans="1:23" x14ac:dyDescent="0.35">
      <c r="A1729" s="1198">
        <v>76010</v>
      </c>
      <c r="B1729" s="1199">
        <v>0.18</v>
      </c>
      <c r="C1729" s="468" t="s">
        <v>962</v>
      </c>
      <c r="D1729" s="1"/>
      <c r="E1729" s="992" t="s">
        <v>879</v>
      </c>
      <c r="F1729" s="3"/>
      <c r="O1729"/>
      <c r="P1729"/>
      <c r="Q1729"/>
      <c r="U1729" s="969"/>
      <c r="V1729" s="38"/>
      <c r="W1729" s="38"/>
    </row>
    <row r="1730" spans="1:23" x14ac:dyDescent="0.35">
      <c r="A1730" s="1198">
        <v>76536</v>
      </c>
      <c r="B1730" s="1199">
        <v>0.55000000000000004</v>
      </c>
      <c r="C1730" s="468" t="s">
        <v>1036</v>
      </c>
      <c r="D1730" s="1"/>
      <c r="E1730" s="992" t="s">
        <v>879</v>
      </c>
      <c r="F1730" s="3"/>
      <c r="O1730"/>
      <c r="P1730"/>
      <c r="Q1730"/>
      <c r="U1730" s="969"/>
      <c r="V1730" s="38"/>
      <c r="W1730" s="38"/>
    </row>
    <row r="1731" spans="1:23" x14ac:dyDescent="0.35">
      <c r="A1731" s="1198">
        <v>76536</v>
      </c>
      <c r="B1731" s="1199">
        <v>0.55000000000000004</v>
      </c>
      <c r="C1731" s="468" t="s">
        <v>1037</v>
      </c>
      <c r="D1731" s="1"/>
      <c r="E1731" s="992" t="s">
        <v>879</v>
      </c>
      <c r="F1731" s="3"/>
      <c r="O1731"/>
      <c r="P1731"/>
      <c r="Q1731"/>
      <c r="U1731" s="969"/>
      <c r="V1731" s="38"/>
      <c r="W1731" s="38"/>
    </row>
    <row r="1732" spans="1:23" x14ac:dyDescent="0.35">
      <c r="A1732" s="1198">
        <v>76641</v>
      </c>
      <c r="B1732" s="1199">
        <v>0.71</v>
      </c>
      <c r="C1732" s="468" t="s">
        <v>1064</v>
      </c>
      <c r="D1732" s="1"/>
      <c r="E1732" s="992" t="s">
        <v>879</v>
      </c>
      <c r="F1732" s="3"/>
      <c r="O1732"/>
      <c r="P1732"/>
      <c r="Q1732"/>
      <c r="U1732" s="969"/>
      <c r="V1732" s="38"/>
      <c r="W1732" s="38"/>
    </row>
    <row r="1733" spans="1:23" x14ac:dyDescent="0.35">
      <c r="A1733" s="1198">
        <v>76641</v>
      </c>
      <c r="B1733" s="1199">
        <v>0.71</v>
      </c>
      <c r="C1733" s="468" t="s">
        <v>1065</v>
      </c>
      <c r="D1733" s="1"/>
      <c r="E1733" s="992" t="s">
        <v>879</v>
      </c>
      <c r="F1733" s="3"/>
      <c r="O1733"/>
      <c r="P1733"/>
      <c r="Q1733"/>
      <c r="U1733" s="969"/>
      <c r="V1733" s="38"/>
      <c r="W1733" s="38"/>
    </row>
    <row r="1734" spans="1:23" x14ac:dyDescent="0.35">
      <c r="A1734" s="1198">
        <v>76642</v>
      </c>
      <c r="B1734" s="1199">
        <v>0.66</v>
      </c>
      <c r="C1734" s="468" t="s">
        <v>1049</v>
      </c>
      <c r="D1734" s="1"/>
      <c r="E1734" s="992" t="s">
        <v>879</v>
      </c>
      <c r="F1734" s="3"/>
      <c r="O1734"/>
      <c r="P1734"/>
      <c r="Q1734"/>
      <c r="U1734" s="969"/>
      <c r="V1734" s="38"/>
      <c r="W1734" s="38"/>
    </row>
    <row r="1735" spans="1:23" x14ac:dyDescent="0.35">
      <c r="A1735" s="1198">
        <v>76642</v>
      </c>
      <c r="B1735" s="1199">
        <v>0.66</v>
      </c>
      <c r="C1735" s="468" t="s">
        <v>1050</v>
      </c>
      <c r="D1735" s="1"/>
      <c r="E1735" s="992" t="s">
        <v>879</v>
      </c>
      <c r="F1735" s="3"/>
      <c r="O1735"/>
      <c r="P1735"/>
      <c r="Q1735"/>
      <c r="U1735" s="969"/>
      <c r="V1735" s="38"/>
      <c r="W1735" s="38"/>
    </row>
    <row r="1736" spans="1:23" x14ac:dyDescent="0.35">
      <c r="A1736" s="1198">
        <v>76700</v>
      </c>
      <c r="B1736" s="1199">
        <v>0.79</v>
      </c>
      <c r="C1736" s="468" t="s">
        <v>1081</v>
      </c>
      <c r="E1736" s="992" t="s">
        <v>879</v>
      </c>
      <c r="F1736" s="3"/>
      <c r="O1736"/>
      <c r="P1736"/>
      <c r="Q1736"/>
      <c r="U1736" s="969"/>
      <c r="V1736" s="38"/>
      <c r="W1736" s="38"/>
    </row>
    <row r="1737" spans="1:23" x14ac:dyDescent="0.35">
      <c r="A1737" s="1198">
        <v>76705</v>
      </c>
      <c r="B1737" s="1199">
        <v>0.57999999999999996</v>
      </c>
      <c r="C1737" s="468" t="s">
        <v>1040</v>
      </c>
      <c r="D1737" s="1"/>
      <c r="E1737" s="992" t="s">
        <v>879</v>
      </c>
      <c r="F1737" s="3"/>
      <c r="O1737"/>
      <c r="P1737"/>
      <c r="Q1737"/>
      <c r="U1737" s="969"/>
      <c r="V1737" s="38"/>
      <c r="W1737" s="38"/>
    </row>
    <row r="1738" spans="1:23" x14ac:dyDescent="0.35">
      <c r="A1738" s="1198">
        <v>76705</v>
      </c>
      <c r="B1738" s="1199">
        <v>0.57999999999999996</v>
      </c>
      <c r="C1738" s="468" t="s">
        <v>1041</v>
      </c>
      <c r="D1738" s="1"/>
      <c r="E1738" s="992" t="s">
        <v>879</v>
      </c>
      <c r="F1738" s="3"/>
      <c r="O1738"/>
      <c r="P1738"/>
      <c r="Q1738"/>
      <c r="U1738" s="969"/>
      <c r="V1738" s="38"/>
      <c r="W1738" s="38"/>
    </row>
    <row r="1739" spans="1:23" x14ac:dyDescent="0.35">
      <c r="A1739" s="1198">
        <v>76705</v>
      </c>
      <c r="B1739" s="1199">
        <v>0.57999999999999996</v>
      </c>
      <c r="C1739" s="468" t="s">
        <v>1042</v>
      </c>
      <c r="D1739" s="1"/>
      <c r="E1739" s="992" t="s">
        <v>879</v>
      </c>
      <c r="F1739" s="3"/>
      <c r="O1739"/>
      <c r="P1739"/>
      <c r="Q1739"/>
      <c r="U1739" s="969"/>
      <c r="V1739" s="38"/>
      <c r="W1739" s="38"/>
    </row>
    <row r="1740" spans="1:23" x14ac:dyDescent="0.35">
      <c r="A1740" s="1198">
        <v>76705</v>
      </c>
      <c r="B1740" s="1199">
        <v>0.57999999999999996</v>
      </c>
      <c r="C1740" s="468" t="s">
        <v>1043</v>
      </c>
      <c r="D1740" s="1"/>
      <c r="E1740" s="992" t="s">
        <v>879</v>
      </c>
      <c r="F1740" s="3"/>
      <c r="O1740"/>
      <c r="P1740"/>
      <c r="Q1740"/>
      <c r="U1740" s="969"/>
      <c r="V1740" s="38"/>
      <c r="W1740" s="38"/>
    </row>
    <row r="1741" spans="1:23" x14ac:dyDescent="0.35">
      <c r="A1741" s="1198">
        <v>76706</v>
      </c>
      <c r="B1741" s="1199">
        <v>0.54</v>
      </c>
      <c r="C1741" s="468" t="s">
        <v>1033</v>
      </c>
      <c r="D1741" s="1"/>
      <c r="E1741" s="992" t="s">
        <v>879</v>
      </c>
      <c r="F1741" s="3"/>
      <c r="O1741"/>
      <c r="P1741"/>
      <c r="Q1741"/>
      <c r="U1741" s="969"/>
      <c r="V1741" s="38"/>
      <c r="W1741" s="38"/>
    </row>
    <row r="1742" spans="1:23" x14ac:dyDescent="0.35">
      <c r="A1742" s="1198">
        <v>76706</v>
      </c>
      <c r="B1742" s="1199">
        <v>0.54</v>
      </c>
      <c r="C1742" s="468" t="s">
        <v>1034</v>
      </c>
      <c r="D1742" s="1"/>
      <c r="E1742" s="992" t="s">
        <v>879</v>
      </c>
      <c r="F1742" s="3"/>
      <c r="O1742"/>
      <c r="P1742"/>
      <c r="Q1742"/>
      <c r="U1742" s="969"/>
      <c r="V1742" s="38"/>
      <c r="W1742" s="38"/>
    </row>
    <row r="1743" spans="1:23" x14ac:dyDescent="0.35">
      <c r="A1743" s="1198">
        <v>76770</v>
      </c>
      <c r="B1743" s="1199">
        <v>0.72</v>
      </c>
      <c r="C1743" s="468" t="s">
        <v>1066</v>
      </c>
      <c r="D1743" s="1"/>
      <c r="E1743" s="992" t="s">
        <v>879</v>
      </c>
      <c r="F1743" s="3"/>
      <c r="O1743"/>
      <c r="P1743"/>
      <c r="Q1743"/>
      <c r="U1743" s="969"/>
      <c r="V1743" s="38"/>
      <c r="W1743" s="38"/>
    </row>
    <row r="1744" spans="1:23" x14ac:dyDescent="0.35">
      <c r="A1744" s="1198">
        <v>76770</v>
      </c>
      <c r="B1744" s="1199">
        <v>0.72</v>
      </c>
      <c r="C1744" s="468" t="s">
        <v>852</v>
      </c>
      <c r="D1744" s="1"/>
      <c r="E1744" s="992" t="s">
        <v>879</v>
      </c>
      <c r="F1744" s="3"/>
      <c r="O1744"/>
      <c r="P1744"/>
      <c r="Q1744"/>
      <c r="U1744" s="969"/>
      <c r="V1744" s="38"/>
      <c r="W1744" s="38"/>
    </row>
    <row r="1745" spans="1:23" x14ac:dyDescent="0.35">
      <c r="A1745" s="1198">
        <v>76775</v>
      </c>
      <c r="B1745" s="1199">
        <v>0.56999999999999995</v>
      </c>
      <c r="C1745" s="468" t="s">
        <v>1039</v>
      </c>
      <c r="D1745" s="1"/>
      <c r="E1745" s="992" t="s">
        <v>879</v>
      </c>
      <c r="F1745" s="3"/>
      <c r="O1745"/>
      <c r="P1745"/>
      <c r="Q1745"/>
      <c r="U1745" s="969"/>
      <c r="V1745" s="38"/>
      <c r="W1745" s="38"/>
    </row>
    <row r="1746" spans="1:23" x14ac:dyDescent="0.35">
      <c r="A1746" s="1198">
        <v>76776</v>
      </c>
      <c r="B1746" s="1199">
        <v>0.74</v>
      </c>
      <c r="C1746" s="468" t="s">
        <v>1069</v>
      </c>
      <c r="D1746" s="1"/>
      <c r="E1746" s="992" t="s">
        <v>879</v>
      </c>
      <c r="F1746" s="3"/>
      <c r="O1746"/>
      <c r="P1746"/>
      <c r="Q1746"/>
      <c r="U1746" s="969"/>
      <c r="V1746" s="38"/>
      <c r="W1746" s="38"/>
    </row>
    <row r="1747" spans="1:23" x14ac:dyDescent="0.35">
      <c r="A1747" s="1198">
        <v>76805</v>
      </c>
      <c r="B1747" s="1199">
        <v>0.97</v>
      </c>
      <c r="C1747" s="468" t="s">
        <v>1095</v>
      </c>
      <c r="E1747" s="992" t="s">
        <v>879</v>
      </c>
      <c r="F1747" s="3"/>
      <c r="O1747"/>
      <c r="P1747"/>
      <c r="Q1747"/>
      <c r="U1747" s="969"/>
      <c r="V1747" s="38"/>
      <c r="W1747" s="38"/>
    </row>
    <row r="1748" spans="1:23" x14ac:dyDescent="0.35">
      <c r="A1748" s="1196">
        <v>76815</v>
      </c>
      <c r="B1748" s="1197">
        <v>0.63</v>
      </c>
      <c r="C1748" s="314" t="s">
        <v>1047</v>
      </c>
      <c r="D1748" s="1"/>
      <c r="E1748" s="992" t="s">
        <v>879</v>
      </c>
      <c r="F1748" s="3"/>
      <c r="O1748"/>
      <c r="P1748"/>
      <c r="Q1748"/>
      <c r="U1748" s="969"/>
      <c r="V1748" s="38"/>
      <c r="W1748" s="38"/>
    </row>
    <row r="1749" spans="1:23" x14ac:dyDescent="0.35">
      <c r="A1749" s="1198">
        <v>76830</v>
      </c>
      <c r="B1749" s="1199">
        <v>0.67</v>
      </c>
      <c r="C1749" s="468" t="s">
        <v>1052</v>
      </c>
      <c r="D1749" s="1126"/>
      <c r="E1749" s="992" t="s">
        <v>879</v>
      </c>
      <c r="F1749" s="3"/>
      <c r="O1749"/>
      <c r="P1749"/>
      <c r="Q1749"/>
      <c r="U1749" s="969"/>
      <c r="V1749" s="38"/>
      <c r="W1749" s="38"/>
    </row>
    <row r="1750" spans="1:23" x14ac:dyDescent="0.35">
      <c r="A1750" s="1198">
        <v>76856</v>
      </c>
      <c r="B1750" s="1199">
        <v>0.67</v>
      </c>
      <c r="C1750" s="468" t="s">
        <v>1053</v>
      </c>
      <c r="D1750" s="1126"/>
      <c r="E1750" s="992" t="s">
        <v>879</v>
      </c>
      <c r="F1750" s="3"/>
      <c r="O1750"/>
      <c r="P1750"/>
      <c r="Q1750"/>
      <c r="U1750" s="969"/>
      <c r="V1750" s="38"/>
      <c r="W1750" s="38"/>
    </row>
    <row r="1751" spans="1:23" x14ac:dyDescent="0.35">
      <c r="A1751" s="1198">
        <v>76870</v>
      </c>
      <c r="B1751" s="1199">
        <v>0.62</v>
      </c>
      <c r="C1751" s="468" t="s">
        <v>1046</v>
      </c>
      <c r="D1751" s="1"/>
      <c r="E1751" s="992" t="s">
        <v>879</v>
      </c>
      <c r="F1751" s="3"/>
      <c r="O1751"/>
      <c r="P1751"/>
      <c r="Q1751"/>
      <c r="U1751" s="969"/>
      <c r="V1751" s="38"/>
      <c r="W1751" s="38"/>
    </row>
    <row r="1752" spans="1:23" x14ac:dyDescent="0.35">
      <c r="A1752" s="1198">
        <v>76872</v>
      </c>
      <c r="B1752" s="1199">
        <v>0.65</v>
      </c>
      <c r="C1752" s="468" t="s">
        <v>1048</v>
      </c>
      <c r="D1752" s="1"/>
      <c r="E1752" s="992" t="s">
        <v>879</v>
      </c>
      <c r="F1752" s="3"/>
      <c r="O1752"/>
      <c r="P1752"/>
      <c r="Q1752"/>
      <c r="U1752" s="969"/>
      <c r="V1752" s="38"/>
      <c r="W1752" s="38"/>
    </row>
    <row r="1753" spans="1:23" x14ac:dyDescent="0.35">
      <c r="A1753" s="1198">
        <v>76882</v>
      </c>
      <c r="B1753" s="1199">
        <v>0.67</v>
      </c>
      <c r="C1753" s="468" t="s">
        <v>1054</v>
      </c>
      <c r="D1753" s="38"/>
      <c r="E1753" s="992" t="s">
        <v>879</v>
      </c>
      <c r="F1753" s="3"/>
      <c r="O1753"/>
      <c r="P1753"/>
      <c r="Q1753"/>
      <c r="U1753" s="969"/>
      <c r="V1753" s="38"/>
      <c r="W1753" s="38"/>
    </row>
    <row r="1754" spans="1:23" x14ac:dyDescent="0.35">
      <c r="A1754" s="1198">
        <v>76882</v>
      </c>
      <c r="B1754" s="1199">
        <v>0.67</v>
      </c>
      <c r="C1754" s="468" t="s">
        <v>1055</v>
      </c>
      <c r="D1754" s="38"/>
      <c r="E1754" s="992" t="s">
        <v>879</v>
      </c>
      <c r="F1754" s="3"/>
      <c r="O1754"/>
      <c r="P1754"/>
      <c r="Q1754"/>
      <c r="U1754" s="969"/>
      <c r="V1754" s="38"/>
      <c r="W1754" s="38"/>
    </row>
    <row r="1755" spans="1:23" x14ac:dyDescent="0.35">
      <c r="A1755" s="1198">
        <v>76882</v>
      </c>
      <c r="B1755" s="1199">
        <v>0.67</v>
      </c>
      <c r="C1755" s="468" t="s">
        <v>1056</v>
      </c>
      <c r="D1755" s="1"/>
      <c r="E1755" s="992" t="s">
        <v>879</v>
      </c>
      <c r="F1755" s="3"/>
      <c r="O1755"/>
      <c r="P1755"/>
      <c r="Q1755"/>
      <c r="U1755" s="969"/>
      <c r="V1755" s="38"/>
      <c r="W1755" s="38"/>
    </row>
    <row r="1756" spans="1:23" x14ac:dyDescent="0.35">
      <c r="A1756" s="1198">
        <v>76882</v>
      </c>
      <c r="B1756" s="1199">
        <v>0.67</v>
      </c>
      <c r="C1756" s="468" t="s">
        <v>1057</v>
      </c>
      <c r="D1756" s="1"/>
      <c r="E1756" s="992" t="s">
        <v>879</v>
      </c>
      <c r="F1756" s="3"/>
      <c r="O1756"/>
      <c r="P1756"/>
      <c r="Q1756"/>
      <c r="U1756" s="969"/>
      <c r="V1756" s="38"/>
      <c r="W1756" s="38"/>
    </row>
    <row r="1757" spans="1:23" x14ac:dyDescent="0.35">
      <c r="A1757" s="1198">
        <v>76882</v>
      </c>
      <c r="B1757" s="1199">
        <v>0.67</v>
      </c>
      <c r="C1757" s="468" t="s">
        <v>1058</v>
      </c>
      <c r="D1757" s="1"/>
      <c r="E1757" s="992" t="s">
        <v>879</v>
      </c>
      <c r="F1757" s="3"/>
      <c r="O1757"/>
      <c r="P1757"/>
      <c r="Q1757"/>
      <c r="U1757" s="969"/>
      <c r="V1757" s="38"/>
      <c r="W1757" s="38"/>
    </row>
    <row r="1758" spans="1:23" x14ac:dyDescent="0.35">
      <c r="A1758" s="1198">
        <v>77065</v>
      </c>
      <c r="B1758" s="1199">
        <v>0.79</v>
      </c>
      <c r="C1758" s="468" t="s">
        <v>1082</v>
      </c>
      <c r="D1758" s="1"/>
      <c r="E1758" s="992" t="s">
        <v>879</v>
      </c>
      <c r="F1758" s="3"/>
      <c r="O1758"/>
      <c r="P1758"/>
      <c r="Q1758"/>
      <c r="U1758" s="969"/>
      <c r="V1758" s="38"/>
      <c r="W1758" s="38"/>
    </row>
    <row r="1759" spans="1:23" x14ac:dyDescent="0.35">
      <c r="A1759" s="1198">
        <v>77065</v>
      </c>
      <c r="B1759" s="1199">
        <v>0.79</v>
      </c>
      <c r="C1759" s="468" t="s">
        <v>1083</v>
      </c>
      <c r="D1759" s="1"/>
      <c r="E1759" s="992" t="s">
        <v>879</v>
      </c>
      <c r="F1759" s="3"/>
      <c r="O1759"/>
      <c r="P1759"/>
      <c r="Q1759"/>
      <c r="U1759" s="969"/>
      <c r="V1759" s="38"/>
      <c r="W1759" s="38"/>
    </row>
    <row r="1760" spans="1:23" x14ac:dyDescent="0.35">
      <c r="A1760" s="1198">
        <v>77066</v>
      </c>
      <c r="B1760" s="1199">
        <v>0.98</v>
      </c>
      <c r="C1760" s="468" t="s">
        <v>1107</v>
      </c>
      <c r="D1760" s="1"/>
      <c r="E1760" s="992" t="s">
        <v>879</v>
      </c>
      <c r="F1760" s="3"/>
      <c r="O1760"/>
      <c r="P1760"/>
      <c r="Q1760"/>
      <c r="U1760" s="969"/>
      <c r="V1760" s="38"/>
      <c r="W1760" s="38"/>
    </row>
    <row r="1761" spans="1:23" x14ac:dyDescent="0.35">
      <c r="A1761" s="1198">
        <v>77067</v>
      </c>
      <c r="B1761" s="1199">
        <v>0.74</v>
      </c>
      <c r="C1761" s="468" t="s">
        <v>1070</v>
      </c>
      <c r="D1761" s="1"/>
      <c r="E1761" s="992" t="s">
        <v>879</v>
      </c>
      <c r="F1761" s="3"/>
      <c r="O1761"/>
      <c r="P1761"/>
      <c r="Q1761"/>
      <c r="U1761" s="969"/>
      <c r="V1761" s="38"/>
      <c r="W1761" s="38"/>
    </row>
    <row r="1762" spans="1:23" x14ac:dyDescent="0.35">
      <c r="A1762" s="1198">
        <v>77072</v>
      </c>
      <c r="B1762" s="1199">
        <v>0.19</v>
      </c>
      <c r="C1762" s="468" t="s">
        <v>966</v>
      </c>
      <c r="D1762" s="1"/>
      <c r="E1762" s="992" t="s">
        <v>879</v>
      </c>
      <c r="F1762" s="3"/>
      <c r="O1762"/>
      <c r="P1762"/>
      <c r="Q1762"/>
      <c r="U1762" s="969"/>
      <c r="V1762" s="38"/>
      <c r="W1762" s="38"/>
    </row>
    <row r="1763" spans="1:23" x14ac:dyDescent="0.35">
      <c r="A1763" s="1210">
        <v>77075</v>
      </c>
      <c r="B1763" s="1211">
        <v>0.54</v>
      </c>
      <c r="C1763" s="306" t="s">
        <v>1035</v>
      </c>
      <c r="D1763" s="1"/>
      <c r="E1763" s="992" t="s">
        <v>879</v>
      </c>
      <c r="F1763" s="3"/>
      <c r="O1763"/>
      <c r="P1763"/>
      <c r="Q1763"/>
      <c r="U1763" s="969"/>
      <c r="V1763" s="38"/>
      <c r="W1763" s="38"/>
    </row>
    <row r="1764" spans="1:23" x14ac:dyDescent="0.35">
      <c r="A1764" s="1198">
        <v>77080</v>
      </c>
      <c r="B1764" s="1199">
        <v>0.2</v>
      </c>
      <c r="C1764" s="468" t="s">
        <v>969</v>
      </c>
      <c r="D1764" s="1"/>
      <c r="E1764" s="992" t="s">
        <v>879</v>
      </c>
      <c r="F1764" s="3"/>
      <c r="O1764"/>
      <c r="P1764"/>
      <c r="Q1764"/>
      <c r="U1764" s="969"/>
      <c r="V1764" s="38"/>
      <c r="W1764" s="38"/>
    </row>
    <row r="1765" spans="1:23" x14ac:dyDescent="0.35">
      <c r="A1765" s="1198">
        <v>78014</v>
      </c>
      <c r="B1765" s="1199">
        <v>0.49</v>
      </c>
      <c r="C1765" s="468" t="s">
        <v>1026</v>
      </c>
      <c r="D1765" s="1"/>
      <c r="E1765" s="992" t="s">
        <v>879</v>
      </c>
      <c r="F1765" s="3"/>
      <c r="O1765"/>
      <c r="P1765"/>
      <c r="Q1765"/>
      <c r="U1765" s="969"/>
      <c r="V1765" s="38"/>
      <c r="W1765" s="38"/>
    </row>
    <row r="1766" spans="1:23" x14ac:dyDescent="0.35">
      <c r="A1766" s="1198">
        <v>78070</v>
      </c>
      <c r="B1766" s="1199">
        <v>0.78</v>
      </c>
      <c r="C1766" s="468" t="s">
        <v>1073</v>
      </c>
      <c r="D1766" s="1"/>
      <c r="E1766" s="992" t="s">
        <v>879</v>
      </c>
      <c r="F1766" s="3"/>
      <c r="O1766"/>
      <c r="P1766"/>
      <c r="Q1766"/>
      <c r="U1766" s="969"/>
      <c r="V1766" s="38"/>
      <c r="W1766" s="38"/>
    </row>
    <row r="1767" spans="1:23" x14ac:dyDescent="0.35">
      <c r="A1767" s="1215">
        <v>78226</v>
      </c>
      <c r="B1767" s="1216">
        <v>0.72</v>
      </c>
      <c r="C1767" s="534" t="s">
        <v>1067</v>
      </c>
      <c r="D1767" s="1"/>
      <c r="E1767" s="992" t="s">
        <v>879</v>
      </c>
      <c r="F1767" s="3"/>
      <c r="O1767"/>
      <c r="P1767"/>
      <c r="Q1767"/>
      <c r="U1767" s="969"/>
      <c r="V1767" s="38"/>
      <c r="W1767" s="38"/>
    </row>
    <row r="1768" spans="1:23" x14ac:dyDescent="0.35">
      <c r="A1768" s="1198">
        <v>78227</v>
      </c>
      <c r="B1768" s="1199">
        <v>0.88</v>
      </c>
      <c r="C1768" s="468" t="s">
        <v>1088</v>
      </c>
      <c r="D1768" s="1"/>
      <c r="E1768" s="992" t="s">
        <v>879</v>
      </c>
      <c r="F1768" s="3"/>
      <c r="O1768"/>
      <c r="P1768"/>
      <c r="Q1768"/>
      <c r="U1768" s="969"/>
      <c r="V1768" s="38"/>
      <c r="W1768" s="38"/>
    </row>
    <row r="1769" spans="1:23" x14ac:dyDescent="0.35">
      <c r="A1769" s="1196">
        <v>78262</v>
      </c>
      <c r="B1769" s="1197">
        <v>0.66</v>
      </c>
      <c r="C1769" s="314" t="s">
        <v>1051</v>
      </c>
      <c r="D1769" s="1"/>
      <c r="E1769" s="992" t="s">
        <v>879</v>
      </c>
      <c r="F1769" s="3"/>
      <c r="O1769"/>
      <c r="P1769"/>
      <c r="Q1769"/>
      <c r="U1769" s="969"/>
      <c r="V1769" s="38"/>
      <c r="W1769" s="38"/>
    </row>
    <row r="1770" spans="1:23" x14ac:dyDescent="0.35">
      <c r="A1770" s="1198">
        <v>78264</v>
      </c>
      <c r="B1770" s="1199">
        <v>0.77</v>
      </c>
      <c r="C1770" s="468" t="s">
        <v>1071</v>
      </c>
      <c r="D1770" s="1"/>
      <c r="E1770" s="992" t="s">
        <v>879</v>
      </c>
      <c r="F1770" s="3"/>
      <c r="O1770"/>
      <c r="P1770"/>
      <c r="Q1770"/>
      <c r="U1770" s="969"/>
      <c r="V1770" s="38"/>
      <c r="W1770" s="38"/>
    </row>
    <row r="1771" spans="1:23" x14ac:dyDescent="0.35">
      <c r="A1771" s="1198">
        <v>78278</v>
      </c>
      <c r="B1771" s="1199">
        <v>0.97</v>
      </c>
      <c r="C1771" s="468" t="s">
        <v>1096</v>
      </c>
      <c r="D1771" s="1"/>
      <c r="E1771" s="992" t="s">
        <v>879</v>
      </c>
      <c r="F1771" s="3"/>
      <c r="O1771"/>
      <c r="P1771"/>
      <c r="Q1771"/>
      <c r="U1771" s="969"/>
      <c r="V1771" s="38"/>
      <c r="W1771" s="38"/>
    </row>
    <row r="1772" spans="1:23" x14ac:dyDescent="0.35">
      <c r="A1772" s="1200">
        <v>78300</v>
      </c>
      <c r="B1772" s="1201">
        <v>0.6</v>
      </c>
      <c r="C1772" s="306" t="s">
        <v>1045</v>
      </c>
      <c r="D1772" s="1"/>
      <c r="E1772" s="992" t="s">
        <v>879</v>
      </c>
      <c r="F1772" s="3"/>
      <c r="O1772"/>
      <c r="P1772"/>
      <c r="Q1772"/>
      <c r="U1772" s="969"/>
      <c r="V1772" s="38"/>
      <c r="W1772" s="38"/>
    </row>
    <row r="1773" spans="1:23" x14ac:dyDescent="0.35">
      <c r="A1773" s="1198">
        <v>78306</v>
      </c>
      <c r="B1773" s="1199">
        <v>0.84</v>
      </c>
      <c r="C1773" s="468" t="s">
        <v>1086</v>
      </c>
      <c r="D1773" s="1"/>
      <c r="E1773" s="992" t="s">
        <v>879</v>
      </c>
      <c r="F1773" s="3"/>
      <c r="O1773"/>
      <c r="P1773"/>
      <c r="Q1773"/>
      <c r="U1773" s="969"/>
      <c r="V1773" s="38"/>
      <c r="W1773" s="38"/>
    </row>
    <row r="1774" spans="1:23" x14ac:dyDescent="0.35">
      <c r="A1774" s="1200">
        <v>78315</v>
      </c>
      <c r="B1774" s="1201">
        <v>0.99</v>
      </c>
      <c r="C1774" s="298" t="s">
        <v>1108</v>
      </c>
      <c r="D1774" s="1"/>
      <c r="E1774" s="992" t="s">
        <v>879</v>
      </c>
      <c r="F1774" s="3"/>
      <c r="O1774"/>
      <c r="P1774"/>
      <c r="Q1774"/>
      <c r="U1774" s="969"/>
      <c r="V1774" s="38"/>
      <c r="W1774" s="38"/>
    </row>
    <row r="1775" spans="1:23" x14ac:dyDescent="0.35">
      <c r="A1775" s="1196">
        <v>78458</v>
      </c>
      <c r="B1775" s="1197">
        <v>0.88</v>
      </c>
      <c r="C1775" s="314" t="s">
        <v>1089</v>
      </c>
      <c r="D1775" s="1"/>
      <c r="E1775" s="992" t="s">
        <v>879</v>
      </c>
      <c r="F1775" s="3"/>
      <c r="O1775"/>
      <c r="P1775"/>
      <c r="Q1775"/>
      <c r="U1775" s="969"/>
      <c r="V1775" s="38"/>
      <c r="W1775" s="38"/>
    </row>
    <row r="1776" spans="1:23" x14ac:dyDescent="0.35">
      <c r="A1776" s="1210">
        <v>78472</v>
      </c>
      <c r="B1776" s="1211">
        <v>0.96</v>
      </c>
      <c r="C1776" s="298" t="s">
        <v>1094</v>
      </c>
      <c r="D1776" s="1"/>
      <c r="E1776" s="992" t="s">
        <v>879</v>
      </c>
      <c r="F1776" s="3"/>
      <c r="O1776"/>
      <c r="P1776"/>
      <c r="Q1776"/>
      <c r="U1776" s="969"/>
      <c r="V1776" s="38"/>
      <c r="W1776" s="38"/>
    </row>
    <row r="1777" spans="1:23" x14ac:dyDescent="0.35">
      <c r="A1777" s="1200">
        <v>78580</v>
      </c>
      <c r="B1777" s="1201">
        <v>0.72</v>
      </c>
      <c r="C1777" s="306" t="s">
        <v>1068</v>
      </c>
      <c r="D1777" s="1"/>
      <c r="E1777" s="992" t="s">
        <v>879</v>
      </c>
      <c r="F1777" s="3"/>
      <c r="O1777"/>
      <c r="P1777"/>
      <c r="Q1777"/>
      <c r="U1777" s="969"/>
      <c r="V1777" s="38"/>
      <c r="W1777" s="38"/>
    </row>
    <row r="1778" spans="1:23" x14ac:dyDescent="0.35">
      <c r="A1778" s="1198">
        <v>78582</v>
      </c>
      <c r="B1778" s="1199">
        <v>1.04</v>
      </c>
      <c r="C1778" s="468" t="s">
        <v>1111</v>
      </c>
      <c r="D1778" s="1"/>
      <c r="E1778" s="992" t="s">
        <v>879</v>
      </c>
      <c r="F1778" s="3"/>
      <c r="O1778"/>
      <c r="P1778"/>
      <c r="Q1778"/>
      <c r="U1778" s="969"/>
      <c r="V1778" s="38"/>
      <c r="W1778" s="38"/>
    </row>
    <row r="1779" spans="1:23" x14ac:dyDescent="0.35">
      <c r="A1779" s="1196">
        <v>78701</v>
      </c>
      <c r="B1779" s="1197">
        <v>0.48</v>
      </c>
      <c r="C1779" s="314" t="s">
        <v>1025</v>
      </c>
      <c r="D1779" s="1"/>
      <c r="E1779" s="992" t="s">
        <v>879</v>
      </c>
      <c r="F1779" s="3"/>
      <c r="O1779"/>
      <c r="P1779"/>
      <c r="Q1779"/>
      <c r="U1779" s="969"/>
      <c r="V1779" s="38"/>
      <c r="W1779" s="38"/>
    </row>
    <row r="1780" spans="1:23" x14ac:dyDescent="0.35">
      <c r="A1780" s="1200">
        <v>78707</v>
      </c>
      <c r="B1780" s="1201">
        <v>0.94</v>
      </c>
      <c r="C1780" s="306" t="s">
        <v>1093</v>
      </c>
      <c r="D1780" s="1"/>
      <c r="E1780" s="992" t="s">
        <v>879</v>
      </c>
      <c r="F1780" s="3"/>
      <c r="O1780"/>
      <c r="P1780"/>
      <c r="Q1780"/>
      <c r="U1780" s="969"/>
      <c r="V1780" s="38"/>
      <c r="W1780" s="38"/>
    </row>
    <row r="1781" spans="1:23" x14ac:dyDescent="0.35">
      <c r="A1781" s="1200">
        <v>78708</v>
      </c>
      <c r="B1781" s="1201">
        <v>1.18</v>
      </c>
      <c r="C1781" s="306" t="s">
        <v>1127</v>
      </c>
      <c r="D1781" s="1"/>
      <c r="E1781" s="992" t="s">
        <v>879</v>
      </c>
      <c r="F1781" s="3"/>
      <c r="O1781"/>
      <c r="P1781"/>
      <c r="Q1781"/>
      <c r="U1781" s="969"/>
      <c r="V1781" s="38"/>
      <c r="W1781" s="38"/>
    </row>
    <row r="1782" spans="1:23" x14ac:dyDescent="0.35">
      <c r="A1782" s="1200">
        <v>78709</v>
      </c>
      <c r="B1782" s="1201">
        <v>1.37</v>
      </c>
      <c r="C1782" s="306" t="s">
        <v>1186</v>
      </c>
      <c r="E1782" s="992" t="s">
        <v>879</v>
      </c>
      <c r="F1782" s="3"/>
      <c r="O1782"/>
      <c r="P1782"/>
      <c r="Q1782"/>
      <c r="U1782" s="969"/>
      <c r="V1782" s="38"/>
      <c r="W1782" s="38"/>
    </row>
    <row r="1783" spans="1:23" x14ac:dyDescent="0.35">
      <c r="A1783" s="1196">
        <v>78740</v>
      </c>
      <c r="B1783" s="1197">
        <v>0.56000000000000005</v>
      </c>
      <c r="C1783" s="314" t="s">
        <v>1038</v>
      </c>
      <c r="D1783" s="1"/>
      <c r="E1783" s="992" t="s">
        <v>879</v>
      </c>
      <c r="F1783" s="3"/>
      <c r="O1783"/>
      <c r="P1783"/>
      <c r="Q1783"/>
      <c r="U1783" s="969"/>
      <c r="V1783" s="38"/>
      <c r="W1783" s="38"/>
    </row>
    <row r="1784" spans="1:23" x14ac:dyDescent="0.35">
      <c r="A1784" s="1200">
        <v>78761</v>
      </c>
      <c r="B1784" s="1201">
        <v>0.69</v>
      </c>
      <c r="C1784" s="306" t="s">
        <v>1063</v>
      </c>
      <c r="D1784" s="1"/>
      <c r="E1784" s="992" t="s">
        <v>879</v>
      </c>
      <c r="F1784" s="3"/>
      <c r="O1784"/>
      <c r="P1784"/>
      <c r="Q1784"/>
      <c r="U1784" s="969"/>
      <c r="V1784" s="38"/>
      <c r="W1784" s="38"/>
    </row>
    <row r="1785" spans="1:23" x14ac:dyDescent="0.35">
      <c r="A1785" s="1200">
        <v>78802</v>
      </c>
      <c r="B1785" s="1201">
        <v>0.78</v>
      </c>
      <c r="C1785" s="306" t="s">
        <v>1074</v>
      </c>
      <c r="E1785" s="992" t="s">
        <v>879</v>
      </c>
      <c r="F1785" s="3"/>
      <c r="O1785"/>
      <c r="P1785"/>
      <c r="Q1785"/>
      <c r="U1785" s="969"/>
      <c r="V1785" s="38"/>
      <c r="W1785" s="38"/>
    </row>
    <row r="1786" spans="1:23" x14ac:dyDescent="0.35">
      <c r="A1786" s="1198">
        <v>93306</v>
      </c>
      <c r="B1786" s="1199">
        <v>1.42</v>
      </c>
      <c r="C1786" s="468" t="s">
        <v>1193</v>
      </c>
      <c r="D1786" s="1126"/>
      <c r="E1786" s="992" t="s">
        <v>879</v>
      </c>
      <c r="F1786" s="3"/>
      <c r="O1786"/>
      <c r="P1786"/>
      <c r="Q1786"/>
      <c r="U1786" s="969"/>
      <c r="V1786" s="38"/>
      <c r="W1786" s="38"/>
    </row>
    <row r="1787" spans="1:23" x14ac:dyDescent="0.35">
      <c r="A1787" s="1200">
        <v>93307</v>
      </c>
      <c r="B1787" s="1201">
        <v>0.9</v>
      </c>
      <c r="C1787" s="306" t="s">
        <v>1090</v>
      </c>
      <c r="D1787" s="1"/>
      <c r="E1787" s="992" t="s">
        <v>879</v>
      </c>
      <c r="F1787" s="3"/>
      <c r="O1787"/>
      <c r="P1787"/>
      <c r="Q1787"/>
      <c r="U1787" s="969"/>
      <c r="V1787" s="38"/>
      <c r="W1787" s="38"/>
    </row>
    <row r="1788" spans="1:23" x14ac:dyDescent="0.35">
      <c r="A1788" s="1198">
        <v>93880</v>
      </c>
      <c r="B1788" s="1199">
        <v>0.78</v>
      </c>
      <c r="C1788" s="468" t="s">
        <v>1075</v>
      </c>
      <c r="D1788" s="1"/>
      <c r="E1788" s="992" t="s">
        <v>879</v>
      </c>
      <c r="F1788" s="3"/>
      <c r="O1788"/>
      <c r="P1788"/>
      <c r="Q1788"/>
      <c r="U1788" s="969"/>
      <c r="V1788" s="38"/>
      <c r="W1788" s="38"/>
    </row>
    <row r="1789" spans="1:23" x14ac:dyDescent="0.35">
      <c r="A1789" s="1200">
        <v>93925</v>
      </c>
      <c r="B1789" s="1201">
        <v>0.78</v>
      </c>
      <c r="C1789" s="1198" t="s">
        <v>1076</v>
      </c>
      <c r="D1789" s="1"/>
      <c r="E1789" s="992" t="s">
        <v>879</v>
      </c>
      <c r="F1789" s="3"/>
      <c r="O1789"/>
      <c r="P1789"/>
      <c r="Q1789"/>
      <c r="U1789" s="969"/>
      <c r="V1789" s="38"/>
      <c r="W1789" s="38"/>
    </row>
    <row r="1790" spans="1:23" x14ac:dyDescent="0.35">
      <c r="A1790" s="1198">
        <v>93926</v>
      </c>
      <c r="B1790" s="1199">
        <v>0.49</v>
      </c>
      <c r="C1790" s="1198" t="s">
        <v>1027</v>
      </c>
      <c r="D1790" s="1"/>
      <c r="E1790" s="992" t="s">
        <v>879</v>
      </c>
      <c r="F1790" s="3"/>
      <c r="O1790"/>
      <c r="P1790"/>
      <c r="Q1790"/>
      <c r="U1790" s="969"/>
      <c r="V1790" s="38"/>
      <c r="W1790" s="38"/>
    </row>
    <row r="1791" spans="1:23" x14ac:dyDescent="0.35">
      <c r="A1791" s="1198">
        <v>93926</v>
      </c>
      <c r="B1791" s="1199">
        <v>0.49</v>
      </c>
      <c r="C1791" s="1198" t="s">
        <v>1028</v>
      </c>
      <c r="D1791" s="1"/>
      <c r="E1791" s="992" t="s">
        <v>879</v>
      </c>
      <c r="F1791" s="3"/>
      <c r="O1791"/>
      <c r="P1791"/>
      <c r="Q1791"/>
      <c r="U1791" s="969"/>
      <c r="V1791" s="38"/>
      <c r="W1791" s="38"/>
    </row>
    <row r="1792" spans="1:23" x14ac:dyDescent="0.35">
      <c r="A1792" s="1200">
        <v>93930</v>
      </c>
      <c r="B1792" s="1201">
        <v>0.78</v>
      </c>
      <c r="C1792" s="306" t="s">
        <v>1077</v>
      </c>
      <c r="D1792" s="1"/>
      <c r="E1792" s="992" t="s">
        <v>879</v>
      </c>
      <c r="F1792" s="3"/>
      <c r="O1792"/>
      <c r="P1792"/>
      <c r="Q1792"/>
      <c r="U1792" s="969"/>
      <c r="V1792" s="38"/>
      <c r="W1792" s="38"/>
    </row>
    <row r="1793" spans="1:23" x14ac:dyDescent="0.35">
      <c r="A1793" s="1198">
        <v>93931</v>
      </c>
      <c r="B1793" s="1199">
        <v>0.49</v>
      </c>
      <c r="C1793" s="468" t="s">
        <v>1029</v>
      </c>
      <c r="D1793" s="1"/>
      <c r="E1793" s="992" t="s">
        <v>879</v>
      </c>
      <c r="F1793" s="3"/>
      <c r="O1793"/>
      <c r="P1793"/>
      <c r="Q1793"/>
      <c r="U1793" s="969"/>
      <c r="V1793" s="38"/>
      <c r="W1793" s="38"/>
    </row>
    <row r="1794" spans="1:23" x14ac:dyDescent="0.35">
      <c r="A1794" s="1198">
        <v>93931</v>
      </c>
      <c r="B1794" s="1199">
        <v>0.49</v>
      </c>
      <c r="C1794" s="468" t="s">
        <v>1030</v>
      </c>
      <c r="D1794" s="1"/>
      <c r="E1794" s="992" t="s">
        <v>879</v>
      </c>
      <c r="F1794" s="3"/>
      <c r="O1794"/>
      <c r="P1794"/>
      <c r="Q1794"/>
      <c r="U1794" s="969"/>
      <c r="V1794" s="38"/>
      <c r="W1794" s="38"/>
    </row>
    <row r="1795" spans="1:23" x14ac:dyDescent="0.35">
      <c r="A1795" s="1198">
        <v>93931</v>
      </c>
      <c r="B1795" s="1199">
        <v>0.49</v>
      </c>
      <c r="C1795" s="1198" t="s">
        <v>1031</v>
      </c>
      <c r="D1795" s="1"/>
      <c r="E1795" s="992" t="s">
        <v>879</v>
      </c>
      <c r="F1795" s="3"/>
      <c r="O1795"/>
      <c r="P1795"/>
      <c r="Q1795"/>
      <c r="U1795" s="969"/>
      <c r="V1795" s="38"/>
      <c r="W1795" s="38"/>
    </row>
    <row r="1796" spans="1:23" x14ac:dyDescent="0.35">
      <c r="A1796" s="1198">
        <v>93931</v>
      </c>
      <c r="B1796" s="1199">
        <v>0.49</v>
      </c>
      <c r="C1796" s="468" t="s">
        <v>1031</v>
      </c>
      <c r="D1796" s="1"/>
      <c r="E1796" s="992" t="s">
        <v>879</v>
      </c>
      <c r="O1796"/>
      <c r="P1796"/>
      <c r="Q1796"/>
      <c r="U1796" s="969"/>
      <c r="V1796" s="38"/>
      <c r="W1796" s="38"/>
    </row>
    <row r="1797" spans="1:23" x14ac:dyDescent="0.35">
      <c r="A1797" s="1198">
        <v>93970</v>
      </c>
      <c r="B1797" s="1199">
        <v>0.68</v>
      </c>
      <c r="C1797" s="468" t="s">
        <v>1059</v>
      </c>
      <c r="D1797" s="1"/>
      <c r="E1797" s="992" t="s">
        <v>879</v>
      </c>
      <c r="F1797" s="3"/>
      <c r="O1797"/>
      <c r="P1797"/>
      <c r="Q1797"/>
      <c r="U1797" s="969"/>
      <c r="V1797" s="38"/>
      <c r="W1797" s="38"/>
    </row>
    <row r="1798" spans="1:23" x14ac:dyDescent="0.35">
      <c r="A1798" s="1198">
        <v>93970</v>
      </c>
      <c r="B1798" s="1199">
        <v>0.68</v>
      </c>
      <c r="C1798" s="468" t="s">
        <v>1060</v>
      </c>
      <c r="D1798" s="1"/>
      <c r="E1798" s="992" t="s">
        <v>879</v>
      </c>
      <c r="F1798" s="3"/>
      <c r="O1798"/>
      <c r="P1798"/>
      <c r="Q1798"/>
      <c r="U1798" s="969"/>
      <c r="V1798" s="38"/>
      <c r="W1798" s="38"/>
    </row>
    <row r="1799" spans="1:23" x14ac:dyDescent="0.35">
      <c r="A1799" s="1198">
        <v>93970</v>
      </c>
      <c r="B1799" s="1199">
        <v>0.68</v>
      </c>
      <c r="C1799" s="468" t="s">
        <v>1061</v>
      </c>
      <c r="D1799" s="1"/>
      <c r="E1799" s="992" t="s">
        <v>879</v>
      </c>
      <c r="F1799" s="3"/>
      <c r="O1799"/>
      <c r="P1799"/>
      <c r="Q1799"/>
      <c r="U1799" s="969"/>
      <c r="V1799" s="38"/>
      <c r="W1799" s="38"/>
    </row>
    <row r="1800" spans="1:23" x14ac:dyDescent="0.35">
      <c r="A1800" s="1198">
        <v>93970</v>
      </c>
      <c r="B1800" s="1199">
        <v>0.68</v>
      </c>
      <c r="C1800" s="468" t="s">
        <v>1062</v>
      </c>
      <c r="D1800" s="1"/>
      <c r="E1800" s="992" t="s">
        <v>879</v>
      </c>
      <c r="F1800" s="3"/>
      <c r="O1800"/>
      <c r="P1800"/>
      <c r="Q1800"/>
      <c r="U1800" s="969"/>
      <c r="V1800" s="38"/>
      <c r="W1800" s="38"/>
    </row>
    <row r="1801" spans="1:23" x14ac:dyDescent="0.35">
      <c r="A1801" s="1198">
        <v>93971</v>
      </c>
      <c r="B1801" s="1199">
        <v>0.44</v>
      </c>
      <c r="C1801" s="468" t="s">
        <v>1018</v>
      </c>
      <c r="D1801" s="1"/>
      <c r="E1801" s="992" t="s">
        <v>879</v>
      </c>
      <c r="F1801" s="3"/>
      <c r="O1801"/>
      <c r="P1801"/>
      <c r="Q1801"/>
      <c r="U1801" s="969"/>
      <c r="V1801" s="38"/>
      <c r="W1801" s="38"/>
    </row>
    <row r="1802" spans="1:23" x14ac:dyDescent="0.35">
      <c r="A1802" s="1198">
        <v>93971</v>
      </c>
      <c r="B1802" s="1199">
        <v>0.44</v>
      </c>
      <c r="C1802" s="468" t="s">
        <v>1019</v>
      </c>
      <c r="D1802" s="1"/>
      <c r="E1802" s="992" t="s">
        <v>879</v>
      </c>
      <c r="F1802" s="3"/>
      <c r="O1802"/>
      <c r="P1802"/>
      <c r="Q1802"/>
      <c r="U1802" s="969"/>
      <c r="V1802" s="38"/>
      <c r="W1802" s="38"/>
    </row>
    <row r="1803" spans="1:23" x14ac:dyDescent="0.35">
      <c r="A1803" s="1198">
        <v>93971</v>
      </c>
      <c r="B1803" s="1199">
        <v>0.44</v>
      </c>
      <c r="C1803" s="468" t="s">
        <v>1020</v>
      </c>
      <c r="D1803" s="1"/>
      <c r="E1803" s="992" t="s">
        <v>879</v>
      </c>
      <c r="F1803" s="3"/>
      <c r="O1803"/>
      <c r="P1803"/>
      <c r="Q1803"/>
      <c r="U1803" s="969"/>
      <c r="V1803" s="38"/>
      <c r="W1803" s="38"/>
    </row>
    <row r="1804" spans="1:23" x14ac:dyDescent="0.35">
      <c r="A1804" s="1198">
        <v>93971</v>
      </c>
      <c r="B1804" s="1199">
        <v>0.44</v>
      </c>
      <c r="C1804" s="468" t="s">
        <v>1021</v>
      </c>
      <c r="D1804" s="1"/>
      <c r="E1804" s="992" t="s">
        <v>879</v>
      </c>
      <c r="F1804" s="3"/>
      <c r="O1804"/>
      <c r="P1804"/>
      <c r="Q1804"/>
      <c r="U1804" s="969"/>
      <c r="V1804" s="38"/>
      <c r="W1804" s="38"/>
    </row>
    <row r="1805" spans="1:23" x14ac:dyDescent="0.35">
      <c r="A1805" s="1198">
        <v>93971</v>
      </c>
      <c r="B1805" s="1199">
        <v>0.44</v>
      </c>
      <c r="C1805" s="468" t="s">
        <v>1022</v>
      </c>
      <c r="D1805" s="1"/>
      <c r="E1805" s="992" t="s">
        <v>879</v>
      </c>
      <c r="F1805" s="3"/>
      <c r="O1805"/>
      <c r="P1805"/>
      <c r="Q1805"/>
      <c r="U1805" s="969"/>
      <c r="V1805" s="38"/>
      <c r="W1805" s="38"/>
    </row>
    <row r="1806" spans="1:23" x14ac:dyDescent="0.35">
      <c r="A1806" s="1198">
        <v>93971</v>
      </c>
      <c r="B1806" s="1199">
        <v>0.44</v>
      </c>
      <c r="C1806" s="468" t="s">
        <v>1023</v>
      </c>
      <c r="D1806" s="1"/>
      <c r="E1806" s="992" t="s">
        <v>879</v>
      </c>
      <c r="F1806" s="3"/>
      <c r="O1806"/>
      <c r="P1806"/>
      <c r="Q1806"/>
      <c r="U1806" s="969"/>
      <c r="V1806" s="38"/>
      <c r="W1806" s="38"/>
    </row>
    <row r="1807" spans="1:23" x14ac:dyDescent="0.35">
      <c r="A1807" s="1198">
        <v>93975</v>
      </c>
      <c r="B1807" s="1199">
        <v>1.1299999999999999</v>
      </c>
      <c r="C1807" s="468" t="s">
        <v>1124</v>
      </c>
      <c r="D1807" s="1"/>
      <c r="E1807" s="992" t="s">
        <v>879</v>
      </c>
      <c r="F1807" s="3"/>
      <c r="O1807"/>
      <c r="P1807"/>
      <c r="Q1807"/>
      <c r="U1807" s="969"/>
      <c r="V1807" s="38"/>
      <c r="W1807" s="38"/>
    </row>
    <row r="1808" spans="1:23" x14ac:dyDescent="0.35">
      <c r="A1808" s="1198">
        <v>93976</v>
      </c>
      <c r="B1808" s="1199">
        <v>0.78</v>
      </c>
      <c r="C1808" s="468" t="s">
        <v>1078</v>
      </c>
      <c r="D1808" s="1115"/>
      <c r="E1808" s="992" t="s">
        <v>879</v>
      </c>
      <c r="F1808" s="3"/>
      <c r="O1808"/>
      <c r="P1808"/>
      <c r="Q1808"/>
      <c r="U1808" s="969"/>
      <c r="V1808" s="38"/>
      <c r="W1808" s="38"/>
    </row>
    <row r="1809" spans="1:23" x14ac:dyDescent="0.35">
      <c r="A1809" s="1198">
        <v>93976</v>
      </c>
      <c r="B1809" s="1199">
        <v>0.78</v>
      </c>
      <c r="C1809" s="468" t="s">
        <v>1079</v>
      </c>
      <c r="D1809" s="1115"/>
      <c r="E1809" s="992" t="s">
        <v>879</v>
      </c>
      <c r="F1809" s="3"/>
      <c r="O1809"/>
      <c r="P1809"/>
      <c r="Q1809"/>
      <c r="U1809" s="969"/>
      <c r="V1809" s="38"/>
      <c r="W1809" s="38"/>
    </row>
    <row r="1810" spans="1:23" x14ac:dyDescent="0.35">
      <c r="A1810" s="1200" t="s">
        <v>1260</v>
      </c>
      <c r="B1810" s="1201">
        <v>2.21</v>
      </c>
      <c r="C1810" s="306" t="s">
        <v>1261</v>
      </c>
      <c r="D1810" s="1"/>
      <c r="E1810" s="992" t="s">
        <v>879</v>
      </c>
      <c r="F1810" s="3"/>
      <c r="O1810"/>
      <c r="P1810"/>
      <c r="Q1810"/>
      <c r="U1810" s="969"/>
      <c r="V1810" s="38"/>
      <c r="W1810" s="38"/>
    </row>
    <row r="1811" spans="1:23" x14ac:dyDescent="0.35">
      <c r="A1811" s="1198" t="s">
        <v>515</v>
      </c>
      <c r="B1811" s="1199">
        <v>2.75</v>
      </c>
      <c r="C1811" s="468" t="s">
        <v>1273</v>
      </c>
      <c r="D1811" s="1"/>
      <c r="E1811" s="992" t="s">
        <v>879</v>
      </c>
      <c r="F1811" s="3"/>
      <c r="O1811"/>
      <c r="P1811"/>
      <c r="Q1811"/>
      <c r="U1811" s="969"/>
      <c r="V1811" s="38"/>
      <c r="W1811" s="38"/>
    </row>
    <row r="1812" spans="1:23" x14ac:dyDescent="0.35">
      <c r="A1812" s="1196" t="s">
        <v>1269</v>
      </c>
      <c r="B1812" s="1199">
        <v>2.37</v>
      </c>
      <c r="C1812" s="314" t="s">
        <v>1270</v>
      </c>
      <c r="D1812" s="1"/>
      <c r="E1812" s="992" t="s">
        <v>879</v>
      </c>
      <c r="F1812" s="3"/>
      <c r="O1812"/>
      <c r="P1812"/>
      <c r="Q1812"/>
      <c r="U1812" s="969"/>
      <c r="V1812" s="38"/>
      <c r="W1812" s="38"/>
    </row>
    <row r="1813" spans="1:23" x14ac:dyDescent="0.35">
      <c r="A1813" s="1196" t="s">
        <v>517</v>
      </c>
      <c r="B1813" s="1199">
        <v>2.9</v>
      </c>
      <c r="C1813" s="314" t="s">
        <v>1274</v>
      </c>
      <c r="D1813" s="1"/>
      <c r="E1813" s="992" t="s">
        <v>879</v>
      </c>
      <c r="F1813" s="3"/>
      <c r="O1813"/>
      <c r="P1813"/>
      <c r="Q1813"/>
      <c r="U1813" s="969"/>
      <c r="V1813" s="38"/>
      <c r="W1813" s="38"/>
    </row>
    <row r="1814" spans="1:23" x14ac:dyDescent="0.35">
      <c r="A1814" s="1198" t="s">
        <v>1275</v>
      </c>
      <c r="B1814" s="1199">
        <v>3.1799999999999997</v>
      </c>
      <c r="C1814" s="468" t="s">
        <v>1276</v>
      </c>
      <c r="D1814" s="1"/>
      <c r="E1814" s="992" t="s">
        <v>879</v>
      </c>
      <c r="F1814" s="3"/>
      <c r="O1814"/>
      <c r="P1814"/>
      <c r="Q1814"/>
      <c r="U1814" s="969"/>
      <c r="V1814" s="38"/>
      <c r="W1814" s="38"/>
    </row>
    <row r="1815" spans="1:23" x14ac:dyDescent="0.35">
      <c r="A1815" s="1206" t="s">
        <v>20</v>
      </c>
      <c r="B1815" s="1207">
        <v>0.32</v>
      </c>
      <c r="C1815" s="1208" t="s">
        <v>1015</v>
      </c>
      <c r="D1815" s="1"/>
      <c r="E1815" s="992" t="s">
        <v>879</v>
      </c>
      <c r="F1815" s="3"/>
      <c r="O1815"/>
      <c r="P1815"/>
      <c r="Q1815"/>
      <c r="U1815" s="969"/>
      <c r="V1815" s="38"/>
      <c r="W1815" s="38"/>
    </row>
    <row r="1816" spans="1:23" x14ac:dyDescent="0.35">
      <c r="A1816" s="1198" t="s">
        <v>20</v>
      </c>
      <c r="B1816" s="1199">
        <v>0.32</v>
      </c>
      <c r="C1816" s="468" t="s">
        <v>1015</v>
      </c>
      <c r="D1816" s="1"/>
      <c r="E1816" s="992" t="s">
        <v>879</v>
      </c>
      <c r="F1816" s="3"/>
      <c r="O1816"/>
      <c r="P1816"/>
      <c r="Q1816"/>
      <c r="U1816" s="969"/>
      <c r="V1816" s="38"/>
      <c r="W1816" s="38"/>
    </row>
    <row r="1817" spans="1:23" x14ac:dyDescent="0.35">
      <c r="A1817" s="1198" t="s">
        <v>20</v>
      </c>
      <c r="B1817" s="1199">
        <v>0.32</v>
      </c>
      <c r="C1817" s="468" t="s">
        <v>1016</v>
      </c>
      <c r="D1817" s="38"/>
      <c r="E1817" s="992" t="s">
        <v>879</v>
      </c>
      <c r="F1817" s="3"/>
      <c r="O1817"/>
      <c r="P1817"/>
      <c r="Q1817"/>
      <c r="U1817" s="969"/>
      <c r="V1817" s="38"/>
      <c r="W1817" s="38"/>
    </row>
    <row r="1818" spans="1:23" x14ac:dyDescent="0.35">
      <c r="A1818" s="1196" t="s">
        <v>478</v>
      </c>
      <c r="B1818" s="1197">
        <v>1.42</v>
      </c>
      <c r="C1818" s="314" t="s">
        <v>1194</v>
      </c>
      <c r="D1818" s="1"/>
      <c r="E1818" s="992" t="s">
        <v>879</v>
      </c>
      <c r="F1818" s="3"/>
      <c r="O1818"/>
      <c r="P1818"/>
      <c r="Q1818"/>
      <c r="U1818" s="969"/>
      <c r="V1818" s="38"/>
      <c r="W1818" s="38"/>
    </row>
    <row r="1819" spans="1:23" x14ac:dyDescent="0.35">
      <c r="A1819" s="1196" t="s">
        <v>1178</v>
      </c>
      <c r="B1819" s="1197">
        <v>1.32</v>
      </c>
      <c r="C1819" s="314" t="s">
        <v>1179</v>
      </c>
      <c r="E1819" s="992" t="s">
        <v>879</v>
      </c>
      <c r="F1819" s="3"/>
      <c r="O1819"/>
      <c r="P1819"/>
      <c r="Q1819"/>
      <c r="U1819" s="969"/>
      <c r="V1819" s="38"/>
      <c r="W1819" s="38"/>
    </row>
    <row r="1820" spans="1:23" x14ac:dyDescent="0.35">
      <c r="A1820" s="1198" t="s">
        <v>863</v>
      </c>
      <c r="B1820" s="1199">
        <v>1.33</v>
      </c>
      <c r="C1820" s="468" t="s">
        <v>1180</v>
      </c>
      <c r="E1820" s="992" t="s">
        <v>879</v>
      </c>
      <c r="O1820"/>
      <c r="P1820"/>
      <c r="Q1820"/>
      <c r="U1820" s="969"/>
      <c r="V1820" s="38"/>
      <c r="W1820" s="38"/>
    </row>
    <row r="1821" spans="1:23" x14ac:dyDescent="0.35">
      <c r="A1821" s="1198" t="s">
        <v>863</v>
      </c>
      <c r="B1821" s="1199">
        <v>1.33</v>
      </c>
      <c r="C1821" s="468" t="s">
        <v>1181</v>
      </c>
      <c r="E1821" s="992" t="s">
        <v>879</v>
      </c>
      <c r="F1821" s="3"/>
      <c r="O1821"/>
      <c r="P1821"/>
      <c r="Q1821"/>
      <c r="U1821" s="969"/>
      <c r="V1821" s="38"/>
      <c r="W1821" s="38"/>
    </row>
    <row r="1822" spans="1:23" x14ac:dyDescent="0.35">
      <c r="A1822" s="1198" t="s">
        <v>863</v>
      </c>
      <c r="B1822" s="1199">
        <v>1.33</v>
      </c>
      <c r="C1822" s="468" t="s">
        <v>1182</v>
      </c>
      <c r="E1822" s="992" t="s">
        <v>879</v>
      </c>
      <c r="F1822" s="3"/>
      <c r="O1822"/>
      <c r="P1822"/>
      <c r="Q1822"/>
      <c r="U1822" s="969"/>
      <c r="V1822" s="38"/>
      <c r="W1822" s="38"/>
    </row>
    <row r="1823" spans="1:23" x14ac:dyDescent="0.35">
      <c r="A1823" s="1198" t="s">
        <v>863</v>
      </c>
      <c r="B1823" s="1199">
        <v>1.33</v>
      </c>
      <c r="C1823" s="468" t="s">
        <v>1183</v>
      </c>
      <c r="E1823" s="992" t="s">
        <v>879</v>
      </c>
      <c r="F1823" s="3"/>
      <c r="O1823"/>
      <c r="P1823"/>
      <c r="Q1823"/>
      <c r="U1823" s="969"/>
      <c r="V1823" s="38"/>
      <c r="W1823" s="38"/>
    </row>
    <row r="1824" spans="1:23" ht="29" x14ac:dyDescent="0.35">
      <c r="A1824" s="1220" t="s">
        <v>458</v>
      </c>
      <c r="B1824" s="1218">
        <v>1.22</v>
      </c>
      <c r="C1824" s="1219" t="s">
        <v>1137</v>
      </c>
      <c r="D1824" s="1"/>
      <c r="E1824" s="992" t="s">
        <v>879</v>
      </c>
      <c r="F1824" s="3"/>
      <c r="O1824"/>
      <c r="P1824"/>
      <c r="Q1824"/>
      <c r="U1824" s="969"/>
      <c r="V1824" s="38"/>
      <c r="W1824" s="38"/>
    </row>
    <row r="1825" spans="1:23" ht="29" x14ac:dyDescent="0.35">
      <c r="A1825" s="1198" t="s">
        <v>416</v>
      </c>
      <c r="B1825" s="1218">
        <v>0.92999999999999994</v>
      </c>
      <c r="C1825" s="1219" t="s">
        <v>1091</v>
      </c>
      <c r="D1825" s="38"/>
      <c r="E1825" s="992" t="s">
        <v>879</v>
      </c>
      <c r="F1825" s="3"/>
      <c r="O1825"/>
      <c r="P1825"/>
      <c r="Q1825"/>
      <c r="U1825" s="969"/>
      <c r="V1825" s="38"/>
      <c r="W1825" s="38"/>
    </row>
    <row r="1826" spans="1:23" ht="29" x14ac:dyDescent="0.35">
      <c r="A1826" s="1198" t="s">
        <v>416</v>
      </c>
      <c r="B1826" s="1218">
        <v>0.92999999999999994</v>
      </c>
      <c r="C1826" s="1219" t="s">
        <v>1092</v>
      </c>
      <c r="D1826" s="1"/>
      <c r="E1826" s="992" t="s">
        <v>879</v>
      </c>
      <c r="F1826" s="3"/>
      <c r="O1826"/>
      <c r="P1826"/>
      <c r="Q1826"/>
      <c r="U1826" s="969"/>
      <c r="V1826" s="38"/>
      <c r="W1826" s="38"/>
    </row>
    <row r="1827" spans="1:23" x14ac:dyDescent="0.35">
      <c r="A1827" s="1198" t="s">
        <v>1187</v>
      </c>
      <c r="B1827" s="1199">
        <v>1.38</v>
      </c>
      <c r="C1827" s="468" t="s">
        <v>1188</v>
      </c>
      <c r="D1827" s="1"/>
      <c r="E1827" s="992" t="s">
        <v>879</v>
      </c>
      <c r="F1827" s="3"/>
      <c r="O1827"/>
      <c r="P1827"/>
      <c r="Q1827"/>
      <c r="U1827" s="969"/>
      <c r="V1827" s="38"/>
      <c r="W1827" s="38"/>
    </row>
    <row r="1828" spans="1:23" x14ac:dyDescent="0.35">
      <c r="A1828" s="1198" t="s">
        <v>1187</v>
      </c>
      <c r="B1828" s="1199">
        <v>1.38</v>
      </c>
      <c r="C1828" s="468" t="s">
        <v>1189</v>
      </c>
      <c r="D1828" s="1109"/>
      <c r="E1828" s="992" t="s">
        <v>879</v>
      </c>
      <c r="F1828" s="3"/>
      <c r="O1828"/>
      <c r="P1828"/>
      <c r="Q1828"/>
      <c r="U1828" s="969"/>
      <c r="V1828" s="38"/>
      <c r="W1828" s="38"/>
    </row>
    <row r="1829" spans="1:23" x14ac:dyDescent="0.35">
      <c r="A1829" s="1198" t="s">
        <v>1187</v>
      </c>
      <c r="B1829" s="1199">
        <v>1.38</v>
      </c>
      <c r="C1829" s="468" t="s">
        <v>1190</v>
      </c>
      <c r="D1829" s="1109"/>
      <c r="E1829" s="992" t="s">
        <v>879</v>
      </c>
      <c r="F1829" s="1109"/>
      <c r="O1829"/>
      <c r="P1829"/>
      <c r="Q1829"/>
      <c r="U1829" s="969"/>
      <c r="V1829" s="38"/>
      <c r="W1829" s="38"/>
    </row>
    <row r="1830" spans="1:23" x14ac:dyDescent="0.35">
      <c r="A1830" s="1198" t="s">
        <v>1199</v>
      </c>
      <c r="B1830" s="1199">
        <v>1.57</v>
      </c>
      <c r="C1830" s="468" t="s">
        <v>1200</v>
      </c>
      <c r="D1830" s="1"/>
      <c r="E1830" s="992" t="s">
        <v>879</v>
      </c>
      <c r="F1830" s="3"/>
      <c r="O1830"/>
      <c r="P1830"/>
      <c r="Q1830"/>
      <c r="U1830" s="969"/>
      <c r="V1830" s="38"/>
      <c r="W1830" s="38"/>
    </row>
    <row r="1831" spans="1:23" x14ac:dyDescent="0.35">
      <c r="A1831" s="1221" t="s">
        <v>1260</v>
      </c>
      <c r="B1831" s="1222">
        <v>2.21</v>
      </c>
      <c r="C1831" s="498" t="s">
        <v>1277</v>
      </c>
      <c r="D1831" s="1"/>
      <c r="E1831" s="1109" t="s">
        <v>1278</v>
      </c>
      <c r="F1831" s="3"/>
      <c r="O1831"/>
      <c r="P1831"/>
      <c r="Q1831"/>
      <c r="U1831" s="969"/>
      <c r="V1831" s="38"/>
      <c r="W1831" s="38"/>
    </row>
    <row r="1832" spans="1:23" x14ac:dyDescent="0.35">
      <c r="A1832" s="1223">
        <v>49465</v>
      </c>
      <c r="B1832" s="1224">
        <v>0.6</v>
      </c>
      <c r="C1832" s="1225" t="s">
        <v>1375</v>
      </c>
      <c r="D1832" s="1"/>
      <c r="E1832" s="956" t="s">
        <v>1280</v>
      </c>
      <c r="F1832" s="3"/>
      <c r="O1832"/>
      <c r="P1832"/>
      <c r="Q1832"/>
      <c r="U1832" s="969"/>
      <c r="V1832" s="38"/>
      <c r="W1832" s="38"/>
    </row>
    <row r="1833" spans="1:23" x14ac:dyDescent="0.35">
      <c r="A1833" s="1223">
        <v>70110</v>
      </c>
      <c r="B1833" s="1224">
        <v>0.24</v>
      </c>
      <c r="C1833" s="1225" t="s">
        <v>1350</v>
      </c>
      <c r="D1833" s="1"/>
      <c r="E1833" s="956" t="s">
        <v>1280</v>
      </c>
      <c r="F1833" s="3"/>
      <c r="O1833"/>
      <c r="P1833"/>
      <c r="Q1833"/>
      <c r="U1833" s="969"/>
      <c r="V1833" s="38"/>
      <c r="W1833" s="38"/>
    </row>
    <row r="1834" spans="1:23" x14ac:dyDescent="0.35">
      <c r="A1834" s="1223">
        <v>70150</v>
      </c>
      <c r="B1834" s="1224">
        <v>0.25</v>
      </c>
      <c r="C1834" s="1225" t="s">
        <v>1352</v>
      </c>
      <c r="D1834" s="1"/>
      <c r="E1834" s="956" t="s">
        <v>1280</v>
      </c>
      <c r="F1834" s="1109"/>
      <c r="O1834"/>
      <c r="P1834"/>
      <c r="Q1834"/>
      <c r="U1834" s="969"/>
      <c r="V1834" s="38"/>
      <c r="W1834" s="38"/>
    </row>
    <row r="1835" spans="1:23" x14ac:dyDescent="0.35">
      <c r="A1835" s="1223">
        <v>70160</v>
      </c>
      <c r="B1835" s="1224">
        <v>0.17</v>
      </c>
      <c r="C1835" s="1225" t="s">
        <v>1309</v>
      </c>
      <c r="D1835" s="1"/>
      <c r="E1835" s="956" t="s">
        <v>1280</v>
      </c>
      <c r="F1835" s="3"/>
      <c r="O1835"/>
      <c r="P1835"/>
      <c r="Q1835"/>
      <c r="U1835" s="969"/>
      <c r="V1835" s="38"/>
      <c r="W1835" s="38"/>
    </row>
    <row r="1836" spans="1:23" x14ac:dyDescent="0.35">
      <c r="A1836" s="1223">
        <v>70220</v>
      </c>
      <c r="B1836" s="1224">
        <v>0.21</v>
      </c>
      <c r="C1836" s="1225" t="s">
        <v>1337</v>
      </c>
      <c r="D1836" s="1"/>
      <c r="E1836" s="956" t="s">
        <v>1280</v>
      </c>
      <c r="F1836" s="3"/>
      <c r="O1836"/>
      <c r="P1836"/>
      <c r="Q1836"/>
      <c r="U1836" s="969"/>
      <c r="V1836" s="38"/>
      <c r="W1836" s="38"/>
    </row>
    <row r="1837" spans="1:23" x14ac:dyDescent="0.35">
      <c r="A1837" s="1223">
        <v>70250</v>
      </c>
      <c r="B1837" s="1224">
        <v>0.18</v>
      </c>
      <c r="C1837" s="1225" t="s">
        <v>1324</v>
      </c>
      <c r="D1837" s="1"/>
      <c r="E1837" s="956" t="s">
        <v>1280</v>
      </c>
      <c r="F1837" s="3"/>
      <c r="O1837"/>
      <c r="P1837"/>
      <c r="Q1837"/>
      <c r="U1837" s="969"/>
      <c r="V1837" s="38"/>
      <c r="W1837" s="38"/>
    </row>
    <row r="1838" spans="1:23" x14ac:dyDescent="0.35">
      <c r="A1838" s="1223">
        <v>70260</v>
      </c>
      <c r="B1838" s="1224">
        <v>0.27</v>
      </c>
      <c r="C1838" s="1225" t="s">
        <v>1354</v>
      </c>
      <c r="D1838" s="1"/>
      <c r="E1838" s="956" t="s">
        <v>1280</v>
      </c>
      <c r="F1838" s="3"/>
      <c r="O1838"/>
      <c r="P1838"/>
      <c r="Q1838"/>
      <c r="U1838" s="969"/>
      <c r="V1838" s="38"/>
      <c r="W1838" s="38"/>
    </row>
    <row r="1839" spans="1:23" x14ac:dyDescent="0.35">
      <c r="A1839" s="1223">
        <v>70360</v>
      </c>
      <c r="B1839" s="1224">
        <v>0.18</v>
      </c>
      <c r="C1839" s="1225" t="s">
        <v>1325</v>
      </c>
      <c r="D1839" s="1"/>
      <c r="E1839" s="956" t="s">
        <v>1280</v>
      </c>
      <c r="F1839" s="3"/>
      <c r="O1839"/>
      <c r="P1839"/>
      <c r="Q1839"/>
      <c r="U1839" s="969"/>
      <c r="V1839" s="38"/>
      <c r="W1839" s="38"/>
    </row>
    <row r="1840" spans="1:23" x14ac:dyDescent="0.35">
      <c r="A1840" s="1223">
        <v>70450</v>
      </c>
      <c r="B1840" s="1224">
        <v>0.83</v>
      </c>
      <c r="C1840" s="1225" t="s">
        <v>1387</v>
      </c>
      <c r="D1840" s="1"/>
      <c r="E1840" s="956" t="s">
        <v>1280</v>
      </c>
      <c r="F1840" s="3"/>
      <c r="O1840"/>
      <c r="P1840"/>
      <c r="Q1840"/>
      <c r="U1840" s="969"/>
      <c r="V1840" s="38"/>
      <c r="W1840" s="38"/>
    </row>
    <row r="1841" spans="1:23" x14ac:dyDescent="0.35">
      <c r="A1841" s="1223">
        <v>70460</v>
      </c>
      <c r="B1841" s="1224">
        <v>1.1000000000000001</v>
      </c>
      <c r="C1841" s="1225" t="s">
        <v>1400</v>
      </c>
      <c r="D1841" s="1"/>
      <c r="E1841" s="956" t="s">
        <v>1280</v>
      </c>
      <c r="F1841" s="3"/>
      <c r="O1841"/>
      <c r="P1841"/>
      <c r="Q1841"/>
      <c r="U1841" s="969"/>
      <c r="V1841" s="38"/>
      <c r="W1841" s="38"/>
    </row>
    <row r="1842" spans="1:23" x14ac:dyDescent="0.35">
      <c r="A1842" s="1223">
        <v>70470</v>
      </c>
      <c r="B1842" s="1224">
        <v>1.24</v>
      </c>
      <c r="C1842" s="1225" t="s">
        <v>1410</v>
      </c>
      <c r="D1842" s="1"/>
      <c r="E1842" s="956" t="s">
        <v>1280</v>
      </c>
      <c r="F1842" s="3"/>
      <c r="O1842"/>
      <c r="P1842"/>
      <c r="Q1842"/>
      <c r="U1842" s="969"/>
      <c r="V1842" s="38"/>
      <c r="W1842" s="38"/>
    </row>
    <row r="1843" spans="1:23" x14ac:dyDescent="0.35">
      <c r="A1843" s="1223">
        <v>70471</v>
      </c>
      <c r="B1843" s="1224">
        <v>2.5</v>
      </c>
      <c r="C1843" s="1225" t="s">
        <v>1431</v>
      </c>
      <c r="D1843" s="1"/>
      <c r="E1843" s="956" t="s">
        <v>1280</v>
      </c>
      <c r="F1843" s="3"/>
      <c r="O1843"/>
      <c r="P1843"/>
      <c r="Q1843"/>
      <c r="U1843" s="969"/>
      <c r="V1843" s="38"/>
      <c r="W1843" s="38"/>
    </row>
    <row r="1844" spans="1:23" x14ac:dyDescent="0.35">
      <c r="A1844" s="1223">
        <v>70482</v>
      </c>
      <c r="B1844" s="1224">
        <v>1.24</v>
      </c>
      <c r="C1844" s="1225" t="s">
        <v>1411</v>
      </c>
      <c r="D1844" s="1109"/>
      <c r="E1844" s="956" t="s">
        <v>1280</v>
      </c>
      <c r="F1844" s="1120"/>
      <c r="O1844"/>
      <c r="P1844"/>
      <c r="Q1844"/>
      <c r="U1844" s="969"/>
      <c r="V1844" s="38"/>
      <c r="W1844" s="38"/>
    </row>
    <row r="1845" spans="1:23" x14ac:dyDescent="0.35">
      <c r="A1845" s="1223">
        <v>70486</v>
      </c>
      <c r="B1845" s="1224">
        <v>0.83</v>
      </c>
      <c r="C1845" s="1225" t="s">
        <v>1388</v>
      </c>
      <c r="D1845" s="1"/>
      <c r="E1845" s="956" t="s">
        <v>1280</v>
      </c>
      <c r="F1845" s="3"/>
      <c r="O1845"/>
      <c r="P1845"/>
      <c r="Q1845"/>
      <c r="U1845" s="969"/>
      <c r="V1845" s="38"/>
      <c r="W1845" s="38"/>
    </row>
    <row r="1846" spans="1:23" x14ac:dyDescent="0.35">
      <c r="A1846" s="1223">
        <v>70487</v>
      </c>
      <c r="B1846" s="1224">
        <v>1.1000000000000001</v>
      </c>
      <c r="C1846" s="1225" t="s">
        <v>1401</v>
      </c>
      <c r="D1846" s="1"/>
      <c r="E1846" s="956" t="s">
        <v>1280</v>
      </c>
      <c r="F1846" s="3"/>
      <c r="O1846"/>
      <c r="P1846"/>
      <c r="Q1846"/>
      <c r="U1846" s="969"/>
      <c r="V1846" s="38"/>
      <c r="W1846" s="38"/>
    </row>
    <row r="1847" spans="1:23" x14ac:dyDescent="0.35">
      <c r="A1847" s="1223">
        <v>70490</v>
      </c>
      <c r="B1847" s="1224">
        <v>1.25</v>
      </c>
      <c r="C1847" s="1225" t="s">
        <v>1413</v>
      </c>
      <c r="D1847" s="1"/>
      <c r="E1847" s="956" t="s">
        <v>1280</v>
      </c>
      <c r="F1847" s="3"/>
      <c r="O1847"/>
      <c r="P1847"/>
      <c r="Q1847"/>
      <c r="U1847" s="969"/>
      <c r="V1847" s="38"/>
      <c r="W1847" s="38"/>
    </row>
    <row r="1848" spans="1:23" x14ac:dyDescent="0.35">
      <c r="A1848" s="1223">
        <v>70491</v>
      </c>
      <c r="B1848" s="1224">
        <v>1.35</v>
      </c>
      <c r="C1848" s="1225" t="s">
        <v>1414</v>
      </c>
      <c r="E1848" s="956" t="s">
        <v>1280</v>
      </c>
      <c r="F1848" s="3"/>
      <c r="O1848"/>
      <c r="P1848"/>
      <c r="Q1848"/>
      <c r="U1848" s="969"/>
      <c r="V1848" s="38"/>
      <c r="W1848" s="38"/>
    </row>
    <row r="1849" spans="1:23" x14ac:dyDescent="0.35">
      <c r="A1849" s="1223">
        <v>70492</v>
      </c>
      <c r="B1849" s="1224">
        <v>1.58</v>
      </c>
      <c r="C1849" s="1225" t="s">
        <v>1417</v>
      </c>
      <c r="D1849" s="1"/>
      <c r="E1849" s="956" t="s">
        <v>1280</v>
      </c>
      <c r="F1849" s="3"/>
      <c r="O1849"/>
      <c r="P1849"/>
      <c r="Q1849"/>
      <c r="U1849" s="969"/>
      <c r="V1849" s="38"/>
      <c r="W1849" s="38"/>
    </row>
    <row r="1850" spans="1:23" x14ac:dyDescent="0.35">
      <c r="A1850" s="1223">
        <v>70496</v>
      </c>
      <c r="B1850" s="1224">
        <v>1.71</v>
      </c>
      <c r="C1850" s="1225" t="s">
        <v>1419</v>
      </c>
      <c r="D1850" s="1"/>
      <c r="E1850" s="956" t="s">
        <v>1280</v>
      </c>
      <c r="F1850" s="3"/>
      <c r="O1850"/>
      <c r="P1850"/>
      <c r="Q1850"/>
      <c r="U1850" s="969"/>
      <c r="V1850" s="38"/>
      <c r="W1850" s="38"/>
    </row>
    <row r="1851" spans="1:23" x14ac:dyDescent="0.35">
      <c r="A1851" s="1223">
        <v>70498</v>
      </c>
      <c r="B1851" s="1224">
        <v>1.71</v>
      </c>
      <c r="C1851" s="1225" t="s">
        <v>1420</v>
      </c>
      <c r="D1851" s="1"/>
      <c r="E1851" s="956" t="s">
        <v>1280</v>
      </c>
      <c r="F1851" s="3"/>
      <c r="O1851"/>
      <c r="P1851"/>
      <c r="Q1851"/>
      <c r="U1851" s="969"/>
      <c r="V1851" s="38"/>
      <c r="W1851" s="38"/>
    </row>
    <row r="1852" spans="1:23" x14ac:dyDescent="0.35">
      <c r="A1852" s="1223">
        <v>71045</v>
      </c>
      <c r="B1852" s="1224">
        <v>0.18</v>
      </c>
      <c r="C1852" s="1225" t="s">
        <v>1326</v>
      </c>
      <c r="D1852" s="1"/>
      <c r="E1852" s="956" t="s">
        <v>1280</v>
      </c>
      <c r="F1852" s="3"/>
      <c r="O1852"/>
      <c r="P1852"/>
      <c r="Q1852"/>
      <c r="U1852" s="969"/>
      <c r="V1852" s="38"/>
      <c r="W1852" s="38"/>
    </row>
    <row r="1853" spans="1:23" x14ac:dyDescent="0.35">
      <c r="A1853" s="1223">
        <v>71046</v>
      </c>
      <c r="B1853" s="1224">
        <v>0.21</v>
      </c>
      <c r="C1853" s="1225" t="s">
        <v>1338</v>
      </c>
      <c r="D1853" s="1"/>
      <c r="E1853" s="956" t="s">
        <v>1280</v>
      </c>
      <c r="F1853" s="3"/>
      <c r="O1853"/>
      <c r="P1853"/>
      <c r="Q1853"/>
      <c r="U1853" s="969"/>
      <c r="V1853" s="38"/>
      <c r="W1853" s="38"/>
    </row>
    <row r="1854" spans="1:23" x14ac:dyDescent="0.35">
      <c r="A1854" s="1223">
        <v>71100</v>
      </c>
      <c r="B1854" s="1224">
        <v>0.21</v>
      </c>
      <c r="C1854" s="1225" t="s">
        <v>1339</v>
      </c>
      <c r="D1854" s="38"/>
      <c r="E1854" s="956" t="s">
        <v>1280</v>
      </c>
      <c r="F1854" s="3"/>
      <c r="O1854"/>
      <c r="P1854"/>
      <c r="Q1854"/>
      <c r="U1854" s="969"/>
      <c r="V1854" s="38"/>
      <c r="W1854" s="38"/>
    </row>
    <row r="1855" spans="1:23" x14ac:dyDescent="0.35">
      <c r="A1855" s="1223">
        <v>71100</v>
      </c>
      <c r="B1855" s="1224">
        <v>0.21</v>
      </c>
      <c r="C1855" s="1225" t="s">
        <v>1340</v>
      </c>
      <c r="D1855" s="1"/>
      <c r="E1855" s="956" t="s">
        <v>1280</v>
      </c>
      <c r="F1855" s="3"/>
      <c r="O1855"/>
      <c r="P1855"/>
      <c r="Q1855"/>
      <c r="U1855" s="969"/>
      <c r="V1855" s="38"/>
      <c r="W1855" s="38"/>
    </row>
    <row r="1856" spans="1:23" x14ac:dyDescent="0.35">
      <c r="A1856" s="1223">
        <v>71120</v>
      </c>
      <c r="B1856" s="1224">
        <v>0.2</v>
      </c>
      <c r="C1856" s="1225" t="s">
        <v>1335</v>
      </c>
      <c r="D1856" s="1115"/>
      <c r="E1856" s="956" t="s">
        <v>1280</v>
      </c>
      <c r="F1856" s="3"/>
      <c r="O1856"/>
      <c r="P1856"/>
      <c r="Q1856"/>
      <c r="U1856" s="969"/>
      <c r="V1856" s="38"/>
      <c r="W1856" s="38"/>
    </row>
    <row r="1857" spans="1:23" x14ac:dyDescent="0.35">
      <c r="A1857" s="1223">
        <v>71250</v>
      </c>
      <c r="B1857" s="1224">
        <v>1.05</v>
      </c>
      <c r="C1857" s="1225" t="s">
        <v>1397</v>
      </c>
      <c r="D1857" s="1"/>
      <c r="E1857" s="956" t="s">
        <v>1280</v>
      </c>
      <c r="F1857" s="3"/>
      <c r="O1857"/>
      <c r="P1857"/>
      <c r="Q1857"/>
      <c r="U1857" s="969"/>
      <c r="V1857" s="38"/>
      <c r="W1857" s="38"/>
    </row>
    <row r="1858" spans="1:23" x14ac:dyDescent="0.35">
      <c r="A1858" s="1223">
        <v>71260</v>
      </c>
      <c r="B1858" s="1224">
        <v>1.1299999999999999</v>
      </c>
      <c r="C1858" s="1225" t="s">
        <v>1402</v>
      </c>
      <c r="D1858" s="1"/>
      <c r="E1858" s="956" t="s">
        <v>1280</v>
      </c>
      <c r="F1858" s="3"/>
      <c r="O1858"/>
      <c r="P1858"/>
      <c r="Q1858"/>
      <c r="U1858" s="969"/>
      <c r="V1858" s="38"/>
      <c r="W1858" s="38"/>
    </row>
    <row r="1859" spans="1:23" x14ac:dyDescent="0.35">
      <c r="A1859" s="1223">
        <v>71270</v>
      </c>
      <c r="B1859" s="1224">
        <v>1.22</v>
      </c>
      <c r="C1859" s="1225" t="s">
        <v>1409</v>
      </c>
      <c r="D1859" s="1"/>
      <c r="E1859" s="956" t="s">
        <v>1280</v>
      </c>
      <c r="F1859" s="3"/>
      <c r="O1859"/>
      <c r="P1859"/>
      <c r="Q1859"/>
      <c r="U1859" s="969"/>
      <c r="V1859" s="38"/>
      <c r="W1859" s="38"/>
    </row>
    <row r="1860" spans="1:23" x14ac:dyDescent="0.35">
      <c r="A1860" s="1223">
        <v>71271</v>
      </c>
      <c r="B1860" s="1224">
        <v>1.05</v>
      </c>
      <c r="C1860" s="1225" t="s">
        <v>1398</v>
      </c>
      <c r="D1860" s="1"/>
      <c r="E1860" s="956" t="s">
        <v>1280</v>
      </c>
      <c r="F1860" s="3"/>
      <c r="O1860"/>
      <c r="P1860"/>
      <c r="Q1860"/>
      <c r="U1860" s="969"/>
      <c r="V1860" s="38"/>
      <c r="W1860" s="38"/>
    </row>
    <row r="1861" spans="1:23" x14ac:dyDescent="0.35">
      <c r="A1861" s="1223">
        <v>71275</v>
      </c>
      <c r="B1861" s="1224">
        <v>1.77</v>
      </c>
      <c r="C1861" s="1225" t="s">
        <v>1424</v>
      </c>
      <c r="D1861" s="1"/>
      <c r="E1861" s="956" t="s">
        <v>1280</v>
      </c>
      <c r="F1861" s="3"/>
      <c r="O1861"/>
      <c r="P1861"/>
      <c r="Q1861"/>
      <c r="U1861" s="969"/>
      <c r="V1861" s="38"/>
      <c r="W1861" s="38"/>
    </row>
    <row r="1862" spans="1:23" x14ac:dyDescent="0.35">
      <c r="A1862" s="1223">
        <v>72040</v>
      </c>
      <c r="B1862" s="1224">
        <v>0.21</v>
      </c>
      <c r="C1862" s="1225" t="s">
        <v>1341</v>
      </c>
      <c r="D1862" s="1"/>
      <c r="E1862" s="956" t="s">
        <v>1280</v>
      </c>
      <c r="F1862" s="3"/>
      <c r="O1862"/>
      <c r="P1862"/>
      <c r="Q1862"/>
      <c r="U1862" s="969"/>
      <c r="V1862" s="38"/>
      <c r="W1862" s="38"/>
    </row>
    <row r="1863" spans="1:23" x14ac:dyDescent="0.35">
      <c r="A1863" s="1223">
        <v>72050</v>
      </c>
      <c r="B1863" s="1224">
        <v>0.26</v>
      </c>
      <c r="C1863" s="1225" t="s">
        <v>1353</v>
      </c>
      <c r="D1863" s="1"/>
      <c r="E1863" s="956" t="s">
        <v>1280</v>
      </c>
      <c r="F1863" s="3"/>
      <c r="O1863"/>
      <c r="P1863"/>
      <c r="Q1863"/>
      <c r="U1863" s="969"/>
      <c r="V1863" s="38"/>
      <c r="W1863" s="38"/>
    </row>
    <row r="1864" spans="1:23" x14ac:dyDescent="0.35">
      <c r="A1864" s="1223">
        <v>72070</v>
      </c>
      <c r="B1864" s="1224">
        <v>0.2</v>
      </c>
      <c r="C1864" s="1225" t="s">
        <v>1336</v>
      </c>
      <c r="D1864" s="1"/>
      <c r="E1864" s="956" t="s">
        <v>1280</v>
      </c>
      <c r="F1864" s="3"/>
      <c r="O1864"/>
      <c r="P1864"/>
      <c r="Q1864"/>
      <c r="U1864" s="969"/>
      <c r="V1864" s="38"/>
      <c r="W1864" s="38"/>
    </row>
    <row r="1865" spans="1:23" x14ac:dyDescent="0.35">
      <c r="A1865" s="1223">
        <v>72082</v>
      </c>
      <c r="B1865" s="1224">
        <v>0.3</v>
      </c>
      <c r="C1865" s="1225" t="s">
        <v>1356</v>
      </c>
      <c r="E1865" s="956" t="s">
        <v>1280</v>
      </c>
      <c r="F1865" s="3"/>
      <c r="O1865"/>
      <c r="P1865"/>
      <c r="Q1865"/>
      <c r="U1865" s="969"/>
      <c r="V1865" s="38"/>
      <c r="W1865" s="38"/>
    </row>
    <row r="1866" spans="1:23" x14ac:dyDescent="0.35">
      <c r="A1866" s="1223">
        <v>72100</v>
      </c>
      <c r="B1866" s="1224">
        <v>0.21</v>
      </c>
      <c r="C1866" s="1225" t="s">
        <v>1342</v>
      </c>
      <c r="D1866" s="1"/>
      <c r="E1866" s="956" t="s">
        <v>1280</v>
      </c>
      <c r="F1866" s="3"/>
      <c r="O1866"/>
      <c r="P1866"/>
      <c r="Q1866"/>
      <c r="U1866" s="969"/>
      <c r="V1866" s="38"/>
      <c r="W1866" s="38"/>
    </row>
    <row r="1867" spans="1:23" x14ac:dyDescent="0.35">
      <c r="A1867" s="1223">
        <v>72114</v>
      </c>
      <c r="B1867" s="1224">
        <v>0.28999999999999998</v>
      </c>
      <c r="C1867" s="1225" t="s">
        <v>1355</v>
      </c>
      <c r="D1867" s="1"/>
      <c r="E1867" s="956" t="s">
        <v>1280</v>
      </c>
      <c r="F1867" s="3"/>
      <c r="O1867"/>
      <c r="P1867"/>
      <c r="Q1867"/>
      <c r="U1867" s="969"/>
      <c r="V1867" s="38"/>
      <c r="W1867" s="38"/>
    </row>
    <row r="1868" spans="1:23" x14ac:dyDescent="0.35">
      <c r="A1868" s="1223">
        <v>72125</v>
      </c>
      <c r="B1868" s="1224">
        <v>0.98</v>
      </c>
      <c r="C1868" s="1225" t="s">
        <v>1390</v>
      </c>
      <c r="D1868" s="1"/>
      <c r="E1868" s="956" t="s">
        <v>1280</v>
      </c>
      <c r="F1868" s="3"/>
      <c r="O1868"/>
      <c r="P1868"/>
      <c r="Q1868"/>
      <c r="U1868" s="969"/>
      <c r="V1868" s="38"/>
      <c r="W1868" s="38"/>
    </row>
    <row r="1869" spans="1:23" x14ac:dyDescent="0.35">
      <c r="A1869" s="1223">
        <v>72128</v>
      </c>
      <c r="B1869" s="1224">
        <v>0.98</v>
      </c>
      <c r="C1869" s="1225" t="s">
        <v>1391</v>
      </c>
      <c r="D1869" s="1"/>
      <c r="E1869" s="956" t="s">
        <v>1280</v>
      </c>
      <c r="F1869" s="3"/>
      <c r="O1869"/>
      <c r="P1869"/>
      <c r="Q1869"/>
      <c r="U1869" s="969"/>
      <c r="V1869" s="38"/>
      <c r="W1869" s="38"/>
    </row>
    <row r="1870" spans="1:23" x14ac:dyDescent="0.35">
      <c r="A1870" s="1223">
        <v>72131</v>
      </c>
      <c r="B1870" s="1224">
        <v>0.98</v>
      </c>
      <c r="C1870" s="1225" t="s">
        <v>1392</v>
      </c>
      <c r="D1870" s="38"/>
      <c r="E1870" s="956" t="s">
        <v>1280</v>
      </c>
      <c r="F1870" s="3"/>
      <c r="O1870"/>
      <c r="P1870"/>
      <c r="Q1870"/>
      <c r="U1870" s="969"/>
      <c r="V1870" s="38"/>
      <c r="W1870" s="38"/>
    </row>
    <row r="1871" spans="1:23" x14ac:dyDescent="0.35">
      <c r="A1871" s="1223">
        <v>72170</v>
      </c>
      <c r="B1871" s="1224">
        <v>0.17</v>
      </c>
      <c r="C1871" s="1225" t="s">
        <v>1310</v>
      </c>
      <c r="D1871" s="1"/>
      <c r="E1871" s="956" t="s">
        <v>1280</v>
      </c>
      <c r="F1871" s="3"/>
      <c r="O1871"/>
      <c r="P1871"/>
      <c r="Q1871"/>
      <c r="U1871" s="969"/>
      <c r="V1871" s="38"/>
      <c r="W1871" s="38"/>
    </row>
    <row r="1872" spans="1:23" x14ac:dyDescent="0.35">
      <c r="A1872" s="1223">
        <v>72191</v>
      </c>
      <c r="B1872" s="1224">
        <v>1.76</v>
      </c>
      <c r="C1872" s="1225" t="s">
        <v>1421</v>
      </c>
      <c r="D1872" s="1"/>
      <c r="E1872" s="956" t="s">
        <v>1280</v>
      </c>
      <c r="F1872" s="3"/>
      <c r="O1872"/>
      <c r="P1872"/>
      <c r="Q1872"/>
      <c r="U1872" s="969"/>
      <c r="V1872" s="38"/>
      <c r="W1872" s="38"/>
    </row>
    <row r="1873" spans="1:23" x14ac:dyDescent="0.35">
      <c r="A1873" s="1223">
        <v>72192</v>
      </c>
      <c r="B1873" s="1224">
        <v>1.06</v>
      </c>
      <c r="C1873" s="1225" t="s">
        <v>1399</v>
      </c>
      <c r="D1873" s="1"/>
      <c r="E1873" s="956" t="s">
        <v>1280</v>
      </c>
      <c r="F1873" s="3"/>
      <c r="O1873"/>
      <c r="P1873"/>
      <c r="Q1873"/>
      <c r="U1873" s="969"/>
      <c r="V1873" s="38"/>
      <c r="W1873" s="38"/>
    </row>
    <row r="1874" spans="1:23" x14ac:dyDescent="0.35">
      <c r="A1874" s="1223">
        <v>72193</v>
      </c>
      <c r="B1874" s="1224">
        <v>1.1299999999999999</v>
      </c>
      <c r="C1874" s="1225" t="s">
        <v>1403</v>
      </c>
      <c r="D1874" s="1"/>
      <c r="E1874" s="956" t="s">
        <v>1280</v>
      </c>
      <c r="F1874" s="3"/>
      <c r="O1874"/>
      <c r="P1874"/>
      <c r="Q1874"/>
      <c r="U1874" s="969"/>
      <c r="V1874" s="38"/>
      <c r="W1874" s="38"/>
    </row>
    <row r="1875" spans="1:23" x14ac:dyDescent="0.35">
      <c r="A1875" s="1223">
        <v>72194</v>
      </c>
      <c r="B1875" s="1224">
        <v>1.19</v>
      </c>
      <c r="C1875" s="1225" t="s">
        <v>1406</v>
      </c>
      <c r="D1875" s="1"/>
      <c r="E1875" s="956" t="s">
        <v>1280</v>
      </c>
      <c r="F1875" s="3"/>
      <c r="O1875"/>
      <c r="P1875"/>
      <c r="Q1875"/>
      <c r="U1875" s="969"/>
      <c r="V1875" s="38"/>
      <c r="W1875" s="38"/>
    </row>
    <row r="1876" spans="1:23" x14ac:dyDescent="0.35">
      <c r="A1876" s="1223">
        <v>72202</v>
      </c>
      <c r="B1876" s="1224">
        <v>0.22</v>
      </c>
      <c r="C1876" s="1225" t="s">
        <v>1348</v>
      </c>
      <c r="D1876" s="1"/>
      <c r="E1876" s="956" t="s">
        <v>1280</v>
      </c>
      <c r="F1876" s="3"/>
      <c r="O1876"/>
      <c r="P1876"/>
      <c r="Q1876"/>
      <c r="U1876" s="969"/>
      <c r="V1876" s="38"/>
      <c r="W1876" s="38"/>
    </row>
    <row r="1877" spans="1:23" x14ac:dyDescent="0.35">
      <c r="A1877" s="1223">
        <v>72220</v>
      </c>
      <c r="B1877" s="1224">
        <v>0.17</v>
      </c>
      <c r="C1877" s="1225" t="s">
        <v>1311</v>
      </c>
      <c r="D1877" s="1"/>
      <c r="E1877" s="956" t="s">
        <v>1280</v>
      </c>
      <c r="F1877" s="3"/>
      <c r="O1877"/>
      <c r="P1877"/>
      <c r="Q1877"/>
      <c r="U1877" s="969"/>
      <c r="V1877" s="38"/>
      <c r="W1877" s="38"/>
    </row>
    <row r="1878" spans="1:23" x14ac:dyDescent="0.35">
      <c r="A1878" s="1223">
        <v>73000</v>
      </c>
      <c r="B1878" s="1224">
        <v>0.16</v>
      </c>
      <c r="C1878" s="1225" t="s">
        <v>1287</v>
      </c>
      <c r="D1878" s="1"/>
      <c r="E1878" s="956" t="s">
        <v>1280</v>
      </c>
      <c r="F1878" s="3"/>
      <c r="O1878"/>
      <c r="P1878"/>
      <c r="Q1878"/>
      <c r="U1878" s="969"/>
      <c r="V1878" s="38"/>
      <c r="W1878" s="38"/>
    </row>
    <row r="1879" spans="1:23" x14ac:dyDescent="0.35">
      <c r="A1879" s="1223">
        <v>73000</v>
      </c>
      <c r="B1879" s="1224">
        <v>0.16</v>
      </c>
      <c r="C1879" s="1225" t="s">
        <v>1288</v>
      </c>
      <c r="D1879" s="1"/>
      <c r="E1879" s="956" t="s">
        <v>1280</v>
      </c>
      <c r="F1879" s="3"/>
      <c r="O1879"/>
      <c r="P1879"/>
      <c r="Q1879"/>
      <c r="U1879" s="969"/>
      <c r="V1879" s="38"/>
      <c r="W1879" s="38"/>
    </row>
    <row r="1880" spans="1:23" x14ac:dyDescent="0.35">
      <c r="A1880" s="1223">
        <v>73010</v>
      </c>
      <c r="B1880" s="1224">
        <v>0.17</v>
      </c>
      <c r="C1880" s="1225" t="s">
        <v>1312</v>
      </c>
      <c r="D1880" s="1"/>
      <c r="E1880" s="956" t="s">
        <v>1280</v>
      </c>
      <c r="F1880" s="3"/>
      <c r="O1880"/>
      <c r="P1880"/>
      <c r="Q1880"/>
      <c r="U1880" s="969"/>
      <c r="V1880" s="38"/>
      <c r="W1880" s="38"/>
    </row>
    <row r="1881" spans="1:23" x14ac:dyDescent="0.35">
      <c r="A1881" s="1223">
        <v>73010</v>
      </c>
      <c r="B1881" s="1224">
        <v>0.17</v>
      </c>
      <c r="C1881" s="1225" t="s">
        <v>1313</v>
      </c>
      <c r="D1881" s="1"/>
      <c r="E1881" s="956" t="s">
        <v>1280</v>
      </c>
      <c r="F1881" s="3"/>
      <c r="O1881"/>
      <c r="P1881"/>
      <c r="Q1881"/>
      <c r="U1881" s="969"/>
      <c r="V1881" s="38"/>
      <c r="W1881" s="38"/>
    </row>
    <row r="1882" spans="1:23" x14ac:dyDescent="0.35">
      <c r="A1882" s="1223">
        <v>73020</v>
      </c>
      <c r="B1882" s="1224">
        <v>0.15</v>
      </c>
      <c r="C1882" s="1225" t="s">
        <v>1279</v>
      </c>
      <c r="D1882" s="1"/>
      <c r="E1882" s="956" t="s">
        <v>1280</v>
      </c>
      <c r="F1882" s="3"/>
      <c r="O1882"/>
      <c r="P1882"/>
      <c r="Q1882"/>
      <c r="U1882" s="969"/>
      <c r="V1882" s="38"/>
      <c r="W1882" s="38"/>
    </row>
    <row r="1883" spans="1:23" x14ac:dyDescent="0.35">
      <c r="A1883" s="1223">
        <v>73020</v>
      </c>
      <c r="B1883" s="1224">
        <v>0.15</v>
      </c>
      <c r="C1883" s="1225" t="s">
        <v>1285</v>
      </c>
      <c r="D1883" s="1"/>
      <c r="E1883" s="956" t="s">
        <v>1280</v>
      </c>
      <c r="F1883" s="3"/>
      <c r="O1883"/>
      <c r="P1883"/>
      <c r="Q1883"/>
      <c r="U1883" s="969"/>
      <c r="V1883" s="38"/>
      <c r="W1883" s="38"/>
    </row>
    <row r="1884" spans="1:23" x14ac:dyDescent="0.35">
      <c r="A1884" s="1223">
        <v>73030</v>
      </c>
      <c r="B1884" s="1224">
        <v>0.18</v>
      </c>
      <c r="C1884" s="1225" t="s">
        <v>1327</v>
      </c>
      <c r="D1884" s="1"/>
      <c r="E1884" s="956" t="s">
        <v>1280</v>
      </c>
      <c r="F1884" s="3"/>
      <c r="O1884"/>
      <c r="P1884"/>
      <c r="Q1884"/>
      <c r="U1884" s="969"/>
      <c r="V1884" s="38"/>
      <c r="W1884" s="38"/>
    </row>
    <row r="1885" spans="1:23" x14ac:dyDescent="0.35">
      <c r="A1885" s="1223">
        <v>73030</v>
      </c>
      <c r="B1885" s="1224">
        <v>0.18</v>
      </c>
      <c r="C1885" s="1225" t="s">
        <v>1328</v>
      </c>
      <c r="D1885" s="1"/>
      <c r="E1885" s="956" t="s">
        <v>1280</v>
      </c>
      <c r="F1885" s="3"/>
      <c r="O1885"/>
      <c r="P1885"/>
      <c r="Q1885"/>
      <c r="U1885" s="969"/>
      <c r="V1885" s="38"/>
      <c r="W1885" s="38"/>
    </row>
    <row r="1886" spans="1:23" x14ac:dyDescent="0.35">
      <c r="A1886" s="1223">
        <v>73050</v>
      </c>
      <c r="B1886" s="1224">
        <v>0.18</v>
      </c>
      <c r="C1886" s="1225" t="s">
        <v>1329</v>
      </c>
      <c r="D1886" s="1"/>
      <c r="E1886" s="956" t="s">
        <v>1280</v>
      </c>
      <c r="F1886" s="1115"/>
      <c r="O1886"/>
      <c r="P1886"/>
      <c r="Q1886"/>
      <c r="U1886" s="969"/>
      <c r="V1886" s="38"/>
      <c r="W1886" s="38"/>
    </row>
    <row r="1887" spans="1:23" x14ac:dyDescent="0.35">
      <c r="A1887" s="1223">
        <v>73060</v>
      </c>
      <c r="B1887" s="1224">
        <v>0.16</v>
      </c>
      <c r="C1887" s="1225" t="s">
        <v>1289</v>
      </c>
      <c r="D1887" s="1"/>
      <c r="E1887" s="956" t="s">
        <v>1280</v>
      </c>
      <c r="F1887" s="3"/>
      <c r="O1887"/>
      <c r="P1887"/>
      <c r="Q1887"/>
      <c r="U1887" s="969"/>
      <c r="V1887" s="38"/>
      <c r="W1887" s="38"/>
    </row>
    <row r="1888" spans="1:23" x14ac:dyDescent="0.35">
      <c r="A1888" s="1223">
        <v>73060</v>
      </c>
      <c r="B1888" s="1224">
        <v>0.16</v>
      </c>
      <c r="C1888" s="1225" t="s">
        <v>1290</v>
      </c>
      <c r="D1888" s="1"/>
      <c r="E1888" s="956" t="s">
        <v>1280</v>
      </c>
      <c r="F1888" s="3"/>
      <c r="O1888"/>
      <c r="P1888"/>
      <c r="Q1888"/>
      <c r="U1888" s="969"/>
      <c r="V1888" s="38"/>
      <c r="W1888" s="38"/>
    </row>
    <row r="1889" spans="1:23" x14ac:dyDescent="0.35">
      <c r="A1889" s="1223">
        <v>73070</v>
      </c>
      <c r="B1889" s="1224">
        <v>0.16</v>
      </c>
      <c r="C1889" s="1225" t="s">
        <v>1291</v>
      </c>
      <c r="D1889" s="1"/>
      <c r="E1889" s="956" t="s">
        <v>1280</v>
      </c>
      <c r="F1889" s="3"/>
      <c r="O1889"/>
      <c r="P1889"/>
      <c r="Q1889"/>
      <c r="U1889" s="969"/>
      <c r="V1889" s="38"/>
      <c r="W1889" s="38"/>
    </row>
    <row r="1890" spans="1:23" x14ac:dyDescent="0.35">
      <c r="A1890" s="1223">
        <v>73070</v>
      </c>
      <c r="B1890" s="1224">
        <v>0.16</v>
      </c>
      <c r="C1890" s="1225" t="s">
        <v>1292</v>
      </c>
      <c r="D1890" s="1"/>
      <c r="E1890" s="956" t="s">
        <v>1280</v>
      </c>
      <c r="F1890" s="3"/>
      <c r="O1890"/>
      <c r="P1890"/>
      <c r="Q1890"/>
      <c r="U1890" s="969"/>
      <c r="V1890" s="38"/>
      <c r="W1890" s="38"/>
    </row>
    <row r="1891" spans="1:23" x14ac:dyDescent="0.35">
      <c r="A1891" s="1223">
        <v>73080</v>
      </c>
      <c r="B1891" s="1224">
        <v>0.17</v>
      </c>
      <c r="C1891" s="1225" t="s">
        <v>1314</v>
      </c>
      <c r="D1891" s="1"/>
      <c r="E1891" s="956" t="s">
        <v>1280</v>
      </c>
      <c r="F1891" s="3"/>
      <c r="O1891"/>
      <c r="P1891"/>
      <c r="Q1891"/>
      <c r="U1891" s="969"/>
      <c r="V1891" s="38"/>
      <c r="W1891" s="38"/>
    </row>
    <row r="1892" spans="1:23" x14ac:dyDescent="0.35">
      <c r="A1892" s="1223">
        <v>73080</v>
      </c>
      <c r="B1892" s="1224">
        <v>0.17</v>
      </c>
      <c r="C1892" s="1225" t="s">
        <v>1315</v>
      </c>
      <c r="D1892" s="1"/>
      <c r="E1892" s="956" t="s">
        <v>1280</v>
      </c>
      <c r="F1892" s="3"/>
      <c r="O1892"/>
      <c r="P1892"/>
      <c r="Q1892"/>
      <c r="U1892" s="969"/>
      <c r="V1892" s="38"/>
      <c r="W1892" s="38"/>
    </row>
    <row r="1893" spans="1:23" x14ac:dyDescent="0.35">
      <c r="A1893" s="1223">
        <v>73090</v>
      </c>
      <c r="B1893" s="1224">
        <v>0.16</v>
      </c>
      <c r="C1893" s="1225" t="s">
        <v>1293</v>
      </c>
      <c r="D1893" s="1"/>
      <c r="E1893" s="956" t="s">
        <v>1280</v>
      </c>
      <c r="F1893" s="3"/>
      <c r="O1893"/>
      <c r="P1893"/>
      <c r="Q1893"/>
      <c r="U1893" s="969"/>
      <c r="V1893" s="38"/>
      <c r="W1893" s="38"/>
    </row>
    <row r="1894" spans="1:23" x14ac:dyDescent="0.35">
      <c r="A1894" s="1223">
        <v>73090</v>
      </c>
      <c r="B1894" s="1224">
        <v>0.16</v>
      </c>
      <c r="C1894" s="1225" t="s">
        <v>1294</v>
      </c>
      <c r="D1894" s="1"/>
      <c r="E1894" s="956" t="s">
        <v>1280</v>
      </c>
      <c r="F1894" s="3"/>
      <c r="O1894"/>
      <c r="P1894"/>
      <c r="Q1894"/>
      <c r="U1894" s="969"/>
      <c r="V1894" s="38"/>
      <c r="W1894" s="38"/>
    </row>
    <row r="1895" spans="1:23" x14ac:dyDescent="0.35">
      <c r="A1895" s="1223">
        <v>73100</v>
      </c>
      <c r="B1895" s="1224">
        <v>0.16</v>
      </c>
      <c r="C1895" s="1225" t="s">
        <v>563</v>
      </c>
      <c r="D1895" s="1"/>
      <c r="E1895" s="956" t="s">
        <v>1280</v>
      </c>
      <c r="F1895" s="3"/>
      <c r="O1895"/>
      <c r="P1895"/>
      <c r="Q1895"/>
      <c r="U1895" s="969"/>
      <c r="V1895" s="38"/>
      <c r="W1895" s="38"/>
    </row>
    <row r="1896" spans="1:23" x14ac:dyDescent="0.35">
      <c r="A1896" s="1228">
        <v>73100</v>
      </c>
      <c r="B1896" s="1229">
        <v>0.16</v>
      </c>
      <c r="C1896" s="1223" t="s">
        <v>1295</v>
      </c>
      <c r="D1896" s="1"/>
      <c r="E1896" s="956" t="s">
        <v>1280</v>
      </c>
      <c r="F1896" s="3"/>
      <c r="O1896"/>
      <c r="P1896"/>
      <c r="Q1896"/>
      <c r="U1896" s="969"/>
      <c r="V1896" s="38"/>
      <c r="W1896" s="38"/>
    </row>
    <row r="1897" spans="1:23" x14ac:dyDescent="0.35">
      <c r="A1897" s="1230">
        <v>73100</v>
      </c>
      <c r="B1897" s="1231">
        <v>0.16</v>
      </c>
      <c r="C1897" s="1223" t="s">
        <v>1296</v>
      </c>
      <c r="D1897" s="1"/>
      <c r="E1897" s="956" t="s">
        <v>1280</v>
      </c>
      <c r="F1897" s="3"/>
      <c r="O1897"/>
      <c r="P1897"/>
      <c r="Q1897"/>
      <c r="U1897" s="969"/>
      <c r="V1897" s="38"/>
      <c r="W1897" s="38"/>
    </row>
    <row r="1898" spans="1:23" x14ac:dyDescent="0.35">
      <c r="A1898" s="1223">
        <v>73110</v>
      </c>
      <c r="B1898" s="1224">
        <v>0.17</v>
      </c>
      <c r="C1898" s="1225" t="s">
        <v>1316</v>
      </c>
      <c r="D1898" s="1"/>
      <c r="E1898" s="956" t="s">
        <v>1280</v>
      </c>
      <c r="F1898" s="3"/>
      <c r="O1898"/>
      <c r="P1898"/>
      <c r="Q1898"/>
      <c r="U1898" s="969"/>
      <c r="V1898" s="38"/>
      <c r="W1898" s="38"/>
    </row>
    <row r="1899" spans="1:23" x14ac:dyDescent="0.35">
      <c r="A1899" s="1223">
        <v>73110</v>
      </c>
      <c r="B1899" s="1224">
        <v>0.17</v>
      </c>
      <c r="C1899" s="1225" t="s">
        <v>1317</v>
      </c>
      <c r="D1899" s="1"/>
      <c r="E1899" s="956" t="s">
        <v>1280</v>
      </c>
      <c r="F1899" s="1120"/>
      <c r="O1899"/>
      <c r="P1899"/>
      <c r="Q1899"/>
      <c r="U1899" s="969"/>
      <c r="V1899" s="38"/>
      <c r="W1899" s="38"/>
    </row>
    <row r="1900" spans="1:23" x14ac:dyDescent="0.35">
      <c r="A1900" s="1223">
        <v>73120</v>
      </c>
      <c r="B1900" s="1224">
        <v>0.16</v>
      </c>
      <c r="C1900" s="1225" t="s">
        <v>1297</v>
      </c>
      <c r="D1900" s="1"/>
      <c r="E1900" s="956" t="s">
        <v>1280</v>
      </c>
      <c r="F1900" s="1120"/>
      <c r="O1900"/>
      <c r="P1900"/>
      <c r="Q1900"/>
      <c r="U1900" s="969"/>
      <c r="V1900" s="38"/>
      <c r="W1900" s="38"/>
    </row>
    <row r="1901" spans="1:23" x14ac:dyDescent="0.35">
      <c r="A1901" s="1223">
        <v>73120</v>
      </c>
      <c r="B1901" s="1224">
        <v>0.16</v>
      </c>
      <c r="C1901" s="1225" t="s">
        <v>1298</v>
      </c>
      <c r="D1901" s="1"/>
      <c r="E1901" s="956" t="s">
        <v>1280</v>
      </c>
      <c r="F1901" s="3"/>
      <c r="O1901"/>
      <c r="P1901"/>
      <c r="Q1901"/>
      <c r="U1901" s="969"/>
      <c r="V1901" s="38"/>
      <c r="W1901" s="38"/>
    </row>
    <row r="1902" spans="1:23" x14ac:dyDescent="0.35">
      <c r="A1902" s="1223">
        <v>73130</v>
      </c>
      <c r="B1902" s="1224">
        <v>0.17</v>
      </c>
      <c r="C1902" s="1225" t="s">
        <v>1318</v>
      </c>
      <c r="E1902" s="956" t="s">
        <v>1280</v>
      </c>
      <c r="F1902" s="3"/>
      <c r="O1902"/>
      <c r="P1902"/>
      <c r="Q1902"/>
      <c r="U1902" s="969"/>
      <c r="V1902" s="38"/>
      <c r="W1902" s="38"/>
    </row>
    <row r="1903" spans="1:23" x14ac:dyDescent="0.35">
      <c r="A1903" s="1223">
        <v>73130</v>
      </c>
      <c r="B1903" s="1224">
        <v>0.17</v>
      </c>
      <c r="C1903" s="1225" t="s">
        <v>1319</v>
      </c>
      <c r="D1903" s="1"/>
      <c r="E1903" s="956" t="s">
        <v>1280</v>
      </c>
      <c r="F1903" s="3"/>
      <c r="O1903"/>
      <c r="P1903"/>
      <c r="Q1903"/>
      <c r="U1903" s="969"/>
      <c r="V1903" s="38"/>
      <c r="W1903" s="38"/>
    </row>
    <row r="1904" spans="1:23" x14ac:dyDescent="0.35">
      <c r="A1904" s="1223">
        <v>73140</v>
      </c>
      <c r="B1904" s="1224">
        <v>0.13</v>
      </c>
      <c r="C1904" s="1225" t="s">
        <v>1281</v>
      </c>
      <c r="D1904" s="1"/>
      <c r="E1904" s="956" t="s">
        <v>1280</v>
      </c>
      <c r="F1904" s="3"/>
      <c r="O1904"/>
      <c r="P1904"/>
      <c r="Q1904"/>
      <c r="U1904" s="969"/>
      <c r="V1904" s="38"/>
      <c r="W1904" s="38"/>
    </row>
    <row r="1905" spans="1:23" x14ac:dyDescent="0.35">
      <c r="A1905" s="1223">
        <v>73140</v>
      </c>
      <c r="B1905" s="1224">
        <v>0.13</v>
      </c>
      <c r="C1905" s="1225" t="s">
        <v>1282</v>
      </c>
      <c r="D1905" s="1"/>
      <c r="E1905" s="956" t="s">
        <v>1280</v>
      </c>
      <c r="F1905" s="3"/>
      <c r="O1905"/>
      <c r="P1905"/>
      <c r="Q1905"/>
      <c r="U1905" s="969"/>
      <c r="V1905" s="38"/>
      <c r="W1905" s="38"/>
    </row>
    <row r="1906" spans="1:23" x14ac:dyDescent="0.35">
      <c r="A1906" s="1223">
        <v>73200</v>
      </c>
      <c r="B1906" s="1224">
        <v>0.98</v>
      </c>
      <c r="C1906" s="1225" t="s">
        <v>1393</v>
      </c>
      <c r="D1906" s="1"/>
      <c r="E1906" s="956" t="s">
        <v>1280</v>
      </c>
      <c r="F1906" s="3"/>
      <c r="O1906"/>
      <c r="P1906"/>
      <c r="Q1906"/>
      <c r="U1906" s="969"/>
      <c r="V1906" s="38"/>
      <c r="W1906" s="38"/>
    </row>
    <row r="1907" spans="1:23" x14ac:dyDescent="0.35">
      <c r="A1907" s="1223">
        <v>73200</v>
      </c>
      <c r="B1907" s="1224">
        <v>0.98</v>
      </c>
      <c r="C1907" s="1225" t="s">
        <v>1394</v>
      </c>
      <c r="D1907" s="1"/>
      <c r="E1907" s="956" t="s">
        <v>1280</v>
      </c>
      <c r="F1907" s="3"/>
      <c r="O1907"/>
      <c r="P1907"/>
      <c r="Q1907"/>
      <c r="U1907" s="969"/>
      <c r="V1907" s="38"/>
      <c r="W1907" s="38"/>
    </row>
    <row r="1908" spans="1:23" x14ac:dyDescent="0.35">
      <c r="A1908" s="1223">
        <v>73201</v>
      </c>
      <c r="B1908" s="1224">
        <v>1.1299999999999999</v>
      </c>
      <c r="C1908" s="1225" t="s">
        <v>1404</v>
      </c>
      <c r="D1908" s="1"/>
      <c r="E1908" s="956" t="s">
        <v>1280</v>
      </c>
      <c r="F1908" s="3"/>
      <c r="O1908"/>
      <c r="P1908"/>
      <c r="Q1908"/>
      <c r="U1908" s="969"/>
      <c r="V1908" s="38"/>
      <c r="W1908" s="38"/>
    </row>
    <row r="1909" spans="1:23" x14ac:dyDescent="0.35">
      <c r="A1909" s="1223">
        <v>73201</v>
      </c>
      <c r="B1909" s="1224">
        <v>1.1299999999999999</v>
      </c>
      <c r="C1909" s="1225" t="s">
        <v>1405</v>
      </c>
      <c r="D1909" s="1"/>
      <c r="E1909" s="956" t="s">
        <v>1280</v>
      </c>
      <c r="F1909" s="3"/>
      <c r="O1909"/>
      <c r="P1909"/>
      <c r="Q1909"/>
      <c r="U1909" s="969"/>
      <c r="V1909" s="38"/>
      <c r="W1909" s="38"/>
    </row>
    <row r="1910" spans="1:23" x14ac:dyDescent="0.35">
      <c r="A1910" s="1223">
        <v>73202</v>
      </c>
      <c r="B1910" s="1224">
        <v>1.19</v>
      </c>
      <c r="C1910" s="1225" t="s">
        <v>1407</v>
      </c>
      <c r="D1910" s="1"/>
      <c r="E1910" s="956" t="s">
        <v>1280</v>
      </c>
      <c r="F1910" s="3"/>
      <c r="O1910"/>
      <c r="P1910"/>
      <c r="Q1910"/>
      <c r="U1910" s="969"/>
      <c r="V1910" s="38"/>
      <c r="W1910" s="38"/>
    </row>
    <row r="1911" spans="1:23" x14ac:dyDescent="0.35">
      <c r="A1911" s="1223">
        <v>73202</v>
      </c>
      <c r="B1911" s="1224">
        <v>1.19</v>
      </c>
      <c r="C1911" s="1225" t="s">
        <v>1408</v>
      </c>
      <c r="D1911" s="1"/>
      <c r="E1911" s="956" t="s">
        <v>1280</v>
      </c>
      <c r="F1911" s="3"/>
      <c r="O1911"/>
      <c r="P1911"/>
      <c r="Q1911"/>
      <c r="U1911" s="969"/>
      <c r="V1911" s="38"/>
      <c r="W1911" s="38"/>
    </row>
    <row r="1912" spans="1:23" x14ac:dyDescent="0.35">
      <c r="A1912" s="1223">
        <v>73206</v>
      </c>
      <c r="B1912" s="1224">
        <v>1.76</v>
      </c>
      <c r="C1912" s="1225" t="s">
        <v>1422</v>
      </c>
      <c r="D1912" s="1"/>
      <c r="E1912" s="956" t="s">
        <v>1280</v>
      </c>
      <c r="F1912" s="3"/>
      <c r="O1912"/>
      <c r="P1912"/>
      <c r="Q1912"/>
      <c r="U1912" s="969"/>
      <c r="V1912" s="38"/>
      <c r="W1912" s="38"/>
    </row>
    <row r="1913" spans="1:23" x14ac:dyDescent="0.35">
      <c r="A1913" s="1223">
        <v>73206</v>
      </c>
      <c r="B1913" s="1224">
        <v>1.76</v>
      </c>
      <c r="C1913" s="1225" t="s">
        <v>1423</v>
      </c>
      <c r="D1913" s="1"/>
      <c r="E1913" s="956" t="s">
        <v>1280</v>
      </c>
      <c r="F1913" s="3"/>
      <c r="O1913"/>
      <c r="P1913"/>
      <c r="Q1913"/>
      <c r="U1913" s="969"/>
      <c r="V1913" s="38"/>
      <c r="W1913" s="38"/>
    </row>
    <row r="1914" spans="1:23" x14ac:dyDescent="0.35">
      <c r="A1914" s="1223">
        <v>73502</v>
      </c>
      <c r="B1914" s="1224">
        <v>0.21</v>
      </c>
      <c r="C1914" s="1225" t="s">
        <v>1343</v>
      </c>
      <c r="D1914" s="1"/>
      <c r="E1914" s="956" t="s">
        <v>1280</v>
      </c>
      <c r="F1914" s="3"/>
      <c r="O1914"/>
      <c r="P1914"/>
      <c r="Q1914"/>
      <c r="U1914" s="969"/>
      <c r="V1914" s="38"/>
      <c r="W1914" s="38"/>
    </row>
    <row r="1915" spans="1:23" x14ac:dyDescent="0.35">
      <c r="A1915" s="1223">
        <v>73502</v>
      </c>
      <c r="B1915" s="1224">
        <v>0.21</v>
      </c>
      <c r="C1915" s="1225" t="s">
        <v>1344</v>
      </c>
      <c r="D1915" s="1"/>
      <c r="E1915" s="956" t="s">
        <v>1280</v>
      </c>
      <c r="F1915" s="3"/>
      <c r="O1915"/>
      <c r="P1915"/>
      <c r="Q1915"/>
      <c r="U1915" s="969"/>
      <c r="V1915" s="38"/>
      <c r="W1915" s="38"/>
    </row>
    <row r="1916" spans="1:23" x14ac:dyDescent="0.35">
      <c r="A1916" s="1223">
        <v>73521</v>
      </c>
      <c r="B1916" s="1224">
        <v>0.21</v>
      </c>
      <c r="C1916" s="1225" t="s">
        <v>1345</v>
      </c>
      <c r="D1916" s="1"/>
      <c r="E1916" s="956" t="s">
        <v>1280</v>
      </c>
      <c r="F1916" s="3"/>
      <c r="O1916"/>
      <c r="P1916"/>
      <c r="Q1916"/>
      <c r="U1916" s="969"/>
      <c r="V1916" s="38"/>
      <c r="W1916" s="38"/>
    </row>
    <row r="1917" spans="1:23" x14ac:dyDescent="0.35">
      <c r="A1917" s="1223">
        <v>73552</v>
      </c>
      <c r="B1917" s="1224">
        <v>0.18</v>
      </c>
      <c r="C1917" s="1225" t="s">
        <v>1330</v>
      </c>
      <c r="D1917" s="1"/>
      <c r="E1917" s="956" t="s">
        <v>1280</v>
      </c>
      <c r="F1917" s="3"/>
      <c r="O1917"/>
      <c r="P1917"/>
      <c r="Q1917"/>
      <c r="U1917" s="969"/>
      <c r="V1917" s="38"/>
      <c r="W1917" s="38"/>
    </row>
    <row r="1918" spans="1:23" x14ac:dyDescent="0.35">
      <c r="A1918" s="1223">
        <v>73552</v>
      </c>
      <c r="B1918" s="1224">
        <v>0.18</v>
      </c>
      <c r="C1918" s="1225" t="s">
        <v>1331</v>
      </c>
      <c r="D1918" s="1"/>
      <c r="E1918" s="956" t="s">
        <v>1280</v>
      </c>
      <c r="F1918" s="3"/>
      <c r="O1918"/>
      <c r="P1918"/>
      <c r="Q1918"/>
      <c r="U1918" s="969"/>
      <c r="V1918" s="38"/>
      <c r="W1918" s="38"/>
    </row>
    <row r="1919" spans="1:23" x14ac:dyDescent="0.35">
      <c r="A1919" s="1223">
        <v>73560</v>
      </c>
      <c r="B1919" s="1224">
        <v>0.16</v>
      </c>
      <c r="C1919" s="1225" t="s">
        <v>1299</v>
      </c>
      <c r="D1919" s="1120"/>
      <c r="E1919" s="956" t="s">
        <v>1280</v>
      </c>
      <c r="F1919" s="3"/>
      <c r="O1919"/>
      <c r="P1919"/>
      <c r="Q1919"/>
      <c r="U1919" s="969"/>
      <c r="V1919" s="38"/>
      <c r="W1919" s="38"/>
    </row>
    <row r="1920" spans="1:23" x14ac:dyDescent="0.35">
      <c r="A1920" s="1223">
        <v>73560</v>
      </c>
      <c r="B1920" s="1224">
        <v>0.16</v>
      </c>
      <c r="C1920" s="1225" t="s">
        <v>1300</v>
      </c>
      <c r="D1920" s="1"/>
      <c r="E1920" s="956" t="s">
        <v>1280</v>
      </c>
      <c r="F1920" s="3"/>
      <c r="O1920"/>
      <c r="P1920"/>
      <c r="Q1920"/>
      <c r="U1920" s="969"/>
      <c r="V1920" s="38"/>
      <c r="W1920" s="38"/>
    </row>
    <row r="1921" spans="1:23" x14ac:dyDescent="0.35">
      <c r="A1921" s="1223">
        <v>73562</v>
      </c>
      <c r="B1921" s="1224">
        <v>0.18</v>
      </c>
      <c r="C1921" s="1225" t="s">
        <v>1332</v>
      </c>
      <c r="D1921" s="1"/>
      <c r="E1921" s="956" t="s">
        <v>1280</v>
      </c>
      <c r="F1921" s="3"/>
      <c r="O1921"/>
      <c r="P1921"/>
      <c r="Q1921"/>
      <c r="U1921" s="969"/>
      <c r="V1921" s="38"/>
      <c r="W1921" s="38"/>
    </row>
    <row r="1922" spans="1:23" x14ac:dyDescent="0.35">
      <c r="A1922" s="1223">
        <v>73562</v>
      </c>
      <c r="B1922" s="1224">
        <v>0.18</v>
      </c>
      <c r="C1922" s="1225" t="s">
        <v>1333</v>
      </c>
      <c r="D1922" s="1"/>
      <c r="E1922" s="956" t="s">
        <v>1280</v>
      </c>
      <c r="F1922" s="3"/>
      <c r="O1922"/>
      <c r="P1922"/>
      <c r="Q1922"/>
      <c r="U1922" s="969"/>
      <c r="V1922" s="38"/>
      <c r="W1922" s="38"/>
    </row>
    <row r="1923" spans="1:23" x14ac:dyDescent="0.35">
      <c r="A1923" s="1223">
        <v>73564</v>
      </c>
      <c r="B1923" s="1224">
        <v>0.21</v>
      </c>
      <c r="C1923" s="1225" t="s">
        <v>1346</v>
      </c>
      <c r="D1923" s="1"/>
      <c r="E1923" s="956" t="s">
        <v>1280</v>
      </c>
      <c r="F1923" s="3"/>
      <c r="O1923"/>
      <c r="P1923"/>
      <c r="Q1923"/>
      <c r="U1923" s="969"/>
      <c r="V1923" s="38"/>
      <c r="W1923" s="38"/>
    </row>
    <row r="1924" spans="1:23" x14ac:dyDescent="0.35">
      <c r="A1924" s="1223">
        <v>73564</v>
      </c>
      <c r="B1924" s="1224">
        <v>0.21</v>
      </c>
      <c r="C1924" s="1225" t="s">
        <v>1347</v>
      </c>
      <c r="D1924" s="1"/>
      <c r="E1924" s="956" t="s">
        <v>1280</v>
      </c>
      <c r="F1924" s="3"/>
      <c r="O1924"/>
      <c r="P1924"/>
      <c r="Q1924"/>
      <c r="U1924" s="969"/>
      <c r="V1924" s="38"/>
      <c r="W1924" s="38"/>
    </row>
    <row r="1925" spans="1:23" x14ac:dyDescent="0.35">
      <c r="A1925" s="1223">
        <v>73590</v>
      </c>
      <c r="B1925" s="1224">
        <v>0.16</v>
      </c>
      <c r="C1925" s="1225" t="s">
        <v>1301</v>
      </c>
      <c r="D1925" s="1"/>
      <c r="E1925" s="956" t="s">
        <v>1280</v>
      </c>
      <c r="F1925" s="3"/>
      <c r="O1925"/>
      <c r="P1925"/>
      <c r="Q1925"/>
      <c r="U1925" s="969"/>
      <c r="V1925" s="38"/>
      <c r="W1925" s="38"/>
    </row>
    <row r="1926" spans="1:23" x14ac:dyDescent="0.35">
      <c r="A1926" s="1223">
        <v>73590</v>
      </c>
      <c r="B1926" s="1224">
        <v>0.16</v>
      </c>
      <c r="C1926" s="1225" t="s">
        <v>1302</v>
      </c>
      <c r="D1926" s="1"/>
      <c r="E1926" s="956" t="s">
        <v>1280</v>
      </c>
      <c r="F1926" s="3"/>
      <c r="O1926"/>
      <c r="P1926"/>
      <c r="Q1926"/>
      <c r="U1926" s="969"/>
      <c r="V1926" s="38"/>
      <c r="W1926" s="38"/>
    </row>
    <row r="1927" spans="1:23" x14ac:dyDescent="0.35">
      <c r="A1927" s="1223">
        <v>73600</v>
      </c>
      <c r="B1927" s="1224">
        <v>0.16</v>
      </c>
      <c r="C1927" s="1225" t="s">
        <v>1303</v>
      </c>
      <c r="D1927" s="1"/>
      <c r="E1927" s="956" t="s">
        <v>1280</v>
      </c>
      <c r="F1927" s="3"/>
      <c r="O1927"/>
      <c r="P1927"/>
      <c r="Q1927"/>
      <c r="U1927" s="969"/>
      <c r="V1927" s="38"/>
      <c r="W1927" s="38"/>
    </row>
    <row r="1928" spans="1:23" x14ac:dyDescent="0.35">
      <c r="A1928" s="1223">
        <v>73600</v>
      </c>
      <c r="B1928" s="1224">
        <v>0.16</v>
      </c>
      <c r="C1928" s="1225" t="s">
        <v>1304</v>
      </c>
      <c r="D1928" s="1"/>
      <c r="E1928" s="956" t="s">
        <v>1280</v>
      </c>
      <c r="F1928" s="3"/>
      <c r="O1928"/>
      <c r="P1928"/>
      <c r="Q1928"/>
      <c r="U1928" s="969"/>
      <c r="V1928" s="38"/>
      <c r="W1928" s="38"/>
    </row>
    <row r="1929" spans="1:23" x14ac:dyDescent="0.35">
      <c r="A1929" s="1223">
        <v>73610</v>
      </c>
      <c r="B1929" s="1224">
        <v>0.17</v>
      </c>
      <c r="C1929" s="1225" t="s">
        <v>1320</v>
      </c>
      <c r="D1929" s="1"/>
      <c r="E1929" s="956" t="s">
        <v>1280</v>
      </c>
      <c r="F1929" s="3"/>
      <c r="O1929"/>
      <c r="P1929"/>
      <c r="Q1929"/>
      <c r="U1929" s="969"/>
      <c r="V1929" s="38"/>
      <c r="W1929" s="38"/>
    </row>
    <row r="1930" spans="1:23" x14ac:dyDescent="0.35">
      <c r="A1930" s="1223">
        <v>73610</v>
      </c>
      <c r="B1930" s="1224">
        <v>0.17</v>
      </c>
      <c r="C1930" s="1225" t="s">
        <v>1321</v>
      </c>
      <c r="D1930" s="1"/>
      <c r="E1930" s="956" t="s">
        <v>1280</v>
      </c>
      <c r="F1930" s="3"/>
      <c r="O1930"/>
      <c r="P1930"/>
      <c r="Q1930"/>
      <c r="U1930" s="969"/>
      <c r="V1930" s="38"/>
      <c r="W1930" s="38"/>
    </row>
    <row r="1931" spans="1:23" x14ac:dyDescent="0.35">
      <c r="A1931" s="1223">
        <v>73620</v>
      </c>
      <c r="B1931" s="1224">
        <v>0.16</v>
      </c>
      <c r="C1931" s="1225" t="s">
        <v>1305</v>
      </c>
      <c r="D1931" s="1"/>
      <c r="E1931" s="956" t="s">
        <v>1280</v>
      </c>
      <c r="F1931" s="3"/>
      <c r="O1931"/>
      <c r="P1931"/>
      <c r="Q1931"/>
      <c r="U1931" s="969"/>
      <c r="V1931" s="38"/>
      <c r="W1931" s="38"/>
    </row>
    <row r="1932" spans="1:23" x14ac:dyDescent="0.35">
      <c r="A1932" s="1223">
        <v>73620</v>
      </c>
      <c r="B1932" s="1224">
        <v>0.16</v>
      </c>
      <c r="C1932" s="1225" t="s">
        <v>1306</v>
      </c>
      <c r="D1932" s="1"/>
      <c r="E1932" s="956" t="s">
        <v>1280</v>
      </c>
      <c r="F1932" s="3"/>
      <c r="O1932"/>
      <c r="P1932"/>
      <c r="Q1932"/>
      <c r="U1932" s="969"/>
      <c r="V1932" s="38"/>
      <c r="W1932" s="38"/>
    </row>
    <row r="1933" spans="1:23" x14ac:dyDescent="0.35">
      <c r="A1933" s="1223">
        <v>73630</v>
      </c>
      <c r="B1933" s="1224">
        <v>0.17</v>
      </c>
      <c r="C1933" s="1225" t="s">
        <v>1322</v>
      </c>
      <c r="D1933" s="1"/>
      <c r="E1933" s="956" t="s">
        <v>1280</v>
      </c>
      <c r="F1933" s="3"/>
      <c r="O1933"/>
      <c r="P1933"/>
      <c r="Q1933"/>
      <c r="U1933" s="969"/>
      <c r="V1933" s="38"/>
      <c r="W1933" s="38"/>
    </row>
    <row r="1934" spans="1:23" x14ac:dyDescent="0.35">
      <c r="A1934" s="1223">
        <v>73630</v>
      </c>
      <c r="B1934" s="1224">
        <v>0.17</v>
      </c>
      <c r="C1934" s="1225" t="s">
        <v>1323</v>
      </c>
      <c r="D1934" s="1"/>
      <c r="E1934" s="956" t="s">
        <v>1280</v>
      </c>
      <c r="F1934" s="3"/>
      <c r="O1934"/>
      <c r="P1934"/>
      <c r="Q1934"/>
      <c r="U1934" s="969"/>
      <c r="V1934" s="38"/>
      <c r="W1934" s="38"/>
    </row>
    <row r="1935" spans="1:23" x14ac:dyDescent="0.35">
      <c r="A1935" s="1223">
        <v>73650</v>
      </c>
      <c r="B1935" s="1224">
        <v>0.16</v>
      </c>
      <c r="C1935" s="1225" t="s">
        <v>1307</v>
      </c>
      <c r="D1935" s="1"/>
      <c r="E1935" s="956" t="s">
        <v>1280</v>
      </c>
      <c r="F1935" s="3"/>
      <c r="O1935"/>
      <c r="P1935"/>
      <c r="Q1935"/>
      <c r="U1935" s="969"/>
      <c r="V1935" s="38"/>
      <c r="W1935" s="38"/>
    </row>
    <row r="1936" spans="1:23" x14ac:dyDescent="0.35">
      <c r="A1936" s="1223">
        <v>73650</v>
      </c>
      <c r="B1936" s="1224">
        <v>0.16</v>
      </c>
      <c r="C1936" s="1225" t="s">
        <v>1308</v>
      </c>
      <c r="D1936" s="1"/>
      <c r="E1936" s="956" t="s">
        <v>1280</v>
      </c>
      <c r="F1936" s="3"/>
      <c r="O1936"/>
      <c r="P1936"/>
      <c r="Q1936"/>
      <c r="U1936" s="969"/>
      <c r="V1936" s="38"/>
      <c r="W1936" s="38"/>
    </row>
    <row r="1937" spans="1:23" x14ac:dyDescent="0.35">
      <c r="A1937" s="1223">
        <v>73660</v>
      </c>
      <c r="B1937" s="1224">
        <v>0.13</v>
      </c>
      <c r="C1937" s="1225" t="s">
        <v>1283</v>
      </c>
      <c r="D1937" s="1"/>
      <c r="E1937" s="956" t="s">
        <v>1280</v>
      </c>
      <c r="F1937" s="3"/>
      <c r="O1937"/>
      <c r="P1937"/>
      <c r="Q1937"/>
      <c r="U1937" s="969"/>
      <c r="V1937" s="38"/>
      <c r="W1937" s="38"/>
    </row>
    <row r="1938" spans="1:23" x14ac:dyDescent="0.35">
      <c r="A1938" s="1223">
        <v>73660</v>
      </c>
      <c r="B1938" s="1224">
        <v>0.13</v>
      </c>
      <c r="C1938" s="1225" t="s">
        <v>1284</v>
      </c>
      <c r="D1938" s="1"/>
      <c r="E1938" s="956" t="s">
        <v>1280</v>
      </c>
      <c r="F1938" s="3"/>
      <c r="O1938"/>
      <c r="P1938"/>
      <c r="Q1938"/>
      <c r="U1938" s="969"/>
      <c r="V1938" s="38"/>
      <c r="W1938" s="38"/>
    </row>
    <row r="1939" spans="1:23" x14ac:dyDescent="0.35">
      <c r="A1939" s="1223">
        <v>73700</v>
      </c>
      <c r="B1939" s="1224">
        <v>0.98</v>
      </c>
      <c r="C1939" s="1225" t="s">
        <v>1395</v>
      </c>
      <c r="D1939" s="1"/>
      <c r="E1939" s="956" t="s">
        <v>1280</v>
      </c>
      <c r="F1939" s="3"/>
      <c r="O1939"/>
      <c r="P1939"/>
      <c r="Q1939"/>
      <c r="U1939" s="969"/>
      <c r="V1939" s="38"/>
      <c r="W1939" s="38"/>
    </row>
    <row r="1940" spans="1:23" x14ac:dyDescent="0.35">
      <c r="A1940" s="1223">
        <v>73700</v>
      </c>
      <c r="B1940" s="1224">
        <v>0.98</v>
      </c>
      <c r="C1940" s="1225" t="s">
        <v>1396</v>
      </c>
      <c r="D1940" s="1"/>
      <c r="E1940" s="956" t="s">
        <v>1280</v>
      </c>
      <c r="F1940" s="3"/>
      <c r="O1940"/>
      <c r="P1940"/>
      <c r="Q1940"/>
      <c r="U1940" s="969"/>
      <c r="V1940" s="38"/>
      <c r="W1940" s="38"/>
    </row>
    <row r="1941" spans="1:23" x14ac:dyDescent="0.35">
      <c r="A1941" s="1223">
        <v>73706</v>
      </c>
      <c r="B1941" s="1224">
        <v>1.85</v>
      </c>
      <c r="C1941" s="1225" t="s">
        <v>1427</v>
      </c>
      <c r="D1941" s="1"/>
      <c r="E1941" s="956" t="s">
        <v>1280</v>
      </c>
      <c r="F1941" s="3"/>
      <c r="O1941"/>
      <c r="P1941"/>
      <c r="Q1941"/>
      <c r="U1941" s="969"/>
      <c r="V1941" s="38"/>
      <c r="W1941" s="38"/>
    </row>
    <row r="1942" spans="1:23" x14ac:dyDescent="0.35">
      <c r="A1942" s="1223">
        <v>74018</v>
      </c>
      <c r="B1942" s="1224">
        <v>0.18</v>
      </c>
      <c r="C1942" s="1225" t="s">
        <v>1334</v>
      </c>
      <c r="D1942" s="1"/>
      <c r="E1942" s="956" t="s">
        <v>1280</v>
      </c>
      <c r="F1942" s="3"/>
      <c r="O1942"/>
      <c r="P1942"/>
      <c r="Q1942"/>
      <c r="U1942" s="969"/>
      <c r="V1942" s="38"/>
      <c r="W1942" s="38"/>
    </row>
    <row r="1943" spans="1:23" x14ac:dyDescent="0.35">
      <c r="A1943" s="1223">
        <v>74019</v>
      </c>
      <c r="B1943" s="1224">
        <v>0.22</v>
      </c>
      <c r="C1943" s="1225" t="s">
        <v>1349</v>
      </c>
      <c r="D1943" s="38"/>
      <c r="E1943" s="956" t="s">
        <v>1280</v>
      </c>
      <c r="F1943" s="3"/>
      <c r="O1943"/>
      <c r="P1943"/>
      <c r="Q1943"/>
      <c r="U1943" s="969"/>
      <c r="V1943" s="38"/>
      <c r="W1943" s="38"/>
    </row>
    <row r="1944" spans="1:23" x14ac:dyDescent="0.35">
      <c r="A1944" s="1223">
        <v>74022</v>
      </c>
      <c r="B1944" s="1224">
        <v>0.31</v>
      </c>
      <c r="C1944" s="1225" t="s">
        <v>1357</v>
      </c>
      <c r="D1944" s="1"/>
      <c r="E1944" s="956" t="s">
        <v>1280</v>
      </c>
      <c r="F1944" s="3"/>
      <c r="O1944"/>
      <c r="P1944"/>
      <c r="Q1944"/>
      <c r="U1944" s="969"/>
      <c r="V1944" s="38"/>
      <c r="W1944" s="38"/>
    </row>
    <row r="1945" spans="1:23" x14ac:dyDescent="0.35">
      <c r="A1945" s="1223">
        <v>74150</v>
      </c>
      <c r="B1945" s="1224">
        <v>1.1599999999999999</v>
      </c>
      <c r="C1945" s="1225" t="s">
        <v>448</v>
      </c>
      <c r="D1945" s="1"/>
      <c r="E1945" s="956" t="s">
        <v>1280</v>
      </c>
      <c r="F1945" s="3"/>
      <c r="O1945"/>
      <c r="P1945"/>
      <c r="Q1945"/>
      <c r="U1945" s="969"/>
      <c r="V1945" s="38"/>
      <c r="W1945" s="38"/>
    </row>
    <row r="1946" spans="1:23" x14ac:dyDescent="0.35">
      <c r="A1946" s="1223">
        <v>74160</v>
      </c>
      <c r="B1946" s="1224">
        <v>1.24</v>
      </c>
      <c r="C1946" s="1225" t="s">
        <v>1412</v>
      </c>
      <c r="D1946" s="1"/>
      <c r="E1946" s="956" t="s">
        <v>1280</v>
      </c>
      <c r="F1946" s="3"/>
      <c r="O1946"/>
      <c r="P1946"/>
      <c r="Q1946"/>
      <c r="U1946" s="969"/>
      <c r="V1946" s="38"/>
      <c r="W1946" s="38"/>
    </row>
    <row r="1947" spans="1:23" x14ac:dyDescent="0.35">
      <c r="A1947" s="1223">
        <v>74170</v>
      </c>
      <c r="B1947" s="1224">
        <v>1.37</v>
      </c>
      <c r="C1947" s="1225" t="s">
        <v>1415</v>
      </c>
      <c r="E1947" s="956" t="s">
        <v>1280</v>
      </c>
      <c r="F1947" s="3"/>
      <c r="O1947"/>
      <c r="P1947"/>
      <c r="Q1947"/>
      <c r="U1947" s="969"/>
      <c r="V1947" s="38"/>
      <c r="W1947" s="38"/>
    </row>
    <row r="1948" spans="1:23" x14ac:dyDescent="0.35">
      <c r="A1948" s="1223">
        <v>74174</v>
      </c>
      <c r="B1948" s="1224">
        <v>2.15</v>
      </c>
      <c r="C1948" s="1225" t="s">
        <v>1429</v>
      </c>
      <c r="D1948" s="1"/>
      <c r="E1948" s="956" t="s">
        <v>1280</v>
      </c>
      <c r="F1948" s="1109"/>
      <c r="O1948"/>
      <c r="P1948"/>
      <c r="Q1948"/>
      <c r="U1948" s="969"/>
      <c r="V1948" s="38"/>
      <c r="W1948" s="38"/>
    </row>
    <row r="1949" spans="1:23" x14ac:dyDescent="0.35">
      <c r="A1949" s="1223">
        <v>74175</v>
      </c>
      <c r="B1949" s="1224">
        <v>1.77</v>
      </c>
      <c r="C1949" s="1225" t="s">
        <v>1425</v>
      </c>
      <c r="D1949" s="1"/>
      <c r="E1949" s="956" t="s">
        <v>1280</v>
      </c>
      <c r="F1949" s="1109"/>
      <c r="O1949"/>
      <c r="P1949"/>
      <c r="Q1949"/>
      <c r="U1949" s="969"/>
      <c r="V1949" s="38"/>
      <c r="W1949" s="38"/>
    </row>
    <row r="1950" spans="1:23" x14ac:dyDescent="0.35">
      <c r="A1950" s="1223">
        <v>74176</v>
      </c>
      <c r="B1950" s="1224">
        <v>1.7</v>
      </c>
      <c r="C1950" s="1225" t="s">
        <v>1418</v>
      </c>
      <c r="D1950" s="1126"/>
      <c r="E1950" s="956" t="s">
        <v>1280</v>
      </c>
      <c r="F1950" s="3"/>
      <c r="O1950"/>
      <c r="P1950"/>
      <c r="Q1950"/>
      <c r="U1950" s="969"/>
      <c r="V1950" s="38"/>
      <c r="W1950" s="38"/>
    </row>
    <row r="1951" spans="1:23" x14ac:dyDescent="0.35">
      <c r="A1951" s="1223">
        <v>74177</v>
      </c>
      <c r="B1951" s="1224">
        <v>1.77</v>
      </c>
      <c r="C1951" s="1225" t="s">
        <v>1426</v>
      </c>
      <c r="D1951" s="1"/>
      <c r="E1951" s="956" t="s">
        <v>1280</v>
      </c>
      <c r="F1951" s="3"/>
      <c r="O1951"/>
      <c r="P1951"/>
      <c r="Q1951"/>
      <c r="U1951" s="969"/>
      <c r="V1951" s="38"/>
      <c r="W1951" s="38"/>
    </row>
    <row r="1952" spans="1:23" x14ac:dyDescent="0.35">
      <c r="A1952" s="1223">
        <v>74178</v>
      </c>
      <c r="B1952" s="1224">
        <v>1.96</v>
      </c>
      <c r="C1952" s="1225" t="s">
        <v>1428</v>
      </c>
      <c r="D1952" s="1"/>
      <c r="E1952" s="956" t="s">
        <v>1280</v>
      </c>
      <c r="F1952" s="3"/>
      <c r="O1952"/>
      <c r="P1952"/>
      <c r="Q1952"/>
      <c r="U1952" s="969"/>
      <c r="V1952" s="38"/>
      <c r="W1952" s="38"/>
    </row>
    <row r="1953" spans="1:23" x14ac:dyDescent="0.35">
      <c r="A1953" s="1223">
        <v>75635</v>
      </c>
      <c r="B1953" s="1224">
        <v>2.34</v>
      </c>
      <c r="C1953" s="1225" t="s">
        <v>1430</v>
      </c>
      <c r="D1953" s="1"/>
      <c r="E1953" s="956" t="s">
        <v>1280</v>
      </c>
      <c r="F1953" s="3"/>
      <c r="O1953"/>
      <c r="P1953"/>
      <c r="Q1953"/>
      <c r="U1953" s="969"/>
      <c r="V1953" s="38"/>
      <c r="W1953" s="38"/>
    </row>
    <row r="1954" spans="1:23" x14ac:dyDescent="0.35">
      <c r="A1954" s="1223">
        <v>76536</v>
      </c>
      <c r="B1954" s="1224">
        <v>0.55000000000000004</v>
      </c>
      <c r="C1954" s="1225" t="s">
        <v>1368</v>
      </c>
      <c r="D1954" s="1"/>
      <c r="E1954" s="956" t="s">
        <v>1280</v>
      </c>
      <c r="F1954" s="3"/>
      <c r="O1954"/>
      <c r="P1954"/>
      <c r="Q1954"/>
      <c r="U1954" s="969"/>
      <c r="V1954" s="38"/>
      <c r="W1954" s="38"/>
    </row>
    <row r="1955" spans="1:23" x14ac:dyDescent="0.35">
      <c r="A1955" s="1223">
        <v>76536</v>
      </c>
      <c r="B1955" s="1224">
        <v>0.55000000000000004</v>
      </c>
      <c r="C1955" s="1225" t="s">
        <v>1369</v>
      </c>
      <c r="D1955" s="1"/>
      <c r="E1955" s="956" t="s">
        <v>1280</v>
      </c>
      <c r="F1955" s="3"/>
      <c r="O1955"/>
      <c r="P1955"/>
      <c r="Q1955"/>
      <c r="U1955" s="969"/>
      <c r="V1955" s="38"/>
      <c r="W1955" s="38"/>
    </row>
    <row r="1956" spans="1:23" x14ac:dyDescent="0.35">
      <c r="A1956" s="1223">
        <v>76604</v>
      </c>
      <c r="B1956" s="1224">
        <v>0.57999999999999996</v>
      </c>
      <c r="C1956" s="1225" t="s">
        <v>1371</v>
      </c>
      <c r="D1956" s="1"/>
      <c r="E1956" s="956" t="s">
        <v>1280</v>
      </c>
      <c r="F1956" s="3"/>
      <c r="O1956"/>
      <c r="P1956"/>
      <c r="Q1956"/>
      <c r="U1956" s="969"/>
      <c r="V1956" s="38"/>
      <c r="W1956" s="38"/>
    </row>
    <row r="1957" spans="1:23" x14ac:dyDescent="0.35">
      <c r="A1957" s="1223">
        <v>76604</v>
      </c>
      <c r="B1957" s="1224">
        <v>0.57999999999999996</v>
      </c>
      <c r="C1957" s="1225" t="s">
        <v>1372</v>
      </c>
      <c r="D1957" s="1"/>
      <c r="E1957" s="956" t="s">
        <v>1280</v>
      </c>
      <c r="F1957" s="3"/>
      <c r="O1957"/>
      <c r="P1957"/>
      <c r="Q1957"/>
      <c r="U1957" s="969"/>
      <c r="V1957" s="38"/>
      <c r="W1957" s="38"/>
    </row>
    <row r="1958" spans="1:23" x14ac:dyDescent="0.35">
      <c r="A1958" s="1223">
        <v>76641</v>
      </c>
      <c r="B1958" s="1224">
        <v>0.71</v>
      </c>
      <c r="C1958" s="1225" t="s">
        <v>1380</v>
      </c>
      <c r="D1958" s="1"/>
      <c r="E1958" s="956" t="s">
        <v>1280</v>
      </c>
      <c r="F1958" s="3"/>
      <c r="O1958"/>
      <c r="P1958"/>
      <c r="Q1958"/>
      <c r="U1958" s="969"/>
      <c r="V1958" s="38"/>
      <c r="W1958" s="38"/>
    </row>
    <row r="1959" spans="1:23" x14ac:dyDescent="0.35">
      <c r="A1959" s="1223">
        <v>76641</v>
      </c>
      <c r="B1959" s="1224">
        <v>0.71</v>
      </c>
      <c r="C1959" s="1225" t="s">
        <v>1381</v>
      </c>
      <c r="D1959" s="1"/>
      <c r="E1959" s="956" t="s">
        <v>1280</v>
      </c>
      <c r="F1959" s="3"/>
      <c r="O1959"/>
      <c r="P1959"/>
      <c r="Q1959"/>
      <c r="U1959" s="969"/>
      <c r="V1959" s="38"/>
      <c r="W1959" s="38"/>
    </row>
    <row r="1960" spans="1:23" x14ac:dyDescent="0.35">
      <c r="A1960" s="1223">
        <v>76700</v>
      </c>
      <c r="B1960" s="1224">
        <v>0.79</v>
      </c>
      <c r="C1960" s="1225" t="s">
        <v>689</v>
      </c>
      <c r="E1960" s="956" t="s">
        <v>1280</v>
      </c>
      <c r="F1960" s="3"/>
      <c r="O1960"/>
      <c r="P1960"/>
      <c r="Q1960"/>
      <c r="U1960" s="969"/>
      <c r="V1960" s="38"/>
      <c r="W1960" s="38"/>
    </row>
    <row r="1961" spans="1:23" x14ac:dyDescent="0.35">
      <c r="A1961" s="1223">
        <v>76705</v>
      </c>
      <c r="B1961" s="1224">
        <v>0.57999999999999996</v>
      </c>
      <c r="C1961" s="1225" t="s">
        <v>1373</v>
      </c>
      <c r="D1961" s="1"/>
      <c r="E1961" s="956" t="s">
        <v>1280</v>
      </c>
      <c r="F1961" s="3"/>
      <c r="O1961"/>
      <c r="P1961"/>
      <c r="Q1961"/>
      <c r="U1961" s="969"/>
      <c r="V1961" s="38"/>
      <c r="W1961" s="38"/>
    </row>
    <row r="1962" spans="1:23" x14ac:dyDescent="0.35">
      <c r="A1962" s="1223">
        <v>76705</v>
      </c>
      <c r="B1962" s="1224">
        <v>0.57999999999999996</v>
      </c>
      <c r="C1962" s="1225" t="s">
        <v>1374</v>
      </c>
      <c r="D1962" s="1"/>
      <c r="E1962" s="956" t="s">
        <v>1280</v>
      </c>
      <c r="F1962" s="3"/>
      <c r="O1962"/>
      <c r="P1962"/>
      <c r="Q1962"/>
      <c r="U1962" s="969"/>
      <c r="V1962" s="38"/>
      <c r="W1962" s="38"/>
    </row>
    <row r="1963" spans="1:23" x14ac:dyDescent="0.35">
      <c r="A1963" s="1223">
        <v>76706</v>
      </c>
      <c r="B1963" s="1224">
        <v>0.54</v>
      </c>
      <c r="C1963" s="1225" t="s">
        <v>1366</v>
      </c>
      <c r="D1963" s="1"/>
      <c r="E1963" s="956" t="s">
        <v>1280</v>
      </c>
      <c r="F1963" s="3"/>
      <c r="O1963"/>
      <c r="P1963"/>
      <c r="Q1963"/>
      <c r="U1963" s="969"/>
      <c r="V1963" s="38"/>
      <c r="W1963" s="38"/>
    </row>
    <row r="1964" spans="1:23" x14ac:dyDescent="0.35">
      <c r="A1964" s="1223">
        <v>76770</v>
      </c>
      <c r="B1964" s="1224">
        <v>0.72</v>
      </c>
      <c r="C1964" s="1225" t="s">
        <v>1382</v>
      </c>
      <c r="D1964" s="1"/>
      <c r="E1964" s="956" t="s">
        <v>1280</v>
      </c>
      <c r="F1964" s="3"/>
      <c r="O1964"/>
      <c r="P1964"/>
      <c r="Q1964"/>
      <c r="U1964" s="969"/>
      <c r="V1964" s="38"/>
      <c r="W1964" s="38"/>
    </row>
    <row r="1965" spans="1:23" x14ac:dyDescent="0.35">
      <c r="A1965" s="1223">
        <v>76775</v>
      </c>
      <c r="B1965" s="1224">
        <v>0.56999999999999995</v>
      </c>
      <c r="C1965" s="1225" t="s">
        <v>1370</v>
      </c>
      <c r="D1965" s="1"/>
      <c r="E1965" s="956" t="s">
        <v>1280</v>
      </c>
      <c r="F1965" s="3"/>
      <c r="O1965"/>
      <c r="P1965"/>
      <c r="Q1965"/>
      <c r="U1965" s="969"/>
      <c r="V1965" s="38"/>
      <c r="W1965" s="38"/>
    </row>
    <row r="1966" spans="1:23" x14ac:dyDescent="0.35">
      <c r="A1966" s="1223">
        <v>76805</v>
      </c>
      <c r="B1966" s="1224">
        <v>0.97</v>
      </c>
      <c r="C1966" s="1225" t="s">
        <v>1389</v>
      </c>
      <c r="E1966" s="956" t="s">
        <v>1280</v>
      </c>
      <c r="F1966" s="3"/>
      <c r="O1966"/>
      <c r="P1966"/>
      <c r="Q1966"/>
      <c r="U1966" s="969"/>
      <c r="V1966" s="38"/>
      <c r="W1966" s="38"/>
    </row>
    <row r="1967" spans="1:23" x14ac:dyDescent="0.35">
      <c r="A1967" s="1223">
        <v>76817</v>
      </c>
      <c r="B1967" s="1224">
        <v>0.73</v>
      </c>
      <c r="C1967" s="1225" t="s">
        <v>1383</v>
      </c>
      <c r="D1967" s="1"/>
      <c r="E1967" s="956" t="s">
        <v>1280</v>
      </c>
      <c r="F1967" s="1109"/>
      <c r="O1967"/>
      <c r="P1967"/>
      <c r="Q1967"/>
      <c r="U1967" s="969"/>
      <c r="V1967" s="38"/>
      <c r="W1967" s="38"/>
    </row>
    <row r="1968" spans="1:23" x14ac:dyDescent="0.35">
      <c r="A1968" s="1223">
        <v>76830</v>
      </c>
      <c r="B1968" s="1224">
        <v>0.67</v>
      </c>
      <c r="C1968" s="1225" t="s">
        <v>1052</v>
      </c>
      <c r="E1968" s="956" t="s">
        <v>1280</v>
      </c>
      <c r="F1968" s="3"/>
      <c r="O1968"/>
      <c r="P1968"/>
      <c r="Q1968"/>
      <c r="U1968" s="969"/>
      <c r="V1968" s="38"/>
      <c r="W1968" s="38"/>
    </row>
    <row r="1969" spans="1:23" x14ac:dyDescent="0.35">
      <c r="A1969" s="1223">
        <v>76856</v>
      </c>
      <c r="B1969" s="1224">
        <v>0.67</v>
      </c>
      <c r="C1969" s="1225" t="s">
        <v>1377</v>
      </c>
      <c r="D1969" s="1126"/>
      <c r="E1969" s="956" t="s">
        <v>1280</v>
      </c>
      <c r="F1969" s="3"/>
      <c r="O1969"/>
      <c r="P1969"/>
      <c r="Q1969"/>
      <c r="U1969" s="969"/>
      <c r="V1969" s="38"/>
      <c r="W1969" s="38"/>
    </row>
    <row r="1970" spans="1:23" x14ac:dyDescent="0.35">
      <c r="A1970" s="1223">
        <v>76870</v>
      </c>
      <c r="B1970" s="1224">
        <v>0.62</v>
      </c>
      <c r="C1970" s="1225" t="s">
        <v>1376</v>
      </c>
      <c r="D1970" s="1"/>
      <c r="E1970" s="956" t="s">
        <v>1280</v>
      </c>
      <c r="F1970" s="3"/>
      <c r="O1970"/>
      <c r="P1970"/>
      <c r="Q1970"/>
      <c r="U1970" s="969"/>
      <c r="V1970" s="38"/>
      <c r="W1970" s="38"/>
    </row>
    <row r="1971" spans="1:23" x14ac:dyDescent="0.35">
      <c r="A1971" s="1223">
        <v>76882</v>
      </c>
      <c r="B1971" s="1224">
        <v>0.67</v>
      </c>
      <c r="C1971" s="1225" t="s">
        <v>1378</v>
      </c>
      <c r="D1971" s="1126"/>
      <c r="E1971" s="956" t="s">
        <v>1280</v>
      </c>
      <c r="F1971" s="3"/>
      <c r="O1971"/>
      <c r="P1971"/>
      <c r="Q1971"/>
      <c r="U1971" s="969"/>
      <c r="V1971" s="38"/>
      <c r="W1971" s="38"/>
    </row>
    <row r="1972" spans="1:23" x14ac:dyDescent="0.35">
      <c r="A1972" s="1223">
        <v>77075</v>
      </c>
      <c r="B1972" s="1224">
        <v>0.54</v>
      </c>
      <c r="C1972" s="1225" t="s">
        <v>1367</v>
      </c>
      <c r="E1972" s="956" t="s">
        <v>1280</v>
      </c>
      <c r="F1972" s="3"/>
      <c r="O1972"/>
      <c r="P1972"/>
      <c r="Q1972"/>
      <c r="U1972" s="969"/>
      <c r="V1972" s="38"/>
      <c r="W1972" s="38"/>
    </row>
    <row r="1973" spans="1:23" x14ac:dyDescent="0.35">
      <c r="A1973" s="1223">
        <v>77078</v>
      </c>
      <c r="B1973" s="1224">
        <v>0.24</v>
      </c>
      <c r="C1973" s="1225" t="s">
        <v>1351</v>
      </c>
      <c r="D1973" s="1"/>
      <c r="E1973" s="956" t="s">
        <v>1280</v>
      </c>
      <c r="F1973" s="3"/>
      <c r="O1973"/>
      <c r="P1973"/>
      <c r="Q1973"/>
      <c r="U1973" s="969"/>
      <c r="V1973" s="38"/>
      <c r="W1973" s="38"/>
    </row>
    <row r="1974" spans="1:23" x14ac:dyDescent="0.35">
      <c r="A1974" s="1223">
        <v>78730</v>
      </c>
      <c r="B1974" s="1224">
        <v>0.15</v>
      </c>
      <c r="C1974" s="1225" t="s">
        <v>1286</v>
      </c>
      <c r="D1974" s="1"/>
      <c r="E1974" s="956" t="s">
        <v>1280</v>
      </c>
      <c r="F1974" s="3"/>
      <c r="O1974"/>
      <c r="P1974"/>
      <c r="Q1974"/>
      <c r="U1974" s="969"/>
      <c r="V1974" s="38"/>
      <c r="W1974" s="38"/>
    </row>
    <row r="1975" spans="1:23" x14ac:dyDescent="0.35">
      <c r="A1975" s="1223">
        <v>93306</v>
      </c>
      <c r="B1975" s="1224">
        <v>1.42</v>
      </c>
      <c r="C1975" s="1225" t="s">
        <v>1416</v>
      </c>
      <c r="D1975" s="1"/>
      <c r="E1975" s="956" t="s">
        <v>1280</v>
      </c>
      <c r="F1975" s="3"/>
      <c r="O1975"/>
      <c r="P1975"/>
      <c r="Q1975"/>
      <c r="U1975" s="969"/>
      <c r="V1975" s="38"/>
      <c r="W1975" s="38"/>
    </row>
    <row r="1976" spans="1:23" x14ac:dyDescent="0.35">
      <c r="A1976" s="1223">
        <v>93880</v>
      </c>
      <c r="B1976" s="1224">
        <v>0.78</v>
      </c>
      <c r="C1976" s="1225" t="s">
        <v>853</v>
      </c>
      <c r="D1976" s="1"/>
      <c r="E1976" s="956" t="s">
        <v>1280</v>
      </c>
      <c r="F1976" s="3"/>
      <c r="O1976"/>
      <c r="P1976"/>
      <c r="Q1976"/>
      <c r="U1976" s="969"/>
      <c r="V1976" s="38"/>
      <c r="W1976" s="38"/>
    </row>
    <row r="1977" spans="1:23" x14ac:dyDescent="0.35">
      <c r="A1977" s="1223">
        <v>93925</v>
      </c>
      <c r="B1977" s="1224">
        <v>0.78</v>
      </c>
      <c r="C1977" s="1225" t="s">
        <v>1384</v>
      </c>
      <c r="D1977" s="1"/>
      <c r="E1977" s="956" t="s">
        <v>1280</v>
      </c>
      <c r="F1977" s="3"/>
      <c r="O1977"/>
      <c r="P1977"/>
      <c r="Q1977"/>
      <c r="U1977" s="969"/>
      <c r="V1977" s="38"/>
      <c r="W1977" s="38"/>
    </row>
    <row r="1978" spans="1:23" x14ac:dyDescent="0.35">
      <c r="A1978" s="1223">
        <v>93926</v>
      </c>
      <c r="B1978" s="1224">
        <v>0.49</v>
      </c>
      <c r="C1978" s="1225" t="s">
        <v>1362</v>
      </c>
      <c r="D1978" s="5"/>
      <c r="E1978" s="956" t="s">
        <v>1280</v>
      </c>
      <c r="F1978" s="3"/>
      <c r="O1978"/>
      <c r="P1978"/>
      <c r="Q1978"/>
      <c r="U1978" s="969"/>
      <c r="V1978" s="38"/>
      <c r="W1978" s="38"/>
    </row>
    <row r="1979" spans="1:23" x14ac:dyDescent="0.35">
      <c r="A1979" s="1223">
        <v>93926</v>
      </c>
      <c r="B1979" s="1224">
        <v>0.49</v>
      </c>
      <c r="C1979" s="1225" t="s">
        <v>1363</v>
      </c>
      <c r="D1979" s="1"/>
      <c r="E1979" s="956" t="s">
        <v>1280</v>
      </c>
      <c r="F1979" s="3"/>
      <c r="O1979"/>
      <c r="P1979"/>
      <c r="Q1979"/>
      <c r="U1979" s="969"/>
      <c r="V1979" s="38"/>
      <c r="W1979" s="38"/>
    </row>
    <row r="1980" spans="1:23" x14ac:dyDescent="0.35">
      <c r="A1980" s="1223">
        <v>93930</v>
      </c>
      <c r="B1980" s="1224">
        <v>0.78</v>
      </c>
      <c r="C1980" s="1225" t="s">
        <v>1385</v>
      </c>
      <c r="D1980" s="1"/>
      <c r="E1980" s="956" t="s">
        <v>1280</v>
      </c>
      <c r="F1980" s="3"/>
      <c r="O1980"/>
      <c r="P1980"/>
      <c r="Q1980"/>
      <c r="U1980" s="969"/>
      <c r="V1980" s="38"/>
      <c r="W1980" s="38"/>
    </row>
    <row r="1981" spans="1:23" x14ac:dyDescent="0.35">
      <c r="A1981" s="1223">
        <v>93931</v>
      </c>
      <c r="B1981" s="1224">
        <v>0.49</v>
      </c>
      <c r="C1981" s="1225" t="s">
        <v>1364</v>
      </c>
      <c r="D1981" s="1"/>
      <c r="E1981" s="956" t="s">
        <v>1280</v>
      </c>
      <c r="F1981" s="3"/>
      <c r="O1981"/>
      <c r="P1981"/>
      <c r="Q1981"/>
      <c r="U1981" s="969"/>
      <c r="V1981" s="38"/>
      <c r="W1981" s="38"/>
    </row>
    <row r="1982" spans="1:23" x14ac:dyDescent="0.35">
      <c r="A1982" s="1223">
        <v>93931</v>
      </c>
      <c r="B1982" s="1224">
        <v>0.49</v>
      </c>
      <c r="C1982" s="1225" t="s">
        <v>1365</v>
      </c>
      <c r="D1982" s="1"/>
      <c r="E1982" s="956" t="s">
        <v>1280</v>
      </c>
      <c r="F1982" s="3"/>
      <c r="O1982"/>
      <c r="P1982"/>
      <c r="Q1982"/>
      <c r="U1982" s="969"/>
      <c r="V1982" s="38"/>
      <c r="W1982" s="38"/>
    </row>
    <row r="1983" spans="1:23" x14ac:dyDescent="0.35">
      <c r="A1983" s="1223">
        <v>93970</v>
      </c>
      <c r="B1983" s="1224">
        <v>0.68</v>
      </c>
      <c r="C1983" s="1225" t="s">
        <v>1379</v>
      </c>
      <c r="D1983" s="1"/>
      <c r="E1983" s="956" t="s">
        <v>1280</v>
      </c>
      <c r="F1983" s="3"/>
      <c r="O1983"/>
      <c r="P1983"/>
      <c r="Q1983"/>
      <c r="U1983" s="969"/>
      <c r="V1983" s="38"/>
      <c r="W1983" s="38"/>
    </row>
    <row r="1984" spans="1:23" x14ac:dyDescent="0.35">
      <c r="A1984" s="1223">
        <v>93971</v>
      </c>
      <c r="B1984" s="1224">
        <v>0.44</v>
      </c>
      <c r="C1984" s="1225" t="s">
        <v>1358</v>
      </c>
      <c r="D1984" s="1"/>
      <c r="E1984" s="956" t="s">
        <v>1280</v>
      </c>
      <c r="F1984" s="3"/>
      <c r="O1984"/>
      <c r="P1984"/>
      <c r="Q1984"/>
      <c r="U1984" s="969"/>
      <c r="V1984" s="38"/>
      <c r="W1984" s="38"/>
    </row>
    <row r="1985" spans="1:23" x14ac:dyDescent="0.35">
      <c r="A1985" s="1223">
        <v>93971</v>
      </c>
      <c r="B1985" s="1224">
        <v>0.44</v>
      </c>
      <c r="C1985" s="1225" t="s">
        <v>1359</v>
      </c>
      <c r="D1985" s="1"/>
      <c r="E1985" s="956" t="s">
        <v>1280</v>
      </c>
      <c r="F1985" s="3"/>
      <c r="O1985"/>
      <c r="P1985"/>
      <c r="Q1985"/>
      <c r="U1985" s="969"/>
      <c r="V1985" s="38"/>
      <c r="W1985" s="38"/>
    </row>
    <row r="1986" spans="1:23" x14ac:dyDescent="0.35">
      <c r="A1986" s="1223">
        <v>93971</v>
      </c>
      <c r="B1986" s="1224">
        <v>0.44</v>
      </c>
      <c r="C1986" s="1225" t="s">
        <v>1360</v>
      </c>
      <c r="D1986" s="1"/>
      <c r="E1986" s="956" t="s">
        <v>1280</v>
      </c>
      <c r="F1986" s="3"/>
      <c r="O1986"/>
      <c r="P1986"/>
      <c r="Q1986"/>
      <c r="U1986" s="969"/>
      <c r="V1986" s="38"/>
      <c r="W1986" s="38"/>
    </row>
    <row r="1987" spans="1:23" x14ac:dyDescent="0.35">
      <c r="A1987" s="1223">
        <v>93971</v>
      </c>
      <c r="B1987" s="1224">
        <v>0.44</v>
      </c>
      <c r="C1987" s="1225" t="s">
        <v>1361</v>
      </c>
      <c r="D1987" s="1"/>
      <c r="E1987" s="956" t="s">
        <v>1280</v>
      </c>
      <c r="F1987" s="3"/>
      <c r="O1987"/>
      <c r="P1987"/>
      <c r="Q1987"/>
      <c r="U1987" s="969"/>
      <c r="V1987" s="38"/>
      <c r="W1987" s="38"/>
    </row>
    <row r="1988" spans="1:23" x14ac:dyDescent="0.35">
      <c r="A1988" s="1223">
        <v>93976</v>
      </c>
      <c r="B1988" s="1224">
        <v>0.78</v>
      </c>
      <c r="C1988" s="1225" t="s">
        <v>1386</v>
      </c>
      <c r="D1988" s="1115"/>
      <c r="E1988" s="956" t="s">
        <v>1280</v>
      </c>
      <c r="F1988" s="3"/>
      <c r="O1988"/>
      <c r="P1988"/>
      <c r="Q1988"/>
      <c r="U1988" s="969"/>
      <c r="V1988" s="38"/>
      <c r="W1988" s="38"/>
    </row>
    <row r="1989" spans="1:23" x14ac:dyDescent="0.35">
      <c r="A1989" s="1235">
        <v>70150</v>
      </c>
      <c r="B1989" s="1233">
        <v>0.25</v>
      </c>
      <c r="C1989" s="1236" t="s">
        <v>1514</v>
      </c>
      <c r="D1989" s="1"/>
      <c r="E1989" s="1009" t="s">
        <v>1433</v>
      </c>
      <c r="F1989" s="3"/>
      <c r="O1989"/>
      <c r="P1989"/>
      <c r="Q1989"/>
      <c r="U1989" s="969"/>
      <c r="V1989" s="38"/>
      <c r="W1989" s="38"/>
    </row>
    <row r="1990" spans="1:23" x14ac:dyDescent="0.35">
      <c r="A1990" s="67">
        <v>70150</v>
      </c>
      <c r="B1990" s="756">
        <v>0.25</v>
      </c>
      <c r="C1990" s="1308" t="s">
        <v>14878</v>
      </c>
      <c r="D1990" s="1"/>
      <c r="E1990" s="1" t="s">
        <v>1433</v>
      </c>
      <c r="F1990" s="3"/>
      <c r="O1990"/>
      <c r="P1990"/>
      <c r="Q1990"/>
      <c r="U1990" s="969"/>
      <c r="V1990" s="38"/>
      <c r="W1990" s="38"/>
    </row>
    <row r="1991" spans="1:23" x14ac:dyDescent="0.35">
      <c r="A1991" s="1705">
        <v>70160</v>
      </c>
      <c r="B1991" s="1706">
        <v>0.17</v>
      </c>
      <c r="C1991" s="100" t="s">
        <v>14879</v>
      </c>
      <c r="D1991" s="1"/>
      <c r="E1991" s="1730" t="s">
        <v>1433</v>
      </c>
      <c r="F1991" s="3"/>
      <c r="O1991"/>
      <c r="P1991"/>
      <c r="Q1991"/>
      <c r="U1991" s="969"/>
      <c r="V1991" s="38"/>
      <c r="W1991" s="38"/>
    </row>
    <row r="1992" spans="1:23" x14ac:dyDescent="0.35">
      <c r="A1992" s="1252">
        <v>70220</v>
      </c>
      <c r="B1992" s="1253">
        <v>0.21</v>
      </c>
      <c r="C1992" s="1260" t="s">
        <v>1501</v>
      </c>
      <c r="D1992" s="1"/>
      <c r="E1992" s="1009" t="s">
        <v>1433</v>
      </c>
      <c r="F1992" s="3"/>
      <c r="O1992"/>
      <c r="P1992"/>
      <c r="Q1992"/>
      <c r="U1992" s="969"/>
      <c r="V1992" s="38"/>
      <c r="W1992" s="38"/>
    </row>
    <row r="1993" spans="1:23" x14ac:dyDescent="0.35">
      <c r="A1993" s="1232">
        <v>70450</v>
      </c>
      <c r="B1993" s="1233">
        <v>0.83</v>
      </c>
      <c r="C1993" s="1234" t="s">
        <v>1540</v>
      </c>
      <c r="D1993" s="1"/>
      <c r="E1993" s="1009" t="s">
        <v>1433</v>
      </c>
      <c r="F1993" s="3"/>
      <c r="O1993"/>
      <c r="P1993"/>
      <c r="Q1993"/>
      <c r="U1993" s="969"/>
      <c r="V1993" s="38"/>
      <c r="W1993" s="38"/>
    </row>
    <row r="1994" spans="1:23" x14ac:dyDescent="0.35">
      <c r="A1994" s="1705">
        <v>70488</v>
      </c>
      <c r="B1994" s="1706">
        <v>1.24</v>
      </c>
      <c r="C1994" s="100" t="s">
        <v>14877</v>
      </c>
      <c r="D1994" s="1"/>
      <c r="E1994" s="1730" t="s">
        <v>14876</v>
      </c>
      <c r="F1994" s="3"/>
      <c r="O1994"/>
      <c r="P1994"/>
      <c r="Q1994"/>
      <c r="U1994" s="969"/>
      <c r="V1994" s="38"/>
      <c r="W1994" s="38"/>
    </row>
    <row r="1995" spans="1:23" x14ac:dyDescent="0.35">
      <c r="A1995" s="1235">
        <v>70551</v>
      </c>
      <c r="B1995" s="1233">
        <v>1.44</v>
      </c>
      <c r="C1995" s="1236" t="s">
        <v>1567</v>
      </c>
      <c r="D1995" s="1"/>
      <c r="E1995" s="1009" t="s">
        <v>1433</v>
      </c>
      <c r="F1995" s="3"/>
      <c r="O1995"/>
      <c r="P1995"/>
      <c r="Q1995"/>
      <c r="U1995" s="969"/>
      <c r="V1995" s="38"/>
      <c r="W1995" s="38"/>
    </row>
    <row r="1996" spans="1:23" x14ac:dyDescent="0.35">
      <c r="A1996" s="1235">
        <v>70553</v>
      </c>
      <c r="B1996" s="1233">
        <v>2.23</v>
      </c>
      <c r="C1996" s="1236" t="s">
        <v>1626</v>
      </c>
      <c r="D1996" s="1"/>
      <c r="E1996" s="1009" t="s">
        <v>1433</v>
      </c>
      <c r="F1996" s="3"/>
      <c r="O1996"/>
      <c r="P1996"/>
      <c r="Q1996"/>
      <c r="U1996" s="969"/>
      <c r="V1996" s="38"/>
      <c r="W1996" s="38"/>
    </row>
    <row r="1997" spans="1:23" x14ac:dyDescent="0.35">
      <c r="A1997" s="1235">
        <v>71045</v>
      </c>
      <c r="B1997" s="1233">
        <v>0.18</v>
      </c>
      <c r="C1997" s="1236" t="s">
        <v>1485</v>
      </c>
      <c r="D1997" s="1"/>
      <c r="E1997" s="1009" t="s">
        <v>1433</v>
      </c>
      <c r="F1997" s="3"/>
      <c r="O1997"/>
      <c r="P1997"/>
      <c r="Q1997"/>
      <c r="U1997" s="969"/>
      <c r="V1997" s="38"/>
      <c r="W1997" s="38"/>
    </row>
    <row r="1998" spans="1:23" x14ac:dyDescent="0.35">
      <c r="A1998" s="1232">
        <v>71046</v>
      </c>
      <c r="B1998" s="1233">
        <v>0.21</v>
      </c>
      <c r="C1998" s="1234" t="s">
        <v>1502</v>
      </c>
      <c r="D1998" s="1"/>
      <c r="E1998" s="1009" t="s">
        <v>1433</v>
      </c>
      <c r="F1998" s="3"/>
      <c r="O1998"/>
      <c r="P1998"/>
      <c r="Q1998"/>
      <c r="U1998" s="969"/>
      <c r="V1998" s="38"/>
      <c r="W1998" s="38"/>
    </row>
    <row r="1999" spans="1:23" x14ac:dyDescent="0.35">
      <c r="A1999" s="1248">
        <v>71101</v>
      </c>
      <c r="B1999" s="1249">
        <v>0.26</v>
      </c>
      <c r="C1999" s="1250" t="s">
        <v>1524</v>
      </c>
      <c r="D1999" s="1"/>
      <c r="E1999" s="1009" t="s">
        <v>1433</v>
      </c>
      <c r="F1999" s="3"/>
      <c r="O1999"/>
      <c r="P1999"/>
      <c r="Q1999"/>
      <c r="U1999" s="969"/>
      <c r="V1999" s="38"/>
      <c r="W1999" s="38"/>
    </row>
    <row r="2000" spans="1:23" x14ac:dyDescent="0.35">
      <c r="A2000" s="1248">
        <v>71101</v>
      </c>
      <c r="B2000" s="1249">
        <v>0.26</v>
      </c>
      <c r="C2000" s="1250" t="s">
        <v>1525</v>
      </c>
      <c r="D2000" s="1"/>
      <c r="E2000" s="1009" t="s">
        <v>1433</v>
      </c>
      <c r="F2000" s="3"/>
      <c r="O2000"/>
      <c r="P2000"/>
      <c r="Q2000"/>
      <c r="U2000" s="969"/>
      <c r="V2000" s="38"/>
      <c r="W2000" s="38"/>
    </row>
    <row r="2001" spans="1:23" x14ac:dyDescent="0.35">
      <c r="A2001" s="1232">
        <v>71250</v>
      </c>
      <c r="B2001" s="1233">
        <v>1.05</v>
      </c>
      <c r="C2001" s="1234" t="s">
        <v>1544</v>
      </c>
      <c r="D2001" s="1"/>
      <c r="E2001" s="1009" t="s">
        <v>1433</v>
      </c>
      <c r="F2001" s="3"/>
      <c r="O2001"/>
      <c r="P2001"/>
      <c r="Q2001"/>
      <c r="U2001" s="969"/>
      <c r="V2001" s="38"/>
      <c r="W2001" s="38"/>
    </row>
    <row r="2002" spans="1:23" x14ac:dyDescent="0.35">
      <c r="A2002" s="1232">
        <v>71250</v>
      </c>
      <c r="B2002" s="1233">
        <v>1.05</v>
      </c>
      <c r="C2002" s="1234" t="s">
        <v>1545</v>
      </c>
      <c r="D2002" s="1"/>
      <c r="E2002" s="1009" t="s">
        <v>1433</v>
      </c>
      <c r="F2002" s="3"/>
      <c r="O2002"/>
      <c r="P2002"/>
      <c r="Q2002"/>
      <c r="U2002" s="969"/>
      <c r="V2002" s="38"/>
      <c r="W2002" s="38"/>
    </row>
    <row r="2003" spans="1:23" x14ac:dyDescent="0.35">
      <c r="A2003" s="1232">
        <v>71260</v>
      </c>
      <c r="B2003" s="1233">
        <v>1.1299999999999999</v>
      </c>
      <c r="C2003" s="1234" t="s">
        <v>1548</v>
      </c>
      <c r="D2003" s="1"/>
      <c r="E2003" s="1009" t="s">
        <v>1433</v>
      </c>
      <c r="F2003" s="3"/>
      <c r="O2003"/>
      <c r="P2003"/>
      <c r="Q2003"/>
      <c r="U2003" s="969"/>
      <c r="V2003" s="38"/>
      <c r="W2003" s="38"/>
    </row>
    <row r="2004" spans="1:23" x14ac:dyDescent="0.35">
      <c r="A2004" s="1232">
        <v>71270</v>
      </c>
      <c r="B2004" s="1233">
        <v>1.22</v>
      </c>
      <c r="C2004" s="1234" t="s">
        <v>1552</v>
      </c>
      <c r="D2004" s="1128"/>
      <c r="E2004" s="1009" t="s">
        <v>1433</v>
      </c>
      <c r="F2004" s="3"/>
      <c r="O2004"/>
      <c r="P2004"/>
      <c r="Q2004"/>
      <c r="U2004" s="969"/>
      <c r="V2004" s="38"/>
      <c r="W2004" s="38"/>
    </row>
    <row r="2005" spans="1:23" x14ac:dyDescent="0.35">
      <c r="A2005" s="1232">
        <v>71270</v>
      </c>
      <c r="B2005" s="1233">
        <v>1.22</v>
      </c>
      <c r="C2005" s="1234" t="s">
        <v>1553</v>
      </c>
      <c r="D2005" s="1"/>
      <c r="E2005" s="1009" t="s">
        <v>1433</v>
      </c>
      <c r="F2005" s="3"/>
      <c r="O2005"/>
      <c r="P2005"/>
      <c r="Q2005"/>
      <c r="U2005" s="969"/>
      <c r="V2005" s="38"/>
      <c r="W2005" s="38"/>
    </row>
    <row r="2006" spans="1:23" x14ac:dyDescent="0.35">
      <c r="A2006" s="1232">
        <v>71271</v>
      </c>
      <c r="B2006" s="1233">
        <v>1.05</v>
      </c>
      <c r="C2006" s="1234" t="s">
        <v>1546</v>
      </c>
      <c r="D2006" s="1"/>
      <c r="E2006" s="1009" t="s">
        <v>1433</v>
      </c>
      <c r="F2006" s="3"/>
      <c r="O2006"/>
      <c r="P2006"/>
      <c r="Q2006"/>
      <c r="U2006" s="969"/>
      <c r="V2006" s="38"/>
      <c r="W2006" s="38"/>
    </row>
    <row r="2007" spans="1:23" x14ac:dyDescent="0.35">
      <c r="A2007" s="1232">
        <v>71275</v>
      </c>
      <c r="B2007" s="1233">
        <v>1.77</v>
      </c>
      <c r="C2007" s="1234" t="s">
        <v>1572</v>
      </c>
      <c r="D2007" s="1"/>
      <c r="E2007" s="1009" t="s">
        <v>1433</v>
      </c>
      <c r="F2007" s="3"/>
      <c r="O2007"/>
      <c r="P2007"/>
      <c r="Q2007"/>
      <c r="U2007" s="969"/>
      <c r="V2007" s="38"/>
      <c r="W2007" s="38"/>
    </row>
    <row r="2008" spans="1:23" x14ac:dyDescent="0.35">
      <c r="A2008" s="1246">
        <v>71275</v>
      </c>
      <c r="B2008" s="1233">
        <v>1.77</v>
      </c>
      <c r="C2008" s="1234" t="s">
        <v>1573</v>
      </c>
      <c r="D2008" s="1"/>
      <c r="E2008" s="1009" t="s">
        <v>1433</v>
      </c>
      <c r="F2008" s="3"/>
      <c r="O2008"/>
      <c r="P2008"/>
      <c r="Q2008"/>
      <c r="U2008" s="969"/>
      <c r="V2008" s="38"/>
      <c r="W2008" s="38"/>
    </row>
    <row r="2009" spans="1:23" x14ac:dyDescent="0.35">
      <c r="A2009" s="1246">
        <v>71275</v>
      </c>
      <c r="B2009" s="1233">
        <v>1.77</v>
      </c>
      <c r="C2009" s="1234" t="s">
        <v>1574</v>
      </c>
      <c r="D2009" s="1"/>
      <c r="E2009" s="1009" t="s">
        <v>1433</v>
      </c>
      <c r="F2009" s="3"/>
      <c r="O2009"/>
      <c r="P2009"/>
      <c r="Q2009"/>
      <c r="U2009" s="969"/>
      <c r="V2009" s="38"/>
      <c r="W2009" s="38"/>
    </row>
    <row r="2010" spans="1:23" x14ac:dyDescent="0.35">
      <c r="A2010" s="1235">
        <v>71275</v>
      </c>
      <c r="B2010" s="1233">
        <v>1.77</v>
      </c>
      <c r="C2010" s="1247" t="s">
        <v>1575</v>
      </c>
      <c r="D2010" s="1"/>
      <c r="E2010" s="1009" t="s">
        <v>1433</v>
      </c>
      <c r="F2010" s="3"/>
      <c r="O2010"/>
      <c r="P2010"/>
      <c r="Q2010"/>
      <c r="U2010" s="969"/>
      <c r="V2010" s="38"/>
      <c r="W2010" s="38"/>
    </row>
    <row r="2011" spans="1:23" x14ac:dyDescent="0.35">
      <c r="A2011" s="1246">
        <v>71275</v>
      </c>
      <c r="B2011" s="1233">
        <v>1.77</v>
      </c>
      <c r="C2011" s="1234" t="s">
        <v>1576</v>
      </c>
      <c r="D2011" s="1"/>
      <c r="E2011" s="1009" t="s">
        <v>1433</v>
      </c>
      <c r="F2011" s="3"/>
      <c r="O2011"/>
      <c r="P2011"/>
      <c r="Q2011"/>
      <c r="U2011" s="969"/>
      <c r="V2011" s="38"/>
      <c r="W2011" s="38"/>
    </row>
    <row r="2012" spans="1:23" x14ac:dyDescent="0.35">
      <c r="A2012" s="1232">
        <v>71550</v>
      </c>
      <c r="B2012" s="1233">
        <v>1.42</v>
      </c>
      <c r="C2012" s="1234" t="s">
        <v>1563</v>
      </c>
      <c r="D2012" s="1"/>
      <c r="E2012" s="1009" t="s">
        <v>1433</v>
      </c>
      <c r="F2012" s="3"/>
      <c r="O2012"/>
      <c r="P2012"/>
      <c r="Q2012"/>
      <c r="U2012" s="969"/>
      <c r="V2012" s="38"/>
      <c r="W2012" s="38"/>
    </row>
    <row r="2013" spans="1:23" x14ac:dyDescent="0.35">
      <c r="A2013" s="1235">
        <v>72040</v>
      </c>
      <c r="B2013" s="1233">
        <v>0.21</v>
      </c>
      <c r="C2013" s="1236" t="s">
        <v>1503</v>
      </c>
      <c r="D2013" s="1"/>
      <c r="E2013" s="1009" t="s">
        <v>1433</v>
      </c>
      <c r="F2013" s="3"/>
      <c r="O2013"/>
      <c r="P2013"/>
      <c r="Q2013"/>
      <c r="U2013" s="969"/>
      <c r="V2013" s="38"/>
      <c r="W2013" s="38"/>
    </row>
    <row r="2014" spans="1:23" x14ac:dyDescent="0.35">
      <c r="A2014" s="1235">
        <v>72040</v>
      </c>
      <c r="B2014" s="1233">
        <v>0.21</v>
      </c>
      <c r="C2014" s="1236" t="s">
        <v>1504</v>
      </c>
      <c r="D2014" s="1"/>
      <c r="E2014" s="1009" t="s">
        <v>1433</v>
      </c>
      <c r="F2014" s="3"/>
      <c r="O2014"/>
      <c r="P2014"/>
      <c r="Q2014"/>
      <c r="U2014" s="969"/>
      <c r="V2014" s="38"/>
      <c r="W2014" s="38"/>
    </row>
    <row r="2015" spans="1:23" x14ac:dyDescent="0.35">
      <c r="A2015" s="1232">
        <v>72050</v>
      </c>
      <c r="B2015" s="1233">
        <v>0.26</v>
      </c>
      <c r="C2015" s="1234" t="s">
        <v>1526</v>
      </c>
      <c r="D2015" s="1"/>
      <c r="E2015" s="1009" t="s">
        <v>1433</v>
      </c>
      <c r="F2015" s="3"/>
      <c r="O2015"/>
      <c r="P2015"/>
      <c r="Q2015"/>
      <c r="U2015" s="969"/>
      <c r="V2015" s="38"/>
      <c r="W2015" s="38"/>
    </row>
    <row r="2016" spans="1:23" x14ac:dyDescent="0.35">
      <c r="A2016" s="1232">
        <v>72050</v>
      </c>
      <c r="B2016" s="1233">
        <v>0.26</v>
      </c>
      <c r="C2016" s="1234" t="s">
        <v>1527</v>
      </c>
      <c r="D2016" s="1"/>
      <c r="E2016" s="1009" t="s">
        <v>1433</v>
      </c>
      <c r="F2016" s="3"/>
      <c r="O2016"/>
      <c r="P2016"/>
      <c r="Q2016"/>
      <c r="U2016" s="969"/>
      <c r="V2016" s="38"/>
      <c r="W2016" s="38"/>
    </row>
    <row r="2017" spans="1:23" x14ac:dyDescent="0.35">
      <c r="A2017" s="1232">
        <v>72050</v>
      </c>
      <c r="B2017" s="1233">
        <v>0.26</v>
      </c>
      <c r="C2017" s="1234" t="s">
        <v>1528</v>
      </c>
      <c r="D2017" s="1"/>
      <c r="E2017" s="1009" t="s">
        <v>1433</v>
      </c>
      <c r="F2017" s="3"/>
      <c r="O2017"/>
      <c r="P2017"/>
      <c r="Q2017"/>
      <c r="U2017" s="969"/>
      <c r="V2017" s="38"/>
      <c r="W2017" s="38"/>
    </row>
    <row r="2018" spans="1:23" x14ac:dyDescent="0.35">
      <c r="A2018" s="1235">
        <v>72052</v>
      </c>
      <c r="B2018" s="1233">
        <v>0.28999999999999998</v>
      </c>
      <c r="C2018" s="1236" t="s">
        <v>1529</v>
      </c>
      <c r="D2018" s="1"/>
      <c r="E2018" s="1009" t="s">
        <v>1433</v>
      </c>
      <c r="F2018" s="3"/>
      <c r="O2018"/>
      <c r="P2018"/>
      <c r="Q2018"/>
      <c r="U2018" s="969"/>
      <c r="V2018" s="38"/>
      <c r="W2018" s="38"/>
    </row>
    <row r="2019" spans="1:23" x14ac:dyDescent="0.35">
      <c r="A2019" s="1235">
        <v>72052</v>
      </c>
      <c r="B2019" s="1233">
        <v>0.28999999999999998</v>
      </c>
      <c r="C2019" s="1236" t="s">
        <v>1530</v>
      </c>
      <c r="D2019" s="1"/>
      <c r="E2019" s="1009" t="s">
        <v>1433</v>
      </c>
      <c r="F2019" s="3"/>
      <c r="O2019"/>
      <c r="P2019"/>
      <c r="Q2019"/>
      <c r="U2019" s="969"/>
      <c r="V2019" s="38"/>
      <c r="W2019" s="38"/>
    </row>
    <row r="2020" spans="1:23" x14ac:dyDescent="0.35">
      <c r="A2020" s="1235">
        <v>72052</v>
      </c>
      <c r="B2020" s="1233">
        <v>0.28999999999999998</v>
      </c>
      <c r="C2020" s="1236" t="s">
        <v>1531</v>
      </c>
      <c r="D2020" s="1"/>
      <c r="E2020" s="1009" t="s">
        <v>1433</v>
      </c>
      <c r="F2020" s="3"/>
      <c r="O2020"/>
      <c r="P2020"/>
      <c r="Q2020"/>
      <c r="U2020" s="969"/>
      <c r="V2020" s="38"/>
      <c r="W2020" s="38"/>
    </row>
    <row r="2021" spans="1:23" x14ac:dyDescent="0.35">
      <c r="A2021" s="1235">
        <v>72052</v>
      </c>
      <c r="B2021" s="1233">
        <v>0.28999999999999998</v>
      </c>
      <c r="C2021" s="1236" t="s">
        <v>1532</v>
      </c>
      <c r="D2021" s="1"/>
      <c r="E2021" s="1009" t="s">
        <v>1433</v>
      </c>
      <c r="F2021" s="3"/>
      <c r="O2021"/>
      <c r="P2021"/>
      <c r="Q2021"/>
      <c r="U2021" s="969"/>
      <c r="V2021" s="38"/>
      <c r="W2021" s="38"/>
    </row>
    <row r="2022" spans="1:23" x14ac:dyDescent="0.35">
      <c r="A2022" s="1235">
        <v>72070</v>
      </c>
      <c r="B2022" s="1233">
        <v>0.2</v>
      </c>
      <c r="C2022" s="1236" t="s">
        <v>1500</v>
      </c>
      <c r="D2022" s="1"/>
      <c r="E2022" s="1009" t="s">
        <v>1433</v>
      </c>
      <c r="F2022" s="3"/>
      <c r="O2022"/>
      <c r="P2022"/>
      <c r="Q2022"/>
      <c r="U2022" s="969"/>
      <c r="V2022" s="38"/>
      <c r="W2022" s="38"/>
    </row>
    <row r="2023" spans="1:23" x14ac:dyDescent="0.35">
      <c r="A2023" s="1232">
        <v>72072</v>
      </c>
      <c r="B2023" s="1233">
        <v>0.22</v>
      </c>
      <c r="C2023" s="1234" t="s">
        <v>1509</v>
      </c>
      <c r="D2023" s="1"/>
      <c r="E2023" s="1009" t="s">
        <v>1433</v>
      </c>
      <c r="F2023" s="3"/>
      <c r="O2023"/>
      <c r="P2023"/>
      <c r="Q2023"/>
      <c r="U2023" s="969"/>
      <c r="V2023" s="38"/>
      <c r="W2023" s="38"/>
    </row>
    <row r="2024" spans="1:23" x14ac:dyDescent="0.35">
      <c r="A2024" s="1261">
        <v>72074</v>
      </c>
      <c r="B2024" s="1262">
        <v>0.24</v>
      </c>
      <c r="C2024" s="1263" t="s">
        <v>1512</v>
      </c>
      <c r="D2024" s="1"/>
      <c r="E2024" s="1009" t="s">
        <v>1433</v>
      </c>
      <c r="F2024" s="3"/>
      <c r="O2024"/>
      <c r="P2024"/>
      <c r="Q2024"/>
      <c r="U2024" s="969"/>
      <c r="V2024" s="38"/>
      <c r="W2024" s="38"/>
    </row>
    <row r="2025" spans="1:23" x14ac:dyDescent="0.35">
      <c r="A2025" s="1246">
        <v>72083</v>
      </c>
      <c r="B2025" s="1233">
        <v>0.34</v>
      </c>
      <c r="C2025" s="1234" t="s">
        <v>1535</v>
      </c>
      <c r="E2025" s="1009" t="s">
        <v>1433</v>
      </c>
      <c r="F2025" s="3"/>
      <c r="O2025"/>
      <c r="P2025"/>
      <c r="Q2025"/>
      <c r="U2025" s="969"/>
      <c r="V2025" s="38"/>
      <c r="W2025" s="38"/>
    </row>
    <row r="2026" spans="1:23" x14ac:dyDescent="0.35">
      <c r="A2026" s="1235">
        <v>72084</v>
      </c>
      <c r="B2026" s="1233">
        <v>0.4</v>
      </c>
      <c r="C2026" s="1236" t="s">
        <v>1536</v>
      </c>
      <c r="D2026" s="1"/>
      <c r="E2026" s="1009" t="s">
        <v>1433</v>
      </c>
      <c r="F2026" s="3"/>
      <c r="O2026"/>
      <c r="P2026"/>
      <c r="Q2026"/>
      <c r="U2026" s="969"/>
      <c r="V2026" s="38"/>
      <c r="W2026" s="38"/>
    </row>
    <row r="2027" spans="1:23" x14ac:dyDescent="0.35">
      <c r="A2027" s="1235">
        <v>72100</v>
      </c>
      <c r="B2027" s="1233">
        <v>0.21</v>
      </c>
      <c r="C2027" s="1234" t="s">
        <v>1505</v>
      </c>
      <c r="D2027" s="1"/>
      <c r="E2027" s="1009" t="s">
        <v>1433</v>
      </c>
      <c r="F2027" s="3"/>
      <c r="O2027"/>
      <c r="P2027"/>
      <c r="Q2027"/>
      <c r="U2027" s="969"/>
      <c r="V2027" s="38"/>
      <c r="W2027" s="38"/>
    </row>
    <row r="2028" spans="1:23" x14ac:dyDescent="0.35">
      <c r="A2028" s="1235">
        <v>72110</v>
      </c>
      <c r="B2028" s="1233">
        <v>0.25</v>
      </c>
      <c r="C2028" s="1236" t="s">
        <v>1515</v>
      </c>
      <c r="D2028" s="38"/>
      <c r="E2028" s="1009" t="s">
        <v>1433</v>
      </c>
      <c r="F2028" s="3"/>
      <c r="O2028"/>
      <c r="P2028"/>
      <c r="Q2028"/>
      <c r="U2028" s="969"/>
      <c r="V2028" s="38"/>
      <c r="W2028" s="38"/>
    </row>
    <row r="2029" spans="1:23" x14ac:dyDescent="0.35">
      <c r="A2029" s="1235">
        <v>72110</v>
      </c>
      <c r="B2029" s="1233">
        <v>0.25</v>
      </c>
      <c r="C2029" s="1251" t="s">
        <v>1516</v>
      </c>
      <c r="D2029" s="1"/>
      <c r="E2029" s="1009" t="s">
        <v>1433</v>
      </c>
      <c r="F2029" s="3"/>
      <c r="O2029"/>
      <c r="P2029"/>
      <c r="Q2029"/>
      <c r="U2029" s="969"/>
      <c r="V2029" s="38"/>
      <c r="W2029" s="38"/>
    </row>
    <row r="2030" spans="1:23" x14ac:dyDescent="0.35">
      <c r="A2030" s="1235">
        <v>72110</v>
      </c>
      <c r="B2030" s="1233">
        <v>0.25</v>
      </c>
      <c r="C2030" s="1234" t="s">
        <v>1517</v>
      </c>
      <c r="D2030" s="1"/>
      <c r="E2030" s="1009" t="s">
        <v>1433</v>
      </c>
      <c r="F2030" s="3"/>
      <c r="O2030"/>
      <c r="P2030"/>
      <c r="Q2030"/>
      <c r="U2030" s="969"/>
      <c r="V2030" s="38"/>
      <c r="W2030" s="38"/>
    </row>
    <row r="2031" spans="1:23" x14ac:dyDescent="0.35">
      <c r="A2031" s="1232">
        <v>72114</v>
      </c>
      <c r="B2031" s="1233">
        <v>0.28999999999999998</v>
      </c>
      <c r="C2031" s="1234" t="s">
        <v>1533</v>
      </c>
      <c r="D2031" s="1"/>
      <c r="E2031" s="1009" t="s">
        <v>1433</v>
      </c>
      <c r="F2031" s="3"/>
      <c r="O2031"/>
      <c r="P2031"/>
      <c r="Q2031"/>
      <c r="U2031" s="969"/>
      <c r="V2031" s="38"/>
      <c r="W2031" s="38"/>
    </row>
    <row r="2032" spans="1:23" x14ac:dyDescent="0.35">
      <c r="A2032" s="1235">
        <v>72125</v>
      </c>
      <c r="B2032" s="1233">
        <v>0.98</v>
      </c>
      <c r="C2032" s="1236" t="s">
        <v>1541</v>
      </c>
      <c r="D2032" s="38"/>
      <c r="E2032" s="1009" t="s">
        <v>1433</v>
      </c>
      <c r="F2032" s="3"/>
      <c r="O2032"/>
      <c r="P2032"/>
      <c r="Q2032"/>
      <c r="U2032" s="969"/>
      <c r="V2032" s="38"/>
      <c r="W2032" s="38"/>
    </row>
    <row r="2033" spans="1:23" x14ac:dyDescent="0.35">
      <c r="A2033" s="1232">
        <v>72132</v>
      </c>
      <c r="B2033" s="1233">
        <v>1.19</v>
      </c>
      <c r="C2033" s="1234" t="s">
        <v>1550</v>
      </c>
      <c r="D2033" s="1"/>
      <c r="E2033" s="1009" t="s">
        <v>1433</v>
      </c>
      <c r="F2033" s="3"/>
      <c r="O2033"/>
      <c r="P2033"/>
      <c r="Q2033"/>
      <c r="U2033" s="969"/>
      <c r="V2033" s="38"/>
      <c r="W2033" s="38"/>
    </row>
    <row r="2034" spans="1:23" x14ac:dyDescent="0.35">
      <c r="A2034" s="1232">
        <v>72148</v>
      </c>
      <c r="B2034" s="1233">
        <v>1.44</v>
      </c>
      <c r="C2034" s="1234" t="s">
        <v>1568</v>
      </c>
      <c r="D2034" s="1"/>
      <c r="E2034" s="1009" t="s">
        <v>1433</v>
      </c>
      <c r="F2034" s="3"/>
      <c r="O2034"/>
      <c r="P2034"/>
      <c r="Q2034"/>
      <c r="U2034" s="969"/>
      <c r="V2034" s="38"/>
      <c r="W2034" s="38"/>
    </row>
    <row r="2035" spans="1:23" x14ac:dyDescent="0.35">
      <c r="A2035" s="1232">
        <v>72157</v>
      </c>
      <c r="B2035" s="1233">
        <v>2.23</v>
      </c>
      <c r="C2035" s="1234" t="s">
        <v>1627</v>
      </c>
      <c r="D2035" s="1"/>
      <c r="E2035" s="1009" t="s">
        <v>1433</v>
      </c>
      <c r="F2035" s="3"/>
      <c r="O2035"/>
      <c r="P2035"/>
      <c r="Q2035"/>
      <c r="U2035" s="969"/>
      <c r="V2035" s="38"/>
      <c r="W2035" s="38"/>
    </row>
    <row r="2036" spans="1:23" x14ac:dyDescent="0.35">
      <c r="A2036" s="1248">
        <v>72190</v>
      </c>
      <c r="B2036" s="1249">
        <v>0.24</v>
      </c>
      <c r="C2036" s="1255" t="s">
        <v>1513</v>
      </c>
      <c r="D2036" s="1"/>
      <c r="E2036" s="1009" t="s">
        <v>1433</v>
      </c>
      <c r="F2036" s="3"/>
      <c r="O2036"/>
      <c r="P2036"/>
      <c r="Q2036"/>
      <c r="U2036" s="969"/>
      <c r="V2036" s="38"/>
      <c r="W2036" s="38"/>
    </row>
    <row r="2037" spans="1:23" x14ac:dyDescent="0.35">
      <c r="A2037" s="1235">
        <v>72192</v>
      </c>
      <c r="B2037" s="1233">
        <v>1.06</v>
      </c>
      <c r="C2037" s="1236" t="s">
        <v>1547</v>
      </c>
      <c r="D2037" s="1"/>
      <c r="E2037" s="1009" t="s">
        <v>1433</v>
      </c>
      <c r="F2037" s="3"/>
      <c r="O2037"/>
      <c r="P2037"/>
      <c r="Q2037"/>
      <c r="U2037" s="969"/>
      <c r="V2037" s="38"/>
      <c r="W2037" s="38"/>
    </row>
    <row r="2038" spans="1:23" x14ac:dyDescent="0.35">
      <c r="A2038" s="1232">
        <v>72194</v>
      </c>
      <c r="B2038" s="1233">
        <v>1.19</v>
      </c>
      <c r="C2038" s="1234" t="s">
        <v>1551</v>
      </c>
      <c r="D2038" s="1"/>
      <c r="E2038" s="1009" t="s">
        <v>1433</v>
      </c>
      <c r="F2038" s="3"/>
      <c r="O2038"/>
      <c r="P2038"/>
      <c r="Q2038"/>
      <c r="U2038" s="969"/>
      <c r="V2038" s="38"/>
      <c r="W2038" s="38"/>
    </row>
    <row r="2039" spans="1:23" x14ac:dyDescent="0.35">
      <c r="A2039" s="1713">
        <v>72195</v>
      </c>
      <c r="B2039" s="1714">
        <v>1.42</v>
      </c>
      <c r="C2039" s="54" t="s">
        <v>14880</v>
      </c>
      <c r="D2039" s="1"/>
      <c r="E2039" s="1009" t="s">
        <v>1433</v>
      </c>
      <c r="F2039" s="3"/>
      <c r="O2039"/>
      <c r="P2039"/>
      <c r="Q2039"/>
      <c r="U2039" s="969"/>
      <c r="V2039" s="38"/>
      <c r="W2039" s="38"/>
    </row>
    <row r="2040" spans="1:23" x14ac:dyDescent="0.35">
      <c r="A2040" s="1232">
        <v>72195</v>
      </c>
      <c r="B2040" s="1233">
        <v>1.42</v>
      </c>
      <c r="C2040" s="1234" t="s">
        <v>1564</v>
      </c>
      <c r="D2040" s="1"/>
      <c r="E2040" s="1009" t="s">
        <v>1433</v>
      </c>
      <c r="F2040" s="3"/>
      <c r="O2040"/>
      <c r="P2040"/>
      <c r="Q2040"/>
      <c r="U2040" s="969"/>
      <c r="V2040" s="38"/>
      <c r="W2040" s="38"/>
    </row>
    <row r="2041" spans="1:23" x14ac:dyDescent="0.35">
      <c r="A2041" s="1235">
        <v>72197</v>
      </c>
      <c r="B2041" s="1233">
        <v>2.15</v>
      </c>
      <c r="C2041" s="1236" t="s">
        <v>1592</v>
      </c>
      <c r="D2041" s="1"/>
      <c r="E2041" s="1009" t="s">
        <v>1433</v>
      </c>
      <c r="F2041" s="3"/>
      <c r="O2041"/>
      <c r="P2041"/>
      <c r="Q2041"/>
      <c r="U2041" s="969"/>
      <c r="V2041" s="38"/>
      <c r="W2041" s="38"/>
    </row>
    <row r="2042" spans="1:23" x14ac:dyDescent="0.35">
      <c r="A2042" s="1232">
        <v>72197</v>
      </c>
      <c r="B2042" s="1233">
        <v>2.15</v>
      </c>
      <c r="C2042" s="1234" t="s">
        <v>1593</v>
      </c>
      <c r="D2042" s="1"/>
      <c r="E2042" s="1009" t="s">
        <v>1433</v>
      </c>
      <c r="F2042" s="3"/>
      <c r="O2042"/>
      <c r="P2042"/>
      <c r="Q2042"/>
      <c r="U2042" s="969"/>
      <c r="V2042" s="38"/>
      <c r="W2042" s="38"/>
    </row>
    <row r="2043" spans="1:23" x14ac:dyDescent="0.35">
      <c r="A2043" s="1232">
        <v>72197</v>
      </c>
      <c r="B2043" s="1233">
        <v>2.15</v>
      </c>
      <c r="C2043" s="1234" t="s">
        <v>1594</v>
      </c>
      <c r="D2043" s="1"/>
      <c r="E2043" s="1009" t="s">
        <v>1433</v>
      </c>
      <c r="F2043" s="3"/>
      <c r="O2043"/>
      <c r="P2043"/>
      <c r="Q2043"/>
      <c r="U2043" s="969"/>
      <c r="V2043" s="38"/>
      <c r="W2043" s="38"/>
    </row>
    <row r="2044" spans="1:23" x14ac:dyDescent="0.35">
      <c r="A2044" s="1235">
        <v>72197</v>
      </c>
      <c r="B2044" s="1233">
        <v>2.15</v>
      </c>
      <c r="C2044" s="1236" t="s">
        <v>1595</v>
      </c>
      <c r="D2044" s="1"/>
      <c r="E2044" s="1009" t="s">
        <v>1433</v>
      </c>
      <c r="F2044" s="1113"/>
      <c r="O2044"/>
      <c r="P2044"/>
      <c r="Q2044"/>
      <c r="U2044" s="969"/>
      <c r="V2044" s="38"/>
      <c r="W2044" s="38"/>
    </row>
    <row r="2045" spans="1:23" x14ac:dyDescent="0.35">
      <c r="A2045" s="1232">
        <v>72197</v>
      </c>
      <c r="B2045" s="1233">
        <v>2.15</v>
      </c>
      <c r="C2045" s="1234" t="s">
        <v>1596</v>
      </c>
      <c r="D2045" s="1"/>
      <c r="E2045" s="1009" t="s">
        <v>1433</v>
      </c>
      <c r="F2045" s="3"/>
      <c r="O2045"/>
      <c r="P2045"/>
      <c r="Q2045"/>
      <c r="U2045" s="969"/>
      <c r="V2045" s="38"/>
      <c r="W2045" s="38"/>
    </row>
    <row r="2046" spans="1:23" x14ac:dyDescent="0.35">
      <c r="A2046" s="1232">
        <v>72197</v>
      </c>
      <c r="B2046" s="1233">
        <v>2.15</v>
      </c>
      <c r="C2046" s="1234" t="s">
        <v>14885</v>
      </c>
      <c r="D2046" s="1"/>
      <c r="E2046" s="1009" t="s">
        <v>1433</v>
      </c>
      <c r="F2046" s="1109"/>
      <c r="O2046"/>
      <c r="P2046"/>
      <c r="Q2046"/>
      <c r="U2046" s="969"/>
      <c r="V2046" s="38"/>
      <c r="W2046" s="38"/>
    </row>
    <row r="2047" spans="1:23" x14ac:dyDescent="0.35">
      <c r="A2047" s="1232">
        <v>72197</v>
      </c>
      <c r="B2047" s="1233">
        <v>2.15</v>
      </c>
      <c r="C2047" s="1234" t="s">
        <v>14884</v>
      </c>
      <c r="D2047" s="1"/>
      <c r="E2047" s="1009" t="s">
        <v>1433</v>
      </c>
      <c r="F2047" s="3"/>
      <c r="O2047"/>
      <c r="P2047"/>
      <c r="Q2047"/>
      <c r="U2047" s="969"/>
      <c r="V2047" s="38"/>
      <c r="W2047" s="38"/>
    </row>
    <row r="2048" spans="1:23" x14ac:dyDescent="0.35">
      <c r="A2048" s="1232">
        <v>72197</v>
      </c>
      <c r="B2048" s="1233">
        <v>2.15</v>
      </c>
      <c r="C2048" s="1234" t="s">
        <v>1597</v>
      </c>
      <c r="D2048" s="1"/>
      <c r="E2048" s="1009" t="s">
        <v>1433</v>
      </c>
      <c r="F2048" s="3"/>
      <c r="O2048"/>
      <c r="P2048"/>
      <c r="Q2048"/>
      <c r="U2048" s="969"/>
      <c r="V2048" s="38"/>
      <c r="W2048" s="38"/>
    </row>
    <row r="2049" spans="1:23" x14ac:dyDescent="0.35">
      <c r="A2049" s="1232">
        <v>72197</v>
      </c>
      <c r="B2049" s="1233">
        <v>2.15</v>
      </c>
      <c r="C2049" s="1234" t="s">
        <v>1598</v>
      </c>
      <c r="D2049" s="1"/>
      <c r="E2049" s="1009" t="s">
        <v>1433</v>
      </c>
      <c r="F2049" s="3"/>
      <c r="O2049"/>
      <c r="P2049"/>
      <c r="Q2049"/>
      <c r="U2049" s="969"/>
      <c r="V2049" s="38"/>
      <c r="W2049" s="38"/>
    </row>
    <row r="2050" spans="1:23" x14ac:dyDescent="0.35">
      <c r="A2050" s="1232">
        <v>72197</v>
      </c>
      <c r="B2050" s="1233">
        <v>2.15</v>
      </c>
      <c r="C2050" s="1234" t="s">
        <v>14882</v>
      </c>
      <c r="D2050" s="1"/>
      <c r="E2050" s="1009" t="s">
        <v>1433</v>
      </c>
      <c r="F2050" s="3"/>
      <c r="O2050"/>
      <c r="P2050"/>
      <c r="Q2050"/>
      <c r="U2050" s="969"/>
      <c r="V2050" s="38"/>
      <c r="W2050" s="38"/>
    </row>
    <row r="2051" spans="1:23" x14ac:dyDescent="0.35">
      <c r="A2051" s="1232">
        <v>72197</v>
      </c>
      <c r="B2051" s="1233">
        <v>2.15</v>
      </c>
      <c r="C2051" s="1234" t="s">
        <v>14883</v>
      </c>
      <c r="D2051" s="1"/>
      <c r="E2051" s="1009" t="s">
        <v>1433</v>
      </c>
      <c r="F2051" s="3"/>
      <c r="O2051"/>
      <c r="P2051"/>
      <c r="Q2051"/>
      <c r="U2051" s="969"/>
      <c r="V2051" s="38"/>
      <c r="W2051" s="38"/>
    </row>
    <row r="2052" spans="1:23" x14ac:dyDescent="0.35">
      <c r="A2052" s="1232">
        <v>72197</v>
      </c>
      <c r="B2052" s="1233">
        <v>2.15</v>
      </c>
      <c r="C2052" s="1234" t="s">
        <v>1599</v>
      </c>
      <c r="D2052" s="1"/>
      <c r="E2052" s="1009" t="s">
        <v>1433</v>
      </c>
      <c r="F2052" s="3"/>
      <c r="O2052"/>
      <c r="P2052"/>
      <c r="Q2052"/>
      <c r="U2052" s="969"/>
      <c r="V2052" s="38"/>
      <c r="W2052" s="38"/>
    </row>
    <row r="2053" spans="1:23" x14ac:dyDescent="0.35">
      <c r="A2053" s="1232">
        <v>72197</v>
      </c>
      <c r="B2053" s="1233">
        <v>2.15</v>
      </c>
      <c r="C2053" s="1234" t="s">
        <v>1599</v>
      </c>
      <c r="D2053" s="1"/>
      <c r="E2053" s="1009" t="s">
        <v>1433</v>
      </c>
      <c r="F2053" s="3"/>
      <c r="O2053"/>
      <c r="P2053"/>
      <c r="Q2053"/>
      <c r="U2053" s="969"/>
      <c r="V2053" s="38"/>
      <c r="W2053" s="38"/>
    </row>
    <row r="2054" spans="1:23" x14ac:dyDescent="0.35">
      <c r="A2054" s="1232">
        <v>72197</v>
      </c>
      <c r="B2054" s="1233">
        <v>2.15</v>
      </c>
      <c r="C2054" s="1234" t="s">
        <v>1600</v>
      </c>
      <c r="D2054" s="1"/>
      <c r="E2054" s="1009" t="s">
        <v>1433</v>
      </c>
      <c r="F2054" s="3"/>
      <c r="O2054"/>
      <c r="P2054"/>
      <c r="Q2054"/>
      <c r="U2054" s="969"/>
      <c r="V2054" s="38"/>
      <c r="W2054" s="38"/>
    </row>
    <row r="2055" spans="1:23" x14ac:dyDescent="0.35">
      <c r="A2055" s="1232">
        <v>72197</v>
      </c>
      <c r="B2055" s="1233">
        <v>2.15</v>
      </c>
      <c r="C2055" s="1234" t="s">
        <v>1601</v>
      </c>
      <c r="D2055" s="1"/>
      <c r="E2055" s="1009" t="s">
        <v>1433</v>
      </c>
      <c r="F2055" s="3"/>
      <c r="O2055"/>
      <c r="P2055"/>
      <c r="Q2055"/>
      <c r="U2055" s="969"/>
      <c r="V2055" s="38"/>
      <c r="W2055" s="38"/>
    </row>
    <row r="2056" spans="1:23" x14ac:dyDescent="0.35">
      <c r="A2056" s="1232">
        <v>72197</v>
      </c>
      <c r="B2056" s="1233">
        <v>2.15</v>
      </c>
      <c r="C2056" s="1234" t="s">
        <v>1602</v>
      </c>
      <c r="D2056" s="1"/>
      <c r="E2056" s="1009" t="s">
        <v>1433</v>
      </c>
      <c r="F2056" s="3"/>
      <c r="O2056"/>
      <c r="P2056"/>
      <c r="Q2056"/>
      <c r="U2056" s="969"/>
      <c r="V2056" s="38"/>
      <c r="W2056" s="38"/>
    </row>
    <row r="2057" spans="1:23" x14ac:dyDescent="0.35">
      <c r="A2057" s="1232">
        <v>72197</v>
      </c>
      <c r="B2057" s="1233">
        <v>2.15</v>
      </c>
      <c r="C2057" s="1234" t="s">
        <v>1603</v>
      </c>
      <c r="D2057" s="1"/>
      <c r="E2057" s="1009" t="s">
        <v>1433</v>
      </c>
      <c r="F2057" s="3"/>
      <c r="O2057"/>
      <c r="P2057"/>
      <c r="Q2057"/>
      <c r="U2057" s="969"/>
      <c r="V2057" s="38"/>
      <c r="W2057" s="38"/>
    </row>
    <row r="2058" spans="1:23" x14ac:dyDescent="0.35">
      <c r="A2058" s="1232">
        <v>72197</v>
      </c>
      <c r="B2058" s="1233">
        <v>2.15</v>
      </c>
      <c r="C2058" s="1234" t="s">
        <v>1604</v>
      </c>
      <c r="D2058" s="1"/>
      <c r="E2058" s="1009" t="s">
        <v>1433</v>
      </c>
      <c r="F2058" s="3"/>
      <c r="O2058"/>
      <c r="P2058"/>
      <c r="Q2058"/>
      <c r="U2058" s="969"/>
      <c r="V2058" s="38"/>
      <c r="W2058" s="38"/>
    </row>
    <row r="2059" spans="1:23" x14ac:dyDescent="0.35">
      <c r="A2059" s="1235">
        <v>72202</v>
      </c>
      <c r="B2059" s="1233">
        <v>0.22</v>
      </c>
      <c r="C2059" s="1247" t="s">
        <v>1510</v>
      </c>
      <c r="D2059" s="1"/>
      <c r="E2059" s="1009" t="s">
        <v>1433</v>
      </c>
      <c r="F2059" s="3"/>
      <c r="O2059"/>
      <c r="P2059"/>
      <c r="Q2059"/>
      <c r="U2059" s="969"/>
      <c r="V2059" s="38"/>
      <c r="W2059" s="38"/>
    </row>
    <row r="2060" spans="1:23" x14ac:dyDescent="0.35">
      <c r="A2060" s="1235">
        <v>72220</v>
      </c>
      <c r="B2060" s="1259">
        <v>0.17</v>
      </c>
      <c r="C2060" s="1251" t="s">
        <v>1461</v>
      </c>
      <c r="D2060" s="1"/>
      <c r="E2060" s="1009" t="s">
        <v>1433</v>
      </c>
      <c r="F2060" s="3"/>
      <c r="O2060"/>
      <c r="P2060"/>
      <c r="Q2060"/>
      <c r="U2060" s="969"/>
      <c r="V2060" s="38"/>
      <c r="W2060" s="38"/>
    </row>
    <row r="2061" spans="1:23" x14ac:dyDescent="0.35">
      <c r="A2061" s="1237">
        <v>73000</v>
      </c>
      <c r="B2061" s="1238">
        <v>0.16</v>
      </c>
      <c r="C2061" s="1239" t="s">
        <v>1440</v>
      </c>
      <c r="D2061" s="1"/>
      <c r="E2061" s="1009" t="s">
        <v>1433</v>
      </c>
      <c r="F2061" s="3"/>
      <c r="O2061"/>
      <c r="P2061"/>
      <c r="Q2061"/>
      <c r="U2061" s="969"/>
      <c r="V2061" s="38"/>
      <c r="W2061" s="38"/>
    </row>
    <row r="2062" spans="1:23" x14ac:dyDescent="0.35">
      <c r="A2062" s="1237">
        <v>73000</v>
      </c>
      <c r="B2062" s="1238">
        <v>0.16</v>
      </c>
      <c r="C2062" s="1239" t="s">
        <v>1441</v>
      </c>
      <c r="D2062" s="1"/>
      <c r="E2062" s="1009" t="s">
        <v>1433</v>
      </c>
      <c r="O2062"/>
      <c r="P2062"/>
      <c r="Q2062"/>
      <c r="U2062" s="969"/>
      <c r="V2062" s="38"/>
      <c r="W2062" s="38"/>
    </row>
    <row r="2063" spans="1:23" x14ac:dyDescent="0.35">
      <c r="A2063" s="1240">
        <v>73020</v>
      </c>
      <c r="B2063" s="1241">
        <v>0.15</v>
      </c>
      <c r="C2063" s="1242" t="s">
        <v>1432</v>
      </c>
      <c r="D2063" s="1"/>
      <c r="E2063" s="1009" t="s">
        <v>1433</v>
      </c>
      <c r="F2063" s="3"/>
      <c r="O2063"/>
      <c r="P2063"/>
      <c r="Q2063"/>
      <c r="U2063" s="969"/>
      <c r="V2063" s="38"/>
      <c r="W2063" s="38"/>
    </row>
    <row r="2064" spans="1:23" x14ac:dyDescent="0.35">
      <c r="A2064" s="1240">
        <v>73020</v>
      </c>
      <c r="B2064" s="1241">
        <v>0.15</v>
      </c>
      <c r="C2064" s="1242" t="s">
        <v>1439</v>
      </c>
      <c r="D2064" s="1"/>
      <c r="E2064" s="1009" t="s">
        <v>1433</v>
      </c>
      <c r="F2064" s="3"/>
      <c r="O2064"/>
      <c r="P2064"/>
      <c r="Q2064"/>
      <c r="U2064" s="969"/>
      <c r="V2064" s="38"/>
      <c r="W2064" s="38"/>
    </row>
    <row r="2065" spans="1:23" x14ac:dyDescent="0.35">
      <c r="A2065" s="1243">
        <v>73030</v>
      </c>
      <c r="B2065" s="1244">
        <v>0.18</v>
      </c>
      <c r="C2065" s="1258" t="s">
        <v>1486</v>
      </c>
      <c r="D2065" s="1"/>
      <c r="E2065" s="1009" t="s">
        <v>1433</v>
      </c>
      <c r="F2065" s="3"/>
      <c r="O2065"/>
      <c r="P2065"/>
      <c r="Q2065"/>
      <c r="U2065" s="969"/>
      <c r="V2065" s="38"/>
      <c r="W2065" s="38"/>
    </row>
    <row r="2066" spans="1:23" x14ac:dyDescent="0.35">
      <c r="A2066" s="1243">
        <v>73030</v>
      </c>
      <c r="B2066" s="1244">
        <v>0.18</v>
      </c>
      <c r="C2066" s="1243" t="s">
        <v>1486</v>
      </c>
      <c r="D2066" s="1"/>
      <c r="E2066" s="1009" t="s">
        <v>1433</v>
      </c>
      <c r="F2066" s="3"/>
      <c r="O2066"/>
      <c r="P2066"/>
      <c r="Q2066"/>
      <c r="U2066" s="969"/>
      <c r="V2066" s="38"/>
      <c r="W2066" s="38"/>
    </row>
    <row r="2067" spans="1:23" x14ac:dyDescent="0.35">
      <c r="A2067" s="1243">
        <v>73030</v>
      </c>
      <c r="B2067" s="1244">
        <v>0.18</v>
      </c>
      <c r="C2067" s="1245" t="s">
        <v>1487</v>
      </c>
      <c r="D2067" s="1"/>
      <c r="E2067" s="1009" t="s">
        <v>1433</v>
      </c>
      <c r="F2067" s="3"/>
      <c r="O2067"/>
      <c r="P2067"/>
      <c r="Q2067"/>
      <c r="U2067" s="969"/>
      <c r="V2067" s="38"/>
      <c r="W2067" s="38"/>
    </row>
    <row r="2068" spans="1:23" x14ac:dyDescent="0.35">
      <c r="A2068" s="1243">
        <v>73030</v>
      </c>
      <c r="B2068" s="1244">
        <v>0.18</v>
      </c>
      <c r="C2068" s="1243" t="s">
        <v>1487</v>
      </c>
      <c r="D2068" s="1"/>
      <c r="E2068" s="1009" t="s">
        <v>1433</v>
      </c>
      <c r="F2068" s="3"/>
      <c r="O2068"/>
      <c r="P2068"/>
      <c r="Q2068"/>
      <c r="U2068" s="969"/>
      <c r="V2068" s="38"/>
      <c r="W2068" s="38"/>
    </row>
    <row r="2069" spans="1:23" x14ac:dyDescent="0.35">
      <c r="A2069" s="1243">
        <v>73030</v>
      </c>
      <c r="B2069" s="1244">
        <v>0.18</v>
      </c>
      <c r="C2069" s="1258" t="s">
        <v>1488</v>
      </c>
      <c r="D2069" s="1"/>
      <c r="E2069" s="1009" t="s">
        <v>1433</v>
      </c>
      <c r="F2069" s="3"/>
      <c r="O2069"/>
      <c r="P2069"/>
      <c r="Q2069"/>
      <c r="U2069" s="969"/>
      <c r="V2069" s="38"/>
      <c r="W2069" s="38"/>
    </row>
    <row r="2070" spans="1:23" x14ac:dyDescent="0.35">
      <c r="A2070" s="1243">
        <v>73030</v>
      </c>
      <c r="B2070" s="1244">
        <v>0.18</v>
      </c>
      <c r="C2070" s="1258" t="s">
        <v>1488</v>
      </c>
      <c r="D2070" s="1"/>
      <c r="E2070" s="1009" t="s">
        <v>1433</v>
      </c>
      <c r="F2070" s="3"/>
      <c r="O2070"/>
      <c r="P2070"/>
      <c r="Q2070"/>
      <c r="U2070" s="969"/>
      <c r="V2070" s="38"/>
      <c r="W2070" s="38"/>
    </row>
    <row r="2071" spans="1:23" x14ac:dyDescent="0.35">
      <c r="A2071" s="1243">
        <v>73030</v>
      </c>
      <c r="B2071" s="1244">
        <v>0.18</v>
      </c>
      <c r="C2071" s="1258" t="s">
        <v>1489</v>
      </c>
      <c r="D2071" s="1"/>
      <c r="E2071" s="1009" t="s">
        <v>1433</v>
      </c>
      <c r="F2071" s="3"/>
      <c r="O2071"/>
      <c r="P2071"/>
      <c r="Q2071"/>
      <c r="U2071" s="969"/>
      <c r="V2071" s="38"/>
      <c r="W2071" s="38"/>
    </row>
    <row r="2072" spans="1:23" x14ac:dyDescent="0.35">
      <c r="A2072" s="1248">
        <v>73060</v>
      </c>
      <c r="B2072" s="1249">
        <v>0.16</v>
      </c>
      <c r="C2072" s="1255" t="s">
        <v>1442</v>
      </c>
      <c r="D2072" s="1"/>
      <c r="E2072" s="1009" t="s">
        <v>1433</v>
      </c>
      <c r="F2072" s="3"/>
      <c r="O2072"/>
      <c r="P2072"/>
      <c r="Q2072"/>
      <c r="U2072" s="969"/>
      <c r="V2072" s="38"/>
      <c r="W2072" s="38"/>
    </row>
    <row r="2073" spans="1:23" x14ac:dyDescent="0.35">
      <c r="A2073" s="1246">
        <v>73070</v>
      </c>
      <c r="B2073" s="1233">
        <v>0.16</v>
      </c>
      <c r="C2073" s="1234" t="s">
        <v>1443</v>
      </c>
      <c r="D2073" s="1"/>
      <c r="E2073" s="1009" t="s">
        <v>1433</v>
      </c>
      <c r="F2073" s="3"/>
      <c r="O2073"/>
      <c r="P2073"/>
      <c r="Q2073"/>
      <c r="U2073" s="969"/>
      <c r="V2073" s="38"/>
      <c r="W2073" s="38"/>
    </row>
    <row r="2074" spans="1:23" x14ac:dyDescent="0.35">
      <c r="A2074" s="1246">
        <v>73070</v>
      </c>
      <c r="B2074" s="1233">
        <v>0.16</v>
      </c>
      <c r="C2074" s="1234" t="s">
        <v>1444</v>
      </c>
      <c r="D2074" s="1"/>
      <c r="E2074" s="1009" t="s">
        <v>1433</v>
      </c>
      <c r="F2074" s="3"/>
      <c r="O2074"/>
      <c r="P2074"/>
      <c r="Q2074"/>
      <c r="U2074" s="969"/>
      <c r="V2074" s="38"/>
      <c r="W2074" s="38"/>
    </row>
    <row r="2075" spans="1:23" x14ac:dyDescent="0.35">
      <c r="A2075" s="1246">
        <v>73070</v>
      </c>
      <c r="B2075" s="1233">
        <v>0.16</v>
      </c>
      <c r="C2075" s="1234" t="s">
        <v>1445</v>
      </c>
      <c r="D2075" s="1"/>
      <c r="E2075" s="1009" t="s">
        <v>1433</v>
      </c>
      <c r="F2075" s="3"/>
      <c r="O2075"/>
      <c r="P2075"/>
      <c r="Q2075"/>
      <c r="U2075" s="969"/>
      <c r="V2075" s="38"/>
      <c r="W2075" s="38"/>
    </row>
    <row r="2076" spans="1:23" x14ac:dyDescent="0.35">
      <c r="A2076" s="1246">
        <v>73080</v>
      </c>
      <c r="B2076" s="1233">
        <v>0.17</v>
      </c>
      <c r="C2076" s="1234" t="s">
        <v>1462</v>
      </c>
      <c r="D2076" s="1"/>
      <c r="E2076" s="1009" t="s">
        <v>1433</v>
      </c>
      <c r="F2076" s="3"/>
      <c r="O2076"/>
      <c r="P2076"/>
      <c r="Q2076"/>
      <c r="U2076" s="969"/>
      <c r="V2076" s="38"/>
      <c r="W2076" s="38"/>
    </row>
    <row r="2077" spans="1:23" x14ac:dyDescent="0.35">
      <c r="A2077" s="1240">
        <v>73080</v>
      </c>
      <c r="B2077" s="1241">
        <v>0.17</v>
      </c>
      <c r="C2077" s="1242" t="s">
        <v>1463</v>
      </c>
      <c r="D2077" s="1"/>
      <c r="E2077" s="1009" t="s">
        <v>1433</v>
      </c>
      <c r="F2077" s="3"/>
      <c r="O2077"/>
      <c r="P2077"/>
      <c r="Q2077"/>
      <c r="U2077" s="969"/>
      <c r="V2077" s="38"/>
      <c r="W2077" s="38"/>
    </row>
    <row r="2078" spans="1:23" x14ac:dyDescent="0.35">
      <c r="A2078" s="1246">
        <v>73080</v>
      </c>
      <c r="B2078" s="1233">
        <v>0.17</v>
      </c>
      <c r="C2078" s="1234" t="s">
        <v>1464</v>
      </c>
      <c r="D2078" s="1"/>
      <c r="E2078" s="1009" t="s">
        <v>1433</v>
      </c>
      <c r="F2078" s="3"/>
      <c r="O2078"/>
      <c r="P2078"/>
      <c r="Q2078"/>
      <c r="U2078" s="969"/>
      <c r="V2078" s="38"/>
      <c r="W2078" s="38"/>
    </row>
    <row r="2079" spans="1:23" x14ac:dyDescent="0.35">
      <c r="A2079" s="1240">
        <v>73080</v>
      </c>
      <c r="B2079" s="1241">
        <v>0.17</v>
      </c>
      <c r="C2079" s="1242" t="s">
        <v>1465</v>
      </c>
      <c r="D2079" s="1"/>
      <c r="E2079" s="1009" t="s">
        <v>1433</v>
      </c>
      <c r="F2079" s="3"/>
      <c r="O2079"/>
      <c r="P2079"/>
      <c r="Q2079"/>
      <c r="U2079" s="969"/>
      <c r="V2079" s="38"/>
      <c r="W2079" s="38"/>
    </row>
    <row r="2080" spans="1:23" x14ac:dyDescent="0.35">
      <c r="A2080" s="1235">
        <v>73110</v>
      </c>
      <c r="B2080" s="1233">
        <v>0.17</v>
      </c>
      <c r="C2080" s="1236" t="s">
        <v>1466</v>
      </c>
      <c r="D2080" s="1"/>
      <c r="E2080" s="1009" t="s">
        <v>1433</v>
      </c>
      <c r="F2080" s="3"/>
      <c r="O2080"/>
      <c r="P2080"/>
      <c r="Q2080"/>
      <c r="U2080" s="969"/>
      <c r="V2080" s="38"/>
      <c r="W2080" s="38"/>
    </row>
    <row r="2081" spans="1:23" x14ac:dyDescent="0.35">
      <c r="A2081" s="1246">
        <v>73110</v>
      </c>
      <c r="B2081" s="1233">
        <v>0.17</v>
      </c>
      <c r="C2081" s="1234" t="s">
        <v>1467</v>
      </c>
      <c r="D2081" s="1"/>
      <c r="E2081" s="1009" t="s">
        <v>1433</v>
      </c>
      <c r="F2081" s="3"/>
      <c r="O2081"/>
      <c r="P2081"/>
      <c r="Q2081"/>
      <c r="U2081" s="969"/>
      <c r="V2081" s="38"/>
      <c r="W2081" s="38"/>
    </row>
    <row r="2082" spans="1:23" x14ac:dyDescent="0.35">
      <c r="A2082" s="1232">
        <v>73130</v>
      </c>
      <c r="B2082" s="1233">
        <v>0.17</v>
      </c>
      <c r="C2082" s="1234" t="s">
        <v>1468</v>
      </c>
      <c r="D2082" s="1"/>
      <c r="E2082" s="1009" t="s">
        <v>1433</v>
      </c>
      <c r="F2082" s="3"/>
      <c r="O2082"/>
      <c r="P2082"/>
      <c r="Q2082"/>
      <c r="U2082" s="969"/>
      <c r="V2082" s="38"/>
      <c r="W2082" s="38"/>
    </row>
    <row r="2083" spans="1:23" x14ac:dyDescent="0.35">
      <c r="A2083" s="1246">
        <v>73130</v>
      </c>
      <c r="B2083" s="1233">
        <v>0.17</v>
      </c>
      <c r="C2083" s="1234" t="s">
        <v>1469</v>
      </c>
      <c r="D2083" s="1"/>
      <c r="E2083" s="1009" t="s">
        <v>1433</v>
      </c>
      <c r="F2083" s="3"/>
      <c r="O2083"/>
      <c r="P2083"/>
      <c r="Q2083"/>
      <c r="U2083" s="969"/>
      <c r="V2083" s="38"/>
      <c r="W2083" s="38"/>
    </row>
    <row r="2084" spans="1:23" x14ac:dyDescent="0.35">
      <c r="A2084" s="1248">
        <v>73130</v>
      </c>
      <c r="B2084" s="1249">
        <v>0.17</v>
      </c>
      <c r="C2084" s="1255" t="s">
        <v>1470</v>
      </c>
      <c r="D2084" s="1"/>
      <c r="E2084" s="1009" t="s">
        <v>1433</v>
      </c>
      <c r="F2084" s="3"/>
      <c r="O2084"/>
      <c r="P2084"/>
      <c r="Q2084"/>
      <c r="U2084" s="969"/>
      <c r="V2084" s="38"/>
      <c r="W2084" s="38"/>
    </row>
    <row r="2085" spans="1:23" x14ac:dyDescent="0.35">
      <c r="A2085" s="1232">
        <v>73130</v>
      </c>
      <c r="B2085" s="1233">
        <v>0.17</v>
      </c>
      <c r="C2085" s="1234" t="s">
        <v>1471</v>
      </c>
      <c r="D2085" s="1"/>
      <c r="E2085" s="1009" t="s">
        <v>1433</v>
      </c>
      <c r="F2085" s="3"/>
      <c r="O2085"/>
      <c r="P2085"/>
      <c r="Q2085"/>
      <c r="U2085" s="969"/>
      <c r="V2085" s="38"/>
      <c r="W2085" s="38"/>
    </row>
    <row r="2086" spans="1:23" x14ac:dyDescent="0.35">
      <c r="A2086" s="1246">
        <v>73130</v>
      </c>
      <c r="B2086" s="1233">
        <v>0.17</v>
      </c>
      <c r="C2086" s="1234" t="s">
        <v>1472</v>
      </c>
      <c r="D2086" s="1"/>
      <c r="E2086" s="1009" t="s">
        <v>1433</v>
      </c>
      <c r="F2086" s="3"/>
      <c r="O2086"/>
      <c r="P2086"/>
      <c r="Q2086"/>
      <c r="U2086" s="969"/>
      <c r="V2086" s="38"/>
      <c r="W2086" s="38"/>
    </row>
    <row r="2087" spans="1:23" x14ac:dyDescent="0.35">
      <c r="A2087" s="1240">
        <v>73130</v>
      </c>
      <c r="B2087" s="1241">
        <v>0.17</v>
      </c>
      <c r="C2087" s="1242" t="s">
        <v>1473</v>
      </c>
      <c r="D2087" s="1"/>
      <c r="E2087" s="1009" t="s">
        <v>1433</v>
      </c>
      <c r="F2087" s="3"/>
      <c r="O2087"/>
      <c r="P2087"/>
      <c r="Q2087"/>
      <c r="U2087" s="969"/>
      <c r="V2087" s="38"/>
      <c r="W2087" s="38"/>
    </row>
    <row r="2088" spans="1:23" x14ac:dyDescent="0.35">
      <c r="A2088" s="1240">
        <v>73130</v>
      </c>
      <c r="B2088" s="1241">
        <v>0.17</v>
      </c>
      <c r="C2088" s="1242" t="s">
        <v>1474</v>
      </c>
      <c r="D2088" s="1"/>
      <c r="E2088" s="1009" t="s">
        <v>1433</v>
      </c>
      <c r="F2088" s="3"/>
      <c r="O2088"/>
      <c r="P2088"/>
      <c r="Q2088"/>
      <c r="U2088" s="969"/>
      <c r="V2088" s="38"/>
      <c r="W2088" s="38"/>
    </row>
    <row r="2089" spans="1:23" x14ac:dyDescent="0.35">
      <c r="A2089" s="1248">
        <v>73140</v>
      </c>
      <c r="B2089" s="1249">
        <v>0.13</v>
      </c>
      <c r="C2089" s="1255" t="s">
        <v>1434</v>
      </c>
      <c r="D2089" s="1"/>
      <c r="E2089" s="1009" t="s">
        <v>1433</v>
      </c>
      <c r="F2089" s="3"/>
      <c r="O2089"/>
      <c r="P2089"/>
      <c r="Q2089"/>
      <c r="U2089" s="969"/>
      <c r="V2089" s="38"/>
      <c r="W2089" s="38"/>
    </row>
    <row r="2090" spans="1:23" x14ac:dyDescent="0.35">
      <c r="A2090" s="1248">
        <v>73140</v>
      </c>
      <c r="B2090" s="1249">
        <v>0.13</v>
      </c>
      <c r="C2090" s="1255" t="s">
        <v>1435</v>
      </c>
      <c r="D2090" s="1"/>
      <c r="E2090" s="1009" t="s">
        <v>1433</v>
      </c>
      <c r="F2090" s="3"/>
      <c r="O2090"/>
      <c r="P2090"/>
      <c r="Q2090"/>
      <c r="U2090" s="969"/>
      <c r="V2090" s="38"/>
      <c r="W2090" s="38"/>
    </row>
    <row r="2091" spans="1:23" x14ac:dyDescent="0.35">
      <c r="A2091" s="1248">
        <v>73140</v>
      </c>
      <c r="B2091" s="1249">
        <v>0.13</v>
      </c>
      <c r="C2091" s="1255" t="s">
        <v>1436</v>
      </c>
      <c r="D2091" s="1"/>
      <c r="E2091" s="1009" t="s">
        <v>1433</v>
      </c>
      <c r="F2091" s="3"/>
      <c r="O2091"/>
      <c r="P2091"/>
      <c r="Q2091"/>
      <c r="U2091" s="969"/>
      <c r="V2091" s="38"/>
      <c r="W2091" s="38"/>
    </row>
    <row r="2092" spans="1:23" x14ac:dyDescent="0.35">
      <c r="A2092" s="1248">
        <v>73140</v>
      </c>
      <c r="B2092" s="1249">
        <v>0.13</v>
      </c>
      <c r="C2092" s="1255" t="s">
        <v>1437</v>
      </c>
      <c r="D2092" s="1"/>
      <c r="E2092" s="1009" t="s">
        <v>1433</v>
      </c>
      <c r="F2092" s="3"/>
      <c r="O2092"/>
      <c r="P2092"/>
      <c r="Q2092"/>
      <c r="U2092" s="969"/>
      <c r="V2092" s="38"/>
      <c r="W2092" s="38"/>
    </row>
    <row r="2093" spans="1:23" x14ac:dyDescent="0.35">
      <c r="A2093" s="1237">
        <v>73200</v>
      </c>
      <c r="B2093" s="1238">
        <v>0.98</v>
      </c>
      <c r="C2093" s="1239" t="s">
        <v>1542</v>
      </c>
      <c r="D2093" s="1"/>
      <c r="E2093" s="1009" t="s">
        <v>1433</v>
      </c>
      <c r="F2093" s="3"/>
      <c r="O2093"/>
      <c r="P2093"/>
      <c r="Q2093"/>
      <c r="U2093" s="969"/>
      <c r="V2093" s="38"/>
      <c r="W2093" s="38"/>
    </row>
    <row r="2094" spans="1:23" x14ac:dyDescent="0.35">
      <c r="A2094" s="1237">
        <v>73200</v>
      </c>
      <c r="B2094" s="1238">
        <v>0.98</v>
      </c>
      <c r="C2094" s="1239" t="s">
        <v>1543</v>
      </c>
      <c r="D2094" s="1"/>
      <c r="E2094" s="1009" t="s">
        <v>1433</v>
      </c>
      <c r="F2094" s="3"/>
      <c r="O2094"/>
      <c r="P2094"/>
      <c r="Q2094"/>
      <c r="U2094" s="969"/>
      <c r="V2094" s="38"/>
      <c r="W2094" s="38"/>
    </row>
    <row r="2095" spans="1:23" x14ac:dyDescent="0.35">
      <c r="A2095" s="1232">
        <v>73221</v>
      </c>
      <c r="B2095" s="1233">
        <v>1.32</v>
      </c>
      <c r="C2095" s="1234" t="s">
        <v>1554</v>
      </c>
      <c r="D2095" s="1"/>
      <c r="E2095" s="1009" t="s">
        <v>1433</v>
      </c>
      <c r="F2095" s="3"/>
      <c r="O2095"/>
      <c r="P2095"/>
      <c r="Q2095"/>
      <c r="U2095" s="969"/>
      <c r="V2095" s="38"/>
      <c r="W2095" s="38"/>
    </row>
    <row r="2096" spans="1:23" x14ac:dyDescent="0.35">
      <c r="A2096" s="1232">
        <v>73221</v>
      </c>
      <c r="B2096" s="1233">
        <v>1.32</v>
      </c>
      <c r="C2096" s="1234" t="s">
        <v>1555</v>
      </c>
      <c r="D2096" s="1"/>
      <c r="E2096" s="1009" t="s">
        <v>1433</v>
      </c>
      <c r="F2096" s="3"/>
      <c r="O2096"/>
      <c r="P2096"/>
      <c r="Q2096"/>
      <c r="U2096" s="969"/>
      <c r="V2096" s="38"/>
      <c r="W2096" s="38"/>
    </row>
    <row r="2097" spans="1:23" x14ac:dyDescent="0.35">
      <c r="A2097" s="1235">
        <v>73502</v>
      </c>
      <c r="B2097" s="1233">
        <v>0.21</v>
      </c>
      <c r="C2097" s="1234" t="s">
        <v>1506</v>
      </c>
      <c r="D2097" s="1"/>
      <c r="E2097" s="1009" t="s">
        <v>1433</v>
      </c>
      <c r="F2097" s="3"/>
      <c r="O2097"/>
      <c r="P2097"/>
      <c r="Q2097"/>
      <c r="U2097" s="969"/>
      <c r="V2097" s="38"/>
      <c r="W2097" s="38"/>
    </row>
    <row r="2098" spans="1:23" x14ac:dyDescent="0.35">
      <c r="A2098" s="1235">
        <v>73502</v>
      </c>
      <c r="B2098" s="1233">
        <v>0.21</v>
      </c>
      <c r="C2098" s="1234" t="s">
        <v>1507</v>
      </c>
      <c r="D2098" s="1"/>
      <c r="E2098" s="1009" t="s">
        <v>1433</v>
      </c>
      <c r="F2098" s="3"/>
      <c r="O2098"/>
      <c r="P2098"/>
      <c r="Q2098"/>
      <c r="U2098" s="969"/>
      <c r="V2098" s="38"/>
      <c r="W2098" s="38"/>
    </row>
    <row r="2099" spans="1:23" x14ac:dyDescent="0.35">
      <c r="A2099" s="1235">
        <v>73502</v>
      </c>
      <c r="B2099" s="1233">
        <v>0.21</v>
      </c>
      <c r="C2099" s="1234" t="s">
        <v>1508</v>
      </c>
      <c r="D2099" s="1"/>
      <c r="E2099" s="1009" t="s">
        <v>1433</v>
      </c>
      <c r="F2099" s="3"/>
      <c r="O2099"/>
      <c r="P2099"/>
      <c r="Q2099"/>
      <c r="U2099" s="969"/>
      <c r="V2099" s="38"/>
      <c r="W2099" s="38"/>
    </row>
    <row r="2100" spans="1:23" x14ac:dyDescent="0.35">
      <c r="A2100" s="1252">
        <v>73552</v>
      </c>
      <c r="B2100" s="1253">
        <v>0.18</v>
      </c>
      <c r="C2100" s="1254" t="s">
        <v>1490</v>
      </c>
      <c r="D2100" s="1"/>
      <c r="E2100" s="1009" t="s">
        <v>1433</v>
      </c>
      <c r="F2100" s="3"/>
      <c r="O2100"/>
      <c r="P2100"/>
      <c r="Q2100"/>
      <c r="U2100" s="969"/>
      <c r="V2100" s="38"/>
      <c r="W2100" s="38"/>
    </row>
    <row r="2101" spans="1:23" x14ac:dyDescent="0.35">
      <c r="A2101" s="1252">
        <v>73552</v>
      </c>
      <c r="B2101" s="1253">
        <v>0.18</v>
      </c>
      <c r="C2101" s="1254" t="s">
        <v>1491</v>
      </c>
      <c r="D2101" s="1"/>
      <c r="E2101" s="1009" t="s">
        <v>1433</v>
      </c>
      <c r="F2101" s="3"/>
      <c r="O2101"/>
      <c r="P2101"/>
      <c r="Q2101"/>
      <c r="U2101" s="969"/>
      <c r="V2101" s="38"/>
      <c r="W2101" s="38"/>
    </row>
    <row r="2102" spans="1:23" x14ac:dyDescent="0.35">
      <c r="A2102" s="1235">
        <v>73560</v>
      </c>
      <c r="B2102" s="1233">
        <v>0.16</v>
      </c>
      <c r="C2102" s="1236" t="s">
        <v>1446</v>
      </c>
      <c r="D2102" s="1"/>
      <c r="E2102" s="1009" t="s">
        <v>1433</v>
      </c>
      <c r="F2102" s="3"/>
      <c r="O2102"/>
      <c r="P2102"/>
      <c r="Q2102"/>
      <c r="U2102" s="969"/>
      <c r="V2102" s="38"/>
      <c r="W2102" s="38"/>
    </row>
    <row r="2103" spans="1:23" x14ac:dyDescent="0.35">
      <c r="A2103" s="1235">
        <v>73560</v>
      </c>
      <c r="B2103" s="1233">
        <v>0.16</v>
      </c>
      <c r="C2103" s="1236" t="s">
        <v>1447</v>
      </c>
      <c r="D2103" s="1"/>
      <c r="E2103" s="1009" t="s">
        <v>1433</v>
      </c>
      <c r="F2103" s="3"/>
      <c r="O2103"/>
      <c r="P2103"/>
      <c r="Q2103"/>
      <c r="U2103" s="969"/>
      <c r="V2103" s="38"/>
      <c r="W2103" s="38"/>
    </row>
    <row r="2104" spans="1:23" x14ac:dyDescent="0.35">
      <c r="A2104" s="1235">
        <v>73560</v>
      </c>
      <c r="B2104" s="1233">
        <v>0.16</v>
      </c>
      <c r="C2104" s="1236" t="s">
        <v>1448</v>
      </c>
      <c r="D2104" s="1"/>
      <c r="E2104" s="1009" t="s">
        <v>1433</v>
      </c>
      <c r="F2104" s="3"/>
      <c r="O2104"/>
      <c r="P2104"/>
      <c r="Q2104"/>
      <c r="U2104" s="969"/>
      <c r="V2104" s="38"/>
      <c r="W2104" s="38"/>
    </row>
    <row r="2105" spans="1:23" x14ac:dyDescent="0.35">
      <c r="A2105" s="1235">
        <v>73560</v>
      </c>
      <c r="B2105" s="1233">
        <v>0.16</v>
      </c>
      <c r="C2105" s="1236" t="s">
        <v>1449</v>
      </c>
      <c r="D2105" s="1"/>
      <c r="E2105" s="1009" t="s">
        <v>1433</v>
      </c>
      <c r="F2105" s="3"/>
      <c r="O2105"/>
      <c r="P2105"/>
      <c r="Q2105"/>
      <c r="U2105" s="969"/>
      <c r="V2105" s="38"/>
      <c r="W2105" s="38"/>
    </row>
    <row r="2106" spans="1:23" x14ac:dyDescent="0.35">
      <c r="A2106" s="1235">
        <v>73560</v>
      </c>
      <c r="B2106" s="1233">
        <v>0.16</v>
      </c>
      <c r="C2106" s="1236" t="s">
        <v>1450</v>
      </c>
      <c r="D2106" s="1"/>
      <c r="E2106" s="1009" t="s">
        <v>1433</v>
      </c>
      <c r="F2106" s="3"/>
      <c r="O2106"/>
      <c r="P2106"/>
      <c r="Q2106"/>
      <c r="U2106" s="969"/>
      <c r="V2106" s="38"/>
      <c r="W2106" s="38"/>
    </row>
    <row r="2107" spans="1:23" x14ac:dyDescent="0.35">
      <c r="A2107" s="1235">
        <v>73560</v>
      </c>
      <c r="B2107" s="1233">
        <v>0.16</v>
      </c>
      <c r="C2107" s="1236" t="s">
        <v>1451</v>
      </c>
      <c r="D2107" s="1"/>
      <c r="E2107" s="1009" t="s">
        <v>1433</v>
      </c>
      <c r="F2107" s="3"/>
      <c r="O2107"/>
      <c r="P2107"/>
      <c r="Q2107"/>
      <c r="U2107" s="969"/>
      <c r="V2107" s="38"/>
      <c r="W2107" s="38"/>
    </row>
    <row r="2108" spans="1:23" x14ac:dyDescent="0.35">
      <c r="A2108" s="1246">
        <v>73562</v>
      </c>
      <c r="B2108" s="1233">
        <v>0.18</v>
      </c>
      <c r="C2108" s="1234" t="s">
        <v>1492</v>
      </c>
      <c r="D2108" s="1109"/>
      <c r="E2108" s="1009" t="s">
        <v>1433</v>
      </c>
      <c r="F2108" s="3"/>
      <c r="O2108"/>
      <c r="P2108"/>
      <c r="Q2108"/>
      <c r="U2108" s="969"/>
      <c r="V2108" s="38"/>
      <c r="W2108" s="38"/>
    </row>
    <row r="2109" spans="1:23" x14ac:dyDescent="0.35">
      <c r="A2109" s="1246">
        <v>73562</v>
      </c>
      <c r="B2109" s="1233">
        <v>0.18</v>
      </c>
      <c r="C2109" s="1234" t="s">
        <v>1493</v>
      </c>
      <c r="D2109" s="1109"/>
      <c r="E2109" s="1009" t="s">
        <v>1433</v>
      </c>
      <c r="F2109" s="3"/>
      <c r="O2109"/>
      <c r="P2109"/>
      <c r="Q2109"/>
      <c r="U2109" s="969"/>
      <c r="V2109" s="38"/>
      <c r="W2109" s="38"/>
    </row>
    <row r="2110" spans="1:23" x14ac:dyDescent="0.35">
      <c r="A2110" s="1235">
        <v>73562</v>
      </c>
      <c r="B2110" s="1233">
        <v>0.18</v>
      </c>
      <c r="C2110" s="1236" t="s">
        <v>1494</v>
      </c>
      <c r="D2110" s="1109"/>
      <c r="E2110" s="1009" t="s">
        <v>1433</v>
      </c>
      <c r="F2110" s="3"/>
      <c r="O2110"/>
      <c r="P2110"/>
      <c r="Q2110"/>
      <c r="U2110" s="969"/>
      <c r="V2110" s="38"/>
      <c r="W2110" s="38"/>
    </row>
    <row r="2111" spans="1:23" x14ac:dyDescent="0.35">
      <c r="A2111" s="1246">
        <v>73562</v>
      </c>
      <c r="B2111" s="1233">
        <v>0.18</v>
      </c>
      <c r="C2111" s="1234" t="s">
        <v>1495</v>
      </c>
      <c r="D2111" s="1"/>
      <c r="E2111" s="1009" t="s">
        <v>1433</v>
      </c>
      <c r="F2111" s="3"/>
      <c r="O2111"/>
      <c r="P2111"/>
      <c r="Q2111"/>
      <c r="U2111" s="969"/>
      <c r="V2111" s="38"/>
      <c r="W2111" s="38"/>
    </row>
    <row r="2112" spans="1:23" x14ac:dyDescent="0.35">
      <c r="A2112" s="1240">
        <v>73590</v>
      </c>
      <c r="B2112" s="1241">
        <v>0.16</v>
      </c>
      <c r="C2112" s="1242" t="s">
        <v>1452</v>
      </c>
      <c r="D2112" s="1"/>
      <c r="E2112" s="1009" t="s">
        <v>1433</v>
      </c>
      <c r="F2112" s="3"/>
      <c r="O2112"/>
      <c r="P2112"/>
      <c r="Q2112"/>
      <c r="U2112" s="969"/>
      <c r="V2112" s="38"/>
      <c r="W2112" s="38"/>
    </row>
    <row r="2113" spans="1:23" x14ac:dyDescent="0.35">
      <c r="A2113" s="1240">
        <v>73590</v>
      </c>
      <c r="B2113" s="1241">
        <v>0.16</v>
      </c>
      <c r="C2113" s="1242" t="s">
        <v>1453</v>
      </c>
      <c r="D2113" s="1"/>
      <c r="E2113" s="1009" t="s">
        <v>1433</v>
      </c>
      <c r="F2113" s="3"/>
      <c r="O2113"/>
      <c r="P2113"/>
      <c r="Q2113"/>
      <c r="U2113" s="969"/>
      <c r="V2113" s="38"/>
      <c r="W2113" s="38"/>
    </row>
    <row r="2114" spans="1:23" x14ac:dyDescent="0.35">
      <c r="A2114" s="1240">
        <v>73590</v>
      </c>
      <c r="B2114" s="1241">
        <v>0.16</v>
      </c>
      <c r="C2114" s="1242" t="s">
        <v>1454</v>
      </c>
      <c r="D2114" s="1"/>
      <c r="E2114" s="1009" t="s">
        <v>1433</v>
      </c>
      <c r="F2114" s="3"/>
      <c r="O2114"/>
      <c r="P2114"/>
      <c r="Q2114"/>
      <c r="U2114" s="969"/>
      <c r="V2114" s="38"/>
      <c r="W2114" s="38"/>
    </row>
    <row r="2115" spans="1:23" x14ac:dyDescent="0.35">
      <c r="A2115" s="1240">
        <v>73590</v>
      </c>
      <c r="B2115" s="1241">
        <v>0.16</v>
      </c>
      <c r="C2115" s="1242" t="s">
        <v>1455</v>
      </c>
      <c r="D2115" s="1"/>
      <c r="E2115" s="1009" t="s">
        <v>1433</v>
      </c>
      <c r="F2115" s="3"/>
      <c r="O2115"/>
      <c r="P2115"/>
      <c r="Q2115"/>
      <c r="U2115" s="969"/>
      <c r="V2115" s="38"/>
      <c r="W2115" s="38"/>
    </row>
    <row r="2116" spans="1:23" x14ac:dyDescent="0.35">
      <c r="A2116" s="1240">
        <v>73590</v>
      </c>
      <c r="B2116" s="1241">
        <v>0.16</v>
      </c>
      <c r="C2116" s="1242" t="s">
        <v>1456</v>
      </c>
      <c r="D2116" s="1"/>
      <c r="E2116" s="1009" t="s">
        <v>1433</v>
      </c>
      <c r="F2116" s="3"/>
      <c r="O2116"/>
      <c r="P2116"/>
      <c r="Q2116"/>
      <c r="U2116" s="969"/>
      <c r="V2116" s="38"/>
      <c r="W2116" s="38"/>
    </row>
    <row r="2117" spans="1:23" x14ac:dyDescent="0.35">
      <c r="A2117" s="1240">
        <v>73590</v>
      </c>
      <c r="B2117" s="1241">
        <v>0.16</v>
      </c>
      <c r="C2117" s="1242" t="s">
        <v>1457</v>
      </c>
      <c r="D2117" s="1"/>
      <c r="E2117" s="1009" t="s">
        <v>1433</v>
      </c>
      <c r="F2117" s="3"/>
      <c r="O2117"/>
      <c r="P2117"/>
      <c r="Q2117"/>
      <c r="U2117" s="969"/>
      <c r="V2117" s="38"/>
      <c r="W2117" s="38"/>
    </row>
    <row r="2118" spans="1:23" x14ac:dyDescent="0.35">
      <c r="A2118" s="1240">
        <v>73590</v>
      </c>
      <c r="B2118" s="1241">
        <v>0.16</v>
      </c>
      <c r="C2118" s="1242" t="s">
        <v>1458</v>
      </c>
      <c r="D2118" s="1"/>
      <c r="E2118" s="1009" t="s">
        <v>1433</v>
      </c>
      <c r="F2118" s="3"/>
      <c r="O2118"/>
      <c r="P2118"/>
      <c r="Q2118"/>
      <c r="U2118" s="969"/>
      <c r="V2118" s="38"/>
      <c r="W2118" s="38"/>
    </row>
    <row r="2119" spans="1:23" x14ac:dyDescent="0.35">
      <c r="A2119" s="1235">
        <v>73610</v>
      </c>
      <c r="B2119" s="1233">
        <v>0.17</v>
      </c>
      <c r="C2119" s="1236" t="s">
        <v>1475</v>
      </c>
      <c r="D2119" s="1"/>
      <c r="E2119" s="1009" t="s">
        <v>1433</v>
      </c>
      <c r="F2119" s="3"/>
      <c r="O2119"/>
      <c r="P2119"/>
      <c r="Q2119"/>
      <c r="U2119" s="969"/>
      <c r="V2119" s="38"/>
      <c r="W2119" s="38"/>
    </row>
    <row r="2120" spans="1:23" x14ac:dyDescent="0.35">
      <c r="A2120" s="1235">
        <v>73610</v>
      </c>
      <c r="B2120" s="1233">
        <v>0.17</v>
      </c>
      <c r="C2120" s="1236" t="s">
        <v>1476</v>
      </c>
      <c r="D2120" s="1"/>
      <c r="E2120" s="1009" t="s">
        <v>1433</v>
      </c>
      <c r="F2120" s="3"/>
      <c r="O2120"/>
      <c r="P2120"/>
      <c r="Q2120"/>
      <c r="U2120" s="969"/>
      <c r="V2120" s="38"/>
      <c r="W2120" s="38"/>
    </row>
    <row r="2121" spans="1:23" x14ac:dyDescent="0.35">
      <c r="A2121" s="1235">
        <v>73610</v>
      </c>
      <c r="B2121" s="1233">
        <v>0.17</v>
      </c>
      <c r="C2121" s="1236" t="s">
        <v>1477</v>
      </c>
      <c r="D2121" s="1"/>
      <c r="E2121" s="1009" t="s">
        <v>1433</v>
      </c>
      <c r="F2121" s="3"/>
      <c r="O2121"/>
      <c r="P2121"/>
      <c r="Q2121"/>
      <c r="U2121" s="969"/>
      <c r="V2121" s="38"/>
      <c r="W2121" s="38"/>
    </row>
    <row r="2122" spans="1:23" x14ac:dyDescent="0.35">
      <c r="A2122" s="1235">
        <v>73610</v>
      </c>
      <c r="B2122" s="1233">
        <v>0.17</v>
      </c>
      <c r="C2122" s="1236" t="s">
        <v>1478</v>
      </c>
      <c r="D2122" s="1"/>
      <c r="E2122" s="1009" t="s">
        <v>1433</v>
      </c>
      <c r="F2122" s="3"/>
      <c r="O2122"/>
      <c r="P2122"/>
      <c r="Q2122"/>
      <c r="U2122" s="969"/>
      <c r="V2122" s="38"/>
      <c r="W2122" s="38"/>
    </row>
    <row r="2123" spans="1:23" x14ac:dyDescent="0.35">
      <c r="A2123" s="1246">
        <v>73620</v>
      </c>
      <c r="B2123" s="1233">
        <v>0.16</v>
      </c>
      <c r="C2123" s="1234" t="s">
        <v>1459</v>
      </c>
      <c r="D2123" s="1"/>
      <c r="E2123" s="1009" t="s">
        <v>1433</v>
      </c>
      <c r="F2123" s="3"/>
      <c r="O2123"/>
      <c r="P2123"/>
      <c r="Q2123"/>
      <c r="U2123" s="969"/>
      <c r="V2123" s="38"/>
      <c r="W2123" s="38"/>
    </row>
    <row r="2124" spans="1:23" x14ac:dyDescent="0.35">
      <c r="A2124" s="1246">
        <v>73620</v>
      </c>
      <c r="B2124" s="1233">
        <v>0.16</v>
      </c>
      <c r="C2124" s="1234" t="s">
        <v>1460</v>
      </c>
      <c r="D2124" s="1"/>
      <c r="E2124" s="1009" t="s">
        <v>1433</v>
      </c>
      <c r="F2124" s="3"/>
      <c r="O2124"/>
      <c r="P2124"/>
      <c r="Q2124"/>
      <c r="U2124" s="969"/>
      <c r="V2124" s="38"/>
      <c r="W2124" s="38"/>
    </row>
    <row r="2125" spans="1:23" x14ac:dyDescent="0.35">
      <c r="A2125" s="1235">
        <v>73630</v>
      </c>
      <c r="B2125" s="1233">
        <v>0.17</v>
      </c>
      <c r="C2125" s="1236" t="s">
        <v>1479</v>
      </c>
      <c r="D2125" s="1"/>
      <c r="E2125" s="1009" t="s">
        <v>1433</v>
      </c>
      <c r="F2125" s="3"/>
      <c r="O2125"/>
      <c r="P2125"/>
      <c r="Q2125"/>
      <c r="U2125" s="969"/>
      <c r="V2125" s="38"/>
      <c r="W2125" s="38"/>
    </row>
    <row r="2126" spans="1:23" x14ac:dyDescent="0.35">
      <c r="A2126" s="1256">
        <v>73630</v>
      </c>
      <c r="B2126" s="1253">
        <v>0.17</v>
      </c>
      <c r="C2126" s="1257" t="s">
        <v>1480</v>
      </c>
      <c r="D2126" s="1"/>
      <c r="E2126" s="1009" t="s">
        <v>1433</v>
      </c>
      <c r="F2126" s="3"/>
      <c r="O2126"/>
      <c r="P2126"/>
      <c r="Q2126"/>
      <c r="U2126" s="969"/>
      <c r="V2126" s="38"/>
      <c r="W2126" s="38"/>
    </row>
    <row r="2127" spans="1:23" x14ac:dyDescent="0.35">
      <c r="A2127" s="1256">
        <v>73630</v>
      </c>
      <c r="B2127" s="1253">
        <v>0.17</v>
      </c>
      <c r="C2127" s="1257" t="s">
        <v>1481</v>
      </c>
      <c r="D2127" s="1"/>
      <c r="E2127" s="1009" t="s">
        <v>1433</v>
      </c>
      <c r="F2127" s="3"/>
      <c r="O2127"/>
      <c r="P2127"/>
      <c r="Q2127"/>
      <c r="U2127" s="969"/>
      <c r="V2127" s="38"/>
      <c r="W2127" s="38"/>
    </row>
    <row r="2128" spans="1:23" x14ac:dyDescent="0.35">
      <c r="A2128" s="1232">
        <v>73630</v>
      </c>
      <c r="B2128" s="1233">
        <v>0.17</v>
      </c>
      <c r="C2128" s="1234" t="s">
        <v>1482</v>
      </c>
      <c r="D2128" s="1"/>
      <c r="E2128" s="1009" t="s">
        <v>1433</v>
      </c>
      <c r="F2128" s="3"/>
      <c r="O2128"/>
      <c r="P2128"/>
      <c r="Q2128"/>
      <c r="U2128" s="969"/>
      <c r="V2128" s="38"/>
      <c r="W2128" s="38"/>
    </row>
    <row r="2129" spans="1:23" x14ac:dyDescent="0.35">
      <c r="A2129" s="1232">
        <v>73630</v>
      </c>
      <c r="B2129" s="1233">
        <v>0.17</v>
      </c>
      <c r="C2129" s="1234" t="s">
        <v>1482</v>
      </c>
      <c r="D2129" s="1"/>
      <c r="E2129" s="1009" t="s">
        <v>1433</v>
      </c>
      <c r="F2129" s="3"/>
      <c r="O2129"/>
      <c r="P2129"/>
      <c r="Q2129"/>
      <c r="U2129" s="969"/>
      <c r="V2129" s="38"/>
      <c r="W2129" s="38"/>
    </row>
    <row r="2130" spans="1:23" x14ac:dyDescent="0.35">
      <c r="A2130" s="1235">
        <v>73630</v>
      </c>
      <c r="B2130" s="1233">
        <v>0.17</v>
      </c>
      <c r="C2130" s="1236" t="s">
        <v>1483</v>
      </c>
      <c r="D2130" s="1"/>
      <c r="E2130" s="1009" t="s">
        <v>1433</v>
      </c>
      <c r="F2130" s="3"/>
      <c r="O2130"/>
      <c r="P2130"/>
      <c r="Q2130"/>
      <c r="U2130" s="969"/>
      <c r="V2130" s="38"/>
      <c r="W2130" s="38"/>
    </row>
    <row r="2131" spans="1:23" x14ac:dyDescent="0.35">
      <c r="A2131" s="1232">
        <v>73630</v>
      </c>
      <c r="B2131" s="1233">
        <v>0.17</v>
      </c>
      <c r="C2131" s="1234" t="s">
        <v>1484</v>
      </c>
      <c r="D2131" s="1"/>
      <c r="E2131" s="1009" t="s">
        <v>1433</v>
      </c>
      <c r="F2131" s="3"/>
      <c r="O2131"/>
      <c r="P2131"/>
      <c r="Q2131"/>
      <c r="U2131" s="969"/>
      <c r="V2131" s="38"/>
      <c r="W2131" s="38"/>
    </row>
    <row r="2132" spans="1:23" x14ac:dyDescent="0.35">
      <c r="A2132" s="1235">
        <v>73660</v>
      </c>
      <c r="B2132" s="1233">
        <v>0.13</v>
      </c>
      <c r="C2132" s="1236" t="s">
        <v>1438</v>
      </c>
      <c r="D2132" s="1"/>
      <c r="E2132" s="1009" t="s">
        <v>1433</v>
      </c>
      <c r="F2132" s="3"/>
      <c r="O2132"/>
      <c r="P2132"/>
      <c r="Q2132"/>
      <c r="U2132" s="969"/>
      <c r="V2132" s="38"/>
      <c r="W2132" s="38"/>
    </row>
    <row r="2133" spans="1:23" x14ac:dyDescent="0.35">
      <c r="A2133" s="1232">
        <v>73718</v>
      </c>
      <c r="B2133" s="1233">
        <v>1.32</v>
      </c>
      <c r="C2133" s="1234" t="s">
        <v>1556</v>
      </c>
      <c r="D2133" s="38"/>
      <c r="E2133" s="1009" t="s">
        <v>1433</v>
      </c>
      <c r="F2133" s="3"/>
      <c r="O2133"/>
      <c r="P2133"/>
      <c r="Q2133"/>
      <c r="U2133" s="969"/>
      <c r="V2133" s="38"/>
      <c r="W2133" s="38"/>
    </row>
    <row r="2134" spans="1:23" x14ac:dyDescent="0.35">
      <c r="A2134" s="1235">
        <v>73720</v>
      </c>
      <c r="B2134" s="1233">
        <v>2.1</v>
      </c>
      <c r="C2134" s="1236" t="s">
        <v>1590</v>
      </c>
      <c r="D2134" s="1"/>
      <c r="E2134" s="1009" t="s">
        <v>1433</v>
      </c>
      <c r="F2134" s="3"/>
      <c r="O2134"/>
      <c r="P2134"/>
      <c r="Q2134"/>
      <c r="U2134" s="969"/>
      <c r="V2134" s="38"/>
      <c r="W2134" s="38"/>
    </row>
    <row r="2135" spans="1:23" x14ac:dyDescent="0.35">
      <c r="A2135" s="1232">
        <v>73721</v>
      </c>
      <c r="B2135" s="1233">
        <v>1.32</v>
      </c>
      <c r="C2135" s="1234" t="s">
        <v>1557</v>
      </c>
      <c r="D2135" s="1"/>
      <c r="E2135" s="1009" t="s">
        <v>1433</v>
      </c>
      <c r="F2135" s="3"/>
      <c r="O2135"/>
      <c r="P2135"/>
      <c r="Q2135"/>
      <c r="U2135" s="969"/>
      <c r="V2135" s="38"/>
      <c r="W2135" s="38"/>
    </row>
    <row r="2136" spans="1:23" x14ac:dyDescent="0.35">
      <c r="A2136" s="1232">
        <v>73721</v>
      </c>
      <c r="B2136" s="1233">
        <v>1.32</v>
      </c>
      <c r="C2136" s="1234" t="s">
        <v>1558</v>
      </c>
      <c r="E2136" s="1009" t="s">
        <v>1433</v>
      </c>
      <c r="F2136" s="3"/>
      <c r="O2136"/>
      <c r="P2136"/>
      <c r="Q2136"/>
      <c r="U2136" s="969"/>
      <c r="V2136" s="38"/>
      <c r="W2136" s="38"/>
    </row>
    <row r="2137" spans="1:23" x14ac:dyDescent="0.35">
      <c r="A2137" s="1232">
        <v>73723</v>
      </c>
      <c r="B2137" s="1233">
        <v>2.1</v>
      </c>
      <c r="C2137" s="1236" t="s">
        <v>1591</v>
      </c>
      <c r="D2137" s="1"/>
      <c r="E2137" s="1009" t="s">
        <v>1433</v>
      </c>
      <c r="F2137" s="3"/>
      <c r="O2137"/>
      <c r="P2137"/>
      <c r="Q2137"/>
      <c r="U2137" s="969"/>
      <c r="V2137" s="38"/>
      <c r="W2137" s="38"/>
    </row>
    <row r="2138" spans="1:23" x14ac:dyDescent="0.35">
      <c r="A2138" s="1232">
        <v>74018</v>
      </c>
      <c r="B2138" s="1233">
        <v>0.18</v>
      </c>
      <c r="C2138" s="1234" t="s">
        <v>1496</v>
      </c>
      <c r="D2138" s="1"/>
      <c r="E2138" s="1009" t="s">
        <v>1433</v>
      </c>
      <c r="F2138" s="3"/>
      <c r="O2138"/>
      <c r="P2138"/>
      <c r="Q2138"/>
      <c r="U2138" s="969"/>
      <c r="V2138" s="38"/>
      <c r="W2138" s="38"/>
    </row>
    <row r="2139" spans="1:23" x14ac:dyDescent="0.35">
      <c r="A2139" s="1235">
        <v>74018</v>
      </c>
      <c r="B2139" s="1233">
        <v>0.18</v>
      </c>
      <c r="C2139" s="1236" t="s">
        <v>1497</v>
      </c>
      <c r="D2139" s="1"/>
      <c r="E2139" s="1009" t="s">
        <v>1433</v>
      </c>
      <c r="F2139" s="3"/>
      <c r="O2139"/>
      <c r="P2139"/>
      <c r="Q2139"/>
      <c r="U2139" s="969"/>
      <c r="V2139" s="38"/>
      <c r="W2139" s="38"/>
    </row>
    <row r="2140" spans="1:23" x14ac:dyDescent="0.35">
      <c r="A2140" s="1235">
        <v>74019</v>
      </c>
      <c r="B2140" s="1233">
        <v>0.22</v>
      </c>
      <c r="C2140" s="1236" t="s">
        <v>1511</v>
      </c>
      <c r="D2140" s="1"/>
      <c r="E2140" s="1009" t="s">
        <v>1433</v>
      </c>
      <c r="F2140" s="3"/>
      <c r="O2140"/>
      <c r="P2140"/>
      <c r="Q2140"/>
      <c r="U2140" s="969"/>
      <c r="V2140" s="38"/>
      <c r="W2140" s="38"/>
    </row>
    <row r="2141" spans="1:23" x14ac:dyDescent="0.35">
      <c r="A2141" s="1248">
        <v>74022</v>
      </c>
      <c r="B2141" s="1249">
        <v>0.31</v>
      </c>
      <c r="C2141" s="1250" t="s">
        <v>1534</v>
      </c>
      <c r="D2141" s="1"/>
      <c r="E2141" s="1009" t="s">
        <v>1433</v>
      </c>
      <c r="F2141" s="3"/>
      <c r="O2141"/>
      <c r="P2141"/>
      <c r="Q2141"/>
      <c r="U2141" s="969"/>
      <c r="V2141" s="38"/>
      <c r="W2141" s="38"/>
    </row>
    <row r="2142" spans="1:23" x14ac:dyDescent="0.35">
      <c r="A2142" s="1235">
        <v>74170</v>
      </c>
      <c r="B2142" s="1233">
        <v>1.37</v>
      </c>
      <c r="C2142" s="1236" t="s">
        <v>1559</v>
      </c>
      <c r="E2142" s="1009" t="s">
        <v>1433</v>
      </c>
      <c r="F2142" s="3"/>
      <c r="O2142"/>
      <c r="P2142"/>
      <c r="Q2142"/>
      <c r="U2142" s="969"/>
      <c r="V2142" s="38"/>
      <c r="W2142" s="38"/>
    </row>
    <row r="2143" spans="1:23" x14ac:dyDescent="0.35">
      <c r="A2143" s="1235">
        <v>74170</v>
      </c>
      <c r="B2143" s="1233">
        <v>1.37</v>
      </c>
      <c r="C2143" s="1236" t="s">
        <v>1560</v>
      </c>
      <c r="E2143" s="1009" t="s">
        <v>1433</v>
      </c>
      <c r="F2143" s="3"/>
      <c r="O2143"/>
      <c r="P2143"/>
      <c r="Q2143"/>
      <c r="U2143" s="969"/>
      <c r="V2143" s="38"/>
      <c r="W2143" s="38"/>
    </row>
    <row r="2144" spans="1:23" x14ac:dyDescent="0.35">
      <c r="A2144" s="1235">
        <v>74170</v>
      </c>
      <c r="B2144" s="1233">
        <v>1.37</v>
      </c>
      <c r="C2144" s="1236" t="s">
        <v>14872</v>
      </c>
      <c r="E2144" s="1009" t="s">
        <v>1433</v>
      </c>
      <c r="F2144" s="3"/>
      <c r="O2144"/>
      <c r="P2144"/>
      <c r="Q2144"/>
      <c r="U2144" s="969"/>
      <c r="V2144" s="38"/>
      <c r="W2144" s="38"/>
    </row>
    <row r="2145" spans="1:23" x14ac:dyDescent="0.35">
      <c r="A2145" s="1235">
        <v>74170</v>
      </c>
      <c r="B2145" s="1233">
        <v>1.37</v>
      </c>
      <c r="C2145" s="1236" t="s">
        <v>1561</v>
      </c>
      <c r="E2145" s="1009" t="s">
        <v>1433</v>
      </c>
      <c r="F2145" s="3"/>
      <c r="O2145"/>
      <c r="P2145"/>
      <c r="Q2145"/>
      <c r="U2145" s="969"/>
      <c r="V2145" s="38"/>
      <c r="W2145" s="38"/>
    </row>
    <row r="2146" spans="1:23" x14ac:dyDescent="0.35">
      <c r="A2146" s="1235">
        <v>74170</v>
      </c>
      <c r="B2146" s="1233">
        <v>1.37</v>
      </c>
      <c r="C2146" s="1236" t="s">
        <v>1562</v>
      </c>
      <c r="E2146" s="1009" t="s">
        <v>1433</v>
      </c>
      <c r="F2146" s="3"/>
      <c r="O2146"/>
      <c r="P2146"/>
      <c r="Q2146"/>
      <c r="U2146" s="969"/>
      <c r="V2146" s="38"/>
      <c r="W2146" s="38"/>
    </row>
    <row r="2147" spans="1:23" x14ac:dyDescent="0.35">
      <c r="A2147" s="1232">
        <v>74174</v>
      </c>
      <c r="B2147" s="1233">
        <v>2.15</v>
      </c>
      <c r="C2147" s="1234" t="s">
        <v>1605</v>
      </c>
      <c r="D2147" s="1109"/>
      <c r="E2147" s="1009" t="s">
        <v>1433</v>
      </c>
      <c r="F2147" s="3"/>
      <c r="O2147"/>
      <c r="P2147"/>
      <c r="Q2147"/>
      <c r="U2147" s="969"/>
      <c r="V2147" s="38"/>
      <c r="W2147" s="38"/>
    </row>
    <row r="2148" spans="1:23" x14ac:dyDescent="0.35">
      <c r="A2148" s="1235">
        <v>74176</v>
      </c>
      <c r="B2148" s="1233">
        <v>1.7</v>
      </c>
      <c r="C2148" s="1236" t="s">
        <v>1569</v>
      </c>
      <c r="D2148" s="1"/>
      <c r="E2148" s="1009" t="s">
        <v>1433</v>
      </c>
      <c r="F2148" s="3"/>
      <c r="O2148"/>
      <c r="P2148"/>
      <c r="Q2148"/>
      <c r="U2148" s="969"/>
      <c r="V2148" s="38"/>
      <c r="W2148" s="38"/>
    </row>
    <row r="2149" spans="1:23" x14ac:dyDescent="0.35">
      <c r="A2149" s="1232">
        <v>74176</v>
      </c>
      <c r="B2149" s="1233">
        <v>1.7</v>
      </c>
      <c r="C2149" s="1234" t="s">
        <v>1570</v>
      </c>
      <c r="D2149" s="1"/>
      <c r="E2149" s="1009" t="s">
        <v>1433</v>
      </c>
      <c r="F2149" s="3"/>
      <c r="O2149"/>
      <c r="P2149"/>
      <c r="Q2149"/>
      <c r="U2149" s="969"/>
      <c r="V2149" s="38"/>
      <c r="W2149" s="38"/>
    </row>
    <row r="2150" spans="1:23" x14ac:dyDescent="0.35">
      <c r="A2150" s="1232">
        <v>74176</v>
      </c>
      <c r="B2150" s="1233">
        <v>1.7</v>
      </c>
      <c r="C2150" s="1234" t="s">
        <v>1571</v>
      </c>
      <c r="D2150" s="1"/>
      <c r="E2150" s="1009" t="s">
        <v>1433</v>
      </c>
      <c r="F2150" s="3"/>
      <c r="O2150"/>
      <c r="P2150"/>
      <c r="Q2150"/>
      <c r="U2150" s="969"/>
      <c r="V2150" s="38"/>
      <c r="W2150" s="38"/>
    </row>
    <row r="2151" spans="1:23" x14ac:dyDescent="0.35">
      <c r="A2151" s="1235">
        <v>74177</v>
      </c>
      <c r="B2151" s="1233">
        <v>1.77</v>
      </c>
      <c r="C2151" s="1236" t="s">
        <v>14868</v>
      </c>
      <c r="D2151" s="1"/>
      <c r="E2151" s="1009" t="s">
        <v>1433</v>
      </c>
      <c r="F2151" s="3"/>
      <c r="O2151"/>
      <c r="P2151"/>
      <c r="Q2151"/>
      <c r="U2151" s="969"/>
      <c r="V2151" s="38"/>
      <c r="W2151" s="38"/>
    </row>
    <row r="2152" spans="1:23" x14ac:dyDescent="0.35">
      <c r="A2152" s="1235">
        <v>74177</v>
      </c>
      <c r="B2152" s="1233">
        <v>1.77</v>
      </c>
      <c r="C2152" s="1236" t="s">
        <v>1577</v>
      </c>
      <c r="D2152" s="1"/>
      <c r="E2152" s="1009" t="s">
        <v>1433</v>
      </c>
      <c r="F2152" s="3"/>
      <c r="O2152"/>
      <c r="P2152"/>
      <c r="Q2152"/>
      <c r="U2152" s="969"/>
      <c r="V2152" s="38"/>
      <c r="W2152" s="38"/>
    </row>
    <row r="2153" spans="1:23" x14ac:dyDescent="0.35">
      <c r="A2153" s="1235">
        <v>74177</v>
      </c>
      <c r="B2153" s="1233">
        <v>1.77</v>
      </c>
      <c r="C2153" s="1236" t="s">
        <v>1578</v>
      </c>
      <c r="D2153" s="1"/>
      <c r="E2153" s="1009" t="s">
        <v>1433</v>
      </c>
      <c r="F2153" s="3"/>
      <c r="O2153"/>
      <c r="P2153"/>
      <c r="Q2153"/>
      <c r="U2153" s="969"/>
      <c r="V2153" s="38"/>
      <c r="W2153" s="38"/>
    </row>
    <row r="2154" spans="1:23" x14ac:dyDescent="0.35">
      <c r="A2154" s="1235">
        <v>74177</v>
      </c>
      <c r="B2154" s="1233">
        <v>1.77</v>
      </c>
      <c r="C2154" s="1236" t="s">
        <v>14869</v>
      </c>
      <c r="D2154" s="1"/>
      <c r="E2154" s="1009" t="s">
        <v>1433</v>
      </c>
      <c r="F2154" s="3"/>
      <c r="O2154"/>
      <c r="P2154"/>
      <c r="Q2154"/>
      <c r="U2154" s="969"/>
      <c r="V2154" s="38"/>
      <c r="W2154" s="38"/>
    </row>
    <row r="2155" spans="1:23" x14ac:dyDescent="0.35">
      <c r="A2155" s="1232">
        <v>74177</v>
      </c>
      <c r="B2155" s="1233">
        <v>1.77</v>
      </c>
      <c r="C2155" s="1234" t="s">
        <v>1579</v>
      </c>
      <c r="D2155" s="1"/>
      <c r="E2155" s="1009" t="s">
        <v>1433</v>
      </c>
      <c r="F2155" s="3"/>
      <c r="O2155"/>
      <c r="P2155"/>
      <c r="Q2155"/>
      <c r="U2155" s="969"/>
      <c r="V2155" s="38"/>
      <c r="W2155" s="38"/>
    </row>
    <row r="2156" spans="1:23" x14ac:dyDescent="0.35">
      <c r="A2156" s="1232">
        <v>74177</v>
      </c>
      <c r="B2156" s="1233">
        <v>1.77</v>
      </c>
      <c r="C2156" s="1234" t="s">
        <v>14870</v>
      </c>
      <c r="D2156" s="1"/>
      <c r="E2156" s="1009" t="s">
        <v>1433</v>
      </c>
      <c r="F2156" s="3"/>
      <c r="O2156"/>
      <c r="P2156"/>
      <c r="Q2156"/>
      <c r="U2156" s="969"/>
      <c r="V2156" s="38"/>
      <c r="W2156" s="38"/>
    </row>
    <row r="2157" spans="1:23" x14ac:dyDescent="0.35">
      <c r="A2157" s="1232">
        <v>74178</v>
      </c>
      <c r="B2157" s="1233">
        <v>1.96</v>
      </c>
      <c r="C2157" s="1234" t="s">
        <v>1580</v>
      </c>
      <c r="D2157" s="1"/>
      <c r="E2157" s="1009" t="s">
        <v>1433</v>
      </c>
      <c r="F2157" s="3"/>
      <c r="O2157"/>
      <c r="P2157"/>
      <c r="Q2157"/>
      <c r="U2157" s="969"/>
      <c r="V2157" s="38"/>
      <c r="W2157" s="38"/>
    </row>
    <row r="2158" spans="1:23" x14ac:dyDescent="0.35">
      <c r="A2158" s="1235">
        <v>74178</v>
      </c>
      <c r="B2158" s="1233">
        <v>1.96</v>
      </c>
      <c r="C2158" s="1236" t="s">
        <v>1581</v>
      </c>
      <c r="D2158" s="1"/>
      <c r="E2158" s="1009" t="s">
        <v>1433</v>
      </c>
      <c r="F2158" s="3"/>
      <c r="O2158"/>
      <c r="P2158"/>
      <c r="Q2158"/>
      <c r="U2158" s="969"/>
      <c r="V2158" s="38"/>
      <c r="W2158" s="38"/>
    </row>
    <row r="2159" spans="1:23" x14ac:dyDescent="0.35">
      <c r="A2159" s="1232">
        <v>74178</v>
      </c>
      <c r="B2159" s="1233">
        <v>1.96</v>
      </c>
      <c r="C2159" s="1234" t="s">
        <v>1582</v>
      </c>
      <c r="D2159" s="1"/>
      <c r="E2159" s="1009" t="s">
        <v>1433</v>
      </c>
      <c r="F2159" s="3"/>
      <c r="O2159"/>
      <c r="P2159"/>
      <c r="Q2159"/>
      <c r="U2159" s="969"/>
      <c r="V2159" s="38"/>
      <c r="W2159" s="38"/>
    </row>
    <row r="2160" spans="1:23" x14ac:dyDescent="0.35">
      <c r="A2160" s="1232">
        <v>74178</v>
      </c>
      <c r="B2160" s="1233">
        <v>1.96</v>
      </c>
      <c r="C2160" s="1234" t="s">
        <v>1583</v>
      </c>
      <c r="D2160" s="1"/>
      <c r="E2160" s="1009" t="s">
        <v>1433</v>
      </c>
      <c r="F2160" s="3"/>
      <c r="O2160"/>
      <c r="P2160"/>
      <c r="Q2160"/>
      <c r="U2160" s="969"/>
      <c r="V2160" s="38"/>
      <c r="W2160" s="38"/>
    </row>
    <row r="2161" spans="1:23" x14ac:dyDescent="0.35">
      <c r="A2161" s="1235">
        <v>74178</v>
      </c>
      <c r="B2161" s="1233">
        <v>1.96</v>
      </c>
      <c r="C2161" s="1236" t="s">
        <v>1584</v>
      </c>
      <c r="D2161" s="1"/>
      <c r="E2161" s="1009" t="s">
        <v>1433</v>
      </c>
      <c r="F2161" s="3"/>
      <c r="O2161"/>
      <c r="P2161"/>
      <c r="Q2161"/>
      <c r="U2161" s="969"/>
      <c r="V2161" s="38"/>
      <c r="W2161" s="38"/>
    </row>
    <row r="2162" spans="1:23" x14ac:dyDescent="0.35">
      <c r="A2162" s="1235">
        <v>74178</v>
      </c>
      <c r="B2162" s="1233">
        <v>1.96</v>
      </c>
      <c r="C2162" s="1236" t="s">
        <v>1585</v>
      </c>
      <c r="D2162" s="1"/>
      <c r="E2162" s="1009" t="s">
        <v>1433</v>
      </c>
      <c r="O2162"/>
      <c r="P2162"/>
      <c r="Q2162"/>
      <c r="U2162" s="969"/>
      <c r="V2162" s="38"/>
      <c r="W2162" s="38"/>
    </row>
    <row r="2163" spans="1:23" x14ac:dyDescent="0.35">
      <c r="A2163" s="1235">
        <v>74178</v>
      </c>
      <c r="B2163" s="1233">
        <v>1.96</v>
      </c>
      <c r="C2163" s="1236" t="s">
        <v>1586</v>
      </c>
      <c r="D2163" s="1"/>
      <c r="E2163" s="1009" t="s">
        <v>1433</v>
      </c>
      <c r="F2163" s="3"/>
      <c r="O2163"/>
      <c r="P2163"/>
      <c r="Q2163"/>
      <c r="U2163" s="969"/>
      <c r="V2163" s="38"/>
      <c r="W2163" s="38"/>
    </row>
    <row r="2164" spans="1:23" x14ac:dyDescent="0.35">
      <c r="A2164" s="1232">
        <v>74178</v>
      </c>
      <c r="B2164" s="1233">
        <v>1.96</v>
      </c>
      <c r="C2164" s="1234" t="s">
        <v>14871</v>
      </c>
      <c r="D2164" s="1"/>
      <c r="E2164" s="1009" t="s">
        <v>1433</v>
      </c>
      <c r="F2164" s="3"/>
      <c r="O2164"/>
      <c r="P2164"/>
      <c r="Q2164"/>
      <c r="U2164" s="969"/>
      <c r="V2164" s="38"/>
      <c r="W2164" s="38"/>
    </row>
    <row r="2165" spans="1:23" x14ac:dyDescent="0.35">
      <c r="A2165" s="1235">
        <v>74178</v>
      </c>
      <c r="B2165" s="1233">
        <v>1.96</v>
      </c>
      <c r="C2165" s="1236" t="s">
        <v>1587</v>
      </c>
      <c r="D2165" s="1"/>
      <c r="E2165" s="1009" t="s">
        <v>1433</v>
      </c>
      <c r="F2165" s="3"/>
      <c r="O2165"/>
      <c r="P2165"/>
      <c r="Q2165"/>
      <c r="U2165" s="969"/>
      <c r="V2165" s="38"/>
      <c r="W2165" s="38"/>
    </row>
    <row r="2166" spans="1:23" x14ac:dyDescent="0.35">
      <c r="A2166" s="1235">
        <v>74178</v>
      </c>
      <c r="B2166" s="1233">
        <v>1.96</v>
      </c>
      <c r="C2166" s="1236" t="s">
        <v>1588</v>
      </c>
      <c r="D2166" s="1"/>
      <c r="E2166" s="1009" t="s">
        <v>1433</v>
      </c>
      <c r="F2166" s="3"/>
      <c r="O2166"/>
      <c r="P2166"/>
      <c r="Q2166"/>
      <c r="U2166" s="969"/>
      <c r="V2166" s="38"/>
      <c r="W2166" s="38"/>
    </row>
    <row r="2167" spans="1:23" x14ac:dyDescent="0.35">
      <c r="A2167" s="1232">
        <v>74178</v>
      </c>
      <c r="B2167" s="1233">
        <v>1.96</v>
      </c>
      <c r="C2167" s="1234" t="s">
        <v>1589</v>
      </c>
      <c r="D2167" s="1"/>
      <c r="E2167" s="1009" t="s">
        <v>1433</v>
      </c>
      <c r="O2167"/>
      <c r="P2167"/>
      <c r="Q2167"/>
      <c r="U2167" s="969"/>
      <c r="V2167" s="38"/>
      <c r="W2167" s="38"/>
    </row>
    <row r="2168" spans="1:23" x14ac:dyDescent="0.35">
      <c r="A2168" s="1232">
        <v>74181</v>
      </c>
      <c r="B2168" s="1233">
        <v>1.42</v>
      </c>
      <c r="C2168" s="1234" t="s">
        <v>1565</v>
      </c>
      <c r="D2168" s="1"/>
      <c r="E2168" s="1009" t="s">
        <v>1433</v>
      </c>
      <c r="F2168" s="3"/>
      <c r="O2168"/>
      <c r="P2168"/>
      <c r="Q2168"/>
      <c r="U2168" s="969"/>
      <c r="V2168" s="38"/>
      <c r="W2168" s="38"/>
    </row>
    <row r="2169" spans="1:23" x14ac:dyDescent="0.35">
      <c r="A2169" s="1232">
        <v>74181</v>
      </c>
      <c r="B2169" s="1233">
        <v>1.42</v>
      </c>
      <c r="C2169" s="1234" t="s">
        <v>1566</v>
      </c>
      <c r="D2169" s="1"/>
      <c r="E2169" s="1009" t="s">
        <v>1433</v>
      </c>
      <c r="F2169" s="3"/>
      <c r="O2169"/>
      <c r="P2169"/>
      <c r="Q2169"/>
      <c r="U2169" s="969"/>
      <c r="V2169" s="38"/>
      <c r="W2169" s="38"/>
    </row>
    <row r="2170" spans="1:23" x14ac:dyDescent="0.35">
      <c r="A2170" s="1232">
        <v>74183</v>
      </c>
      <c r="B2170" s="1233">
        <v>2.15</v>
      </c>
      <c r="C2170" s="1234" t="s">
        <v>1606</v>
      </c>
      <c r="D2170" s="1"/>
      <c r="E2170" s="1009" t="s">
        <v>1433</v>
      </c>
      <c r="F2170" s="3"/>
      <c r="O2170"/>
      <c r="P2170"/>
      <c r="Q2170"/>
      <c r="U2170" s="969"/>
      <c r="V2170" s="38"/>
      <c r="W2170" s="38"/>
    </row>
    <row r="2171" spans="1:23" x14ac:dyDescent="0.35">
      <c r="A2171" s="1235">
        <v>74183</v>
      </c>
      <c r="B2171" s="1233">
        <v>2.15</v>
      </c>
      <c r="C2171" s="1236" t="s">
        <v>1607</v>
      </c>
      <c r="D2171" s="1"/>
      <c r="E2171" s="1009" t="s">
        <v>1433</v>
      </c>
      <c r="F2171" s="3"/>
      <c r="O2171"/>
      <c r="P2171"/>
      <c r="Q2171"/>
      <c r="U2171" s="969"/>
      <c r="V2171" s="38"/>
      <c r="W2171" s="38"/>
    </row>
    <row r="2172" spans="1:23" x14ac:dyDescent="0.35">
      <c r="A2172" s="1235">
        <v>74183</v>
      </c>
      <c r="B2172" s="1233">
        <v>2.15</v>
      </c>
      <c r="C2172" s="1236" t="s">
        <v>1608</v>
      </c>
      <c r="D2172" s="1"/>
      <c r="E2172" s="1009" t="s">
        <v>1433</v>
      </c>
      <c r="F2172" s="3"/>
      <c r="O2172"/>
      <c r="P2172"/>
      <c r="Q2172"/>
      <c r="U2172" s="969"/>
      <c r="V2172" s="38"/>
      <c r="W2172" s="38"/>
    </row>
    <row r="2173" spans="1:23" x14ac:dyDescent="0.35">
      <c r="A2173" s="1235">
        <v>74183</v>
      </c>
      <c r="B2173" s="1233">
        <v>2.15</v>
      </c>
      <c r="C2173" s="1236" t="s">
        <v>1609</v>
      </c>
      <c r="D2173" s="1"/>
      <c r="E2173" s="1009" t="s">
        <v>1433</v>
      </c>
      <c r="F2173" s="3"/>
      <c r="O2173"/>
      <c r="P2173"/>
      <c r="Q2173"/>
      <c r="U2173" s="969"/>
      <c r="V2173" s="38"/>
      <c r="W2173" s="38"/>
    </row>
    <row r="2174" spans="1:23" x14ac:dyDescent="0.35">
      <c r="A2174" s="1235">
        <v>74183</v>
      </c>
      <c r="B2174" s="1233">
        <v>2.15</v>
      </c>
      <c r="C2174" s="1236" t="s">
        <v>1610</v>
      </c>
      <c r="D2174" s="1"/>
      <c r="E2174" s="1009" t="s">
        <v>1433</v>
      </c>
      <c r="F2174" s="3"/>
      <c r="O2174"/>
      <c r="P2174"/>
      <c r="Q2174"/>
      <c r="U2174" s="969"/>
      <c r="V2174" s="38"/>
      <c r="W2174" s="38"/>
    </row>
    <row r="2175" spans="1:23" x14ac:dyDescent="0.35">
      <c r="A2175" s="1235">
        <v>74183</v>
      </c>
      <c r="B2175" s="1233">
        <v>2.15</v>
      </c>
      <c r="C2175" s="1236" t="s">
        <v>1611</v>
      </c>
      <c r="D2175" s="1138"/>
      <c r="E2175" s="1009" t="s">
        <v>1433</v>
      </c>
      <c r="F2175" s="3"/>
      <c r="O2175"/>
      <c r="P2175"/>
      <c r="Q2175"/>
      <c r="U2175" s="969"/>
      <c r="V2175" s="38"/>
      <c r="W2175" s="38"/>
    </row>
    <row r="2176" spans="1:23" x14ac:dyDescent="0.35">
      <c r="A2176" s="1235">
        <v>74183</v>
      </c>
      <c r="B2176" s="1233">
        <v>2.15</v>
      </c>
      <c r="C2176" s="1236" t="s">
        <v>1612</v>
      </c>
      <c r="D2176" s="1"/>
      <c r="E2176" s="1009" t="s">
        <v>1433</v>
      </c>
      <c r="F2176" s="3"/>
      <c r="O2176"/>
      <c r="P2176"/>
      <c r="Q2176"/>
      <c r="U2176" s="969"/>
      <c r="V2176" s="38"/>
      <c r="W2176" s="38"/>
    </row>
    <row r="2177" spans="1:23" x14ac:dyDescent="0.35">
      <c r="A2177" s="1235">
        <v>74183</v>
      </c>
      <c r="B2177" s="1233">
        <v>2.15</v>
      </c>
      <c r="C2177" s="1236" t="s">
        <v>1613</v>
      </c>
      <c r="D2177" s="1"/>
      <c r="E2177" s="1009" t="s">
        <v>1433</v>
      </c>
      <c r="F2177" s="3"/>
      <c r="O2177"/>
      <c r="P2177"/>
      <c r="Q2177"/>
      <c r="U2177" s="969"/>
      <c r="V2177" s="38"/>
      <c r="W2177" s="38"/>
    </row>
    <row r="2178" spans="1:23" x14ac:dyDescent="0.35">
      <c r="A2178" s="1235">
        <v>74183</v>
      </c>
      <c r="B2178" s="1233">
        <v>2.15</v>
      </c>
      <c r="C2178" s="1236" t="s">
        <v>1614</v>
      </c>
      <c r="D2178" s="1"/>
      <c r="E2178" s="1009" t="s">
        <v>1433</v>
      </c>
      <c r="F2178" s="3"/>
      <c r="O2178"/>
      <c r="P2178"/>
      <c r="Q2178"/>
      <c r="U2178" s="969"/>
      <c r="V2178" s="38"/>
      <c r="W2178" s="38"/>
    </row>
    <row r="2179" spans="1:23" x14ac:dyDescent="0.35">
      <c r="A2179" s="1235">
        <v>74183</v>
      </c>
      <c r="B2179" s="1233">
        <v>2.15</v>
      </c>
      <c r="C2179" s="1236" t="s">
        <v>1615</v>
      </c>
      <c r="D2179" s="1"/>
      <c r="E2179" s="1009" t="s">
        <v>1433</v>
      </c>
      <c r="F2179" s="3"/>
      <c r="O2179"/>
      <c r="P2179"/>
      <c r="Q2179"/>
      <c r="U2179" s="969"/>
      <c r="V2179" s="38"/>
      <c r="W2179" s="38"/>
    </row>
    <row r="2180" spans="1:23" x14ac:dyDescent="0.35">
      <c r="A2180" s="1235">
        <v>74183</v>
      </c>
      <c r="B2180" s="1233">
        <v>2.15</v>
      </c>
      <c r="C2180" s="1236" t="s">
        <v>1616</v>
      </c>
      <c r="D2180" s="1"/>
      <c r="E2180" s="1009" t="s">
        <v>1433</v>
      </c>
      <c r="F2180" s="3"/>
      <c r="O2180"/>
      <c r="P2180"/>
      <c r="Q2180"/>
      <c r="U2180" s="969"/>
      <c r="V2180" s="38"/>
      <c r="W2180" s="38"/>
    </row>
    <row r="2181" spans="1:23" x14ac:dyDescent="0.35">
      <c r="A2181" s="1235">
        <v>74183</v>
      </c>
      <c r="B2181" s="1233">
        <v>2.15</v>
      </c>
      <c r="C2181" s="1236" t="s">
        <v>1617</v>
      </c>
      <c r="D2181" s="1"/>
      <c r="E2181" s="1009" t="s">
        <v>1433</v>
      </c>
      <c r="F2181" s="3"/>
      <c r="O2181"/>
      <c r="P2181"/>
      <c r="Q2181"/>
      <c r="U2181" s="969"/>
      <c r="V2181" s="38"/>
      <c r="W2181" s="38"/>
    </row>
    <row r="2182" spans="1:23" x14ac:dyDescent="0.35">
      <c r="A2182" s="1235">
        <v>74183</v>
      </c>
      <c r="B2182" s="1233">
        <v>2.15</v>
      </c>
      <c r="C2182" s="1236" t="s">
        <v>1618</v>
      </c>
      <c r="D2182" s="1"/>
      <c r="E2182" s="1009" t="s">
        <v>1433</v>
      </c>
      <c r="F2182" s="3"/>
      <c r="O2182"/>
      <c r="P2182"/>
      <c r="Q2182"/>
      <c r="U2182" s="969"/>
      <c r="V2182" s="38"/>
      <c r="W2182" s="38"/>
    </row>
    <row r="2183" spans="1:23" x14ac:dyDescent="0.35">
      <c r="A2183" s="1235">
        <v>74183</v>
      </c>
      <c r="B2183" s="1233">
        <v>2.15</v>
      </c>
      <c r="C2183" s="1234" t="s">
        <v>1619</v>
      </c>
      <c r="D2183" s="1"/>
      <c r="E2183" s="1009" t="s">
        <v>1433</v>
      </c>
      <c r="F2183" s="3"/>
      <c r="O2183"/>
      <c r="P2183"/>
      <c r="Q2183"/>
      <c r="U2183" s="969"/>
      <c r="V2183" s="38"/>
      <c r="W2183" s="38"/>
    </row>
    <row r="2184" spans="1:23" x14ac:dyDescent="0.35">
      <c r="A2184" s="1235">
        <v>74183</v>
      </c>
      <c r="B2184" s="1233">
        <v>2.15</v>
      </c>
      <c r="C2184" s="1236" t="s">
        <v>1620</v>
      </c>
      <c r="D2184" s="1"/>
      <c r="E2184" s="1009" t="s">
        <v>1433</v>
      </c>
      <c r="F2184" s="3"/>
      <c r="O2184"/>
      <c r="P2184"/>
      <c r="Q2184"/>
      <c r="U2184" s="969"/>
      <c r="V2184" s="38"/>
      <c r="W2184" s="38"/>
    </row>
    <row r="2185" spans="1:23" x14ac:dyDescent="0.35">
      <c r="A2185" s="1235">
        <v>74183</v>
      </c>
      <c r="B2185" s="1233">
        <v>2.15</v>
      </c>
      <c r="C2185" s="1247" t="s">
        <v>1621</v>
      </c>
      <c r="D2185" s="1"/>
      <c r="E2185" s="1009" t="s">
        <v>1433</v>
      </c>
      <c r="F2185" s="3"/>
      <c r="O2185"/>
      <c r="P2185"/>
      <c r="Q2185"/>
      <c r="U2185" s="969"/>
      <c r="V2185" s="38"/>
      <c r="W2185" s="38"/>
    </row>
    <row r="2186" spans="1:23" x14ac:dyDescent="0.35">
      <c r="A2186" s="1235">
        <v>74183</v>
      </c>
      <c r="B2186" s="1233">
        <v>2.15</v>
      </c>
      <c r="C2186" s="1236" t="s">
        <v>1622</v>
      </c>
      <c r="D2186" s="1"/>
      <c r="E2186" s="1009" t="s">
        <v>1433</v>
      </c>
      <c r="F2186" s="3"/>
      <c r="O2186"/>
      <c r="P2186"/>
      <c r="Q2186"/>
      <c r="U2186" s="969"/>
      <c r="V2186" s="38"/>
      <c r="W2186" s="38"/>
    </row>
    <row r="2187" spans="1:23" x14ac:dyDescent="0.35">
      <c r="A2187" s="1235">
        <v>74183</v>
      </c>
      <c r="B2187" s="1233">
        <v>2.15</v>
      </c>
      <c r="C2187" s="1236" t="s">
        <v>1623</v>
      </c>
      <c r="D2187" s="1"/>
      <c r="E2187" s="1009" t="s">
        <v>1433</v>
      </c>
      <c r="F2187" s="3"/>
      <c r="O2187"/>
      <c r="P2187"/>
      <c r="Q2187"/>
      <c r="U2187" s="969"/>
      <c r="V2187" s="38"/>
      <c r="W2187" s="38"/>
    </row>
    <row r="2188" spans="1:23" x14ac:dyDescent="0.35">
      <c r="A2188" s="1235">
        <v>74183</v>
      </c>
      <c r="B2188" s="1233">
        <v>2.15</v>
      </c>
      <c r="C2188" s="1236" t="s">
        <v>1624</v>
      </c>
      <c r="D2188" s="1"/>
      <c r="E2188" s="1009" t="s">
        <v>1433</v>
      </c>
      <c r="F2188" s="3"/>
      <c r="O2188"/>
      <c r="P2188"/>
      <c r="Q2188"/>
      <c r="U2188" s="969"/>
      <c r="V2188" s="38"/>
      <c r="W2188" s="38"/>
    </row>
    <row r="2189" spans="1:23" x14ac:dyDescent="0.35">
      <c r="A2189" s="1235">
        <v>74183</v>
      </c>
      <c r="B2189" s="1233">
        <v>2.15</v>
      </c>
      <c r="C2189" s="1236" t="s">
        <v>1625</v>
      </c>
      <c r="D2189" s="1"/>
      <c r="E2189" s="1009" t="s">
        <v>1433</v>
      </c>
      <c r="F2189" s="3"/>
      <c r="O2189"/>
      <c r="P2189"/>
      <c r="Q2189"/>
      <c r="U2189" s="969"/>
      <c r="V2189" s="38"/>
      <c r="W2189" s="38"/>
    </row>
    <row r="2190" spans="1:23" x14ac:dyDescent="0.35">
      <c r="A2190" s="1232">
        <v>75571</v>
      </c>
      <c r="B2190" s="1233">
        <v>0.56999999999999995</v>
      </c>
      <c r="C2190" s="1234" t="s">
        <v>1537</v>
      </c>
      <c r="D2190" s="1"/>
      <c r="E2190" s="1009" t="s">
        <v>1433</v>
      </c>
      <c r="F2190" s="3"/>
      <c r="O2190"/>
      <c r="P2190"/>
      <c r="Q2190"/>
      <c r="U2190" s="969"/>
      <c r="V2190" s="38"/>
      <c r="W2190" s="38"/>
    </row>
    <row r="2191" spans="1:23" x14ac:dyDescent="0.35">
      <c r="A2191" s="1232">
        <v>75635</v>
      </c>
      <c r="B2191" s="1233">
        <v>2.34</v>
      </c>
      <c r="C2191" s="1234" t="s">
        <v>1629</v>
      </c>
      <c r="D2191" s="1"/>
      <c r="E2191" s="1009" t="s">
        <v>1433</v>
      </c>
      <c r="F2191" s="3"/>
      <c r="O2191"/>
      <c r="P2191"/>
      <c r="Q2191"/>
      <c r="U2191" s="969"/>
      <c r="V2191" s="38"/>
      <c r="W2191" s="38"/>
    </row>
    <row r="2192" spans="1:23" x14ac:dyDescent="0.35">
      <c r="A2192" s="1243">
        <v>75635</v>
      </c>
      <c r="B2192" s="1244">
        <v>2.34</v>
      </c>
      <c r="C2192" s="1245" t="s">
        <v>1630</v>
      </c>
      <c r="D2192" s="1"/>
      <c r="E2192" s="1009" t="s">
        <v>1433</v>
      </c>
      <c r="F2192" s="3"/>
      <c r="O2192"/>
      <c r="P2192"/>
      <c r="Q2192"/>
      <c r="U2192" s="969"/>
      <c r="V2192" s="38"/>
      <c r="W2192" s="38"/>
    </row>
    <row r="2193" spans="1:23" x14ac:dyDescent="0.35">
      <c r="A2193" s="1243">
        <v>75635</v>
      </c>
      <c r="B2193" s="1244">
        <v>2.34</v>
      </c>
      <c r="C2193" s="1245" t="s">
        <v>1631</v>
      </c>
      <c r="D2193" s="1"/>
      <c r="E2193" s="1009" t="s">
        <v>1433</v>
      </c>
      <c r="F2193" s="3"/>
      <c r="O2193"/>
      <c r="P2193"/>
      <c r="Q2193"/>
      <c r="U2193" s="969"/>
      <c r="V2193" s="38"/>
      <c r="W2193" s="38"/>
    </row>
    <row r="2194" spans="1:23" x14ac:dyDescent="0.35">
      <c r="A2194" s="1235">
        <v>75635</v>
      </c>
      <c r="B2194" s="1233">
        <v>2.34</v>
      </c>
      <c r="C2194" s="1236" t="s">
        <v>1632</v>
      </c>
      <c r="D2194" s="1"/>
      <c r="E2194" s="1009" t="s">
        <v>1433</v>
      </c>
      <c r="F2194" s="3"/>
      <c r="O2194"/>
      <c r="P2194"/>
      <c r="Q2194"/>
      <c r="U2194" s="969"/>
      <c r="V2194" s="38"/>
      <c r="W2194" s="38"/>
    </row>
    <row r="2195" spans="1:23" x14ac:dyDescent="0.35">
      <c r="A2195" s="1243">
        <v>76641</v>
      </c>
      <c r="B2195" s="1244">
        <v>0.71</v>
      </c>
      <c r="C2195" s="1245" t="s">
        <v>1539</v>
      </c>
      <c r="D2195" s="1"/>
      <c r="E2195" s="1009" t="s">
        <v>1433</v>
      </c>
      <c r="F2195" s="3"/>
      <c r="O2195"/>
      <c r="P2195"/>
      <c r="Q2195"/>
      <c r="U2195" s="969"/>
      <c r="V2195" s="38"/>
      <c r="W2195" s="38"/>
    </row>
    <row r="2196" spans="1:23" x14ac:dyDescent="0.35">
      <c r="A2196" s="1232">
        <v>76770</v>
      </c>
      <c r="B2196" s="1233">
        <v>0.72</v>
      </c>
      <c r="C2196" s="1234" t="s">
        <v>852</v>
      </c>
      <c r="D2196" s="1"/>
      <c r="E2196" s="1009" t="s">
        <v>1433</v>
      </c>
      <c r="F2196" s="3"/>
      <c r="O2196"/>
      <c r="P2196"/>
      <c r="Q2196"/>
      <c r="U2196" s="969"/>
      <c r="V2196" s="38"/>
      <c r="W2196" s="38"/>
    </row>
    <row r="2197" spans="1:23" x14ac:dyDescent="0.35">
      <c r="A2197" s="1235">
        <v>76856</v>
      </c>
      <c r="B2197" s="1233">
        <v>0.67</v>
      </c>
      <c r="C2197" s="1234" t="s">
        <v>1538</v>
      </c>
      <c r="D2197" s="1126"/>
      <c r="E2197" s="1009" t="s">
        <v>1433</v>
      </c>
      <c r="F2197" s="3"/>
      <c r="O2197"/>
      <c r="P2197"/>
      <c r="Q2197"/>
      <c r="U2197" s="969"/>
      <c r="V2197" s="38"/>
      <c r="W2197" s="38"/>
    </row>
    <row r="2198" spans="1:23" x14ac:dyDescent="0.35">
      <c r="A2198" s="1243">
        <v>77049</v>
      </c>
      <c r="B2198" s="1244">
        <v>2.2400000000000002</v>
      </c>
      <c r="C2198" s="1245" t="s">
        <v>1628</v>
      </c>
      <c r="D2198" s="1"/>
      <c r="E2198" s="1009" t="s">
        <v>1433</v>
      </c>
      <c r="F2198" s="3"/>
      <c r="O2198"/>
      <c r="P2198"/>
      <c r="Q2198"/>
      <c r="U2198" s="969"/>
      <c r="V2198" s="38"/>
      <c r="W2198" s="38"/>
    </row>
    <row r="2199" spans="1:23" x14ac:dyDescent="0.35">
      <c r="A2199" s="1235">
        <v>77072</v>
      </c>
      <c r="B2199" s="1233">
        <v>0.19</v>
      </c>
      <c r="C2199" s="1251" t="s">
        <v>1498</v>
      </c>
      <c r="D2199" s="1"/>
      <c r="E2199" s="1009" t="s">
        <v>1433</v>
      </c>
      <c r="F2199" s="3"/>
      <c r="O2199"/>
      <c r="P2199"/>
      <c r="Q2199"/>
      <c r="U2199" s="969"/>
      <c r="V2199" s="38"/>
      <c r="W2199" s="38"/>
    </row>
    <row r="2200" spans="1:23" x14ac:dyDescent="0.35">
      <c r="A2200" s="1235">
        <v>77072</v>
      </c>
      <c r="B2200" s="1233">
        <v>0.19</v>
      </c>
      <c r="C2200" s="1251" t="s">
        <v>1499</v>
      </c>
      <c r="D2200" s="1"/>
      <c r="E2200" s="1009" t="s">
        <v>1433</v>
      </c>
      <c r="F2200" s="3"/>
      <c r="O2200"/>
      <c r="P2200"/>
      <c r="Q2200"/>
      <c r="U2200" s="969"/>
      <c r="V2200" s="38"/>
      <c r="W2200" s="38"/>
    </row>
    <row r="2201" spans="1:23" x14ac:dyDescent="0.35">
      <c r="A2201" s="1240">
        <v>77073</v>
      </c>
      <c r="B2201" s="1241">
        <v>0.25</v>
      </c>
      <c r="C2201" s="1242" t="s">
        <v>1518</v>
      </c>
      <c r="D2201" s="1"/>
      <c r="E2201" s="1009" t="s">
        <v>1433</v>
      </c>
      <c r="F2201" s="3"/>
      <c r="O2201"/>
      <c r="P2201"/>
      <c r="Q2201"/>
      <c r="U2201" s="969"/>
      <c r="V2201" s="38"/>
      <c r="W2201" s="38"/>
    </row>
    <row r="2202" spans="1:23" x14ac:dyDescent="0.35">
      <c r="A2202" s="1240">
        <v>77073</v>
      </c>
      <c r="B2202" s="1241">
        <v>0.25</v>
      </c>
      <c r="C2202" s="1242" t="s">
        <v>1519</v>
      </c>
      <c r="D2202" s="1"/>
      <c r="E2202" s="1009" t="s">
        <v>1433</v>
      </c>
      <c r="F2202" s="3"/>
      <c r="O2202"/>
      <c r="P2202"/>
      <c r="Q2202"/>
      <c r="U2202" s="969"/>
      <c r="V2202" s="38"/>
      <c r="W2202" s="38"/>
    </row>
    <row r="2203" spans="1:23" x14ac:dyDescent="0.35">
      <c r="A2203" s="1240">
        <v>77073</v>
      </c>
      <c r="B2203" s="1241">
        <v>0.25</v>
      </c>
      <c r="C2203" s="1242" t="s">
        <v>1520</v>
      </c>
      <c r="D2203" s="1"/>
      <c r="E2203" s="1009" t="s">
        <v>1433</v>
      </c>
      <c r="F2203" s="3"/>
      <c r="O2203"/>
      <c r="P2203"/>
      <c r="Q2203"/>
      <c r="U2203" s="969"/>
      <c r="V2203" s="38"/>
      <c r="W2203" s="38"/>
    </row>
    <row r="2204" spans="1:23" x14ac:dyDescent="0.35">
      <c r="A2204" s="1240">
        <v>77073</v>
      </c>
      <c r="B2204" s="1241">
        <v>0.25</v>
      </c>
      <c r="C2204" s="1242" t="s">
        <v>1521</v>
      </c>
      <c r="D2204" s="1"/>
      <c r="E2204" s="1009" t="s">
        <v>1433</v>
      </c>
      <c r="F2204" s="3"/>
      <c r="O2204"/>
      <c r="P2204"/>
      <c r="Q2204"/>
      <c r="U2204" s="969"/>
      <c r="V2204" s="38"/>
      <c r="W2204" s="38"/>
    </row>
    <row r="2205" spans="1:23" x14ac:dyDescent="0.35">
      <c r="A2205" s="1240">
        <v>77073</v>
      </c>
      <c r="B2205" s="1241">
        <v>0.25</v>
      </c>
      <c r="C2205" s="1242" t="s">
        <v>1522</v>
      </c>
      <c r="D2205" s="1"/>
      <c r="E2205" s="1009" t="s">
        <v>1433</v>
      </c>
      <c r="F2205" s="3"/>
      <c r="O2205"/>
      <c r="P2205"/>
      <c r="Q2205"/>
      <c r="U2205" s="969"/>
      <c r="V2205" s="38"/>
      <c r="W2205" s="38"/>
    </row>
    <row r="2206" spans="1:23" x14ac:dyDescent="0.35">
      <c r="A2206" s="1240">
        <v>77073</v>
      </c>
      <c r="B2206" s="1241">
        <v>0.25</v>
      </c>
      <c r="C2206" s="1242" t="s">
        <v>1523</v>
      </c>
      <c r="D2206" s="1"/>
      <c r="E2206" s="1009" t="s">
        <v>1433</v>
      </c>
      <c r="F2206" s="3"/>
      <c r="O2206"/>
      <c r="P2206"/>
      <c r="Q2206"/>
      <c r="U2206" s="969"/>
      <c r="V2206" s="38"/>
      <c r="W2206" s="38"/>
    </row>
    <row r="2207" spans="1:23" x14ac:dyDescent="0.35">
      <c r="A2207" s="1232">
        <v>93975</v>
      </c>
      <c r="B2207" s="1233">
        <v>1.1299999999999999</v>
      </c>
      <c r="C2207" s="1234" t="s">
        <v>1549</v>
      </c>
      <c r="D2207" s="1"/>
      <c r="E2207" s="1009" t="s">
        <v>1433</v>
      </c>
      <c r="F2207" s="3"/>
      <c r="O2207"/>
      <c r="P2207"/>
      <c r="Q2207"/>
      <c r="U2207" s="969"/>
      <c r="V2207" s="38"/>
      <c r="W2207" s="38"/>
    </row>
    <row r="2208" spans="1:23" x14ac:dyDescent="0.35">
      <c r="A2208" s="1232" t="s">
        <v>1633</v>
      </c>
      <c r="B2208" s="1233">
        <v>4.3</v>
      </c>
      <c r="C2208" s="1234" t="s">
        <v>1634</v>
      </c>
      <c r="D2208" s="1"/>
      <c r="E2208" s="1009" t="s">
        <v>1433</v>
      </c>
      <c r="F2208" s="3"/>
      <c r="O2208"/>
      <c r="P2208"/>
      <c r="Q2208"/>
      <c r="U2208" s="969"/>
      <c r="V2208" s="38"/>
      <c r="W2208" s="38"/>
    </row>
    <row r="2209" spans="1:23" x14ac:dyDescent="0.35">
      <c r="A2209" s="959">
        <v>70100</v>
      </c>
      <c r="B2209" s="1266">
        <v>0.18</v>
      </c>
      <c r="C2209" s="42" t="s">
        <v>1799</v>
      </c>
      <c r="D2209" s="1"/>
      <c r="E2209" s="974" t="s">
        <v>1755</v>
      </c>
      <c r="F2209" s="3"/>
      <c r="O2209"/>
      <c r="P2209"/>
      <c r="Q2209"/>
      <c r="U2209" s="969"/>
      <c r="V2209" s="38"/>
      <c r="W2209" s="38"/>
    </row>
    <row r="2210" spans="1:23" x14ac:dyDescent="0.35">
      <c r="A2210" s="959">
        <v>70100</v>
      </c>
      <c r="B2210" s="1266">
        <v>0.18</v>
      </c>
      <c r="C2210" s="42" t="s">
        <v>1800</v>
      </c>
      <c r="D2210" s="1"/>
      <c r="E2210" s="974" t="s">
        <v>1755</v>
      </c>
      <c r="F2210" s="3"/>
      <c r="O2210"/>
      <c r="P2210"/>
      <c r="Q2210"/>
      <c r="U2210" s="969"/>
      <c r="V2210" s="38"/>
      <c r="W2210" s="38"/>
    </row>
    <row r="2211" spans="1:23" x14ac:dyDescent="0.35">
      <c r="A2211" s="959">
        <v>70100</v>
      </c>
      <c r="B2211" s="1266">
        <v>0.18</v>
      </c>
      <c r="C2211" s="42" t="s">
        <v>1801</v>
      </c>
      <c r="D2211" s="1"/>
      <c r="E2211" s="974" t="s">
        <v>1755</v>
      </c>
      <c r="F2211" s="3"/>
      <c r="O2211"/>
      <c r="P2211"/>
      <c r="Q2211"/>
      <c r="U2211" s="969"/>
      <c r="V2211" s="38"/>
      <c r="W2211" s="38"/>
    </row>
    <row r="2212" spans="1:23" x14ac:dyDescent="0.35">
      <c r="A2212" s="1264">
        <v>70100</v>
      </c>
      <c r="B2212" s="1265">
        <v>0.18</v>
      </c>
      <c r="C2212" s="313" t="s">
        <v>1802</v>
      </c>
      <c r="D2212" s="1"/>
      <c r="E2212" s="974" t="s">
        <v>1755</v>
      </c>
      <c r="F2212" s="1109"/>
      <c r="O2212"/>
      <c r="P2212"/>
      <c r="Q2212"/>
      <c r="U2212" s="969"/>
      <c r="V2212" s="38"/>
      <c r="W2212" s="38"/>
    </row>
    <row r="2213" spans="1:23" x14ac:dyDescent="0.35">
      <c r="A2213" s="959">
        <v>70110</v>
      </c>
      <c r="B2213" s="1266">
        <v>0.24</v>
      </c>
      <c r="C2213" s="281" t="s">
        <v>1834</v>
      </c>
      <c r="D2213" s="1"/>
      <c r="E2213" s="974" t="s">
        <v>1755</v>
      </c>
      <c r="F2213" s="3"/>
      <c r="O2213"/>
      <c r="P2213"/>
      <c r="Q2213"/>
      <c r="U2213" s="969"/>
      <c r="V2213" s="38"/>
      <c r="W2213" s="38"/>
    </row>
    <row r="2214" spans="1:23" x14ac:dyDescent="0.35">
      <c r="A2214" s="959">
        <v>70110</v>
      </c>
      <c r="B2214" s="1266">
        <v>0.24</v>
      </c>
      <c r="C2214" s="281" t="s">
        <v>1835</v>
      </c>
      <c r="D2214" s="1"/>
      <c r="E2214" s="974" t="s">
        <v>1755</v>
      </c>
      <c r="F2214" s="3"/>
      <c r="O2214"/>
      <c r="P2214"/>
      <c r="Q2214"/>
      <c r="U2214" s="969"/>
      <c r="V2214" s="38"/>
      <c r="W2214" s="38"/>
    </row>
    <row r="2215" spans="1:23" x14ac:dyDescent="0.35">
      <c r="A2215" s="959">
        <v>70110</v>
      </c>
      <c r="B2215" s="1266">
        <v>0.24</v>
      </c>
      <c r="C2215" s="1280" t="s">
        <v>1836</v>
      </c>
      <c r="D2215" s="1"/>
      <c r="E2215" s="974" t="s">
        <v>1755</v>
      </c>
      <c r="F2215" s="3"/>
      <c r="O2215"/>
      <c r="P2215"/>
      <c r="Q2215"/>
      <c r="U2215" s="969"/>
      <c r="V2215" s="38"/>
      <c r="W2215" s="38"/>
    </row>
    <row r="2216" spans="1:23" x14ac:dyDescent="0.35">
      <c r="A2216" s="959">
        <v>70110</v>
      </c>
      <c r="B2216" s="1266">
        <v>0.24</v>
      </c>
      <c r="C2216" s="313" t="s">
        <v>1837</v>
      </c>
      <c r="D2216" s="1"/>
      <c r="E2216" s="974" t="s">
        <v>1755</v>
      </c>
      <c r="F2216" s="3"/>
      <c r="O2216"/>
      <c r="P2216"/>
      <c r="Q2216"/>
      <c r="U2216" s="969"/>
      <c r="V2216" s="38"/>
      <c r="W2216" s="38"/>
    </row>
    <row r="2217" spans="1:23" x14ac:dyDescent="0.35">
      <c r="A2217" s="959">
        <v>70120</v>
      </c>
      <c r="B2217" s="1266">
        <v>0.18</v>
      </c>
      <c r="C2217" s="333" t="s">
        <v>1803</v>
      </c>
      <c r="D2217" s="1"/>
      <c r="E2217" s="974" t="s">
        <v>1755</v>
      </c>
      <c r="F2217" s="1126"/>
      <c r="O2217"/>
      <c r="P2217"/>
      <c r="Q2217"/>
      <c r="U2217" s="969"/>
      <c r="V2217" s="38"/>
      <c r="W2217" s="38"/>
    </row>
    <row r="2218" spans="1:23" x14ac:dyDescent="0.35">
      <c r="A2218" s="959">
        <v>70150</v>
      </c>
      <c r="B2218" s="1266">
        <v>0.25</v>
      </c>
      <c r="C2218" s="281" t="s">
        <v>1841</v>
      </c>
      <c r="D2218" s="1"/>
      <c r="E2218" s="974" t="s">
        <v>1755</v>
      </c>
      <c r="F2218" s="3"/>
      <c r="O2218"/>
      <c r="P2218"/>
      <c r="Q2218"/>
      <c r="U2218" s="969"/>
      <c r="V2218" s="38"/>
      <c r="W2218" s="38"/>
    </row>
    <row r="2219" spans="1:23" x14ac:dyDescent="0.35">
      <c r="A2219" s="959">
        <v>70160</v>
      </c>
      <c r="B2219" s="1266">
        <v>0.17</v>
      </c>
      <c r="C2219" s="42" t="s">
        <v>1784</v>
      </c>
      <c r="D2219" s="1"/>
      <c r="E2219" s="974" t="s">
        <v>1755</v>
      </c>
      <c r="F2219" s="1126"/>
      <c r="O2219"/>
      <c r="P2219"/>
      <c r="Q2219"/>
      <c r="U2219" s="969"/>
      <c r="V2219" s="38"/>
      <c r="W2219" s="38"/>
    </row>
    <row r="2220" spans="1:23" x14ac:dyDescent="0.35">
      <c r="A2220" s="959">
        <v>70200</v>
      </c>
      <c r="B2220" s="1266">
        <v>0.27</v>
      </c>
      <c r="C2220" s="42" t="s">
        <v>1852</v>
      </c>
      <c r="D2220" s="1"/>
      <c r="E2220" s="974" t="s">
        <v>1755</v>
      </c>
      <c r="F2220" s="3"/>
      <c r="O2220"/>
      <c r="P2220"/>
      <c r="Q2220"/>
      <c r="U2220" s="969"/>
      <c r="V2220" s="38"/>
      <c r="W2220" s="38"/>
    </row>
    <row r="2221" spans="1:23" x14ac:dyDescent="0.35">
      <c r="A2221" s="959">
        <v>70210</v>
      </c>
      <c r="B2221" s="1266">
        <v>0.17</v>
      </c>
      <c r="C2221" s="42" t="s">
        <v>1785</v>
      </c>
      <c r="D2221" s="1"/>
      <c r="E2221" s="974" t="s">
        <v>1755</v>
      </c>
      <c r="F2221" s="3"/>
      <c r="O2221"/>
      <c r="P2221"/>
      <c r="Q2221"/>
      <c r="U2221" s="969"/>
      <c r="V2221" s="38"/>
      <c r="W2221" s="38"/>
    </row>
    <row r="2222" spans="1:23" x14ac:dyDescent="0.35">
      <c r="A2222" s="959">
        <v>70250</v>
      </c>
      <c r="B2222" s="1266">
        <v>0.18</v>
      </c>
      <c r="C2222" s="281" t="s">
        <v>1804</v>
      </c>
      <c r="D2222" s="1"/>
      <c r="E2222" s="974" t="s">
        <v>1755</v>
      </c>
      <c r="F2222" s="3"/>
      <c r="O2222"/>
      <c r="P2222"/>
      <c r="Q2222"/>
      <c r="U2222" s="969"/>
      <c r="V2222" s="38"/>
      <c r="W2222" s="38"/>
    </row>
    <row r="2223" spans="1:23" x14ac:dyDescent="0.35">
      <c r="A2223" s="959">
        <v>70260</v>
      </c>
      <c r="B2223" s="1266">
        <v>0.27</v>
      </c>
      <c r="C2223" s="42" t="s">
        <v>1853</v>
      </c>
      <c r="D2223" s="1"/>
      <c r="E2223" s="974" t="s">
        <v>1755</v>
      </c>
      <c r="F2223" s="3"/>
      <c r="O2223"/>
      <c r="P2223"/>
      <c r="Q2223"/>
      <c r="U2223" s="969"/>
      <c r="V2223" s="38"/>
      <c r="W2223" s="38"/>
    </row>
    <row r="2224" spans="1:23" x14ac:dyDescent="0.35">
      <c r="A2224" s="959">
        <v>70328</v>
      </c>
      <c r="B2224" s="1266">
        <v>0.18</v>
      </c>
      <c r="C2224" s="313" t="s">
        <v>1805</v>
      </c>
      <c r="D2224" s="1"/>
      <c r="E2224" s="974" t="s">
        <v>1755</v>
      </c>
      <c r="F2224" s="3"/>
      <c r="O2224"/>
      <c r="P2224"/>
      <c r="Q2224"/>
      <c r="U2224" s="969"/>
      <c r="V2224" s="38"/>
      <c r="W2224" s="38"/>
    </row>
    <row r="2225" spans="1:23" x14ac:dyDescent="0.35">
      <c r="A2225" s="959">
        <v>70328</v>
      </c>
      <c r="B2225" s="1266">
        <v>0.18</v>
      </c>
      <c r="C2225" s="313" t="s">
        <v>1806</v>
      </c>
      <c r="D2225" s="1"/>
      <c r="E2225" s="974" t="s">
        <v>1755</v>
      </c>
      <c r="F2225" s="3"/>
      <c r="O2225"/>
      <c r="P2225"/>
      <c r="Q2225"/>
      <c r="U2225" s="969"/>
      <c r="V2225" s="38"/>
      <c r="W2225" s="38"/>
    </row>
    <row r="2226" spans="1:23" x14ac:dyDescent="0.35">
      <c r="A2226" s="959">
        <v>70360</v>
      </c>
      <c r="B2226" s="1266">
        <v>0.18</v>
      </c>
      <c r="C2226" s="42" t="s">
        <v>1807</v>
      </c>
      <c r="D2226" s="1"/>
      <c r="E2226" s="974" t="s">
        <v>1755</v>
      </c>
      <c r="F2226" s="3"/>
      <c r="O2226"/>
      <c r="P2226"/>
      <c r="Q2226"/>
      <c r="U2226" s="969"/>
      <c r="V2226" s="38"/>
      <c r="W2226" s="38"/>
    </row>
    <row r="2227" spans="1:23" x14ac:dyDescent="0.35">
      <c r="A2227" s="959">
        <v>70450</v>
      </c>
      <c r="B2227" s="1266">
        <v>0.83</v>
      </c>
      <c r="C2227" s="42" t="s">
        <v>1973</v>
      </c>
      <c r="D2227" s="1"/>
      <c r="E2227" s="974" t="s">
        <v>1755</v>
      </c>
      <c r="F2227" s="3"/>
      <c r="O2227"/>
      <c r="P2227"/>
      <c r="Q2227"/>
      <c r="U2227" s="969"/>
      <c r="V2227" s="38"/>
      <c r="W2227" s="38"/>
    </row>
    <row r="2228" spans="1:23" x14ac:dyDescent="0.35">
      <c r="A2228" s="959">
        <v>70450</v>
      </c>
      <c r="B2228" s="1266">
        <v>0.83</v>
      </c>
      <c r="C2228" s="313" t="s">
        <v>1974</v>
      </c>
      <c r="D2228" s="1"/>
      <c r="E2228" s="974" t="s">
        <v>1755</v>
      </c>
      <c r="F2228" s="3"/>
      <c r="O2228"/>
      <c r="P2228"/>
      <c r="Q2228"/>
      <c r="U2228" s="969"/>
      <c r="V2228" s="38"/>
      <c r="W2228" s="38"/>
    </row>
    <row r="2229" spans="1:23" x14ac:dyDescent="0.35">
      <c r="A2229" s="959">
        <v>70460</v>
      </c>
      <c r="B2229" s="1266">
        <v>1.1000000000000001</v>
      </c>
      <c r="C2229" s="281" t="s">
        <v>2005</v>
      </c>
      <c r="D2229" s="1"/>
      <c r="E2229" s="974" t="s">
        <v>1755</v>
      </c>
      <c r="F2229" s="3"/>
      <c r="O2229"/>
      <c r="P2229"/>
      <c r="Q2229"/>
      <c r="U2229" s="969"/>
      <c r="V2229" s="38"/>
      <c r="W2229" s="38"/>
    </row>
    <row r="2230" spans="1:23" x14ac:dyDescent="0.35">
      <c r="A2230" s="959">
        <v>70470</v>
      </c>
      <c r="B2230" s="1266">
        <v>1.24</v>
      </c>
      <c r="C2230" s="42" t="s">
        <v>2035</v>
      </c>
      <c r="D2230" s="1"/>
      <c r="E2230" s="974" t="s">
        <v>1755</v>
      </c>
      <c r="F2230" s="3"/>
      <c r="O2230"/>
      <c r="P2230"/>
      <c r="Q2230"/>
      <c r="U2230" s="969"/>
      <c r="V2230" s="38"/>
      <c r="W2230" s="38"/>
    </row>
    <row r="2231" spans="1:23" x14ac:dyDescent="0.35">
      <c r="A2231" s="959">
        <v>70471</v>
      </c>
      <c r="B2231" s="1266">
        <v>2.5</v>
      </c>
      <c r="C2231" s="42" t="s">
        <v>2217</v>
      </c>
      <c r="D2231" s="1120"/>
      <c r="E2231" s="974" t="s">
        <v>1755</v>
      </c>
      <c r="F2231" s="3"/>
      <c r="O2231"/>
      <c r="P2231"/>
      <c r="Q2231"/>
      <c r="U2231" s="969"/>
      <c r="V2231" s="38"/>
      <c r="W2231" s="38"/>
    </row>
    <row r="2232" spans="1:23" x14ac:dyDescent="0.35">
      <c r="A2232" s="959">
        <v>70471</v>
      </c>
      <c r="B2232" s="1266">
        <v>2.5</v>
      </c>
      <c r="C2232" s="281" t="s">
        <v>2218</v>
      </c>
      <c r="D2232" s="1"/>
      <c r="E2232" s="974" t="s">
        <v>1755</v>
      </c>
      <c r="F2232" s="3"/>
      <c r="O2232"/>
      <c r="P2232"/>
      <c r="Q2232"/>
      <c r="U2232" s="969"/>
      <c r="V2232" s="38"/>
      <c r="W2232" s="38"/>
    </row>
    <row r="2233" spans="1:23" x14ac:dyDescent="0.35">
      <c r="A2233" s="959">
        <v>70480</v>
      </c>
      <c r="B2233" s="1266">
        <v>1.25</v>
      </c>
      <c r="C2233" s="42" t="s">
        <v>2039</v>
      </c>
      <c r="D2233" s="1"/>
      <c r="E2233" s="974" t="s">
        <v>1755</v>
      </c>
      <c r="F2233" s="3"/>
      <c r="O2233"/>
      <c r="P2233"/>
      <c r="Q2233"/>
      <c r="U2233" s="969"/>
      <c r="V2233" s="38"/>
      <c r="W2233" s="38"/>
    </row>
    <row r="2234" spans="1:23" x14ac:dyDescent="0.35">
      <c r="A2234" s="959">
        <v>70481</v>
      </c>
      <c r="B2234" s="1266">
        <v>1.1000000000000001</v>
      </c>
      <c r="C2234" s="313" t="s">
        <v>2006</v>
      </c>
      <c r="D2234" s="1"/>
      <c r="E2234" s="974" t="s">
        <v>1755</v>
      </c>
      <c r="F2234" s="3"/>
      <c r="O2234"/>
      <c r="P2234"/>
      <c r="Q2234"/>
      <c r="U2234" s="969"/>
      <c r="V2234" s="38"/>
      <c r="W2234" s="38"/>
    </row>
    <row r="2235" spans="1:23" x14ac:dyDescent="0.35">
      <c r="A2235" s="959">
        <v>70482</v>
      </c>
      <c r="B2235" s="1266">
        <v>1.24</v>
      </c>
      <c r="C2235" s="281" t="s">
        <v>2036</v>
      </c>
      <c r="D2235" s="1"/>
      <c r="E2235" s="974" t="s">
        <v>1755</v>
      </c>
      <c r="F2235" s="3"/>
      <c r="O2235"/>
      <c r="P2235"/>
      <c r="Q2235"/>
      <c r="U2235" s="969"/>
      <c r="V2235" s="38"/>
      <c r="W2235" s="38"/>
    </row>
    <row r="2236" spans="1:23" x14ac:dyDescent="0.35">
      <c r="A2236" s="959">
        <v>70490</v>
      </c>
      <c r="B2236" s="1266">
        <v>1.25</v>
      </c>
      <c r="C2236" s="42" t="s">
        <v>2040</v>
      </c>
      <c r="D2236" s="1"/>
      <c r="E2236" s="974" t="s">
        <v>1755</v>
      </c>
      <c r="F2236" s="3"/>
      <c r="O2236"/>
      <c r="P2236"/>
      <c r="Q2236"/>
      <c r="U2236" s="969"/>
      <c r="V2236" s="38"/>
      <c r="W2236" s="38"/>
    </row>
    <row r="2237" spans="1:23" x14ac:dyDescent="0.35">
      <c r="A2237" s="959">
        <v>70491</v>
      </c>
      <c r="B2237" s="1266">
        <v>1.35</v>
      </c>
      <c r="C2237" s="42" t="s">
        <v>2074</v>
      </c>
      <c r="D2237" s="1126"/>
      <c r="E2237" s="974" t="s">
        <v>1755</v>
      </c>
      <c r="F2237" s="3"/>
      <c r="O2237"/>
      <c r="P2237"/>
      <c r="Q2237"/>
      <c r="U2237" s="969"/>
      <c r="V2237" s="38"/>
      <c r="W2237" s="38"/>
    </row>
    <row r="2238" spans="1:23" x14ac:dyDescent="0.35">
      <c r="A2238" s="959">
        <v>70492</v>
      </c>
      <c r="B2238" s="1266">
        <v>1.58</v>
      </c>
      <c r="C2238" s="42" t="s">
        <v>2088</v>
      </c>
      <c r="D2238" s="1"/>
      <c r="E2238" s="974" t="s">
        <v>1755</v>
      </c>
      <c r="F2238" s="3"/>
      <c r="O2238"/>
      <c r="P2238"/>
      <c r="Q2238"/>
      <c r="U2238" s="969"/>
      <c r="V2238" s="38"/>
      <c r="W2238" s="38"/>
    </row>
    <row r="2239" spans="1:23" x14ac:dyDescent="0.35">
      <c r="A2239" s="959">
        <v>70496</v>
      </c>
      <c r="B2239" s="1266">
        <v>1.71</v>
      </c>
      <c r="C2239" s="42" t="s">
        <v>2126</v>
      </c>
      <c r="D2239" s="1"/>
      <c r="E2239" s="974" t="s">
        <v>1755</v>
      </c>
      <c r="F2239" s="1126"/>
      <c r="O2239"/>
      <c r="P2239"/>
      <c r="Q2239"/>
      <c r="U2239" s="969"/>
      <c r="V2239" s="38"/>
      <c r="W2239" s="38"/>
    </row>
    <row r="2240" spans="1:23" x14ac:dyDescent="0.35">
      <c r="A2240" s="959">
        <v>70498</v>
      </c>
      <c r="B2240" s="1266">
        <v>1.71</v>
      </c>
      <c r="C2240" s="42" t="s">
        <v>2127</v>
      </c>
      <c r="D2240" s="1"/>
      <c r="E2240" s="974" t="s">
        <v>1755</v>
      </c>
      <c r="F2240" s="3"/>
      <c r="O2240"/>
      <c r="P2240"/>
      <c r="Q2240"/>
      <c r="U2240" s="969"/>
      <c r="V2240" s="38"/>
      <c r="W2240" s="38"/>
    </row>
    <row r="2241" spans="1:23" x14ac:dyDescent="0.35">
      <c r="A2241" s="959">
        <v>70540</v>
      </c>
      <c r="B2241" s="1266">
        <v>1.32</v>
      </c>
      <c r="C2241" s="42" t="s">
        <v>2041</v>
      </c>
      <c r="D2241" s="1"/>
      <c r="E2241" s="974" t="s">
        <v>1755</v>
      </c>
      <c r="F2241" s="3"/>
      <c r="O2241"/>
      <c r="P2241"/>
      <c r="Q2241"/>
      <c r="U2241" s="969"/>
      <c r="V2241" s="38"/>
      <c r="W2241" s="38"/>
    </row>
    <row r="2242" spans="1:23" x14ac:dyDescent="0.35">
      <c r="A2242" s="1264">
        <v>70542</v>
      </c>
      <c r="B2242" s="1265">
        <v>1.58</v>
      </c>
      <c r="C2242" s="313" t="s">
        <v>2089</v>
      </c>
      <c r="D2242" s="1"/>
      <c r="E2242" s="974" t="s">
        <v>1755</v>
      </c>
      <c r="F2242" s="3"/>
      <c r="O2242"/>
      <c r="P2242"/>
      <c r="Q2242"/>
      <c r="U2242" s="969"/>
      <c r="V2242" s="38"/>
      <c r="W2242" s="38"/>
    </row>
    <row r="2243" spans="1:23" x14ac:dyDescent="0.35">
      <c r="A2243" s="959">
        <v>70543</v>
      </c>
      <c r="B2243" s="1266">
        <v>2.1</v>
      </c>
      <c r="C2243" s="42" t="s">
        <v>2172</v>
      </c>
      <c r="D2243" s="1"/>
      <c r="E2243" s="974" t="s">
        <v>1755</v>
      </c>
      <c r="F2243" s="3"/>
      <c r="O2243"/>
      <c r="P2243"/>
      <c r="Q2243"/>
      <c r="U2243" s="969"/>
      <c r="V2243" s="38"/>
      <c r="W2243" s="38"/>
    </row>
    <row r="2244" spans="1:23" x14ac:dyDescent="0.35">
      <c r="A2244" s="959">
        <v>70544</v>
      </c>
      <c r="B2244" s="1266">
        <v>1.17</v>
      </c>
      <c r="C2244" s="333" t="s">
        <v>2014</v>
      </c>
      <c r="D2244" s="1"/>
      <c r="E2244" s="974" t="s">
        <v>1755</v>
      </c>
      <c r="F2244" s="3"/>
      <c r="O2244"/>
      <c r="P2244"/>
      <c r="Q2244"/>
      <c r="U2244" s="969"/>
      <c r="V2244" s="38"/>
      <c r="W2244" s="38"/>
    </row>
    <row r="2245" spans="1:23" x14ac:dyDescent="0.35">
      <c r="A2245" s="1264">
        <v>70544</v>
      </c>
      <c r="B2245" s="1265">
        <v>1.17</v>
      </c>
      <c r="C2245" s="313" t="s">
        <v>2015</v>
      </c>
      <c r="D2245" s="1"/>
      <c r="E2245" s="974" t="s">
        <v>1755</v>
      </c>
      <c r="F2245" s="3"/>
      <c r="O2245"/>
      <c r="P2245"/>
      <c r="Q2245"/>
      <c r="U2245" s="969"/>
      <c r="V2245" s="38"/>
      <c r="W2245" s="38"/>
    </row>
    <row r="2246" spans="1:23" x14ac:dyDescent="0.35">
      <c r="A2246" s="1264">
        <v>70545</v>
      </c>
      <c r="B2246" s="1265">
        <v>1.17</v>
      </c>
      <c r="C2246" s="313" t="s">
        <v>2016</v>
      </c>
      <c r="D2246" s="1"/>
      <c r="E2246" s="974" t="s">
        <v>1755</v>
      </c>
      <c r="F2246" s="3"/>
      <c r="O2246"/>
      <c r="P2246"/>
      <c r="Q2246"/>
      <c r="U2246" s="969"/>
      <c r="V2246" s="38"/>
      <c r="W2246" s="38"/>
    </row>
    <row r="2247" spans="1:23" x14ac:dyDescent="0.35">
      <c r="A2247" s="1264">
        <v>70546</v>
      </c>
      <c r="B2247" s="1265">
        <v>1.44</v>
      </c>
      <c r="C2247" s="313" t="s">
        <v>2082</v>
      </c>
      <c r="D2247" s="1"/>
      <c r="E2247" s="974" t="s">
        <v>1755</v>
      </c>
      <c r="F2247" s="3"/>
      <c r="O2247"/>
      <c r="P2247"/>
      <c r="Q2247"/>
      <c r="U2247" s="969"/>
      <c r="V2247" s="38"/>
      <c r="W2247" s="38"/>
    </row>
    <row r="2248" spans="1:23" x14ac:dyDescent="0.35">
      <c r="A2248" s="959">
        <v>70547</v>
      </c>
      <c r="B2248" s="1266">
        <v>1.17</v>
      </c>
      <c r="C2248" s="333" t="s">
        <v>2017</v>
      </c>
      <c r="D2248" s="1"/>
      <c r="E2248" s="974" t="s">
        <v>1755</v>
      </c>
      <c r="F2248" s="3"/>
      <c r="O2248"/>
      <c r="P2248"/>
      <c r="Q2248"/>
      <c r="U2248" s="969"/>
      <c r="V2248" s="38"/>
      <c r="W2248" s="38"/>
    </row>
    <row r="2249" spans="1:23" x14ac:dyDescent="0.35">
      <c r="A2249" s="1264">
        <v>70548</v>
      </c>
      <c r="B2249" s="1265">
        <v>1.46</v>
      </c>
      <c r="C2249" s="313" t="s">
        <v>2085</v>
      </c>
      <c r="D2249" s="1"/>
      <c r="E2249" s="974" t="s">
        <v>1755</v>
      </c>
      <c r="F2249" s="3"/>
      <c r="O2249"/>
      <c r="P2249"/>
      <c r="Q2249"/>
      <c r="U2249" s="969"/>
      <c r="V2249" s="38"/>
      <c r="W2249" s="38"/>
    </row>
    <row r="2250" spans="1:23" x14ac:dyDescent="0.35">
      <c r="A2250" s="959">
        <v>70553</v>
      </c>
      <c r="B2250" s="1266">
        <v>2.23</v>
      </c>
      <c r="C2250" s="333" t="s">
        <v>2201</v>
      </c>
      <c r="D2250" s="1"/>
      <c r="E2250" s="974" t="s">
        <v>1755</v>
      </c>
      <c r="F2250" s="3"/>
      <c r="O2250"/>
      <c r="P2250"/>
      <c r="Q2250"/>
      <c r="U2250" s="969"/>
      <c r="V2250" s="38"/>
      <c r="W2250" s="38"/>
    </row>
    <row r="2251" spans="1:23" x14ac:dyDescent="0.35">
      <c r="A2251" s="959">
        <v>70553</v>
      </c>
      <c r="B2251" s="1266">
        <v>2.23</v>
      </c>
      <c r="C2251" s="333" t="s">
        <v>2202</v>
      </c>
      <c r="D2251" s="1"/>
      <c r="E2251" s="974" t="s">
        <v>1755</v>
      </c>
      <c r="F2251" s="3"/>
      <c r="O2251"/>
      <c r="P2251"/>
      <c r="Q2251"/>
      <c r="U2251" s="969"/>
      <c r="V2251" s="38"/>
      <c r="W2251" s="38"/>
    </row>
    <row r="2252" spans="1:23" x14ac:dyDescent="0.35">
      <c r="A2252" s="959">
        <v>71046</v>
      </c>
      <c r="B2252" s="1266">
        <v>0.21</v>
      </c>
      <c r="C2252" s="42" t="s">
        <v>284</v>
      </c>
      <c r="D2252" s="1"/>
      <c r="E2252" s="974" t="s">
        <v>1755</v>
      </c>
      <c r="F2252" s="1109"/>
      <c r="O2252"/>
      <c r="P2252"/>
      <c r="Q2252"/>
      <c r="U2252" s="969"/>
      <c r="V2252" s="38"/>
      <c r="W2252" s="38"/>
    </row>
    <row r="2253" spans="1:23" x14ac:dyDescent="0.35">
      <c r="A2253" s="959">
        <v>71047</v>
      </c>
      <c r="B2253" s="1266">
        <v>0.26</v>
      </c>
      <c r="C2253" s="281" t="s">
        <v>1845</v>
      </c>
      <c r="D2253" s="1"/>
      <c r="E2253" s="974" t="s">
        <v>1755</v>
      </c>
      <c r="F2253" s="3"/>
      <c r="O2253"/>
      <c r="P2253"/>
      <c r="Q2253"/>
      <c r="U2253" s="969"/>
      <c r="V2253" s="38"/>
      <c r="W2253" s="38"/>
    </row>
    <row r="2254" spans="1:23" x14ac:dyDescent="0.35">
      <c r="A2254" s="1264">
        <v>71048</v>
      </c>
      <c r="B2254" s="1265">
        <v>0.3</v>
      </c>
      <c r="C2254" s="313" t="s">
        <v>1859</v>
      </c>
      <c r="D2254" s="1"/>
      <c r="E2254" s="974" t="s">
        <v>1755</v>
      </c>
      <c r="F2254" s="3"/>
      <c r="O2254"/>
      <c r="P2254"/>
      <c r="Q2254"/>
      <c r="U2254" s="969"/>
      <c r="V2254" s="38"/>
      <c r="W2254" s="38"/>
    </row>
    <row r="2255" spans="1:23" x14ac:dyDescent="0.35">
      <c r="A2255" s="959">
        <v>71048</v>
      </c>
      <c r="B2255" s="1266">
        <v>0.3</v>
      </c>
      <c r="C2255" s="281" t="s">
        <v>1860</v>
      </c>
      <c r="D2255" s="1"/>
      <c r="E2255" s="974" t="s">
        <v>1755</v>
      </c>
      <c r="F2255" s="3"/>
      <c r="O2255"/>
      <c r="P2255"/>
      <c r="Q2255"/>
      <c r="U2255" s="969"/>
      <c r="V2255" s="38"/>
      <c r="W2255" s="38"/>
    </row>
    <row r="2256" spans="1:23" x14ac:dyDescent="0.35">
      <c r="A2256" s="959">
        <v>71100</v>
      </c>
      <c r="B2256" s="1266">
        <v>0.21</v>
      </c>
      <c r="C2256" s="42" t="s">
        <v>1822</v>
      </c>
      <c r="D2256" s="1"/>
      <c r="E2256" s="974" t="s">
        <v>1755</v>
      </c>
      <c r="F2256" s="3"/>
      <c r="O2256"/>
      <c r="P2256"/>
      <c r="Q2256"/>
      <c r="U2256" s="969"/>
      <c r="V2256" s="38"/>
      <c r="W2256" s="38"/>
    </row>
    <row r="2257" spans="1:23" x14ac:dyDescent="0.35">
      <c r="A2257" s="959">
        <v>71101</v>
      </c>
      <c r="B2257" s="1266">
        <v>0.26</v>
      </c>
      <c r="C2257" s="42" t="s">
        <v>1846</v>
      </c>
      <c r="D2257" s="1"/>
      <c r="E2257" s="974" t="s">
        <v>1755</v>
      </c>
      <c r="F2257" s="3"/>
      <c r="O2257"/>
      <c r="P2257"/>
      <c r="Q2257"/>
      <c r="U2257" s="969"/>
      <c r="V2257" s="38"/>
      <c r="W2257" s="38"/>
    </row>
    <row r="2258" spans="1:23" x14ac:dyDescent="0.35">
      <c r="A2258" s="959">
        <v>71110</v>
      </c>
      <c r="B2258" s="1266">
        <v>0.28000000000000003</v>
      </c>
      <c r="C2258" s="42" t="s">
        <v>1854</v>
      </c>
      <c r="D2258" s="1"/>
      <c r="E2258" s="974" t="s">
        <v>1755</v>
      </c>
      <c r="F2258" s="1109"/>
      <c r="O2258"/>
      <c r="P2258"/>
      <c r="Q2258"/>
      <c r="U2258" s="969"/>
      <c r="V2258" s="38"/>
      <c r="W2258" s="38"/>
    </row>
    <row r="2259" spans="1:23" x14ac:dyDescent="0.35">
      <c r="A2259" s="959">
        <v>71120</v>
      </c>
      <c r="B2259" s="1266">
        <v>0.2</v>
      </c>
      <c r="C2259" s="42" t="s">
        <v>1818</v>
      </c>
      <c r="D2259" s="1"/>
      <c r="E2259" s="974" t="s">
        <v>1755</v>
      </c>
      <c r="F2259" s="1109"/>
      <c r="O2259"/>
      <c r="P2259"/>
      <c r="Q2259"/>
      <c r="U2259" s="969"/>
      <c r="V2259" s="38"/>
      <c r="W2259" s="38"/>
    </row>
    <row r="2260" spans="1:23" x14ac:dyDescent="0.35">
      <c r="A2260" s="959">
        <v>71260</v>
      </c>
      <c r="B2260" s="1266">
        <v>1.1299999999999999</v>
      </c>
      <c r="C2260" s="42" t="s">
        <v>2007</v>
      </c>
      <c r="D2260" s="1"/>
      <c r="E2260" s="974" t="s">
        <v>1755</v>
      </c>
      <c r="F2260" s="3"/>
      <c r="O2260"/>
      <c r="P2260"/>
      <c r="Q2260"/>
      <c r="U2260" s="969"/>
      <c r="V2260" s="38"/>
      <c r="W2260" s="38"/>
    </row>
    <row r="2261" spans="1:23" x14ac:dyDescent="0.35">
      <c r="A2261" s="959">
        <v>71270</v>
      </c>
      <c r="B2261" s="1266">
        <v>1.22</v>
      </c>
      <c r="C2261" s="42" t="s">
        <v>2033</v>
      </c>
      <c r="D2261" s="1"/>
      <c r="E2261" s="974" t="s">
        <v>1755</v>
      </c>
      <c r="F2261" s="3"/>
      <c r="O2261"/>
      <c r="P2261"/>
      <c r="Q2261"/>
      <c r="U2261" s="969"/>
      <c r="V2261" s="38"/>
      <c r="W2261" s="38"/>
    </row>
    <row r="2262" spans="1:23" x14ac:dyDescent="0.35">
      <c r="A2262" s="959">
        <v>71271</v>
      </c>
      <c r="B2262" s="1266">
        <v>1.05</v>
      </c>
      <c r="C2262" s="281" t="s">
        <v>2003</v>
      </c>
      <c r="D2262" s="1"/>
      <c r="E2262" s="974" t="s">
        <v>1755</v>
      </c>
      <c r="F2262" s="3"/>
      <c r="O2262"/>
      <c r="P2262"/>
      <c r="Q2262"/>
      <c r="U2262" s="969"/>
      <c r="V2262" s="38"/>
      <c r="W2262" s="38"/>
    </row>
    <row r="2263" spans="1:23" x14ac:dyDescent="0.35">
      <c r="A2263" s="1264">
        <v>71275</v>
      </c>
      <c r="B2263" s="1265">
        <v>1.77</v>
      </c>
      <c r="C2263" s="313" t="s">
        <v>2146</v>
      </c>
      <c r="D2263" s="1"/>
      <c r="E2263" s="974" t="s">
        <v>1755</v>
      </c>
      <c r="F2263" s="3"/>
      <c r="O2263"/>
      <c r="P2263"/>
      <c r="Q2263"/>
      <c r="U2263" s="969"/>
      <c r="V2263" s="38"/>
      <c r="W2263" s="38"/>
    </row>
    <row r="2264" spans="1:23" x14ac:dyDescent="0.35">
      <c r="A2264" s="1264">
        <v>71555</v>
      </c>
      <c r="B2264" s="1265">
        <v>1.76</v>
      </c>
      <c r="C2264" s="313" t="s">
        <v>2131</v>
      </c>
      <c r="D2264" s="1"/>
      <c r="E2264" s="974" t="s">
        <v>1755</v>
      </c>
      <c r="F2264" s="3"/>
      <c r="O2264"/>
      <c r="P2264"/>
      <c r="Q2264"/>
      <c r="U2264" s="969"/>
      <c r="V2264" s="38"/>
      <c r="W2264" s="38"/>
    </row>
    <row r="2265" spans="1:23" x14ac:dyDescent="0.35">
      <c r="A2265" s="1264">
        <v>71555</v>
      </c>
      <c r="B2265" s="1265">
        <v>1.76</v>
      </c>
      <c r="C2265" s="313" t="s">
        <v>2132</v>
      </c>
      <c r="D2265" s="1"/>
      <c r="E2265" s="974" t="s">
        <v>1755</v>
      </c>
      <c r="F2265" s="3"/>
      <c r="O2265"/>
      <c r="P2265"/>
      <c r="Q2265"/>
      <c r="U2265" s="969"/>
      <c r="V2265" s="38"/>
      <c r="W2265" s="38"/>
    </row>
    <row r="2266" spans="1:23" x14ac:dyDescent="0.35">
      <c r="A2266" s="1264">
        <v>71555</v>
      </c>
      <c r="B2266" s="1265">
        <v>1.76</v>
      </c>
      <c r="C2266" s="313" t="s">
        <v>2133</v>
      </c>
      <c r="D2266" s="1"/>
      <c r="E2266" s="974" t="s">
        <v>1755</v>
      </c>
      <c r="F2266" s="3"/>
      <c r="O2266"/>
      <c r="P2266"/>
      <c r="Q2266"/>
      <c r="U2266" s="969"/>
      <c r="V2266" s="38"/>
      <c r="W2266" s="38"/>
    </row>
    <row r="2267" spans="1:23" x14ac:dyDescent="0.35">
      <c r="A2267" s="1264">
        <v>72020</v>
      </c>
      <c r="B2267" s="1265">
        <v>0.16</v>
      </c>
      <c r="C2267" s="313" t="s">
        <v>1760</v>
      </c>
      <c r="D2267" s="1"/>
      <c r="E2267" s="974" t="s">
        <v>1755</v>
      </c>
      <c r="F2267" s="3"/>
      <c r="O2267"/>
      <c r="P2267"/>
      <c r="Q2267"/>
      <c r="U2267" s="969"/>
      <c r="V2267" s="38"/>
      <c r="W2267" s="38"/>
    </row>
    <row r="2268" spans="1:23" x14ac:dyDescent="0.35">
      <c r="A2268" s="959">
        <v>72050</v>
      </c>
      <c r="B2268" s="1266">
        <v>0.26</v>
      </c>
      <c r="C2268" s="42" t="s">
        <v>1847</v>
      </c>
      <c r="D2268" s="1"/>
      <c r="E2268" s="974" t="s">
        <v>1755</v>
      </c>
      <c r="F2268" s="3"/>
      <c r="O2268"/>
      <c r="P2268"/>
      <c r="Q2268"/>
      <c r="U2268" s="969"/>
      <c r="V2268" s="38"/>
      <c r="W2268" s="38"/>
    </row>
    <row r="2269" spans="1:23" x14ac:dyDescent="0.35">
      <c r="A2269" s="959">
        <v>72052</v>
      </c>
      <c r="B2269" s="1266">
        <v>0.28999999999999998</v>
      </c>
      <c r="C2269" s="42" t="s">
        <v>1856</v>
      </c>
      <c r="D2269" s="1"/>
      <c r="E2269" s="974" t="s">
        <v>1755</v>
      </c>
      <c r="F2269" s="3"/>
      <c r="O2269"/>
      <c r="P2269"/>
      <c r="Q2269"/>
      <c r="U2269" s="969"/>
      <c r="V2269" s="38"/>
      <c r="W2269" s="38"/>
    </row>
    <row r="2270" spans="1:23" x14ac:dyDescent="0.35">
      <c r="A2270" s="959">
        <v>72070</v>
      </c>
      <c r="B2270" s="1266">
        <v>0.2</v>
      </c>
      <c r="C2270" s="42" t="s">
        <v>1819</v>
      </c>
      <c r="D2270" s="1"/>
      <c r="E2270" s="974" t="s">
        <v>1755</v>
      </c>
      <c r="F2270" s="3"/>
      <c r="O2270"/>
      <c r="P2270"/>
      <c r="Q2270"/>
      <c r="U2270" s="969"/>
      <c r="V2270" s="38"/>
      <c r="W2270" s="38"/>
    </row>
    <row r="2271" spans="1:23" x14ac:dyDescent="0.35">
      <c r="A2271" s="959">
        <v>72072</v>
      </c>
      <c r="B2271" s="1266">
        <v>0.22</v>
      </c>
      <c r="C2271" s="42" t="s">
        <v>1831</v>
      </c>
      <c r="D2271" s="1"/>
      <c r="E2271" s="974" t="s">
        <v>1755</v>
      </c>
      <c r="F2271" s="3"/>
      <c r="O2271"/>
      <c r="P2271"/>
      <c r="Q2271"/>
      <c r="U2271" s="969"/>
      <c r="V2271" s="38"/>
      <c r="W2271" s="38"/>
    </row>
    <row r="2272" spans="1:23" x14ac:dyDescent="0.35">
      <c r="A2272" s="1264">
        <v>72074</v>
      </c>
      <c r="B2272" s="1265">
        <v>0.24</v>
      </c>
      <c r="C2272" s="313" t="s">
        <v>1838</v>
      </c>
      <c r="D2272" s="1"/>
      <c r="E2272" s="974" t="s">
        <v>1755</v>
      </c>
      <c r="F2272" s="3"/>
      <c r="O2272"/>
      <c r="P2272"/>
      <c r="Q2272"/>
      <c r="U2272" s="969"/>
      <c r="V2272" s="38"/>
      <c r="W2272" s="38"/>
    </row>
    <row r="2273" spans="1:23" x14ac:dyDescent="0.35">
      <c r="A2273" s="959">
        <v>72080</v>
      </c>
      <c r="B2273" s="1266">
        <v>0.2</v>
      </c>
      <c r="C2273" s="42" t="s">
        <v>1820</v>
      </c>
      <c r="D2273" s="1120"/>
      <c r="E2273" s="974" t="s">
        <v>1755</v>
      </c>
      <c r="F2273" s="3"/>
      <c r="O2273"/>
      <c r="P2273"/>
      <c r="Q2273"/>
      <c r="U2273" s="969"/>
      <c r="V2273" s="38"/>
      <c r="W2273" s="38"/>
    </row>
    <row r="2274" spans="1:23" x14ac:dyDescent="0.35">
      <c r="A2274" s="1264">
        <v>72081</v>
      </c>
      <c r="B2274" s="1265">
        <v>0.25</v>
      </c>
      <c r="C2274" s="313" t="s">
        <v>1842</v>
      </c>
      <c r="D2274" s="1"/>
      <c r="E2274" s="974" t="s">
        <v>1755</v>
      </c>
      <c r="F2274" s="3"/>
      <c r="O2274"/>
      <c r="P2274"/>
      <c r="Q2274"/>
      <c r="U2274" s="969"/>
      <c r="V2274" s="38"/>
      <c r="W2274" s="38"/>
    </row>
    <row r="2275" spans="1:23" x14ac:dyDescent="0.35">
      <c r="A2275" s="959">
        <v>72082</v>
      </c>
      <c r="B2275" s="1266">
        <v>0.3</v>
      </c>
      <c r="C2275" s="42" t="s">
        <v>1861</v>
      </c>
      <c r="D2275" s="1"/>
      <c r="E2275" s="974" t="s">
        <v>1755</v>
      </c>
      <c r="F2275" s="3"/>
      <c r="O2275"/>
      <c r="P2275"/>
      <c r="Q2275"/>
      <c r="U2275" s="969"/>
      <c r="V2275" s="38"/>
      <c r="W2275" s="38"/>
    </row>
    <row r="2276" spans="1:23" x14ac:dyDescent="0.35">
      <c r="A2276" s="959">
        <v>72083</v>
      </c>
      <c r="B2276" s="1266">
        <v>0.34</v>
      </c>
      <c r="C2276" s="42" t="s">
        <v>1884</v>
      </c>
      <c r="D2276" s="1"/>
      <c r="E2276" s="974" t="s">
        <v>1755</v>
      </c>
      <c r="F2276" s="3"/>
      <c r="O2276"/>
      <c r="P2276"/>
      <c r="Q2276"/>
      <c r="U2276" s="969"/>
      <c r="V2276" s="38"/>
      <c r="W2276" s="38"/>
    </row>
    <row r="2277" spans="1:23" x14ac:dyDescent="0.35">
      <c r="A2277" s="1264">
        <v>72084</v>
      </c>
      <c r="B2277" s="1265">
        <v>0.4</v>
      </c>
      <c r="C2277" s="313" t="s">
        <v>1896</v>
      </c>
      <c r="D2277" s="1"/>
      <c r="E2277" s="974" t="s">
        <v>1755</v>
      </c>
      <c r="F2277" s="3"/>
      <c r="O2277"/>
      <c r="P2277"/>
      <c r="Q2277"/>
      <c r="U2277" s="969"/>
      <c r="V2277" s="38"/>
      <c r="W2277" s="38"/>
    </row>
    <row r="2278" spans="1:23" x14ac:dyDescent="0.35">
      <c r="A2278" s="959">
        <v>72100</v>
      </c>
      <c r="B2278" s="1266">
        <v>0.21</v>
      </c>
      <c r="C2278" s="42" t="s">
        <v>1823</v>
      </c>
      <c r="D2278" s="1"/>
      <c r="E2278" s="974" t="s">
        <v>1755</v>
      </c>
      <c r="F2278" s="3"/>
      <c r="O2278"/>
      <c r="P2278"/>
      <c r="Q2278"/>
      <c r="U2278" s="969"/>
      <c r="V2278" s="38"/>
      <c r="W2278" s="38"/>
    </row>
    <row r="2279" spans="1:23" x14ac:dyDescent="0.35">
      <c r="A2279" s="959">
        <v>72110</v>
      </c>
      <c r="B2279" s="1266">
        <v>0.25</v>
      </c>
      <c r="C2279" s="42" t="s">
        <v>1843</v>
      </c>
      <c r="D2279" s="1"/>
      <c r="E2279" s="974" t="s">
        <v>1755</v>
      </c>
      <c r="F2279" s="3"/>
      <c r="O2279"/>
      <c r="P2279"/>
      <c r="Q2279"/>
      <c r="U2279" s="969"/>
      <c r="V2279" s="38"/>
      <c r="W2279" s="38"/>
    </row>
    <row r="2280" spans="1:23" x14ac:dyDescent="0.35">
      <c r="A2280" s="959">
        <v>72114</v>
      </c>
      <c r="B2280" s="1266">
        <v>0.28999999999999998</v>
      </c>
      <c r="C2280" s="42" t="s">
        <v>1857</v>
      </c>
      <c r="D2280" s="1"/>
      <c r="E2280" s="974" t="s">
        <v>1755</v>
      </c>
      <c r="F2280" s="3"/>
      <c r="O2280"/>
      <c r="P2280"/>
      <c r="Q2280"/>
      <c r="U2280" s="969"/>
      <c r="V2280" s="38"/>
      <c r="W2280" s="38"/>
    </row>
    <row r="2281" spans="1:23" x14ac:dyDescent="0.35">
      <c r="A2281" s="959">
        <v>72120</v>
      </c>
      <c r="B2281" s="1266">
        <v>0.21</v>
      </c>
      <c r="C2281" s="42" t="s">
        <v>1824</v>
      </c>
      <c r="D2281" s="1"/>
      <c r="E2281" s="974" t="s">
        <v>1755</v>
      </c>
      <c r="F2281" s="3"/>
      <c r="O2281"/>
      <c r="P2281"/>
      <c r="Q2281"/>
      <c r="U2281" s="969"/>
      <c r="V2281" s="38"/>
      <c r="W2281" s="38"/>
    </row>
    <row r="2282" spans="1:23" x14ac:dyDescent="0.35">
      <c r="A2282" s="1264">
        <v>72126</v>
      </c>
      <c r="B2282" s="1265">
        <v>1.19</v>
      </c>
      <c r="C2282" s="313" t="s">
        <v>2020</v>
      </c>
      <c r="D2282" s="1"/>
      <c r="E2282" s="974" t="s">
        <v>1755</v>
      </c>
      <c r="F2282" s="1126"/>
      <c r="O2282"/>
      <c r="P2282"/>
      <c r="Q2282"/>
      <c r="U2282" s="969"/>
      <c r="V2282" s="38"/>
      <c r="W2282" s="38"/>
    </row>
    <row r="2283" spans="1:23" x14ac:dyDescent="0.35">
      <c r="A2283" s="1264">
        <v>72127</v>
      </c>
      <c r="B2283" s="1265">
        <v>1.24</v>
      </c>
      <c r="C2283" s="313" t="s">
        <v>2037</v>
      </c>
      <c r="D2283" s="1"/>
      <c r="E2283" s="974" t="s">
        <v>1755</v>
      </c>
      <c r="F2283" s="3"/>
      <c r="O2283"/>
      <c r="P2283"/>
      <c r="Q2283"/>
      <c r="U2283" s="969"/>
      <c r="V2283" s="38"/>
      <c r="W2283" s="38"/>
    </row>
    <row r="2284" spans="1:23" x14ac:dyDescent="0.35">
      <c r="A2284" s="959">
        <v>72128</v>
      </c>
      <c r="B2284" s="1266">
        <v>0.98</v>
      </c>
      <c r="C2284" s="42" t="s">
        <v>1994</v>
      </c>
      <c r="D2284" s="1"/>
      <c r="E2284" s="974" t="s">
        <v>1755</v>
      </c>
      <c r="F2284" s="1126"/>
      <c r="O2284"/>
      <c r="P2284"/>
      <c r="Q2284"/>
      <c r="U2284" s="969"/>
      <c r="V2284" s="38"/>
      <c r="W2284" s="38"/>
    </row>
    <row r="2285" spans="1:23" x14ac:dyDescent="0.35">
      <c r="A2285" s="1264">
        <v>72129</v>
      </c>
      <c r="B2285" s="1265">
        <v>1.19</v>
      </c>
      <c r="C2285" s="313" t="s">
        <v>2021</v>
      </c>
      <c r="D2285" s="1"/>
      <c r="E2285" s="974" t="s">
        <v>1755</v>
      </c>
      <c r="F2285" s="3"/>
      <c r="O2285"/>
      <c r="P2285"/>
      <c r="Q2285"/>
      <c r="U2285" s="969"/>
      <c r="V2285" s="38"/>
      <c r="W2285" s="38"/>
    </row>
    <row r="2286" spans="1:23" x14ac:dyDescent="0.35">
      <c r="A2286" s="959">
        <v>72130</v>
      </c>
      <c r="B2286" s="1266">
        <v>1.24</v>
      </c>
      <c r="C2286" s="42" t="s">
        <v>2038</v>
      </c>
      <c r="D2286" s="1"/>
      <c r="E2286" s="974" t="s">
        <v>1755</v>
      </c>
      <c r="F2286" s="3"/>
      <c r="O2286"/>
      <c r="P2286"/>
      <c r="Q2286"/>
      <c r="U2286" s="969"/>
      <c r="V2286" s="38"/>
      <c r="W2286" s="38"/>
    </row>
    <row r="2287" spans="1:23" x14ac:dyDescent="0.35">
      <c r="A2287" s="959">
        <v>72132</v>
      </c>
      <c r="B2287" s="1266">
        <v>1.19</v>
      </c>
      <c r="C2287" s="281" t="s">
        <v>2022</v>
      </c>
      <c r="D2287" s="1"/>
      <c r="E2287" s="974" t="s">
        <v>1755</v>
      </c>
      <c r="F2287" s="3"/>
      <c r="O2287"/>
      <c r="P2287"/>
      <c r="Q2287"/>
      <c r="U2287" s="969"/>
      <c r="V2287" s="38"/>
      <c r="W2287" s="38"/>
    </row>
    <row r="2288" spans="1:23" x14ac:dyDescent="0.35">
      <c r="A2288" s="959">
        <v>72141</v>
      </c>
      <c r="B2288" s="1266">
        <v>1.44</v>
      </c>
      <c r="C2288" s="42" t="s">
        <v>2083</v>
      </c>
      <c r="D2288" s="1"/>
      <c r="E2288" s="974" t="s">
        <v>1755</v>
      </c>
      <c r="F2288" s="3"/>
      <c r="O2288"/>
      <c r="P2288"/>
      <c r="Q2288"/>
      <c r="U2288" s="969"/>
      <c r="V2288" s="38"/>
      <c r="W2288" s="38"/>
    </row>
    <row r="2289" spans="1:23" x14ac:dyDescent="0.35">
      <c r="A2289" s="1264">
        <v>72142</v>
      </c>
      <c r="B2289" s="1265">
        <v>1.74</v>
      </c>
      <c r="C2289" s="313" t="s">
        <v>2128</v>
      </c>
      <c r="D2289" s="1"/>
      <c r="E2289" s="974" t="s">
        <v>1755</v>
      </c>
      <c r="F2289" s="3"/>
      <c r="O2289"/>
      <c r="P2289"/>
      <c r="Q2289"/>
      <c r="U2289" s="969"/>
      <c r="V2289" s="38"/>
      <c r="W2289" s="38"/>
    </row>
    <row r="2290" spans="1:23" x14ac:dyDescent="0.35">
      <c r="A2290" s="1264">
        <v>72147</v>
      </c>
      <c r="B2290" s="1265">
        <v>1.74</v>
      </c>
      <c r="C2290" s="313" t="s">
        <v>2129</v>
      </c>
      <c r="D2290" s="1"/>
      <c r="E2290" s="974" t="s">
        <v>1755</v>
      </c>
      <c r="F2290" s="3"/>
      <c r="O2290"/>
      <c r="P2290"/>
      <c r="Q2290"/>
      <c r="U2290" s="969"/>
      <c r="V2290" s="38"/>
      <c r="W2290" s="38"/>
    </row>
    <row r="2291" spans="1:23" x14ac:dyDescent="0.35">
      <c r="A2291" s="959">
        <v>72148</v>
      </c>
      <c r="B2291" s="1266">
        <v>1.44</v>
      </c>
      <c r="C2291" s="42" t="s">
        <v>2084</v>
      </c>
      <c r="D2291" s="1"/>
      <c r="E2291" s="974" t="s">
        <v>1755</v>
      </c>
      <c r="F2291" s="3"/>
      <c r="O2291"/>
      <c r="P2291"/>
      <c r="Q2291"/>
      <c r="U2291" s="969"/>
      <c r="V2291" s="38"/>
      <c r="W2291" s="38"/>
    </row>
    <row r="2292" spans="1:23" x14ac:dyDescent="0.35">
      <c r="A2292" s="959">
        <v>72149</v>
      </c>
      <c r="B2292" s="1266">
        <v>1.74</v>
      </c>
      <c r="C2292" s="281" t="s">
        <v>2130</v>
      </c>
      <c r="D2292" s="1"/>
      <c r="E2292" s="974" t="s">
        <v>1755</v>
      </c>
      <c r="F2292" s="3"/>
      <c r="O2292"/>
      <c r="P2292"/>
      <c r="Q2292"/>
      <c r="U2292" s="969"/>
      <c r="V2292" s="38"/>
      <c r="W2292" s="38"/>
    </row>
    <row r="2293" spans="1:23" x14ac:dyDescent="0.35">
      <c r="A2293" s="959">
        <v>72156</v>
      </c>
      <c r="B2293" s="1266">
        <v>2.23</v>
      </c>
      <c r="C2293" s="42" t="s">
        <v>2203</v>
      </c>
      <c r="D2293" s="1"/>
      <c r="E2293" s="974" t="s">
        <v>1755</v>
      </c>
      <c r="F2293" s="3"/>
      <c r="O2293"/>
      <c r="P2293"/>
      <c r="Q2293"/>
      <c r="U2293" s="969"/>
      <c r="V2293" s="38"/>
      <c r="W2293" s="38"/>
    </row>
    <row r="2294" spans="1:23" x14ac:dyDescent="0.35">
      <c r="A2294" s="959">
        <v>72157</v>
      </c>
      <c r="B2294" s="1266">
        <v>2.23</v>
      </c>
      <c r="C2294" s="281" t="s">
        <v>2204</v>
      </c>
      <c r="D2294" s="1"/>
      <c r="E2294" s="974" t="s">
        <v>1755</v>
      </c>
      <c r="F2294" s="3"/>
      <c r="O2294"/>
      <c r="P2294"/>
      <c r="Q2294"/>
      <c r="U2294" s="969"/>
      <c r="V2294" s="38"/>
      <c r="W2294" s="38"/>
    </row>
    <row r="2295" spans="1:23" x14ac:dyDescent="0.35">
      <c r="A2295" s="1273">
        <v>72158</v>
      </c>
      <c r="B2295" s="1274">
        <v>2.23</v>
      </c>
      <c r="C2295" s="1275" t="s">
        <v>1754</v>
      </c>
      <c r="D2295" s="1"/>
      <c r="E2295" s="974" t="s">
        <v>1755</v>
      </c>
      <c r="F2295" s="3"/>
      <c r="O2295"/>
      <c r="P2295"/>
      <c r="Q2295"/>
      <c r="U2295" s="969"/>
      <c r="V2295" s="38"/>
      <c r="W2295" s="38"/>
    </row>
    <row r="2296" spans="1:23" x14ac:dyDescent="0.35">
      <c r="A2296" s="959">
        <v>72158</v>
      </c>
      <c r="B2296" s="1266">
        <v>2.23</v>
      </c>
      <c r="C2296" s="42" t="s">
        <v>2205</v>
      </c>
      <c r="D2296" s="1"/>
      <c r="E2296" s="974" t="s">
        <v>1755</v>
      </c>
      <c r="F2296" s="1126"/>
      <c r="O2296"/>
      <c r="P2296"/>
      <c r="Q2296"/>
      <c r="U2296" s="969"/>
      <c r="V2296" s="38"/>
      <c r="W2296" s="38"/>
    </row>
    <row r="2297" spans="1:23" x14ac:dyDescent="0.35">
      <c r="A2297" s="1264">
        <v>72159</v>
      </c>
      <c r="B2297" s="1265">
        <v>1.76</v>
      </c>
      <c r="C2297" s="313" t="s">
        <v>2134</v>
      </c>
      <c r="D2297" s="1"/>
      <c r="E2297" s="974" t="s">
        <v>1755</v>
      </c>
      <c r="F2297" s="3"/>
      <c r="O2297"/>
      <c r="P2297"/>
      <c r="Q2297"/>
      <c r="U2297" s="969"/>
      <c r="V2297" s="38"/>
      <c r="W2297" s="38"/>
    </row>
    <row r="2298" spans="1:23" x14ac:dyDescent="0.35">
      <c r="A2298" s="959">
        <v>72170</v>
      </c>
      <c r="B2298" s="1266">
        <v>0.17</v>
      </c>
      <c r="C2298" s="42" t="s">
        <v>1786</v>
      </c>
      <c r="D2298" s="1"/>
      <c r="E2298" s="974" t="s">
        <v>1755</v>
      </c>
      <c r="F2298" s="3"/>
      <c r="O2298"/>
      <c r="P2298"/>
      <c r="Q2298"/>
      <c r="U2298" s="969"/>
      <c r="V2298" s="38"/>
      <c r="W2298" s="38"/>
    </row>
    <row r="2299" spans="1:23" x14ac:dyDescent="0.35">
      <c r="A2299" s="1264">
        <v>72190</v>
      </c>
      <c r="B2299" s="1265">
        <v>0.24</v>
      </c>
      <c r="C2299" s="313" t="s">
        <v>1839</v>
      </c>
      <c r="D2299" s="1"/>
      <c r="E2299" s="974" t="s">
        <v>1755</v>
      </c>
      <c r="F2299" s="3"/>
      <c r="O2299"/>
      <c r="P2299"/>
      <c r="Q2299"/>
      <c r="U2299" s="969"/>
      <c r="V2299" s="38"/>
      <c r="W2299" s="38"/>
    </row>
    <row r="2300" spans="1:23" x14ac:dyDescent="0.35">
      <c r="A2300" s="1264">
        <v>72191</v>
      </c>
      <c r="B2300" s="1265">
        <v>1.76</v>
      </c>
      <c r="C2300" s="313" t="s">
        <v>2135</v>
      </c>
      <c r="D2300" s="1"/>
      <c r="E2300" s="974" t="s">
        <v>1755</v>
      </c>
      <c r="F2300" s="3"/>
      <c r="O2300"/>
      <c r="P2300"/>
      <c r="Q2300"/>
      <c r="U2300" s="969"/>
      <c r="V2300" s="38"/>
      <c r="W2300" s="38"/>
    </row>
    <row r="2301" spans="1:23" x14ac:dyDescent="0.35">
      <c r="A2301" s="959">
        <v>72192</v>
      </c>
      <c r="B2301" s="1266">
        <v>1.06</v>
      </c>
      <c r="C2301" s="42" t="s">
        <v>2004</v>
      </c>
      <c r="D2301" s="1"/>
      <c r="E2301" s="974" t="s">
        <v>1755</v>
      </c>
      <c r="F2301" s="3"/>
      <c r="O2301"/>
      <c r="P2301"/>
      <c r="Q2301"/>
      <c r="U2301" s="969"/>
      <c r="V2301" s="38"/>
      <c r="W2301" s="38"/>
    </row>
    <row r="2302" spans="1:23" x14ac:dyDescent="0.35">
      <c r="A2302" s="959">
        <v>72193</v>
      </c>
      <c r="B2302" s="1266">
        <v>1.1299999999999999</v>
      </c>
      <c r="C2302" s="42" t="s">
        <v>2008</v>
      </c>
      <c r="D2302" s="1"/>
      <c r="E2302" s="974" t="s">
        <v>1755</v>
      </c>
      <c r="F2302" s="3"/>
      <c r="O2302"/>
      <c r="P2302"/>
      <c r="Q2302"/>
      <c r="U2302" s="969"/>
      <c r="V2302" s="38"/>
      <c r="W2302" s="38"/>
    </row>
    <row r="2303" spans="1:23" x14ac:dyDescent="0.35">
      <c r="A2303" s="959">
        <v>72194</v>
      </c>
      <c r="B2303" s="1266">
        <v>1.19</v>
      </c>
      <c r="C2303" s="42" t="s">
        <v>2023</v>
      </c>
      <c r="D2303" s="1"/>
      <c r="E2303" s="974" t="s">
        <v>1755</v>
      </c>
      <c r="F2303" s="3"/>
      <c r="O2303"/>
      <c r="P2303"/>
      <c r="Q2303"/>
      <c r="U2303" s="969"/>
      <c r="V2303" s="38"/>
      <c r="W2303" s="38"/>
    </row>
    <row r="2304" spans="1:23" x14ac:dyDescent="0.35">
      <c r="A2304" s="1264">
        <v>72196</v>
      </c>
      <c r="B2304" s="1265">
        <v>1.69</v>
      </c>
      <c r="C2304" s="313" t="s">
        <v>2116</v>
      </c>
      <c r="D2304" s="1"/>
      <c r="E2304" s="974" t="s">
        <v>1755</v>
      </c>
      <c r="F2304" s="3"/>
      <c r="O2304"/>
      <c r="P2304"/>
      <c r="Q2304"/>
      <c r="U2304" s="969"/>
      <c r="V2304" s="38"/>
      <c r="W2304" s="38"/>
    </row>
    <row r="2305" spans="1:23" x14ac:dyDescent="0.35">
      <c r="A2305" s="959">
        <v>72197</v>
      </c>
      <c r="B2305" s="1266">
        <v>2.15</v>
      </c>
      <c r="C2305" s="42" t="s">
        <v>2198</v>
      </c>
      <c r="D2305" s="1"/>
      <c r="E2305" s="974" t="s">
        <v>1755</v>
      </c>
      <c r="F2305" s="3"/>
      <c r="O2305"/>
      <c r="P2305"/>
      <c r="Q2305"/>
      <c r="U2305" s="969"/>
      <c r="V2305" s="38"/>
      <c r="W2305" s="38"/>
    </row>
    <row r="2306" spans="1:23" x14ac:dyDescent="0.35">
      <c r="A2306" s="959">
        <v>72198</v>
      </c>
      <c r="B2306" s="1266">
        <v>1.76</v>
      </c>
      <c r="C2306" s="281" t="s">
        <v>2136</v>
      </c>
      <c r="D2306" s="1"/>
      <c r="E2306" s="974" t="s">
        <v>1755</v>
      </c>
      <c r="F2306" s="3"/>
      <c r="O2306"/>
      <c r="P2306"/>
      <c r="Q2306"/>
      <c r="U2306" s="969"/>
      <c r="V2306" s="38"/>
      <c r="W2306" s="38"/>
    </row>
    <row r="2307" spans="1:23" x14ac:dyDescent="0.35">
      <c r="A2307" s="959">
        <v>72198</v>
      </c>
      <c r="B2307" s="1266">
        <v>1.76</v>
      </c>
      <c r="C2307" s="281" t="s">
        <v>2137</v>
      </c>
      <c r="D2307" s="1"/>
      <c r="E2307" s="974" t="s">
        <v>1755</v>
      </c>
      <c r="F2307" s="3"/>
      <c r="O2307"/>
      <c r="P2307"/>
      <c r="Q2307"/>
      <c r="U2307" s="969"/>
      <c r="V2307" s="38"/>
      <c r="W2307" s="38"/>
    </row>
    <row r="2308" spans="1:23" x14ac:dyDescent="0.35">
      <c r="A2308" s="959">
        <v>72200</v>
      </c>
      <c r="B2308" s="1266">
        <v>0.17</v>
      </c>
      <c r="C2308" s="42" t="s">
        <v>1787</v>
      </c>
      <c r="D2308" s="1"/>
      <c r="E2308" s="974" t="s">
        <v>1755</v>
      </c>
      <c r="F2308" s="3"/>
      <c r="O2308"/>
      <c r="P2308"/>
      <c r="Q2308"/>
      <c r="U2308" s="969"/>
      <c r="V2308" s="38"/>
      <c r="W2308" s="38"/>
    </row>
    <row r="2309" spans="1:23" x14ac:dyDescent="0.35">
      <c r="A2309" s="1264">
        <v>72202</v>
      </c>
      <c r="B2309" s="1265">
        <v>0.22</v>
      </c>
      <c r="C2309" s="313" t="s">
        <v>1832</v>
      </c>
      <c r="D2309" s="1"/>
      <c r="E2309" s="974" t="s">
        <v>1755</v>
      </c>
      <c r="F2309" s="3"/>
      <c r="O2309"/>
      <c r="P2309"/>
      <c r="Q2309"/>
      <c r="U2309" s="969"/>
      <c r="V2309" s="38"/>
      <c r="W2309" s="38"/>
    </row>
    <row r="2310" spans="1:23" x14ac:dyDescent="0.35">
      <c r="A2310" s="959">
        <v>72220</v>
      </c>
      <c r="B2310" s="1266">
        <v>0.17</v>
      </c>
      <c r="C2310" s="281" t="s">
        <v>1788</v>
      </c>
      <c r="D2310" s="38"/>
      <c r="E2310" s="974" t="s">
        <v>1755</v>
      </c>
      <c r="F2310" s="3"/>
      <c r="O2310"/>
      <c r="P2310"/>
      <c r="Q2310"/>
      <c r="U2310" s="969"/>
      <c r="V2310" s="38"/>
      <c r="W2310" s="38"/>
    </row>
    <row r="2311" spans="1:23" x14ac:dyDescent="0.35">
      <c r="A2311" s="959">
        <v>73000</v>
      </c>
      <c r="B2311" s="1266">
        <v>0.16</v>
      </c>
      <c r="C2311" s="42" t="s">
        <v>1761</v>
      </c>
      <c r="D2311" s="1"/>
      <c r="E2311" s="974" t="s">
        <v>1755</v>
      </c>
      <c r="F2311" s="3"/>
      <c r="O2311"/>
      <c r="P2311"/>
      <c r="Q2311"/>
      <c r="U2311" s="969"/>
      <c r="V2311" s="38"/>
      <c r="W2311" s="38"/>
    </row>
    <row r="2312" spans="1:23" x14ac:dyDescent="0.35">
      <c r="A2312" s="959">
        <v>73030</v>
      </c>
      <c r="B2312" s="1266">
        <v>0.18</v>
      </c>
      <c r="C2312" s="42" t="s">
        <v>1808</v>
      </c>
      <c r="D2312" s="1"/>
      <c r="E2312" s="974" t="s">
        <v>1755</v>
      </c>
      <c r="F2312" s="3"/>
      <c r="O2312"/>
      <c r="P2312"/>
      <c r="Q2312"/>
      <c r="U2312" s="969"/>
      <c r="V2312" s="38"/>
      <c r="W2312" s="38"/>
    </row>
    <row r="2313" spans="1:23" x14ac:dyDescent="0.35">
      <c r="A2313" s="959">
        <v>73030</v>
      </c>
      <c r="B2313" s="1266">
        <v>0.18</v>
      </c>
      <c r="C2313" s="42" t="s">
        <v>1809</v>
      </c>
      <c r="E2313" s="974" t="s">
        <v>1755</v>
      </c>
      <c r="F2313" s="1126"/>
      <c r="O2313"/>
      <c r="P2313"/>
      <c r="Q2313"/>
      <c r="U2313" s="969"/>
      <c r="V2313" s="38"/>
      <c r="W2313" s="38"/>
    </row>
    <row r="2314" spans="1:23" x14ac:dyDescent="0.35">
      <c r="A2314" s="1264">
        <v>73050</v>
      </c>
      <c r="B2314" s="1265">
        <v>0.18</v>
      </c>
      <c r="C2314" s="313" t="s">
        <v>1810</v>
      </c>
      <c r="D2314" s="1"/>
      <c r="E2314" s="974" t="s">
        <v>1755</v>
      </c>
      <c r="F2314" s="3"/>
      <c r="O2314"/>
      <c r="P2314"/>
      <c r="Q2314"/>
      <c r="U2314" s="969"/>
      <c r="V2314" s="38"/>
      <c r="W2314" s="38"/>
    </row>
    <row r="2315" spans="1:23" x14ac:dyDescent="0.35">
      <c r="A2315" s="1264">
        <v>73050</v>
      </c>
      <c r="B2315" s="1265">
        <v>0.18</v>
      </c>
      <c r="C2315" s="313" t="s">
        <v>1811</v>
      </c>
      <c r="D2315" s="1"/>
      <c r="E2315" s="974" t="s">
        <v>1755</v>
      </c>
      <c r="F2315" s="3"/>
      <c r="O2315"/>
      <c r="P2315"/>
      <c r="Q2315"/>
      <c r="U2315" s="969"/>
      <c r="V2315" s="38"/>
      <c r="W2315" s="38"/>
    </row>
    <row r="2316" spans="1:23" x14ac:dyDescent="0.35">
      <c r="A2316" s="959">
        <v>73070</v>
      </c>
      <c r="B2316" s="1266">
        <v>0.16</v>
      </c>
      <c r="C2316" s="42" t="s">
        <v>1762</v>
      </c>
      <c r="D2316" s="1"/>
      <c r="E2316" s="974" t="s">
        <v>1755</v>
      </c>
      <c r="F2316" s="3"/>
      <c r="O2316"/>
      <c r="P2316"/>
      <c r="Q2316"/>
      <c r="U2316" s="969"/>
      <c r="V2316" s="38"/>
      <c r="W2316" s="38"/>
    </row>
    <row r="2317" spans="1:23" x14ac:dyDescent="0.35">
      <c r="A2317" s="959">
        <v>73070</v>
      </c>
      <c r="B2317" s="1266">
        <v>0.16</v>
      </c>
      <c r="C2317" s="42" t="s">
        <v>1763</v>
      </c>
      <c r="E2317" s="974" t="s">
        <v>1755</v>
      </c>
      <c r="F2317" s="1126"/>
      <c r="O2317"/>
      <c r="P2317"/>
      <c r="Q2317"/>
      <c r="U2317" s="969"/>
      <c r="V2317" s="38"/>
      <c r="W2317" s="38"/>
    </row>
    <row r="2318" spans="1:23" x14ac:dyDescent="0.35">
      <c r="A2318" s="959">
        <v>73080</v>
      </c>
      <c r="B2318" s="1266">
        <v>0.17</v>
      </c>
      <c r="C2318" s="42" t="s">
        <v>1789</v>
      </c>
      <c r="D2318" s="1"/>
      <c r="E2318" s="974" t="s">
        <v>1755</v>
      </c>
      <c r="F2318" s="3"/>
      <c r="O2318"/>
      <c r="P2318"/>
      <c r="Q2318"/>
      <c r="U2318" s="969"/>
      <c r="V2318" s="38"/>
      <c r="W2318" s="38"/>
    </row>
    <row r="2319" spans="1:23" x14ac:dyDescent="0.35">
      <c r="A2319" s="959">
        <v>73080</v>
      </c>
      <c r="B2319" s="1266">
        <v>0.17</v>
      </c>
      <c r="C2319" s="42" t="s">
        <v>1790</v>
      </c>
      <c r="D2319" s="1115"/>
      <c r="E2319" s="974" t="s">
        <v>1755</v>
      </c>
      <c r="F2319" s="3"/>
      <c r="O2319"/>
      <c r="P2319"/>
      <c r="Q2319"/>
      <c r="U2319" s="969"/>
      <c r="V2319" s="38"/>
      <c r="W2319" s="38"/>
    </row>
    <row r="2320" spans="1:23" x14ac:dyDescent="0.35">
      <c r="A2320" s="959">
        <v>73092</v>
      </c>
      <c r="B2320" s="1266">
        <v>0.16</v>
      </c>
      <c r="C2320" s="42" t="s">
        <v>1764</v>
      </c>
      <c r="D2320" s="38"/>
      <c r="E2320" s="974" t="s">
        <v>1755</v>
      </c>
      <c r="F2320" s="3"/>
      <c r="O2320"/>
      <c r="P2320"/>
      <c r="Q2320"/>
      <c r="U2320" s="969"/>
      <c r="V2320" s="38"/>
      <c r="W2320" s="38"/>
    </row>
    <row r="2321" spans="1:23" x14ac:dyDescent="0.35">
      <c r="A2321" s="959">
        <v>73092</v>
      </c>
      <c r="B2321" s="1266">
        <v>0.16</v>
      </c>
      <c r="C2321" s="281" t="s">
        <v>1765</v>
      </c>
      <c r="D2321" s="1"/>
      <c r="E2321" s="974" t="s">
        <v>1755</v>
      </c>
      <c r="F2321" s="3"/>
      <c r="O2321"/>
      <c r="P2321"/>
      <c r="Q2321"/>
      <c r="U2321" s="969"/>
      <c r="V2321" s="38"/>
      <c r="W2321" s="38"/>
    </row>
    <row r="2322" spans="1:23" x14ac:dyDescent="0.35">
      <c r="A2322" s="959">
        <v>73092</v>
      </c>
      <c r="B2322" s="1266">
        <v>0.16</v>
      </c>
      <c r="C2322" s="333" t="s">
        <v>1766</v>
      </c>
      <c r="D2322" s="1"/>
      <c r="E2322" s="974" t="s">
        <v>1755</v>
      </c>
      <c r="F2322" s="3"/>
      <c r="O2322"/>
      <c r="P2322"/>
      <c r="Q2322"/>
      <c r="U2322" s="969"/>
      <c r="V2322" s="38"/>
      <c r="W2322" s="38"/>
    </row>
    <row r="2323" spans="1:23" x14ac:dyDescent="0.35">
      <c r="A2323" s="959">
        <v>73100</v>
      </c>
      <c r="B2323" s="1266">
        <v>0.16</v>
      </c>
      <c r="C2323" s="42" t="s">
        <v>1767</v>
      </c>
      <c r="D2323" s="1"/>
      <c r="E2323" s="974" t="s">
        <v>1755</v>
      </c>
      <c r="F2323" s="3"/>
      <c r="O2323"/>
      <c r="P2323"/>
      <c r="Q2323"/>
      <c r="U2323" s="969"/>
      <c r="V2323" s="38"/>
      <c r="W2323" s="38"/>
    </row>
    <row r="2324" spans="1:23" x14ac:dyDescent="0.35">
      <c r="A2324" s="959">
        <v>73100</v>
      </c>
      <c r="B2324" s="1266">
        <v>0.16</v>
      </c>
      <c r="C2324" s="42" t="s">
        <v>1768</v>
      </c>
      <c r="D2324" s="1"/>
      <c r="E2324" s="974" t="s">
        <v>1755</v>
      </c>
      <c r="F2324" s="1109"/>
      <c r="O2324"/>
      <c r="P2324"/>
      <c r="Q2324"/>
      <c r="U2324" s="969"/>
      <c r="V2324" s="38"/>
      <c r="W2324" s="38"/>
    </row>
    <row r="2325" spans="1:23" x14ac:dyDescent="0.35">
      <c r="A2325" s="959">
        <v>73110</v>
      </c>
      <c r="B2325" s="1266">
        <v>0.17</v>
      </c>
      <c r="C2325" s="42" t="s">
        <v>1791</v>
      </c>
      <c r="D2325" s="1"/>
      <c r="E2325" s="974" t="s">
        <v>1755</v>
      </c>
      <c r="F2325" s="3"/>
      <c r="O2325"/>
      <c r="P2325"/>
      <c r="Q2325"/>
      <c r="U2325" s="969"/>
      <c r="V2325" s="38"/>
      <c r="W2325" s="38"/>
    </row>
    <row r="2326" spans="1:23" x14ac:dyDescent="0.35">
      <c r="A2326" s="959">
        <v>73110</v>
      </c>
      <c r="B2326" s="1266">
        <v>0.17</v>
      </c>
      <c r="C2326" s="42" t="s">
        <v>1792</v>
      </c>
      <c r="D2326" s="1"/>
      <c r="E2326" s="974" t="s">
        <v>1755</v>
      </c>
      <c r="F2326" s="3"/>
      <c r="O2326"/>
      <c r="P2326"/>
      <c r="Q2326"/>
      <c r="U2326" s="969"/>
      <c r="V2326" s="38"/>
      <c r="W2326" s="38"/>
    </row>
    <row r="2327" spans="1:23" x14ac:dyDescent="0.35">
      <c r="A2327" s="959">
        <v>73120</v>
      </c>
      <c r="B2327" s="1266">
        <v>0.16</v>
      </c>
      <c r="C2327" s="42" t="s">
        <v>1769</v>
      </c>
      <c r="D2327" s="1"/>
      <c r="E2327" s="974" t="s">
        <v>1755</v>
      </c>
      <c r="F2327" s="3"/>
      <c r="O2327"/>
      <c r="P2327"/>
      <c r="Q2327"/>
      <c r="U2327" s="969"/>
      <c r="V2327" s="38"/>
      <c r="W2327" s="38"/>
    </row>
    <row r="2328" spans="1:23" x14ac:dyDescent="0.35">
      <c r="A2328" s="959">
        <v>73120</v>
      </c>
      <c r="B2328" s="1266">
        <v>0.16</v>
      </c>
      <c r="C2328" s="42" t="s">
        <v>1770</v>
      </c>
      <c r="D2328" s="1"/>
      <c r="E2328" s="974" t="s">
        <v>1755</v>
      </c>
      <c r="F2328" s="3"/>
      <c r="O2328"/>
      <c r="P2328"/>
      <c r="Q2328"/>
      <c r="U2328" s="969"/>
      <c r="V2328" s="38"/>
      <c r="W2328" s="38"/>
    </row>
    <row r="2329" spans="1:23" x14ac:dyDescent="0.35">
      <c r="A2329" s="959">
        <v>73130</v>
      </c>
      <c r="B2329" s="1266">
        <v>0.17</v>
      </c>
      <c r="C2329" s="42" t="s">
        <v>1793</v>
      </c>
      <c r="D2329" s="1"/>
      <c r="E2329" s="974" t="s">
        <v>1755</v>
      </c>
      <c r="F2329" s="1126"/>
      <c r="O2329"/>
      <c r="P2329"/>
      <c r="Q2329"/>
      <c r="U2329" s="969"/>
      <c r="V2329" s="38"/>
      <c r="W2329" s="38"/>
    </row>
    <row r="2330" spans="1:23" x14ac:dyDescent="0.35">
      <c r="A2330" s="959">
        <v>73130</v>
      </c>
      <c r="B2330" s="1266">
        <v>0.17</v>
      </c>
      <c r="C2330" s="42" t="s">
        <v>1794</v>
      </c>
      <c r="D2330" s="1"/>
      <c r="E2330" s="974" t="s">
        <v>1755</v>
      </c>
      <c r="F2330" s="3"/>
      <c r="O2330"/>
      <c r="P2330"/>
      <c r="Q2330"/>
      <c r="U2330" s="969"/>
      <c r="V2330" s="38"/>
      <c r="W2330" s="38"/>
    </row>
    <row r="2331" spans="1:23" x14ac:dyDescent="0.35">
      <c r="A2331" s="959">
        <v>73140</v>
      </c>
      <c r="B2331" s="1266">
        <v>0.13</v>
      </c>
      <c r="C2331" s="42" t="s">
        <v>1756</v>
      </c>
      <c r="D2331" s="1"/>
      <c r="E2331" s="974" t="s">
        <v>1755</v>
      </c>
      <c r="F2331" s="3"/>
      <c r="O2331"/>
      <c r="P2331"/>
      <c r="Q2331"/>
      <c r="U2331" s="969"/>
      <c r="V2331" s="38"/>
      <c r="W2331" s="38"/>
    </row>
    <row r="2332" spans="1:23" x14ac:dyDescent="0.35">
      <c r="A2332" s="959">
        <v>73140</v>
      </c>
      <c r="B2332" s="1266">
        <v>0.13</v>
      </c>
      <c r="C2332" s="42" t="s">
        <v>1757</v>
      </c>
      <c r="D2332" s="1"/>
      <c r="E2332" s="974" t="s">
        <v>1755</v>
      </c>
      <c r="F2332" s="3"/>
      <c r="O2332"/>
      <c r="P2332"/>
      <c r="Q2332"/>
      <c r="U2332" s="969"/>
      <c r="V2332" s="38"/>
      <c r="W2332" s="38"/>
    </row>
    <row r="2333" spans="1:23" x14ac:dyDescent="0.35">
      <c r="A2333" s="959">
        <v>73200</v>
      </c>
      <c r="B2333" s="1266">
        <v>0.98</v>
      </c>
      <c r="C2333" s="42" t="s">
        <v>1995</v>
      </c>
      <c r="D2333" s="1"/>
      <c r="E2333" s="974" t="s">
        <v>1755</v>
      </c>
      <c r="F2333" s="3"/>
      <c r="O2333"/>
      <c r="P2333"/>
      <c r="Q2333"/>
      <c r="U2333" s="969"/>
      <c r="V2333" s="38"/>
      <c r="W2333" s="38"/>
    </row>
    <row r="2334" spans="1:23" x14ac:dyDescent="0.35">
      <c r="A2334" s="959">
        <v>73200</v>
      </c>
      <c r="B2334" s="1266">
        <v>0.98</v>
      </c>
      <c r="C2334" s="42" t="s">
        <v>1996</v>
      </c>
      <c r="D2334" s="1"/>
      <c r="E2334" s="974" t="s">
        <v>1755</v>
      </c>
      <c r="F2334" s="3"/>
      <c r="O2334"/>
      <c r="P2334"/>
      <c r="Q2334"/>
      <c r="U2334" s="969"/>
      <c r="V2334" s="38"/>
      <c r="W2334" s="38"/>
    </row>
    <row r="2335" spans="1:23" x14ac:dyDescent="0.35">
      <c r="A2335" s="959">
        <v>73201</v>
      </c>
      <c r="B2335" s="1266">
        <v>1.1299999999999999</v>
      </c>
      <c r="C2335" s="42" t="s">
        <v>2009</v>
      </c>
      <c r="D2335" s="1"/>
      <c r="E2335" s="974" t="s">
        <v>1755</v>
      </c>
      <c r="F2335" s="3"/>
      <c r="O2335"/>
      <c r="P2335"/>
      <c r="Q2335"/>
      <c r="U2335" s="969"/>
      <c r="V2335" s="38"/>
      <c r="W2335" s="38"/>
    </row>
    <row r="2336" spans="1:23" x14ac:dyDescent="0.35">
      <c r="A2336" s="959">
        <v>73201</v>
      </c>
      <c r="B2336" s="1266">
        <v>1.1299999999999999</v>
      </c>
      <c r="C2336" s="42" t="s">
        <v>2010</v>
      </c>
      <c r="D2336" s="1"/>
      <c r="E2336" s="974" t="s">
        <v>1755</v>
      </c>
      <c r="F2336" s="3"/>
      <c r="O2336"/>
      <c r="P2336"/>
      <c r="Q2336"/>
      <c r="U2336" s="969"/>
      <c r="V2336" s="38"/>
      <c r="W2336" s="38"/>
    </row>
    <row r="2337" spans="1:23" x14ac:dyDescent="0.35">
      <c r="A2337" s="1264">
        <v>73202</v>
      </c>
      <c r="B2337" s="1265">
        <v>1.19</v>
      </c>
      <c r="C2337" s="313" t="s">
        <v>2024</v>
      </c>
      <c r="D2337" s="1"/>
      <c r="E2337" s="974" t="s">
        <v>1755</v>
      </c>
      <c r="F2337" s="3"/>
      <c r="O2337"/>
      <c r="P2337"/>
      <c r="Q2337"/>
      <c r="U2337" s="969"/>
      <c r="V2337" s="38"/>
      <c r="W2337" s="38"/>
    </row>
    <row r="2338" spans="1:23" x14ac:dyDescent="0.35">
      <c r="A2338" s="1264">
        <v>73202</v>
      </c>
      <c r="B2338" s="1265">
        <v>1.19</v>
      </c>
      <c r="C2338" s="313" t="s">
        <v>2025</v>
      </c>
      <c r="D2338" s="1"/>
      <c r="E2338" s="974" t="s">
        <v>1755</v>
      </c>
      <c r="F2338" s="3"/>
      <c r="O2338"/>
      <c r="P2338"/>
      <c r="Q2338"/>
      <c r="U2338" s="969"/>
      <c r="V2338" s="38"/>
      <c r="W2338" s="38"/>
    </row>
    <row r="2339" spans="1:23" x14ac:dyDescent="0.35">
      <c r="A2339" s="1264">
        <v>73202</v>
      </c>
      <c r="B2339" s="1265">
        <v>1.19</v>
      </c>
      <c r="C2339" s="313" t="s">
        <v>2026</v>
      </c>
      <c r="D2339" s="1"/>
      <c r="E2339" s="974" t="s">
        <v>1755</v>
      </c>
      <c r="F2339" s="3"/>
      <c r="O2339"/>
      <c r="P2339"/>
      <c r="Q2339"/>
      <c r="U2339" s="969"/>
      <c r="V2339" s="38"/>
      <c r="W2339" s="38"/>
    </row>
    <row r="2340" spans="1:23" x14ac:dyDescent="0.35">
      <c r="A2340" s="1264">
        <v>73202</v>
      </c>
      <c r="B2340" s="1265">
        <v>1.19</v>
      </c>
      <c r="C2340" s="313" t="s">
        <v>2027</v>
      </c>
      <c r="D2340" s="1"/>
      <c r="E2340" s="974" t="s">
        <v>1755</v>
      </c>
      <c r="F2340" s="3"/>
      <c r="O2340"/>
      <c r="P2340"/>
      <c r="Q2340"/>
      <c r="U2340" s="969"/>
      <c r="V2340" s="38"/>
      <c r="W2340" s="38"/>
    </row>
    <row r="2341" spans="1:23" x14ac:dyDescent="0.35">
      <c r="A2341" s="959">
        <v>73206</v>
      </c>
      <c r="B2341" s="1266">
        <v>1.76</v>
      </c>
      <c r="C2341" s="333" t="s">
        <v>2138</v>
      </c>
      <c r="D2341" s="1"/>
      <c r="E2341" s="974" t="s">
        <v>1755</v>
      </c>
      <c r="F2341" s="3"/>
      <c r="O2341"/>
      <c r="P2341"/>
      <c r="Q2341"/>
      <c r="U2341" s="969"/>
      <c r="V2341" s="38"/>
      <c r="W2341" s="38"/>
    </row>
    <row r="2342" spans="1:23" x14ac:dyDescent="0.35">
      <c r="A2342" s="959">
        <v>73206</v>
      </c>
      <c r="B2342" s="1266">
        <v>1.76</v>
      </c>
      <c r="C2342" s="333" t="s">
        <v>2139</v>
      </c>
      <c r="D2342" s="1"/>
      <c r="E2342" s="974" t="s">
        <v>1755</v>
      </c>
      <c r="F2342" s="3"/>
      <c r="O2342"/>
      <c r="P2342"/>
      <c r="Q2342"/>
      <c r="U2342" s="969"/>
      <c r="V2342" s="38"/>
      <c r="W2342" s="38"/>
    </row>
    <row r="2343" spans="1:23" x14ac:dyDescent="0.35">
      <c r="A2343" s="1264">
        <v>73218</v>
      </c>
      <c r="B2343" s="1265">
        <v>1.32</v>
      </c>
      <c r="C2343" s="313" t="s">
        <v>2042</v>
      </c>
      <c r="D2343" s="1"/>
      <c r="E2343" s="974" t="s">
        <v>1755</v>
      </c>
      <c r="F2343" s="3"/>
      <c r="O2343"/>
      <c r="P2343"/>
      <c r="Q2343"/>
      <c r="U2343" s="969"/>
      <c r="V2343" s="38"/>
      <c r="W2343" s="38"/>
    </row>
    <row r="2344" spans="1:23" x14ac:dyDescent="0.35">
      <c r="A2344" s="1264">
        <v>73218</v>
      </c>
      <c r="B2344" s="1265">
        <v>1.32</v>
      </c>
      <c r="C2344" s="313" t="s">
        <v>2043</v>
      </c>
      <c r="D2344" s="1126"/>
      <c r="E2344" s="974" t="s">
        <v>1755</v>
      </c>
      <c r="F2344" s="3"/>
      <c r="O2344"/>
      <c r="P2344"/>
      <c r="Q2344"/>
      <c r="U2344" s="969"/>
      <c r="V2344" s="38"/>
      <c r="W2344" s="38"/>
    </row>
    <row r="2345" spans="1:23" x14ac:dyDescent="0.35">
      <c r="A2345" s="959">
        <v>73218</v>
      </c>
      <c r="B2345" s="1265">
        <v>1.32</v>
      </c>
      <c r="C2345" s="42" t="s">
        <v>2044</v>
      </c>
      <c r="D2345" s="1"/>
      <c r="E2345" s="974" t="s">
        <v>1755</v>
      </c>
      <c r="F2345" s="3"/>
      <c r="O2345"/>
      <c r="P2345"/>
      <c r="Q2345"/>
      <c r="U2345" s="969"/>
      <c r="V2345" s="38"/>
      <c r="W2345" s="38"/>
    </row>
    <row r="2346" spans="1:23" x14ac:dyDescent="0.35">
      <c r="A2346" s="959">
        <v>73218</v>
      </c>
      <c r="B2346" s="1265">
        <v>1.32</v>
      </c>
      <c r="C2346" s="42" t="s">
        <v>2045</v>
      </c>
      <c r="D2346" s="1"/>
      <c r="E2346" s="974" t="s">
        <v>1755</v>
      </c>
      <c r="F2346" s="3"/>
      <c r="O2346"/>
      <c r="P2346"/>
      <c r="Q2346"/>
      <c r="U2346" s="969"/>
      <c r="V2346" s="38"/>
      <c r="W2346" s="38"/>
    </row>
    <row r="2347" spans="1:23" x14ac:dyDescent="0.35">
      <c r="A2347" s="959">
        <v>73218</v>
      </c>
      <c r="B2347" s="1266">
        <v>1.32</v>
      </c>
      <c r="C2347" s="281" t="s">
        <v>2046</v>
      </c>
      <c r="D2347" s="1"/>
      <c r="E2347" s="974" t="s">
        <v>1755</v>
      </c>
      <c r="F2347" s="3"/>
      <c r="O2347"/>
      <c r="P2347"/>
      <c r="Q2347"/>
      <c r="U2347" s="969"/>
      <c r="V2347" s="38"/>
      <c r="W2347" s="38"/>
    </row>
    <row r="2348" spans="1:23" x14ac:dyDescent="0.35">
      <c r="A2348" s="959">
        <v>73218</v>
      </c>
      <c r="B2348" s="1266">
        <v>1.32</v>
      </c>
      <c r="C2348" s="281" t="s">
        <v>2047</v>
      </c>
      <c r="D2348" s="1"/>
      <c r="E2348" s="974" t="s">
        <v>1755</v>
      </c>
      <c r="F2348" s="3"/>
      <c r="O2348"/>
      <c r="P2348"/>
      <c r="Q2348"/>
      <c r="U2348" s="969"/>
      <c r="V2348" s="38"/>
      <c r="W2348" s="38"/>
    </row>
    <row r="2349" spans="1:23" x14ac:dyDescent="0.35">
      <c r="A2349" s="1264">
        <v>73219</v>
      </c>
      <c r="B2349" s="1265">
        <v>1.58</v>
      </c>
      <c r="C2349" s="313" t="s">
        <v>2090</v>
      </c>
      <c r="D2349" s="1"/>
      <c r="E2349" s="974" t="s">
        <v>1755</v>
      </c>
      <c r="F2349" s="3"/>
      <c r="O2349"/>
      <c r="P2349"/>
      <c r="Q2349"/>
      <c r="U2349" s="969"/>
      <c r="V2349" s="38"/>
      <c r="W2349" s="38"/>
    </row>
    <row r="2350" spans="1:23" x14ac:dyDescent="0.35">
      <c r="A2350" s="1264">
        <v>73219</v>
      </c>
      <c r="B2350" s="1265">
        <v>1.58</v>
      </c>
      <c r="C2350" s="313" t="s">
        <v>2091</v>
      </c>
      <c r="D2350" s="1"/>
      <c r="E2350" s="974" t="s">
        <v>1755</v>
      </c>
      <c r="F2350" s="3"/>
      <c r="O2350"/>
      <c r="P2350"/>
      <c r="Q2350"/>
      <c r="U2350" s="969"/>
      <c r="V2350" s="38"/>
      <c r="W2350" s="38"/>
    </row>
    <row r="2351" spans="1:23" x14ac:dyDescent="0.35">
      <c r="A2351" s="1264">
        <v>73219</v>
      </c>
      <c r="B2351" s="1265">
        <v>1.58</v>
      </c>
      <c r="C2351" s="313" t="s">
        <v>2092</v>
      </c>
      <c r="D2351" s="1"/>
      <c r="E2351" s="974" t="s">
        <v>1755</v>
      </c>
      <c r="F2351" s="3"/>
      <c r="O2351"/>
      <c r="P2351"/>
      <c r="Q2351"/>
      <c r="U2351" s="969"/>
      <c r="V2351" s="38"/>
      <c r="W2351" s="38"/>
    </row>
    <row r="2352" spans="1:23" x14ac:dyDescent="0.35">
      <c r="A2352" s="1264">
        <v>73219</v>
      </c>
      <c r="B2352" s="1265">
        <v>1.58</v>
      </c>
      <c r="C2352" s="313" t="s">
        <v>2093</v>
      </c>
      <c r="D2352" s="1"/>
      <c r="E2352" s="974" t="s">
        <v>1755</v>
      </c>
      <c r="F2352" s="3"/>
      <c r="O2352"/>
      <c r="P2352"/>
      <c r="Q2352"/>
      <c r="U2352" s="969"/>
      <c r="V2352" s="38"/>
      <c r="W2352" s="38"/>
    </row>
    <row r="2353" spans="1:23" x14ac:dyDescent="0.35">
      <c r="A2353" s="1264">
        <v>73219</v>
      </c>
      <c r="B2353" s="1265">
        <v>1.58</v>
      </c>
      <c r="C2353" s="313" t="s">
        <v>2094</v>
      </c>
      <c r="D2353" s="1"/>
      <c r="E2353" s="974" t="s">
        <v>1755</v>
      </c>
      <c r="F2353" s="3"/>
      <c r="O2353"/>
      <c r="P2353"/>
      <c r="Q2353"/>
      <c r="U2353" s="969"/>
      <c r="V2353" s="38"/>
      <c r="W2353" s="38"/>
    </row>
    <row r="2354" spans="1:23" x14ac:dyDescent="0.35">
      <c r="A2354" s="1264">
        <v>73220</v>
      </c>
      <c r="B2354" s="1265">
        <v>2.1</v>
      </c>
      <c r="C2354" s="313" t="s">
        <v>2173</v>
      </c>
      <c r="D2354" s="1"/>
      <c r="E2354" s="974" t="s">
        <v>1755</v>
      </c>
      <c r="F2354" s="3"/>
      <c r="O2354"/>
      <c r="P2354"/>
      <c r="Q2354"/>
      <c r="U2354" s="969"/>
      <c r="V2354" s="38"/>
      <c r="W2354" s="38"/>
    </row>
    <row r="2355" spans="1:23" x14ac:dyDescent="0.35">
      <c r="A2355" s="1264">
        <v>73220</v>
      </c>
      <c r="B2355" s="1265">
        <v>2.1</v>
      </c>
      <c r="C2355" s="313" t="s">
        <v>2174</v>
      </c>
      <c r="D2355" s="1"/>
      <c r="E2355" s="974" t="s">
        <v>1755</v>
      </c>
      <c r="F2355" s="3"/>
      <c r="O2355"/>
      <c r="P2355"/>
      <c r="Q2355"/>
      <c r="U2355" s="969"/>
      <c r="V2355" s="38"/>
      <c r="W2355" s="38"/>
    </row>
    <row r="2356" spans="1:23" x14ac:dyDescent="0.35">
      <c r="A2356" s="959">
        <v>73220</v>
      </c>
      <c r="B2356" s="1265">
        <v>2.1</v>
      </c>
      <c r="C2356" s="42" t="s">
        <v>2175</v>
      </c>
      <c r="D2356" s="1"/>
      <c r="E2356" s="974" t="s">
        <v>1755</v>
      </c>
      <c r="F2356" s="3"/>
      <c r="O2356"/>
      <c r="P2356"/>
      <c r="Q2356"/>
      <c r="U2356" s="969"/>
      <c r="V2356" s="38"/>
      <c r="W2356" s="38"/>
    </row>
    <row r="2357" spans="1:23" x14ac:dyDescent="0.35">
      <c r="A2357" s="959">
        <v>73220</v>
      </c>
      <c r="B2357" s="1265">
        <v>2.1</v>
      </c>
      <c r="C2357" s="42" t="s">
        <v>2176</v>
      </c>
      <c r="D2357" s="1"/>
      <c r="E2357" s="974" t="s">
        <v>1755</v>
      </c>
      <c r="F2357" s="3"/>
      <c r="O2357"/>
      <c r="P2357"/>
      <c r="Q2357"/>
      <c r="U2357" s="969"/>
      <c r="V2357" s="38"/>
      <c r="W2357" s="38"/>
    </row>
    <row r="2358" spans="1:23" x14ac:dyDescent="0.35">
      <c r="A2358" s="1264">
        <v>73220</v>
      </c>
      <c r="B2358" s="1265">
        <v>2.1</v>
      </c>
      <c r="C2358" s="313" t="s">
        <v>2177</v>
      </c>
      <c r="D2358" s="1"/>
      <c r="E2358" s="974" t="s">
        <v>1755</v>
      </c>
      <c r="F2358" s="3"/>
      <c r="O2358"/>
      <c r="P2358"/>
      <c r="Q2358"/>
      <c r="U2358" s="969"/>
      <c r="V2358" s="38"/>
      <c r="W2358" s="38"/>
    </row>
    <row r="2359" spans="1:23" x14ac:dyDescent="0.35">
      <c r="A2359" s="1264">
        <v>73220</v>
      </c>
      <c r="B2359" s="1265">
        <v>2.1</v>
      </c>
      <c r="C2359" s="313" t="s">
        <v>2178</v>
      </c>
      <c r="D2359" s="1"/>
      <c r="E2359" s="974" t="s">
        <v>1755</v>
      </c>
      <c r="F2359" s="3"/>
      <c r="O2359"/>
      <c r="P2359"/>
      <c r="Q2359"/>
      <c r="U2359" s="969"/>
      <c r="V2359" s="38"/>
      <c r="W2359" s="38"/>
    </row>
    <row r="2360" spans="1:23" x14ac:dyDescent="0.35">
      <c r="A2360" s="959">
        <v>73221</v>
      </c>
      <c r="B2360" s="1266">
        <v>1.32</v>
      </c>
      <c r="C2360" s="42" t="s">
        <v>2048</v>
      </c>
      <c r="D2360" s="1"/>
      <c r="E2360" s="974" t="s">
        <v>1755</v>
      </c>
      <c r="F2360" s="3"/>
      <c r="O2360"/>
      <c r="P2360"/>
      <c r="Q2360"/>
      <c r="U2360" s="969"/>
      <c r="V2360" s="38"/>
      <c r="W2360" s="38"/>
    </row>
    <row r="2361" spans="1:23" x14ac:dyDescent="0.35">
      <c r="A2361" s="959">
        <v>73221</v>
      </c>
      <c r="B2361" s="1266">
        <v>1.32</v>
      </c>
      <c r="C2361" s="42" t="s">
        <v>2049</v>
      </c>
      <c r="D2361" s="1"/>
      <c r="E2361" s="974" t="s">
        <v>1755</v>
      </c>
      <c r="F2361" s="3"/>
      <c r="O2361"/>
      <c r="P2361"/>
      <c r="Q2361"/>
      <c r="U2361" s="969"/>
      <c r="V2361" s="38"/>
      <c r="W2361" s="38"/>
    </row>
    <row r="2362" spans="1:23" x14ac:dyDescent="0.35">
      <c r="A2362" s="959">
        <v>73221</v>
      </c>
      <c r="B2362" s="1266">
        <v>1.32</v>
      </c>
      <c r="C2362" s="42" t="s">
        <v>2050</v>
      </c>
      <c r="D2362" s="1"/>
      <c r="E2362" s="974" t="s">
        <v>1755</v>
      </c>
      <c r="F2362" s="3"/>
      <c r="O2362"/>
      <c r="P2362"/>
      <c r="Q2362"/>
      <c r="U2362" s="969"/>
      <c r="V2362" s="38"/>
      <c r="W2362" s="38"/>
    </row>
    <row r="2363" spans="1:23" x14ac:dyDescent="0.35">
      <c r="A2363" s="959">
        <v>73221</v>
      </c>
      <c r="B2363" s="1266">
        <v>1.32</v>
      </c>
      <c r="C2363" s="42" t="s">
        <v>2051</v>
      </c>
      <c r="D2363" s="1"/>
      <c r="E2363" s="974" t="s">
        <v>1755</v>
      </c>
      <c r="F2363" s="3"/>
      <c r="O2363"/>
      <c r="P2363"/>
      <c r="Q2363"/>
      <c r="U2363" s="969"/>
      <c r="V2363" s="38"/>
      <c r="W2363" s="38"/>
    </row>
    <row r="2364" spans="1:23" x14ac:dyDescent="0.35">
      <c r="A2364" s="959">
        <v>73221</v>
      </c>
      <c r="B2364" s="1266">
        <v>1.32</v>
      </c>
      <c r="C2364" s="42" t="s">
        <v>2052</v>
      </c>
      <c r="D2364" s="1"/>
      <c r="E2364" s="974" t="s">
        <v>1755</v>
      </c>
      <c r="F2364" s="3"/>
      <c r="O2364"/>
      <c r="P2364"/>
      <c r="Q2364"/>
      <c r="U2364" s="969"/>
      <c r="V2364" s="38"/>
      <c r="W2364" s="38"/>
    </row>
    <row r="2365" spans="1:23" x14ac:dyDescent="0.35">
      <c r="A2365" s="1264">
        <v>73222</v>
      </c>
      <c r="B2365" s="1265">
        <v>1.58</v>
      </c>
      <c r="C2365" s="313" t="s">
        <v>2095</v>
      </c>
      <c r="D2365" s="1"/>
      <c r="E2365" s="974" t="s">
        <v>1755</v>
      </c>
      <c r="F2365" s="3"/>
      <c r="O2365"/>
      <c r="P2365"/>
      <c r="Q2365"/>
      <c r="U2365" s="969"/>
      <c r="V2365" s="38"/>
      <c r="W2365" s="38"/>
    </row>
    <row r="2366" spans="1:23" x14ac:dyDescent="0.35">
      <c r="A2366" s="1264">
        <v>73222</v>
      </c>
      <c r="B2366" s="1265">
        <v>1.58</v>
      </c>
      <c r="C2366" s="313" t="s">
        <v>2096</v>
      </c>
      <c r="D2366" s="1"/>
      <c r="E2366" s="974" t="s">
        <v>1755</v>
      </c>
      <c r="F2366" s="3"/>
      <c r="O2366"/>
      <c r="P2366"/>
      <c r="Q2366"/>
      <c r="U2366" s="969"/>
      <c r="V2366" s="38"/>
      <c r="W2366" s="38"/>
    </row>
    <row r="2367" spans="1:23" x14ac:dyDescent="0.35">
      <c r="A2367" s="1264">
        <v>73222</v>
      </c>
      <c r="B2367" s="1265">
        <v>1.58</v>
      </c>
      <c r="C2367" s="313" t="s">
        <v>2097</v>
      </c>
      <c r="D2367" s="1"/>
      <c r="E2367" s="974" t="s">
        <v>1755</v>
      </c>
      <c r="F2367" s="3"/>
      <c r="O2367"/>
      <c r="P2367"/>
      <c r="Q2367"/>
      <c r="U2367" s="969"/>
      <c r="V2367" s="38"/>
      <c r="W2367" s="38"/>
    </row>
    <row r="2368" spans="1:23" x14ac:dyDescent="0.35">
      <c r="A2368" s="1264">
        <v>73222</v>
      </c>
      <c r="B2368" s="1265">
        <v>1.58</v>
      </c>
      <c r="C2368" s="313" t="s">
        <v>2098</v>
      </c>
      <c r="D2368" s="1"/>
      <c r="E2368" s="974" t="s">
        <v>1755</v>
      </c>
      <c r="F2368" s="3"/>
      <c r="O2368"/>
      <c r="P2368"/>
      <c r="Q2368"/>
      <c r="U2368" s="969"/>
      <c r="V2368" s="38"/>
      <c r="W2368" s="38"/>
    </row>
    <row r="2369" spans="1:23" x14ac:dyDescent="0.35">
      <c r="A2369" s="1264">
        <v>73222</v>
      </c>
      <c r="B2369" s="1265">
        <v>1.58</v>
      </c>
      <c r="C2369" s="313" t="s">
        <v>2099</v>
      </c>
      <c r="D2369" s="1"/>
      <c r="E2369" s="974" t="s">
        <v>1755</v>
      </c>
      <c r="F2369" s="3"/>
      <c r="O2369"/>
      <c r="P2369"/>
      <c r="Q2369"/>
      <c r="U2369" s="969"/>
      <c r="V2369" s="38"/>
      <c r="W2369" s="38"/>
    </row>
    <row r="2370" spans="1:23" x14ac:dyDescent="0.35">
      <c r="A2370" s="1264">
        <v>73222</v>
      </c>
      <c r="B2370" s="1265">
        <v>1.58</v>
      </c>
      <c r="C2370" s="313" t="s">
        <v>2100</v>
      </c>
      <c r="D2370" s="1"/>
      <c r="E2370" s="974" t="s">
        <v>1755</v>
      </c>
      <c r="F2370" s="3"/>
      <c r="O2370"/>
      <c r="P2370"/>
      <c r="Q2370"/>
      <c r="U2370" s="969"/>
      <c r="V2370" s="38"/>
      <c r="W2370" s="38"/>
    </row>
    <row r="2371" spans="1:23" x14ac:dyDescent="0.35">
      <c r="A2371" s="1264">
        <v>73222</v>
      </c>
      <c r="B2371" s="1265">
        <v>1.58</v>
      </c>
      <c r="C2371" s="313" t="s">
        <v>2101</v>
      </c>
      <c r="D2371" s="1"/>
      <c r="E2371" s="974" t="s">
        <v>1755</v>
      </c>
      <c r="F2371" s="3"/>
      <c r="O2371"/>
      <c r="P2371"/>
      <c r="Q2371"/>
      <c r="U2371" s="969"/>
      <c r="V2371" s="38"/>
      <c r="W2371" s="38"/>
    </row>
    <row r="2372" spans="1:23" x14ac:dyDescent="0.35">
      <c r="A2372" s="1264">
        <v>73222</v>
      </c>
      <c r="B2372" s="1265">
        <v>1.58</v>
      </c>
      <c r="C2372" s="313" t="s">
        <v>2102</v>
      </c>
      <c r="D2372" s="1"/>
      <c r="E2372" s="974" t="s">
        <v>1755</v>
      </c>
      <c r="F2372" s="3"/>
      <c r="O2372"/>
      <c r="P2372"/>
      <c r="Q2372"/>
      <c r="U2372" s="969"/>
      <c r="V2372" s="38"/>
      <c r="W2372" s="38"/>
    </row>
    <row r="2373" spans="1:23" x14ac:dyDescent="0.35">
      <c r="A2373" s="959">
        <v>73223</v>
      </c>
      <c r="B2373" s="1266">
        <v>2.1</v>
      </c>
      <c r="C2373" s="281" t="s">
        <v>2179</v>
      </c>
      <c r="D2373" s="1"/>
      <c r="E2373" s="974" t="s">
        <v>1755</v>
      </c>
      <c r="F2373" s="3"/>
      <c r="O2373"/>
      <c r="P2373"/>
      <c r="Q2373"/>
      <c r="U2373" s="969"/>
      <c r="V2373" s="38"/>
      <c r="W2373" s="38"/>
    </row>
    <row r="2374" spans="1:23" x14ac:dyDescent="0.35">
      <c r="A2374" s="959">
        <v>73223</v>
      </c>
      <c r="B2374" s="1266">
        <v>2.1</v>
      </c>
      <c r="C2374" s="42" t="s">
        <v>2180</v>
      </c>
      <c r="D2374" s="1"/>
      <c r="E2374" s="974" t="s">
        <v>1755</v>
      </c>
      <c r="O2374"/>
      <c r="P2374"/>
      <c r="Q2374"/>
      <c r="U2374" s="969"/>
      <c r="V2374" s="38"/>
      <c r="W2374" s="38"/>
    </row>
    <row r="2375" spans="1:23" x14ac:dyDescent="0.35">
      <c r="A2375" s="959">
        <v>73223</v>
      </c>
      <c r="B2375" s="1266">
        <v>2.1</v>
      </c>
      <c r="C2375" s="281" t="s">
        <v>2181</v>
      </c>
      <c r="D2375" s="1"/>
      <c r="E2375" s="974" t="s">
        <v>1755</v>
      </c>
      <c r="F2375" s="3"/>
      <c r="O2375"/>
      <c r="P2375"/>
      <c r="Q2375"/>
      <c r="U2375" s="969"/>
      <c r="V2375" s="38"/>
      <c r="W2375" s="38"/>
    </row>
    <row r="2376" spans="1:23" x14ac:dyDescent="0.35">
      <c r="A2376" s="959">
        <v>73223</v>
      </c>
      <c r="B2376" s="1266">
        <v>2.1</v>
      </c>
      <c r="C2376" s="42" t="s">
        <v>2182</v>
      </c>
      <c r="E2376" s="974" t="s">
        <v>1755</v>
      </c>
      <c r="F2376" s="3"/>
      <c r="O2376"/>
      <c r="P2376"/>
      <c r="Q2376"/>
      <c r="U2376" s="969"/>
      <c r="V2376" s="38"/>
      <c r="W2376" s="38"/>
    </row>
    <row r="2377" spans="1:23" x14ac:dyDescent="0.35">
      <c r="A2377" s="1264">
        <v>73223</v>
      </c>
      <c r="B2377" s="1265">
        <v>2.1</v>
      </c>
      <c r="C2377" s="313" t="s">
        <v>2183</v>
      </c>
      <c r="D2377" s="1"/>
      <c r="E2377" s="974" t="s">
        <v>1755</v>
      </c>
      <c r="F2377" s="3"/>
      <c r="O2377"/>
      <c r="P2377"/>
      <c r="Q2377"/>
      <c r="U2377" s="969"/>
      <c r="V2377" s="38"/>
      <c r="W2377" s="38"/>
    </row>
    <row r="2378" spans="1:23" x14ac:dyDescent="0.35">
      <c r="A2378" s="1264">
        <v>73223</v>
      </c>
      <c r="B2378" s="1265">
        <v>2.1</v>
      </c>
      <c r="C2378" s="313" t="s">
        <v>2184</v>
      </c>
      <c r="D2378" s="1"/>
      <c r="E2378" s="974" t="s">
        <v>1755</v>
      </c>
      <c r="F2378" s="3"/>
      <c r="O2378"/>
      <c r="P2378"/>
      <c r="Q2378"/>
      <c r="U2378" s="969"/>
      <c r="V2378" s="38"/>
      <c r="W2378" s="38"/>
    </row>
    <row r="2379" spans="1:23" x14ac:dyDescent="0.35">
      <c r="A2379" s="959">
        <v>73223</v>
      </c>
      <c r="B2379" s="1266">
        <v>2.1</v>
      </c>
      <c r="C2379" s="333" t="s">
        <v>2185</v>
      </c>
      <c r="D2379" s="1"/>
      <c r="E2379" s="974" t="s">
        <v>1755</v>
      </c>
      <c r="F2379" s="3"/>
      <c r="O2379"/>
      <c r="P2379"/>
      <c r="Q2379"/>
      <c r="U2379" s="969"/>
      <c r="V2379" s="38"/>
      <c r="W2379" s="38"/>
    </row>
    <row r="2380" spans="1:23" x14ac:dyDescent="0.35">
      <c r="A2380" s="959">
        <v>73223</v>
      </c>
      <c r="B2380" s="1266">
        <v>2.1</v>
      </c>
      <c r="C2380" s="333" t="s">
        <v>2186</v>
      </c>
      <c r="D2380" s="1"/>
      <c r="E2380" s="974" t="s">
        <v>1755</v>
      </c>
      <c r="F2380" s="3"/>
      <c r="O2380"/>
      <c r="P2380"/>
      <c r="Q2380"/>
      <c r="U2380" s="969"/>
      <c r="V2380" s="38"/>
      <c r="W2380" s="38"/>
    </row>
    <row r="2381" spans="1:23" x14ac:dyDescent="0.35">
      <c r="A2381" s="1264">
        <v>73225</v>
      </c>
      <c r="B2381" s="1265">
        <v>1.69</v>
      </c>
      <c r="C2381" s="313" t="s">
        <v>2117</v>
      </c>
      <c r="D2381" s="1"/>
      <c r="E2381" s="974" t="s">
        <v>1755</v>
      </c>
      <c r="F2381" s="3"/>
      <c r="O2381"/>
      <c r="P2381"/>
      <c r="Q2381"/>
      <c r="U2381" s="969"/>
      <c r="V2381" s="38"/>
      <c r="W2381" s="38"/>
    </row>
    <row r="2382" spans="1:23" x14ac:dyDescent="0.35">
      <c r="A2382" s="1264">
        <v>73225</v>
      </c>
      <c r="B2382" s="1265">
        <v>1.69</v>
      </c>
      <c r="C2382" s="313" t="s">
        <v>2118</v>
      </c>
      <c r="D2382" s="1"/>
      <c r="E2382" s="974" t="s">
        <v>1755</v>
      </c>
      <c r="F2382" s="1126"/>
      <c r="O2382"/>
      <c r="P2382"/>
      <c r="Q2382"/>
      <c r="U2382" s="969"/>
      <c r="V2382" s="38"/>
      <c r="W2382" s="38"/>
    </row>
    <row r="2383" spans="1:23" x14ac:dyDescent="0.35">
      <c r="A2383" s="1264">
        <v>73225</v>
      </c>
      <c r="B2383" s="1265">
        <v>1.69</v>
      </c>
      <c r="C2383" s="313" t="s">
        <v>2119</v>
      </c>
      <c r="D2383" s="1"/>
      <c r="E2383" s="974" t="s">
        <v>1755</v>
      </c>
      <c r="F2383" s="3"/>
      <c r="O2383"/>
      <c r="P2383"/>
      <c r="Q2383"/>
      <c r="U2383" s="969"/>
      <c r="V2383" s="38"/>
      <c r="W2383" s="38"/>
    </row>
    <row r="2384" spans="1:23" x14ac:dyDescent="0.35">
      <c r="A2384" s="1264">
        <v>73225</v>
      </c>
      <c r="B2384" s="1265">
        <v>1.69</v>
      </c>
      <c r="C2384" s="313" t="s">
        <v>2120</v>
      </c>
      <c r="D2384" s="1"/>
      <c r="E2384" s="974" t="s">
        <v>1755</v>
      </c>
      <c r="F2384" s="3"/>
      <c r="O2384"/>
      <c r="P2384"/>
      <c r="Q2384"/>
      <c r="U2384" s="969"/>
      <c r="V2384" s="38"/>
      <c r="W2384" s="38"/>
    </row>
    <row r="2385" spans="1:23" x14ac:dyDescent="0.35">
      <c r="A2385" s="1264">
        <v>73225</v>
      </c>
      <c r="B2385" s="1265">
        <v>1.69</v>
      </c>
      <c r="C2385" s="313" t="s">
        <v>2121</v>
      </c>
      <c r="D2385" s="1"/>
      <c r="E2385" s="974" t="s">
        <v>1755</v>
      </c>
      <c r="F2385" s="3"/>
      <c r="O2385"/>
      <c r="P2385"/>
      <c r="Q2385"/>
      <c r="U2385" s="969"/>
      <c r="V2385" s="38"/>
      <c r="W2385" s="38"/>
    </row>
    <row r="2386" spans="1:23" x14ac:dyDescent="0.35">
      <c r="A2386" s="1264">
        <v>73225</v>
      </c>
      <c r="B2386" s="1265">
        <v>1.69</v>
      </c>
      <c r="C2386" s="313" t="s">
        <v>2122</v>
      </c>
      <c r="D2386" s="1"/>
      <c r="E2386" s="974" t="s">
        <v>1755</v>
      </c>
      <c r="F2386" s="3"/>
      <c r="O2386"/>
      <c r="P2386"/>
      <c r="Q2386"/>
      <c r="U2386" s="969"/>
      <c r="V2386" s="38"/>
      <c r="W2386" s="38"/>
    </row>
    <row r="2387" spans="1:23" x14ac:dyDescent="0.35">
      <c r="A2387" s="1264">
        <v>73225</v>
      </c>
      <c r="B2387" s="1265">
        <v>1.69</v>
      </c>
      <c r="C2387" s="313" t="s">
        <v>2123</v>
      </c>
      <c r="D2387" s="1"/>
      <c r="E2387" s="974" t="s">
        <v>1755</v>
      </c>
      <c r="F2387" s="3"/>
      <c r="O2387"/>
      <c r="P2387"/>
      <c r="Q2387"/>
      <c r="U2387" s="969"/>
      <c r="V2387" s="38"/>
      <c r="W2387" s="38"/>
    </row>
    <row r="2388" spans="1:23" x14ac:dyDescent="0.35">
      <c r="A2388" s="1264">
        <v>73225</v>
      </c>
      <c r="B2388" s="1265">
        <v>1.69</v>
      </c>
      <c r="C2388" s="313" t="s">
        <v>2124</v>
      </c>
      <c r="D2388" s="1"/>
      <c r="E2388" s="974" t="s">
        <v>1755</v>
      </c>
      <c r="F2388" s="3"/>
      <c r="O2388"/>
      <c r="P2388"/>
      <c r="Q2388"/>
      <c r="U2388" s="969"/>
      <c r="V2388" s="38"/>
      <c r="W2388" s="38"/>
    </row>
    <row r="2389" spans="1:23" x14ac:dyDescent="0.35">
      <c r="A2389" s="959">
        <v>73501</v>
      </c>
      <c r="B2389" s="1266">
        <v>0.18</v>
      </c>
      <c r="C2389" s="42" t="s">
        <v>1812</v>
      </c>
      <c r="D2389" s="1"/>
      <c r="E2389" s="974" t="s">
        <v>1755</v>
      </c>
      <c r="F2389" s="3"/>
      <c r="O2389"/>
      <c r="P2389"/>
      <c r="Q2389"/>
      <c r="U2389" s="969"/>
      <c r="V2389" s="38"/>
      <c r="W2389" s="38"/>
    </row>
    <row r="2390" spans="1:23" x14ac:dyDescent="0.35">
      <c r="A2390" s="959">
        <v>73501</v>
      </c>
      <c r="B2390" s="1266">
        <v>0.18</v>
      </c>
      <c r="C2390" s="444" t="s">
        <v>1813</v>
      </c>
      <c r="D2390" s="1"/>
      <c r="E2390" s="974" t="s">
        <v>1755</v>
      </c>
      <c r="F2390" s="3"/>
      <c r="O2390"/>
      <c r="P2390"/>
      <c r="Q2390"/>
      <c r="U2390" s="969"/>
      <c r="V2390" s="38"/>
      <c r="W2390" s="38"/>
    </row>
    <row r="2391" spans="1:23" x14ac:dyDescent="0.35">
      <c r="A2391" s="959">
        <v>73502</v>
      </c>
      <c r="B2391" s="1266">
        <v>0.21</v>
      </c>
      <c r="C2391" s="281" t="s">
        <v>1825</v>
      </c>
      <c r="D2391" s="1"/>
      <c r="E2391" s="974" t="s">
        <v>1755</v>
      </c>
      <c r="O2391"/>
      <c r="P2391"/>
      <c r="Q2391"/>
      <c r="U2391" s="969"/>
      <c r="V2391" s="38"/>
      <c r="W2391" s="38"/>
    </row>
    <row r="2392" spans="1:23" x14ac:dyDescent="0.35">
      <c r="A2392" s="959">
        <v>73502</v>
      </c>
      <c r="B2392" s="1266">
        <v>0.21</v>
      </c>
      <c r="C2392" s="42" t="s">
        <v>1826</v>
      </c>
      <c r="D2392" s="1"/>
      <c r="E2392" s="974" t="s">
        <v>1755</v>
      </c>
      <c r="F2392" s="1126"/>
      <c r="O2392"/>
      <c r="P2392"/>
      <c r="Q2392"/>
      <c r="U2392" s="969"/>
      <c r="V2392" s="38"/>
      <c r="W2392" s="38"/>
    </row>
    <row r="2393" spans="1:23" x14ac:dyDescent="0.35">
      <c r="A2393" s="959">
        <v>73502</v>
      </c>
      <c r="B2393" s="1266">
        <v>0.21</v>
      </c>
      <c r="C2393" s="333" t="s">
        <v>1827</v>
      </c>
      <c r="D2393" s="1128"/>
      <c r="E2393" s="974" t="s">
        <v>1755</v>
      </c>
      <c r="F2393" s="3"/>
      <c r="O2393"/>
      <c r="P2393"/>
      <c r="Q2393"/>
      <c r="U2393" s="969"/>
      <c r="V2393" s="38"/>
      <c r="W2393" s="38"/>
    </row>
    <row r="2394" spans="1:23" x14ac:dyDescent="0.35">
      <c r="A2394" s="1264">
        <v>73503</v>
      </c>
      <c r="B2394" s="1265">
        <v>0.26</v>
      </c>
      <c r="C2394" s="313" t="s">
        <v>1827</v>
      </c>
      <c r="D2394" s="1"/>
      <c r="E2394" s="974" t="s">
        <v>1755</v>
      </c>
      <c r="F2394" s="3"/>
      <c r="O2394"/>
      <c r="P2394"/>
      <c r="Q2394"/>
      <c r="U2394" s="969"/>
      <c r="V2394" s="38"/>
      <c r="W2394" s="38"/>
    </row>
    <row r="2395" spans="1:23" x14ac:dyDescent="0.35">
      <c r="A2395" s="1264">
        <v>73503</v>
      </c>
      <c r="B2395" s="1265">
        <v>0.26</v>
      </c>
      <c r="C2395" s="313" t="s">
        <v>1848</v>
      </c>
      <c r="D2395" s="1"/>
      <c r="E2395" s="974" t="s">
        <v>1755</v>
      </c>
      <c r="F2395" s="3"/>
      <c r="O2395"/>
      <c r="P2395"/>
      <c r="Q2395"/>
      <c r="U2395" s="969"/>
      <c r="V2395" s="38"/>
      <c r="W2395" s="38"/>
    </row>
    <row r="2396" spans="1:23" x14ac:dyDescent="0.35">
      <c r="A2396" s="959">
        <v>73521</v>
      </c>
      <c r="B2396" s="1266">
        <v>0.21</v>
      </c>
      <c r="C2396" s="42" t="s">
        <v>1828</v>
      </c>
      <c r="D2396" s="1"/>
      <c r="E2396" s="974" t="s">
        <v>1755</v>
      </c>
      <c r="F2396" s="3"/>
      <c r="O2396"/>
      <c r="P2396"/>
      <c r="Q2396"/>
      <c r="U2396" s="969"/>
      <c r="V2396" s="38"/>
      <c r="W2396" s="38"/>
    </row>
    <row r="2397" spans="1:23" x14ac:dyDescent="0.35">
      <c r="A2397" s="959">
        <v>73522</v>
      </c>
      <c r="B2397" s="1266">
        <v>0.28000000000000003</v>
      </c>
      <c r="C2397" s="42" t="s">
        <v>1855</v>
      </c>
      <c r="D2397" s="1"/>
      <c r="E2397" s="974" t="s">
        <v>1755</v>
      </c>
      <c r="F2397" s="3"/>
      <c r="O2397"/>
      <c r="P2397"/>
      <c r="Q2397"/>
      <c r="U2397" s="969"/>
      <c r="V2397" s="38"/>
      <c r="W2397" s="38"/>
    </row>
    <row r="2398" spans="1:23" x14ac:dyDescent="0.35">
      <c r="A2398" s="959">
        <v>73523</v>
      </c>
      <c r="B2398" s="1266">
        <v>0.3</v>
      </c>
      <c r="C2398" s="42" t="s">
        <v>1862</v>
      </c>
      <c r="D2398" s="1"/>
      <c r="E2398" s="974" t="s">
        <v>1755</v>
      </c>
      <c r="F2398" s="3"/>
      <c r="O2398"/>
      <c r="P2398"/>
      <c r="Q2398"/>
      <c r="U2398" s="969"/>
      <c r="V2398" s="38"/>
      <c r="W2398" s="38"/>
    </row>
    <row r="2399" spans="1:23" x14ac:dyDescent="0.35">
      <c r="A2399" s="1264">
        <v>73551</v>
      </c>
      <c r="B2399" s="1265">
        <v>0.16</v>
      </c>
      <c r="C2399" s="313" t="s">
        <v>1771</v>
      </c>
      <c r="D2399" s="1"/>
      <c r="E2399" s="974" t="s">
        <v>1755</v>
      </c>
      <c r="F2399" s="3"/>
      <c r="O2399"/>
      <c r="P2399"/>
      <c r="Q2399"/>
      <c r="U2399" s="969"/>
      <c r="V2399" s="38"/>
      <c r="W2399" s="38"/>
    </row>
    <row r="2400" spans="1:23" x14ac:dyDescent="0.35">
      <c r="A2400" s="1264">
        <v>73551</v>
      </c>
      <c r="B2400" s="1265">
        <v>0.16</v>
      </c>
      <c r="C2400" s="313" t="s">
        <v>1772</v>
      </c>
      <c r="D2400" s="1"/>
      <c r="E2400" s="974" t="s">
        <v>1755</v>
      </c>
      <c r="F2400" s="3"/>
      <c r="O2400"/>
      <c r="P2400"/>
      <c r="Q2400"/>
      <c r="U2400" s="969"/>
      <c r="V2400" s="38"/>
      <c r="W2400" s="38"/>
    </row>
    <row r="2401" spans="1:23" x14ac:dyDescent="0.35">
      <c r="A2401" s="959">
        <v>73552</v>
      </c>
      <c r="B2401" s="1266">
        <v>0.18</v>
      </c>
      <c r="C2401" s="42" t="s">
        <v>1814</v>
      </c>
      <c r="D2401" s="1"/>
      <c r="E2401" s="974" t="s">
        <v>1755</v>
      </c>
      <c r="F2401" s="3"/>
      <c r="O2401"/>
      <c r="P2401"/>
      <c r="Q2401"/>
      <c r="U2401" s="969"/>
      <c r="V2401" s="38"/>
      <c r="W2401" s="38"/>
    </row>
    <row r="2402" spans="1:23" x14ac:dyDescent="0.35">
      <c r="A2402" s="959">
        <v>73560</v>
      </c>
      <c r="B2402" s="1266">
        <v>0.16</v>
      </c>
      <c r="C2402" s="42" t="s">
        <v>1773</v>
      </c>
      <c r="D2402" s="1"/>
      <c r="E2402" s="974" t="s">
        <v>1755</v>
      </c>
      <c r="F2402" s="3"/>
      <c r="O2402"/>
      <c r="P2402"/>
      <c r="Q2402"/>
      <c r="U2402" s="969"/>
      <c r="V2402" s="38"/>
      <c r="W2402" s="38"/>
    </row>
    <row r="2403" spans="1:23" x14ac:dyDescent="0.35">
      <c r="A2403" s="959">
        <v>73560</v>
      </c>
      <c r="B2403" s="1266">
        <v>0.16</v>
      </c>
      <c r="C2403" s="42" t="s">
        <v>1774</v>
      </c>
      <c r="D2403" s="1"/>
      <c r="E2403" s="974" t="s">
        <v>1755</v>
      </c>
      <c r="F2403" s="3"/>
      <c r="O2403"/>
      <c r="P2403"/>
      <c r="Q2403"/>
      <c r="U2403" s="969"/>
      <c r="V2403" s="38"/>
      <c r="W2403" s="38"/>
    </row>
    <row r="2404" spans="1:23" x14ac:dyDescent="0.35">
      <c r="A2404" s="959">
        <v>73562</v>
      </c>
      <c r="B2404" s="1266">
        <v>0.18</v>
      </c>
      <c r="C2404" s="42" t="s">
        <v>1815</v>
      </c>
      <c r="D2404" s="1"/>
      <c r="E2404" s="974" t="s">
        <v>1755</v>
      </c>
      <c r="F2404" s="3"/>
      <c r="O2404"/>
      <c r="P2404"/>
      <c r="Q2404"/>
      <c r="U2404" s="969"/>
      <c r="V2404" s="38"/>
      <c r="W2404" s="38"/>
    </row>
    <row r="2405" spans="1:23" x14ac:dyDescent="0.35">
      <c r="A2405" s="959">
        <v>73564</v>
      </c>
      <c r="B2405" s="1266">
        <v>0.21</v>
      </c>
      <c r="C2405" s="42" t="s">
        <v>1829</v>
      </c>
      <c r="D2405" s="1"/>
      <c r="E2405" s="974" t="s">
        <v>1755</v>
      </c>
      <c r="F2405" s="3"/>
      <c r="O2405"/>
      <c r="P2405"/>
      <c r="Q2405"/>
      <c r="U2405" s="969"/>
      <c r="V2405" s="38"/>
      <c r="W2405" s="38"/>
    </row>
    <row r="2406" spans="1:23" x14ac:dyDescent="0.35">
      <c r="A2406" s="959">
        <v>73564</v>
      </c>
      <c r="B2406" s="1266">
        <v>0.21</v>
      </c>
      <c r="C2406" s="42" t="s">
        <v>1830</v>
      </c>
      <c r="D2406" s="1"/>
      <c r="E2406" s="974" t="s">
        <v>1755</v>
      </c>
      <c r="F2406" s="3"/>
      <c r="O2406"/>
      <c r="P2406"/>
      <c r="Q2406"/>
      <c r="U2406" s="969"/>
      <c r="V2406" s="38"/>
      <c r="W2406" s="38"/>
    </row>
    <row r="2407" spans="1:23" x14ac:dyDescent="0.35">
      <c r="A2407" s="959">
        <v>73565</v>
      </c>
      <c r="B2407" s="1266">
        <v>0.16</v>
      </c>
      <c r="C2407" s="42" t="s">
        <v>1775</v>
      </c>
      <c r="D2407" s="1"/>
      <c r="E2407" s="974" t="s">
        <v>1755</v>
      </c>
      <c r="F2407" s="3"/>
      <c r="O2407"/>
      <c r="P2407"/>
      <c r="Q2407"/>
      <c r="U2407" s="969"/>
      <c r="V2407" s="38"/>
      <c r="W2407" s="38"/>
    </row>
    <row r="2408" spans="1:23" x14ac:dyDescent="0.35">
      <c r="A2408" s="959">
        <v>73590</v>
      </c>
      <c r="B2408" s="1266">
        <v>0.16</v>
      </c>
      <c r="C2408" s="42" t="s">
        <v>1776</v>
      </c>
      <c r="D2408" s="1"/>
      <c r="E2408" s="974" t="s">
        <v>1755</v>
      </c>
      <c r="F2408" s="3"/>
      <c r="O2408"/>
      <c r="P2408"/>
      <c r="Q2408"/>
      <c r="U2408" s="969"/>
      <c r="V2408" s="38"/>
      <c r="W2408" s="38"/>
    </row>
    <row r="2409" spans="1:23" x14ac:dyDescent="0.35">
      <c r="A2409" s="1264">
        <v>73592</v>
      </c>
      <c r="B2409" s="1265">
        <v>0.16</v>
      </c>
      <c r="C2409" s="313" t="s">
        <v>1777</v>
      </c>
      <c r="D2409" s="1"/>
      <c r="E2409" s="974" t="s">
        <v>1755</v>
      </c>
      <c r="F2409" s="3"/>
      <c r="O2409"/>
      <c r="P2409"/>
      <c r="Q2409"/>
      <c r="U2409" s="969"/>
      <c r="V2409" s="38"/>
      <c r="W2409" s="38"/>
    </row>
    <row r="2410" spans="1:23" x14ac:dyDescent="0.35">
      <c r="A2410" s="959">
        <v>73592</v>
      </c>
      <c r="B2410" s="1266">
        <v>0.16</v>
      </c>
      <c r="C2410" s="281" t="s">
        <v>1778</v>
      </c>
      <c r="D2410" s="1"/>
      <c r="E2410" s="974" t="s">
        <v>1755</v>
      </c>
      <c r="F2410" s="3"/>
      <c r="O2410"/>
      <c r="P2410"/>
      <c r="Q2410"/>
      <c r="U2410" s="969"/>
      <c r="V2410" s="38"/>
      <c r="W2410" s="38"/>
    </row>
    <row r="2411" spans="1:23" x14ac:dyDescent="0.35">
      <c r="A2411" s="959">
        <v>73600</v>
      </c>
      <c r="B2411" s="1266">
        <v>0.16</v>
      </c>
      <c r="C2411" s="42" t="s">
        <v>1779</v>
      </c>
      <c r="E2411" s="974" t="s">
        <v>1755</v>
      </c>
      <c r="F2411" s="3"/>
      <c r="O2411"/>
      <c r="P2411"/>
      <c r="Q2411"/>
      <c r="U2411" s="969"/>
      <c r="V2411" s="38"/>
      <c r="W2411" s="38"/>
    </row>
    <row r="2412" spans="1:23" x14ac:dyDescent="0.35">
      <c r="A2412" s="959">
        <v>73600</v>
      </c>
      <c r="B2412" s="1266">
        <v>0.16</v>
      </c>
      <c r="C2412" s="42" t="s">
        <v>1780</v>
      </c>
      <c r="D2412" s="1"/>
      <c r="E2412" s="974" t="s">
        <v>1755</v>
      </c>
      <c r="F2412" s="3"/>
      <c r="O2412"/>
      <c r="P2412"/>
      <c r="Q2412"/>
      <c r="U2412" s="969"/>
      <c r="V2412" s="38"/>
      <c r="W2412" s="38"/>
    </row>
    <row r="2413" spans="1:23" x14ac:dyDescent="0.35">
      <c r="A2413" s="959">
        <v>73610</v>
      </c>
      <c r="B2413" s="1266">
        <v>0.17</v>
      </c>
      <c r="C2413" s="42" t="s">
        <v>1795</v>
      </c>
      <c r="D2413" s="1"/>
      <c r="E2413" s="974" t="s">
        <v>1755</v>
      </c>
      <c r="F2413" s="3"/>
      <c r="O2413"/>
      <c r="P2413"/>
      <c r="Q2413"/>
      <c r="U2413" s="969"/>
      <c r="V2413" s="38"/>
      <c r="W2413" s="38"/>
    </row>
    <row r="2414" spans="1:23" x14ac:dyDescent="0.35">
      <c r="A2414" s="959">
        <v>73610</v>
      </c>
      <c r="B2414" s="1266">
        <v>0.17</v>
      </c>
      <c r="C2414" s="42" t="s">
        <v>1796</v>
      </c>
      <c r="D2414" s="1"/>
      <c r="E2414" s="974" t="s">
        <v>1755</v>
      </c>
      <c r="F2414" s="3"/>
      <c r="O2414"/>
      <c r="P2414"/>
      <c r="Q2414"/>
      <c r="U2414" s="969"/>
      <c r="V2414" s="38"/>
      <c r="W2414" s="38"/>
    </row>
    <row r="2415" spans="1:23" x14ac:dyDescent="0.35">
      <c r="A2415" s="959">
        <v>73620</v>
      </c>
      <c r="B2415" s="1266">
        <v>0.16</v>
      </c>
      <c r="C2415" s="42" t="s">
        <v>1781</v>
      </c>
      <c r="D2415" s="1"/>
      <c r="E2415" s="974" t="s">
        <v>1755</v>
      </c>
      <c r="F2415" s="3"/>
      <c r="O2415"/>
      <c r="P2415"/>
      <c r="Q2415"/>
      <c r="U2415" s="969"/>
      <c r="V2415" s="38"/>
      <c r="W2415" s="38"/>
    </row>
    <row r="2416" spans="1:23" x14ac:dyDescent="0.35">
      <c r="A2416" s="959">
        <v>73620</v>
      </c>
      <c r="B2416" s="1266">
        <v>0.16</v>
      </c>
      <c r="C2416" s="42" t="s">
        <v>1782</v>
      </c>
      <c r="D2416" s="1"/>
      <c r="E2416" s="974" t="s">
        <v>1755</v>
      </c>
      <c r="F2416" s="3"/>
      <c r="O2416"/>
      <c r="P2416"/>
      <c r="Q2416"/>
      <c r="U2416" s="969"/>
      <c r="V2416" s="38"/>
      <c r="W2416" s="38"/>
    </row>
    <row r="2417" spans="1:23" x14ac:dyDescent="0.35">
      <c r="A2417" s="959">
        <v>73630</v>
      </c>
      <c r="B2417" s="1266">
        <v>0.17</v>
      </c>
      <c r="C2417" s="42" t="s">
        <v>1797</v>
      </c>
      <c r="D2417" s="1"/>
      <c r="E2417" s="974" t="s">
        <v>1755</v>
      </c>
      <c r="F2417" s="3"/>
      <c r="O2417"/>
      <c r="P2417"/>
      <c r="Q2417"/>
      <c r="U2417" s="969"/>
      <c r="V2417" s="38"/>
      <c r="W2417" s="38"/>
    </row>
    <row r="2418" spans="1:23" x14ac:dyDescent="0.35">
      <c r="A2418" s="959">
        <v>73630</v>
      </c>
      <c r="B2418" s="1266">
        <v>0.17</v>
      </c>
      <c r="C2418" s="42" t="s">
        <v>1798</v>
      </c>
      <c r="D2418" s="1"/>
      <c r="E2418" s="974" t="s">
        <v>1755</v>
      </c>
      <c r="F2418" s="3"/>
      <c r="O2418"/>
      <c r="P2418"/>
      <c r="Q2418"/>
      <c r="U2418" s="969"/>
      <c r="V2418" s="38"/>
      <c r="W2418" s="38"/>
    </row>
    <row r="2419" spans="1:23" x14ac:dyDescent="0.35">
      <c r="A2419" s="959">
        <v>73650</v>
      </c>
      <c r="B2419" s="1266">
        <v>0.16</v>
      </c>
      <c r="C2419" s="42" t="s">
        <v>1783</v>
      </c>
      <c r="D2419" s="38"/>
      <c r="E2419" s="974" t="s">
        <v>1755</v>
      </c>
      <c r="F2419" s="3"/>
      <c r="O2419"/>
      <c r="P2419"/>
      <c r="Q2419"/>
      <c r="U2419" s="969"/>
      <c r="V2419" s="38"/>
      <c r="W2419" s="38"/>
    </row>
    <row r="2420" spans="1:23" x14ac:dyDescent="0.35">
      <c r="A2420" s="959">
        <v>73660</v>
      </c>
      <c r="B2420" s="1266">
        <v>0.13</v>
      </c>
      <c r="C2420" s="42" t="s">
        <v>1758</v>
      </c>
      <c r="D2420" s="1"/>
      <c r="E2420" s="974" t="s">
        <v>1755</v>
      </c>
      <c r="F2420" s="3"/>
      <c r="O2420"/>
      <c r="P2420"/>
      <c r="Q2420"/>
      <c r="U2420" s="969"/>
      <c r="V2420" s="38"/>
      <c r="W2420" s="38"/>
    </row>
    <row r="2421" spans="1:23" x14ac:dyDescent="0.35">
      <c r="A2421" s="959">
        <v>73660</v>
      </c>
      <c r="B2421" s="1266">
        <v>0.13</v>
      </c>
      <c r="C2421" s="42" t="s">
        <v>1759</v>
      </c>
      <c r="D2421" s="1"/>
      <c r="E2421" s="974" t="s">
        <v>1755</v>
      </c>
      <c r="F2421" s="3"/>
      <c r="O2421"/>
      <c r="P2421"/>
      <c r="Q2421"/>
      <c r="U2421" s="969"/>
      <c r="V2421" s="38"/>
      <c r="W2421" s="38"/>
    </row>
    <row r="2422" spans="1:23" x14ac:dyDescent="0.35">
      <c r="A2422" s="959">
        <v>73700</v>
      </c>
      <c r="B2422" s="1266">
        <v>0.98</v>
      </c>
      <c r="C2422" s="42" t="s">
        <v>1997</v>
      </c>
      <c r="D2422" s="1"/>
      <c r="E2422" s="974" t="s">
        <v>1755</v>
      </c>
      <c r="F2422" s="3"/>
      <c r="O2422"/>
      <c r="P2422"/>
      <c r="Q2422"/>
      <c r="U2422" s="969"/>
      <c r="V2422" s="38"/>
      <c r="W2422" s="38"/>
    </row>
    <row r="2423" spans="1:23" x14ac:dyDescent="0.35">
      <c r="A2423" s="959">
        <v>73700</v>
      </c>
      <c r="B2423" s="1266">
        <v>0.98</v>
      </c>
      <c r="C2423" s="42" t="s">
        <v>1998</v>
      </c>
      <c r="D2423" s="1"/>
      <c r="E2423" s="974" t="s">
        <v>1755</v>
      </c>
      <c r="F2423" s="3"/>
      <c r="O2423"/>
      <c r="P2423"/>
      <c r="Q2423"/>
      <c r="U2423" s="969"/>
      <c r="V2423" s="38"/>
      <c r="W2423" s="38"/>
    </row>
    <row r="2424" spans="1:23" x14ac:dyDescent="0.35">
      <c r="A2424" s="959">
        <v>73701</v>
      </c>
      <c r="B2424" s="1266">
        <v>1.1299999999999999</v>
      </c>
      <c r="C2424" s="42" t="s">
        <v>2011</v>
      </c>
      <c r="D2424" s="1"/>
      <c r="E2424" s="974" t="s">
        <v>1755</v>
      </c>
      <c r="F2424" s="3"/>
      <c r="O2424"/>
      <c r="P2424"/>
      <c r="Q2424"/>
      <c r="U2424" s="969"/>
      <c r="V2424" s="38"/>
      <c r="W2424" s="38"/>
    </row>
    <row r="2425" spans="1:23" x14ac:dyDescent="0.35">
      <c r="A2425" s="959">
        <v>73701</v>
      </c>
      <c r="B2425" s="1266">
        <v>1.1299999999999999</v>
      </c>
      <c r="C2425" s="42" t="s">
        <v>2012</v>
      </c>
      <c r="D2425" s="1"/>
      <c r="E2425" s="974" t="s">
        <v>1755</v>
      </c>
      <c r="F2425" s="3"/>
      <c r="O2425"/>
      <c r="P2425"/>
      <c r="Q2425"/>
      <c r="U2425" s="969"/>
      <c r="V2425" s="38"/>
      <c r="W2425" s="38"/>
    </row>
    <row r="2426" spans="1:23" x14ac:dyDescent="0.35">
      <c r="A2426" s="959">
        <v>73702</v>
      </c>
      <c r="B2426" s="1266">
        <v>1.19</v>
      </c>
      <c r="C2426" s="42" t="s">
        <v>2028</v>
      </c>
      <c r="D2426" s="1"/>
      <c r="E2426" s="974" t="s">
        <v>1755</v>
      </c>
      <c r="F2426" s="3"/>
      <c r="O2426"/>
      <c r="P2426"/>
      <c r="Q2426"/>
      <c r="U2426" s="969"/>
      <c r="V2426" s="38"/>
      <c r="W2426" s="38"/>
    </row>
    <row r="2427" spans="1:23" x14ac:dyDescent="0.35">
      <c r="A2427" s="959">
        <v>73702</v>
      </c>
      <c r="B2427" s="1266">
        <v>1.19</v>
      </c>
      <c r="C2427" s="42" t="s">
        <v>2029</v>
      </c>
      <c r="D2427" s="1"/>
      <c r="E2427" s="974" t="s">
        <v>1755</v>
      </c>
      <c r="F2427" s="3"/>
      <c r="O2427"/>
      <c r="P2427"/>
      <c r="Q2427"/>
      <c r="U2427" s="969"/>
      <c r="V2427" s="38"/>
      <c r="W2427" s="38"/>
    </row>
    <row r="2428" spans="1:23" x14ac:dyDescent="0.35">
      <c r="A2428" s="959">
        <v>73702</v>
      </c>
      <c r="B2428" s="1266">
        <v>1.19</v>
      </c>
      <c r="C2428" s="42" t="s">
        <v>2030</v>
      </c>
      <c r="D2428" s="1"/>
      <c r="E2428" s="974" t="s">
        <v>1755</v>
      </c>
      <c r="F2428" s="3"/>
      <c r="O2428"/>
      <c r="P2428"/>
      <c r="Q2428"/>
      <c r="U2428" s="969"/>
      <c r="V2428" s="38"/>
      <c r="W2428" s="38"/>
    </row>
    <row r="2429" spans="1:23" x14ac:dyDescent="0.35">
      <c r="A2429" s="1264">
        <v>73702</v>
      </c>
      <c r="B2429" s="1266">
        <v>1.19</v>
      </c>
      <c r="C2429" s="313" t="s">
        <v>2031</v>
      </c>
      <c r="D2429" s="1"/>
      <c r="E2429" s="974" t="s">
        <v>1755</v>
      </c>
      <c r="F2429" s="3"/>
      <c r="O2429"/>
      <c r="P2429"/>
      <c r="Q2429"/>
      <c r="U2429" s="969"/>
      <c r="V2429" s="38"/>
      <c r="W2429" s="38"/>
    </row>
    <row r="2430" spans="1:23" x14ac:dyDescent="0.35">
      <c r="A2430" s="1264">
        <v>73702</v>
      </c>
      <c r="B2430" s="1266">
        <v>1.19</v>
      </c>
      <c r="C2430" s="313" t="s">
        <v>2032</v>
      </c>
      <c r="D2430" s="1"/>
      <c r="E2430" s="974" t="s">
        <v>1755</v>
      </c>
      <c r="F2430" s="3"/>
      <c r="O2430"/>
      <c r="P2430"/>
      <c r="Q2430"/>
      <c r="U2430" s="969"/>
      <c r="V2430" s="38"/>
      <c r="W2430" s="38"/>
    </row>
    <row r="2431" spans="1:23" x14ac:dyDescent="0.35">
      <c r="A2431" s="959">
        <v>73706</v>
      </c>
      <c r="B2431" s="1266">
        <v>1.85</v>
      </c>
      <c r="C2431" s="281" t="s">
        <v>2164</v>
      </c>
      <c r="D2431" s="1"/>
      <c r="E2431" s="974" t="s">
        <v>1755</v>
      </c>
      <c r="F2431" s="3"/>
      <c r="O2431"/>
      <c r="P2431"/>
      <c r="Q2431"/>
      <c r="U2431" s="969"/>
      <c r="V2431" s="38"/>
      <c r="W2431" s="38"/>
    </row>
    <row r="2432" spans="1:23" x14ac:dyDescent="0.35">
      <c r="A2432" s="959">
        <v>73706</v>
      </c>
      <c r="B2432" s="1266">
        <v>1.85</v>
      </c>
      <c r="C2432" s="281" t="s">
        <v>2165</v>
      </c>
      <c r="D2432" s="1"/>
      <c r="E2432" s="974" t="s">
        <v>1755</v>
      </c>
      <c r="F2432" s="3"/>
      <c r="O2432"/>
      <c r="P2432"/>
      <c r="Q2432"/>
      <c r="U2432" s="969"/>
      <c r="V2432" s="38"/>
      <c r="W2432" s="38"/>
    </row>
    <row r="2433" spans="1:23" x14ac:dyDescent="0.35">
      <c r="A2433" s="959">
        <v>73718</v>
      </c>
      <c r="B2433" s="1266">
        <v>1.32</v>
      </c>
      <c r="C2433" s="42" t="s">
        <v>2053</v>
      </c>
      <c r="D2433" s="1"/>
      <c r="E2433" s="974" t="s">
        <v>1755</v>
      </c>
      <c r="F2433" s="3"/>
      <c r="O2433"/>
      <c r="P2433"/>
      <c r="Q2433"/>
      <c r="U2433" s="969"/>
      <c r="V2433" s="38"/>
      <c r="W2433" s="38"/>
    </row>
    <row r="2434" spans="1:23" x14ac:dyDescent="0.35">
      <c r="A2434" s="959">
        <v>73718</v>
      </c>
      <c r="B2434" s="1266">
        <v>1.32</v>
      </c>
      <c r="C2434" s="42" t="s">
        <v>2054</v>
      </c>
      <c r="D2434" s="1"/>
      <c r="E2434" s="974" t="s">
        <v>1755</v>
      </c>
      <c r="F2434" s="3"/>
      <c r="O2434"/>
      <c r="P2434"/>
      <c r="Q2434"/>
      <c r="U2434" s="969"/>
      <c r="V2434" s="38"/>
      <c r="W2434" s="38"/>
    </row>
    <row r="2435" spans="1:23" x14ac:dyDescent="0.35">
      <c r="A2435" s="959">
        <v>73718</v>
      </c>
      <c r="B2435" s="1266">
        <v>1.32</v>
      </c>
      <c r="C2435" s="42" t="s">
        <v>2055</v>
      </c>
      <c r="D2435" s="1"/>
      <c r="E2435" s="974" t="s">
        <v>1755</v>
      </c>
      <c r="F2435" s="3"/>
      <c r="O2435"/>
      <c r="P2435"/>
      <c r="Q2435"/>
      <c r="U2435" s="969"/>
      <c r="V2435" s="38"/>
      <c r="W2435" s="38"/>
    </row>
    <row r="2436" spans="1:23" x14ac:dyDescent="0.35">
      <c r="A2436" s="959">
        <v>73718</v>
      </c>
      <c r="B2436" s="1266">
        <v>1.32</v>
      </c>
      <c r="C2436" s="281" t="s">
        <v>2056</v>
      </c>
      <c r="D2436" s="1"/>
      <c r="E2436" s="974" t="s">
        <v>1755</v>
      </c>
      <c r="F2436" s="3"/>
      <c r="O2436"/>
      <c r="P2436"/>
      <c r="Q2436"/>
      <c r="U2436" s="969"/>
      <c r="V2436" s="38"/>
      <c r="W2436" s="38"/>
    </row>
    <row r="2437" spans="1:23" x14ac:dyDescent="0.35">
      <c r="A2437" s="959">
        <v>73718</v>
      </c>
      <c r="B2437" s="1266">
        <v>1.32</v>
      </c>
      <c r="C2437" s="42" t="s">
        <v>2057</v>
      </c>
      <c r="D2437" s="1"/>
      <c r="E2437" s="974" t="s">
        <v>1755</v>
      </c>
      <c r="F2437" s="3"/>
      <c r="O2437"/>
      <c r="P2437"/>
      <c r="Q2437"/>
      <c r="U2437" s="969"/>
      <c r="V2437" s="38"/>
      <c r="W2437" s="38"/>
    </row>
    <row r="2438" spans="1:23" x14ac:dyDescent="0.35">
      <c r="A2438" s="959">
        <v>73718</v>
      </c>
      <c r="B2438" s="1266">
        <v>1.32</v>
      </c>
      <c r="C2438" s="42" t="s">
        <v>2058</v>
      </c>
      <c r="D2438" s="1"/>
      <c r="E2438" s="974" t="s">
        <v>1755</v>
      </c>
      <c r="F2438" s="3"/>
      <c r="O2438"/>
      <c r="P2438"/>
      <c r="Q2438"/>
      <c r="U2438" s="969"/>
      <c r="V2438" s="38"/>
      <c r="W2438" s="38"/>
    </row>
    <row r="2439" spans="1:23" x14ac:dyDescent="0.35">
      <c r="A2439" s="1264">
        <v>73719</v>
      </c>
      <c r="B2439" s="1265">
        <v>1.58</v>
      </c>
      <c r="C2439" s="313" t="s">
        <v>2103</v>
      </c>
      <c r="D2439" s="1"/>
      <c r="E2439" s="974" t="s">
        <v>1755</v>
      </c>
      <c r="O2439"/>
      <c r="P2439"/>
      <c r="Q2439"/>
      <c r="U2439" s="969"/>
      <c r="V2439" s="38"/>
      <c r="W2439" s="38"/>
    </row>
    <row r="2440" spans="1:23" x14ac:dyDescent="0.35">
      <c r="A2440" s="1264">
        <v>73719</v>
      </c>
      <c r="B2440" s="1265">
        <v>1.58</v>
      </c>
      <c r="C2440" s="313" t="s">
        <v>2104</v>
      </c>
      <c r="D2440" s="1"/>
      <c r="E2440" s="974" t="s">
        <v>1755</v>
      </c>
      <c r="F2440" s="3"/>
      <c r="O2440"/>
      <c r="P2440"/>
      <c r="Q2440"/>
      <c r="U2440" s="969"/>
      <c r="V2440" s="38"/>
      <c r="W2440" s="38"/>
    </row>
    <row r="2441" spans="1:23" x14ac:dyDescent="0.35">
      <c r="A2441" s="1264">
        <v>73719</v>
      </c>
      <c r="B2441" s="1265">
        <v>1.58</v>
      </c>
      <c r="C2441" s="313" t="s">
        <v>2105</v>
      </c>
      <c r="D2441" s="1"/>
      <c r="E2441" s="974" t="s">
        <v>1755</v>
      </c>
      <c r="F2441" s="1126"/>
      <c r="O2441"/>
      <c r="P2441"/>
      <c r="Q2441"/>
      <c r="U2441" s="969"/>
      <c r="V2441" s="38"/>
      <c r="W2441" s="38"/>
    </row>
    <row r="2442" spans="1:23" x14ac:dyDescent="0.35">
      <c r="A2442" s="1264">
        <v>73719</v>
      </c>
      <c r="B2442" s="1265">
        <v>1.58</v>
      </c>
      <c r="C2442" s="313" t="s">
        <v>2106</v>
      </c>
      <c r="D2442" s="1"/>
      <c r="E2442" s="974" t="s">
        <v>1755</v>
      </c>
      <c r="F2442" s="3"/>
      <c r="O2442"/>
      <c r="P2442"/>
      <c r="Q2442"/>
      <c r="U2442" s="969"/>
      <c r="V2442" s="38"/>
      <c r="W2442" s="38"/>
    </row>
    <row r="2443" spans="1:23" x14ac:dyDescent="0.35">
      <c r="A2443" s="1264">
        <v>73719</v>
      </c>
      <c r="B2443" s="1265">
        <v>1.58</v>
      </c>
      <c r="C2443" s="313" t="s">
        <v>2107</v>
      </c>
      <c r="D2443" s="1"/>
      <c r="E2443" s="974" t="s">
        <v>1755</v>
      </c>
      <c r="O2443"/>
      <c r="P2443"/>
      <c r="Q2443"/>
      <c r="U2443" s="969"/>
      <c r="V2443" s="38"/>
      <c r="W2443" s="38"/>
    </row>
    <row r="2444" spans="1:23" x14ac:dyDescent="0.35">
      <c r="A2444" s="1264">
        <v>73719</v>
      </c>
      <c r="B2444" s="1265">
        <v>1.58</v>
      </c>
      <c r="C2444" s="313" t="s">
        <v>2108</v>
      </c>
      <c r="D2444" s="1"/>
      <c r="E2444" s="974" t="s">
        <v>1755</v>
      </c>
      <c r="O2444"/>
      <c r="P2444"/>
      <c r="Q2444"/>
      <c r="U2444" s="969"/>
      <c r="V2444" s="38"/>
      <c r="W2444" s="38"/>
    </row>
    <row r="2445" spans="1:23" x14ac:dyDescent="0.35">
      <c r="A2445" s="959">
        <v>73720</v>
      </c>
      <c r="B2445" s="1266">
        <v>2.1</v>
      </c>
      <c r="C2445" s="333" t="s">
        <v>2187</v>
      </c>
      <c r="D2445" s="1"/>
      <c r="E2445" s="974" t="s">
        <v>1755</v>
      </c>
      <c r="F2445" s="3"/>
      <c r="O2445"/>
      <c r="P2445"/>
      <c r="Q2445"/>
      <c r="U2445" s="969"/>
      <c r="V2445" s="38"/>
      <c r="W2445" s="38"/>
    </row>
    <row r="2446" spans="1:23" x14ac:dyDescent="0.35">
      <c r="A2446" s="959">
        <v>73720</v>
      </c>
      <c r="B2446" s="1266">
        <v>2.1</v>
      </c>
      <c r="C2446" s="333" t="s">
        <v>10222</v>
      </c>
      <c r="D2446" s="1"/>
      <c r="E2446" s="974" t="s">
        <v>1755</v>
      </c>
      <c r="F2446" s="3"/>
      <c r="O2446"/>
      <c r="P2446"/>
      <c r="Q2446"/>
      <c r="U2446" s="969"/>
      <c r="V2446" s="38"/>
      <c r="W2446" s="38"/>
    </row>
    <row r="2447" spans="1:23" x14ac:dyDescent="0.35">
      <c r="A2447" s="1270">
        <v>73720</v>
      </c>
      <c r="B2447" s="1271">
        <v>2.1</v>
      </c>
      <c r="C2447" s="333" t="s">
        <v>10222</v>
      </c>
      <c r="D2447" s="1"/>
      <c r="E2447" s="974" t="s">
        <v>1755</v>
      </c>
      <c r="F2447" s="3"/>
      <c r="O2447"/>
      <c r="P2447"/>
      <c r="Q2447"/>
      <c r="U2447" s="969"/>
      <c r="V2447" s="38"/>
      <c r="W2447" s="38"/>
    </row>
    <row r="2448" spans="1:23" x14ac:dyDescent="0.35">
      <c r="A2448" s="959">
        <v>73720</v>
      </c>
      <c r="B2448" s="1266">
        <v>2.1</v>
      </c>
      <c r="C2448" s="42" t="s">
        <v>2188</v>
      </c>
      <c r="D2448" s="1"/>
      <c r="E2448" s="974" t="s">
        <v>1755</v>
      </c>
      <c r="F2448" s="3"/>
      <c r="O2448"/>
      <c r="P2448"/>
      <c r="Q2448"/>
      <c r="U2448" s="969"/>
      <c r="V2448" s="38"/>
      <c r="W2448" s="38"/>
    </row>
    <row r="2449" spans="1:23" x14ac:dyDescent="0.35">
      <c r="A2449" s="959">
        <v>73720</v>
      </c>
      <c r="B2449" s="1266">
        <v>2.1</v>
      </c>
      <c r="C2449" s="42" t="s">
        <v>2189</v>
      </c>
      <c r="D2449" s="38"/>
      <c r="E2449" s="974" t="s">
        <v>1755</v>
      </c>
      <c r="F2449" s="3"/>
      <c r="O2449"/>
      <c r="P2449"/>
      <c r="Q2449"/>
      <c r="U2449" s="969"/>
      <c r="V2449" s="38"/>
      <c r="W2449" s="38"/>
    </row>
    <row r="2450" spans="1:23" x14ac:dyDescent="0.35">
      <c r="A2450" s="959">
        <v>73720</v>
      </c>
      <c r="B2450" s="1266">
        <v>2.1</v>
      </c>
      <c r="C2450" s="42" t="s">
        <v>2190</v>
      </c>
      <c r="D2450" s="1"/>
      <c r="E2450" s="974" t="s">
        <v>1755</v>
      </c>
      <c r="F2450" s="3"/>
      <c r="O2450"/>
      <c r="P2450"/>
      <c r="Q2450"/>
      <c r="U2450" s="969"/>
      <c r="V2450" s="38"/>
      <c r="W2450" s="38"/>
    </row>
    <row r="2451" spans="1:23" x14ac:dyDescent="0.35">
      <c r="A2451" s="959">
        <v>73720</v>
      </c>
      <c r="B2451" s="1266">
        <v>2.1</v>
      </c>
      <c r="C2451" s="42" t="s">
        <v>2191</v>
      </c>
      <c r="D2451" s="1109"/>
      <c r="E2451" s="974" t="s">
        <v>1755</v>
      </c>
      <c r="F2451" s="3"/>
      <c r="O2451"/>
      <c r="P2451"/>
      <c r="Q2451"/>
      <c r="U2451" s="969"/>
      <c r="V2451" s="38"/>
      <c r="W2451" s="38"/>
    </row>
    <row r="2452" spans="1:23" x14ac:dyDescent="0.35">
      <c r="A2452" s="959">
        <v>73721</v>
      </c>
      <c r="B2452" s="1266">
        <v>1.32</v>
      </c>
      <c r="C2452" s="42" t="s">
        <v>2059</v>
      </c>
      <c r="D2452" s="1"/>
      <c r="E2452" s="974" t="s">
        <v>1755</v>
      </c>
      <c r="F2452" s="3"/>
      <c r="O2452"/>
      <c r="P2452"/>
      <c r="Q2452"/>
      <c r="U2452" s="969"/>
      <c r="V2452" s="38"/>
      <c r="W2452" s="38"/>
    </row>
    <row r="2453" spans="1:23" x14ac:dyDescent="0.35">
      <c r="A2453" s="959">
        <v>73721</v>
      </c>
      <c r="B2453" s="1266">
        <v>1.32</v>
      </c>
      <c r="C2453" s="42" t="s">
        <v>2060</v>
      </c>
      <c r="D2453" s="1"/>
      <c r="E2453" s="974" t="s">
        <v>1755</v>
      </c>
      <c r="F2453" s="3"/>
      <c r="O2453"/>
      <c r="P2453"/>
      <c r="Q2453"/>
      <c r="U2453" s="969"/>
      <c r="V2453" s="38"/>
      <c r="W2453" s="38"/>
    </row>
    <row r="2454" spans="1:23" x14ac:dyDescent="0.35">
      <c r="A2454" s="959">
        <v>73721</v>
      </c>
      <c r="B2454" s="1266">
        <v>1.32</v>
      </c>
      <c r="C2454" s="42" t="s">
        <v>2061</v>
      </c>
      <c r="D2454" s="1"/>
      <c r="E2454" s="974" t="s">
        <v>1755</v>
      </c>
      <c r="F2454" s="3"/>
      <c r="O2454"/>
      <c r="P2454"/>
      <c r="Q2454"/>
      <c r="U2454" s="969"/>
      <c r="V2454" s="38"/>
      <c r="W2454" s="38"/>
    </row>
    <row r="2455" spans="1:23" x14ac:dyDescent="0.35">
      <c r="A2455" s="959">
        <v>73721</v>
      </c>
      <c r="B2455" s="1266">
        <v>1.32</v>
      </c>
      <c r="C2455" s="42" t="s">
        <v>2062</v>
      </c>
      <c r="D2455" s="1"/>
      <c r="E2455" s="974" t="s">
        <v>1755</v>
      </c>
      <c r="F2455" s="3"/>
      <c r="O2455"/>
      <c r="P2455"/>
      <c r="Q2455"/>
      <c r="U2455" s="969"/>
      <c r="V2455" s="38"/>
      <c r="W2455" s="38"/>
    </row>
    <row r="2456" spans="1:23" x14ac:dyDescent="0.35">
      <c r="A2456" s="959">
        <v>73721</v>
      </c>
      <c r="B2456" s="1266">
        <v>1.32</v>
      </c>
      <c r="C2456" s="42" t="s">
        <v>2063</v>
      </c>
      <c r="D2456" s="1"/>
      <c r="E2456" s="974" t="s">
        <v>1755</v>
      </c>
      <c r="F2456" s="3"/>
      <c r="O2456"/>
      <c r="P2456"/>
      <c r="Q2456"/>
      <c r="U2456" s="969"/>
      <c r="V2456" s="38"/>
      <c r="W2456" s="38"/>
    </row>
    <row r="2457" spans="1:23" x14ac:dyDescent="0.35">
      <c r="A2457" s="1272">
        <v>73721</v>
      </c>
      <c r="B2457" s="1266">
        <v>1.32</v>
      </c>
      <c r="C2457" s="281" t="s">
        <v>2064</v>
      </c>
      <c r="D2457" s="1"/>
      <c r="E2457" s="974" t="s">
        <v>1755</v>
      </c>
      <c r="F2457" s="3"/>
      <c r="O2457"/>
      <c r="P2457"/>
      <c r="Q2457"/>
      <c r="U2457" s="969"/>
      <c r="V2457" s="38"/>
      <c r="W2457" s="38"/>
    </row>
    <row r="2458" spans="1:23" x14ac:dyDescent="0.35">
      <c r="A2458" s="1272">
        <v>73721</v>
      </c>
      <c r="B2458" s="1266">
        <v>1.32</v>
      </c>
      <c r="C2458" s="281" t="s">
        <v>2065</v>
      </c>
      <c r="D2458" s="1"/>
      <c r="E2458" s="974" t="s">
        <v>1755</v>
      </c>
      <c r="F2458" s="3"/>
      <c r="O2458"/>
      <c r="P2458"/>
      <c r="Q2458"/>
      <c r="U2458" s="969"/>
      <c r="V2458" s="38"/>
      <c r="W2458" s="38"/>
    </row>
    <row r="2459" spans="1:23" x14ac:dyDescent="0.35">
      <c r="A2459" s="1264">
        <v>73722</v>
      </c>
      <c r="B2459" s="1265">
        <v>1.58</v>
      </c>
      <c r="C2459" s="313" t="s">
        <v>2109</v>
      </c>
      <c r="D2459" s="1"/>
      <c r="E2459" s="974" t="s">
        <v>1755</v>
      </c>
      <c r="F2459" s="3"/>
      <c r="O2459"/>
      <c r="P2459"/>
      <c r="Q2459"/>
      <c r="U2459" s="969"/>
      <c r="V2459" s="38"/>
      <c r="W2459" s="38"/>
    </row>
    <row r="2460" spans="1:23" x14ac:dyDescent="0.35">
      <c r="A2460" s="1264">
        <v>73722</v>
      </c>
      <c r="B2460" s="1265">
        <v>1.58</v>
      </c>
      <c r="C2460" s="313" t="s">
        <v>2110</v>
      </c>
      <c r="D2460" s="1"/>
      <c r="E2460" s="974" t="s">
        <v>1755</v>
      </c>
      <c r="F2460" s="3"/>
      <c r="O2460"/>
      <c r="P2460"/>
      <c r="Q2460"/>
      <c r="U2460" s="969"/>
      <c r="V2460" s="38"/>
      <c r="W2460" s="38"/>
    </row>
    <row r="2461" spans="1:23" x14ac:dyDescent="0.35">
      <c r="A2461" s="1264">
        <v>73722</v>
      </c>
      <c r="B2461" s="1266">
        <v>1.58</v>
      </c>
      <c r="C2461" s="313" t="s">
        <v>2111</v>
      </c>
      <c r="D2461" s="1"/>
      <c r="E2461" s="974" t="s">
        <v>1755</v>
      </c>
      <c r="F2461" s="3"/>
      <c r="O2461"/>
      <c r="P2461"/>
      <c r="Q2461"/>
      <c r="U2461" s="969"/>
      <c r="V2461" s="38"/>
      <c r="W2461" s="38"/>
    </row>
    <row r="2462" spans="1:23" x14ac:dyDescent="0.35">
      <c r="A2462" s="1264">
        <v>73722</v>
      </c>
      <c r="B2462" s="1266">
        <v>1.58</v>
      </c>
      <c r="C2462" s="313" t="s">
        <v>2112</v>
      </c>
      <c r="D2462" s="1126"/>
      <c r="E2462" s="974" t="s">
        <v>1755</v>
      </c>
      <c r="F2462" s="3"/>
      <c r="O2462"/>
      <c r="P2462"/>
      <c r="Q2462"/>
      <c r="U2462" s="969"/>
      <c r="V2462" s="38"/>
      <c r="W2462" s="38"/>
    </row>
    <row r="2463" spans="1:23" x14ac:dyDescent="0.35">
      <c r="A2463" s="1264">
        <v>73722</v>
      </c>
      <c r="B2463" s="1266">
        <v>1.58</v>
      </c>
      <c r="C2463" s="313" t="s">
        <v>2113</v>
      </c>
      <c r="D2463" s="1"/>
      <c r="E2463" s="974" t="s">
        <v>1755</v>
      </c>
      <c r="O2463"/>
      <c r="P2463"/>
      <c r="Q2463"/>
      <c r="U2463" s="969"/>
      <c r="V2463" s="38"/>
      <c r="W2463" s="38"/>
    </row>
    <row r="2464" spans="1:23" x14ac:dyDescent="0.35">
      <c r="A2464" s="1264">
        <v>73722</v>
      </c>
      <c r="B2464" s="1266">
        <v>1.58</v>
      </c>
      <c r="C2464" s="313" t="s">
        <v>2114</v>
      </c>
      <c r="D2464" s="1"/>
      <c r="E2464" s="974" t="s">
        <v>1755</v>
      </c>
      <c r="F2464" s="3"/>
      <c r="O2464"/>
      <c r="P2464"/>
      <c r="Q2464"/>
      <c r="U2464" s="969"/>
      <c r="V2464" s="38"/>
      <c r="W2464" s="38"/>
    </row>
    <row r="2465" spans="1:23" x14ac:dyDescent="0.35">
      <c r="A2465" s="959">
        <v>73723</v>
      </c>
      <c r="B2465" s="1266">
        <v>2.1</v>
      </c>
      <c r="C2465" s="281" t="s">
        <v>2192</v>
      </c>
      <c r="D2465" s="1"/>
      <c r="E2465" s="974" t="s">
        <v>1755</v>
      </c>
      <c r="F2465" s="3"/>
      <c r="O2465"/>
      <c r="P2465"/>
      <c r="Q2465"/>
      <c r="U2465" s="969"/>
      <c r="V2465" s="38"/>
      <c r="W2465" s="38"/>
    </row>
    <row r="2466" spans="1:23" x14ac:dyDescent="0.35">
      <c r="A2466" s="959">
        <v>73723</v>
      </c>
      <c r="B2466" s="1266">
        <v>2.1</v>
      </c>
      <c r="C2466" s="281" t="s">
        <v>2193</v>
      </c>
      <c r="D2466" s="1"/>
      <c r="E2466" s="974" t="s">
        <v>1755</v>
      </c>
      <c r="F2466" s="3"/>
      <c r="O2466"/>
      <c r="P2466"/>
      <c r="Q2466"/>
      <c r="U2466" s="969"/>
      <c r="V2466" s="38"/>
      <c r="W2466" s="38"/>
    </row>
    <row r="2467" spans="1:23" x14ac:dyDescent="0.35">
      <c r="A2467" s="959">
        <v>73723</v>
      </c>
      <c r="B2467" s="1266">
        <v>2.1</v>
      </c>
      <c r="C2467" s="333" t="s">
        <v>2194</v>
      </c>
      <c r="D2467" s="1"/>
      <c r="E2467" s="974" t="s">
        <v>1755</v>
      </c>
      <c r="F2467" s="3"/>
      <c r="O2467"/>
      <c r="P2467"/>
      <c r="Q2467"/>
      <c r="U2467" s="969"/>
      <c r="V2467" s="38"/>
      <c r="W2467" s="38"/>
    </row>
    <row r="2468" spans="1:23" x14ac:dyDescent="0.35">
      <c r="A2468" s="959">
        <v>73723</v>
      </c>
      <c r="B2468" s="1266">
        <v>2.1</v>
      </c>
      <c r="C2468" s="333" t="s">
        <v>2195</v>
      </c>
      <c r="D2468" s="1"/>
      <c r="E2468" s="974" t="s">
        <v>1755</v>
      </c>
      <c r="F2468" s="3"/>
      <c r="O2468"/>
      <c r="P2468"/>
      <c r="Q2468"/>
      <c r="U2468" s="969"/>
      <c r="V2468" s="38"/>
      <c r="W2468" s="38"/>
    </row>
    <row r="2469" spans="1:23" x14ac:dyDescent="0.35">
      <c r="A2469" s="1264">
        <v>73723</v>
      </c>
      <c r="B2469" s="1265">
        <v>2.1</v>
      </c>
      <c r="C2469" s="313" t="s">
        <v>2196</v>
      </c>
      <c r="D2469" s="38"/>
      <c r="E2469" s="974" t="s">
        <v>1755</v>
      </c>
      <c r="F2469" s="3"/>
      <c r="O2469"/>
      <c r="P2469"/>
      <c r="Q2469"/>
      <c r="U2469" s="969"/>
      <c r="V2469" s="38"/>
      <c r="W2469" s="38"/>
    </row>
    <row r="2470" spans="1:23" x14ac:dyDescent="0.35">
      <c r="A2470" s="1264">
        <v>73723</v>
      </c>
      <c r="B2470" s="1265">
        <v>2.1</v>
      </c>
      <c r="C2470" s="313" t="s">
        <v>2197</v>
      </c>
      <c r="D2470" s="1"/>
      <c r="E2470" s="974" t="s">
        <v>1755</v>
      </c>
      <c r="F2470" s="3"/>
      <c r="O2470"/>
      <c r="P2470"/>
      <c r="Q2470"/>
      <c r="U2470" s="969"/>
      <c r="V2470" s="38"/>
      <c r="W2470" s="38"/>
    </row>
    <row r="2471" spans="1:23" x14ac:dyDescent="0.35">
      <c r="A2471" s="1264">
        <v>73725</v>
      </c>
      <c r="B2471" s="1265">
        <v>1.77</v>
      </c>
      <c r="C2471" s="313" t="s">
        <v>2147</v>
      </c>
      <c r="D2471" s="1"/>
      <c r="E2471" s="974" t="s">
        <v>1755</v>
      </c>
      <c r="F2471" s="3"/>
      <c r="O2471"/>
      <c r="P2471"/>
      <c r="Q2471"/>
      <c r="U2471" s="969"/>
      <c r="V2471" s="38"/>
      <c r="W2471" s="38"/>
    </row>
    <row r="2472" spans="1:23" x14ac:dyDescent="0.35">
      <c r="A2472" s="1264">
        <v>73725</v>
      </c>
      <c r="B2472" s="1265">
        <v>1.77</v>
      </c>
      <c r="C2472" s="313" t="s">
        <v>2148</v>
      </c>
      <c r="D2472" s="1"/>
      <c r="E2472" s="974" t="s">
        <v>1755</v>
      </c>
      <c r="F2472" s="3"/>
      <c r="O2472"/>
      <c r="P2472"/>
      <c r="Q2472"/>
      <c r="U2472" s="969"/>
      <c r="V2472" s="38"/>
      <c r="W2472" s="38"/>
    </row>
    <row r="2473" spans="1:23" x14ac:dyDescent="0.35">
      <c r="A2473" s="1264">
        <v>73725</v>
      </c>
      <c r="B2473" s="1265">
        <v>1.77</v>
      </c>
      <c r="C2473" s="313" t="s">
        <v>2149</v>
      </c>
      <c r="D2473" s="1"/>
      <c r="E2473" s="974" t="s">
        <v>1755</v>
      </c>
      <c r="F2473" s="3"/>
      <c r="O2473"/>
      <c r="P2473"/>
      <c r="Q2473"/>
      <c r="U2473" s="969"/>
      <c r="V2473" s="38"/>
      <c r="W2473" s="38"/>
    </row>
    <row r="2474" spans="1:23" x14ac:dyDescent="0.35">
      <c r="A2474" s="1264">
        <v>73725</v>
      </c>
      <c r="B2474" s="1265">
        <v>1.77</v>
      </c>
      <c r="C2474" s="313" t="s">
        <v>2150</v>
      </c>
      <c r="E2474" s="974" t="s">
        <v>1755</v>
      </c>
      <c r="F2474" s="1109"/>
      <c r="O2474"/>
      <c r="P2474"/>
      <c r="Q2474"/>
      <c r="U2474" s="969"/>
      <c r="V2474" s="38"/>
      <c r="W2474" s="38"/>
    </row>
    <row r="2475" spans="1:23" x14ac:dyDescent="0.35">
      <c r="A2475" s="1264">
        <v>73725</v>
      </c>
      <c r="B2475" s="1265">
        <v>1.77</v>
      </c>
      <c r="C2475" s="313" t="s">
        <v>2151</v>
      </c>
      <c r="D2475" s="1"/>
      <c r="E2475" s="974" t="s">
        <v>1755</v>
      </c>
      <c r="F2475" s="3"/>
      <c r="O2475"/>
      <c r="P2475"/>
      <c r="Q2475"/>
      <c r="U2475" s="969"/>
      <c r="V2475" s="38"/>
      <c r="W2475" s="38"/>
    </row>
    <row r="2476" spans="1:23" x14ac:dyDescent="0.35">
      <c r="A2476" s="1264">
        <v>73725</v>
      </c>
      <c r="B2476" s="1265">
        <v>1.77</v>
      </c>
      <c r="C2476" s="313" t="s">
        <v>2152</v>
      </c>
      <c r="D2476" s="1"/>
      <c r="E2476" s="974" t="s">
        <v>1755</v>
      </c>
      <c r="F2476" s="3"/>
      <c r="O2476"/>
      <c r="P2476"/>
      <c r="Q2476"/>
      <c r="U2476" s="969"/>
      <c r="V2476" s="38"/>
      <c r="W2476" s="38"/>
    </row>
    <row r="2477" spans="1:23" x14ac:dyDescent="0.35">
      <c r="A2477" s="1264">
        <v>73725</v>
      </c>
      <c r="B2477" s="1265">
        <v>1.77</v>
      </c>
      <c r="C2477" s="313" t="s">
        <v>2153</v>
      </c>
      <c r="D2477" s="1"/>
      <c r="E2477" s="974" t="s">
        <v>1755</v>
      </c>
      <c r="F2477" s="3"/>
      <c r="O2477"/>
      <c r="P2477"/>
      <c r="Q2477"/>
      <c r="U2477" s="969"/>
      <c r="V2477" s="38"/>
      <c r="W2477" s="38"/>
    </row>
    <row r="2478" spans="1:23" x14ac:dyDescent="0.35">
      <c r="A2478" s="1264">
        <v>73725</v>
      </c>
      <c r="B2478" s="1265">
        <v>1.77</v>
      </c>
      <c r="C2478" s="313" t="s">
        <v>2154</v>
      </c>
      <c r="D2478" s="1"/>
      <c r="E2478" s="974" t="s">
        <v>1755</v>
      </c>
      <c r="F2478" s="3"/>
      <c r="O2478"/>
      <c r="P2478"/>
      <c r="Q2478"/>
      <c r="U2478" s="969"/>
      <c r="V2478" s="38"/>
      <c r="W2478" s="38"/>
    </row>
    <row r="2479" spans="1:23" x14ac:dyDescent="0.35">
      <c r="A2479" s="1264">
        <v>73725</v>
      </c>
      <c r="B2479" s="1265">
        <v>1.77</v>
      </c>
      <c r="C2479" s="313" t="s">
        <v>2155</v>
      </c>
      <c r="D2479" s="1"/>
      <c r="E2479" s="974" t="s">
        <v>1755</v>
      </c>
      <c r="O2479"/>
      <c r="P2479"/>
      <c r="Q2479"/>
      <c r="U2479" s="969"/>
      <c r="V2479" s="38"/>
      <c r="W2479" s="38"/>
    </row>
    <row r="2480" spans="1:23" x14ac:dyDescent="0.35">
      <c r="A2480" s="1264">
        <v>73725</v>
      </c>
      <c r="B2480" s="1265">
        <v>1.77</v>
      </c>
      <c r="C2480" s="313" t="s">
        <v>2156</v>
      </c>
      <c r="D2480" s="1"/>
      <c r="E2480" s="974" t="s">
        <v>1755</v>
      </c>
      <c r="F2480" s="3"/>
      <c r="O2480"/>
      <c r="P2480"/>
      <c r="Q2480"/>
      <c r="U2480" s="969"/>
      <c r="V2480" s="38"/>
      <c r="W2480" s="38"/>
    </row>
    <row r="2481" spans="1:23" x14ac:dyDescent="0.35">
      <c r="A2481" s="1264">
        <v>73725</v>
      </c>
      <c r="B2481" s="1265">
        <v>1.77</v>
      </c>
      <c r="C2481" s="313" t="s">
        <v>2157</v>
      </c>
      <c r="D2481" s="1"/>
      <c r="E2481" s="974" t="s">
        <v>1755</v>
      </c>
      <c r="F2481" s="3"/>
      <c r="O2481"/>
      <c r="P2481"/>
      <c r="Q2481"/>
      <c r="U2481" s="969"/>
      <c r="V2481" s="38"/>
      <c r="W2481" s="38"/>
    </row>
    <row r="2482" spans="1:23" x14ac:dyDescent="0.35">
      <c r="A2482" s="1264">
        <v>73725</v>
      </c>
      <c r="B2482" s="1265">
        <v>1.77</v>
      </c>
      <c r="C2482" s="313" t="s">
        <v>2158</v>
      </c>
      <c r="E2482" s="974" t="s">
        <v>1755</v>
      </c>
      <c r="F2482" s="3"/>
      <c r="O2482"/>
      <c r="P2482"/>
      <c r="Q2482"/>
      <c r="U2482" s="969"/>
      <c r="V2482" s="38"/>
      <c r="W2482" s="38"/>
    </row>
    <row r="2483" spans="1:23" x14ac:dyDescent="0.35">
      <c r="A2483" s="1264">
        <v>73725</v>
      </c>
      <c r="B2483" s="1265">
        <v>1.77</v>
      </c>
      <c r="C2483" s="313" t="s">
        <v>2159</v>
      </c>
      <c r="D2483" s="1"/>
      <c r="E2483" s="974" t="s">
        <v>1755</v>
      </c>
      <c r="F2483" s="3"/>
      <c r="O2483"/>
      <c r="P2483"/>
      <c r="Q2483"/>
      <c r="U2483" s="969"/>
      <c r="V2483" s="38"/>
      <c r="W2483" s="38"/>
    </row>
    <row r="2484" spans="1:23" x14ac:dyDescent="0.35">
      <c r="A2484" s="1264">
        <v>73725</v>
      </c>
      <c r="B2484" s="1265">
        <v>1.77</v>
      </c>
      <c r="C2484" s="313" t="s">
        <v>2160</v>
      </c>
      <c r="D2484" s="1"/>
      <c r="E2484" s="974" t="s">
        <v>1755</v>
      </c>
      <c r="F2484" s="3"/>
      <c r="O2484"/>
      <c r="P2484"/>
      <c r="Q2484"/>
      <c r="U2484" s="969"/>
      <c r="V2484" s="38"/>
      <c r="W2484" s="38"/>
    </row>
    <row r="2485" spans="1:23" x14ac:dyDescent="0.35">
      <c r="A2485" s="1264">
        <v>73725</v>
      </c>
      <c r="B2485" s="1265">
        <v>1.77</v>
      </c>
      <c r="C2485" s="313" t="s">
        <v>2161</v>
      </c>
      <c r="D2485" s="1"/>
      <c r="E2485" s="974" t="s">
        <v>1755</v>
      </c>
      <c r="F2485" s="3"/>
      <c r="O2485"/>
      <c r="P2485"/>
      <c r="Q2485"/>
      <c r="U2485" s="969"/>
      <c r="V2485" s="38"/>
      <c r="W2485" s="38"/>
    </row>
    <row r="2486" spans="1:23" x14ac:dyDescent="0.35">
      <c r="A2486" s="959">
        <v>74018</v>
      </c>
      <c r="B2486" s="1266">
        <v>0.18</v>
      </c>
      <c r="C2486" s="42" t="s">
        <v>1816</v>
      </c>
      <c r="D2486" s="1"/>
      <c r="E2486" s="974" t="s">
        <v>1755</v>
      </c>
      <c r="F2486" s="3"/>
      <c r="O2486"/>
      <c r="P2486"/>
      <c r="Q2486"/>
      <c r="U2486" s="969"/>
      <c r="V2486" s="38"/>
      <c r="W2486" s="38"/>
    </row>
    <row r="2487" spans="1:23" x14ac:dyDescent="0.35">
      <c r="A2487" s="959">
        <v>74019</v>
      </c>
      <c r="B2487" s="1266">
        <v>0.22</v>
      </c>
      <c r="C2487" s="42" t="s">
        <v>1833</v>
      </c>
      <c r="D2487" s="1"/>
      <c r="E2487" s="974" t="s">
        <v>1755</v>
      </c>
      <c r="F2487" s="3"/>
      <c r="O2487"/>
      <c r="P2487"/>
      <c r="Q2487"/>
      <c r="U2487" s="969"/>
      <c r="V2487" s="38"/>
      <c r="W2487" s="38"/>
    </row>
    <row r="2488" spans="1:23" x14ac:dyDescent="0.35">
      <c r="A2488" s="1264">
        <v>74021</v>
      </c>
      <c r="B2488" s="1265">
        <v>0.26</v>
      </c>
      <c r="C2488" s="313" t="s">
        <v>1849</v>
      </c>
      <c r="D2488" s="1"/>
      <c r="E2488" s="974" t="s">
        <v>1755</v>
      </c>
      <c r="F2488" s="3"/>
      <c r="O2488"/>
      <c r="P2488"/>
      <c r="Q2488"/>
      <c r="U2488" s="969"/>
      <c r="V2488" s="38"/>
      <c r="W2488" s="38"/>
    </row>
    <row r="2489" spans="1:23" x14ac:dyDescent="0.35">
      <c r="A2489" s="959">
        <v>74022</v>
      </c>
      <c r="B2489" s="1266">
        <v>0.31</v>
      </c>
      <c r="C2489" s="42" t="s">
        <v>1864</v>
      </c>
      <c r="D2489" s="1"/>
      <c r="E2489" s="974" t="s">
        <v>1755</v>
      </c>
      <c r="F2489" s="3"/>
      <c r="O2489"/>
      <c r="P2489"/>
      <c r="Q2489"/>
      <c r="U2489" s="969"/>
      <c r="V2489" s="38"/>
      <c r="W2489" s="38"/>
    </row>
    <row r="2490" spans="1:23" x14ac:dyDescent="0.35">
      <c r="A2490" s="959">
        <v>74022</v>
      </c>
      <c r="B2490" s="1266">
        <v>0.31</v>
      </c>
      <c r="C2490" s="42" t="s">
        <v>1865</v>
      </c>
      <c r="D2490" s="1"/>
      <c r="E2490" s="974" t="s">
        <v>1755</v>
      </c>
      <c r="F2490" s="3"/>
      <c r="O2490"/>
      <c r="P2490"/>
      <c r="Q2490"/>
      <c r="U2490" s="969"/>
      <c r="V2490" s="38"/>
      <c r="W2490" s="38"/>
    </row>
    <row r="2491" spans="1:23" x14ac:dyDescent="0.35">
      <c r="A2491" s="959">
        <v>74150</v>
      </c>
      <c r="B2491" s="1266">
        <v>1.1599999999999999</v>
      </c>
      <c r="C2491" s="42" t="s">
        <v>2013</v>
      </c>
      <c r="D2491" s="1"/>
      <c r="E2491" s="974" t="s">
        <v>1755</v>
      </c>
      <c r="F2491" s="3"/>
      <c r="O2491"/>
      <c r="P2491"/>
      <c r="Q2491"/>
      <c r="U2491" s="969"/>
      <c r="V2491" s="38"/>
      <c r="W2491" s="38"/>
    </row>
    <row r="2492" spans="1:23" x14ac:dyDescent="0.35">
      <c r="A2492" s="959">
        <v>74170</v>
      </c>
      <c r="B2492" s="1266">
        <v>1.37</v>
      </c>
      <c r="C2492" s="42" t="s">
        <v>2075</v>
      </c>
      <c r="E2492" s="974" t="s">
        <v>1755</v>
      </c>
      <c r="F2492" s="1109"/>
      <c r="O2492"/>
      <c r="P2492"/>
      <c r="Q2492"/>
      <c r="U2492" s="969"/>
      <c r="V2492" s="38"/>
      <c r="W2492" s="38"/>
    </row>
    <row r="2493" spans="1:23" x14ac:dyDescent="0.35">
      <c r="A2493" s="959">
        <v>74174</v>
      </c>
      <c r="B2493" s="1266">
        <v>2.15</v>
      </c>
      <c r="C2493" s="42" t="s">
        <v>2199</v>
      </c>
      <c r="D2493" s="1"/>
      <c r="E2493" s="974" t="s">
        <v>1755</v>
      </c>
      <c r="O2493"/>
      <c r="P2493"/>
      <c r="Q2493"/>
      <c r="U2493" s="969"/>
      <c r="V2493" s="38"/>
      <c r="W2493" s="38"/>
    </row>
    <row r="2494" spans="1:23" x14ac:dyDescent="0.35">
      <c r="A2494" s="959">
        <v>74175</v>
      </c>
      <c r="B2494" s="1266">
        <v>1.77</v>
      </c>
      <c r="C2494" s="42" t="s">
        <v>2162</v>
      </c>
      <c r="D2494" s="1"/>
      <c r="E2494" s="974" t="s">
        <v>1755</v>
      </c>
      <c r="F2494" s="3"/>
      <c r="O2494"/>
      <c r="P2494"/>
      <c r="Q2494"/>
      <c r="U2494" s="969"/>
      <c r="V2494" s="38"/>
      <c r="W2494" s="38"/>
    </row>
    <row r="2495" spans="1:23" x14ac:dyDescent="0.35">
      <c r="A2495" s="959">
        <v>74177</v>
      </c>
      <c r="B2495" s="1266">
        <v>1.77</v>
      </c>
      <c r="C2495" s="42" t="s">
        <v>2163</v>
      </c>
      <c r="D2495" s="1"/>
      <c r="E2495" s="974" t="s">
        <v>1755</v>
      </c>
      <c r="F2495" s="3"/>
      <c r="O2495"/>
      <c r="P2495"/>
      <c r="Q2495"/>
      <c r="U2495" s="969"/>
      <c r="V2495" s="38"/>
      <c r="W2495" s="38"/>
    </row>
    <row r="2496" spans="1:23" x14ac:dyDescent="0.35">
      <c r="A2496" s="959">
        <v>74178</v>
      </c>
      <c r="B2496" s="1266">
        <v>1.96</v>
      </c>
      <c r="C2496" s="42" t="s">
        <v>2166</v>
      </c>
      <c r="D2496" s="1"/>
      <c r="E2496" s="974" t="s">
        <v>1755</v>
      </c>
      <c r="F2496" s="3"/>
      <c r="O2496"/>
      <c r="P2496"/>
      <c r="Q2496"/>
      <c r="U2496" s="969"/>
      <c r="V2496" s="38"/>
      <c r="W2496" s="38"/>
    </row>
    <row r="2497" spans="1:23" x14ac:dyDescent="0.35">
      <c r="A2497" s="959">
        <v>74178</v>
      </c>
      <c r="B2497" s="1266">
        <v>1.96</v>
      </c>
      <c r="C2497" s="42" t="s">
        <v>2167</v>
      </c>
      <c r="D2497" s="1"/>
      <c r="E2497" s="974" t="s">
        <v>1755</v>
      </c>
      <c r="F2497" s="3"/>
      <c r="O2497"/>
      <c r="P2497"/>
      <c r="Q2497"/>
      <c r="U2497" s="969"/>
      <c r="V2497" s="38"/>
      <c r="W2497" s="38"/>
    </row>
    <row r="2498" spans="1:23" x14ac:dyDescent="0.35">
      <c r="A2498" s="959">
        <v>74181</v>
      </c>
      <c r="B2498" s="1266">
        <v>1.42</v>
      </c>
      <c r="C2498" s="281" t="s">
        <v>2079</v>
      </c>
      <c r="D2498" s="1"/>
      <c r="E2498" s="974" t="s">
        <v>1755</v>
      </c>
      <c r="F2498" s="3"/>
      <c r="O2498"/>
      <c r="P2498"/>
      <c r="Q2498"/>
      <c r="U2498" s="969"/>
      <c r="V2498" s="38"/>
      <c r="W2498" s="38"/>
    </row>
    <row r="2499" spans="1:23" x14ac:dyDescent="0.35">
      <c r="A2499" s="1264">
        <v>74182</v>
      </c>
      <c r="B2499" s="1265">
        <v>1.69</v>
      </c>
      <c r="C2499" s="313" t="s">
        <v>2125</v>
      </c>
      <c r="D2499" s="1"/>
      <c r="E2499" s="974" t="s">
        <v>1755</v>
      </c>
      <c r="F2499" s="3"/>
      <c r="O2499"/>
      <c r="P2499"/>
      <c r="Q2499"/>
      <c r="U2499" s="969"/>
      <c r="V2499" s="38"/>
      <c r="W2499" s="38"/>
    </row>
    <row r="2500" spans="1:23" x14ac:dyDescent="0.35">
      <c r="A2500" s="959">
        <v>74183</v>
      </c>
      <c r="B2500" s="1266">
        <v>2.15</v>
      </c>
      <c r="C2500" s="42" t="s">
        <v>2200</v>
      </c>
      <c r="D2500" s="1"/>
      <c r="E2500" s="974" t="s">
        <v>1755</v>
      </c>
      <c r="F2500" s="1112"/>
      <c r="O2500"/>
      <c r="P2500"/>
      <c r="Q2500"/>
      <c r="U2500" s="969"/>
      <c r="V2500" s="38"/>
      <c r="W2500" s="38"/>
    </row>
    <row r="2501" spans="1:23" x14ac:dyDescent="0.35">
      <c r="A2501" s="959">
        <v>74185</v>
      </c>
      <c r="B2501" s="1266">
        <v>1.76</v>
      </c>
      <c r="C2501" s="313" t="s">
        <v>2140</v>
      </c>
      <c r="D2501" s="38"/>
      <c r="E2501" s="974" t="s">
        <v>1755</v>
      </c>
      <c r="F2501" s="3"/>
      <c r="O2501"/>
      <c r="P2501"/>
      <c r="Q2501"/>
      <c r="U2501" s="969"/>
      <c r="V2501" s="38"/>
      <c r="W2501" s="38"/>
    </row>
    <row r="2502" spans="1:23" x14ac:dyDescent="0.35">
      <c r="A2502" s="959">
        <v>74185</v>
      </c>
      <c r="B2502" s="1266">
        <v>1.76</v>
      </c>
      <c r="C2502" s="313" t="s">
        <v>2141</v>
      </c>
      <c r="D2502" s="1"/>
      <c r="E2502" s="974" t="s">
        <v>1755</v>
      </c>
      <c r="F2502" s="3"/>
      <c r="O2502"/>
      <c r="P2502"/>
      <c r="Q2502"/>
      <c r="U2502" s="969"/>
      <c r="V2502" s="38"/>
      <c r="W2502" s="38"/>
    </row>
    <row r="2503" spans="1:23" x14ac:dyDescent="0.35">
      <c r="A2503" s="959">
        <v>74185</v>
      </c>
      <c r="B2503" s="1266">
        <v>1.76</v>
      </c>
      <c r="C2503" s="313" t="s">
        <v>2142</v>
      </c>
      <c r="D2503" s="1"/>
      <c r="E2503" s="974" t="s">
        <v>1755</v>
      </c>
      <c r="F2503" s="3"/>
      <c r="O2503"/>
      <c r="P2503"/>
      <c r="Q2503"/>
      <c r="U2503" s="969"/>
      <c r="V2503" s="38"/>
      <c r="W2503" s="38"/>
    </row>
    <row r="2504" spans="1:23" x14ac:dyDescent="0.35">
      <c r="A2504" s="1264">
        <v>74220</v>
      </c>
      <c r="B2504" s="1265">
        <v>0.59</v>
      </c>
      <c r="C2504" s="313" t="s">
        <v>1927</v>
      </c>
      <c r="D2504" s="1"/>
      <c r="E2504" s="974" t="s">
        <v>1755</v>
      </c>
      <c r="F2504" s="3"/>
      <c r="O2504"/>
      <c r="P2504"/>
      <c r="Q2504"/>
      <c r="U2504" s="969"/>
      <c r="V2504" s="38"/>
      <c r="W2504" s="38"/>
    </row>
    <row r="2505" spans="1:23" x14ac:dyDescent="0.35">
      <c r="A2505" s="1264">
        <v>74240</v>
      </c>
      <c r="B2505" s="1265">
        <v>0.78</v>
      </c>
      <c r="C2505" s="313" t="s">
        <v>1962</v>
      </c>
      <c r="D2505" s="1"/>
      <c r="E2505" s="974" t="s">
        <v>1755</v>
      </c>
      <c r="F2505" s="3"/>
      <c r="O2505"/>
      <c r="P2505"/>
      <c r="Q2505"/>
      <c r="U2505" s="969"/>
      <c r="V2505" s="38"/>
      <c r="W2505" s="38"/>
    </row>
    <row r="2506" spans="1:23" x14ac:dyDescent="0.35">
      <c r="A2506" s="1264">
        <v>74240</v>
      </c>
      <c r="B2506" s="1265">
        <v>0.78</v>
      </c>
      <c r="C2506" s="313" t="s">
        <v>1963</v>
      </c>
      <c r="D2506" s="1"/>
      <c r="E2506" s="974" t="s">
        <v>1755</v>
      </c>
      <c r="F2506" s="3"/>
      <c r="O2506"/>
      <c r="P2506"/>
      <c r="Q2506"/>
      <c r="U2506" s="969"/>
      <c r="V2506" s="38"/>
      <c r="W2506" s="38"/>
    </row>
    <row r="2507" spans="1:23" x14ac:dyDescent="0.35">
      <c r="A2507" s="1264">
        <v>74246</v>
      </c>
      <c r="B2507" s="1265">
        <v>0.88</v>
      </c>
      <c r="C2507" s="313" t="s">
        <v>1978</v>
      </c>
      <c r="D2507" s="1"/>
      <c r="E2507" s="974" t="s">
        <v>1755</v>
      </c>
      <c r="F2507" s="1120"/>
      <c r="O2507"/>
      <c r="P2507"/>
      <c r="Q2507"/>
      <c r="U2507" s="969"/>
      <c r="V2507" s="38"/>
      <c r="W2507" s="38"/>
    </row>
    <row r="2508" spans="1:23" x14ac:dyDescent="0.35">
      <c r="A2508" s="1264">
        <v>74246</v>
      </c>
      <c r="B2508" s="1265">
        <v>0.88</v>
      </c>
      <c r="C2508" s="313" t="s">
        <v>1979</v>
      </c>
      <c r="D2508" s="1"/>
      <c r="E2508" s="974" t="s">
        <v>1755</v>
      </c>
      <c r="F2508" s="3"/>
      <c r="O2508"/>
      <c r="P2508"/>
      <c r="Q2508"/>
      <c r="U2508" s="969"/>
      <c r="V2508" s="38"/>
      <c r="W2508" s="38"/>
    </row>
    <row r="2509" spans="1:23" x14ac:dyDescent="0.35">
      <c r="A2509" s="1264">
        <v>74250</v>
      </c>
      <c r="B2509" s="1265">
        <v>0.79</v>
      </c>
      <c r="C2509" s="313" t="s">
        <v>1969</v>
      </c>
      <c r="D2509" s="1109"/>
      <c r="E2509" s="974" t="s">
        <v>1755</v>
      </c>
      <c r="F2509" s="3"/>
      <c r="O2509"/>
      <c r="P2509"/>
      <c r="Q2509"/>
      <c r="U2509" s="969"/>
      <c r="V2509" s="38"/>
      <c r="W2509" s="38"/>
    </row>
    <row r="2510" spans="1:23" x14ac:dyDescent="0.35">
      <c r="A2510" s="1264">
        <v>74270</v>
      </c>
      <c r="B2510" s="1265">
        <v>1.01</v>
      </c>
      <c r="C2510" s="313" t="s">
        <v>2001</v>
      </c>
      <c r="D2510" s="1"/>
      <c r="E2510" s="974" t="s">
        <v>1755</v>
      </c>
      <c r="F2510" s="3"/>
      <c r="O2510"/>
      <c r="P2510"/>
      <c r="Q2510"/>
      <c r="U2510" s="969"/>
      <c r="V2510" s="38"/>
      <c r="W2510" s="38"/>
    </row>
    <row r="2511" spans="1:23" x14ac:dyDescent="0.35">
      <c r="A2511" s="1264">
        <v>74280</v>
      </c>
      <c r="B2511" s="1265">
        <v>1.23</v>
      </c>
      <c r="C2511" s="313" t="s">
        <v>2034</v>
      </c>
      <c r="D2511" s="1"/>
      <c r="E2511" s="974" t="s">
        <v>1755</v>
      </c>
      <c r="F2511" s="3"/>
      <c r="O2511"/>
      <c r="P2511"/>
      <c r="Q2511"/>
      <c r="U2511" s="969"/>
      <c r="V2511" s="38"/>
      <c r="W2511" s="38"/>
    </row>
    <row r="2512" spans="1:23" x14ac:dyDescent="0.35">
      <c r="A2512" s="1264">
        <v>74290</v>
      </c>
      <c r="B2512" s="1265">
        <v>0.31</v>
      </c>
      <c r="C2512" s="313" t="s">
        <v>1866</v>
      </c>
      <c r="D2512" s="1"/>
      <c r="E2512" s="974" t="s">
        <v>1755</v>
      </c>
      <c r="F2512" s="3"/>
      <c r="O2512"/>
      <c r="P2512"/>
      <c r="Q2512"/>
      <c r="U2512" s="969"/>
      <c r="V2512" s="38"/>
      <c r="W2512" s="38"/>
    </row>
    <row r="2513" spans="1:23" x14ac:dyDescent="0.35">
      <c r="A2513" s="1264">
        <v>74400</v>
      </c>
      <c r="B2513" s="1265">
        <v>0.48</v>
      </c>
      <c r="C2513" s="313" t="s">
        <v>658</v>
      </c>
      <c r="D2513" s="1"/>
      <c r="E2513" s="974" t="s">
        <v>1755</v>
      </c>
      <c r="F2513" s="3"/>
      <c r="O2513"/>
      <c r="P2513"/>
      <c r="Q2513"/>
      <c r="U2513" s="969"/>
      <c r="V2513" s="38"/>
      <c r="W2513" s="38"/>
    </row>
    <row r="2514" spans="1:23" x14ac:dyDescent="0.35">
      <c r="A2514" s="1264">
        <v>74415</v>
      </c>
      <c r="B2514" s="1265">
        <v>0.48</v>
      </c>
      <c r="C2514" s="313" t="s">
        <v>1903</v>
      </c>
      <c r="D2514" s="1"/>
      <c r="E2514" s="974" t="s">
        <v>1755</v>
      </c>
      <c r="F2514" s="3"/>
      <c r="O2514"/>
      <c r="P2514"/>
      <c r="Q2514"/>
      <c r="U2514" s="969"/>
      <c r="V2514" s="38"/>
      <c r="W2514" s="38"/>
    </row>
    <row r="2515" spans="1:23" x14ac:dyDescent="0.35">
      <c r="A2515" s="1264">
        <v>74420</v>
      </c>
      <c r="B2515" s="1265">
        <v>0.51</v>
      </c>
      <c r="C2515" s="313" t="s">
        <v>1917</v>
      </c>
      <c r="D2515" s="1"/>
      <c r="E2515" s="974" t="s">
        <v>1755</v>
      </c>
      <c r="F2515" s="3"/>
      <c r="O2515"/>
      <c r="P2515"/>
      <c r="Q2515"/>
      <c r="U2515" s="969"/>
      <c r="V2515" s="38"/>
      <c r="W2515" s="38"/>
    </row>
    <row r="2516" spans="1:23" x14ac:dyDescent="0.35">
      <c r="A2516" s="1264">
        <v>74425</v>
      </c>
      <c r="B2516" s="1265">
        <v>0.5</v>
      </c>
      <c r="C2516" s="313" t="s">
        <v>1915</v>
      </c>
      <c r="D2516" s="1"/>
      <c r="E2516" s="974" t="s">
        <v>1755</v>
      </c>
      <c r="F2516" s="3"/>
      <c r="O2516"/>
      <c r="P2516"/>
      <c r="Q2516"/>
      <c r="U2516" s="969"/>
      <c r="V2516" s="38"/>
      <c r="W2516" s="38"/>
    </row>
    <row r="2517" spans="1:23" x14ac:dyDescent="0.35">
      <c r="A2517" s="1264">
        <v>74430</v>
      </c>
      <c r="B2517" s="1265">
        <v>0.31</v>
      </c>
      <c r="C2517" s="313" t="s">
        <v>1867</v>
      </c>
      <c r="D2517" s="1"/>
      <c r="E2517" s="974" t="s">
        <v>1755</v>
      </c>
      <c r="F2517" s="3"/>
      <c r="O2517"/>
      <c r="P2517"/>
      <c r="Q2517"/>
      <c r="U2517" s="969"/>
      <c r="V2517" s="38"/>
      <c r="W2517" s="38"/>
    </row>
    <row r="2518" spans="1:23" x14ac:dyDescent="0.35">
      <c r="A2518" s="1264">
        <v>74455</v>
      </c>
      <c r="B2518" s="1265">
        <v>0.32</v>
      </c>
      <c r="C2518" s="313" t="s">
        <v>1868</v>
      </c>
      <c r="D2518" s="1"/>
      <c r="E2518" s="974" t="s">
        <v>1755</v>
      </c>
      <c r="F2518" s="3"/>
      <c r="O2518"/>
      <c r="P2518"/>
      <c r="Q2518"/>
      <c r="U2518" s="969"/>
      <c r="V2518" s="38"/>
      <c r="W2518" s="38"/>
    </row>
    <row r="2519" spans="1:23" x14ac:dyDescent="0.35">
      <c r="A2519" s="1264">
        <v>74455</v>
      </c>
      <c r="B2519" s="1265">
        <v>0.32</v>
      </c>
      <c r="C2519" s="313" t="s">
        <v>1869</v>
      </c>
      <c r="D2519" s="1"/>
      <c r="E2519" s="974" t="s">
        <v>1755</v>
      </c>
      <c r="F2519" s="3"/>
      <c r="O2519"/>
      <c r="P2519"/>
      <c r="Q2519"/>
      <c r="U2519" s="969"/>
      <c r="V2519" s="38"/>
      <c r="W2519" s="38"/>
    </row>
    <row r="2520" spans="1:23" x14ac:dyDescent="0.35">
      <c r="A2520" s="1264">
        <v>75557</v>
      </c>
      <c r="B2520" s="1265">
        <v>2.29</v>
      </c>
      <c r="C2520" s="313" t="s">
        <v>2208</v>
      </c>
      <c r="D2520" s="1"/>
      <c r="E2520" s="974" t="s">
        <v>1755</v>
      </c>
      <c r="F2520" s="3"/>
      <c r="O2520"/>
      <c r="P2520"/>
      <c r="Q2520"/>
      <c r="U2520" s="969"/>
      <c r="V2520" s="38"/>
      <c r="W2520" s="38"/>
    </row>
    <row r="2521" spans="1:23" x14ac:dyDescent="0.35">
      <c r="A2521" s="1264">
        <v>75571</v>
      </c>
      <c r="B2521" s="1265">
        <v>0.56999999999999995</v>
      </c>
      <c r="C2521" s="313" t="s">
        <v>1924</v>
      </c>
      <c r="E2521" s="974" t="s">
        <v>1755</v>
      </c>
      <c r="F2521" s="3"/>
      <c r="O2521"/>
      <c r="P2521"/>
      <c r="Q2521"/>
      <c r="U2521" s="969"/>
      <c r="V2521" s="38"/>
      <c r="W2521" s="38"/>
    </row>
    <row r="2522" spans="1:23" x14ac:dyDescent="0.35">
      <c r="A2522" s="1264">
        <v>75571</v>
      </c>
      <c r="B2522" s="1265">
        <v>0.56999999999999995</v>
      </c>
      <c r="C2522" s="313" t="s">
        <v>1925</v>
      </c>
      <c r="D2522" s="1"/>
      <c r="E2522" s="974" t="s">
        <v>1755</v>
      </c>
      <c r="F2522" s="3"/>
      <c r="O2522"/>
      <c r="P2522"/>
      <c r="Q2522"/>
      <c r="U2522" s="969"/>
      <c r="V2522" s="38"/>
      <c r="W2522" s="38"/>
    </row>
    <row r="2523" spans="1:23" x14ac:dyDescent="0.35">
      <c r="A2523" s="959">
        <v>75635</v>
      </c>
      <c r="B2523" s="1266">
        <v>2.34</v>
      </c>
      <c r="C2523" s="42" t="s">
        <v>2211</v>
      </c>
      <c r="D2523" s="1"/>
      <c r="E2523" s="974" t="s">
        <v>1755</v>
      </c>
      <c r="F2523" s="3"/>
      <c r="O2523"/>
      <c r="P2523"/>
      <c r="Q2523"/>
      <c r="U2523" s="969"/>
      <c r="V2523" s="38"/>
      <c r="W2523" s="38"/>
    </row>
    <row r="2524" spans="1:23" x14ac:dyDescent="0.35">
      <c r="A2524" s="959">
        <v>76000</v>
      </c>
      <c r="B2524" s="1266">
        <v>0.3</v>
      </c>
      <c r="C2524" s="42" t="s">
        <v>1863</v>
      </c>
      <c r="D2524" s="1"/>
      <c r="E2524" s="974" t="s">
        <v>1755</v>
      </c>
      <c r="F2524" s="3"/>
      <c r="O2524"/>
      <c r="P2524"/>
      <c r="Q2524"/>
      <c r="U2524" s="969"/>
      <c r="V2524" s="38"/>
      <c r="W2524" s="38"/>
    </row>
    <row r="2525" spans="1:23" x14ac:dyDescent="0.35">
      <c r="A2525" s="1264">
        <v>76010</v>
      </c>
      <c r="B2525" s="1265">
        <v>0.18</v>
      </c>
      <c r="C2525" s="313" t="s">
        <v>1817</v>
      </c>
      <c r="D2525" s="1"/>
      <c r="E2525" s="974" t="s">
        <v>1755</v>
      </c>
      <c r="F2525" s="3"/>
      <c r="O2525"/>
      <c r="P2525"/>
      <c r="Q2525"/>
      <c r="U2525" s="969"/>
      <c r="V2525" s="38"/>
      <c r="W2525" s="38"/>
    </row>
    <row r="2526" spans="1:23" x14ac:dyDescent="0.35">
      <c r="A2526" s="1264">
        <v>76080</v>
      </c>
      <c r="B2526" s="1265">
        <v>0.53</v>
      </c>
      <c r="C2526" s="313" t="s">
        <v>1918</v>
      </c>
      <c r="D2526" s="38"/>
      <c r="E2526" s="974" t="s">
        <v>1755</v>
      </c>
      <c r="F2526" s="3"/>
      <c r="O2526"/>
      <c r="P2526"/>
      <c r="Q2526"/>
      <c r="U2526" s="969"/>
      <c r="V2526" s="38"/>
      <c r="W2526" s="38"/>
    </row>
    <row r="2527" spans="1:23" x14ac:dyDescent="0.35">
      <c r="A2527" s="959">
        <v>76536</v>
      </c>
      <c r="B2527" s="1266">
        <v>0.55000000000000004</v>
      </c>
      <c r="C2527" s="42" t="s">
        <v>1920</v>
      </c>
      <c r="D2527" s="1"/>
      <c r="E2527" s="974" t="s">
        <v>1755</v>
      </c>
      <c r="F2527" s="3"/>
      <c r="O2527"/>
      <c r="P2527"/>
      <c r="Q2527"/>
      <c r="U2527" s="969"/>
      <c r="V2527" s="38"/>
      <c r="W2527" s="38"/>
    </row>
    <row r="2528" spans="1:23" x14ac:dyDescent="0.35">
      <c r="A2528" s="959">
        <v>76536</v>
      </c>
      <c r="B2528" s="1266">
        <v>0.55000000000000004</v>
      </c>
      <c r="C2528" s="333" t="s">
        <v>1921</v>
      </c>
      <c r="D2528" s="1"/>
      <c r="E2528" s="974" t="s">
        <v>1755</v>
      </c>
      <c r="F2528" s="3"/>
      <c r="O2528"/>
      <c r="P2528"/>
      <c r="Q2528"/>
      <c r="U2528" s="969"/>
      <c r="V2528" s="38"/>
      <c r="W2528" s="38"/>
    </row>
    <row r="2529" spans="1:23" x14ac:dyDescent="0.35">
      <c r="A2529" s="959">
        <v>76604</v>
      </c>
      <c r="B2529" s="1266">
        <v>0.57999999999999996</v>
      </c>
      <c r="C2529" s="42" t="s">
        <v>1371</v>
      </c>
      <c r="D2529" s="1"/>
      <c r="E2529" s="974" t="s">
        <v>1755</v>
      </c>
      <c r="F2529" s="3"/>
      <c r="O2529"/>
      <c r="P2529"/>
      <c r="Q2529"/>
      <c r="U2529" s="969"/>
      <c r="V2529" s="38"/>
      <c r="W2529" s="38"/>
    </row>
    <row r="2530" spans="1:23" x14ac:dyDescent="0.35">
      <c r="A2530" s="959">
        <v>76641</v>
      </c>
      <c r="B2530" s="1266">
        <v>0.71</v>
      </c>
      <c r="C2530" s="42" t="s">
        <v>1947</v>
      </c>
      <c r="D2530" s="1"/>
      <c r="E2530" s="974" t="s">
        <v>1755</v>
      </c>
      <c r="F2530" s="3"/>
      <c r="O2530"/>
      <c r="P2530"/>
      <c r="Q2530"/>
      <c r="U2530" s="969"/>
      <c r="V2530" s="38"/>
      <c r="W2530" s="38"/>
    </row>
    <row r="2531" spans="1:23" x14ac:dyDescent="0.35">
      <c r="A2531" s="959">
        <v>76641</v>
      </c>
      <c r="B2531" s="1266">
        <v>0.71</v>
      </c>
      <c r="C2531" s="42" t="s">
        <v>1948</v>
      </c>
      <c r="D2531" s="1"/>
      <c r="E2531" s="974" t="s">
        <v>1755</v>
      </c>
      <c r="F2531" s="3"/>
      <c r="O2531"/>
      <c r="P2531"/>
      <c r="Q2531"/>
      <c r="U2531" s="969"/>
      <c r="V2531" s="38"/>
      <c r="W2531" s="38"/>
    </row>
    <row r="2532" spans="1:23" x14ac:dyDescent="0.35">
      <c r="A2532" s="959">
        <v>76642</v>
      </c>
      <c r="B2532" s="1266">
        <v>0.66</v>
      </c>
      <c r="C2532" s="42" t="s">
        <v>1934</v>
      </c>
      <c r="D2532" s="1"/>
      <c r="E2532" s="974" t="s">
        <v>1755</v>
      </c>
      <c r="F2532" s="3"/>
      <c r="O2532"/>
      <c r="P2532"/>
      <c r="Q2532"/>
      <c r="U2532" s="969"/>
      <c r="V2532" s="38"/>
      <c r="W2532" s="38"/>
    </row>
    <row r="2533" spans="1:23" x14ac:dyDescent="0.35">
      <c r="A2533" s="959">
        <v>76642</v>
      </c>
      <c r="B2533" s="1266">
        <v>0.66</v>
      </c>
      <c r="C2533" s="42" t="s">
        <v>1935</v>
      </c>
      <c r="D2533" s="1"/>
      <c r="E2533" s="974" t="s">
        <v>1755</v>
      </c>
      <c r="F2533" s="3"/>
      <c r="O2533"/>
      <c r="P2533"/>
      <c r="Q2533"/>
      <c r="U2533" s="969"/>
      <c r="V2533" s="38"/>
      <c r="W2533" s="38"/>
    </row>
    <row r="2534" spans="1:23" x14ac:dyDescent="0.35">
      <c r="A2534" s="959">
        <v>76770</v>
      </c>
      <c r="B2534" s="1266">
        <v>0.72</v>
      </c>
      <c r="C2534" s="42" t="s">
        <v>1949</v>
      </c>
      <c r="D2534" s="1"/>
      <c r="E2534" s="974" t="s">
        <v>1755</v>
      </c>
      <c r="F2534" s="3"/>
      <c r="O2534"/>
      <c r="P2534"/>
      <c r="Q2534"/>
      <c r="U2534" s="969"/>
      <c r="V2534" s="38"/>
      <c r="W2534" s="38"/>
    </row>
    <row r="2535" spans="1:23" x14ac:dyDescent="0.35">
      <c r="A2535" s="959">
        <v>76775</v>
      </c>
      <c r="B2535" s="1266">
        <v>0.56999999999999995</v>
      </c>
      <c r="C2535" s="42" t="s">
        <v>1926</v>
      </c>
      <c r="D2535" s="1"/>
      <c r="E2535" s="974" t="s">
        <v>1755</v>
      </c>
      <c r="F2535" s="3"/>
      <c r="O2535"/>
      <c r="P2535"/>
      <c r="Q2535"/>
      <c r="U2535" s="969"/>
      <c r="V2535" s="38"/>
      <c r="W2535" s="38"/>
    </row>
    <row r="2536" spans="1:23" x14ac:dyDescent="0.35">
      <c r="A2536" s="1264">
        <v>76776</v>
      </c>
      <c r="B2536" s="1265">
        <v>0.74</v>
      </c>
      <c r="C2536" s="313" t="s">
        <v>1953</v>
      </c>
      <c r="D2536" s="1"/>
      <c r="E2536" s="974" t="s">
        <v>1755</v>
      </c>
      <c r="F2536" s="3"/>
      <c r="O2536"/>
      <c r="P2536"/>
      <c r="Q2536"/>
      <c r="U2536" s="969"/>
      <c r="V2536" s="38"/>
      <c r="W2536" s="38"/>
    </row>
    <row r="2537" spans="1:23" x14ac:dyDescent="0.35">
      <c r="A2537" s="1264">
        <v>76776</v>
      </c>
      <c r="B2537" s="1265">
        <v>0.74</v>
      </c>
      <c r="C2537" s="313" t="s">
        <v>1954</v>
      </c>
      <c r="D2537" s="1"/>
      <c r="E2537" s="974" t="s">
        <v>1755</v>
      </c>
      <c r="F2537" s="3"/>
      <c r="O2537"/>
      <c r="P2537"/>
      <c r="Q2537"/>
      <c r="U2537" s="969"/>
      <c r="V2537" s="38"/>
      <c r="W2537" s="38"/>
    </row>
    <row r="2538" spans="1:23" x14ac:dyDescent="0.35">
      <c r="A2538" s="959">
        <v>76801</v>
      </c>
      <c r="B2538" s="1266">
        <v>0.97</v>
      </c>
      <c r="C2538" s="42" t="s">
        <v>1991</v>
      </c>
      <c r="D2538" s="1"/>
      <c r="E2538" s="974" t="s">
        <v>1755</v>
      </c>
      <c r="F2538" s="3"/>
      <c r="O2538"/>
      <c r="P2538"/>
      <c r="Q2538"/>
      <c r="U2538" s="969"/>
      <c r="V2538" s="38"/>
      <c r="W2538" s="38"/>
    </row>
    <row r="2539" spans="1:23" x14ac:dyDescent="0.35">
      <c r="A2539" s="959">
        <v>76805</v>
      </c>
      <c r="B2539" s="1266">
        <v>0.97</v>
      </c>
      <c r="C2539" s="42" t="s">
        <v>1992</v>
      </c>
      <c r="D2539" s="1"/>
      <c r="E2539" s="974" t="s">
        <v>1755</v>
      </c>
      <c r="F2539" s="3"/>
      <c r="O2539"/>
      <c r="P2539"/>
      <c r="Q2539"/>
      <c r="U2539" s="969"/>
      <c r="V2539" s="38"/>
      <c r="W2539" s="38"/>
    </row>
    <row r="2540" spans="1:23" x14ac:dyDescent="0.35">
      <c r="A2540" s="959">
        <v>76815</v>
      </c>
      <c r="B2540" s="1266">
        <v>0.63</v>
      </c>
      <c r="C2540" s="42" t="s">
        <v>1932</v>
      </c>
      <c r="D2540" s="1"/>
      <c r="E2540" s="974" t="s">
        <v>1755</v>
      </c>
      <c r="F2540" s="3"/>
      <c r="O2540"/>
      <c r="P2540"/>
      <c r="Q2540"/>
      <c r="U2540" s="969"/>
      <c r="V2540" s="38"/>
      <c r="W2540" s="38"/>
    </row>
    <row r="2541" spans="1:23" x14ac:dyDescent="0.35">
      <c r="A2541" s="959">
        <v>76817</v>
      </c>
      <c r="B2541" s="1266">
        <v>0.73</v>
      </c>
      <c r="C2541" s="42" t="s">
        <v>1952</v>
      </c>
      <c r="D2541" s="1"/>
      <c r="E2541" s="974" t="s">
        <v>1755</v>
      </c>
      <c r="F2541" s="3"/>
      <c r="O2541"/>
      <c r="P2541"/>
      <c r="Q2541"/>
      <c r="U2541" s="969"/>
      <c r="V2541" s="38"/>
      <c r="W2541" s="38"/>
    </row>
    <row r="2542" spans="1:23" x14ac:dyDescent="0.35">
      <c r="A2542" s="1264">
        <v>76819</v>
      </c>
      <c r="B2542" s="1265">
        <v>0.75</v>
      </c>
      <c r="C2542" s="313" t="s">
        <v>1958</v>
      </c>
      <c r="D2542" s="1"/>
      <c r="E2542" s="974" t="s">
        <v>1755</v>
      </c>
      <c r="F2542" s="3"/>
      <c r="O2542"/>
      <c r="P2542"/>
      <c r="Q2542"/>
      <c r="U2542" s="969"/>
      <c r="V2542" s="38"/>
      <c r="W2542" s="38"/>
    </row>
    <row r="2543" spans="1:23" x14ac:dyDescent="0.35">
      <c r="A2543" s="959">
        <v>76857</v>
      </c>
      <c r="B2543" s="1266">
        <v>0.49</v>
      </c>
      <c r="C2543" s="42" t="s">
        <v>1905</v>
      </c>
      <c r="D2543" s="1"/>
      <c r="E2543" s="974" t="s">
        <v>1755</v>
      </c>
      <c r="F2543" s="3"/>
      <c r="O2543"/>
      <c r="P2543"/>
      <c r="Q2543"/>
      <c r="U2543" s="969"/>
      <c r="V2543" s="38"/>
      <c r="W2543" s="38"/>
    </row>
    <row r="2544" spans="1:23" x14ac:dyDescent="0.35">
      <c r="A2544" s="959">
        <v>76857</v>
      </c>
      <c r="B2544" s="1266">
        <v>0.49</v>
      </c>
      <c r="C2544" s="42" t="s">
        <v>1906</v>
      </c>
      <c r="D2544" s="1"/>
      <c r="E2544" s="974" t="s">
        <v>1755</v>
      </c>
      <c r="F2544" s="3"/>
      <c r="O2544"/>
      <c r="P2544"/>
      <c r="Q2544"/>
      <c r="U2544" s="969"/>
      <c r="V2544" s="38"/>
      <c r="W2544" s="38"/>
    </row>
    <row r="2545" spans="1:23" x14ac:dyDescent="0.35">
      <c r="A2545" s="959">
        <v>76870</v>
      </c>
      <c r="B2545" s="1266">
        <v>0.62</v>
      </c>
      <c r="C2545" s="42" t="s">
        <v>673</v>
      </c>
      <c r="D2545" s="1"/>
      <c r="E2545" s="974" t="s">
        <v>1755</v>
      </c>
      <c r="F2545" s="3"/>
      <c r="O2545"/>
      <c r="P2545"/>
      <c r="Q2545"/>
      <c r="U2545" s="969"/>
      <c r="V2545" s="38"/>
      <c r="W2545" s="38"/>
    </row>
    <row r="2546" spans="1:23" x14ac:dyDescent="0.35">
      <c r="A2546" s="959">
        <v>76870</v>
      </c>
      <c r="B2546" s="1266">
        <v>0.62</v>
      </c>
      <c r="C2546" s="42" t="s">
        <v>1930</v>
      </c>
      <c r="D2546" s="1"/>
      <c r="E2546" s="974" t="s">
        <v>1755</v>
      </c>
      <c r="F2546" s="3"/>
      <c r="O2546"/>
      <c r="P2546"/>
      <c r="Q2546"/>
      <c r="U2546" s="969"/>
      <c r="V2546" s="38"/>
      <c r="W2546" s="38"/>
    </row>
    <row r="2547" spans="1:23" x14ac:dyDescent="0.35">
      <c r="A2547" s="1264">
        <v>76881</v>
      </c>
      <c r="B2547" s="1265">
        <v>0.88</v>
      </c>
      <c r="C2547" s="313" t="s">
        <v>1980</v>
      </c>
      <c r="D2547" s="1"/>
      <c r="E2547" s="974" t="s">
        <v>1755</v>
      </c>
      <c r="F2547" s="3"/>
      <c r="O2547"/>
      <c r="P2547"/>
      <c r="Q2547"/>
      <c r="U2547" s="969"/>
      <c r="V2547" s="38"/>
      <c r="W2547" s="38"/>
    </row>
    <row r="2548" spans="1:23" x14ac:dyDescent="0.35">
      <c r="A2548" s="1264">
        <v>76881</v>
      </c>
      <c r="B2548" s="1265">
        <v>0.88</v>
      </c>
      <c r="C2548" s="313" t="s">
        <v>1981</v>
      </c>
      <c r="D2548" s="1"/>
      <c r="E2548" s="974" t="s">
        <v>1755</v>
      </c>
      <c r="F2548" s="3"/>
      <c r="O2548"/>
      <c r="P2548"/>
      <c r="Q2548"/>
      <c r="U2548" s="969"/>
      <c r="V2548" s="38"/>
      <c r="W2548" s="38"/>
    </row>
    <row r="2549" spans="1:23" x14ac:dyDescent="0.35">
      <c r="A2549" s="959">
        <v>76881</v>
      </c>
      <c r="B2549" s="1266">
        <v>0.88</v>
      </c>
      <c r="C2549" s="42" t="s">
        <v>1982</v>
      </c>
      <c r="D2549" s="1"/>
      <c r="E2549" s="974" t="s">
        <v>1755</v>
      </c>
      <c r="F2549" s="3"/>
      <c r="O2549"/>
      <c r="P2549"/>
      <c r="Q2549"/>
      <c r="U2549" s="969"/>
      <c r="V2549" s="38"/>
      <c r="W2549" s="38"/>
    </row>
    <row r="2550" spans="1:23" x14ac:dyDescent="0.35">
      <c r="A2550" s="1264">
        <v>76882</v>
      </c>
      <c r="B2550" s="1265">
        <v>0.67</v>
      </c>
      <c r="C2550" s="313" t="s">
        <v>1939</v>
      </c>
      <c r="E2550" s="974" t="s">
        <v>1755</v>
      </c>
      <c r="F2550" s="3"/>
      <c r="O2550"/>
      <c r="P2550"/>
      <c r="Q2550"/>
      <c r="U2550" s="969"/>
      <c r="V2550" s="38"/>
      <c r="W2550" s="38"/>
    </row>
    <row r="2551" spans="1:23" x14ac:dyDescent="0.35">
      <c r="A2551" s="1264">
        <v>76882</v>
      </c>
      <c r="B2551" s="1265">
        <v>0.67</v>
      </c>
      <c r="C2551" s="313" t="s">
        <v>1940</v>
      </c>
      <c r="E2551" s="974" t="s">
        <v>1755</v>
      </c>
      <c r="F2551" s="3"/>
      <c r="O2551"/>
      <c r="P2551"/>
      <c r="Q2551"/>
      <c r="U2551" s="969"/>
      <c r="V2551" s="38"/>
      <c r="W2551" s="38"/>
    </row>
    <row r="2552" spans="1:23" x14ac:dyDescent="0.35">
      <c r="A2552" s="1264">
        <v>76882</v>
      </c>
      <c r="B2552" s="1265">
        <v>0.67</v>
      </c>
      <c r="C2552" s="313" t="s">
        <v>1941</v>
      </c>
      <c r="D2552" s="38"/>
      <c r="E2552" s="974" t="s">
        <v>1755</v>
      </c>
      <c r="F2552" s="3"/>
      <c r="O2552"/>
      <c r="P2552"/>
      <c r="Q2552"/>
      <c r="U2552" s="969"/>
      <c r="V2552" s="38"/>
      <c r="W2552" s="38"/>
    </row>
    <row r="2553" spans="1:23" x14ac:dyDescent="0.35">
      <c r="A2553" s="959">
        <v>76882</v>
      </c>
      <c r="B2553" s="1266">
        <v>0.67</v>
      </c>
      <c r="C2553" s="42" t="s">
        <v>1942</v>
      </c>
      <c r="D2553" s="1126"/>
      <c r="E2553" s="974" t="s">
        <v>1755</v>
      </c>
      <c r="F2553" s="3"/>
      <c r="O2553"/>
      <c r="P2553"/>
      <c r="Q2553"/>
      <c r="U2553" s="969"/>
      <c r="V2553" s="38"/>
      <c r="W2553" s="38"/>
    </row>
    <row r="2554" spans="1:23" x14ac:dyDescent="0.35">
      <c r="A2554" s="1277">
        <v>76942</v>
      </c>
      <c r="B2554" s="1278">
        <v>0.65</v>
      </c>
      <c r="C2554" s="1279" t="s">
        <v>1933</v>
      </c>
      <c r="D2554" s="1"/>
      <c r="E2554" s="974" t="s">
        <v>1755</v>
      </c>
      <c r="F2554" s="3"/>
      <c r="O2554"/>
      <c r="P2554"/>
      <c r="Q2554"/>
      <c r="U2554" s="969"/>
      <c r="V2554" s="38"/>
      <c r="W2554" s="38"/>
    </row>
    <row r="2555" spans="1:23" x14ac:dyDescent="0.35">
      <c r="A2555" s="1264">
        <v>77047</v>
      </c>
      <c r="B2555" s="1265">
        <v>1.56</v>
      </c>
      <c r="C2555" s="313" t="s">
        <v>2086</v>
      </c>
      <c r="D2555" s="1"/>
      <c r="E2555" s="974" t="s">
        <v>1755</v>
      </c>
      <c r="F2555" s="3"/>
      <c r="O2555"/>
      <c r="P2555"/>
      <c r="Q2555"/>
      <c r="U2555" s="969"/>
      <c r="V2555" s="38"/>
      <c r="W2555" s="38"/>
    </row>
    <row r="2556" spans="1:23" x14ac:dyDescent="0.35">
      <c r="A2556" s="1264">
        <v>77048</v>
      </c>
      <c r="B2556" s="1265">
        <v>2.0499999999999998</v>
      </c>
      <c r="C2556" s="313" t="s">
        <v>2170</v>
      </c>
      <c r="D2556" s="1"/>
      <c r="E2556" s="974" t="s">
        <v>1755</v>
      </c>
      <c r="F2556" s="3"/>
      <c r="O2556"/>
      <c r="P2556"/>
      <c r="Q2556"/>
      <c r="U2556" s="969"/>
      <c r="V2556" s="38"/>
      <c r="W2556" s="38"/>
    </row>
    <row r="2557" spans="1:23" x14ac:dyDescent="0.35">
      <c r="A2557" s="1264">
        <v>77048</v>
      </c>
      <c r="B2557" s="1265">
        <v>2.0499999999999998</v>
      </c>
      <c r="C2557" s="313" t="s">
        <v>2171</v>
      </c>
      <c r="D2557" s="1"/>
      <c r="E2557" s="974" t="s">
        <v>1755</v>
      </c>
      <c r="F2557" s="3"/>
      <c r="O2557"/>
      <c r="P2557"/>
      <c r="Q2557"/>
      <c r="U2557" s="969"/>
      <c r="V2557" s="38"/>
      <c r="W2557" s="38"/>
    </row>
    <row r="2558" spans="1:23" x14ac:dyDescent="0.35">
      <c r="A2558" s="1264">
        <v>77049</v>
      </c>
      <c r="B2558" s="1265">
        <v>2.2400000000000002</v>
      </c>
      <c r="C2558" s="313" t="s">
        <v>2206</v>
      </c>
      <c r="D2558" s="1"/>
      <c r="E2558" s="974" t="s">
        <v>1755</v>
      </c>
      <c r="F2558" s="3"/>
      <c r="O2558"/>
      <c r="P2558"/>
      <c r="Q2558"/>
      <c r="U2558" s="969"/>
      <c r="V2558" s="38"/>
      <c r="W2558" s="38"/>
    </row>
    <row r="2559" spans="1:23" x14ac:dyDescent="0.35">
      <c r="A2559" s="1264">
        <v>77065</v>
      </c>
      <c r="B2559" s="1265">
        <v>0.79</v>
      </c>
      <c r="C2559" s="313" t="s">
        <v>1970</v>
      </c>
      <c r="E2559" s="974" t="s">
        <v>1755</v>
      </c>
      <c r="F2559" s="3"/>
      <c r="O2559"/>
      <c r="P2559"/>
      <c r="Q2559"/>
      <c r="U2559" s="969"/>
      <c r="V2559" s="38"/>
      <c r="W2559" s="38"/>
    </row>
    <row r="2560" spans="1:23" x14ac:dyDescent="0.35">
      <c r="A2560" s="959">
        <v>77065</v>
      </c>
      <c r="B2560" s="1266">
        <v>0.79</v>
      </c>
      <c r="C2560" s="42" t="s">
        <v>1971</v>
      </c>
      <c r="E2560" s="974" t="s">
        <v>1755</v>
      </c>
      <c r="F2560" s="3"/>
      <c r="O2560"/>
      <c r="P2560"/>
      <c r="Q2560"/>
      <c r="U2560" s="969"/>
      <c r="V2560" s="38"/>
      <c r="W2560" s="38"/>
    </row>
    <row r="2561" spans="1:23" x14ac:dyDescent="0.35">
      <c r="A2561" s="959">
        <v>77065</v>
      </c>
      <c r="B2561" s="1266">
        <v>0.79</v>
      </c>
      <c r="C2561" s="42" t="s">
        <v>1972</v>
      </c>
      <c r="E2561" s="974" t="s">
        <v>1755</v>
      </c>
      <c r="F2561" s="3"/>
      <c r="O2561"/>
      <c r="P2561"/>
      <c r="Q2561"/>
      <c r="U2561" s="969"/>
      <c r="V2561" s="38"/>
      <c r="W2561" s="38"/>
    </row>
    <row r="2562" spans="1:23" x14ac:dyDescent="0.35">
      <c r="A2562" s="959">
        <v>77066</v>
      </c>
      <c r="B2562" s="1266">
        <v>0.98</v>
      </c>
      <c r="C2562" s="42" t="s">
        <v>1999</v>
      </c>
      <c r="D2562" s="1"/>
      <c r="E2562" s="974" t="s">
        <v>1755</v>
      </c>
      <c r="F2562" s="3"/>
      <c r="O2562"/>
      <c r="P2562"/>
      <c r="Q2562"/>
      <c r="U2562" s="969"/>
      <c r="V2562" s="38"/>
      <c r="W2562" s="38"/>
    </row>
    <row r="2563" spans="1:23" x14ac:dyDescent="0.35">
      <c r="A2563" s="959">
        <v>77067</v>
      </c>
      <c r="B2563" s="1266">
        <v>0.74</v>
      </c>
      <c r="C2563" s="42" t="s">
        <v>1955</v>
      </c>
      <c r="D2563" s="1"/>
      <c r="E2563" s="974" t="s">
        <v>1755</v>
      </c>
      <c r="F2563" s="3"/>
      <c r="O2563"/>
      <c r="P2563"/>
      <c r="Q2563"/>
      <c r="U2563" s="969"/>
      <c r="V2563" s="38"/>
      <c r="W2563" s="38"/>
    </row>
    <row r="2564" spans="1:23" x14ac:dyDescent="0.35">
      <c r="A2564" s="959">
        <v>77067</v>
      </c>
      <c r="B2564" s="1266">
        <v>0.74</v>
      </c>
      <c r="C2564" s="42" t="s">
        <v>1956</v>
      </c>
      <c r="D2564" s="1"/>
      <c r="E2564" s="974" t="s">
        <v>1755</v>
      </c>
      <c r="F2564" s="3"/>
      <c r="O2564"/>
      <c r="P2564"/>
      <c r="Q2564"/>
      <c r="U2564" s="969"/>
      <c r="V2564" s="38"/>
      <c r="W2564" s="38"/>
    </row>
    <row r="2565" spans="1:23" x14ac:dyDescent="0.35">
      <c r="A2565" s="959">
        <v>77067</v>
      </c>
      <c r="B2565" s="1266">
        <v>0.74</v>
      </c>
      <c r="C2565" s="42" t="s">
        <v>1957</v>
      </c>
      <c r="D2565" s="1"/>
      <c r="E2565" s="974" t="s">
        <v>1755</v>
      </c>
      <c r="F2565" s="3"/>
      <c r="O2565"/>
      <c r="P2565"/>
      <c r="Q2565"/>
      <c r="U2565" s="969"/>
      <c r="V2565" s="38"/>
      <c r="W2565" s="38"/>
    </row>
    <row r="2566" spans="1:23" x14ac:dyDescent="0.35">
      <c r="A2566" s="959">
        <v>77073</v>
      </c>
      <c r="B2566" s="1266">
        <v>0.25</v>
      </c>
      <c r="C2566" s="42" t="s">
        <v>1844</v>
      </c>
      <c r="D2566" s="1"/>
      <c r="E2566" s="974" t="s">
        <v>1755</v>
      </c>
      <c r="F2566" s="3"/>
      <c r="O2566"/>
      <c r="P2566"/>
      <c r="Q2566"/>
      <c r="U2566" s="969"/>
      <c r="V2566" s="38"/>
      <c r="W2566" s="38"/>
    </row>
    <row r="2567" spans="1:23" x14ac:dyDescent="0.35">
      <c r="A2567" s="1264">
        <v>77075</v>
      </c>
      <c r="B2567" s="1265">
        <v>0.54</v>
      </c>
      <c r="C2567" s="313" t="s">
        <v>1919</v>
      </c>
      <c r="D2567" s="1"/>
      <c r="E2567" s="974" t="s">
        <v>1755</v>
      </c>
      <c r="F2567" s="1109"/>
      <c r="O2567"/>
      <c r="P2567"/>
      <c r="Q2567"/>
      <c r="U2567" s="969"/>
      <c r="V2567" s="38"/>
      <c r="W2567" s="38"/>
    </row>
    <row r="2568" spans="1:23" x14ac:dyDescent="0.35">
      <c r="A2568" s="959">
        <v>77078</v>
      </c>
      <c r="B2568" s="1266">
        <v>0.24</v>
      </c>
      <c r="C2568" s="42" t="s">
        <v>1840</v>
      </c>
      <c r="D2568" s="1"/>
      <c r="E2568" s="974" t="s">
        <v>1755</v>
      </c>
      <c r="F2568" s="3"/>
      <c r="O2568"/>
      <c r="P2568"/>
      <c r="Q2568"/>
      <c r="U2568" s="969"/>
      <c r="V2568" s="38"/>
      <c r="W2568" s="38"/>
    </row>
    <row r="2569" spans="1:23" x14ac:dyDescent="0.35">
      <c r="A2569" s="959">
        <v>77080</v>
      </c>
      <c r="B2569" s="1266">
        <v>0.2</v>
      </c>
      <c r="C2569" s="333" t="s">
        <v>1821</v>
      </c>
      <c r="D2569" s="1"/>
      <c r="E2569" s="974" t="s">
        <v>1755</v>
      </c>
      <c r="F2569" s="3"/>
      <c r="O2569"/>
      <c r="P2569"/>
      <c r="Q2569"/>
      <c r="U2569" s="969"/>
      <c r="V2569" s="38"/>
      <c r="W2569" s="38"/>
    </row>
    <row r="2570" spans="1:23" x14ac:dyDescent="0.35">
      <c r="A2570" s="1264">
        <v>77085</v>
      </c>
      <c r="B2570" s="1265">
        <v>0.28999999999999998</v>
      </c>
      <c r="C2570" s="313" t="s">
        <v>1858</v>
      </c>
      <c r="D2570" s="1"/>
      <c r="E2570" s="974" t="s">
        <v>1755</v>
      </c>
      <c r="F2570" s="3"/>
      <c r="O2570"/>
      <c r="P2570"/>
      <c r="Q2570"/>
      <c r="U2570" s="969"/>
      <c r="V2570" s="38"/>
      <c r="W2570" s="38"/>
    </row>
    <row r="2571" spans="1:23" x14ac:dyDescent="0.35">
      <c r="A2571" s="1264">
        <v>78013</v>
      </c>
      <c r="B2571" s="1265">
        <v>0.36</v>
      </c>
      <c r="C2571" s="313" t="s">
        <v>1892</v>
      </c>
      <c r="D2571" s="1"/>
      <c r="E2571" s="974" t="s">
        <v>1755</v>
      </c>
      <c r="F2571" s="3"/>
      <c r="O2571"/>
      <c r="P2571"/>
      <c r="Q2571"/>
      <c r="U2571" s="969"/>
      <c r="V2571" s="38"/>
      <c r="W2571" s="38"/>
    </row>
    <row r="2572" spans="1:23" x14ac:dyDescent="0.35">
      <c r="A2572" s="1264">
        <v>78014</v>
      </c>
      <c r="B2572" s="1265">
        <v>0.49</v>
      </c>
      <c r="C2572" s="313" t="s">
        <v>1907</v>
      </c>
      <c r="D2572" s="1"/>
      <c r="E2572" s="974" t="s">
        <v>1755</v>
      </c>
      <c r="F2572" s="3"/>
      <c r="O2572"/>
      <c r="P2572"/>
      <c r="Q2572"/>
      <c r="U2572" s="969"/>
      <c r="V2572" s="38"/>
      <c r="W2572" s="38"/>
    </row>
    <row r="2573" spans="1:23" x14ac:dyDescent="0.35">
      <c r="A2573" s="959">
        <v>78014</v>
      </c>
      <c r="B2573" s="1266">
        <v>0.49</v>
      </c>
      <c r="C2573" s="42" t="s">
        <v>1908</v>
      </c>
      <c r="D2573" s="1"/>
      <c r="E2573" s="974" t="s">
        <v>1755</v>
      </c>
      <c r="F2573" s="3"/>
      <c r="O2573"/>
      <c r="P2573"/>
      <c r="Q2573"/>
      <c r="U2573" s="969"/>
      <c r="V2573" s="38"/>
      <c r="W2573" s="38"/>
    </row>
    <row r="2574" spans="1:23" x14ac:dyDescent="0.35">
      <c r="A2574" s="1264">
        <v>78140</v>
      </c>
      <c r="B2574" s="1265">
        <v>0.59</v>
      </c>
      <c r="C2574" s="313" t="s">
        <v>1928</v>
      </c>
      <c r="D2574" s="1"/>
      <c r="E2574" s="974" t="s">
        <v>1755</v>
      </c>
      <c r="F2574" s="3"/>
      <c r="O2574"/>
      <c r="P2574"/>
      <c r="Q2574"/>
      <c r="U2574" s="969"/>
      <c r="V2574" s="38"/>
      <c r="W2574" s="38"/>
    </row>
    <row r="2575" spans="1:23" x14ac:dyDescent="0.35">
      <c r="A2575" s="959">
        <v>78216</v>
      </c>
      <c r="B2575" s="1266">
        <v>0.56000000000000005</v>
      </c>
      <c r="C2575" s="42" t="s">
        <v>1922</v>
      </c>
      <c r="D2575" s="1"/>
      <c r="E2575" s="974" t="s">
        <v>1755</v>
      </c>
      <c r="F2575" s="3"/>
      <c r="O2575"/>
      <c r="P2575"/>
      <c r="Q2575"/>
      <c r="U2575" s="969"/>
      <c r="V2575" s="38"/>
      <c r="W2575" s="38"/>
    </row>
    <row r="2576" spans="1:23" x14ac:dyDescent="0.35">
      <c r="A2576" s="1264">
        <v>78216</v>
      </c>
      <c r="B2576" s="1265">
        <v>0.56000000000000005</v>
      </c>
      <c r="C2576" s="313" t="s">
        <v>1923</v>
      </c>
      <c r="D2576" s="1"/>
      <c r="E2576" s="974" t="s">
        <v>1755</v>
      </c>
      <c r="F2576" s="3"/>
      <c r="O2576"/>
      <c r="P2576"/>
      <c r="Q2576"/>
      <c r="U2576" s="969"/>
      <c r="V2576" s="38"/>
      <c r="W2576" s="38"/>
    </row>
    <row r="2577" spans="1:23" x14ac:dyDescent="0.35">
      <c r="A2577" s="959">
        <v>78227</v>
      </c>
      <c r="B2577" s="1266">
        <v>0.88</v>
      </c>
      <c r="C2577" s="333" t="s">
        <v>1983</v>
      </c>
      <c r="D2577" s="1"/>
      <c r="E2577" s="974" t="s">
        <v>1755</v>
      </c>
      <c r="F2577" s="3"/>
      <c r="O2577"/>
      <c r="P2577"/>
      <c r="Q2577"/>
      <c r="U2577" s="969"/>
      <c r="V2577" s="38"/>
      <c r="W2577" s="38"/>
    </row>
    <row r="2578" spans="1:23" x14ac:dyDescent="0.35">
      <c r="A2578" s="959">
        <v>78227</v>
      </c>
      <c r="B2578" s="1266">
        <v>0.88</v>
      </c>
      <c r="C2578" s="42" t="s">
        <v>1984</v>
      </c>
      <c r="D2578" s="1"/>
      <c r="E2578" s="974" t="s">
        <v>1755</v>
      </c>
      <c r="F2578" s="3"/>
      <c r="O2578"/>
      <c r="P2578"/>
      <c r="Q2578"/>
      <c r="U2578" s="969"/>
      <c r="V2578" s="38"/>
      <c r="W2578" s="38"/>
    </row>
    <row r="2579" spans="1:23" x14ac:dyDescent="0.35">
      <c r="A2579" s="1264">
        <v>78232</v>
      </c>
      <c r="B2579" s="1265">
        <v>0.46</v>
      </c>
      <c r="C2579" s="313" t="s">
        <v>1902</v>
      </c>
      <c r="D2579" s="1"/>
      <c r="E2579" s="974" t="s">
        <v>1755</v>
      </c>
      <c r="F2579" s="3"/>
      <c r="O2579"/>
      <c r="P2579"/>
      <c r="Q2579"/>
      <c r="U2579" s="969"/>
      <c r="V2579" s="38"/>
      <c r="W2579" s="38"/>
    </row>
    <row r="2580" spans="1:23" x14ac:dyDescent="0.35">
      <c r="A2580" s="1264">
        <v>78264</v>
      </c>
      <c r="B2580" s="1265">
        <v>0.77</v>
      </c>
      <c r="C2580" s="313" t="s">
        <v>1961</v>
      </c>
      <c r="D2580" s="1"/>
      <c r="E2580" s="974" t="s">
        <v>1755</v>
      </c>
      <c r="F2580" s="3"/>
      <c r="O2580"/>
      <c r="P2580"/>
      <c r="Q2580"/>
      <c r="U2580" s="969"/>
      <c r="V2580" s="38"/>
      <c r="W2580" s="38"/>
    </row>
    <row r="2581" spans="1:23" x14ac:dyDescent="0.35">
      <c r="A2581" s="959">
        <v>78265</v>
      </c>
      <c r="B2581" s="1266">
        <v>0.96</v>
      </c>
      <c r="C2581" s="42" t="s">
        <v>1987</v>
      </c>
      <c r="D2581" s="1"/>
      <c r="E2581" s="974" t="s">
        <v>1755</v>
      </c>
      <c r="F2581" s="3"/>
      <c r="O2581"/>
      <c r="P2581"/>
      <c r="Q2581"/>
      <c r="U2581" s="969"/>
      <c r="V2581" s="38"/>
      <c r="W2581" s="38"/>
    </row>
    <row r="2582" spans="1:23" x14ac:dyDescent="0.35">
      <c r="A2582" s="959">
        <v>78265</v>
      </c>
      <c r="B2582" s="1266">
        <v>0.96</v>
      </c>
      <c r="C2582" s="42" t="s">
        <v>1988</v>
      </c>
      <c r="D2582" s="1"/>
      <c r="E2582" s="974" t="s">
        <v>1755</v>
      </c>
      <c r="F2582" s="3"/>
      <c r="O2582"/>
      <c r="P2582"/>
      <c r="Q2582"/>
      <c r="U2582" s="969"/>
      <c r="V2582" s="38"/>
      <c r="W2582" s="38"/>
    </row>
    <row r="2583" spans="1:23" x14ac:dyDescent="0.35">
      <c r="A2583" s="1264">
        <v>78278</v>
      </c>
      <c r="B2583" s="1265">
        <v>0.97</v>
      </c>
      <c r="C2583" s="313" t="s">
        <v>1993</v>
      </c>
      <c r="D2583" s="38"/>
      <c r="E2583" s="974" t="s">
        <v>1755</v>
      </c>
      <c r="F2583" s="3"/>
      <c r="O2583"/>
      <c r="P2583"/>
      <c r="Q2583"/>
      <c r="U2583" s="969"/>
      <c r="V2583" s="38"/>
      <c r="W2583" s="38"/>
    </row>
    <row r="2584" spans="1:23" x14ac:dyDescent="0.35">
      <c r="A2584" s="1264">
        <v>78290</v>
      </c>
      <c r="B2584" s="1265">
        <v>0.66</v>
      </c>
      <c r="C2584" s="313" t="s">
        <v>1936</v>
      </c>
      <c r="D2584" s="1"/>
      <c r="E2584" s="974" t="s">
        <v>1755</v>
      </c>
      <c r="F2584" s="3"/>
      <c r="O2584"/>
      <c r="P2584"/>
      <c r="Q2584"/>
      <c r="U2584" s="969"/>
      <c r="V2584" s="38"/>
      <c r="W2584" s="38"/>
    </row>
    <row r="2585" spans="1:23" x14ac:dyDescent="0.35">
      <c r="A2585" s="1264">
        <v>78300</v>
      </c>
      <c r="B2585" s="1265">
        <v>0.6</v>
      </c>
      <c r="C2585" s="313" t="s">
        <v>1929</v>
      </c>
      <c r="D2585" s="38"/>
      <c r="E2585" s="974" t="s">
        <v>1755</v>
      </c>
      <c r="F2585" s="3"/>
      <c r="O2585"/>
      <c r="P2585"/>
      <c r="Q2585"/>
      <c r="U2585" s="969"/>
      <c r="V2585" s="38"/>
      <c r="W2585" s="38"/>
    </row>
    <row r="2586" spans="1:23" x14ac:dyDescent="0.35">
      <c r="A2586" s="1264">
        <v>78306</v>
      </c>
      <c r="B2586" s="1265">
        <v>0.84</v>
      </c>
      <c r="C2586" s="313" t="s">
        <v>1976</v>
      </c>
      <c r="D2586" s="1"/>
      <c r="E2586" s="974" t="s">
        <v>1755</v>
      </c>
      <c r="F2586" s="3"/>
      <c r="O2586"/>
      <c r="P2586"/>
      <c r="Q2586"/>
      <c r="U2586" s="969"/>
      <c r="V2586" s="38"/>
      <c r="W2586" s="38"/>
    </row>
    <row r="2587" spans="1:23" x14ac:dyDescent="0.35">
      <c r="A2587" s="959">
        <v>78306</v>
      </c>
      <c r="B2587" s="1266">
        <v>0.84</v>
      </c>
      <c r="C2587" s="42" t="s">
        <v>1977</v>
      </c>
      <c r="D2587" s="1"/>
      <c r="E2587" s="974" t="s">
        <v>1755</v>
      </c>
      <c r="F2587" s="3"/>
      <c r="O2587"/>
      <c r="P2587"/>
      <c r="Q2587"/>
      <c r="U2587" s="969"/>
      <c r="V2587" s="38"/>
      <c r="W2587" s="38"/>
    </row>
    <row r="2588" spans="1:23" x14ac:dyDescent="0.35">
      <c r="A2588" s="959">
        <v>78315</v>
      </c>
      <c r="B2588" s="1266">
        <v>0.99</v>
      </c>
      <c r="C2588" s="281" t="s">
        <v>2000</v>
      </c>
      <c r="D2588" s="1"/>
      <c r="E2588" s="974" t="s">
        <v>1755</v>
      </c>
      <c r="F2588" s="3"/>
      <c r="O2588"/>
      <c r="P2588"/>
      <c r="Q2588"/>
      <c r="U2588" s="969"/>
      <c r="V2588" s="38"/>
      <c r="W2588" s="38"/>
    </row>
    <row r="2589" spans="1:23" x14ac:dyDescent="0.35">
      <c r="A2589" s="1264">
        <v>78452</v>
      </c>
      <c r="B2589" s="1265">
        <v>1.58</v>
      </c>
      <c r="C2589" s="313" t="s">
        <v>2115</v>
      </c>
      <c r="D2589" s="1"/>
      <c r="E2589" s="974" t="s">
        <v>1755</v>
      </c>
      <c r="F2589" s="3"/>
      <c r="O2589"/>
      <c r="P2589"/>
      <c r="Q2589"/>
      <c r="U2589" s="969"/>
      <c r="V2589" s="38"/>
      <c r="W2589" s="38"/>
    </row>
    <row r="2590" spans="1:23" x14ac:dyDescent="0.35">
      <c r="A2590" s="1264">
        <v>78457</v>
      </c>
      <c r="B2590" s="1265">
        <v>0.75</v>
      </c>
      <c r="C2590" s="313" t="s">
        <v>1959</v>
      </c>
      <c r="D2590" s="1"/>
      <c r="E2590" s="974" t="s">
        <v>1755</v>
      </c>
      <c r="F2590" s="3"/>
      <c r="O2590"/>
      <c r="P2590"/>
      <c r="Q2590"/>
      <c r="U2590" s="969"/>
      <c r="V2590" s="38"/>
      <c r="W2590" s="38"/>
    </row>
    <row r="2591" spans="1:23" x14ac:dyDescent="0.35">
      <c r="A2591" s="1264">
        <v>78457</v>
      </c>
      <c r="B2591" s="1265">
        <v>0.75</v>
      </c>
      <c r="C2591" s="313" t="s">
        <v>1960</v>
      </c>
      <c r="D2591" s="1"/>
      <c r="E2591" s="974" t="s">
        <v>1755</v>
      </c>
      <c r="F2591" s="3"/>
      <c r="O2591"/>
      <c r="P2591"/>
      <c r="Q2591"/>
      <c r="U2591" s="969"/>
      <c r="V2591" s="38"/>
      <c r="W2591" s="38"/>
    </row>
    <row r="2592" spans="1:23" x14ac:dyDescent="0.35">
      <c r="A2592" s="1264">
        <v>78458</v>
      </c>
      <c r="B2592" s="1265">
        <v>0.88</v>
      </c>
      <c r="C2592" s="313" t="s">
        <v>1985</v>
      </c>
      <c r="D2592" s="1"/>
      <c r="E2592" s="974" t="s">
        <v>1755</v>
      </c>
      <c r="F2592" s="3"/>
      <c r="O2592"/>
      <c r="P2592"/>
      <c r="Q2592"/>
      <c r="U2592" s="969"/>
      <c r="V2592" s="38"/>
      <c r="W2592" s="38"/>
    </row>
    <row r="2593" spans="1:23" x14ac:dyDescent="0.35">
      <c r="A2593" s="1264">
        <v>78468</v>
      </c>
      <c r="B2593" s="1265">
        <v>0.78</v>
      </c>
      <c r="C2593" s="313" t="s">
        <v>1964</v>
      </c>
      <c r="E2593" s="974" t="s">
        <v>1755</v>
      </c>
      <c r="F2593" s="3"/>
      <c r="O2593"/>
      <c r="P2593"/>
      <c r="Q2593"/>
      <c r="U2593" s="969"/>
      <c r="V2593" s="38"/>
      <c r="W2593" s="38"/>
    </row>
    <row r="2594" spans="1:23" x14ac:dyDescent="0.35">
      <c r="A2594" s="959">
        <v>78472</v>
      </c>
      <c r="B2594" s="1266">
        <v>0.96</v>
      </c>
      <c r="C2594" s="281" t="s">
        <v>1989</v>
      </c>
      <c r="D2594" s="1"/>
      <c r="E2594" s="974" t="s">
        <v>1755</v>
      </c>
      <c r="F2594" s="3"/>
      <c r="O2594"/>
      <c r="P2594"/>
      <c r="Q2594"/>
      <c r="U2594" s="969"/>
      <c r="V2594" s="38"/>
      <c r="W2594" s="38"/>
    </row>
    <row r="2595" spans="1:23" x14ac:dyDescent="0.35">
      <c r="A2595" s="959">
        <v>78472</v>
      </c>
      <c r="B2595" s="1266">
        <v>0.96</v>
      </c>
      <c r="C2595" s="281" t="s">
        <v>1990</v>
      </c>
      <c r="D2595" s="1"/>
      <c r="E2595" s="974" t="s">
        <v>1755</v>
      </c>
      <c r="F2595" s="3"/>
      <c r="O2595"/>
      <c r="P2595"/>
      <c r="Q2595"/>
      <c r="U2595" s="969"/>
      <c r="V2595" s="38"/>
      <c r="W2595" s="38"/>
    </row>
    <row r="2596" spans="1:23" x14ac:dyDescent="0.35">
      <c r="A2596" s="1264">
        <v>78580</v>
      </c>
      <c r="B2596" s="1265">
        <v>0.72</v>
      </c>
      <c r="C2596" s="313" t="s">
        <v>1950</v>
      </c>
      <c r="D2596" s="1"/>
      <c r="E2596" s="974" t="s">
        <v>1755</v>
      </c>
      <c r="F2596" s="3"/>
      <c r="O2596"/>
      <c r="P2596"/>
      <c r="Q2596"/>
      <c r="U2596" s="969"/>
      <c r="V2596" s="38"/>
      <c r="W2596" s="38"/>
    </row>
    <row r="2597" spans="1:23" x14ac:dyDescent="0.35">
      <c r="A2597" s="1264">
        <v>78580</v>
      </c>
      <c r="B2597" s="1265">
        <v>0.72</v>
      </c>
      <c r="C2597" s="313" t="s">
        <v>1951</v>
      </c>
      <c r="D2597" s="38"/>
      <c r="E2597" s="974" t="s">
        <v>1755</v>
      </c>
      <c r="O2597"/>
      <c r="P2597"/>
      <c r="Q2597"/>
      <c r="U2597" s="969"/>
      <c r="V2597" s="38"/>
      <c r="W2597" s="38"/>
    </row>
    <row r="2598" spans="1:23" x14ac:dyDescent="0.35">
      <c r="A2598" s="959">
        <v>78582</v>
      </c>
      <c r="B2598" s="1266">
        <v>1.04</v>
      </c>
      <c r="C2598" s="42" t="s">
        <v>2002</v>
      </c>
      <c r="D2598" s="1109"/>
      <c r="E2598" s="974" t="s">
        <v>1755</v>
      </c>
      <c r="F2598" s="3"/>
      <c r="O2598"/>
      <c r="P2598"/>
      <c r="Q2598"/>
      <c r="U2598" s="969"/>
      <c r="V2598" s="38"/>
      <c r="W2598" s="38"/>
    </row>
    <row r="2599" spans="1:23" x14ac:dyDescent="0.35">
      <c r="A2599" s="1264">
        <v>78598</v>
      </c>
      <c r="B2599" s="1265">
        <v>0.83</v>
      </c>
      <c r="C2599" s="313" t="s">
        <v>1975</v>
      </c>
      <c r="D2599" s="1"/>
      <c r="E2599" s="974" t="s">
        <v>1755</v>
      </c>
      <c r="F2599" s="3"/>
      <c r="O2599"/>
      <c r="P2599"/>
      <c r="Q2599"/>
      <c r="U2599" s="969"/>
      <c r="V2599" s="38"/>
      <c r="W2599" s="38"/>
    </row>
    <row r="2600" spans="1:23" x14ac:dyDescent="0.35">
      <c r="A2600" s="1264">
        <v>78601</v>
      </c>
      <c r="B2600" s="1265">
        <v>0.5</v>
      </c>
      <c r="C2600" s="313" t="s">
        <v>1916</v>
      </c>
      <c r="D2600" s="1"/>
      <c r="E2600" s="974" t="s">
        <v>1755</v>
      </c>
      <c r="F2600" s="3"/>
      <c r="O2600"/>
      <c r="P2600"/>
      <c r="Q2600"/>
      <c r="U2600" s="969"/>
      <c r="V2600" s="38"/>
      <c r="W2600" s="38"/>
    </row>
    <row r="2601" spans="1:23" x14ac:dyDescent="0.35">
      <c r="A2601" s="1264">
        <v>78701</v>
      </c>
      <c r="B2601" s="1265">
        <v>0.48</v>
      </c>
      <c r="C2601" s="313" t="s">
        <v>1904</v>
      </c>
      <c r="D2601" s="1"/>
      <c r="E2601" s="974" t="s">
        <v>1755</v>
      </c>
      <c r="F2601" s="3"/>
      <c r="O2601"/>
      <c r="P2601"/>
      <c r="Q2601"/>
      <c r="U2601" s="969"/>
      <c r="V2601" s="38"/>
      <c r="W2601" s="38"/>
    </row>
    <row r="2602" spans="1:23" x14ac:dyDescent="0.35">
      <c r="A2602" s="1264">
        <v>78707</v>
      </c>
      <c r="B2602" s="1265">
        <v>0.94</v>
      </c>
      <c r="C2602" s="313" t="s">
        <v>1986</v>
      </c>
      <c r="D2602" s="1"/>
      <c r="E2602" s="974" t="s">
        <v>1755</v>
      </c>
      <c r="F2602" s="3"/>
      <c r="O2602"/>
      <c r="P2602"/>
      <c r="Q2602"/>
      <c r="U2602" s="969"/>
      <c r="V2602" s="38"/>
      <c r="W2602" s="38"/>
    </row>
    <row r="2603" spans="1:23" x14ac:dyDescent="0.35">
      <c r="A2603" s="1264">
        <v>78708</v>
      </c>
      <c r="B2603" s="1265">
        <v>1.18</v>
      </c>
      <c r="C2603" s="1276" t="s">
        <v>2018</v>
      </c>
      <c r="D2603" s="1"/>
      <c r="E2603" s="974" t="s">
        <v>1755</v>
      </c>
      <c r="F2603" s="3"/>
      <c r="O2603"/>
      <c r="P2603"/>
      <c r="Q2603"/>
      <c r="U2603" s="969"/>
      <c r="V2603" s="38"/>
      <c r="W2603" s="38"/>
    </row>
    <row r="2604" spans="1:23" x14ac:dyDescent="0.35">
      <c r="A2604" s="1264">
        <v>78708</v>
      </c>
      <c r="B2604" s="1265">
        <v>1.18</v>
      </c>
      <c r="C2604" s="313" t="s">
        <v>2019</v>
      </c>
      <c r="D2604" s="1"/>
      <c r="E2604" s="974" t="s">
        <v>1755</v>
      </c>
      <c r="F2604" s="3"/>
      <c r="O2604"/>
      <c r="P2604"/>
      <c r="Q2604"/>
      <c r="U2604" s="969"/>
      <c r="V2604" s="38"/>
      <c r="W2604" s="38"/>
    </row>
    <row r="2605" spans="1:23" x14ac:dyDescent="0.35">
      <c r="A2605" s="959">
        <v>78709</v>
      </c>
      <c r="B2605" s="1266">
        <v>1.37</v>
      </c>
      <c r="C2605" s="42" t="s">
        <v>2076</v>
      </c>
      <c r="E2605" s="974" t="s">
        <v>1755</v>
      </c>
      <c r="F2605" s="3"/>
      <c r="O2605"/>
      <c r="P2605"/>
      <c r="Q2605"/>
      <c r="U2605" s="969"/>
      <c r="V2605" s="38"/>
      <c r="W2605" s="38"/>
    </row>
    <row r="2606" spans="1:23" x14ac:dyDescent="0.35">
      <c r="A2606" s="1264">
        <v>78761</v>
      </c>
      <c r="B2606" s="1265">
        <v>0.69</v>
      </c>
      <c r="C2606" s="313" t="s">
        <v>1946</v>
      </c>
      <c r="D2606" s="1"/>
      <c r="E2606" s="974" t="s">
        <v>1755</v>
      </c>
      <c r="F2606" s="3"/>
      <c r="O2606"/>
      <c r="P2606"/>
      <c r="Q2606"/>
      <c r="U2606" s="969"/>
      <c r="V2606" s="38"/>
      <c r="W2606" s="38"/>
    </row>
    <row r="2607" spans="1:23" x14ac:dyDescent="0.35">
      <c r="A2607" s="1264">
        <v>78800</v>
      </c>
      <c r="B2607" s="1265">
        <v>0.62</v>
      </c>
      <c r="C2607" s="313" t="s">
        <v>1931</v>
      </c>
      <c r="D2607" s="1"/>
      <c r="E2607" s="974" t="s">
        <v>1755</v>
      </c>
      <c r="F2607" s="3"/>
      <c r="O2607"/>
      <c r="P2607"/>
      <c r="Q2607"/>
      <c r="U2607" s="969"/>
      <c r="V2607" s="38"/>
      <c r="W2607" s="38"/>
    </row>
    <row r="2608" spans="1:23" x14ac:dyDescent="0.35">
      <c r="A2608" s="1264">
        <v>93350</v>
      </c>
      <c r="B2608" s="1265">
        <v>1.42</v>
      </c>
      <c r="C2608" s="313" t="s">
        <v>2080</v>
      </c>
      <c r="D2608" s="1"/>
      <c r="E2608" s="974" t="s">
        <v>1755</v>
      </c>
      <c r="F2608" s="3"/>
      <c r="O2608"/>
      <c r="P2608"/>
      <c r="Q2608"/>
      <c r="U2608" s="969"/>
      <c r="V2608" s="38"/>
      <c r="W2608" s="38"/>
    </row>
    <row r="2609" spans="1:23" x14ac:dyDescent="0.35">
      <c r="A2609" s="959">
        <v>93880</v>
      </c>
      <c r="B2609" s="1266">
        <v>0.78</v>
      </c>
      <c r="C2609" s="42" t="s">
        <v>1965</v>
      </c>
      <c r="D2609" s="1"/>
      <c r="E2609" s="974" t="s">
        <v>1755</v>
      </c>
      <c r="F2609" s="3"/>
      <c r="O2609"/>
      <c r="P2609"/>
      <c r="Q2609"/>
      <c r="U2609" s="969"/>
      <c r="V2609" s="38"/>
      <c r="W2609" s="38"/>
    </row>
    <row r="2610" spans="1:23" x14ac:dyDescent="0.35">
      <c r="A2610" s="1264">
        <v>93923</v>
      </c>
      <c r="B2610" s="1265">
        <v>0.44</v>
      </c>
      <c r="C2610" s="313" t="s">
        <v>1897</v>
      </c>
      <c r="D2610" s="1"/>
      <c r="E2610" s="974" t="s">
        <v>1755</v>
      </c>
      <c r="F2610" s="3"/>
      <c r="O2610"/>
      <c r="P2610"/>
      <c r="Q2610"/>
      <c r="U2610" s="969"/>
      <c r="V2610" s="38"/>
      <c r="W2610" s="38"/>
    </row>
    <row r="2611" spans="1:23" x14ac:dyDescent="0.35">
      <c r="A2611" s="959">
        <v>93925</v>
      </c>
      <c r="B2611" s="1266">
        <v>0.78</v>
      </c>
      <c r="C2611" s="42" t="s">
        <v>1966</v>
      </c>
      <c r="D2611" s="1114"/>
      <c r="E2611" s="974" t="s">
        <v>1755</v>
      </c>
      <c r="F2611" s="3"/>
      <c r="O2611"/>
      <c r="P2611"/>
      <c r="Q2611"/>
      <c r="U2611" s="969"/>
      <c r="V2611" s="38"/>
      <c r="W2611" s="38"/>
    </row>
    <row r="2612" spans="1:23" x14ac:dyDescent="0.35">
      <c r="A2612" s="959">
        <v>93926</v>
      </c>
      <c r="B2612" s="1266">
        <v>0.49</v>
      </c>
      <c r="C2612" s="42" t="s">
        <v>1909</v>
      </c>
      <c r="D2612" s="1"/>
      <c r="E2612" s="974" t="s">
        <v>1755</v>
      </c>
      <c r="F2612" s="3"/>
      <c r="O2612"/>
      <c r="P2612"/>
      <c r="Q2612"/>
      <c r="U2612" s="969"/>
      <c r="V2612" s="38"/>
      <c r="W2612" s="38"/>
    </row>
    <row r="2613" spans="1:23" x14ac:dyDescent="0.35">
      <c r="A2613" s="959">
        <v>93926</v>
      </c>
      <c r="B2613" s="1266">
        <v>0.49</v>
      </c>
      <c r="C2613" s="42" t="s">
        <v>1910</v>
      </c>
      <c r="D2613" s="1"/>
      <c r="E2613" s="974" t="s">
        <v>1755</v>
      </c>
      <c r="F2613" s="3"/>
      <c r="O2613"/>
      <c r="P2613"/>
      <c r="Q2613"/>
      <c r="U2613" s="969"/>
      <c r="V2613" s="38"/>
      <c r="W2613" s="38"/>
    </row>
    <row r="2614" spans="1:23" x14ac:dyDescent="0.35">
      <c r="A2614" s="959">
        <v>93930</v>
      </c>
      <c r="B2614" s="1266">
        <v>0.78</v>
      </c>
      <c r="C2614" s="281" t="s">
        <v>1967</v>
      </c>
      <c r="D2614" s="1"/>
      <c r="E2614" s="974" t="s">
        <v>1755</v>
      </c>
      <c r="F2614" s="3"/>
      <c r="O2614"/>
      <c r="P2614"/>
      <c r="Q2614"/>
      <c r="U2614" s="969"/>
      <c r="V2614" s="38"/>
      <c r="W2614" s="38"/>
    </row>
    <row r="2615" spans="1:23" x14ac:dyDescent="0.35">
      <c r="A2615" s="1264">
        <v>93931</v>
      </c>
      <c r="B2615" s="1265">
        <v>0.49</v>
      </c>
      <c r="C2615" s="313" t="s">
        <v>1911</v>
      </c>
      <c r="D2615" s="1"/>
      <c r="E2615" s="974" t="s">
        <v>1755</v>
      </c>
      <c r="F2615" s="3"/>
      <c r="O2615"/>
      <c r="P2615"/>
      <c r="Q2615"/>
      <c r="U2615" s="969"/>
      <c r="V2615" s="38"/>
      <c r="W2615" s="38"/>
    </row>
    <row r="2616" spans="1:23" x14ac:dyDescent="0.35">
      <c r="A2616" s="959">
        <v>93931</v>
      </c>
      <c r="B2616" s="1266">
        <v>0.49</v>
      </c>
      <c r="C2616" s="42" t="s">
        <v>1912</v>
      </c>
      <c r="D2616" s="1"/>
      <c r="E2616" s="974" t="s">
        <v>1755</v>
      </c>
      <c r="F2616" s="3"/>
      <c r="O2616"/>
      <c r="P2616"/>
      <c r="Q2616"/>
      <c r="U2616" s="969"/>
      <c r="V2616" s="38"/>
      <c r="W2616" s="38"/>
    </row>
    <row r="2617" spans="1:23" x14ac:dyDescent="0.35">
      <c r="A2617" s="959">
        <v>93931</v>
      </c>
      <c r="B2617" s="1266">
        <v>0.49</v>
      </c>
      <c r="C2617" s="42" t="s">
        <v>1913</v>
      </c>
      <c r="D2617" s="1"/>
      <c r="E2617" s="974" t="s">
        <v>1755</v>
      </c>
      <c r="F2617" s="3"/>
      <c r="O2617"/>
      <c r="P2617"/>
      <c r="Q2617"/>
      <c r="U2617" s="969"/>
      <c r="V2617" s="38"/>
      <c r="W2617" s="38"/>
    </row>
    <row r="2618" spans="1:23" x14ac:dyDescent="0.35">
      <c r="A2618" s="959">
        <v>93970</v>
      </c>
      <c r="B2618" s="1266">
        <v>0.68</v>
      </c>
      <c r="C2618" s="281" t="s">
        <v>1943</v>
      </c>
      <c r="D2618" s="1"/>
      <c r="E2618" s="974" t="s">
        <v>1755</v>
      </c>
      <c r="F2618" s="3"/>
      <c r="O2618"/>
      <c r="P2618"/>
      <c r="Q2618"/>
      <c r="U2618" s="969"/>
      <c r="V2618" s="38"/>
      <c r="W2618" s="38"/>
    </row>
    <row r="2619" spans="1:23" x14ac:dyDescent="0.35">
      <c r="A2619" s="959">
        <v>93970</v>
      </c>
      <c r="B2619" s="1266">
        <v>0.68</v>
      </c>
      <c r="C2619" s="281" t="s">
        <v>1944</v>
      </c>
      <c r="D2619" s="1"/>
      <c r="E2619" s="974" t="s">
        <v>1755</v>
      </c>
      <c r="F2619" s="3"/>
      <c r="O2619"/>
      <c r="P2619"/>
      <c r="Q2619"/>
      <c r="U2619" s="969"/>
      <c r="V2619" s="38"/>
      <c r="W2619" s="38"/>
    </row>
    <row r="2620" spans="1:23" x14ac:dyDescent="0.35">
      <c r="A2620" s="959">
        <v>93970</v>
      </c>
      <c r="B2620" s="1266">
        <v>0.68</v>
      </c>
      <c r="C2620" s="1280" t="s">
        <v>1945</v>
      </c>
      <c r="D2620" s="1"/>
      <c r="E2620" s="974" t="s">
        <v>1755</v>
      </c>
      <c r="F2620" s="3"/>
      <c r="O2620"/>
      <c r="P2620"/>
      <c r="Q2620"/>
      <c r="U2620" s="969"/>
      <c r="V2620" s="38"/>
      <c r="W2620" s="38"/>
    </row>
    <row r="2621" spans="1:23" x14ac:dyDescent="0.35">
      <c r="A2621" s="959">
        <v>93971</v>
      </c>
      <c r="B2621" s="1266">
        <v>0.44</v>
      </c>
      <c r="C2621" s="42" t="s">
        <v>1898</v>
      </c>
      <c r="D2621" s="1"/>
      <c r="E2621" s="974" t="s">
        <v>1755</v>
      </c>
      <c r="F2621" s="3"/>
      <c r="O2621"/>
      <c r="P2621"/>
      <c r="Q2621"/>
      <c r="U2621" s="969"/>
      <c r="V2621" s="38"/>
      <c r="W2621" s="38"/>
    </row>
    <row r="2622" spans="1:23" x14ac:dyDescent="0.35">
      <c r="A2622" s="959">
        <v>93971</v>
      </c>
      <c r="B2622" s="1266">
        <v>0.44</v>
      </c>
      <c r="C2622" s="42" t="s">
        <v>1899</v>
      </c>
      <c r="D2622" s="1"/>
      <c r="E2622" s="974" t="s">
        <v>1755</v>
      </c>
      <c r="F2622" s="3"/>
      <c r="O2622"/>
      <c r="P2622"/>
      <c r="Q2622"/>
      <c r="U2622" s="969"/>
      <c r="V2622" s="38"/>
      <c r="W2622" s="38"/>
    </row>
    <row r="2623" spans="1:23" x14ac:dyDescent="0.35">
      <c r="A2623" s="959">
        <v>93971</v>
      </c>
      <c r="B2623" s="1266">
        <v>0.44</v>
      </c>
      <c r="C2623" s="42" t="s">
        <v>1900</v>
      </c>
      <c r="D2623" s="1"/>
      <c r="E2623" s="974" t="s">
        <v>1755</v>
      </c>
      <c r="F2623" s="3"/>
      <c r="O2623"/>
      <c r="P2623"/>
      <c r="Q2623"/>
      <c r="U2623" s="969"/>
      <c r="V2623" s="38"/>
      <c r="W2623" s="38"/>
    </row>
    <row r="2624" spans="1:23" x14ac:dyDescent="0.35">
      <c r="A2624" s="959">
        <v>93971</v>
      </c>
      <c r="B2624" s="1266">
        <v>0.44</v>
      </c>
      <c r="C2624" s="42" t="s">
        <v>1901</v>
      </c>
      <c r="D2624" s="1"/>
      <c r="E2624" s="974" t="s">
        <v>1755</v>
      </c>
      <c r="F2624" s="3"/>
      <c r="O2624"/>
      <c r="P2624"/>
      <c r="Q2624"/>
      <c r="U2624" s="969"/>
      <c r="V2624" s="38"/>
      <c r="W2624" s="38"/>
    </row>
    <row r="2625" spans="1:23" x14ac:dyDescent="0.35">
      <c r="A2625" s="959">
        <v>93975</v>
      </c>
      <c r="B2625" s="1266">
        <v>1.1299999999999999</v>
      </c>
      <c r="C2625" s="444" t="s">
        <v>1549</v>
      </c>
      <c r="D2625" s="1"/>
      <c r="E2625" s="974" t="s">
        <v>1755</v>
      </c>
      <c r="F2625" s="3"/>
      <c r="O2625"/>
      <c r="P2625"/>
      <c r="Q2625"/>
      <c r="U2625" s="969"/>
      <c r="V2625" s="38"/>
      <c r="W2625" s="38"/>
    </row>
    <row r="2626" spans="1:23" x14ac:dyDescent="0.35">
      <c r="A2626" s="959">
        <v>93975</v>
      </c>
      <c r="B2626" s="1266">
        <v>1.1299999999999999</v>
      </c>
      <c r="C2626" s="42" t="s">
        <v>447</v>
      </c>
      <c r="D2626" s="1"/>
      <c r="E2626" s="974" t="s">
        <v>1755</v>
      </c>
      <c r="F2626" s="3"/>
      <c r="O2626"/>
      <c r="P2626"/>
      <c r="Q2626"/>
      <c r="U2626" s="969"/>
      <c r="V2626" s="38"/>
      <c r="W2626" s="38"/>
    </row>
    <row r="2627" spans="1:23" x14ac:dyDescent="0.35">
      <c r="A2627" s="959">
        <v>93978</v>
      </c>
      <c r="B2627" s="1266">
        <v>0.78</v>
      </c>
      <c r="C2627" s="333" t="s">
        <v>1968</v>
      </c>
      <c r="D2627" s="1"/>
      <c r="E2627" s="974" t="s">
        <v>1755</v>
      </c>
      <c r="F2627" s="3"/>
      <c r="O2627"/>
      <c r="P2627"/>
      <c r="Q2627"/>
      <c r="U2627" s="969"/>
      <c r="V2627" s="38"/>
      <c r="W2627" s="38"/>
    </row>
    <row r="2628" spans="1:23" x14ac:dyDescent="0.35">
      <c r="A2628" s="1264">
        <v>93979</v>
      </c>
      <c r="B2628" s="1265">
        <v>0.49</v>
      </c>
      <c r="C2628" s="313" t="s">
        <v>1914</v>
      </c>
      <c r="D2628" s="1"/>
      <c r="E2628" s="974" t="s">
        <v>1755</v>
      </c>
      <c r="F2628" s="3"/>
      <c r="O2628"/>
      <c r="P2628"/>
      <c r="Q2628"/>
      <c r="U2628" s="969"/>
      <c r="V2628" s="38"/>
      <c r="W2628" s="38"/>
    </row>
    <row r="2629" spans="1:23" x14ac:dyDescent="0.35">
      <c r="A2629" s="1264" t="s">
        <v>1937</v>
      </c>
      <c r="B2629" s="1265">
        <v>0.66</v>
      </c>
      <c r="C2629" s="313" t="s">
        <v>1938</v>
      </c>
      <c r="D2629" s="1"/>
      <c r="E2629" s="974" t="s">
        <v>1755</v>
      </c>
      <c r="F2629" s="3"/>
      <c r="O2629"/>
      <c r="P2629"/>
      <c r="Q2629"/>
      <c r="U2629" s="969"/>
      <c r="V2629" s="38"/>
      <c r="W2629" s="38"/>
    </row>
    <row r="2630" spans="1:23" x14ac:dyDescent="0.35">
      <c r="A2630" s="1264" t="s">
        <v>2209</v>
      </c>
      <c r="B2630" s="1265">
        <v>2.2999999999999998</v>
      </c>
      <c r="C2630" s="313" t="s">
        <v>2210</v>
      </c>
      <c r="D2630" s="1"/>
      <c r="E2630" s="974" t="s">
        <v>1755</v>
      </c>
      <c r="F2630" s="3"/>
      <c r="O2630"/>
      <c r="P2630"/>
      <c r="Q2630"/>
      <c r="U2630" s="969"/>
      <c r="V2630" s="38"/>
      <c r="W2630" s="38"/>
    </row>
    <row r="2631" spans="1:23" x14ac:dyDescent="0.35">
      <c r="A2631" s="959" t="s">
        <v>2215</v>
      </c>
      <c r="B2631" s="1266">
        <v>2.48</v>
      </c>
      <c r="C2631" s="42" t="s">
        <v>2216</v>
      </c>
      <c r="D2631" s="1"/>
      <c r="E2631" s="974" t="s">
        <v>1755</v>
      </c>
      <c r="F2631" s="3"/>
      <c r="O2631"/>
      <c r="P2631"/>
      <c r="Q2631"/>
      <c r="U2631" s="969"/>
      <c r="V2631" s="38"/>
      <c r="W2631" s="38"/>
    </row>
    <row r="2632" spans="1:23" x14ac:dyDescent="0.35">
      <c r="A2632" s="1267" t="s">
        <v>2224</v>
      </c>
      <c r="B2632" s="1268">
        <v>2.8</v>
      </c>
      <c r="C2632" s="1269" t="s">
        <v>2225</v>
      </c>
      <c r="D2632" s="1"/>
      <c r="E2632" s="974" t="s">
        <v>1755</v>
      </c>
      <c r="F2632" s="3"/>
      <c r="O2632"/>
      <c r="P2632"/>
      <c r="Q2632"/>
      <c r="U2632" s="969"/>
      <c r="V2632" s="38"/>
      <c r="W2632" s="38"/>
    </row>
    <row r="2633" spans="1:23" x14ac:dyDescent="0.35">
      <c r="A2633" s="959" t="s">
        <v>515</v>
      </c>
      <c r="B2633" s="1266">
        <v>2.75</v>
      </c>
      <c r="C2633" s="42" t="s">
        <v>2221</v>
      </c>
      <c r="D2633" s="38"/>
      <c r="E2633" s="974" t="s">
        <v>1755</v>
      </c>
      <c r="F2633" s="3"/>
      <c r="O2633"/>
      <c r="P2633"/>
      <c r="Q2633"/>
      <c r="U2633" s="969"/>
      <c r="V2633" s="38"/>
      <c r="W2633" s="38"/>
    </row>
    <row r="2634" spans="1:23" x14ac:dyDescent="0.35">
      <c r="A2634" s="959" t="s">
        <v>515</v>
      </c>
      <c r="B2634" s="1266">
        <v>2.75</v>
      </c>
      <c r="C2634" s="313" t="s">
        <v>2222</v>
      </c>
      <c r="D2634" s="1"/>
      <c r="E2634" s="974" t="s">
        <v>1755</v>
      </c>
      <c r="F2634" s="3"/>
      <c r="O2634"/>
      <c r="P2634"/>
      <c r="Q2634"/>
      <c r="U2634" s="969"/>
      <c r="V2634" s="38"/>
      <c r="W2634" s="38"/>
    </row>
    <row r="2635" spans="1:23" x14ac:dyDescent="0.35">
      <c r="A2635" s="959" t="s">
        <v>515</v>
      </c>
      <c r="B2635" s="1266">
        <v>2.75</v>
      </c>
      <c r="C2635" s="42" t="s">
        <v>2223</v>
      </c>
      <c r="D2635" s="1"/>
      <c r="E2635" s="974" t="s">
        <v>1755</v>
      </c>
      <c r="F2635" s="3"/>
      <c r="O2635"/>
      <c r="P2635"/>
      <c r="Q2635"/>
      <c r="U2635" s="969"/>
      <c r="V2635" s="38"/>
      <c r="W2635" s="38"/>
    </row>
    <row r="2636" spans="1:23" x14ac:dyDescent="0.35">
      <c r="A2636" s="959" t="s">
        <v>1269</v>
      </c>
      <c r="B2636" s="1266">
        <v>2.37</v>
      </c>
      <c r="C2636" s="42" t="s">
        <v>2212</v>
      </c>
      <c r="D2636" s="1"/>
      <c r="E2636" s="974" t="s">
        <v>1755</v>
      </c>
      <c r="F2636" s="3"/>
      <c r="O2636"/>
      <c r="P2636"/>
      <c r="Q2636"/>
      <c r="U2636" s="969"/>
      <c r="V2636" s="38"/>
      <c r="W2636" s="38"/>
    </row>
    <row r="2637" spans="1:23" x14ac:dyDescent="0.35">
      <c r="A2637" s="959" t="s">
        <v>1269</v>
      </c>
      <c r="B2637" s="1266">
        <v>2.37</v>
      </c>
      <c r="C2637" s="42" t="s">
        <v>2213</v>
      </c>
      <c r="D2637" s="1"/>
      <c r="E2637" s="974" t="s">
        <v>1755</v>
      </c>
      <c r="F2637" s="3"/>
      <c r="O2637"/>
      <c r="P2637"/>
      <c r="Q2637"/>
      <c r="U2637" s="969"/>
      <c r="V2637" s="38"/>
      <c r="W2637" s="38"/>
    </row>
    <row r="2638" spans="1:23" x14ac:dyDescent="0.35">
      <c r="A2638" s="959" t="s">
        <v>517</v>
      </c>
      <c r="B2638" s="1266">
        <v>2.9</v>
      </c>
      <c r="C2638" s="313" t="s">
        <v>2226</v>
      </c>
      <c r="E2638" s="974" t="s">
        <v>1755</v>
      </c>
      <c r="F2638" s="3"/>
      <c r="O2638"/>
      <c r="P2638"/>
      <c r="Q2638"/>
      <c r="U2638" s="969"/>
      <c r="V2638" s="38"/>
      <c r="W2638" s="38"/>
    </row>
    <row r="2639" spans="1:23" x14ac:dyDescent="0.35">
      <c r="A2639" s="959" t="s">
        <v>2219</v>
      </c>
      <c r="B2639" s="1266">
        <v>2.59</v>
      </c>
      <c r="C2639" s="42" t="s">
        <v>2220</v>
      </c>
      <c r="D2639" s="1"/>
      <c r="E2639" s="974" t="s">
        <v>1755</v>
      </c>
      <c r="F2639" s="3"/>
      <c r="O2639"/>
      <c r="P2639"/>
      <c r="Q2639"/>
      <c r="U2639" s="969"/>
      <c r="V2639" s="38"/>
      <c r="W2639" s="38"/>
    </row>
    <row r="2640" spans="1:23" x14ac:dyDescent="0.35">
      <c r="A2640" s="959" t="s">
        <v>1275</v>
      </c>
      <c r="B2640" s="1266">
        <v>3.1799999999999997</v>
      </c>
      <c r="C2640" s="42" t="s">
        <v>2227</v>
      </c>
      <c r="D2640" s="1"/>
      <c r="E2640" s="974" t="s">
        <v>1755</v>
      </c>
      <c r="F2640" s="3"/>
      <c r="O2640"/>
      <c r="P2640"/>
      <c r="Q2640"/>
      <c r="U2640" s="969"/>
      <c r="V2640" s="38"/>
      <c r="W2640" s="38"/>
    </row>
    <row r="2641" spans="1:23" x14ac:dyDescent="0.35">
      <c r="A2641" s="959" t="s">
        <v>2232</v>
      </c>
      <c r="B2641" s="1266">
        <v>3.92</v>
      </c>
      <c r="C2641" s="42" t="s">
        <v>2233</v>
      </c>
      <c r="D2641" s="1"/>
      <c r="E2641" s="974" t="s">
        <v>1755</v>
      </c>
      <c r="F2641" s="3"/>
      <c r="O2641"/>
      <c r="P2641"/>
      <c r="Q2641"/>
      <c r="U2641" s="969"/>
      <c r="V2641" s="38"/>
      <c r="W2641" s="38"/>
    </row>
    <row r="2642" spans="1:23" x14ac:dyDescent="0.35">
      <c r="A2642" s="959" t="s">
        <v>1885</v>
      </c>
      <c r="B2642" s="1266">
        <v>0.34</v>
      </c>
      <c r="C2642" s="281" t="s">
        <v>1886</v>
      </c>
      <c r="D2642" s="1120"/>
      <c r="E2642" s="974" t="s">
        <v>1755</v>
      </c>
      <c r="F2642" s="3"/>
      <c r="O2642"/>
      <c r="P2642"/>
      <c r="Q2642"/>
      <c r="U2642" s="969"/>
      <c r="V2642" s="38"/>
      <c r="W2642" s="38"/>
    </row>
    <row r="2643" spans="1:23" x14ac:dyDescent="0.35">
      <c r="A2643" s="959" t="s">
        <v>26</v>
      </c>
      <c r="B2643" s="1266">
        <v>0.36</v>
      </c>
      <c r="C2643" s="42" t="s">
        <v>1893</v>
      </c>
      <c r="D2643" s="1"/>
      <c r="E2643" s="974" t="s">
        <v>1755</v>
      </c>
      <c r="F2643" s="3"/>
      <c r="O2643"/>
      <c r="P2643"/>
      <c r="Q2643"/>
      <c r="U2643" s="969"/>
      <c r="V2643" s="38"/>
      <c r="W2643" s="38"/>
    </row>
    <row r="2644" spans="1:23" x14ac:dyDescent="0.35">
      <c r="A2644" s="959" t="s">
        <v>831</v>
      </c>
      <c r="B2644" s="1266">
        <v>0.32</v>
      </c>
      <c r="C2644" s="42" t="s">
        <v>1870</v>
      </c>
      <c r="D2644" s="1"/>
      <c r="E2644" s="974" t="s">
        <v>1755</v>
      </c>
      <c r="F2644" s="3"/>
      <c r="O2644"/>
      <c r="P2644"/>
      <c r="Q2644"/>
      <c r="U2644" s="969"/>
      <c r="V2644" s="38"/>
      <c r="W2644" s="38"/>
    </row>
    <row r="2645" spans="1:23" x14ac:dyDescent="0.35">
      <c r="A2645" s="959" t="s">
        <v>837</v>
      </c>
      <c r="B2645" s="1266">
        <v>0.34</v>
      </c>
      <c r="C2645" s="42" t="s">
        <v>1887</v>
      </c>
      <c r="D2645" s="1"/>
      <c r="E2645" s="974" t="s">
        <v>1755</v>
      </c>
      <c r="F2645" s="3"/>
      <c r="O2645"/>
      <c r="P2645"/>
      <c r="Q2645"/>
      <c r="U2645" s="969"/>
      <c r="V2645" s="38"/>
      <c r="W2645" s="38"/>
    </row>
    <row r="2646" spans="1:23" x14ac:dyDescent="0.35">
      <c r="A2646" s="959" t="s">
        <v>1871</v>
      </c>
      <c r="B2646" s="1266">
        <v>0.32</v>
      </c>
      <c r="C2646" s="42" t="s">
        <v>1872</v>
      </c>
      <c r="D2646" s="1"/>
      <c r="E2646" s="974" t="s">
        <v>1755</v>
      </c>
      <c r="F2646" s="3"/>
      <c r="O2646"/>
      <c r="P2646"/>
      <c r="Q2646"/>
      <c r="U2646" s="969"/>
      <c r="V2646" s="38"/>
      <c r="W2646" s="38"/>
    </row>
    <row r="2647" spans="1:23" x14ac:dyDescent="0.35">
      <c r="A2647" s="959" t="s">
        <v>323</v>
      </c>
      <c r="B2647" s="1266">
        <v>0.32</v>
      </c>
      <c r="C2647" s="281" t="s">
        <v>1873</v>
      </c>
      <c r="D2647" s="1"/>
      <c r="E2647" s="974" t="s">
        <v>1755</v>
      </c>
      <c r="F2647" s="3"/>
      <c r="O2647"/>
      <c r="P2647"/>
      <c r="Q2647"/>
      <c r="U2647" s="969"/>
      <c r="V2647" s="38"/>
      <c r="W2647" s="38"/>
    </row>
    <row r="2648" spans="1:23" x14ac:dyDescent="0.35">
      <c r="A2648" s="959" t="s">
        <v>325</v>
      </c>
      <c r="B2648" s="1266">
        <v>0.32</v>
      </c>
      <c r="C2648" s="42" t="s">
        <v>1874</v>
      </c>
      <c r="D2648" s="1"/>
      <c r="E2648" s="974" t="s">
        <v>1755</v>
      </c>
      <c r="F2648" s="3"/>
      <c r="O2648"/>
      <c r="P2648"/>
      <c r="Q2648"/>
      <c r="U2648" s="969"/>
      <c r="V2648" s="38"/>
      <c r="W2648" s="38"/>
    </row>
    <row r="2649" spans="1:23" x14ac:dyDescent="0.35">
      <c r="A2649" s="959" t="s">
        <v>333</v>
      </c>
      <c r="B2649" s="1266">
        <v>0.34</v>
      </c>
      <c r="C2649" s="333" t="s">
        <v>1888</v>
      </c>
      <c r="D2649" s="1"/>
      <c r="E2649" s="974" t="s">
        <v>1755</v>
      </c>
      <c r="F2649" s="3"/>
      <c r="O2649"/>
      <c r="P2649"/>
      <c r="Q2649"/>
      <c r="U2649" s="969"/>
      <c r="V2649" s="38"/>
      <c r="W2649" s="38"/>
    </row>
    <row r="2650" spans="1:23" x14ac:dyDescent="0.35">
      <c r="A2650" s="959" t="s">
        <v>333</v>
      </c>
      <c r="B2650" s="1266">
        <v>0.34</v>
      </c>
      <c r="C2650" s="42" t="s">
        <v>1889</v>
      </c>
      <c r="D2650" s="1"/>
      <c r="E2650" s="974" t="s">
        <v>1755</v>
      </c>
      <c r="F2650" s="3"/>
      <c r="O2650"/>
      <c r="P2650"/>
      <c r="Q2650"/>
      <c r="U2650" s="969"/>
      <c r="V2650" s="38"/>
      <c r="W2650" s="38"/>
    </row>
    <row r="2651" spans="1:23" x14ac:dyDescent="0.35">
      <c r="A2651" s="1264" t="s">
        <v>494</v>
      </c>
      <c r="B2651" s="1265">
        <v>1.96</v>
      </c>
      <c r="C2651" s="313" t="s">
        <v>2168</v>
      </c>
      <c r="D2651" s="1"/>
      <c r="E2651" s="974" t="s">
        <v>1755</v>
      </c>
      <c r="O2651"/>
      <c r="P2651"/>
      <c r="Q2651"/>
      <c r="U2651" s="969"/>
      <c r="V2651" s="38"/>
      <c r="W2651" s="38"/>
    </row>
    <row r="2652" spans="1:23" x14ac:dyDescent="0.35">
      <c r="A2652" s="1264" t="s">
        <v>503</v>
      </c>
      <c r="B2652" s="1265">
        <v>2.2599999999999998</v>
      </c>
      <c r="C2652" s="313" t="s">
        <v>2207</v>
      </c>
      <c r="D2652" s="1"/>
      <c r="E2652" s="974" t="s">
        <v>1755</v>
      </c>
      <c r="F2652" s="3"/>
      <c r="O2652"/>
      <c r="P2652"/>
      <c r="Q2652"/>
      <c r="U2652" s="969"/>
      <c r="V2652" s="38"/>
      <c r="W2652" s="38"/>
    </row>
    <row r="2653" spans="1:23" x14ac:dyDescent="0.35">
      <c r="A2653" s="1264" t="s">
        <v>509</v>
      </c>
      <c r="B2653" s="1265">
        <v>2.38</v>
      </c>
      <c r="C2653" s="313" t="s">
        <v>2214</v>
      </c>
      <c r="D2653" s="1"/>
      <c r="E2653" s="974" t="s">
        <v>1755</v>
      </c>
      <c r="F2653" s="3"/>
      <c r="O2653"/>
      <c r="P2653"/>
      <c r="Q2653"/>
      <c r="U2653" s="969"/>
      <c r="V2653" s="38"/>
      <c r="W2653" s="38"/>
    </row>
    <row r="2654" spans="1:23" x14ac:dyDescent="0.35">
      <c r="A2654" s="1264" t="s">
        <v>2228</v>
      </c>
      <c r="B2654" s="1265">
        <v>3.52</v>
      </c>
      <c r="C2654" s="313" t="s">
        <v>2229</v>
      </c>
      <c r="D2654" s="1"/>
      <c r="E2654" s="974" t="s">
        <v>1755</v>
      </c>
      <c r="F2654" s="3"/>
      <c r="O2654"/>
      <c r="P2654"/>
      <c r="Q2654"/>
      <c r="U2654" s="969"/>
      <c r="V2654" s="38"/>
      <c r="W2654" s="38"/>
    </row>
    <row r="2655" spans="1:23" x14ac:dyDescent="0.35">
      <c r="A2655" s="1264" t="s">
        <v>1894</v>
      </c>
      <c r="B2655" s="1265">
        <v>0.36</v>
      </c>
      <c r="C2655" s="313" t="s">
        <v>1895</v>
      </c>
      <c r="D2655" s="1"/>
      <c r="E2655" s="974" t="s">
        <v>1755</v>
      </c>
      <c r="F2655" s="3"/>
      <c r="O2655"/>
      <c r="P2655"/>
      <c r="Q2655"/>
      <c r="U2655" s="969"/>
      <c r="V2655" s="38"/>
      <c r="W2655" s="38"/>
    </row>
    <row r="2656" spans="1:23" x14ac:dyDescent="0.35">
      <c r="A2656" s="959" t="s">
        <v>20</v>
      </c>
      <c r="B2656" s="1266">
        <v>0.32</v>
      </c>
      <c r="C2656" s="42" t="s">
        <v>1875</v>
      </c>
      <c r="D2656" s="1"/>
      <c r="E2656" s="974" t="s">
        <v>1755</v>
      </c>
      <c r="F2656" s="3"/>
      <c r="O2656"/>
      <c r="P2656"/>
      <c r="Q2656"/>
      <c r="U2656" s="969"/>
      <c r="V2656" s="38"/>
      <c r="W2656" s="38"/>
    </row>
    <row r="2657" spans="1:23" x14ac:dyDescent="0.35">
      <c r="A2657" s="959" t="s">
        <v>20</v>
      </c>
      <c r="B2657" s="1266">
        <v>0.32</v>
      </c>
      <c r="C2657" s="333" t="s">
        <v>1876</v>
      </c>
      <c r="D2657" s="1"/>
      <c r="E2657" s="974" t="s">
        <v>1755</v>
      </c>
      <c r="F2657" s="3"/>
      <c r="O2657"/>
      <c r="P2657"/>
      <c r="Q2657"/>
      <c r="U2657" s="969"/>
      <c r="V2657" s="38"/>
      <c r="W2657" s="38"/>
    </row>
    <row r="2658" spans="1:23" x14ac:dyDescent="0.35">
      <c r="A2658" s="959" t="s">
        <v>22</v>
      </c>
      <c r="B2658" s="1266">
        <v>0.32</v>
      </c>
      <c r="C2658" s="42" t="s">
        <v>1877</v>
      </c>
      <c r="D2658" s="1"/>
      <c r="E2658" s="974" t="s">
        <v>1755</v>
      </c>
      <c r="F2658" s="3"/>
      <c r="O2658"/>
      <c r="P2658"/>
      <c r="Q2658"/>
      <c r="U2658" s="969"/>
      <c r="V2658" s="38"/>
      <c r="W2658" s="38"/>
    </row>
    <row r="2659" spans="1:23" x14ac:dyDescent="0.35">
      <c r="A2659" s="959" t="s">
        <v>1878</v>
      </c>
      <c r="B2659" s="1266">
        <v>0.32</v>
      </c>
      <c r="C2659" s="42" t="s">
        <v>1879</v>
      </c>
      <c r="D2659" s="1"/>
      <c r="E2659" s="974" t="s">
        <v>1755</v>
      </c>
      <c r="F2659" s="3"/>
      <c r="O2659"/>
      <c r="P2659"/>
      <c r="Q2659"/>
      <c r="U2659" s="969"/>
      <c r="V2659" s="38"/>
      <c r="W2659" s="38"/>
    </row>
    <row r="2660" spans="1:23" x14ac:dyDescent="0.35">
      <c r="A2660" s="959" t="s">
        <v>12</v>
      </c>
      <c r="B2660" s="1266">
        <v>0.32</v>
      </c>
      <c r="C2660" s="281" t="s">
        <v>1880</v>
      </c>
      <c r="D2660" s="1"/>
      <c r="E2660" s="974" t="s">
        <v>1755</v>
      </c>
      <c r="F2660" s="3"/>
      <c r="O2660"/>
      <c r="P2660"/>
      <c r="Q2660"/>
      <c r="U2660" s="969"/>
      <c r="V2660" s="38"/>
      <c r="W2660" s="38"/>
    </row>
    <row r="2661" spans="1:23" x14ac:dyDescent="0.35">
      <c r="A2661" s="959" t="s">
        <v>16</v>
      </c>
      <c r="B2661" s="1266">
        <v>0.34</v>
      </c>
      <c r="C2661" s="42" t="s">
        <v>1890</v>
      </c>
      <c r="D2661" s="1"/>
      <c r="E2661" s="974" t="s">
        <v>1755</v>
      </c>
      <c r="F2661" s="3"/>
      <c r="O2661"/>
      <c r="P2661"/>
      <c r="Q2661"/>
      <c r="U2661" s="969"/>
      <c r="V2661" s="38"/>
      <c r="W2661" s="38"/>
    </row>
    <row r="2662" spans="1:23" x14ac:dyDescent="0.35">
      <c r="A2662" s="959" t="s">
        <v>329</v>
      </c>
      <c r="B2662" s="1266">
        <v>0.32</v>
      </c>
      <c r="C2662" s="281" t="s">
        <v>1881</v>
      </c>
      <c r="D2662" s="1"/>
      <c r="E2662" s="974" t="s">
        <v>1755</v>
      </c>
      <c r="F2662" s="3"/>
      <c r="O2662"/>
      <c r="P2662"/>
      <c r="Q2662"/>
      <c r="U2662" s="969"/>
      <c r="V2662" s="38"/>
      <c r="W2662" s="38"/>
    </row>
    <row r="2663" spans="1:23" x14ac:dyDescent="0.35">
      <c r="A2663" s="959" t="s">
        <v>24</v>
      </c>
      <c r="B2663" s="1266">
        <v>0.34</v>
      </c>
      <c r="C2663" s="281" t="s">
        <v>1891</v>
      </c>
      <c r="D2663" s="1"/>
      <c r="E2663" s="974" t="s">
        <v>1755</v>
      </c>
      <c r="F2663" s="3"/>
      <c r="O2663"/>
      <c r="P2663"/>
      <c r="Q2663"/>
      <c r="U2663" s="969"/>
      <c r="V2663" s="38"/>
      <c r="W2663" s="38"/>
    </row>
    <row r="2664" spans="1:23" x14ac:dyDescent="0.35">
      <c r="A2664" s="959" t="s">
        <v>1882</v>
      </c>
      <c r="B2664" s="1266">
        <v>0.32</v>
      </c>
      <c r="C2664" s="42" t="s">
        <v>1883</v>
      </c>
      <c r="D2664" s="1"/>
      <c r="E2664" s="974" t="s">
        <v>1755</v>
      </c>
      <c r="F2664" s="3"/>
      <c r="O2664"/>
      <c r="P2664"/>
      <c r="Q2664"/>
      <c r="U2664" s="969"/>
      <c r="V2664" s="38"/>
      <c r="W2664" s="38"/>
    </row>
    <row r="2665" spans="1:23" x14ac:dyDescent="0.35">
      <c r="A2665" s="1264" t="s">
        <v>1850</v>
      </c>
      <c r="B2665" s="1265">
        <v>0.26</v>
      </c>
      <c r="C2665" s="313" t="s">
        <v>1851</v>
      </c>
      <c r="D2665" s="1"/>
      <c r="E2665" s="974" t="s">
        <v>1755</v>
      </c>
      <c r="F2665" s="3"/>
      <c r="O2665"/>
      <c r="P2665"/>
      <c r="Q2665"/>
      <c r="U2665" s="969"/>
      <c r="V2665" s="38"/>
      <c r="W2665" s="38"/>
    </row>
    <row r="2666" spans="1:23" x14ac:dyDescent="0.35">
      <c r="A2666" s="959" t="s">
        <v>496</v>
      </c>
      <c r="B2666" s="1266">
        <v>1.96</v>
      </c>
      <c r="C2666" s="42" t="s">
        <v>2169</v>
      </c>
      <c r="D2666" s="1"/>
      <c r="E2666" s="974" t="s">
        <v>1755</v>
      </c>
      <c r="F2666" s="3"/>
      <c r="O2666"/>
      <c r="P2666"/>
      <c r="Q2666"/>
      <c r="U2666" s="969"/>
      <c r="V2666" s="38"/>
      <c r="W2666" s="38"/>
    </row>
    <row r="2667" spans="1:23" x14ac:dyDescent="0.35">
      <c r="A2667" s="959" t="s">
        <v>34</v>
      </c>
      <c r="B2667" s="1266">
        <v>3.7</v>
      </c>
      <c r="C2667" s="42" t="s">
        <v>2230</v>
      </c>
      <c r="D2667" s="1"/>
      <c r="E2667" s="974" t="s">
        <v>1755</v>
      </c>
      <c r="F2667" s="3"/>
      <c r="O2667"/>
      <c r="P2667"/>
      <c r="Q2667"/>
      <c r="U2667" s="969"/>
      <c r="V2667" s="38"/>
      <c r="W2667" s="38"/>
    </row>
    <row r="2668" spans="1:23" x14ac:dyDescent="0.35">
      <c r="A2668" s="959" t="s">
        <v>34</v>
      </c>
      <c r="B2668" s="1266">
        <v>3.7</v>
      </c>
      <c r="C2668" s="42" t="s">
        <v>2231</v>
      </c>
      <c r="D2668" s="1"/>
      <c r="E2668" s="974" t="s">
        <v>1755</v>
      </c>
      <c r="F2668" s="3"/>
      <c r="O2668"/>
      <c r="P2668"/>
      <c r="Q2668"/>
      <c r="U2668" s="969"/>
      <c r="V2668" s="38"/>
      <c r="W2668" s="38"/>
    </row>
    <row r="2669" spans="1:23" x14ac:dyDescent="0.35">
      <c r="A2669" s="1264" t="s">
        <v>478</v>
      </c>
      <c r="B2669" s="1265">
        <v>1.42</v>
      </c>
      <c r="C2669" s="313" t="s">
        <v>2081</v>
      </c>
      <c r="E2669" s="974" t="s">
        <v>1755</v>
      </c>
      <c r="F2669" s="3"/>
      <c r="O2669"/>
      <c r="P2669"/>
      <c r="Q2669"/>
      <c r="U2669" s="969"/>
      <c r="V2669" s="38"/>
      <c r="W2669" s="38"/>
    </row>
    <row r="2670" spans="1:23" x14ac:dyDescent="0.35">
      <c r="A2670" s="959" t="s">
        <v>478</v>
      </c>
      <c r="B2670" s="1266">
        <v>1.42</v>
      </c>
      <c r="C2670" s="42" t="s">
        <v>479</v>
      </c>
      <c r="D2670" s="1"/>
      <c r="E2670" s="974" t="s">
        <v>1755</v>
      </c>
      <c r="F2670" s="3"/>
      <c r="O2670"/>
      <c r="P2670"/>
      <c r="Q2670"/>
      <c r="U2670" s="969"/>
      <c r="V2670" s="38"/>
      <c r="W2670" s="38"/>
    </row>
    <row r="2671" spans="1:23" x14ac:dyDescent="0.35">
      <c r="A2671" s="959" t="s">
        <v>1178</v>
      </c>
      <c r="B2671" s="1266">
        <v>1.32</v>
      </c>
      <c r="C2671" s="42" t="s">
        <v>2066</v>
      </c>
      <c r="E2671" s="974" t="s">
        <v>1755</v>
      </c>
      <c r="F2671" s="3"/>
      <c r="O2671"/>
      <c r="P2671"/>
      <c r="Q2671"/>
      <c r="U2671" s="969"/>
      <c r="V2671" s="38"/>
      <c r="W2671" s="38"/>
    </row>
    <row r="2672" spans="1:23" x14ac:dyDescent="0.35">
      <c r="A2672" s="959" t="s">
        <v>2070</v>
      </c>
      <c r="B2672" s="1266">
        <v>1.34</v>
      </c>
      <c r="C2672" s="42" t="s">
        <v>2071</v>
      </c>
      <c r="E2672" s="974" t="s">
        <v>1755</v>
      </c>
      <c r="F2672" s="3"/>
      <c r="O2672"/>
      <c r="P2672"/>
      <c r="Q2672"/>
      <c r="U2672" s="969"/>
      <c r="V2672" s="38"/>
      <c r="W2672" s="38"/>
    </row>
    <row r="2673" spans="1:23" x14ac:dyDescent="0.35">
      <c r="A2673" s="959" t="s">
        <v>2143</v>
      </c>
      <c r="B2673" s="1266">
        <v>1.76</v>
      </c>
      <c r="C2673" s="42" t="s">
        <v>2144</v>
      </c>
      <c r="D2673" s="1"/>
      <c r="E2673" s="974" t="s">
        <v>1755</v>
      </c>
      <c r="F2673" s="3"/>
      <c r="O2673"/>
      <c r="P2673"/>
      <c r="Q2673"/>
      <c r="U2673" s="969"/>
      <c r="V2673" s="38"/>
      <c r="W2673" s="38"/>
    </row>
    <row r="2674" spans="1:23" x14ac:dyDescent="0.35">
      <c r="A2674" s="959" t="s">
        <v>2143</v>
      </c>
      <c r="B2674" s="1266">
        <v>1.76</v>
      </c>
      <c r="C2674" s="42" t="s">
        <v>2145</v>
      </c>
      <c r="D2674" s="1"/>
      <c r="E2674" s="974" t="s">
        <v>1755</v>
      </c>
      <c r="F2674" s="3"/>
      <c r="O2674"/>
      <c r="P2674"/>
      <c r="Q2674"/>
      <c r="U2674" s="969"/>
      <c r="V2674" s="38"/>
      <c r="W2674" s="38"/>
    </row>
    <row r="2675" spans="1:23" x14ac:dyDescent="0.35">
      <c r="A2675" s="1264" t="s">
        <v>860</v>
      </c>
      <c r="B2675" s="1266">
        <v>1.34</v>
      </c>
      <c r="C2675" s="313" t="s">
        <v>2072</v>
      </c>
      <c r="E2675" s="974" t="s">
        <v>1755</v>
      </c>
      <c r="F2675" s="3"/>
      <c r="O2675"/>
      <c r="P2675"/>
      <c r="Q2675"/>
      <c r="U2675" s="969"/>
      <c r="V2675" s="38"/>
      <c r="W2675" s="38"/>
    </row>
    <row r="2676" spans="1:23" x14ac:dyDescent="0.35">
      <c r="A2676" s="1264" t="s">
        <v>860</v>
      </c>
      <c r="B2676" s="1265">
        <v>1.34</v>
      </c>
      <c r="C2676" s="313" t="s">
        <v>2073</v>
      </c>
      <c r="E2676" s="974" t="s">
        <v>1755</v>
      </c>
      <c r="F2676" s="3"/>
      <c r="O2676"/>
      <c r="P2676"/>
      <c r="Q2676"/>
      <c r="U2676" s="969"/>
      <c r="V2676" s="38"/>
      <c r="W2676" s="38"/>
    </row>
    <row r="2677" spans="1:23" x14ac:dyDescent="0.35">
      <c r="A2677" s="959" t="s">
        <v>863</v>
      </c>
      <c r="B2677" s="1266">
        <v>1.33</v>
      </c>
      <c r="C2677" s="333" t="s">
        <v>2067</v>
      </c>
      <c r="D2677" s="1"/>
      <c r="E2677" s="974" t="s">
        <v>1755</v>
      </c>
      <c r="F2677" s="1128"/>
      <c r="O2677"/>
      <c r="P2677"/>
      <c r="Q2677"/>
      <c r="U2677" s="969"/>
      <c r="V2677" s="38"/>
      <c r="W2677" s="38"/>
    </row>
    <row r="2678" spans="1:23" x14ac:dyDescent="0.35">
      <c r="A2678" s="959" t="s">
        <v>863</v>
      </c>
      <c r="B2678" s="1266">
        <v>1.33</v>
      </c>
      <c r="C2678" s="333" t="s">
        <v>2068</v>
      </c>
      <c r="D2678" s="1"/>
      <c r="E2678" s="974" t="s">
        <v>1755</v>
      </c>
      <c r="F2678" s="3"/>
      <c r="O2678"/>
      <c r="P2678"/>
      <c r="Q2678"/>
      <c r="U2678" s="969"/>
      <c r="V2678" s="38"/>
      <c r="W2678" s="38"/>
    </row>
    <row r="2679" spans="1:23" x14ac:dyDescent="0.35">
      <c r="A2679" s="959" t="s">
        <v>863</v>
      </c>
      <c r="B2679" s="1266">
        <v>1.33</v>
      </c>
      <c r="C2679" s="333" t="s">
        <v>2069</v>
      </c>
      <c r="E2679" s="974" t="s">
        <v>1755</v>
      </c>
      <c r="F2679" s="3"/>
      <c r="O2679"/>
      <c r="P2679"/>
      <c r="Q2679"/>
      <c r="U2679" s="969"/>
      <c r="V2679" s="38"/>
      <c r="W2679" s="38"/>
    </row>
    <row r="2680" spans="1:23" x14ac:dyDescent="0.35">
      <c r="A2680" s="959" t="s">
        <v>1187</v>
      </c>
      <c r="B2680" s="1266">
        <v>1.38</v>
      </c>
      <c r="C2680" s="333" t="s">
        <v>2077</v>
      </c>
      <c r="D2680" s="1"/>
      <c r="E2680" s="974" t="s">
        <v>1755</v>
      </c>
      <c r="F2680" s="3"/>
      <c r="O2680"/>
      <c r="P2680"/>
      <c r="Q2680"/>
      <c r="U2680" s="969"/>
      <c r="V2680" s="38"/>
      <c r="W2680" s="38"/>
    </row>
    <row r="2681" spans="1:23" x14ac:dyDescent="0.35">
      <c r="A2681" s="959" t="s">
        <v>1187</v>
      </c>
      <c r="B2681" s="1266">
        <v>1.38</v>
      </c>
      <c r="C2681" s="333" t="s">
        <v>2078</v>
      </c>
      <c r="D2681" s="1126"/>
      <c r="E2681" s="974" t="s">
        <v>1755</v>
      </c>
      <c r="F2681" s="3"/>
      <c r="O2681"/>
      <c r="P2681"/>
      <c r="Q2681"/>
      <c r="U2681" s="969"/>
      <c r="V2681" s="38"/>
      <c r="W2681" s="38"/>
    </row>
    <row r="2682" spans="1:23" x14ac:dyDescent="0.35">
      <c r="A2682" s="959" t="s">
        <v>1199</v>
      </c>
      <c r="B2682" s="1266">
        <v>1.57</v>
      </c>
      <c r="C2682" s="333" t="s">
        <v>2087</v>
      </c>
      <c r="D2682" s="1"/>
      <c r="E2682" s="974" t="s">
        <v>1755</v>
      </c>
      <c r="F2682" s="3"/>
      <c r="O2682"/>
      <c r="P2682"/>
      <c r="Q2682"/>
      <c r="U2682" s="969"/>
      <c r="V2682" s="38"/>
      <c r="W2682" s="38"/>
    </row>
    <row r="2683" spans="1:23" x14ac:dyDescent="0.35">
      <c r="A2683" s="1281" t="s">
        <v>1269</v>
      </c>
      <c r="B2683" s="1282">
        <v>2.37</v>
      </c>
      <c r="C2683" s="1283" t="s">
        <v>2234</v>
      </c>
      <c r="D2683" s="1"/>
      <c r="E2683" s="1" t="s">
        <v>2235</v>
      </c>
      <c r="F2683" s="3"/>
      <c r="O2683"/>
      <c r="P2683"/>
      <c r="Q2683"/>
      <c r="U2683" s="969"/>
      <c r="V2683" s="38"/>
      <c r="W2683" s="38"/>
    </row>
    <row r="2684" spans="1:23" x14ac:dyDescent="0.35">
      <c r="A2684" s="27">
        <v>70030</v>
      </c>
      <c r="B2684" s="1284">
        <v>0.18</v>
      </c>
      <c r="C2684" s="26" t="s">
        <v>2285</v>
      </c>
      <c r="D2684" s="1"/>
      <c r="E2684" s="988" t="s">
        <v>2237</v>
      </c>
      <c r="F2684" s="3"/>
      <c r="O2684"/>
      <c r="P2684"/>
      <c r="Q2684"/>
      <c r="U2684" s="969"/>
      <c r="V2684" s="38"/>
      <c r="W2684" s="38"/>
    </row>
    <row r="2685" spans="1:23" x14ac:dyDescent="0.35">
      <c r="A2685" s="27">
        <v>70100</v>
      </c>
      <c r="B2685" s="1284">
        <v>0.18</v>
      </c>
      <c r="C2685" s="26" t="s">
        <v>2286</v>
      </c>
      <c r="D2685" s="1"/>
      <c r="E2685" s="988" t="s">
        <v>2237</v>
      </c>
      <c r="F2685" s="3"/>
      <c r="O2685"/>
      <c r="P2685"/>
      <c r="Q2685"/>
      <c r="U2685" s="969"/>
      <c r="V2685" s="38"/>
      <c r="W2685" s="38"/>
    </row>
    <row r="2686" spans="1:23" x14ac:dyDescent="0.35">
      <c r="A2686" s="27">
        <v>70110</v>
      </c>
      <c r="B2686" s="1284">
        <v>0.24</v>
      </c>
      <c r="C2686" s="26" t="s">
        <v>2322</v>
      </c>
      <c r="D2686" s="1"/>
      <c r="E2686" s="988" t="s">
        <v>2237</v>
      </c>
      <c r="F2686" s="3"/>
      <c r="O2686"/>
      <c r="P2686"/>
      <c r="Q2686"/>
      <c r="U2686" s="969"/>
      <c r="V2686" s="38"/>
      <c r="W2686" s="38"/>
    </row>
    <row r="2687" spans="1:23" x14ac:dyDescent="0.35">
      <c r="A2687" s="27">
        <v>70130</v>
      </c>
      <c r="B2687" s="1284">
        <v>0.33</v>
      </c>
      <c r="C2687" s="26" t="s">
        <v>2343</v>
      </c>
      <c r="D2687" s="1"/>
      <c r="E2687" s="988" t="s">
        <v>2237</v>
      </c>
      <c r="F2687" s="3"/>
      <c r="O2687"/>
      <c r="P2687"/>
      <c r="Q2687"/>
      <c r="U2687" s="969"/>
      <c r="V2687" s="38"/>
      <c r="W2687" s="38"/>
    </row>
    <row r="2688" spans="1:23" x14ac:dyDescent="0.35">
      <c r="A2688" s="27">
        <v>70140</v>
      </c>
      <c r="B2688" s="1284">
        <v>0.19</v>
      </c>
      <c r="C2688" s="26" t="s">
        <v>2301</v>
      </c>
      <c r="D2688" s="1"/>
      <c r="E2688" s="988" t="s">
        <v>2237</v>
      </c>
      <c r="F2688" s="3"/>
      <c r="O2688"/>
      <c r="P2688"/>
      <c r="Q2688"/>
      <c r="U2688" s="969"/>
      <c r="V2688" s="38"/>
      <c r="W2688" s="38"/>
    </row>
    <row r="2689" spans="1:23" x14ac:dyDescent="0.35">
      <c r="A2689" s="27">
        <v>70150</v>
      </c>
      <c r="B2689" s="1284">
        <v>0.25</v>
      </c>
      <c r="C2689" s="26" t="s">
        <v>2325</v>
      </c>
      <c r="D2689" s="1"/>
      <c r="E2689" s="988" t="s">
        <v>2237</v>
      </c>
      <c r="F2689" s="3"/>
      <c r="O2689"/>
      <c r="P2689"/>
      <c r="Q2689"/>
      <c r="U2689" s="969"/>
      <c r="V2689" s="38"/>
      <c r="W2689" s="38"/>
    </row>
    <row r="2690" spans="1:23" x14ac:dyDescent="0.35">
      <c r="A2690" s="27">
        <v>70160</v>
      </c>
      <c r="B2690" s="1284">
        <v>0.17</v>
      </c>
      <c r="C2690" s="26" t="s">
        <v>2269</v>
      </c>
      <c r="D2690" s="1"/>
      <c r="E2690" s="988" t="s">
        <v>2237</v>
      </c>
      <c r="F2690" s="3"/>
      <c r="O2690"/>
      <c r="P2690"/>
      <c r="Q2690"/>
      <c r="U2690" s="969"/>
      <c r="V2690" s="38"/>
      <c r="W2690" s="38"/>
    </row>
    <row r="2691" spans="1:23" x14ac:dyDescent="0.35">
      <c r="A2691" s="27">
        <v>70190</v>
      </c>
      <c r="B2691" s="1284">
        <v>0.2</v>
      </c>
      <c r="C2691" s="26" t="s">
        <v>2303</v>
      </c>
      <c r="D2691" s="1"/>
      <c r="E2691" s="988" t="s">
        <v>2237</v>
      </c>
      <c r="F2691" s="3"/>
      <c r="O2691"/>
      <c r="P2691"/>
      <c r="Q2691"/>
      <c r="U2691" s="969"/>
      <c r="V2691" s="38"/>
      <c r="W2691" s="38"/>
    </row>
    <row r="2692" spans="1:23" x14ac:dyDescent="0.35">
      <c r="A2692" s="27">
        <v>70200</v>
      </c>
      <c r="B2692" s="1284">
        <v>0.27</v>
      </c>
      <c r="C2692" s="26" t="s">
        <v>2333</v>
      </c>
      <c r="D2692" s="1"/>
      <c r="E2692" s="988" t="s">
        <v>2237</v>
      </c>
      <c r="F2692" s="3"/>
      <c r="O2692"/>
      <c r="P2692"/>
      <c r="Q2692"/>
      <c r="U2692" s="969"/>
      <c r="V2692" s="38"/>
      <c r="W2692" s="38"/>
    </row>
    <row r="2693" spans="1:23" x14ac:dyDescent="0.35">
      <c r="A2693" s="27">
        <v>70210</v>
      </c>
      <c r="B2693" s="1284">
        <v>0.17</v>
      </c>
      <c r="C2693" s="26" t="s">
        <v>2270</v>
      </c>
      <c r="D2693" s="1"/>
      <c r="E2693" s="988" t="s">
        <v>2237</v>
      </c>
      <c r="F2693" s="3"/>
      <c r="O2693"/>
      <c r="P2693"/>
      <c r="Q2693"/>
      <c r="U2693" s="969"/>
      <c r="V2693" s="38"/>
      <c r="W2693" s="38"/>
    </row>
    <row r="2694" spans="1:23" x14ac:dyDescent="0.35">
      <c r="A2694" s="27">
        <v>70220</v>
      </c>
      <c r="B2694" s="1284">
        <v>0.21</v>
      </c>
      <c r="C2694" s="26" t="s">
        <v>2307</v>
      </c>
      <c r="D2694" s="1"/>
      <c r="E2694" s="988" t="s">
        <v>2237</v>
      </c>
      <c r="F2694" s="3"/>
      <c r="O2694"/>
      <c r="P2694"/>
      <c r="Q2694"/>
      <c r="U2694" s="969"/>
      <c r="V2694" s="38"/>
      <c r="W2694" s="38"/>
    </row>
    <row r="2695" spans="1:23" x14ac:dyDescent="0.35">
      <c r="A2695" s="27">
        <v>70250</v>
      </c>
      <c r="B2695" s="1284">
        <v>0.18</v>
      </c>
      <c r="C2695" s="26" t="s">
        <v>2287</v>
      </c>
      <c r="D2695" s="1"/>
      <c r="E2695" s="988" t="s">
        <v>2237</v>
      </c>
      <c r="F2695" s="3"/>
      <c r="O2695"/>
      <c r="P2695"/>
      <c r="Q2695"/>
      <c r="U2695" s="969"/>
      <c r="V2695" s="38"/>
      <c r="W2695" s="38"/>
    </row>
    <row r="2696" spans="1:23" x14ac:dyDescent="0.35">
      <c r="A2696" s="27">
        <v>70260</v>
      </c>
      <c r="B2696" s="1284">
        <v>0.27</v>
      </c>
      <c r="C2696" s="26" t="s">
        <v>2334</v>
      </c>
      <c r="D2696" s="1"/>
      <c r="E2696" s="988" t="s">
        <v>2237</v>
      </c>
      <c r="F2696" s="3"/>
      <c r="O2696"/>
      <c r="P2696"/>
      <c r="Q2696"/>
      <c r="U2696" s="969"/>
      <c r="V2696" s="38"/>
      <c r="W2696" s="38"/>
    </row>
    <row r="2697" spans="1:23" x14ac:dyDescent="0.35">
      <c r="A2697" s="27">
        <v>70328</v>
      </c>
      <c r="B2697" s="1284">
        <v>0.18</v>
      </c>
      <c r="C2697" s="26" t="s">
        <v>2288</v>
      </c>
      <c r="D2697" s="1"/>
      <c r="E2697" s="988" t="s">
        <v>2237</v>
      </c>
      <c r="F2697" s="3"/>
      <c r="O2697"/>
      <c r="P2697"/>
      <c r="Q2697"/>
      <c r="U2697" s="969"/>
      <c r="V2697" s="38"/>
      <c r="W2697" s="38"/>
    </row>
    <row r="2698" spans="1:23" x14ac:dyDescent="0.35">
      <c r="A2698" s="27">
        <v>70330</v>
      </c>
      <c r="B2698" s="1284">
        <v>0.23</v>
      </c>
      <c r="C2698" s="26" t="s">
        <v>2321</v>
      </c>
      <c r="D2698" s="1"/>
      <c r="E2698" s="988" t="s">
        <v>2237</v>
      </c>
      <c r="F2698" s="3"/>
      <c r="O2698"/>
      <c r="P2698"/>
      <c r="Q2698"/>
      <c r="U2698" s="969"/>
      <c r="V2698" s="38"/>
      <c r="W2698" s="38"/>
    </row>
    <row r="2699" spans="1:23" x14ac:dyDescent="0.35">
      <c r="A2699" s="27">
        <v>70336</v>
      </c>
      <c r="B2699" s="1284">
        <v>1.44</v>
      </c>
      <c r="C2699" s="26" t="s">
        <v>2536</v>
      </c>
      <c r="D2699" s="1"/>
      <c r="E2699" s="988" t="s">
        <v>2237</v>
      </c>
      <c r="F2699" s="3"/>
      <c r="O2699"/>
      <c r="P2699"/>
      <c r="Q2699"/>
      <c r="U2699" s="969"/>
      <c r="V2699" s="38"/>
      <c r="W2699" s="38"/>
    </row>
    <row r="2700" spans="1:23" x14ac:dyDescent="0.35">
      <c r="A2700" s="27">
        <v>70360</v>
      </c>
      <c r="B2700" s="1284">
        <v>0.18</v>
      </c>
      <c r="C2700" s="26" t="s">
        <v>2289</v>
      </c>
      <c r="D2700" s="1"/>
      <c r="E2700" s="988" t="s">
        <v>2237</v>
      </c>
      <c r="F2700" s="3"/>
      <c r="O2700"/>
      <c r="P2700"/>
      <c r="Q2700"/>
      <c r="U2700" s="969"/>
      <c r="V2700" s="38"/>
      <c r="W2700" s="38"/>
    </row>
    <row r="2701" spans="1:23" x14ac:dyDescent="0.35">
      <c r="A2701" s="27">
        <v>70450</v>
      </c>
      <c r="B2701" s="1284">
        <v>0.83</v>
      </c>
      <c r="C2701" s="26" t="s">
        <v>2380</v>
      </c>
      <c r="D2701" s="1"/>
      <c r="E2701" s="988" t="s">
        <v>2237</v>
      </c>
      <c r="F2701" s="3"/>
      <c r="O2701"/>
      <c r="P2701"/>
      <c r="Q2701"/>
      <c r="U2701" s="969"/>
      <c r="V2701" s="38"/>
      <c r="W2701" s="38"/>
    </row>
    <row r="2702" spans="1:23" x14ac:dyDescent="0.35">
      <c r="A2702" s="27">
        <v>70460</v>
      </c>
      <c r="B2702" s="1284">
        <v>1.1000000000000001</v>
      </c>
      <c r="C2702" s="26" t="s">
        <v>1115</v>
      </c>
      <c r="D2702" s="1"/>
      <c r="E2702" s="988" t="s">
        <v>2237</v>
      </c>
      <c r="F2702" s="3"/>
      <c r="O2702"/>
      <c r="P2702"/>
      <c r="Q2702"/>
      <c r="U2702" s="969"/>
      <c r="V2702" s="38"/>
      <c r="W2702" s="38"/>
    </row>
    <row r="2703" spans="1:23" x14ac:dyDescent="0.35">
      <c r="A2703" s="27">
        <v>70470</v>
      </c>
      <c r="B2703" s="1284">
        <v>1.24</v>
      </c>
      <c r="C2703" s="26" t="s">
        <v>2477</v>
      </c>
      <c r="D2703" s="1"/>
      <c r="E2703" s="988" t="s">
        <v>2237</v>
      </c>
      <c r="F2703" s="3"/>
      <c r="O2703"/>
      <c r="P2703"/>
      <c r="Q2703"/>
      <c r="U2703" s="969"/>
      <c r="V2703" s="38"/>
      <c r="W2703" s="38"/>
    </row>
    <row r="2704" spans="1:23" x14ac:dyDescent="0.35">
      <c r="A2704" s="27">
        <v>70480</v>
      </c>
      <c r="B2704" s="1284">
        <v>1.25</v>
      </c>
      <c r="C2704" s="26" t="s">
        <v>2488</v>
      </c>
      <c r="D2704" s="1"/>
      <c r="E2704" s="988" t="s">
        <v>2237</v>
      </c>
      <c r="F2704" s="3"/>
      <c r="O2704"/>
      <c r="P2704"/>
      <c r="Q2704"/>
      <c r="U2704" s="969"/>
      <c r="V2704" s="38"/>
      <c r="W2704" s="38"/>
    </row>
    <row r="2705" spans="1:23" x14ac:dyDescent="0.35">
      <c r="A2705" s="27">
        <v>70480</v>
      </c>
      <c r="B2705" s="1284">
        <v>1.25</v>
      </c>
      <c r="C2705" s="26" t="s">
        <v>2489</v>
      </c>
      <c r="D2705" s="1"/>
      <c r="E2705" s="988" t="s">
        <v>2237</v>
      </c>
      <c r="F2705" s="3"/>
      <c r="O2705"/>
      <c r="P2705"/>
      <c r="Q2705"/>
      <c r="U2705" s="969"/>
      <c r="V2705" s="38"/>
      <c r="W2705" s="38"/>
    </row>
    <row r="2706" spans="1:23" x14ac:dyDescent="0.35">
      <c r="A2706" s="27">
        <v>70480</v>
      </c>
      <c r="B2706" s="1284">
        <v>1.25</v>
      </c>
      <c r="C2706" s="26" t="s">
        <v>2490</v>
      </c>
      <c r="D2706" s="1"/>
      <c r="E2706" s="988" t="s">
        <v>2237</v>
      </c>
      <c r="F2706" s="3"/>
      <c r="O2706"/>
      <c r="P2706"/>
      <c r="Q2706"/>
      <c r="U2706" s="969"/>
      <c r="V2706" s="38"/>
      <c r="W2706" s="38"/>
    </row>
    <row r="2707" spans="1:23" x14ac:dyDescent="0.35">
      <c r="A2707" s="27">
        <v>70480</v>
      </c>
      <c r="B2707" s="1284">
        <v>1.25</v>
      </c>
      <c r="C2707" s="26" t="s">
        <v>2491</v>
      </c>
      <c r="D2707" s="1"/>
      <c r="E2707" s="988" t="s">
        <v>2237</v>
      </c>
      <c r="F2707" s="3"/>
      <c r="O2707"/>
      <c r="P2707"/>
      <c r="Q2707"/>
      <c r="U2707" s="969"/>
      <c r="V2707" s="38"/>
      <c r="W2707" s="38"/>
    </row>
    <row r="2708" spans="1:23" x14ac:dyDescent="0.35">
      <c r="A2708" s="27">
        <v>70481</v>
      </c>
      <c r="B2708" s="1284">
        <v>1.1000000000000001</v>
      </c>
      <c r="C2708" s="26" t="s">
        <v>2405</v>
      </c>
      <c r="D2708" s="1"/>
      <c r="E2708" s="988" t="s">
        <v>2237</v>
      </c>
      <c r="F2708" s="3"/>
      <c r="O2708"/>
      <c r="P2708"/>
      <c r="Q2708"/>
      <c r="U2708" s="969"/>
      <c r="V2708" s="38"/>
      <c r="W2708" s="38"/>
    </row>
    <row r="2709" spans="1:23" x14ac:dyDescent="0.35">
      <c r="A2709" s="27">
        <v>70481</v>
      </c>
      <c r="B2709" s="1284">
        <v>1.1000000000000001</v>
      </c>
      <c r="C2709" s="26" t="s">
        <v>2406</v>
      </c>
      <c r="D2709" s="1"/>
      <c r="E2709" s="988" t="s">
        <v>2237</v>
      </c>
      <c r="F2709" s="3"/>
      <c r="O2709"/>
      <c r="P2709"/>
      <c r="Q2709"/>
      <c r="U2709" s="969"/>
      <c r="V2709" s="38"/>
      <c r="W2709" s="38"/>
    </row>
    <row r="2710" spans="1:23" x14ac:dyDescent="0.35">
      <c r="A2710" s="27">
        <v>70481</v>
      </c>
      <c r="B2710" s="1284">
        <v>1.1000000000000001</v>
      </c>
      <c r="C2710" s="26" t="s">
        <v>2407</v>
      </c>
      <c r="D2710" s="1"/>
      <c r="E2710" s="988" t="s">
        <v>2237</v>
      </c>
      <c r="F2710" s="3"/>
      <c r="O2710"/>
      <c r="P2710"/>
      <c r="Q2710"/>
      <c r="U2710" s="969"/>
      <c r="V2710" s="38"/>
      <c r="W2710" s="38"/>
    </row>
    <row r="2711" spans="1:23" x14ac:dyDescent="0.35">
      <c r="A2711" s="27">
        <v>70482</v>
      </c>
      <c r="B2711" s="1284">
        <v>1.24</v>
      </c>
      <c r="C2711" s="26" t="s">
        <v>2478</v>
      </c>
      <c r="D2711" s="1"/>
      <c r="E2711" s="988" t="s">
        <v>2237</v>
      </c>
      <c r="F2711" s="3"/>
      <c r="O2711"/>
      <c r="P2711"/>
      <c r="Q2711"/>
      <c r="U2711" s="969"/>
      <c r="V2711" s="38"/>
      <c r="W2711" s="38"/>
    </row>
    <row r="2712" spans="1:23" x14ac:dyDescent="0.35">
      <c r="A2712" s="27">
        <v>70482</v>
      </c>
      <c r="B2712" s="1284">
        <v>1.24</v>
      </c>
      <c r="C2712" s="26" t="s">
        <v>2479</v>
      </c>
      <c r="D2712" s="1"/>
      <c r="E2712" s="988" t="s">
        <v>2237</v>
      </c>
      <c r="F2712" s="3"/>
      <c r="O2712"/>
      <c r="P2712"/>
      <c r="Q2712"/>
      <c r="U2712" s="969"/>
      <c r="V2712" s="38"/>
      <c r="W2712" s="38"/>
    </row>
    <row r="2713" spans="1:23" x14ac:dyDescent="0.35">
      <c r="A2713" s="27">
        <v>70482</v>
      </c>
      <c r="B2713" s="1284">
        <v>1.24</v>
      </c>
      <c r="C2713" s="1288" t="s">
        <v>2480</v>
      </c>
      <c r="D2713" s="1"/>
      <c r="E2713" s="988" t="s">
        <v>2237</v>
      </c>
      <c r="F2713" s="3"/>
      <c r="O2713"/>
      <c r="P2713"/>
      <c r="Q2713"/>
      <c r="U2713" s="969"/>
      <c r="V2713" s="38"/>
      <c r="W2713" s="38"/>
    </row>
    <row r="2714" spans="1:23" x14ac:dyDescent="0.35">
      <c r="A2714" s="27">
        <v>70482</v>
      </c>
      <c r="B2714" s="1284">
        <v>1.24</v>
      </c>
      <c r="C2714" s="26" t="s">
        <v>2481</v>
      </c>
      <c r="D2714" s="1"/>
      <c r="E2714" s="988" t="s">
        <v>2237</v>
      </c>
      <c r="F2714" s="3"/>
      <c r="O2714"/>
      <c r="P2714"/>
      <c r="Q2714"/>
      <c r="U2714" s="969"/>
      <c r="V2714" s="38"/>
      <c r="W2714" s="38"/>
    </row>
    <row r="2715" spans="1:23" x14ac:dyDescent="0.35">
      <c r="A2715" s="27">
        <v>70482</v>
      </c>
      <c r="B2715" s="1284">
        <v>1.24</v>
      </c>
      <c r="C2715" s="26" t="s">
        <v>2482</v>
      </c>
      <c r="D2715" s="1"/>
      <c r="E2715" s="988" t="s">
        <v>2237</v>
      </c>
      <c r="F2715" s="3"/>
      <c r="O2715"/>
      <c r="P2715"/>
      <c r="Q2715"/>
      <c r="U2715" s="969"/>
      <c r="V2715" s="38"/>
      <c r="W2715" s="38"/>
    </row>
    <row r="2716" spans="1:23" x14ac:dyDescent="0.35">
      <c r="A2716" s="27">
        <v>70486</v>
      </c>
      <c r="B2716" s="1284">
        <v>0.83</v>
      </c>
      <c r="C2716" s="26" t="s">
        <v>2381</v>
      </c>
      <c r="D2716" s="1"/>
      <c r="E2716" s="988" t="s">
        <v>2237</v>
      </c>
      <c r="F2716" s="3"/>
      <c r="O2716"/>
      <c r="P2716"/>
      <c r="Q2716"/>
      <c r="U2716" s="969"/>
      <c r="V2716" s="38"/>
      <c r="W2716" s="38"/>
    </row>
    <row r="2717" spans="1:23" x14ac:dyDescent="0.35">
      <c r="A2717" s="27">
        <v>70486</v>
      </c>
      <c r="B2717" s="1284">
        <v>0.83</v>
      </c>
      <c r="C2717" s="26" t="s">
        <v>2382</v>
      </c>
      <c r="D2717" s="1"/>
      <c r="E2717" s="988" t="s">
        <v>2237</v>
      </c>
      <c r="F2717" s="3"/>
      <c r="O2717"/>
      <c r="P2717"/>
      <c r="Q2717"/>
      <c r="U2717" s="969"/>
      <c r="V2717" s="38"/>
      <c r="W2717" s="38"/>
    </row>
    <row r="2718" spans="1:23" x14ac:dyDescent="0.35">
      <c r="A2718" s="27">
        <v>70487</v>
      </c>
      <c r="B2718" s="1284">
        <v>1.1000000000000001</v>
      </c>
      <c r="C2718" s="26" t="s">
        <v>2408</v>
      </c>
      <c r="D2718" s="1"/>
      <c r="E2718" s="988" t="s">
        <v>2237</v>
      </c>
      <c r="F2718" s="3"/>
      <c r="O2718"/>
      <c r="P2718"/>
      <c r="Q2718"/>
      <c r="U2718" s="969"/>
      <c r="V2718" s="38"/>
      <c r="W2718" s="38"/>
    </row>
    <row r="2719" spans="1:23" x14ac:dyDescent="0.35">
      <c r="A2719" s="27">
        <v>70487</v>
      </c>
      <c r="B2719" s="1284">
        <v>1.1000000000000001</v>
      </c>
      <c r="C2719" s="26" t="s">
        <v>2409</v>
      </c>
      <c r="D2719" s="1"/>
      <c r="E2719" s="988" t="s">
        <v>2237</v>
      </c>
      <c r="F2719" s="3"/>
      <c r="O2719"/>
      <c r="P2719"/>
      <c r="Q2719"/>
      <c r="U2719" s="969"/>
      <c r="V2719" s="38"/>
      <c r="W2719" s="38"/>
    </row>
    <row r="2720" spans="1:23" x14ac:dyDescent="0.35">
      <c r="A2720" s="27">
        <v>70488</v>
      </c>
      <c r="B2720" s="1284">
        <v>1.24</v>
      </c>
      <c r="C2720" s="26" t="s">
        <v>2483</v>
      </c>
      <c r="D2720" s="1"/>
      <c r="E2720" s="988" t="s">
        <v>2237</v>
      </c>
      <c r="F2720" s="3"/>
      <c r="O2720"/>
      <c r="P2720"/>
      <c r="Q2720"/>
      <c r="U2720" s="969"/>
      <c r="V2720" s="38"/>
      <c r="W2720" s="38"/>
    </row>
    <row r="2721" spans="1:23" x14ac:dyDescent="0.35">
      <c r="A2721" s="27">
        <v>70488</v>
      </c>
      <c r="B2721" s="1284">
        <v>1.24</v>
      </c>
      <c r="C2721" s="26" t="s">
        <v>2484</v>
      </c>
      <c r="D2721" s="1"/>
      <c r="E2721" s="988" t="s">
        <v>2237</v>
      </c>
      <c r="F2721" s="3"/>
      <c r="O2721"/>
      <c r="P2721"/>
      <c r="Q2721"/>
      <c r="U2721" s="969"/>
      <c r="V2721" s="38"/>
      <c r="W2721" s="38"/>
    </row>
    <row r="2722" spans="1:23" x14ac:dyDescent="0.35">
      <c r="A2722" s="27">
        <v>70490</v>
      </c>
      <c r="B2722" s="1284">
        <v>1.25</v>
      </c>
      <c r="C2722" s="26" t="s">
        <v>2492</v>
      </c>
      <c r="D2722" s="1"/>
      <c r="E2722" s="988" t="s">
        <v>2237</v>
      </c>
      <c r="F2722" s="3"/>
      <c r="O2722"/>
      <c r="P2722"/>
      <c r="Q2722"/>
      <c r="U2722" s="969"/>
      <c r="V2722" s="38"/>
      <c r="W2722" s="38"/>
    </row>
    <row r="2723" spans="1:23" x14ac:dyDescent="0.35">
      <c r="A2723" s="27">
        <v>70491</v>
      </c>
      <c r="B2723" s="1284">
        <v>1.35</v>
      </c>
      <c r="C2723" s="26" t="s">
        <v>2528</v>
      </c>
      <c r="D2723" s="1"/>
      <c r="E2723" s="988" t="s">
        <v>2237</v>
      </c>
      <c r="F2723" s="3"/>
      <c r="O2723"/>
      <c r="P2723"/>
      <c r="Q2723"/>
      <c r="U2723" s="969"/>
      <c r="V2723" s="38"/>
      <c r="W2723" s="38"/>
    </row>
    <row r="2724" spans="1:23" x14ac:dyDescent="0.35">
      <c r="A2724" s="27">
        <v>70492</v>
      </c>
      <c r="B2724" s="1284">
        <v>1.58</v>
      </c>
      <c r="C2724" s="26" t="s">
        <v>2549</v>
      </c>
      <c r="D2724" s="1"/>
      <c r="E2724" s="988" t="s">
        <v>2237</v>
      </c>
      <c r="F2724" s="3"/>
      <c r="O2724"/>
      <c r="P2724"/>
      <c r="Q2724"/>
      <c r="U2724" s="969"/>
      <c r="V2724" s="38"/>
      <c r="W2724" s="38"/>
    </row>
    <row r="2725" spans="1:23" x14ac:dyDescent="0.35">
      <c r="A2725" s="27">
        <v>70496</v>
      </c>
      <c r="B2725" s="1284">
        <v>1.71</v>
      </c>
      <c r="C2725" s="26" t="s">
        <v>2586</v>
      </c>
      <c r="D2725" s="1"/>
      <c r="E2725" s="988" t="s">
        <v>2237</v>
      </c>
      <c r="F2725" s="3"/>
      <c r="O2725"/>
      <c r="P2725"/>
      <c r="Q2725"/>
      <c r="U2725" s="969"/>
      <c r="V2725" s="38"/>
      <c r="W2725" s="38"/>
    </row>
    <row r="2726" spans="1:23" x14ac:dyDescent="0.35">
      <c r="A2726" s="27">
        <v>70498</v>
      </c>
      <c r="B2726" s="1284">
        <v>1.71</v>
      </c>
      <c r="C2726" s="26" t="s">
        <v>2587</v>
      </c>
      <c r="D2726" s="1"/>
      <c r="E2726" s="988" t="s">
        <v>2237</v>
      </c>
      <c r="F2726" s="3"/>
      <c r="O2726"/>
      <c r="P2726"/>
      <c r="Q2726"/>
      <c r="U2726" s="969"/>
      <c r="V2726" s="38"/>
      <c r="W2726" s="38"/>
    </row>
    <row r="2727" spans="1:23" x14ac:dyDescent="0.35">
      <c r="A2727" s="27">
        <v>70540</v>
      </c>
      <c r="B2727" s="1284">
        <v>1.32</v>
      </c>
      <c r="C2727" s="26" t="s">
        <v>2493</v>
      </c>
      <c r="D2727" s="1"/>
      <c r="E2727" s="988" t="s">
        <v>2237</v>
      </c>
      <c r="F2727" s="3"/>
      <c r="O2727"/>
      <c r="P2727"/>
      <c r="Q2727"/>
      <c r="U2727" s="969"/>
      <c r="V2727" s="38"/>
      <c r="W2727" s="38"/>
    </row>
    <row r="2728" spans="1:23" x14ac:dyDescent="0.35">
      <c r="A2728" s="27">
        <v>70540</v>
      </c>
      <c r="B2728" s="1284">
        <v>1.32</v>
      </c>
      <c r="C2728" s="26" t="s">
        <v>2494</v>
      </c>
      <c r="D2728" s="1"/>
      <c r="E2728" s="988" t="s">
        <v>2237</v>
      </c>
      <c r="F2728" s="3"/>
      <c r="O2728"/>
      <c r="P2728"/>
      <c r="Q2728"/>
      <c r="U2728" s="969"/>
      <c r="V2728" s="38"/>
      <c r="W2728" s="38"/>
    </row>
    <row r="2729" spans="1:23" x14ac:dyDescent="0.35">
      <c r="A2729" s="27">
        <v>70540</v>
      </c>
      <c r="B2729" s="1284">
        <v>1.32</v>
      </c>
      <c r="C2729" s="26" t="s">
        <v>2495</v>
      </c>
      <c r="D2729" s="1"/>
      <c r="E2729" s="988" t="s">
        <v>2237</v>
      </c>
      <c r="F2729" s="3"/>
      <c r="O2729"/>
      <c r="P2729"/>
      <c r="Q2729"/>
      <c r="U2729" s="969"/>
      <c r="V2729" s="38"/>
      <c r="W2729" s="38"/>
    </row>
    <row r="2730" spans="1:23" x14ac:dyDescent="0.35">
      <c r="A2730" s="27">
        <v>70542</v>
      </c>
      <c r="B2730" s="1284">
        <v>1.58</v>
      </c>
      <c r="C2730" s="26" t="s">
        <v>2550</v>
      </c>
      <c r="D2730" s="1"/>
      <c r="E2730" s="988" t="s">
        <v>2237</v>
      </c>
      <c r="F2730" s="3"/>
      <c r="O2730"/>
      <c r="P2730"/>
      <c r="Q2730"/>
      <c r="U2730" s="969"/>
      <c r="V2730" s="38"/>
      <c r="W2730" s="38"/>
    </row>
    <row r="2731" spans="1:23" x14ac:dyDescent="0.35">
      <c r="A2731" s="27">
        <v>70542</v>
      </c>
      <c r="B2731" s="1284">
        <v>1.58</v>
      </c>
      <c r="C2731" s="26" t="s">
        <v>2551</v>
      </c>
      <c r="D2731" s="1"/>
      <c r="E2731" s="988" t="s">
        <v>2237</v>
      </c>
      <c r="F2731" s="3"/>
      <c r="O2731"/>
      <c r="P2731"/>
      <c r="Q2731"/>
      <c r="U2731" s="969"/>
      <c r="V2731" s="38"/>
      <c r="W2731" s="38"/>
    </row>
    <row r="2732" spans="1:23" x14ac:dyDescent="0.35">
      <c r="A2732" s="27">
        <v>70543</v>
      </c>
      <c r="B2732" s="1284">
        <v>2.1</v>
      </c>
      <c r="C2732" s="26" t="s">
        <v>2619</v>
      </c>
      <c r="D2732" s="1"/>
      <c r="E2732" s="988" t="s">
        <v>2237</v>
      </c>
      <c r="F2732" s="3"/>
      <c r="O2732"/>
      <c r="P2732"/>
      <c r="Q2732"/>
      <c r="U2732" s="969"/>
      <c r="V2732" s="38"/>
      <c r="W2732" s="38"/>
    </row>
    <row r="2733" spans="1:23" x14ac:dyDescent="0.35">
      <c r="A2733" s="27">
        <v>70543</v>
      </c>
      <c r="B2733" s="1284">
        <v>2.1</v>
      </c>
      <c r="C2733" s="26" t="s">
        <v>2620</v>
      </c>
      <c r="D2733" s="1"/>
      <c r="E2733" s="988" t="s">
        <v>2237</v>
      </c>
      <c r="F2733" s="3"/>
      <c r="O2733"/>
      <c r="P2733"/>
      <c r="Q2733"/>
      <c r="U2733" s="969"/>
      <c r="V2733" s="38"/>
      <c r="W2733" s="38"/>
    </row>
    <row r="2734" spans="1:23" x14ac:dyDescent="0.35">
      <c r="A2734" s="27">
        <v>70544</v>
      </c>
      <c r="B2734" s="1284">
        <v>1.17</v>
      </c>
      <c r="C2734" s="26" t="s">
        <v>2441</v>
      </c>
      <c r="D2734" s="1"/>
      <c r="E2734" s="988" t="s">
        <v>2237</v>
      </c>
      <c r="F2734" s="3"/>
      <c r="O2734"/>
      <c r="P2734"/>
      <c r="Q2734"/>
      <c r="U2734" s="969"/>
      <c r="V2734" s="38"/>
      <c r="W2734" s="38"/>
    </row>
    <row r="2735" spans="1:23" x14ac:dyDescent="0.35">
      <c r="A2735" s="27">
        <v>70545</v>
      </c>
      <c r="B2735" s="1284">
        <v>1.17</v>
      </c>
      <c r="C2735" s="26" t="s">
        <v>2442</v>
      </c>
      <c r="D2735" s="1"/>
      <c r="E2735" s="988" t="s">
        <v>2237</v>
      </c>
      <c r="F2735" s="3"/>
      <c r="O2735"/>
      <c r="P2735"/>
      <c r="Q2735"/>
      <c r="U2735" s="969"/>
      <c r="V2735" s="38"/>
      <c r="W2735" s="38"/>
    </row>
    <row r="2736" spans="1:23" x14ac:dyDescent="0.35">
      <c r="A2736" s="27">
        <v>70546</v>
      </c>
      <c r="B2736" s="1284">
        <v>1.44</v>
      </c>
      <c r="C2736" s="26" t="s">
        <v>2537</v>
      </c>
      <c r="D2736" s="1"/>
      <c r="E2736" s="988" t="s">
        <v>2237</v>
      </c>
      <c r="F2736" s="3"/>
      <c r="O2736"/>
      <c r="P2736"/>
      <c r="Q2736"/>
      <c r="U2736" s="969"/>
      <c r="V2736" s="38"/>
      <c r="W2736" s="38"/>
    </row>
    <row r="2737" spans="1:23" x14ac:dyDescent="0.35">
      <c r="A2737" s="27">
        <v>70546</v>
      </c>
      <c r="B2737" s="1284">
        <v>1.44</v>
      </c>
      <c r="C2737" s="26" t="s">
        <v>2538</v>
      </c>
      <c r="D2737" s="1"/>
      <c r="E2737" s="988" t="s">
        <v>2237</v>
      </c>
      <c r="F2737" s="3"/>
      <c r="O2737"/>
      <c r="P2737"/>
      <c r="Q2737"/>
      <c r="U2737" s="969"/>
      <c r="V2737" s="38"/>
      <c r="W2737" s="38"/>
    </row>
    <row r="2738" spans="1:23" x14ac:dyDescent="0.35">
      <c r="A2738" s="27">
        <v>70547</v>
      </c>
      <c r="B2738" s="1284">
        <v>1.17</v>
      </c>
      <c r="C2738" s="26" t="s">
        <v>2443</v>
      </c>
      <c r="D2738" s="1"/>
      <c r="E2738" s="988" t="s">
        <v>2237</v>
      </c>
      <c r="F2738" s="3"/>
      <c r="O2738"/>
      <c r="P2738"/>
      <c r="Q2738"/>
      <c r="U2738" s="969"/>
      <c r="V2738" s="38"/>
      <c r="W2738" s="38"/>
    </row>
    <row r="2739" spans="1:23" x14ac:dyDescent="0.35">
      <c r="A2739" s="27">
        <v>70547</v>
      </c>
      <c r="B2739" s="1284">
        <v>1.17</v>
      </c>
      <c r="C2739" s="26" t="s">
        <v>2444</v>
      </c>
      <c r="D2739" s="1"/>
      <c r="E2739" s="988" t="s">
        <v>2237</v>
      </c>
      <c r="F2739" s="3"/>
      <c r="O2739"/>
      <c r="P2739"/>
      <c r="Q2739"/>
      <c r="U2739" s="969"/>
      <c r="V2739" s="38"/>
      <c r="W2739" s="38"/>
    </row>
    <row r="2740" spans="1:23" x14ac:dyDescent="0.35">
      <c r="A2740" s="27">
        <v>70548</v>
      </c>
      <c r="B2740" s="1284">
        <v>1.46</v>
      </c>
      <c r="C2740" s="26" t="s">
        <v>2546</v>
      </c>
      <c r="D2740" s="1"/>
      <c r="E2740" s="988" t="s">
        <v>2237</v>
      </c>
      <c r="F2740" s="3"/>
      <c r="O2740"/>
      <c r="P2740"/>
      <c r="Q2740"/>
      <c r="U2740" s="969"/>
      <c r="V2740" s="38"/>
      <c r="W2740" s="38"/>
    </row>
    <row r="2741" spans="1:23" x14ac:dyDescent="0.35">
      <c r="A2741" s="27">
        <v>70548</v>
      </c>
      <c r="B2741" s="1284">
        <v>1.46</v>
      </c>
      <c r="C2741" s="26" t="s">
        <v>2547</v>
      </c>
      <c r="D2741" s="1"/>
      <c r="E2741" s="988" t="s">
        <v>2237</v>
      </c>
      <c r="F2741" s="3"/>
      <c r="O2741"/>
      <c r="P2741"/>
      <c r="Q2741"/>
      <c r="U2741" s="969"/>
      <c r="V2741" s="38"/>
      <c r="W2741" s="38"/>
    </row>
    <row r="2742" spans="1:23" x14ac:dyDescent="0.35">
      <c r="A2742" s="27">
        <v>70549</v>
      </c>
      <c r="B2742" s="1284">
        <v>1.76</v>
      </c>
      <c r="C2742" s="26" t="s">
        <v>2597</v>
      </c>
      <c r="D2742" s="1"/>
      <c r="E2742" s="988" t="s">
        <v>2237</v>
      </c>
      <c r="F2742" s="3"/>
      <c r="O2742"/>
      <c r="P2742"/>
      <c r="Q2742"/>
      <c r="U2742" s="969"/>
      <c r="V2742" s="38"/>
      <c r="W2742" s="38"/>
    </row>
    <row r="2743" spans="1:23" x14ac:dyDescent="0.35">
      <c r="A2743" s="27">
        <v>70551</v>
      </c>
      <c r="B2743" s="1284">
        <v>1.44</v>
      </c>
      <c r="C2743" s="26" t="s">
        <v>2539</v>
      </c>
      <c r="D2743" s="1"/>
      <c r="E2743" s="988" t="s">
        <v>2237</v>
      </c>
      <c r="F2743" s="3"/>
      <c r="O2743"/>
      <c r="P2743"/>
      <c r="Q2743"/>
      <c r="U2743" s="969"/>
      <c r="V2743" s="38"/>
      <c r="W2743" s="38"/>
    </row>
    <row r="2744" spans="1:23" x14ac:dyDescent="0.35">
      <c r="A2744" s="27">
        <v>70551</v>
      </c>
      <c r="B2744" s="1284">
        <v>1.44</v>
      </c>
      <c r="C2744" s="26" t="s">
        <v>2540</v>
      </c>
      <c r="D2744" s="1"/>
      <c r="E2744" s="988" t="s">
        <v>2237</v>
      </c>
      <c r="F2744" s="3"/>
      <c r="O2744"/>
      <c r="P2744"/>
      <c r="Q2744"/>
      <c r="U2744" s="969"/>
      <c r="V2744" s="38"/>
      <c r="W2744" s="38"/>
    </row>
    <row r="2745" spans="1:23" x14ac:dyDescent="0.35">
      <c r="A2745" s="27">
        <v>70551</v>
      </c>
      <c r="B2745" s="1284">
        <v>1.44</v>
      </c>
      <c r="C2745" s="26" t="s">
        <v>2541</v>
      </c>
      <c r="D2745" s="1"/>
      <c r="E2745" s="988" t="s">
        <v>2237</v>
      </c>
      <c r="F2745" s="3"/>
      <c r="O2745"/>
      <c r="P2745"/>
      <c r="Q2745"/>
      <c r="U2745" s="969"/>
      <c r="V2745" s="38"/>
      <c r="W2745" s="38"/>
    </row>
    <row r="2746" spans="1:23" x14ac:dyDescent="0.35">
      <c r="A2746" s="27">
        <v>70551</v>
      </c>
      <c r="B2746" s="1284">
        <v>1.44</v>
      </c>
      <c r="C2746" s="26" t="s">
        <v>2542</v>
      </c>
      <c r="D2746" s="1"/>
      <c r="E2746" s="988" t="s">
        <v>2237</v>
      </c>
      <c r="F2746" s="3"/>
      <c r="O2746"/>
      <c r="P2746"/>
      <c r="Q2746"/>
      <c r="U2746" s="969"/>
      <c r="V2746" s="38"/>
      <c r="W2746" s="38"/>
    </row>
    <row r="2747" spans="1:23" x14ac:dyDescent="0.35">
      <c r="A2747" s="27">
        <v>70552</v>
      </c>
      <c r="B2747" s="1284">
        <v>1.74</v>
      </c>
      <c r="C2747" s="26" t="s">
        <v>2588</v>
      </c>
      <c r="D2747" s="1"/>
      <c r="E2747" s="988" t="s">
        <v>2237</v>
      </c>
      <c r="F2747" s="3"/>
      <c r="O2747"/>
      <c r="P2747"/>
      <c r="Q2747"/>
      <c r="U2747" s="969"/>
      <c r="V2747" s="38"/>
      <c r="W2747" s="38"/>
    </row>
    <row r="2748" spans="1:23" x14ac:dyDescent="0.35">
      <c r="A2748" s="27">
        <v>70552</v>
      </c>
      <c r="B2748" s="1284">
        <v>1.74</v>
      </c>
      <c r="C2748" s="26" t="s">
        <v>2589</v>
      </c>
      <c r="D2748" s="1"/>
      <c r="E2748" s="988" t="s">
        <v>2237</v>
      </c>
      <c r="F2748" s="3"/>
      <c r="O2748"/>
      <c r="P2748"/>
      <c r="Q2748"/>
      <c r="U2748" s="969"/>
      <c r="V2748" s="38"/>
      <c r="W2748" s="38"/>
    </row>
    <row r="2749" spans="1:23" x14ac:dyDescent="0.35">
      <c r="A2749" s="27">
        <v>70552</v>
      </c>
      <c r="B2749" s="1284">
        <v>1.74</v>
      </c>
      <c r="C2749" s="26" t="s">
        <v>2590</v>
      </c>
      <c r="D2749" s="1"/>
      <c r="E2749" s="988" t="s">
        <v>2237</v>
      </c>
      <c r="F2749" s="3"/>
      <c r="O2749"/>
      <c r="P2749"/>
      <c r="Q2749"/>
      <c r="U2749" s="969"/>
      <c r="V2749" s="38"/>
      <c r="W2749" s="38"/>
    </row>
    <row r="2750" spans="1:23" x14ac:dyDescent="0.35">
      <c r="A2750" s="27">
        <v>70552</v>
      </c>
      <c r="B2750" s="1284">
        <v>1.74</v>
      </c>
      <c r="C2750" s="26" t="s">
        <v>2591</v>
      </c>
      <c r="D2750" s="1"/>
      <c r="E2750" s="988" t="s">
        <v>2237</v>
      </c>
      <c r="F2750" s="3"/>
      <c r="O2750"/>
      <c r="P2750"/>
      <c r="Q2750"/>
      <c r="U2750" s="969"/>
      <c r="V2750" s="38"/>
      <c r="W2750" s="38"/>
    </row>
    <row r="2751" spans="1:23" x14ac:dyDescent="0.35">
      <c r="A2751" s="27">
        <v>70553</v>
      </c>
      <c r="B2751" s="1284">
        <v>2.23</v>
      </c>
      <c r="C2751" s="26" t="s">
        <v>2657</v>
      </c>
      <c r="D2751" s="1"/>
      <c r="E2751" s="988" t="s">
        <v>2237</v>
      </c>
      <c r="F2751" s="3"/>
      <c r="O2751"/>
      <c r="P2751"/>
      <c r="Q2751"/>
      <c r="U2751" s="969"/>
      <c r="V2751" s="38"/>
      <c r="W2751" s="38"/>
    </row>
    <row r="2752" spans="1:23" x14ac:dyDescent="0.35">
      <c r="A2752" s="1291">
        <v>70553</v>
      </c>
      <c r="B2752" s="1292">
        <v>2.23</v>
      </c>
      <c r="C2752" s="335" t="s">
        <v>2658</v>
      </c>
      <c r="D2752" s="1"/>
      <c r="E2752" s="988" t="s">
        <v>2237</v>
      </c>
      <c r="F2752" s="3"/>
      <c r="O2752"/>
      <c r="P2752"/>
      <c r="Q2752"/>
      <c r="U2752" s="969"/>
      <c r="V2752" s="38"/>
      <c r="W2752" s="38"/>
    </row>
    <row r="2753" spans="1:23" x14ac:dyDescent="0.35">
      <c r="A2753" s="27">
        <v>70553</v>
      </c>
      <c r="B2753" s="1284">
        <v>2.23</v>
      </c>
      <c r="C2753" s="26" t="s">
        <v>2659</v>
      </c>
      <c r="D2753" s="1"/>
      <c r="E2753" s="988" t="s">
        <v>2237</v>
      </c>
      <c r="F2753" s="3"/>
      <c r="O2753"/>
      <c r="P2753"/>
      <c r="Q2753"/>
      <c r="U2753" s="969"/>
      <c r="V2753" s="38"/>
      <c r="W2753" s="38"/>
    </row>
    <row r="2754" spans="1:23" x14ac:dyDescent="0.35">
      <c r="A2754" s="27">
        <v>70553</v>
      </c>
      <c r="B2754" s="1284">
        <v>2.23</v>
      </c>
      <c r="C2754" s="26" t="s">
        <v>2660</v>
      </c>
      <c r="D2754" s="1"/>
      <c r="E2754" s="988" t="s">
        <v>2237</v>
      </c>
      <c r="F2754" s="3"/>
      <c r="O2754"/>
      <c r="P2754"/>
      <c r="Q2754"/>
      <c r="U2754" s="969"/>
      <c r="V2754" s="38"/>
      <c r="W2754" s="38"/>
    </row>
    <row r="2755" spans="1:23" x14ac:dyDescent="0.35">
      <c r="A2755" s="27">
        <v>70553</v>
      </c>
      <c r="B2755" s="1284">
        <v>2.23</v>
      </c>
      <c r="C2755" s="26" t="s">
        <v>2661</v>
      </c>
      <c r="D2755" s="1"/>
      <c r="E2755" s="988" t="s">
        <v>2237</v>
      </c>
      <c r="F2755" s="3"/>
      <c r="O2755"/>
      <c r="P2755"/>
      <c r="Q2755"/>
      <c r="U2755" s="969"/>
      <c r="V2755" s="38"/>
      <c r="W2755" s="38"/>
    </row>
    <row r="2756" spans="1:23" x14ac:dyDescent="0.35">
      <c r="A2756" s="27">
        <v>71045</v>
      </c>
      <c r="B2756" s="1284">
        <v>0.18</v>
      </c>
      <c r="C2756" s="26" t="s">
        <v>2290</v>
      </c>
      <c r="D2756" s="1"/>
      <c r="E2756" s="988" t="s">
        <v>2237</v>
      </c>
      <c r="F2756" s="3"/>
      <c r="O2756"/>
      <c r="P2756"/>
      <c r="Q2756"/>
      <c r="U2756" s="969"/>
      <c r="V2756" s="38"/>
      <c r="W2756" s="38"/>
    </row>
    <row r="2757" spans="1:23" x14ac:dyDescent="0.35">
      <c r="A2757" s="27">
        <v>71047</v>
      </c>
      <c r="B2757" s="1284">
        <v>0.26</v>
      </c>
      <c r="C2757" s="26" t="s">
        <v>2329</v>
      </c>
      <c r="D2757" s="1"/>
      <c r="E2757" s="988" t="s">
        <v>2237</v>
      </c>
      <c r="F2757" s="3"/>
      <c r="O2757"/>
      <c r="P2757"/>
      <c r="Q2757"/>
      <c r="U2757" s="969"/>
      <c r="V2757" s="38"/>
      <c r="W2757" s="38"/>
    </row>
    <row r="2758" spans="1:23" x14ac:dyDescent="0.35">
      <c r="A2758" s="27">
        <v>71048</v>
      </c>
      <c r="B2758" s="1284">
        <v>0.3</v>
      </c>
      <c r="C2758" s="26" t="s">
        <v>2340</v>
      </c>
      <c r="D2758" s="1"/>
      <c r="E2758" s="988" t="s">
        <v>2237</v>
      </c>
      <c r="F2758" s="3"/>
      <c r="O2758"/>
      <c r="P2758"/>
      <c r="Q2758"/>
      <c r="U2758" s="969"/>
      <c r="V2758" s="38"/>
      <c r="W2758" s="38"/>
    </row>
    <row r="2759" spans="1:23" x14ac:dyDescent="0.35">
      <c r="A2759" s="27">
        <v>71100</v>
      </c>
      <c r="B2759" s="1284">
        <v>0.21</v>
      </c>
      <c r="C2759" s="26" t="s">
        <v>2308</v>
      </c>
      <c r="D2759" s="1"/>
      <c r="E2759" s="988" t="s">
        <v>2237</v>
      </c>
      <c r="F2759" s="3"/>
      <c r="O2759"/>
      <c r="P2759"/>
      <c r="Q2759"/>
      <c r="U2759" s="969"/>
      <c r="V2759" s="38"/>
      <c r="W2759" s="38"/>
    </row>
    <row r="2760" spans="1:23" x14ac:dyDescent="0.35">
      <c r="A2760" s="27">
        <v>71101</v>
      </c>
      <c r="B2760" s="1284">
        <v>0.26</v>
      </c>
      <c r="C2760" s="26" t="s">
        <v>2330</v>
      </c>
      <c r="E2760" s="988" t="s">
        <v>2237</v>
      </c>
      <c r="F2760" s="3"/>
      <c r="O2760"/>
      <c r="P2760"/>
      <c r="Q2760"/>
      <c r="U2760" s="969"/>
      <c r="V2760" s="38"/>
      <c r="W2760" s="38"/>
    </row>
    <row r="2761" spans="1:23" x14ac:dyDescent="0.35">
      <c r="A2761" s="27">
        <v>71111</v>
      </c>
      <c r="B2761" s="1284">
        <v>0.31</v>
      </c>
      <c r="C2761" s="26" t="s">
        <v>2342</v>
      </c>
      <c r="D2761" s="1"/>
      <c r="E2761" s="988" t="s">
        <v>2237</v>
      </c>
      <c r="F2761" s="3"/>
      <c r="O2761"/>
      <c r="P2761"/>
      <c r="Q2761"/>
      <c r="U2761" s="969"/>
      <c r="V2761" s="38"/>
      <c r="W2761" s="38"/>
    </row>
    <row r="2762" spans="1:23" x14ac:dyDescent="0.35">
      <c r="A2762" s="27">
        <v>71120</v>
      </c>
      <c r="B2762" s="1284">
        <v>0.2</v>
      </c>
      <c r="C2762" s="26" t="s">
        <v>2304</v>
      </c>
      <c r="D2762" s="1"/>
      <c r="E2762" s="988" t="s">
        <v>2237</v>
      </c>
      <c r="F2762" s="3"/>
      <c r="O2762"/>
      <c r="P2762"/>
      <c r="Q2762"/>
      <c r="U2762" s="969"/>
      <c r="V2762" s="38"/>
      <c r="W2762" s="38"/>
    </row>
    <row r="2763" spans="1:23" x14ac:dyDescent="0.35">
      <c r="A2763" s="27">
        <v>71130</v>
      </c>
      <c r="B2763" s="1284">
        <v>0.21</v>
      </c>
      <c r="C2763" s="26" t="s">
        <v>2309</v>
      </c>
      <c r="D2763" s="1"/>
      <c r="E2763" s="988" t="s">
        <v>2237</v>
      </c>
      <c r="F2763" s="3"/>
      <c r="O2763"/>
      <c r="P2763"/>
      <c r="Q2763"/>
      <c r="U2763" s="969"/>
      <c r="V2763" s="38"/>
      <c r="W2763" s="38"/>
    </row>
    <row r="2764" spans="1:23" x14ac:dyDescent="0.35">
      <c r="A2764" s="27">
        <v>71250</v>
      </c>
      <c r="B2764" s="1284">
        <v>1.05</v>
      </c>
      <c r="C2764" s="26" t="s">
        <v>731</v>
      </c>
      <c r="D2764" s="1"/>
      <c r="E2764" s="988" t="s">
        <v>2237</v>
      </c>
      <c r="F2764" s="3"/>
      <c r="O2764"/>
      <c r="P2764"/>
      <c r="Q2764"/>
      <c r="U2764" s="969"/>
      <c r="V2764" s="38"/>
      <c r="W2764" s="38"/>
    </row>
    <row r="2765" spans="1:23" x14ac:dyDescent="0.35">
      <c r="A2765" s="27">
        <v>71250</v>
      </c>
      <c r="B2765" s="1284">
        <v>1.05</v>
      </c>
      <c r="C2765" s="26" t="s">
        <v>2403</v>
      </c>
      <c r="D2765" s="1"/>
      <c r="E2765" s="988" t="s">
        <v>2237</v>
      </c>
      <c r="F2765" s="3"/>
      <c r="O2765"/>
      <c r="P2765"/>
      <c r="Q2765"/>
      <c r="U2765" s="969"/>
      <c r="V2765" s="38"/>
      <c r="W2765" s="38"/>
    </row>
    <row r="2766" spans="1:23" x14ac:dyDescent="0.35">
      <c r="A2766" s="27">
        <v>71260</v>
      </c>
      <c r="B2766" s="1284">
        <v>1.1299999999999999</v>
      </c>
      <c r="C2766" s="26" t="s">
        <v>1118</v>
      </c>
      <c r="D2766" s="1"/>
      <c r="E2766" s="988" t="s">
        <v>2237</v>
      </c>
      <c r="F2766" s="3"/>
      <c r="O2766"/>
      <c r="P2766"/>
      <c r="Q2766"/>
      <c r="U2766" s="969"/>
      <c r="V2766" s="38"/>
      <c r="W2766" s="38"/>
    </row>
    <row r="2767" spans="1:23" x14ac:dyDescent="0.35">
      <c r="A2767" s="27">
        <v>71270</v>
      </c>
      <c r="B2767" s="1284">
        <v>1.22</v>
      </c>
      <c r="C2767" s="26" t="s">
        <v>2475</v>
      </c>
      <c r="D2767" s="1"/>
      <c r="E2767" s="988" t="s">
        <v>2237</v>
      </c>
      <c r="F2767" s="3"/>
      <c r="O2767"/>
      <c r="P2767"/>
      <c r="Q2767"/>
      <c r="U2767" s="969"/>
      <c r="V2767" s="38"/>
      <c r="W2767" s="38"/>
    </row>
    <row r="2768" spans="1:23" x14ac:dyDescent="0.35">
      <c r="A2768" s="27">
        <v>71275</v>
      </c>
      <c r="B2768" s="1284">
        <v>1.77</v>
      </c>
      <c r="C2768" s="1288" t="s">
        <v>2609</v>
      </c>
      <c r="D2768" s="1"/>
      <c r="E2768" s="988" t="s">
        <v>2237</v>
      </c>
      <c r="F2768" s="3"/>
      <c r="O2768"/>
      <c r="P2768"/>
      <c r="Q2768"/>
      <c r="U2768" s="969"/>
      <c r="V2768" s="38"/>
      <c r="W2768" s="38"/>
    </row>
    <row r="2769" spans="1:23" x14ac:dyDescent="0.35">
      <c r="A2769" s="27">
        <v>71275</v>
      </c>
      <c r="B2769" s="1284">
        <v>1.77</v>
      </c>
      <c r="C2769" s="26" t="s">
        <v>2610</v>
      </c>
      <c r="D2769" s="1"/>
      <c r="E2769" s="988" t="s">
        <v>2237</v>
      </c>
      <c r="F2769" s="3"/>
      <c r="O2769"/>
      <c r="P2769"/>
      <c r="Q2769"/>
      <c r="U2769" s="969"/>
      <c r="V2769" s="38"/>
      <c r="W2769" s="38"/>
    </row>
    <row r="2770" spans="1:23" x14ac:dyDescent="0.35">
      <c r="A2770" s="27">
        <v>71550</v>
      </c>
      <c r="B2770" s="1284">
        <v>1.42</v>
      </c>
      <c r="C2770" s="26" t="s">
        <v>2531</v>
      </c>
      <c r="D2770" s="1"/>
      <c r="E2770" s="988" t="s">
        <v>2237</v>
      </c>
      <c r="F2770" s="3"/>
      <c r="O2770"/>
      <c r="P2770"/>
      <c r="Q2770"/>
      <c r="U2770" s="969"/>
      <c r="V2770" s="38"/>
      <c r="W2770" s="38"/>
    </row>
    <row r="2771" spans="1:23" x14ac:dyDescent="0.35">
      <c r="A2771" s="27">
        <v>71551</v>
      </c>
      <c r="B2771" s="1284">
        <v>1.69</v>
      </c>
      <c r="C2771" s="26" t="s">
        <v>2580</v>
      </c>
      <c r="D2771" s="1"/>
      <c r="E2771" s="988" t="s">
        <v>2237</v>
      </c>
      <c r="F2771" s="3"/>
      <c r="O2771"/>
      <c r="P2771"/>
      <c r="Q2771"/>
      <c r="U2771" s="969"/>
      <c r="V2771" s="38"/>
      <c r="W2771" s="38"/>
    </row>
    <row r="2772" spans="1:23" x14ac:dyDescent="0.35">
      <c r="A2772" s="27">
        <v>71552</v>
      </c>
      <c r="B2772" s="1284">
        <v>2.2000000000000002</v>
      </c>
      <c r="C2772" s="26" t="s">
        <v>2656</v>
      </c>
      <c r="D2772" s="1"/>
      <c r="E2772" s="988" t="s">
        <v>2237</v>
      </c>
      <c r="F2772" s="3"/>
      <c r="O2772"/>
      <c r="P2772"/>
      <c r="Q2772"/>
      <c r="U2772" s="969"/>
      <c r="V2772" s="38"/>
      <c r="W2772" s="38"/>
    </row>
    <row r="2773" spans="1:23" x14ac:dyDescent="0.35">
      <c r="A2773" s="27">
        <v>71555</v>
      </c>
      <c r="B2773" s="1284">
        <v>1.76</v>
      </c>
      <c r="C2773" s="26" t="s">
        <v>2598</v>
      </c>
      <c r="D2773" s="1"/>
      <c r="E2773" s="988" t="s">
        <v>2237</v>
      </c>
      <c r="F2773" s="3"/>
      <c r="O2773"/>
      <c r="P2773"/>
      <c r="Q2773"/>
      <c r="U2773" s="969"/>
      <c r="V2773" s="38"/>
      <c r="W2773" s="38"/>
    </row>
    <row r="2774" spans="1:23" x14ac:dyDescent="0.35">
      <c r="A2774" s="27">
        <v>71555</v>
      </c>
      <c r="B2774" s="1284">
        <v>1.76</v>
      </c>
      <c r="C2774" s="26" t="s">
        <v>2599</v>
      </c>
      <c r="D2774" s="1"/>
      <c r="E2774" s="988" t="s">
        <v>2237</v>
      </c>
      <c r="F2774" s="3"/>
      <c r="O2774"/>
      <c r="P2774"/>
      <c r="Q2774"/>
      <c r="U2774" s="969"/>
      <c r="V2774" s="38"/>
      <c r="W2774" s="38"/>
    </row>
    <row r="2775" spans="1:23" x14ac:dyDescent="0.35">
      <c r="A2775" s="27">
        <v>72020</v>
      </c>
      <c r="B2775" s="1284">
        <v>0.16</v>
      </c>
      <c r="C2775" s="26" t="s">
        <v>2243</v>
      </c>
      <c r="D2775" s="1"/>
      <c r="E2775" s="988" t="s">
        <v>2237</v>
      </c>
      <c r="F2775" s="3"/>
      <c r="O2775"/>
      <c r="P2775"/>
      <c r="Q2775"/>
      <c r="U2775" s="969"/>
      <c r="V2775" s="38"/>
      <c r="W2775" s="38"/>
    </row>
    <row r="2776" spans="1:23" x14ac:dyDescent="0.35">
      <c r="A2776" s="27">
        <v>72040</v>
      </c>
      <c r="B2776" s="1284">
        <v>0.21</v>
      </c>
      <c r="C2776" s="26" t="s">
        <v>2310</v>
      </c>
      <c r="D2776" s="1"/>
      <c r="E2776" s="988" t="s">
        <v>2237</v>
      </c>
      <c r="F2776" s="3"/>
      <c r="O2776"/>
      <c r="P2776"/>
      <c r="Q2776"/>
      <c r="U2776" s="969"/>
      <c r="V2776" s="38"/>
      <c r="W2776" s="38"/>
    </row>
    <row r="2777" spans="1:23" x14ac:dyDescent="0.35">
      <c r="A2777" s="27">
        <v>72050</v>
      </c>
      <c r="B2777" s="1284">
        <v>0.26</v>
      </c>
      <c r="C2777" s="26" t="s">
        <v>2331</v>
      </c>
      <c r="D2777" s="1"/>
      <c r="E2777" s="988" t="s">
        <v>2237</v>
      </c>
      <c r="F2777" s="3"/>
      <c r="O2777"/>
      <c r="P2777"/>
      <c r="Q2777"/>
      <c r="U2777" s="969"/>
      <c r="V2777" s="38"/>
      <c r="W2777" s="38"/>
    </row>
    <row r="2778" spans="1:23" x14ac:dyDescent="0.35">
      <c r="A2778" s="27">
        <v>72052</v>
      </c>
      <c r="B2778" s="1284">
        <v>0.28999999999999998</v>
      </c>
      <c r="C2778" s="26" t="s">
        <v>2336</v>
      </c>
      <c r="D2778" s="1"/>
      <c r="E2778" s="988" t="s">
        <v>2237</v>
      </c>
      <c r="F2778" s="3"/>
      <c r="O2778"/>
      <c r="P2778"/>
      <c r="Q2778"/>
      <c r="U2778" s="969"/>
      <c r="V2778" s="38"/>
      <c r="W2778" s="38"/>
    </row>
    <row r="2779" spans="1:23" x14ac:dyDescent="0.35">
      <c r="A2779" s="1293">
        <v>72052</v>
      </c>
      <c r="B2779" s="1294">
        <v>0.28999999999999998</v>
      </c>
      <c r="C2779" s="357" t="s">
        <v>2337</v>
      </c>
      <c r="D2779" s="1"/>
      <c r="E2779" s="988" t="s">
        <v>2237</v>
      </c>
      <c r="F2779" s="3"/>
      <c r="O2779"/>
      <c r="P2779"/>
      <c r="Q2779"/>
      <c r="U2779" s="969"/>
      <c r="V2779" s="38"/>
      <c r="W2779" s="38"/>
    </row>
    <row r="2780" spans="1:23" x14ac:dyDescent="0.35">
      <c r="A2780" s="27">
        <v>72052</v>
      </c>
      <c r="B2780" s="1284">
        <v>0.28999999999999998</v>
      </c>
      <c r="C2780" s="26" t="s">
        <v>2338</v>
      </c>
      <c r="D2780" s="1"/>
      <c r="E2780" s="988" t="s">
        <v>2237</v>
      </c>
      <c r="F2780" s="3"/>
      <c r="O2780"/>
      <c r="P2780"/>
      <c r="Q2780"/>
      <c r="U2780" s="969"/>
      <c r="V2780" s="38"/>
      <c r="W2780" s="38"/>
    </row>
    <row r="2781" spans="1:23" x14ac:dyDescent="0.35">
      <c r="A2781" s="27">
        <v>72070</v>
      </c>
      <c r="B2781" s="1284">
        <v>0.2</v>
      </c>
      <c r="C2781" s="26" t="s">
        <v>2305</v>
      </c>
      <c r="D2781" s="1"/>
      <c r="E2781" s="988" t="s">
        <v>2237</v>
      </c>
      <c r="F2781" s="3"/>
      <c r="O2781"/>
      <c r="P2781"/>
      <c r="Q2781"/>
      <c r="U2781" s="969"/>
      <c r="V2781" s="38"/>
      <c r="W2781" s="38"/>
    </row>
    <row r="2782" spans="1:23" x14ac:dyDescent="0.35">
      <c r="A2782" s="27">
        <v>72072</v>
      </c>
      <c r="B2782" s="1284">
        <v>0.22</v>
      </c>
      <c r="C2782" s="26" t="s">
        <v>2318</v>
      </c>
      <c r="D2782" s="1"/>
      <c r="E2782" s="988" t="s">
        <v>2237</v>
      </c>
      <c r="F2782" s="3"/>
      <c r="O2782"/>
      <c r="P2782"/>
      <c r="Q2782"/>
      <c r="U2782" s="969"/>
      <c r="V2782" s="38"/>
      <c r="W2782" s="38"/>
    </row>
    <row r="2783" spans="1:23" x14ac:dyDescent="0.35">
      <c r="A2783" s="27">
        <v>72074</v>
      </c>
      <c r="B2783" s="1284">
        <v>0.24</v>
      </c>
      <c r="C2783" s="26" t="s">
        <v>2323</v>
      </c>
      <c r="D2783" s="1"/>
      <c r="E2783" s="988" t="s">
        <v>2237</v>
      </c>
      <c r="F2783" s="3"/>
      <c r="O2783"/>
      <c r="P2783"/>
      <c r="Q2783"/>
      <c r="U2783" s="969"/>
      <c r="V2783" s="38"/>
      <c r="W2783" s="38"/>
    </row>
    <row r="2784" spans="1:23" x14ac:dyDescent="0.35">
      <c r="A2784" s="27">
        <v>72080</v>
      </c>
      <c r="B2784" s="1284">
        <v>0.2</v>
      </c>
      <c r="C2784" s="26" t="s">
        <v>2306</v>
      </c>
      <c r="D2784" s="1"/>
      <c r="E2784" s="988" t="s">
        <v>2237</v>
      </c>
      <c r="F2784" s="3"/>
      <c r="O2784"/>
      <c r="P2784"/>
      <c r="Q2784"/>
      <c r="U2784" s="969"/>
      <c r="V2784" s="38"/>
      <c r="W2784" s="38"/>
    </row>
    <row r="2785" spans="1:23" x14ac:dyDescent="0.35">
      <c r="A2785" s="27">
        <v>72083</v>
      </c>
      <c r="B2785" s="1284">
        <v>0.34</v>
      </c>
      <c r="C2785" s="26" t="s">
        <v>2344</v>
      </c>
      <c r="D2785" s="1"/>
      <c r="E2785" s="988" t="s">
        <v>2237</v>
      </c>
      <c r="F2785" s="3"/>
      <c r="O2785"/>
      <c r="P2785"/>
      <c r="Q2785"/>
      <c r="U2785" s="969"/>
      <c r="V2785" s="38"/>
      <c r="W2785" s="38"/>
    </row>
    <row r="2786" spans="1:23" x14ac:dyDescent="0.35">
      <c r="A2786" s="27">
        <v>72084</v>
      </c>
      <c r="B2786" s="1284">
        <v>0.4</v>
      </c>
      <c r="C2786" s="26" t="s">
        <v>2345</v>
      </c>
      <c r="D2786" s="1"/>
      <c r="E2786" s="988" t="s">
        <v>2237</v>
      </c>
      <c r="F2786" s="3"/>
      <c r="O2786"/>
      <c r="P2786"/>
      <c r="Q2786"/>
      <c r="U2786" s="969"/>
      <c r="V2786" s="38"/>
      <c r="W2786" s="38"/>
    </row>
    <row r="2787" spans="1:23" x14ac:dyDescent="0.35">
      <c r="A2787" s="27">
        <v>72100</v>
      </c>
      <c r="B2787" s="1284">
        <v>0.21</v>
      </c>
      <c r="C2787" s="26" t="s">
        <v>2311</v>
      </c>
      <c r="D2787" s="1"/>
      <c r="E2787" s="988" t="s">
        <v>2237</v>
      </c>
      <c r="F2787" s="3"/>
      <c r="O2787"/>
      <c r="P2787"/>
      <c r="Q2787"/>
      <c r="U2787" s="969"/>
      <c r="V2787" s="38"/>
      <c r="W2787" s="38"/>
    </row>
    <row r="2788" spans="1:23" x14ac:dyDescent="0.35">
      <c r="A2788" s="27">
        <v>72110</v>
      </c>
      <c r="B2788" s="1284">
        <v>0.25</v>
      </c>
      <c r="C2788" s="26" t="s">
        <v>2326</v>
      </c>
      <c r="D2788" s="1"/>
      <c r="E2788" s="988" t="s">
        <v>2237</v>
      </c>
      <c r="F2788" s="3"/>
      <c r="O2788"/>
      <c r="P2788"/>
      <c r="Q2788"/>
      <c r="U2788" s="969"/>
      <c r="V2788" s="38"/>
      <c r="W2788" s="38"/>
    </row>
    <row r="2789" spans="1:23" x14ac:dyDescent="0.35">
      <c r="A2789" s="27">
        <v>72110</v>
      </c>
      <c r="B2789" s="1284">
        <v>0.25</v>
      </c>
      <c r="C2789" s="26" t="s">
        <v>2327</v>
      </c>
      <c r="D2789" s="1"/>
      <c r="E2789" s="988" t="s">
        <v>2237</v>
      </c>
      <c r="F2789" s="3"/>
      <c r="O2789"/>
      <c r="P2789"/>
      <c r="Q2789"/>
      <c r="U2789" s="969"/>
      <c r="V2789" s="38"/>
      <c r="W2789" s="38"/>
    </row>
    <row r="2790" spans="1:23" x14ac:dyDescent="0.35">
      <c r="A2790" s="27">
        <v>72114</v>
      </c>
      <c r="B2790" s="1284">
        <v>0.28999999999999998</v>
      </c>
      <c r="C2790" s="26" t="s">
        <v>2339</v>
      </c>
      <c r="D2790" s="1"/>
      <c r="E2790" s="988" t="s">
        <v>2237</v>
      </c>
      <c r="F2790" s="3"/>
      <c r="O2790"/>
      <c r="P2790"/>
      <c r="Q2790"/>
      <c r="U2790" s="969"/>
      <c r="V2790" s="38"/>
      <c r="W2790" s="38"/>
    </row>
    <row r="2791" spans="1:23" x14ac:dyDescent="0.35">
      <c r="A2791" s="27">
        <v>72120</v>
      </c>
      <c r="B2791" s="1284">
        <v>0.21</v>
      </c>
      <c r="C2791" s="26" t="s">
        <v>2312</v>
      </c>
      <c r="D2791" s="1"/>
      <c r="E2791" s="988" t="s">
        <v>2237</v>
      </c>
      <c r="F2791" s="3"/>
      <c r="O2791"/>
      <c r="P2791"/>
      <c r="Q2791"/>
      <c r="U2791" s="969"/>
      <c r="V2791" s="38"/>
      <c r="W2791" s="38"/>
    </row>
    <row r="2792" spans="1:23" x14ac:dyDescent="0.35">
      <c r="A2792" s="27">
        <v>72125</v>
      </c>
      <c r="B2792" s="1284">
        <v>0.98</v>
      </c>
      <c r="C2792" s="26" t="s">
        <v>702</v>
      </c>
      <c r="D2792" s="1"/>
      <c r="E2792" s="988" t="s">
        <v>2237</v>
      </c>
      <c r="F2792" s="3"/>
      <c r="O2792"/>
      <c r="P2792"/>
      <c r="Q2792"/>
      <c r="U2792" s="969"/>
      <c r="V2792" s="38"/>
      <c r="W2792" s="38"/>
    </row>
    <row r="2793" spans="1:23" x14ac:dyDescent="0.35">
      <c r="A2793" s="27">
        <v>72126</v>
      </c>
      <c r="B2793" s="1284">
        <v>1.19</v>
      </c>
      <c r="C2793" s="26" t="s">
        <v>2445</v>
      </c>
      <c r="D2793" s="1"/>
      <c r="E2793" s="988" t="s">
        <v>2237</v>
      </c>
      <c r="F2793" s="3"/>
      <c r="O2793"/>
      <c r="P2793"/>
      <c r="Q2793"/>
      <c r="U2793" s="969"/>
      <c r="V2793" s="38"/>
      <c r="W2793" s="38"/>
    </row>
    <row r="2794" spans="1:23" x14ac:dyDescent="0.35">
      <c r="A2794" s="27">
        <v>72127</v>
      </c>
      <c r="B2794" s="1284">
        <v>1.24</v>
      </c>
      <c r="C2794" s="26" t="s">
        <v>2485</v>
      </c>
      <c r="D2794" s="1"/>
      <c r="E2794" s="988" t="s">
        <v>2237</v>
      </c>
      <c r="F2794" s="3"/>
      <c r="O2794"/>
      <c r="P2794"/>
      <c r="Q2794"/>
      <c r="U2794" s="969"/>
      <c r="V2794" s="38"/>
      <c r="W2794" s="38"/>
    </row>
    <row r="2795" spans="1:23" x14ac:dyDescent="0.35">
      <c r="A2795" s="27">
        <v>72128</v>
      </c>
      <c r="B2795" s="1284">
        <v>0.98</v>
      </c>
      <c r="C2795" s="26" t="s">
        <v>703</v>
      </c>
      <c r="D2795" s="1"/>
      <c r="E2795" s="988" t="s">
        <v>2237</v>
      </c>
      <c r="F2795" s="3"/>
      <c r="O2795"/>
      <c r="P2795"/>
      <c r="Q2795"/>
      <c r="U2795" s="969"/>
      <c r="V2795" s="38"/>
      <c r="W2795" s="38"/>
    </row>
    <row r="2796" spans="1:23" x14ac:dyDescent="0.35">
      <c r="A2796" s="27">
        <v>72129</v>
      </c>
      <c r="B2796" s="1284">
        <v>1.19</v>
      </c>
      <c r="C2796" s="26" t="s">
        <v>2446</v>
      </c>
      <c r="D2796" s="1"/>
      <c r="E2796" s="988" t="s">
        <v>2237</v>
      </c>
      <c r="F2796" s="3"/>
      <c r="O2796"/>
      <c r="P2796"/>
      <c r="Q2796"/>
      <c r="U2796" s="969"/>
      <c r="V2796" s="38"/>
      <c r="W2796" s="38"/>
    </row>
    <row r="2797" spans="1:23" x14ac:dyDescent="0.35">
      <c r="A2797" s="27">
        <v>72130</v>
      </c>
      <c r="B2797" s="1284">
        <v>1.24</v>
      </c>
      <c r="C2797" s="26" t="s">
        <v>2486</v>
      </c>
      <c r="D2797" s="1"/>
      <c r="E2797" s="988" t="s">
        <v>2237</v>
      </c>
      <c r="F2797" s="3"/>
      <c r="O2797"/>
      <c r="P2797"/>
      <c r="Q2797"/>
      <c r="U2797" s="969"/>
      <c r="V2797" s="38"/>
      <c r="W2797" s="38"/>
    </row>
    <row r="2798" spans="1:23" x14ac:dyDescent="0.35">
      <c r="A2798" s="27">
        <v>72131</v>
      </c>
      <c r="B2798" s="1284">
        <v>0.98</v>
      </c>
      <c r="C2798" s="26" t="s">
        <v>2390</v>
      </c>
      <c r="D2798" s="1"/>
      <c r="E2798" s="988" t="s">
        <v>2237</v>
      </c>
      <c r="F2798" s="3"/>
      <c r="O2798"/>
      <c r="P2798"/>
      <c r="Q2798"/>
      <c r="U2798" s="969"/>
      <c r="V2798" s="38"/>
      <c r="W2798" s="38"/>
    </row>
    <row r="2799" spans="1:23" x14ac:dyDescent="0.35">
      <c r="A2799" s="27">
        <v>72132</v>
      </c>
      <c r="B2799" s="1284">
        <v>1.19</v>
      </c>
      <c r="C2799" s="26" t="s">
        <v>2447</v>
      </c>
      <c r="D2799" s="1"/>
      <c r="E2799" s="988" t="s">
        <v>2237</v>
      </c>
      <c r="F2799" s="3"/>
      <c r="O2799"/>
      <c r="P2799"/>
      <c r="Q2799"/>
      <c r="U2799" s="969"/>
      <c r="V2799" s="38"/>
      <c r="W2799" s="38"/>
    </row>
    <row r="2800" spans="1:23" x14ac:dyDescent="0.35">
      <c r="A2800" s="27">
        <v>72133</v>
      </c>
      <c r="B2800" s="1284">
        <v>1.24</v>
      </c>
      <c r="C2800" s="26" t="s">
        <v>2487</v>
      </c>
      <c r="D2800" s="1"/>
      <c r="E2800" s="988" t="s">
        <v>2237</v>
      </c>
      <c r="F2800" s="3"/>
      <c r="O2800"/>
      <c r="P2800"/>
      <c r="Q2800"/>
      <c r="U2800" s="969"/>
      <c r="V2800" s="38"/>
      <c r="W2800" s="38"/>
    </row>
    <row r="2801" spans="1:23" x14ac:dyDescent="0.35">
      <c r="A2801" s="27">
        <v>72141</v>
      </c>
      <c r="B2801" s="1284">
        <v>1.44</v>
      </c>
      <c r="C2801" s="26" t="s">
        <v>2543</v>
      </c>
      <c r="D2801" s="1"/>
      <c r="E2801" s="988" t="s">
        <v>2237</v>
      </c>
      <c r="F2801" s="3"/>
      <c r="O2801"/>
      <c r="P2801"/>
      <c r="Q2801"/>
      <c r="U2801" s="969"/>
      <c r="V2801" s="38"/>
      <c r="W2801" s="38"/>
    </row>
    <row r="2802" spans="1:23" x14ac:dyDescent="0.35">
      <c r="A2802" s="27">
        <v>72142</v>
      </c>
      <c r="B2802" s="1284">
        <v>1.74</v>
      </c>
      <c r="C2802" s="26" t="s">
        <v>2592</v>
      </c>
      <c r="D2802" s="1"/>
      <c r="E2802" s="988" t="s">
        <v>2237</v>
      </c>
      <c r="F2802" s="3"/>
      <c r="O2802"/>
      <c r="P2802"/>
      <c r="Q2802"/>
      <c r="U2802" s="969"/>
      <c r="V2802" s="38"/>
      <c r="W2802" s="38"/>
    </row>
    <row r="2803" spans="1:23" x14ac:dyDescent="0.35">
      <c r="A2803" s="27">
        <v>72146</v>
      </c>
      <c r="B2803" s="1284">
        <v>1.44</v>
      </c>
      <c r="C2803" s="26" t="s">
        <v>2544</v>
      </c>
      <c r="D2803" s="1"/>
      <c r="E2803" s="988" t="s">
        <v>2237</v>
      </c>
      <c r="F2803" s="3"/>
      <c r="O2803"/>
      <c r="P2803"/>
      <c r="Q2803"/>
      <c r="U2803" s="969"/>
      <c r="V2803" s="38"/>
      <c r="W2803" s="38"/>
    </row>
    <row r="2804" spans="1:23" x14ac:dyDescent="0.35">
      <c r="A2804" s="27">
        <v>72147</v>
      </c>
      <c r="B2804" s="1284">
        <v>1.74</v>
      </c>
      <c r="C2804" s="26" t="s">
        <v>2593</v>
      </c>
      <c r="D2804" s="1"/>
      <c r="E2804" s="988" t="s">
        <v>2237</v>
      </c>
      <c r="F2804" s="3"/>
      <c r="O2804"/>
      <c r="P2804"/>
      <c r="Q2804"/>
      <c r="U2804" s="969"/>
      <c r="V2804" s="38"/>
      <c r="W2804" s="38"/>
    </row>
    <row r="2805" spans="1:23" x14ac:dyDescent="0.35">
      <c r="A2805" s="27">
        <v>72148</v>
      </c>
      <c r="B2805" s="1284">
        <v>1.44</v>
      </c>
      <c r="C2805" s="26" t="s">
        <v>2545</v>
      </c>
      <c r="D2805" s="1"/>
      <c r="E2805" s="988" t="s">
        <v>2237</v>
      </c>
      <c r="F2805" s="3"/>
      <c r="O2805"/>
      <c r="P2805"/>
      <c r="Q2805"/>
      <c r="U2805" s="969"/>
      <c r="V2805" s="38"/>
      <c r="W2805" s="38"/>
    </row>
    <row r="2806" spans="1:23" x14ac:dyDescent="0.35">
      <c r="A2806" s="27">
        <v>72149</v>
      </c>
      <c r="B2806" s="1284">
        <v>1.74</v>
      </c>
      <c r="C2806" s="26" t="s">
        <v>2594</v>
      </c>
      <c r="D2806" s="1"/>
      <c r="E2806" s="988" t="s">
        <v>2237</v>
      </c>
      <c r="F2806" s="3"/>
      <c r="O2806"/>
      <c r="P2806"/>
      <c r="Q2806"/>
      <c r="U2806" s="969"/>
      <c r="V2806" s="38"/>
      <c r="W2806" s="38"/>
    </row>
    <row r="2807" spans="1:23" x14ac:dyDescent="0.35">
      <c r="A2807" s="27">
        <v>72156</v>
      </c>
      <c r="B2807" s="1284">
        <v>2.23</v>
      </c>
      <c r="C2807" s="26" t="s">
        <v>2662</v>
      </c>
      <c r="D2807" s="1"/>
      <c r="E2807" s="988" t="s">
        <v>2237</v>
      </c>
      <c r="F2807" s="3"/>
      <c r="O2807"/>
      <c r="P2807"/>
      <c r="Q2807"/>
      <c r="U2807" s="969"/>
      <c r="V2807" s="38"/>
      <c r="W2807" s="38"/>
    </row>
    <row r="2808" spans="1:23" x14ac:dyDescent="0.35">
      <c r="A2808" s="27">
        <v>72157</v>
      </c>
      <c r="B2808" s="1284">
        <v>2.23</v>
      </c>
      <c r="C2808" s="26" t="s">
        <v>2663</v>
      </c>
      <c r="D2808" s="1"/>
      <c r="E2808" s="988" t="s">
        <v>2237</v>
      </c>
      <c r="F2808" s="3"/>
      <c r="O2808"/>
      <c r="P2808"/>
      <c r="Q2808"/>
      <c r="U2808" s="969"/>
      <c r="V2808" s="38"/>
      <c r="W2808" s="38"/>
    </row>
    <row r="2809" spans="1:23" x14ac:dyDescent="0.35">
      <c r="A2809" s="27">
        <v>72158</v>
      </c>
      <c r="B2809" s="1284">
        <v>2.23</v>
      </c>
      <c r="C2809" s="26" t="s">
        <v>2664</v>
      </c>
      <c r="D2809" s="1"/>
      <c r="E2809" s="988" t="s">
        <v>2237</v>
      </c>
      <c r="F2809" s="3"/>
      <c r="O2809"/>
      <c r="P2809"/>
      <c r="Q2809"/>
      <c r="U2809" s="969"/>
      <c r="V2809" s="38"/>
      <c r="W2809" s="38"/>
    </row>
    <row r="2810" spans="1:23" x14ac:dyDescent="0.35">
      <c r="A2810" s="1285">
        <v>72158</v>
      </c>
      <c r="B2810" s="1286">
        <v>2.23</v>
      </c>
      <c r="C2810" s="1289" t="s">
        <v>2665</v>
      </c>
      <c r="D2810" s="1"/>
      <c r="E2810" s="988" t="s">
        <v>2237</v>
      </c>
      <c r="F2810" s="3"/>
      <c r="O2810"/>
      <c r="P2810"/>
      <c r="Q2810"/>
      <c r="U2810" s="969"/>
      <c r="V2810" s="38"/>
      <c r="W2810" s="38"/>
    </row>
    <row r="2811" spans="1:23" x14ac:dyDescent="0.35">
      <c r="A2811" s="27">
        <v>72159</v>
      </c>
      <c r="B2811" s="1284">
        <v>1.76</v>
      </c>
      <c r="C2811" s="26" t="s">
        <v>2600</v>
      </c>
      <c r="D2811" s="1"/>
      <c r="E2811" s="988" t="s">
        <v>2237</v>
      </c>
      <c r="F2811" s="3"/>
      <c r="O2811"/>
      <c r="P2811"/>
      <c r="Q2811"/>
      <c r="U2811" s="969"/>
      <c r="V2811" s="38"/>
      <c r="W2811" s="38"/>
    </row>
    <row r="2812" spans="1:23" x14ac:dyDescent="0.35">
      <c r="A2812" s="27">
        <v>72170</v>
      </c>
      <c r="B2812" s="1284">
        <v>0.17</v>
      </c>
      <c r="C2812" s="26" t="s">
        <v>2271</v>
      </c>
      <c r="D2812" s="1"/>
      <c r="E2812" s="988" t="s">
        <v>2237</v>
      </c>
      <c r="F2812" s="3"/>
      <c r="O2812"/>
      <c r="P2812"/>
      <c r="Q2812"/>
      <c r="U2812" s="969"/>
      <c r="V2812" s="38"/>
      <c r="W2812" s="38"/>
    </row>
    <row r="2813" spans="1:23" x14ac:dyDescent="0.35">
      <c r="A2813" s="27">
        <v>72190</v>
      </c>
      <c r="B2813" s="1284">
        <v>0.24</v>
      </c>
      <c r="C2813" s="26" t="s">
        <v>2324</v>
      </c>
      <c r="D2813" s="1"/>
      <c r="E2813" s="988" t="s">
        <v>2237</v>
      </c>
      <c r="F2813" s="3"/>
      <c r="O2813"/>
      <c r="P2813"/>
      <c r="Q2813"/>
      <c r="U2813" s="969"/>
      <c r="V2813" s="38"/>
      <c r="W2813" s="38"/>
    </row>
    <row r="2814" spans="1:23" x14ac:dyDescent="0.35">
      <c r="A2814" s="27">
        <v>72192</v>
      </c>
      <c r="B2814" s="1284">
        <v>1.06</v>
      </c>
      <c r="C2814" s="26" t="s">
        <v>2404</v>
      </c>
      <c r="D2814" s="1"/>
      <c r="E2814" s="988" t="s">
        <v>2237</v>
      </c>
      <c r="F2814" s="3"/>
      <c r="O2814"/>
      <c r="P2814"/>
      <c r="Q2814"/>
      <c r="U2814" s="969"/>
      <c r="V2814" s="38"/>
      <c r="W2814" s="38"/>
    </row>
    <row r="2815" spans="1:23" x14ac:dyDescent="0.35">
      <c r="A2815" s="27">
        <v>72193</v>
      </c>
      <c r="B2815" s="1284">
        <v>1.1299999999999999</v>
      </c>
      <c r="C2815" s="26" t="s">
        <v>1119</v>
      </c>
      <c r="D2815" s="1"/>
      <c r="E2815" s="988" t="s">
        <v>2237</v>
      </c>
      <c r="F2815" s="3"/>
      <c r="O2815"/>
      <c r="P2815"/>
      <c r="Q2815"/>
      <c r="U2815" s="969"/>
      <c r="V2815" s="38"/>
      <c r="W2815" s="38"/>
    </row>
    <row r="2816" spans="1:23" x14ac:dyDescent="0.35">
      <c r="A2816" s="27">
        <v>72194</v>
      </c>
      <c r="B2816" s="1284">
        <v>1.19</v>
      </c>
      <c r="C2816" s="26" t="s">
        <v>2448</v>
      </c>
      <c r="D2816" s="1"/>
      <c r="E2816" s="988" t="s">
        <v>2237</v>
      </c>
      <c r="F2816" s="3"/>
      <c r="O2816"/>
      <c r="P2816"/>
      <c r="Q2816"/>
      <c r="U2816" s="969"/>
      <c r="V2816" s="38"/>
      <c r="W2816" s="38"/>
    </row>
    <row r="2817" spans="1:23" x14ac:dyDescent="0.35">
      <c r="A2817" s="27">
        <v>72195</v>
      </c>
      <c r="B2817" s="1284">
        <v>1.42</v>
      </c>
      <c r="C2817" s="26" t="s">
        <v>2532</v>
      </c>
      <c r="D2817" s="1"/>
      <c r="E2817" s="988" t="s">
        <v>2237</v>
      </c>
      <c r="F2817" s="3"/>
      <c r="O2817"/>
      <c r="P2817"/>
      <c r="Q2817"/>
      <c r="U2817" s="969"/>
      <c r="V2817" s="38"/>
      <c r="W2817" s="38"/>
    </row>
    <row r="2818" spans="1:23" x14ac:dyDescent="0.35">
      <c r="A2818" s="27">
        <v>72196</v>
      </c>
      <c r="B2818" s="1284">
        <v>1.69</v>
      </c>
      <c r="C2818" s="26" t="s">
        <v>2581</v>
      </c>
      <c r="D2818" s="1"/>
      <c r="E2818" s="988" t="s">
        <v>2237</v>
      </c>
      <c r="F2818" s="3"/>
      <c r="O2818"/>
      <c r="P2818"/>
      <c r="Q2818"/>
      <c r="U2818" s="969"/>
      <c r="V2818" s="38"/>
      <c r="W2818" s="38"/>
    </row>
    <row r="2819" spans="1:23" x14ac:dyDescent="0.35">
      <c r="A2819" s="27">
        <v>72197</v>
      </c>
      <c r="B2819" s="1284">
        <v>2.15</v>
      </c>
      <c r="C2819" s="26" t="s">
        <v>2652</v>
      </c>
      <c r="D2819" s="1"/>
      <c r="E2819" s="988" t="s">
        <v>2237</v>
      </c>
      <c r="F2819" s="3"/>
      <c r="O2819"/>
      <c r="P2819"/>
      <c r="Q2819"/>
      <c r="U2819" s="969"/>
      <c r="V2819" s="38"/>
      <c r="W2819" s="38"/>
    </row>
    <row r="2820" spans="1:23" x14ac:dyDescent="0.35">
      <c r="A2820" s="27">
        <v>72198</v>
      </c>
      <c r="B2820" s="1284">
        <v>1.76</v>
      </c>
      <c r="C2820" s="26" t="s">
        <v>2601</v>
      </c>
      <c r="D2820" s="1"/>
      <c r="E2820" s="988" t="s">
        <v>2237</v>
      </c>
      <c r="F2820" s="3"/>
      <c r="O2820"/>
      <c r="P2820"/>
      <c r="Q2820"/>
      <c r="U2820" s="969"/>
      <c r="V2820" s="38"/>
      <c r="W2820" s="38"/>
    </row>
    <row r="2821" spans="1:23" x14ac:dyDescent="0.35">
      <c r="A2821" s="27">
        <v>72200</v>
      </c>
      <c r="B2821" s="1284">
        <v>0.17</v>
      </c>
      <c r="C2821" s="26" t="s">
        <v>2272</v>
      </c>
      <c r="D2821" s="1"/>
      <c r="E2821" s="988" t="s">
        <v>2237</v>
      </c>
      <c r="F2821" s="3"/>
      <c r="O2821"/>
      <c r="P2821"/>
      <c r="Q2821"/>
      <c r="U2821" s="969"/>
      <c r="V2821" s="38"/>
      <c r="W2821" s="38"/>
    </row>
    <row r="2822" spans="1:23" x14ac:dyDescent="0.35">
      <c r="A2822" s="27">
        <v>72202</v>
      </c>
      <c r="B2822" s="1284">
        <v>0.22</v>
      </c>
      <c r="C2822" s="26" t="s">
        <v>2319</v>
      </c>
      <c r="D2822" s="1"/>
      <c r="E2822" s="988" t="s">
        <v>2237</v>
      </c>
      <c r="F2822" s="3"/>
      <c r="O2822"/>
      <c r="P2822"/>
      <c r="Q2822"/>
      <c r="U2822" s="969"/>
      <c r="V2822" s="38"/>
      <c r="W2822" s="38"/>
    </row>
    <row r="2823" spans="1:23" x14ac:dyDescent="0.35">
      <c r="A2823" s="27">
        <v>72220</v>
      </c>
      <c r="B2823" s="1284">
        <v>0.17</v>
      </c>
      <c r="C2823" s="26" t="s">
        <v>2273</v>
      </c>
      <c r="D2823" s="1"/>
      <c r="E2823" s="988" t="s">
        <v>2237</v>
      </c>
      <c r="F2823" s="3"/>
      <c r="O2823"/>
      <c r="P2823"/>
      <c r="Q2823"/>
      <c r="U2823" s="969"/>
      <c r="V2823" s="38"/>
      <c r="W2823" s="38"/>
    </row>
    <row r="2824" spans="1:23" x14ac:dyDescent="0.35">
      <c r="A2824" s="27">
        <v>73000</v>
      </c>
      <c r="B2824" s="1284">
        <v>0.16</v>
      </c>
      <c r="C2824" s="26" t="s">
        <v>2244</v>
      </c>
      <c r="D2824" s="1"/>
      <c r="E2824" s="988" t="s">
        <v>2237</v>
      </c>
      <c r="F2824" s="3"/>
      <c r="O2824"/>
      <c r="P2824"/>
      <c r="Q2824"/>
      <c r="U2824" s="969"/>
      <c r="V2824" s="38"/>
      <c r="W2824" s="38"/>
    </row>
    <row r="2825" spans="1:23" x14ac:dyDescent="0.35">
      <c r="A2825" s="27">
        <v>73000</v>
      </c>
      <c r="B2825" s="1284">
        <v>0.16</v>
      </c>
      <c r="C2825" s="26" t="s">
        <v>2245</v>
      </c>
      <c r="D2825" s="1"/>
      <c r="E2825" s="988" t="s">
        <v>2237</v>
      </c>
      <c r="F2825" s="3"/>
      <c r="O2825"/>
      <c r="P2825"/>
      <c r="Q2825"/>
      <c r="U2825" s="969"/>
      <c r="V2825" s="38"/>
      <c r="W2825" s="38"/>
    </row>
    <row r="2826" spans="1:23" x14ac:dyDescent="0.35">
      <c r="A2826" s="27">
        <v>73010</v>
      </c>
      <c r="B2826" s="1284">
        <v>0.17</v>
      </c>
      <c r="C2826" s="26" t="s">
        <v>2274</v>
      </c>
      <c r="D2826" s="1"/>
      <c r="E2826" s="988" t="s">
        <v>2237</v>
      </c>
      <c r="F2826" s="3"/>
      <c r="O2826"/>
      <c r="P2826"/>
      <c r="Q2826"/>
      <c r="U2826" s="969"/>
      <c r="V2826" s="38"/>
      <c r="W2826" s="38"/>
    </row>
    <row r="2827" spans="1:23" x14ac:dyDescent="0.35">
      <c r="A2827" s="27">
        <v>73020</v>
      </c>
      <c r="B2827" s="1284">
        <v>0.15</v>
      </c>
      <c r="C2827" s="26" t="s">
        <v>2241</v>
      </c>
      <c r="D2827" s="1"/>
      <c r="E2827" s="988" t="s">
        <v>2237</v>
      </c>
      <c r="F2827" s="3"/>
      <c r="O2827"/>
      <c r="P2827"/>
      <c r="Q2827"/>
      <c r="U2827" s="969"/>
      <c r="V2827" s="38"/>
      <c r="W2827" s="38"/>
    </row>
    <row r="2828" spans="1:23" x14ac:dyDescent="0.35">
      <c r="A2828" s="1293">
        <v>73020</v>
      </c>
      <c r="B2828" s="1294">
        <v>0.15</v>
      </c>
      <c r="C2828" s="381" t="s">
        <v>2242</v>
      </c>
      <c r="D2828" s="1"/>
      <c r="E2828" s="988" t="s">
        <v>2237</v>
      </c>
      <c r="F2828" s="3"/>
      <c r="O2828"/>
      <c r="P2828"/>
      <c r="Q2828"/>
      <c r="U2828" s="969"/>
      <c r="V2828" s="38"/>
      <c r="W2828" s="38"/>
    </row>
    <row r="2829" spans="1:23" x14ac:dyDescent="0.35">
      <c r="A2829" s="27">
        <v>73030</v>
      </c>
      <c r="B2829" s="1284">
        <v>0.18</v>
      </c>
      <c r="C2829" s="26" t="s">
        <v>2291</v>
      </c>
      <c r="D2829" s="1"/>
      <c r="E2829" s="988" t="s">
        <v>2237</v>
      </c>
      <c r="F2829" s="3"/>
      <c r="O2829"/>
      <c r="P2829"/>
      <c r="Q2829"/>
      <c r="U2829" s="969"/>
      <c r="V2829" s="38"/>
      <c r="W2829" s="38"/>
    </row>
    <row r="2830" spans="1:23" x14ac:dyDescent="0.35">
      <c r="A2830" s="1295">
        <v>73030</v>
      </c>
      <c r="B2830" s="1296">
        <v>0.18</v>
      </c>
      <c r="C2830" s="385" t="s">
        <v>2292</v>
      </c>
      <c r="D2830" s="1"/>
      <c r="E2830" s="988" t="s">
        <v>2237</v>
      </c>
      <c r="F2830" s="3"/>
      <c r="O2830"/>
      <c r="P2830"/>
      <c r="Q2830"/>
      <c r="U2830" s="969"/>
      <c r="V2830" s="38"/>
      <c r="W2830" s="38"/>
    </row>
    <row r="2831" spans="1:23" x14ac:dyDescent="0.35">
      <c r="A2831" s="27">
        <v>73050</v>
      </c>
      <c r="B2831" s="1284">
        <v>0.18</v>
      </c>
      <c r="C2831" s="26" t="s">
        <v>2293</v>
      </c>
      <c r="D2831" s="1"/>
      <c r="E2831" s="988" t="s">
        <v>2237</v>
      </c>
      <c r="F2831" s="3"/>
      <c r="O2831"/>
      <c r="P2831"/>
      <c r="Q2831"/>
      <c r="U2831" s="969"/>
      <c r="V2831" s="38"/>
      <c r="W2831" s="38"/>
    </row>
    <row r="2832" spans="1:23" x14ac:dyDescent="0.35">
      <c r="A2832" s="27">
        <v>73060</v>
      </c>
      <c r="B2832" s="1284">
        <v>0.16</v>
      </c>
      <c r="C2832" s="26" t="s">
        <v>2246</v>
      </c>
      <c r="D2832" s="1"/>
      <c r="E2832" s="988" t="s">
        <v>2237</v>
      </c>
      <c r="F2832" s="3"/>
      <c r="O2832"/>
      <c r="P2832"/>
      <c r="Q2832"/>
      <c r="U2832" s="969"/>
      <c r="V2832" s="38"/>
      <c r="W2832" s="38"/>
    </row>
    <row r="2833" spans="1:23" x14ac:dyDescent="0.35">
      <c r="A2833" s="27">
        <v>73060</v>
      </c>
      <c r="B2833" s="1284">
        <v>0.16</v>
      </c>
      <c r="C2833" s="26" t="s">
        <v>2247</v>
      </c>
      <c r="D2833" s="1"/>
      <c r="E2833" s="988" t="s">
        <v>2237</v>
      </c>
      <c r="F2833" s="3"/>
      <c r="O2833"/>
      <c r="P2833"/>
      <c r="Q2833"/>
      <c r="U2833" s="969"/>
      <c r="V2833" s="38"/>
      <c r="W2833" s="38"/>
    </row>
    <row r="2834" spans="1:23" x14ac:dyDescent="0.35">
      <c r="A2834" s="27">
        <v>73070</v>
      </c>
      <c r="B2834" s="1284">
        <v>0.16</v>
      </c>
      <c r="C2834" s="26" t="s">
        <v>2248</v>
      </c>
      <c r="D2834" s="1"/>
      <c r="E2834" s="988" t="s">
        <v>2237</v>
      </c>
      <c r="F2834" s="3"/>
      <c r="O2834"/>
      <c r="P2834"/>
      <c r="Q2834"/>
      <c r="U2834" s="969"/>
      <c r="V2834" s="38"/>
      <c r="W2834" s="38"/>
    </row>
    <row r="2835" spans="1:23" x14ac:dyDescent="0.35">
      <c r="A2835" s="27">
        <v>73070</v>
      </c>
      <c r="B2835" s="1284">
        <v>0.16</v>
      </c>
      <c r="C2835" s="26" t="s">
        <v>2249</v>
      </c>
      <c r="D2835" s="1"/>
      <c r="E2835" s="988" t="s">
        <v>2237</v>
      </c>
      <c r="F2835" s="3"/>
      <c r="O2835"/>
      <c r="P2835"/>
      <c r="Q2835"/>
      <c r="U2835" s="969"/>
      <c r="V2835" s="38"/>
      <c r="W2835" s="38"/>
    </row>
    <row r="2836" spans="1:23" x14ac:dyDescent="0.35">
      <c r="A2836" s="27">
        <v>73080</v>
      </c>
      <c r="B2836" s="1284">
        <v>0.17</v>
      </c>
      <c r="C2836" s="26" t="s">
        <v>2275</v>
      </c>
      <c r="D2836" s="1"/>
      <c r="E2836" s="988" t="s">
        <v>2237</v>
      </c>
      <c r="F2836" s="3"/>
      <c r="O2836"/>
      <c r="P2836"/>
      <c r="Q2836"/>
      <c r="U2836" s="969"/>
      <c r="V2836" s="38"/>
      <c r="W2836" s="38"/>
    </row>
    <row r="2837" spans="1:23" x14ac:dyDescent="0.35">
      <c r="A2837" s="27">
        <v>73080</v>
      </c>
      <c r="B2837" s="1284">
        <v>0.17</v>
      </c>
      <c r="C2837" s="26" t="s">
        <v>2276</v>
      </c>
      <c r="D2837" s="1"/>
      <c r="E2837" s="988" t="s">
        <v>2237</v>
      </c>
      <c r="F2837" s="3"/>
      <c r="O2837"/>
      <c r="P2837"/>
      <c r="Q2837"/>
      <c r="U2837" s="969"/>
      <c r="V2837" s="38"/>
      <c r="W2837" s="38"/>
    </row>
    <row r="2838" spans="1:23" x14ac:dyDescent="0.35">
      <c r="A2838" s="27">
        <v>73090</v>
      </c>
      <c r="B2838" s="1284">
        <v>0.16</v>
      </c>
      <c r="C2838" s="26" t="s">
        <v>2250</v>
      </c>
      <c r="D2838" s="1"/>
      <c r="E2838" s="988" t="s">
        <v>2237</v>
      </c>
      <c r="F2838" s="3"/>
      <c r="O2838"/>
      <c r="P2838"/>
      <c r="Q2838"/>
      <c r="U2838" s="969"/>
      <c r="V2838" s="38"/>
      <c r="W2838" s="38"/>
    </row>
    <row r="2839" spans="1:23" x14ac:dyDescent="0.35">
      <c r="A2839" s="27">
        <v>73090</v>
      </c>
      <c r="B2839" s="1284">
        <v>0.16</v>
      </c>
      <c r="C2839" s="26" t="s">
        <v>2251</v>
      </c>
      <c r="D2839" s="1"/>
      <c r="E2839" s="988" t="s">
        <v>2237</v>
      </c>
      <c r="F2839" s="3"/>
      <c r="O2839"/>
      <c r="P2839"/>
      <c r="Q2839"/>
      <c r="U2839" s="969"/>
      <c r="V2839" s="38"/>
      <c r="W2839" s="38"/>
    </row>
    <row r="2840" spans="1:23" x14ac:dyDescent="0.35">
      <c r="A2840" s="27">
        <v>73092</v>
      </c>
      <c r="B2840" s="1284">
        <v>0.16</v>
      </c>
      <c r="C2840" s="26" t="s">
        <v>2252</v>
      </c>
      <c r="D2840" s="1"/>
      <c r="E2840" s="988" t="s">
        <v>2237</v>
      </c>
      <c r="F2840" s="3"/>
      <c r="O2840"/>
      <c r="P2840"/>
      <c r="Q2840"/>
      <c r="U2840" s="969"/>
      <c r="V2840" s="38"/>
      <c r="W2840" s="38"/>
    </row>
    <row r="2841" spans="1:23" x14ac:dyDescent="0.35">
      <c r="A2841" s="27">
        <v>73100</v>
      </c>
      <c r="B2841" s="1284">
        <v>0.16</v>
      </c>
      <c r="C2841" s="26" t="s">
        <v>2253</v>
      </c>
      <c r="D2841" s="1"/>
      <c r="E2841" s="988" t="s">
        <v>2237</v>
      </c>
      <c r="F2841" s="3"/>
      <c r="O2841"/>
      <c r="P2841"/>
      <c r="Q2841"/>
      <c r="U2841" s="969"/>
      <c r="V2841" s="38"/>
      <c r="W2841" s="38"/>
    </row>
    <row r="2842" spans="1:23" x14ac:dyDescent="0.35">
      <c r="A2842" s="27">
        <v>73100</v>
      </c>
      <c r="B2842" s="1284">
        <v>0.16</v>
      </c>
      <c r="C2842" s="26" t="s">
        <v>2254</v>
      </c>
      <c r="D2842" s="1"/>
      <c r="E2842" s="988" t="s">
        <v>2237</v>
      </c>
      <c r="F2842" s="3"/>
      <c r="O2842"/>
      <c r="P2842"/>
      <c r="Q2842"/>
      <c r="U2842" s="969"/>
      <c r="V2842" s="38"/>
      <c r="W2842" s="38"/>
    </row>
    <row r="2843" spans="1:23" x14ac:dyDescent="0.35">
      <c r="A2843" s="27">
        <v>73110</v>
      </c>
      <c r="B2843" s="1284">
        <v>0.17</v>
      </c>
      <c r="C2843" s="26" t="s">
        <v>2277</v>
      </c>
      <c r="D2843" s="1"/>
      <c r="E2843" s="988" t="s">
        <v>2237</v>
      </c>
      <c r="F2843" s="3"/>
      <c r="O2843"/>
      <c r="P2843"/>
      <c r="Q2843"/>
      <c r="U2843" s="969"/>
      <c r="V2843" s="38"/>
      <c r="W2843" s="38"/>
    </row>
    <row r="2844" spans="1:23" x14ac:dyDescent="0.35">
      <c r="A2844" s="27">
        <v>73110</v>
      </c>
      <c r="B2844" s="1284">
        <v>0.17</v>
      </c>
      <c r="C2844" s="26" t="s">
        <v>2278</v>
      </c>
      <c r="D2844" s="1"/>
      <c r="E2844" s="988" t="s">
        <v>2237</v>
      </c>
      <c r="F2844" s="3"/>
      <c r="O2844"/>
      <c r="P2844"/>
      <c r="Q2844"/>
      <c r="U2844" s="969"/>
      <c r="V2844" s="38"/>
      <c r="W2844" s="38"/>
    </row>
    <row r="2845" spans="1:23" x14ac:dyDescent="0.35">
      <c r="A2845" s="27">
        <v>73120</v>
      </c>
      <c r="B2845" s="1284">
        <v>0.16</v>
      </c>
      <c r="C2845" s="26" t="s">
        <v>2255</v>
      </c>
      <c r="D2845" s="1"/>
      <c r="E2845" s="988" t="s">
        <v>2237</v>
      </c>
      <c r="F2845" s="3"/>
      <c r="O2845"/>
      <c r="P2845"/>
      <c r="Q2845"/>
      <c r="U2845" s="969"/>
      <c r="V2845" s="38"/>
      <c r="W2845" s="38"/>
    </row>
    <row r="2846" spans="1:23" x14ac:dyDescent="0.35">
      <c r="A2846" s="27">
        <v>73120</v>
      </c>
      <c r="B2846" s="1284">
        <v>0.16</v>
      </c>
      <c r="C2846" s="26" t="s">
        <v>2256</v>
      </c>
      <c r="D2846" s="1"/>
      <c r="E2846" s="988" t="s">
        <v>2237</v>
      </c>
      <c r="F2846" s="3"/>
      <c r="O2846"/>
      <c r="P2846"/>
      <c r="Q2846"/>
      <c r="U2846" s="969"/>
      <c r="V2846" s="38"/>
      <c r="W2846" s="38"/>
    </row>
    <row r="2847" spans="1:23" x14ac:dyDescent="0.35">
      <c r="A2847" s="27">
        <v>73130</v>
      </c>
      <c r="B2847" s="1284">
        <v>0.17</v>
      </c>
      <c r="C2847" s="26" t="s">
        <v>2279</v>
      </c>
      <c r="D2847" s="1"/>
      <c r="E2847" s="988" t="s">
        <v>2237</v>
      </c>
      <c r="F2847" s="3"/>
      <c r="O2847"/>
      <c r="P2847"/>
      <c r="Q2847"/>
      <c r="U2847" s="969"/>
      <c r="V2847" s="38"/>
      <c r="W2847" s="38"/>
    </row>
    <row r="2848" spans="1:23" x14ac:dyDescent="0.35">
      <c r="A2848" s="27">
        <v>73130</v>
      </c>
      <c r="B2848" s="1284">
        <v>0.17</v>
      </c>
      <c r="C2848" s="26" t="s">
        <v>2280</v>
      </c>
      <c r="D2848" s="1"/>
      <c r="E2848" s="988" t="s">
        <v>2237</v>
      </c>
      <c r="F2848" s="3"/>
      <c r="O2848"/>
      <c r="P2848"/>
      <c r="Q2848"/>
      <c r="U2848" s="969"/>
      <c r="V2848" s="38"/>
      <c r="W2848" s="38"/>
    </row>
    <row r="2849" spans="1:23" x14ac:dyDescent="0.35">
      <c r="A2849" s="27">
        <v>73140</v>
      </c>
      <c r="B2849" s="1284">
        <v>0.13</v>
      </c>
      <c r="C2849" s="26" t="s">
        <v>2236</v>
      </c>
      <c r="D2849" s="1"/>
      <c r="E2849" s="988" t="s">
        <v>2237</v>
      </c>
      <c r="F2849" s="3"/>
      <c r="O2849"/>
      <c r="P2849"/>
      <c r="Q2849"/>
      <c r="U2849" s="969"/>
      <c r="V2849" s="38"/>
      <c r="W2849" s="38"/>
    </row>
    <row r="2850" spans="1:23" x14ac:dyDescent="0.35">
      <c r="A2850" s="27">
        <v>73140</v>
      </c>
      <c r="B2850" s="1284">
        <v>0.13</v>
      </c>
      <c r="C2850" s="26" t="s">
        <v>2238</v>
      </c>
      <c r="D2850" s="1"/>
      <c r="E2850" s="988" t="s">
        <v>2237</v>
      </c>
      <c r="F2850" s="3"/>
      <c r="O2850"/>
      <c r="P2850"/>
      <c r="Q2850"/>
      <c r="U2850" s="969"/>
      <c r="V2850" s="38"/>
      <c r="W2850" s="38"/>
    </row>
    <row r="2851" spans="1:23" x14ac:dyDescent="0.35">
      <c r="A2851" s="27">
        <v>73200</v>
      </c>
      <c r="B2851" s="1284">
        <v>0.98</v>
      </c>
      <c r="C2851" s="26" t="s">
        <v>2391</v>
      </c>
      <c r="D2851" s="1"/>
      <c r="E2851" s="988" t="s">
        <v>2237</v>
      </c>
      <c r="F2851" s="3"/>
      <c r="O2851"/>
      <c r="P2851"/>
      <c r="Q2851"/>
      <c r="U2851" s="969"/>
      <c r="V2851" s="38"/>
      <c r="W2851" s="38"/>
    </row>
    <row r="2852" spans="1:23" x14ac:dyDescent="0.35">
      <c r="A2852" s="27">
        <v>73200</v>
      </c>
      <c r="B2852" s="1284">
        <v>0.98</v>
      </c>
      <c r="C2852" s="26" t="s">
        <v>2392</v>
      </c>
      <c r="D2852" s="1"/>
      <c r="E2852" s="988" t="s">
        <v>2237</v>
      </c>
      <c r="F2852" s="3"/>
      <c r="O2852"/>
      <c r="P2852"/>
      <c r="Q2852"/>
      <c r="U2852" s="969"/>
      <c r="V2852" s="38"/>
      <c r="W2852" s="38"/>
    </row>
    <row r="2853" spans="1:23" x14ac:dyDescent="0.35">
      <c r="A2853" s="27">
        <v>73200</v>
      </c>
      <c r="B2853" s="1284">
        <v>0.98</v>
      </c>
      <c r="C2853" s="1289" t="s">
        <v>2393</v>
      </c>
      <c r="D2853" s="1"/>
      <c r="E2853" s="988" t="s">
        <v>2237</v>
      </c>
      <c r="F2853" s="3"/>
      <c r="O2853"/>
      <c r="P2853"/>
      <c r="Q2853"/>
      <c r="U2853" s="969"/>
      <c r="V2853" s="38"/>
      <c r="W2853" s="38"/>
    </row>
    <row r="2854" spans="1:23" x14ac:dyDescent="0.35">
      <c r="A2854" s="27">
        <v>73200</v>
      </c>
      <c r="B2854" s="1284">
        <v>0.98</v>
      </c>
      <c r="C2854" s="1289" t="s">
        <v>2394</v>
      </c>
      <c r="D2854" s="1"/>
      <c r="E2854" s="988" t="s">
        <v>2237</v>
      </c>
      <c r="F2854" s="3"/>
      <c r="O2854"/>
      <c r="P2854"/>
      <c r="Q2854"/>
      <c r="U2854" s="969"/>
      <c r="V2854" s="38"/>
      <c r="W2854" s="38"/>
    </row>
    <row r="2855" spans="1:23" x14ac:dyDescent="0.35">
      <c r="A2855" s="27">
        <v>73200</v>
      </c>
      <c r="B2855" s="1284">
        <v>0.98</v>
      </c>
      <c r="C2855" s="26" t="s">
        <v>705</v>
      </c>
      <c r="D2855" s="1"/>
      <c r="E2855" s="988" t="s">
        <v>2237</v>
      </c>
      <c r="F2855" s="3"/>
      <c r="O2855"/>
      <c r="P2855"/>
      <c r="Q2855"/>
      <c r="U2855" s="969"/>
      <c r="V2855" s="38"/>
      <c r="W2855" s="38"/>
    </row>
    <row r="2856" spans="1:23" x14ac:dyDescent="0.35">
      <c r="A2856" s="27">
        <v>73200</v>
      </c>
      <c r="B2856" s="1284">
        <v>0.98</v>
      </c>
      <c r="C2856" s="26" t="s">
        <v>706</v>
      </c>
      <c r="D2856" s="1"/>
      <c r="E2856" s="988" t="s">
        <v>2237</v>
      </c>
      <c r="F2856" s="3"/>
      <c r="O2856"/>
      <c r="P2856"/>
      <c r="Q2856"/>
      <c r="U2856" s="969"/>
      <c r="V2856" s="38"/>
      <c r="W2856" s="38"/>
    </row>
    <row r="2857" spans="1:23" x14ac:dyDescent="0.35">
      <c r="A2857" s="27">
        <v>73200</v>
      </c>
      <c r="B2857" s="1284">
        <v>0.98</v>
      </c>
      <c r="C2857" s="26" t="s">
        <v>2395</v>
      </c>
      <c r="D2857" s="1"/>
      <c r="E2857" s="988" t="s">
        <v>2237</v>
      </c>
      <c r="F2857" s="3"/>
      <c r="O2857"/>
      <c r="P2857"/>
      <c r="Q2857"/>
      <c r="U2857" s="969"/>
      <c r="V2857" s="38"/>
      <c r="W2857" s="38"/>
    </row>
    <row r="2858" spans="1:23" x14ac:dyDescent="0.35">
      <c r="A2858" s="27">
        <v>73200</v>
      </c>
      <c r="B2858" s="1284">
        <v>0.98</v>
      </c>
      <c r="C2858" s="26" t="s">
        <v>2396</v>
      </c>
      <c r="D2858" s="1"/>
      <c r="E2858" s="988" t="s">
        <v>2237</v>
      </c>
      <c r="F2858" s="3"/>
      <c r="O2858"/>
      <c r="P2858"/>
      <c r="Q2858"/>
      <c r="U2858" s="969"/>
      <c r="V2858" s="38"/>
      <c r="W2858" s="38"/>
    </row>
    <row r="2859" spans="1:23" x14ac:dyDescent="0.35">
      <c r="A2859" s="27">
        <v>73200</v>
      </c>
      <c r="B2859" s="1284">
        <v>0.98</v>
      </c>
      <c r="C2859" s="26" t="s">
        <v>709</v>
      </c>
      <c r="D2859" s="1"/>
      <c r="E2859" s="988" t="s">
        <v>2237</v>
      </c>
      <c r="F2859" s="3"/>
      <c r="O2859"/>
      <c r="P2859"/>
      <c r="Q2859"/>
      <c r="U2859" s="969"/>
      <c r="V2859" s="38"/>
      <c r="W2859" s="38"/>
    </row>
    <row r="2860" spans="1:23" x14ac:dyDescent="0.35">
      <c r="A2860" s="27">
        <v>73200</v>
      </c>
      <c r="B2860" s="1284">
        <v>0.98</v>
      </c>
      <c r="C2860" s="26" t="s">
        <v>710</v>
      </c>
      <c r="D2860" s="1"/>
      <c r="E2860" s="988" t="s">
        <v>2237</v>
      </c>
      <c r="F2860" s="3"/>
      <c r="O2860"/>
      <c r="P2860"/>
      <c r="Q2860"/>
      <c r="U2860" s="969"/>
      <c r="V2860" s="38"/>
      <c r="W2860" s="38"/>
    </row>
    <row r="2861" spans="1:23" x14ac:dyDescent="0.35">
      <c r="A2861" s="27">
        <v>73200</v>
      </c>
      <c r="B2861" s="1284">
        <v>0.98</v>
      </c>
      <c r="C2861" s="26" t="s">
        <v>711</v>
      </c>
      <c r="D2861" s="1"/>
      <c r="E2861" s="988" t="s">
        <v>2237</v>
      </c>
      <c r="F2861" s="3"/>
      <c r="O2861"/>
      <c r="P2861"/>
      <c r="Q2861"/>
      <c r="U2861" s="969"/>
      <c r="V2861" s="38"/>
      <c r="W2861" s="38"/>
    </row>
    <row r="2862" spans="1:23" x14ac:dyDescent="0.35">
      <c r="A2862" s="27">
        <v>73200</v>
      </c>
      <c r="B2862" s="1284">
        <v>0.98</v>
      </c>
      <c r="C2862" s="26" t="s">
        <v>712</v>
      </c>
      <c r="D2862" s="1"/>
      <c r="E2862" s="988" t="s">
        <v>2237</v>
      </c>
      <c r="F2862" s="3"/>
      <c r="O2862"/>
      <c r="P2862"/>
      <c r="Q2862"/>
      <c r="U2862" s="969"/>
      <c r="V2862" s="38"/>
      <c r="W2862" s="38"/>
    </row>
    <row r="2863" spans="1:23" x14ac:dyDescent="0.35">
      <c r="A2863" s="27">
        <v>73200</v>
      </c>
      <c r="B2863" s="1284">
        <v>0.98</v>
      </c>
      <c r="C2863" s="26" t="s">
        <v>713</v>
      </c>
      <c r="D2863" s="1"/>
      <c r="E2863" s="988" t="s">
        <v>2237</v>
      </c>
      <c r="F2863" s="3"/>
      <c r="O2863"/>
      <c r="P2863"/>
      <c r="Q2863"/>
      <c r="U2863" s="969"/>
      <c r="V2863" s="38"/>
      <c r="W2863" s="38"/>
    </row>
    <row r="2864" spans="1:23" x14ac:dyDescent="0.35">
      <c r="A2864" s="27">
        <v>73200</v>
      </c>
      <c r="B2864" s="1284">
        <v>0.98</v>
      </c>
      <c r="C2864" s="26" t="s">
        <v>714</v>
      </c>
      <c r="D2864" s="1"/>
      <c r="E2864" s="988" t="s">
        <v>2237</v>
      </c>
      <c r="F2864" s="3"/>
      <c r="O2864"/>
      <c r="P2864"/>
      <c r="Q2864"/>
      <c r="U2864" s="969"/>
      <c r="V2864" s="38"/>
      <c r="W2864" s="38"/>
    </row>
    <row r="2865" spans="1:23" x14ac:dyDescent="0.35">
      <c r="A2865" s="27">
        <v>73200</v>
      </c>
      <c r="B2865" s="1284">
        <v>0.98</v>
      </c>
      <c r="C2865" s="26" t="s">
        <v>2397</v>
      </c>
      <c r="D2865" s="1"/>
      <c r="E2865" s="988" t="s">
        <v>2237</v>
      </c>
      <c r="F2865" s="3"/>
      <c r="O2865"/>
      <c r="P2865"/>
      <c r="Q2865"/>
      <c r="U2865" s="969"/>
      <c r="V2865" s="38"/>
      <c r="W2865" s="38"/>
    </row>
    <row r="2866" spans="1:23" x14ac:dyDescent="0.35">
      <c r="A2866" s="27">
        <v>73200</v>
      </c>
      <c r="B2866" s="1284">
        <v>0.98</v>
      </c>
      <c r="C2866" s="26" t="s">
        <v>2398</v>
      </c>
      <c r="D2866" s="1"/>
      <c r="E2866" s="988" t="s">
        <v>2237</v>
      </c>
      <c r="F2866" s="3"/>
      <c r="O2866"/>
      <c r="P2866"/>
      <c r="Q2866"/>
      <c r="U2866" s="969"/>
      <c r="V2866" s="38"/>
      <c r="W2866" s="38"/>
    </row>
    <row r="2867" spans="1:23" x14ac:dyDescent="0.35">
      <c r="A2867" s="27">
        <v>73200</v>
      </c>
      <c r="B2867" s="1284">
        <v>0.98</v>
      </c>
      <c r="C2867" s="26" t="s">
        <v>715</v>
      </c>
      <c r="D2867" s="1"/>
      <c r="E2867" s="988" t="s">
        <v>2237</v>
      </c>
      <c r="F2867" s="3"/>
      <c r="O2867"/>
      <c r="P2867"/>
      <c r="Q2867"/>
      <c r="U2867" s="969"/>
      <c r="V2867" s="38"/>
      <c r="W2867" s="38"/>
    </row>
    <row r="2868" spans="1:23" x14ac:dyDescent="0.35">
      <c r="A2868" s="27">
        <v>73200</v>
      </c>
      <c r="B2868" s="1284">
        <v>0.98</v>
      </c>
      <c r="C2868" s="26" t="s">
        <v>716</v>
      </c>
      <c r="D2868" s="1"/>
      <c r="E2868" s="988" t="s">
        <v>2237</v>
      </c>
      <c r="F2868" s="1109"/>
      <c r="O2868"/>
      <c r="P2868"/>
      <c r="Q2868"/>
      <c r="U2868" s="969"/>
      <c r="V2868" s="38"/>
      <c r="W2868" s="38"/>
    </row>
    <row r="2869" spans="1:23" x14ac:dyDescent="0.35">
      <c r="A2869" s="27">
        <v>73201</v>
      </c>
      <c r="B2869" s="1284">
        <v>1.1299999999999999</v>
      </c>
      <c r="C2869" s="26" t="s">
        <v>2410</v>
      </c>
      <c r="D2869" s="1"/>
      <c r="E2869" s="988" t="s">
        <v>2237</v>
      </c>
      <c r="F2869" s="3"/>
      <c r="O2869"/>
      <c r="P2869"/>
      <c r="Q2869"/>
      <c r="U2869" s="969"/>
      <c r="V2869" s="38"/>
      <c r="W2869" s="38"/>
    </row>
    <row r="2870" spans="1:23" x14ac:dyDescent="0.35">
      <c r="A2870" s="27">
        <v>73201</v>
      </c>
      <c r="B2870" s="1284">
        <v>1.1299999999999999</v>
      </c>
      <c r="C2870" s="26" t="s">
        <v>2411</v>
      </c>
      <c r="D2870" s="1"/>
      <c r="E2870" s="988" t="s">
        <v>2237</v>
      </c>
      <c r="F2870" s="3"/>
      <c r="O2870"/>
      <c r="P2870"/>
      <c r="Q2870"/>
      <c r="U2870" s="969"/>
      <c r="V2870" s="38"/>
      <c r="W2870" s="38"/>
    </row>
    <row r="2871" spans="1:23" x14ac:dyDescent="0.35">
      <c r="A2871" s="27">
        <v>73201</v>
      </c>
      <c r="B2871" s="1284">
        <v>1.1299999999999999</v>
      </c>
      <c r="C2871" s="26" t="s">
        <v>2412</v>
      </c>
      <c r="D2871" s="1"/>
      <c r="E2871" s="988" t="s">
        <v>2237</v>
      </c>
      <c r="F2871" s="3"/>
      <c r="O2871"/>
      <c r="P2871"/>
      <c r="Q2871"/>
      <c r="U2871" s="969"/>
      <c r="V2871" s="38"/>
      <c r="W2871" s="38"/>
    </row>
    <row r="2872" spans="1:23" x14ac:dyDescent="0.35">
      <c r="A2872" s="27">
        <v>73201</v>
      </c>
      <c r="B2872" s="1284">
        <v>1.1299999999999999</v>
      </c>
      <c r="C2872" s="26" t="s">
        <v>2413</v>
      </c>
      <c r="D2872" s="1"/>
      <c r="E2872" s="988" t="s">
        <v>2237</v>
      </c>
      <c r="F2872" s="3"/>
      <c r="O2872"/>
      <c r="P2872"/>
      <c r="Q2872"/>
      <c r="U2872" s="969"/>
      <c r="V2872" s="38"/>
      <c r="W2872" s="38"/>
    </row>
    <row r="2873" spans="1:23" x14ac:dyDescent="0.35">
      <c r="A2873" s="1289">
        <v>73201</v>
      </c>
      <c r="B2873" s="1290">
        <v>1.1299999999999999</v>
      </c>
      <c r="C2873" s="1289" t="s">
        <v>2414</v>
      </c>
      <c r="D2873" s="1"/>
      <c r="E2873" s="988" t="s">
        <v>2237</v>
      </c>
      <c r="F2873" s="3"/>
      <c r="O2873"/>
      <c r="P2873"/>
      <c r="Q2873"/>
      <c r="U2873" s="969"/>
      <c r="V2873" s="38"/>
      <c r="W2873" s="38"/>
    </row>
    <row r="2874" spans="1:23" x14ac:dyDescent="0.35">
      <c r="A2874" s="1289">
        <v>73201</v>
      </c>
      <c r="B2874" s="1290">
        <v>1.1299999999999999</v>
      </c>
      <c r="C2874" s="1289" t="s">
        <v>2414</v>
      </c>
      <c r="D2874" s="1"/>
      <c r="E2874" s="988" t="s">
        <v>2237</v>
      </c>
      <c r="F2874" s="3"/>
      <c r="O2874"/>
      <c r="P2874"/>
      <c r="Q2874"/>
      <c r="U2874" s="969"/>
      <c r="V2874" s="38"/>
      <c r="W2874" s="38"/>
    </row>
    <row r="2875" spans="1:23" x14ac:dyDescent="0.35">
      <c r="A2875" s="27">
        <v>73201</v>
      </c>
      <c r="B2875" s="1284">
        <v>1.1299999999999999</v>
      </c>
      <c r="C2875" s="26" t="s">
        <v>2415</v>
      </c>
      <c r="D2875" s="1"/>
      <c r="E2875" s="988" t="s">
        <v>2237</v>
      </c>
      <c r="F2875" s="3"/>
      <c r="O2875"/>
      <c r="P2875"/>
      <c r="Q2875"/>
      <c r="U2875" s="969"/>
      <c r="V2875" s="38"/>
      <c r="W2875" s="38"/>
    </row>
    <row r="2876" spans="1:23" x14ac:dyDescent="0.35">
      <c r="A2876" s="27">
        <v>73201</v>
      </c>
      <c r="B2876" s="1284">
        <v>1.1299999999999999</v>
      </c>
      <c r="C2876" s="26" t="s">
        <v>2416</v>
      </c>
      <c r="D2876" s="1"/>
      <c r="E2876" s="988" t="s">
        <v>2237</v>
      </c>
      <c r="F2876" s="3"/>
      <c r="O2876"/>
      <c r="P2876"/>
      <c r="Q2876"/>
      <c r="U2876" s="969"/>
      <c r="V2876" s="38"/>
      <c r="W2876" s="38"/>
    </row>
    <row r="2877" spans="1:23" x14ac:dyDescent="0.35">
      <c r="A2877" s="27">
        <v>73201</v>
      </c>
      <c r="B2877" s="1284">
        <v>1.1299999999999999</v>
      </c>
      <c r="C2877" s="26" t="s">
        <v>2417</v>
      </c>
      <c r="D2877" s="1"/>
      <c r="E2877" s="988" t="s">
        <v>2237</v>
      </c>
      <c r="F2877" s="3"/>
      <c r="O2877"/>
      <c r="P2877"/>
      <c r="Q2877"/>
      <c r="U2877" s="969"/>
      <c r="V2877" s="38"/>
      <c r="W2877" s="38"/>
    </row>
    <row r="2878" spans="1:23" x14ac:dyDescent="0.35">
      <c r="A2878" s="27">
        <v>73201</v>
      </c>
      <c r="B2878" s="1284">
        <v>1.1299999999999999</v>
      </c>
      <c r="C2878" s="26" t="s">
        <v>2418</v>
      </c>
      <c r="D2878" s="1"/>
      <c r="E2878" s="988" t="s">
        <v>2237</v>
      </c>
      <c r="F2878" s="3"/>
      <c r="O2878"/>
      <c r="P2878"/>
      <c r="Q2878"/>
      <c r="U2878" s="969"/>
      <c r="V2878" s="38"/>
      <c r="W2878" s="38"/>
    </row>
    <row r="2879" spans="1:23" x14ac:dyDescent="0.35">
      <c r="A2879" s="27">
        <v>73201</v>
      </c>
      <c r="B2879" s="1284">
        <v>1.1299999999999999</v>
      </c>
      <c r="C2879" s="26" t="s">
        <v>2419</v>
      </c>
      <c r="D2879" s="1"/>
      <c r="E2879" s="988" t="s">
        <v>2237</v>
      </c>
      <c r="F2879" s="3"/>
      <c r="O2879"/>
      <c r="P2879"/>
      <c r="Q2879"/>
      <c r="U2879" s="969"/>
      <c r="V2879" s="38"/>
      <c r="W2879" s="38"/>
    </row>
    <row r="2880" spans="1:23" x14ac:dyDescent="0.35">
      <c r="A2880" s="27">
        <v>73201</v>
      </c>
      <c r="B2880" s="1284">
        <v>1.1299999999999999</v>
      </c>
      <c r="C2880" s="26" t="s">
        <v>2420</v>
      </c>
      <c r="D2880" s="1"/>
      <c r="E2880" s="988" t="s">
        <v>2237</v>
      </c>
      <c r="F2880" s="3"/>
      <c r="O2880"/>
      <c r="P2880"/>
      <c r="Q2880"/>
      <c r="U2880" s="969"/>
      <c r="V2880" s="38"/>
      <c r="W2880" s="38"/>
    </row>
    <row r="2881" spans="1:23" x14ac:dyDescent="0.35">
      <c r="A2881" s="27">
        <v>73201</v>
      </c>
      <c r="B2881" s="1284">
        <v>1.1299999999999999</v>
      </c>
      <c r="C2881" s="26" t="s">
        <v>2421</v>
      </c>
      <c r="D2881" s="1"/>
      <c r="E2881" s="988" t="s">
        <v>2237</v>
      </c>
      <c r="F2881" s="3"/>
      <c r="O2881"/>
      <c r="P2881"/>
      <c r="Q2881"/>
      <c r="U2881" s="969"/>
      <c r="V2881" s="38"/>
      <c r="W2881" s="38"/>
    </row>
    <row r="2882" spans="1:23" x14ac:dyDescent="0.35">
      <c r="A2882" s="27">
        <v>73201</v>
      </c>
      <c r="B2882" s="1284">
        <v>1.1299999999999999</v>
      </c>
      <c r="C2882" s="26" t="s">
        <v>2422</v>
      </c>
      <c r="D2882" s="1"/>
      <c r="E2882" s="988" t="s">
        <v>2237</v>
      </c>
      <c r="F2882" s="3"/>
      <c r="O2882"/>
      <c r="P2882"/>
      <c r="Q2882"/>
      <c r="U2882" s="969"/>
      <c r="V2882" s="38"/>
      <c r="W2882" s="38"/>
    </row>
    <row r="2883" spans="1:23" x14ac:dyDescent="0.35">
      <c r="A2883" s="27">
        <v>73201</v>
      </c>
      <c r="B2883" s="1284">
        <v>1.1299999999999999</v>
      </c>
      <c r="C2883" s="26" t="s">
        <v>2423</v>
      </c>
      <c r="D2883" s="1"/>
      <c r="E2883" s="988" t="s">
        <v>2237</v>
      </c>
      <c r="F2883" s="3"/>
      <c r="O2883"/>
      <c r="P2883"/>
      <c r="Q2883"/>
      <c r="U2883" s="969"/>
      <c r="V2883" s="38"/>
      <c r="W2883" s="38"/>
    </row>
    <row r="2884" spans="1:23" x14ac:dyDescent="0.35">
      <c r="A2884" s="27">
        <v>73201</v>
      </c>
      <c r="B2884" s="1284">
        <v>1.1299999999999999</v>
      </c>
      <c r="C2884" s="26" t="s">
        <v>2424</v>
      </c>
      <c r="D2884" s="1"/>
      <c r="E2884" s="988" t="s">
        <v>2237</v>
      </c>
      <c r="F2884" s="3"/>
      <c r="O2884"/>
      <c r="P2884"/>
      <c r="Q2884"/>
      <c r="U2884" s="969"/>
      <c r="V2884" s="38"/>
      <c r="W2884" s="38"/>
    </row>
    <row r="2885" spans="1:23" x14ac:dyDescent="0.35">
      <c r="A2885" s="27">
        <v>73202</v>
      </c>
      <c r="B2885" s="1284">
        <v>1.19</v>
      </c>
      <c r="C2885" s="26" t="s">
        <v>2449</v>
      </c>
      <c r="D2885" s="1"/>
      <c r="E2885" s="988" t="s">
        <v>2237</v>
      </c>
      <c r="F2885" s="3"/>
      <c r="O2885"/>
      <c r="P2885"/>
      <c r="Q2885"/>
      <c r="U2885" s="969"/>
      <c r="V2885" s="38"/>
      <c r="W2885" s="38"/>
    </row>
    <row r="2886" spans="1:23" x14ac:dyDescent="0.35">
      <c r="A2886" s="27">
        <v>73202</v>
      </c>
      <c r="B2886" s="1284">
        <v>1.19</v>
      </c>
      <c r="C2886" s="26" t="s">
        <v>2450</v>
      </c>
      <c r="D2886" s="1"/>
      <c r="E2886" s="988" t="s">
        <v>2237</v>
      </c>
      <c r="F2886" s="3"/>
      <c r="O2886"/>
      <c r="P2886"/>
      <c r="Q2886"/>
      <c r="U2886" s="969"/>
      <c r="V2886" s="38"/>
      <c r="W2886" s="38"/>
    </row>
    <row r="2887" spans="1:23" x14ac:dyDescent="0.35">
      <c r="A2887" s="27">
        <v>73202</v>
      </c>
      <c r="B2887" s="1284">
        <v>1.19</v>
      </c>
      <c r="C2887" s="26" t="s">
        <v>2451</v>
      </c>
      <c r="D2887" s="1"/>
      <c r="E2887" s="988" t="s">
        <v>2237</v>
      </c>
      <c r="F2887" s="3"/>
      <c r="O2887"/>
      <c r="P2887"/>
      <c r="Q2887"/>
      <c r="U2887" s="969"/>
      <c r="V2887" s="38"/>
      <c r="W2887" s="38"/>
    </row>
    <row r="2888" spans="1:23" x14ac:dyDescent="0.35">
      <c r="A2888" s="27">
        <v>73202</v>
      </c>
      <c r="B2888" s="1284">
        <v>1.19</v>
      </c>
      <c r="C2888" s="26" t="s">
        <v>2452</v>
      </c>
      <c r="D2888" s="1"/>
      <c r="E2888" s="988" t="s">
        <v>2237</v>
      </c>
      <c r="F2888" s="3"/>
      <c r="O2888"/>
      <c r="P2888"/>
      <c r="Q2888"/>
      <c r="U2888" s="969"/>
      <c r="V2888" s="38"/>
      <c r="W2888" s="38"/>
    </row>
    <row r="2889" spans="1:23" x14ac:dyDescent="0.35">
      <c r="A2889" s="27">
        <v>73202</v>
      </c>
      <c r="B2889" s="1284">
        <v>1.19</v>
      </c>
      <c r="C2889" s="26" t="s">
        <v>2453</v>
      </c>
      <c r="D2889" s="1"/>
      <c r="E2889" s="988" t="s">
        <v>2237</v>
      </c>
      <c r="F2889" s="3"/>
      <c r="O2889"/>
      <c r="P2889"/>
      <c r="Q2889"/>
      <c r="U2889" s="969"/>
      <c r="V2889" s="38"/>
      <c r="W2889" s="38"/>
    </row>
    <row r="2890" spans="1:23" x14ac:dyDescent="0.35">
      <c r="A2890" s="27">
        <v>73202</v>
      </c>
      <c r="B2890" s="1284">
        <v>1.19</v>
      </c>
      <c r="C2890" s="26" t="s">
        <v>2454</v>
      </c>
      <c r="D2890" s="1"/>
      <c r="E2890" s="988" t="s">
        <v>2237</v>
      </c>
      <c r="F2890" s="3"/>
      <c r="O2890"/>
      <c r="P2890"/>
      <c r="Q2890"/>
      <c r="U2890" s="969"/>
      <c r="V2890" s="38"/>
      <c r="W2890" s="38"/>
    </row>
    <row r="2891" spans="1:23" x14ac:dyDescent="0.35">
      <c r="A2891" s="27">
        <v>73202</v>
      </c>
      <c r="B2891" s="1284">
        <v>1.19</v>
      </c>
      <c r="C2891" s="26" t="s">
        <v>2455</v>
      </c>
      <c r="D2891" s="1"/>
      <c r="E2891" s="988" t="s">
        <v>2237</v>
      </c>
      <c r="F2891" s="3"/>
      <c r="O2891"/>
      <c r="P2891"/>
      <c r="Q2891"/>
      <c r="U2891" s="969"/>
      <c r="V2891" s="38"/>
      <c r="W2891" s="38"/>
    </row>
    <row r="2892" spans="1:23" x14ac:dyDescent="0.35">
      <c r="A2892" s="27">
        <v>73202</v>
      </c>
      <c r="B2892" s="1284">
        <v>1.19</v>
      </c>
      <c r="C2892" s="26" t="s">
        <v>2456</v>
      </c>
      <c r="D2892" s="1"/>
      <c r="E2892" s="988" t="s">
        <v>2237</v>
      </c>
      <c r="F2892" s="3"/>
      <c r="O2892"/>
      <c r="P2892"/>
      <c r="Q2892"/>
      <c r="U2892" s="969"/>
      <c r="V2892" s="38"/>
      <c r="W2892" s="38"/>
    </row>
    <row r="2893" spans="1:23" x14ac:dyDescent="0.35">
      <c r="A2893" s="27">
        <v>73202</v>
      </c>
      <c r="B2893" s="1284">
        <v>1.19</v>
      </c>
      <c r="C2893" s="26" t="s">
        <v>2457</v>
      </c>
      <c r="D2893" s="1"/>
      <c r="E2893" s="988" t="s">
        <v>2237</v>
      </c>
      <c r="F2893" s="3"/>
      <c r="O2893"/>
      <c r="P2893"/>
      <c r="Q2893"/>
      <c r="U2893" s="969"/>
      <c r="V2893" s="38"/>
      <c r="W2893" s="38"/>
    </row>
    <row r="2894" spans="1:23" x14ac:dyDescent="0.35">
      <c r="A2894" s="27">
        <v>73202</v>
      </c>
      <c r="B2894" s="1284">
        <v>1.19</v>
      </c>
      <c r="C2894" s="26" t="s">
        <v>2458</v>
      </c>
      <c r="D2894" s="1"/>
      <c r="E2894" s="988" t="s">
        <v>2237</v>
      </c>
      <c r="F2894" s="3"/>
      <c r="O2894"/>
      <c r="P2894"/>
      <c r="Q2894"/>
      <c r="U2894" s="969"/>
      <c r="V2894" s="38"/>
      <c r="W2894" s="38"/>
    </row>
    <row r="2895" spans="1:23" x14ac:dyDescent="0.35">
      <c r="A2895" s="27">
        <v>73202</v>
      </c>
      <c r="B2895" s="1284">
        <v>1.19</v>
      </c>
      <c r="C2895" s="26" t="s">
        <v>2459</v>
      </c>
      <c r="D2895" s="1"/>
      <c r="E2895" s="988" t="s">
        <v>2237</v>
      </c>
      <c r="F2895" s="3"/>
      <c r="O2895"/>
      <c r="P2895"/>
      <c r="Q2895"/>
      <c r="U2895" s="969"/>
      <c r="V2895" s="38"/>
      <c r="W2895" s="38"/>
    </row>
    <row r="2896" spans="1:23" x14ac:dyDescent="0.35">
      <c r="A2896" s="27">
        <v>73202</v>
      </c>
      <c r="B2896" s="1284">
        <v>1.19</v>
      </c>
      <c r="C2896" s="26" t="s">
        <v>2460</v>
      </c>
      <c r="D2896" s="1"/>
      <c r="E2896" s="988" t="s">
        <v>2237</v>
      </c>
      <c r="F2896" s="3"/>
      <c r="O2896"/>
      <c r="P2896"/>
      <c r="Q2896"/>
      <c r="U2896" s="969"/>
      <c r="V2896" s="38"/>
      <c r="W2896" s="38"/>
    </row>
    <row r="2897" spans="1:23" x14ac:dyDescent="0.35">
      <c r="A2897" s="27">
        <v>73202</v>
      </c>
      <c r="B2897" s="1284">
        <v>1.19</v>
      </c>
      <c r="C2897" s="26" t="s">
        <v>2461</v>
      </c>
      <c r="D2897" s="1"/>
      <c r="E2897" s="988" t="s">
        <v>2237</v>
      </c>
      <c r="F2897" s="3"/>
      <c r="O2897"/>
      <c r="P2897"/>
      <c r="Q2897"/>
      <c r="U2897" s="969"/>
      <c r="V2897" s="38"/>
      <c r="W2897" s="38"/>
    </row>
    <row r="2898" spans="1:23" x14ac:dyDescent="0.35">
      <c r="A2898" s="27">
        <v>73202</v>
      </c>
      <c r="B2898" s="1284">
        <v>1.19</v>
      </c>
      <c r="C2898" s="26" t="s">
        <v>2462</v>
      </c>
      <c r="D2898" s="1"/>
      <c r="E2898" s="988" t="s">
        <v>2237</v>
      </c>
      <c r="F2898" s="3"/>
      <c r="O2898"/>
      <c r="P2898"/>
      <c r="Q2898"/>
      <c r="U2898" s="969"/>
      <c r="V2898" s="38"/>
      <c r="W2898" s="38"/>
    </row>
    <row r="2899" spans="1:23" x14ac:dyDescent="0.35">
      <c r="A2899" s="27">
        <v>73206</v>
      </c>
      <c r="B2899" s="1284">
        <v>1.76</v>
      </c>
      <c r="C2899" s="26" t="s">
        <v>2602</v>
      </c>
      <c r="D2899" s="1"/>
      <c r="E2899" s="988" t="s">
        <v>2237</v>
      </c>
      <c r="F2899" s="3"/>
      <c r="O2899"/>
      <c r="P2899"/>
      <c r="Q2899"/>
      <c r="U2899" s="969"/>
      <c r="V2899" s="38"/>
      <c r="W2899" s="38"/>
    </row>
    <row r="2900" spans="1:23" x14ac:dyDescent="0.35">
      <c r="A2900" s="27">
        <v>73206</v>
      </c>
      <c r="B2900" s="1284">
        <v>1.76</v>
      </c>
      <c r="C2900" s="26" t="s">
        <v>2603</v>
      </c>
      <c r="D2900" s="1"/>
      <c r="E2900" s="988" t="s">
        <v>2237</v>
      </c>
      <c r="F2900" s="3"/>
      <c r="O2900"/>
      <c r="P2900"/>
      <c r="Q2900"/>
      <c r="U2900" s="969"/>
      <c r="V2900" s="38"/>
      <c r="W2900" s="38"/>
    </row>
    <row r="2901" spans="1:23" x14ac:dyDescent="0.35">
      <c r="A2901" s="27">
        <v>73218</v>
      </c>
      <c r="B2901" s="1284">
        <v>1.32</v>
      </c>
      <c r="C2901" s="26" t="s">
        <v>2496</v>
      </c>
      <c r="D2901" s="1"/>
      <c r="E2901" s="988" t="s">
        <v>2237</v>
      </c>
      <c r="F2901" s="3"/>
      <c r="O2901"/>
      <c r="P2901"/>
      <c r="Q2901"/>
      <c r="U2901" s="969"/>
      <c r="V2901" s="38"/>
      <c r="W2901" s="38"/>
    </row>
    <row r="2902" spans="1:23" x14ac:dyDescent="0.35">
      <c r="A2902" s="27">
        <v>73218</v>
      </c>
      <c r="B2902" s="1284">
        <v>1.32</v>
      </c>
      <c r="C2902" s="26" t="s">
        <v>2497</v>
      </c>
      <c r="D2902" s="1"/>
      <c r="E2902" s="988" t="s">
        <v>2237</v>
      </c>
      <c r="F2902" s="3"/>
      <c r="O2902"/>
      <c r="P2902"/>
      <c r="Q2902"/>
      <c r="U2902" s="969"/>
      <c r="V2902" s="38"/>
      <c r="W2902" s="38"/>
    </row>
    <row r="2903" spans="1:23" x14ac:dyDescent="0.35">
      <c r="A2903" s="27">
        <v>73218</v>
      </c>
      <c r="B2903" s="1284">
        <v>1.32</v>
      </c>
      <c r="C2903" s="26" t="s">
        <v>2498</v>
      </c>
      <c r="D2903" s="1"/>
      <c r="E2903" s="988" t="s">
        <v>2237</v>
      </c>
      <c r="F2903" s="3"/>
      <c r="O2903"/>
      <c r="P2903"/>
      <c r="Q2903"/>
      <c r="U2903" s="969"/>
      <c r="V2903" s="38"/>
      <c r="W2903" s="38"/>
    </row>
    <row r="2904" spans="1:23" x14ac:dyDescent="0.35">
      <c r="A2904" s="27">
        <v>73218</v>
      </c>
      <c r="B2904" s="1284">
        <v>1.32</v>
      </c>
      <c r="C2904" s="26" t="s">
        <v>2499</v>
      </c>
      <c r="D2904" s="1"/>
      <c r="E2904" s="988" t="s">
        <v>2237</v>
      </c>
      <c r="F2904" s="3"/>
      <c r="O2904"/>
      <c r="P2904"/>
      <c r="Q2904"/>
      <c r="U2904" s="969"/>
      <c r="V2904" s="38"/>
      <c r="W2904" s="38"/>
    </row>
    <row r="2905" spans="1:23" x14ac:dyDescent="0.35">
      <c r="A2905" s="27">
        <v>73218</v>
      </c>
      <c r="B2905" s="1284">
        <v>1.32</v>
      </c>
      <c r="C2905" s="26" t="s">
        <v>2500</v>
      </c>
      <c r="D2905" s="1"/>
      <c r="E2905" s="988" t="s">
        <v>2237</v>
      </c>
      <c r="F2905" s="3"/>
      <c r="O2905"/>
      <c r="P2905"/>
      <c r="Q2905"/>
      <c r="U2905" s="969"/>
      <c r="V2905" s="38"/>
      <c r="W2905" s="38"/>
    </row>
    <row r="2906" spans="1:23" x14ac:dyDescent="0.35">
      <c r="A2906" s="27">
        <v>73218</v>
      </c>
      <c r="B2906" s="1284">
        <v>1.32</v>
      </c>
      <c r="C2906" s="26" t="s">
        <v>2501</v>
      </c>
      <c r="D2906" s="1"/>
      <c r="E2906" s="988" t="s">
        <v>2237</v>
      </c>
      <c r="F2906" s="3"/>
      <c r="O2906"/>
      <c r="P2906"/>
      <c r="Q2906"/>
      <c r="U2906" s="969"/>
      <c r="V2906" s="38"/>
      <c r="W2906" s="38"/>
    </row>
    <row r="2907" spans="1:23" x14ac:dyDescent="0.35">
      <c r="A2907" s="27">
        <v>73218</v>
      </c>
      <c r="B2907" s="1284">
        <v>1.32</v>
      </c>
      <c r="C2907" s="26" t="s">
        <v>2502</v>
      </c>
      <c r="D2907" s="1"/>
      <c r="E2907" s="988" t="s">
        <v>2237</v>
      </c>
      <c r="F2907" s="3"/>
      <c r="O2907"/>
      <c r="P2907"/>
      <c r="Q2907"/>
      <c r="U2907" s="969"/>
      <c r="V2907" s="38"/>
      <c r="W2907" s="38"/>
    </row>
    <row r="2908" spans="1:23" x14ac:dyDescent="0.35">
      <c r="A2908" s="27">
        <v>73218</v>
      </c>
      <c r="B2908" s="1284">
        <v>1.32</v>
      </c>
      <c r="C2908" s="26" t="s">
        <v>2503</v>
      </c>
      <c r="D2908" s="1"/>
      <c r="E2908" s="988" t="s">
        <v>2237</v>
      </c>
      <c r="F2908" s="3"/>
      <c r="O2908"/>
      <c r="P2908"/>
      <c r="Q2908"/>
      <c r="U2908" s="969"/>
      <c r="V2908" s="38"/>
      <c r="W2908" s="38"/>
    </row>
    <row r="2909" spans="1:23" x14ac:dyDescent="0.35">
      <c r="A2909" s="27">
        <v>73218</v>
      </c>
      <c r="B2909" s="1284">
        <v>1.32</v>
      </c>
      <c r="C2909" s="26" t="s">
        <v>2504</v>
      </c>
      <c r="D2909" s="1"/>
      <c r="E2909" s="988" t="s">
        <v>2237</v>
      </c>
      <c r="F2909" s="3"/>
      <c r="O2909"/>
      <c r="P2909"/>
      <c r="Q2909"/>
      <c r="U2909" s="969"/>
      <c r="V2909" s="38"/>
      <c r="W2909" s="38"/>
    </row>
    <row r="2910" spans="1:23" x14ac:dyDescent="0.35">
      <c r="A2910" s="27">
        <v>73218</v>
      </c>
      <c r="B2910" s="1284">
        <v>1.32</v>
      </c>
      <c r="C2910" s="26" t="s">
        <v>2505</v>
      </c>
      <c r="D2910" s="1"/>
      <c r="E2910" s="988" t="s">
        <v>2237</v>
      </c>
      <c r="F2910" s="3"/>
      <c r="O2910"/>
      <c r="P2910"/>
      <c r="Q2910"/>
      <c r="U2910" s="969"/>
      <c r="V2910" s="38"/>
      <c r="W2910" s="38"/>
    </row>
    <row r="2911" spans="1:23" x14ac:dyDescent="0.35">
      <c r="A2911" s="27">
        <v>73218</v>
      </c>
      <c r="B2911" s="1284">
        <v>1.32</v>
      </c>
      <c r="C2911" s="26" t="s">
        <v>2506</v>
      </c>
      <c r="D2911" s="1"/>
      <c r="E2911" s="988" t="s">
        <v>2237</v>
      </c>
      <c r="F2911" s="3"/>
      <c r="O2911"/>
      <c r="P2911"/>
      <c r="Q2911"/>
      <c r="U2911" s="969"/>
      <c r="V2911" s="38"/>
      <c r="W2911" s="38"/>
    </row>
    <row r="2912" spans="1:23" x14ac:dyDescent="0.35">
      <c r="A2912" s="27">
        <v>73218</v>
      </c>
      <c r="B2912" s="1284">
        <v>1.32</v>
      </c>
      <c r="C2912" s="26" t="s">
        <v>2507</v>
      </c>
      <c r="D2912" s="1"/>
      <c r="E2912" s="988" t="s">
        <v>2237</v>
      </c>
      <c r="F2912" s="3"/>
      <c r="O2912"/>
      <c r="P2912"/>
      <c r="Q2912"/>
      <c r="U2912" s="969"/>
      <c r="V2912" s="38"/>
      <c r="W2912" s="38"/>
    </row>
    <row r="2913" spans="1:23" x14ac:dyDescent="0.35">
      <c r="A2913" s="27">
        <v>73218</v>
      </c>
      <c r="B2913" s="1284">
        <v>1.32</v>
      </c>
      <c r="C2913" s="26" t="s">
        <v>2508</v>
      </c>
      <c r="D2913" s="1"/>
      <c r="E2913" s="988" t="s">
        <v>2237</v>
      </c>
      <c r="F2913" s="3"/>
      <c r="O2913"/>
      <c r="P2913"/>
      <c r="Q2913"/>
      <c r="U2913" s="969"/>
      <c r="V2913" s="38"/>
      <c r="W2913" s="38"/>
    </row>
    <row r="2914" spans="1:23" x14ac:dyDescent="0.35">
      <c r="A2914" s="27">
        <v>73219</v>
      </c>
      <c r="B2914" s="1284">
        <v>1.58</v>
      </c>
      <c r="C2914" s="26" t="s">
        <v>2552</v>
      </c>
      <c r="D2914" s="1"/>
      <c r="E2914" s="988" t="s">
        <v>2237</v>
      </c>
      <c r="F2914" s="3"/>
      <c r="O2914"/>
      <c r="P2914"/>
      <c r="Q2914"/>
      <c r="U2914" s="969"/>
      <c r="V2914" s="38"/>
      <c r="W2914" s="38"/>
    </row>
    <row r="2915" spans="1:23" x14ac:dyDescent="0.35">
      <c r="A2915" s="27">
        <v>73219</v>
      </c>
      <c r="B2915" s="1284">
        <v>1.58</v>
      </c>
      <c r="C2915" s="26" t="s">
        <v>2553</v>
      </c>
      <c r="D2915" s="1"/>
      <c r="E2915" s="988" t="s">
        <v>2237</v>
      </c>
      <c r="F2915" s="3"/>
      <c r="O2915"/>
      <c r="P2915"/>
      <c r="Q2915"/>
      <c r="U2915" s="969"/>
      <c r="V2915" s="38"/>
      <c r="W2915" s="38"/>
    </row>
    <row r="2916" spans="1:23" x14ac:dyDescent="0.35">
      <c r="A2916" s="27">
        <v>73219</v>
      </c>
      <c r="B2916" s="1284">
        <v>1.58</v>
      </c>
      <c r="C2916" s="26" t="s">
        <v>2554</v>
      </c>
      <c r="D2916" s="1"/>
      <c r="E2916" s="988" t="s">
        <v>2237</v>
      </c>
      <c r="F2916" s="3"/>
      <c r="O2916"/>
      <c r="P2916"/>
      <c r="Q2916"/>
      <c r="U2916" s="969"/>
      <c r="V2916" s="38"/>
      <c r="W2916" s="38"/>
    </row>
    <row r="2917" spans="1:23" x14ac:dyDescent="0.35">
      <c r="A2917" s="27">
        <v>73219</v>
      </c>
      <c r="B2917" s="1284">
        <v>1.58</v>
      </c>
      <c r="C2917" s="26" t="s">
        <v>2555</v>
      </c>
      <c r="D2917" s="1"/>
      <c r="E2917" s="988" t="s">
        <v>2237</v>
      </c>
      <c r="F2917" s="3"/>
      <c r="O2917"/>
      <c r="P2917"/>
      <c r="Q2917"/>
      <c r="U2917" s="969"/>
      <c r="V2917" s="38"/>
      <c r="W2917" s="38"/>
    </row>
    <row r="2918" spans="1:23" x14ac:dyDescent="0.35">
      <c r="A2918" s="27">
        <v>73219</v>
      </c>
      <c r="B2918" s="1284">
        <v>1.58</v>
      </c>
      <c r="C2918" s="26" t="s">
        <v>2556</v>
      </c>
      <c r="D2918" s="1"/>
      <c r="E2918" s="988" t="s">
        <v>2237</v>
      </c>
      <c r="F2918" s="3"/>
      <c r="O2918"/>
      <c r="P2918"/>
      <c r="Q2918"/>
      <c r="U2918" s="969"/>
      <c r="V2918" s="38"/>
      <c r="W2918" s="38"/>
    </row>
    <row r="2919" spans="1:23" x14ac:dyDescent="0.35">
      <c r="A2919" s="27">
        <v>73219</v>
      </c>
      <c r="B2919" s="1284">
        <v>1.58</v>
      </c>
      <c r="C2919" s="26" t="s">
        <v>2557</v>
      </c>
      <c r="D2919" s="1"/>
      <c r="E2919" s="988" t="s">
        <v>2237</v>
      </c>
      <c r="F2919" s="3"/>
      <c r="O2919"/>
      <c r="P2919"/>
      <c r="Q2919"/>
      <c r="U2919" s="969"/>
      <c r="V2919" s="38"/>
      <c r="W2919" s="38"/>
    </row>
    <row r="2920" spans="1:23" x14ac:dyDescent="0.35">
      <c r="A2920" s="27">
        <v>73219</v>
      </c>
      <c r="B2920" s="1284">
        <v>1.58</v>
      </c>
      <c r="C2920" s="26" t="s">
        <v>2558</v>
      </c>
      <c r="D2920" s="1"/>
      <c r="E2920" s="988" t="s">
        <v>2237</v>
      </c>
      <c r="F2920" s="3"/>
      <c r="O2920"/>
      <c r="P2920"/>
      <c r="Q2920"/>
      <c r="U2920" s="969"/>
      <c r="V2920" s="38"/>
      <c r="W2920" s="38"/>
    </row>
    <row r="2921" spans="1:23" x14ac:dyDescent="0.35">
      <c r="A2921" s="27">
        <v>73219</v>
      </c>
      <c r="B2921" s="1284">
        <v>1.58</v>
      </c>
      <c r="C2921" s="26" t="s">
        <v>2559</v>
      </c>
      <c r="D2921" s="1"/>
      <c r="E2921" s="988" t="s">
        <v>2237</v>
      </c>
      <c r="F2921" s="3"/>
      <c r="O2921"/>
      <c r="P2921"/>
      <c r="Q2921"/>
      <c r="U2921" s="969"/>
      <c r="V2921" s="38"/>
      <c r="W2921" s="38"/>
    </row>
    <row r="2922" spans="1:23" x14ac:dyDescent="0.35">
      <c r="A2922" s="27">
        <v>73220</v>
      </c>
      <c r="B2922" s="1284">
        <v>2.1</v>
      </c>
      <c r="C2922" s="26" t="s">
        <v>2621</v>
      </c>
      <c r="D2922" s="1"/>
      <c r="E2922" s="988" t="s">
        <v>2237</v>
      </c>
      <c r="F2922" s="3"/>
      <c r="O2922"/>
      <c r="P2922"/>
      <c r="Q2922"/>
      <c r="U2922" s="969"/>
      <c r="V2922" s="38"/>
      <c r="W2922" s="38"/>
    </row>
    <row r="2923" spans="1:23" x14ac:dyDescent="0.35">
      <c r="A2923" s="27">
        <v>73220</v>
      </c>
      <c r="B2923" s="1284">
        <v>2.1</v>
      </c>
      <c r="C2923" s="26" t="s">
        <v>2622</v>
      </c>
      <c r="D2923" s="1"/>
      <c r="E2923" s="988" t="s">
        <v>2237</v>
      </c>
      <c r="F2923" s="3"/>
      <c r="O2923"/>
      <c r="P2923"/>
      <c r="Q2923"/>
      <c r="U2923" s="969"/>
      <c r="V2923" s="38"/>
      <c r="W2923" s="38"/>
    </row>
    <row r="2924" spans="1:23" x14ac:dyDescent="0.35">
      <c r="A2924" s="27">
        <v>73220</v>
      </c>
      <c r="B2924" s="1284">
        <v>2.1</v>
      </c>
      <c r="C2924" s="26" t="s">
        <v>2623</v>
      </c>
      <c r="D2924" s="1"/>
      <c r="E2924" s="988" t="s">
        <v>2237</v>
      </c>
      <c r="F2924" s="3"/>
      <c r="O2924"/>
      <c r="P2924"/>
      <c r="Q2924"/>
      <c r="U2924" s="969"/>
      <c r="V2924" s="38"/>
      <c r="W2924" s="38"/>
    </row>
    <row r="2925" spans="1:23" x14ac:dyDescent="0.35">
      <c r="A2925" s="27">
        <v>73220</v>
      </c>
      <c r="B2925" s="1284">
        <v>2.1</v>
      </c>
      <c r="C2925" s="26" t="s">
        <v>2624</v>
      </c>
      <c r="D2925" s="1"/>
      <c r="E2925" s="988" t="s">
        <v>2237</v>
      </c>
      <c r="F2925" s="3"/>
      <c r="O2925"/>
      <c r="P2925"/>
      <c r="Q2925"/>
      <c r="U2925" s="969"/>
      <c r="V2925" s="38"/>
      <c r="W2925" s="38"/>
    </row>
    <row r="2926" spans="1:23" x14ac:dyDescent="0.35">
      <c r="A2926" s="27">
        <v>73220</v>
      </c>
      <c r="B2926" s="1284">
        <v>2.1</v>
      </c>
      <c r="C2926" s="26" t="s">
        <v>2625</v>
      </c>
      <c r="D2926" s="1"/>
      <c r="E2926" s="988" t="s">
        <v>2237</v>
      </c>
      <c r="F2926" s="3"/>
      <c r="O2926"/>
      <c r="P2926"/>
      <c r="Q2926"/>
      <c r="U2926" s="969"/>
      <c r="V2926" s="38"/>
      <c r="W2926" s="38"/>
    </row>
    <row r="2927" spans="1:23" x14ac:dyDescent="0.35">
      <c r="A2927" s="27">
        <v>73220</v>
      </c>
      <c r="B2927" s="1284">
        <v>2.1</v>
      </c>
      <c r="C2927" s="26" t="s">
        <v>2626</v>
      </c>
      <c r="D2927" s="1"/>
      <c r="E2927" s="988" t="s">
        <v>2237</v>
      </c>
      <c r="F2927" s="1109"/>
      <c r="O2927"/>
      <c r="P2927"/>
      <c r="Q2927"/>
      <c r="U2927" s="969"/>
      <c r="V2927" s="38"/>
      <c r="W2927" s="38"/>
    </row>
    <row r="2928" spans="1:23" x14ac:dyDescent="0.35">
      <c r="A2928" s="27">
        <v>73220</v>
      </c>
      <c r="B2928" s="1284">
        <v>2.1</v>
      </c>
      <c r="C2928" s="26" t="s">
        <v>2627</v>
      </c>
      <c r="D2928" s="1"/>
      <c r="E2928" s="988" t="s">
        <v>2237</v>
      </c>
      <c r="F2928" s="3"/>
      <c r="O2928"/>
      <c r="P2928"/>
      <c r="Q2928"/>
      <c r="U2928" s="969"/>
      <c r="V2928" s="38"/>
      <c r="W2928" s="38"/>
    </row>
    <row r="2929" spans="1:23" x14ac:dyDescent="0.35">
      <c r="A2929" s="27">
        <v>73220</v>
      </c>
      <c r="B2929" s="1284">
        <v>2.1</v>
      </c>
      <c r="C2929" s="26" t="s">
        <v>2628</v>
      </c>
      <c r="D2929" s="1"/>
      <c r="E2929" s="988" t="s">
        <v>2237</v>
      </c>
      <c r="F2929" s="3"/>
      <c r="O2929"/>
      <c r="P2929"/>
      <c r="Q2929"/>
      <c r="U2929" s="969"/>
      <c r="V2929" s="38"/>
      <c r="W2929" s="38"/>
    </row>
    <row r="2930" spans="1:23" x14ac:dyDescent="0.35">
      <c r="A2930" s="27">
        <v>73220</v>
      </c>
      <c r="B2930" s="1284">
        <v>2.1</v>
      </c>
      <c r="C2930" s="26" t="s">
        <v>2629</v>
      </c>
      <c r="D2930" s="1"/>
      <c r="E2930" s="988" t="s">
        <v>2237</v>
      </c>
      <c r="F2930" s="3"/>
      <c r="O2930"/>
      <c r="P2930"/>
      <c r="Q2930"/>
      <c r="U2930" s="969"/>
      <c r="V2930" s="38"/>
      <c r="W2930" s="38"/>
    </row>
    <row r="2931" spans="1:23" x14ac:dyDescent="0.35">
      <c r="A2931" s="27">
        <v>73220</v>
      </c>
      <c r="B2931" s="1284">
        <v>2.1</v>
      </c>
      <c r="C2931" s="26" t="s">
        <v>2630</v>
      </c>
      <c r="D2931" s="1"/>
      <c r="E2931" s="988" t="s">
        <v>2237</v>
      </c>
      <c r="F2931" s="3"/>
      <c r="O2931"/>
      <c r="P2931"/>
      <c r="Q2931"/>
      <c r="U2931" s="969"/>
      <c r="V2931" s="38"/>
      <c r="W2931" s="38"/>
    </row>
    <row r="2932" spans="1:23" x14ac:dyDescent="0.35">
      <c r="A2932" s="27">
        <v>73221</v>
      </c>
      <c r="B2932" s="1284">
        <v>1.32</v>
      </c>
      <c r="C2932" s="26" t="s">
        <v>2509</v>
      </c>
      <c r="D2932" s="1"/>
      <c r="E2932" s="988" t="s">
        <v>2237</v>
      </c>
      <c r="F2932" s="3"/>
      <c r="O2932"/>
      <c r="P2932"/>
      <c r="Q2932"/>
      <c r="U2932" s="969"/>
      <c r="V2932" s="38"/>
      <c r="W2932" s="38"/>
    </row>
    <row r="2933" spans="1:23" x14ac:dyDescent="0.35">
      <c r="A2933" s="27">
        <v>73221</v>
      </c>
      <c r="B2933" s="1284">
        <v>1.32</v>
      </c>
      <c r="C2933" s="26" t="s">
        <v>2510</v>
      </c>
      <c r="D2933" s="1"/>
      <c r="E2933" s="988" t="s">
        <v>2237</v>
      </c>
      <c r="F2933" s="3"/>
      <c r="O2933"/>
      <c r="P2933"/>
      <c r="Q2933"/>
      <c r="U2933" s="969"/>
      <c r="V2933" s="38"/>
      <c r="W2933" s="38"/>
    </row>
    <row r="2934" spans="1:23" x14ac:dyDescent="0.35">
      <c r="A2934" s="27">
        <v>73221</v>
      </c>
      <c r="B2934" s="1284">
        <v>1.32</v>
      </c>
      <c r="C2934" s="26" t="s">
        <v>2511</v>
      </c>
      <c r="D2934" s="1"/>
      <c r="E2934" s="988" t="s">
        <v>2237</v>
      </c>
      <c r="F2934" s="3"/>
      <c r="O2934"/>
      <c r="P2934"/>
      <c r="Q2934"/>
      <c r="U2934" s="969"/>
      <c r="V2934" s="38"/>
      <c r="W2934" s="38"/>
    </row>
    <row r="2935" spans="1:23" x14ac:dyDescent="0.35">
      <c r="A2935" s="27">
        <v>73221</v>
      </c>
      <c r="B2935" s="1284">
        <v>1.32</v>
      </c>
      <c r="C2935" s="26" t="s">
        <v>2512</v>
      </c>
      <c r="D2935" s="1"/>
      <c r="E2935" s="988" t="s">
        <v>2237</v>
      </c>
      <c r="O2935"/>
      <c r="P2935"/>
      <c r="Q2935"/>
      <c r="U2935" s="969"/>
      <c r="V2935" s="38"/>
      <c r="W2935" s="38"/>
    </row>
    <row r="2936" spans="1:23" x14ac:dyDescent="0.35">
      <c r="A2936" s="27">
        <v>73222</v>
      </c>
      <c r="B2936" s="1284">
        <v>1.58</v>
      </c>
      <c r="C2936" s="26" t="s">
        <v>2560</v>
      </c>
      <c r="D2936" s="1"/>
      <c r="E2936" s="988" t="s">
        <v>2237</v>
      </c>
      <c r="F2936" s="3"/>
      <c r="O2936"/>
      <c r="P2936"/>
      <c r="Q2936"/>
      <c r="U2936" s="969"/>
      <c r="V2936" s="38"/>
      <c r="W2936" s="38"/>
    </row>
    <row r="2937" spans="1:23" x14ac:dyDescent="0.35">
      <c r="A2937" s="27">
        <v>73222</v>
      </c>
      <c r="B2937" s="1284">
        <v>1.58</v>
      </c>
      <c r="C2937" s="26" t="s">
        <v>2561</v>
      </c>
      <c r="D2937" s="1"/>
      <c r="E2937" s="988" t="s">
        <v>2237</v>
      </c>
      <c r="F2937" s="3"/>
      <c r="O2937"/>
      <c r="P2937"/>
      <c r="Q2937"/>
      <c r="U2937" s="969"/>
      <c r="V2937" s="38"/>
      <c r="W2937" s="38"/>
    </row>
    <row r="2938" spans="1:23" x14ac:dyDescent="0.35">
      <c r="A2938" s="27">
        <v>73222</v>
      </c>
      <c r="B2938" s="1284">
        <v>1.58</v>
      </c>
      <c r="C2938" s="26" t="s">
        <v>2562</v>
      </c>
      <c r="D2938" s="1"/>
      <c r="E2938" s="988" t="s">
        <v>2237</v>
      </c>
      <c r="F2938" s="3"/>
      <c r="O2938"/>
      <c r="P2938"/>
      <c r="Q2938"/>
      <c r="U2938" s="969"/>
      <c r="V2938" s="38"/>
      <c r="W2938" s="38"/>
    </row>
    <row r="2939" spans="1:23" x14ac:dyDescent="0.35">
      <c r="A2939" s="27">
        <v>73222</v>
      </c>
      <c r="B2939" s="1284">
        <v>1.58</v>
      </c>
      <c r="C2939" s="26" t="s">
        <v>2563</v>
      </c>
      <c r="D2939" s="1"/>
      <c r="E2939" s="988" t="s">
        <v>2237</v>
      </c>
      <c r="F2939" s="3"/>
      <c r="O2939"/>
      <c r="P2939"/>
      <c r="Q2939"/>
      <c r="U2939" s="969"/>
      <c r="V2939" s="38"/>
      <c r="W2939" s="38"/>
    </row>
    <row r="2940" spans="1:23" x14ac:dyDescent="0.35">
      <c r="A2940" s="27">
        <v>73222</v>
      </c>
      <c r="B2940" s="1284">
        <v>1.58</v>
      </c>
      <c r="C2940" s="26" t="s">
        <v>2564</v>
      </c>
      <c r="D2940" s="1"/>
      <c r="E2940" s="988" t="s">
        <v>2237</v>
      </c>
      <c r="F2940" s="3"/>
      <c r="O2940"/>
      <c r="P2940"/>
      <c r="Q2940"/>
      <c r="U2940" s="969"/>
      <c r="V2940" s="38"/>
      <c r="W2940" s="38"/>
    </row>
    <row r="2941" spans="1:23" x14ac:dyDescent="0.35">
      <c r="A2941" s="27">
        <v>73222</v>
      </c>
      <c r="B2941" s="1284">
        <v>1.58</v>
      </c>
      <c r="C2941" s="26" t="s">
        <v>2565</v>
      </c>
      <c r="D2941" s="1"/>
      <c r="E2941" s="988" t="s">
        <v>2237</v>
      </c>
      <c r="F2941" s="3"/>
      <c r="O2941"/>
      <c r="P2941"/>
      <c r="Q2941"/>
      <c r="U2941" s="969"/>
      <c r="V2941" s="38"/>
      <c r="W2941" s="38"/>
    </row>
    <row r="2942" spans="1:23" x14ac:dyDescent="0.35">
      <c r="A2942" s="27">
        <v>73223</v>
      </c>
      <c r="B2942" s="1284">
        <v>2.1</v>
      </c>
      <c r="C2942" s="26" t="s">
        <v>2631</v>
      </c>
      <c r="D2942" s="1"/>
      <c r="E2942" s="988" t="s">
        <v>2237</v>
      </c>
      <c r="F2942" s="3"/>
      <c r="O2942"/>
      <c r="P2942"/>
      <c r="Q2942"/>
      <c r="U2942" s="969"/>
      <c r="V2942" s="38"/>
      <c r="W2942" s="38"/>
    </row>
    <row r="2943" spans="1:23" x14ac:dyDescent="0.35">
      <c r="A2943" s="27">
        <v>73223</v>
      </c>
      <c r="B2943" s="1284">
        <v>2.1</v>
      </c>
      <c r="C2943" s="26" t="s">
        <v>2632</v>
      </c>
      <c r="D2943" s="1"/>
      <c r="E2943" s="988" t="s">
        <v>2237</v>
      </c>
      <c r="F2943" s="3"/>
      <c r="O2943"/>
      <c r="P2943"/>
      <c r="Q2943"/>
      <c r="U2943" s="969"/>
      <c r="V2943" s="38"/>
      <c r="W2943" s="38"/>
    </row>
    <row r="2944" spans="1:23" x14ac:dyDescent="0.35">
      <c r="A2944" s="27">
        <v>73223</v>
      </c>
      <c r="B2944" s="1284">
        <v>2.1</v>
      </c>
      <c r="C2944" s="26" t="s">
        <v>2633</v>
      </c>
      <c r="D2944" s="1"/>
      <c r="E2944" s="988" t="s">
        <v>2237</v>
      </c>
      <c r="F2944" s="1109"/>
      <c r="O2944"/>
      <c r="P2944"/>
      <c r="Q2944"/>
      <c r="U2944" s="969"/>
      <c r="V2944" s="38"/>
      <c r="W2944" s="38"/>
    </row>
    <row r="2945" spans="1:23" x14ac:dyDescent="0.35">
      <c r="A2945" s="27">
        <v>73223</v>
      </c>
      <c r="B2945" s="1284">
        <v>2.1</v>
      </c>
      <c r="C2945" s="26" t="s">
        <v>2634</v>
      </c>
      <c r="D2945" s="1"/>
      <c r="E2945" s="988" t="s">
        <v>2237</v>
      </c>
      <c r="F2945" s="1109"/>
      <c r="O2945"/>
      <c r="P2945"/>
      <c r="Q2945"/>
      <c r="U2945" s="969"/>
      <c r="V2945" s="38"/>
      <c r="W2945" s="38"/>
    </row>
    <row r="2946" spans="1:23" x14ac:dyDescent="0.35">
      <c r="A2946" s="27">
        <v>73223</v>
      </c>
      <c r="B2946" s="1284">
        <v>2.1</v>
      </c>
      <c r="C2946" s="26" t="s">
        <v>2635</v>
      </c>
      <c r="D2946" s="1"/>
      <c r="E2946" s="988" t="s">
        <v>2237</v>
      </c>
      <c r="F2946" s="3"/>
      <c r="O2946"/>
      <c r="P2946"/>
      <c r="Q2946"/>
      <c r="U2946" s="969"/>
      <c r="V2946" s="38"/>
      <c r="W2946" s="38"/>
    </row>
    <row r="2947" spans="1:23" x14ac:dyDescent="0.35">
      <c r="A2947" s="27">
        <v>73223</v>
      </c>
      <c r="B2947" s="1284">
        <v>2.1</v>
      </c>
      <c r="C2947" s="26" t="s">
        <v>2636</v>
      </c>
      <c r="D2947" s="1"/>
      <c r="E2947" s="988" t="s">
        <v>2237</v>
      </c>
      <c r="F2947" s="3"/>
      <c r="O2947"/>
      <c r="P2947"/>
      <c r="Q2947"/>
      <c r="U2947" s="969"/>
      <c r="V2947" s="38"/>
      <c r="W2947" s="38"/>
    </row>
    <row r="2948" spans="1:23" x14ac:dyDescent="0.35">
      <c r="A2948" s="27">
        <v>73225</v>
      </c>
      <c r="B2948" s="1284">
        <v>1.69</v>
      </c>
      <c r="C2948" s="26" t="s">
        <v>2582</v>
      </c>
      <c r="D2948" s="1"/>
      <c r="E2948" s="988" t="s">
        <v>2237</v>
      </c>
      <c r="F2948" s="3"/>
      <c r="O2948"/>
      <c r="P2948"/>
      <c r="Q2948"/>
      <c r="U2948" s="969"/>
      <c r="V2948" s="38"/>
      <c r="W2948" s="38"/>
    </row>
    <row r="2949" spans="1:23" x14ac:dyDescent="0.35">
      <c r="A2949" s="27">
        <v>73225</v>
      </c>
      <c r="B2949" s="1284">
        <v>1.69</v>
      </c>
      <c r="C2949" s="26" t="s">
        <v>2583</v>
      </c>
      <c r="D2949" s="1"/>
      <c r="E2949" s="988" t="s">
        <v>2237</v>
      </c>
      <c r="F2949" s="3"/>
      <c r="O2949"/>
      <c r="P2949"/>
      <c r="Q2949"/>
      <c r="U2949" s="969"/>
      <c r="V2949" s="38"/>
      <c r="W2949" s="38"/>
    </row>
    <row r="2950" spans="1:23" x14ac:dyDescent="0.35">
      <c r="A2950" s="27">
        <v>73225</v>
      </c>
      <c r="B2950" s="1284">
        <v>1.69</v>
      </c>
      <c r="C2950" s="26" t="s">
        <v>2584</v>
      </c>
      <c r="D2950" s="1"/>
      <c r="E2950" s="988" t="s">
        <v>2237</v>
      </c>
      <c r="F2950" s="3"/>
      <c r="O2950"/>
      <c r="P2950"/>
      <c r="Q2950"/>
      <c r="U2950" s="969"/>
      <c r="V2950" s="38"/>
      <c r="W2950" s="38"/>
    </row>
    <row r="2951" spans="1:23" x14ac:dyDescent="0.35">
      <c r="A2951" s="27">
        <v>73501</v>
      </c>
      <c r="B2951" s="1284">
        <v>0.18</v>
      </c>
      <c r="C2951" s="26" t="s">
        <v>2294</v>
      </c>
      <c r="D2951" s="1"/>
      <c r="E2951" s="988" t="s">
        <v>2237</v>
      </c>
      <c r="F2951" s="3"/>
      <c r="O2951"/>
      <c r="P2951"/>
      <c r="Q2951"/>
      <c r="U2951" s="969"/>
      <c r="V2951" s="38"/>
      <c r="W2951" s="38"/>
    </row>
    <row r="2952" spans="1:23" x14ac:dyDescent="0.35">
      <c r="A2952" s="27">
        <v>73501</v>
      </c>
      <c r="B2952" s="1284">
        <v>0.18</v>
      </c>
      <c r="C2952" s="26" t="s">
        <v>2295</v>
      </c>
      <c r="D2952" s="1"/>
      <c r="E2952" s="988" t="s">
        <v>2237</v>
      </c>
      <c r="F2952" s="3"/>
      <c r="O2952"/>
      <c r="P2952"/>
      <c r="Q2952"/>
      <c r="U2952" s="969"/>
      <c r="V2952" s="38"/>
      <c r="W2952" s="38"/>
    </row>
    <row r="2953" spans="1:23" x14ac:dyDescent="0.35">
      <c r="A2953" s="27">
        <v>73502</v>
      </c>
      <c r="B2953" s="1284">
        <v>0.21</v>
      </c>
      <c r="C2953" s="26" t="s">
        <v>2313</v>
      </c>
      <c r="D2953" s="1"/>
      <c r="E2953" s="988" t="s">
        <v>2237</v>
      </c>
      <c r="F2953" s="3"/>
      <c r="O2953"/>
      <c r="P2953"/>
      <c r="Q2953"/>
      <c r="U2953" s="969"/>
      <c r="V2953" s="38"/>
      <c r="W2953" s="38"/>
    </row>
    <row r="2954" spans="1:23" x14ac:dyDescent="0.35">
      <c r="A2954" s="27">
        <v>73502</v>
      </c>
      <c r="B2954" s="1284">
        <v>0.21</v>
      </c>
      <c r="C2954" s="26" t="s">
        <v>2314</v>
      </c>
      <c r="D2954" s="1"/>
      <c r="E2954" s="988" t="s">
        <v>2237</v>
      </c>
      <c r="F2954" s="3"/>
      <c r="O2954"/>
      <c r="P2954"/>
      <c r="Q2954"/>
      <c r="U2954" s="969"/>
      <c r="V2954" s="38"/>
      <c r="W2954" s="38"/>
    </row>
    <row r="2955" spans="1:23" x14ac:dyDescent="0.35">
      <c r="A2955" s="27">
        <v>73521</v>
      </c>
      <c r="B2955" s="1284">
        <v>0.21</v>
      </c>
      <c r="C2955" s="26" t="s">
        <v>2315</v>
      </c>
      <c r="D2955" s="1"/>
      <c r="E2955" s="988" t="s">
        <v>2237</v>
      </c>
      <c r="F2955" s="3"/>
      <c r="O2955"/>
      <c r="P2955"/>
      <c r="Q2955"/>
      <c r="U2955" s="969"/>
      <c r="V2955" s="38"/>
      <c r="W2955" s="38"/>
    </row>
    <row r="2956" spans="1:23" x14ac:dyDescent="0.35">
      <c r="A2956" s="27">
        <v>73522</v>
      </c>
      <c r="B2956" s="1284">
        <v>0.28000000000000003</v>
      </c>
      <c r="C2956" s="26" t="s">
        <v>2335</v>
      </c>
      <c r="D2956" s="1"/>
      <c r="E2956" s="988" t="s">
        <v>2237</v>
      </c>
      <c r="F2956" s="3"/>
      <c r="O2956"/>
      <c r="P2956"/>
      <c r="Q2956"/>
      <c r="U2956" s="969"/>
      <c r="V2956" s="38"/>
      <c r="W2956" s="38"/>
    </row>
    <row r="2957" spans="1:23" x14ac:dyDescent="0.35">
      <c r="A2957" s="27">
        <v>73523</v>
      </c>
      <c r="B2957" s="1284">
        <v>0.3</v>
      </c>
      <c r="C2957" s="26" t="s">
        <v>2341</v>
      </c>
      <c r="D2957" s="1"/>
      <c r="E2957" s="988" t="s">
        <v>2237</v>
      </c>
      <c r="F2957" s="3"/>
      <c r="O2957"/>
      <c r="P2957"/>
      <c r="Q2957"/>
      <c r="U2957" s="969"/>
      <c r="V2957" s="38"/>
      <c r="W2957" s="38"/>
    </row>
    <row r="2958" spans="1:23" x14ac:dyDescent="0.35">
      <c r="A2958" s="27">
        <v>73552</v>
      </c>
      <c r="B2958" s="1284">
        <v>0.18</v>
      </c>
      <c r="C2958" s="26" t="s">
        <v>2296</v>
      </c>
      <c r="D2958" s="1"/>
      <c r="E2958" s="988" t="s">
        <v>2237</v>
      </c>
      <c r="F2958" s="3"/>
      <c r="O2958"/>
      <c r="P2958"/>
      <c r="Q2958"/>
      <c r="U2958" s="969"/>
      <c r="V2958" s="38"/>
      <c r="W2958" s="38"/>
    </row>
    <row r="2959" spans="1:23" x14ac:dyDescent="0.35">
      <c r="A2959" s="27">
        <v>73552</v>
      </c>
      <c r="B2959" s="1284">
        <v>0.18</v>
      </c>
      <c r="C2959" s="26" t="s">
        <v>2297</v>
      </c>
      <c r="D2959" s="1"/>
      <c r="E2959" s="988" t="s">
        <v>2237</v>
      </c>
      <c r="F2959" s="3"/>
      <c r="O2959"/>
      <c r="P2959"/>
      <c r="Q2959"/>
      <c r="U2959" s="969"/>
      <c r="V2959" s="38"/>
      <c r="W2959" s="38"/>
    </row>
    <row r="2960" spans="1:23" x14ac:dyDescent="0.35">
      <c r="A2960" s="27">
        <v>73560</v>
      </c>
      <c r="B2960" s="1284">
        <v>0.16</v>
      </c>
      <c r="C2960" s="26" t="s">
        <v>2257</v>
      </c>
      <c r="D2960" s="1"/>
      <c r="E2960" s="988" t="s">
        <v>2237</v>
      </c>
      <c r="F2960" s="3"/>
      <c r="O2960"/>
      <c r="P2960"/>
      <c r="Q2960"/>
      <c r="U2960" s="969"/>
      <c r="V2960" s="38"/>
      <c r="W2960" s="38"/>
    </row>
    <row r="2961" spans="1:23" x14ac:dyDescent="0.35">
      <c r="A2961" s="27">
        <v>73560</v>
      </c>
      <c r="B2961" s="1284">
        <v>0.16</v>
      </c>
      <c r="C2961" s="26" t="s">
        <v>2258</v>
      </c>
      <c r="D2961" s="1"/>
      <c r="E2961" s="988" t="s">
        <v>2237</v>
      </c>
      <c r="F2961" s="3"/>
      <c r="O2961"/>
      <c r="P2961"/>
      <c r="Q2961"/>
      <c r="U2961" s="969"/>
      <c r="V2961" s="38"/>
      <c r="W2961" s="38"/>
    </row>
    <row r="2962" spans="1:23" x14ac:dyDescent="0.35">
      <c r="A2962" s="27">
        <v>73562</v>
      </c>
      <c r="B2962" s="1284">
        <v>0.18</v>
      </c>
      <c r="C2962" s="26" t="s">
        <v>2298</v>
      </c>
      <c r="D2962" s="1"/>
      <c r="E2962" s="988" t="s">
        <v>2237</v>
      </c>
      <c r="F2962" s="3"/>
      <c r="O2962"/>
      <c r="P2962"/>
      <c r="Q2962"/>
      <c r="U2962" s="969"/>
      <c r="V2962" s="38"/>
      <c r="W2962" s="38"/>
    </row>
    <row r="2963" spans="1:23" x14ac:dyDescent="0.35">
      <c r="A2963" s="27">
        <v>73562</v>
      </c>
      <c r="B2963" s="1284">
        <v>0.18</v>
      </c>
      <c r="C2963" s="26" t="s">
        <v>2299</v>
      </c>
      <c r="D2963" s="1"/>
      <c r="E2963" s="988" t="s">
        <v>2237</v>
      </c>
      <c r="F2963" s="3"/>
      <c r="O2963"/>
      <c r="P2963"/>
      <c r="Q2963"/>
      <c r="U2963" s="969"/>
      <c r="V2963" s="38"/>
      <c r="W2963" s="38"/>
    </row>
    <row r="2964" spans="1:23" x14ac:dyDescent="0.35">
      <c r="A2964" s="27">
        <v>73564</v>
      </c>
      <c r="B2964" s="1284">
        <v>0.21</v>
      </c>
      <c r="C2964" s="26" t="s">
        <v>2316</v>
      </c>
      <c r="D2964" s="1"/>
      <c r="E2964" s="988" t="s">
        <v>2237</v>
      </c>
      <c r="F2964" s="3"/>
      <c r="O2964"/>
      <c r="P2964"/>
      <c r="Q2964"/>
      <c r="U2964" s="969"/>
      <c r="V2964" s="38"/>
      <c r="W2964" s="38"/>
    </row>
    <row r="2965" spans="1:23" x14ac:dyDescent="0.35">
      <c r="A2965" s="27">
        <v>73564</v>
      </c>
      <c r="B2965" s="1284">
        <v>0.21</v>
      </c>
      <c r="C2965" s="26" t="s">
        <v>2317</v>
      </c>
      <c r="D2965" s="1"/>
      <c r="E2965" s="988" t="s">
        <v>2237</v>
      </c>
      <c r="F2965" s="3"/>
      <c r="O2965"/>
      <c r="P2965"/>
      <c r="Q2965"/>
      <c r="U2965" s="969"/>
      <c r="V2965" s="38"/>
      <c r="W2965" s="38"/>
    </row>
    <row r="2966" spans="1:23" x14ac:dyDescent="0.35">
      <c r="A2966" s="27">
        <v>73565</v>
      </c>
      <c r="B2966" s="1284">
        <v>0.16</v>
      </c>
      <c r="C2966" s="26" t="s">
        <v>2259</v>
      </c>
      <c r="D2966" s="1"/>
      <c r="E2966" s="988" t="s">
        <v>2237</v>
      </c>
      <c r="F2966" s="3"/>
      <c r="O2966"/>
      <c r="P2966"/>
      <c r="Q2966"/>
      <c r="U2966" s="969"/>
      <c r="V2966" s="38"/>
      <c r="W2966" s="38"/>
    </row>
    <row r="2967" spans="1:23" x14ac:dyDescent="0.35">
      <c r="A2967" s="27">
        <v>73590</v>
      </c>
      <c r="B2967" s="1284">
        <v>0.16</v>
      </c>
      <c r="C2967" s="26" t="s">
        <v>2260</v>
      </c>
      <c r="D2967" s="1"/>
      <c r="E2967" s="988" t="s">
        <v>2237</v>
      </c>
      <c r="F2967" s="1109"/>
      <c r="O2967"/>
      <c r="P2967"/>
      <c r="Q2967"/>
      <c r="U2967" s="969"/>
      <c r="V2967" s="38"/>
      <c r="W2967" s="38"/>
    </row>
    <row r="2968" spans="1:23" x14ac:dyDescent="0.35">
      <c r="A2968" s="27">
        <v>73590</v>
      </c>
      <c r="B2968" s="1284">
        <v>0.16</v>
      </c>
      <c r="C2968" s="26" t="s">
        <v>2261</v>
      </c>
      <c r="D2968" s="1"/>
      <c r="E2968" s="988" t="s">
        <v>2237</v>
      </c>
      <c r="F2968" s="1109"/>
      <c r="O2968"/>
      <c r="P2968"/>
      <c r="Q2968"/>
      <c r="U2968" s="969"/>
      <c r="V2968" s="38"/>
      <c r="W2968" s="38"/>
    </row>
    <row r="2969" spans="1:23" x14ac:dyDescent="0.35">
      <c r="A2969" s="27">
        <v>73592</v>
      </c>
      <c r="B2969" s="1284">
        <v>0.16</v>
      </c>
      <c r="C2969" s="26" t="s">
        <v>2262</v>
      </c>
      <c r="D2969" s="1"/>
      <c r="E2969" s="988" t="s">
        <v>2237</v>
      </c>
      <c r="F2969" s="3"/>
      <c r="O2969"/>
      <c r="P2969"/>
      <c r="Q2969"/>
      <c r="U2969" s="969"/>
      <c r="V2969" s="38"/>
      <c r="W2969" s="38"/>
    </row>
    <row r="2970" spans="1:23" x14ac:dyDescent="0.35">
      <c r="A2970" s="27">
        <v>73600</v>
      </c>
      <c r="B2970" s="1284">
        <v>0.16</v>
      </c>
      <c r="C2970" s="26" t="s">
        <v>2263</v>
      </c>
      <c r="D2970" s="1"/>
      <c r="E2970" s="988" t="s">
        <v>2237</v>
      </c>
      <c r="F2970" s="3"/>
      <c r="O2970"/>
      <c r="P2970"/>
      <c r="Q2970"/>
      <c r="U2970" s="969"/>
      <c r="V2970" s="38"/>
      <c r="W2970" s="38"/>
    </row>
    <row r="2971" spans="1:23" x14ac:dyDescent="0.35">
      <c r="A2971" s="27">
        <v>73600</v>
      </c>
      <c r="B2971" s="1284">
        <v>0.16</v>
      </c>
      <c r="C2971" s="26" t="s">
        <v>2264</v>
      </c>
      <c r="D2971" s="1"/>
      <c r="E2971" s="988" t="s">
        <v>2237</v>
      </c>
      <c r="F2971" s="3"/>
      <c r="O2971"/>
      <c r="P2971"/>
      <c r="Q2971"/>
      <c r="U2971" s="969"/>
      <c r="V2971" s="38"/>
      <c r="W2971" s="38"/>
    </row>
    <row r="2972" spans="1:23" x14ac:dyDescent="0.35">
      <c r="A2972" s="27">
        <v>73610</v>
      </c>
      <c r="B2972" s="1284">
        <v>0.17</v>
      </c>
      <c r="C2972" s="26" t="s">
        <v>2281</v>
      </c>
      <c r="D2972" s="1"/>
      <c r="E2972" s="988" t="s">
        <v>2237</v>
      </c>
      <c r="F2972" s="3"/>
      <c r="O2972"/>
      <c r="P2972"/>
      <c r="Q2972"/>
      <c r="U2972" s="969"/>
      <c r="V2972" s="38"/>
      <c r="W2972" s="38"/>
    </row>
    <row r="2973" spans="1:23" x14ac:dyDescent="0.35">
      <c r="A2973" s="27">
        <v>73610</v>
      </c>
      <c r="B2973" s="1284">
        <v>0.17</v>
      </c>
      <c r="C2973" s="26" t="s">
        <v>2282</v>
      </c>
      <c r="D2973" s="1"/>
      <c r="E2973" s="988" t="s">
        <v>2237</v>
      </c>
      <c r="F2973" s="3"/>
      <c r="O2973"/>
      <c r="P2973"/>
      <c r="Q2973"/>
      <c r="U2973" s="969"/>
      <c r="V2973" s="38"/>
      <c r="W2973" s="38"/>
    </row>
    <row r="2974" spans="1:23" x14ac:dyDescent="0.35">
      <c r="A2974" s="27">
        <v>73620</v>
      </c>
      <c r="B2974" s="1284">
        <v>0.16</v>
      </c>
      <c r="C2974" s="26" t="s">
        <v>2265</v>
      </c>
      <c r="D2974" s="1"/>
      <c r="E2974" s="988" t="s">
        <v>2237</v>
      </c>
      <c r="F2974" s="3"/>
      <c r="O2974"/>
      <c r="P2974"/>
      <c r="Q2974"/>
      <c r="U2974" s="969"/>
      <c r="V2974" s="38"/>
      <c r="W2974" s="38"/>
    </row>
    <row r="2975" spans="1:23" x14ac:dyDescent="0.35">
      <c r="A2975" s="27">
        <v>73620</v>
      </c>
      <c r="B2975" s="1284">
        <v>0.16</v>
      </c>
      <c r="C2975" s="26" t="s">
        <v>2266</v>
      </c>
      <c r="D2975" s="1"/>
      <c r="E2975" s="988" t="s">
        <v>2237</v>
      </c>
      <c r="F2975" s="3"/>
      <c r="O2975"/>
      <c r="P2975"/>
      <c r="Q2975"/>
      <c r="U2975" s="969"/>
      <c r="V2975" s="38"/>
      <c r="W2975" s="38"/>
    </row>
    <row r="2976" spans="1:23" x14ac:dyDescent="0.35">
      <c r="A2976" s="27">
        <v>73630</v>
      </c>
      <c r="B2976" s="1284">
        <v>0.17</v>
      </c>
      <c r="C2976" s="26" t="s">
        <v>2283</v>
      </c>
      <c r="D2976" s="1"/>
      <c r="E2976" s="988" t="s">
        <v>2237</v>
      </c>
      <c r="F2976" s="3"/>
      <c r="O2976"/>
      <c r="P2976"/>
      <c r="Q2976"/>
      <c r="U2976" s="969"/>
      <c r="V2976" s="38"/>
      <c r="W2976" s="38"/>
    </row>
    <row r="2977" spans="1:23" x14ac:dyDescent="0.35">
      <c r="A2977" s="27">
        <v>73630</v>
      </c>
      <c r="B2977" s="1284">
        <v>0.17</v>
      </c>
      <c r="C2977" s="26" t="s">
        <v>2284</v>
      </c>
      <c r="D2977" s="1"/>
      <c r="E2977" s="988" t="s">
        <v>2237</v>
      </c>
      <c r="F2977" s="3"/>
      <c r="O2977"/>
      <c r="P2977"/>
      <c r="Q2977"/>
      <c r="U2977" s="969"/>
      <c r="V2977" s="38"/>
      <c r="W2977" s="38"/>
    </row>
    <row r="2978" spans="1:23" x14ac:dyDescent="0.35">
      <c r="A2978" s="27">
        <v>73650</v>
      </c>
      <c r="B2978" s="1284">
        <v>0.16</v>
      </c>
      <c r="C2978" s="26" t="s">
        <v>2267</v>
      </c>
      <c r="D2978" s="1"/>
      <c r="E2978" s="988" t="s">
        <v>2237</v>
      </c>
      <c r="F2978" s="3"/>
      <c r="O2978"/>
      <c r="P2978"/>
      <c r="Q2978"/>
      <c r="U2978" s="969"/>
      <c r="V2978" s="38"/>
      <c r="W2978" s="38"/>
    </row>
    <row r="2979" spans="1:23" x14ac:dyDescent="0.35">
      <c r="A2979" s="27">
        <v>73650</v>
      </c>
      <c r="B2979" s="1284">
        <v>0.16</v>
      </c>
      <c r="C2979" s="26" t="s">
        <v>2268</v>
      </c>
      <c r="D2979" s="1"/>
      <c r="E2979" s="988" t="s">
        <v>2237</v>
      </c>
      <c r="F2979" s="3"/>
      <c r="O2979"/>
      <c r="P2979"/>
      <c r="Q2979"/>
      <c r="U2979" s="969"/>
      <c r="V2979" s="38"/>
      <c r="W2979" s="38"/>
    </row>
    <row r="2980" spans="1:23" x14ac:dyDescent="0.35">
      <c r="A2980" s="27">
        <v>73660</v>
      </c>
      <c r="B2980" s="1284">
        <v>0.13</v>
      </c>
      <c r="C2980" s="26" t="s">
        <v>2239</v>
      </c>
      <c r="D2980" s="1"/>
      <c r="E2980" s="988" t="s">
        <v>2237</v>
      </c>
      <c r="F2980" s="3"/>
      <c r="O2980"/>
      <c r="P2980"/>
      <c r="Q2980"/>
      <c r="U2980" s="969"/>
      <c r="V2980" s="38"/>
      <c r="W2980" s="38"/>
    </row>
    <row r="2981" spans="1:23" x14ac:dyDescent="0.35">
      <c r="A2981" s="27">
        <v>73660</v>
      </c>
      <c r="B2981" s="1284">
        <v>0.13</v>
      </c>
      <c r="C2981" s="26" t="s">
        <v>2240</v>
      </c>
      <c r="D2981" s="1"/>
      <c r="E2981" s="988" t="s">
        <v>2237</v>
      </c>
      <c r="F2981" s="1112"/>
      <c r="O2981"/>
      <c r="P2981"/>
      <c r="Q2981"/>
      <c r="U2981" s="969"/>
      <c r="V2981" s="38"/>
      <c r="W2981" s="38"/>
    </row>
    <row r="2982" spans="1:23" x14ac:dyDescent="0.35">
      <c r="A2982" s="27">
        <v>73700</v>
      </c>
      <c r="B2982" s="1284">
        <v>0.98</v>
      </c>
      <c r="C2982" s="26" t="s">
        <v>717</v>
      </c>
      <c r="D2982" s="1"/>
      <c r="E2982" s="988" t="s">
        <v>2237</v>
      </c>
      <c r="F2982" s="1109"/>
      <c r="O2982"/>
      <c r="P2982"/>
      <c r="Q2982"/>
      <c r="U2982" s="969"/>
      <c r="V2982" s="38"/>
      <c r="W2982" s="38"/>
    </row>
    <row r="2983" spans="1:23" x14ac:dyDescent="0.35">
      <c r="A2983" s="27">
        <v>73700</v>
      </c>
      <c r="B2983" s="1284">
        <v>0.98</v>
      </c>
      <c r="C2983" s="26" t="s">
        <v>718</v>
      </c>
      <c r="D2983" s="1"/>
      <c r="E2983" s="988" t="s">
        <v>2237</v>
      </c>
      <c r="F2983" s="3"/>
      <c r="O2983"/>
      <c r="P2983"/>
      <c r="Q2983"/>
      <c r="U2983" s="969"/>
      <c r="V2983" s="38"/>
      <c r="W2983" s="38"/>
    </row>
    <row r="2984" spans="1:23" x14ac:dyDescent="0.35">
      <c r="A2984" s="27">
        <v>73700</v>
      </c>
      <c r="B2984" s="1284">
        <v>0.98</v>
      </c>
      <c r="C2984" s="26" t="s">
        <v>719</v>
      </c>
      <c r="D2984" s="1"/>
      <c r="E2984" s="988" t="s">
        <v>2237</v>
      </c>
      <c r="F2984" s="3"/>
      <c r="O2984"/>
      <c r="P2984"/>
      <c r="Q2984"/>
      <c r="U2984" s="969"/>
      <c r="V2984" s="38"/>
      <c r="W2984" s="38"/>
    </row>
    <row r="2985" spans="1:23" x14ac:dyDescent="0.35">
      <c r="A2985" s="27">
        <v>73700</v>
      </c>
      <c r="B2985" s="1284">
        <v>0.98</v>
      </c>
      <c r="C2985" s="26" t="s">
        <v>720</v>
      </c>
      <c r="D2985" s="1"/>
      <c r="E2985" s="988" t="s">
        <v>2237</v>
      </c>
      <c r="F2985" s="3"/>
      <c r="O2985"/>
      <c r="P2985"/>
      <c r="Q2985"/>
      <c r="U2985" s="969"/>
      <c r="V2985" s="38"/>
      <c r="W2985" s="38"/>
    </row>
    <row r="2986" spans="1:23" x14ac:dyDescent="0.35">
      <c r="A2986" s="27">
        <v>73700</v>
      </c>
      <c r="B2986" s="1284">
        <v>0.98</v>
      </c>
      <c r="C2986" s="26" t="s">
        <v>721</v>
      </c>
      <c r="D2986" s="1"/>
      <c r="E2986" s="988" t="s">
        <v>2237</v>
      </c>
      <c r="F2986" s="3"/>
      <c r="O2986"/>
      <c r="P2986"/>
      <c r="Q2986"/>
      <c r="U2986" s="969"/>
      <c r="V2986" s="38"/>
      <c r="W2986" s="38"/>
    </row>
    <row r="2987" spans="1:23" x14ac:dyDescent="0.35">
      <c r="A2987" s="27">
        <v>73700</v>
      </c>
      <c r="B2987" s="1284">
        <v>0.98</v>
      </c>
      <c r="C2987" s="26" t="s">
        <v>722</v>
      </c>
      <c r="D2987" s="1"/>
      <c r="E2987" s="988" t="s">
        <v>2237</v>
      </c>
      <c r="F2987" s="3"/>
      <c r="O2987"/>
      <c r="P2987"/>
      <c r="Q2987"/>
      <c r="U2987" s="969"/>
      <c r="V2987" s="38"/>
      <c r="W2987" s="38"/>
    </row>
    <row r="2988" spans="1:23" x14ac:dyDescent="0.35">
      <c r="A2988" s="27">
        <v>73700</v>
      </c>
      <c r="B2988" s="1284">
        <v>0.98</v>
      </c>
      <c r="C2988" s="26" t="s">
        <v>723</v>
      </c>
      <c r="D2988" s="1"/>
      <c r="E2988" s="988" t="s">
        <v>2237</v>
      </c>
      <c r="F2988" s="3"/>
      <c r="O2988"/>
      <c r="P2988"/>
      <c r="Q2988"/>
      <c r="U2988" s="969"/>
      <c r="V2988" s="38"/>
      <c r="W2988" s="38"/>
    </row>
    <row r="2989" spans="1:23" x14ac:dyDescent="0.35">
      <c r="A2989" s="27">
        <v>73700</v>
      </c>
      <c r="B2989" s="1284">
        <v>0.98</v>
      </c>
      <c r="C2989" s="26" t="s">
        <v>2399</v>
      </c>
      <c r="D2989" s="1"/>
      <c r="E2989" s="988" t="s">
        <v>2237</v>
      </c>
      <c r="F2989" s="3"/>
      <c r="O2989"/>
      <c r="P2989"/>
      <c r="Q2989"/>
      <c r="U2989" s="969"/>
      <c r="V2989" s="38"/>
      <c r="W2989" s="38"/>
    </row>
    <row r="2990" spans="1:23" x14ac:dyDescent="0.35">
      <c r="A2990" s="27">
        <v>73700</v>
      </c>
      <c r="B2990" s="1284">
        <v>0.98</v>
      </c>
      <c r="C2990" s="26" t="s">
        <v>724</v>
      </c>
      <c r="D2990" s="1"/>
      <c r="E2990" s="988" t="s">
        <v>2237</v>
      </c>
      <c r="F2990" s="3"/>
      <c r="O2990"/>
      <c r="P2990"/>
      <c r="Q2990"/>
      <c r="U2990" s="969"/>
      <c r="V2990" s="38"/>
      <c r="W2990" s="38"/>
    </row>
    <row r="2991" spans="1:23" x14ac:dyDescent="0.35">
      <c r="A2991" s="27">
        <v>73700</v>
      </c>
      <c r="B2991" s="1284">
        <v>0.98</v>
      </c>
      <c r="C2991" s="26" t="s">
        <v>725</v>
      </c>
      <c r="D2991" s="1"/>
      <c r="E2991" s="988" t="s">
        <v>2237</v>
      </c>
      <c r="F2991" s="3"/>
      <c r="O2991"/>
      <c r="P2991"/>
      <c r="Q2991"/>
      <c r="U2991" s="969"/>
      <c r="V2991" s="38"/>
      <c r="W2991" s="38"/>
    </row>
    <row r="2992" spans="1:23" x14ac:dyDescent="0.35">
      <c r="A2992" s="27">
        <v>73700</v>
      </c>
      <c r="B2992" s="1284">
        <v>0.98</v>
      </c>
      <c r="C2992" s="26" t="s">
        <v>726</v>
      </c>
      <c r="D2992" s="1"/>
      <c r="E2992" s="988" t="s">
        <v>2237</v>
      </c>
      <c r="F2992" s="3"/>
      <c r="O2992"/>
      <c r="P2992"/>
      <c r="Q2992"/>
      <c r="U2992" s="969"/>
      <c r="V2992" s="38"/>
      <c r="W2992" s="38"/>
    </row>
    <row r="2993" spans="1:23" x14ac:dyDescent="0.35">
      <c r="A2993" s="27">
        <v>73700</v>
      </c>
      <c r="B2993" s="1284">
        <v>0.98</v>
      </c>
      <c r="C2993" s="26" t="s">
        <v>2400</v>
      </c>
      <c r="D2993" s="1"/>
      <c r="E2993" s="988" t="s">
        <v>2237</v>
      </c>
      <c r="F2993" s="1126"/>
      <c r="O2993"/>
      <c r="P2993"/>
      <c r="Q2993"/>
      <c r="U2993" s="969"/>
      <c r="V2993" s="38"/>
      <c r="W2993" s="38"/>
    </row>
    <row r="2994" spans="1:23" x14ac:dyDescent="0.35">
      <c r="A2994" s="27">
        <v>73700</v>
      </c>
      <c r="B2994" s="1284">
        <v>0.98</v>
      </c>
      <c r="C2994" s="26" t="s">
        <v>2401</v>
      </c>
      <c r="D2994" s="1"/>
      <c r="E2994" s="988" t="s">
        <v>2237</v>
      </c>
      <c r="F2994" s="3"/>
      <c r="O2994"/>
      <c r="P2994"/>
      <c r="Q2994"/>
      <c r="U2994" s="969"/>
      <c r="V2994" s="38"/>
      <c r="W2994" s="38"/>
    </row>
    <row r="2995" spans="1:23" x14ac:dyDescent="0.35">
      <c r="A2995" s="27">
        <v>73701</v>
      </c>
      <c r="B2995" s="1284">
        <v>1.1299999999999999</v>
      </c>
      <c r="C2995" s="26" t="s">
        <v>2425</v>
      </c>
      <c r="D2995" s="1"/>
      <c r="E2995" s="988" t="s">
        <v>2237</v>
      </c>
      <c r="F2995" s="3"/>
      <c r="O2995"/>
      <c r="P2995"/>
      <c r="Q2995"/>
      <c r="U2995" s="969"/>
      <c r="V2995" s="38"/>
      <c r="W2995" s="38"/>
    </row>
    <row r="2996" spans="1:23" x14ac:dyDescent="0.35">
      <c r="A2996" s="27">
        <v>73701</v>
      </c>
      <c r="B2996" s="1284">
        <v>1.1299999999999999</v>
      </c>
      <c r="C2996" s="26" t="s">
        <v>2426</v>
      </c>
      <c r="D2996" s="1"/>
      <c r="E2996" s="988" t="s">
        <v>2237</v>
      </c>
      <c r="F2996" s="3"/>
      <c r="O2996"/>
      <c r="P2996"/>
      <c r="Q2996"/>
      <c r="U2996" s="969"/>
      <c r="V2996" s="38"/>
      <c r="W2996" s="38"/>
    </row>
    <row r="2997" spans="1:23" x14ac:dyDescent="0.35">
      <c r="A2997" s="27">
        <v>73701</v>
      </c>
      <c r="B2997" s="1284">
        <v>1.1299999999999999</v>
      </c>
      <c r="C2997" s="26" t="s">
        <v>2427</v>
      </c>
      <c r="D2997" s="1"/>
      <c r="E2997" s="988" t="s">
        <v>2237</v>
      </c>
      <c r="F2997" s="3"/>
      <c r="O2997"/>
      <c r="P2997"/>
      <c r="Q2997"/>
      <c r="U2997" s="969"/>
      <c r="V2997" s="38"/>
      <c r="W2997" s="38"/>
    </row>
    <row r="2998" spans="1:23" x14ac:dyDescent="0.35">
      <c r="A2998" s="27">
        <v>73701</v>
      </c>
      <c r="B2998" s="1284">
        <v>1.1299999999999999</v>
      </c>
      <c r="C2998" s="26" t="s">
        <v>2428</v>
      </c>
      <c r="D2998" s="1"/>
      <c r="E2998" s="988" t="s">
        <v>2237</v>
      </c>
      <c r="F2998" s="3"/>
      <c r="O2998"/>
      <c r="P2998"/>
      <c r="Q2998"/>
      <c r="U2998" s="969"/>
      <c r="V2998" s="38"/>
      <c r="W2998" s="38"/>
    </row>
    <row r="2999" spans="1:23" x14ac:dyDescent="0.35">
      <c r="A2999" s="27">
        <v>73701</v>
      </c>
      <c r="B2999" s="1284">
        <v>1.1299999999999999</v>
      </c>
      <c r="C2999" s="26" t="s">
        <v>2429</v>
      </c>
      <c r="D2999" s="1"/>
      <c r="E2999" s="988" t="s">
        <v>2237</v>
      </c>
      <c r="F2999" s="3"/>
      <c r="O2999"/>
      <c r="P2999"/>
      <c r="Q2999"/>
      <c r="U2999" s="969"/>
      <c r="V2999" s="38"/>
      <c r="W2999" s="38"/>
    </row>
    <row r="3000" spans="1:23" x14ac:dyDescent="0.35">
      <c r="A3000" s="27">
        <v>73701</v>
      </c>
      <c r="B3000" s="1284">
        <v>1.1299999999999999</v>
      </c>
      <c r="C3000" s="26" t="s">
        <v>2430</v>
      </c>
      <c r="D3000" s="1"/>
      <c r="E3000" s="988" t="s">
        <v>2237</v>
      </c>
      <c r="F3000" s="3"/>
      <c r="O3000"/>
      <c r="P3000"/>
      <c r="Q3000"/>
      <c r="U3000" s="969"/>
      <c r="V3000" s="38"/>
      <c r="W3000" s="38"/>
    </row>
    <row r="3001" spans="1:23" x14ac:dyDescent="0.35">
      <c r="A3001" s="27">
        <v>73701</v>
      </c>
      <c r="B3001" s="1284">
        <v>1.1299999999999999</v>
      </c>
      <c r="C3001" s="26" t="s">
        <v>2431</v>
      </c>
      <c r="D3001" s="1"/>
      <c r="E3001" s="988" t="s">
        <v>2237</v>
      </c>
      <c r="F3001" s="3"/>
      <c r="O3001"/>
      <c r="P3001"/>
      <c r="Q3001"/>
      <c r="U3001" s="969"/>
      <c r="V3001" s="38"/>
      <c r="W3001" s="38"/>
    </row>
    <row r="3002" spans="1:23" x14ac:dyDescent="0.35">
      <c r="A3002" s="27">
        <v>73701</v>
      </c>
      <c r="B3002" s="1284">
        <v>1.1299999999999999</v>
      </c>
      <c r="C3002" s="26" t="s">
        <v>2432</v>
      </c>
      <c r="D3002" s="1"/>
      <c r="E3002" s="988" t="s">
        <v>2237</v>
      </c>
      <c r="F3002" s="3"/>
      <c r="O3002"/>
      <c r="P3002"/>
      <c r="Q3002"/>
      <c r="U3002" s="969"/>
      <c r="V3002" s="38"/>
      <c r="W3002" s="38"/>
    </row>
    <row r="3003" spans="1:23" x14ac:dyDescent="0.35">
      <c r="A3003" s="27">
        <v>73701</v>
      </c>
      <c r="B3003" s="1284">
        <v>1.1299999999999999</v>
      </c>
      <c r="C3003" s="26" t="s">
        <v>2433</v>
      </c>
      <c r="D3003" s="1"/>
      <c r="E3003" s="988" t="s">
        <v>2237</v>
      </c>
      <c r="F3003" s="3"/>
      <c r="O3003"/>
      <c r="P3003"/>
      <c r="Q3003"/>
      <c r="U3003" s="969"/>
      <c r="V3003" s="38"/>
      <c r="W3003" s="38"/>
    </row>
    <row r="3004" spans="1:23" x14ac:dyDescent="0.35">
      <c r="A3004" s="27">
        <v>73701</v>
      </c>
      <c r="B3004" s="1284">
        <v>1.1299999999999999</v>
      </c>
      <c r="C3004" s="26" t="s">
        <v>2434</v>
      </c>
      <c r="D3004" s="1"/>
      <c r="E3004" s="988" t="s">
        <v>2237</v>
      </c>
      <c r="F3004" s="3"/>
      <c r="O3004"/>
      <c r="P3004"/>
      <c r="Q3004"/>
      <c r="U3004" s="969"/>
      <c r="V3004" s="38"/>
      <c r="W3004" s="38"/>
    </row>
    <row r="3005" spans="1:23" x14ac:dyDescent="0.35">
      <c r="A3005" s="27">
        <v>73701</v>
      </c>
      <c r="B3005" s="1284">
        <v>1.1299999999999999</v>
      </c>
      <c r="C3005" s="26" t="s">
        <v>2435</v>
      </c>
      <c r="D3005" s="1"/>
      <c r="E3005" s="988" t="s">
        <v>2237</v>
      </c>
      <c r="F3005" s="3"/>
      <c r="O3005"/>
      <c r="P3005"/>
      <c r="Q3005"/>
      <c r="U3005" s="969"/>
      <c r="V3005" s="38"/>
      <c r="W3005" s="38"/>
    </row>
    <row r="3006" spans="1:23" x14ac:dyDescent="0.35">
      <c r="A3006" s="27">
        <v>73701</v>
      </c>
      <c r="B3006" s="1284">
        <v>1.1299999999999999</v>
      </c>
      <c r="C3006" s="26" t="s">
        <v>2436</v>
      </c>
      <c r="D3006" s="1"/>
      <c r="E3006" s="988" t="s">
        <v>2237</v>
      </c>
      <c r="F3006" s="3"/>
      <c r="O3006"/>
      <c r="P3006"/>
      <c r="Q3006"/>
      <c r="U3006" s="969"/>
      <c r="V3006" s="38"/>
      <c r="W3006" s="38"/>
    </row>
    <row r="3007" spans="1:23" x14ac:dyDescent="0.35">
      <c r="A3007" s="27">
        <v>73701</v>
      </c>
      <c r="B3007" s="1284">
        <v>1.1299999999999999</v>
      </c>
      <c r="C3007" s="26" t="s">
        <v>2437</v>
      </c>
      <c r="D3007" s="1"/>
      <c r="E3007" s="988" t="s">
        <v>2237</v>
      </c>
      <c r="F3007" s="3"/>
      <c r="O3007"/>
      <c r="P3007"/>
      <c r="Q3007"/>
      <c r="U3007" s="969"/>
      <c r="V3007" s="38"/>
      <c r="W3007" s="38"/>
    </row>
    <row r="3008" spans="1:23" x14ac:dyDescent="0.35">
      <c r="A3008" s="27">
        <v>73701</v>
      </c>
      <c r="B3008" s="1284">
        <v>1.1299999999999999</v>
      </c>
      <c r="C3008" s="26" t="s">
        <v>2438</v>
      </c>
      <c r="D3008" s="1"/>
      <c r="E3008" s="988" t="s">
        <v>2237</v>
      </c>
      <c r="F3008" s="3"/>
      <c r="O3008"/>
      <c r="P3008"/>
      <c r="Q3008"/>
      <c r="U3008" s="969"/>
      <c r="V3008" s="38"/>
      <c r="W3008" s="38"/>
    </row>
    <row r="3009" spans="1:23" x14ac:dyDescent="0.35">
      <c r="A3009" s="27">
        <v>73702</v>
      </c>
      <c r="B3009" s="1284">
        <v>1.19</v>
      </c>
      <c r="C3009" s="26" t="s">
        <v>2463</v>
      </c>
      <c r="D3009" s="1"/>
      <c r="E3009" s="988" t="s">
        <v>2237</v>
      </c>
      <c r="F3009" s="3"/>
      <c r="O3009"/>
      <c r="P3009"/>
      <c r="Q3009"/>
      <c r="U3009" s="969"/>
      <c r="V3009" s="38"/>
      <c r="W3009" s="38"/>
    </row>
    <row r="3010" spans="1:23" x14ac:dyDescent="0.35">
      <c r="A3010" s="27">
        <v>73702</v>
      </c>
      <c r="B3010" s="1284">
        <v>1.19</v>
      </c>
      <c r="C3010" s="26" t="s">
        <v>2464</v>
      </c>
      <c r="D3010" s="1"/>
      <c r="E3010" s="988" t="s">
        <v>2237</v>
      </c>
      <c r="F3010" s="3"/>
      <c r="O3010"/>
      <c r="P3010"/>
      <c r="Q3010"/>
      <c r="U3010" s="969"/>
      <c r="V3010" s="38"/>
      <c r="W3010" s="38"/>
    </row>
    <row r="3011" spans="1:23" x14ac:dyDescent="0.35">
      <c r="A3011" s="27">
        <v>73702</v>
      </c>
      <c r="B3011" s="1284">
        <v>1.19</v>
      </c>
      <c r="C3011" s="26" t="s">
        <v>2465</v>
      </c>
      <c r="D3011" s="1"/>
      <c r="E3011" s="988" t="s">
        <v>2237</v>
      </c>
      <c r="F3011" s="3"/>
      <c r="O3011"/>
      <c r="P3011"/>
      <c r="Q3011"/>
      <c r="U3011" s="969"/>
      <c r="V3011" s="38"/>
      <c r="W3011" s="38"/>
    </row>
    <row r="3012" spans="1:23" x14ac:dyDescent="0.35">
      <c r="A3012" s="27">
        <v>73702</v>
      </c>
      <c r="B3012" s="1284">
        <v>1.19</v>
      </c>
      <c r="C3012" s="26" t="s">
        <v>2466</v>
      </c>
      <c r="D3012" s="1"/>
      <c r="E3012" s="988" t="s">
        <v>2237</v>
      </c>
      <c r="F3012" s="3"/>
      <c r="O3012"/>
      <c r="P3012"/>
      <c r="Q3012"/>
      <c r="U3012" s="969"/>
      <c r="V3012" s="38"/>
      <c r="W3012" s="38"/>
    </row>
    <row r="3013" spans="1:23" x14ac:dyDescent="0.35">
      <c r="A3013" s="27">
        <v>73702</v>
      </c>
      <c r="B3013" s="1284">
        <v>1.19</v>
      </c>
      <c r="C3013" s="26" t="s">
        <v>2467</v>
      </c>
      <c r="D3013" s="1"/>
      <c r="E3013" s="988" t="s">
        <v>2237</v>
      </c>
      <c r="F3013" s="3"/>
      <c r="O3013"/>
      <c r="P3013"/>
      <c r="Q3013"/>
      <c r="U3013" s="969"/>
      <c r="V3013" s="38"/>
      <c r="W3013" s="38"/>
    </row>
    <row r="3014" spans="1:23" x14ac:dyDescent="0.35">
      <c r="A3014" s="27">
        <v>73702</v>
      </c>
      <c r="B3014" s="1284">
        <v>1.19</v>
      </c>
      <c r="C3014" s="26" t="s">
        <v>2468</v>
      </c>
      <c r="D3014" s="1"/>
      <c r="E3014" s="988" t="s">
        <v>2237</v>
      </c>
      <c r="F3014" s="3"/>
      <c r="O3014"/>
      <c r="P3014"/>
      <c r="Q3014"/>
      <c r="U3014" s="969"/>
      <c r="V3014" s="38"/>
      <c r="W3014" s="38"/>
    </row>
    <row r="3015" spans="1:23" x14ac:dyDescent="0.35">
      <c r="A3015" s="27">
        <v>73702</v>
      </c>
      <c r="B3015" s="1284">
        <v>1.19</v>
      </c>
      <c r="C3015" s="26" t="s">
        <v>2469</v>
      </c>
      <c r="D3015" s="1"/>
      <c r="E3015" s="988" t="s">
        <v>2237</v>
      </c>
      <c r="F3015" s="3"/>
      <c r="O3015"/>
      <c r="P3015"/>
      <c r="Q3015"/>
      <c r="U3015" s="969"/>
      <c r="V3015" s="38"/>
      <c r="W3015" s="38"/>
    </row>
    <row r="3016" spans="1:23" x14ac:dyDescent="0.35">
      <c r="A3016" s="27">
        <v>73702</v>
      </c>
      <c r="B3016" s="1284">
        <v>1.19</v>
      </c>
      <c r="C3016" s="26" t="s">
        <v>2470</v>
      </c>
      <c r="D3016" s="1"/>
      <c r="E3016" s="988" t="s">
        <v>2237</v>
      </c>
      <c r="F3016" s="3"/>
      <c r="O3016"/>
      <c r="P3016"/>
      <c r="Q3016"/>
      <c r="U3016" s="969"/>
      <c r="V3016" s="38"/>
      <c r="W3016" s="38"/>
    </row>
    <row r="3017" spans="1:23" x14ac:dyDescent="0.35">
      <c r="A3017" s="27">
        <v>73702</v>
      </c>
      <c r="B3017" s="1284">
        <v>1.19</v>
      </c>
      <c r="C3017" s="26" t="s">
        <v>2471</v>
      </c>
      <c r="D3017" s="1"/>
      <c r="E3017" s="988" t="s">
        <v>2237</v>
      </c>
      <c r="F3017" s="3"/>
      <c r="O3017"/>
      <c r="P3017"/>
      <c r="Q3017"/>
      <c r="U3017" s="969"/>
      <c r="V3017" s="38"/>
      <c r="W3017" s="38"/>
    </row>
    <row r="3018" spans="1:23" x14ac:dyDescent="0.35">
      <c r="A3018" s="27">
        <v>73702</v>
      </c>
      <c r="B3018" s="1284">
        <v>1.19</v>
      </c>
      <c r="C3018" s="26" t="s">
        <v>2472</v>
      </c>
      <c r="D3018" s="1"/>
      <c r="E3018" s="988" t="s">
        <v>2237</v>
      </c>
      <c r="F3018" s="3"/>
      <c r="O3018"/>
      <c r="P3018"/>
      <c r="Q3018"/>
      <c r="U3018" s="969"/>
      <c r="V3018" s="38"/>
      <c r="W3018" s="38"/>
    </row>
    <row r="3019" spans="1:23" x14ac:dyDescent="0.35">
      <c r="A3019" s="27">
        <v>73702</v>
      </c>
      <c r="B3019" s="1284">
        <v>1.19</v>
      </c>
      <c r="C3019" s="26" t="s">
        <v>2473</v>
      </c>
      <c r="D3019" s="1"/>
      <c r="E3019" s="988" t="s">
        <v>2237</v>
      </c>
      <c r="F3019" s="3"/>
      <c r="O3019"/>
      <c r="P3019"/>
      <c r="Q3019"/>
      <c r="U3019" s="969"/>
      <c r="V3019" s="38"/>
      <c r="W3019" s="38"/>
    </row>
    <row r="3020" spans="1:23" x14ac:dyDescent="0.35">
      <c r="A3020" s="27">
        <v>73702</v>
      </c>
      <c r="B3020" s="1284">
        <v>1.19</v>
      </c>
      <c r="C3020" s="26" t="s">
        <v>2474</v>
      </c>
      <c r="D3020" s="1"/>
      <c r="E3020" s="988" t="s">
        <v>2237</v>
      </c>
      <c r="F3020" s="3"/>
      <c r="O3020"/>
      <c r="P3020"/>
      <c r="Q3020"/>
      <c r="U3020" s="969"/>
      <c r="V3020" s="38"/>
      <c r="W3020" s="38"/>
    </row>
    <row r="3021" spans="1:23" x14ac:dyDescent="0.35">
      <c r="A3021" s="27">
        <v>73718</v>
      </c>
      <c r="B3021" s="1284">
        <v>1.32</v>
      </c>
      <c r="C3021" s="26" t="s">
        <v>2513</v>
      </c>
      <c r="D3021" s="1"/>
      <c r="E3021" s="988" t="s">
        <v>2237</v>
      </c>
      <c r="F3021" s="3"/>
      <c r="O3021"/>
      <c r="P3021"/>
      <c r="Q3021"/>
      <c r="U3021" s="969"/>
      <c r="V3021" s="38"/>
      <c r="W3021" s="38"/>
    </row>
    <row r="3022" spans="1:23" x14ac:dyDescent="0.35">
      <c r="A3022" s="27">
        <v>73718</v>
      </c>
      <c r="B3022" s="1284">
        <v>1.32</v>
      </c>
      <c r="C3022" s="26" t="s">
        <v>2514</v>
      </c>
      <c r="D3022" s="1"/>
      <c r="E3022" s="988" t="s">
        <v>2237</v>
      </c>
      <c r="F3022" s="3"/>
      <c r="O3022"/>
      <c r="P3022"/>
      <c r="Q3022"/>
      <c r="U3022" s="969"/>
      <c r="V3022" s="38"/>
      <c r="W3022" s="38"/>
    </row>
    <row r="3023" spans="1:23" x14ac:dyDescent="0.35">
      <c r="A3023" s="27">
        <v>73718</v>
      </c>
      <c r="B3023" s="1284">
        <v>1.32</v>
      </c>
      <c r="C3023" s="26" t="s">
        <v>2515</v>
      </c>
      <c r="D3023" s="1"/>
      <c r="E3023" s="988" t="s">
        <v>2237</v>
      </c>
      <c r="F3023" s="3"/>
      <c r="O3023"/>
      <c r="P3023"/>
      <c r="Q3023"/>
      <c r="U3023" s="969"/>
      <c r="V3023" s="38"/>
      <c r="W3023" s="38"/>
    </row>
    <row r="3024" spans="1:23" x14ac:dyDescent="0.35">
      <c r="A3024" s="27">
        <v>73718</v>
      </c>
      <c r="B3024" s="1284">
        <v>1.32</v>
      </c>
      <c r="C3024" s="26" t="s">
        <v>2516</v>
      </c>
      <c r="D3024" s="1"/>
      <c r="E3024" s="988" t="s">
        <v>2237</v>
      </c>
      <c r="F3024" s="3"/>
      <c r="O3024"/>
      <c r="P3024"/>
      <c r="Q3024"/>
      <c r="U3024" s="969"/>
      <c r="V3024" s="38"/>
      <c r="W3024" s="38"/>
    </row>
    <row r="3025" spans="1:23" x14ac:dyDescent="0.35">
      <c r="A3025" s="27">
        <v>73718</v>
      </c>
      <c r="B3025" s="1284">
        <v>1.32</v>
      </c>
      <c r="C3025" s="26" t="s">
        <v>2517</v>
      </c>
      <c r="D3025" s="1"/>
      <c r="E3025" s="988" t="s">
        <v>2237</v>
      </c>
      <c r="F3025" s="3"/>
      <c r="O3025"/>
      <c r="P3025"/>
      <c r="Q3025"/>
      <c r="U3025" s="969"/>
      <c r="V3025" s="38"/>
      <c r="W3025" s="38"/>
    </row>
    <row r="3026" spans="1:23" x14ac:dyDescent="0.35">
      <c r="A3026" s="1293">
        <v>73718</v>
      </c>
      <c r="B3026" s="1294">
        <v>1.32</v>
      </c>
      <c r="C3026" s="357" t="s">
        <v>2518</v>
      </c>
      <c r="D3026" s="1"/>
      <c r="E3026" s="988" t="s">
        <v>2237</v>
      </c>
      <c r="F3026" s="3"/>
      <c r="O3026"/>
      <c r="P3026"/>
      <c r="Q3026"/>
      <c r="U3026" s="969"/>
      <c r="V3026" s="38"/>
      <c r="W3026" s="38"/>
    </row>
    <row r="3027" spans="1:23" x14ac:dyDescent="0.35">
      <c r="A3027" s="27">
        <v>73718</v>
      </c>
      <c r="B3027" s="1284">
        <v>1.32</v>
      </c>
      <c r="C3027" s="26" t="s">
        <v>2519</v>
      </c>
      <c r="D3027" s="1"/>
      <c r="E3027" s="988" t="s">
        <v>2237</v>
      </c>
      <c r="F3027" s="3"/>
      <c r="O3027"/>
      <c r="P3027"/>
      <c r="Q3027"/>
      <c r="U3027" s="969"/>
      <c r="V3027" s="38"/>
      <c r="W3027" s="38"/>
    </row>
    <row r="3028" spans="1:23" x14ac:dyDescent="0.35">
      <c r="A3028" s="27">
        <v>73718</v>
      </c>
      <c r="B3028" s="1284">
        <v>1.32</v>
      </c>
      <c r="C3028" s="26" t="s">
        <v>2520</v>
      </c>
      <c r="D3028" s="1"/>
      <c r="E3028" s="988" t="s">
        <v>2237</v>
      </c>
      <c r="F3028" s="3"/>
      <c r="O3028"/>
      <c r="P3028"/>
      <c r="Q3028"/>
      <c r="U3028" s="969"/>
      <c r="V3028" s="38"/>
      <c r="W3028" s="38"/>
    </row>
    <row r="3029" spans="1:23" x14ac:dyDescent="0.35">
      <c r="A3029" s="27">
        <v>73719</v>
      </c>
      <c r="B3029" s="1284">
        <v>1.58</v>
      </c>
      <c r="C3029" s="26" t="s">
        <v>2566</v>
      </c>
      <c r="D3029" s="1"/>
      <c r="E3029" s="988" t="s">
        <v>2237</v>
      </c>
      <c r="F3029" s="3"/>
      <c r="O3029"/>
      <c r="P3029"/>
      <c r="Q3029"/>
      <c r="U3029" s="969"/>
      <c r="V3029" s="38"/>
      <c r="W3029" s="38"/>
    </row>
    <row r="3030" spans="1:23" x14ac:dyDescent="0.35">
      <c r="A3030" s="27">
        <v>73719</v>
      </c>
      <c r="B3030" s="1284">
        <v>1.58</v>
      </c>
      <c r="C3030" s="26" t="s">
        <v>2567</v>
      </c>
      <c r="D3030" s="1"/>
      <c r="E3030" s="988" t="s">
        <v>2237</v>
      </c>
      <c r="F3030" s="3"/>
      <c r="O3030"/>
      <c r="P3030"/>
      <c r="Q3030"/>
      <c r="U3030" s="969"/>
      <c r="V3030" s="38"/>
      <c r="W3030" s="38"/>
    </row>
    <row r="3031" spans="1:23" x14ac:dyDescent="0.35">
      <c r="A3031" s="27">
        <v>73719</v>
      </c>
      <c r="B3031" s="1284">
        <v>1.58</v>
      </c>
      <c r="C3031" s="26" t="s">
        <v>2568</v>
      </c>
      <c r="D3031" s="1"/>
      <c r="E3031" s="988" t="s">
        <v>2237</v>
      </c>
      <c r="F3031" s="3"/>
      <c r="O3031"/>
      <c r="P3031"/>
      <c r="Q3031"/>
      <c r="U3031" s="969"/>
      <c r="V3031" s="38"/>
      <c r="W3031" s="38"/>
    </row>
    <row r="3032" spans="1:23" x14ac:dyDescent="0.35">
      <c r="A3032" s="27">
        <v>73719</v>
      </c>
      <c r="B3032" s="1284">
        <v>1.58</v>
      </c>
      <c r="C3032" s="26" t="s">
        <v>2569</v>
      </c>
      <c r="D3032" s="1"/>
      <c r="E3032" s="988" t="s">
        <v>2237</v>
      </c>
      <c r="F3032" s="3"/>
      <c r="O3032"/>
      <c r="P3032"/>
      <c r="Q3032"/>
      <c r="U3032" s="969"/>
      <c r="V3032" s="38"/>
      <c r="W3032" s="38"/>
    </row>
    <row r="3033" spans="1:23" x14ac:dyDescent="0.35">
      <c r="A3033" s="27">
        <v>73719</v>
      </c>
      <c r="B3033" s="1284">
        <v>1.58</v>
      </c>
      <c r="C3033" s="26" t="s">
        <v>2570</v>
      </c>
      <c r="D3033" s="1"/>
      <c r="E3033" s="988" t="s">
        <v>2237</v>
      </c>
      <c r="F3033" s="3"/>
      <c r="O3033"/>
      <c r="P3033"/>
      <c r="Q3033"/>
      <c r="U3033" s="969"/>
      <c r="V3033" s="38"/>
      <c r="W3033" s="38"/>
    </row>
    <row r="3034" spans="1:23" x14ac:dyDescent="0.35">
      <c r="A3034" s="27">
        <v>73719</v>
      </c>
      <c r="B3034" s="1284">
        <v>1.58</v>
      </c>
      <c r="C3034" s="26" t="s">
        <v>2571</v>
      </c>
      <c r="D3034" s="1"/>
      <c r="E3034" s="988" t="s">
        <v>2237</v>
      </c>
      <c r="F3034" s="3"/>
      <c r="O3034"/>
      <c r="P3034"/>
      <c r="Q3034"/>
      <c r="U3034" s="969"/>
      <c r="V3034" s="38"/>
      <c r="W3034" s="38"/>
    </row>
    <row r="3035" spans="1:23" x14ac:dyDescent="0.35">
      <c r="A3035" s="27">
        <v>73719</v>
      </c>
      <c r="B3035" s="1284">
        <v>1.58</v>
      </c>
      <c r="C3035" s="26" t="s">
        <v>2572</v>
      </c>
      <c r="D3035" s="1"/>
      <c r="E3035" s="988" t="s">
        <v>2237</v>
      </c>
      <c r="F3035" s="3"/>
      <c r="O3035"/>
      <c r="P3035"/>
      <c r="Q3035"/>
      <c r="U3035" s="969"/>
      <c r="V3035" s="38"/>
      <c r="W3035" s="38"/>
    </row>
    <row r="3036" spans="1:23" x14ac:dyDescent="0.35">
      <c r="A3036" s="27">
        <v>73719</v>
      </c>
      <c r="B3036" s="1284">
        <v>1.58</v>
      </c>
      <c r="C3036" s="26" t="s">
        <v>2573</v>
      </c>
      <c r="D3036" s="1"/>
      <c r="E3036" s="988" t="s">
        <v>2237</v>
      </c>
      <c r="F3036" s="3"/>
      <c r="O3036"/>
      <c r="P3036"/>
      <c r="Q3036"/>
      <c r="U3036" s="969"/>
      <c r="V3036" s="38"/>
      <c r="W3036" s="38"/>
    </row>
    <row r="3037" spans="1:23" x14ac:dyDescent="0.35">
      <c r="A3037" s="1285">
        <v>73720</v>
      </c>
      <c r="B3037" s="1286">
        <v>2.1</v>
      </c>
      <c r="C3037" s="1289" t="s">
        <v>2637</v>
      </c>
      <c r="D3037" s="1"/>
      <c r="E3037" s="988" t="s">
        <v>2237</v>
      </c>
      <c r="F3037" s="3"/>
      <c r="O3037"/>
      <c r="P3037"/>
      <c r="Q3037"/>
      <c r="U3037" s="969"/>
      <c r="V3037" s="38"/>
      <c r="W3037" s="38"/>
    </row>
    <row r="3038" spans="1:23" x14ac:dyDescent="0.35">
      <c r="A3038" s="27">
        <v>73720</v>
      </c>
      <c r="B3038" s="1284">
        <v>2.1</v>
      </c>
      <c r="C3038" s="26" t="s">
        <v>2638</v>
      </c>
      <c r="D3038" s="1"/>
      <c r="E3038" s="988" t="s">
        <v>2237</v>
      </c>
      <c r="F3038" s="3"/>
      <c r="O3038"/>
      <c r="P3038"/>
      <c r="Q3038"/>
      <c r="U3038" s="969"/>
      <c r="V3038" s="38"/>
      <c r="W3038" s="38"/>
    </row>
    <row r="3039" spans="1:23" x14ac:dyDescent="0.35">
      <c r="A3039" s="27">
        <v>73720</v>
      </c>
      <c r="B3039" s="1284">
        <v>2.1</v>
      </c>
      <c r="C3039" s="26" t="s">
        <v>2639</v>
      </c>
      <c r="D3039" s="1"/>
      <c r="E3039" s="988" t="s">
        <v>2237</v>
      </c>
      <c r="F3039" s="3"/>
      <c r="O3039"/>
      <c r="P3039"/>
      <c r="Q3039"/>
      <c r="U3039" s="969"/>
      <c r="V3039" s="38"/>
      <c r="W3039" s="38"/>
    </row>
    <row r="3040" spans="1:23" x14ac:dyDescent="0.35">
      <c r="A3040" s="27">
        <v>73720</v>
      </c>
      <c r="B3040" s="1284">
        <v>2.1</v>
      </c>
      <c r="C3040" s="26" t="s">
        <v>2640</v>
      </c>
      <c r="D3040" s="1"/>
      <c r="E3040" s="988" t="s">
        <v>2237</v>
      </c>
      <c r="F3040" s="3"/>
      <c r="O3040"/>
      <c r="P3040"/>
      <c r="Q3040"/>
      <c r="U3040" s="969"/>
      <c r="V3040" s="38"/>
      <c r="W3040" s="38"/>
    </row>
    <row r="3041" spans="1:23" x14ac:dyDescent="0.35">
      <c r="A3041" s="27">
        <v>73720</v>
      </c>
      <c r="B3041" s="1284">
        <v>2.1</v>
      </c>
      <c r="C3041" s="26" t="s">
        <v>2641</v>
      </c>
      <c r="D3041" s="1"/>
      <c r="E3041" s="988" t="s">
        <v>2237</v>
      </c>
      <c r="F3041" s="3"/>
      <c r="O3041"/>
      <c r="P3041"/>
      <c r="Q3041"/>
      <c r="U3041" s="969"/>
      <c r="V3041" s="38"/>
      <c r="W3041" s="38"/>
    </row>
    <row r="3042" spans="1:23" x14ac:dyDescent="0.35">
      <c r="A3042" s="1285">
        <v>73720</v>
      </c>
      <c r="B3042" s="1286">
        <v>2.1</v>
      </c>
      <c r="C3042" s="1289" t="s">
        <v>2642</v>
      </c>
      <c r="D3042" s="1"/>
      <c r="E3042" s="988" t="s">
        <v>2237</v>
      </c>
      <c r="F3042" s="3"/>
      <c r="O3042"/>
      <c r="P3042"/>
      <c r="Q3042"/>
      <c r="U3042" s="969"/>
      <c r="V3042" s="38"/>
      <c r="W3042" s="38"/>
    </row>
    <row r="3043" spans="1:23" x14ac:dyDescent="0.35">
      <c r="A3043" s="1285">
        <v>73720</v>
      </c>
      <c r="B3043" s="1286">
        <v>2.1</v>
      </c>
      <c r="C3043" s="1289" t="s">
        <v>2643</v>
      </c>
      <c r="D3043" s="1"/>
      <c r="E3043" s="988" t="s">
        <v>2237</v>
      </c>
      <c r="F3043" s="3"/>
      <c r="O3043"/>
      <c r="P3043"/>
      <c r="Q3043"/>
      <c r="U3043" s="969"/>
      <c r="V3043" s="38"/>
      <c r="W3043" s="38"/>
    </row>
    <row r="3044" spans="1:23" x14ac:dyDescent="0.35">
      <c r="A3044" s="27">
        <v>73720</v>
      </c>
      <c r="B3044" s="1284">
        <v>2.1</v>
      </c>
      <c r="C3044" s="26" t="s">
        <v>2644</v>
      </c>
      <c r="D3044" s="1"/>
      <c r="E3044" s="988" t="s">
        <v>2237</v>
      </c>
      <c r="F3044" s="3"/>
      <c r="O3044"/>
      <c r="P3044"/>
      <c r="Q3044"/>
      <c r="U3044" s="969"/>
      <c r="V3044" s="38"/>
      <c r="W3044" s="38"/>
    </row>
    <row r="3045" spans="1:23" x14ac:dyDescent="0.35">
      <c r="A3045" s="27">
        <v>73720</v>
      </c>
      <c r="B3045" s="1284">
        <v>2.1</v>
      </c>
      <c r="C3045" s="26" t="s">
        <v>2645</v>
      </c>
      <c r="D3045" s="1"/>
      <c r="E3045" s="988" t="s">
        <v>2237</v>
      </c>
      <c r="F3045" s="3"/>
      <c r="O3045"/>
      <c r="P3045"/>
      <c r="Q3045"/>
      <c r="U3045" s="969"/>
      <c r="V3045" s="38"/>
      <c r="W3045" s="38"/>
    </row>
    <row r="3046" spans="1:23" x14ac:dyDescent="0.35">
      <c r="A3046" s="27">
        <v>73721</v>
      </c>
      <c r="B3046" s="1284">
        <v>1.32</v>
      </c>
      <c r="C3046" s="26" t="s">
        <v>2521</v>
      </c>
      <c r="D3046" s="1"/>
      <c r="E3046" s="988" t="s">
        <v>2237</v>
      </c>
      <c r="F3046" s="3"/>
      <c r="O3046"/>
      <c r="P3046"/>
      <c r="Q3046"/>
      <c r="U3046" s="969"/>
      <c r="V3046" s="38"/>
      <c r="W3046" s="38"/>
    </row>
    <row r="3047" spans="1:23" x14ac:dyDescent="0.35">
      <c r="A3047" s="27">
        <v>73721</v>
      </c>
      <c r="B3047" s="1284">
        <v>1.32</v>
      </c>
      <c r="C3047" s="26" t="s">
        <v>2522</v>
      </c>
      <c r="D3047" s="1"/>
      <c r="E3047" s="988" t="s">
        <v>2237</v>
      </c>
      <c r="F3047" s="3"/>
      <c r="O3047"/>
      <c r="P3047"/>
      <c r="Q3047"/>
      <c r="U3047" s="969"/>
      <c r="V3047" s="38"/>
      <c r="W3047" s="38"/>
    </row>
    <row r="3048" spans="1:23" x14ac:dyDescent="0.35">
      <c r="A3048" s="27">
        <v>73721</v>
      </c>
      <c r="B3048" s="1284">
        <v>1.32</v>
      </c>
      <c r="C3048" s="26" t="s">
        <v>2523</v>
      </c>
      <c r="D3048" s="1"/>
      <c r="E3048" s="988" t="s">
        <v>2237</v>
      </c>
      <c r="F3048" s="3"/>
      <c r="O3048"/>
      <c r="P3048"/>
      <c r="Q3048"/>
      <c r="U3048" s="969"/>
      <c r="V3048" s="38"/>
      <c r="W3048" s="38"/>
    </row>
    <row r="3049" spans="1:23" x14ac:dyDescent="0.35">
      <c r="A3049" s="27">
        <v>73721</v>
      </c>
      <c r="B3049" s="1284">
        <v>1.32</v>
      </c>
      <c r="C3049" s="26" t="s">
        <v>2524</v>
      </c>
      <c r="D3049" s="1"/>
      <c r="E3049" s="988" t="s">
        <v>2237</v>
      </c>
      <c r="F3049" s="3"/>
      <c r="O3049"/>
      <c r="P3049"/>
      <c r="Q3049"/>
      <c r="U3049" s="969"/>
      <c r="V3049" s="38"/>
      <c r="W3049" s="38"/>
    </row>
    <row r="3050" spans="1:23" x14ac:dyDescent="0.35">
      <c r="A3050" s="27">
        <v>73721</v>
      </c>
      <c r="B3050" s="1284">
        <v>1.32</v>
      </c>
      <c r="C3050" s="26" t="s">
        <v>2525</v>
      </c>
      <c r="D3050" s="1"/>
      <c r="E3050" s="988" t="s">
        <v>2237</v>
      </c>
      <c r="F3050" s="3"/>
      <c r="O3050"/>
      <c r="P3050"/>
      <c r="Q3050"/>
      <c r="U3050" s="969"/>
      <c r="V3050" s="38"/>
      <c r="W3050" s="38"/>
    </row>
    <row r="3051" spans="1:23" x14ac:dyDescent="0.35">
      <c r="A3051" s="27">
        <v>73721</v>
      </c>
      <c r="B3051" s="1284">
        <v>1.32</v>
      </c>
      <c r="C3051" s="26" t="s">
        <v>2526</v>
      </c>
      <c r="D3051" s="1"/>
      <c r="E3051" s="988" t="s">
        <v>2237</v>
      </c>
      <c r="F3051" s="3"/>
      <c r="O3051"/>
      <c r="P3051"/>
      <c r="Q3051"/>
      <c r="U3051" s="969"/>
      <c r="V3051" s="38"/>
      <c r="W3051" s="38"/>
    </row>
    <row r="3052" spans="1:23" x14ac:dyDescent="0.35">
      <c r="A3052" s="27">
        <v>73722</v>
      </c>
      <c r="B3052" s="1284">
        <v>1.58</v>
      </c>
      <c r="C3052" s="26" t="s">
        <v>2574</v>
      </c>
      <c r="D3052" s="1"/>
      <c r="E3052" s="988" t="s">
        <v>2237</v>
      </c>
      <c r="F3052" s="3"/>
      <c r="O3052"/>
      <c r="P3052"/>
      <c r="Q3052"/>
      <c r="U3052" s="969"/>
      <c r="V3052" s="38"/>
      <c r="W3052" s="38"/>
    </row>
    <row r="3053" spans="1:23" x14ac:dyDescent="0.35">
      <c r="A3053" s="27">
        <v>73722</v>
      </c>
      <c r="B3053" s="1284">
        <v>1.58</v>
      </c>
      <c r="C3053" s="26" t="s">
        <v>2575</v>
      </c>
      <c r="D3053" s="1"/>
      <c r="E3053" s="988" t="s">
        <v>2237</v>
      </c>
      <c r="F3053" s="3"/>
      <c r="O3053"/>
      <c r="P3053"/>
      <c r="Q3053"/>
      <c r="U3053" s="969"/>
      <c r="V3053" s="38"/>
      <c r="W3053" s="38"/>
    </row>
    <row r="3054" spans="1:23" x14ac:dyDescent="0.35">
      <c r="A3054" s="27">
        <v>73722</v>
      </c>
      <c r="B3054" s="1284">
        <v>1.58</v>
      </c>
      <c r="C3054" s="26" t="s">
        <v>2576</v>
      </c>
      <c r="D3054" s="1"/>
      <c r="E3054" s="988" t="s">
        <v>2237</v>
      </c>
      <c r="F3054" s="3"/>
      <c r="O3054"/>
      <c r="P3054"/>
      <c r="Q3054"/>
      <c r="U3054" s="969"/>
      <c r="V3054" s="38"/>
      <c r="W3054" s="38"/>
    </row>
    <row r="3055" spans="1:23" x14ac:dyDescent="0.35">
      <c r="A3055" s="27">
        <v>73722</v>
      </c>
      <c r="B3055" s="1284">
        <v>1.58</v>
      </c>
      <c r="C3055" s="26" t="s">
        <v>2577</v>
      </c>
      <c r="D3055" s="1"/>
      <c r="E3055" s="988" t="s">
        <v>2237</v>
      </c>
      <c r="F3055" s="3"/>
      <c r="O3055"/>
      <c r="P3055"/>
      <c r="Q3055"/>
      <c r="U3055" s="969"/>
      <c r="V3055" s="38"/>
      <c r="W3055" s="38"/>
    </row>
    <row r="3056" spans="1:23" x14ac:dyDescent="0.35">
      <c r="A3056" s="27">
        <v>73722</v>
      </c>
      <c r="B3056" s="1284">
        <v>1.58</v>
      </c>
      <c r="C3056" s="26" t="s">
        <v>2578</v>
      </c>
      <c r="D3056" s="1"/>
      <c r="E3056" s="988" t="s">
        <v>2237</v>
      </c>
      <c r="F3056" s="3"/>
      <c r="O3056"/>
      <c r="P3056"/>
      <c r="Q3056"/>
      <c r="U3056" s="969"/>
      <c r="V3056" s="38"/>
      <c r="W3056" s="38"/>
    </row>
    <row r="3057" spans="1:23" x14ac:dyDescent="0.35">
      <c r="A3057" s="27">
        <v>73722</v>
      </c>
      <c r="B3057" s="1284">
        <v>1.58</v>
      </c>
      <c r="C3057" s="26" t="s">
        <v>2579</v>
      </c>
      <c r="D3057" s="1"/>
      <c r="E3057" s="988" t="s">
        <v>2237</v>
      </c>
      <c r="F3057" s="3"/>
      <c r="O3057"/>
      <c r="P3057"/>
      <c r="Q3057"/>
      <c r="U3057" s="969"/>
      <c r="V3057" s="38"/>
      <c r="W3057" s="38"/>
    </row>
    <row r="3058" spans="1:23" x14ac:dyDescent="0.35">
      <c r="A3058" s="27">
        <v>73723</v>
      </c>
      <c r="B3058" s="1284">
        <v>2.1</v>
      </c>
      <c r="C3058" s="26" t="s">
        <v>2646</v>
      </c>
      <c r="D3058" s="1"/>
      <c r="E3058" s="988" t="s">
        <v>2237</v>
      </c>
      <c r="F3058" s="3"/>
      <c r="O3058"/>
      <c r="P3058"/>
      <c r="Q3058"/>
      <c r="U3058" s="969"/>
      <c r="V3058" s="38"/>
      <c r="W3058" s="38"/>
    </row>
    <row r="3059" spans="1:23" x14ac:dyDescent="0.35">
      <c r="A3059" s="27">
        <v>73723</v>
      </c>
      <c r="B3059" s="1284">
        <v>2.1</v>
      </c>
      <c r="C3059" s="26" t="s">
        <v>2647</v>
      </c>
      <c r="D3059" s="1"/>
      <c r="E3059" s="988" t="s">
        <v>2237</v>
      </c>
      <c r="F3059" s="3"/>
      <c r="O3059"/>
      <c r="P3059"/>
      <c r="Q3059"/>
      <c r="U3059" s="969"/>
      <c r="V3059" s="38"/>
      <c r="W3059" s="38"/>
    </row>
    <row r="3060" spans="1:23" x14ac:dyDescent="0.35">
      <c r="A3060" s="27">
        <v>73723</v>
      </c>
      <c r="B3060" s="1284">
        <v>2.1</v>
      </c>
      <c r="C3060" s="26" t="s">
        <v>2648</v>
      </c>
      <c r="D3060" s="1"/>
      <c r="E3060" s="988" t="s">
        <v>2237</v>
      </c>
      <c r="F3060" s="3"/>
      <c r="O3060"/>
      <c r="P3060"/>
      <c r="Q3060"/>
      <c r="U3060" s="969"/>
      <c r="V3060" s="38"/>
      <c r="W3060" s="38"/>
    </row>
    <row r="3061" spans="1:23" x14ac:dyDescent="0.35">
      <c r="A3061" s="27">
        <v>73723</v>
      </c>
      <c r="B3061" s="1284">
        <v>2.1</v>
      </c>
      <c r="C3061" s="26" t="s">
        <v>2649</v>
      </c>
      <c r="D3061" s="1"/>
      <c r="E3061" s="988" t="s">
        <v>2237</v>
      </c>
      <c r="F3061" s="3"/>
      <c r="O3061"/>
      <c r="P3061"/>
      <c r="Q3061"/>
      <c r="U3061" s="969"/>
      <c r="V3061" s="38"/>
      <c r="W3061" s="38"/>
    </row>
    <row r="3062" spans="1:23" x14ac:dyDescent="0.35">
      <c r="A3062" s="27">
        <v>73723</v>
      </c>
      <c r="B3062" s="1284">
        <v>2.1</v>
      </c>
      <c r="C3062" s="26" t="s">
        <v>2650</v>
      </c>
      <c r="D3062" s="1"/>
      <c r="E3062" s="988" t="s">
        <v>2237</v>
      </c>
      <c r="F3062" s="3"/>
      <c r="O3062"/>
      <c r="P3062"/>
      <c r="Q3062"/>
      <c r="U3062" s="969"/>
      <c r="V3062" s="38"/>
      <c r="W3062" s="38"/>
    </row>
    <row r="3063" spans="1:23" x14ac:dyDescent="0.35">
      <c r="A3063" s="27">
        <v>73723</v>
      </c>
      <c r="B3063" s="1284">
        <v>2.1</v>
      </c>
      <c r="C3063" s="26" t="s">
        <v>2651</v>
      </c>
      <c r="D3063" s="1"/>
      <c r="E3063" s="988" t="s">
        <v>2237</v>
      </c>
      <c r="F3063" s="3"/>
      <c r="O3063"/>
      <c r="P3063"/>
      <c r="Q3063"/>
      <c r="U3063" s="969"/>
      <c r="V3063" s="38"/>
      <c r="W3063" s="38"/>
    </row>
    <row r="3064" spans="1:23" x14ac:dyDescent="0.35">
      <c r="A3064" s="27">
        <v>73725</v>
      </c>
      <c r="B3064" s="1284">
        <v>1.77</v>
      </c>
      <c r="C3064" s="26" t="s">
        <v>2611</v>
      </c>
      <c r="D3064" s="1"/>
      <c r="E3064" s="988" t="s">
        <v>2237</v>
      </c>
      <c r="F3064" s="3"/>
      <c r="O3064"/>
      <c r="P3064"/>
      <c r="Q3064"/>
      <c r="U3064" s="969"/>
      <c r="V3064" s="38"/>
      <c r="W3064" s="38"/>
    </row>
    <row r="3065" spans="1:23" x14ac:dyDescent="0.35">
      <c r="A3065" s="27">
        <v>74018</v>
      </c>
      <c r="B3065" s="1284">
        <v>0.18</v>
      </c>
      <c r="C3065" s="26" t="s">
        <v>2300</v>
      </c>
      <c r="D3065" s="1"/>
      <c r="E3065" s="988" t="s">
        <v>2237</v>
      </c>
      <c r="F3065" s="3"/>
      <c r="O3065"/>
      <c r="P3065"/>
      <c r="Q3065"/>
      <c r="U3065" s="969"/>
      <c r="V3065" s="38"/>
      <c r="W3065" s="38"/>
    </row>
    <row r="3066" spans="1:23" x14ac:dyDescent="0.35">
      <c r="A3066" s="27">
        <v>74019</v>
      </c>
      <c r="B3066" s="1284">
        <v>0.22</v>
      </c>
      <c r="C3066" s="26" t="s">
        <v>2320</v>
      </c>
      <c r="D3066" s="1"/>
      <c r="E3066" s="988" t="s">
        <v>2237</v>
      </c>
      <c r="F3066" s="3"/>
      <c r="O3066"/>
      <c r="P3066"/>
      <c r="Q3066"/>
      <c r="U3066" s="969"/>
      <c r="V3066" s="38"/>
      <c r="W3066" s="38"/>
    </row>
    <row r="3067" spans="1:23" x14ac:dyDescent="0.35">
      <c r="A3067" s="27">
        <v>74021</v>
      </c>
      <c r="B3067" s="1284">
        <v>0.26</v>
      </c>
      <c r="C3067" s="26" t="s">
        <v>2332</v>
      </c>
      <c r="D3067" s="1"/>
      <c r="E3067" s="988" t="s">
        <v>2237</v>
      </c>
      <c r="F3067" s="3"/>
      <c r="O3067"/>
      <c r="P3067"/>
      <c r="Q3067"/>
      <c r="U3067" s="969"/>
      <c r="V3067" s="38"/>
      <c r="W3067" s="38"/>
    </row>
    <row r="3068" spans="1:23" x14ac:dyDescent="0.35">
      <c r="A3068" s="27">
        <v>74150</v>
      </c>
      <c r="B3068" s="1284">
        <v>1.1599999999999999</v>
      </c>
      <c r="C3068" s="26" t="s">
        <v>2439</v>
      </c>
      <c r="D3068" s="1"/>
      <c r="E3068" s="988" t="s">
        <v>2237</v>
      </c>
      <c r="F3068" s="3"/>
      <c r="O3068"/>
      <c r="P3068"/>
      <c r="Q3068"/>
      <c r="U3068" s="969"/>
      <c r="V3068" s="38"/>
      <c r="W3068" s="38"/>
    </row>
    <row r="3069" spans="1:23" x14ac:dyDescent="0.35">
      <c r="A3069" s="27">
        <v>74150</v>
      </c>
      <c r="B3069" s="1284">
        <v>1.1599999999999999</v>
      </c>
      <c r="C3069" s="26" t="s">
        <v>2440</v>
      </c>
      <c r="D3069" s="1"/>
      <c r="E3069" s="988" t="s">
        <v>2237</v>
      </c>
      <c r="F3069" s="3"/>
      <c r="O3069"/>
      <c r="P3069"/>
      <c r="Q3069"/>
      <c r="U3069" s="969"/>
      <c r="V3069" s="38"/>
      <c r="W3069" s="38"/>
    </row>
    <row r="3070" spans="1:23" x14ac:dyDescent="0.35">
      <c r="A3070" s="27">
        <v>74160</v>
      </c>
      <c r="B3070" s="1284">
        <v>1.24</v>
      </c>
      <c r="C3070" s="26" t="s">
        <v>1144</v>
      </c>
      <c r="D3070" s="1"/>
      <c r="E3070" s="988" t="s">
        <v>2237</v>
      </c>
      <c r="F3070" s="3"/>
      <c r="O3070"/>
      <c r="P3070"/>
      <c r="Q3070"/>
      <c r="U3070" s="969"/>
      <c r="V3070" s="38"/>
      <c r="W3070" s="38"/>
    </row>
    <row r="3071" spans="1:23" x14ac:dyDescent="0.35">
      <c r="A3071" s="27">
        <v>74170</v>
      </c>
      <c r="B3071" s="1284">
        <v>1.37</v>
      </c>
      <c r="C3071" s="26" t="s">
        <v>2529</v>
      </c>
      <c r="D3071" s="1"/>
      <c r="E3071" s="988" t="s">
        <v>2237</v>
      </c>
      <c r="F3071" s="3"/>
      <c r="O3071"/>
      <c r="P3071"/>
      <c r="Q3071"/>
      <c r="U3071" s="969"/>
      <c r="V3071" s="38"/>
      <c r="W3071" s="38"/>
    </row>
    <row r="3072" spans="1:23" x14ac:dyDescent="0.35">
      <c r="A3072" s="27">
        <v>74174</v>
      </c>
      <c r="B3072" s="1284">
        <v>2.15</v>
      </c>
      <c r="C3072" s="26" t="s">
        <v>2653</v>
      </c>
      <c r="D3072" s="1"/>
      <c r="E3072" s="988" t="s">
        <v>2237</v>
      </c>
      <c r="F3072" s="3"/>
      <c r="O3072"/>
      <c r="P3072"/>
      <c r="Q3072"/>
      <c r="U3072" s="969"/>
      <c r="V3072" s="38"/>
      <c r="W3072" s="38"/>
    </row>
    <row r="3073" spans="1:23" x14ac:dyDescent="0.35">
      <c r="A3073" s="27">
        <v>74174</v>
      </c>
      <c r="B3073" s="1284">
        <v>2.15</v>
      </c>
      <c r="C3073" s="26" t="s">
        <v>2654</v>
      </c>
      <c r="D3073" s="1"/>
      <c r="E3073" s="988" t="s">
        <v>2237</v>
      </c>
      <c r="F3073" s="3"/>
      <c r="O3073"/>
      <c r="P3073"/>
      <c r="Q3073"/>
      <c r="U3073" s="969"/>
      <c r="V3073" s="38"/>
      <c r="W3073" s="38"/>
    </row>
    <row r="3074" spans="1:23" x14ac:dyDescent="0.35">
      <c r="A3074" s="27">
        <v>74175</v>
      </c>
      <c r="B3074" s="1284">
        <v>1.77</v>
      </c>
      <c r="C3074" s="26" t="s">
        <v>2612</v>
      </c>
      <c r="D3074" s="1"/>
      <c r="E3074" s="988" t="s">
        <v>2237</v>
      </c>
      <c r="F3074" s="3"/>
      <c r="O3074"/>
      <c r="P3074"/>
      <c r="Q3074"/>
      <c r="U3074" s="969"/>
      <c r="V3074" s="38"/>
      <c r="W3074" s="38"/>
    </row>
    <row r="3075" spans="1:23" x14ac:dyDescent="0.35">
      <c r="A3075" s="1285">
        <v>74178</v>
      </c>
      <c r="B3075" s="1287">
        <v>1.96</v>
      </c>
      <c r="C3075" s="378" t="s">
        <v>2617</v>
      </c>
      <c r="D3075" s="1"/>
      <c r="E3075" s="988" t="s">
        <v>2237</v>
      </c>
      <c r="F3075" s="3"/>
      <c r="O3075"/>
      <c r="P3075"/>
      <c r="Q3075"/>
      <c r="U3075" s="969"/>
      <c r="V3075" s="38"/>
      <c r="W3075" s="38"/>
    </row>
    <row r="3076" spans="1:23" x14ac:dyDescent="0.35">
      <c r="A3076" s="27">
        <v>74181</v>
      </c>
      <c r="B3076" s="1284">
        <v>1.42</v>
      </c>
      <c r="C3076" s="26" t="s">
        <v>2533</v>
      </c>
      <c r="D3076" s="1"/>
      <c r="E3076" s="988" t="s">
        <v>2237</v>
      </c>
      <c r="F3076" s="3"/>
      <c r="O3076"/>
      <c r="P3076"/>
      <c r="Q3076"/>
      <c r="U3076" s="969"/>
      <c r="V3076" s="38"/>
      <c r="W3076" s="38"/>
    </row>
    <row r="3077" spans="1:23" x14ac:dyDescent="0.35">
      <c r="A3077" s="27">
        <v>74181</v>
      </c>
      <c r="B3077" s="1284">
        <v>1.42</v>
      </c>
      <c r="C3077" s="26" t="s">
        <v>2534</v>
      </c>
      <c r="D3077" s="1"/>
      <c r="E3077" s="988" t="s">
        <v>2237</v>
      </c>
      <c r="F3077" s="3"/>
      <c r="O3077"/>
      <c r="P3077"/>
      <c r="Q3077"/>
      <c r="U3077" s="969"/>
      <c r="V3077" s="38"/>
      <c r="W3077" s="38"/>
    </row>
    <row r="3078" spans="1:23" x14ac:dyDescent="0.35">
      <c r="A3078" s="27">
        <v>74182</v>
      </c>
      <c r="B3078" s="1284">
        <v>1.69</v>
      </c>
      <c r="C3078" s="26" t="s">
        <v>2585</v>
      </c>
      <c r="D3078" s="1"/>
      <c r="E3078" s="988" t="s">
        <v>2237</v>
      </c>
      <c r="F3078" s="3"/>
      <c r="O3078"/>
      <c r="P3078"/>
      <c r="Q3078"/>
      <c r="U3078" s="969"/>
      <c r="V3078" s="38"/>
      <c r="W3078" s="38"/>
    </row>
    <row r="3079" spans="1:23" x14ac:dyDescent="0.35">
      <c r="A3079" s="27">
        <v>74183</v>
      </c>
      <c r="B3079" s="1284">
        <v>2.15</v>
      </c>
      <c r="C3079" s="26" t="s">
        <v>2655</v>
      </c>
      <c r="D3079" s="1"/>
      <c r="E3079" s="988" t="s">
        <v>2237</v>
      </c>
      <c r="F3079" s="3"/>
      <c r="O3079"/>
      <c r="P3079"/>
      <c r="Q3079"/>
      <c r="U3079" s="969"/>
      <c r="V3079" s="38"/>
      <c r="W3079" s="38"/>
    </row>
    <row r="3080" spans="1:23" x14ac:dyDescent="0.35">
      <c r="A3080" s="27">
        <v>74185</v>
      </c>
      <c r="B3080" s="1284">
        <v>1.76</v>
      </c>
      <c r="C3080" s="26" t="s">
        <v>2604</v>
      </c>
      <c r="D3080" s="1"/>
      <c r="E3080" s="988" t="s">
        <v>2237</v>
      </c>
      <c r="F3080" s="3"/>
      <c r="O3080"/>
      <c r="P3080"/>
      <c r="Q3080"/>
      <c r="U3080" s="969"/>
      <c r="V3080" s="38"/>
      <c r="W3080" s="38"/>
    </row>
    <row r="3081" spans="1:23" x14ac:dyDescent="0.35">
      <c r="A3081" s="27">
        <v>74185</v>
      </c>
      <c r="B3081" s="1284">
        <v>1.76</v>
      </c>
      <c r="C3081" s="26" t="s">
        <v>2605</v>
      </c>
      <c r="D3081" s="1"/>
      <c r="E3081" s="988" t="s">
        <v>2237</v>
      </c>
      <c r="F3081" s="3"/>
      <c r="O3081"/>
      <c r="P3081"/>
      <c r="Q3081"/>
      <c r="U3081" s="969"/>
      <c r="V3081" s="38"/>
      <c r="W3081" s="38"/>
    </row>
    <row r="3082" spans="1:23" x14ac:dyDescent="0.35">
      <c r="A3082" s="27">
        <v>74185</v>
      </c>
      <c r="B3082" s="1284">
        <v>1.76</v>
      </c>
      <c r="C3082" s="26" t="s">
        <v>2606</v>
      </c>
      <c r="D3082" s="1"/>
      <c r="E3082" s="988" t="s">
        <v>2237</v>
      </c>
      <c r="F3082" s="3"/>
      <c r="O3082"/>
      <c r="P3082"/>
      <c r="Q3082"/>
      <c r="U3082" s="969"/>
      <c r="V3082" s="38"/>
      <c r="W3082" s="38"/>
    </row>
    <row r="3083" spans="1:23" x14ac:dyDescent="0.35">
      <c r="A3083" s="27">
        <v>74185</v>
      </c>
      <c r="B3083" s="1284">
        <v>1.76</v>
      </c>
      <c r="C3083" s="26" t="s">
        <v>2607</v>
      </c>
      <c r="D3083" s="1"/>
      <c r="E3083" s="988" t="s">
        <v>2237</v>
      </c>
      <c r="F3083" s="3"/>
      <c r="O3083"/>
      <c r="P3083"/>
      <c r="Q3083"/>
      <c r="U3083" s="969"/>
      <c r="V3083" s="38"/>
      <c r="W3083" s="38"/>
    </row>
    <row r="3084" spans="1:23" x14ac:dyDescent="0.35">
      <c r="A3084" s="27">
        <v>74220</v>
      </c>
      <c r="B3084" s="1284">
        <v>0.59</v>
      </c>
      <c r="C3084" s="26" t="s">
        <v>1695</v>
      </c>
      <c r="D3084" s="1"/>
      <c r="E3084" s="988" t="s">
        <v>2237</v>
      </c>
      <c r="F3084" s="3"/>
      <c r="O3084"/>
      <c r="P3084"/>
      <c r="Q3084"/>
      <c r="U3084" s="969"/>
      <c r="V3084" s="38"/>
      <c r="W3084" s="38"/>
    </row>
    <row r="3085" spans="1:23" x14ac:dyDescent="0.35">
      <c r="A3085" s="27">
        <v>74220</v>
      </c>
      <c r="B3085" s="1284">
        <v>0.59</v>
      </c>
      <c r="C3085" s="26" t="s">
        <v>2362</v>
      </c>
      <c r="D3085" s="1"/>
      <c r="E3085" s="988" t="s">
        <v>2237</v>
      </c>
      <c r="F3085" s="3"/>
      <c r="O3085"/>
      <c r="P3085"/>
      <c r="Q3085"/>
      <c r="U3085" s="969"/>
      <c r="V3085" s="38"/>
      <c r="W3085" s="38"/>
    </row>
    <row r="3086" spans="1:23" x14ac:dyDescent="0.35">
      <c r="A3086" s="27">
        <v>74246</v>
      </c>
      <c r="B3086" s="1284">
        <v>0.88</v>
      </c>
      <c r="C3086" s="26" t="s">
        <v>2383</v>
      </c>
      <c r="D3086" s="1"/>
      <c r="E3086" s="988" t="s">
        <v>2237</v>
      </c>
      <c r="F3086" s="3"/>
      <c r="O3086"/>
      <c r="P3086"/>
      <c r="Q3086"/>
      <c r="U3086" s="969"/>
      <c r="V3086" s="38"/>
      <c r="W3086" s="38"/>
    </row>
    <row r="3087" spans="1:23" x14ac:dyDescent="0.35">
      <c r="A3087" s="27">
        <v>74250</v>
      </c>
      <c r="B3087" s="1284">
        <v>0.79</v>
      </c>
      <c r="C3087" s="26" t="s">
        <v>2379</v>
      </c>
      <c r="D3087" s="1"/>
      <c r="E3087" s="988" t="s">
        <v>2237</v>
      </c>
      <c r="F3087" s="3"/>
      <c r="O3087"/>
      <c r="P3087"/>
      <c r="Q3087"/>
      <c r="U3087" s="969"/>
      <c r="V3087" s="38"/>
      <c r="W3087" s="38"/>
    </row>
    <row r="3088" spans="1:23" x14ac:dyDescent="0.35">
      <c r="A3088" s="27">
        <v>74270</v>
      </c>
      <c r="B3088" s="1284">
        <v>1.01</v>
      </c>
      <c r="C3088" s="26" t="s">
        <v>2402</v>
      </c>
      <c r="D3088" s="1"/>
      <c r="E3088" s="988" t="s">
        <v>2237</v>
      </c>
      <c r="F3088" s="3"/>
      <c r="O3088"/>
      <c r="P3088"/>
      <c r="Q3088"/>
      <c r="U3088" s="969"/>
      <c r="V3088" s="38"/>
      <c r="W3088" s="38"/>
    </row>
    <row r="3089" spans="1:23" x14ac:dyDescent="0.35">
      <c r="A3089" s="27">
        <v>74280</v>
      </c>
      <c r="B3089" s="1284">
        <v>1.23</v>
      </c>
      <c r="C3089" s="26" t="s">
        <v>2476</v>
      </c>
      <c r="D3089" s="1"/>
      <c r="E3089" s="988" t="s">
        <v>2237</v>
      </c>
      <c r="F3089" s="3"/>
      <c r="O3089"/>
      <c r="P3089"/>
      <c r="Q3089"/>
      <c r="U3089" s="969"/>
      <c r="V3089" s="38"/>
      <c r="W3089" s="38"/>
    </row>
    <row r="3090" spans="1:23" x14ac:dyDescent="0.35">
      <c r="A3090" s="1285">
        <v>75571</v>
      </c>
      <c r="B3090" s="1286">
        <v>0.56999999999999995</v>
      </c>
      <c r="C3090" s="378" t="s">
        <v>2358</v>
      </c>
      <c r="D3090" s="1"/>
      <c r="E3090" s="988" t="s">
        <v>2237</v>
      </c>
      <c r="F3090" s="3"/>
      <c r="O3090"/>
      <c r="P3090"/>
      <c r="Q3090"/>
      <c r="U3090" s="969"/>
      <c r="V3090" s="38"/>
      <c r="W3090" s="38"/>
    </row>
    <row r="3091" spans="1:23" x14ac:dyDescent="0.35">
      <c r="A3091" s="27">
        <v>75635</v>
      </c>
      <c r="B3091" s="1284">
        <v>2.34</v>
      </c>
      <c r="C3091" s="26" t="s">
        <v>2667</v>
      </c>
      <c r="D3091" s="1"/>
      <c r="E3091" s="988" t="s">
        <v>2237</v>
      </c>
      <c r="F3091" s="3"/>
      <c r="O3091"/>
      <c r="P3091"/>
      <c r="Q3091"/>
      <c r="U3091" s="969"/>
      <c r="V3091" s="38"/>
      <c r="W3091" s="38"/>
    </row>
    <row r="3092" spans="1:23" x14ac:dyDescent="0.35">
      <c r="A3092" s="27">
        <v>75635</v>
      </c>
      <c r="B3092" s="1284">
        <v>2.34</v>
      </c>
      <c r="C3092" s="26" t="s">
        <v>2668</v>
      </c>
      <c r="D3092" s="1"/>
      <c r="E3092" s="988" t="s">
        <v>2237</v>
      </c>
      <c r="F3092" s="3"/>
      <c r="O3092"/>
      <c r="P3092"/>
      <c r="Q3092"/>
      <c r="U3092" s="969"/>
      <c r="V3092" s="38"/>
      <c r="W3092" s="38"/>
    </row>
    <row r="3093" spans="1:23" x14ac:dyDescent="0.35">
      <c r="A3093" s="27">
        <v>76536</v>
      </c>
      <c r="B3093" s="1284">
        <v>0.55000000000000004</v>
      </c>
      <c r="C3093" s="26" t="s">
        <v>2356</v>
      </c>
      <c r="D3093" s="1"/>
      <c r="E3093" s="988" t="s">
        <v>2237</v>
      </c>
      <c r="F3093" s="3"/>
      <c r="O3093"/>
      <c r="P3093"/>
      <c r="Q3093"/>
      <c r="U3093" s="969"/>
      <c r="V3093" s="38"/>
      <c r="W3093" s="38"/>
    </row>
    <row r="3094" spans="1:23" x14ac:dyDescent="0.35">
      <c r="A3094" s="27">
        <v>76536</v>
      </c>
      <c r="B3094" s="1284">
        <v>0.55000000000000004</v>
      </c>
      <c r="C3094" s="26" t="s">
        <v>2357</v>
      </c>
      <c r="D3094" s="1"/>
      <c r="E3094" s="988" t="s">
        <v>2237</v>
      </c>
      <c r="F3094" s="3"/>
      <c r="O3094"/>
      <c r="P3094"/>
      <c r="Q3094"/>
      <c r="U3094" s="969"/>
      <c r="V3094" s="38"/>
      <c r="W3094" s="38"/>
    </row>
    <row r="3095" spans="1:23" x14ac:dyDescent="0.35">
      <c r="A3095" s="27">
        <v>76536</v>
      </c>
      <c r="B3095" s="1284">
        <v>0.55000000000000004</v>
      </c>
      <c r="C3095" s="26" t="s">
        <v>1037</v>
      </c>
      <c r="D3095" s="1"/>
      <c r="E3095" s="988" t="s">
        <v>2237</v>
      </c>
      <c r="F3095" s="3"/>
      <c r="O3095"/>
      <c r="P3095"/>
      <c r="Q3095"/>
      <c r="U3095" s="969"/>
      <c r="V3095" s="38"/>
      <c r="W3095" s="38"/>
    </row>
    <row r="3096" spans="1:23" x14ac:dyDescent="0.35">
      <c r="A3096" s="27">
        <v>76604</v>
      </c>
      <c r="B3096" s="1284">
        <v>0.57999999999999996</v>
      </c>
      <c r="C3096" s="26" t="s">
        <v>2359</v>
      </c>
      <c r="D3096" s="1"/>
      <c r="E3096" s="988" t="s">
        <v>2237</v>
      </c>
      <c r="F3096" s="3"/>
      <c r="O3096"/>
      <c r="P3096"/>
      <c r="Q3096"/>
      <c r="U3096" s="969"/>
      <c r="V3096" s="38"/>
      <c r="W3096" s="38"/>
    </row>
    <row r="3097" spans="1:23" x14ac:dyDescent="0.35">
      <c r="A3097" s="27">
        <v>76641</v>
      </c>
      <c r="B3097" s="1284">
        <v>0.71</v>
      </c>
      <c r="C3097" s="26" t="s">
        <v>2373</v>
      </c>
      <c r="D3097" s="1"/>
      <c r="E3097" s="988" t="s">
        <v>2237</v>
      </c>
      <c r="F3097" s="3"/>
      <c r="O3097"/>
      <c r="P3097"/>
      <c r="Q3097"/>
      <c r="U3097" s="969"/>
      <c r="V3097" s="38"/>
      <c r="W3097" s="38"/>
    </row>
    <row r="3098" spans="1:23" x14ac:dyDescent="0.35">
      <c r="A3098" s="27">
        <v>76641</v>
      </c>
      <c r="B3098" s="1284">
        <v>0.71</v>
      </c>
      <c r="C3098" s="26" t="s">
        <v>2374</v>
      </c>
      <c r="D3098" s="1"/>
      <c r="E3098" s="988" t="s">
        <v>2237</v>
      </c>
      <c r="F3098" s="3"/>
      <c r="O3098"/>
      <c r="P3098"/>
      <c r="Q3098"/>
      <c r="U3098" s="969"/>
      <c r="V3098" s="38"/>
      <c r="W3098" s="38"/>
    </row>
    <row r="3099" spans="1:23" x14ac:dyDescent="0.35">
      <c r="A3099" s="27">
        <v>76642</v>
      </c>
      <c r="B3099" s="1284">
        <v>0.66</v>
      </c>
      <c r="C3099" s="26" t="s">
        <v>2364</v>
      </c>
      <c r="D3099" s="1"/>
      <c r="E3099" s="988" t="s">
        <v>2237</v>
      </c>
      <c r="F3099" s="3"/>
      <c r="O3099"/>
      <c r="P3099"/>
      <c r="Q3099"/>
      <c r="U3099" s="969"/>
      <c r="V3099" s="38"/>
      <c r="W3099" s="38"/>
    </row>
    <row r="3100" spans="1:23" x14ac:dyDescent="0.35">
      <c r="A3100" s="27">
        <v>76642</v>
      </c>
      <c r="B3100" s="1284">
        <v>0.66</v>
      </c>
      <c r="C3100" s="26" t="s">
        <v>2365</v>
      </c>
      <c r="D3100" s="1"/>
      <c r="E3100" s="988" t="s">
        <v>2237</v>
      </c>
      <c r="F3100" s="3"/>
      <c r="O3100"/>
      <c r="P3100"/>
      <c r="Q3100"/>
      <c r="U3100" s="969"/>
      <c r="V3100" s="38"/>
      <c r="W3100" s="38"/>
    </row>
    <row r="3101" spans="1:23" x14ac:dyDescent="0.35">
      <c r="A3101" s="27">
        <v>76700</v>
      </c>
      <c r="B3101" s="1284">
        <v>0.79</v>
      </c>
      <c r="C3101" s="26" t="s">
        <v>689</v>
      </c>
      <c r="D3101" s="1"/>
      <c r="E3101" s="988" t="s">
        <v>2237</v>
      </c>
      <c r="F3101" s="3"/>
      <c r="O3101"/>
      <c r="P3101"/>
      <c r="Q3101"/>
      <c r="U3101" s="969"/>
      <c r="V3101" s="38"/>
      <c r="W3101" s="38"/>
    </row>
    <row r="3102" spans="1:23" x14ac:dyDescent="0.35">
      <c r="A3102" s="27">
        <v>76705</v>
      </c>
      <c r="B3102" s="1284">
        <v>0.57999999999999996</v>
      </c>
      <c r="C3102" s="26" t="s">
        <v>667</v>
      </c>
      <c r="D3102" s="1"/>
      <c r="E3102" s="988" t="s">
        <v>2237</v>
      </c>
      <c r="F3102" s="3"/>
      <c r="O3102"/>
      <c r="P3102"/>
      <c r="Q3102"/>
      <c r="U3102" s="969"/>
      <c r="V3102" s="38"/>
      <c r="W3102" s="38"/>
    </row>
    <row r="3103" spans="1:23" x14ac:dyDescent="0.35">
      <c r="A3103" s="27">
        <v>76705</v>
      </c>
      <c r="B3103" s="1284">
        <v>0.57999999999999996</v>
      </c>
      <c r="C3103" s="26" t="s">
        <v>2360</v>
      </c>
      <c r="D3103" s="1"/>
      <c r="E3103" s="988" t="s">
        <v>2237</v>
      </c>
      <c r="F3103" s="3"/>
      <c r="O3103"/>
      <c r="P3103"/>
      <c r="Q3103"/>
      <c r="U3103" s="969"/>
      <c r="V3103" s="38"/>
      <c r="W3103" s="38"/>
    </row>
    <row r="3104" spans="1:23" x14ac:dyDescent="0.35">
      <c r="A3104" s="27">
        <v>76705</v>
      </c>
      <c r="B3104" s="1284">
        <v>0.57999999999999996</v>
      </c>
      <c r="C3104" s="26" t="s">
        <v>1041</v>
      </c>
      <c r="D3104" s="1"/>
      <c r="E3104" s="988" t="s">
        <v>2237</v>
      </c>
      <c r="F3104" s="3"/>
      <c r="O3104"/>
      <c r="P3104"/>
      <c r="Q3104"/>
      <c r="U3104" s="969"/>
      <c r="V3104" s="38"/>
      <c r="W3104" s="38"/>
    </row>
    <row r="3105" spans="1:23" x14ac:dyDescent="0.35">
      <c r="A3105" s="27">
        <v>76705</v>
      </c>
      <c r="B3105" s="1284">
        <v>0.57999999999999996</v>
      </c>
      <c r="C3105" s="26" t="s">
        <v>2361</v>
      </c>
      <c r="D3105" s="1"/>
      <c r="E3105" s="988" t="s">
        <v>2237</v>
      </c>
      <c r="F3105" s="3"/>
      <c r="O3105"/>
      <c r="P3105"/>
      <c r="Q3105"/>
      <c r="U3105" s="969"/>
      <c r="V3105" s="38"/>
      <c r="W3105" s="38"/>
    </row>
    <row r="3106" spans="1:23" x14ac:dyDescent="0.35">
      <c r="A3106" s="27">
        <v>76706</v>
      </c>
      <c r="B3106" s="1284">
        <v>0.54</v>
      </c>
      <c r="C3106" s="26" t="s">
        <v>2355</v>
      </c>
      <c r="D3106" s="1"/>
      <c r="E3106" s="988" t="s">
        <v>2237</v>
      </c>
      <c r="F3106" s="3"/>
      <c r="O3106"/>
      <c r="P3106"/>
      <c r="Q3106"/>
      <c r="U3106" s="969"/>
      <c r="V3106" s="38"/>
      <c r="W3106" s="38"/>
    </row>
    <row r="3107" spans="1:23" x14ac:dyDescent="0.35">
      <c r="A3107" s="27">
        <v>76770</v>
      </c>
      <c r="B3107" s="1284">
        <v>0.72</v>
      </c>
      <c r="C3107" s="26" t="s">
        <v>1066</v>
      </c>
      <c r="D3107" s="1"/>
      <c r="E3107" s="988" t="s">
        <v>2237</v>
      </c>
      <c r="F3107" s="3"/>
      <c r="O3107"/>
      <c r="P3107"/>
      <c r="Q3107"/>
      <c r="U3107" s="969"/>
      <c r="V3107" s="38"/>
      <c r="W3107" s="38"/>
    </row>
    <row r="3108" spans="1:23" x14ac:dyDescent="0.35">
      <c r="A3108" s="27">
        <v>76801</v>
      </c>
      <c r="B3108" s="1284">
        <v>0.97</v>
      </c>
      <c r="C3108" s="26" t="s">
        <v>2386</v>
      </c>
      <c r="D3108" s="1"/>
      <c r="E3108" s="988" t="s">
        <v>2237</v>
      </c>
      <c r="F3108" s="3"/>
      <c r="O3108"/>
      <c r="P3108"/>
      <c r="Q3108"/>
      <c r="U3108" s="969"/>
      <c r="V3108" s="38"/>
      <c r="W3108" s="38"/>
    </row>
    <row r="3109" spans="1:23" x14ac:dyDescent="0.35">
      <c r="A3109" s="27">
        <v>76805</v>
      </c>
      <c r="B3109" s="1284">
        <v>0.97</v>
      </c>
      <c r="C3109" s="1289" t="s">
        <v>2387</v>
      </c>
      <c r="D3109" s="1"/>
      <c r="E3109" s="988" t="s">
        <v>2237</v>
      </c>
      <c r="F3109" s="3"/>
      <c r="O3109"/>
      <c r="P3109"/>
      <c r="Q3109"/>
      <c r="U3109" s="969"/>
      <c r="V3109" s="38"/>
      <c r="W3109" s="38"/>
    </row>
    <row r="3110" spans="1:23" x14ac:dyDescent="0.35">
      <c r="A3110" s="27">
        <v>76805</v>
      </c>
      <c r="B3110" s="1284">
        <v>0.97</v>
      </c>
      <c r="C3110" s="26" t="s">
        <v>2388</v>
      </c>
      <c r="D3110" s="1"/>
      <c r="E3110" s="988" t="s">
        <v>2237</v>
      </c>
      <c r="F3110" s="3"/>
      <c r="O3110"/>
      <c r="P3110"/>
      <c r="Q3110"/>
      <c r="U3110" s="969"/>
      <c r="V3110" s="38"/>
      <c r="W3110" s="38"/>
    </row>
    <row r="3111" spans="1:23" x14ac:dyDescent="0.35">
      <c r="A3111" s="27">
        <v>76805</v>
      </c>
      <c r="B3111" s="1284">
        <v>0.97</v>
      </c>
      <c r="C3111" s="1289" t="s">
        <v>2389</v>
      </c>
      <c r="D3111" s="1"/>
      <c r="E3111" s="988" t="s">
        <v>2237</v>
      </c>
      <c r="F3111" s="3"/>
      <c r="O3111"/>
      <c r="P3111"/>
      <c r="Q3111"/>
      <c r="U3111" s="969"/>
      <c r="V3111" s="38"/>
      <c r="W3111" s="38"/>
    </row>
    <row r="3112" spans="1:23" x14ac:dyDescent="0.35">
      <c r="A3112" s="27">
        <v>76817</v>
      </c>
      <c r="B3112" s="1284">
        <v>0.73</v>
      </c>
      <c r="C3112" s="26" t="s">
        <v>2375</v>
      </c>
      <c r="D3112" s="1"/>
      <c r="E3112" s="988" t="s">
        <v>2237</v>
      </c>
      <c r="F3112" s="3"/>
      <c r="O3112"/>
      <c r="P3112"/>
      <c r="Q3112"/>
      <c r="U3112" s="969"/>
      <c r="V3112" s="38"/>
      <c r="W3112" s="38"/>
    </row>
    <row r="3113" spans="1:23" x14ac:dyDescent="0.35">
      <c r="A3113" s="27">
        <v>76830</v>
      </c>
      <c r="B3113" s="1284">
        <v>0.67</v>
      </c>
      <c r="C3113" s="26" t="s">
        <v>1052</v>
      </c>
      <c r="D3113" s="1"/>
      <c r="E3113" s="988" t="s">
        <v>2237</v>
      </c>
      <c r="F3113" s="3"/>
      <c r="O3113"/>
      <c r="P3113"/>
      <c r="Q3113"/>
      <c r="U3113" s="969"/>
      <c r="V3113" s="38"/>
      <c r="W3113" s="38"/>
    </row>
    <row r="3114" spans="1:23" x14ac:dyDescent="0.35">
      <c r="A3114" s="27">
        <v>76856</v>
      </c>
      <c r="B3114" s="1284">
        <v>0.67</v>
      </c>
      <c r="C3114" s="26" t="s">
        <v>2366</v>
      </c>
      <c r="D3114" s="1"/>
      <c r="E3114" s="988" t="s">
        <v>2237</v>
      </c>
      <c r="F3114" s="3"/>
      <c r="O3114"/>
      <c r="P3114"/>
      <c r="Q3114"/>
      <c r="U3114" s="969"/>
      <c r="V3114" s="38"/>
      <c r="W3114" s="38"/>
    </row>
    <row r="3115" spans="1:23" x14ac:dyDescent="0.35">
      <c r="A3115" s="27">
        <v>76856</v>
      </c>
      <c r="B3115" s="1284">
        <v>0.67</v>
      </c>
      <c r="C3115" s="26" t="s">
        <v>2367</v>
      </c>
      <c r="D3115" s="1"/>
      <c r="E3115" s="988" t="s">
        <v>2237</v>
      </c>
      <c r="F3115" s="3"/>
      <c r="O3115"/>
      <c r="P3115"/>
      <c r="Q3115"/>
      <c r="U3115" s="969"/>
      <c r="V3115" s="38"/>
      <c r="W3115" s="38"/>
    </row>
    <row r="3116" spans="1:23" x14ac:dyDescent="0.35">
      <c r="A3116" s="27">
        <v>76870</v>
      </c>
      <c r="B3116" s="1284">
        <v>0.62</v>
      </c>
      <c r="C3116" s="26" t="s">
        <v>673</v>
      </c>
      <c r="D3116" s="1"/>
      <c r="E3116" s="988" t="s">
        <v>2237</v>
      </c>
      <c r="F3116" s="3"/>
      <c r="O3116"/>
      <c r="P3116"/>
      <c r="Q3116"/>
      <c r="U3116" s="969"/>
      <c r="V3116" s="38"/>
      <c r="W3116" s="38"/>
    </row>
    <row r="3117" spans="1:23" x14ac:dyDescent="0.35">
      <c r="A3117" s="27">
        <v>76870</v>
      </c>
      <c r="B3117" s="1284">
        <v>0.62</v>
      </c>
      <c r="C3117" s="26" t="s">
        <v>2363</v>
      </c>
      <c r="D3117" s="1"/>
      <c r="E3117" s="988" t="s">
        <v>2237</v>
      </c>
      <c r="F3117" s="3"/>
      <c r="O3117"/>
      <c r="P3117"/>
      <c r="Q3117"/>
      <c r="U3117" s="969"/>
      <c r="V3117" s="38"/>
      <c r="W3117" s="38"/>
    </row>
    <row r="3118" spans="1:23" x14ac:dyDescent="0.35">
      <c r="A3118" s="27">
        <v>76872</v>
      </c>
      <c r="B3118" s="1284">
        <v>0.65</v>
      </c>
      <c r="C3118" s="26" t="s">
        <v>674</v>
      </c>
      <c r="D3118" s="1"/>
      <c r="E3118" s="988" t="s">
        <v>2237</v>
      </c>
      <c r="F3118" s="3"/>
      <c r="O3118"/>
      <c r="P3118"/>
      <c r="Q3118"/>
      <c r="U3118" s="969"/>
      <c r="V3118" s="38"/>
      <c r="W3118" s="38"/>
    </row>
    <row r="3119" spans="1:23" x14ac:dyDescent="0.35">
      <c r="A3119" s="27">
        <v>76873</v>
      </c>
      <c r="B3119" s="1284">
        <v>1.51</v>
      </c>
      <c r="C3119" s="26" t="s">
        <v>480</v>
      </c>
      <c r="D3119" s="1"/>
      <c r="E3119" s="988" t="s">
        <v>2237</v>
      </c>
      <c r="F3119" s="3"/>
      <c r="O3119"/>
      <c r="P3119"/>
      <c r="Q3119"/>
      <c r="U3119" s="969"/>
      <c r="V3119" s="38"/>
      <c r="W3119" s="38"/>
    </row>
    <row r="3120" spans="1:23" x14ac:dyDescent="0.35">
      <c r="A3120" s="27">
        <v>76881</v>
      </c>
      <c r="B3120" s="1284">
        <v>0.88</v>
      </c>
      <c r="C3120" s="26" t="s">
        <v>2384</v>
      </c>
      <c r="D3120" s="1"/>
      <c r="E3120" s="988" t="s">
        <v>2237</v>
      </c>
      <c r="F3120" s="3"/>
      <c r="O3120"/>
      <c r="P3120"/>
      <c r="Q3120"/>
      <c r="U3120" s="969"/>
      <c r="V3120" s="38"/>
      <c r="W3120" s="38"/>
    </row>
    <row r="3121" spans="1:23" x14ac:dyDescent="0.35">
      <c r="A3121" s="27">
        <v>76881</v>
      </c>
      <c r="B3121" s="1284">
        <v>0.88</v>
      </c>
      <c r="C3121" s="26" t="s">
        <v>2385</v>
      </c>
      <c r="D3121" s="1"/>
      <c r="E3121" s="988" t="s">
        <v>2237</v>
      </c>
      <c r="F3121" s="3"/>
      <c r="O3121"/>
      <c r="P3121"/>
      <c r="Q3121"/>
      <c r="U3121" s="969"/>
      <c r="V3121" s="38"/>
      <c r="W3121" s="38"/>
    </row>
    <row r="3122" spans="1:23" x14ac:dyDescent="0.35">
      <c r="A3122" s="27">
        <v>76882</v>
      </c>
      <c r="B3122" s="1284">
        <v>0.67</v>
      </c>
      <c r="C3122" s="26" t="s">
        <v>2368</v>
      </c>
      <c r="D3122" s="1"/>
      <c r="E3122" s="988" t="s">
        <v>2237</v>
      </c>
      <c r="F3122" s="3"/>
      <c r="O3122"/>
      <c r="P3122"/>
      <c r="Q3122"/>
      <c r="U3122" s="969"/>
      <c r="V3122" s="38"/>
      <c r="W3122" s="38"/>
    </row>
    <row r="3123" spans="1:23" x14ac:dyDescent="0.35">
      <c r="A3123" s="27">
        <v>76882</v>
      </c>
      <c r="B3123" s="1284">
        <v>0.67</v>
      </c>
      <c r="C3123" s="26" t="s">
        <v>2369</v>
      </c>
      <c r="D3123" s="1"/>
      <c r="E3123" s="988" t="s">
        <v>2237</v>
      </c>
      <c r="F3123" s="3"/>
      <c r="O3123"/>
      <c r="P3123"/>
      <c r="Q3123"/>
      <c r="U3123" s="969"/>
      <c r="V3123" s="38"/>
      <c r="W3123" s="38"/>
    </row>
    <row r="3124" spans="1:23" x14ac:dyDescent="0.35">
      <c r="A3124" s="27">
        <v>77046</v>
      </c>
      <c r="B3124" s="1284">
        <v>1.41</v>
      </c>
      <c r="C3124" s="26" t="s">
        <v>2530</v>
      </c>
      <c r="D3124" s="1"/>
      <c r="E3124" s="988" t="s">
        <v>2237</v>
      </c>
      <c r="F3124" s="3"/>
      <c r="O3124"/>
      <c r="P3124"/>
      <c r="Q3124"/>
      <c r="U3124" s="969"/>
      <c r="V3124" s="38"/>
      <c r="W3124" s="38"/>
    </row>
    <row r="3125" spans="1:23" x14ac:dyDescent="0.35">
      <c r="A3125" s="27">
        <v>77047</v>
      </c>
      <c r="B3125" s="1284">
        <v>1.56</v>
      </c>
      <c r="C3125" s="26" t="s">
        <v>2548</v>
      </c>
      <c r="D3125" s="1"/>
      <c r="E3125" s="988" t="s">
        <v>2237</v>
      </c>
      <c r="F3125" s="3"/>
      <c r="O3125"/>
      <c r="P3125"/>
      <c r="Q3125"/>
      <c r="U3125" s="969"/>
      <c r="V3125" s="38"/>
      <c r="W3125" s="38"/>
    </row>
    <row r="3126" spans="1:23" x14ac:dyDescent="0.35">
      <c r="A3126" s="27">
        <v>77048</v>
      </c>
      <c r="B3126" s="1284">
        <v>2.0499999999999998</v>
      </c>
      <c r="C3126" s="26" t="s">
        <v>2618</v>
      </c>
      <c r="D3126" s="1"/>
      <c r="E3126" s="988" t="s">
        <v>2237</v>
      </c>
      <c r="F3126" s="3"/>
      <c r="O3126"/>
      <c r="P3126"/>
      <c r="Q3126"/>
      <c r="U3126" s="969"/>
      <c r="V3126" s="38"/>
      <c r="W3126" s="38"/>
    </row>
    <row r="3127" spans="1:23" x14ac:dyDescent="0.35">
      <c r="A3127" s="27">
        <v>77049</v>
      </c>
      <c r="B3127" s="1284">
        <v>2.2400000000000002</v>
      </c>
      <c r="C3127" s="26" t="s">
        <v>2666</v>
      </c>
      <c r="D3127" s="1"/>
      <c r="E3127" s="988" t="s">
        <v>2237</v>
      </c>
      <c r="F3127" s="3"/>
      <c r="O3127"/>
      <c r="P3127"/>
      <c r="Q3127"/>
      <c r="U3127" s="969"/>
      <c r="V3127" s="38"/>
      <c r="W3127" s="38"/>
    </row>
    <row r="3128" spans="1:23" x14ac:dyDescent="0.35">
      <c r="A3128" s="27">
        <v>77072</v>
      </c>
      <c r="B3128" s="1284">
        <v>0.19</v>
      </c>
      <c r="C3128" s="26" t="s">
        <v>2302</v>
      </c>
      <c r="D3128" s="1"/>
      <c r="E3128" s="988" t="s">
        <v>2237</v>
      </c>
      <c r="F3128" s="3"/>
      <c r="O3128"/>
      <c r="P3128"/>
      <c r="Q3128"/>
      <c r="U3128" s="969"/>
      <c r="V3128" s="38"/>
      <c r="W3128" s="38"/>
    </row>
    <row r="3129" spans="1:23" x14ac:dyDescent="0.35">
      <c r="A3129" s="27">
        <v>77073</v>
      </c>
      <c r="B3129" s="1284">
        <v>0.25</v>
      </c>
      <c r="C3129" s="26" t="s">
        <v>2328</v>
      </c>
      <c r="D3129" s="1"/>
      <c r="E3129" s="988" t="s">
        <v>2237</v>
      </c>
      <c r="F3129" s="3"/>
      <c r="O3129"/>
      <c r="P3129"/>
      <c r="Q3129"/>
      <c r="U3129" s="969"/>
      <c r="V3129" s="38"/>
      <c r="W3129" s="38"/>
    </row>
    <row r="3130" spans="1:23" x14ac:dyDescent="0.35">
      <c r="A3130" s="27">
        <v>93306</v>
      </c>
      <c r="B3130" s="1284">
        <v>1.42</v>
      </c>
      <c r="C3130" s="26" t="s">
        <v>2535</v>
      </c>
      <c r="D3130" s="1"/>
      <c r="E3130" s="988" t="s">
        <v>2237</v>
      </c>
      <c r="F3130" s="3"/>
      <c r="O3130"/>
      <c r="P3130"/>
      <c r="Q3130"/>
      <c r="U3130" s="969"/>
      <c r="V3130" s="38"/>
      <c r="W3130" s="38"/>
    </row>
    <row r="3131" spans="1:23" x14ac:dyDescent="0.35">
      <c r="A3131" s="27">
        <v>93880</v>
      </c>
      <c r="B3131" s="1284">
        <v>0.78</v>
      </c>
      <c r="C3131" s="26" t="s">
        <v>2376</v>
      </c>
      <c r="D3131" s="1"/>
      <c r="E3131" s="988" t="s">
        <v>2237</v>
      </c>
      <c r="F3131" s="3"/>
      <c r="O3131"/>
      <c r="P3131"/>
      <c r="Q3131"/>
      <c r="U3131" s="969"/>
      <c r="V3131" s="38"/>
      <c r="W3131" s="38"/>
    </row>
    <row r="3132" spans="1:23" x14ac:dyDescent="0.35">
      <c r="A3132" s="27">
        <v>93925</v>
      </c>
      <c r="B3132" s="1284">
        <v>0.78</v>
      </c>
      <c r="C3132" s="26" t="s">
        <v>2377</v>
      </c>
      <c r="D3132" s="1"/>
      <c r="E3132" s="988" t="s">
        <v>2237</v>
      </c>
      <c r="F3132" s="3"/>
      <c r="O3132"/>
      <c r="P3132"/>
      <c r="Q3132"/>
      <c r="U3132" s="969"/>
      <c r="V3132" s="38"/>
      <c r="W3132" s="38"/>
    </row>
    <row r="3133" spans="1:23" x14ac:dyDescent="0.35">
      <c r="A3133" s="27">
        <v>93926</v>
      </c>
      <c r="B3133" s="1284">
        <v>0.49</v>
      </c>
      <c r="C3133" s="26" t="s">
        <v>2351</v>
      </c>
      <c r="D3133" s="1"/>
      <c r="E3133" s="988" t="s">
        <v>2237</v>
      </c>
      <c r="F3133" s="3"/>
      <c r="O3133"/>
      <c r="P3133"/>
      <c r="Q3133"/>
      <c r="U3133" s="969"/>
      <c r="V3133" s="38"/>
      <c r="W3133" s="38"/>
    </row>
    <row r="3134" spans="1:23" x14ac:dyDescent="0.35">
      <c r="A3134" s="27">
        <v>93926</v>
      </c>
      <c r="B3134" s="1284">
        <v>0.49</v>
      </c>
      <c r="C3134" s="26" t="s">
        <v>2352</v>
      </c>
      <c r="D3134" s="1"/>
      <c r="E3134" s="988" t="s">
        <v>2237</v>
      </c>
      <c r="F3134" s="3"/>
      <c r="O3134"/>
      <c r="P3134"/>
      <c r="Q3134"/>
      <c r="U3134" s="969"/>
      <c r="V3134" s="38"/>
      <c r="W3134" s="38"/>
    </row>
    <row r="3135" spans="1:23" x14ac:dyDescent="0.35">
      <c r="A3135" s="27">
        <v>93930</v>
      </c>
      <c r="B3135" s="1284">
        <v>0.78</v>
      </c>
      <c r="C3135" s="26" t="s">
        <v>2378</v>
      </c>
      <c r="D3135" s="1"/>
      <c r="E3135" s="988" t="s">
        <v>2237</v>
      </c>
      <c r="F3135" s="3"/>
      <c r="O3135"/>
      <c r="P3135"/>
      <c r="Q3135"/>
      <c r="U3135" s="969"/>
      <c r="V3135" s="38"/>
      <c r="W3135" s="38"/>
    </row>
    <row r="3136" spans="1:23" x14ac:dyDescent="0.35">
      <c r="A3136" s="27">
        <v>93931</v>
      </c>
      <c r="B3136" s="1284">
        <v>0.49</v>
      </c>
      <c r="C3136" s="26" t="s">
        <v>2353</v>
      </c>
      <c r="D3136" s="1"/>
      <c r="E3136" s="988" t="s">
        <v>2237</v>
      </c>
      <c r="F3136" s="3"/>
      <c r="O3136"/>
      <c r="P3136"/>
      <c r="Q3136"/>
      <c r="U3136" s="969"/>
      <c r="V3136" s="38"/>
      <c r="W3136" s="38"/>
    </row>
    <row r="3137" spans="1:23" x14ac:dyDescent="0.35">
      <c r="A3137" s="27">
        <v>93931</v>
      </c>
      <c r="B3137" s="1284">
        <v>0.49</v>
      </c>
      <c r="C3137" s="26" t="s">
        <v>2354</v>
      </c>
      <c r="D3137" s="1"/>
      <c r="E3137" s="988" t="s">
        <v>2237</v>
      </c>
      <c r="F3137" s="3"/>
      <c r="O3137"/>
      <c r="P3137"/>
      <c r="Q3137"/>
      <c r="U3137" s="969"/>
      <c r="V3137" s="38"/>
      <c r="W3137" s="38"/>
    </row>
    <row r="3138" spans="1:23" x14ac:dyDescent="0.35">
      <c r="A3138" s="27">
        <v>93970</v>
      </c>
      <c r="B3138" s="1284">
        <v>0.68</v>
      </c>
      <c r="C3138" s="26" t="s">
        <v>2370</v>
      </c>
      <c r="D3138" s="1"/>
      <c r="E3138" s="988" t="s">
        <v>2237</v>
      </c>
      <c r="F3138" s="3"/>
      <c r="O3138"/>
      <c r="P3138"/>
      <c r="Q3138"/>
      <c r="U3138" s="969"/>
      <c r="V3138" s="38"/>
      <c r="W3138" s="38"/>
    </row>
    <row r="3139" spans="1:23" x14ac:dyDescent="0.35">
      <c r="A3139" s="27">
        <v>93970</v>
      </c>
      <c r="B3139" s="1284">
        <v>0.68</v>
      </c>
      <c r="C3139" s="26" t="s">
        <v>2371</v>
      </c>
      <c r="D3139" s="1"/>
      <c r="E3139" s="988" t="s">
        <v>2237</v>
      </c>
      <c r="F3139" s="3"/>
      <c r="O3139"/>
      <c r="P3139"/>
      <c r="Q3139"/>
      <c r="U3139" s="969"/>
      <c r="V3139" s="38"/>
      <c r="W3139" s="38"/>
    </row>
    <row r="3140" spans="1:23" x14ac:dyDescent="0.35">
      <c r="A3140" s="27">
        <v>93970</v>
      </c>
      <c r="B3140" s="1284">
        <v>0.68</v>
      </c>
      <c r="C3140" s="26" t="s">
        <v>2372</v>
      </c>
      <c r="D3140" s="1"/>
      <c r="E3140" s="988" t="s">
        <v>2237</v>
      </c>
      <c r="F3140" s="3"/>
      <c r="O3140"/>
      <c r="P3140"/>
      <c r="Q3140"/>
      <c r="U3140" s="969"/>
      <c r="V3140" s="38"/>
      <c r="W3140" s="38"/>
    </row>
    <row r="3141" spans="1:23" x14ac:dyDescent="0.35">
      <c r="A3141" s="27">
        <v>93971</v>
      </c>
      <c r="B3141" s="1284">
        <v>0.44</v>
      </c>
      <c r="C3141" s="26" t="s">
        <v>2346</v>
      </c>
      <c r="D3141" s="1"/>
      <c r="E3141" s="988" t="s">
        <v>2237</v>
      </c>
      <c r="F3141" s="3"/>
      <c r="O3141"/>
      <c r="P3141"/>
      <c r="Q3141"/>
      <c r="U3141" s="969"/>
      <c r="V3141" s="38"/>
      <c r="W3141" s="38"/>
    </row>
    <row r="3142" spans="1:23" x14ac:dyDescent="0.35">
      <c r="A3142" s="27">
        <v>93971</v>
      </c>
      <c r="B3142" s="1284">
        <v>0.44</v>
      </c>
      <c r="C3142" s="26" t="s">
        <v>2347</v>
      </c>
      <c r="D3142" s="1"/>
      <c r="E3142" s="988" t="s">
        <v>2237</v>
      </c>
      <c r="F3142" s="3"/>
      <c r="O3142"/>
      <c r="P3142"/>
      <c r="Q3142"/>
      <c r="U3142" s="969"/>
      <c r="V3142" s="38"/>
      <c r="W3142" s="38"/>
    </row>
    <row r="3143" spans="1:23" x14ac:dyDescent="0.35">
      <c r="A3143" s="27">
        <v>93971</v>
      </c>
      <c r="B3143" s="1284">
        <v>0.44</v>
      </c>
      <c r="C3143" s="26" t="s">
        <v>2348</v>
      </c>
      <c r="D3143" s="1"/>
      <c r="E3143" s="988" t="s">
        <v>2237</v>
      </c>
      <c r="F3143" s="3"/>
      <c r="O3143"/>
      <c r="P3143"/>
      <c r="Q3143"/>
      <c r="U3143" s="969"/>
      <c r="V3143" s="38"/>
      <c r="W3143" s="38"/>
    </row>
    <row r="3144" spans="1:23" x14ac:dyDescent="0.35">
      <c r="A3144" s="27">
        <v>93971</v>
      </c>
      <c r="B3144" s="1284">
        <v>0.44</v>
      </c>
      <c r="C3144" s="26" t="s">
        <v>2349</v>
      </c>
      <c r="D3144" s="1"/>
      <c r="E3144" s="988" t="s">
        <v>2237</v>
      </c>
      <c r="F3144" s="3"/>
      <c r="O3144"/>
      <c r="P3144"/>
      <c r="Q3144"/>
      <c r="U3144" s="969"/>
      <c r="V3144" s="38"/>
      <c r="W3144" s="38"/>
    </row>
    <row r="3145" spans="1:23" x14ac:dyDescent="0.35">
      <c r="A3145" s="27">
        <v>93971</v>
      </c>
      <c r="B3145" s="1284">
        <v>0.44</v>
      </c>
      <c r="C3145" s="26" t="s">
        <v>2350</v>
      </c>
      <c r="D3145" s="1"/>
      <c r="E3145" s="988" t="s">
        <v>2237</v>
      </c>
      <c r="F3145" s="3"/>
      <c r="O3145"/>
      <c r="P3145"/>
      <c r="Q3145"/>
      <c r="U3145" s="969"/>
      <c r="V3145" s="38"/>
      <c r="W3145" s="38"/>
    </row>
    <row r="3146" spans="1:23" x14ac:dyDescent="0.35">
      <c r="A3146" s="1285" t="s">
        <v>2613</v>
      </c>
      <c r="B3146" s="1286">
        <v>1.92</v>
      </c>
      <c r="C3146" s="506" t="s">
        <v>2614</v>
      </c>
      <c r="D3146" s="1"/>
      <c r="E3146" s="988" t="s">
        <v>2237</v>
      </c>
      <c r="F3146" s="3"/>
      <c r="O3146"/>
      <c r="P3146"/>
      <c r="Q3146"/>
      <c r="U3146" s="969"/>
      <c r="V3146" s="38"/>
      <c r="W3146" s="38"/>
    </row>
    <row r="3147" spans="1:23" x14ac:dyDescent="0.35">
      <c r="A3147" s="27" t="s">
        <v>2615</v>
      </c>
      <c r="B3147" s="1284">
        <v>1.93</v>
      </c>
      <c r="C3147" s="26" t="s">
        <v>2616</v>
      </c>
      <c r="D3147" s="1"/>
      <c r="E3147" s="988" t="s">
        <v>2237</v>
      </c>
      <c r="F3147" s="3"/>
      <c r="O3147"/>
      <c r="P3147"/>
      <c r="Q3147"/>
      <c r="U3147" s="969"/>
      <c r="V3147" s="38"/>
      <c r="W3147" s="38"/>
    </row>
    <row r="3148" spans="1:23" x14ac:dyDescent="0.35">
      <c r="A3148" s="1285" t="s">
        <v>36</v>
      </c>
      <c r="B3148" s="1286">
        <v>1.75</v>
      </c>
      <c r="C3148" s="506" t="s">
        <v>2595</v>
      </c>
      <c r="D3148" s="1"/>
      <c r="E3148" s="988" t="s">
        <v>2237</v>
      </c>
      <c r="F3148" s="3"/>
      <c r="O3148"/>
      <c r="P3148"/>
      <c r="Q3148"/>
      <c r="U3148" s="969"/>
      <c r="V3148" s="38"/>
      <c r="W3148" s="38"/>
    </row>
    <row r="3149" spans="1:23" x14ac:dyDescent="0.35">
      <c r="A3149" s="1285" t="s">
        <v>36</v>
      </c>
      <c r="B3149" s="1286">
        <v>1.75</v>
      </c>
      <c r="C3149" s="506" t="s">
        <v>2596</v>
      </c>
      <c r="D3149" s="1"/>
      <c r="E3149" s="988" t="s">
        <v>2237</v>
      </c>
      <c r="F3149" s="3"/>
      <c r="O3149"/>
      <c r="P3149"/>
      <c r="Q3149"/>
      <c r="U3149" s="969"/>
      <c r="V3149" s="38"/>
      <c r="W3149" s="38"/>
    </row>
    <row r="3150" spans="1:23" x14ac:dyDescent="0.35">
      <c r="A3150" s="1285" t="s">
        <v>2143</v>
      </c>
      <c r="B3150" s="1286">
        <v>1.76</v>
      </c>
      <c r="C3150" s="1289" t="s">
        <v>2608</v>
      </c>
      <c r="D3150" s="1"/>
      <c r="E3150" s="988" t="s">
        <v>2237</v>
      </c>
      <c r="F3150" s="3"/>
      <c r="O3150"/>
      <c r="P3150"/>
      <c r="Q3150"/>
      <c r="U3150" s="969"/>
      <c r="V3150" s="38"/>
      <c r="W3150" s="38"/>
    </row>
    <row r="3151" spans="1:23" x14ac:dyDescent="0.35">
      <c r="A3151" s="1285" t="s">
        <v>860</v>
      </c>
      <c r="B3151" s="1286">
        <v>1.34</v>
      </c>
      <c r="C3151" s="1289" t="s">
        <v>2527</v>
      </c>
      <c r="D3151" s="1"/>
      <c r="E3151" s="988" t="s">
        <v>2237</v>
      </c>
      <c r="F3151" s="3"/>
      <c r="O3151"/>
      <c r="P3151"/>
      <c r="Q3151"/>
      <c r="U3151" s="969"/>
      <c r="V3151" s="38"/>
      <c r="W3151" s="38"/>
    </row>
    <row r="3152" spans="1:23" x14ac:dyDescent="0.35">
      <c r="A3152" s="958">
        <v>74420</v>
      </c>
      <c r="B3152" s="1058">
        <v>0.51</v>
      </c>
      <c r="C3152" s="283" t="s">
        <v>2991</v>
      </c>
      <c r="D3152" s="1"/>
      <c r="E3152" s="1" t="s">
        <v>14887</v>
      </c>
      <c r="F3152" s="3"/>
      <c r="O3152"/>
      <c r="P3152"/>
      <c r="Q3152"/>
      <c r="U3152" s="969"/>
      <c r="V3152" s="38"/>
      <c r="W3152" s="38"/>
    </row>
    <row r="3153" spans="1:23" x14ac:dyDescent="0.35">
      <c r="A3153" s="957">
        <v>70030</v>
      </c>
      <c r="B3153" s="1297">
        <v>0.18</v>
      </c>
      <c r="C3153" s="30" t="s">
        <v>3075</v>
      </c>
      <c r="E3153" s="638" t="s">
        <v>2994</v>
      </c>
      <c r="F3153" s="3"/>
      <c r="O3153"/>
      <c r="P3153"/>
      <c r="Q3153"/>
      <c r="U3153" s="969"/>
      <c r="V3153" s="38"/>
      <c r="W3153" s="38"/>
    </row>
    <row r="3154" spans="1:23" x14ac:dyDescent="0.35">
      <c r="A3154" s="957">
        <v>70100</v>
      </c>
      <c r="B3154" s="1297">
        <v>0.18</v>
      </c>
      <c r="C3154" s="30" t="s">
        <v>3076</v>
      </c>
      <c r="D3154" s="1"/>
      <c r="E3154" s="638" t="s">
        <v>2994</v>
      </c>
      <c r="F3154" s="3"/>
      <c r="O3154"/>
      <c r="P3154"/>
      <c r="Q3154"/>
      <c r="U3154" s="969"/>
      <c r="V3154" s="38"/>
      <c r="W3154" s="38"/>
    </row>
    <row r="3155" spans="1:23" x14ac:dyDescent="0.35">
      <c r="A3155" s="957">
        <v>70110</v>
      </c>
      <c r="B3155" s="1297">
        <v>0.24</v>
      </c>
      <c r="C3155" s="30" t="s">
        <v>3135</v>
      </c>
      <c r="D3155" s="1"/>
      <c r="E3155" s="638" t="s">
        <v>2994</v>
      </c>
      <c r="F3155" s="3"/>
      <c r="O3155"/>
      <c r="P3155"/>
      <c r="Q3155"/>
      <c r="U3155" s="969"/>
      <c r="V3155" s="38"/>
      <c r="W3155" s="38"/>
    </row>
    <row r="3156" spans="1:23" x14ac:dyDescent="0.35">
      <c r="A3156" s="957">
        <v>70120</v>
      </c>
      <c r="B3156" s="1297">
        <v>0.18</v>
      </c>
      <c r="C3156" s="30" t="s">
        <v>3077</v>
      </c>
      <c r="D3156" s="1"/>
      <c r="E3156" s="638" t="s">
        <v>2994</v>
      </c>
      <c r="F3156" s="3"/>
      <c r="O3156"/>
      <c r="P3156"/>
      <c r="Q3156"/>
      <c r="U3156" s="969"/>
      <c r="V3156" s="38"/>
      <c r="W3156" s="38"/>
    </row>
    <row r="3157" spans="1:23" x14ac:dyDescent="0.35">
      <c r="A3157" s="957">
        <v>70130</v>
      </c>
      <c r="B3157" s="1297">
        <v>0.33</v>
      </c>
      <c r="C3157" s="30" t="s">
        <v>3176</v>
      </c>
      <c r="D3157" s="1"/>
      <c r="E3157" s="638" t="s">
        <v>2994</v>
      </c>
      <c r="F3157" s="3"/>
      <c r="O3157"/>
      <c r="P3157"/>
      <c r="Q3157"/>
      <c r="U3157" s="969"/>
      <c r="V3157" s="38"/>
      <c r="W3157" s="38"/>
    </row>
    <row r="3158" spans="1:23" x14ac:dyDescent="0.35">
      <c r="A3158" s="957">
        <v>70134</v>
      </c>
      <c r="B3158" s="1297">
        <v>0.33</v>
      </c>
      <c r="C3158" s="30" t="s">
        <v>3177</v>
      </c>
      <c r="D3158" s="1"/>
      <c r="E3158" s="638" t="s">
        <v>2994</v>
      </c>
      <c r="F3158" s="3"/>
      <c r="O3158"/>
      <c r="P3158"/>
      <c r="Q3158"/>
      <c r="U3158" s="969"/>
      <c r="V3158" s="38"/>
      <c r="W3158" s="38"/>
    </row>
    <row r="3159" spans="1:23" x14ac:dyDescent="0.35">
      <c r="A3159" s="957">
        <v>70140</v>
      </c>
      <c r="B3159" s="1297">
        <v>0.19</v>
      </c>
      <c r="C3159" s="30" t="s">
        <v>3098</v>
      </c>
      <c r="D3159" s="1"/>
      <c r="E3159" s="638" t="s">
        <v>2994</v>
      </c>
      <c r="F3159" s="3"/>
      <c r="O3159"/>
      <c r="P3159"/>
      <c r="Q3159"/>
      <c r="U3159" s="969"/>
      <c r="V3159" s="38"/>
      <c r="W3159" s="38"/>
    </row>
    <row r="3160" spans="1:23" x14ac:dyDescent="0.35">
      <c r="A3160" s="957">
        <v>70150</v>
      </c>
      <c r="B3160" s="1297">
        <v>0.25</v>
      </c>
      <c r="C3160" s="30" t="s">
        <v>3139</v>
      </c>
      <c r="D3160" s="1"/>
      <c r="E3160" s="638" t="s">
        <v>2994</v>
      </c>
      <c r="F3160" s="3"/>
      <c r="O3160"/>
      <c r="P3160"/>
      <c r="Q3160"/>
      <c r="U3160" s="969"/>
      <c r="V3160" s="38"/>
      <c r="W3160" s="38"/>
    </row>
    <row r="3161" spans="1:23" x14ac:dyDescent="0.35">
      <c r="A3161" s="957">
        <v>70160</v>
      </c>
      <c r="B3161" s="1297">
        <v>0.17</v>
      </c>
      <c r="C3161" s="30" t="s">
        <v>3048</v>
      </c>
      <c r="D3161" s="1"/>
      <c r="E3161" s="638" t="s">
        <v>2994</v>
      </c>
      <c r="F3161" s="3"/>
      <c r="O3161"/>
      <c r="P3161"/>
      <c r="Q3161"/>
      <c r="U3161" s="969"/>
      <c r="V3161" s="38"/>
      <c r="W3161" s="38"/>
    </row>
    <row r="3162" spans="1:23" x14ac:dyDescent="0.35">
      <c r="A3162" s="957">
        <v>70190</v>
      </c>
      <c r="B3162" s="1297">
        <v>0.2</v>
      </c>
      <c r="C3162" s="30" t="s">
        <v>3102</v>
      </c>
      <c r="D3162" s="1"/>
      <c r="E3162" s="638" t="s">
        <v>2994</v>
      </c>
      <c r="F3162" s="3"/>
      <c r="O3162"/>
      <c r="P3162"/>
      <c r="Q3162"/>
      <c r="U3162" s="969"/>
      <c r="V3162" s="38"/>
      <c r="W3162" s="38"/>
    </row>
    <row r="3163" spans="1:23" x14ac:dyDescent="0.35">
      <c r="A3163" s="957">
        <v>70200</v>
      </c>
      <c r="B3163" s="1297">
        <v>0.27</v>
      </c>
      <c r="C3163" s="30" t="s">
        <v>3153</v>
      </c>
      <c r="D3163" s="1313"/>
      <c r="E3163" s="638" t="s">
        <v>2994</v>
      </c>
      <c r="F3163" s="3"/>
      <c r="O3163"/>
      <c r="P3163"/>
      <c r="Q3163"/>
      <c r="U3163" s="969"/>
      <c r="V3163" s="38"/>
      <c r="W3163" s="38"/>
    </row>
    <row r="3164" spans="1:23" x14ac:dyDescent="0.35">
      <c r="A3164" s="957">
        <v>70210</v>
      </c>
      <c r="B3164" s="1297">
        <v>0.17</v>
      </c>
      <c r="C3164" s="30" t="s">
        <v>3049</v>
      </c>
      <c r="D3164" s="1"/>
      <c r="E3164" s="638" t="s">
        <v>2994</v>
      </c>
      <c r="F3164" s="3"/>
      <c r="O3164"/>
      <c r="P3164"/>
      <c r="Q3164"/>
      <c r="U3164" s="969"/>
      <c r="V3164" s="38"/>
      <c r="W3164" s="38"/>
    </row>
    <row r="3165" spans="1:23" x14ac:dyDescent="0.35">
      <c r="A3165" s="957">
        <v>70220</v>
      </c>
      <c r="B3165" s="1297">
        <v>0.21</v>
      </c>
      <c r="C3165" s="30" t="s">
        <v>3109</v>
      </c>
      <c r="D3165" s="1"/>
      <c r="E3165" s="638" t="s">
        <v>2994</v>
      </c>
      <c r="F3165" s="3"/>
      <c r="O3165"/>
      <c r="P3165"/>
      <c r="Q3165"/>
      <c r="U3165" s="969"/>
      <c r="V3165" s="38"/>
      <c r="W3165" s="38"/>
    </row>
    <row r="3166" spans="1:23" x14ac:dyDescent="0.35">
      <c r="A3166" s="957">
        <v>70240</v>
      </c>
      <c r="B3166" s="1297">
        <v>0.19</v>
      </c>
      <c r="C3166" s="30" t="s">
        <v>3099</v>
      </c>
      <c r="D3166" s="1"/>
      <c r="E3166" s="638" t="s">
        <v>2994</v>
      </c>
      <c r="F3166" s="3"/>
      <c r="O3166"/>
      <c r="P3166"/>
      <c r="Q3166"/>
      <c r="U3166" s="969"/>
      <c r="V3166" s="38"/>
      <c r="W3166" s="38"/>
    </row>
    <row r="3167" spans="1:23" x14ac:dyDescent="0.35">
      <c r="A3167" s="957">
        <v>70250</v>
      </c>
      <c r="B3167" s="1297">
        <v>0.18</v>
      </c>
      <c r="C3167" s="30" t="s">
        <v>3078</v>
      </c>
      <c r="D3167" s="1"/>
      <c r="E3167" s="638" t="s">
        <v>2994</v>
      </c>
      <c r="F3167" s="3"/>
      <c r="O3167"/>
      <c r="P3167"/>
      <c r="Q3167"/>
      <c r="U3167" s="969"/>
      <c r="V3167" s="38"/>
      <c r="W3167" s="38"/>
    </row>
    <row r="3168" spans="1:23" x14ac:dyDescent="0.35">
      <c r="A3168" s="957">
        <v>70260</v>
      </c>
      <c r="B3168" s="1297">
        <v>0.27</v>
      </c>
      <c r="C3168" s="30" t="s">
        <v>3154</v>
      </c>
      <c r="D3168" s="1"/>
      <c r="E3168" s="638" t="s">
        <v>2994</v>
      </c>
      <c r="F3168" s="3"/>
      <c r="O3168"/>
      <c r="P3168"/>
      <c r="Q3168"/>
      <c r="U3168" s="969"/>
      <c r="V3168" s="38"/>
      <c r="W3168" s="38"/>
    </row>
    <row r="3169" spans="1:23" x14ac:dyDescent="0.35">
      <c r="A3169" s="957">
        <v>70310</v>
      </c>
      <c r="B3169" s="1297">
        <v>0.16</v>
      </c>
      <c r="C3169" s="30" t="s">
        <v>3004</v>
      </c>
      <c r="E3169" s="638" t="s">
        <v>2994</v>
      </c>
      <c r="F3169" s="3"/>
      <c r="O3169"/>
      <c r="P3169"/>
      <c r="Q3169"/>
      <c r="U3169" s="969"/>
      <c r="V3169" s="38"/>
      <c r="W3169" s="38"/>
    </row>
    <row r="3170" spans="1:23" x14ac:dyDescent="0.35">
      <c r="A3170" s="957">
        <v>70320</v>
      </c>
      <c r="B3170" s="1297">
        <v>0.21</v>
      </c>
      <c r="C3170" s="30" t="s">
        <v>3110</v>
      </c>
      <c r="D3170" s="1"/>
      <c r="E3170" s="638" t="s">
        <v>2994</v>
      </c>
      <c r="F3170" s="3"/>
      <c r="O3170"/>
      <c r="P3170"/>
      <c r="Q3170"/>
      <c r="U3170" s="969"/>
      <c r="V3170" s="38"/>
      <c r="W3170" s="38"/>
    </row>
    <row r="3171" spans="1:23" x14ac:dyDescent="0.35">
      <c r="A3171" s="957">
        <v>70328</v>
      </c>
      <c r="B3171" s="1297">
        <v>0.18</v>
      </c>
      <c r="C3171" s="30" t="s">
        <v>3079</v>
      </c>
      <c r="D3171" s="1"/>
      <c r="E3171" s="638" t="s">
        <v>2994</v>
      </c>
      <c r="F3171" s="3"/>
      <c r="O3171"/>
      <c r="P3171"/>
      <c r="Q3171"/>
      <c r="U3171" s="969"/>
      <c r="V3171" s="38"/>
      <c r="W3171" s="38"/>
    </row>
    <row r="3172" spans="1:23" x14ac:dyDescent="0.35">
      <c r="A3172" s="957">
        <v>70330</v>
      </c>
      <c r="B3172" s="1297">
        <v>0.23</v>
      </c>
      <c r="C3172" s="30" t="s">
        <v>3134</v>
      </c>
      <c r="D3172" s="1"/>
      <c r="E3172" s="638" t="s">
        <v>2994</v>
      </c>
      <c r="F3172" s="3"/>
      <c r="O3172"/>
      <c r="P3172"/>
      <c r="Q3172"/>
      <c r="U3172" s="969"/>
      <c r="V3172" s="38"/>
      <c r="W3172" s="38"/>
    </row>
    <row r="3173" spans="1:23" x14ac:dyDescent="0.35">
      <c r="A3173" s="957">
        <v>70332</v>
      </c>
      <c r="B3173" s="1297">
        <v>0.53</v>
      </c>
      <c r="C3173" s="30" t="s">
        <v>3219</v>
      </c>
      <c r="D3173" s="1"/>
      <c r="E3173" s="638" t="s">
        <v>2994</v>
      </c>
      <c r="F3173" s="1126"/>
      <c r="O3173"/>
      <c r="P3173"/>
      <c r="Q3173"/>
      <c r="U3173" s="969"/>
      <c r="V3173" s="38"/>
      <c r="W3173" s="38"/>
    </row>
    <row r="3174" spans="1:23" x14ac:dyDescent="0.35">
      <c r="A3174" s="957">
        <v>70336</v>
      </c>
      <c r="B3174" s="1297">
        <v>1.44</v>
      </c>
      <c r="C3174" s="30" t="s">
        <v>3565</v>
      </c>
      <c r="D3174" s="1"/>
      <c r="E3174" s="638" t="s">
        <v>2994</v>
      </c>
      <c r="F3174" s="3"/>
      <c r="O3174"/>
      <c r="P3174"/>
      <c r="Q3174"/>
      <c r="U3174" s="969"/>
      <c r="V3174" s="38"/>
      <c r="W3174" s="38"/>
    </row>
    <row r="3175" spans="1:23" x14ac:dyDescent="0.35">
      <c r="A3175" s="957">
        <v>70360</v>
      </c>
      <c r="B3175" s="1297">
        <v>0.18</v>
      </c>
      <c r="C3175" s="30" t="s">
        <v>3080</v>
      </c>
      <c r="D3175" s="1"/>
      <c r="E3175" s="638" t="s">
        <v>2994</v>
      </c>
      <c r="F3175" s="3"/>
      <c r="O3175"/>
      <c r="P3175"/>
      <c r="Q3175"/>
      <c r="U3175" s="969"/>
      <c r="V3175" s="38"/>
      <c r="W3175" s="38"/>
    </row>
    <row r="3176" spans="1:23" x14ac:dyDescent="0.35">
      <c r="A3176" s="957">
        <v>70370</v>
      </c>
      <c r="B3176" s="1297">
        <v>0.31</v>
      </c>
      <c r="C3176" s="30" t="s">
        <v>3168</v>
      </c>
      <c r="D3176" s="1"/>
      <c r="E3176" s="638" t="s">
        <v>2994</v>
      </c>
      <c r="F3176" s="3"/>
      <c r="O3176"/>
      <c r="P3176"/>
      <c r="Q3176"/>
      <c r="U3176" s="969"/>
      <c r="V3176" s="38"/>
      <c r="W3176" s="38"/>
    </row>
    <row r="3177" spans="1:23" x14ac:dyDescent="0.35">
      <c r="A3177" s="957">
        <v>70380</v>
      </c>
      <c r="B3177" s="1297">
        <v>0.17</v>
      </c>
      <c r="C3177" s="30" t="s">
        <v>3050</v>
      </c>
      <c r="D3177" s="1"/>
      <c r="E3177" s="638" t="s">
        <v>2994</v>
      </c>
      <c r="F3177" s="1115"/>
      <c r="O3177"/>
      <c r="P3177"/>
      <c r="Q3177"/>
      <c r="U3177" s="969"/>
      <c r="V3177" s="38"/>
      <c r="W3177" s="38"/>
    </row>
    <row r="3178" spans="1:23" x14ac:dyDescent="0.35">
      <c r="A3178" s="957">
        <v>70450</v>
      </c>
      <c r="B3178" s="1297">
        <v>0.83</v>
      </c>
      <c r="C3178" s="30" t="s">
        <v>3321</v>
      </c>
      <c r="D3178" s="1"/>
      <c r="E3178" s="638" t="s">
        <v>2994</v>
      </c>
      <c r="F3178" s="3"/>
      <c r="O3178"/>
      <c r="P3178"/>
      <c r="Q3178"/>
      <c r="U3178" s="969"/>
      <c r="V3178" s="38"/>
      <c r="W3178" s="38"/>
    </row>
    <row r="3179" spans="1:23" x14ac:dyDescent="0.35">
      <c r="A3179" s="957">
        <v>70460</v>
      </c>
      <c r="B3179" s="1297">
        <v>1.1000000000000001</v>
      </c>
      <c r="C3179" s="30" t="s">
        <v>3405</v>
      </c>
      <c r="D3179" s="1"/>
      <c r="E3179" s="638" t="s">
        <v>2994</v>
      </c>
      <c r="F3179" s="3"/>
      <c r="O3179"/>
      <c r="P3179"/>
      <c r="Q3179"/>
      <c r="U3179" s="969"/>
      <c r="V3179" s="38"/>
      <c r="W3179" s="38"/>
    </row>
    <row r="3180" spans="1:23" x14ac:dyDescent="0.35">
      <c r="A3180" s="957">
        <v>70470</v>
      </c>
      <c r="B3180" s="1297">
        <v>1.24</v>
      </c>
      <c r="C3180" s="30" t="s">
        <v>3494</v>
      </c>
      <c r="D3180" s="1"/>
      <c r="E3180" s="638" t="s">
        <v>2994</v>
      </c>
      <c r="F3180" s="3"/>
      <c r="O3180"/>
      <c r="P3180"/>
      <c r="Q3180"/>
      <c r="U3180" s="969"/>
      <c r="V3180" s="38"/>
      <c r="W3180" s="38"/>
    </row>
    <row r="3181" spans="1:23" x14ac:dyDescent="0.35">
      <c r="A3181" s="957">
        <v>70480</v>
      </c>
      <c r="B3181" s="1297">
        <v>1.25</v>
      </c>
      <c r="C3181" s="30" t="s">
        <v>3501</v>
      </c>
      <c r="D3181" s="1"/>
      <c r="E3181" s="638" t="s">
        <v>2994</v>
      </c>
      <c r="F3181" s="3"/>
      <c r="O3181"/>
      <c r="P3181"/>
      <c r="Q3181"/>
      <c r="U3181" s="969"/>
      <c r="V3181" s="38"/>
      <c r="W3181" s="38"/>
    </row>
    <row r="3182" spans="1:23" x14ac:dyDescent="0.35">
      <c r="A3182" s="957">
        <v>70481</v>
      </c>
      <c r="B3182" s="1297">
        <v>1.1000000000000001</v>
      </c>
      <c r="C3182" s="30" t="s">
        <v>3406</v>
      </c>
      <c r="D3182" s="1"/>
      <c r="E3182" s="638" t="s">
        <v>2994</v>
      </c>
      <c r="F3182" s="3"/>
      <c r="O3182"/>
      <c r="P3182"/>
      <c r="Q3182"/>
      <c r="U3182" s="969"/>
      <c r="V3182" s="38"/>
      <c r="W3182" s="38"/>
    </row>
    <row r="3183" spans="1:23" x14ac:dyDescent="0.35">
      <c r="A3183" s="957">
        <v>70482</v>
      </c>
      <c r="B3183" s="1297">
        <v>1.24</v>
      </c>
      <c r="C3183" s="30" t="s">
        <v>3495</v>
      </c>
      <c r="D3183" s="1"/>
      <c r="E3183" s="638" t="s">
        <v>2994</v>
      </c>
      <c r="F3183" s="3"/>
      <c r="O3183"/>
      <c r="P3183"/>
      <c r="Q3183"/>
      <c r="U3183" s="969"/>
      <c r="V3183" s="38"/>
      <c r="W3183" s="38"/>
    </row>
    <row r="3184" spans="1:23" x14ac:dyDescent="0.35">
      <c r="A3184" s="957">
        <v>70486</v>
      </c>
      <c r="B3184" s="1297">
        <v>0.83</v>
      </c>
      <c r="C3184" s="30" t="s">
        <v>3322</v>
      </c>
      <c r="D3184" s="1"/>
      <c r="E3184" s="638" t="s">
        <v>2994</v>
      </c>
      <c r="F3184" s="3"/>
      <c r="O3184"/>
      <c r="P3184"/>
      <c r="Q3184"/>
      <c r="U3184" s="969"/>
      <c r="V3184" s="38"/>
      <c r="W3184" s="38"/>
    </row>
    <row r="3185" spans="1:23" x14ac:dyDescent="0.35">
      <c r="A3185" s="957">
        <v>70487</v>
      </c>
      <c r="B3185" s="1297">
        <v>1.1000000000000001</v>
      </c>
      <c r="C3185" s="30" t="s">
        <v>3407</v>
      </c>
      <c r="D3185" s="1"/>
      <c r="E3185" s="638" t="s">
        <v>2994</v>
      </c>
      <c r="F3185" s="3"/>
      <c r="O3185"/>
      <c r="P3185"/>
      <c r="Q3185"/>
      <c r="U3185" s="969"/>
      <c r="V3185" s="38"/>
      <c r="W3185" s="38"/>
    </row>
    <row r="3186" spans="1:23" x14ac:dyDescent="0.35">
      <c r="A3186" s="957">
        <v>70488</v>
      </c>
      <c r="B3186" s="1297">
        <v>1.24</v>
      </c>
      <c r="C3186" s="30" t="s">
        <v>3496</v>
      </c>
      <c r="D3186" s="1"/>
      <c r="E3186" s="638" t="s">
        <v>2994</v>
      </c>
      <c r="F3186" s="3"/>
      <c r="O3186"/>
      <c r="P3186"/>
      <c r="Q3186"/>
      <c r="U3186" s="969"/>
      <c r="V3186" s="38"/>
      <c r="W3186" s="38"/>
    </row>
    <row r="3187" spans="1:23" x14ac:dyDescent="0.35">
      <c r="A3187" s="957">
        <v>70490</v>
      </c>
      <c r="B3187" s="1297">
        <v>1.25</v>
      </c>
      <c r="C3187" s="30" t="s">
        <v>3502</v>
      </c>
      <c r="D3187" s="1"/>
      <c r="E3187" s="638" t="s">
        <v>2994</v>
      </c>
      <c r="F3187" s="3"/>
      <c r="O3187"/>
      <c r="P3187"/>
      <c r="Q3187"/>
      <c r="U3187" s="969"/>
      <c r="V3187" s="38"/>
      <c r="W3187" s="38"/>
    </row>
    <row r="3188" spans="1:23" x14ac:dyDescent="0.35">
      <c r="A3188" s="957">
        <v>70491</v>
      </c>
      <c r="B3188" s="1297">
        <v>1.35</v>
      </c>
      <c r="C3188" s="30" t="s">
        <v>3549</v>
      </c>
      <c r="D3188" s="1"/>
      <c r="E3188" s="638" t="s">
        <v>2994</v>
      </c>
      <c r="F3188" s="3"/>
      <c r="O3188"/>
      <c r="P3188"/>
      <c r="Q3188"/>
      <c r="U3188" s="969"/>
      <c r="V3188" s="38"/>
      <c r="W3188" s="38"/>
    </row>
    <row r="3189" spans="1:23" x14ac:dyDescent="0.35">
      <c r="A3189" s="957">
        <v>70492</v>
      </c>
      <c r="B3189" s="1297">
        <v>1.58</v>
      </c>
      <c r="C3189" s="30" t="s">
        <v>3582</v>
      </c>
      <c r="D3189" s="1"/>
      <c r="E3189" s="638" t="s">
        <v>2994</v>
      </c>
      <c r="F3189" s="3"/>
      <c r="O3189"/>
      <c r="P3189"/>
      <c r="Q3189"/>
      <c r="U3189" s="969"/>
      <c r="V3189" s="38"/>
      <c r="W3189" s="38"/>
    </row>
    <row r="3190" spans="1:23" x14ac:dyDescent="0.35">
      <c r="A3190" s="957">
        <v>70496</v>
      </c>
      <c r="B3190" s="1297">
        <v>1.71</v>
      </c>
      <c r="C3190" s="30" t="s">
        <v>3623</v>
      </c>
      <c r="D3190" s="1"/>
      <c r="E3190" s="638" t="s">
        <v>2994</v>
      </c>
      <c r="F3190" s="3"/>
      <c r="O3190"/>
      <c r="P3190"/>
      <c r="Q3190"/>
      <c r="U3190" s="969"/>
      <c r="V3190" s="38"/>
      <c r="W3190" s="38"/>
    </row>
    <row r="3191" spans="1:23" x14ac:dyDescent="0.35">
      <c r="A3191" s="957">
        <v>70496</v>
      </c>
      <c r="B3191" s="1297">
        <v>1.71</v>
      </c>
      <c r="C3191" s="30" t="s">
        <v>3624</v>
      </c>
      <c r="D3191" s="1"/>
      <c r="E3191" s="638" t="s">
        <v>2994</v>
      </c>
      <c r="F3191" s="3"/>
      <c r="O3191"/>
      <c r="P3191"/>
      <c r="Q3191"/>
      <c r="U3191" s="969"/>
      <c r="V3191" s="38"/>
      <c r="W3191" s="38"/>
    </row>
    <row r="3192" spans="1:23" x14ac:dyDescent="0.35">
      <c r="A3192" s="957">
        <v>70498</v>
      </c>
      <c r="B3192" s="1297">
        <v>1.71</v>
      </c>
      <c r="C3192" s="30" t="s">
        <v>3625</v>
      </c>
      <c r="D3192" s="1"/>
      <c r="E3192" s="638" t="s">
        <v>2994</v>
      </c>
      <c r="F3192" s="3"/>
      <c r="O3192"/>
      <c r="P3192"/>
      <c r="Q3192"/>
      <c r="U3192" s="969"/>
      <c r="V3192" s="38"/>
      <c r="W3192" s="38"/>
    </row>
    <row r="3193" spans="1:23" x14ac:dyDescent="0.35">
      <c r="A3193" s="957">
        <v>70498</v>
      </c>
      <c r="B3193" s="1297">
        <v>1.71</v>
      </c>
      <c r="C3193" s="30" t="s">
        <v>3626</v>
      </c>
      <c r="D3193" s="1299"/>
      <c r="E3193" s="638" t="s">
        <v>2994</v>
      </c>
      <c r="F3193" s="3"/>
      <c r="O3193"/>
      <c r="P3193"/>
      <c r="Q3193"/>
      <c r="U3193" s="969"/>
      <c r="V3193" s="38"/>
      <c r="W3193" s="38"/>
    </row>
    <row r="3194" spans="1:23" x14ac:dyDescent="0.35">
      <c r="A3194" s="957">
        <v>70540</v>
      </c>
      <c r="B3194" s="1297">
        <v>1.32</v>
      </c>
      <c r="C3194" s="30" t="s">
        <v>3504</v>
      </c>
      <c r="D3194" s="1"/>
      <c r="E3194" s="638" t="s">
        <v>2994</v>
      </c>
      <c r="F3194" s="3"/>
      <c r="O3194"/>
      <c r="P3194"/>
      <c r="Q3194"/>
      <c r="U3194" s="969"/>
      <c r="V3194" s="38"/>
      <c r="W3194" s="38"/>
    </row>
    <row r="3195" spans="1:23" x14ac:dyDescent="0.35">
      <c r="A3195" s="957">
        <v>70542</v>
      </c>
      <c r="B3195" s="1297">
        <v>1.58</v>
      </c>
      <c r="C3195" s="30" t="s">
        <v>3583</v>
      </c>
      <c r="D3195" s="1"/>
      <c r="E3195" s="638" t="s">
        <v>2994</v>
      </c>
      <c r="F3195" s="3"/>
      <c r="O3195"/>
      <c r="P3195"/>
      <c r="Q3195"/>
      <c r="U3195" s="969"/>
      <c r="V3195" s="38"/>
      <c r="W3195" s="38"/>
    </row>
    <row r="3196" spans="1:23" x14ac:dyDescent="0.35">
      <c r="A3196" s="957">
        <v>70543</v>
      </c>
      <c r="B3196" s="1297">
        <v>2.1</v>
      </c>
      <c r="C3196" s="30" t="s">
        <v>3660</v>
      </c>
      <c r="D3196" s="1"/>
      <c r="E3196" s="638" t="s">
        <v>2994</v>
      </c>
      <c r="F3196" s="3"/>
      <c r="O3196"/>
      <c r="P3196"/>
      <c r="Q3196"/>
      <c r="U3196" s="969"/>
      <c r="V3196" s="38"/>
      <c r="W3196" s="38"/>
    </row>
    <row r="3197" spans="1:23" x14ac:dyDescent="0.35">
      <c r="A3197" s="957">
        <v>70544</v>
      </c>
      <c r="B3197" s="1297">
        <v>1.17</v>
      </c>
      <c r="C3197" s="30" t="s">
        <v>3447</v>
      </c>
      <c r="D3197" s="1"/>
      <c r="E3197" s="638" t="s">
        <v>2994</v>
      </c>
      <c r="F3197" s="3"/>
      <c r="O3197"/>
      <c r="P3197"/>
      <c r="Q3197"/>
      <c r="U3197" s="969"/>
      <c r="V3197" s="38"/>
      <c r="W3197" s="38"/>
    </row>
    <row r="3198" spans="1:23" x14ac:dyDescent="0.35">
      <c r="A3198" s="957">
        <v>70544</v>
      </c>
      <c r="B3198" s="1297">
        <v>1.17</v>
      </c>
      <c r="C3198" s="30" t="s">
        <v>3448</v>
      </c>
      <c r="D3198" s="1"/>
      <c r="E3198" s="638" t="s">
        <v>2994</v>
      </c>
      <c r="F3198" s="3"/>
      <c r="O3198"/>
      <c r="P3198"/>
      <c r="Q3198"/>
      <c r="U3198" s="969"/>
      <c r="V3198" s="38"/>
      <c r="W3198" s="38"/>
    </row>
    <row r="3199" spans="1:23" x14ac:dyDescent="0.35">
      <c r="A3199" s="957">
        <v>70545</v>
      </c>
      <c r="B3199" s="1297">
        <v>1.17</v>
      </c>
      <c r="C3199" s="30" t="s">
        <v>3449</v>
      </c>
      <c r="D3199" s="1"/>
      <c r="E3199" s="638" t="s">
        <v>2994</v>
      </c>
      <c r="F3199" s="3"/>
      <c r="O3199"/>
      <c r="P3199"/>
      <c r="Q3199"/>
      <c r="U3199" s="969"/>
      <c r="V3199" s="38"/>
      <c r="W3199" s="38"/>
    </row>
    <row r="3200" spans="1:23" x14ac:dyDescent="0.35">
      <c r="A3200" s="957">
        <v>70545</v>
      </c>
      <c r="B3200" s="1297">
        <v>1.17</v>
      </c>
      <c r="C3200" s="30" t="s">
        <v>3450</v>
      </c>
      <c r="D3200" s="1"/>
      <c r="E3200" s="638" t="s">
        <v>2994</v>
      </c>
      <c r="F3200" s="3"/>
      <c r="O3200"/>
      <c r="P3200"/>
      <c r="Q3200"/>
      <c r="U3200" s="969"/>
      <c r="V3200" s="38"/>
      <c r="W3200" s="38"/>
    </row>
    <row r="3201" spans="1:23" x14ac:dyDescent="0.35">
      <c r="A3201" s="957">
        <v>70546</v>
      </c>
      <c r="B3201" s="1297">
        <v>1.44</v>
      </c>
      <c r="C3201" s="30" t="s">
        <v>3566</v>
      </c>
      <c r="D3201" s="1"/>
      <c r="E3201" s="638" t="s">
        <v>2994</v>
      </c>
      <c r="F3201" s="3"/>
      <c r="O3201"/>
      <c r="P3201"/>
      <c r="Q3201"/>
      <c r="U3201" s="969"/>
      <c r="V3201" s="38"/>
      <c r="W3201" s="38"/>
    </row>
    <row r="3202" spans="1:23" x14ac:dyDescent="0.35">
      <c r="A3202" s="957">
        <v>70546</v>
      </c>
      <c r="B3202" s="1297">
        <v>1.44</v>
      </c>
      <c r="C3202" s="30" t="s">
        <v>3567</v>
      </c>
      <c r="D3202" s="1"/>
      <c r="E3202" s="638" t="s">
        <v>2994</v>
      </c>
      <c r="F3202" s="3"/>
      <c r="O3202"/>
      <c r="P3202"/>
      <c r="Q3202"/>
      <c r="U3202" s="969"/>
      <c r="V3202" s="38"/>
      <c r="W3202" s="38"/>
    </row>
    <row r="3203" spans="1:23" x14ac:dyDescent="0.35">
      <c r="A3203" s="957">
        <v>70547</v>
      </c>
      <c r="B3203" s="1297">
        <v>1.17</v>
      </c>
      <c r="C3203" s="30" t="s">
        <v>3451</v>
      </c>
      <c r="D3203" s="1"/>
      <c r="E3203" s="638" t="s">
        <v>2994</v>
      </c>
      <c r="F3203" s="3"/>
      <c r="O3203"/>
      <c r="P3203"/>
      <c r="Q3203"/>
      <c r="U3203" s="969"/>
      <c r="V3203" s="38"/>
      <c r="W3203" s="38"/>
    </row>
    <row r="3204" spans="1:23" x14ac:dyDescent="0.35">
      <c r="A3204" s="957">
        <v>70547</v>
      </c>
      <c r="B3204" s="1297">
        <v>1.17</v>
      </c>
      <c r="C3204" s="30" t="s">
        <v>3452</v>
      </c>
      <c r="D3204" s="1"/>
      <c r="E3204" s="638" t="s">
        <v>2994</v>
      </c>
      <c r="F3204" s="3"/>
      <c r="O3204"/>
      <c r="P3204"/>
      <c r="Q3204"/>
      <c r="U3204" s="969"/>
      <c r="V3204" s="38"/>
      <c r="W3204" s="38"/>
    </row>
    <row r="3205" spans="1:23" x14ac:dyDescent="0.35">
      <c r="A3205" s="957">
        <v>70548</v>
      </c>
      <c r="B3205" s="1297">
        <v>1.46</v>
      </c>
      <c r="C3205" s="30" t="s">
        <v>3577</v>
      </c>
      <c r="D3205" s="1"/>
      <c r="E3205" s="638" t="s">
        <v>2994</v>
      </c>
      <c r="F3205" s="3"/>
      <c r="O3205"/>
      <c r="P3205"/>
      <c r="Q3205"/>
      <c r="U3205" s="969"/>
      <c r="V3205" s="38"/>
      <c r="W3205" s="38"/>
    </row>
    <row r="3206" spans="1:23" x14ac:dyDescent="0.35">
      <c r="A3206" s="957">
        <v>70549</v>
      </c>
      <c r="B3206" s="1297">
        <v>1.76</v>
      </c>
      <c r="C3206" s="30" t="s">
        <v>3632</v>
      </c>
      <c r="D3206" s="1"/>
      <c r="E3206" s="638" t="s">
        <v>2994</v>
      </c>
      <c r="F3206" s="3"/>
      <c r="O3206"/>
      <c r="P3206"/>
      <c r="Q3206"/>
      <c r="U3206" s="969"/>
      <c r="V3206" s="38"/>
      <c r="W3206" s="38"/>
    </row>
    <row r="3207" spans="1:23" x14ac:dyDescent="0.35">
      <c r="A3207" s="957">
        <v>70549</v>
      </c>
      <c r="B3207" s="1297">
        <v>1.76</v>
      </c>
      <c r="C3207" s="30" t="s">
        <v>3633</v>
      </c>
      <c r="D3207" s="1"/>
      <c r="E3207" s="638" t="s">
        <v>2994</v>
      </c>
      <c r="F3207" s="3"/>
      <c r="O3207"/>
      <c r="P3207"/>
      <c r="Q3207"/>
      <c r="U3207" s="969"/>
      <c r="V3207" s="38"/>
      <c r="W3207" s="38"/>
    </row>
    <row r="3208" spans="1:23" x14ac:dyDescent="0.35">
      <c r="A3208" s="957">
        <v>70551</v>
      </c>
      <c r="B3208" s="1297">
        <v>1.44</v>
      </c>
      <c r="C3208" s="30" t="s">
        <v>3568</v>
      </c>
      <c r="D3208" s="1"/>
      <c r="E3208" s="638" t="s">
        <v>2994</v>
      </c>
      <c r="F3208" s="3"/>
      <c r="O3208"/>
      <c r="P3208"/>
      <c r="Q3208"/>
      <c r="U3208" s="969"/>
      <c r="V3208" s="38"/>
      <c r="W3208" s="38"/>
    </row>
    <row r="3209" spans="1:23" x14ac:dyDescent="0.35">
      <c r="A3209" s="957">
        <v>70551</v>
      </c>
      <c r="B3209" s="1297">
        <v>1.44</v>
      </c>
      <c r="C3209" s="30" t="s">
        <v>3569</v>
      </c>
      <c r="D3209" s="1"/>
      <c r="E3209" s="638" t="s">
        <v>2994</v>
      </c>
      <c r="F3209" s="3"/>
      <c r="O3209"/>
      <c r="P3209"/>
      <c r="Q3209"/>
      <c r="U3209" s="969"/>
      <c r="V3209" s="38"/>
      <c r="W3209" s="38"/>
    </row>
    <row r="3210" spans="1:23" x14ac:dyDescent="0.35">
      <c r="A3210" s="957">
        <v>70551</v>
      </c>
      <c r="B3210" s="1297">
        <v>1.44</v>
      </c>
      <c r="C3210" s="30" t="s">
        <v>3570</v>
      </c>
      <c r="D3210" s="1"/>
      <c r="E3210" s="638" t="s">
        <v>2994</v>
      </c>
      <c r="F3210" s="3"/>
      <c r="O3210"/>
      <c r="P3210"/>
      <c r="Q3210"/>
      <c r="U3210" s="969"/>
      <c r="V3210" s="38"/>
      <c r="W3210" s="38"/>
    </row>
    <row r="3211" spans="1:23" x14ac:dyDescent="0.35">
      <c r="A3211" s="957">
        <v>70551</v>
      </c>
      <c r="B3211" s="1297">
        <v>1.44</v>
      </c>
      <c r="C3211" s="30" t="s">
        <v>3571</v>
      </c>
      <c r="D3211" s="1"/>
      <c r="E3211" s="638" t="s">
        <v>2994</v>
      </c>
      <c r="F3211" s="3"/>
      <c r="O3211"/>
      <c r="P3211"/>
      <c r="Q3211"/>
      <c r="U3211" s="969"/>
      <c r="V3211" s="38"/>
      <c r="W3211" s="38"/>
    </row>
    <row r="3212" spans="1:23" x14ac:dyDescent="0.35">
      <c r="A3212" s="957">
        <v>70552</v>
      </c>
      <c r="B3212" s="1297">
        <v>1.74</v>
      </c>
      <c r="C3212" s="30" t="s">
        <v>3627</v>
      </c>
      <c r="D3212" s="1"/>
      <c r="E3212" s="638" t="s">
        <v>2994</v>
      </c>
      <c r="F3212" s="3"/>
      <c r="O3212"/>
      <c r="P3212"/>
      <c r="Q3212"/>
      <c r="U3212" s="969"/>
      <c r="V3212" s="38"/>
      <c r="W3212" s="38"/>
    </row>
    <row r="3213" spans="1:23" x14ac:dyDescent="0.35">
      <c r="A3213" s="957">
        <v>70553</v>
      </c>
      <c r="B3213" s="1297">
        <v>2.23</v>
      </c>
      <c r="C3213" s="30" t="s">
        <v>3716</v>
      </c>
      <c r="D3213" s="1"/>
      <c r="E3213" s="638" t="s">
        <v>2994</v>
      </c>
      <c r="F3213" s="3"/>
      <c r="O3213"/>
      <c r="P3213"/>
      <c r="Q3213"/>
      <c r="U3213" s="969"/>
      <c r="V3213" s="38"/>
      <c r="W3213" s="38"/>
    </row>
    <row r="3214" spans="1:23" x14ac:dyDescent="0.35">
      <c r="A3214" s="957">
        <v>70553</v>
      </c>
      <c r="B3214" s="1297">
        <v>2.23</v>
      </c>
      <c r="C3214" s="30" t="s">
        <v>3717</v>
      </c>
      <c r="D3214" s="1"/>
      <c r="E3214" s="638" t="s">
        <v>2994</v>
      </c>
      <c r="F3214" s="3"/>
      <c r="O3214"/>
      <c r="P3214"/>
      <c r="Q3214"/>
      <c r="U3214" s="969"/>
      <c r="V3214" s="38"/>
      <c r="W3214" s="38"/>
    </row>
    <row r="3215" spans="1:23" x14ac:dyDescent="0.35">
      <c r="A3215" s="957">
        <v>70553</v>
      </c>
      <c r="B3215" s="1297">
        <v>2.23</v>
      </c>
      <c r="C3215" s="30" t="s">
        <v>3718</v>
      </c>
      <c r="D3215" s="1"/>
      <c r="E3215" s="638" t="s">
        <v>2994</v>
      </c>
      <c r="F3215" s="3"/>
      <c r="O3215"/>
      <c r="P3215"/>
      <c r="Q3215"/>
      <c r="U3215" s="969"/>
      <c r="V3215" s="38"/>
      <c r="W3215" s="38"/>
    </row>
    <row r="3216" spans="1:23" x14ac:dyDescent="0.35">
      <c r="A3216" s="957">
        <v>70553</v>
      </c>
      <c r="B3216" s="1297">
        <v>2.23</v>
      </c>
      <c r="C3216" s="30" t="s">
        <v>3719</v>
      </c>
      <c r="D3216" s="1"/>
      <c r="E3216" s="638" t="s">
        <v>2994</v>
      </c>
      <c r="F3216" s="3"/>
      <c r="O3216"/>
      <c r="P3216"/>
      <c r="Q3216"/>
      <c r="U3216" s="969"/>
      <c r="V3216" s="38"/>
      <c r="W3216" s="38"/>
    </row>
    <row r="3217" spans="1:23" x14ac:dyDescent="0.35">
      <c r="A3217" s="957">
        <v>70553</v>
      </c>
      <c r="B3217" s="1297">
        <v>2.23</v>
      </c>
      <c r="C3217" s="30" t="s">
        <v>3720</v>
      </c>
      <c r="D3217" s="1"/>
      <c r="E3217" s="638" t="s">
        <v>2994</v>
      </c>
      <c r="F3217" s="3"/>
      <c r="O3217"/>
      <c r="P3217"/>
      <c r="Q3217"/>
      <c r="U3217" s="969"/>
      <c r="V3217" s="38"/>
      <c r="W3217" s="38"/>
    </row>
    <row r="3218" spans="1:23" x14ac:dyDescent="0.35">
      <c r="A3218" s="1302">
        <v>71045</v>
      </c>
      <c r="B3218" s="1303">
        <v>0.18</v>
      </c>
      <c r="C3218" s="1304" t="s">
        <v>3081</v>
      </c>
      <c r="D3218" s="1"/>
      <c r="E3218" s="638" t="s">
        <v>2994</v>
      </c>
      <c r="F3218" s="3"/>
      <c r="O3218"/>
      <c r="P3218"/>
      <c r="Q3218"/>
      <c r="U3218" s="969"/>
      <c r="V3218" s="38"/>
      <c r="W3218" s="38"/>
    </row>
    <row r="3219" spans="1:23" x14ac:dyDescent="0.35">
      <c r="A3219" s="957">
        <v>71045</v>
      </c>
      <c r="B3219" s="1297">
        <v>0.18</v>
      </c>
      <c r="C3219" s="30" t="s">
        <v>3082</v>
      </c>
      <c r="D3219" s="1"/>
      <c r="E3219" s="638" t="s">
        <v>2994</v>
      </c>
      <c r="F3219" s="3"/>
      <c r="O3219"/>
      <c r="P3219"/>
      <c r="Q3219"/>
      <c r="U3219" s="969"/>
      <c r="V3219" s="38"/>
      <c r="W3219" s="38"/>
    </row>
    <row r="3220" spans="1:23" x14ac:dyDescent="0.35">
      <c r="A3220" s="957">
        <v>71046</v>
      </c>
      <c r="B3220" s="1297">
        <v>0.21</v>
      </c>
      <c r="C3220" s="30" t="s">
        <v>3111</v>
      </c>
      <c r="D3220" s="1"/>
      <c r="E3220" s="638" t="s">
        <v>2994</v>
      </c>
      <c r="F3220" s="3"/>
      <c r="O3220"/>
      <c r="P3220"/>
      <c r="Q3220"/>
      <c r="U3220" s="969"/>
      <c r="V3220" s="38"/>
      <c r="W3220" s="38"/>
    </row>
    <row r="3221" spans="1:23" x14ac:dyDescent="0.35">
      <c r="A3221" s="638">
        <v>71046</v>
      </c>
      <c r="B3221" s="1298">
        <v>0.21</v>
      </c>
      <c r="C3221" s="1310" t="s">
        <v>3729</v>
      </c>
      <c r="D3221" s="1"/>
      <c r="E3221" s="638" t="s">
        <v>2994</v>
      </c>
      <c r="F3221" s="5"/>
      <c r="O3221"/>
      <c r="P3221"/>
      <c r="Q3221"/>
      <c r="U3221" s="969"/>
      <c r="V3221" s="38"/>
      <c r="W3221" s="38"/>
    </row>
    <row r="3222" spans="1:23" x14ac:dyDescent="0.35">
      <c r="A3222" s="957">
        <v>71046</v>
      </c>
      <c r="B3222" s="1297">
        <v>0.21</v>
      </c>
      <c r="C3222" s="30" t="s">
        <v>3112</v>
      </c>
      <c r="D3222" s="1"/>
      <c r="E3222" s="638" t="s">
        <v>2994</v>
      </c>
      <c r="F3222" s="3"/>
      <c r="O3222"/>
      <c r="P3222"/>
      <c r="Q3222"/>
      <c r="U3222" s="969"/>
      <c r="V3222" s="38"/>
      <c r="W3222" s="38"/>
    </row>
    <row r="3223" spans="1:23" x14ac:dyDescent="0.35">
      <c r="A3223" s="957">
        <v>71046</v>
      </c>
      <c r="B3223" s="1297">
        <v>0.21</v>
      </c>
      <c r="C3223" s="30" t="s">
        <v>3113</v>
      </c>
      <c r="D3223" s="1"/>
      <c r="E3223" s="638" t="s">
        <v>2994</v>
      </c>
      <c r="F3223" s="3"/>
      <c r="O3223"/>
      <c r="P3223"/>
      <c r="Q3223"/>
      <c r="U3223" s="969"/>
      <c r="V3223" s="38"/>
      <c r="W3223" s="38"/>
    </row>
    <row r="3224" spans="1:23" x14ac:dyDescent="0.35">
      <c r="A3224" s="957">
        <v>71047</v>
      </c>
      <c r="B3224" s="1297">
        <v>0.26</v>
      </c>
      <c r="C3224" s="30" t="s">
        <v>3144</v>
      </c>
      <c r="D3224" s="1"/>
      <c r="E3224" s="638" t="s">
        <v>2994</v>
      </c>
      <c r="F3224" s="3"/>
      <c r="O3224"/>
      <c r="P3224"/>
      <c r="Q3224"/>
      <c r="U3224" s="969"/>
      <c r="V3224" s="38"/>
      <c r="W3224" s="38"/>
    </row>
    <row r="3225" spans="1:23" x14ac:dyDescent="0.35">
      <c r="A3225" s="957">
        <v>71048</v>
      </c>
      <c r="B3225" s="1297">
        <v>0.3</v>
      </c>
      <c r="C3225" s="30" t="s">
        <v>3160</v>
      </c>
      <c r="D3225" s="1"/>
      <c r="E3225" s="638" t="s">
        <v>2994</v>
      </c>
      <c r="F3225" s="3"/>
      <c r="O3225"/>
      <c r="P3225"/>
      <c r="Q3225"/>
      <c r="U3225" s="969"/>
      <c r="V3225" s="38"/>
      <c r="W3225" s="38"/>
    </row>
    <row r="3226" spans="1:23" x14ac:dyDescent="0.35">
      <c r="A3226" s="957">
        <v>71100</v>
      </c>
      <c r="B3226" s="1297">
        <v>0.21</v>
      </c>
      <c r="C3226" s="30" t="s">
        <v>3114</v>
      </c>
      <c r="D3226" s="1"/>
      <c r="E3226" s="638" t="s">
        <v>2994</v>
      </c>
      <c r="F3226" s="3"/>
      <c r="O3226"/>
      <c r="P3226"/>
      <c r="Q3226"/>
      <c r="U3226" s="969"/>
      <c r="V3226" s="38"/>
      <c r="W3226" s="38"/>
    </row>
    <row r="3227" spans="1:23" x14ac:dyDescent="0.35">
      <c r="A3227" s="638">
        <v>71100</v>
      </c>
      <c r="B3227" s="1298">
        <v>0.21</v>
      </c>
      <c r="C3227" s="37" t="s">
        <v>3730</v>
      </c>
      <c r="D3227" s="1"/>
      <c r="E3227" s="638" t="s">
        <v>2994</v>
      </c>
      <c r="F3227" s="3"/>
      <c r="O3227"/>
      <c r="P3227"/>
      <c r="Q3227"/>
      <c r="U3227" s="969"/>
      <c r="V3227" s="38"/>
      <c r="W3227" s="38"/>
    </row>
    <row r="3228" spans="1:23" x14ac:dyDescent="0.35">
      <c r="A3228" s="957">
        <v>71100</v>
      </c>
      <c r="B3228" s="1297">
        <v>0.21</v>
      </c>
      <c r="C3228" s="30" t="s">
        <v>3115</v>
      </c>
      <c r="D3228" s="1"/>
      <c r="E3228" s="638" t="s">
        <v>2994</v>
      </c>
      <c r="F3228" s="3"/>
      <c r="O3228"/>
      <c r="P3228"/>
      <c r="Q3228"/>
      <c r="U3228" s="969"/>
      <c r="V3228" s="38"/>
      <c r="W3228" s="38"/>
    </row>
    <row r="3229" spans="1:23" x14ac:dyDescent="0.35">
      <c r="A3229" s="638">
        <v>71100</v>
      </c>
      <c r="B3229" s="1298">
        <v>0.21</v>
      </c>
      <c r="C3229" s="37" t="s">
        <v>3115</v>
      </c>
      <c r="D3229" s="1"/>
      <c r="E3229" s="638" t="s">
        <v>2994</v>
      </c>
      <c r="F3229" s="3"/>
      <c r="O3229"/>
      <c r="P3229"/>
      <c r="Q3229"/>
      <c r="U3229" s="969"/>
      <c r="V3229" s="38"/>
      <c r="W3229" s="38"/>
    </row>
    <row r="3230" spans="1:23" x14ac:dyDescent="0.35">
      <c r="A3230" s="957">
        <v>71101</v>
      </c>
      <c r="B3230" s="1297">
        <v>0.26</v>
      </c>
      <c r="C3230" s="30" t="s">
        <v>3145</v>
      </c>
      <c r="D3230" s="1"/>
      <c r="E3230" s="638" t="s">
        <v>2994</v>
      </c>
      <c r="F3230" s="3"/>
      <c r="O3230"/>
      <c r="P3230"/>
      <c r="Q3230"/>
      <c r="U3230" s="969"/>
      <c r="V3230" s="38"/>
      <c r="W3230" s="38"/>
    </row>
    <row r="3231" spans="1:23" x14ac:dyDescent="0.35">
      <c r="A3231" s="1314">
        <v>71101</v>
      </c>
      <c r="B3231" s="1315">
        <v>0.26</v>
      </c>
      <c r="C3231" s="1316" t="s">
        <v>3146</v>
      </c>
      <c r="D3231" s="1"/>
      <c r="E3231" s="638" t="s">
        <v>2994</v>
      </c>
      <c r="F3231" s="3"/>
      <c r="O3231"/>
      <c r="P3231"/>
      <c r="Q3231"/>
      <c r="U3231" s="969"/>
      <c r="V3231" s="38"/>
      <c r="W3231" s="38"/>
    </row>
    <row r="3232" spans="1:23" x14ac:dyDescent="0.35">
      <c r="A3232" s="1314">
        <v>71101</v>
      </c>
      <c r="B3232" s="1315">
        <v>0.26</v>
      </c>
      <c r="C3232" s="1316" t="s">
        <v>3147</v>
      </c>
      <c r="D3232" s="1"/>
      <c r="E3232" s="638" t="s">
        <v>2994</v>
      </c>
      <c r="F3232" s="3"/>
      <c r="O3232"/>
      <c r="P3232"/>
      <c r="Q3232"/>
      <c r="U3232" s="969"/>
      <c r="V3232" s="38"/>
      <c r="W3232" s="38"/>
    </row>
    <row r="3233" spans="1:23" x14ac:dyDescent="0.35">
      <c r="A3233" s="957">
        <v>71110</v>
      </c>
      <c r="B3233" s="1297">
        <v>0.28000000000000003</v>
      </c>
      <c r="C3233" s="30" t="s">
        <v>3155</v>
      </c>
      <c r="D3233" s="1"/>
      <c r="E3233" s="638" t="s">
        <v>2994</v>
      </c>
      <c r="F3233" s="3"/>
      <c r="O3233"/>
      <c r="P3233"/>
      <c r="Q3233"/>
      <c r="U3233" s="969"/>
      <c r="V3233" s="38"/>
      <c r="W3233" s="38"/>
    </row>
    <row r="3234" spans="1:23" x14ac:dyDescent="0.35">
      <c r="A3234" s="957">
        <v>71111</v>
      </c>
      <c r="B3234" s="1297">
        <v>0.31</v>
      </c>
      <c r="C3234" s="30" t="s">
        <v>3169</v>
      </c>
      <c r="D3234" s="1"/>
      <c r="E3234" s="638" t="s">
        <v>2994</v>
      </c>
      <c r="F3234" s="1115"/>
      <c r="O3234"/>
      <c r="P3234"/>
      <c r="Q3234"/>
      <c r="U3234" s="969"/>
      <c r="V3234" s="38"/>
      <c r="W3234" s="38"/>
    </row>
    <row r="3235" spans="1:23" x14ac:dyDescent="0.35">
      <c r="A3235" s="957">
        <v>71111</v>
      </c>
      <c r="B3235" s="1297">
        <v>0.31</v>
      </c>
      <c r="C3235" s="30" t="s">
        <v>3170</v>
      </c>
      <c r="D3235" s="1"/>
      <c r="E3235" s="638" t="s">
        <v>2994</v>
      </c>
      <c r="F3235" s="3"/>
      <c r="O3235"/>
      <c r="P3235"/>
      <c r="Q3235"/>
      <c r="U3235" s="969"/>
      <c r="V3235" s="38"/>
      <c r="W3235" s="38"/>
    </row>
    <row r="3236" spans="1:23" x14ac:dyDescent="0.35">
      <c r="A3236" s="957">
        <v>71120</v>
      </c>
      <c r="B3236" s="1297">
        <v>0.2</v>
      </c>
      <c r="C3236" s="30" t="s">
        <v>3103</v>
      </c>
      <c r="D3236" s="1"/>
      <c r="E3236" s="638" t="s">
        <v>2994</v>
      </c>
      <c r="F3236" s="3"/>
      <c r="O3236"/>
      <c r="P3236"/>
      <c r="Q3236"/>
      <c r="U3236" s="969"/>
      <c r="V3236" s="38"/>
      <c r="W3236" s="38"/>
    </row>
    <row r="3237" spans="1:23" x14ac:dyDescent="0.35">
      <c r="A3237" s="957">
        <v>71130</v>
      </c>
      <c r="B3237" s="1297">
        <v>0.21</v>
      </c>
      <c r="C3237" s="30" t="s">
        <v>3116</v>
      </c>
      <c r="D3237" s="1"/>
      <c r="E3237" s="638" t="s">
        <v>2994</v>
      </c>
      <c r="F3237" s="3"/>
      <c r="O3237"/>
      <c r="P3237"/>
      <c r="Q3237"/>
      <c r="U3237" s="969"/>
      <c r="V3237" s="38"/>
      <c r="W3237" s="38"/>
    </row>
    <row r="3238" spans="1:23" x14ac:dyDescent="0.35">
      <c r="A3238" s="957">
        <v>71130</v>
      </c>
      <c r="B3238" s="1297">
        <v>0.21</v>
      </c>
      <c r="C3238" s="30" t="s">
        <v>3117</v>
      </c>
      <c r="D3238" s="1"/>
      <c r="E3238" s="638" t="s">
        <v>2994</v>
      </c>
      <c r="F3238" s="3"/>
      <c r="O3238"/>
      <c r="P3238"/>
      <c r="Q3238"/>
      <c r="U3238" s="969"/>
      <c r="V3238" s="38"/>
      <c r="W3238" s="38"/>
    </row>
    <row r="3239" spans="1:23" x14ac:dyDescent="0.35">
      <c r="A3239" s="957">
        <v>71130</v>
      </c>
      <c r="B3239" s="1297">
        <v>0.21</v>
      </c>
      <c r="C3239" s="30" t="s">
        <v>3118</v>
      </c>
      <c r="D3239" s="1"/>
      <c r="E3239" s="638" t="s">
        <v>2994</v>
      </c>
      <c r="F3239" s="3"/>
      <c r="O3239"/>
      <c r="P3239"/>
      <c r="Q3239"/>
      <c r="U3239" s="969"/>
      <c r="V3239" s="38"/>
      <c r="W3239" s="38"/>
    </row>
    <row r="3240" spans="1:23" x14ac:dyDescent="0.35">
      <c r="A3240" s="957">
        <v>71250</v>
      </c>
      <c r="B3240" s="1297">
        <v>1.05</v>
      </c>
      <c r="C3240" s="30" t="s">
        <v>3394</v>
      </c>
      <c r="D3240" s="1"/>
      <c r="E3240" s="638" t="s">
        <v>2994</v>
      </c>
      <c r="F3240" s="1126"/>
      <c r="O3240"/>
      <c r="P3240"/>
      <c r="Q3240"/>
      <c r="U3240" s="969"/>
      <c r="V3240" s="38"/>
      <c r="W3240" s="38"/>
    </row>
    <row r="3241" spans="1:23" x14ac:dyDescent="0.35">
      <c r="A3241" s="957">
        <v>71250</v>
      </c>
      <c r="B3241" s="1297">
        <v>1.05</v>
      </c>
      <c r="C3241" s="30" t="s">
        <v>3395</v>
      </c>
      <c r="D3241" s="1"/>
      <c r="E3241" s="638" t="s">
        <v>2994</v>
      </c>
      <c r="F3241" s="3"/>
      <c r="O3241"/>
      <c r="P3241"/>
      <c r="Q3241"/>
      <c r="U3241" s="969"/>
      <c r="V3241" s="38"/>
      <c r="W3241" s="38"/>
    </row>
    <row r="3242" spans="1:23" x14ac:dyDescent="0.35">
      <c r="A3242" s="957">
        <v>71260</v>
      </c>
      <c r="B3242" s="1297">
        <v>1.1299999999999999</v>
      </c>
      <c r="C3242" s="30" t="s">
        <v>3409</v>
      </c>
      <c r="D3242" s="1"/>
      <c r="E3242" s="638" t="s">
        <v>2994</v>
      </c>
      <c r="F3242" s="3"/>
      <c r="O3242"/>
      <c r="P3242"/>
      <c r="Q3242"/>
      <c r="U3242" s="969"/>
      <c r="V3242" s="38"/>
      <c r="W3242" s="38"/>
    </row>
    <row r="3243" spans="1:23" x14ac:dyDescent="0.35">
      <c r="A3243" s="957">
        <v>71260</v>
      </c>
      <c r="B3243" s="1297">
        <v>1.1299999999999999</v>
      </c>
      <c r="C3243" s="30" t="s">
        <v>3410</v>
      </c>
      <c r="D3243" s="1"/>
      <c r="E3243" s="638" t="s">
        <v>2994</v>
      </c>
      <c r="F3243" s="3"/>
      <c r="O3243"/>
      <c r="P3243"/>
      <c r="Q3243"/>
      <c r="U3243" s="969"/>
      <c r="V3243" s="38"/>
      <c r="W3243" s="38"/>
    </row>
    <row r="3244" spans="1:23" x14ac:dyDescent="0.35">
      <c r="A3244" s="957">
        <v>71270</v>
      </c>
      <c r="B3244" s="1297">
        <v>1.22</v>
      </c>
      <c r="C3244" s="30" t="s">
        <v>3490</v>
      </c>
      <c r="D3244" s="1"/>
      <c r="E3244" s="638" t="s">
        <v>2994</v>
      </c>
      <c r="F3244" s="3"/>
      <c r="O3244"/>
      <c r="P3244"/>
      <c r="Q3244"/>
      <c r="U3244" s="969"/>
      <c r="V3244" s="38"/>
      <c r="W3244" s="38"/>
    </row>
    <row r="3245" spans="1:23" x14ac:dyDescent="0.35">
      <c r="A3245" s="957">
        <v>71270</v>
      </c>
      <c r="B3245" s="1297">
        <v>1.22</v>
      </c>
      <c r="C3245" s="30" t="s">
        <v>3491</v>
      </c>
      <c r="D3245" s="1"/>
      <c r="E3245" s="638" t="s">
        <v>2994</v>
      </c>
      <c r="F3245" s="3"/>
      <c r="O3245"/>
      <c r="P3245"/>
      <c r="Q3245"/>
      <c r="U3245" s="969"/>
      <c r="V3245" s="38"/>
      <c r="W3245" s="38"/>
    </row>
    <row r="3246" spans="1:23" x14ac:dyDescent="0.35">
      <c r="A3246" s="957">
        <v>71271</v>
      </c>
      <c r="B3246" s="1297">
        <v>1.05</v>
      </c>
      <c r="C3246" s="30" t="s">
        <v>3396</v>
      </c>
      <c r="D3246" s="1"/>
      <c r="E3246" s="638" t="s">
        <v>2994</v>
      </c>
      <c r="F3246" s="3"/>
      <c r="O3246"/>
      <c r="P3246"/>
      <c r="Q3246"/>
      <c r="U3246" s="969"/>
      <c r="V3246" s="38"/>
      <c r="W3246" s="38"/>
    </row>
    <row r="3247" spans="1:23" x14ac:dyDescent="0.35">
      <c r="A3247" s="957">
        <v>71275</v>
      </c>
      <c r="B3247" s="1297">
        <v>1.77</v>
      </c>
      <c r="C3247" s="30" t="s">
        <v>3643</v>
      </c>
      <c r="D3247" s="1"/>
      <c r="E3247" s="638" t="s">
        <v>2994</v>
      </c>
      <c r="F3247" s="3"/>
      <c r="O3247"/>
      <c r="P3247"/>
      <c r="Q3247"/>
      <c r="U3247" s="969"/>
      <c r="V3247" s="38"/>
      <c r="W3247" s="38"/>
    </row>
    <row r="3248" spans="1:23" x14ac:dyDescent="0.35">
      <c r="A3248" s="957">
        <v>71275</v>
      </c>
      <c r="B3248" s="1297">
        <v>1.77</v>
      </c>
      <c r="C3248" s="30" t="s">
        <v>3644</v>
      </c>
      <c r="D3248" s="1"/>
      <c r="E3248" s="638" t="s">
        <v>2994</v>
      </c>
      <c r="F3248" s="3"/>
      <c r="O3248"/>
      <c r="P3248"/>
      <c r="Q3248"/>
      <c r="U3248" s="969"/>
      <c r="V3248" s="38"/>
      <c r="W3248" s="38"/>
    </row>
    <row r="3249" spans="1:23" x14ac:dyDescent="0.35">
      <c r="A3249" s="957">
        <v>71550</v>
      </c>
      <c r="B3249" s="1297">
        <v>1.42</v>
      </c>
      <c r="C3249" s="30" t="s">
        <v>3555</v>
      </c>
      <c r="D3249" s="1"/>
      <c r="E3249" s="638" t="s">
        <v>2994</v>
      </c>
      <c r="F3249" s="3"/>
      <c r="O3249"/>
      <c r="P3249"/>
      <c r="Q3249"/>
      <c r="U3249" s="969"/>
      <c r="V3249" s="38"/>
      <c r="W3249" s="38"/>
    </row>
    <row r="3250" spans="1:23" x14ac:dyDescent="0.35">
      <c r="A3250" s="957">
        <v>71550</v>
      </c>
      <c r="B3250" s="1297">
        <v>1.42</v>
      </c>
      <c r="C3250" s="30" t="s">
        <v>3556</v>
      </c>
      <c r="D3250" s="1"/>
      <c r="E3250" s="638" t="s">
        <v>2994</v>
      </c>
      <c r="F3250" s="3"/>
      <c r="O3250"/>
      <c r="P3250"/>
      <c r="Q3250"/>
      <c r="U3250" s="969"/>
      <c r="V3250" s="38"/>
      <c r="W3250" s="38"/>
    </row>
    <row r="3251" spans="1:23" x14ac:dyDescent="0.35">
      <c r="A3251" s="957">
        <v>71551</v>
      </c>
      <c r="B3251" s="1297">
        <v>1.69</v>
      </c>
      <c r="C3251" s="30" t="s">
        <v>3616</v>
      </c>
      <c r="D3251" s="1"/>
      <c r="E3251" s="638" t="s">
        <v>2994</v>
      </c>
      <c r="F3251" s="3"/>
      <c r="O3251"/>
      <c r="P3251"/>
      <c r="Q3251"/>
      <c r="U3251" s="969"/>
      <c r="V3251" s="38"/>
      <c r="W3251" s="38"/>
    </row>
    <row r="3252" spans="1:23" x14ac:dyDescent="0.35">
      <c r="A3252" s="957">
        <v>71552</v>
      </c>
      <c r="B3252" s="1297">
        <v>2.2000000000000002</v>
      </c>
      <c r="C3252" s="30" t="s">
        <v>3715</v>
      </c>
      <c r="D3252" s="1"/>
      <c r="E3252" s="638" t="s">
        <v>2994</v>
      </c>
      <c r="F3252" s="3"/>
      <c r="O3252"/>
      <c r="P3252"/>
      <c r="Q3252"/>
      <c r="U3252" s="969"/>
      <c r="V3252" s="38"/>
      <c r="W3252" s="38"/>
    </row>
    <row r="3253" spans="1:23" x14ac:dyDescent="0.35">
      <c r="A3253" s="957">
        <v>71555</v>
      </c>
      <c r="B3253" s="1297">
        <v>1.76</v>
      </c>
      <c r="C3253" s="30" t="s">
        <v>3634</v>
      </c>
      <c r="D3253" s="1"/>
      <c r="E3253" s="638" t="s">
        <v>2994</v>
      </c>
      <c r="F3253" s="3"/>
      <c r="O3253"/>
      <c r="P3253"/>
      <c r="Q3253"/>
      <c r="U3253" s="969"/>
      <c r="V3253" s="38"/>
      <c r="W3253" s="38"/>
    </row>
    <row r="3254" spans="1:23" x14ac:dyDescent="0.35">
      <c r="A3254" s="1305">
        <v>72020</v>
      </c>
      <c r="B3254" s="1312">
        <v>0.16</v>
      </c>
      <c r="C3254" s="1309" t="s">
        <v>3005</v>
      </c>
      <c r="D3254" s="1"/>
      <c r="E3254" s="638" t="s">
        <v>2994</v>
      </c>
      <c r="F3254" s="3"/>
      <c r="O3254"/>
      <c r="P3254"/>
      <c r="Q3254"/>
      <c r="U3254" s="969"/>
      <c r="V3254" s="38"/>
      <c r="W3254" s="38"/>
    </row>
    <row r="3255" spans="1:23" x14ac:dyDescent="0.35">
      <c r="A3255" s="957">
        <v>72020</v>
      </c>
      <c r="B3255" s="1297">
        <v>0.16</v>
      </c>
      <c r="C3255" s="30" t="s">
        <v>3006</v>
      </c>
      <c r="D3255" s="1"/>
      <c r="E3255" s="638" t="s">
        <v>2994</v>
      </c>
      <c r="F3255" s="3"/>
      <c r="O3255"/>
      <c r="P3255"/>
      <c r="Q3255"/>
      <c r="U3255" s="969"/>
      <c r="V3255" s="38"/>
      <c r="W3255" s="38"/>
    </row>
    <row r="3256" spans="1:23" x14ac:dyDescent="0.35">
      <c r="A3256" s="957">
        <v>72040</v>
      </c>
      <c r="B3256" s="1297">
        <v>0.21</v>
      </c>
      <c r="C3256" s="30" t="s">
        <v>3119</v>
      </c>
      <c r="D3256" s="1"/>
      <c r="E3256" s="638" t="s">
        <v>2994</v>
      </c>
      <c r="F3256" s="3"/>
      <c r="O3256"/>
      <c r="P3256"/>
      <c r="Q3256"/>
      <c r="U3256" s="969"/>
      <c r="V3256" s="38"/>
      <c r="W3256" s="38"/>
    </row>
    <row r="3257" spans="1:23" x14ac:dyDescent="0.35">
      <c r="A3257" s="957">
        <v>72050</v>
      </c>
      <c r="B3257" s="1297">
        <v>0.26</v>
      </c>
      <c r="C3257" s="30" t="s">
        <v>3148</v>
      </c>
      <c r="D3257" s="1"/>
      <c r="E3257" s="638" t="s">
        <v>2994</v>
      </c>
      <c r="F3257" s="3"/>
      <c r="O3257"/>
      <c r="P3257"/>
      <c r="Q3257"/>
      <c r="U3257" s="969"/>
      <c r="V3257" s="38"/>
      <c r="W3257" s="38"/>
    </row>
    <row r="3258" spans="1:23" x14ac:dyDescent="0.35">
      <c r="A3258" s="957">
        <v>72052</v>
      </c>
      <c r="B3258" s="1297">
        <v>0.28999999999999998</v>
      </c>
      <c r="C3258" s="30" t="s">
        <v>3157</v>
      </c>
      <c r="D3258" s="1"/>
      <c r="E3258" s="638" t="s">
        <v>2994</v>
      </c>
      <c r="F3258" s="3"/>
      <c r="O3258"/>
      <c r="P3258"/>
      <c r="Q3258"/>
      <c r="U3258" s="969"/>
      <c r="V3258" s="38"/>
      <c r="W3258" s="38"/>
    </row>
    <row r="3259" spans="1:23" x14ac:dyDescent="0.35">
      <c r="A3259" s="957">
        <v>72070</v>
      </c>
      <c r="B3259" s="1297">
        <v>0.2</v>
      </c>
      <c r="C3259" s="30" t="s">
        <v>3104</v>
      </c>
      <c r="D3259" s="1"/>
      <c r="E3259" s="638" t="s">
        <v>2994</v>
      </c>
      <c r="F3259" s="3"/>
      <c r="O3259"/>
      <c r="P3259"/>
      <c r="Q3259"/>
      <c r="U3259" s="969"/>
      <c r="V3259" s="38"/>
      <c r="W3259" s="38"/>
    </row>
    <row r="3260" spans="1:23" x14ac:dyDescent="0.35">
      <c r="A3260" s="957">
        <v>72072</v>
      </c>
      <c r="B3260" s="1297">
        <v>0.22</v>
      </c>
      <c r="C3260" s="30" t="s">
        <v>3129</v>
      </c>
      <c r="D3260" s="1"/>
      <c r="E3260" s="638" t="s">
        <v>2994</v>
      </c>
      <c r="O3260"/>
      <c r="P3260"/>
      <c r="Q3260"/>
      <c r="U3260" s="969"/>
      <c r="V3260" s="38"/>
      <c r="W3260" s="38"/>
    </row>
    <row r="3261" spans="1:23" x14ac:dyDescent="0.35">
      <c r="A3261" s="957">
        <v>72074</v>
      </c>
      <c r="B3261" s="1297">
        <v>0.24</v>
      </c>
      <c r="C3261" s="30" t="s">
        <v>3136</v>
      </c>
      <c r="D3261" s="1"/>
      <c r="E3261" s="638" t="s">
        <v>2994</v>
      </c>
      <c r="F3261" s="3"/>
      <c r="O3261"/>
      <c r="P3261"/>
      <c r="Q3261"/>
      <c r="U3261" s="969"/>
      <c r="V3261" s="38"/>
      <c r="W3261" s="38"/>
    </row>
    <row r="3262" spans="1:23" x14ac:dyDescent="0.35">
      <c r="A3262" s="957">
        <v>72080</v>
      </c>
      <c r="B3262" s="1297">
        <v>0.2</v>
      </c>
      <c r="C3262" s="30" t="s">
        <v>3105</v>
      </c>
      <c r="D3262" s="1"/>
      <c r="E3262" s="638" t="s">
        <v>2994</v>
      </c>
      <c r="F3262" s="3"/>
      <c r="O3262"/>
      <c r="P3262"/>
      <c r="Q3262"/>
      <c r="U3262" s="969"/>
      <c r="V3262" s="38"/>
      <c r="W3262" s="38"/>
    </row>
    <row r="3263" spans="1:23" x14ac:dyDescent="0.35">
      <c r="A3263" s="957">
        <v>72081</v>
      </c>
      <c r="B3263" s="1297">
        <v>0.25</v>
      </c>
      <c r="C3263" s="30" t="s">
        <v>3140</v>
      </c>
      <c r="D3263" s="1"/>
      <c r="E3263" s="638" t="s">
        <v>2994</v>
      </c>
      <c r="F3263" s="3"/>
      <c r="O3263"/>
      <c r="P3263"/>
      <c r="Q3263"/>
      <c r="U3263" s="969"/>
      <c r="V3263" s="38"/>
      <c r="W3263" s="38"/>
    </row>
    <row r="3264" spans="1:23" x14ac:dyDescent="0.35">
      <c r="A3264" s="957">
        <v>72082</v>
      </c>
      <c r="B3264" s="1297">
        <v>0.3</v>
      </c>
      <c r="C3264" s="30" t="s">
        <v>3161</v>
      </c>
      <c r="D3264" s="1"/>
      <c r="E3264" s="638" t="s">
        <v>2994</v>
      </c>
      <c r="F3264" s="3"/>
      <c r="O3264"/>
      <c r="P3264"/>
      <c r="Q3264"/>
      <c r="U3264" s="969"/>
      <c r="V3264" s="38"/>
      <c r="W3264" s="38"/>
    </row>
    <row r="3265" spans="1:23" x14ac:dyDescent="0.35">
      <c r="A3265" s="957">
        <v>72082</v>
      </c>
      <c r="B3265" s="1297">
        <v>0.3</v>
      </c>
      <c r="C3265" s="30" t="s">
        <v>3162</v>
      </c>
      <c r="D3265" s="1"/>
      <c r="E3265" s="638" t="s">
        <v>2994</v>
      </c>
      <c r="F3265" s="3"/>
      <c r="O3265"/>
      <c r="P3265"/>
      <c r="Q3265"/>
      <c r="U3265" s="969"/>
      <c r="V3265" s="38"/>
      <c r="W3265" s="38"/>
    </row>
    <row r="3266" spans="1:23" x14ac:dyDescent="0.35">
      <c r="A3266" s="957">
        <v>72083</v>
      </c>
      <c r="B3266" s="1297">
        <v>0.34</v>
      </c>
      <c r="C3266" s="30" t="s">
        <v>3178</v>
      </c>
      <c r="D3266" s="1"/>
      <c r="E3266" s="638" t="s">
        <v>2994</v>
      </c>
      <c r="F3266" s="1126"/>
      <c r="O3266"/>
      <c r="P3266"/>
      <c r="Q3266"/>
      <c r="U3266" s="969"/>
      <c r="V3266" s="38"/>
      <c r="W3266" s="38"/>
    </row>
    <row r="3267" spans="1:23" x14ac:dyDescent="0.35">
      <c r="A3267" s="957">
        <v>72083</v>
      </c>
      <c r="B3267" s="1297">
        <v>0.34</v>
      </c>
      <c r="C3267" s="30" t="s">
        <v>3179</v>
      </c>
      <c r="D3267" s="1"/>
      <c r="E3267" s="638" t="s">
        <v>2994</v>
      </c>
      <c r="F3267" s="3"/>
      <c r="O3267"/>
      <c r="P3267"/>
      <c r="Q3267"/>
      <c r="U3267" s="969"/>
      <c r="V3267" s="38"/>
      <c r="W3267" s="38"/>
    </row>
    <row r="3268" spans="1:23" x14ac:dyDescent="0.35">
      <c r="A3268" s="957">
        <v>72084</v>
      </c>
      <c r="B3268" s="1297">
        <v>0.4</v>
      </c>
      <c r="C3268" s="30" t="s">
        <v>3185</v>
      </c>
      <c r="D3268" s="1"/>
      <c r="E3268" s="638" t="s">
        <v>2994</v>
      </c>
      <c r="F3268" s="3"/>
      <c r="O3268"/>
      <c r="P3268"/>
      <c r="Q3268"/>
      <c r="U3268" s="969"/>
      <c r="V3268" s="38"/>
      <c r="W3268" s="38"/>
    </row>
    <row r="3269" spans="1:23" x14ac:dyDescent="0.35">
      <c r="A3269" s="957">
        <v>72100</v>
      </c>
      <c r="B3269" s="1297">
        <v>0.21</v>
      </c>
      <c r="C3269" s="30" t="s">
        <v>3120</v>
      </c>
      <c r="D3269" s="1"/>
      <c r="E3269" s="638" t="s">
        <v>2994</v>
      </c>
      <c r="F3269" s="3"/>
      <c r="O3269"/>
      <c r="P3269"/>
      <c r="Q3269"/>
      <c r="U3269" s="969"/>
      <c r="V3269" s="38"/>
      <c r="W3269" s="38"/>
    </row>
    <row r="3270" spans="1:23" x14ac:dyDescent="0.35">
      <c r="A3270" s="957">
        <v>72110</v>
      </c>
      <c r="B3270" s="1297">
        <v>0.25</v>
      </c>
      <c r="C3270" s="30" t="s">
        <v>3141</v>
      </c>
      <c r="D3270" s="1"/>
      <c r="E3270" s="638" t="s">
        <v>2994</v>
      </c>
      <c r="F3270" s="3"/>
      <c r="O3270"/>
      <c r="P3270"/>
      <c r="Q3270"/>
      <c r="U3270" s="969"/>
      <c r="V3270" s="38"/>
      <c r="W3270" s="38"/>
    </row>
    <row r="3271" spans="1:23" x14ac:dyDescent="0.35">
      <c r="A3271" s="957">
        <v>72114</v>
      </c>
      <c r="B3271" s="1297">
        <v>0.28999999999999998</v>
      </c>
      <c r="C3271" s="30" t="s">
        <v>3158</v>
      </c>
      <c r="D3271" s="1"/>
      <c r="E3271" s="638" t="s">
        <v>2994</v>
      </c>
      <c r="F3271" s="3"/>
      <c r="O3271"/>
      <c r="P3271"/>
      <c r="Q3271"/>
      <c r="U3271" s="969"/>
      <c r="V3271" s="38"/>
      <c r="W3271" s="38"/>
    </row>
    <row r="3272" spans="1:23" x14ac:dyDescent="0.35">
      <c r="A3272" s="957">
        <v>72120</v>
      </c>
      <c r="B3272" s="1297">
        <v>0.21</v>
      </c>
      <c r="C3272" s="30" t="s">
        <v>3121</v>
      </c>
      <c r="D3272" s="1"/>
      <c r="E3272" s="638" t="s">
        <v>2994</v>
      </c>
      <c r="F3272" s="3"/>
      <c r="O3272"/>
      <c r="P3272"/>
      <c r="Q3272"/>
      <c r="U3272" s="969"/>
      <c r="V3272" s="38"/>
      <c r="W3272" s="38"/>
    </row>
    <row r="3273" spans="1:23" x14ac:dyDescent="0.35">
      <c r="A3273" s="957">
        <v>72125</v>
      </c>
      <c r="B3273" s="1297">
        <v>0.98</v>
      </c>
      <c r="C3273" s="30" t="s">
        <v>3348</v>
      </c>
      <c r="D3273" s="1"/>
      <c r="E3273" s="638" t="s">
        <v>2994</v>
      </c>
      <c r="F3273" s="3"/>
      <c r="O3273"/>
      <c r="P3273"/>
      <c r="Q3273"/>
      <c r="U3273" s="969"/>
      <c r="V3273" s="38"/>
      <c r="W3273" s="38"/>
    </row>
    <row r="3274" spans="1:23" x14ac:dyDescent="0.35">
      <c r="A3274" s="957">
        <v>72126</v>
      </c>
      <c r="B3274" s="1297">
        <v>1.19</v>
      </c>
      <c r="C3274" s="30" t="s">
        <v>3456</v>
      </c>
      <c r="D3274" s="1"/>
      <c r="E3274" s="638" t="s">
        <v>2994</v>
      </c>
      <c r="F3274" s="3"/>
      <c r="O3274"/>
      <c r="P3274"/>
      <c r="Q3274"/>
      <c r="U3274" s="969"/>
      <c r="V3274" s="38"/>
      <c r="W3274" s="38"/>
    </row>
    <row r="3275" spans="1:23" x14ac:dyDescent="0.35">
      <c r="A3275" s="957">
        <v>72127</v>
      </c>
      <c r="B3275" s="1297">
        <v>1.24</v>
      </c>
      <c r="C3275" s="30" t="s">
        <v>3497</v>
      </c>
      <c r="D3275" s="1"/>
      <c r="E3275" s="638" t="s">
        <v>2994</v>
      </c>
      <c r="F3275" s="3"/>
      <c r="O3275"/>
      <c r="P3275"/>
      <c r="Q3275"/>
      <c r="U3275" s="969"/>
      <c r="V3275" s="38"/>
      <c r="W3275" s="38"/>
    </row>
    <row r="3276" spans="1:23" x14ac:dyDescent="0.35">
      <c r="A3276" s="957">
        <v>72128</v>
      </c>
      <c r="B3276" s="1297">
        <v>0.98</v>
      </c>
      <c r="C3276" s="30" t="s">
        <v>3349</v>
      </c>
      <c r="D3276" s="1"/>
      <c r="E3276" s="638" t="s">
        <v>2994</v>
      </c>
      <c r="F3276" s="3"/>
      <c r="O3276"/>
      <c r="P3276"/>
      <c r="Q3276"/>
      <c r="U3276" s="969"/>
      <c r="V3276" s="38"/>
      <c r="W3276" s="38"/>
    </row>
    <row r="3277" spans="1:23" x14ac:dyDescent="0.35">
      <c r="A3277" s="957">
        <v>72129</v>
      </c>
      <c r="B3277" s="1297">
        <v>1.19</v>
      </c>
      <c r="C3277" s="30" t="s">
        <v>3457</v>
      </c>
      <c r="D3277" s="1"/>
      <c r="E3277" s="638" t="s">
        <v>2994</v>
      </c>
      <c r="F3277" s="3"/>
      <c r="O3277"/>
      <c r="P3277"/>
      <c r="Q3277"/>
      <c r="U3277" s="969"/>
      <c r="V3277" s="38"/>
      <c r="W3277" s="38"/>
    </row>
    <row r="3278" spans="1:23" x14ac:dyDescent="0.35">
      <c r="A3278" s="957">
        <v>72130</v>
      </c>
      <c r="B3278" s="1297">
        <v>1.24</v>
      </c>
      <c r="C3278" s="30" t="s">
        <v>3498</v>
      </c>
      <c r="D3278" s="1"/>
      <c r="E3278" s="638" t="s">
        <v>2994</v>
      </c>
      <c r="F3278" s="3"/>
      <c r="O3278"/>
      <c r="P3278"/>
      <c r="Q3278"/>
      <c r="U3278" s="969"/>
      <c r="V3278" s="38"/>
      <c r="W3278" s="38"/>
    </row>
    <row r="3279" spans="1:23" x14ac:dyDescent="0.35">
      <c r="A3279" s="957">
        <v>72131</v>
      </c>
      <c r="B3279" s="1297">
        <v>0.98</v>
      </c>
      <c r="C3279" s="30" t="s">
        <v>3350</v>
      </c>
      <c r="D3279" s="1"/>
      <c r="E3279" s="638" t="s">
        <v>2994</v>
      </c>
      <c r="F3279" s="3"/>
      <c r="O3279"/>
      <c r="P3279"/>
      <c r="Q3279"/>
      <c r="U3279" s="969"/>
      <c r="V3279" s="38"/>
      <c r="W3279" s="38"/>
    </row>
    <row r="3280" spans="1:23" x14ac:dyDescent="0.35">
      <c r="A3280" s="957">
        <v>72132</v>
      </c>
      <c r="B3280" s="1297">
        <v>1.19</v>
      </c>
      <c r="C3280" s="30" t="s">
        <v>3458</v>
      </c>
      <c r="D3280" s="1"/>
      <c r="E3280" s="638" t="s">
        <v>2994</v>
      </c>
      <c r="F3280" s="3"/>
      <c r="O3280"/>
      <c r="P3280"/>
      <c r="Q3280"/>
      <c r="U3280" s="969"/>
      <c r="V3280" s="38"/>
      <c r="W3280" s="38"/>
    </row>
    <row r="3281" spans="1:23" x14ac:dyDescent="0.35">
      <c r="A3281" s="957">
        <v>72133</v>
      </c>
      <c r="B3281" s="1297">
        <v>1.24</v>
      </c>
      <c r="C3281" s="30" t="s">
        <v>3499</v>
      </c>
      <c r="D3281" s="1"/>
      <c r="E3281" s="638" t="s">
        <v>2994</v>
      </c>
      <c r="F3281" s="3"/>
      <c r="O3281"/>
      <c r="P3281"/>
      <c r="Q3281"/>
      <c r="U3281" s="969"/>
      <c r="V3281" s="38"/>
      <c r="W3281" s="38"/>
    </row>
    <row r="3282" spans="1:23" x14ac:dyDescent="0.35">
      <c r="A3282" s="957">
        <v>72141</v>
      </c>
      <c r="B3282" s="1297">
        <v>1.44</v>
      </c>
      <c r="C3282" s="30" t="s">
        <v>3572</v>
      </c>
      <c r="D3282" s="1"/>
      <c r="E3282" s="638" t="s">
        <v>2994</v>
      </c>
      <c r="F3282" s="3"/>
      <c r="O3282"/>
      <c r="P3282"/>
      <c r="Q3282"/>
      <c r="U3282" s="969"/>
      <c r="V3282" s="38"/>
      <c r="W3282" s="38"/>
    </row>
    <row r="3283" spans="1:23" x14ac:dyDescent="0.35">
      <c r="A3283" s="957">
        <v>72142</v>
      </c>
      <c r="B3283" s="1297">
        <v>1.74</v>
      </c>
      <c r="C3283" s="30" t="s">
        <v>3628</v>
      </c>
      <c r="D3283" s="1"/>
      <c r="E3283" s="638" t="s">
        <v>2994</v>
      </c>
      <c r="F3283" s="3"/>
      <c r="O3283"/>
      <c r="P3283"/>
      <c r="Q3283"/>
      <c r="U3283" s="969"/>
      <c r="V3283" s="38"/>
      <c r="W3283" s="38"/>
    </row>
    <row r="3284" spans="1:23" x14ac:dyDescent="0.35">
      <c r="A3284" s="957">
        <v>72146</v>
      </c>
      <c r="B3284" s="1297">
        <v>1.44</v>
      </c>
      <c r="C3284" s="30" t="s">
        <v>3573</v>
      </c>
      <c r="D3284" s="1"/>
      <c r="E3284" s="638" t="s">
        <v>2994</v>
      </c>
      <c r="F3284" s="3"/>
      <c r="O3284"/>
      <c r="P3284"/>
      <c r="Q3284"/>
      <c r="U3284" s="969"/>
      <c r="V3284" s="38"/>
      <c r="W3284" s="38"/>
    </row>
    <row r="3285" spans="1:23" x14ac:dyDescent="0.35">
      <c r="A3285" s="957">
        <v>72147</v>
      </c>
      <c r="B3285" s="1297">
        <v>1.74</v>
      </c>
      <c r="C3285" s="30" t="s">
        <v>3629</v>
      </c>
      <c r="D3285" s="1"/>
      <c r="E3285" s="638" t="s">
        <v>2994</v>
      </c>
      <c r="F3285" s="3"/>
      <c r="O3285"/>
      <c r="P3285"/>
      <c r="Q3285"/>
      <c r="U3285" s="969"/>
      <c r="V3285" s="38"/>
      <c r="W3285" s="38"/>
    </row>
    <row r="3286" spans="1:23" x14ac:dyDescent="0.35">
      <c r="A3286" s="1302">
        <v>72148</v>
      </c>
      <c r="B3286" s="1303">
        <v>1.44</v>
      </c>
      <c r="C3286" s="1304" t="s">
        <v>3574</v>
      </c>
      <c r="D3286" s="1"/>
      <c r="E3286" s="638" t="s">
        <v>2994</v>
      </c>
      <c r="F3286" s="3"/>
      <c r="O3286"/>
      <c r="P3286"/>
      <c r="Q3286"/>
      <c r="U3286" s="969"/>
      <c r="V3286" s="38"/>
      <c r="W3286" s="38"/>
    </row>
    <row r="3287" spans="1:23" x14ac:dyDescent="0.35">
      <c r="A3287" s="957">
        <v>72148</v>
      </c>
      <c r="B3287" s="1297">
        <v>1.44</v>
      </c>
      <c r="C3287" s="30" t="s">
        <v>3575</v>
      </c>
      <c r="D3287" s="1"/>
      <c r="E3287" s="638" t="s">
        <v>2994</v>
      </c>
      <c r="F3287" s="3"/>
      <c r="O3287"/>
      <c r="P3287"/>
      <c r="Q3287"/>
      <c r="U3287" s="969"/>
      <c r="V3287" s="38"/>
      <c r="W3287" s="38"/>
    </row>
    <row r="3288" spans="1:23" x14ac:dyDescent="0.35">
      <c r="A3288" s="957">
        <v>72149</v>
      </c>
      <c r="B3288" s="1297">
        <v>1.74</v>
      </c>
      <c r="C3288" s="30" t="s">
        <v>3630</v>
      </c>
      <c r="D3288" s="1"/>
      <c r="E3288" s="638" t="s">
        <v>2994</v>
      </c>
      <c r="F3288" s="3"/>
      <c r="O3288"/>
      <c r="P3288"/>
      <c r="Q3288"/>
      <c r="U3288" s="969"/>
      <c r="V3288" s="38"/>
      <c r="W3288" s="38"/>
    </row>
    <row r="3289" spans="1:23" x14ac:dyDescent="0.35">
      <c r="A3289" s="957">
        <v>72156</v>
      </c>
      <c r="B3289" s="1297">
        <v>2.23</v>
      </c>
      <c r="C3289" s="30" t="s">
        <v>3721</v>
      </c>
      <c r="D3289" s="1"/>
      <c r="E3289" s="638" t="s">
        <v>2994</v>
      </c>
      <c r="F3289" s="3"/>
      <c r="O3289"/>
      <c r="P3289"/>
      <c r="Q3289"/>
      <c r="U3289" s="969"/>
      <c r="V3289" s="38"/>
      <c r="W3289" s="38"/>
    </row>
    <row r="3290" spans="1:23" x14ac:dyDescent="0.35">
      <c r="A3290" s="957">
        <v>72156</v>
      </c>
      <c r="B3290" s="1297">
        <v>2.23</v>
      </c>
      <c r="C3290" s="30" t="s">
        <v>3722</v>
      </c>
      <c r="D3290" s="1"/>
      <c r="E3290" s="638" t="s">
        <v>2994</v>
      </c>
      <c r="F3290" s="3"/>
      <c r="O3290"/>
      <c r="P3290"/>
      <c r="Q3290"/>
      <c r="U3290" s="969"/>
      <c r="V3290" s="38"/>
      <c r="W3290" s="38"/>
    </row>
    <row r="3291" spans="1:23" x14ac:dyDescent="0.35">
      <c r="A3291" s="957">
        <v>72157</v>
      </c>
      <c r="B3291" s="1297">
        <v>2.23</v>
      </c>
      <c r="C3291" s="30" t="s">
        <v>3723</v>
      </c>
      <c r="D3291" s="1"/>
      <c r="E3291" s="638" t="s">
        <v>2994</v>
      </c>
      <c r="F3291" s="3"/>
      <c r="O3291"/>
      <c r="P3291"/>
      <c r="Q3291"/>
      <c r="U3291" s="969"/>
      <c r="V3291" s="38"/>
      <c r="W3291" s="38"/>
    </row>
    <row r="3292" spans="1:23" x14ac:dyDescent="0.35">
      <c r="A3292" s="957">
        <v>72158</v>
      </c>
      <c r="B3292" s="1297">
        <v>2.23</v>
      </c>
      <c r="C3292" s="30" t="s">
        <v>3724</v>
      </c>
      <c r="D3292" s="1"/>
      <c r="E3292" s="638" t="s">
        <v>2994</v>
      </c>
      <c r="F3292" s="3"/>
      <c r="O3292"/>
      <c r="P3292"/>
      <c r="Q3292"/>
      <c r="U3292" s="969"/>
      <c r="V3292" s="38"/>
      <c r="W3292" s="38"/>
    </row>
    <row r="3293" spans="1:23" x14ac:dyDescent="0.35">
      <c r="A3293" s="957">
        <v>72159</v>
      </c>
      <c r="B3293" s="1297">
        <v>1.76</v>
      </c>
      <c r="C3293" s="30" t="s">
        <v>3635</v>
      </c>
      <c r="D3293" s="1"/>
      <c r="E3293" s="638" t="s">
        <v>2994</v>
      </c>
      <c r="F3293" s="3"/>
      <c r="O3293"/>
      <c r="P3293"/>
      <c r="Q3293"/>
      <c r="U3293" s="969"/>
      <c r="V3293" s="38"/>
      <c r="W3293" s="38"/>
    </row>
    <row r="3294" spans="1:23" x14ac:dyDescent="0.35">
      <c r="A3294" s="957">
        <v>72170</v>
      </c>
      <c r="B3294" s="1297">
        <v>0.17</v>
      </c>
      <c r="C3294" s="30" t="s">
        <v>3051</v>
      </c>
      <c r="D3294" s="1"/>
      <c r="E3294" s="638" t="s">
        <v>2994</v>
      </c>
      <c r="F3294" s="3"/>
      <c r="O3294"/>
      <c r="P3294"/>
      <c r="Q3294"/>
      <c r="U3294" s="969"/>
      <c r="V3294" s="38"/>
      <c r="W3294" s="38"/>
    </row>
    <row r="3295" spans="1:23" x14ac:dyDescent="0.35">
      <c r="A3295" s="957">
        <v>72190</v>
      </c>
      <c r="B3295" s="1297">
        <v>0.24</v>
      </c>
      <c r="C3295" s="30" t="s">
        <v>3137</v>
      </c>
      <c r="D3295" s="1"/>
      <c r="E3295" s="638" t="s">
        <v>2994</v>
      </c>
      <c r="O3295"/>
      <c r="P3295"/>
      <c r="Q3295"/>
      <c r="U3295" s="969"/>
      <c r="V3295" s="38"/>
      <c r="W3295" s="38"/>
    </row>
    <row r="3296" spans="1:23" x14ac:dyDescent="0.35">
      <c r="A3296" s="957">
        <v>72191</v>
      </c>
      <c r="B3296" s="1297">
        <v>1.76</v>
      </c>
      <c r="C3296" s="30" t="s">
        <v>3636</v>
      </c>
      <c r="D3296" s="1"/>
      <c r="E3296" s="638" t="s">
        <v>2994</v>
      </c>
      <c r="F3296" s="3"/>
      <c r="O3296"/>
      <c r="P3296"/>
      <c r="Q3296"/>
      <c r="U3296" s="969"/>
      <c r="V3296" s="38"/>
      <c r="W3296" s="38"/>
    </row>
    <row r="3297" spans="1:23" x14ac:dyDescent="0.35">
      <c r="A3297" s="957">
        <v>72192</v>
      </c>
      <c r="B3297" s="1297">
        <v>1.06</v>
      </c>
      <c r="C3297" s="30" t="s">
        <v>3397</v>
      </c>
      <c r="D3297" s="1"/>
      <c r="E3297" s="638" t="s">
        <v>2994</v>
      </c>
      <c r="F3297" s="3"/>
      <c r="O3297"/>
      <c r="P3297"/>
      <c r="Q3297"/>
      <c r="U3297" s="969"/>
      <c r="V3297" s="38"/>
      <c r="W3297" s="38"/>
    </row>
    <row r="3298" spans="1:23" x14ac:dyDescent="0.35">
      <c r="A3298" s="1300">
        <v>72192</v>
      </c>
      <c r="B3298" s="1301">
        <v>1.06</v>
      </c>
      <c r="C3298" s="713" t="s">
        <v>3398</v>
      </c>
      <c r="D3298" s="1"/>
      <c r="E3298" s="638" t="s">
        <v>2994</v>
      </c>
      <c r="F3298" s="3"/>
      <c r="O3298"/>
      <c r="P3298"/>
      <c r="Q3298"/>
      <c r="U3298" s="969"/>
      <c r="V3298" s="38"/>
      <c r="W3298" s="38"/>
    </row>
    <row r="3299" spans="1:23" x14ac:dyDescent="0.35">
      <c r="A3299" s="957">
        <v>72193</v>
      </c>
      <c r="B3299" s="1297">
        <v>1.1299999999999999</v>
      </c>
      <c r="C3299" s="30" t="s">
        <v>3411</v>
      </c>
      <c r="D3299" s="1"/>
      <c r="E3299" s="638" t="s">
        <v>2994</v>
      </c>
      <c r="F3299" s="3"/>
      <c r="O3299"/>
      <c r="P3299"/>
      <c r="Q3299"/>
      <c r="U3299" s="969"/>
      <c r="V3299" s="38"/>
      <c r="W3299" s="38"/>
    </row>
    <row r="3300" spans="1:23" x14ac:dyDescent="0.35">
      <c r="A3300" s="957">
        <v>72194</v>
      </c>
      <c r="B3300" s="1297">
        <v>1.19</v>
      </c>
      <c r="C3300" s="30" t="s">
        <v>3459</v>
      </c>
      <c r="D3300" s="1"/>
      <c r="E3300" s="638" t="s">
        <v>2994</v>
      </c>
      <c r="F3300" s="3"/>
      <c r="O3300"/>
      <c r="P3300"/>
      <c r="Q3300"/>
      <c r="U3300" s="969"/>
      <c r="V3300" s="38"/>
      <c r="W3300" s="38"/>
    </row>
    <row r="3301" spans="1:23" x14ac:dyDescent="0.35">
      <c r="A3301" s="957">
        <v>72195</v>
      </c>
      <c r="B3301" s="1297">
        <v>1.42</v>
      </c>
      <c r="C3301" s="30" t="s">
        <v>3557</v>
      </c>
      <c r="D3301" s="1"/>
      <c r="E3301" s="638" t="s">
        <v>2994</v>
      </c>
      <c r="F3301" s="3"/>
      <c r="O3301"/>
      <c r="P3301"/>
      <c r="Q3301"/>
      <c r="U3301" s="969"/>
      <c r="V3301" s="38"/>
      <c r="W3301" s="38"/>
    </row>
    <row r="3302" spans="1:23" x14ac:dyDescent="0.35">
      <c r="A3302" s="957">
        <v>72195</v>
      </c>
      <c r="B3302" s="1297">
        <v>1.42</v>
      </c>
      <c r="C3302" s="30" t="s">
        <v>3558</v>
      </c>
      <c r="D3302" s="1"/>
      <c r="E3302" s="638" t="s">
        <v>2994</v>
      </c>
      <c r="F3302" s="3"/>
      <c r="O3302"/>
      <c r="P3302"/>
      <c r="Q3302"/>
      <c r="U3302" s="969"/>
      <c r="V3302" s="38"/>
      <c r="W3302" s="38"/>
    </row>
    <row r="3303" spans="1:23" x14ac:dyDescent="0.35">
      <c r="A3303" s="957">
        <v>72195</v>
      </c>
      <c r="B3303" s="1297">
        <v>1.42</v>
      </c>
      <c r="C3303" s="30" t="s">
        <v>3559</v>
      </c>
      <c r="D3303" s="1"/>
      <c r="E3303" s="638" t="s">
        <v>2994</v>
      </c>
      <c r="F3303" s="3"/>
      <c r="O3303"/>
      <c r="P3303"/>
      <c r="Q3303"/>
      <c r="U3303" s="969"/>
      <c r="V3303" s="38"/>
      <c r="W3303" s="38"/>
    </row>
    <row r="3304" spans="1:23" x14ac:dyDescent="0.35">
      <c r="A3304" s="957">
        <v>72196</v>
      </c>
      <c r="B3304" s="1297">
        <v>1.69</v>
      </c>
      <c r="C3304" s="30" t="s">
        <v>3617</v>
      </c>
      <c r="D3304" s="1"/>
      <c r="E3304" s="638" t="s">
        <v>2994</v>
      </c>
      <c r="F3304" s="3"/>
      <c r="O3304"/>
      <c r="P3304"/>
      <c r="Q3304"/>
      <c r="U3304" s="969"/>
      <c r="V3304" s="38"/>
      <c r="W3304" s="38"/>
    </row>
    <row r="3305" spans="1:23" x14ac:dyDescent="0.35">
      <c r="A3305" s="957">
        <v>72197</v>
      </c>
      <c r="B3305" s="1297">
        <v>2.15</v>
      </c>
      <c r="C3305" s="30" t="s">
        <v>3706</v>
      </c>
      <c r="D3305" s="1"/>
      <c r="E3305" s="638" t="s">
        <v>2994</v>
      </c>
      <c r="O3305"/>
      <c r="P3305"/>
      <c r="Q3305"/>
      <c r="U3305" s="969"/>
      <c r="V3305" s="38"/>
      <c r="W3305" s="38"/>
    </row>
    <row r="3306" spans="1:23" x14ac:dyDescent="0.35">
      <c r="A3306" s="957">
        <v>72197</v>
      </c>
      <c r="B3306" s="1297">
        <v>2.15</v>
      </c>
      <c r="C3306" s="30" t="s">
        <v>3707</v>
      </c>
      <c r="D3306" s="1"/>
      <c r="E3306" s="638" t="s">
        <v>2994</v>
      </c>
      <c r="F3306" s="3"/>
      <c r="O3306"/>
      <c r="P3306"/>
      <c r="Q3306"/>
      <c r="U3306" s="969"/>
      <c r="V3306" s="38"/>
      <c r="W3306" s="38"/>
    </row>
    <row r="3307" spans="1:23" x14ac:dyDescent="0.35">
      <c r="A3307" s="957">
        <v>72197</v>
      </c>
      <c r="B3307" s="1297">
        <v>2.15</v>
      </c>
      <c r="C3307" s="30" t="s">
        <v>3708</v>
      </c>
      <c r="D3307" s="1"/>
      <c r="E3307" s="638" t="s">
        <v>2994</v>
      </c>
      <c r="F3307" s="3"/>
      <c r="O3307"/>
      <c r="P3307"/>
      <c r="Q3307"/>
      <c r="U3307" s="969"/>
      <c r="V3307" s="38"/>
      <c r="W3307" s="38"/>
    </row>
    <row r="3308" spans="1:23" x14ac:dyDescent="0.35">
      <c r="A3308" s="957">
        <v>72197</v>
      </c>
      <c r="B3308" s="1297">
        <v>2.15</v>
      </c>
      <c r="C3308" s="30" t="s">
        <v>3709</v>
      </c>
      <c r="D3308" s="1"/>
      <c r="E3308" s="638" t="s">
        <v>2994</v>
      </c>
      <c r="F3308" s="3"/>
      <c r="O3308"/>
      <c r="P3308"/>
      <c r="Q3308"/>
      <c r="U3308" s="969"/>
      <c r="V3308" s="38"/>
      <c r="W3308" s="38"/>
    </row>
    <row r="3309" spans="1:23" x14ac:dyDescent="0.35">
      <c r="A3309" s="957">
        <v>72198</v>
      </c>
      <c r="B3309" s="1297">
        <v>1.76</v>
      </c>
      <c r="C3309" s="30" t="s">
        <v>3637</v>
      </c>
      <c r="D3309" s="1"/>
      <c r="E3309" s="638" t="s">
        <v>2994</v>
      </c>
      <c r="F3309" s="3"/>
      <c r="O3309"/>
      <c r="P3309"/>
      <c r="Q3309"/>
      <c r="U3309" s="969"/>
      <c r="V3309" s="38"/>
      <c r="W3309" s="38"/>
    </row>
    <row r="3310" spans="1:23" x14ac:dyDescent="0.35">
      <c r="A3310" s="957">
        <v>72200</v>
      </c>
      <c r="B3310" s="1297">
        <v>0.17</v>
      </c>
      <c r="C3310" s="30" t="s">
        <v>3052</v>
      </c>
      <c r="D3310" s="1"/>
      <c r="E3310" s="638" t="s">
        <v>2994</v>
      </c>
      <c r="F3310" s="3"/>
      <c r="O3310"/>
      <c r="P3310"/>
      <c r="Q3310"/>
      <c r="U3310" s="969"/>
      <c r="V3310" s="38"/>
      <c r="W3310" s="38"/>
    </row>
    <row r="3311" spans="1:23" x14ac:dyDescent="0.35">
      <c r="A3311" s="957">
        <v>72200</v>
      </c>
      <c r="B3311" s="1297">
        <v>0.17</v>
      </c>
      <c r="C3311" s="30" t="s">
        <v>3053</v>
      </c>
      <c r="D3311" s="1"/>
      <c r="E3311" s="638" t="s">
        <v>2994</v>
      </c>
      <c r="F3311" s="3"/>
      <c r="O3311"/>
      <c r="P3311"/>
      <c r="Q3311"/>
      <c r="U3311" s="969"/>
      <c r="V3311" s="38"/>
      <c r="W3311" s="38"/>
    </row>
    <row r="3312" spans="1:23" x14ac:dyDescent="0.35">
      <c r="A3312" s="957">
        <v>72200</v>
      </c>
      <c r="B3312" s="1297">
        <v>0.17</v>
      </c>
      <c r="C3312" s="30" t="s">
        <v>3054</v>
      </c>
      <c r="D3312" s="1"/>
      <c r="E3312" s="638" t="s">
        <v>2994</v>
      </c>
      <c r="F3312" s="3"/>
      <c r="O3312"/>
      <c r="P3312"/>
      <c r="Q3312"/>
      <c r="U3312" s="969"/>
      <c r="V3312" s="38"/>
      <c r="W3312" s="38"/>
    </row>
    <row r="3313" spans="1:23" x14ac:dyDescent="0.35">
      <c r="A3313" s="957">
        <v>72202</v>
      </c>
      <c r="B3313" s="1297">
        <v>0.22</v>
      </c>
      <c r="C3313" s="30" t="s">
        <v>3130</v>
      </c>
      <c r="D3313" s="1"/>
      <c r="E3313" s="638" t="s">
        <v>2994</v>
      </c>
      <c r="F3313" s="3"/>
      <c r="O3313"/>
      <c r="P3313"/>
      <c r="Q3313"/>
      <c r="U3313" s="969"/>
      <c r="V3313" s="38"/>
      <c r="W3313" s="38"/>
    </row>
    <row r="3314" spans="1:23" x14ac:dyDescent="0.35">
      <c r="A3314" s="957">
        <v>72202</v>
      </c>
      <c r="B3314" s="1297">
        <v>0.22</v>
      </c>
      <c r="C3314" s="30" t="s">
        <v>3131</v>
      </c>
      <c r="D3314" s="1"/>
      <c r="E3314" s="638" t="s">
        <v>2994</v>
      </c>
      <c r="F3314" s="3"/>
      <c r="O3314"/>
      <c r="P3314"/>
      <c r="Q3314"/>
      <c r="U3314" s="969"/>
      <c r="V3314" s="38"/>
      <c r="W3314" s="38"/>
    </row>
    <row r="3315" spans="1:23" x14ac:dyDescent="0.35">
      <c r="A3315" s="957">
        <v>72202</v>
      </c>
      <c r="B3315" s="1297">
        <v>0.22</v>
      </c>
      <c r="C3315" s="30" t="s">
        <v>3132</v>
      </c>
      <c r="D3315" s="1"/>
      <c r="E3315" s="638" t="s">
        <v>2994</v>
      </c>
      <c r="F3315" s="3"/>
      <c r="O3315"/>
      <c r="P3315"/>
      <c r="Q3315"/>
      <c r="U3315" s="969"/>
      <c r="V3315" s="38"/>
      <c r="W3315" s="38"/>
    </row>
    <row r="3316" spans="1:23" x14ac:dyDescent="0.35">
      <c r="A3316" s="957">
        <v>72220</v>
      </c>
      <c r="B3316" s="1297">
        <v>0.17</v>
      </c>
      <c r="C3316" s="30" t="s">
        <v>3055</v>
      </c>
      <c r="D3316" s="1"/>
      <c r="E3316" s="638" t="s">
        <v>2994</v>
      </c>
      <c r="F3316" s="3"/>
      <c r="O3316"/>
      <c r="P3316"/>
      <c r="Q3316"/>
      <c r="U3316" s="969"/>
      <c r="V3316" s="38"/>
      <c r="W3316" s="38"/>
    </row>
    <row r="3317" spans="1:23" x14ac:dyDescent="0.35">
      <c r="A3317" s="957">
        <v>72240</v>
      </c>
      <c r="B3317" s="1297">
        <v>0.89</v>
      </c>
      <c r="C3317" s="30" t="s">
        <v>3337</v>
      </c>
      <c r="D3317" s="244"/>
      <c r="E3317" s="638" t="s">
        <v>2994</v>
      </c>
      <c r="F3317" s="3"/>
      <c r="O3317"/>
      <c r="P3317"/>
      <c r="Q3317"/>
      <c r="U3317" s="969"/>
      <c r="V3317" s="38"/>
      <c r="W3317" s="38"/>
    </row>
    <row r="3318" spans="1:23" x14ac:dyDescent="0.35">
      <c r="A3318" s="957">
        <v>72240</v>
      </c>
      <c r="B3318" s="1297">
        <v>0.89</v>
      </c>
      <c r="C3318" s="30" t="s">
        <v>3338</v>
      </c>
      <c r="D3318" s="244"/>
      <c r="E3318" s="638" t="s">
        <v>2994</v>
      </c>
      <c r="F3318" s="1126"/>
      <c r="O3318"/>
      <c r="P3318"/>
      <c r="Q3318"/>
      <c r="U3318" s="969"/>
      <c r="V3318" s="38"/>
      <c r="W3318" s="38"/>
    </row>
    <row r="3319" spans="1:23" x14ac:dyDescent="0.35">
      <c r="A3319" s="957">
        <v>72255</v>
      </c>
      <c r="B3319" s="1297">
        <v>0.89</v>
      </c>
      <c r="C3319" s="30" t="s">
        <v>3339</v>
      </c>
      <c r="D3319" s="244"/>
      <c r="E3319" s="638" t="s">
        <v>2994</v>
      </c>
      <c r="F3319" s="3"/>
      <c r="O3319"/>
      <c r="P3319"/>
      <c r="Q3319"/>
      <c r="U3319" s="969"/>
      <c r="V3319" s="38"/>
      <c r="W3319" s="38"/>
    </row>
    <row r="3320" spans="1:23" x14ac:dyDescent="0.35">
      <c r="A3320" s="957">
        <v>72265</v>
      </c>
      <c r="B3320" s="1297">
        <v>0.81</v>
      </c>
      <c r="C3320" s="30" t="s">
        <v>3317</v>
      </c>
      <c r="D3320" s="1"/>
      <c r="E3320" s="638" t="s">
        <v>2994</v>
      </c>
      <c r="F3320" s="3"/>
      <c r="O3320"/>
      <c r="P3320"/>
      <c r="Q3320"/>
      <c r="U3320" s="969"/>
      <c r="V3320" s="38"/>
      <c r="W3320" s="38"/>
    </row>
    <row r="3321" spans="1:23" x14ac:dyDescent="0.35">
      <c r="A3321" s="957">
        <v>72265</v>
      </c>
      <c r="B3321" s="1297">
        <v>0.81</v>
      </c>
      <c r="C3321" s="30" t="s">
        <v>3318</v>
      </c>
      <c r="D3321" s="1"/>
      <c r="E3321" s="638" t="s">
        <v>2994</v>
      </c>
      <c r="F3321" s="3"/>
      <c r="O3321"/>
      <c r="P3321"/>
      <c r="Q3321"/>
      <c r="U3321" s="969"/>
      <c r="V3321" s="38"/>
      <c r="W3321" s="38"/>
    </row>
    <row r="3322" spans="1:23" x14ac:dyDescent="0.35">
      <c r="A3322" s="957">
        <v>72270</v>
      </c>
      <c r="B3322" s="1297">
        <v>1.3</v>
      </c>
      <c r="C3322" s="30" t="s">
        <v>3503</v>
      </c>
      <c r="D3322" s="1"/>
      <c r="E3322" s="638" t="s">
        <v>2994</v>
      </c>
      <c r="F3322" s="3"/>
      <c r="O3322"/>
      <c r="P3322"/>
      <c r="Q3322"/>
      <c r="U3322" s="969"/>
      <c r="V3322" s="38"/>
      <c r="W3322" s="38"/>
    </row>
    <row r="3323" spans="1:23" x14ac:dyDescent="0.35">
      <c r="A3323" s="957">
        <v>73000</v>
      </c>
      <c r="B3323" s="1297">
        <v>0.16</v>
      </c>
      <c r="C3323" s="30" t="s">
        <v>3007</v>
      </c>
      <c r="D3323" s="1"/>
      <c r="E3323" s="638" t="s">
        <v>2994</v>
      </c>
      <c r="F3323" s="3"/>
      <c r="O3323"/>
      <c r="P3323"/>
      <c r="Q3323"/>
      <c r="U3323" s="969"/>
      <c r="V3323" s="38"/>
      <c r="W3323" s="38"/>
    </row>
    <row r="3324" spans="1:23" x14ac:dyDescent="0.35">
      <c r="A3324" s="957">
        <v>73000</v>
      </c>
      <c r="B3324" s="1297">
        <v>0.16</v>
      </c>
      <c r="C3324" s="30" t="s">
        <v>3008</v>
      </c>
      <c r="D3324" s="1"/>
      <c r="E3324" s="638" t="s">
        <v>2994</v>
      </c>
      <c r="F3324" s="3"/>
      <c r="O3324"/>
      <c r="P3324"/>
      <c r="Q3324"/>
      <c r="U3324" s="969"/>
      <c r="V3324" s="38"/>
      <c r="W3324" s="38"/>
    </row>
    <row r="3325" spans="1:23" x14ac:dyDescent="0.35">
      <c r="A3325" s="957">
        <v>73000</v>
      </c>
      <c r="B3325" s="1297">
        <v>0.16</v>
      </c>
      <c r="C3325" s="30" t="s">
        <v>3009</v>
      </c>
      <c r="D3325" s="1"/>
      <c r="E3325" s="638" t="s">
        <v>2994</v>
      </c>
      <c r="F3325" s="3"/>
      <c r="O3325"/>
      <c r="P3325"/>
      <c r="Q3325"/>
      <c r="U3325" s="969"/>
      <c r="V3325" s="38"/>
      <c r="W3325" s="38"/>
    </row>
    <row r="3326" spans="1:23" x14ac:dyDescent="0.35">
      <c r="A3326" s="957">
        <v>73010</v>
      </c>
      <c r="B3326" s="1297">
        <v>0.17</v>
      </c>
      <c r="C3326" s="30" t="s">
        <v>3056</v>
      </c>
      <c r="D3326" s="1"/>
      <c r="E3326" s="638" t="s">
        <v>2994</v>
      </c>
      <c r="F3326" s="3"/>
      <c r="O3326"/>
      <c r="P3326"/>
      <c r="Q3326"/>
      <c r="U3326" s="969"/>
      <c r="V3326" s="38"/>
      <c r="W3326" s="38"/>
    </row>
    <row r="3327" spans="1:23" x14ac:dyDescent="0.35">
      <c r="A3327" s="957">
        <v>73010</v>
      </c>
      <c r="B3327" s="1297">
        <v>0.17</v>
      </c>
      <c r="C3327" s="30" t="s">
        <v>3057</v>
      </c>
      <c r="D3327" s="1"/>
      <c r="E3327" s="638" t="s">
        <v>2994</v>
      </c>
      <c r="F3327" s="3"/>
      <c r="O3327"/>
      <c r="P3327"/>
      <c r="Q3327"/>
      <c r="U3327" s="969"/>
      <c r="V3327" s="38"/>
      <c r="W3327" s="38"/>
    </row>
    <row r="3328" spans="1:23" x14ac:dyDescent="0.35">
      <c r="A3328" s="957">
        <v>73010</v>
      </c>
      <c r="B3328" s="1297">
        <v>0.17</v>
      </c>
      <c r="C3328" s="30" t="s">
        <v>3058</v>
      </c>
      <c r="D3328" s="1"/>
      <c r="E3328" s="638" t="s">
        <v>2994</v>
      </c>
      <c r="F3328" s="3"/>
      <c r="O3328"/>
      <c r="P3328"/>
      <c r="Q3328"/>
      <c r="U3328" s="969"/>
      <c r="V3328" s="38"/>
      <c r="W3328" s="38"/>
    </row>
    <row r="3329" spans="1:23" x14ac:dyDescent="0.35">
      <c r="A3329" s="957">
        <v>73020</v>
      </c>
      <c r="B3329" s="1297">
        <v>0.15</v>
      </c>
      <c r="C3329" s="30" t="s">
        <v>3001</v>
      </c>
      <c r="E3329" s="638" t="s">
        <v>2994</v>
      </c>
      <c r="F3329" s="3"/>
      <c r="O3329"/>
      <c r="P3329"/>
      <c r="Q3329"/>
      <c r="U3329" s="969"/>
      <c r="V3329" s="38"/>
      <c r="W3329" s="38"/>
    </row>
    <row r="3330" spans="1:23" x14ac:dyDescent="0.35">
      <c r="A3330" s="957">
        <v>73020</v>
      </c>
      <c r="B3330" s="1297">
        <v>0.15</v>
      </c>
      <c r="C3330" s="30" t="s">
        <v>3002</v>
      </c>
      <c r="E3330" s="638" t="s">
        <v>2994</v>
      </c>
      <c r="F3330" s="3"/>
      <c r="O3330"/>
      <c r="P3330"/>
      <c r="Q3330"/>
      <c r="U3330" s="969"/>
      <c r="V3330" s="38"/>
      <c r="W3330" s="38"/>
    </row>
    <row r="3331" spans="1:23" x14ac:dyDescent="0.35">
      <c r="A3331" s="957">
        <v>73020</v>
      </c>
      <c r="B3331" s="1297">
        <v>0.15</v>
      </c>
      <c r="C3331" s="30" t="s">
        <v>3003</v>
      </c>
      <c r="E3331" s="638" t="s">
        <v>2994</v>
      </c>
      <c r="F3331" s="3"/>
      <c r="O3331"/>
      <c r="P3331"/>
      <c r="Q3331"/>
      <c r="U3331" s="969"/>
      <c r="V3331" s="38"/>
      <c r="W3331" s="38"/>
    </row>
    <row r="3332" spans="1:23" x14ac:dyDescent="0.35">
      <c r="A3332" s="957">
        <v>73030</v>
      </c>
      <c r="B3332" s="1297">
        <v>0.18</v>
      </c>
      <c r="C3332" s="30" t="s">
        <v>3083</v>
      </c>
      <c r="D3332" s="1"/>
      <c r="E3332" s="638" t="s">
        <v>2994</v>
      </c>
      <c r="F3332" s="3"/>
      <c r="O3332"/>
      <c r="P3332"/>
      <c r="Q3332"/>
      <c r="U3332" s="969"/>
      <c r="V3332" s="38"/>
      <c r="W3332" s="38"/>
    </row>
    <row r="3333" spans="1:23" x14ac:dyDescent="0.35">
      <c r="A3333" s="957">
        <v>73030</v>
      </c>
      <c r="B3333" s="1297">
        <v>0.18</v>
      </c>
      <c r="C3333" s="30" t="s">
        <v>3084</v>
      </c>
      <c r="D3333" s="1"/>
      <c r="E3333" s="638" t="s">
        <v>2994</v>
      </c>
      <c r="F3333" s="3"/>
      <c r="O3333"/>
      <c r="P3333"/>
      <c r="Q3333"/>
      <c r="U3333" s="969"/>
      <c r="V3333" s="38"/>
      <c r="W3333" s="38"/>
    </row>
    <row r="3334" spans="1:23" x14ac:dyDescent="0.35">
      <c r="A3334" s="957">
        <v>73030</v>
      </c>
      <c r="B3334" s="1297">
        <v>0.18</v>
      </c>
      <c r="C3334" s="30" t="s">
        <v>3085</v>
      </c>
      <c r="D3334" s="1"/>
      <c r="E3334" s="638" t="s">
        <v>2994</v>
      </c>
      <c r="F3334" s="3"/>
      <c r="O3334"/>
      <c r="P3334"/>
      <c r="Q3334"/>
      <c r="U3334" s="969"/>
      <c r="V3334" s="38"/>
      <c r="W3334" s="38"/>
    </row>
    <row r="3335" spans="1:23" x14ac:dyDescent="0.35">
      <c r="A3335" s="957">
        <v>73040</v>
      </c>
      <c r="B3335" s="1297">
        <v>0.53</v>
      </c>
      <c r="C3335" s="30" t="s">
        <v>3220</v>
      </c>
      <c r="D3335" s="1"/>
      <c r="E3335" s="638" t="s">
        <v>2994</v>
      </c>
      <c r="F3335" s="3"/>
      <c r="O3335"/>
      <c r="P3335"/>
      <c r="Q3335"/>
      <c r="U3335" s="969"/>
      <c r="V3335" s="38"/>
      <c r="W3335" s="38"/>
    </row>
    <row r="3336" spans="1:23" x14ac:dyDescent="0.35">
      <c r="A3336" s="957">
        <v>73040</v>
      </c>
      <c r="B3336" s="1297">
        <v>0.53</v>
      </c>
      <c r="C3336" s="30" t="s">
        <v>3221</v>
      </c>
      <c r="D3336" s="1"/>
      <c r="E3336" s="638" t="s">
        <v>2994</v>
      </c>
      <c r="F3336" s="3"/>
      <c r="O3336"/>
      <c r="P3336"/>
      <c r="Q3336"/>
      <c r="U3336" s="969"/>
      <c r="V3336" s="38"/>
      <c r="W3336" s="38"/>
    </row>
    <row r="3337" spans="1:23" x14ac:dyDescent="0.35">
      <c r="A3337" s="957">
        <v>73040</v>
      </c>
      <c r="B3337" s="1297">
        <v>0.53</v>
      </c>
      <c r="C3337" s="30" t="s">
        <v>3222</v>
      </c>
      <c r="D3337" s="1"/>
      <c r="E3337" s="638" t="s">
        <v>2994</v>
      </c>
      <c r="F3337" s="3"/>
      <c r="O3337"/>
      <c r="P3337"/>
      <c r="Q3337"/>
      <c r="U3337" s="969"/>
      <c r="V3337" s="38"/>
      <c r="W3337" s="38"/>
    </row>
    <row r="3338" spans="1:23" x14ac:dyDescent="0.35">
      <c r="A3338" s="957">
        <v>73050</v>
      </c>
      <c r="B3338" s="1297">
        <v>0.18</v>
      </c>
      <c r="C3338" s="30" t="s">
        <v>3086</v>
      </c>
      <c r="D3338" s="1"/>
      <c r="E3338" s="638" t="s">
        <v>2994</v>
      </c>
      <c r="F3338" s="3"/>
      <c r="O3338"/>
      <c r="P3338"/>
      <c r="Q3338"/>
      <c r="U3338" s="969"/>
      <c r="V3338" s="38"/>
      <c r="W3338" s="38"/>
    </row>
    <row r="3339" spans="1:23" x14ac:dyDescent="0.35">
      <c r="A3339" s="957">
        <v>73060</v>
      </c>
      <c r="B3339" s="1297">
        <v>0.16</v>
      </c>
      <c r="C3339" s="30" t="s">
        <v>3010</v>
      </c>
      <c r="D3339" s="1"/>
      <c r="E3339" s="638" t="s">
        <v>2994</v>
      </c>
      <c r="F3339" s="3"/>
      <c r="O3339"/>
      <c r="P3339"/>
      <c r="Q3339"/>
      <c r="U3339" s="969"/>
      <c r="V3339" s="38"/>
      <c r="W3339" s="38"/>
    </row>
    <row r="3340" spans="1:23" x14ac:dyDescent="0.35">
      <c r="A3340" s="957">
        <v>73060</v>
      </c>
      <c r="B3340" s="1297">
        <v>0.16</v>
      </c>
      <c r="C3340" s="30" t="s">
        <v>3011</v>
      </c>
      <c r="D3340" s="1"/>
      <c r="E3340" s="638" t="s">
        <v>2994</v>
      </c>
      <c r="F3340" s="3"/>
      <c r="O3340"/>
      <c r="P3340"/>
      <c r="Q3340"/>
      <c r="U3340" s="969"/>
      <c r="V3340" s="38"/>
      <c r="W3340" s="38"/>
    </row>
    <row r="3341" spans="1:23" x14ac:dyDescent="0.35">
      <c r="A3341" s="957">
        <v>73060</v>
      </c>
      <c r="B3341" s="1297">
        <v>0.16</v>
      </c>
      <c r="C3341" s="30" t="s">
        <v>3012</v>
      </c>
      <c r="D3341" s="1"/>
      <c r="E3341" s="638" t="s">
        <v>2994</v>
      </c>
      <c r="F3341" s="3"/>
      <c r="O3341"/>
      <c r="P3341"/>
      <c r="Q3341"/>
      <c r="U3341" s="969"/>
      <c r="V3341" s="38"/>
      <c r="W3341" s="38"/>
    </row>
    <row r="3342" spans="1:23" x14ac:dyDescent="0.35">
      <c r="A3342" s="957">
        <v>73070</v>
      </c>
      <c r="B3342" s="1297">
        <v>0.16</v>
      </c>
      <c r="C3342" s="30" t="s">
        <v>3013</v>
      </c>
      <c r="D3342" s="1"/>
      <c r="E3342" s="638" t="s">
        <v>2994</v>
      </c>
      <c r="F3342" s="3"/>
      <c r="O3342"/>
      <c r="P3342"/>
      <c r="Q3342"/>
      <c r="U3342" s="969"/>
      <c r="V3342" s="38"/>
      <c r="W3342" s="38"/>
    </row>
    <row r="3343" spans="1:23" x14ac:dyDescent="0.35">
      <c r="A3343" s="957">
        <v>73070</v>
      </c>
      <c r="B3343" s="1297">
        <v>0.16</v>
      </c>
      <c r="C3343" s="30" t="s">
        <v>3014</v>
      </c>
      <c r="D3343" s="1"/>
      <c r="E3343" s="638" t="s">
        <v>2994</v>
      </c>
      <c r="F3343" s="3"/>
      <c r="O3343"/>
      <c r="P3343"/>
      <c r="Q3343"/>
      <c r="U3343" s="969"/>
      <c r="V3343" s="38"/>
      <c r="W3343" s="38"/>
    </row>
    <row r="3344" spans="1:23" x14ac:dyDescent="0.35">
      <c r="A3344" s="957">
        <v>73070</v>
      </c>
      <c r="B3344" s="1297">
        <v>0.16</v>
      </c>
      <c r="C3344" s="30" t="s">
        <v>3015</v>
      </c>
      <c r="D3344" s="1"/>
      <c r="E3344" s="638" t="s">
        <v>2994</v>
      </c>
      <c r="F3344" s="3"/>
      <c r="O3344"/>
      <c r="P3344"/>
      <c r="Q3344"/>
      <c r="U3344" s="969"/>
      <c r="V3344" s="38"/>
      <c r="W3344" s="38"/>
    </row>
    <row r="3345" spans="1:23" x14ac:dyDescent="0.35">
      <c r="A3345" s="957">
        <v>73080</v>
      </c>
      <c r="B3345" s="1297">
        <v>0.17</v>
      </c>
      <c r="C3345" s="30" t="s">
        <v>3059</v>
      </c>
      <c r="D3345" s="1"/>
      <c r="E3345" s="638" t="s">
        <v>2994</v>
      </c>
      <c r="F3345" s="3"/>
      <c r="O3345"/>
      <c r="P3345"/>
      <c r="Q3345"/>
      <c r="U3345" s="969"/>
      <c r="V3345" s="38"/>
      <c r="W3345" s="38"/>
    </row>
    <row r="3346" spans="1:23" x14ac:dyDescent="0.35">
      <c r="A3346" s="957">
        <v>73080</v>
      </c>
      <c r="B3346" s="1297">
        <v>0.17</v>
      </c>
      <c r="C3346" s="30" t="s">
        <v>3060</v>
      </c>
      <c r="D3346" s="1"/>
      <c r="E3346" s="638" t="s">
        <v>2994</v>
      </c>
      <c r="F3346" s="3"/>
      <c r="O3346"/>
      <c r="P3346"/>
      <c r="Q3346"/>
      <c r="U3346" s="969"/>
      <c r="V3346" s="38"/>
      <c r="W3346" s="38"/>
    </row>
    <row r="3347" spans="1:23" x14ac:dyDescent="0.35">
      <c r="A3347" s="957">
        <v>73080</v>
      </c>
      <c r="B3347" s="1297">
        <v>0.17</v>
      </c>
      <c r="C3347" s="30" t="s">
        <v>3061</v>
      </c>
      <c r="D3347" s="1"/>
      <c r="E3347" s="638" t="s">
        <v>2994</v>
      </c>
      <c r="F3347" s="3"/>
      <c r="O3347"/>
      <c r="P3347"/>
      <c r="Q3347"/>
      <c r="U3347" s="969"/>
      <c r="V3347" s="38"/>
      <c r="W3347" s="38"/>
    </row>
    <row r="3348" spans="1:23" x14ac:dyDescent="0.35">
      <c r="A3348" s="957">
        <v>73085</v>
      </c>
      <c r="B3348" s="1297">
        <v>0.53</v>
      </c>
      <c r="C3348" s="30" t="s">
        <v>3223</v>
      </c>
      <c r="D3348" s="1"/>
      <c r="E3348" s="638" t="s">
        <v>2994</v>
      </c>
      <c r="F3348" s="3"/>
      <c r="O3348"/>
      <c r="P3348"/>
      <c r="Q3348"/>
      <c r="U3348" s="969"/>
      <c r="V3348" s="38"/>
      <c r="W3348" s="38"/>
    </row>
    <row r="3349" spans="1:23" x14ac:dyDescent="0.35">
      <c r="A3349" s="957">
        <v>73085</v>
      </c>
      <c r="B3349" s="1297">
        <v>0.53</v>
      </c>
      <c r="C3349" s="30" t="s">
        <v>3224</v>
      </c>
      <c r="D3349" s="1"/>
      <c r="E3349" s="638" t="s">
        <v>2994</v>
      </c>
      <c r="F3349" s="3"/>
      <c r="O3349"/>
      <c r="P3349"/>
      <c r="Q3349"/>
      <c r="U3349" s="969"/>
      <c r="V3349" s="38"/>
      <c r="W3349" s="38"/>
    </row>
    <row r="3350" spans="1:23" x14ac:dyDescent="0.35">
      <c r="A3350" s="957">
        <v>73085</v>
      </c>
      <c r="B3350" s="1297">
        <v>0.53</v>
      </c>
      <c r="C3350" s="30" t="s">
        <v>3225</v>
      </c>
      <c r="D3350" s="1"/>
      <c r="E3350" s="638" t="s">
        <v>2994</v>
      </c>
      <c r="F3350" s="3"/>
      <c r="O3350"/>
      <c r="P3350"/>
      <c r="Q3350"/>
      <c r="U3350" s="969"/>
      <c r="V3350" s="38"/>
      <c r="W3350" s="38"/>
    </row>
    <row r="3351" spans="1:23" x14ac:dyDescent="0.35">
      <c r="A3351" s="957">
        <v>73090</v>
      </c>
      <c r="B3351" s="1297">
        <v>0.16</v>
      </c>
      <c r="C3351" s="30" t="s">
        <v>3016</v>
      </c>
      <c r="D3351" s="1"/>
      <c r="E3351" s="638" t="s">
        <v>2994</v>
      </c>
      <c r="O3351"/>
      <c r="P3351"/>
      <c r="Q3351"/>
      <c r="U3351" s="969"/>
      <c r="V3351" s="38"/>
      <c r="W3351" s="38"/>
    </row>
    <row r="3352" spans="1:23" x14ac:dyDescent="0.35">
      <c r="A3352" s="957">
        <v>73090</v>
      </c>
      <c r="B3352" s="1297">
        <v>0.16</v>
      </c>
      <c r="C3352" s="30" t="s">
        <v>3017</v>
      </c>
      <c r="D3352" s="1"/>
      <c r="E3352" s="638" t="s">
        <v>2994</v>
      </c>
      <c r="F3352" s="3"/>
      <c r="O3352"/>
      <c r="P3352"/>
      <c r="Q3352"/>
      <c r="U3352" s="969"/>
      <c r="V3352" s="38"/>
      <c r="W3352" s="38"/>
    </row>
    <row r="3353" spans="1:23" x14ac:dyDescent="0.35">
      <c r="A3353" s="957">
        <v>73090</v>
      </c>
      <c r="B3353" s="1297">
        <v>0.16</v>
      </c>
      <c r="C3353" s="30" t="s">
        <v>3018</v>
      </c>
      <c r="D3353" s="1"/>
      <c r="E3353" s="638" t="s">
        <v>2994</v>
      </c>
      <c r="F3353" s="3"/>
      <c r="O3353"/>
      <c r="P3353"/>
      <c r="Q3353"/>
      <c r="U3353" s="969"/>
      <c r="V3353" s="38"/>
      <c r="W3353" s="38"/>
    </row>
    <row r="3354" spans="1:23" x14ac:dyDescent="0.35">
      <c r="A3354" s="957">
        <v>73092</v>
      </c>
      <c r="B3354" s="1297">
        <v>0.16</v>
      </c>
      <c r="C3354" s="30" t="s">
        <v>3019</v>
      </c>
      <c r="D3354" s="1"/>
      <c r="E3354" s="638" t="s">
        <v>2994</v>
      </c>
      <c r="F3354" s="3"/>
      <c r="O3354"/>
      <c r="P3354"/>
      <c r="Q3354"/>
      <c r="U3354" s="969"/>
      <c r="V3354" s="38"/>
      <c r="W3354" s="38"/>
    </row>
    <row r="3355" spans="1:23" x14ac:dyDescent="0.35">
      <c r="A3355" s="957">
        <v>73100</v>
      </c>
      <c r="B3355" s="1297">
        <v>0.16</v>
      </c>
      <c r="C3355" s="30" t="s">
        <v>3020</v>
      </c>
      <c r="D3355" s="1"/>
      <c r="E3355" s="638" t="s">
        <v>2994</v>
      </c>
      <c r="F3355" s="3"/>
      <c r="O3355"/>
      <c r="P3355"/>
      <c r="Q3355"/>
      <c r="U3355" s="969"/>
      <c r="V3355" s="38"/>
      <c r="W3355" s="38"/>
    </row>
    <row r="3356" spans="1:23" x14ac:dyDescent="0.35">
      <c r="A3356" s="957">
        <v>73100</v>
      </c>
      <c r="B3356" s="1297">
        <v>0.16</v>
      </c>
      <c r="C3356" s="30" t="s">
        <v>3021</v>
      </c>
      <c r="D3356" s="1"/>
      <c r="E3356" s="638" t="s">
        <v>2994</v>
      </c>
      <c r="F3356" s="3"/>
      <c r="O3356"/>
      <c r="P3356"/>
      <c r="Q3356"/>
      <c r="U3356" s="969"/>
      <c r="V3356" s="38"/>
      <c r="W3356" s="38"/>
    </row>
    <row r="3357" spans="1:23" x14ac:dyDescent="0.35">
      <c r="A3357" s="957">
        <v>73100</v>
      </c>
      <c r="B3357" s="1297">
        <v>0.16</v>
      </c>
      <c r="C3357" s="30" t="s">
        <v>3022</v>
      </c>
      <c r="D3357" s="1"/>
      <c r="E3357" s="638" t="s">
        <v>2994</v>
      </c>
      <c r="F3357" s="3"/>
      <c r="O3357"/>
      <c r="P3357"/>
      <c r="Q3357"/>
      <c r="U3357" s="969"/>
      <c r="V3357" s="38"/>
      <c r="W3357" s="38"/>
    </row>
    <row r="3358" spans="1:23" x14ac:dyDescent="0.35">
      <c r="A3358" s="957">
        <v>73110</v>
      </c>
      <c r="B3358" s="1297">
        <v>0.17</v>
      </c>
      <c r="C3358" s="30" t="s">
        <v>3062</v>
      </c>
      <c r="D3358" s="1"/>
      <c r="E3358" s="638" t="s">
        <v>2994</v>
      </c>
      <c r="F3358" s="3"/>
      <c r="O3358"/>
      <c r="P3358"/>
      <c r="Q3358"/>
      <c r="U3358" s="969"/>
      <c r="V3358" s="38"/>
      <c r="W3358" s="38"/>
    </row>
    <row r="3359" spans="1:23" x14ac:dyDescent="0.35">
      <c r="A3359" s="957">
        <v>73110</v>
      </c>
      <c r="B3359" s="1297">
        <v>0.17</v>
      </c>
      <c r="C3359" s="30" t="s">
        <v>3063</v>
      </c>
      <c r="D3359" s="1"/>
      <c r="E3359" s="638" t="s">
        <v>2994</v>
      </c>
      <c r="F3359" s="3"/>
      <c r="O3359"/>
      <c r="P3359"/>
      <c r="Q3359"/>
      <c r="U3359" s="969"/>
      <c r="V3359" s="38"/>
      <c r="W3359" s="38"/>
    </row>
    <row r="3360" spans="1:23" x14ac:dyDescent="0.35">
      <c r="A3360" s="957">
        <v>73110</v>
      </c>
      <c r="B3360" s="1297">
        <v>0.17</v>
      </c>
      <c r="C3360" s="30" t="s">
        <v>3064</v>
      </c>
      <c r="D3360" s="1"/>
      <c r="E3360" s="638" t="s">
        <v>2994</v>
      </c>
      <c r="F3360" s="3"/>
      <c r="O3360"/>
      <c r="P3360"/>
      <c r="Q3360"/>
      <c r="U3360" s="969"/>
      <c r="V3360" s="38"/>
      <c r="W3360" s="38"/>
    </row>
    <row r="3361" spans="1:23" x14ac:dyDescent="0.35">
      <c r="A3361" s="957">
        <v>73115</v>
      </c>
      <c r="B3361" s="1297">
        <v>0.53</v>
      </c>
      <c r="C3361" s="30" t="s">
        <v>3226</v>
      </c>
      <c r="D3361" s="1"/>
      <c r="E3361" s="638" t="s">
        <v>2994</v>
      </c>
      <c r="F3361" s="3"/>
      <c r="O3361"/>
      <c r="P3361"/>
      <c r="Q3361"/>
      <c r="U3361" s="969"/>
      <c r="V3361" s="38"/>
      <c r="W3361" s="38"/>
    </row>
    <row r="3362" spans="1:23" x14ac:dyDescent="0.35">
      <c r="A3362" s="957">
        <v>73115</v>
      </c>
      <c r="B3362" s="1297">
        <v>0.53</v>
      </c>
      <c r="C3362" s="30" t="s">
        <v>3227</v>
      </c>
      <c r="D3362" s="1"/>
      <c r="E3362" s="638" t="s">
        <v>2994</v>
      </c>
      <c r="F3362" s="3"/>
      <c r="O3362"/>
      <c r="P3362"/>
      <c r="Q3362"/>
      <c r="U3362" s="969"/>
      <c r="V3362" s="38"/>
      <c r="W3362" s="38"/>
    </row>
    <row r="3363" spans="1:23" x14ac:dyDescent="0.35">
      <c r="A3363" s="957">
        <v>73115</v>
      </c>
      <c r="B3363" s="1297">
        <v>0.53</v>
      </c>
      <c r="C3363" s="30" t="s">
        <v>3228</v>
      </c>
      <c r="D3363" s="1"/>
      <c r="E3363" s="638" t="s">
        <v>2994</v>
      </c>
      <c r="F3363" s="3"/>
      <c r="O3363"/>
      <c r="P3363"/>
      <c r="Q3363"/>
      <c r="U3363" s="969"/>
      <c r="V3363" s="38"/>
      <c r="W3363" s="38"/>
    </row>
    <row r="3364" spans="1:23" x14ac:dyDescent="0.35">
      <c r="A3364" s="957">
        <v>73120</v>
      </c>
      <c r="B3364" s="1297">
        <v>0.16</v>
      </c>
      <c r="C3364" s="30" t="s">
        <v>3023</v>
      </c>
      <c r="D3364" s="1"/>
      <c r="E3364" s="638" t="s">
        <v>2994</v>
      </c>
      <c r="O3364"/>
      <c r="P3364"/>
      <c r="Q3364"/>
      <c r="U3364" s="969"/>
      <c r="V3364" s="38"/>
      <c r="W3364" s="38"/>
    </row>
    <row r="3365" spans="1:23" x14ac:dyDescent="0.35">
      <c r="A3365" s="957">
        <v>73120</v>
      </c>
      <c r="B3365" s="1297">
        <v>0.16</v>
      </c>
      <c r="C3365" s="30" t="s">
        <v>3024</v>
      </c>
      <c r="D3365" s="1"/>
      <c r="E3365" s="638" t="s">
        <v>2994</v>
      </c>
      <c r="F3365" s="3"/>
      <c r="O3365"/>
      <c r="P3365"/>
      <c r="Q3365"/>
      <c r="U3365" s="969"/>
      <c r="V3365" s="38"/>
      <c r="W3365" s="38"/>
    </row>
    <row r="3366" spans="1:23" x14ac:dyDescent="0.35">
      <c r="A3366" s="957">
        <v>73120</v>
      </c>
      <c r="B3366" s="1297">
        <v>0.16</v>
      </c>
      <c r="C3366" s="30" t="s">
        <v>3025</v>
      </c>
      <c r="D3366" s="1"/>
      <c r="E3366" s="638" t="s">
        <v>2994</v>
      </c>
      <c r="F3366" s="3"/>
      <c r="O3366"/>
      <c r="P3366"/>
      <c r="Q3366"/>
      <c r="U3366" s="969"/>
      <c r="V3366" s="38"/>
      <c r="W3366" s="38"/>
    </row>
    <row r="3367" spans="1:23" x14ac:dyDescent="0.35">
      <c r="A3367" s="957">
        <v>73130</v>
      </c>
      <c r="B3367" s="1297">
        <v>0.17</v>
      </c>
      <c r="C3367" s="30" t="s">
        <v>3065</v>
      </c>
      <c r="D3367" s="1"/>
      <c r="E3367" s="638" t="s">
        <v>2994</v>
      </c>
      <c r="F3367" s="3"/>
      <c r="O3367"/>
      <c r="P3367"/>
      <c r="Q3367"/>
      <c r="U3367" s="969"/>
      <c r="V3367" s="38"/>
      <c r="W3367" s="38"/>
    </row>
    <row r="3368" spans="1:23" x14ac:dyDescent="0.35">
      <c r="A3368" s="957">
        <v>73130</v>
      </c>
      <c r="B3368" s="1297">
        <v>0.17</v>
      </c>
      <c r="C3368" s="30" t="s">
        <v>3066</v>
      </c>
      <c r="D3368" s="1"/>
      <c r="E3368" s="638" t="s">
        <v>2994</v>
      </c>
      <c r="F3368" s="3"/>
      <c r="O3368"/>
      <c r="P3368"/>
      <c r="Q3368"/>
      <c r="U3368" s="969"/>
      <c r="V3368" s="38"/>
      <c r="W3368" s="38"/>
    </row>
    <row r="3369" spans="1:23" x14ac:dyDescent="0.35">
      <c r="A3369" s="957">
        <v>73130</v>
      </c>
      <c r="B3369" s="1297">
        <v>0.17</v>
      </c>
      <c r="C3369" s="30" t="s">
        <v>3067</v>
      </c>
      <c r="D3369" s="1"/>
      <c r="E3369" s="638" t="s">
        <v>2994</v>
      </c>
      <c r="F3369" s="3"/>
      <c r="O3369"/>
      <c r="P3369"/>
      <c r="Q3369"/>
      <c r="U3369" s="969"/>
      <c r="V3369" s="38"/>
      <c r="W3369" s="38"/>
    </row>
    <row r="3370" spans="1:23" x14ac:dyDescent="0.35">
      <c r="A3370" s="957">
        <v>73140</v>
      </c>
      <c r="B3370" s="1297">
        <v>0.13</v>
      </c>
      <c r="C3370" s="30" t="s">
        <v>2995</v>
      </c>
      <c r="D3370" s="1"/>
      <c r="E3370" s="638" t="s">
        <v>2994</v>
      </c>
      <c r="F3370" s="1115"/>
      <c r="O3370"/>
      <c r="P3370"/>
      <c r="Q3370"/>
      <c r="U3370" s="969"/>
      <c r="V3370" s="38"/>
      <c r="W3370" s="38"/>
    </row>
    <row r="3371" spans="1:23" x14ac:dyDescent="0.35">
      <c r="A3371" s="957">
        <v>73140</v>
      </c>
      <c r="B3371" s="1297">
        <v>0.13</v>
      </c>
      <c r="C3371" s="30" t="s">
        <v>2996</v>
      </c>
      <c r="D3371" s="1"/>
      <c r="E3371" s="638" t="s">
        <v>2994</v>
      </c>
      <c r="F3371" s="3"/>
      <c r="O3371"/>
      <c r="P3371"/>
      <c r="Q3371"/>
      <c r="U3371" s="969"/>
      <c r="V3371" s="38"/>
      <c r="W3371" s="38"/>
    </row>
    <row r="3372" spans="1:23" x14ac:dyDescent="0.35">
      <c r="A3372" s="957">
        <v>73140</v>
      </c>
      <c r="B3372" s="1297">
        <v>0.13</v>
      </c>
      <c r="C3372" s="30" t="s">
        <v>2997</v>
      </c>
      <c r="D3372" s="1"/>
      <c r="E3372" s="638" t="s">
        <v>2994</v>
      </c>
      <c r="F3372" s="3"/>
      <c r="O3372"/>
      <c r="P3372"/>
      <c r="Q3372"/>
      <c r="U3372" s="969"/>
      <c r="V3372" s="38"/>
      <c r="W3372" s="38"/>
    </row>
    <row r="3373" spans="1:23" x14ac:dyDescent="0.35">
      <c r="A3373" s="957">
        <v>73200</v>
      </c>
      <c r="B3373" s="1297">
        <v>0.98</v>
      </c>
      <c r="C3373" s="30" t="s">
        <v>3351</v>
      </c>
      <c r="D3373" s="1"/>
      <c r="E3373" s="638" t="s">
        <v>2994</v>
      </c>
      <c r="F3373" s="3"/>
      <c r="O3373"/>
      <c r="P3373"/>
      <c r="Q3373"/>
      <c r="U3373" s="969"/>
      <c r="V3373" s="38"/>
      <c r="W3373" s="38"/>
    </row>
    <row r="3374" spans="1:23" x14ac:dyDescent="0.35">
      <c r="A3374" s="957">
        <v>73200</v>
      </c>
      <c r="B3374" s="1297">
        <v>0.98</v>
      </c>
      <c r="C3374" s="30" t="s">
        <v>3352</v>
      </c>
      <c r="D3374" s="1"/>
      <c r="E3374" s="638" t="s">
        <v>2994</v>
      </c>
      <c r="F3374" s="3"/>
      <c r="O3374"/>
      <c r="P3374"/>
      <c r="Q3374"/>
      <c r="U3374" s="969"/>
      <c r="V3374" s="38"/>
      <c r="W3374" s="38"/>
    </row>
    <row r="3375" spans="1:23" x14ac:dyDescent="0.35">
      <c r="A3375" s="957">
        <v>73200</v>
      </c>
      <c r="B3375" s="1297">
        <v>0.98</v>
      </c>
      <c r="C3375" s="30" t="s">
        <v>3353</v>
      </c>
      <c r="D3375" s="1"/>
      <c r="E3375" s="638" t="s">
        <v>2994</v>
      </c>
      <c r="F3375" s="3"/>
      <c r="O3375"/>
      <c r="P3375"/>
      <c r="Q3375"/>
      <c r="U3375" s="969"/>
      <c r="V3375" s="38"/>
      <c r="W3375" s="38"/>
    </row>
    <row r="3376" spans="1:23" x14ac:dyDescent="0.35">
      <c r="A3376" s="957">
        <v>73200</v>
      </c>
      <c r="B3376" s="1297">
        <v>0.98</v>
      </c>
      <c r="C3376" s="30" t="s">
        <v>3354</v>
      </c>
      <c r="D3376" s="1"/>
      <c r="E3376" s="638" t="s">
        <v>2994</v>
      </c>
      <c r="F3376" s="1126"/>
      <c r="O3376"/>
      <c r="P3376"/>
      <c r="Q3376"/>
      <c r="U3376" s="969"/>
      <c r="V3376" s="38"/>
      <c r="W3376" s="38"/>
    </row>
    <row r="3377" spans="1:23" x14ac:dyDescent="0.35">
      <c r="A3377" s="957">
        <v>73200</v>
      </c>
      <c r="B3377" s="1297">
        <v>0.98</v>
      </c>
      <c r="C3377" s="30" t="s">
        <v>3355</v>
      </c>
      <c r="D3377" s="1"/>
      <c r="E3377" s="638" t="s">
        <v>2994</v>
      </c>
      <c r="F3377" s="3"/>
      <c r="O3377"/>
      <c r="P3377"/>
      <c r="Q3377"/>
      <c r="U3377" s="969"/>
      <c r="V3377" s="38"/>
      <c r="W3377" s="38"/>
    </row>
    <row r="3378" spans="1:23" x14ac:dyDescent="0.35">
      <c r="A3378" s="957">
        <v>73200</v>
      </c>
      <c r="B3378" s="1297">
        <v>0.98</v>
      </c>
      <c r="C3378" s="30" t="s">
        <v>3356</v>
      </c>
      <c r="D3378" s="1"/>
      <c r="E3378" s="638" t="s">
        <v>2994</v>
      </c>
      <c r="F3378" s="3"/>
      <c r="O3378"/>
      <c r="P3378"/>
      <c r="Q3378"/>
      <c r="U3378" s="969"/>
      <c r="V3378" s="38"/>
      <c r="W3378" s="38"/>
    </row>
    <row r="3379" spans="1:23" x14ac:dyDescent="0.35">
      <c r="A3379" s="957">
        <v>73200</v>
      </c>
      <c r="B3379" s="1297">
        <v>0.98</v>
      </c>
      <c r="C3379" s="30" t="s">
        <v>3357</v>
      </c>
      <c r="D3379" s="1"/>
      <c r="E3379" s="638" t="s">
        <v>2994</v>
      </c>
      <c r="F3379" s="3"/>
      <c r="O3379"/>
      <c r="P3379"/>
      <c r="Q3379"/>
      <c r="U3379" s="969"/>
      <c r="V3379" s="38"/>
      <c r="W3379" s="38"/>
    </row>
    <row r="3380" spans="1:23" x14ac:dyDescent="0.35">
      <c r="A3380" s="957">
        <v>73200</v>
      </c>
      <c r="B3380" s="1297">
        <v>0.98</v>
      </c>
      <c r="C3380" s="30" t="s">
        <v>3358</v>
      </c>
      <c r="D3380" s="1"/>
      <c r="E3380" s="638" t="s">
        <v>2994</v>
      </c>
      <c r="F3380" s="3"/>
      <c r="O3380"/>
      <c r="P3380"/>
      <c r="Q3380"/>
      <c r="U3380" s="969"/>
      <c r="V3380" s="38"/>
      <c r="W3380" s="38"/>
    </row>
    <row r="3381" spans="1:23" x14ac:dyDescent="0.35">
      <c r="A3381" s="957">
        <v>73200</v>
      </c>
      <c r="B3381" s="1297">
        <v>0.98</v>
      </c>
      <c r="C3381" s="30" t="s">
        <v>3359</v>
      </c>
      <c r="D3381" s="1"/>
      <c r="E3381" s="638" t="s">
        <v>2994</v>
      </c>
      <c r="F3381" s="3"/>
      <c r="O3381"/>
      <c r="P3381"/>
      <c r="Q3381"/>
      <c r="U3381" s="969"/>
      <c r="V3381" s="38"/>
      <c r="W3381" s="38"/>
    </row>
    <row r="3382" spans="1:23" x14ac:dyDescent="0.35">
      <c r="A3382" s="957">
        <v>73200</v>
      </c>
      <c r="B3382" s="1297">
        <v>0.98</v>
      </c>
      <c r="C3382" s="30" t="s">
        <v>3360</v>
      </c>
      <c r="D3382" s="1"/>
      <c r="E3382" s="638" t="s">
        <v>2994</v>
      </c>
      <c r="F3382" s="3"/>
      <c r="O3382"/>
      <c r="P3382"/>
      <c r="Q3382"/>
      <c r="U3382" s="969"/>
      <c r="V3382" s="38"/>
      <c r="W3382" s="38"/>
    </row>
    <row r="3383" spans="1:23" x14ac:dyDescent="0.35">
      <c r="A3383" s="957">
        <v>73200</v>
      </c>
      <c r="B3383" s="1297">
        <v>0.98</v>
      </c>
      <c r="C3383" s="30" t="s">
        <v>3361</v>
      </c>
      <c r="D3383" s="1"/>
      <c r="E3383" s="638" t="s">
        <v>2994</v>
      </c>
      <c r="F3383" s="3"/>
      <c r="O3383"/>
      <c r="P3383"/>
      <c r="Q3383"/>
      <c r="U3383" s="969"/>
      <c r="V3383" s="38"/>
      <c r="W3383" s="38"/>
    </row>
    <row r="3384" spans="1:23" x14ac:dyDescent="0.35">
      <c r="A3384" s="957">
        <v>73200</v>
      </c>
      <c r="B3384" s="1297">
        <v>0.98</v>
      </c>
      <c r="C3384" s="30" t="s">
        <v>3362</v>
      </c>
      <c r="D3384" s="1"/>
      <c r="E3384" s="638" t="s">
        <v>2994</v>
      </c>
      <c r="F3384" s="3"/>
      <c r="O3384"/>
      <c r="P3384"/>
      <c r="Q3384"/>
      <c r="U3384" s="969"/>
      <c r="V3384" s="38"/>
      <c r="W3384" s="38"/>
    </row>
    <row r="3385" spans="1:23" x14ac:dyDescent="0.35">
      <c r="A3385" s="957">
        <v>73200</v>
      </c>
      <c r="B3385" s="1297">
        <v>0.98</v>
      </c>
      <c r="C3385" s="30" t="s">
        <v>3363</v>
      </c>
      <c r="D3385" s="1"/>
      <c r="E3385" s="638" t="s">
        <v>2994</v>
      </c>
      <c r="F3385" s="3"/>
      <c r="O3385"/>
      <c r="P3385"/>
      <c r="Q3385"/>
      <c r="U3385" s="969"/>
      <c r="V3385" s="38"/>
      <c r="W3385" s="38"/>
    </row>
    <row r="3386" spans="1:23" x14ac:dyDescent="0.35">
      <c r="A3386" s="957">
        <v>73200</v>
      </c>
      <c r="B3386" s="1297">
        <v>0.98</v>
      </c>
      <c r="C3386" s="30" t="s">
        <v>3364</v>
      </c>
      <c r="D3386" s="1"/>
      <c r="E3386" s="638" t="s">
        <v>2994</v>
      </c>
      <c r="F3386" s="3"/>
      <c r="O3386"/>
      <c r="P3386"/>
      <c r="Q3386"/>
      <c r="U3386" s="969"/>
      <c r="V3386" s="38"/>
      <c r="W3386" s="38"/>
    </row>
    <row r="3387" spans="1:23" x14ac:dyDescent="0.35">
      <c r="A3387" s="957">
        <v>73200</v>
      </c>
      <c r="B3387" s="1297">
        <v>0.98</v>
      </c>
      <c r="C3387" s="30" t="s">
        <v>3365</v>
      </c>
      <c r="D3387" s="1"/>
      <c r="E3387" s="638" t="s">
        <v>2994</v>
      </c>
      <c r="F3387" s="3"/>
      <c r="O3387"/>
      <c r="P3387"/>
      <c r="Q3387"/>
      <c r="U3387" s="969"/>
      <c r="V3387" s="38"/>
      <c r="W3387" s="38"/>
    </row>
    <row r="3388" spans="1:23" x14ac:dyDescent="0.35">
      <c r="A3388" s="957">
        <v>73200</v>
      </c>
      <c r="B3388" s="1297">
        <v>0.98</v>
      </c>
      <c r="C3388" s="30" t="s">
        <v>3366</v>
      </c>
      <c r="D3388" s="1"/>
      <c r="E3388" s="638" t="s">
        <v>2994</v>
      </c>
      <c r="F3388" s="3"/>
      <c r="O3388"/>
      <c r="P3388"/>
      <c r="Q3388"/>
      <c r="U3388" s="969"/>
      <c r="V3388" s="38"/>
      <c r="W3388" s="38"/>
    </row>
    <row r="3389" spans="1:23" x14ac:dyDescent="0.35">
      <c r="A3389" s="957">
        <v>73200</v>
      </c>
      <c r="B3389" s="1297">
        <v>0.98</v>
      </c>
      <c r="C3389" s="30" t="s">
        <v>3367</v>
      </c>
      <c r="D3389" s="1"/>
      <c r="E3389" s="638" t="s">
        <v>2994</v>
      </c>
      <c r="F3389" s="3"/>
      <c r="O3389"/>
      <c r="P3389"/>
      <c r="Q3389"/>
      <c r="U3389" s="969"/>
      <c r="V3389" s="38"/>
      <c r="W3389" s="38"/>
    </row>
    <row r="3390" spans="1:23" x14ac:dyDescent="0.35">
      <c r="A3390" s="957">
        <v>73201</v>
      </c>
      <c r="B3390" s="1297">
        <v>1.1299999999999999</v>
      </c>
      <c r="C3390" s="30" t="s">
        <v>3412</v>
      </c>
      <c r="D3390" s="1"/>
      <c r="E3390" s="638" t="s">
        <v>2994</v>
      </c>
      <c r="F3390" s="3"/>
      <c r="O3390"/>
      <c r="P3390"/>
      <c r="Q3390"/>
      <c r="U3390" s="969"/>
      <c r="V3390" s="38"/>
      <c r="W3390" s="38"/>
    </row>
    <row r="3391" spans="1:23" x14ac:dyDescent="0.35">
      <c r="A3391" s="957">
        <v>73201</v>
      </c>
      <c r="B3391" s="1297">
        <v>1.1299999999999999</v>
      </c>
      <c r="C3391" s="30" t="s">
        <v>3413</v>
      </c>
      <c r="D3391" s="1"/>
      <c r="E3391" s="638" t="s">
        <v>2994</v>
      </c>
      <c r="F3391" s="3"/>
      <c r="O3391"/>
      <c r="P3391"/>
      <c r="Q3391"/>
      <c r="U3391" s="969"/>
      <c r="V3391" s="38"/>
      <c r="W3391" s="38"/>
    </row>
    <row r="3392" spans="1:23" x14ac:dyDescent="0.35">
      <c r="A3392" s="957">
        <v>73201</v>
      </c>
      <c r="B3392" s="1297">
        <v>1.1299999999999999</v>
      </c>
      <c r="C3392" s="30" t="s">
        <v>3414</v>
      </c>
      <c r="D3392" s="1"/>
      <c r="E3392" s="638" t="s">
        <v>2994</v>
      </c>
      <c r="F3392" s="3"/>
      <c r="O3392"/>
      <c r="P3392"/>
      <c r="Q3392"/>
      <c r="U3392" s="969"/>
      <c r="V3392" s="38"/>
      <c r="W3392" s="38"/>
    </row>
    <row r="3393" spans="1:23" x14ac:dyDescent="0.35">
      <c r="A3393" s="957">
        <v>73201</v>
      </c>
      <c r="B3393" s="1297">
        <v>1.1299999999999999</v>
      </c>
      <c r="C3393" s="30" t="s">
        <v>3415</v>
      </c>
      <c r="D3393" s="1"/>
      <c r="E3393" s="638" t="s">
        <v>2994</v>
      </c>
      <c r="F3393" s="3"/>
      <c r="O3393"/>
      <c r="P3393"/>
      <c r="Q3393"/>
      <c r="U3393" s="969"/>
      <c r="V3393" s="38"/>
      <c r="W3393" s="38"/>
    </row>
    <row r="3394" spans="1:23" x14ac:dyDescent="0.35">
      <c r="A3394" s="957">
        <v>73201</v>
      </c>
      <c r="B3394" s="1297">
        <v>1.1299999999999999</v>
      </c>
      <c r="C3394" s="30" t="s">
        <v>3416</v>
      </c>
      <c r="D3394" s="1"/>
      <c r="E3394" s="638" t="s">
        <v>2994</v>
      </c>
      <c r="F3394" s="3"/>
      <c r="O3394"/>
      <c r="P3394"/>
      <c r="Q3394"/>
      <c r="U3394" s="969"/>
      <c r="V3394" s="38"/>
      <c r="W3394" s="38"/>
    </row>
    <row r="3395" spans="1:23" x14ac:dyDescent="0.35">
      <c r="A3395" s="957">
        <v>73201</v>
      </c>
      <c r="B3395" s="1297">
        <v>1.1299999999999999</v>
      </c>
      <c r="C3395" s="30" t="s">
        <v>3417</v>
      </c>
      <c r="D3395" s="1"/>
      <c r="E3395" s="638" t="s">
        <v>2994</v>
      </c>
      <c r="F3395" s="3"/>
      <c r="O3395"/>
      <c r="P3395"/>
      <c r="Q3395"/>
      <c r="U3395" s="969"/>
      <c r="V3395" s="38"/>
      <c r="W3395" s="38"/>
    </row>
    <row r="3396" spans="1:23" x14ac:dyDescent="0.35">
      <c r="A3396" s="957">
        <v>73201</v>
      </c>
      <c r="B3396" s="1297">
        <v>1.1299999999999999</v>
      </c>
      <c r="C3396" s="30" t="s">
        <v>3418</v>
      </c>
      <c r="D3396" s="1"/>
      <c r="E3396" s="638" t="s">
        <v>2994</v>
      </c>
      <c r="O3396"/>
      <c r="P3396"/>
      <c r="Q3396"/>
      <c r="U3396" s="969"/>
      <c r="V3396" s="38"/>
      <c r="W3396" s="38"/>
    </row>
    <row r="3397" spans="1:23" x14ac:dyDescent="0.35">
      <c r="A3397" s="957">
        <v>73201</v>
      </c>
      <c r="B3397" s="1297">
        <v>1.1299999999999999</v>
      </c>
      <c r="C3397" s="30" t="s">
        <v>3419</v>
      </c>
      <c r="D3397" s="1"/>
      <c r="E3397" s="638" t="s">
        <v>2994</v>
      </c>
      <c r="F3397" s="3"/>
      <c r="O3397"/>
      <c r="P3397"/>
      <c r="Q3397"/>
      <c r="U3397" s="969"/>
      <c r="V3397" s="38"/>
      <c r="W3397" s="38"/>
    </row>
    <row r="3398" spans="1:23" x14ac:dyDescent="0.35">
      <c r="A3398" s="957">
        <v>73201</v>
      </c>
      <c r="B3398" s="1297">
        <v>1.1299999999999999</v>
      </c>
      <c r="C3398" s="30" t="s">
        <v>3420</v>
      </c>
      <c r="D3398" s="1"/>
      <c r="E3398" s="638" t="s">
        <v>2994</v>
      </c>
      <c r="F3398" s="3"/>
      <c r="O3398"/>
      <c r="P3398"/>
      <c r="Q3398"/>
      <c r="U3398" s="969"/>
      <c r="V3398" s="38"/>
      <c r="W3398" s="38"/>
    </row>
    <row r="3399" spans="1:23" x14ac:dyDescent="0.35">
      <c r="A3399" s="957">
        <v>73201</v>
      </c>
      <c r="B3399" s="1297">
        <v>1.1299999999999999</v>
      </c>
      <c r="C3399" s="30" t="s">
        <v>3421</v>
      </c>
      <c r="D3399" s="1"/>
      <c r="E3399" s="638" t="s">
        <v>2994</v>
      </c>
      <c r="F3399" s="3"/>
      <c r="O3399"/>
      <c r="P3399"/>
      <c r="Q3399"/>
      <c r="U3399" s="969"/>
      <c r="V3399" s="38"/>
      <c r="W3399" s="38"/>
    </row>
    <row r="3400" spans="1:23" x14ac:dyDescent="0.35">
      <c r="A3400" s="957">
        <v>73201</v>
      </c>
      <c r="B3400" s="1297">
        <v>1.1299999999999999</v>
      </c>
      <c r="C3400" s="30" t="s">
        <v>3422</v>
      </c>
      <c r="D3400" s="1"/>
      <c r="E3400" s="638" t="s">
        <v>2994</v>
      </c>
      <c r="F3400" s="3"/>
      <c r="O3400"/>
      <c r="P3400"/>
      <c r="Q3400"/>
      <c r="U3400" s="969"/>
      <c r="V3400" s="38"/>
      <c r="W3400" s="38"/>
    </row>
    <row r="3401" spans="1:23" x14ac:dyDescent="0.35">
      <c r="A3401" s="957">
        <v>73201</v>
      </c>
      <c r="B3401" s="1297">
        <v>1.1299999999999999</v>
      </c>
      <c r="C3401" s="30" t="s">
        <v>3423</v>
      </c>
      <c r="D3401" s="1"/>
      <c r="E3401" s="638" t="s">
        <v>2994</v>
      </c>
      <c r="F3401" s="3"/>
      <c r="O3401"/>
      <c r="P3401"/>
      <c r="Q3401"/>
      <c r="U3401" s="969"/>
      <c r="V3401" s="38"/>
      <c r="W3401" s="38"/>
    </row>
    <row r="3402" spans="1:23" x14ac:dyDescent="0.35">
      <c r="A3402" s="957">
        <v>73201</v>
      </c>
      <c r="B3402" s="1297">
        <v>1.1299999999999999</v>
      </c>
      <c r="C3402" s="30" t="s">
        <v>3424</v>
      </c>
      <c r="D3402" s="1"/>
      <c r="E3402" s="638" t="s">
        <v>2994</v>
      </c>
      <c r="F3402" s="3"/>
      <c r="O3402"/>
      <c r="P3402"/>
      <c r="Q3402"/>
      <c r="U3402" s="969"/>
      <c r="V3402" s="38"/>
      <c r="W3402" s="38"/>
    </row>
    <row r="3403" spans="1:23" x14ac:dyDescent="0.35">
      <c r="A3403" s="957">
        <v>73201</v>
      </c>
      <c r="B3403" s="1297">
        <v>1.1299999999999999</v>
      </c>
      <c r="C3403" s="30" t="s">
        <v>3425</v>
      </c>
      <c r="D3403" s="1"/>
      <c r="E3403" s="638" t="s">
        <v>2994</v>
      </c>
      <c r="F3403" s="3"/>
      <c r="O3403"/>
      <c r="P3403"/>
      <c r="Q3403"/>
      <c r="U3403" s="969"/>
      <c r="V3403" s="38"/>
      <c r="W3403" s="38"/>
    </row>
    <row r="3404" spans="1:23" x14ac:dyDescent="0.35">
      <c r="A3404" s="957">
        <v>73201</v>
      </c>
      <c r="B3404" s="1297">
        <v>1.1299999999999999</v>
      </c>
      <c r="C3404" s="30" t="s">
        <v>3426</v>
      </c>
      <c r="D3404" s="1"/>
      <c r="E3404" s="638" t="s">
        <v>2994</v>
      </c>
      <c r="F3404" s="3"/>
      <c r="O3404"/>
      <c r="P3404"/>
      <c r="Q3404"/>
      <c r="U3404" s="969"/>
      <c r="V3404" s="38"/>
      <c r="W3404" s="38"/>
    </row>
    <row r="3405" spans="1:23" x14ac:dyDescent="0.35">
      <c r="A3405" s="957">
        <v>73202</v>
      </c>
      <c r="B3405" s="1297">
        <v>1.19</v>
      </c>
      <c r="C3405" s="30" t="s">
        <v>3460</v>
      </c>
      <c r="D3405" s="1"/>
      <c r="E3405" s="638" t="s">
        <v>2994</v>
      </c>
      <c r="F3405" s="3"/>
      <c r="O3405"/>
      <c r="P3405"/>
      <c r="Q3405"/>
      <c r="U3405" s="969"/>
      <c r="V3405" s="38"/>
      <c r="W3405" s="38"/>
    </row>
    <row r="3406" spans="1:23" x14ac:dyDescent="0.35">
      <c r="A3406" s="957">
        <v>73202</v>
      </c>
      <c r="B3406" s="1297">
        <v>1.19</v>
      </c>
      <c r="C3406" s="30" t="s">
        <v>3461</v>
      </c>
      <c r="D3406" s="1"/>
      <c r="E3406" s="638" t="s">
        <v>2994</v>
      </c>
      <c r="O3406"/>
      <c r="P3406"/>
      <c r="Q3406"/>
      <c r="U3406" s="969"/>
      <c r="V3406" s="38"/>
      <c r="W3406" s="38"/>
    </row>
    <row r="3407" spans="1:23" x14ac:dyDescent="0.35">
      <c r="A3407" s="957">
        <v>73202</v>
      </c>
      <c r="B3407" s="1297">
        <v>1.19</v>
      </c>
      <c r="C3407" s="30" t="s">
        <v>3462</v>
      </c>
      <c r="D3407" s="1"/>
      <c r="E3407" s="638" t="s">
        <v>2994</v>
      </c>
      <c r="F3407" s="3"/>
      <c r="O3407"/>
      <c r="P3407"/>
      <c r="Q3407"/>
      <c r="U3407" s="969"/>
      <c r="V3407" s="38"/>
      <c r="W3407" s="38"/>
    </row>
    <row r="3408" spans="1:23" x14ac:dyDescent="0.35">
      <c r="A3408" s="957">
        <v>73202</v>
      </c>
      <c r="B3408" s="1297">
        <v>1.19</v>
      </c>
      <c r="C3408" s="30" t="s">
        <v>3463</v>
      </c>
      <c r="D3408" s="1"/>
      <c r="E3408" s="638" t="s">
        <v>2994</v>
      </c>
      <c r="F3408" s="3"/>
      <c r="O3408"/>
      <c r="P3408"/>
      <c r="Q3408"/>
      <c r="U3408" s="969"/>
      <c r="V3408" s="38"/>
      <c r="W3408" s="38"/>
    </row>
    <row r="3409" spans="1:23" x14ac:dyDescent="0.35">
      <c r="A3409" s="957">
        <v>73202</v>
      </c>
      <c r="B3409" s="1297">
        <v>1.19</v>
      </c>
      <c r="C3409" s="30" t="s">
        <v>3464</v>
      </c>
      <c r="D3409" s="1"/>
      <c r="E3409" s="638" t="s">
        <v>2994</v>
      </c>
      <c r="F3409" s="3"/>
      <c r="O3409"/>
      <c r="P3409"/>
      <c r="Q3409"/>
      <c r="U3409" s="969"/>
      <c r="V3409" s="38"/>
      <c r="W3409" s="38"/>
    </row>
    <row r="3410" spans="1:23" x14ac:dyDescent="0.35">
      <c r="A3410" s="957">
        <v>73202</v>
      </c>
      <c r="B3410" s="1297">
        <v>1.19</v>
      </c>
      <c r="C3410" s="30" t="s">
        <v>3465</v>
      </c>
      <c r="D3410" s="1"/>
      <c r="E3410" s="638" t="s">
        <v>2994</v>
      </c>
      <c r="F3410" s="3"/>
      <c r="O3410"/>
      <c r="P3410"/>
      <c r="Q3410"/>
      <c r="U3410" s="969"/>
      <c r="V3410" s="38"/>
      <c r="W3410" s="38"/>
    </row>
    <row r="3411" spans="1:23" x14ac:dyDescent="0.35">
      <c r="A3411" s="957">
        <v>73202</v>
      </c>
      <c r="B3411" s="1297">
        <v>1.19</v>
      </c>
      <c r="C3411" s="30" t="s">
        <v>3466</v>
      </c>
      <c r="D3411" s="1"/>
      <c r="E3411" s="638" t="s">
        <v>2994</v>
      </c>
      <c r="F3411" s="3"/>
      <c r="O3411"/>
      <c r="P3411"/>
      <c r="Q3411"/>
      <c r="U3411" s="969"/>
      <c r="V3411" s="38"/>
      <c r="W3411" s="38"/>
    </row>
    <row r="3412" spans="1:23" x14ac:dyDescent="0.35">
      <c r="A3412" s="957">
        <v>73202</v>
      </c>
      <c r="B3412" s="1297">
        <v>1.19</v>
      </c>
      <c r="C3412" s="30" t="s">
        <v>3467</v>
      </c>
      <c r="D3412" s="1"/>
      <c r="E3412" s="638" t="s">
        <v>2994</v>
      </c>
      <c r="F3412" s="3"/>
      <c r="O3412"/>
      <c r="P3412"/>
      <c r="Q3412"/>
      <c r="U3412" s="969"/>
      <c r="V3412" s="38"/>
      <c r="W3412" s="38"/>
    </row>
    <row r="3413" spans="1:23" x14ac:dyDescent="0.35">
      <c r="A3413" s="957">
        <v>73202</v>
      </c>
      <c r="B3413" s="1297">
        <v>1.19</v>
      </c>
      <c r="C3413" s="30" t="s">
        <v>3468</v>
      </c>
      <c r="D3413" s="1"/>
      <c r="E3413" s="638" t="s">
        <v>2994</v>
      </c>
      <c r="F3413" s="3"/>
      <c r="O3413"/>
      <c r="P3413"/>
      <c r="Q3413"/>
      <c r="U3413" s="969"/>
      <c r="V3413" s="38"/>
      <c r="W3413" s="38"/>
    </row>
    <row r="3414" spans="1:23" x14ac:dyDescent="0.35">
      <c r="A3414" s="957">
        <v>73202</v>
      </c>
      <c r="B3414" s="1297">
        <v>1.19</v>
      </c>
      <c r="C3414" s="30" t="s">
        <v>3469</v>
      </c>
      <c r="D3414" s="1"/>
      <c r="E3414" s="638" t="s">
        <v>2994</v>
      </c>
      <c r="F3414" s="3"/>
      <c r="O3414"/>
      <c r="P3414"/>
      <c r="Q3414"/>
      <c r="U3414" s="969"/>
      <c r="V3414" s="38"/>
      <c r="W3414" s="38"/>
    </row>
    <row r="3415" spans="1:23" x14ac:dyDescent="0.35">
      <c r="A3415" s="957">
        <v>73202</v>
      </c>
      <c r="B3415" s="1297">
        <v>1.19</v>
      </c>
      <c r="C3415" s="30" t="s">
        <v>3470</v>
      </c>
      <c r="D3415" s="1"/>
      <c r="E3415" s="638" t="s">
        <v>2994</v>
      </c>
      <c r="F3415" s="3"/>
      <c r="O3415"/>
      <c r="P3415"/>
      <c r="Q3415"/>
      <c r="U3415" s="969"/>
      <c r="V3415" s="38"/>
      <c r="W3415" s="38"/>
    </row>
    <row r="3416" spans="1:23" x14ac:dyDescent="0.35">
      <c r="A3416" s="957">
        <v>73202</v>
      </c>
      <c r="B3416" s="1297">
        <v>1.19</v>
      </c>
      <c r="C3416" s="30" t="s">
        <v>3471</v>
      </c>
      <c r="D3416" s="1"/>
      <c r="E3416" s="638" t="s">
        <v>2994</v>
      </c>
      <c r="F3416" s="3"/>
      <c r="O3416"/>
      <c r="P3416"/>
      <c r="Q3416"/>
      <c r="U3416" s="969"/>
      <c r="V3416" s="38"/>
      <c r="W3416" s="38"/>
    </row>
    <row r="3417" spans="1:23" x14ac:dyDescent="0.35">
      <c r="A3417" s="957">
        <v>73202</v>
      </c>
      <c r="B3417" s="1297">
        <v>1.19</v>
      </c>
      <c r="C3417" s="30" t="s">
        <v>3472</v>
      </c>
      <c r="D3417" s="1"/>
      <c r="E3417" s="638" t="s">
        <v>2994</v>
      </c>
      <c r="F3417" s="1113"/>
      <c r="O3417"/>
      <c r="P3417"/>
      <c r="Q3417"/>
      <c r="U3417" s="969"/>
      <c r="V3417" s="38"/>
      <c r="W3417" s="38"/>
    </row>
    <row r="3418" spans="1:23" x14ac:dyDescent="0.35">
      <c r="A3418" s="957">
        <v>73202</v>
      </c>
      <c r="B3418" s="1297">
        <v>1.19</v>
      </c>
      <c r="C3418" s="30" t="s">
        <v>3473</v>
      </c>
      <c r="D3418" s="1"/>
      <c r="E3418" s="638" t="s">
        <v>2994</v>
      </c>
      <c r="F3418" s="3"/>
      <c r="O3418"/>
      <c r="P3418"/>
      <c r="Q3418"/>
      <c r="U3418" s="969"/>
      <c r="V3418" s="38"/>
      <c r="W3418" s="38"/>
    </row>
    <row r="3419" spans="1:23" x14ac:dyDescent="0.35">
      <c r="A3419" s="957">
        <v>73202</v>
      </c>
      <c r="B3419" s="1297">
        <v>1.19</v>
      </c>
      <c r="C3419" s="30" t="s">
        <v>3474</v>
      </c>
      <c r="D3419" s="1"/>
      <c r="E3419" s="638" t="s">
        <v>2994</v>
      </c>
      <c r="F3419" s="3"/>
      <c r="O3419"/>
      <c r="P3419"/>
      <c r="Q3419"/>
      <c r="U3419" s="969"/>
      <c r="V3419" s="38"/>
      <c r="W3419" s="38"/>
    </row>
    <row r="3420" spans="1:23" x14ac:dyDescent="0.35">
      <c r="A3420" s="957">
        <v>73206</v>
      </c>
      <c r="B3420" s="1297">
        <v>1.76</v>
      </c>
      <c r="C3420" s="30" t="s">
        <v>3638</v>
      </c>
      <c r="D3420" s="1"/>
      <c r="E3420" s="638" t="s">
        <v>2994</v>
      </c>
      <c r="F3420" s="3"/>
      <c r="O3420"/>
      <c r="P3420"/>
      <c r="Q3420"/>
      <c r="U3420" s="969"/>
      <c r="V3420" s="38"/>
      <c r="W3420" s="38"/>
    </row>
    <row r="3421" spans="1:23" x14ac:dyDescent="0.35">
      <c r="A3421" s="957">
        <v>73206</v>
      </c>
      <c r="B3421" s="1297">
        <v>1.76</v>
      </c>
      <c r="C3421" s="30" t="s">
        <v>3639</v>
      </c>
      <c r="D3421" s="1"/>
      <c r="E3421" s="638" t="s">
        <v>2994</v>
      </c>
      <c r="O3421"/>
      <c r="P3421"/>
      <c r="Q3421"/>
      <c r="U3421" s="969"/>
      <c r="V3421" s="38"/>
      <c r="W3421" s="38"/>
    </row>
    <row r="3422" spans="1:23" x14ac:dyDescent="0.35">
      <c r="A3422" s="957">
        <v>73206</v>
      </c>
      <c r="B3422" s="1297">
        <v>1.76</v>
      </c>
      <c r="C3422" s="30" t="s">
        <v>3640</v>
      </c>
      <c r="D3422" s="1"/>
      <c r="E3422" s="638" t="s">
        <v>2994</v>
      </c>
      <c r="F3422" s="3"/>
      <c r="O3422"/>
      <c r="P3422"/>
      <c r="Q3422"/>
      <c r="U3422" s="969"/>
      <c r="V3422" s="38"/>
      <c r="W3422" s="38"/>
    </row>
    <row r="3423" spans="1:23" x14ac:dyDescent="0.35">
      <c r="A3423" s="957">
        <v>73218</v>
      </c>
      <c r="B3423" s="1297">
        <v>1.32</v>
      </c>
      <c r="C3423" s="30" t="s">
        <v>3505</v>
      </c>
      <c r="D3423" s="1"/>
      <c r="E3423" s="638" t="s">
        <v>2994</v>
      </c>
      <c r="F3423" s="3"/>
      <c r="O3423"/>
      <c r="P3423"/>
      <c r="Q3423"/>
      <c r="U3423" s="969"/>
      <c r="V3423" s="38"/>
      <c r="W3423" s="38"/>
    </row>
    <row r="3424" spans="1:23" x14ac:dyDescent="0.35">
      <c r="A3424" s="957">
        <v>73218</v>
      </c>
      <c r="B3424" s="1297">
        <v>1.32</v>
      </c>
      <c r="C3424" s="30" t="s">
        <v>3506</v>
      </c>
      <c r="D3424" s="1"/>
      <c r="E3424" s="638" t="s">
        <v>2994</v>
      </c>
      <c r="F3424" s="3"/>
      <c r="O3424"/>
      <c r="P3424"/>
      <c r="Q3424"/>
      <c r="U3424" s="969"/>
      <c r="V3424" s="38"/>
      <c r="W3424" s="38"/>
    </row>
    <row r="3425" spans="1:23" x14ac:dyDescent="0.35">
      <c r="A3425" s="957">
        <v>73218</v>
      </c>
      <c r="B3425" s="1297">
        <v>1.32</v>
      </c>
      <c r="C3425" s="30" t="s">
        <v>3507</v>
      </c>
      <c r="D3425" s="1"/>
      <c r="E3425" s="638" t="s">
        <v>2994</v>
      </c>
      <c r="F3425" s="3"/>
      <c r="O3425"/>
      <c r="P3425"/>
      <c r="Q3425"/>
      <c r="U3425" s="969"/>
      <c r="V3425" s="38"/>
      <c r="W3425" s="38"/>
    </row>
    <row r="3426" spans="1:23" x14ac:dyDescent="0.35">
      <c r="A3426" s="957">
        <v>73218</v>
      </c>
      <c r="B3426" s="1297">
        <v>1.32</v>
      </c>
      <c r="C3426" s="30" t="s">
        <v>3508</v>
      </c>
      <c r="D3426" s="1"/>
      <c r="E3426" s="638" t="s">
        <v>2994</v>
      </c>
      <c r="F3426" s="3"/>
      <c r="O3426"/>
      <c r="P3426"/>
      <c r="Q3426"/>
      <c r="U3426" s="969"/>
      <c r="V3426" s="38"/>
      <c r="W3426" s="38"/>
    </row>
    <row r="3427" spans="1:23" x14ac:dyDescent="0.35">
      <c r="A3427" s="957">
        <v>73218</v>
      </c>
      <c r="B3427" s="1297">
        <v>1.32</v>
      </c>
      <c r="C3427" s="30" t="s">
        <v>3509</v>
      </c>
      <c r="D3427" s="1"/>
      <c r="E3427" s="638" t="s">
        <v>2994</v>
      </c>
      <c r="F3427" s="3"/>
      <c r="O3427"/>
      <c r="P3427"/>
      <c r="Q3427"/>
      <c r="U3427" s="969"/>
      <c r="V3427" s="38"/>
      <c r="W3427" s="38"/>
    </row>
    <row r="3428" spans="1:23" x14ac:dyDescent="0.35">
      <c r="A3428" s="957">
        <v>73218</v>
      </c>
      <c r="B3428" s="1297">
        <v>1.32</v>
      </c>
      <c r="C3428" s="30" t="s">
        <v>3510</v>
      </c>
      <c r="D3428" s="1"/>
      <c r="E3428" s="638" t="s">
        <v>2994</v>
      </c>
      <c r="F3428" s="3"/>
      <c r="O3428"/>
      <c r="P3428"/>
      <c r="Q3428"/>
      <c r="U3428" s="969"/>
      <c r="V3428" s="38"/>
      <c r="W3428" s="38"/>
    </row>
    <row r="3429" spans="1:23" x14ac:dyDescent="0.35">
      <c r="A3429" s="957">
        <v>73218</v>
      </c>
      <c r="B3429" s="1297">
        <v>1.32</v>
      </c>
      <c r="C3429" s="30" t="s">
        <v>3511</v>
      </c>
      <c r="D3429" s="1"/>
      <c r="E3429" s="638" t="s">
        <v>2994</v>
      </c>
      <c r="F3429" s="3"/>
      <c r="O3429"/>
      <c r="P3429"/>
      <c r="Q3429"/>
      <c r="U3429" s="969"/>
      <c r="V3429" s="38"/>
      <c r="W3429" s="38"/>
    </row>
    <row r="3430" spans="1:23" x14ac:dyDescent="0.35">
      <c r="A3430" s="957">
        <v>73218</v>
      </c>
      <c r="B3430" s="1297">
        <v>1.32</v>
      </c>
      <c r="C3430" s="30" t="s">
        <v>3512</v>
      </c>
      <c r="D3430" s="1"/>
      <c r="E3430" s="638" t="s">
        <v>2994</v>
      </c>
      <c r="F3430" s="3"/>
      <c r="O3430"/>
      <c r="P3430"/>
      <c r="Q3430"/>
      <c r="U3430" s="969"/>
      <c r="V3430" s="38"/>
      <c r="W3430" s="38"/>
    </row>
    <row r="3431" spans="1:23" x14ac:dyDescent="0.35">
      <c r="A3431" s="957">
        <v>73218</v>
      </c>
      <c r="B3431" s="1297">
        <v>1.32</v>
      </c>
      <c r="C3431" s="30" t="s">
        <v>3513</v>
      </c>
      <c r="D3431" s="1"/>
      <c r="E3431" s="638" t="s">
        <v>2994</v>
      </c>
      <c r="F3431" s="3"/>
      <c r="O3431"/>
      <c r="P3431"/>
      <c r="Q3431"/>
      <c r="U3431" s="969"/>
      <c r="V3431" s="38"/>
      <c r="W3431" s="38"/>
    </row>
    <row r="3432" spans="1:23" x14ac:dyDescent="0.35">
      <c r="A3432" s="957">
        <v>73219</v>
      </c>
      <c r="B3432" s="1297">
        <v>1.58</v>
      </c>
      <c r="C3432" s="30" t="s">
        <v>3584</v>
      </c>
      <c r="D3432" s="1"/>
      <c r="E3432" s="638" t="s">
        <v>2994</v>
      </c>
      <c r="F3432" s="3"/>
      <c r="O3432"/>
      <c r="P3432"/>
      <c r="Q3432"/>
      <c r="U3432" s="969"/>
      <c r="V3432" s="38"/>
      <c r="W3432" s="38"/>
    </row>
    <row r="3433" spans="1:23" x14ac:dyDescent="0.35">
      <c r="A3433" s="957">
        <v>73219</v>
      </c>
      <c r="B3433" s="1297">
        <v>1.58</v>
      </c>
      <c r="C3433" s="30" t="s">
        <v>3585</v>
      </c>
      <c r="D3433" s="1"/>
      <c r="E3433" s="638" t="s">
        <v>2994</v>
      </c>
      <c r="F3433" s="1194"/>
      <c r="O3433"/>
      <c r="P3433"/>
      <c r="Q3433"/>
      <c r="U3433" s="969"/>
      <c r="V3433" s="38"/>
      <c r="W3433" s="38"/>
    </row>
    <row r="3434" spans="1:23" x14ac:dyDescent="0.35">
      <c r="A3434" s="957">
        <v>73219</v>
      </c>
      <c r="B3434" s="1297">
        <v>1.58</v>
      </c>
      <c r="C3434" s="30" t="s">
        <v>3586</v>
      </c>
      <c r="D3434" s="1"/>
      <c r="E3434" s="638" t="s">
        <v>2994</v>
      </c>
      <c r="F3434" s="3"/>
      <c r="O3434"/>
      <c r="P3434"/>
      <c r="Q3434"/>
      <c r="U3434" s="969"/>
      <c r="V3434" s="38"/>
      <c r="W3434" s="38"/>
    </row>
    <row r="3435" spans="1:23" x14ac:dyDescent="0.35">
      <c r="A3435" s="957">
        <v>73219</v>
      </c>
      <c r="B3435" s="1297">
        <v>1.58</v>
      </c>
      <c r="C3435" s="30" t="s">
        <v>3587</v>
      </c>
      <c r="D3435" s="1"/>
      <c r="E3435" s="638" t="s">
        <v>2994</v>
      </c>
      <c r="F3435" s="3"/>
      <c r="O3435"/>
      <c r="P3435"/>
      <c r="Q3435"/>
      <c r="U3435" s="969"/>
      <c r="V3435" s="38"/>
      <c r="W3435" s="38"/>
    </row>
    <row r="3436" spans="1:23" x14ac:dyDescent="0.35">
      <c r="A3436" s="957">
        <v>73219</v>
      </c>
      <c r="B3436" s="1297">
        <v>1.58</v>
      </c>
      <c r="C3436" s="30" t="s">
        <v>3588</v>
      </c>
      <c r="D3436" s="1"/>
      <c r="E3436" s="638" t="s">
        <v>2994</v>
      </c>
      <c r="F3436" s="3"/>
      <c r="O3436"/>
      <c r="P3436"/>
      <c r="Q3436"/>
      <c r="U3436" s="969"/>
      <c r="V3436" s="38"/>
      <c r="W3436" s="38"/>
    </row>
    <row r="3437" spans="1:23" x14ac:dyDescent="0.35">
      <c r="A3437" s="957">
        <v>73219</v>
      </c>
      <c r="B3437" s="1297">
        <v>1.58</v>
      </c>
      <c r="C3437" s="30" t="s">
        <v>3589</v>
      </c>
      <c r="D3437" s="1"/>
      <c r="E3437" s="638" t="s">
        <v>2994</v>
      </c>
      <c r="F3437" s="3"/>
      <c r="O3437"/>
      <c r="P3437"/>
      <c r="Q3437"/>
      <c r="U3437" s="969"/>
      <c r="V3437" s="38"/>
      <c r="W3437" s="38"/>
    </row>
    <row r="3438" spans="1:23" x14ac:dyDescent="0.35">
      <c r="A3438" s="957">
        <v>73219</v>
      </c>
      <c r="B3438" s="1297">
        <v>1.58</v>
      </c>
      <c r="C3438" s="30" t="s">
        <v>3590</v>
      </c>
      <c r="D3438" s="1"/>
      <c r="E3438" s="638" t="s">
        <v>2994</v>
      </c>
      <c r="F3438" s="3"/>
      <c r="O3438"/>
      <c r="P3438"/>
      <c r="Q3438"/>
      <c r="U3438" s="969"/>
      <c r="V3438" s="38"/>
      <c r="W3438" s="38"/>
    </row>
    <row r="3439" spans="1:23" x14ac:dyDescent="0.35">
      <c r="A3439" s="957">
        <v>73220</v>
      </c>
      <c r="B3439" s="1297">
        <v>2.1</v>
      </c>
      <c r="C3439" s="30" t="s">
        <v>3661</v>
      </c>
      <c r="D3439" s="1"/>
      <c r="E3439" s="638" t="s">
        <v>2994</v>
      </c>
      <c r="F3439" s="3"/>
      <c r="O3439"/>
      <c r="P3439"/>
      <c r="Q3439"/>
      <c r="U3439" s="969"/>
      <c r="V3439" s="38"/>
      <c r="W3439" s="38"/>
    </row>
    <row r="3440" spans="1:23" x14ac:dyDescent="0.35">
      <c r="A3440" s="957">
        <v>73220</v>
      </c>
      <c r="B3440" s="1297">
        <v>2.1</v>
      </c>
      <c r="C3440" s="30" t="s">
        <v>3662</v>
      </c>
      <c r="D3440" s="1"/>
      <c r="E3440" s="638" t="s">
        <v>2994</v>
      </c>
      <c r="F3440" s="3"/>
      <c r="O3440"/>
      <c r="P3440"/>
      <c r="Q3440"/>
      <c r="U3440" s="969"/>
      <c r="V3440" s="38"/>
      <c r="W3440" s="38"/>
    </row>
    <row r="3441" spans="1:23" x14ac:dyDescent="0.35">
      <c r="A3441" s="957">
        <v>73220</v>
      </c>
      <c r="B3441" s="1297">
        <v>2.1</v>
      </c>
      <c r="C3441" s="30" t="s">
        <v>3663</v>
      </c>
      <c r="D3441" s="1"/>
      <c r="E3441" s="638" t="s">
        <v>2994</v>
      </c>
      <c r="F3441" s="3"/>
      <c r="O3441"/>
      <c r="P3441"/>
      <c r="Q3441"/>
      <c r="U3441" s="969"/>
      <c r="V3441" s="38"/>
      <c r="W3441" s="38"/>
    </row>
    <row r="3442" spans="1:23" x14ac:dyDescent="0.35">
      <c r="A3442" s="957">
        <v>73220</v>
      </c>
      <c r="B3442" s="1297">
        <v>2.1</v>
      </c>
      <c r="C3442" s="30" t="s">
        <v>3664</v>
      </c>
      <c r="D3442" s="1"/>
      <c r="E3442" s="638" t="s">
        <v>2994</v>
      </c>
      <c r="F3442" s="3"/>
      <c r="O3442"/>
      <c r="P3442"/>
      <c r="Q3442"/>
      <c r="U3442" s="969"/>
      <c r="V3442" s="38"/>
      <c r="W3442" s="38"/>
    </row>
    <row r="3443" spans="1:23" x14ac:dyDescent="0.35">
      <c r="A3443" s="957">
        <v>73220</v>
      </c>
      <c r="B3443" s="1297">
        <v>2.1</v>
      </c>
      <c r="C3443" s="30" t="s">
        <v>3665</v>
      </c>
      <c r="D3443" s="1"/>
      <c r="E3443" s="638" t="s">
        <v>2994</v>
      </c>
      <c r="F3443" s="3"/>
      <c r="O3443"/>
      <c r="P3443"/>
      <c r="Q3443"/>
      <c r="U3443" s="969"/>
      <c r="V3443" s="38"/>
      <c r="W3443" s="38"/>
    </row>
    <row r="3444" spans="1:23" x14ac:dyDescent="0.35">
      <c r="A3444" s="957">
        <v>73220</v>
      </c>
      <c r="B3444" s="1297">
        <v>2.1</v>
      </c>
      <c r="C3444" s="30" t="s">
        <v>3666</v>
      </c>
      <c r="D3444" s="1"/>
      <c r="E3444" s="638" t="s">
        <v>2994</v>
      </c>
      <c r="F3444" s="3"/>
      <c r="O3444"/>
      <c r="P3444"/>
      <c r="Q3444"/>
      <c r="U3444" s="969"/>
      <c r="V3444" s="38"/>
      <c r="W3444" s="38"/>
    </row>
    <row r="3445" spans="1:23" x14ac:dyDescent="0.35">
      <c r="A3445" s="957">
        <v>73220</v>
      </c>
      <c r="B3445" s="1297">
        <v>2.1</v>
      </c>
      <c r="C3445" s="30" t="s">
        <v>3667</v>
      </c>
      <c r="D3445" s="1"/>
      <c r="E3445" s="638" t="s">
        <v>2994</v>
      </c>
      <c r="F3445" s="3"/>
      <c r="O3445"/>
      <c r="P3445"/>
      <c r="Q3445"/>
      <c r="U3445" s="969"/>
      <c r="V3445" s="38"/>
      <c r="W3445" s="38"/>
    </row>
    <row r="3446" spans="1:23" x14ac:dyDescent="0.35">
      <c r="A3446" s="957">
        <v>73220</v>
      </c>
      <c r="B3446" s="1297">
        <v>2.1</v>
      </c>
      <c r="C3446" s="30" t="s">
        <v>3668</v>
      </c>
      <c r="D3446" s="1"/>
      <c r="E3446" s="638" t="s">
        <v>2994</v>
      </c>
      <c r="F3446" s="3"/>
      <c r="O3446"/>
      <c r="P3446"/>
      <c r="Q3446"/>
      <c r="U3446" s="969"/>
      <c r="V3446" s="38"/>
      <c r="W3446" s="38"/>
    </row>
    <row r="3447" spans="1:23" x14ac:dyDescent="0.35">
      <c r="A3447" s="957">
        <v>73221</v>
      </c>
      <c r="B3447" s="1297">
        <v>1.32</v>
      </c>
      <c r="C3447" s="30" t="s">
        <v>3514</v>
      </c>
      <c r="D3447" s="1"/>
      <c r="E3447" s="638" t="s">
        <v>2994</v>
      </c>
      <c r="F3447" s="3"/>
      <c r="O3447"/>
      <c r="P3447"/>
      <c r="Q3447"/>
      <c r="U3447" s="969"/>
      <c r="V3447" s="38"/>
      <c r="W3447" s="38"/>
    </row>
    <row r="3448" spans="1:23" x14ac:dyDescent="0.35">
      <c r="A3448" s="957">
        <v>73221</v>
      </c>
      <c r="B3448" s="1297">
        <v>1.32</v>
      </c>
      <c r="C3448" s="30" t="s">
        <v>3515</v>
      </c>
      <c r="D3448" s="1"/>
      <c r="E3448" s="638" t="s">
        <v>2994</v>
      </c>
      <c r="F3448" s="3"/>
      <c r="O3448"/>
      <c r="P3448"/>
      <c r="Q3448"/>
      <c r="U3448" s="969"/>
      <c r="V3448" s="38"/>
      <c r="W3448" s="38"/>
    </row>
    <row r="3449" spans="1:23" x14ac:dyDescent="0.35">
      <c r="A3449" s="957">
        <v>73221</v>
      </c>
      <c r="B3449" s="1297">
        <v>1.32</v>
      </c>
      <c r="C3449" s="30" t="s">
        <v>3516</v>
      </c>
      <c r="D3449" s="1"/>
      <c r="E3449" s="638" t="s">
        <v>2994</v>
      </c>
      <c r="F3449" s="3"/>
      <c r="O3449"/>
      <c r="P3449"/>
      <c r="Q3449"/>
      <c r="U3449" s="969"/>
      <c r="V3449" s="38"/>
      <c r="W3449" s="38"/>
    </row>
    <row r="3450" spans="1:23" x14ac:dyDescent="0.35">
      <c r="A3450" s="957">
        <v>73221</v>
      </c>
      <c r="B3450" s="1297">
        <v>1.32</v>
      </c>
      <c r="C3450" s="30" t="s">
        <v>3517</v>
      </c>
      <c r="D3450" s="1"/>
      <c r="E3450" s="638" t="s">
        <v>2994</v>
      </c>
      <c r="F3450" s="3"/>
      <c r="O3450"/>
      <c r="P3450"/>
      <c r="Q3450"/>
      <c r="U3450" s="969"/>
      <c r="V3450" s="38"/>
      <c r="W3450" s="38"/>
    </row>
    <row r="3451" spans="1:23" x14ac:dyDescent="0.35">
      <c r="A3451" s="957">
        <v>73221</v>
      </c>
      <c r="B3451" s="1297">
        <v>1.32</v>
      </c>
      <c r="C3451" s="30" t="s">
        <v>3518</v>
      </c>
      <c r="D3451" s="1"/>
      <c r="E3451" s="638" t="s">
        <v>2994</v>
      </c>
      <c r="F3451" s="3"/>
      <c r="O3451"/>
      <c r="P3451"/>
      <c r="Q3451"/>
      <c r="U3451" s="969"/>
      <c r="V3451" s="38"/>
      <c r="W3451" s="38"/>
    </row>
    <row r="3452" spans="1:23" x14ac:dyDescent="0.35">
      <c r="A3452" s="957">
        <v>73221</v>
      </c>
      <c r="B3452" s="1297">
        <v>1.32</v>
      </c>
      <c r="C3452" s="30" t="s">
        <v>3519</v>
      </c>
      <c r="D3452" s="1"/>
      <c r="E3452" s="638" t="s">
        <v>2994</v>
      </c>
      <c r="F3452" s="3"/>
      <c r="O3452"/>
      <c r="P3452"/>
      <c r="Q3452"/>
      <c r="U3452" s="969"/>
      <c r="V3452" s="38"/>
      <c r="W3452" s="38"/>
    </row>
    <row r="3453" spans="1:23" x14ac:dyDescent="0.35">
      <c r="A3453" s="957">
        <v>73221</v>
      </c>
      <c r="B3453" s="1297">
        <v>1.32</v>
      </c>
      <c r="C3453" s="30" t="s">
        <v>3520</v>
      </c>
      <c r="D3453" s="1"/>
      <c r="E3453" s="638" t="s">
        <v>2994</v>
      </c>
      <c r="F3453" s="3"/>
      <c r="O3453"/>
      <c r="P3453"/>
      <c r="Q3453"/>
      <c r="U3453" s="969"/>
      <c r="V3453" s="38"/>
      <c r="W3453" s="38"/>
    </row>
    <row r="3454" spans="1:23" x14ac:dyDescent="0.35">
      <c r="A3454" s="957">
        <v>73221</v>
      </c>
      <c r="B3454" s="1297">
        <v>1.32</v>
      </c>
      <c r="C3454" s="30" t="s">
        <v>3521</v>
      </c>
      <c r="D3454" s="1"/>
      <c r="E3454" s="638" t="s">
        <v>2994</v>
      </c>
      <c r="F3454" s="1126"/>
      <c r="O3454"/>
      <c r="P3454"/>
      <c r="Q3454"/>
      <c r="U3454" s="969"/>
      <c r="V3454" s="38"/>
      <c r="W3454" s="38"/>
    </row>
    <row r="3455" spans="1:23" x14ac:dyDescent="0.35">
      <c r="A3455" s="957">
        <v>73221</v>
      </c>
      <c r="B3455" s="1297">
        <v>1.32</v>
      </c>
      <c r="C3455" s="30" t="s">
        <v>3522</v>
      </c>
      <c r="D3455" s="1"/>
      <c r="E3455" s="638" t="s">
        <v>2994</v>
      </c>
      <c r="F3455" s="3"/>
      <c r="O3455"/>
      <c r="P3455"/>
      <c r="Q3455"/>
      <c r="U3455" s="969"/>
      <c r="V3455" s="38"/>
      <c r="W3455" s="38"/>
    </row>
    <row r="3456" spans="1:23" x14ac:dyDescent="0.35">
      <c r="A3456" s="957">
        <v>73221</v>
      </c>
      <c r="B3456" s="1297">
        <v>1.32</v>
      </c>
      <c r="C3456" s="30" t="s">
        <v>3523</v>
      </c>
      <c r="D3456" s="1"/>
      <c r="E3456" s="638" t="s">
        <v>2994</v>
      </c>
      <c r="F3456" s="3"/>
      <c r="O3456"/>
      <c r="P3456"/>
      <c r="Q3456"/>
      <c r="U3456" s="969"/>
      <c r="V3456" s="38"/>
      <c r="W3456" s="38"/>
    </row>
    <row r="3457" spans="1:23" x14ac:dyDescent="0.35">
      <c r="A3457" s="957">
        <v>73221</v>
      </c>
      <c r="B3457" s="1297">
        <v>1.32</v>
      </c>
      <c r="C3457" s="30" t="s">
        <v>3524</v>
      </c>
      <c r="D3457" s="1"/>
      <c r="E3457" s="638" t="s">
        <v>2994</v>
      </c>
      <c r="F3457" s="3"/>
      <c r="O3457"/>
      <c r="P3457"/>
      <c r="Q3457"/>
      <c r="U3457" s="969"/>
      <c r="V3457" s="38"/>
      <c r="W3457" s="38"/>
    </row>
    <row r="3458" spans="1:23" x14ac:dyDescent="0.35">
      <c r="A3458" s="957">
        <v>73222</v>
      </c>
      <c r="B3458" s="1297">
        <v>1.58</v>
      </c>
      <c r="C3458" s="30" t="s">
        <v>3591</v>
      </c>
      <c r="D3458" s="1"/>
      <c r="E3458" s="638" t="s">
        <v>2994</v>
      </c>
      <c r="F3458" s="3"/>
      <c r="O3458"/>
      <c r="P3458"/>
      <c r="Q3458"/>
      <c r="U3458" s="969"/>
      <c r="V3458" s="38"/>
      <c r="W3458" s="38"/>
    </row>
    <row r="3459" spans="1:23" x14ac:dyDescent="0.35">
      <c r="A3459" s="957">
        <v>73222</v>
      </c>
      <c r="B3459" s="1297">
        <v>1.58</v>
      </c>
      <c r="C3459" s="30" t="s">
        <v>3592</v>
      </c>
      <c r="D3459" s="1"/>
      <c r="E3459" s="638" t="s">
        <v>2994</v>
      </c>
      <c r="F3459" s="3"/>
      <c r="O3459"/>
      <c r="P3459"/>
      <c r="Q3459"/>
      <c r="U3459" s="969"/>
      <c r="V3459" s="38"/>
      <c r="W3459" s="38"/>
    </row>
    <row r="3460" spans="1:23" x14ac:dyDescent="0.35">
      <c r="A3460" s="957">
        <v>73222</v>
      </c>
      <c r="B3460" s="1297">
        <v>1.58</v>
      </c>
      <c r="C3460" s="30" t="s">
        <v>3593</v>
      </c>
      <c r="D3460" s="1"/>
      <c r="E3460" s="638" t="s">
        <v>2994</v>
      </c>
      <c r="F3460" s="1126"/>
      <c r="O3460"/>
      <c r="P3460"/>
      <c r="Q3460"/>
      <c r="U3460" s="969"/>
      <c r="V3460" s="38"/>
      <c r="W3460" s="38"/>
    </row>
    <row r="3461" spans="1:23" x14ac:dyDescent="0.35">
      <c r="A3461" s="957">
        <v>73222</v>
      </c>
      <c r="B3461" s="1297">
        <v>1.58</v>
      </c>
      <c r="C3461" s="30" t="s">
        <v>3594</v>
      </c>
      <c r="D3461" s="1"/>
      <c r="E3461" s="638" t="s">
        <v>2994</v>
      </c>
      <c r="F3461" s="3"/>
      <c r="O3461"/>
      <c r="P3461"/>
      <c r="Q3461"/>
      <c r="U3461" s="969"/>
      <c r="V3461" s="38"/>
      <c r="W3461" s="38"/>
    </row>
    <row r="3462" spans="1:23" x14ac:dyDescent="0.35">
      <c r="A3462" s="957">
        <v>73222</v>
      </c>
      <c r="B3462" s="1297">
        <v>1.58</v>
      </c>
      <c r="C3462" s="30" t="s">
        <v>3595</v>
      </c>
      <c r="D3462" s="1"/>
      <c r="E3462" s="638" t="s">
        <v>2994</v>
      </c>
      <c r="F3462" s="3"/>
      <c r="O3462"/>
      <c r="P3462"/>
      <c r="Q3462"/>
      <c r="U3462" s="969"/>
      <c r="V3462" s="38"/>
      <c r="W3462" s="38"/>
    </row>
    <row r="3463" spans="1:23" x14ac:dyDescent="0.35">
      <c r="A3463" s="957">
        <v>73222</v>
      </c>
      <c r="B3463" s="1297">
        <v>1.58</v>
      </c>
      <c r="C3463" s="30" t="s">
        <v>3596</v>
      </c>
      <c r="D3463" s="1"/>
      <c r="E3463" s="638" t="s">
        <v>2994</v>
      </c>
      <c r="F3463" s="3"/>
      <c r="O3463"/>
      <c r="P3463"/>
      <c r="Q3463"/>
      <c r="U3463" s="969"/>
      <c r="V3463" s="38"/>
      <c r="W3463" s="38"/>
    </row>
    <row r="3464" spans="1:23" x14ac:dyDescent="0.35">
      <c r="A3464" s="957">
        <v>73222</v>
      </c>
      <c r="B3464" s="1297">
        <v>1.58</v>
      </c>
      <c r="C3464" s="30" t="s">
        <v>3597</v>
      </c>
      <c r="D3464" s="1"/>
      <c r="E3464" s="638" t="s">
        <v>2994</v>
      </c>
      <c r="F3464" s="3"/>
      <c r="O3464"/>
      <c r="P3464"/>
      <c r="Q3464"/>
      <c r="U3464" s="969"/>
      <c r="V3464" s="38"/>
      <c r="W3464" s="38"/>
    </row>
    <row r="3465" spans="1:23" x14ac:dyDescent="0.35">
      <c r="A3465" s="957">
        <v>73222</v>
      </c>
      <c r="B3465" s="1297">
        <v>1.58</v>
      </c>
      <c r="C3465" s="30" t="s">
        <v>3598</v>
      </c>
      <c r="D3465" s="1"/>
      <c r="E3465" s="638" t="s">
        <v>2994</v>
      </c>
      <c r="F3465" s="3"/>
      <c r="O3465"/>
      <c r="P3465"/>
      <c r="Q3465"/>
      <c r="U3465" s="969"/>
      <c r="V3465" s="38"/>
      <c r="W3465" s="38"/>
    </row>
    <row r="3466" spans="1:23" x14ac:dyDescent="0.35">
      <c r="A3466" s="957">
        <v>73222</v>
      </c>
      <c r="B3466" s="1297">
        <v>1.58</v>
      </c>
      <c r="C3466" s="30" t="s">
        <v>3599</v>
      </c>
      <c r="D3466" s="1"/>
      <c r="E3466" s="638" t="s">
        <v>2994</v>
      </c>
      <c r="F3466" s="3"/>
      <c r="O3466"/>
      <c r="P3466"/>
      <c r="Q3466"/>
      <c r="U3466" s="969"/>
      <c r="V3466" s="38"/>
      <c r="W3466" s="38"/>
    </row>
    <row r="3467" spans="1:23" x14ac:dyDescent="0.35">
      <c r="A3467" s="957">
        <v>73223</v>
      </c>
      <c r="B3467" s="1297">
        <v>2.1</v>
      </c>
      <c r="C3467" s="30" t="s">
        <v>3669</v>
      </c>
      <c r="D3467" s="1"/>
      <c r="E3467" s="638" t="s">
        <v>2994</v>
      </c>
      <c r="F3467" s="3"/>
      <c r="O3467"/>
      <c r="P3467"/>
      <c r="Q3467"/>
      <c r="U3467" s="969"/>
      <c r="V3467" s="38"/>
      <c r="W3467" s="38"/>
    </row>
    <row r="3468" spans="1:23" x14ac:dyDescent="0.35">
      <c r="A3468" s="957">
        <v>73223</v>
      </c>
      <c r="B3468" s="1297">
        <v>2.1</v>
      </c>
      <c r="C3468" s="30" t="s">
        <v>3670</v>
      </c>
      <c r="D3468" s="1"/>
      <c r="E3468" s="638" t="s">
        <v>2994</v>
      </c>
      <c r="F3468" s="3"/>
      <c r="O3468"/>
      <c r="P3468"/>
      <c r="Q3468"/>
      <c r="U3468" s="969"/>
      <c r="V3468" s="38"/>
      <c r="W3468" s="38"/>
    </row>
    <row r="3469" spans="1:23" x14ac:dyDescent="0.35">
      <c r="A3469" s="957">
        <v>73223</v>
      </c>
      <c r="B3469" s="1297">
        <v>2.1</v>
      </c>
      <c r="C3469" s="30" t="s">
        <v>3671</v>
      </c>
      <c r="D3469" s="1"/>
      <c r="E3469" s="638" t="s">
        <v>2994</v>
      </c>
      <c r="F3469" s="3"/>
      <c r="O3469"/>
      <c r="P3469"/>
      <c r="Q3469"/>
      <c r="U3469" s="969"/>
      <c r="V3469" s="38"/>
      <c r="W3469" s="38"/>
    </row>
    <row r="3470" spans="1:23" x14ac:dyDescent="0.35">
      <c r="A3470" s="957">
        <v>73223</v>
      </c>
      <c r="B3470" s="1297">
        <v>2.1</v>
      </c>
      <c r="C3470" s="30" t="s">
        <v>3672</v>
      </c>
      <c r="D3470" s="1"/>
      <c r="E3470" s="638" t="s">
        <v>2994</v>
      </c>
      <c r="F3470" s="3"/>
      <c r="O3470"/>
      <c r="P3470"/>
      <c r="Q3470"/>
      <c r="U3470" s="969"/>
      <c r="V3470" s="38"/>
      <c r="W3470" s="38"/>
    </row>
    <row r="3471" spans="1:23" x14ac:dyDescent="0.35">
      <c r="A3471" s="957">
        <v>73223</v>
      </c>
      <c r="B3471" s="1297">
        <v>2.1</v>
      </c>
      <c r="C3471" s="30" t="s">
        <v>3673</v>
      </c>
      <c r="D3471" s="1"/>
      <c r="E3471" s="638" t="s">
        <v>2994</v>
      </c>
      <c r="F3471" s="3"/>
      <c r="O3471"/>
      <c r="P3471"/>
      <c r="Q3471"/>
      <c r="U3471" s="969"/>
      <c r="V3471" s="38"/>
      <c r="W3471" s="38"/>
    </row>
    <row r="3472" spans="1:23" x14ac:dyDescent="0.35">
      <c r="A3472" s="957">
        <v>73223</v>
      </c>
      <c r="B3472" s="1297">
        <v>2.1</v>
      </c>
      <c r="C3472" s="30" t="s">
        <v>3674</v>
      </c>
      <c r="D3472" s="1"/>
      <c r="E3472" s="638" t="s">
        <v>2994</v>
      </c>
      <c r="F3472" s="3"/>
      <c r="O3472"/>
      <c r="P3472"/>
      <c r="Q3472"/>
      <c r="U3472" s="969"/>
      <c r="V3472" s="38"/>
      <c r="W3472" s="38"/>
    </row>
    <row r="3473" spans="1:23" x14ac:dyDescent="0.35">
      <c r="A3473" s="957">
        <v>73223</v>
      </c>
      <c r="B3473" s="1297">
        <v>2.1</v>
      </c>
      <c r="C3473" s="30" t="s">
        <v>3675</v>
      </c>
      <c r="D3473" s="1"/>
      <c r="E3473" s="638" t="s">
        <v>2994</v>
      </c>
      <c r="F3473" s="3"/>
      <c r="O3473"/>
      <c r="P3473"/>
      <c r="Q3473"/>
      <c r="U3473" s="969"/>
      <c r="V3473" s="38"/>
      <c r="W3473" s="38"/>
    </row>
    <row r="3474" spans="1:23" x14ac:dyDescent="0.35">
      <c r="A3474" s="957">
        <v>73223</v>
      </c>
      <c r="B3474" s="1297">
        <v>2.1</v>
      </c>
      <c r="C3474" s="30" t="s">
        <v>3676</v>
      </c>
      <c r="D3474" s="1"/>
      <c r="E3474" s="638" t="s">
        <v>2994</v>
      </c>
      <c r="F3474" s="3"/>
      <c r="O3474"/>
      <c r="P3474"/>
      <c r="Q3474"/>
      <c r="U3474" s="969"/>
      <c r="V3474" s="38"/>
      <c r="W3474" s="38"/>
    </row>
    <row r="3475" spans="1:23" x14ac:dyDescent="0.35">
      <c r="A3475" s="957">
        <v>73223</v>
      </c>
      <c r="B3475" s="1297">
        <v>2.1</v>
      </c>
      <c r="C3475" s="30" t="s">
        <v>3677</v>
      </c>
      <c r="D3475" s="1"/>
      <c r="E3475" s="638" t="s">
        <v>2994</v>
      </c>
      <c r="F3475" s="3"/>
      <c r="O3475"/>
      <c r="P3475"/>
      <c r="Q3475"/>
      <c r="U3475" s="969"/>
      <c r="V3475" s="38"/>
      <c r="W3475" s="38"/>
    </row>
    <row r="3476" spans="1:23" x14ac:dyDescent="0.35">
      <c r="A3476" s="957">
        <v>73225</v>
      </c>
      <c r="B3476" s="1297">
        <v>1.69</v>
      </c>
      <c r="C3476" s="30" t="s">
        <v>3618</v>
      </c>
      <c r="D3476" s="1"/>
      <c r="E3476" s="638" t="s">
        <v>2994</v>
      </c>
      <c r="F3476" s="3"/>
      <c r="O3476"/>
      <c r="P3476"/>
      <c r="Q3476"/>
      <c r="U3476" s="969"/>
      <c r="V3476" s="38"/>
      <c r="W3476" s="38"/>
    </row>
    <row r="3477" spans="1:23" x14ac:dyDescent="0.35">
      <c r="A3477" s="957">
        <v>73225</v>
      </c>
      <c r="B3477" s="1297">
        <v>1.69</v>
      </c>
      <c r="C3477" s="30" t="s">
        <v>3619</v>
      </c>
      <c r="D3477" s="1"/>
      <c r="E3477" s="638" t="s">
        <v>2994</v>
      </c>
      <c r="F3477" s="3"/>
      <c r="O3477"/>
      <c r="P3477"/>
      <c r="Q3477"/>
      <c r="U3477" s="969"/>
      <c r="V3477" s="38"/>
      <c r="W3477" s="38"/>
    </row>
    <row r="3478" spans="1:23" x14ac:dyDescent="0.35">
      <c r="A3478" s="957">
        <v>73225</v>
      </c>
      <c r="B3478" s="1297">
        <v>1.69</v>
      </c>
      <c r="C3478" s="30" t="s">
        <v>3620</v>
      </c>
      <c r="D3478" s="1"/>
      <c r="E3478" s="638" t="s">
        <v>2994</v>
      </c>
      <c r="F3478" s="3"/>
      <c r="O3478"/>
      <c r="P3478"/>
      <c r="Q3478"/>
      <c r="U3478" s="969"/>
      <c r="V3478" s="38"/>
      <c r="W3478" s="38"/>
    </row>
    <row r="3479" spans="1:23" x14ac:dyDescent="0.35">
      <c r="A3479" s="957">
        <v>73501</v>
      </c>
      <c r="B3479" s="1297">
        <v>0.18</v>
      </c>
      <c r="C3479" s="30" t="s">
        <v>3087</v>
      </c>
      <c r="D3479" s="1"/>
      <c r="E3479" s="638" t="s">
        <v>2994</v>
      </c>
      <c r="O3479"/>
      <c r="P3479"/>
      <c r="Q3479"/>
      <c r="U3479" s="969"/>
      <c r="V3479" s="38"/>
      <c r="W3479" s="38"/>
    </row>
    <row r="3480" spans="1:23" x14ac:dyDescent="0.35">
      <c r="A3480" s="957">
        <v>73501</v>
      </c>
      <c r="B3480" s="1297">
        <v>0.18</v>
      </c>
      <c r="C3480" s="30" t="s">
        <v>3088</v>
      </c>
      <c r="D3480" s="1"/>
      <c r="E3480" s="638" t="s">
        <v>2994</v>
      </c>
      <c r="F3480" s="3"/>
      <c r="O3480"/>
      <c r="P3480"/>
      <c r="Q3480"/>
      <c r="U3480" s="969"/>
      <c r="V3480" s="38"/>
      <c r="W3480" s="38"/>
    </row>
    <row r="3481" spans="1:23" x14ac:dyDescent="0.35">
      <c r="A3481" s="957">
        <v>73502</v>
      </c>
      <c r="B3481" s="1297">
        <v>0.21</v>
      </c>
      <c r="C3481" s="30" t="s">
        <v>3122</v>
      </c>
      <c r="D3481" s="1"/>
      <c r="E3481" s="638" t="s">
        <v>2994</v>
      </c>
      <c r="F3481" s="3"/>
      <c r="O3481"/>
      <c r="P3481"/>
      <c r="Q3481"/>
      <c r="U3481" s="969"/>
      <c r="V3481" s="38"/>
      <c r="W3481" s="38"/>
    </row>
    <row r="3482" spans="1:23" x14ac:dyDescent="0.35">
      <c r="A3482" s="957">
        <v>73502</v>
      </c>
      <c r="B3482" s="1297">
        <v>0.21</v>
      </c>
      <c r="C3482" s="30" t="s">
        <v>3123</v>
      </c>
      <c r="D3482" s="1"/>
      <c r="E3482" s="638" t="s">
        <v>2994</v>
      </c>
      <c r="F3482" s="3"/>
      <c r="O3482"/>
      <c r="P3482"/>
      <c r="Q3482"/>
      <c r="U3482" s="969"/>
      <c r="V3482" s="38"/>
      <c r="W3482" s="38"/>
    </row>
    <row r="3483" spans="1:23" x14ac:dyDescent="0.35">
      <c r="A3483" s="957">
        <v>73502</v>
      </c>
      <c r="B3483" s="1297">
        <v>0.21</v>
      </c>
      <c r="C3483" s="30" t="s">
        <v>3124</v>
      </c>
      <c r="D3483" s="1"/>
      <c r="E3483" s="638" t="s">
        <v>2994</v>
      </c>
      <c r="F3483" s="3"/>
      <c r="O3483"/>
      <c r="P3483"/>
      <c r="Q3483"/>
      <c r="U3483" s="969"/>
      <c r="V3483" s="38"/>
      <c r="W3483" s="38"/>
    </row>
    <row r="3484" spans="1:23" x14ac:dyDescent="0.35">
      <c r="A3484" s="957">
        <v>73503</v>
      </c>
      <c r="B3484" s="1297">
        <v>0.26</v>
      </c>
      <c r="C3484" s="30" t="s">
        <v>3149</v>
      </c>
      <c r="D3484" s="1"/>
      <c r="E3484" s="638" t="s">
        <v>2994</v>
      </c>
      <c r="F3484" s="3"/>
      <c r="O3484"/>
      <c r="P3484"/>
      <c r="Q3484"/>
      <c r="U3484" s="969"/>
      <c r="V3484" s="38"/>
      <c r="W3484" s="38"/>
    </row>
    <row r="3485" spans="1:23" x14ac:dyDescent="0.35">
      <c r="A3485" s="957">
        <v>73503</v>
      </c>
      <c r="B3485" s="1297">
        <v>0.26</v>
      </c>
      <c r="C3485" s="30" t="s">
        <v>3150</v>
      </c>
      <c r="D3485" s="1"/>
      <c r="E3485" s="638" t="s">
        <v>2994</v>
      </c>
      <c r="F3485" s="3"/>
      <c r="O3485"/>
      <c r="P3485"/>
      <c r="Q3485"/>
      <c r="U3485" s="969"/>
      <c r="V3485" s="38"/>
      <c r="W3485" s="38"/>
    </row>
    <row r="3486" spans="1:23" x14ac:dyDescent="0.35">
      <c r="A3486" s="957">
        <v>73503</v>
      </c>
      <c r="B3486" s="1297">
        <v>0.26</v>
      </c>
      <c r="C3486" s="30" t="s">
        <v>3151</v>
      </c>
      <c r="D3486" s="1"/>
      <c r="E3486" s="638" t="s">
        <v>2994</v>
      </c>
      <c r="F3486" s="3"/>
      <c r="O3486"/>
      <c r="P3486"/>
      <c r="Q3486"/>
      <c r="U3486" s="969"/>
      <c r="V3486" s="38"/>
      <c r="W3486" s="38"/>
    </row>
    <row r="3487" spans="1:23" x14ac:dyDescent="0.35">
      <c r="A3487" s="957">
        <v>73521</v>
      </c>
      <c r="B3487" s="1297">
        <v>0.21</v>
      </c>
      <c r="C3487" s="30" t="s">
        <v>3125</v>
      </c>
      <c r="D3487" s="1"/>
      <c r="E3487" s="638" t="s">
        <v>2994</v>
      </c>
      <c r="F3487" s="3"/>
      <c r="O3487"/>
      <c r="P3487"/>
      <c r="Q3487"/>
      <c r="U3487" s="969"/>
      <c r="V3487" s="38"/>
      <c r="W3487" s="38"/>
    </row>
    <row r="3488" spans="1:23" x14ac:dyDescent="0.35">
      <c r="A3488" s="957">
        <v>73522</v>
      </c>
      <c r="B3488" s="1297">
        <v>0.28000000000000003</v>
      </c>
      <c r="C3488" s="30" t="s">
        <v>3156</v>
      </c>
      <c r="D3488" s="1"/>
      <c r="E3488" s="638" t="s">
        <v>2994</v>
      </c>
      <c r="F3488" s="3"/>
      <c r="O3488"/>
      <c r="P3488"/>
      <c r="Q3488"/>
      <c r="U3488" s="969"/>
      <c r="V3488" s="38"/>
      <c r="W3488" s="38"/>
    </row>
    <row r="3489" spans="1:23" x14ac:dyDescent="0.35">
      <c r="A3489" s="957">
        <v>73523</v>
      </c>
      <c r="B3489" s="1297">
        <v>0.3</v>
      </c>
      <c r="C3489" s="30" t="s">
        <v>3163</v>
      </c>
      <c r="D3489" s="1"/>
      <c r="E3489" s="638" t="s">
        <v>2994</v>
      </c>
      <c r="F3489" s="3"/>
      <c r="O3489"/>
      <c r="P3489"/>
      <c r="Q3489"/>
      <c r="U3489" s="969"/>
      <c r="V3489" s="38"/>
      <c r="W3489" s="38"/>
    </row>
    <row r="3490" spans="1:23" x14ac:dyDescent="0.35">
      <c r="A3490" s="957">
        <v>73523</v>
      </c>
      <c r="B3490" s="1297">
        <v>0.3</v>
      </c>
      <c r="C3490" s="30" t="s">
        <v>3164</v>
      </c>
      <c r="D3490" s="1"/>
      <c r="E3490" s="638" t="s">
        <v>2994</v>
      </c>
      <c r="F3490" s="3"/>
      <c r="O3490"/>
      <c r="P3490"/>
      <c r="Q3490"/>
      <c r="U3490" s="969"/>
      <c r="V3490" s="38"/>
      <c r="W3490" s="38"/>
    </row>
    <row r="3491" spans="1:23" x14ac:dyDescent="0.35">
      <c r="A3491" s="957">
        <v>73525</v>
      </c>
      <c r="B3491" s="1297">
        <v>0.53</v>
      </c>
      <c r="C3491" s="30" t="s">
        <v>3229</v>
      </c>
      <c r="D3491" s="1"/>
      <c r="E3491" s="638" t="s">
        <v>2994</v>
      </c>
      <c r="F3491" s="3"/>
      <c r="O3491"/>
      <c r="P3491"/>
      <c r="Q3491"/>
      <c r="U3491" s="969"/>
      <c r="V3491" s="38"/>
      <c r="W3491" s="38"/>
    </row>
    <row r="3492" spans="1:23" x14ac:dyDescent="0.35">
      <c r="A3492" s="957">
        <v>73525</v>
      </c>
      <c r="B3492" s="1297">
        <v>0.53</v>
      </c>
      <c r="C3492" s="30" t="s">
        <v>3230</v>
      </c>
      <c r="D3492" s="1"/>
      <c r="E3492" s="638" t="s">
        <v>2994</v>
      </c>
      <c r="F3492" s="3"/>
      <c r="O3492"/>
      <c r="P3492"/>
      <c r="Q3492"/>
      <c r="U3492" s="969"/>
      <c r="V3492" s="38"/>
      <c r="W3492" s="38"/>
    </row>
    <row r="3493" spans="1:23" x14ac:dyDescent="0.35">
      <c r="A3493" s="957">
        <v>73525</v>
      </c>
      <c r="B3493" s="1297">
        <v>0.53</v>
      </c>
      <c r="C3493" s="30" t="s">
        <v>3231</v>
      </c>
      <c r="D3493" s="1"/>
      <c r="E3493" s="638" t="s">
        <v>2994</v>
      </c>
      <c r="F3493" s="3"/>
      <c r="O3493"/>
      <c r="P3493"/>
      <c r="Q3493"/>
      <c r="U3493" s="969"/>
      <c r="V3493" s="38"/>
      <c r="W3493" s="38"/>
    </row>
    <row r="3494" spans="1:23" x14ac:dyDescent="0.35">
      <c r="A3494" s="957">
        <v>73551</v>
      </c>
      <c r="B3494" s="1297">
        <v>0.16</v>
      </c>
      <c r="C3494" s="30" t="s">
        <v>3026</v>
      </c>
      <c r="D3494" s="1"/>
      <c r="E3494" s="638" t="s">
        <v>2994</v>
      </c>
      <c r="F3494" s="3"/>
      <c r="O3494"/>
      <c r="P3494"/>
      <c r="Q3494"/>
      <c r="U3494" s="969"/>
      <c r="V3494" s="38"/>
      <c r="W3494" s="38"/>
    </row>
    <row r="3495" spans="1:23" x14ac:dyDescent="0.35">
      <c r="A3495" s="957">
        <v>73551</v>
      </c>
      <c r="B3495" s="1297">
        <v>0.16</v>
      </c>
      <c r="C3495" s="30" t="s">
        <v>3027</v>
      </c>
      <c r="D3495" s="1"/>
      <c r="E3495" s="638" t="s">
        <v>2994</v>
      </c>
      <c r="F3495" s="3"/>
      <c r="O3495"/>
      <c r="P3495"/>
      <c r="Q3495"/>
      <c r="U3495" s="969"/>
      <c r="V3495" s="38"/>
      <c r="W3495" s="38"/>
    </row>
    <row r="3496" spans="1:23" x14ac:dyDescent="0.35">
      <c r="A3496" s="957">
        <v>73551</v>
      </c>
      <c r="B3496" s="1297">
        <v>0.16</v>
      </c>
      <c r="C3496" s="30" t="s">
        <v>3028</v>
      </c>
      <c r="D3496" s="1"/>
      <c r="E3496" s="638" t="s">
        <v>2994</v>
      </c>
      <c r="F3496" s="3"/>
      <c r="O3496"/>
      <c r="P3496"/>
      <c r="Q3496"/>
      <c r="U3496" s="969"/>
      <c r="V3496" s="38"/>
      <c r="W3496" s="38"/>
    </row>
    <row r="3497" spans="1:23" x14ac:dyDescent="0.35">
      <c r="A3497" s="957">
        <v>73552</v>
      </c>
      <c r="B3497" s="1297">
        <v>0.18</v>
      </c>
      <c r="C3497" s="30" t="s">
        <v>3089</v>
      </c>
      <c r="D3497" s="1"/>
      <c r="E3497" s="638" t="s">
        <v>2994</v>
      </c>
      <c r="F3497" s="3"/>
      <c r="O3497"/>
      <c r="P3497"/>
      <c r="Q3497"/>
      <c r="U3497" s="969"/>
      <c r="V3497" s="38"/>
      <c r="W3497" s="38"/>
    </row>
    <row r="3498" spans="1:23" x14ac:dyDescent="0.35">
      <c r="A3498" s="957">
        <v>73552</v>
      </c>
      <c r="B3498" s="1297">
        <v>0.18</v>
      </c>
      <c r="C3498" s="30" t="s">
        <v>3090</v>
      </c>
      <c r="D3498" s="1"/>
      <c r="E3498" s="638" t="s">
        <v>2994</v>
      </c>
      <c r="F3498" s="3"/>
      <c r="O3498"/>
      <c r="P3498"/>
      <c r="Q3498"/>
      <c r="U3498" s="969"/>
      <c r="V3498" s="38"/>
      <c r="W3498" s="38"/>
    </row>
    <row r="3499" spans="1:23" x14ac:dyDescent="0.35">
      <c r="A3499" s="957">
        <v>73552</v>
      </c>
      <c r="B3499" s="1297">
        <v>0.18</v>
      </c>
      <c r="C3499" s="30" t="s">
        <v>3091</v>
      </c>
      <c r="D3499" s="1"/>
      <c r="E3499" s="638" t="s">
        <v>2994</v>
      </c>
      <c r="F3499" s="1109"/>
      <c r="O3499"/>
      <c r="P3499"/>
      <c r="Q3499"/>
      <c r="U3499" s="969"/>
      <c r="V3499" s="38"/>
      <c r="W3499" s="38"/>
    </row>
    <row r="3500" spans="1:23" x14ac:dyDescent="0.35">
      <c r="A3500" s="957">
        <v>73552</v>
      </c>
      <c r="B3500" s="1297">
        <v>0.18</v>
      </c>
      <c r="C3500" s="30" t="s">
        <v>3092</v>
      </c>
      <c r="D3500" s="1"/>
      <c r="E3500" s="638" t="s">
        <v>2994</v>
      </c>
      <c r="F3500" s="3"/>
      <c r="O3500"/>
      <c r="P3500"/>
      <c r="Q3500"/>
      <c r="U3500" s="969"/>
      <c r="V3500" s="38"/>
      <c r="W3500" s="38"/>
    </row>
    <row r="3501" spans="1:23" x14ac:dyDescent="0.35">
      <c r="A3501" s="957">
        <v>73560</v>
      </c>
      <c r="B3501" s="1297">
        <v>0.16</v>
      </c>
      <c r="C3501" s="30" t="s">
        <v>3029</v>
      </c>
      <c r="D3501" s="1"/>
      <c r="E3501" s="638" t="s">
        <v>2994</v>
      </c>
      <c r="F3501" s="3"/>
      <c r="O3501"/>
      <c r="P3501"/>
      <c r="Q3501"/>
      <c r="U3501" s="969"/>
      <c r="V3501" s="38"/>
      <c r="W3501" s="38"/>
    </row>
    <row r="3502" spans="1:23" x14ac:dyDescent="0.35">
      <c r="A3502" s="957">
        <v>73560</v>
      </c>
      <c r="B3502" s="1297">
        <v>0.16</v>
      </c>
      <c r="C3502" s="30" t="s">
        <v>3030</v>
      </c>
      <c r="D3502" s="1"/>
      <c r="E3502" s="638" t="s">
        <v>2994</v>
      </c>
      <c r="F3502" s="3"/>
      <c r="O3502"/>
      <c r="P3502"/>
      <c r="Q3502"/>
      <c r="U3502" s="969"/>
      <c r="V3502" s="38"/>
      <c r="W3502" s="38"/>
    </row>
    <row r="3503" spans="1:23" x14ac:dyDescent="0.35">
      <c r="A3503" s="957">
        <v>73560</v>
      </c>
      <c r="B3503" s="1297">
        <v>0.16</v>
      </c>
      <c r="C3503" s="30" t="s">
        <v>3031</v>
      </c>
      <c r="D3503" s="1"/>
      <c r="E3503" s="638" t="s">
        <v>2994</v>
      </c>
      <c r="F3503" s="3"/>
      <c r="O3503"/>
      <c r="P3503"/>
      <c r="Q3503"/>
      <c r="U3503" s="969"/>
      <c r="V3503" s="38"/>
      <c r="W3503" s="38"/>
    </row>
    <row r="3504" spans="1:23" x14ac:dyDescent="0.35">
      <c r="A3504" s="638">
        <v>73560</v>
      </c>
      <c r="B3504" s="1298">
        <v>0.16</v>
      </c>
      <c r="C3504" s="638" t="s">
        <v>3032</v>
      </c>
      <c r="D3504" s="1"/>
      <c r="E3504" s="638" t="s">
        <v>2994</v>
      </c>
      <c r="F3504" s="3"/>
      <c r="O3504"/>
      <c r="P3504"/>
      <c r="Q3504"/>
      <c r="U3504" s="969"/>
      <c r="V3504" s="38"/>
      <c r="W3504" s="38"/>
    </row>
    <row r="3505" spans="1:23" x14ac:dyDescent="0.35">
      <c r="A3505" s="957">
        <v>73560</v>
      </c>
      <c r="B3505" s="1297">
        <v>0.16</v>
      </c>
      <c r="C3505" s="30" t="s">
        <v>3032</v>
      </c>
      <c r="D3505" s="1"/>
      <c r="E3505" s="638" t="s">
        <v>2994</v>
      </c>
      <c r="F3505" s="3"/>
      <c r="O3505"/>
      <c r="P3505"/>
      <c r="Q3505"/>
      <c r="U3505" s="969"/>
      <c r="V3505" s="38"/>
      <c r="W3505" s="38"/>
    </row>
    <row r="3506" spans="1:23" x14ac:dyDescent="0.35">
      <c r="A3506" s="638">
        <v>73560</v>
      </c>
      <c r="B3506" s="1298">
        <v>0.16</v>
      </c>
      <c r="C3506" s="638" t="s">
        <v>3033</v>
      </c>
      <c r="D3506" s="1"/>
      <c r="E3506" s="638" t="s">
        <v>2994</v>
      </c>
      <c r="F3506" s="3"/>
      <c r="O3506"/>
      <c r="P3506"/>
      <c r="Q3506"/>
      <c r="U3506" s="969"/>
      <c r="V3506" s="38"/>
      <c r="W3506" s="38"/>
    </row>
    <row r="3507" spans="1:23" x14ac:dyDescent="0.35">
      <c r="A3507" s="957">
        <v>73560</v>
      </c>
      <c r="B3507" s="1297">
        <v>0.16</v>
      </c>
      <c r="C3507" s="30" t="s">
        <v>3033</v>
      </c>
      <c r="D3507" s="1"/>
      <c r="E3507" s="638" t="s">
        <v>2994</v>
      </c>
      <c r="F3507" s="3"/>
      <c r="O3507"/>
      <c r="P3507"/>
      <c r="Q3507"/>
      <c r="U3507" s="969"/>
      <c r="V3507" s="38"/>
      <c r="W3507" s="38"/>
    </row>
    <row r="3508" spans="1:23" x14ac:dyDescent="0.35">
      <c r="A3508" s="957">
        <v>73562</v>
      </c>
      <c r="B3508" s="1297">
        <v>0.18</v>
      </c>
      <c r="C3508" s="30" t="s">
        <v>3093</v>
      </c>
      <c r="D3508" s="1"/>
      <c r="E3508" s="638" t="s">
        <v>2994</v>
      </c>
      <c r="F3508" s="3"/>
      <c r="O3508"/>
      <c r="P3508"/>
      <c r="Q3508"/>
      <c r="U3508" s="969"/>
      <c r="V3508" s="38"/>
      <c r="W3508" s="38"/>
    </row>
    <row r="3509" spans="1:23" x14ac:dyDescent="0.35">
      <c r="A3509" s="957">
        <v>73562</v>
      </c>
      <c r="B3509" s="1297">
        <v>0.18</v>
      </c>
      <c r="C3509" s="30" t="s">
        <v>3094</v>
      </c>
      <c r="D3509" s="1"/>
      <c r="E3509" s="638" t="s">
        <v>2994</v>
      </c>
      <c r="F3509" s="3"/>
      <c r="O3509"/>
      <c r="P3509"/>
      <c r="Q3509"/>
      <c r="U3509" s="969"/>
      <c r="V3509" s="38"/>
      <c r="W3509" s="38"/>
    </row>
    <row r="3510" spans="1:23" x14ac:dyDescent="0.35">
      <c r="A3510" s="957">
        <v>73562</v>
      </c>
      <c r="B3510" s="1297">
        <v>0.18</v>
      </c>
      <c r="C3510" s="30" t="s">
        <v>3095</v>
      </c>
      <c r="D3510" s="1"/>
      <c r="E3510" s="638" t="s">
        <v>2994</v>
      </c>
      <c r="F3510" s="1126"/>
      <c r="O3510"/>
      <c r="P3510"/>
      <c r="Q3510"/>
      <c r="U3510" s="969"/>
      <c r="V3510" s="38"/>
      <c r="W3510" s="38"/>
    </row>
    <row r="3511" spans="1:23" x14ac:dyDescent="0.35">
      <c r="A3511" s="957">
        <v>73564</v>
      </c>
      <c r="B3511" s="1297">
        <v>0.21</v>
      </c>
      <c r="C3511" s="30" t="s">
        <v>3126</v>
      </c>
      <c r="D3511" s="1"/>
      <c r="E3511" s="638" t="s">
        <v>2994</v>
      </c>
      <c r="F3511" s="3"/>
      <c r="O3511"/>
      <c r="P3511"/>
      <c r="Q3511"/>
      <c r="U3511" s="969"/>
      <c r="V3511" s="38"/>
      <c r="W3511" s="38"/>
    </row>
    <row r="3512" spans="1:23" x14ac:dyDescent="0.35">
      <c r="A3512" s="957">
        <v>73564</v>
      </c>
      <c r="B3512" s="1297">
        <v>0.21</v>
      </c>
      <c r="C3512" s="30" t="s">
        <v>3127</v>
      </c>
      <c r="D3512" s="1"/>
      <c r="E3512" s="638" t="s">
        <v>2994</v>
      </c>
      <c r="F3512" s="3"/>
      <c r="O3512"/>
      <c r="P3512"/>
      <c r="Q3512"/>
      <c r="U3512" s="969"/>
      <c r="V3512" s="38"/>
      <c r="W3512" s="38"/>
    </row>
    <row r="3513" spans="1:23" x14ac:dyDescent="0.35">
      <c r="A3513" s="957">
        <v>73564</v>
      </c>
      <c r="B3513" s="1297">
        <v>0.21</v>
      </c>
      <c r="C3513" s="30" t="s">
        <v>3128</v>
      </c>
      <c r="D3513" s="1"/>
      <c r="E3513" s="638" t="s">
        <v>2994</v>
      </c>
      <c r="F3513" s="3"/>
      <c r="O3513"/>
      <c r="P3513"/>
      <c r="Q3513"/>
      <c r="U3513" s="969"/>
      <c r="V3513" s="38"/>
      <c r="W3513" s="38"/>
    </row>
    <row r="3514" spans="1:23" x14ac:dyDescent="0.35">
      <c r="A3514" s="957">
        <v>73565</v>
      </c>
      <c r="B3514" s="1297">
        <v>0.16</v>
      </c>
      <c r="C3514" s="30" t="s">
        <v>3034</v>
      </c>
      <c r="D3514" s="1"/>
      <c r="E3514" s="638" t="s">
        <v>2994</v>
      </c>
      <c r="F3514" s="3"/>
      <c r="O3514"/>
      <c r="P3514"/>
      <c r="Q3514"/>
      <c r="U3514" s="969"/>
      <c r="V3514" s="38"/>
      <c r="W3514" s="38"/>
    </row>
    <row r="3515" spans="1:23" x14ac:dyDescent="0.35">
      <c r="A3515" s="957">
        <v>73580</v>
      </c>
      <c r="B3515" s="1297">
        <v>0.57999999999999996</v>
      </c>
      <c r="C3515" s="30" t="s">
        <v>3246</v>
      </c>
      <c r="D3515" s="1"/>
      <c r="E3515" s="638" t="s">
        <v>2994</v>
      </c>
      <c r="F3515" s="3"/>
      <c r="O3515"/>
      <c r="P3515"/>
      <c r="Q3515"/>
      <c r="U3515" s="969"/>
      <c r="V3515" s="38"/>
      <c r="W3515" s="38"/>
    </row>
    <row r="3516" spans="1:23" x14ac:dyDescent="0.35">
      <c r="A3516" s="957">
        <v>73580</v>
      </c>
      <c r="B3516" s="1297">
        <v>0.57999999999999996</v>
      </c>
      <c r="C3516" s="30" t="s">
        <v>3247</v>
      </c>
      <c r="D3516" s="1"/>
      <c r="E3516" s="638" t="s">
        <v>2994</v>
      </c>
      <c r="F3516" s="3"/>
      <c r="O3516"/>
      <c r="P3516"/>
      <c r="Q3516"/>
      <c r="U3516" s="969"/>
      <c r="V3516" s="38"/>
      <c r="W3516" s="38"/>
    </row>
    <row r="3517" spans="1:23" x14ac:dyDescent="0.35">
      <c r="A3517" s="957">
        <v>73580</v>
      </c>
      <c r="B3517" s="1297">
        <v>0.57999999999999996</v>
      </c>
      <c r="C3517" s="30" t="s">
        <v>3248</v>
      </c>
      <c r="D3517" s="1"/>
      <c r="E3517" s="638" t="s">
        <v>2994</v>
      </c>
      <c r="F3517" s="3"/>
      <c r="O3517"/>
      <c r="P3517"/>
      <c r="Q3517"/>
      <c r="U3517" s="969"/>
      <c r="V3517" s="38"/>
      <c r="W3517" s="38"/>
    </row>
    <row r="3518" spans="1:23" x14ac:dyDescent="0.35">
      <c r="A3518" s="957">
        <v>73590</v>
      </c>
      <c r="B3518" s="1297">
        <v>0.16</v>
      </c>
      <c r="C3518" s="30" t="s">
        <v>3035</v>
      </c>
      <c r="D3518" s="1"/>
      <c r="E3518" s="638" t="s">
        <v>2994</v>
      </c>
      <c r="F3518" s="3"/>
      <c r="O3518"/>
      <c r="P3518"/>
      <c r="Q3518"/>
      <c r="U3518" s="969"/>
      <c r="V3518" s="38"/>
      <c r="W3518" s="38"/>
    </row>
    <row r="3519" spans="1:23" x14ac:dyDescent="0.35">
      <c r="A3519" s="957">
        <v>73590</v>
      </c>
      <c r="B3519" s="1297">
        <v>0.16</v>
      </c>
      <c r="C3519" s="30" t="s">
        <v>3036</v>
      </c>
      <c r="D3519" s="1"/>
      <c r="E3519" s="638" t="s">
        <v>2994</v>
      </c>
      <c r="F3519" s="1128"/>
      <c r="O3519"/>
      <c r="P3519"/>
      <c r="Q3519"/>
      <c r="U3519" s="969"/>
      <c r="V3519" s="38"/>
      <c r="W3519" s="38"/>
    </row>
    <row r="3520" spans="1:23" x14ac:dyDescent="0.35">
      <c r="A3520" s="957">
        <v>73590</v>
      </c>
      <c r="B3520" s="1297">
        <v>0.16</v>
      </c>
      <c r="C3520" s="30" t="s">
        <v>3037</v>
      </c>
      <c r="E3520" s="638" t="s">
        <v>2994</v>
      </c>
      <c r="F3520" s="3"/>
      <c r="O3520"/>
      <c r="P3520"/>
      <c r="Q3520"/>
      <c r="U3520" s="969"/>
      <c r="V3520" s="38"/>
      <c r="W3520" s="38"/>
    </row>
    <row r="3521" spans="1:23" x14ac:dyDescent="0.35">
      <c r="A3521" s="957">
        <v>73592</v>
      </c>
      <c r="B3521" s="1297">
        <v>0.16</v>
      </c>
      <c r="C3521" s="30" t="s">
        <v>3038</v>
      </c>
      <c r="E3521" s="638" t="s">
        <v>2994</v>
      </c>
      <c r="F3521" s="3"/>
      <c r="O3521"/>
      <c r="P3521"/>
      <c r="Q3521"/>
      <c r="U3521" s="969"/>
      <c r="V3521" s="38"/>
      <c r="W3521" s="38"/>
    </row>
    <row r="3522" spans="1:23" x14ac:dyDescent="0.35">
      <c r="A3522" s="957">
        <v>73600</v>
      </c>
      <c r="B3522" s="1297">
        <v>0.16</v>
      </c>
      <c r="C3522" s="30" t="s">
        <v>3039</v>
      </c>
      <c r="E3522" s="638" t="s">
        <v>2994</v>
      </c>
      <c r="F3522" s="3"/>
      <c r="O3522"/>
      <c r="P3522"/>
      <c r="Q3522"/>
      <c r="U3522" s="969"/>
      <c r="V3522" s="38"/>
      <c r="W3522" s="38"/>
    </row>
    <row r="3523" spans="1:23" x14ac:dyDescent="0.35">
      <c r="A3523" s="957">
        <v>73600</v>
      </c>
      <c r="B3523" s="1297">
        <v>0.16</v>
      </c>
      <c r="C3523" s="30" t="s">
        <v>3040</v>
      </c>
      <c r="E3523" s="638" t="s">
        <v>2994</v>
      </c>
      <c r="F3523" s="3"/>
      <c r="O3523"/>
      <c r="P3523"/>
      <c r="Q3523"/>
      <c r="U3523" s="969"/>
      <c r="V3523" s="38"/>
      <c r="W3523" s="38"/>
    </row>
    <row r="3524" spans="1:23" x14ac:dyDescent="0.35">
      <c r="A3524" s="957">
        <v>73600</v>
      </c>
      <c r="B3524" s="1297">
        <v>0.16</v>
      </c>
      <c r="C3524" s="638" t="s">
        <v>3041</v>
      </c>
      <c r="D3524" s="1"/>
      <c r="E3524" s="638" t="s">
        <v>2994</v>
      </c>
      <c r="F3524" s="3"/>
      <c r="O3524"/>
      <c r="P3524"/>
      <c r="Q3524"/>
      <c r="U3524" s="969"/>
      <c r="V3524" s="38"/>
      <c r="W3524" s="38"/>
    </row>
    <row r="3525" spans="1:23" x14ac:dyDescent="0.35">
      <c r="A3525" s="957">
        <v>73610</v>
      </c>
      <c r="B3525" s="1297">
        <v>0.17</v>
      </c>
      <c r="C3525" s="30" t="s">
        <v>3068</v>
      </c>
      <c r="D3525" s="1"/>
      <c r="E3525" s="638" t="s">
        <v>2994</v>
      </c>
      <c r="F3525" s="3"/>
      <c r="O3525"/>
      <c r="P3525"/>
      <c r="Q3525"/>
      <c r="U3525" s="969"/>
      <c r="V3525" s="38"/>
      <c r="W3525" s="38"/>
    </row>
    <row r="3526" spans="1:23" x14ac:dyDescent="0.35">
      <c r="A3526" s="957">
        <v>73610</v>
      </c>
      <c r="B3526" s="1297">
        <v>0.17</v>
      </c>
      <c r="C3526" s="30" t="s">
        <v>3069</v>
      </c>
      <c r="D3526" s="1"/>
      <c r="E3526" s="638" t="s">
        <v>2994</v>
      </c>
      <c r="F3526" s="3"/>
      <c r="O3526"/>
      <c r="P3526"/>
      <c r="Q3526"/>
      <c r="U3526" s="969"/>
      <c r="V3526" s="38"/>
      <c r="W3526" s="38"/>
    </row>
    <row r="3527" spans="1:23" x14ac:dyDescent="0.35">
      <c r="A3527" s="957">
        <v>73610</v>
      </c>
      <c r="B3527" s="1297">
        <v>0.17</v>
      </c>
      <c r="C3527" s="30" t="s">
        <v>3070</v>
      </c>
      <c r="D3527" s="1"/>
      <c r="E3527" s="638" t="s">
        <v>2994</v>
      </c>
      <c r="F3527" s="3"/>
      <c r="O3527"/>
      <c r="P3527"/>
      <c r="Q3527"/>
      <c r="U3527" s="969"/>
      <c r="V3527" s="38"/>
      <c r="W3527" s="38"/>
    </row>
    <row r="3528" spans="1:23" x14ac:dyDescent="0.35">
      <c r="A3528" s="957">
        <v>73615</v>
      </c>
      <c r="B3528" s="1297">
        <v>0.53</v>
      </c>
      <c r="C3528" s="30" t="s">
        <v>3232</v>
      </c>
      <c r="D3528" s="1"/>
      <c r="E3528" s="638" t="s">
        <v>2994</v>
      </c>
      <c r="F3528" s="3"/>
      <c r="O3528"/>
      <c r="P3528"/>
      <c r="Q3528"/>
      <c r="U3528" s="969"/>
      <c r="V3528" s="38"/>
      <c r="W3528" s="38"/>
    </row>
    <row r="3529" spans="1:23" x14ac:dyDescent="0.35">
      <c r="A3529" s="957">
        <v>73615</v>
      </c>
      <c r="B3529" s="1297">
        <v>0.53</v>
      </c>
      <c r="C3529" s="30" t="s">
        <v>3233</v>
      </c>
      <c r="D3529" s="1"/>
      <c r="E3529" s="638" t="s">
        <v>2994</v>
      </c>
      <c r="F3529" s="3"/>
      <c r="O3529"/>
      <c r="P3529"/>
      <c r="Q3529"/>
      <c r="U3529" s="969"/>
      <c r="V3529" s="38"/>
      <c r="W3529" s="38"/>
    </row>
    <row r="3530" spans="1:23" x14ac:dyDescent="0.35">
      <c r="A3530" s="957">
        <v>73620</v>
      </c>
      <c r="B3530" s="1297">
        <v>0.16</v>
      </c>
      <c r="C3530" s="30" t="s">
        <v>3042</v>
      </c>
      <c r="D3530" s="1"/>
      <c r="E3530" s="638" t="s">
        <v>2994</v>
      </c>
      <c r="F3530" s="3"/>
      <c r="O3530"/>
      <c r="P3530"/>
      <c r="Q3530"/>
      <c r="U3530" s="969"/>
      <c r="V3530" s="38"/>
      <c r="W3530" s="38"/>
    </row>
    <row r="3531" spans="1:23" x14ac:dyDescent="0.35">
      <c r="A3531" s="957">
        <v>73620</v>
      </c>
      <c r="B3531" s="1297">
        <v>0.16</v>
      </c>
      <c r="C3531" s="30" t="s">
        <v>3043</v>
      </c>
      <c r="D3531" s="1"/>
      <c r="E3531" s="638" t="s">
        <v>2994</v>
      </c>
      <c r="F3531" s="3"/>
      <c r="O3531"/>
      <c r="P3531"/>
      <c r="Q3531"/>
      <c r="U3531" s="969"/>
      <c r="V3531" s="38"/>
      <c r="W3531" s="38"/>
    </row>
    <row r="3532" spans="1:23" x14ac:dyDescent="0.35">
      <c r="A3532" s="957">
        <v>73620</v>
      </c>
      <c r="B3532" s="1297">
        <v>0.16</v>
      </c>
      <c r="C3532" s="30" t="s">
        <v>3044</v>
      </c>
      <c r="D3532" s="1"/>
      <c r="E3532" s="638" t="s">
        <v>2994</v>
      </c>
      <c r="F3532" s="3"/>
      <c r="O3532"/>
      <c r="P3532"/>
      <c r="Q3532"/>
      <c r="U3532" s="969"/>
      <c r="V3532" s="38"/>
      <c r="W3532" s="38"/>
    </row>
    <row r="3533" spans="1:23" x14ac:dyDescent="0.35">
      <c r="A3533" s="957">
        <v>73630</v>
      </c>
      <c r="B3533" s="1297">
        <v>0.17</v>
      </c>
      <c r="C3533" s="30" t="s">
        <v>3071</v>
      </c>
      <c r="D3533" s="1"/>
      <c r="E3533" s="638" t="s">
        <v>2994</v>
      </c>
      <c r="F3533" s="3"/>
      <c r="O3533"/>
      <c r="P3533"/>
      <c r="Q3533"/>
      <c r="U3533" s="969"/>
      <c r="V3533" s="38"/>
      <c r="W3533" s="38"/>
    </row>
    <row r="3534" spans="1:23" x14ac:dyDescent="0.35">
      <c r="A3534" s="957">
        <v>73630</v>
      </c>
      <c r="B3534" s="1297">
        <v>0.17</v>
      </c>
      <c r="C3534" s="30" t="s">
        <v>3072</v>
      </c>
      <c r="D3534" s="1"/>
      <c r="E3534" s="638" t="s">
        <v>2994</v>
      </c>
      <c r="F3534" s="3"/>
      <c r="O3534"/>
      <c r="P3534"/>
      <c r="Q3534"/>
      <c r="U3534" s="969"/>
      <c r="V3534" s="38"/>
      <c r="W3534" s="38"/>
    </row>
    <row r="3535" spans="1:23" x14ac:dyDescent="0.35">
      <c r="A3535" s="957">
        <v>73630</v>
      </c>
      <c r="B3535" s="1297">
        <v>0.17</v>
      </c>
      <c r="C3535" s="30" t="s">
        <v>3073</v>
      </c>
      <c r="D3535" s="1"/>
      <c r="E3535" s="638" t="s">
        <v>2994</v>
      </c>
      <c r="F3535" s="3"/>
      <c r="O3535"/>
      <c r="P3535"/>
      <c r="Q3535"/>
      <c r="U3535" s="969"/>
      <c r="V3535" s="38"/>
      <c r="W3535" s="38"/>
    </row>
    <row r="3536" spans="1:23" x14ac:dyDescent="0.35">
      <c r="A3536" s="957">
        <v>73650</v>
      </c>
      <c r="B3536" s="1297">
        <v>0.16</v>
      </c>
      <c r="C3536" s="30" t="s">
        <v>3045</v>
      </c>
      <c r="D3536" s="1"/>
      <c r="E3536" s="638" t="s">
        <v>2994</v>
      </c>
      <c r="O3536"/>
      <c r="P3536"/>
      <c r="Q3536"/>
      <c r="U3536" s="969"/>
      <c r="V3536" s="38"/>
      <c r="W3536" s="38"/>
    </row>
    <row r="3537" spans="1:23" x14ac:dyDescent="0.35">
      <c r="A3537" s="957">
        <v>73650</v>
      </c>
      <c r="B3537" s="1297">
        <v>0.16</v>
      </c>
      <c r="C3537" s="30" t="s">
        <v>3046</v>
      </c>
      <c r="D3537" s="1"/>
      <c r="E3537" s="638" t="s">
        <v>2994</v>
      </c>
      <c r="F3537" s="3"/>
      <c r="O3537"/>
      <c r="P3537"/>
      <c r="Q3537"/>
      <c r="U3537" s="969"/>
      <c r="V3537" s="38"/>
      <c r="W3537" s="38"/>
    </row>
    <row r="3538" spans="1:23" x14ac:dyDescent="0.35">
      <c r="A3538" s="957">
        <v>73650</v>
      </c>
      <c r="B3538" s="1297">
        <v>0.16</v>
      </c>
      <c r="C3538" s="30" t="s">
        <v>3047</v>
      </c>
      <c r="D3538" s="1"/>
      <c r="E3538" s="638" t="s">
        <v>2994</v>
      </c>
      <c r="F3538" s="3"/>
      <c r="O3538"/>
      <c r="P3538"/>
      <c r="Q3538"/>
      <c r="U3538" s="969"/>
      <c r="V3538" s="38"/>
      <c r="W3538" s="38"/>
    </row>
    <row r="3539" spans="1:23" x14ac:dyDescent="0.35">
      <c r="A3539" s="957">
        <v>73660</v>
      </c>
      <c r="B3539" s="1297">
        <v>0.13</v>
      </c>
      <c r="C3539" s="30" t="s">
        <v>2998</v>
      </c>
      <c r="D3539" s="1"/>
      <c r="E3539" s="638" t="s">
        <v>2994</v>
      </c>
      <c r="F3539" s="3"/>
      <c r="O3539"/>
      <c r="P3539"/>
      <c r="Q3539"/>
      <c r="U3539" s="969"/>
      <c r="V3539" s="38"/>
      <c r="W3539" s="38"/>
    </row>
    <row r="3540" spans="1:23" x14ac:dyDescent="0.35">
      <c r="A3540" s="957">
        <v>73660</v>
      </c>
      <c r="B3540" s="1297">
        <v>0.13</v>
      </c>
      <c r="C3540" s="30" t="s">
        <v>2999</v>
      </c>
      <c r="D3540" s="1"/>
      <c r="E3540" s="638" t="s">
        <v>2994</v>
      </c>
      <c r="F3540" s="3"/>
      <c r="O3540"/>
      <c r="P3540"/>
      <c r="Q3540"/>
      <c r="U3540" s="969"/>
      <c r="V3540" s="38"/>
      <c r="W3540" s="38"/>
    </row>
    <row r="3541" spans="1:23" x14ac:dyDescent="0.35">
      <c r="A3541" s="957">
        <v>73660</v>
      </c>
      <c r="B3541" s="1297">
        <v>0.13</v>
      </c>
      <c r="C3541" s="30" t="s">
        <v>3000</v>
      </c>
      <c r="E3541" s="638" t="s">
        <v>2994</v>
      </c>
      <c r="F3541" s="3"/>
      <c r="O3541"/>
      <c r="P3541"/>
      <c r="Q3541"/>
      <c r="U3541" s="969"/>
      <c r="V3541" s="38"/>
      <c r="W3541" s="38"/>
    </row>
    <row r="3542" spans="1:23" x14ac:dyDescent="0.35">
      <c r="A3542" s="957">
        <v>73700</v>
      </c>
      <c r="B3542" s="1297">
        <v>0.98</v>
      </c>
      <c r="C3542" s="30" t="s">
        <v>3368</v>
      </c>
      <c r="D3542" s="1"/>
      <c r="E3542" s="638" t="s">
        <v>2994</v>
      </c>
      <c r="F3542" s="3"/>
      <c r="O3542"/>
      <c r="P3542"/>
      <c r="Q3542"/>
      <c r="U3542" s="969"/>
      <c r="V3542" s="38"/>
      <c r="W3542" s="38"/>
    </row>
    <row r="3543" spans="1:23" x14ac:dyDescent="0.35">
      <c r="A3543" s="957">
        <v>73700</v>
      </c>
      <c r="B3543" s="1297">
        <v>0.98</v>
      </c>
      <c r="C3543" s="30" t="s">
        <v>3369</v>
      </c>
      <c r="D3543" s="1"/>
      <c r="E3543" s="638" t="s">
        <v>2994</v>
      </c>
      <c r="F3543" s="3"/>
      <c r="O3543"/>
      <c r="P3543"/>
      <c r="Q3543"/>
      <c r="U3543" s="969"/>
      <c r="V3543" s="38"/>
      <c r="W3543" s="38"/>
    </row>
    <row r="3544" spans="1:23" x14ac:dyDescent="0.35">
      <c r="A3544" s="957">
        <v>73700</v>
      </c>
      <c r="B3544" s="1297">
        <v>0.98</v>
      </c>
      <c r="C3544" s="30" t="s">
        <v>3370</v>
      </c>
      <c r="D3544" s="1"/>
      <c r="E3544" s="638" t="s">
        <v>2994</v>
      </c>
      <c r="F3544" s="1126"/>
      <c r="O3544"/>
      <c r="P3544"/>
      <c r="Q3544"/>
      <c r="U3544" s="969"/>
      <c r="V3544" s="38"/>
      <c r="W3544" s="38"/>
    </row>
    <row r="3545" spans="1:23" x14ac:dyDescent="0.35">
      <c r="A3545" s="957">
        <v>73700</v>
      </c>
      <c r="B3545" s="1297">
        <v>0.98</v>
      </c>
      <c r="C3545" s="30" t="s">
        <v>3371</v>
      </c>
      <c r="D3545" s="1"/>
      <c r="E3545" s="638" t="s">
        <v>2994</v>
      </c>
      <c r="F3545" s="3"/>
      <c r="O3545"/>
      <c r="P3545"/>
      <c r="Q3545"/>
      <c r="U3545" s="969"/>
      <c r="V3545" s="38"/>
      <c r="W3545" s="38"/>
    </row>
    <row r="3546" spans="1:23" x14ac:dyDescent="0.35">
      <c r="A3546" s="957">
        <v>73700</v>
      </c>
      <c r="B3546" s="1297">
        <v>0.98</v>
      </c>
      <c r="C3546" s="30" t="s">
        <v>3372</v>
      </c>
      <c r="D3546" s="1"/>
      <c r="E3546" s="638" t="s">
        <v>2994</v>
      </c>
      <c r="F3546" s="3"/>
      <c r="O3546"/>
      <c r="P3546"/>
      <c r="Q3546"/>
      <c r="U3546" s="969"/>
      <c r="V3546" s="38"/>
      <c r="W3546" s="38"/>
    </row>
    <row r="3547" spans="1:23" x14ac:dyDescent="0.35">
      <c r="A3547" s="957">
        <v>73700</v>
      </c>
      <c r="B3547" s="1297">
        <v>0.98</v>
      </c>
      <c r="C3547" s="30" t="s">
        <v>3373</v>
      </c>
      <c r="D3547" s="1"/>
      <c r="E3547" s="638" t="s">
        <v>2994</v>
      </c>
      <c r="F3547" s="3"/>
      <c r="O3547"/>
      <c r="P3547"/>
      <c r="Q3547"/>
      <c r="U3547" s="969"/>
      <c r="V3547" s="38"/>
      <c r="W3547" s="38"/>
    </row>
    <row r="3548" spans="1:23" x14ac:dyDescent="0.35">
      <c r="A3548" s="957">
        <v>73700</v>
      </c>
      <c r="B3548" s="1297">
        <v>0.98</v>
      </c>
      <c r="C3548" s="30" t="s">
        <v>3374</v>
      </c>
      <c r="D3548" s="1"/>
      <c r="E3548" s="638" t="s">
        <v>2994</v>
      </c>
      <c r="F3548" s="3"/>
      <c r="O3548"/>
      <c r="P3548"/>
      <c r="Q3548"/>
      <c r="U3548" s="969"/>
      <c r="V3548" s="38"/>
      <c r="W3548" s="38"/>
    </row>
    <row r="3549" spans="1:23" x14ac:dyDescent="0.35">
      <c r="A3549" s="957">
        <v>73700</v>
      </c>
      <c r="B3549" s="1297">
        <v>0.98</v>
      </c>
      <c r="C3549" s="30" t="s">
        <v>3375</v>
      </c>
      <c r="D3549" s="1"/>
      <c r="E3549" s="638" t="s">
        <v>2994</v>
      </c>
      <c r="F3549" s="3"/>
      <c r="O3549"/>
      <c r="P3549"/>
      <c r="Q3549"/>
      <c r="U3549" s="969"/>
      <c r="V3549" s="38"/>
      <c r="W3549" s="38"/>
    </row>
    <row r="3550" spans="1:23" x14ac:dyDescent="0.35">
      <c r="A3550" s="957">
        <v>73700</v>
      </c>
      <c r="B3550" s="1297">
        <v>0.98</v>
      </c>
      <c r="C3550" s="30" t="s">
        <v>3376</v>
      </c>
      <c r="D3550" s="1"/>
      <c r="E3550" s="638" t="s">
        <v>2994</v>
      </c>
      <c r="F3550" s="3"/>
      <c r="O3550"/>
      <c r="P3550"/>
      <c r="Q3550"/>
      <c r="U3550" s="969"/>
      <c r="V3550" s="38"/>
      <c r="W3550" s="38"/>
    </row>
    <row r="3551" spans="1:23" x14ac:dyDescent="0.35">
      <c r="A3551" s="957">
        <v>73700</v>
      </c>
      <c r="B3551" s="1297">
        <v>0.98</v>
      </c>
      <c r="C3551" s="30" t="s">
        <v>3377</v>
      </c>
      <c r="D3551" s="1"/>
      <c r="E3551" s="638" t="s">
        <v>2994</v>
      </c>
      <c r="F3551" s="3"/>
      <c r="O3551"/>
      <c r="P3551"/>
      <c r="Q3551"/>
      <c r="U3551" s="969"/>
      <c r="V3551" s="38"/>
      <c r="W3551" s="38"/>
    </row>
    <row r="3552" spans="1:23" x14ac:dyDescent="0.35">
      <c r="A3552" s="957">
        <v>73700</v>
      </c>
      <c r="B3552" s="1297">
        <v>0.98</v>
      </c>
      <c r="C3552" s="30" t="s">
        <v>3378</v>
      </c>
      <c r="D3552" s="1"/>
      <c r="E3552" s="638" t="s">
        <v>2994</v>
      </c>
      <c r="F3552" s="3"/>
      <c r="O3552"/>
      <c r="P3552"/>
      <c r="Q3552"/>
      <c r="U3552" s="969"/>
      <c r="V3552" s="38"/>
      <c r="W3552" s="38"/>
    </row>
    <row r="3553" spans="1:23" x14ac:dyDescent="0.35">
      <c r="A3553" s="957">
        <v>73700</v>
      </c>
      <c r="B3553" s="1297">
        <v>0.98</v>
      </c>
      <c r="C3553" s="30" t="s">
        <v>3379</v>
      </c>
      <c r="D3553" s="1"/>
      <c r="E3553" s="638" t="s">
        <v>2994</v>
      </c>
      <c r="F3553" s="3"/>
      <c r="O3553"/>
      <c r="P3553"/>
      <c r="Q3553"/>
      <c r="U3553" s="969"/>
      <c r="V3553" s="38"/>
      <c r="W3553" s="38"/>
    </row>
    <row r="3554" spans="1:23" x14ac:dyDescent="0.35">
      <c r="A3554" s="957">
        <v>73700</v>
      </c>
      <c r="B3554" s="1297">
        <v>0.98</v>
      </c>
      <c r="C3554" s="30" t="s">
        <v>3380</v>
      </c>
      <c r="D3554" s="1"/>
      <c r="E3554" s="638" t="s">
        <v>2994</v>
      </c>
      <c r="F3554" s="3"/>
      <c r="O3554"/>
      <c r="P3554"/>
      <c r="Q3554"/>
      <c r="U3554" s="969"/>
      <c r="V3554" s="38"/>
      <c r="W3554" s="38"/>
    </row>
    <row r="3555" spans="1:23" x14ac:dyDescent="0.35">
      <c r="A3555" s="957">
        <v>73700</v>
      </c>
      <c r="B3555" s="1297">
        <v>0.98</v>
      </c>
      <c r="C3555" s="30" t="s">
        <v>3381</v>
      </c>
      <c r="D3555" s="1"/>
      <c r="E3555" s="638" t="s">
        <v>2994</v>
      </c>
      <c r="F3555" s="3"/>
      <c r="O3555"/>
      <c r="P3555"/>
      <c r="Q3555"/>
      <c r="U3555" s="969"/>
      <c r="V3555" s="38"/>
      <c r="W3555" s="38"/>
    </row>
    <row r="3556" spans="1:23" x14ac:dyDescent="0.35">
      <c r="A3556" s="957">
        <v>73700</v>
      </c>
      <c r="B3556" s="1297">
        <v>0.98</v>
      </c>
      <c r="C3556" s="30" t="s">
        <v>3382</v>
      </c>
      <c r="D3556" s="1"/>
      <c r="E3556" s="638" t="s">
        <v>2994</v>
      </c>
      <c r="F3556" s="3"/>
      <c r="O3556"/>
      <c r="P3556"/>
      <c r="Q3556"/>
      <c r="U3556" s="969"/>
      <c r="V3556" s="38"/>
      <c r="W3556" s="38"/>
    </row>
    <row r="3557" spans="1:23" x14ac:dyDescent="0.35">
      <c r="A3557" s="957">
        <v>73700</v>
      </c>
      <c r="B3557" s="1297">
        <v>0.98</v>
      </c>
      <c r="C3557" s="30" t="s">
        <v>3383</v>
      </c>
      <c r="D3557" s="1"/>
      <c r="E3557" s="638" t="s">
        <v>2994</v>
      </c>
      <c r="F3557" s="3"/>
      <c r="O3557"/>
      <c r="P3557"/>
      <c r="Q3557"/>
      <c r="U3557" s="969"/>
      <c r="V3557" s="38"/>
      <c r="W3557" s="38"/>
    </row>
    <row r="3558" spans="1:23" x14ac:dyDescent="0.35">
      <c r="A3558" s="957">
        <v>73700</v>
      </c>
      <c r="B3558" s="1297">
        <v>0.98</v>
      </c>
      <c r="C3558" s="30" t="s">
        <v>3384</v>
      </c>
      <c r="D3558" s="1"/>
      <c r="E3558" s="638" t="s">
        <v>2994</v>
      </c>
      <c r="F3558" s="3"/>
      <c r="O3558"/>
      <c r="P3558"/>
      <c r="Q3558"/>
      <c r="U3558" s="969"/>
      <c r="V3558" s="38"/>
      <c r="W3558" s="38"/>
    </row>
    <row r="3559" spans="1:23" x14ac:dyDescent="0.35">
      <c r="A3559" s="957">
        <v>73700</v>
      </c>
      <c r="B3559" s="1297">
        <v>0.98</v>
      </c>
      <c r="C3559" s="30" t="s">
        <v>3385</v>
      </c>
      <c r="D3559" s="1"/>
      <c r="E3559" s="638" t="s">
        <v>2994</v>
      </c>
      <c r="F3559" s="3"/>
      <c r="O3559"/>
      <c r="P3559"/>
      <c r="Q3559"/>
      <c r="U3559" s="969"/>
      <c r="V3559" s="38"/>
      <c r="W3559" s="38"/>
    </row>
    <row r="3560" spans="1:23" x14ac:dyDescent="0.35">
      <c r="A3560" s="957">
        <v>73700</v>
      </c>
      <c r="B3560" s="1297">
        <v>0.98</v>
      </c>
      <c r="C3560" s="30" t="s">
        <v>3386</v>
      </c>
      <c r="D3560" s="1"/>
      <c r="E3560" s="638" t="s">
        <v>2994</v>
      </c>
      <c r="F3560" s="3"/>
      <c r="O3560"/>
      <c r="P3560"/>
      <c r="Q3560"/>
      <c r="U3560" s="969"/>
      <c r="V3560" s="38"/>
      <c r="W3560" s="38"/>
    </row>
    <row r="3561" spans="1:23" x14ac:dyDescent="0.35">
      <c r="A3561" s="957">
        <v>73701</v>
      </c>
      <c r="B3561" s="1297">
        <v>1.1299999999999999</v>
      </c>
      <c r="C3561" s="30" t="s">
        <v>3427</v>
      </c>
      <c r="D3561" s="1"/>
      <c r="E3561" s="638" t="s">
        <v>2994</v>
      </c>
      <c r="F3561" s="3"/>
      <c r="O3561"/>
      <c r="P3561"/>
      <c r="Q3561"/>
      <c r="U3561" s="969"/>
      <c r="V3561" s="38"/>
      <c r="W3561" s="38"/>
    </row>
    <row r="3562" spans="1:23" x14ac:dyDescent="0.35">
      <c r="A3562" s="957">
        <v>73701</v>
      </c>
      <c r="B3562" s="1297">
        <v>1.1299999999999999</v>
      </c>
      <c r="C3562" s="30" t="s">
        <v>3428</v>
      </c>
      <c r="D3562" s="1"/>
      <c r="E3562" s="638" t="s">
        <v>2994</v>
      </c>
      <c r="F3562" s="3"/>
      <c r="O3562"/>
      <c r="P3562"/>
      <c r="Q3562"/>
      <c r="U3562" s="969"/>
      <c r="V3562" s="38"/>
      <c r="W3562" s="38"/>
    </row>
    <row r="3563" spans="1:23" x14ac:dyDescent="0.35">
      <c r="A3563" s="957">
        <v>73701</v>
      </c>
      <c r="B3563" s="1297">
        <v>1.1299999999999999</v>
      </c>
      <c r="C3563" s="30" t="s">
        <v>3429</v>
      </c>
      <c r="D3563" s="1"/>
      <c r="E3563" s="638" t="s">
        <v>2994</v>
      </c>
      <c r="F3563" s="3"/>
      <c r="O3563"/>
      <c r="P3563"/>
      <c r="Q3563"/>
      <c r="U3563" s="969"/>
      <c r="V3563" s="38"/>
      <c r="W3563" s="38"/>
    </row>
    <row r="3564" spans="1:23" x14ac:dyDescent="0.35">
      <c r="A3564" s="957">
        <v>73701</v>
      </c>
      <c r="B3564" s="1297">
        <v>1.1299999999999999</v>
      </c>
      <c r="C3564" s="30" t="s">
        <v>3430</v>
      </c>
      <c r="D3564" s="1"/>
      <c r="E3564" s="638" t="s">
        <v>2994</v>
      </c>
      <c r="F3564" s="3"/>
      <c r="O3564"/>
      <c r="P3564"/>
      <c r="Q3564"/>
      <c r="U3564" s="969"/>
      <c r="V3564" s="38"/>
      <c r="W3564" s="38"/>
    </row>
    <row r="3565" spans="1:23" x14ac:dyDescent="0.35">
      <c r="A3565" s="957">
        <v>73701</v>
      </c>
      <c r="B3565" s="1297">
        <v>1.1299999999999999</v>
      </c>
      <c r="C3565" s="30" t="s">
        <v>3431</v>
      </c>
      <c r="D3565" s="1"/>
      <c r="E3565" s="638" t="s">
        <v>2994</v>
      </c>
      <c r="F3565" s="3"/>
      <c r="O3565"/>
      <c r="P3565"/>
      <c r="Q3565"/>
      <c r="U3565" s="969"/>
      <c r="V3565" s="38"/>
      <c r="W3565" s="38"/>
    </row>
    <row r="3566" spans="1:23" x14ac:dyDescent="0.35">
      <c r="A3566" s="957">
        <v>73701</v>
      </c>
      <c r="B3566" s="1297">
        <v>1.1299999999999999</v>
      </c>
      <c r="C3566" s="30" t="s">
        <v>3432</v>
      </c>
      <c r="D3566" s="1"/>
      <c r="E3566" s="638" t="s">
        <v>2994</v>
      </c>
      <c r="F3566" s="3"/>
      <c r="O3566"/>
      <c r="P3566"/>
      <c r="Q3566"/>
      <c r="U3566" s="969"/>
      <c r="V3566" s="38"/>
      <c r="W3566" s="38"/>
    </row>
    <row r="3567" spans="1:23" x14ac:dyDescent="0.35">
      <c r="A3567" s="957">
        <v>73701</v>
      </c>
      <c r="B3567" s="1297">
        <v>1.1299999999999999</v>
      </c>
      <c r="C3567" s="30" t="s">
        <v>3433</v>
      </c>
      <c r="D3567" s="1"/>
      <c r="E3567" s="638" t="s">
        <v>2994</v>
      </c>
      <c r="F3567" s="3"/>
      <c r="O3567"/>
      <c r="P3567"/>
      <c r="Q3567"/>
      <c r="U3567" s="969"/>
      <c r="V3567" s="38"/>
      <c r="W3567" s="38"/>
    </row>
    <row r="3568" spans="1:23" x14ac:dyDescent="0.35">
      <c r="A3568" s="957">
        <v>73701</v>
      </c>
      <c r="B3568" s="1297">
        <v>1.1299999999999999</v>
      </c>
      <c r="C3568" s="30" t="s">
        <v>3434</v>
      </c>
      <c r="D3568" s="1"/>
      <c r="E3568" s="638" t="s">
        <v>2994</v>
      </c>
      <c r="F3568" s="3"/>
      <c r="O3568"/>
      <c r="P3568"/>
      <c r="Q3568"/>
      <c r="U3568" s="969"/>
      <c r="V3568" s="38"/>
      <c r="W3568" s="38"/>
    </row>
    <row r="3569" spans="1:23" x14ac:dyDescent="0.35">
      <c r="A3569" s="957">
        <v>73701</v>
      </c>
      <c r="B3569" s="1297">
        <v>1.1299999999999999</v>
      </c>
      <c r="C3569" s="30" t="s">
        <v>3435</v>
      </c>
      <c r="D3569" s="1"/>
      <c r="E3569" s="638" t="s">
        <v>2994</v>
      </c>
      <c r="F3569" s="3"/>
      <c r="O3569"/>
      <c r="P3569"/>
      <c r="Q3569"/>
      <c r="U3569" s="969"/>
      <c r="V3569" s="38"/>
      <c r="W3569" s="38"/>
    </row>
    <row r="3570" spans="1:23" x14ac:dyDescent="0.35">
      <c r="A3570" s="957">
        <v>73701</v>
      </c>
      <c r="B3570" s="1297">
        <v>1.1299999999999999</v>
      </c>
      <c r="C3570" s="30" t="s">
        <v>3436</v>
      </c>
      <c r="D3570" s="1"/>
      <c r="E3570" s="638" t="s">
        <v>2994</v>
      </c>
      <c r="F3570" s="3"/>
      <c r="O3570"/>
      <c r="P3570"/>
      <c r="Q3570"/>
      <c r="U3570" s="969"/>
      <c r="V3570" s="38"/>
      <c r="W3570" s="38"/>
    </row>
    <row r="3571" spans="1:23" x14ac:dyDescent="0.35">
      <c r="A3571" s="957">
        <v>73701</v>
      </c>
      <c r="B3571" s="1297">
        <v>1.1299999999999999</v>
      </c>
      <c r="C3571" s="30" t="s">
        <v>3437</v>
      </c>
      <c r="D3571" s="1"/>
      <c r="E3571" s="638" t="s">
        <v>2994</v>
      </c>
      <c r="F3571" s="3"/>
      <c r="O3571"/>
      <c r="P3571"/>
      <c r="Q3571"/>
      <c r="U3571" s="969"/>
      <c r="V3571" s="38"/>
      <c r="W3571" s="38"/>
    </row>
    <row r="3572" spans="1:23" x14ac:dyDescent="0.35">
      <c r="A3572" s="957">
        <v>73701</v>
      </c>
      <c r="B3572" s="1297">
        <v>1.1299999999999999</v>
      </c>
      <c r="C3572" s="30" t="s">
        <v>3438</v>
      </c>
      <c r="D3572" s="1"/>
      <c r="E3572" s="638" t="s">
        <v>2994</v>
      </c>
      <c r="F3572" s="3"/>
      <c r="O3572"/>
      <c r="P3572"/>
      <c r="Q3572"/>
      <c r="U3572" s="969"/>
      <c r="V3572" s="38"/>
      <c r="W3572" s="38"/>
    </row>
    <row r="3573" spans="1:23" x14ac:dyDescent="0.35">
      <c r="A3573" s="957">
        <v>73701</v>
      </c>
      <c r="B3573" s="1297">
        <v>1.1299999999999999</v>
      </c>
      <c r="C3573" s="30" t="s">
        <v>3439</v>
      </c>
      <c r="D3573" s="1"/>
      <c r="E3573" s="638" t="s">
        <v>2994</v>
      </c>
      <c r="F3573" s="3"/>
      <c r="O3573"/>
      <c r="P3573"/>
      <c r="Q3573"/>
      <c r="U3573" s="969"/>
      <c r="V3573" s="38"/>
      <c r="W3573" s="38"/>
    </row>
    <row r="3574" spans="1:23" x14ac:dyDescent="0.35">
      <c r="A3574" s="957">
        <v>73701</v>
      </c>
      <c r="B3574" s="1297">
        <v>1.1299999999999999</v>
      </c>
      <c r="C3574" s="30" t="s">
        <v>3440</v>
      </c>
      <c r="D3574" s="1"/>
      <c r="E3574" s="638" t="s">
        <v>2994</v>
      </c>
      <c r="F3574" s="3"/>
      <c r="O3574"/>
      <c r="P3574"/>
      <c r="Q3574"/>
      <c r="U3574" s="969"/>
      <c r="V3574" s="38"/>
      <c r="W3574" s="38"/>
    </row>
    <row r="3575" spans="1:23" x14ac:dyDescent="0.35">
      <c r="A3575" s="957">
        <v>73701</v>
      </c>
      <c r="B3575" s="1297">
        <v>1.1299999999999999</v>
      </c>
      <c r="C3575" s="30" t="s">
        <v>3441</v>
      </c>
      <c r="D3575" s="1"/>
      <c r="E3575" s="638" t="s">
        <v>2994</v>
      </c>
      <c r="F3575" s="3"/>
      <c r="O3575"/>
      <c r="P3575"/>
      <c r="Q3575"/>
      <c r="U3575" s="969"/>
      <c r="V3575" s="38"/>
      <c r="W3575" s="38"/>
    </row>
    <row r="3576" spans="1:23" x14ac:dyDescent="0.35">
      <c r="A3576" s="957">
        <v>73702</v>
      </c>
      <c r="B3576" s="1297">
        <v>1.19</v>
      </c>
      <c r="C3576" s="30" t="s">
        <v>3475</v>
      </c>
      <c r="D3576" s="1"/>
      <c r="E3576" s="638" t="s">
        <v>2994</v>
      </c>
      <c r="F3576" s="3"/>
      <c r="O3576"/>
      <c r="P3576"/>
      <c r="Q3576"/>
      <c r="U3576" s="969"/>
      <c r="V3576" s="38"/>
      <c r="W3576" s="38"/>
    </row>
    <row r="3577" spans="1:23" x14ac:dyDescent="0.35">
      <c r="A3577" s="957">
        <v>73702</v>
      </c>
      <c r="B3577" s="1297">
        <v>1.19</v>
      </c>
      <c r="C3577" s="30" t="s">
        <v>3476</v>
      </c>
      <c r="D3577" s="1"/>
      <c r="E3577" s="638" t="s">
        <v>2994</v>
      </c>
      <c r="F3577" s="3"/>
      <c r="O3577"/>
      <c r="P3577"/>
      <c r="Q3577"/>
      <c r="U3577" s="969"/>
      <c r="V3577" s="38"/>
      <c r="W3577" s="38"/>
    </row>
    <row r="3578" spans="1:23" x14ac:dyDescent="0.35">
      <c r="A3578" s="957">
        <v>73702</v>
      </c>
      <c r="B3578" s="1297">
        <v>1.19</v>
      </c>
      <c r="C3578" s="30" t="s">
        <v>3477</v>
      </c>
      <c r="D3578" s="1"/>
      <c r="E3578" s="638" t="s">
        <v>2994</v>
      </c>
      <c r="F3578" s="3"/>
      <c r="O3578"/>
      <c r="P3578"/>
      <c r="Q3578"/>
      <c r="U3578" s="969"/>
      <c r="V3578" s="38"/>
      <c r="W3578" s="38"/>
    </row>
    <row r="3579" spans="1:23" x14ac:dyDescent="0.35">
      <c r="A3579" s="957">
        <v>73702</v>
      </c>
      <c r="B3579" s="1297">
        <v>1.19</v>
      </c>
      <c r="C3579" s="30" t="s">
        <v>3478</v>
      </c>
      <c r="D3579" s="1"/>
      <c r="E3579" s="638" t="s">
        <v>2994</v>
      </c>
      <c r="F3579" s="3"/>
      <c r="O3579"/>
      <c r="P3579"/>
      <c r="Q3579"/>
      <c r="U3579" s="969"/>
      <c r="V3579" s="38"/>
      <c r="W3579" s="38"/>
    </row>
    <row r="3580" spans="1:23" x14ac:dyDescent="0.35">
      <c r="A3580" s="957">
        <v>73702</v>
      </c>
      <c r="B3580" s="1297">
        <v>1.19</v>
      </c>
      <c r="C3580" s="30" t="s">
        <v>3479</v>
      </c>
      <c r="D3580" s="1"/>
      <c r="E3580" s="638" t="s">
        <v>2994</v>
      </c>
      <c r="F3580" s="3"/>
      <c r="O3580"/>
      <c r="P3580"/>
      <c r="Q3580"/>
      <c r="U3580" s="969"/>
      <c r="V3580" s="38"/>
      <c r="W3580" s="38"/>
    </row>
    <row r="3581" spans="1:23" x14ac:dyDescent="0.35">
      <c r="A3581" s="957">
        <v>73702</v>
      </c>
      <c r="B3581" s="1297">
        <v>1.19</v>
      </c>
      <c r="C3581" s="30" t="s">
        <v>3480</v>
      </c>
      <c r="D3581" s="1"/>
      <c r="E3581" s="638" t="s">
        <v>2994</v>
      </c>
      <c r="F3581" s="3"/>
      <c r="O3581"/>
      <c r="P3581"/>
      <c r="Q3581"/>
      <c r="U3581" s="969"/>
      <c r="V3581" s="38"/>
      <c r="W3581" s="38"/>
    </row>
    <row r="3582" spans="1:23" x14ac:dyDescent="0.35">
      <c r="A3582" s="957">
        <v>73702</v>
      </c>
      <c r="B3582" s="1297">
        <v>1.19</v>
      </c>
      <c r="C3582" s="30" t="s">
        <v>3481</v>
      </c>
      <c r="D3582" s="1"/>
      <c r="E3582" s="638" t="s">
        <v>2994</v>
      </c>
      <c r="F3582" s="3"/>
      <c r="O3582"/>
      <c r="P3582"/>
      <c r="Q3582"/>
      <c r="U3582" s="969"/>
      <c r="V3582" s="38"/>
      <c r="W3582" s="38"/>
    </row>
    <row r="3583" spans="1:23" x14ac:dyDescent="0.35">
      <c r="A3583" s="957">
        <v>73702</v>
      </c>
      <c r="B3583" s="1297">
        <v>1.19</v>
      </c>
      <c r="C3583" s="30" t="s">
        <v>3482</v>
      </c>
      <c r="D3583" s="1"/>
      <c r="E3583" s="638" t="s">
        <v>2994</v>
      </c>
      <c r="F3583" s="3"/>
      <c r="O3583"/>
      <c r="P3583"/>
      <c r="Q3583"/>
      <c r="U3583" s="969"/>
      <c r="V3583" s="38"/>
      <c r="W3583" s="38"/>
    </row>
    <row r="3584" spans="1:23" x14ac:dyDescent="0.35">
      <c r="A3584" s="957">
        <v>73702</v>
      </c>
      <c r="B3584" s="1297">
        <v>1.19</v>
      </c>
      <c r="C3584" s="30" t="s">
        <v>3483</v>
      </c>
      <c r="D3584" s="1"/>
      <c r="E3584" s="638" t="s">
        <v>2994</v>
      </c>
      <c r="F3584" s="3"/>
      <c r="O3584"/>
      <c r="P3584"/>
      <c r="Q3584"/>
      <c r="U3584" s="969"/>
      <c r="V3584" s="38"/>
      <c r="W3584" s="38"/>
    </row>
    <row r="3585" spans="1:23" x14ac:dyDescent="0.35">
      <c r="A3585" s="957">
        <v>73702</v>
      </c>
      <c r="B3585" s="1297">
        <v>1.19</v>
      </c>
      <c r="C3585" s="30" t="s">
        <v>3484</v>
      </c>
      <c r="D3585" s="1"/>
      <c r="E3585" s="638" t="s">
        <v>2994</v>
      </c>
      <c r="F3585" s="3"/>
      <c r="O3585"/>
      <c r="P3585"/>
      <c r="Q3585"/>
      <c r="U3585" s="969"/>
      <c r="V3585" s="38"/>
      <c r="W3585" s="38"/>
    </row>
    <row r="3586" spans="1:23" x14ac:dyDescent="0.35">
      <c r="A3586" s="957">
        <v>73702</v>
      </c>
      <c r="B3586" s="1297">
        <v>1.19</v>
      </c>
      <c r="C3586" s="30" t="s">
        <v>3485</v>
      </c>
      <c r="D3586" s="1"/>
      <c r="E3586" s="638" t="s">
        <v>2994</v>
      </c>
      <c r="F3586" s="3"/>
      <c r="O3586"/>
      <c r="P3586"/>
      <c r="Q3586"/>
      <c r="U3586" s="969"/>
      <c r="V3586" s="38"/>
      <c r="W3586" s="38"/>
    </row>
    <row r="3587" spans="1:23" x14ac:dyDescent="0.35">
      <c r="A3587" s="957">
        <v>73702</v>
      </c>
      <c r="B3587" s="1297">
        <v>1.19</v>
      </c>
      <c r="C3587" s="30" t="s">
        <v>3486</v>
      </c>
      <c r="D3587" s="1"/>
      <c r="E3587" s="638" t="s">
        <v>2994</v>
      </c>
      <c r="F3587" s="3"/>
      <c r="O3587"/>
      <c r="P3587"/>
      <c r="Q3587"/>
      <c r="U3587" s="969"/>
      <c r="V3587" s="38"/>
      <c r="W3587" s="38"/>
    </row>
    <row r="3588" spans="1:23" x14ac:dyDescent="0.35">
      <c r="A3588" s="957">
        <v>73702</v>
      </c>
      <c r="B3588" s="1297">
        <v>1.19</v>
      </c>
      <c r="C3588" s="30" t="s">
        <v>3487</v>
      </c>
      <c r="D3588" s="1"/>
      <c r="E3588" s="638" t="s">
        <v>2994</v>
      </c>
      <c r="F3588" s="3"/>
      <c r="O3588"/>
      <c r="P3588"/>
      <c r="Q3588"/>
      <c r="U3588" s="969"/>
      <c r="V3588" s="38"/>
      <c r="W3588" s="38"/>
    </row>
    <row r="3589" spans="1:23" x14ac:dyDescent="0.35">
      <c r="A3589" s="957">
        <v>73702</v>
      </c>
      <c r="B3589" s="1297">
        <v>1.19</v>
      </c>
      <c r="C3589" s="30" t="s">
        <v>3488</v>
      </c>
      <c r="D3589" s="1"/>
      <c r="E3589" s="638" t="s">
        <v>2994</v>
      </c>
      <c r="F3589" s="3"/>
      <c r="O3589"/>
      <c r="P3589"/>
      <c r="Q3589"/>
      <c r="U3589" s="969"/>
      <c r="V3589" s="38"/>
      <c r="W3589" s="38"/>
    </row>
    <row r="3590" spans="1:23" x14ac:dyDescent="0.35">
      <c r="A3590" s="957">
        <v>73702</v>
      </c>
      <c r="B3590" s="1297">
        <v>1.19</v>
      </c>
      <c r="C3590" s="30" t="s">
        <v>3489</v>
      </c>
      <c r="D3590" s="1"/>
      <c r="E3590" s="638" t="s">
        <v>2994</v>
      </c>
      <c r="F3590" s="3"/>
      <c r="O3590"/>
      <c r="P3590"/>
      <c r="Q3590"/>
      <c r="U3590" s="969"/>
      <c r="V3590" s="38"/>
      <c r="W3590" s="38"/>
    </row>
    <row r="3591" spans="1:23" x14ac:dyDescent="0.35">
      <c r="A3591" s="957">
        <v>73706</v>
      </c>
      <c r="B3591" s="1297">
        <v>1.85</v>
      </c>
      <c r="C3591" s="30" t="s">
        <v>3651</v>
      </c>
      <c r="D3591" s="1"/>
      <c r="E3591" s="638" t="s">
        <v>2994</v>
      </c>
      <c r="F3591" s="3"/>
      <c r="O3591"/>
      <c r="P3591"/>
      <c r="Q3591"/>
      <c r="U3591" s="969"/>
      <c r="V3591" s="38"/>
      <c r="W3591" s="38"/>
    </row>
    <row r="3592" spans="1:23" x14ac:dyDescent="0.35">
      <c r="A3592" s="957">
        <v>73706</v>
      </c>
      <c r="B3592" s="1297">
        <v>1.85</v>
      </c>
      <c r="C3592" s="30" t="s">
        <v>3652</v>
      </c>
      <c r="D3592" s="1"/>
      <c r="E3592" s="638" t="s">
        <v>2994</v>
      </c>
      <c r="F3592" s="3"/>
      <c r="O3592"/>
      <c r="P3592"/>
      <c r="Q3592"/>
      <c r="U3592" s="969"/>
      <c r="V3592" s="38"/>
      <c r="W3592" s="38"/>
    </row>
    <row r="3593" spans="1:23" x14ac:dyDescent="0.35">
      <c r="A3593" s="957">
        <v>73706</v>
      </c>
      <c r="B3593" s="1297">
        <v>1.85</v>
      </c>
      <c r="C3593" s="30" t="s">
        <v>3653</v>
      </c>
      <c r="D3593" s="1"/>
      <c r="E3593" s="638" t="s">
        <v>2994</v>
      </c>
      <c r="F3593" s="3"/>
      <c r="O3593"/>
      <c r="P3593"/>
      <c r="Q3593"/>
      <c r="U3593" s="969"/>
      <c r="V3593" s="38"/>
      <c r="W3593" s="38"/>
    </row>
    <row r="3594" spans="1:23" x14ac:dyDescent="0.35">
      <c r="A3594" s="957">
        <v>73718</v>
      </c>
      <c r="B3594" s="1297">
        <v>1.32</v>
      </c>
      <c r="C3594" s="30" t="s">
        <v>3525</v>
      </c>
      <c r="D3594" s="1"/>
      <c r="E3594" s="638" t="s">
        <v>2994</v>
      </c>
      <c r="F3594" s="3"/>
      <c r="O3594"/>
      <c r="P3594"/>
      <c r="Q3594"/>
      <c r="U3594" s="969"/>
      <c r="V3594" s="38"/>
      <c r="W3594" s="38"/>
    </row>
    <row r="3595" spans="1:23" x14ac:dyDescent="0.35">
      <c r="A3595" s="957">
        <v>73718</v>
      </c>
      <c r="B3595" s="1297">
        <v>1.32</v>
      </c>
      <c r="C3595" s="30" t="s">
        <v>3526</v>
      </c>
      <c r="D3595" s="1"/>
      <c r="E3595" s="638" t="s">
        <v>2994</v>
      </c>
      <c r="F3595" s="3"/>
      <c r="O3595"/>
      <c r="P3595"/>
      <c r="Q3595"/>
      <c r="U3595" s="969"/>
      <c r="V3595" s="38"/>
      <c r="W3595" s="38"/>
    </row>
    <row r="3596" spans="1:23" x14ac:dyDescent="0.35">
      <c r="A3596" s="957">
        <v>73718</v>
      </c>
      <c r="B3596" s="1297">
        <v>1.32</v>
      </c>
      <c r="C3596" s="30" t="s">
        <v>3527</v>
      </c>
      <c r="D3596" s="1"/>
      <c r="E3596" s="638" t="s">
        <v>2994</v>
      </c>
      <c r="F3596" s="3"/>
      <c r="O3596"/>
      <c r="P3596"/>
      <c r="Q3596"/>
      <c r="U3596" s="969"/>
      <c r="V3596" s="38"/>
      <c r="W3596" s="38"/>
    </row>
    <row r="3597" spans="1:23" x14ac:dyDescent="0.35">
      <c r="A3597" s="957">
        <v>73718</v>
      </c>
      <c r="B3597" s="1297">
        <v>1.32</v>
      </c>
      <c r="C3597" s="30" t="s">
        <v>3528</v>
      </c>
      <c r="D3597" s="1"/>
      <c r="E3597" s="638" t="s">
        <v>2994</v>
      </c>
      <c r="F3597" s="3"/>
      <c r="O3597"/>
      <c r="P3597"/>
      <c r="Q3597"/>
      <c r="U3597" s="969"/>
      <c r="V3597" s="38"/>
      <c r="W3597" s="38"/>
    </row>
    <row r="3598" spans="1:23" x14ac:dyDescent="0.35">
      <c r="A3598" s="957">
        <v>73718</v>
      </c>
      <c r="B3598" s="1297">
        <v>1.32</v>
      </c>
      <c r="C3598" s="30" t="s">
        <v>3529</v>
      </c>
      <c r="D3598" s="1"/>
      <c r="E3598" s="638" t="s">
        <v>2994</v>
      </c>
      <c r="F3598" s="3"/>
      <c r="O3598"/>
      <c r="P3598"/>
      <c r="Q3598"/>
      <c r="U3598" s="969"/>
      <c r="V3598" s="38"/>
      <c r="W3598" s="38"/>
    </row>
    <row r="3599" spans="1:23" x14ac:dyDescent="0.35">
      <c r="A3599" s="957">
        <v>73718</v>
      </c>
      <c r="B3599" s="1297">
        <v>1.32</v>
      </c>
      <c r="C3599" s="30" t="s">
        <v>3530</v>
      </c>
      <c r="D3599" s="1"/>
      <c r="E3599" s="638" t="s">
        <v>2994</v>
      </c>
      <c r="F3599" s="3"/>
      <c r="O3599"/>
      <c r="P3599"/>
      <c r="Q3599"/>
      <c r="U3599" s="969"/>
      <c r="V3599" s="38"/>
      <c r="W3599" s="38"/>
    </row>
    <row r="3600" spans="1:23" x14ac:dyDescent="0.35">
      <c r="A3600" s="957">
        <v>73718</v>
      </c>
      <c r="B3600" s="1297">
        <v>1.32</v>
      </c>
      <c r="C3600" s="30" t="s">
        <v>3531</v>
      </c>
      <c r="D3600" s="1"/>
      <c r="E3600" s="638" t="s">
        <v>2994</v>
      </c>
      <c r="F3600" s="3"/>
      <c r="O3600"/>
      <c r="P3600"/>
      <c r="Q3600"/>
      <c r="U3600" s="969"/>
      <c r="V3600" s="38"/>
      <c r="W3600" s="38"/>
    </row>
    <row r="3601" spans="1:23" x14ac:dyDescent="0.35">
      <c r="A3601" s="957">
        <v>73718</v>
      </c>
      <c r="B3601" s="1297">
        <v>1.32</v>
      </c>
      <c r="C3601" s="30" t="s">
        <v>3532</v>
      </c>
      <c r="D3601" s="1"/>
      <c r="E3601" s="638" t="s">
        <v>2994</v>
      </c>
      <c r="F3601" s="3"/>
      <c r="O3601"/>
      <c r="P3601"/>
      <c r="Q3601"/>
      <c r="U3601" s="969"/>
      <c r="V3601" s="38"/>
      <c r="W3601" s="38"/>
    </row>
    <row r="3602" spans="1:23" x14ac:dyDescent="0.35">
      <c r="A3602" s="957">
        <v>73718</v>
      </c>
      <c r="B3602" s="1297">
        <v>1.32</v>
      </c>
      <c r="C3602" s="30" t="s">
        <v>3533</v>
      </c>
      <c r="D3602" s="1"/>
      <c r="E3602" s="638" t="s">
        <v>2994</v>
      </c>
      <c r="F3602" s="3"/>
      <c r="O3602"/>
      <c r="P3602"/>
      <c r="Q3602"/>
      <c r="U3602" s="969"/>
      <c r="V3602" s="38"/>
      <c r="W3602" s="38"/>
    </row>
    <row r="3603" spans="1:23" x14ac:dyDescent="0.35">
      <c r="A3603" s="957">
        <v>73718</v>
      </c>
      <c r="B3603" s="1297">
        <v>1.32</v>
      </c>
      <c r="C3603" s="30" t="s">
        <v>3534</v>
      </c>
      <c r="D3603" s="1"/>
      <c r="E3603" s="638" t="s">
        <v>2994</v>
      </c>
      <c r="F3603" s="3"/>
      <c r="O3603"/>
      <c r="P3603"/>
      <c r="Q3603"/>
      <c r="U3603" s="969"/>
      <c r="V3603" s="38"/>
      <c r="W3603" s="38"/>
    </row>
    <row r="3604" spans="1:23" x14ac:dyDescent="0.35">
      <c r="A3604" s="957">
        <v>73718</v>
      </c>
      <c r="B3604" s="1297">
        <v>1.32</v>
      </c>
      <c r="C3604" s="30" t="s">
        <v>3535</v>
      </c>
      <c r="D3604" s="1"/>
      <c r="E3604" s="638" t="s">
        <v>2994</v>
      </c>
      <c r="F3604" s="3"/>
      <c r="O3604"/>
      <c r="P3604"/>
      <c r="Q3604"/>
      <c r="U3604" s="969"/>
      <c r="V3604" s="38"/>
      <c r="W3604" s="38"/>
    </row>
    <row r="3605" spans="1:23" x14ac:dyDescent="0.35">
      <c r="A3605" s="957">
        <v>73719</v>
      </c>
      <c r="B3605" s="1297">
        <v>1.58</v>
      </c>
      <c r="C3605" s="30" t="s">
        <v>3600</v>
      </c>
      <c r="D3605" s="1"/>
      <c r="E3605" s="638" t="s">
        <v>2994</v>
      </c>
      <c r="F3605" s="3"/>
      <c r="O3605"/>
      <c r="P3605"/>
      <c r="Q3605"/>
      <c r="U3605" s="969"/>
      <c r="V3605" s="38"/>
      <c r="W3605" s="38"/>
    </row>
    <row r="3606" spans="1:23" x14ac:dyDescent="0.35">
      <c r="A3606" s="957">
        <v>73719</v>
      </c>
      <c r="B3606" s="1297">
        <v>1.58</v>
      </c>
      <c r="C3606" s="30" t="s">
        <v>3601</v>
      </c>
      <c r="D3606" s="1"/>
      <c r="E3606" s="638" t="s">
        <v>2994</v>
      </c>
      <c r="F3606" s="3"/>
      <c r="O3606"/>
      <c r="P3606"/>
      <c r="Q3606"/>
      <c r="U3606" s="969"/>
      <c r="V3606" s="38"/>
      <c r="W3606" s="38"/>
    </row>
    <row r="3607" spans="1:23" x14ac:dyDescent="0.35">
      <c r="A3607" s="957">
        <v>73719</v>
      </c>
      <c r="B3607" s="1297">
        <v>1.58</v>
      </c>
      <c r="C3607" s="30" t="s">
        <v>3602</v>
      </c>
      <c r="D3607" s="1"/>
      <c r="E3607" s="638" t="s">
        <v>2994</v>
      </c>
      <c r="F3607" s="3"/>
      <c r="O3607"/>
      <c r="P3607"/>
      <c r="Q3607"/>
      <c r="U3607" s="969"/>
      <c r="V3607" s="38"/>
      <c r="W3607" s="38"/>
    </row>
    <row r="3608" spans="1:23" x14ac:dyDescent="0.35">
      <c r="A3608" s="957">
        <v>73719</v>
      </c>
      <c r="B3608" s="1297">
        <v>1.58</v>
      </c>
      <c r="C3608" s="30" t="s">
        <v>3603</v>
      </c>
      <c r="D3608" s="1"/>
      <c r="E3608" s="638" t="s">
        <v>2994</v>
      </c>
      <c r="F3608" s="3"/>
      <c r="O3608"/>
      <c r="P3608"/>
      <c r="Q3608"/>
      <c r="U3608" s="969"/>
      <c r="V3608" s="38"/>
      <c r="W3608" s="38"/>
    </row>
    <row r="3609" spans="1:23" x14ac:dyDescent="0.35">
      <c r="A3609" s="957">
        <v>73719</v>
      </c>
      <c r="B3609" s="1297">
        <v>1.58</v>
      </c>
      <c r="C3609" s="30" t="s">
        <v>3604</v>
      </c>
      <c r="D3609" s="1"/>
      <c r="E3609" s="638" t="s">
        <v>2994</v>
      </c>
      <c r="F3609" s="3"/>
      <c r="O3609"/>
      <c r="P3609"/>
      <c r="Q3609"/>
      <c r="U3609" s="969"/>
      <c r="V3609" s="38"/>
      <c r="W3609" s="38"/>
    </row>
    <row r="3610" spans="1:23" x14ac:dyDescent="0.35">
      <c r="A3610" s="957">
        <v>73719</v>
      </c>
      <c r="B3610" s="1297">
        <v>1.58</v>
      </c>
      <c r="C3610" s="30" t="s">
        <v>3605</v>
      </c>
      <c r="D3610" s="1"/>
      <c r="E3610" s="638" t="s">
        <v>2994</v>
      </c>
      <c r="F3610" s="3"/>
      <c r="O3610"/>
      <c r="P3610"/>
      <c r="Q3610"/>
      <c r="U3610" s="969"/>
      <c r="V3610" s="38"/>
      <c r="W3610" s="38"/>
    </row>
    <row r="3611" spans="1:23" x14ac:dyDescent="0.35">
      <c r="A3611" s="957">
        <v>73719</v>
      </c>
      <c r="B3611" s="1297">
        <v>1.58</v>
      </c>
      <c r="C3611" s="30" t="s">
        <v>3606</v>
      </c>
      <c r="D3611" s="1"/>
      <c r="E3611" s="638" t="s">
        <v>2994</v>
      </c>
      <c r="F3611" s="3"/>
      <c r="O3611"/>
      <c r="P3611"/>
      <c r="Q3611"/>
      <c r="U3611" s="969"/>
      <c r="V3611" s="38"/>
      <c r="W3611" s="38"/>
    </row>
    <row r="3612" spans="1:23" x14ac:dyDescent="0.35">
      <c r="A3612" s="957">
        <v>73719</v>
      </c>
      <c r="B3612" s="1297">
        <v>1.58</v>
      </c>
      <c r="C3612" s="30" t="s">
        <v>3607</v>
      </c>
      <c r="D3612" s="1"/>
      <c r="E3612" s="638" t="s">
        <v>2994</v>
      </c>
      <c r="O3612"/>
      <c r="P3612"/>
      <c r="Q3612"/>
      <c r="U3612" s="969"/>
      <c r="V3612" s="38"/>
      <c r="W3612" s="38"/>
    </row>
    <row r="3613" spans="1:23" x14ac:dyDescent="0.35">
      <c r="A3613" s="957">
        <v>73719</v>
      </c>
      <c r="B3613" s="1297">
        <v>1.58</v>
      </c>
      <c r="C3613" s="30" t="s">
        <v>3608</v>
      </c>
      <c r="D3613" s="1"/>
      <c r="E3613" s="638" t="s">
        <v>2994</v>
      </c>
      <c r="O3613"/>
      <c r="P3613"/>
      <c r="Q3613"/>
      <c r="U3613" s="969"/>
      <c r="V3613" s="38"/>
      <c r="W3613" s="38"/>
    </row>
    <row r="3614" spans="1:23" x14ac:dyDescent="0.35">
      <c r="A3614" s="957">
        <v>73720</v>
      </c>
      <c r="B3614" s="1297">
        <v>2.1</v>
      </c>
      <c r="C3614" s="30" t="s">
        <v>3678</v>
      </c>
      <c r="D3614" s="1"/>
      <c r="E3614" s="638" t="s">
        <v>2994</v>
      </c>
      <c r="F3614" s="3"/>
      <c r="O3614"/>
      <c r="P3614"/>
      <c r="Q3614"/>
      <c r="U3614" s="969"/>
      <c r="V3614" s="38"/>
      <c r="W3614" s="38"/>
    </row>
    <row r="3615" spans="1:23" x14ac:dyDescent="0.35">
      <c r="A3615" s="957">
        <v>73720</v>
      </c>
      <c r="B3615" s="1297">
        <v>2.1</v>
      </c>
      <c r="C3615" s="30" t="s">
        <v>3679</v>
      </c>
      <c r="D3615" s="1"/>
      <c r="E3615" s="638" t="s">
        <v>2994</v>
      </c>
      <c r="F3615" s="3"/>
      <c r="O3615"/>
      <c r="P3615"/>
      <c r="Q3615"/>
      <c r="U3615" s="969"/>
      <c r="V3615" s="38"/>
      <c r="W3615" s="38"/>
    </row>
    <row r="3616" spans="1:23" x14ac:dyDescent="0.35">
      <c r="A3616" s="957">
        <v>73720</v>
      </c>
      <c r="B3616" s="1297">
        <v>2.1</v>
      </c>
      <c r="C3616" s="30" t="s">
        <v>3680</v>
      </c>
      <c r="D3616" s="1"/>
      <c r="E3616" s="638" t="s">
        <v>2994</v>
      </c>
      <c r="F3616" s="3"/>
      <c r="O3616"/>
      <c r="P3616"/>
      <c r="Q3616"/>
      <c r="U3616" s="969"/>
      <c r="V3616" s="38"/>
      <c r="W3616" s="38"/>
    </row>
    <row r="3617" spans="1:23" x14ac:dyDescent="0.35">
      <c r="A3617" s="957">
        <v>73720</v>
      </c>
      <c r="B3617" s="1297">
        <v>2.1</v>
      </c>
      <c r="C3617" s="30" t="s">
        <v>3681</v>
      </c>
      <c r="D3617" s="1"/>
      <c r="E3617" s="638" t="s">
        <v>2994</v>
      </c>
      <c r="F3617" s="3"/>
      <c r="O3617"/>
      <c r="P3617"/>
      <c r="Q3617"/>
      <c r="U3617" s="969"/>
      <c r="V3617" s="38"/>
      <c r="W3617" s="38"/>
    </row>
    <row r="3618" spans="1:23" x14ac:dyDescent="0.35">
      <c r="A3618" s="957">
        <v>73720</v>
      </c>
      <c r="B3618" s="1297">
        <v>2.1</v>
      </c>
      <c r="C3618" s="30" t="s">
        <v>3682</v>
      </c>
      <c r="D3618" s="1"/>
      <c r="E3618" s="638" t="s">
        <v>2994</v>
      </c>
      <c r="F3618" s="3"/>
      <c r="O3618"/>
      <c r="P3618"/>
      <c r="Q3618"/>
      <c r="U3618" s="969"/>
      <c r="V3618" s="38"/>
      <c r="W3618" s="38"/>
    </row>
    <row r="3619" spans="1:23" x14ac:dyDescent="0.35">
      <c r="A3619" s="957">
        <v>73720</v>
      </c>
      <c r="B3619" s="1297">
        <v>2.1</v>
      </c>
      <c r="C3619" s="30" t="s">
        <v>3683</v>
      </c>
      <c r="D3619" s="1"/>
      <c r="E3619" s="638" t="s">
        <v>2994</v>
      </c>
      <c r="F3619" s="3"/>
      <c r="O3619"/>
      <c r="P3619"/>
      <c r="Q3619"/>
      <c r="U3619" s="969"/>
      <c r="V3619" s="38"/>
      <c r="W3619" s="38"/>
    </row>
    <row r="3620" spans="1:23" x14ac:dyDescent="0.35">
      <c r="A3620" s="957">
        <v>73720</v>
      </c>
      <c r="B3620" s="1297">
        <v>2.1</v>
      </c>
      <c r="C3620" s="30" t="s">
        <v>3684</v>
      </c>
      <c r="D3620" s="1"/>
      <c r="E3620" s="638" t="s">
        <v>2994</v>
      </c>
      <c r="F3620" s="3"/>
      <c r="O3620"/>
      <c r="P3620"/>
      <c r="Q3620"/>
      <c r="U3620" s="969"/>
      <c r="V3620" s="38"/>
      <c r="W3620" s="38"/>
    </row>
    <row r="3621" spans="1:23" x14ac:dyDescent="0.35">
      <c r="A3621" s="957">
        <v>73720</v>
      </c>
      <c r="B3621" s="1297">
        <v>2.1</v>
      </c>
      <c r="C3621" s="30" t="s">
        <v>3685</v>
      </c>
      <c r="D3621" s="1"/>
      <c r="E3621" s="638" t="s">
        <v>2994</v>
      </c>
      <c r="F3621" s="3"/>
      <c r="O3621"/>
      <c r="P3621"/>
      <c r="Q3621"/>
      <c r="U3621" s="969"/>
      <c r="V3621" s="38"/>
      <c r="W3621" s="38"/>
    </row>
    <row r="3622" spans="1:23" x14ac:dyDescent="0.35">
      <c r="A3622" s="957">
        <v>73720</v>
      </c>
      <c r="B3622" s="1297">
        <v>2.1</v>
      </c>
      <c r="C3622" s="30" t="s">
        <v>3686</v>
      </c>
      <c r="D3622" s="1"/>
      <c r="E3622" s="638" t="s">
        <v>2994</v>
      </c>
      <c r="F3622" s="3"/>
      <c r="O3622"/>
      <c r="P3622"/>
      <c r="Q3622"/>
      <c r="U3622" s="969"/>
      <c r="V3622" s="38"/>
      <c r="W3622" s="38"/>
    </row>
    <row r="3623" spans="1:23" x14ac:dyDescent="0.35">
      <c r="A3623" s="957">
        <v>73720</v>
      </c>
      <c r="B3623" s="1297">
        <v>2.1</v>
      </c>
      <c r="C3623" s="30" t="s">
        <v>3687</v>
      </c>
      <c r="D3623" s="1"/>
      <c r="E3623" s="638" t="s">
        <v>2994</v>
      </c>
      <c r="F3623" s="3"/>
      <c r="O3623"/>
      <c r="P3623"/>
      <c r="Q3623"/>
      <c r="U3623" s="969"/>
      <c r="V3623" s="38"/>
      <c r="W3623" s="38"/>
    </row>
    <row r="3624" spans="1:23" x14ac:dyDescent="0.35">
      <c r="A3624" s="957">
        <v>73720</v>
      </c>
      <c r="B3624" s="1297">
        <v>2.1</v>
      </c>
      <c r="C3624" s="30" t="s">
        <v>3688</v>
      </c>
      <c r="D3624" s="1"/>
      <c r="E3624" s="638" t="s">
        <v>2994</v>
      </c>
      <c r="F3624" s="3"/>
      <c r="O3624"/>
      <c r="P3624"/>
      <c r="Q3624"/>
      <c r="U3624" s="969"/>
      <c r="V3624" s="38"/>
      <c r="W3624" s="38"/>
    </row>
    <row r="3625" spans="1:23" x14ac:dyDescent="0.35">
      <c r="A3625" s="957">
        <v>73720</v>
      </c>
      <c r="B3625" s="1297">
        <v>2.1</v>
      </c>
      <c r="C3625" s="30" t="s">
        <v>3689</v>
      </c>
      <c r="D3625" s="1"/>
      <c r="E3625" s="638" t="s">
        <v>2994</v>
      </c>
      <c r="F3625" s="3"/>
      <c r="O3625"/>
      <c r="P3625"/>
      <c r="Q3625"/>
      <c r="U3625" s="969"/>
      <c r="V3625" s="38"/>
      <c r="W3625" s="38"/>
    </row>
    <row r="3626" spans="1:23" x14ac:dyDescent="0.35">
      <c r="A3626" s="957">
        <v>73720</v>
      </c>
      <c r="B3626" s="1297">
        <v>2.1</v>
      </c>
      <c r="C3626" s="30" t="s">
        <v>3690</v>
      </c>
      <c r="D3626" s="1"/>
      <c r="E3626" s="638" t="s">
        <v>2994</v>
      </c>
      <c r="F3626" s="3"/>
      <c r="O3626"/>
      <c r="P3626"/>
      <c r="Q3626"/>
      <c r="U3626" s="969"/>
      <c r="V3626" s="38"/>
      <c r="W3626" s="38"/>
    </row>
    <row r="3627" spans="1:23" x14ac:dyDescent="0.35">
      <c r="A3627" s="957">
        <v>73720</v>
      </c>
      <c r="B3627" s="1297">
        <v>2.1</v>
      </c>
      <c r="C3627" s="30" t="s">
        <v>3691</v>
      </c>
      <c r="D3627" s="1"/>
      <c r="E3627" s="638" t="s">
        <v>2994</v>
      </c>
      <c r="F3627" s="3"/>
      <c r="O3627"/>
      <c r="P3627"/>
      <c r="Q3627"/>
      <c r="U3627" s="969"/>
      <c r="V3627" s="38"/>
      <c r="W3627" s="38"/>
    </row>
    <row r="3628" spans="1:23" x14ac:dyDescent="0.35">
      <c r="A3628" s="957">
        <v>73721</v>
      </c>
      <c r="B3628" s="1297">
        <v>1.32</v>
      </c>
      <c r="C3628" s="30" t="s">
        <v>3536</v>
      </c>
      <c r="D3628" s="1"/>
      <c r="E3628" s="638" t="s">
        <v>2994</v>
      </c>
      <c r="F3628" s="3"/>
      <c r="O3628"/>
      <c r="P3628"/>
      <c r="Q3628"/>
      <c r="U3628" s="969"/>
      <c r="V3628" s="38"/>
      <c r="W3628" s="38"/>
    </row>
    <row r="3629" spans="1:23" x14ac:dyDescent="0.35">
      <c r="A3629" s="957">
        <v>73721</v>
      </c>
      <c r="B3629" s="1297">
        <v>1.32</v>
      </c>
      <c r="C3629" s="30" t="s">
        <v>3537</v>
      </c>
      <c r="D3629" s="1"/>
      <c r="E3629" s="638" t="s">
        <v>2994</v>
      </c>
      <c r="F3629" s="3"/>
      <c r="O3629"/>
      <c r="P3629"/>
      <c r="Q3629"/>
      <c r="U3629" s="969"/>
      <c r="V3629" s="38"/>
      <c r="W3629" s="38"/>
    </row>
    <row r="3630" spans="1:23" x14ac:dyDescent="0.35">
      <c r="A3630" s="957">
        <v>73721</v>
      </c>
      <c r="B3630" s="1297">
        <v>1.32</v>
      </c>
      <c r="C3630" s="30" t="s">
        <v>3538</v>
      </c>
      <c r="D3630" s="1"/>
      <c r="E3630" s="638" t="s">
        <v>2994</v>
      </c>
      <c r="F3630" s="3"/>
      <c r="O3630"/>
      <c r="P3630"/>
      <c r="Q3630"/>
      <c r="U3630" s="969"/>
      <c r="V3630" s="38"/>
      <c r="W3630" s="38"/>
    </row>
    <row r="3631" spans="1:23" x14ac:dyDescent="0.35">
      <c r="A3631" s="957">
        <v>73721</v>
      </c>
      <c r="B3631" s="1297">
        <v>1.32</v>
      </c>
      <c r="C3631" s="30" t="s">
        <v>3539</v>
      </c>
      <c r="D3631" s="1"/>
      <c r="E3631" s="638" t="s">
        <v>2994</v>
      </c>
      <c r="F3631" s="3"/>
      <c r="O3631"/>
      <c r="P3631"/>
      <c r="Q3631"/>
      <c r="U3631" s="969"/>
      <c r="V3631" s="38"/>
      <c r="W3631" s="38"/>
    </row>
    <row r="3632" spans="1:23" x14ac:dyDescent="0.35">
      <c r="A3632" s="957">
        <v>73721</v>
      </c>
      <c r="B3632" s="1297">
        <v>1.32</v>
      </c>
      <c r="C3632" s="30" t="s">
        <v>3540</v>
      </c>
      <c r="D3632" s="1"/>
      <c r="E3632" s="638" t="s">
        <v>2994</v>
      </c>
      <c r="F3632" s="3"/>
      <c r="O3632"/>
      <c r="P3632"/>
      <c r="Q3632"/>
      <c r="U3632" s="969"/>
      <c r="V3632" s="38"/>
      <c r="W3632" s="38"/>
    </row>
    <row r="3633" spans="1:23" x14ac:dyDescent="0.35">
      <c r="A3633" s="957">
        <v>73721</v>
      </c>
      <c r="B3633" s="1297">
        <v>1.32</v>
      </c>
      <c r="C3633" s="30" t="s">
        <v>3541</v>
      </c>
      <c r="D3633" s="1"/>
      <c r="E3633" s="638" t="s">
        <v>2994</v>
      </c>
      <c r="F3633" s="3"/>
      <c r="O3633"/>
      <c r="P3633"/>
      <c r="Q3633"/>
      <c r="U3633" s="969"/>
      <c r="V3633" s="38"/>
      <c r="W3633" s="38"/>
    </row>
    <row r="3634" spans="1:23" x14ac:dyDescent="0.35">
      <c r="A3634" s="957">
        <v>73721</v>
      </c>
      <c r="B3634" s="1297">
        <v>1.32</v>
      </c>
      <c r="C3634" s="30" t="s">
        <v>3542</v>
      </c>
      <c r="D3634" s="1"/>
      <c r="E3634" s="638" t="s">
        <v>2994</v>
      </c>
      <c r="F3634" s="3"/>
      <c r="O3634"/>
      <c r="P3634"/>
      <c r="Q3634"/>
      <c r="U3634" s="969"/>
      <c r="V3634" s="38"/>
      <c r="W3634" s="38"/>
    </row>
    <row r="3635" spans="1:23" x14ac:dyDescent="0.35">
      <c r="A3635" s="957">
        <v>73721</v>
      </c>
      <c r="B3635" s="1297">
        <v>1.32</v>
      </c>
      <c r="C3635" s="30" t="s">
        <v>3543</v>
      </c>
      <c r="D3635" s="1"/>
      <c r="E3635" s="638" t="s">
        <v>2994</v>
      </c>
      <c r="F3635" s="3"/>
      <c r="O3635"/>
      <c r="P3635"/>
      <c r="Q3635"/>
      <c r="U3635" s="969"/>
      <c r="V3635" s="38"/>
      <c r="W3635" s="38"/>
    </row>
    <row r="3636" spans="1:23" x14ac:dyDescent="0.35">
      <c r="A3636" s="957">
        <v>73721</v>
      </c>
      <c r="B3636" s="1297">
        <v>1.32</v>
      </c>
      <c r="C3636" s="30" t="s">
        <v>3544</v>
      </c>
      <c r="D3636" s="1"/>
      <c r="E3636" s="638" t="s">
        <v>2994</v>
      </c>
      <c r="F3636" s="3"/>
      <c r="O3636"/>
      <c r="P3636"/>
      <c r="Q3636"/>
      <c r="U3636" s="969"/>
      <c r="V3636" s="38"/>
      <c r="W3636" s="38"/>
    </row>
    <row r="3637" spans="1:23" x14ac:dyDescent="0.35">
      <c r="A3637" s="957">
        <v>73721</v>
      </c>
      <c r="B3637" s="1297">
        <v>1.32</v>
      </c>
      <c r="C3637" s="30" t="s">
        <v>3545</v>
      </c>
      <c r="D3637" s="1"/>
      <c r="E3637" s="638" t="s">
        <v>2994</v>
      </c>
      <c r="F3637" s="3"/>
      <c r="O3637"/>
      <c r="P3637"/>
      <c r="Q3637"/>
      <c r="U3637" s="969"/>
      <c r="V3637" s="38"/>
      <c r="W3637" s="38"/>
    </row>
    <row r="3638" spans="1:23" x14ac:dyDescent="0.35">
      <c r="A3638" s="957">
        <v>73721</v>
      </c>
      <c r="B3638" s="1297">
        <v>1.32</v>
      </c>
      <c r="C3638" s="30" t="s">
        <v>3546</v>
      </c>
      <c r="D3638" s="1"/>
      <c r="E3638" s="638" t="s">
        <v>2994</v>
      </c>
      <c r="F3638" s="3"/>
      <c r="O3638"/>
      <c r="P3638"/>
      <c r="Q3638"/>
      <c r="U3638" s="969"/>
      <c r="V3638" s="38"/>
      <c r="W3638" s="38"/>
    </row>
    <row r="3639" spans="1:23" x14ac:dyDescent="0.35">
      <c r="A3639" s="957">
        <v>73721</v>
      </c>
      <c r="B3639" s="1297">
        <v>1.32</v>
      </c>
      <c r="C3639" s="30" t="s">
        <v>3547</v>
      </c>
      <c r="D3639" s="1"/>
      <c r="E3639" s="638" t="s">
        <v>2994</v>
      </c>
      <c r="F3639" s="3"/>
      <c r="O3639"/>
      <c r="P3639"/>
      <c r="Q3639"/>
      <c r="U3639" s="969"/>
      <c r="V3639" s="38"/>
      <c r="W3639" s="38"/>
    </row>
    <row r="3640" spans="1:23" x14ac:dyDescent="0.35">
      <c r="A3640" s="957">
        <v>73722</v>
      </c>
      <c r="B3640" s="1297">
        <v>1.58</v>
      </c>
      <c r="C3640" s="30" t="s">
        <v>3609</v>
      </c>
      <c r="D3640" s="1"/>
      <c r="E3640" s="638" t="s">
        <v>2994</v>
      </c>
      <c r="F3640" s="3"/>
      <c r="O3640"/>
      <c r="P3640"/>
      <c r="Q3640"/>
      <c r="U3640" s="969"/>
      <c r="V3640" s="38"/>
      <c r="W3640" s="38"/>
    </row>
    <row r="3641" spans="1:23" x14ac:dyDescent="0.35">
      <c r="A3641" s="957">
        <v>73722</v>
      </c>
      <c r="B3641" s="1297">
        <v>1.58</v>
      </c>
      <c r="C3641" s="30" t="s">
        <v>3610</v>
      </c>
      <c r="D3641" s="1"/>
      <c r="E3641" s="638" t="s">
        <v>2994</v>
      </c>
      <c r="O3641"/>
      <c r="P3641"/>
      <c r="Q3641"/>
      <c r="U3641" s="969"/>
      <c r="V3641" s="38"/>
      <c r="W3641" s="38"/>
    </row>
    <row r="3642" spans="1:23" x14ac:dyDescent="0.35">
      <c r="A3642" s="957">
        <v>73722</v>
      </c>
      <c r="B3642" s="1297">
        <v>1.58</v>
      </c>
      <c r="C3642" s="30" t="s">
        <v>3611</v>
      </c>
      <c r="D3642" s="1"/>
      <c r="E3642" s="638" t="s">
        <v>2994</v>
      </c>
      <c r="F3642" s="3"/>
      <c r="O3642"/>
      <c r="P3642"/>
      <c r="Q3642"/>
      <c r="U3642" s="969"/>
      <c r="V3642" s="38"/>
      <c r="W3642" s="38"/>
    </row>
    <row r="3643" spans="1:23" x14ac:dyDescent="0.35">
      <c r="A3643" s="957">
        <v>73722</v>
      </c>
      <c r="B3643" s="1297">
        <v>1.58</v>
      </c>
      <c r="C3643" s="30" t="s">
        <v>3612</v>
      </c>
      <c r="D3643" s="1"/>
      <c r="E3643" s="638" t="s">
        <v>2994</v>
      </c>
      <c r="F3643" s="3"/>
      <c r="O3643"/>
      <c r="P3643"/>
      <c r="Q3643"/>
      <c r="U3643" s="969"/>
      <c r="V3643" s="38"/>
      <c r="W3643" s="38"/>
    </row>
    <row r="3644" spans="1:23" x14ac:dyDescent="0.35">
      <c r="A3644" s="957">
        <v>73722</v>
      </c>
      <c r="B3644" s="1297">
        <v>1.58</v>
      </c>
      <c r="C3644" s="30" t="s">
        <v>3613</v>
      </c>
      <c r="D3644" s="1"/>
      <c r="E3644" s="638" t="s">
        <v>2994</v>
      </c>
      <c r="F3644" s="3"/>
      <c r="O3644"/>
      <c r="P3644"/>
      <c r="Q3644"/>
      <c r="U3644" s="969"/>
      <c r="V3644" s="38"/>
      <c r="W3644" s="38"/>
    </row>
    <row r="3645" spans="1:23" x14ac:dyDescent="0.35">
      <c r="A3645" s="957">
        <v>73722</v>
      </c>
      <c r="B3645" s="1297">
        <v>1.58</v>
      </c>
      <c r="C3645" s="30" t="s">
        <v>3614</v>
      </c>
      <c r="D3645" s="1"/>
      <c r="E3645" s="638" t="s">
        <v>2994</v>
      </c>
      <c r="F3645" s="3"/>
      <c r="O3645"/>
      <c r="P3645"/>
      <c r="Q3645"/>
      <c r="U3645" s="969"/>
      <c r="V3645" s="38"/>
      <c r="W3645" s="38"/>
    </row>
    <row r="3646" spans="1:23" x14ac:dyDescent="0.35">
      <c r="A3646" s="957">
        <v>73722</v>
      </c>
      <c r="B3646" s="1297">
        <v>1.58</v>
      </c>
      <c r="C3646" s="30" t="s">
        <v>3615</v>
      </c>
      <c r="D3646" s="1"/>
      <c r="E3646" s="638" t="s">
        <v>2994</v>
      </c>
      <c r="F3646" s="3"/>
      <c r="O3646"/>
      <c r="P3646"/>
      <c r="Q3646"/>
      <c r="U3646" s="969"/>
      <c r="V3646" s="38"/>
      <c r="W3646" s="38"/>
    </row>
    <row r="3647" spans="1:23" x14ac:dyDescent="0.35">
      <c r="A3647" s="957">
        <v>73723</v>
      </c>
      <c r="B3647" s="1297">
        <v>2.1</v>
      </c>
      <c r="C3647" s="30" t="s">
        <v>3692</v>
      </c>
      <c r="D3647" s="1"/>
      <c r="E3647" s="638" t="s">
        <v>2994</v>
      </c>
      <c r="F3647" s="3"/>
      <c r="O3647"/>
      <c r="P3647"/>
      <c r="Q3647"/>
      <c r="U3647" s="969"/>
      <c r="V3647" s="38"/>
      <c r="W3647" s="38"/>
    </row>
    <row r="3648" spans="1:23" x14ac:dyDescent="0.35">
      <c r="A3648" s="957">
        <v>73723</v>
      </c>
      <c r="B3648" s="1297">
        <v>2.1</v>
      </c>
      <c r="C3648" s="30" t="s">
        <v>3693</v>
      </c>
      <c r="D3648" s="1"/>
      <c r="E3648" s="638" t="s">
        <v>2994</v>
      </c>
      <c r="F3648" s="3"/>
      <c r="O3648"/>
      <c r="P3648"/>
      <c r="Q3648"/>
      <c r="U3648" s="969"/>
      <c r="V3648" s="38"/>
      <c r="W3648" s="38"/>
    </row>
    <row r="3649" spans="1:23" x14ac:dyDescent="0.35">
      <c r="A3649" s="957">
        <v>73723</v>
      </c>
      <c r="B3649" s="1297">
        <v>2.1</v>
      </c>
      <c r="C3649" s="1305" t="s">
        <v>3694</v>
      </c>
      <c r="D3649" s="1"/>
      <c r="E3649" s="638" t="s">
        <v>2994</v>
      </c>
      <c r="F3649" s="3"/>
      <c r="O3649"/>
      <c r="P3649"/>
      <c r="Q3649"/>
      <c r="U3649" s="969"/>
      <c r="V3649" s="38"/>
      <c r="W3649" s="38"/>
    </row>
    <row r="3650" spans="1:23" x14ac:dyDescent="0.35">
      <c r="A3650" s="957">
        <v>73723</v>
      </c>
      <c r="B3650" s="1297">
        <v>2.1</v>
      </c>
      <c r="C3650" s="30" t="s">
        <v>3695</v>
      </c>
      <c r="D3650" s="1"/>
      <c r="E3650" s="638" t="s">
        <v>2994</v>
      </c>
      <c r="F3650" s="3"/>
      <c r="O3650"/>
      <c r="P3650"/>
      <c r="Q3650"/>
      <c r="U3650" s="969"/>
      <c r="V3650" s="38"/>
      <c r="W3650" s="38"/>
    </row>
    <row r="3651" spans="1:23" x14ac:dyDescent="0.35">
      <c r="A3651" s="957">
        <v>73723</v>
      </c>
      <c r="B3651" s="1297">
        <v>2.1</v>
      </c>
      <c r="C3651" s="30" t="s">
        <v>3696</v>
      </c>
      <c r="D3651" s="1"/>
      <c r="E3651" s="638" t="s">
        <v>2994</v>
      </c>
      <c r="F3651" s="3"/>
      <c r="O3651"/>
      <c r="P3651"/>
      <c r="Q3651"/>
      <c r="U3651" s="969"/>
      <c r="V3651" s="38"/>
      <c r="W3651" s="38"/>
    </row>
    <row r="3652" spans="1:23" x14ac:dyDescent="0.35">
      <c r="A3652" s="957">
        <v>73723</v>
      </c>
      <c r="B3652" s="1297">
        <v>2.1</v>
      </c>
      <c r="C3652" s="30" t="s">
        <v>3697</v>
      </c>
      <c r="D3652" s="1"/>
      <c r="E3652" s="638" t="s">
        <v>2994</v>
      </c>
      <c r="F3652" s="3"/>
      <c r="O3652"/>
      <c r="P3652"/>
      <c r="Q3652"/>
      <c r="U3652" s="969"/>
      <c r="V3652" s="38"/>
      <c r="W3652" s="38"/>
    </row>
    <row r="3653" spans="1:23" x14ac:dyDescent="0.35">
      <c r="A3653" s="957">
        <v>73723</v>
      </c>
      <c r="B3653" s="1297">
        <v>2.1</v>
      </c>
      <c r="C3653" s="30" t="s">
        <v>3698</v>
      </c>
      <c r="D3653" s="1"/>
      <c r="E3653" s="638" t="s">
        <v>2994</v>
      </c>
      <c r="F3653" s="3"/>
      <c r="O3653"/>
      <c r="P3653"/>
      <c r="Q3653"/>
      <c r="U3653" s="969"/>
      <c r="V3653" s="38"/>
      <c r="W3653" s="38"/>
    </row>
    <row r="3654" spans="1:23" x14ac:dyDescent="0.35">
      <c r="A3654" s="957">
        <v>73723</v>
      </c>
      <c r="B3654" s="1297">
        <v>2.1</v>
      </c>
      <c r="C3654" s="30" t="s">
        <v>3699</v>
      </c>
      <c r="D3654" s="1"/>
      <c r="E3654" s="638" t="s">
        <v>2994</v>
      </c>
      <c r="F3654" s="3"/>
      <c r="O3654"/>
      <c r="P3654"/>
      <c r="Q3654"/>
      <c r="U3654" s="969"/>
      <c r="V3654" s="38"/>
      <c r="W3654" s="38"/>
    </row>
    <row r="3655" spans="1:23" x14ac:dyDescent="0.35">
      <c r="A3655" s="957">
        <v>73723</v>
      </c>
      <c r="B3655" s="1297">
        <v>2.1</v>
      </c>
      <c r="C3655" s="30" t="s">
        <v>3700</v>
      </c>
      <c r="D3655" s="1"/>
      <c r="E3655" s="638" t="s">
        <v>2994</v>
      </c>
      <c r="F3655" s="3"/>
      <c r="O3655"/>
      <c r="P3655"/>
      <c r="Q3655"/>
      <c r="U3655" s="969"/>
      <c r="V3655" s="38"/>
      <c r="W3655" s="38"/>
    </row>
    <row r="3656" spans="1:23" x14ac:dyDescent="0.35">
      <c r="A3656" s="957">
        <v>73723</v>
      </c>
      <c r="B3656" s="1297">
        <v>2.1</v>
      </c>
      <c r="C3656" s="30" t="s">
        <v>3701</v>
      </c>
      <c r="D3656" s="1"/>
      <c r="E3656" s="638" t="s">
        <v>2994</v>
      </c>
      <c r="F3656" s="1109"/>
      <c r="O3656"/>
      <c r="P3656"/>
      <c r="Q3656"/>
      <c r="U3656" s="969"/>
      <c r="V3656" s="38"/>
      <c r="W3656" s="38"/>
    </row>
    <row r="3657" spans="1:23" x14ac:dyDescent="0.35">
      <c r="A3657" s="957">
        <v>73723</v>
      </c>
      <c r="B3657" s="1297">
        <v>2.1</v>
      </c>
      <c r="C3657" s="30" t="s">
        <v>3702</v>
      </c>
      <c r="D3657" s="1"/>
      <c r="E3657" s="638" t="s">
        <v>2994</v>
      </c>
      <c r="F3657" s="3"/>
      <c r="O3657"/>
      <c r="P3657"/>
      <c r="Q3657"/>
      <c r="U3657" s="969"/>
      <c r="V3657" s="38"/>
      <c r="W3657" s="38"/>
    </row>
    <row r="3658" spans="1:23" x14ac:dyDescent="0.35">
      <c r="A3658" s="957">
        <v>73723</v>
      </c>
      <c r="B3658" s="1297">
        <v>2.1</v>
      </c>
      <c r="C3658" s="30" t="s">
        <v>3703</v>
      </c>
      <c r="D3658" s="1"/>
      <c r="E3658" s="638" t="s">
        <v>2994</v>
      </c>
      <c r="F3658" s="3"/>
      <c r="O3658"/>
      <c r="P3658"/>
      <c r="Q3658"/>
      <c r="U3658" s="969"/>
      <c r="V3658" s="38"/>
      <c r="W3658" s="38"/>
    </row>
    <row r="3659" spans="1:23" x14ac:dyDescent="0.35">
      <c r="A3659" s="957">
        <v>73723</v>
      </c>
      <c r="B3659" s="1297">
        <v>2.1</v>
      </c>
      <c r="C3659" s="30" t="s">
        <v>3704</v>
      </c>
      <c r="D3659" s="1"/>
      <c r="E3659" s="638" t="s">
        <v>2994</v>
      </c>
      <c r="F3659" s="3"/>
      <c r="O3659"/>
      <c r="P3659"/>
      <c r="Q3659"/>
      <c r="U3659" s="969"/>
      <c r="V3659" s="38"/>
      <c r="W3659" s="38"/>
    </row>
    <row r="3660" spans="1:23" x14ac:dyDescent="0.35">
      <c r="A3660" s="957">
        <v>73723</v>
      </c>
      <c r="B3660" s="1297">
        <v>2.1</v>
      </c>
      <c r="C3660" s="30" t="s">
        <v>3705</v>
      </c>
      <c r="D3660" s="1"/>
      <c r="E3660" s="638" t="s">
        <v>2994</v>
      </c>
      <c r="F3660" s="3"/>
      <c r="O3660"/>
      <c r="P3660"/>
      <c r="Q3660"/>
      <c r="U3660" s="969"/>
      <c r="V3660" s="38"/>
      <c r="W3660" s="38"/>
    </row>
    <row r="3661" spans="1:23" x14ac:dyDescent="0.35">
      <c r="A3661" s="957">
        <v>73725</v>
      </c>
      <c r="B3661" s="1297">
        <v>1.77</v>
      </c>
      <c r="C3661" s="30" t="s">
        <v>3645</v>
      </c>
      <c r="D3661" s="1"/>
      <c r="E3661" s="638" t="s">
        <v>2994</v>
      </c>
      <c r="F3661" s="3"/>
      <c r="O3661"/>
      <c r="P3661"/>
      <c r="Q3661"/>
      <c r="U3661" s="969"/>
      <c r="V3661" s="38"/>
      <c r="W3661" s="38"/>
    </row>
    <row r="3662" spans="1:23" x14ac:dyDescent="0.35">
      <c r="A3662" s="957">
        <v>73725</v>
      </c>
      <c r="B3662" s="1297">
        <v>1.77</v>
      </c>
      <c r="C3662" s="30" t="s">
        <v>3646</v>
      </c>
      <c r="D3662" s="1"/>
      <c r="E3662" s="638" t="s">
        <v>2994</v>
      </c>
      <c r="F3662" s="3"/>
      <c r="O3662"/>
      <c r="P3662"/>
      <c r="Q3662"/>
      <c r="U3662" s="969"/>
      <c r="V3662" s="38"/>
      <c r="W3662" s="38"/>
    </row>
    <row r="3663" spans="1:23" x14ac:dyDescent="0.35">
      <c r="A3663" s="957">
        <v>73725</v>
      </c>
      <c r="B3663" s="1297">
        <v>1.77</v>
      </c>
      <c r="C3663" s="30" t="s">
        <v>3647</v>
      </c>
      <c r="D3663" s="1"/>
      <c r="E3663" s="638" t="s">
        <v>2994</v>
      </c>
      <c r="F3663" s="3"/>
      <c r="O3663"/>
      <c r="P3663"/>
      <c r="Q3663"/>
      <c r="U3663" s="969"/>
      <c r="V3663" s="38"/>
      <c r="W3663" s="38"/>
    </row>
    <row r="3664" spans="1:23" x14ac:dyDescent="0.35">
      <c r="A3664" s="957">
        <v>74018</v>
      </c>
      <c r="B3664" s="1297">
        <v>0.18</v>
      </c>
      <c r="C3664" s="30" t="s">
        <v>3096</v>
      </c>
      <c r="D3664" s="1"/>
      <c r="E3664" s="638" t="s">
        <v>2994</v>
      </c>
      <c r="F3664" s="3"/>
      <c r="O3664"/>
      <c r="P3664"/>
      <c r="Q3664"/>
      <c r="U3664" s="969"/>
      <c r="V3664" s="38"/>
      <c r="W3664" s="38"/>
    </row>
    <row r="3665" spans="1:23" x14ac:dyDescent="0.35">
      <c r="A3665" s="957">
        <v>74019</v>
      </c>
      <c r="B3665" s="1297">
        <v>0.22</v>
      </c>
      <c r="C3665" s="30" t="s">
        <v>3133</v>
      </c>
      <c r="D3665" s="1"/>
      <c r="E3665" s="638" t="s">
        <v>2994</v>
      </c>
      <c r="F3665" s="3"/>
      <c r="O3665"/>
      <c r="P3665"/>
      <c r="Q3665"/>
      <c r="U3665" s="969"/>
      <c r="V3665" s="38"/>
      <c r="W3665" s="38"/>
    </row>
    <row r="3666" spans="1:23" x14ac:dyDescent="0.35">
      <c r="A3666" s="957">
        <v>74021</v>
      </c>
      <c r="B3666" s="1297">
        <v>0.26</v>
      </c>
      <c r="C3666" s="30" t="s">
        <v>3152</v>
      </c>
      <c r="D3666" s="1"/>
      <c r="E3666" s="638" t="s">
        <v>2994</v>
      </c>
      <c r="F3666" s="3"/>
      <c r="O3666"/>
      <c r="P3666"/>
      <c r="Q3666"/>
      <c r="U3666" s="969"/>
      <c r="V3666" s="38"/>
      <c r="W3666" s="38"/>
    </row>
    <row r="3667" spans="1:23" x14ac:dyDescent="0.35">
      <c r="A3667" s="957">
        <v>74022</v>
      </c>
      <c r="B3667" s="1297">
        <v>0.31</v>
      </c>
      <c r="C3667" s="30" t="s">
        <v>3171</v>
      </c>
      <c r="D3667" s="1"/>
      <c r="E3667" s="638" t="s">
        <v>2994</v>
      </c>
      <c r="F3667" s="3"/>
      <c r="O3667"/>
      <c r="P3667"/>
      <c r="Q3667"/>
      <c r="U3667" s="969"/>
      <c r="V3667" s="38"/>
      <c r="W3667" s="38"/>
    </row>
    <row r="3668" spans="1:23" x14ac:dyDescent="0.35">
      <c r="A3668" s="957">
        <v>74150</v>
      </c>
      <c r="B3668" s="1297">
        <v>1.1599999999999999</v>
      </c>
      <c r="C3668" s="30" t="s">
        <v>3445</v>
      </c>
      <c r="D3668" s="1"/>
      <c r="E3668" s="638" t="s">
        <v>2994</v>
      </c>
      <c r="F3668" s="3"/>
      <c r="O3668"/>
      <c r="P3668"/>
      <c r="Q3668"/>
      <c r="U3668" s="969"/>
      <c r="V3668" s="38"/>
      <c r="W3668" s="38"/>
    </row>
    <row r="3669" spans="1:23" x14ac:dyDescent="0.35">
      <c r="A3669" s="957">
        <v>74160</v>
      </c>
      <c r="B3669" s="1297">
        <v>1.24</v>
      </c>
      <c r="C3669" s="30" t="s">
        <v>3500</v>
      </c>
      <c r="D3669" s="1"/>
      <c r="E3669" s="638" t="s">
        <v>2994</v>
      </c>
      <c r="F3669" s="3"/>
      <c r="O3669"/>
      <c r="P3669"/>
      <c r="Q3669"/>
      <c r="U3669" s="969"/>
      <c r="V3669" s="38"/>
      <c r="W3669" s="38"/>
    </row>
    <row r="3670" spans="1:23" x14ac:dyDescent="0.35">
      <c r="A3670" s="957">
        <v>74170</v>
      </c>
      <c r="B3670" s="1297">
        <v>1.37</v>
      </c>
      <c r="C3670" s="30" t="s">
        <v>3550</v>
      </c>
      <c r="D3670" s="1"/>
      <c r="E3670" s="638" t="s">
        <v>2994</v>
      </c>
      <c r="F3670" s="3"/>
      <c r="O3670"/>
      <c r="P3670"/>
      <c r="Q3670"/>
      <c r="U3670" s="969"/>
      <c r="V3670" s="38"/>
      <c r="W3670" s="38"/>
    </row>
    <row r="3671" spans="1:23" x14ac:dyDescent="0.35">
      <c r="A3671" s="957">
        <v>74174</v>
      </c>
      <c r="B3671" s="1297">
        <v>2.15</v>
      </c>
      <c r="C3671" s="30" t="s">
        <v>3710</v>
      </c>
      <c r="D3671" s="1"/>
      <c r="E3671" s="638" t="s">
        <v>2994</v>
      </c>
      <c r="F3671" s="3"/>
      <c r="O3671"/>
      <c r="P3671"/>
      <c r="Q3671"/>
      <c r="U3671" s="969"/>
      <c r="V3671" s="38"/>
      <c r="W3671" s="38"/>
    </row>
    <row r="3672" spans="1:23" x14ac:dyDescent="0.35">
      <c r="A3672" s="957">
        <v>74174</v>
      </c>
      <c r="B3672" s="1297">
        <v>2.15</v>
      </c>
      <c r="C3672" s="30" t="s">
        <v>3711</v>
      </c>
      <c r="D3672" s="1"/>
      <c r="E3672" s="638" t="s">
        <v>2994</v>
      </c>
      <c r="F3672" s="3"/>
      <c r="O3672"/>
      <c r="P3672"/>
      <c r="Q3672"/>
      <c r="U3672" s="969"/>
      <c r="V3672" s="38"/>
      <c r="W3672" s="38"/>
    </row>
    <row r="3673" spans="1:23" x14ac:dyDescent="0.35">
      <c r="A3673" s="957">
        <v>74175</v>
      </c>
      <c r="B3673" s="1297">
        <v>1.77</v>
      </c>
      <c r="C3673" s="30" t="s">
        <v>3648</v>
      </c>
      <c r="D3673" s="1"/>
      <c r="E3673" s="638" t="s">
        <v>2994</v>
      </c>
      <c r="F3673" s="3"/>
      <c r="O3673"/>
      <c r="P3673"/>
      <c r="Q3673"/>
      <c r="U3673" s="969"/>
      <c r="V3673" s="38"/>
      <c r="W3673" s="38"/>
    </row>
    <row r="3674" spans="1:23" x14ac:dyDescent="0.35">
      <c r="A3674" s="957">
        <v>74176</v>
      </c>
      <c r="B3674" s="1297">
        <v>1.7</v>
      </c>
      <c r="C3674" s="30" t="s">
        <v>3622</v>
      </c>
      <c r="D3674" s="1"/>
      <c r="E3674" s="638" t="s">
        <v>2994</v>
      </c>
      <c r="F3674" s="3"/>
      <c r="O3674"/>
      <c r="P3674"/>
      <c r="Q3674"/>
      <c r="U3674" s="969"/>
      <c r="V3674" s="38"/>
      <c r="W3674" s="38"/>
    </row>
    <row r="3675" spans="1:23" x14ac:dyDescent="0.35">
      <c r="A3675" s="957">
        <v>74177</v>
      </c>
      <c r="B3675" s="1297">
        <v>1.77</v>
      </c>
      <c r="C3675" s="30" t="s">
        <v>3649</v>
      </c>
      <c r="D3675" s="1"/>
      <c r="E3675" s="638" t="s">
        <v>2994</v>
      </c>
      <c r="F3675" s="3"/>
      <c r="O3675"/>
      <c r="P3675"/>
      <c r="Q3675"/>
      <c r="U3675" s="969"/>
      <c r="V3675" s="38"/>
      <c r="W3675" s="38"/>
    </row>
    <row r="3676" spans="1:23" x14ac:dyDescent="0.35">
      <c r="A3676" s="638">
        <v>74177</v>
      </c>
      <c r="B3676" s="1298">
        <v>1.77</v>
      </c>
      <c r="C3676" s="37" t="s">
        <v>3650</v>
      </c>
      <c r="D3676" s="1"/>
      <c r="E3676" s="638" t="s">
        <v>2994</v>
      </c>
      <c r="F3676" s="3"/>
      <c r="O3676"/>
      <c r="P3676"/>
      <c r="Q3676"/>
      <c r="U3676" s="969"/>
      <c r="V3676" s="38"/>
      <c r="W3676" s="38"/>
    </row>
    <row r="3677" spans="1:23" x14ac:dyDescent="0.35">
      <c r="A3677" s="957">
        <v>74178</v>
      </c>
      <c r="B3677" s="1297">
        <v>1.96</v>
      </c>
      <c r="C3677" s="30" t="s">
        <v>3656</v>
      </c>
      <c r="D3677" s="1"/>
      <c r="E3677" s="638" t="s">
        <v>2994</v>
      </c>
      <c r="F3677" s="3"/>
      <c r="O3677"/>
      <c r="P3677"/>
      <c r="Q3677"/>
      <c r="U3677" s="969"/>
      <c r="V3677" s="38"/>
      <c r="W3677" s="38"/>
    </row>
    <row r="3678" spans="1:23" x14ac:dyDescent="0.35">
      <c r="A3678" s="957">
        <v>74178</v>
      </c>
      <c r="B3678" s="1297">
        <v>1.96</v>
      </c>
      <c r="C3678" s="30" t="s">
        <v>3657</v>
      </c>
      <c r="D3678" s="1"/>
      <c r="E3678" s="638" t="s">
        <v>2994</v>
      </c>
      <c r="F3678" s="3"/>
      <c r="O3678"/>
      <c r="P3678"/>
      <c r="Q3678"/>
      <c r="U3678" s="969"/>
      <c r="V3678" s="38"/>
      <c r="W3678" s="38"/>
    </row>
    <row r="3679" spans="1:23" x14ac:dyDescent="0.35">
      <c r="A3679" s="957">
        <v>74178</v>
      </c>
      <c r="B3679" s="1297">
        <v>1.96</v>
      </c>
      <c r="C3679" s="30" t="s">
        <v>3658</v>
      </c>
      <c r="D3679" s="1"/>
      <c r="E3679" s="638" t="s">
        <v>2994</v>
      </c>
      <c r="F3679" s="3"/>
      <c r="O3679"/>
      <c r="P3679"/>
      <c r="Q3679"/>
      <c r="U3679" s="969"/>
      <c r="V3679" s="38"/>
      <c r="W3679" s="38"/>
    </row>
    <row r="3680" spans="1:23" x14ac:dyDescent="0.35">
      <c r="A3680" s="957">
        <v>74181</v>
      </c>
      <c r="B3680" s="1297">
        <v>1.42</v>
      </c>
      <c r="C3680" s="30" t="s">
        <v>3560</v>
      </c>
      <c r="D3680" s="1"/>
      <c r="E3680" s="638" t="s">
        <v>2994</v>
      </c>
      <c r="F3680" s="3"/>
      <c r="O3680"/>
      <c r="P3680"/>
      <c r="Q3680"/>
      <c r="U3680" s="969"/>
      <c r="V3680" s="38"/>
      <c r="W3680" s="38"/>
    </row>
    <row r="3681" spans="1:23" x14ac:dyDescent="0.35">
      <c r="A3681" s="957">
        <v>74181</v>
      </c>
      <c r="B3681" s="1297">
        <v>1.42</v>
      </c>
      <c r="C3681" s="30" t="s">
        <v>3561</v>
      </c>
      <c r="D3681" s="1"/>
      <c r="E3681" s="638" t="s">
        <v>2994</v>
      </c>
      <c r="F3681" s="3"/>
      <c r="O3681"/>
      <c r="P3681"/>
      <c r="Q3681"/>
      <c r="U3681" s="969"/>
      <c r="V3681" s="38"/>
      <c r="W3681" s="38"/>
    </row>
    <row r="3682" spans="1:23" x14ac:dyDescent="0.35">
      <c r="A3682" s="957">
        <v>74182</v>
      </c>
      <c r="B3682" s="1297">
        <v>1.69</v>
      </c>
      <c r="C3682" s="30" t="s">
        <v>3621</v>
      </c>
      <c r="D3682" s="1"/>
      <c r="E3682" s="638" t="s">
        <v>2994</v>
      </c>
      <c r="F3682" s="3"/>
      <c r="O3682"/>
      <c r="P3682"/>
      <c r="Q3682"/>
      <c r="U3682" s="969"/>
      <c r="V3682" s="38"/>
      <c r="W3682" s="38"/>
    </row>
    <row r="3683" spans="1:23" x14ac:dyDescent="0.35">
      <c r="A3683" s="957">
        <v>74183</v>
      </c>
      <c r="B3683" s="1297">
        <v>2.15</v>
      </c>
      <c r="C3683" s="30" t="s">
        <v>3712</v>
      </c>
      <c r="D3683" s="1"/>
      <c r="E3683" s="638" t="s">
        <v>2994</v>
      </c>
      <c r="F3683" s="3"/>
      <c r="O3683"/>
      <c r="P3683"/>
      <c r="Q3683"/>
      <c r="U3683" s="969"/>
      <c r="V3683" s="38"/>
      <c r="W3683" s="38"/>
    </row>
    <row r="3684" spans="1:23" x14ac:dyDescent="0.35">
      <c r="A3684" s="957">
        <v>74183</v>
      </c>
      <c r="B3684" s="1297">
        <v>2.15</v>
      </c>
      <c r="C3684" s="1305" t="s">
        <v>3713</v>
      </c>
      <c r="D3684" s="1"/>
      <c r="E3684" s="638" t="s">
        <v>2994</v>
      </c>
      <c r="F3684" s="3"/>
      <c r="O3684"/>
      <c r="P3684"/>
      <c r="Q3684"/>
      <c r="U3684" s="969"/>
      <c r="V3684" s="38"/>
      <c r="W3684" s="38"/>
    </row>
    <row r="3685" spans="1:23" x14ac:dyDescent="0.35">
      <c r="A3685" s="957">
        <v>74183</v>
      </c>
      <c r="B3685" s="1297">
        <v>2.15</v>
      </c>
      <c r="C3685" s="30" t="s">
        <v>3714</v>
      </c>
      <c r="D3685" s="1"/>
      <c r="E3685" s="638" t="s">
        <v>2994</v>
      </c>
      <c r="F3685" s="3"/>
      <c r="O3685"/>
      <c r="P3685"/>
      <c r="Q3685"/>
      <c r="U3685" s="969"/>
      <c r="V3685" s="38"/>
      <c r="W3685" s="38"/>
    </row>
    <row r="3686" spans="1:23" x14ac:dyDescent="0.35">
      <c r="A3686" s="957">
        <v>74185</v>
      </c>
      <c r="B3686" s="1297">
        <v>1.76</v>
      </c>
      <c r="C3686" s="30" t="s">
        <v>3641</v>
      </c>
      <c r="D3686" s="1"/>
      <c r="E3686" s="638" t="s">
        <v>2994</v>
      </c>
      <c r="F3686" s="3"/>
      <c r="O3686"/>
      <c r="P3686"/>
      <c r="Q3686"/>
      <c r="U3686" s="969"/>
      <c r="V3686" s="38"/>
      <c r="W3686" s="38"/>
    </row>
    <row r="3687" spans="1:23" x14ac:dyDescent="0.35">
      <c r="A3687" s="957">
        <v>74210</v>
      </c>
      <c r="B3687" s="1297">
        <v>0.57999999999999996</v>
      </c>
      <c r="C3687" s="30" t="s">
        <v>3249</v>
      </c>
      <c r="D3687" s="1"/>
      <c r="E3687" s="638" t="s">
        <v>2994</v>
      </c>
      <c r="F3687" s="3"/>
      <c r="O3687"/>
      <c r="P3687"/>
      <c r="Q3687"/>
      <c r="U3687" s="969"/>
      <c r="V3687" s="38"/>
      <c r="W3687" s="38"/>
    </row>
    <row r="3688" spans="1:23" x14ac:dyDescent="0.35">
      <c r="A3688" s="957">
        <v>74220</v>
      </c>
      <c r="B3688" s="1297">
        <v>0.59</v>
      </c>
      <c r="C3688" s="30" t="s">
        <v>3255</v>
      </c>
      <c r="D3688" s="1"/>
      <c r="E3688" s="638" t="s">
        <v>2994</v>
      </c>
      <c r="F3688" s="3"/>
      <c r="O3688"/>
      <c r="P3688"/>
      <c r="Q3688"/>
      <c r="U3688" s="969"/>
      <c r="V3688" s="38"/>
      <c r="W3688" s="38"/>
    </row>
    <row r="3689" spans="1:23" x14ac:dyDescent="0.35">
      <c r="A3689" s="957">
        <v>74220</v>
      </c>
      <c r="B3689" s="1297">
        <v>0.59</v>
      </c>
      <c r="C3689" s="30" t="s">
        <v>3256</v>
      </c>
      <c r="D3689" s="1"/>
      <c r="E3689" s="638" t="s">
        <v>2994</v>
      </c>
      <c r="F3689" s="3"/>
      <c r="O3689"/>
      <c r="P3689"/>
      <c r="Q3689"/>
      <c r="U3689" s="969"/>
      <c r="V3689" s="38"/>
      <c r="W3689" s="38"/>
    </row>
    <row r="3690" spans="1:23" x14ac:dyDescent="0.35">
      <c r="A3690" s="957">
        <v>74221</v>
      </c>
      <c r="B3690" s="1297">
        <v>0.68</v>
      </c>
      <c r="C3690" s="30" t="s">
        <v>3276</v>
      </c>
      <c r="D3690" s="1"/>
      <c r="E3690" s="638" t="s">
        <v>2994</v>
      </c>
      <c r="F3690" s="3"/>
      <c r="O3690"/>
      <c r="P3690"/>
      <c r="Q3690"/>
      <c r="U3690" s="969"/>
      <c r="V3690" s="38"/>
      <c r="W3690" s="38"/>
    </row>
    <row r="3691" spans="1:23" x14ac:dyDescent="0.35">
      <c r="A3691" s="957">
        <v>74230</v>
      </c>
      <c r="B3691" s="1297">
        <v>0.52</v>
      </c>
      <c r="C3691" s="30" t="s">
        <v>3218</v>
      </c>
      <c r="D3691" s="3"/>
      <c r="E3691" s="638" t="s">
        <v>2994</v>
      </c>
      <c r="F3691" s="3"/>
      <c r="O3691"/>
      <c r="P3691"/>
      <c r="Q3691"/>
      <c r="U3691" s="969"/>
      <c r="V3691" s="38"/>
      <c r="W3691" s="38"/>
    </row>
    <row r="3692" spans="1:23" x14ac:dyDescent="0.35">
      <c r="A3692" s="957">
        <v>74240</v>
      </c>
      <c r="B3692" s="1297">
        <v>0.78</v>
      </c>
      <c r="C3692" s="30" t="s">
        <v>3301</v>
      </c>
      <c r="D3692" s="1"/>
      <c r="E3692" s="638" t="s">
        <v>2994</v>
      </c>
      <c r="F3692" s="3"/>
      <c r="O3692"/>
      <c r="P3692"/>
      <c r="Q3692"/>
      <c r="U3692" s="969"/>
      <c r="V3692" s="38"/>
      <c r="W3692" s="38"/>
    </row>
    <row r="3693" spans="1:23" x14ac:dyDescent="0.35">
      <c r="A3693" s="957">
        <v>74246</v>
      </c>
      <c r="B3693" s="1297">
        <v>0.88</v>
      </c>
      <c r="C3693" s="30" t="s">
        <v>3327</v>
      </c>
      <c r="D3693" s="1"/>
      <c r="E3693" s="638" t="s">
        <v>2994</v>
      </c>
      <c r="F3693" s="3"/>
      <c r="O3693"/>
      <c r="P3693"/>
      <c r="Q3693"/>
      <c r="U3693" s="969"/>
      <c r="V3693" s="38"/>
      <c r="W3693" s="38"/>
    </row>
    <row r="3694" spans="1:23" x14ac:dyDescent="0.35">
      <c r="A3694" s="957">
        <v>74246</v>
      </c>
      <c r="B3694" s="1297">
        <v>0.88</v>
      </c>
      <c r="C3694" s="30" t="s">
        <v>3328</v>
      </c>
      <c r="D3694" s="1"/>
      <c r="E3694" s="638" t="s">
        <v>2994</v>
      </c>
      <c r="F3694" s="3"/>
      <c r="O3694"/>
      <c r="P3694"/>
      <c r="Q3694"/>
      <c r="U3694" s="969"/>
      <c r="V3694" s="38"/>
      <c r="W3694" s="38"/>
    </row>
    <row r="3695" spans="1:23" x14ac:dyDescent="0.35">
      <c r="A3695" s="957">
        <v>74248</v>
      </c>
      <c r="B3695" s="1297">
        <v>0.68</v>
      </c>
      <c r="C3695" s="30" t="s">
        <v>3277</v>
      </c>
      <c r="D3695" s="1"/>
      <c r="E3695" s="638" t="s">
        <v>2994</v>
      </c>
      <c r="F3695" s="3"/>
      <c r="O3695"/>
      <c r="P3695"/>
      <c r="Q3695"/>
      <c r="U3695" s="969"/>
      <c r="V3695" s="38"/>
      <c r="W3695" s="38"/>
    </row>
    <row r="3696" spans="1:23" x14ac:dyDescent="0.35">
      <c r="A3696" s="957">
        <v>74248</v>
      </c>
      <c r="B3696" s="1297">
        <v>0.68</v>
      </c>
      <c r="C3696" s="30" t="s">
        <v>3278</v>
      </c>
      <c r="D3696" s="1"/>
      <c r="E3696" s="638" t="s">
        <v>2994</v>
      </c>
      <c r="F3696" s="3"/>
      <c r="O3696"/>
      <c r="P3696"/>
      <c r="Q3696"/>
      <c r="U3696" s="969"/>
      <c r="V3696" s="38"/>
      <c r="W3696" s="38"/>
    </row>
    <row r="3697" spans="1:23" x14ac:dyDescent="0.35">
      <c r="A3697" s="957">
        <v>74250</v>
      </c>
      <c r="B3697" s="1297">
        <v>0.79</v>
      </c>
      <c r="C3697" s="30" t="s">
        <v>3312</v>
      </c>
      <c r="D3697" s="1"/>
      <c r="E3697" s="638" t="s">
        <v>2994</v>
      </c>
      <c r="F3697" s="3"/>
      <c r="O3697"/>
      <c r="P3697"/>
      <c r="Q3697"/>
      <c r="U3697" s="969"/>
      <c r="V3697" s="38"/>
      <c r="W3697" s="38"/>
    </row>
    <row r="3698" spans="1:23" x14ac:dyDescent="0.35">
      <c r="A3698" s="957">
        <v>74250</v>
      </c>
      <c r="B3698" s="1297">
        <v>0.79</v>
      </c>
      <c r="C3698" s="30" t="s">
        <v>3312</v>
      </c>
      <c r="D3698" s="1"/>
      <c r="E3698" s="638" t="s">
        <v>2994</v>
      </c>
      <c r="F3698" s="3"/>
      <c r="O3698"/>
      <c r="P3698"/>
      <c r="Q3698"/>
      <c r="U3698" s="969"/>
      <c r="V3698" s="38"/>
      <c r="W3698" s="38"/>
    </row>
    <row r="3699" spans="1:23" x14ac:dyDescent="0.35">
      <c r="A3699" s="957">
        <v>74251</v>
      </c>
      <c r="B3699" s="1297">
        <v>1.1399999999999999</v>
      </c>
      <c r="C3699" s="30" t="s">
        <v>3444</v>
      </c>
      <c r="D3699" s="1"/>
      <c r="E3699" s="638" t="s">
        <v>2994</v>
      </c>
      <c r="F3699" s="3"/>
      <c r="O3699"/>
      <c r="P3699"/>
      <c r="Q3699"/>
      <c r="U3699" s="969"/>
      <c r="V3699" s="38"/>
      <c r="W3699" s="38"/>
    </row>
    <row r="3700" spans="1:23" x14ac:dyDescent="0.35">
      <c r="A3700" s="957">
        <v>74261</v>
      </c>
      <c r="B3700" s="1297">
        <v>2.34</v>
      </c>
      <c r="C3700" s="30" t="s">
        <v>3727</v>
      </c>
      <c r="D3700" s="1"/>
      <c r="E3700" s="638" t="s">
        <v>2994</v>
      </c>
      <c r="F3700" s="3"/>
      <c r="O3700"/>
      <c r="P3700"/>
      <c r="Q3700"/>
      <c r="U3700" s="969"/>
      <c r="V3700" s="38"/>
      <c r="W3700" s="38"/>
    </row>
    <row r="3701" spans="1:23" x14ac:dyDescent="0.35">
      <c r="A3701" s="957">
        <v>74270</v>
      </c>
      <c r="B3701" s="1297">
        <v>1.01</v>
      </c>
      <c r="C3701" s="30" t="s">
        <v>3390</v>
      </c>
      <c r="D3701" s="1"/>
      <c r="E3701" s="638" t="s">
        <v>2994</v>
      </c>
      <c r="F3701" s="3"/>
      <c r="O3701"/>
      <c r="P3701"/>
      <c r="Q3701"/>
      <c r="U3701" s="969"/>
      <c r="V3701" s="38"/>
      <c r="W3701" s="38"/>
    </row>
    <row r="3702" spans="1:23" x14ac:dyDescent="0.35">
      <c r="A3702" s="957">
        <v>74280</v>
      </c>
      <c r="B3702" s="1297">
        <v>1.23</v>
      </c>
      <c r="C3702" s="30" t="s">
        <v>3493</v>
      </c>
      <c r="D3702" s="1"/>
      <c r="E3702" s="638" t="s">
        <v>2994</v>
      </c>
      <c r="F3702" s="3"/>
      <c r="O3702"/>
      <c r="P3702"/>
      <c r="Q3702"/>
      <c r="U3702" s="969"/>
      <c r="V3702" s="38"/>
      <c r="W3702" s="38"/>
    </row>
    <row r="3703" spans="1:23" x14ac:dyDescent="0.35">
      <c r="A3703" s="957">
        <v>74410</v>
      </c>
      <c r="B3703" s="1297">
        <v>0.48</v>
      </c>
      <c r="C3703" s="30" t="s">
        <v>3201</v>
      </c>
      <c r="D3703" s="3"/>
      <c r="E3703" s="638" t="s">
        <v>2994</v>
      </c>
      <c r="F3703" s="3"/>
      <c r="O3703"/>
      <c r="P3703"/>
      <c r="Q3703"/>
      <c r="U3703" s="969"/>
      <c r="V3703" s="38"/>
      <c r="W3703" s="38"/>
    </row>
    <row r="3704" spans="1:23" x14ac:dyDescent="0.35">
      <c r="A3704" s="957">
        <v>74430</v>
      </c>
      <c r="B3704" s="1297">
        <v>0.31</v>
      </c>
      <c r="C3704" s="30" t="s">
        <v>3172</v>
      </c>
      <c r="D3704" s="1"/>
      <c r="E3704" s="638" t="s">
        <v>2994</v>
      </c>
      <c r="F3704" s="3"/>
      <c r="O3704"/>
      <c r="P3704"/>
      <c r="Q3704"/>
      <c r="U3704" s="969"/>
      <c r="V3704" s="38"/>
      <c r="W3704" s="38"/>
    </row>
    <row r="3705" spans="1:23" x14ac:dyDescent="0.35">
      <c r="A3705" s="957">
        <v>74455</v>
      </c>
      <c r="B3705" s="1297">
        <v>0.32</v>
      </c>
      <c r="C3705" s="30" t="s">
        <v>3173</v>
      </c>
      <c r="D3705" s="1"/>
      <c r="E3705" s="638" t="s">
        <v>2994</v>
      </c>
      <c r="F3705" s="3"/>
      <c r="O3705"/>
      <c r="P3705"/>
      <c r="Q3705"/>
      <c r="U3705" s="969"/>
      <c r="V3705" s="38"/>
      <c r="W3705" s="38"/>
    </row>
    <row r="3706" spans="1:23" x14ac:dyDescent="0.35">
      <c r="A3706" s="957">
        <v>74740</v>
      </c>
      <c r="B3706" s="1297">
        <v>0.37</v>
      </c>
      <c r="C3706" s="30" t="s">
        <v>3183</v>
      </c>
      <c r="D3706" s="1"/>
      <c r="E3706" s="638" t="s">
        <v>2994</v>
      </c>
      <c r="F3706" s="3"/>
      <c r="O3706"/>
      <c r="P3706"/>
      <c r="Q3706"/>
      <c r="U3706" s="969"/>
      <c r="V3706" s="38"/>
      <c r="W3706" s="38"/>
    </row>
    <row r="3707" spans="1:23" x14ac:dyDescent="0.35">
      <c r="A3707" s="957">
        <v>75571</v>
      </c>
      <c r="B3707" s="1297">
        <v>0.56999999999999995</v>
      </c>
      <c r="C3707" s="30" t="s">
        <v>3244</v>
      </c>
      <c r="D3707" s="1"/>
      <c r="E3707" s="638" t="s">
        <v>2994</v>
      </c>
      <c r="O3707"/>
      <c r="P3707"/>
      <c r="Q3707"/>
      <c r="U3707" s="969"/>
      <c r="V3707" s="38"/>
      <c r="W3707" s="38"/>
    </row>
    <row r="3708" spans="1:23" x14ac:dyDescent="0.35">
      <c r="A3708" s="957">
        <v>75635</v>
      </c>
      <c r="B3708" s="1297">
        <v>2.34</v>
      </c>
      <c r="C3708" s="30" t="s">
        <v>3728</v>
      </c>
      <c r="D3708" s="1"/>
      <c r="E3708" s="638" t="s">
        <v>2994</v>
      </c>
      <c r="F3708" s="3"/>
      <c r="O3708"/>
      <c r="P3708"/>
      <c r="Q3708"/>
      <c r="U3708" s="969"/>
      <c r="V3708" s="38"/>
      <c r="W3708" s="38"/>
    </row>
    <row r="3709" spans="1:23" x14ac:dyDescent="0.35">
      <c r="A3709" s="957">
        <v>75809</v>
      </c>
      <c r="B3709" s="1297">
        <v>0.46</v>
      </c>
      <c r="C3709" s="30" t="s">
        <v>3198</v>
      </c>
      <c r="D3709" s="1"/>
      <c r="E3709" s="638" t="s">
        <v>2994</v>
      </c>
      <c r="F3709" s="3"/>
      <c r="O3709"/>
      <c r="P3709"/>
      <c r="Q3709"/>
      <c r="U3709" s="969"/>
      <c r="V3709" s="38"/>
      <c r="W3709" s="38"/>
    </row>
    <row r="3710" spans="1:23" x14ac:dyDescent="0.35">
      <c r="A3710" s="957">
        <v>75809</v>
      </c>
      <c r="B3710" s="1297">
        <v>0.46</v>
      </c>
      <c r="C3710" s="30" t="s">
        <v>3199</v>
      </c>
      <c r="D3710" s="1"/>
      <c r="E3710" s="638" t="s">
        <v>2994</v>
      </c>
      <c r="F3710" s="3"/>
      <c r="O3710"/>
      <c r="P3710"/>
      <c r="Q3710"/>
      <c r="U3710" s="969"/>
      <c r="V3710" s="38"/>
      <c r="W3710" s="38"/>
    </row>
    <row r="3711" spans="1:23" x14ac:dyDescent="0.35">
      <c r="A3711" s="957">
        <v>75820</v>
      </c>
      <c r="B3711" s="1297">
        <v>1.02</v>
      </c>
      <c r="C3711" s="30" t="s">
        <v>3391</v>
      </c>
      <c r="D3711" s="1"/>
      <c r="E3711" s="638" t="s">
        <v>2994</v>
      </c>
      <c r="F3711" s="3"/>
      <c r="O3711"/>
      <c r="P3711"/>
      <c r="Q3711"/>
      <c r="U3711" s="969"/>
      <c r="V3711" s="38"/>
      <c r="W3711" s="38"/>
    </row>
    <row r="3712" spans="1:23" x14ac:dyDescent="0.35">
      <c r="A3712" s="957">
        <v>75822</v>
      </c>
      <c r="B3712" s="1297">
        <v>1.44</v>
      </c>
      <c r="C3712" s="30" t="s">
        <v>3576</v>
      </c>
      <c r="D3712" s="1"/>
      <c r="E3712" s="638" t="s">
        <v>2994</v>
      </c>
      <c r="F3712" s="3"/>
      <c r="O3712"/>
      <c r="P3712"/>
      <c r="Q3712"/>
      <c r="U3712" s="969"/>
      <c r="V3712" s="38"/>
      <c r="W3712" s="38"/>
    </row>
    <row r="3713" spans="1:23" x14ac:dyDescent="0.35">
      <c r="A3713" s="957">
        <v>76000</v>
      </c>
      <c r="B3713" s="1297">
        <v>0.3</v>
      </c>
      <c r="C3713" s="30" t="s">
        <v>3165</v>
      </c>
      <c r="D3713" s="1"/>
      <c r="E3713" s="638" t="s">
        <v>2994</v>
      </c>
      <c r="F3713" s="3"/>
      <c r="O3713"/>
      <c r="P3713"/>
      <c r="Q3713"/>
      <c r="U3713" s="969"/>
      <c r="V3713" s="38"/>
      <c r="W3713" s="38"/>
    </row>
    <row r="3714" spans="1:23" x14ac:dyDescent="0.35">
      <c r="A3714" s="957">
        <v>76010</v>
      </c>
      <c r="B3714" s="1297">
        <v>0.18</v>
      </c>
      <c r="C3714" s="30" t="s">
        <v>3097</v>
      </c>
      <c r="D3714" s="1"/>
      <c r="E3714" s="638" t="s">
        <v>2994</v>
      </c>
      <c r="F3714" s="3"/>
      <c r="O3714"/>
      <c r="P3714"/>
      <c r="Q3714"/>
      <c r="U3714" s="969"/>
      <c r="V3714" s="38"/>
      <c r="W3714" s="38"/>
    </row>
    <row r="3715" spans="1:23" x14ac:dyDescent="0.35">
      <c r="A3715" s="957">
        <v>76098</v>
      </c>
      <c r="B3715" s="1297">
        <v>0.3</v>
      </c>
      <c r="C3715" s="30" t="s">
        <v>3166</v>
      </c>
      <c r="D3715" s="1"/>
      <c r="E3715" s="638" t="s">
        <v>2994</v>
      </c>
      <c r="F3715" s="3"/>
      <c r="O3715"/>
      <c r="P3715"/>
      <c r="Q3715"/>
      <c r="U3715" s="969"/>
      <c r="V3715" s="38"/>
      <c r="W3715" s="38"/>
    </row>
    <row r="3716" spans="1:23" x14ac:dyDescent="0.35">
      <c r="A3716" s="957">
        <v>76098</v>
      </c>
      <c r="B3716" s="1297">
        <v>0.3</v>
      </c>
      <c r="C3716" s="30" t="s">
        <v>3167</v>
      </c>
      <c r="D3716" s="1"/>
      <c r="E3716" s="638" t="s">
        <v>2994</v>
      </c>
      <c r="F3716" s="1109"/>
      <c r="O3716"/>
      <c r="P3716"/>
      <c r="Q3716"/>
      <c r="U3716" s="969"/>
      <c r="V3716" s="38"/>
      <c r="W3716" s="38"/>
    </row>
    <row r="3717" spans="1:23" x14ac:dyDescent="0.35">
      <c r="A3717" s="957">
        <v>76376</v>
      </c>
      <c r="B3717" s="1297">
        <v>0.2</v>
      </c>
      <c r="C3717" s="30" t="s">
        <v>3106</v>
      </c>
      <c r="D3717" s="1"/>
      <c r="E3717" s="638" t="s">
        <v>2994</v>
      </c>
      <c r="F3717" s="3"/>
      <c r="O3717"/>
      <c r="P3717"/>
      <c r="Q3717"/>
      <c r="U3717" s="969"/>
      <c r="V3717" s="38"/>
      <c r="W3717" s="38"/>
    </row>
    <row r="3718" spans="1:23" x14ac:dyDescent="0.35">
      <c r="A3718" s="957">
        <v>76377</v>
      </c>
      <c r="B3718" s="1297">
        <v>0.77</v>
      </c>
      <c r="C3718" s="30" t="s">
        <v>3299</v>
      </c>
      <c r="D3718" s="1"/>
      <c r="E3718" s="638" t="s">
        <v>2994</v>
      </c>
      <c r="F3718" s="3"/>
      <c r="O3718"/>
      <c r="P3718"/>
      <c r="Q3718"/>
      <c r="U3718" s="969"/>
      <c r="V3718" s="38"/>
      <c r="W3718" s="38"/>
    </row>
    <row r="3719" spans="1:23" x14ac:dyDescent="0.35">
      <c r="A3719" s="957">
        <v>76380</v>
      </c>
      <c r="B3719" s="1297">
        <v>0.96</v>
      </c>
      <c r="C3719" s="30" t="s">
        <v>3341</v>
      </c>
      <c r="D3719" s="244"/>
      <c r="E3719" s="638" t="s">
        <v>2994</v>
      </c>
      <c r="F3719" s="3"/>
      <c r="O3719"/>
      <c r="P3719"/>
      <c r="Q3719"/>
      <c r="U3719" s="969"/>
      <c r="V3719" s="38"/>
      <c r="W3719" s="38"/>
    </row>
    <row r="3720" spans="1:23" x14ac:dyDescent="0.35">
      <c r="A3720" s="957">
        <v>76391</v>
      </c>
      <c r="B3720" s="1297">
        <v>1.07</v>
      </c>
      <c r="C3720" s="30" t="s">
        <v>3404</v>
      </c>
      <c r="D3720" s="1"/>
      <c r="E3720" s="638" t="s">
        <v>2994</v>
      </c>
      <c r="F3720" s="3"/>
      <c r="O3720"/>
      <c r="P3720"/>
      <c r="Q3720"/>
      <c r="U3720" s="969"/>
      <c r="V3720" s="38"/>
      <c r="W3720" s="38"/>
    </row>
    <row r="3721" spans="1:23" x14ac:dyDescent="0.35">
      <c r="A3721" s="957">
        <v>76536</v>
      </c>
      <c r="B3721" s="1297">
        <v>0.55000000000000004</v>
      </c>
      <c r="C3721" s="30" t="s">
        <v>3240</v>
      </c>
      <c r="D3721" s="1"/>
      <c r="E3721" s="638" t="s">
        <v>2994</v>
      </c>
      <c r="F3721" s="3"/>
      <c r="O3721"/>
      <c r="P3721"/>
      <c r="Q3721"/>
      <c r="U3721" s="969"/>
      <c r="V3721" s="38"/>
      <c r="W3721" s="38"/>
    </row>
    <row r="3722" spans="1:23" x14ac:dyDescent="0.35">
      <c r="A3722" s="957">
        <v>76536</v>
      </c>
      <c r="B3722" s="1297">
        <v>0.55000000000000004</v>
      </c>
      <c r="C3722" s="30" t="s">
        <v>3241</v>
      </c>
      <c r="D3722" s="1"/>
      <c r="E3722" s="638" t="s">
        <v>2994</v>
      </c>
      <c r="F3722" s="3"/>
      <c r="O3722"/>
      <c r="P3722"/>
      <c r="Q3722"/>
      <c r="U3722" s="969"/>
      <c r="V3722" s="38"/>
      <c r="W3722" s="38"/>
    </row>
    <row r="3723" spans="1:23" x14ac:dyDescent="0.35">
      <c r="A3723" s="957">
        <v>76604</v>
      </c>
      <c r="B3723" s="1297">
        <v>0.57999999999999996</v>
      </c>
      <c r="C3723" s="30" t="s">
        <v>3250</v>
      </c>
      <c r="D3723" s="1"/>
      <c r="E3723" s="638" t="s">
        <v>2994</v>
      </c>
      <c r="F3723" s="3"/>
      <c r="O3723"/>
      <c r="P3723"/>
      <c r="Q3723"/>
      <c r="U3723" s="969"/>
      <c r="V3723" s="38"/>
      <c r="W3723" s="38"/>
    </row>
    <row r="3724" spans="1:23" x14ac:dyDescent="0.35">
      <c r="A3724" s="957">
        <v>76641</v>
      </c>
      <c r="B3724" s="1297">
        <v>0.71</v>
      </c>
      <c r="C3724" s="30" t="s">
        <v>3285</v>
      </c>
      <c r="D3724" s="1"/>
      <c r="E3724" s="638" t="s">
        <v>2994</v>
      </c>
      <c r="F3724" s="3"/>
      <c r="O3724"/>
      <c r="P3724"/>
      <c r="Q3724"/>
      <c r="U3724" s="969"/>
      <c r="V3724" s="38"/>
      <c r="W3724" s="38"/>
    </row>
    <row r="3725" spans="1:23" x14ac:dyDescent="0.35">
      <c r="A3725" s="957">
        <v>76642</v>
      </c>
      <c r="B3725" s="1297">
        <v>0.66</v>
      </c>
      <c r="C3725" s="30" t="s">
        <v>3265</v>
      </c>
      <c r="D3725" s="1"/>
      <c r="E3725" s="638" t="s">
        <v>2994</v>
      </c>
      <c r="F3725" s="3"/>
      <c r="O3725"/>
      <c r="P3725"/>
      <c r="Q3725"/>
      <c r="U3725" s="969"/>
      <c r="V3725" s="38"/>
      <c r="W3725" s="38"/>
    </row>
    <row r="3726" spans="1:23" x14ac:dyDescent="0.35">
      <c r="A3726" s="957">
        <v>76700</v>
      </c>
      <c r="B3726" s="1297">
        <v>0.79</v>
      </c>
      <c r="C3726" s="30" t="s">
        <v>3313</v>
      </c>
      <c r="D3726" s="1"/>
      <c r="E3726" s="638" t="s">
        <v>2994</v>
      </c>
      <c r="F3726" s="3"/>
      <c r="O3726"/>
      <c r="P3726"/>
      <c r="Q3726"/>
      <c r="U3726" s="969"/>
      <c r="V3726" s="38"/>
      <c r="W3726" s="38"/>
    </row>
    <row r="3727" spans="1:23" x14ac:dyDescent="0.35">
      <c r="A3727" s="957">
        <v>76700</v>
      </c>
      <c r="B3727" s="1297">
        <v>0.79</v>
      </c>
      <c r="C3727" s="30" t="s">
        <v>3314</v>
      </c>
      <c r="D3727" s="1"/>
      <c r="E3727" s="638" t="s">
        <v>2994</v>
      </c>
      <c r="F3727" s="3"/>
      <c r="O3727"/>
      <c r="P3727"/>
      <c r="Q3727"/>
      <c r="U3727" s="969"/>
      <c r="V3727" s="38"/>
      <c r="W3727" s="38"/>
    </row>
    <row r="3728" spans="1:23" x14ac:dyDescent="0.35">
      <c r="A3728" s="957">
        <v>76705</v>
      </c>
      <c r="B3728" s="1297">
        <v>0.57999999999999996</v>
      </c>
      <c r="C3728" s="30" t="s">
        <v>3251</v>
      </c>
      <c r="D3728" s="1"/>
      <c r="E3728" s="638" t="s">
        <v>2994</v>
      </c>
      <c r="F3728" s="3"/>
      <c r="O3728"/>
      <c r="P3728"/>
      <c r="Q3728"/>
      <c r="U3728" s="969"/>
      <c r="V3728" s="38"/>
      <c r="W3728" s="38"/>
    </row>
    <row r="3729" spans="1:23" x14ac:dyDescent="0.35">
      <c r="A3729" s="957">
        <v>76705</v>
      </c>
      <c r="B3729" s="1297">
        <v>0.57999999999999996</v>
      </c>
      <c r="C3729" s="30" t="s">
        <v>3252</v>
      </c>
      <c r="D3729" s="1"/>
      <c r="E3729" s="638" t="s">
        <v>2994</v>
      </c>
      <c r="F3729" s="3"/>
      <c r="O3729"/>
      <c r="P3729"/>
      <c r="Q3729"/>
      <c r="U3729" s="969"/>
      <c r="V3729" s="38"/>
      <c r="W3729" s="38"/>
    </row>
    <row r="3730" spans="1:23" x14ac:dyDescent="0.35">
      <c r="A3730" s="957">
        <v>76706</v>
      </c>
      <c r="B3730" s="1297">
        <v>0.54</v>
      </c>
      <c r="C3730" s="30" t="s">
        <v>3237</v>
      </c>
      <c r="D3730" s="1"/>
      <c r="E3730" s="638" t="s">
        <v>2994</v>
      </c>
      <c r="F3730" s="3"/>
      <c r="O3730"/>
      <c r="P3730"/>
      <c r="Q3730"/>
      <c r="U3730" s="969"/>
      <c r="V3730" s="38"/>
      <c r="W3730" s="38"/>
    </row>
    <row r="3731" spans="1:23" x14ac:dyDescent="0.35">
      <c r="A3731" s="957">
        <v>76770</v>
      </c>
      <c r="B3731" s="1297">
        <v>0.72</v>
      </c>
      <c r="C3731" s="30" t="s">
        <v>3288</v>
      </c>
      <c r="D3731" s="1"/>
      <c r="E3731" s="638" t="s">
        <v>2994</v>
      </c>
      <c r="F3731" s="3"/>
      <c r="O3731"/>
      <c r="P3731"/>
      <c r="Q3731"/>
      <c r="U3731" s="969"/>
      <c r="V3731" s="38"/>
      <c r="W3731" s="38"/>
    </row>
    <row r="3732" spans="1:23" x14ac:dyDescent="0.35">
      <c r="A3732" s="957">
        <v>76770</v>
      </c>
      <c r="B3732" s="1297">
        <v>0.72</v>
      </c>
      <c r="C3732" s="30" t="s">
        <v>3289</v>
      </c>
      <c r="D3732" s="1"/>
      <c r="E3732" s="638" t="s">
        <v>2994</v>
      </c>
      <c r="F3732" s="3"/>
      <c r="O3732"/>
      <c r="P3732"/>
      <c r="Q3732"/>
      <c r="U3732" s="969"/>
      <c r="V3732" s="38"/>
      <c r="W3732" s="38"/>
    </row>
    <row r="3733" spans="1:23" x14ac:dyDescent="0.35">
      <c r="A3733" s="957">
        <v>76775</v>
      </c>
      <c r="B3733" s="1297">
        <v>0.56999999999999995</v>
      </c>
      <c r="C3733" s="30" t="s">
        <v>3245</v>
      </c>
      <c r="D3733" s="1"/>
      <c r="E3733" s="638" t="s">
        <v>2994</v>
      </c>
      <c r="F3733" s="3"/>
      <c r="O3733"/>
      <c r="P3733"/>
      <c r="Q3733"/>
      <c r="U3733" s="969"/>
      <c r="V3733" s="38"/>
      <c r="W3733" s="38"/>
    </row>
    <row r="3734" spans="1:23" x14ac:dyDescent="0.35">
      <c r="A3734" s="957">
        <v>76776</v>
      </c>
      <c r="B3734" s="1297">
        <v>0.74</v>
      </c>
      <c r="C3734" s="30" t="s">
        <v>3296</v>
      </c>
      <c r="D3734" s="1"/>
      <c r="E3734" s="638" t="s">
        <v>2994</v>
      </c>
      <c r="F3734" s="3"/>
      <c r="O3734"/>
      <c r="P3734"/>
      <c r="Q3734"/>
      <c r="U3734" s="969"/>
      <c r="V3734" s="38"/>
      <c r="W3734" s="38"/>
    </row>
    <row r="3735" spans="1:23" x14ac:dyDescent="0.35">
      <c r="A3735" s="957">
        <v>76800</v>
      </c>
      <c r="B3735" s="1297">
        <v>1.1000000000000001</v>
      </c>
      <c r="C3735" s="30" t="s">
        <v>3408</v>
      </c>
      <c r="D3735" s="1"/>
      <c r="E3735" s="638" t="s">
        <v>2994</v>
      </c>
      <c r="F3735" s="3"/>
      <c r="O3735"/>
      <c r="P3735"/>
      <c r="Q3735"/>
      <c r="U3735" s="969"/>
      <c r="V3735" s="38"/>
      <c r="W3735" s="38"/>
    </row>
    <row r="3736" spans="1:23" x14ac:dyDescent="0.35">
      <c r="A3736" s="957">
        <v>76801</v>
      </c>
      <c r="B3736" s="1297">
        <v>0.97</v>
      </c>
      <c r="C3736" s="30" t="s">
        <v>3345</v>
      </c>
      <c r="D3736" s="1"/>
      <c r="E3736" s="638" t="s">
        <v>2994</v>
      </c>
      <c r="F3736" s="1128"/>
      <c r="O3736"/>
      <c r="P3736"/>
      <c r="Q3736"/>
      <c r="U3736" s="969"/>
      <c r="V3736" s="38"/>
      <c r="W3736" s="38"/>
    </row>
    <row r="3737" spans="1:23" x14ac:dyDescent="0.35">
      <c r="A3737" s="957">
        <v>76802</v>
      </c>
      <c r="B3737" s="1297">
        <v>0.81</v>
      </c>
      <c r="C3737" s="30" t="s">
        <v>3319</v>
      </c>
      <c r="D3737" s="1"/>
      <c r="E3737" s="638" t="s">
        <v>2994</v>
      </c>
      <c r="F3737" s="3"/>
      <c r="O3737"/>
      <c r="P3737"/>
      <c r="Q3737"/>
      <c r="U3737" s="969"/>
      <c r="V3737" s="38"/>
      <c r="W3737" s="38"/>
    </row>
    <row r="3738" spans="1:23" x14ac:dyDescent="0.35">
      <c r="A3738" s="957">
        <v>76805</v>
      </c>
      <c r="B3738" s="1297">
        <v>0.97</v>
      </c>
      <c r="C3738" s="30" t="s">
        <v>3346</v>
      </c>
      <c r="D3738" s="1"/>
      <c r="E3738" s="638" t="s">
        <v>2994</v>
      </c>
      <c r="F3738" s="3"/>
      <c r="O3738"/>
      <c r="P3738"/>
      <c r="Q3738"/>
      <c r="U3738" s="969"/>
      <c r="V3738" s="38"/>
      <c r="W3738" s="38"/>
    </row>
    <row r="3739" spans="1:23" x14ac:dyDescent="0.35">
      <c r="A3739" s="957">
        <v>76810</v>
      </c>
      <c r="B3739" s="1297">
        <v>0.96</v>
      </c>
      <c r="C3739" s="30" t="s">
        <v>3342</v>
      </c>
      <c r="D3739" s="244"/>
      <c r="E3739" s="638" t="s">
        <v>2994</v>
      </c>
      <c r="F3739" s="3"/>
      <c r="O3739"/>
      <c r="P3739"/>
      <c r="Q3739"/>
      <c r="U3739" s="969"/>
      <c r="V3739" s="38"/>
      <c r="W3739" s="38"/>
    </row>
    <row r="3740" spans="1:23" x14ac:dyDescent="0.35">
      <c r="A3740" s="957">
        <v>76811</v>
      </c>
      <c r="B3740" s="1297">
        <v>1.85</v>
      </c>
      <c r="C3740" s="30" t="s">
        <v>3654</v>
      </c>
      <c r="D3740" s="1"/>
      <c r="E3740" s="638" t="s">
        <v>2994</v>
      </c>
      <c r="F3740" s="3"/>
      <c r="O3740"/>
      <c r="P3740"/>
      <c r="Q3740"/>
      <c r="U3740" s="969"/>
      <c r="V3740" s="38"/>
      <c r="W3740" s="38"/>
    </row>
    <row r="3741" spans="1:23" x14ac:dyDescent="0.35">
      <c r="A3741" s="957">
        <v>76812</v>
      </c>
      <c r="B3741" s="1297">
        <v>1.74</v>
      </c>
      <c r="C3741" s="30" t="s">
        <v>3631</v>
      </c>
      <c r="D3741" s="1"/>
      <c r="E3741" s="638" t="s">
        <v>2994</v>
      </c>
      <c r="F3741" s="3"/>
      <c r="O3741"/>
      <c r="P3741"/>
      <c r="Q3741"/>
      <c r="U3741" s="969"/>
      <c r="V3741" s="38"/>
      <c r="W3741" s="38"/>
    </row>
    <row r="3742" spans="1:23" x14ac:dyDescent="0.35">
      <c r="A3742" s="957">
        <v>76815</v>
      </c>
      <c r="B3742" s="1297">
        <v>0.63</v>
      </c>
      <c r="C3742" s="30" t="s">
        <v>3261</v>
      </c>
      <c r="D3742" s="1"/>
      <c r="E3742" s="638" t="s">
        <v>2994</v>
      </c>
      <c r="F3742" s="3"/>
      <c r="O3742"/>
      <c r="P3742"/>
      <c r="Q3742"/>
      <c r="U3742" s="969"/>
      <c r="V3742" s="38"/>
      <c r="W3742" s="38"/>
    </row>
    <row r="3743" spans="1:23" x14ac:dyDescent="0.35">
      <c r="A3743" s="957">
        <v>76816</v>
      </c>
      <c r="B3743" s="1297">
        <v>0.83</v>
      </c>
      <c r="C3743" s="30" t="s">
        <v>3323</v>
      </c>
      <c r="D3743" s="1"/>
      <c r="E3743" s="638" t="s">
        <v>2994</v>
      </c>
      <c r="F3743" s="3"/>
      <c r="O3743"/>
      <c r="P3743"/>
      <c r="Q3743"/>
      <c r="U3743" s="969"/>
      <c r="V3743" s="38"/>
      <c r="W3743" s="38"/>
    </row>
    <row r="3744" spans="1:23" x14ac:dyDescent="0.35">
      <c r="A3744" s="957">
        <v>76817</v>
      </c>
      <c r="B3744" s="1297">
        <v>0.73</v>
      </c>
      <c r="C3744" s="30" t="s">
        <v>3294</v>
      </c>
      <c r="D3744" s="1"/>
      <c r="E3744" s="638" t="s">
        <v>2994</v>
      </c>
      <c r="F3744" s="3"/>
      <c r="O3744"/>
      <c r="P3744"/>
      <c r="Q3744"/>
      <c r="U3744" s="969"/>
      <c r="V3744" s="38"/>
      <c r="W3744" s="38"/>
    </row>
    <row r="3745" spans="1:23" x14ac:dyDescent="0.35">
      <c r="A3745" s="957">
        <v>76818</v>
      </c>
      <c r="B3745" s="1297">
        <v>1.02</v>
      </c>
      <c r="C3745" s="30" t="s">
        <v>3392</v>
      </c>
      <c r="D3745" s="1"/>
      <c r="E3745" s="638" t="s">
        <v>2994</v>
      </c>
      <c r="F3745" s="3"/>
      <c r="O3745"/>
      <c r="P3745"/>
      <c r="Q3745"/>
      <c r="U3745" s="969"/>
      <c r="V3745" s="38"/>
      <c r="W3745" s="38"/>
    </row>
    <row r="3746" spans="1:23" x14ac:dyDescent="0.35">
      <c r="A3746" s="957">
        <v>76830</v>
      </c>
      <c r="B3746" s="1297">
        <v>0.67</v>
      </c>
      <c r="C3746" s="30" t="s">
        <v>3268</v>
      </c>
      <c r="D3746" s="1"/>
      <c r="E3746" s="638" t="s">
        <v>2994</v>
      </c>
      <c r="F3746" s="3"/>
      <c r="O3746"/>
      <c r="P3746"/>
      <c r="Q3746"/>
      <c r="U3746" s="969"/>
      <c r="V3746" s="38"/>
      <c r="W3746" s="38"/>
    </row>
    <row r="3747" spans="1:23" x14ac:dyDescent="0.35">
      <c r="A3747" s="957">
        <v>76831</v>
      </c>
      <c r="B3747" s="1297">
        <v>0.7</v>
      </c>
      <c r="C3747" s="30" t="s">
        <v>3283</v>
      </c>
      <c r="D3747" s="1"/>
      <c r="E3747" s="638" t="s">
        <v>2994</v>
      </c>
      <c r="F3747" s="3"/>
      <c r="O3747"/>
      <c r="P3747"/>
      <c r="Q3747"/>
      <c r="U3747" s="969"/>
      <c r="V3747" s="38"/>
      <c r="W3747" s="38"/>
    </row>
    <row r="3748" spans="1:23" x14ac:dyDescent="0.35">
      <c r="A3748" s="957">
        <v>76831</v>
      </c>
      <c r="B3748" s="1297">
        <v>0.7</v>
      </c>
      <c r="C3748" s="30" t="s">
        <v>3284</v>
      </c>
      <c r="D3748" s="1"/>
      <c r="E3748" s="638" t="s">
        <v>2994</v>
      </c>
      <c r="F3748" s="3"/>
      <c r="O3748"/>
      <c r="P3748"/>
      <c r="Q3748"/>
      <c r="U3748" s="969"/>
      <c r="V3748" s="38"/>
      <c r="W3748" s="38"/>
    </row>
    <row r="3749" spans="1:23" x14ac:dyDescent="0.35">
      <c r="A3749" s="957">
        <v>76856</v>
      </c>
      <c r="B3749" s="1297">
        <v>0.67</v>
      </c>
      <c r="C3749" s="30" t="s">
        <v>3269</v>
      </c>
      <c r="D3749" s="1"/>
      <c r="E3749" s="638" t="s">
        <v>2994</v>
      </c>
      <c r="F3749" s="3"/>
      <c r="O3749"/>
      <c r="P3749"/>
      <c r="Q3749"/>
      <c r="U3749" s="969"/>
      <c r="V3749" s="38"/>
      <c r="W3749" s="38"/>
    </row>
    <row r="3750" spans="1:23" x14ac:dyDescent="0.35">
      <c r="A3750" s="957">
        <v>76857</v>
      </c>
      <c r="B3750" s="1297">
        <v>0.49</v>
      </c>
      <c r="C3750" s="30" t="s">
        <v>3205</v>
      </c>
      <c r="D3750" s="3"/>
      <c r="E3750" s="638" t="s">
        <v>2994</v>
      </c>
      <c r="F3750" s="3"/>
      <c r="O3750"/>
      <c r="P3750"/>
      <c r="Q3750"/>
      <c r="U3750" s="969"/>
      <c r="V3750" s="38"/>
      <c r="W3750" s="38"/>
    </row>
    <row r="3751" spans="1:23" x14ac:dyDescent="0.35">
      <c r="A3751" s="957">
        <v>76870</v>
      </c>
      <c r="B3751" s="1297">
        <v>0.62</v>
      </c>
      <c r="C3751" s="30" t="s">
        <v>3259</v>
      </c>
      <c r="D3751" s="1"/>
      <c r="E3751" s="638" t="s">
        <v>2994</v>
      </c>
      <c r="F3751" s="3"/>
      <c r="O3751"/>
      <c r="P3751"/>
      <c r="Q3751"/>
      <c r="U3751" s="969"/>
      <c r="V3751" s="38"/>
      <c r="W3751" s="38"/>
    </row>
    <row r="3752" spans="1:23" x14ac:dyDescent="0.35">
      <c r="A3752" s="957">
        <v>76872</v>
      </c>
      <c r="B3752" s="1297">
        <v>0.65</v>
      </c>
      <c r="C3752" s="30" t="s">
        <v>674</v>
      </c>
      <c r="D3752" s="1"/>
      <c r="E3752" s="638" t="s">
        <v>2994</v>
      </c>
      <c r="F3752" s="3"/>
      <c r="O3752"/>
      <c r="P3752"/>
      <c r="Q3752"/>
      <c r="U3752" s="969"/>
      <c r="V3752" s="38"/>
      <c r="W3752" s="38"/>
    </row>
    <row r="3753" spans="1:23" x14ac:dyDescent="0.35">
      <c r="A3753" s="957">
        <v>76881</v>
      </c>
      <c r="B3753" s="1297">
        <v>0.88</v>
      </c>
      <c r="C3753" s="30" t="s">
        <v>3329</v>
      </c>
      <c r="D3753" s="1"/>
      <c r="E3753" s="638" t="s">
        <v>2994</v>
      </c>
      <c r="F3753" s="3"/>
      <c r="O3753"/>
      <c r="P3753"/>
      <c r="Q3753"/>
      <c r="U3753" s="969"/>
      <c r="V3753" s="38"/>
      <c r="W3753" s="38"/>
    </row>
    <row r="3754" spans="1:23" x14ac:dyDescent="0.35">
      <c r="A3754" s="957">
        <v>76881</v>
      </c>
      <c r="B3754" s="1297">
        <v>0.88</v>
      </c>
      <c r="C3754" s="30" t="s">
        <v>3330</v>
      </c>
      <c r="D3754" s="1"/>
      <c r="E3754" s="638" t="s">
        <v>2994</v>
      </c>
      <c r="F3754" s="3"/>
      <c r="O3754"/>
      <c r="P3754"/>
      <c r="Q3754"/>
      <c r="U3754" s="969"/>
      <c r="V3754" s="38"/>
      <c r="W3754" s="38"/>
    </row>
    <row r="3755" spans="1:23" x14ac:dyDescent="0.35">
      <c r="A3755" s="957">
        <v>76881</v>
      </c>
      <c r="B3755" s="1297">
        <v>0.88</v>
      </c>
      <c r="C3755" s="30" t="s">
        <v>3331</v>
      </c>
      <c r="D3755" s="1"/>
      <c r="E3755" s="638" t="s">
        <v>2994</v>
      </c>
      <c r="F3755" s="3"/>
      <c r="O3755"/>
      <c r="P3755"/>
      <c r="Q3755"/>
      <c r="U3755" s="969"/>
      <c r="V3755" s="38"/>
      <c r="W3755" s="38"/>
    </row>
    <row r="3756" spans="1:23" x14ac:dyDescent="0.35">
      <c r="A3756" s="957">
        <v>76881</v>
      </c>
      <c r="B3756" s="1297">
        <v>0.88</v>
      </c>
      <c r="C3756" s="1309" t="s">
        <v>3332</v>
      </c>
      <c r="D3756" s="1"/>
      <c r="E3756" s="638" t="s">
        <v>2994</v>
      </c>
      <c r="F3756" s="3"/>
      <c r="O3756"/>
      <c r="P3756"/>
      <c r="Q3756"/>
      <c r="U3756" s="969"/>
      <c r="V3756" s="38"/>
      <c r="W3756" s="38"/>
    </row>
    <row r="3757" spans="1:23" x14ac:dyDescent="0.35">
      <c r="A3757" s="638">
        <v>76881</v>
      </c>
      <c r="B3757" s="1298">
        <v>0.88</v>
      </c>
      <c r="C3757" s="1310" t="s">
        <v>3732</v>
      </c>
      <c r="D3757" s="1"/>
      <c r="E3757" s="638" t="s">
        <v>2994</v>
      </c>
      <c r="F3757" s="3"/>
      <c r="O3757"/>
      <c r="P3757"/>
      <c r="Q3757"/>
      <c r="U3757" s="969"/>
      <c r="V3757" s="38"/>
      <c r="W3757" s="38"/>
    </row>
    <row r="3758" spans="1:23" x14ac:dyDescent="0.35">
      <c r="A3758" s="957">
        <v>76881</v>
      </c>
      <c r="B3758" s="1297">
        <v>0.88</v>
      </c>
      <c r="C3758" s="30" t="s">
        <v>3333</v>
      </c>
      <c r="D3758" s="1"/>
      <c r="E3758" s="638" t="s">
        <v>2994</v>
      </c>
      <c r="F3758" s="3"/>
      <c r="O3758"/>
      <c r="P3758"/>
      <c r="Q3758"/>
      <c r="U3758" s="969"/>
      <c r="V3758" s="38"/>
      <c r="W3758" s="38"/>
    </row>
    <row r="3759" spans="1:23" x14ac:dyDescent="0.35">
      <c r="A3759" s="957">
        <v>76881</v>
      </c>
      <c r="B3759" s="1297">
        <v>0.88</v>
      </c>
      <c r="C3759" s="1309" t="s">
        <v>3334</v>
      </c>
      <c r="D3759" s="1"/>
      <c r="E3759" s="638" t="s">
        <v>2994</v>
      </c>
      <c r="F3759" s="3"/>
      <c r="O3759"/>
      <c r="P3759"/>
      <c r="Q3759"/>
      <c r="U3759" s="969"/>
      <c r="V3759" s="38"/>
      <c r="W3759" s="38"/>
    </row>
    <row r="3760" spans="1:23" x14ac:dyDescent="0.35">
      <c r="A3760" s="638">
        <v>76881</v>
      </c>
      <c r="B3760" s="1298">
        <v>0.88</v>
      </c>
      <c r="C3760" s="1310" t="s">
        <v>3733</v>
      </c>
      <c r="D3760" s="1"/>
      <c r="E3760" s="638" t="s">
        <v>2994</v>
      </c>
      <c r="F3760" s="3"/>
      <c r="O3760"/>
      <c r="P3760"/>
      <c r="Q3760"/>
      <c r="U3760" s="969"/>
      <c r="V3760" s="38"/>
      <c r="W3760" s="38"/>
    </row>
    <row r="3761" spans="1:23" x14ac:dyDescent="0.35">
      <c r="A3761" s="957">
        <v>76882</v>
      </c>
      <c r="B3761" s="1297">
        <v>0.67</v>
      </c>
      <c r="C3761" s="30" t="s">
        <v>3270</v>
      </c>
      <c r="D3761" s="1"/>
      <c r="E3761" s="638" t="s">
        <v>2994</v>
      </c>
      <c r="F3761" s="3"/>
      <c r="O3761"/>
      <c r="P3761"/>
      <c r="Q3761"/>
      <c r="U3761" s="969"/>
      <c r="V3761" s="38"/>
      <c r="W3761" s="38"/>
    </row>
    <row r="3762" spans="1:23" x14ac:dyDescent="0.35">
      <c r="A3762" s="957">
        <v>76882</v>
      </c>
      <c r="B3762" s="1297">
        <v>0.67</v>
      </c>
      <c r="C3762" s="30" t="s">
        <v>3271</v>
      </c>
      <c r="D3762" s="1"/>
      <c r="E3762" s="638" t="s">
        <v>2994</v>
      </c>
      <c r="F3762" s="3"/>
      <c r="O3762"/>
      <c r="P3762"/>
      <c r="Q3762"/>
      <c r="U3762" s="969"/>
      <c r="V3762" s="38"/>
      <c r="W3762" s="38"/>
    </row>
    <row r="3763" spans="1:23" x14ac:dyDescent="0.35">
      <c r="A3763" s="957">
        <v>76882</v>
      </c>
      <c r="B3763" s="1297">
        <v>0.67</v>
      </c>
      <c r="C3763" s="1311" t="s">
        <v>3272</v>
      </c>
      <c r="D3763" s="1"/>
      <c r="E3763" s="638" t="s">
        <v>2994</v>
      </c>
      <c r="F3763" s="3"/>
      <c r="O3763"/>
      <c r="P3763"/>
      <c r="Q3763"/>
      <c r="U3763" s="969"/>
      <c r="V3763" s="38"/>
      <c r="W3763" s="38"/>
    </row>
    <row r="3764" spans="1:23" x14ac:dyDescent="0.35">
      <c r="A3764" s="957">
        <v>76882</v>
      </c>
      <c r="B3764" s="1297">
        <v>0.67</v>
      </c>
      <c r="C3764" s="30" t="s">
        <v>3273</v>
      </c>
      <c r="D3764" s="1"/>
      <c r="E3764" s="638" t="s">
        <v>2994</v>
      </c>
      <c r="F3764" s="3"/>
      <c r="O3764"/>
      <c r="P3764"/>
      <c r="Q3764"/>
      <c r="U3764" s="969"/>
      <c r="V3764" s="38"/>
      <c r="W3764" s="38"/>
    </row>
    <row r="3765" spans="1:23" x14ac:dyDescent="0.35">
      <c r="A3765" s="957">
        <v>76882</v>
      </c>
      <c r="B3765" s="1297">
        <v>0.67</v>
      </c>
      <c r="C3765" s="1311" t="s">
        <v>3274</v>
      </c>
      <c r="D3765" s="1"/>
      <c r="E3765" s="638" t="s">
        <v>2994</v>
      </c>
      <c r="F3765" s="3"/>
      <c r="O3765"/>
      <c r="P3765"/>
      <c r="Q3765"/>
      <c r="U3765" s="969"/>
      <c r="V3765" s="38"/>
      <c r="W3765" s="38"/>
    </row>
    <row r="3766" spans="1:23" x14ac:dyDescent="0.35">
      <c r="A3766" s="957">
        <v>76885</v>
      </c>
      <c r="B3766" s="1297">
        <v>0.72</v>
      </c>
      <c r="C3766" s="30" t="s">
        <v>3290</v>
      </c>
      <c r="D3766" s="1"/>
      <c r="E3766" s="638" t="s">
        <v>2994</v>
      </c>
      <c r="F3766" s="3"/>
      <c r="O3766"/>
      <c r="P3766"/>
      <c r="Q3766"/>
      <c r="U3766" s="969"/>
      <c r="V3766" s="38"/>
      <c r="W3766" s="38"/>
    </row>
    <row r="3767" spans="1:23" x14ac:dyDescent="0.35">
      <c r="A3767" s="957">
        <v>76942</v>
      </c>
      <c r="B3767" s="1297">
        <v>0.65</v>
      </c>
      <c r="C3767" s="30" t="s">
        <v>3262</v>
      </c>
      <c r="D3767" s="1"/>
      <c r="E3767" s="638" t="s">
        <v>2994</v>
      </c>
      <c r="F3767" s="3"/>
      <c r="O3767"/>
      <c r="P3767"/>
      <c r="Q3767"/>
      <c r="U3767" s="969"/>
      <c r="V3767" s="38"/>
      <c r="W3767" s="38"/>
    </row>
    <row r="3768" spans="1:23" x14ac:dyDescent="0.35">
      <c r="A3768" s="957">
        <v>76942</v>
      </c>
      <c r="B3768" s="1297">
        <v>0.65</v>
      </c>
      <c r="C3768" s="30" t="s">
        <v>3263</v>
      </c>
      <c r="D3768" s="1"/>
      <c r="E3768" s="638" t="s">
        <v>2994</v>
      </c>
      <c r="F3768" s="3"/>
      <c r="O3768"/>
      <c r="P3768"/>
      <c r="Q3768"/>
      <c r="U3768" s="969"/>
      <c r="V3768" s="38"/>
      <c r="W3768" s="38"/>
    </row>
    <row r="3769" spans="1:23" x14ac:dyDescent="0.35">
      <c r="A3769" s="957">
        <v>76977</v>
      </c>
      <c r="B3769" s="1297">
        <v>0.05</v>
      </c>
      <c r="C3769" s="30" t="s">
        <v>2993</v>
      </c>
      <c r="D3769" s="1"/>
      <c r="E3769" s="638" t="s">
        <v>2994</v>
      </c>
      <c r="F3769" s="3"/>
      <c r="O3769"/>
      <c r="P3769"/>
      <c r="Q3769"/>
      <c r="U3769" s="969"/>
      <c r="V3769" s="38"/>
      <c r="W3769" s="38"/>
    </row>
    <row r="3770" spans="1:23" x14ac:dyDescent="0.35">
      <c r="A3770" s="957">
        <v>76981</v>
      </c>
      <c r="B3770" s="1297">
        <v>0.57999999999999996</v>
      </c>
      <c r="C3770" s="30" t="s">
        <v>3253</v>
      </c>
      <c r="D3770" s="1"/>
      <c r="E3770" s="638" t="s">
        <v>2994</v>
      </c>
      <c r="F3770" s="3"/>
      <c r="O3770"/>
      <c r="P3770"/>
      <c r="Q3770"/>
      <c r="U3770" s="969"/>
      <c r="V3770" s="38"/>
      <c r="W3770" s="38"/>
    </row>
    <row r="3771" spans="1:23" x14ac:dyDescent="0.35">
      <c r="A3771" s="957">
        <v>76982</v>
      </c>
      <c r="B3771" s="1297">
        <v>0.57999999999999996</v>
      </c>
      <c r="C3771" s="30" t="s">
        <v>3254</v>
      </c>
      <c r="D3771" s="1"/>
      <c r="E3771" s="638" t="s">
        <v>2994</v>
      </c>
      <c r="F3771" s="3"/>
      <c r="O3771"/>
      <c r="P3771"/>
      <c r="Q3771"/>
      <c r="U3771" s="969"/>
      <c r="V3771" s="38"/>
      <c r="W3771" s="38"/>
    </row>
    <row r="3772" spans="1:23" x14ac:dyDescent="0.35">
      <c r="A3772" s="957">
        <v>76983</v>
      </c>
      <c r="B3772" s="1297">
        <v>0.46</v>
      </c>
      <c r="C3772" s="30" t="s">
        <v>3200</v>
      </c>
      <c r="D3772" s="3"/>
      <c r="E3772" s="638" t="s">
        <v>2994</v>
      </c>
      <c r="F3772" s="3"/>
      <c r="O3772"/>
      <c r="P3772"/>
      <c r="Q3772"/>
      <c r="U3772" s="969"/>
      <c r="V3772" s="38"/>
      <c r="W3772" s="38"/>
    </row>
    <row r="3773" spans="1:23" x14ac:dyDescent="0.35">
      <c r="A3773" s="957">
        <v>77002</v>
      </c>
      <c r="B3773" s="1297">
        <v>0.53</v>
      </c>
      <c r="C3773" s="30" t="s">
        <v>3234</v>
      </c>
      <c r="D3773" s="1"/>
      <c r="E3773" s="638" t="s">
        <v>2994</v>
      </c>
      <c r="F3773" s="3"/>
      <c r="O3773"/>
      <c r="P3773"/>
      <c r="Q3773"/>
      <c r="U3773" s="969"/>
      <c r="V3773" s="38"/>
      <c r="W3773" s="38"/>
    </row>
    <row r="3774" spans="1:23" x14ac:dyDescent="0.35">
      <c r="A3774" s="957">
        <v>77002</v>
      </c>
      <c r="B3774" s="1297">
        <v>0.53</v>
      </c>
      <c r="C3774" s="30" t="s">
        <v>3235</v>
      </c>
      <c r="D3774" s="1"/>
      <c r="E3774" s="638" t="s">
        <v>2994</v>
      </c>
      <c r="F3774" s="3"/>
      <c r="O3774"/>
      <c r="P3774"/>
      <c r="Q3774"/>
      <c r="U3774" s="969"/>
      <c r="V3774" s="38"/>
      <c r="W3774" s="38"/>
    </row>
    <row r="3775" spans="1:23" x14ac:dyDescent="0.35">
      <c r="A3775" s="957">
        <v>77002</v>
      </c>
      <c r="B3775" s="1297">
        <v>0.53</v>
      </c>
      <c r="C3775" s="30" t="s">
        <v>3235</v>
      </c>
      <c r="D3775" s="1"/>
      <c r="E3775" s="638" t="s">
        <v>2994</v>
      </c>
      <c r="F3775" s="3"/>
      <c r="O3775"/>
      <c r="P3775"/>
      <c r="Q3775"/>
      <c r="U3775" s="969"/>
      <c r="V3775" s="38"/>
      <c r="W3775" s="38"/>
    </row>
    <row r="3776" spans="1:23" x14ac:dyDescent="0.35">
      <c r="A3776" s="957">
        <v>77002</v>
      </c>
      <c r="B3776" s="1297">
        <v>0.53</v>
      </c>
      <c r="C3776" s="30" t="s">
        <v>3236</v>
      </c>
      <c r="D3776" s="1"/>
      <c r="E3776" s="638" t="s">
        <v>2994</v>
      </c>
      <c r="F3776" s="3"/>
      <c r="O3776"/>
      <c r="P3776"/>
      <c r="Q3776"/>
      <c r="U3776" s="969"/>
      <c r="V3776" s="38"/>
      <c r="W3776" s="38"/>
    </row>
    <row r="3777" spans="1:23" x14ac:dyDescent="0.35">
      <c r="A3777" s="957">
        <v>77003</v>
      </c>
      <c r="B3777" s="1297">
        <v>0.59</v>
      </c>
      <c r="C3777" s="30" t="s">
        <v>3257</v>
      </c>
      <c r="D3777" s="1"/>
      <c r="E3777" s="638" t="s">
        <v>2994</v>
      </c>
      <c r="F3777" s="3"/>
      <c r="O3777"/>
      <c r="P3777"/>
      <c r="Q3777"/>
      <c r="U3777" s="969"/>
      <c r="V3777" s="38"/>
      <c r="W3777" s="38"/>
    </row>
    <row r="3778" spans="1:23" x14ac:dyDescent="0.35">
      <c r="A3778" s="957">
        <v>77046</v>
      </c>
      <c r="B3778" s="1297">
        <v>1.41</v>
      </c>
      <c r="C3778" s="30" t="s">
        <v>3554</v>
      </c>
      <c r="D3778" s="1"/>
      <c r="E3778" s="638" t="s">
        <v>2994</v>
      </c>
      <c r="F3778" s="3"/>
      <c r="O3778"/>
      <c r="P3778"/>
      <c r="Q3778"/>
      <c r="U3778" s="969"/>
      <c r="V3778" s="38"/>
      <c r="W3778" s="38"/>
    </row>
    <row r="3779" spans="1:23" x14ac:dyDescent="0.35">
      <c r="A3779" s="957">
        <v>77047</v>
      </c>
      <c r="B3779" s="1297">
        <v>1.56</v>
      </c>
      <c r="C3779" s="30" t="s">
        <v>3578</v>
      </c>
      <c r="D3779" s="1"/>
      <c r="E3779" s="638" t="s">
        <v>2994</v>
      </c>
      <c r="F3779" s="3"/>
      <c r="O3779"/>
      <c r="P3779"/>
      <c r="Q3779"/>
      <c r="U3779" s="969"/>
      <c r="V3779" s="38"/>
      <c r="W3779" s="38"/>
    </row>
    <row r="3780" spans="1:23" x14ac:dyDescent="0.35">
      <c r="A3780" s="957">
        <v>77048</v>
      </c>
      <c r="B3780" s="1297">
        <v>2.0499999999999998</v>
      </c>
      <c r="C3780" s="30" t="s">
        <v>3659</v>
      </c>
      <c r="D3780" s="1"/>
      <c r="E3780" s="638" t="s">
        <v>2994</v>
      </c>
      <c r="F3780" s="3"/>
      <c r="O3780"/>
      <c r="P3780"/>
      <c r="Q3780"/>
      <c r="U3780" s="969"/>
      <c r="V3780" s="38"/>
      <c r="W3780" s="38"/>
    </row>
    <row r="3781" spans="1:23" x14ac:dyDescent="0.35">
      <c r="A3781" s="957">
        <v>77049</v>
      </c>
      <c r="B3781" s="1297">
        <v>2.2400000000000002</v>
      </c>
      <c r="C3781" s="30" t="s">
        <v>3725</v>
      </c>
      <c r="D3781" s="1"/>
      <c r="E3781" s="638" t="s">
        <v>2994</v>
      </c>
      <c r="F3781" s="3"/>
      <c r="O3781"/>
      <c r="P3781"/>
      <c r="Q3781"/>
      <c r="U3781" s="969"/>
      <c r="V3781" s="38"/>
      <c r="W3781" s="38"/>
    </row>
    <row r="3782" spans="1:23" x14ac:dyDescent="0.35">
      <c r="A3782" s="957">
        <v>77049</v>
      </c>
      <c r="B3782" s="1297">
        <v>2.2400000000000002</v>
      </c>
      <c r="C3782" s="30" t="s">
        <v>3726</v>
      </c>
      <c r="D3782" s="1"/>
      <c r="E3782" s="638" t="s">
        <v>2994</v>
      </c>
      <c r="F3782" s="3"/>
      <c r="O3782"/>
      <c r="P3782"/>
      <c r="Q3782"/>
      <c r="U3782" s="969"/>
      <c r="V3782" s="38"/>
      <c r="W3782" s="38"/>
    </row>
    <row r="3783" spans="1:23" x14ac:dyDescent="0.35">
      <c r="A3783" s="957">
        <v>77053</v>
      </c>
      <c r="B3783" s="1297">
        <v>0.35</v>
      </c>
      <c r="C3783" s="30" t="s">
        <v>3181</v>
      </c>
      <c r="D3783" s="1"/>
      <c r="E3783" s="638" t="s">
        <v>2994</v>
      </c>
      <c r="F3783" s="3"/>
      <c r="O3783"/>
      <c r="P3783"/>
      <c r="Q3783"/>
      <c r="U3783" s="969"/>
      <c r="V3783" s="38"/>
      <c r="W3783" s="38"/>
    </row>
    <row r="3784" spans="1:23" x14ac:dyDescent="0.35">
      <c r="A3784" s="957">
        <v>77054</v>
      </c>
      <c r="B3784" s="1297">
        <v>0.44</v>
      </c>
      <c r="C3784" s="30" t="s">
        <v>3190</v>
      </c>
      <c r="D3784" s="1"/>
      <c r="E3784" s="638" t="s">
        <v>2994</v>
      </c>
      <c r="F3784" s="3"/>
      <c r="O3784"/>
      <c r="P3784"/>
      <c r="Q3784"/>
      <c r="U3784" s="969"/>
      <c r="V3784" s="38"/>
      <c r="W3784" s="38"/>
    </row>
    <row r="3785" spans="1:23" x14ac:dyDescent="0.35">
      <c r="A3785" s="957">
        <v>77065</v>
      </c>
      <c r="B3785" s="1297">
        <v>0.79</v>
      </c>
      <c r="C3785" s="30" t="s">
        <v>3315</v>
      </c>
      <c r="D3785" s="1"/>
      <c r="E3785" s="638" t="s">
        <v>2994</v>
      </c>
      <c r="F3785" s="3"/>
      <c r="O3785"/>
      <c r="P3785"/>
      <c r="Q3785"/>
      <c r="U3785" s="969"/>
      <c r="V3785" s="38"/>
      <c r="W3785" s="38"/>
    </row>
    <row r="3786" spans="1:23" x14ac:dyDescent="0.35">
      <c r="A3786" s="957">
        <v>77066</v>
      </c>
      <c r="B3786" s="1297">
        <v>0.98</v>
      </c>
      <c r="C3786" s="30" t="s">
        <v>3387</v>
      </c>
      <c r="D3786" s="1"/>
      <c r="E3786" s="638" t="s">
        <v>2994</v>
      </c>
      <c r="F3786" s="3"/>
      <c r="O3786"/>
      <c r="P3786"/>
      <c r="Q3786"/>
      <c r="U3786" s="969"/>
      <c r="V3786" s="38"/>
      <c r="W3786" s="38"/>
    </row>
    <row r="3787" spans="1:23" x14ac:dyDescent="0.35">
      <c r="A3787" s="957">
        <v>77067</v>
      </c>
      <c r="B3787" s="1297">
        <v>0.74</v>
      </c>
      <c r="C3787" s="30" t="s">
        <v>3297</v>
      </c>
      <c r="D3787" s="1"/>
      <c r="E3787" s="638" t="s">
        <v>2994</v>
      </c>
      <c r="F3787" s="3"/>
      <c r="O3787"/>
      <c r="P3787"/>
      <c r="Q3787"/>
      <c r="U3787" s="969"/>
      <c r="V3787" s="38"/>
      <c r="W3787" s="38"/>
    </row>
    <row r="3788" spans="1:23" x14ac:dyDescent="0.35">
      <c r="A3788" s="957">
        <v>77067</v>
      </c>
      <c r="B3788" s="1297">
        <v>0.74</v>
      </c>
      <c r="C3788" s="30" t="s">
        <v>3298</v>
      </c>
      <c r="D3788" s="1"/>
      <c r="E3788" s="638" t="s">
        <v>2994</v>
      </c>
      <c r="F3788" s="3"/>
      <c r="O3788"/>
      <c r="P3788"/>
      <c r="Q3788"/>
      <c r="U3788" s="969"/>
      <c r="V3788" s="38"/>
      <c r="W3788" s="38"/>
    </row>
    <row r="3789" spans="1:23" x14ac:dyDescent="0.35">
      <c r="A3789" s="957">
        <v>77071</v>
      </c>
      <c r="B3789" s="1297">
        <v>0.4</v>
      </c>
      <c r="C3789" s="30" t="s">
        <v>3186</v>
      </c>
      <c r="D3789" s="1"/>
      <c r="E3789" s="638" t="s">
        <v>2994</v>
      </c>
      <c r="F3789" s="3"/>
      <c r="O3789"/>
      <c r="P3789"/>
      <c r="Q3789"/>
      <c r="U3789" s="969"/>
      <c r="V3789" s="38"/>
      <c r="W3789" s="38"/>
    </row>
    <row r="3790" spans="1:23" x14ac:dyDescent="0.35">
      <c r="A3790" s="957">
        <v>77072</v>
      </c>
      <c r="B3790" s="1297">
        <v>0.19</v>
      </c>
      <c r="C3790" s="30" t="s">
        <v>3100</v>
      </c>
      <c r="D3790" s="1"/>
      <c r="E3790" s="638" t="s">
        <v>2994</v>
      </c>
      <c r="F3790" s="3"/>
      <c r="O3790"/>
      <c r="P3790"/>
      <c r="Q3790"/>
      <c r="U3790" s="969"/>
      <c r="V3790" s="38"/>
      <c r="W3790" s="38"/>
    </row>
    <row r="3791" spans="1:23" x14ac:dyDescent="0.35">
      <c r="A3791" s="957">
        <v>77073</v>
      </c>
      <c r="B3791" s="1297">
        <v>0.25</v>
      </c>
      <c r="C3791" s="30" t="s">
        <v>3142</v>
      </c>
      <c r="D3791" s="1"/>
      <c r="E3791" s="638" t="s">
        <v>2994</v>
      </c>
      <c r="F3791" s="3"/>
      <c r="O3791"/>
      <c r="P3791"/>
      <c r="Q3791"/>
      <c r="U3791" s="969"/>
      <c r="V3791" s="38"/>
      <c r="W3791" s="38"/>
    </row>
    <row r="3792" spans="1:23" x14ac:dyDescent="0.35">
      <c r="A3792" s="957">
        <v>77073</v>
      </c>
      <c r="B3792" s="1297">
        <v>0.25</v>
      </c>
      <c r="C3792" s="30" t="s">
        <v>3143</v>
      </c>
      <c r="D3792" s="1"/>
      <c r="E3792" s="638" t="s">
        <v>2994</v>
      </c>
      <c r="F3792" s="3"/>
      <c r="O3792"/>
      <c r="P3792"/>
      <c r="Q3792"/>
      <c r="U3792" s="969"/>
      <c r="V3792" s="38"/>
      <c r="W3792" s="38"/>
    </row>
    <row r="3793" spans="1:23" x14ac:dyDescent="0.35">
      <c r="A3793" s="957">
        <v>77074</v>
      </c>
      <c r="B3793" s="1297">
        <v>0.43</v>
      </c>
      <c r="C3793" s="30" t="s">
        <v>3187</v>
      </c>
      <c r="D3793" s="1"/>
      <c r="E3793" s="638" t="s">
        <v>2994</v>
      </c>
      <c r="F3793" s="3"/>
      <c r="O3793"/>
      <c r="P3793"/>
      <c r="Q3793"/>
      <c r="U3793" s="969"/>
      <c r="V3793" s="38"/>
      <c r="W3793" s="38"/>
    </row>
    <row r="3794" spans="1:23" x14ac:dyDescent="0.35">
      <c r="A3794" s="957">
        <v>77075</v>
      </c>
      <c r="B3794" s="1297">
        <v>0.54</v>
      </c>
      <c r="C3794" s="30" t="s">
        <v>3238</v>
      </c>
      <c r="D3794" s="1"/>
      <c r="E3794" s="638" t="s">
        <v>2994</v>
      </c>
      <c r="F3794" s="3"/>
      <c r="O3794"/>
      <c r="P3794"/>
      <c r="Q3794"/>
      <c r="U3794" s="969"/>
      <c r="V3794" s="38"/>
      <c r="W3794" s="38"/>
    </row>
    <row r="3795" spans="1:23" x14ac:dyDescent="0.35">
      <c r="A3795" s="957">
        <v>77076</v>
      </c>
      <c r="B3795" s="1297">
        <v>0.68</v>
      </c>
      <c r="C3795" s="30" t="s">
        <v>3279</v>
      </c>
      <c r="D3795" s="1"/>
      <c r="E3795" s="638" t="s">
        <v>2994</v>
      </c>
      <c r="F3795" s="3"/>
      <c r="O3795"/>
      <c r="P3795"/>
      <c r="Q3795"/>
      <c r="U3795" s="969"/>
      <c r="V3795" s="38"/>
      <c r="W3795" s="38"/>
    </row>
    <row r="3796" spans="1:23" x14ac:dyDescent="0.35">
      <c r="A3796" s="957">
        <v>77077</v>
      </c>
      <c r="B3796" s="1297">
        <v>0.32</v>
      </c>
      <c r="C3796" s="30" t="s">
        <v>3174</v>
      </c>
      <c r="D3796" s="1"/>
      <c r="E3796" s="638" t="s">
        <v>2994</v>
      </c>
      <c r="F3796" s="3"/>
      <c r="O3796"/>
      <c r="P3796"/>
      <c r="Q3796"/>
      <c r="U3796" s="969"/>
      <c r="V3796" s="38"/>
      <c r="W3796" s="38"/>
    </row>
    <row r="3797" spans="1:23" x14ac:dyDescent="0.35">
      <c r="A3797" s="957">
        <v>77077</v>
      </c>
      <c r="B3797" s="1297">
        <v>0.32</v>
      </c>
      <c r="C3797" s="30" t="s">
        <v>3175</v>
      </c>
      <c r="D3797" s="1"/>
      <c r="E3797" s="638" t="s">
        <v>2994</v>
      </c>
      <c r="F3797" s="3"/>
      <c r="O3797"/>
      <c r="P3797"/>
      <c r="Q3797"/>
      <c r="U3797" s="969"/>
      <c r="V3797" s="38"/>
      <c r="W3797" s="38"/>
    </row>
    <row r="3798" spans="1:23" x14ac:dyDescent="0.35">
      <c r="A3798" s="957">
        <v>77080</v>
      </c>
      <c r="B3798" s="1297">
        <v>0.2</v>
      </c>
      <c r="C3798" s="30" t="s">
        <v>3107</v>
      </c>
      <c r="D3798" s="1"/>
      <c r="E3798" s="638" t="s">
        <v>2994</v>
      </c>
      <c r="F3798" s="3"/>
      <c r="O3798"/>
      <c r="P3798"/>
      <c r="Q3798"/>
      <c r="U3798" s="969"/>
      <c r="V3798" s="38"/>
      <c r="W3798" s="38"/>
    </row>
    <row r="3799" spans="1:23" x14ac:dyDescent="0.35">
      <c r="A3799" s="957">
        <v>77081</v>
      </c>
      <c r="B3799" s="1297">
        <v>0.2</v>
      </c>
      <c r="C3799" s="30" t="s">
        <v>3108</v>
      </c>
      <c r="D3799" s="1"/>
      <c r="E3799" s="638" t="s">
        <v>2994</v>
      </c>
      <c r="F3799" s="3"/>
      <c r="O3799"/>
      <c r="P3799"/>
      <c r="Q3799"/>
      <c r="U3799" s="969"/>
      <c r="V3799" s="38"/>
      <c r="W3799" s="38"/>
    </row>
    <row r="3800" spans="1:23" x14ac:dyDescent="0.35">
      <c r="A3800" s="957">
        <v>77084</v>
      </c>
      <c r="B3800" s="1297">
        <v>1.56</v>
      </c>
      <c r="C3800" s="30" t="s">
        <v>3579</v>
      </c>
      <c r="D3800" s="1"/>
      <c r="E3800" s="638" t="s">
        <v>2994</v>
      </c>
      <c r="F3800" s="3"/>
      <c r="O3800"/>
      <c r="P3800"/>
      <c r="Q3800"/>
      <c r="U3800" s="969"/>
      <c r="V3800" s="38"/>
      <c r="W3800" s="38"/>
    </row>
    <row r="3801" spans="1:23" x14ac:dyDescent="0.35">
      <c r="A3801" s="957">
        <v>77085</v>
      </c>
      <c r="B3801" s="1297">
        <v>0.28999999999999998</v>
      </c>
      <c r="C3801" s="30" t="s">
        <v>3159</v>
      </c>
      <c r="D3801" s="1"/>
      <c r="E3801" s="638" t="s">
        <v>2994</v>
      </c>
      <c r="F3801" s="3"/>
      <c r="O3801"/>
      <c r="P3801"/>
      <c r="Q3801"/>
      <c r="U3801" s="969"/>
      <c r="V3801" s="38"/>
      <c r="W3801" s="38"/>
    </row>
    <row r="3802" spans="1:23" x14ac:dyDescent="0.35">
      <c r="A3802" s="957">
        <v>77086</v>
      </c>
      <c r="B3802" s="1297">
        <v>0.17</v>
      </c>
      <c r="C3802" s="30" t="s">
        <v>3074</v>
      </c>
      <c r="E3802" s="638" t="s">
        <v>2994</v>
      </c>
      <c r="F3802" s="3"/>
      <c r="O3802"/>
      <c r="P3802"/>
      <c r="Q3802"/>
      <c r="U3802" s="969"/>
      <c r="V3802" s="38"/>
      <c r="W3802" s="38"/>
    </row>
    <row r="3803" spans="1:23" x14ac:dyDescent="0.35">
      <c r="A3803" s="957">
        <v>78012</v>
      </c>
      <c r="B3803" s="1297">
        <v>0.19</v>
      </c>
      <c r="C3803" s="30" t="s">
        <v>3101</v>
      </c>
      <c r="D3803" s="1"/>
      <c r="E3803" s="638" t="s">
        <v>2994</v>
      </c>
      <c r="F3803" s="3"/>
      <c r="O3803"/>
      <c r="P3803"/>
      <c r="Q3803"/>
      <c r="U3803" s="969"/>
      <c r="V3803" s="38"/>
      <c r="W3803" s="38"/>
    </row>
    <row r="3804" spans="1:23" x14ac:dyDescent="0.35">
      <c r="A3804" s="957">
        <v>78013</v>
      </c>
      <c r="B3804" s="1297">
        <v>0.36</v>
      </c>
      <c r="C3804" s="30" t="s">
        <v>3182</v>
      </c>
      <c r="D3804" s="1"/>
      <c r="E3804" s="638" t="s">
        <v>2994</v>
      </c>
      <c r="F3804" s="3"/>
      <c r="O3804"/>
      <c r="P3804"/>
      <c r="Q3804"/>
      <c r="U3804" s="969"/>
      <c r="V3804" s="38"/>
      <c r="W3804" s="38"/>
    </row>
    <row r="3805" spans="1:23" x14ac:dyDescent="0.35">
      <c r="A3805" s="957">
        <v>78014</v>
      </c>
      <c r="B3805" s="1297">
        <v>0.49</v>
      </c>
      <c r="C3805" s="30" t="s">
        <v>3206</v>
      </c>
      <c r="D3805" s="3"/>
      <c r="E3805" s="638" t="s">
        <v>2994</v>
      </c>
      <c r="F3805" s="3"/>
      <c r="O3805"/>
      <c r="P3805"/>
      <c r="Q3805"/>
      <c r="U3805" s="969"/>
      <c r="V3805" s="38"/>
      <c r="W3805" s="38"/>
    </row>
    <row r="3806" spans="1:23" x14ac:dyDescent="0.35">
      <c r="A3806" s="957">
        <v>78015</v>
      </c>
      <c r="B3806" s="1297">
        <v>0.65</v>
      </c>
      <c r="C3806" s="30" t="s">
        <v>3264</v>
      </c>
      <c r="D3806" s="1"/>
      <c r="E3806" s="638" t="s">
        <v>2994</v>
      </c>
      <c r="F3806" s="3"/>
      <c r="O3806"/>
      <c r="P3806"/>
      <c r="Q3806"/>
      <c r="U3806" s="969"/>
      <c r="V3806" s="38"/>
      <c r="W3806" s="38"/>
    </row>
    <row r="3807" spans="1:23" x14ac:dyDescent="0.35">
      <c r="A3807" s="957">
        <v>78016</v>
      </c>
      <c r="B3807" s="1297">
        <v>0.8</v>
      </c>
      <c r="C3807" s="30" t="s">
        <v>3316</v>
      </c>
      <c r="D3807" s="1"/>
      <c r="E3807" s="638" t="s">
        <v>2994</v>
      </c>
      <c r="F3807" s="3"/>
      <c r="O3807"/>
      <c r="P3807"/>
      <c r="Q3807"/>
      <c r="U3807" s="969"/>
      <c r="V3807" s="38"/>
      <c r="W3807" s="38"/>
    </row>
    <row r="3808" spans="1:23" x14ac:dyDescent="0.35">
      <c r="A3808" s="957">
        <v>78018</v>
      </c>
      <c r="B3808" s="1297">
        <v>0.84</v>
      </c>
      <c r="C3808" s="30" t="s">
        <v>3325</v>
      </c>
      <c r="D3808" s="1"/>
      <c r="E3808" s="638" t="s">
        <v>2994</v>
      </c>
      <c r="F3808" s="3"/>
      <c r="O3808"/>
      <c r="P3808"/>
      <c r="Q3808"/>
      <c r="U3808" s="969"/>
      <c r="V3808" s="38"/>
      <c r="W3808" s="38"/>
    </row>
    <row r="3809" spans="1:23" x14ac:dyDescent="0.35">
      <c r="A3809" s="957">
        <v>78070</v>
      </c>
      <c r="B3809" s="1297">
        <v>0.78</v>
      </c>
      <c r="C3809" s="30" t="s">
        <v>3302</v>
      </c>
      <c r="D3809" s="1"/>
      <c r="E3809" s="638" t="s">
        <v>2994</v>
      </c>
      <c r="F3809" s="3"/>
      <c r="O3809"/>
      <c r="P3809"/>
      <c r="Q3809"/>
      <c r="U3809" s="969"/>
      <c r="V3809" s="38"/>
      <c r="W3809" s="38"/>
    </row>
    <row r="3810" spans="1:23" x14ac:dyDescent="0.35">
      <c r="A3810" s="957">
        <v>78071</v>
      </c>
      <c r="B3810" s="1297">
        <v>1.17</v>
      </c>
      <c r="C3810" s="30" t="s">
        <v>3453</v>
      </c>
      <c r="D3810" s="1"/>
      <c r="E3810" s="638" t="s">
        <v>2994</v>
      </c>
      <c r="F3810" s="3"/>
      <c r="O3810"/>
      <c r="P3810"/>
      <c r="Q3810"/>
      <c r="U3810" s="969"/>
      <c r="V3810" s="38"/>
      <c r="W3810" s="38"/>
    </row>
    <row r="3811" spans="1:23" x14ac:dyDescent="0.35">
      <c r="A3811" s="957">
        <v>78075</v>
      </c>
      <c r="B3811" s="1297">
        <v>0.72</v>
      </c>
      <c r="C3811" s="30" t="s">
        <v>3291</v>
      </c>
      <c r="D3811" s="1"/>
      <c r="E3811" s="638" t="s">
        <v>2994</v>
      </c>
      <c r="F3811" s="3"/>
      <c r="O3811"/>
      <c r="P3811"/>
      <c r="Q3811"/>
      <c r="U3811" s="969"/>
      <c r="V3811" s="38"/>
      <c r="W3811" s="38"/>
    </row>
    <row r="3812" spans="1:23" x14ac:dyDescent="0.35">
      <c r="A3812" s="957">
        <v>78102</v>
      </c>
      <c r="B3812" s="1297">
        <v>0.54</v>
      </c>
      <c r="C3812" s="30" t="s">
        <v>3239</v>
      </c>
      <c r="D3812" s="1"/>
      <c r="E3812" s="638" t="s">
        <v>2994</v>
      </c>
      <c r="F3812" s="3"/>
      <c r="O3812"/>
      <c r="P3812"/>
      <c r="Q3812"/>
      <c r="U3812" s="969"/>
      <c r="V3812" s="38"/>
      <c r="W3812" s="38"/>
    </row>
    <row r="3813" spans="1:23" x14ac:dyDescent="0.35">
      <c r="A3813" s="957">
        <v>78195</v>
      </c>
      <c r="B3813" s="1297">
        <v>1.17</v>
      </c>
      <c r="C3813" s="30" t="s">
        <v>3454</v>
      </c>
      <c r="D3813" s="1"/>
      <c r="E3813" s="638" t="s">
        <v>2994</v>
      </c>
      <c r="F3813" s="3"/>
      <c r="O3813"/>
      <c r="P3813"/>
      <c r="Q3813"/>
      <c r="U3813" s="969"/>
      <c r="V3813" s="38"/>
      <c r="W3813" s="38"/>
    </row>
    <row r="3814" spans="1:23" x14ac:dyDescent="0.35">
      <c r="A3814" s="957">
        <v>78201</v>
      </c>
      <c r="B3814" s="1297">
        <v>0.43</v>
      </c>
      <c r="C3814" s="30" t="s">
        <v>3188</v>
      </c>
      <c r="D3814" s="1"/>
      <c r="E3814" s="638" t="s">
        <v>2994</v>
      </c>
      <c r="F3814" s="3"/>
      <c r="O3814"/>
      <c r="P3814"/>
      <c r="Q3814"/>
      <c r="U3814" s="969"/>
      <c r="V3814" s="38"/>
      <c r="W3814" s="38"/>
    </row>
    <row r="3815" spans="1:23" x14ac:dyDescent="0.35">
      <c r="A3815" s="957">
        <v>78202</v>
      </c>
      <c r="B3815" s="1297">
        <v>0.5</v>
      </c>
      <c r="C3815" s="30" t="s">
        <v>3217</v>
      </c>
      <c r="D3815" s="3"/>
      <c r="E3815" s="638" t="s">
        <v>2994</v>
      </c>
      <c r="F3815" s="3"/>
      <c r="O3815"/>
      <c r="P3815"/>
      <c r="Q3815"/>
      <c r="U3815" s="969"/>
      <c r="V3815" s="38"/>
      <c r="W3815" s="38"/>
    </row>
    <row r="3816" spans="1:23" x14ac:dyDescent="0.35">
      <c r="A3816" s="957">
        <v>78215</v>
      </c>
      <c r="B3816" s="1297">
        <v>0.48</v>
      </c>
      <c r="C3816" s="30" t="s">
        <v>3202</v>
      </c>
      <c r="E3816" s="638" t="s">
        <v>2994</v>
      </c>
      <c r="F3816" s="3"/>
      <c r="O3816"/>
      <c r="P3816"/>
      <c r="Q3816"/>
      <c r="U3816" s="969"/>
      <c r="V3816" s="38"/>
      <c r="W3816" s="38"/>
    </row>
    <row r="3817" spans="1:23" x14ac:dyDescent="0.35">
      <c r="A3817" s="957">
        <v>78216</v>
      </c>
      <c r="B3817" s="1297">
        <v>0.56000000000000005</v>
      </c>
      <c r="C3817" s="30" t="s">
        <v>3242</v>
      </c>
      <c r="D3817" s="1"/>
      <c r="E3817" s="638" t="s">
        <v>2994</v>
      </c>
      <c r="F3817" s="3"/>
      <c r="O3817"/>
      <c r="P3817"/>
      <c r="Q3817"/>
      <c r="U3817" s="969"/>
      <c r="V3817" s="38"/>
      <c r="W3817" s="38"/>
    </row>
    <row r="3818" spans="1:23" x14ac:dyDescent="0.35">
      <c r="A3818" s="957">
        <v>78226</v>
      </c>
      <c r="B3818" s="1297">
        <v>0.72</v>
      </c>
      <c r="C3818" s="30" t="s">
        <v>3292</v>
      </c>
      <c r="D3818" s="1"/>
      <c r="E3818" s="638" t="s">
        <v>2994</v>
      </c>
      <c r="F3818" s="3"/>
      <c r="O3818"/>
      <c r="P3818"/>
      <c r="Q3818"/>
      <c r="U3818" s="969"/>
      <c r="V3818" s="38"/>
      <c r="W3818" s="38"/>
    </row>
    <row r="3819" spans="1:23" x14ac:dyDescent="0.35">
      <c r="A3819" s="957">
        <v>78227</v>
      </c>
      <c r="B3819" s="1297">
        <v>0.88</v>
      </c>
      <c r="C3819" s="30" t="s">
        <v>3335</v>
      </c>
      <c r="D3819" s="1"/>
      <c r="E3819" s="638" t="s">
        <v>2994</v>
      </c>
      <c r="F3819" s="3"/>
      <c r="O3819"/>
      <c r="P3819"/>
      <c r="Q3819"/>
      <c r="U3819" s="969"/>
      <c r="V3819" s="38"/>
      <c r="W3819" s="38"/>
    </row>
    <row r="3820" spans="1:23" x14ac:dyDescent="0.35">
      <c r="A3820" s="957">
        <v>78261</v>
      </c>
      <c r="B3820" s="1297">
        <v>0.67</v>
      </c>
      <c r="C3820" s="30" t="s">
        <v>3275</v>
      </c>
      <c r="D3820" s="1"/>
      <c r="E3820" s="638" t="s">
        <v>2994</v>
      </c>
      <c r="F3820" s="3"/>
      <c r="O3820"/>
      <c r="P3820"/>
      <c r="Q3820"/>
      <c r="U3820" s="969"/>
      <c r="V3820" s="38"/>
      <c r="W3820" s="38"/>
    </row>
    <row r="3821" spans="1:23" x14ac:dyDescent="0.35">
      <c r="A3821" s="957">
        <v>78262</v>
      </c>
      <c r="B3821" s="1297">
        <v>0.66</v>
      </c>
      <c r="C3821" s="30" t="s">
        <v>3266</v>
      </c>
      <c r="D3821" s="1"/>
      <c r="E3821" s="638" t="s">
        <v>2994</v>
      </c>
      <c r="F3821" s="3"/>
      <c r="O3821"/>
      <c r="P3821"/>
      <c r="Q3821"/>
      <c r="U3821" s="969"/>
      <c r="V3821" s="38"/>
      <c r="W3821" s="38"/>
    </row>
    <row r="3822" spans="1:23" x14ac:dyDescent="0.35">
      <c r="A3822" s="957">
        <v>78264</v>
      </c>
      <c r="B3822" s="1297">
        <v>0.77</v>
      </c>
      <c r="C3822" s="30" t="s">
        <v>3300</v>
      </c>
      <c r="D3822" s="1"/>
      <c r="E3822" s="638" t="s">
        <v>2994</v>
      </c>
      <c r="F3822" s="3"/>
      <c r="O3822"/>
      <c r="P3822"/>
      <c r="Q3822"/>
      <c r="U3822" s="969"/>
      <c r="V3822" s="38"/>
      <c r="W3822" s="38"/>
    </row>
    <row r="3823" spans="1:23" x14ac:dyDescent="0.35">
      <c r="A3823" s="957">
        <v>78278</v>
      </c>
      <c r="B3823" s="1297">
        <v>0.97</v>
      </c>
      <c r="C3823" s="30" t="s">
        <v>3347</v>
      </c>
      <c r="D3823" s="1"/>
      <c r="E3823" s="638" t="s">
        <v>2994</v>
      </c>
      <c r="F3823" s="3"/>
      <c r="O3823"/>
      <c r="P3823"/>
      <c r="Q3823"/>
      <c r="U3823" s="969"/>
      <c r="V3823" s="38"/>
      <c r="W3823" s="38"/>
    </row>
    <row r="3824" spans="1:23" x14ac:dyDescent="0.35">
      <c r="A3824" s="957">
        <v>78290</v>
      </c>
      <c r="B3824" s="1297">
        <v>0.66</v>
      </c>
      <c r="C3824" s="30" t="s">
        <v>3267</v>
      </c>
      <c r="D3824" s="1"/>
      <c r="E3824" s="638" t="s">
        <v>2994</v>
      </c>
      <c r="F3824" s="3"/>
      <c r="O3824"/>
      <c r="P3824"/>
      <c r="Q3824"/>
      <c r="U3824" s="969"/>
      <c r="V3824" s="38"/>
      <c r="W3824" s="38"/>
    </row>
    <row r="3825" spans="1:23" x14ac:dyDescent="0.35">
      <c r="A3825" s="957">
        <v>78300</v>
      </c>
      <c r="B3825" s="1297">
        <v>0.6</v>
      </c>
      <c r="C3825" s="30" t="s">
        <v>3258</v>
      </c>
      <c r="D3825" s="1"/>
      <c r="E3825" s="638" t="s">
        <v>2994</v>
      </c>
      <c r="F3825" s="3"/>
      <c r="O3825"/>
      <c r="P3825"/>
      <c r="Q3825"/>
      <c r="U3825" s="969"/>
      <c r="V3825" s="38"/>
      <c r="W3825" s="38"/>
    </row>
    <row r="3826" spans="1:23" x14ac:dyDescent="0.35">
      <c r="A3826" s="957">
        <v>78305</v>
      </c>
      <c r="B3826" s="1297">
        <v>0.81</v>
      </c>
      <c r="C3826" s="30" t="s">
        <v>3320</v>
      </c>
      <c r="D3826" s="1"/>
      <c r="E3826" s="638" t="s">
        <v>2994</v>
      </c>
      <c r="F3826" s="3"/>
      <c r="O3826"/>
      <c r="P3826"/>
      <c r="Q3826"/>
      <c r="U3826" s="969"/>
      <c r="V3826" s="38"/>
      <c r="W3826" s="38"/>
    </row>
    <row r="3827" spans="1:23" x14ac:dyDescent="0.35">
      <c r="A3827" s="957">
        <v>78306</v>
      </c>
      <c r="B3827" s="1297">
        <v>0.84</v>
      </c>
      <c r="C3827" s="30" t="s">
        <v>3326</v>
      </c>
      <c r="D3827" s="1"/>
      <c r="E3827" s="638" t="s">
        <v>2994</v>
      </c>
      <c r="F3827" s="3"/>
      <c r="O3827"/>
      <c r="P3827"/>
      <c r="Q3827"/>
      <c r="U3827" s="969"/>
      <c r="V3827" s="38"/>
      <c r="W3827" s="38"/>
    </row>
    <row r="3828" spans="1:23" x14ac:dyDescent="0.35">
      <c r="A3828" s="957">
        <v>78315</v>
      </c>
      <c r="B3828" s="1297">
        <v>0.99</v>
      </c>
      <c r="C3828" s="30" t="s">
        <v>3389</v>
      </c>
      <c r="D3828" s="1"/>
      <c r="E3828" s="638" t="s">
        <v>2994</v>
      </c>
      <c r="F3828" s="3"/>
      <c r="O3828"/>
      <c r="P3828"/>
      <c r="Q3828"/>
      <c r="U3828" s="969"/>
      <c r="V3828" s="38"/>
      <c r="W3828" s="38"/>
    </row>
    <row r="3829" spans="1:23" x14ac:dyDescent="0.35">
      <c r="A3829" s="957">
        <v>78472</v>
      </c>
      <c r="B3829" s="1297">
        <v>0.96</v>
      </c>
      <c r="C3829" s="30" t="s">
        <v>3343</v>
      </c>
      <c r="D3829" s="1308"/>
      <c r="E3829" s="638" t="s">
        <v>2994</v>
      </c>
      <c r="F3829" s="3"/>
      <c r="O3829"/>
      <c r="P3829"/>
      <c r="Q3829"/>
      <c r="U3829" s="969"/>
      <c r="V3829" s="38"/>
      <c r="W3829" s="38"/>
    </row>
    <row r="3830" spans="1:23" x14ac:dyDescent="0.35">
      <c r="A3830" s="957">
        <v>78473</v>
      </c>
      <c r="B3830" s="1297">
        <v>1.43</v>
      </c>
      <c r="C3830" s="30" t="s">
        <v>3563</v>
      </c>
      <c r="D3830" s="1"/>
      <c r="E3830" s="638" t="s">
        <v>2994</v>
      </c>
      <c r="F3830" s="3"/>
      <c r="O3830"/>
      <c r="P3830"/>
      <c r="Q3830"/>
      <c r="U3830" s="969"/>
      <c r="V3830" s="38"/>
      <c r="W3830" s="38"/>
    </row>
    <row r="3831" spans="1:23" x14ac:dyDescent="0.35">
      <c r="A3831" s="957">
        <v>78481</v>
      </c>
      <c r="B3831" s="1297">
        <v>0.96</v>
      </c>
      <c r="C3831" s="30" t="s">
        <v>3344</v>
      </c>
      <c r="E3831" s="638" t="s">
        <v>2994</v>
      </c>
      <c r="F3831" s="3"/>
      <c r="O3831"/>
      <c r="P3831"/>
      <c r="Q3831"/>
      <c r="U3831" s="969"/>
      <c r="V3831" s="38"/>
      <c r="W3831" s="38"/>
    </row>
    <row r="3832" spans="1:23" x14ac:dyDescent="0.35">
      <c r="A3832" s="957">
        <v>78483</v>
      </c>
      <c r="B3832" s="1297">
        <v>1.43</v>
      </c>
      <c r="C3832" s="30" t="s">
        <v>3564</v>
      </c>
      <c r="D3832" s="1"/>
      <c r="E3832" s="638" t="s">
        <v>2994</v>
      </c>
      <c r="F3832" s="3"/>
      <c r="O3832"/>
      <c r="P3832"/>
      <c r="Q3832"/>
      <c r="U3832" s="969"/>
      <c r="V3832" s="38"/>
      <c r="W3832" s="38"/>
    </row>
    <row r="3833" spans="1:23" x14ac:dyDescent="0.35">
      <c r="A3833" s="1306">
        <v>78494</v>
      </c>
      <c r="B3833" s="1307">
        <v>1.1599999999999999</v>
      </c>
      <c r="C3833" s="713" t="s">
        <v>3446</v>
      </c>
      <c r="D3833" s="1"/>
      <c r="E3833" s="638" t="s">
        <v>2994</v>
      </c>
      <c r="F3833" s="3"/>
      <c r="O3833"/>
      <c r="P3833"/>
      <c r="Q3833"/>
      <c r="U3833" s="969"/>
      <c r="V3833" s="38"/>
      <c r="W3833" s="38"/>
    </row>
    <row r="3834" spans="1:23" x14ac:dyDescent="0.35">
      <c r="A3834" s="957">
        <v>78496</v>
      </c>
      <c r="B3834" s="1297">
        <v>0.49</v>
      </c>
      <c r="C3834" s="30" t="s">
        <v>3207</v>
      </c>
      <c r="D3834" s="3"/>
      <c r="E3834" s="638" t="s">
        <v>2994</v>
      </c>
      <c r="F3834" s="3"/>
      <c r="O3834"/>
      <c r="P3834"/>
      <c r="Q3834"/>
      <c r="U3834" s="969"/>
      <c r="V3834" s="38"/>
      <c r="W3834" s="38"/>
    </row>
    <row r="3835" spans="1:23" x14ac:dyDescent="0.35">
      <c r="A3835" s="957">
        <v>78579</v>
      </c>
      <c r="B3835" s="1297">
        <v>0.48</v>
      </c>
      <c r="C3835" s="30" t="s">
        <v>3203</v>
      </c>
      <c r="D3835" s="3"/>
      <c r="E3835" s="638" t="s">
        <v>2994</v>
      </c>
      <c r="F3835" s="3"/>
      <c r="O3835"/>
      <c r="P3835"/>
      <c r="Q3835"/>
      <c r="U3835" s="969"/>
      <c r="V3835" s="38"/>
      <c r="W3835" s="38"/>
    </row>
    <row r="3836" spans="1:23" x14ac:dyDescent="0.35">
      <c r="A3836" s="957">
        <v>78580</v>
      </c>
      <c r="B3836" s="1297">
        <v>0.72</v>
      </c>
      <c r="C3836" s="30" t="s">
        <v>3293</v>
      </c>
      <c r="D3836" s="1"/>
      <c r="E3836" s="638" t="s">
        <v>2994</v>
      </c>
      <c r="F3836" s="3"/>
      <c r="O3836"/>
      <c r="P3836"/>
      <c r="Q3836"/>
      <c r="U3836" s="969"/>
      <c r="V3836" s="38"/>
      <c r="W3836" s="38"/>
    </row>
    <row r="3837" spans="1:23" x14ac:dyDescent="0.35">
      <c r="A3837" s="957">
        <v>78582</v>
      </c>
      <c r="B3837" s="1297">
        <v>1.04</v>
      </c>
      <c r="C3837" s="30" t="s">
        <v>3393</v>
      </c>
      <c r="D3837" s="1"/>
      <c r="E3837" s="638" t="s">
        <v>2994</v>
      </c>
      <c r="F3837" s="3"/>
      <c r="O3837"/>
      <c r="P3837"/>
      <c r="Q3837"/>
      <c r="U3837" s="969"/>
      <c r="V3837" s="38"/>
      <c r="W3837" s="38"/>
    </row>
    <row r="3838" spans="1:23" x14ac:dyDescent="0.35">
      <c r="A3838" s="957">
        <v>78597</v>
      </c>
      <c r="B3838" s="1297">
        <v>0.73</v>
      </c>
      <c r="C3838" s="30" t="s">
        <v>3295</v>
      </c>
      <c r="D3838" s="1"/>
      <c r="E3838" s="638" t="s">
        <v>2994</v>
      </c>
      <c r="F3838" s="3"/>
      <c r="O3838"/>
      <c r="P3838"/>
      <c r="Q3838"/>
      <c r="U3838" s="969"/>
      <c r="V3838" s="38"/>
      <c r="W3838" s="38"/>
    </row>
    <row r="3839" spans="1:23" x14ac:dyDescent="0.35">
      <c r="A3839" s="957">
        <v>78598</v>
      </c>
      <c r="B3839" s="1297">
        <v>0.83</v>
      </c>
      <c r="C3839" s="30" t="s">
        <v>3324</v>
      </c>
      <c r="D3839" s="1"/>
      <c r="E3839" s="638" t="s">
        <v>2994</v>
      </c>
      <c r="F3839" s="3"/>
      <c r="O3839"/>
      <c r="P3839"/>
      <c r="Q3839"/>
      <c r="U3839" s="969"/>
      <c r="V3839" s="38"/>
      <c r="W3839" s="38"/>
    </row>
    <row r="3840" spans="1:23" x14ac:dyDescent="0.35">
      <c r="A3840" s="957">
        <v>78700</v>
      </c>
      <c r="B3840" s="1297">
        <v>0.44</v>
      </c>
      <c r="C3840" s="30" t="s">
        <v>3191</v>
      </c>
      <c r="D3840" s="1"/>
      <c r="E3840" s="638" t="s">
        <v>2994</v>
      </c>
      <c r="F3840" s="3"/>
      <c r="O3840"/>
      <c r="P3840"/>
      <c r="Q3840"/>
      <c r="U3840" s="969"/>
      <c r="V3840" s="38"/>
      <c r="W3840" s="38"/>
    </row>
    <row r="3841" spans="1:23" x14ac:dyDescent="0.35">
      <c r="A3841" s="957">
        <v>78701</v>
      </c>
      <c r="B3841" s="1297">
        <v>0.48</v>
      </c>
      <c r="C3841" s="30" t="s">
        <v>3204</v>
      </c>
      <c r="D3841" s="3"/>
      <c r="E3841" s="638" t="s">
        <v>2994</v>
      </c>
      <c r="F3841" s="3"/>
      <c r="O3841"/>
      <c r="P3841"/>
      <c r="Q3841"/>
      <c r="U3841" s="969"/>
      <c r="V3841" s="38"/>
      <c r="W3841" s="38"/>
    </row>
    <row r="3842" spans="1:23" x14ac:dyDescent="0.35">
      <c r="A3842" s="957">
        <v>78707</v>
      </c>
      <c r="B3842" s="1297">
        <v>0.94</v>
      </c>
      <c r="C3842" s="30" t="s">
        <v>3340</v>
      </c>
      <c r="D3842" s="244"/>
      <c r="E3842" s="638" t="s">
        <v>2994</v>
      </c>
      <c r="F3842" s="3"/>
      <c r="O3842"/>
      <c r="P3842"/>
      <c r="Q3842"/>
      <c r="U3842" s="969"/>
      <c r="V3842" s="38"/>
      <c r="W3842" s="38"/>
    </row>
    <row r="3843" spans="1:23" x14ac:dyDescent="0.35">
      <c r="A3843" s="957">
        <v>78708</v>
      </c>
      <c r="B3843" s="1297">
        <v>1.18</v>
      </c>
      <c r="C3843" s="30" t="s">
        <v>3455</v>
      </c>
      <c r="D3843" s="1"/>
      <c r="E3843" s="638" t="s">
        <v>2994</v>
      </c>
      <c r="F3843" s="3"/>
      <c r="O3843"/>
      <c r="P3843"/>
      <c r="Q3843"/>
      <c r="U3843" s="969"/>
      <c r="V3843" s="38"/>
      <c r="W3843" s="38"/>
    </row>
    <row r="3844" spans="1:23" x14ac:dyDescent="0.35">
      <c r="A3844" s="957">
        <v>78709</v>
      </c>
      <c r="B3844" s="1297">
        <v>1.37</v>
      </c>
      <c r="C3844" s="30" t="s">
        <v>3551</v>
      </c>
      <c r="D3844" s="1"/>
      <c r="E3844" s="638" t="s">
        <v>2994</v>
      </c>
      <c r="F3844" s="3"/>
      <c r="O3844"/>
      <c r="P3844"/>
      <c r="Q3844"/>
      <c r="U3844" s="969"/>
      <c r="V3844" s="38"/>
      <c r="W3844" s="38"/>
    </row>
    <row r="3845" spans="1:23" x14ac:dyDescent="0.35">
      <c r="A3845" s="957">
        <v>78725</v>
      </c>
      <c r="B3845" s="1297">
        <v>0.37</v>
      </c>
      <c r="C3845" s="30" t="s">
        <v>3184</v>
      </c>
      <c r="D3845" s="1"/>
      <c r="E3845" s="638" t="s">
        <v>2994</v>
      </c>
      <c r="F3845" s="3"/>
      <c r="O3845"/>
      <c r="P3845"/>
      <c r="Q3845"/>
      <c r="U3845" s="969"/>
      <c r="V3845" s="38"/>
      <c r="W3845" s="38"/>
    </row>
    <row r="3846" spans="1:23" x14ac:dyDescent="0.35">
      <c r="A3846" s="957">
        <v>78740</v>
      </c>
      <c r="B3846" s="1297">
        <v>0.56000000000000005</v>
      </c>
      <c r="C3846" s="30" t="s">
        <v>3243</v>
      </c>
      <c r="D3846" s="1"/>
      <c r="E3846" s="638" t="s">
        <v>2994</v>
      </c>
      <c r="F3846" s="3"/>
      <c r="O3846"/>
      <c r="P3846"/>
      <c r="Q3846"/>
      <c r="U3846" s="969"/>
      <c r="V3846" s="38"/>
      <c r="W3846" s="38"/>
    </row>
    <row r="3847" spans="1:23" x14ac:dyDescent="0.35">
      <c r="A3847" s="957">
        <v>78761</v>
      </c>
      <c r="B3847" s="1297">
        <v>0.69</v>
      </c>
      <c r="C3847" s="30" t="s">
        <v>3282</v>
      </c>
      <c r="D3847" s="1"/>
      <c r="E3847" s="638" t="s">
        <v>2994</v>
      </c>
      <c r="F3847" s="3"/>
      <c r="O3847"/>
      <c r="P3847"/>
      <c r="Q3847"/>
      <c r="U3847" s="969"/>
      <c r="V3847" s="38"/>
      <c r="W3847" s="38"/>
    </row>
    <row r="3848" spans="1:23" x14ac:dyDescent="0.35">
      <c r="A3848" s="957">
        <v>78800</v>
      </c>
      <c r="B3848" s="1297">
        <v>0.62</v>
      </c>
      <c r="C3848" s="30" t="s">
        <v>3260</v>
      </c>
      <c r="D3848" s="1"/>
      <c r="E3848" s="638" t="s">
        <v>2994</v>
      </c>
      <c r="F3848" s="3"/>
      <c r="O3848"/>
      <c r="P3848"/>
      <c r="Q3848"/>
      <c r="U3848" s="969"/>
      <c r="V3848" s="38"/>
      <c r="W3848" s="38"/>
    </row>
    <row r="3849" spans="1:23" x14ac:dyDescent="0.35">
      <c r="A3849" s="957">
        <v>78801</v>
      </c>
      <c r="B3849" s="1297">
        <v>0.71</v>
      </c>
      <c r="C3849" s="30" t="s">
        <v>3286</v>
      </c>
      <c r="D3849" s="1"/>
      <c r="E3849" s="638" t="s">
        <v>2994</v>
      </c>
      <c r="F3849" s="3"/>
      <c r="O3849"/>
      <c r="P3849"/>
      <c r="Q3849"/>
      <c r="U3849" s="969"/>
      <c r="V3849" s="38"/>
      <c r="W3849" s="38"/>
    </row>
    <row r="3850" spans="1:23" x14ac:dyDescent="0.35">
      <c r="A3850" s="957">
        <v>78802</v>
      </c>
      <c r="B3850" s="1297">
        <v>0.78</v>
      </c>
      <c r="C3850" s="30" t="s">
        <v>3303</v>
      </c>
      <c r="D3850" s="1"/>
      <c r="E3850" s="638" t="s">
        <v>2994</v>
      </c>
      <c r="F3850" s="3"/>
      <c r="O3850"/>
      <c r="P3850"/>
      <c r="Q3850"/>
      <c r="U3850" s="969"/>
      <c r="V3850" s="38"/>
      <c r="W3850" s="38"/>
    </row>
    <row r="3851" spans="1:23" x14ac:dyDescent="0.35">
      <c r="A3851" s="957">
        <v>78803</v>
      </c>
      <c r="B3851" s="1297">
        <v>1.06</v>
      </c>
      <c r="C3851" s="30" t="s">
        <v>3399</v>
      </c>
      <c r="D3851" s="1"/>
      <c r="E3851" s="638" t="s">
        <v>2994</v>
      </c>
      <c r="F3851" s="3"/>
      <c r="O3851"/>
      <c r="P3851"/>
      <c r="Q3851"/>
      <c r="U3851" s="969"/>
      <c r="V3851" s="38"/>
      <c r="W3851" s="38"/>
    </row>
    <row r="3852" spans="1:23" x14ac:dyDescent="0.35">
      <c r="A3852" s="957">
        <v>78803</v>
      </c>
      <c r="B3852" s="1297">
        <v>1.06</v>
      </c>
      <c r="C3852" s="30" t="s">
        <v>3400</v>
      </c>
      <c r="D3852" s="1"/>
      <c r="E3852" s="638" t="s">
        <v>2994</v>
      </c>
      <c r="F3852" s="3"/>
      <c r="O3852"/>
      <c r="P3852"/>
      <c r="Q3852"/>
      <c r="U3852" s="969"/>
      <c r="V3852" s="38"/>
      <c r="W3852" s="38"/>
    </row>
    <row r="3853" spans="1:23" x14ac:dyDescent="0.35">
      <c r="A3853" s="957">
        <v>78803</v>
      </c>
      <c r="B3853" s="1297">
        <v>1.06</v>
      </c>
      <c r="C3853" s="30" t="s">
        <v>3401</v>
      </c>
      <c r="D3853" s="1"/>
      <c r="E3853" s="638" t="s">
        <v>2994</v>
      </c>
      <c r="F3853" s="3"/>
      <c r="O3853"/>
      <c r="P3853"/>
      <c r="Q3853"/>
      <c r="U3853" s="969"/>
      <c r="V3853" s="38"/>
      <c r="W3853" s="38"/>
    </row>
    <row r="3854" spans="1:23" x14ac:dyDescent="0.35">
      <c r="A3854" s="957">
        <v>78803</v>
      </c>
      <c r="B3854" s="1297">
        <v>1.06</v>
      </c>
      <c r="C3854" s="30" t="s">
        <v>3402</v>
      </c>
      <c r="D3854" s="1"/>
      <c r="E3854" s="638" t="s">
        <v>2994</v>
      </c>
      <c r="F3854" s="3"/>
      <c r="O3854"/>
      <c r="P3854"/>
      <c r="Q3854"/>
      <c r="U3854" s="969"/>
      <c r="V3854" s="38"/>
      <c r="W3854" s="38"/>
    </row>
    <row r="3855" spans="1:23" x14ac:dyDescent="0.35">
      <c r="A3855" s="957">
        <v>78803</v>
      </c>
      <c r="B3855" s="1297">
        <v>1.06</v>
      </c>
      <c r="C3855" s="30" t="s">
        <v>3403</v>
      </c>
      <c r="D3855" s="1"/>
      <c r="E3855" s="638" t="s">
        <v>2994</v>
      </c>
      <c r="F3855" s="3"/>
      <c r="O3855"/>
      <c r="P3855"/>
      <c r="Q3855"/>
      <c r="U3855" s="969"/>
      <c r="V3855" s="38"/>
      <c r="W3855" s="38"/>
    </row>
    <row r="3856" spans="1:23" x14ac:dyDescent="0.35">
      <c r="A3856" s="957">
        <v>78804</v>
      </c>
      <c r="B3856" s="1297">
        <v>0.98</v>
      </c>
      <c r="C3856" s="30" t="s">
        <v>3388</v>
      </c>
      <c r="D3856" s="1"/>
      <c r="E3856" s="638" t="s">
        <v>2994</v>
      </c>
      <c r="F3856" s="3"/>
      <c r="O3856"/>
      <c r="P3856"/>
      <c r="Q3856"/>
      <c r="U3856" s="969"/>
      <c r="V3856" s="38"/>
      <c r="W3856" s="38"/>
    </row>
    <row r="3857" spans="1:23" x14ac:dyDescent="0.35">
      <c r="A3857" s="957">
        <v>79005</v>
      </c>
      <c r="B3857" s="1297">
        <v>1.76</v>
      </c>
      <c r="C3857" s="30" t="s">
        <v>3642</v>
      </c>
      <c r="D3857" s="1"/>
      <c r="E3857" s="638" t="s">
        <v>2994</v>
      </c>
      <c r="F3857" s="3"/>
      <c r="O3857"/>
      <c r="P3857"/>
      <c r="Q3857"/>
      <c r="U3857" s="969"/>
      <c r="V3857" s="38"/>
      <c r="W3857" s="38"/>
    </row>
    <row r="3858" spans="1:23" x14ac:dyDescent="0.35">
      <c r="A3858" s="957">
        <v>79101</v>
      </c>
      <c r="B3858" s="1297">
        <v>1.91</v>
      </c>
      <c r="C3858" s="30" t="s">
        <v>3655</v>
      </c>
      <c r="D3858" s="1"/>
      <c r="E3858" s="638" t="s">
        <v>2994</v>
      </c>
      <c r="F3858" s="3"/>
      <c r="O3858"/>
      <c r="P3858"/>
      <c r="Q3858"/>
      <c r="U3858" s="969"/>
      <c r="V3858" s="38"/>
      <c r="W3858" s="38"/>
    </row>
    <row r="3859" spans="1:23" x14ac:dyDescent="0.35">
      <c r="A3859" s="957">
        <v>93306</v>
      </c>
      <c r="B3859" s="1297">
        <v>1.42</v>
      </c>
      <c r="C3859" s="30" t="s">
        <v>3562</v>
      </c>
      <c r="D3859" s="1"/>
      <c r="E3859" s="638" t="s">
        <v>2994</v>
      </c>
      <c r="F3859" s="3"/>
      <c r="O3859"/>
      <c r="P3859"/>
      <c r="Q3859"/>
      <c r="U3859" s="969"/>
      <c r="V3859" s="38"/>
      <c r="W3859" s="38"/>
    </row>
    <row r="3860" spans="1:23" x14ac:dyDescent="0.35">
      <c r="A3860" s="957">
        <v>93880</v>
      </c>
      <c r="B3860" s="1297">
        <v>0.78</v>
      </c>
      <c r="C3860" s="30" t="s">
        <v>3304</v>
      </c>
      <c r="D3860" s="1"/>
      <c r="E3860" s="638" t="s">
        <v>2994</v>
      </c>
      <c r="F3860" s="3"/>
      <c r="O3860"/>
      <c r="P3860"/>
      <c r="Q3860"/>
      <c r="U3860" s="969"/>
      <c r="V3860" s="38"/>
      <c r="W3860" s="38"/>
    </row>
    <row r="3861" spans="1:23" x14ac:dyDescent="0.35">
      <c r="A3861" s="957">
        <v>93880</v>
      </c>
      <c r="B3861" s="1297">
        <v>0.78</v>
      </c>
      <c r="C3861" s="30" t="s">
        <v>3305</v>
      </c>
      <c r="D3861" s="1"/>
      <c r="E3861" s="638" t="s">
        <v>2994</v>
      </c>
      <c r="F3861" s="3"/>
      <c r="O3861"/>
      <c r="P3861"/>
      <c r="Q3861"/>
      <c r="U3861" s="969"/>
      <c r="V3861" s="38"/>
      <c r="W3861" s="38"/>
    </row>
    <row r="3862" spans="1:23" x14ac:dyDescent="0.35">
      <c r="A3862" s="957">
        <v>93882</v>
      </c>
      <c r="B3862" s="1297">
        <v>0.49</v>
      </c>
      <c r="C3862" s="30" t="s">
        <v>3208</v>
      </c>
      <c r="D3862" s="3"/>
      <c r="E3862" s="638" t="s">
        <v>2994</v>
      </c>
      <c r="F3862" s="3"/>
      <c r="O3862"/>
      <c r="P3862"/>
      <c r="Q3862"/>
      <c r="U3862" s="969"/>
      <c r="V3862" s="38"/>
      <c r="W3862" s="38"/>
    </row>
    <row r="3863" spans="1:23" x14ac:dyDescent="0.35">
      <c r="A3863" s="957">
        <v>93886</v>
      </c>
      <c r="B3863" s="1297">
        <v>0.88</v>
      </c>
      <c r="C3863" s="30" t="s">
        <v>3336</v>
      </c>
      <c r="D3863" s="1"/>
      <c r="E3863" s="638" t="s">
        <v>2994</v>
      </c>
      <c r="F3863" s="3"/>
      <c r="O3863"/>
      <c r="P3863"/>
      <c r="Q3863"/>
      <c r="U3863" s="969"/>
      <c r="V3863" s="38"/>
      <c r="W3863" s="38"/>
    </row>
    <row r="3864" spans="1:23" x14ac:dyDescent="0.35">
      <c r="A3864" s="957">
        <v>93888</v>
      </c>
      <c r="B3864" s="1297">
        <v>0.71</v>
      </c>
      <c r="C3864" s="30" t="s">
        <v>3287</v>
      </c>
      <c r="D3864" s="1"/>
      <c r="E3864" s="638" t="s">
        <v>2994</v>
      </c>
      <c r="F3864" s="3"/>
      <c r="O3864"/>
      <c r="P3864"/>
      <c r="Q3864"/>
      <c r="U3864" s="969"/>
      <c r="V3864" s="38"/>
      <c r="W3864" s="38"/>
    </row>
    <row r="3865" spans="1:23" x14ac:dyDescent="0.35">
      <c r="A3865" s="957">
        <v>93922</v>
      </c>
      <c r="B3865" s="1297">
        <v>0.24</v>
      </c>
      <c r="C3865" s="30" t="s">
        <v>3138</v>
      </c>
      <c r="D3865" s="1"/>
      <c r="E3865" s="638" t="s">
        <v>2994</v>
      </c>
      <c r="F3865" s="3"/>
      <c r="O3865"/>
      <c r="P3865"/>
      <c r="Q3865"/>
      <c r="U3865" s="969"/>
      <c r="V3865" s="38"/>
      <c r="W3865" s="38"/>
    </row>
    <row r="3866" spans="1:23" x14ac:dyDescent="0.35">
      <c r="A3866" s="957">
        <v>93923</v>
      </c>
      <c r="B3866" s="1297">
        <v>0.44</v>
      </c>
      <c r="C3866" s="30" t="s">
        <v>3192</v>
      </c>
      <c r="D3866" s="1"/>
      <c r="E3866" s="638" t="s">
        <v>2994</v>
      </c>
      <c r="F3866" s="3"/>
      <c r="O3866"/>
      <c r="P3866"/>
      <c r="Q3866"/>
      <c r="U3866" s="969"/>
      <c r="V3866" s="38"/>
      <c r="W3866" s="38"/>
    </row>
    <row r="3867" spans="1:23" x14ac:dyDescent="0.35">
      <c r="A3867" s="957">
        <v>93924</v>
      </c>
      <c r="B3867" s="1297">
        <v>0.49</v>
      </c>
      <c r="C3867" s="30" t="s">
        <v>3209</v>
      </c>
      <c r="D3867" s="3"/>
      <c r="E3867" s="638" t="s">
        <v>2994</v>
      </c>
      <c r="F3867" s="3"/>
      <c r="O3867"/>
      <c r="P3867"/>
      <c r="Q3867"/>
      <c r="U3867" s="969"/>
      <c r="V3867" s="38"/>
      <c r="W3867" s="38"/>
    </row>
    <row r="3868" spans="1:23" x14ac:dyDescent="0.35">
      <c r="A3868" s="957">
        <v>93925</v>
      </c>
      <c r="B3868" s="1297">
        <v>0.78</v>
      </c>
      <c r="C3868" s="30" t="s">
        <v>3306</v>
      </c>
      <c r="D3868" s="1"/>
      <c r="E3868" s="638" t="s">
        <v>2994</v>
      </c>
      <c r="F3868" s="3"/>
      <c r="O3868"/>
      <c r="P3868"/>
      <c r="Q3868"/>
      <c r="U3868" s="969"/>
      <c r="V3868" s="38"/>
      <c r="W3868" s="38"/>
    </row>
    <row r="3869" spans="1:23" x14ac:dyDescent="0.35">
      <c r="A3869" s="957">
        <v>93926</v>
      </c>
      <c r="B3869" s="1297">
        <v>0.49</v>
      </c>
      <c r="C3869" s="1305" t="s">
        <v>3210</v>
      </c>
      <c r="D3869" s="3"/>
      <c r="E3869" s="638" t="s">
        <v>2994</v>
      </c>
      <c r="F3869" s="3"/>
      <c r="O3869"/>
      <c r="P3869"/>
      <c r="Q3869"/>
      <c r="U3869" s="969"/>
      <c r="V3869" s="38"/>
      <c r="W3869" s="38"/>
    </row>
    <row r="3870" spans="1:23" x14ac:dyDescent="0.35">
      <c r="A3870" s="957">
        <v>93926</v>
      </c>
      <c r="B3870" s="1297">
        <v>0.49</v>
      </c>
      <c r="C3870" s="1305" t="s">
        <v>3211</v>
      </c>
      <c r="D3870" s="3"/>
      <c r="E3870" s="638" t="s">
        <v>2994</v>
      </c>
      <c r="F3870" s="3"/>
      <c r="O3870"/>
      <c r="P3870"/>
      <c r="Q3870"/>
      <c r="U3870" s="969"/>
      <c r="V3870" s="38"/>
      <c r="W3870" s="38"/>
    </row>
    <row r="3871" spans="1:23" x14ac:dyDescent="0.35">
      <c r="A3871" s="957">
        <v>93926</v>
      </c>
      <c r="B3871" s="1297">
        <v>0.49</v>
      </c>
      <c r="C3871" s="30" t="s">
        <v>3212</v>
      </c>
      <c r="D3871" s="3"/>
      <c r="E3871" s="638" t="s">
        <v>2994</v>
      </c>
      <c r="F3871" s="3"/>
      <c r="O3871"/>
      <c r="P3871"/>
      <c r="Q3871"/>
      <c r="U3871" s="969"/>
      <c r="V3871" s="38"/>
      <c r="W3871" s="38"/>
    </row>
    <row r="3872" spans="1:23" x14ac:dyDescent="0.35">
      <c r="A3872" s="957">
        <v>93930</v>
      </c>
      <c r="B3872" s="1297">
        <v>0.78</v>
      </c>
      <c r="C3872" s="30" t="s">
        <v>3307</v>
      </c>
      <c r="D3872" s="1"/>
      <c r="E3872" s="638" t="s">
        <v>2994</v>
      </c>
      <c r="F3872" s="3"/>
      <c r="O3872"/>
      <c r="P3872"/>
      <c r="Q3872"/>
      <c r="U3872" s="969"/>
      <c r="V3872" s="38"/>
      <c r="W3872" s="38"/>
    </row>
    <row r="3873" spans="1:23" x14ac:dyDescent="0.35">
      <c r="A3873" s="957">
        <v>93931</v>
      </c>
      <c r="B3873" s="1297">
        <v>0.49</v>
      </c>
      <c r="C3873" s="30" t="s">
        <v>3213</v>
      </c>
      <c r="D3873" s="3"/>
      <c r="E3873" s="638" t="s">
        <v>2994</v>
      </c>
      <c r="F3873" s="3"/>
      <c r="O3873"/>
      <c r="P3873"/>
      <c r="Q3873"/>
      <c r="U3873" s="969"/>
      <c r="V3873" s="38"/>
      <c r="W3873" s="38"/>
    </row>
    <row r="3874" spans="1:23" x14ac:dyDescent="0.35">
      <c r="A3874" s="957">
        <v>93970</v>
      </c>
      <c r="B3874" s="1297">
        <v>0.68</v>
      </c>
      <c r="C3874" s="30" t="s">
        <v>3280</v>
      </c>
      <c r="D3874" s="1"/>
      <c r="E3874" s="638" t="s">
        <v>2994</v>
      </c>
      <c r="F3874" s="3"/>
      <c r="O3874"/>
      <c r="P3874"/>
      <c r="Q3874"/>
      <c r="U3874" s="969"/>
      <c r="V3874" s="38"/>
      <c r="W3874" s="38"/>
    </row>
    <row r="3875" spans="1:23" x14ac:dyDescent="0.35">
      <c r="A3875" s="957">
        <v>93970</v>
      </c>
      <c r="B3875" s="1297">
        <v>0.68</v>
      </c>
      <c r="C3875" s="30" t="s">
        <v>3281</v>
      </c>
      <c r="D3875" s="1"/>
      <c r="E3875" s="638" t="s">
        <v>2994</v>
      </c>
      <c r="F3875" s="3"/>
      <c r="O3875"/>
      <c r="P3875"/>
      <c r="Q3875"/>
      <c r="U3875" s="969"/>
      <c r="V3875" s="38"/>
      <c r="W3875" s="38"/>
    </row>
    <row r="3876" spans="1:23" x14ac:dyDescent="0.35">
      <c r="A3876" s="1306">
        <v>93970</v>
      </c>
      <c r="B3876" s="1307">
        <v>0.68</v>
      </c>
      <c r="C3876" s="713" t="s">
        <v>3731</v>
      </c>
      <c r="D3876" s="1"/>
      <c r="E3876" s="638" t="s">
        <v>2994</v>
      </c>
      <c r="F3876" s="3"/>
      <c r="O3876"/>
      <c r="P3876"/>
      <c r="Q3876"/>
      <c r="U3876" s="969"/>
      <c r="V3876" s="38"/>
      <c r="W3876" s="38"/>
    </row>
    <row r="3877" spans="1:23" x14ac:dyDescent="0.35">
      <c r="A3877" s="957">
        <v>93971</v>
      </c>
      <c r="B3877" s="1297">
        <v>0.44</v>
      </c>
      <c r="C3877" s="30" t="s">
        <v>3193</v>
      </c>
      <c r="D3877" s="1"/>
      <c r="E3877" s="638" t="s">
        <v>2994</v>
      </c>
      <c r="F3877" s="3"/>
      <c r="O3877"/>
      <c r="P3877"/>
      <c r="Q3877"/>
      <c r="U3877" s="969"/>
      <c r="V3877" s="38"/>
      <c r="W3877" s="38"/>
    </row>
    <row r="3878" spans="1:23" x14ac:dyDescent="0.35">
      <c r="A3878" s="957">
        <v>93971</v>
      </c>
      <c r="B3878" s="1297">
        <v>0.44</v>
      </c>
      <c r="C3878" s="30" t="s">
        <v>3194</v>
      </c>
      <c r="D3878" s="1"/>
      <c r="E3878" s="638" t="s">
        <v>2994</v>
      </c>
      <c r="F3878" s="3"/>
      <c r="O3878"/>
      <c r="P3878"/>
      <c r="Q3878"/>
      <c r="U3878" s="969"/>
      <c r="V3878" s="38"/>
      <c r="W3878" s="38"/>
    </row>
    <row r="3879" spans="1:23" x14ac:dyDescent="0.35">
      <c r="A3879" s="957">
        <v>93971</v>
      </c>
      <c r="B3879" s="1297">
        <v>0.44</v>
      </c>
      <c r="C3879" s="30" t="s">
        <v>3195</v>
      </c>
      <c r="D3879" s="1"/>
      <c r="E3879" s="638" t="s">
        <v>2994</v>
      </c>
      <c r="F3879" s="3"/>
      <c r="O3879"/>
      <c r="P3879"/>
      <c r="Q3879"/>
      <c r="U3879" s="969"/>
      <c r="V3879" s="38"/>
      <c r="W3879" s="38"/>
    </row>
    <row r="3880" spans="1:23" x14ac:dyDescent="0.35">
      <c r="A3880" s="957">
        <v>93971</v>
      </c>
      <c r="B3880" s="1297">
        <v>0.44</v>
      </c>
      <c r="C3880" s="30" t="s">
        <v>3196</v>
      </c>
      <c r="D3880" s="1"/>
      <c r="E3880" s="638" t="s">
        <v>2994</v>
      </c>
      <c r="F3880" s="3"/>
      <c r="O3880"/>
      <c r="P3880"/>
      <c r="Q3880"/>
      <c r="U3880" s="969"/>
      <c r="V3880" s="38"/>
      <c r="W3880" s="38"/>
    </row>
    <row r="3881" spans="1:23" x14ac:dyDescent="0.35">
      <c r="A3881" s="957">
        <v>93971</v>
      </c>
      <c r="B3881" s="1297">
        <v>0.44</v>
      </c>
      <c r="C3881" s="30" t="s">
        <v>3197</v>
      </c>
      <c r="D3881" s="1"/>
      <c r="E3881" s="638" t="s">
        <v>2994</v>
      </c>
      <c r="F3881" s="3"/>
      <c r="O3881"/>
      <c r="P3881"/>
      <c r="Q3881"/>
      <c r="U3881" s="969"/>
      <c r="V3881" s="38"/>
      <c r="W3881" s="38"/>
    </row>
    <row r="3882" spans="1:23" x14ac:dyDescent="0.35">
      <c r="A3882" s="957">
        <v>93975</v>
      </c>
      <c r="B3882" s="1297">
        <v>1.1299999999999999</v>
      </c>
      <c r="C3882" s="30" t="s">
        <v>3442</v>
      </c>
      <c r="D3882" s="1"/>
      <c r="E3882" s="638" t="s">
        <v>2994</v>
      </c>
      <c r="F3882" s="3"/>
      <c r="O3882"/>
      <c r="P3882"/>
      <c r="Q3882"/>
      <c r="U3882" s="969"/>
      <c r="V3882" s="38"/>
      <c r="W3882" s="38"/>
    </row>
    <row r="3883" spans="1:23" x14ac:dyDescent="0.35">
      <c r="A3883" s="957">
        <v>93975</v>
      </c>
      <c r="B3883" s="1297">
        <v>1.1299999999999999</v>
      </c>
      <c r="C3883" s="30" t="s">
        <v>3443</v>
      </c>
      <c r="D3883" s="1"/>
      <c r="E3883" s="638" t="s">
        <v>2994</v>
      </c>
      <c r="F3883" s="3"/>
      <c r="O3883"/>
      <c r="P3883"/>
      <c r="Q3883"/>
      <c r="U3883" s="969"/>
      <c r="V3883" s="38"/>
      <c r="W3883" s="38"/>
    </row>
    <row r="3884" spans="1:23" x14ac:dyDescent="0.35">
      <c r="A3884" s="957">
        <v>93976</v>
      </c>
      <c r="B3884" s="1297">
        <v>0.78</v>
      </c>
      <c r="C3884" s="30" t="s">
        <v>3308</v>
      </c>
      <c r="D3884" s="1"/>
      <c r="E3884" s="638" t="s">
        <v>2994</v>
      </c>
      <c r="F3884" s="1194"/>
      <c r="O3884"/>
      <c r="P3884"/>
      <c r="Q3884"/>
      <c r="U3884" s="969"/>
      <c r="V3884" s="38"/>
      <c r="W3884" s="38"/>
    </row>
    <row r="3885" spans="1:23" x14ac:dyDescent="0.35">
      <c r="A3885" s="957">
        <v>93978</v>
      </c>
      <c r="B3885" s="1297">
        <v>0.78</v>
      </c>
      <c r="C3885" s="30" t="s">
        <v>3309</v>
      </c>
      <c r="D3885" s="1"/>
      <c r="E3885" s="638" t="s">
        <v>2994</v>
      </c>
      <c r="F3885" s="3"/>
      <c r="O3885"/>
      <c r="P3885"/>
      <c r="Q3885"/>
      <c r="U3885" s="969"/>
      <c r="V3885" s="38"/>
      <c r="W3885" s="38"/>
    </row>
    <row r="3886" spans="1:23" x14ac:dyDescent="0.35">
      <c r="A3886" s="957">
        <v>93978</v>
      </c>
      <c r="B3886" s="1297">
        <v>0.78</v>
      </c>
      <c r="C3886" s="30" t="s">
        <v>3310</v>
      </c>
      <c r="D3886" s="1"/>
      <c r="E3886" s="638" t="s">
        <v>2994</v>
      </c>
      <c r="F3886" s="3"/>
      <c r="O3886"/>
      <c r="P3886"/>
      <c r="Q3886"/>
      <c r="U3886" s="969"/>
      <c r="V3886" s="38"/>
      <c r="W3886" s="38"/>
    </row>
    <row r="3887" spans="1:23" x14ac:dyDescent="0.35">
      <c r="A3887" s="957">
        <v>93979</v>
      </c>
      <c r="B3887" s="1297">
        <v>0.49</v>
      </c>
      <c r="C3887" s="30" t="s">
        <v>3214</v>
      </c>
      <c r="D3887" s="3"/>
      <c r="E3887" s="638" t="s">
        <v>2994</v>
      </c>
      <c r="F3887" s="3"/>
      <c r="O3887"/>
      <c r="P3887"/>
      <c r="Q3887"/>
      <c r="U3887" s="969"/>
      <c r="V3887" s="38"/>
      <c r="W3887" s="38"/>
    </row>
    <row r="3888" spans="1:23" x14ac:dyDescent="0.35">
      <c r="A3888" s="957">
        <v>93980</v>
      </c>
      <c r="B3888" s="1297">
        <v>1.22</v>
      </c>
      <c r="C3888" s="30" t="s">
        <v>3492</v>
      </c>
      <c r="D3888" s="1"/>
      <c r="E3888" s="638" t="s">
        <v>2994</v>
      </c>
      <c r="F3888" s="3"/>
      <c r="O3888"/>
      <c r="P3888"/>
      <c r="Q3888"/>
      <c r="U3888" s="969"/>
      <c r="V3888" s="38"/>
      <c r="W3888" s="38"/>
    </row>
    <row r="3889" spans="1:23" x14ac:dyDescent="0.35">
      <c r="A3889" s="957">
        <v>93981</v>
      </c>
      <c r="B3889" s="1297">
        <v>0.43</v>
      </c>
      <c r="C3889" s="30" t="s">
        <v>3189</v>
      </c>
      <c r="D3889" s="1"/>
      <c r="E3889" s="638" t="s">
        <v>2994</v>
      </c>
      <c r="F3889" s="3"/>
      <c r="O3889"/>
      <c r="P3889"/>
      <c r="Q3889"/>
      <c r="U3889" s="969"/>
      <c r="V3889" s="38"/>
      <c r="W3889" s="38"/>
    </row>
    <row r="3890" spans="1:23" x14ac:dyDescent="0.35">
      <c r="A3890" s="957">
        <v>93985</v>
      </c>
      <c r="B3890" s="1297">
        <v>0.78</v>
      </c>
      <c r="C3890" s="30" t="s">
        <v>3311</v>
      </c>
      <c r="D3890" s="1"/>
      <c r="E3890" s="638" t="s">
        <v>2994</v>
      </c>
      <c r="F3890" s="3"/>
      <c r="O3890"/>
      <c r="P3890"/>
      <c r="Q3890"/>
      <c r="U3890" s="969"/>
      <c r="V3890" s="38"/>
      <c r="W3890" s="38"/>
    </row>
    <row r="3891" spans="1:23" x14ac:dyDescent="0.35">
      <c r="A3891" s="957">
        <v>93986</v>
      </c>
      <c r="B3891" s="1297">
        <v>0.49</v>
      </c>
      <c r="C3891" s="30" t="s">
        <v>3215</v>
      </c>
      <c r="D3891" s="3"/>
      <c r="E3891" s="638" t="s">
        <v>2994</v>
      </c>
      <c r="F3891" s="3"/>
      <c r="O3891"/>
      <c r="P3891"/>
      <c r="Q3891"/>
      <c r="U3891" s="969"/>
      <c r="V3891" s="38"/>
      <c r="W3891" s="38"/>
    </row>
    <row r="3892" spans="1:23" x14ac:dyDescent="0.35">
      <c r="A3892" s="957">
        <v>93990</v>
      </c>
      <c r="B3892" s="1297">
        <v>0.49</v>
      </c>
      <c r="C3892" s="30" t="s">
        <v>3216</v>
      </c>
      <c r="D3892" s="3"/>
      <c r="E3892" s="638" t="s">
        <v>2994</v>
      </c>
      <c r="F3892" s="3"/>
      <c r="O3892"/>
      <c r="P3892"/>
      <c r="Q3892"/>
      <c r="U3892" s="969"/>
      <c r="V3892" s="38"/>
      <c r="W3892" s="38"/>
    </row>
    <row r="3893" spans="1:23" x14ac:dyDescent="0.35">
      <c r="A3893" s="638" t="s">
        <v>333</v>
      </c>
      <c r="B3893" s="1298">
        <v>0.34</v>
      </c>
      <c r="C3893" s="638" t="s">
        <v>3180</v>
      </c>
      <c r="D3893" s="1"/>
      <c r="E3893" s="638" t="s">
        <v>2994</v>
      </c>
      <c r="F3893" s="1120"/>
      <c r="O3893"/>
      <c r="P3893"/>
      <c r="Q3893"/>
      <c r="U3893" s="969"/>
      <c r="V3893" s="38"/>
      <c r="W3893" s="38"/>
    </row>
    <row r="3894" spans="1:23" x14ac:dyDescent="0.35">
      <c r="A3894" s="957" t="s">
        <v>3552</v>
      </c>
      <c r="B3894" s="1297">
        <v>1.38</v>
      </c>
      <c r="C3894" s="30" t="s">
        <v>3553</v>
      </c>
      <c r="D3894" s="1"/>
      <c r="E3894" s="638" t="s">
        <v>2994</v>
      </c>
      <c r="F3894" s="3"/>
      <c r="O3894"/>
      <c r="P3894"/>
      <c r="Q3894"/>
      <c r="U3894" s="969"/>
      <c r="V3894" s="38"/>
      <c r="W3894" s="38"/>
    </row>
    <row r="3895" spans="1:23" x14ac:dyDescent="0.35">
      <c r="A3895" s="957" t="s">
        <v>3580</v>
      </c>
      <c r="B3895" s="1297">
        <v>1.57</v>
      </c>
      <c r="C3895" s="30" t="s">
        <v>3581</v>
      </c>
      <c r="D3895" s="1"/>
      <c r="E3895" s="638" t="s">
        <v>2994</v>
      </c>
      <c r="F3895" s="3"/>
      <c r="O3895"/>
      <c r="P3895"/>
      <c r="Q3895"/>
      <c r="U3895" s="969"/>
      <c r="V3895" s="38"/>
      <c r="W3895" s="38"/>
    </row>
    <row r="3896" spans="1:23" x14ac:dyDescent="0.35">
      <c r="A3896" s="957" t="s">
        <v>863</v>
      </c>
      <c r="B3896" s="1297">
        <v>1.33</v>
      </c>
      <c r="C3896" s="30" t="s">
        <v>3548</v>
      </c>
      <c r="D3896" s="1"/>
      <c r="E3896" s="638" t="s">
        <v>2994</v>
      </c>
      <c r="F3896" s="3"/>
      <c r="O3896"/>
      <c r="P3896"/>
      <c r="Q3896"/>
      <c r="U3896" s="969"/>
      <c r="V3896" s="38"/>
      <c r="W3896" s="38"/>
    </row>
    <row r="3897" spans="1:23" x14ac:dyDescent="0.35">
      <c r="A3897" s="1321">
        <v>70140</v>
      </c>
      <c r="B3897" s="1322">
        <v>0.19</v>
      </c>
      <c r="C3897" s="162" t="s">
        <v>4192</v>
      </c>
      <c r="D3897" s="1"/>
      <c r="E3897" s="1" t="s">
        <v>4174</v>
      </c>
      <c r="F3897" s="3"/>
      <c r="O3897"/>
      <c r="P3897"/>
      <c r="Q3897"/>
      <c r="U3897" s="969"/>
      <c r="V3897" s="38"/>
      <c r="W3897" s="38"/>
    </row>
    <row r="3898" spans="1:23" x14ac:dyDescent="0.35">
      <c r="A3898" s="1321">
        <v>70360</v>
      </c>
      <c r="B3898" s="1322">
        <v>0.18</v>
      </c>
      <c r="C3898" s="162" t="s">
        <v>4185</v>
      </c>
      <c r="D3898" s="1"/>
      <c r="E3898" s="1" t="s">
        <v>4174</v>
      </c>
      <c r="F3898" s="3"/>
      <c r="O3898"/>
      <c r="P3898"/>
      <c r="Q3898"/>
      <c r="U3898" s="969"/>
      <c r="V3898" s="38"/>
      <c r="W3898" s="38"/>
    </row>
    <row r="3899" spans="1:23" x14ac:dyDescent="0.35">
      <c r="A3899" s="1321">
        <v>70450</v>
      </c>
      <c r="B3899" s="1322">
        <v>0.83</v>
      </c>
      <c r="C3899" s="166" t="s">
        <v>4222</v>
      </c>
      <c r="D3899" s="1"/>
      <c r="E3899" s="1" t="s">
        <v>4174</v>
      </c>
      <c r="F3899" s="3"/>
      <c r="O3899"/>
      <c r="P3899"/>
      <c r="Q3899"/>
      <c r="U3899" s="969"/>
      <c r="V3899" s="38"/>
      <c r="W3899" s="38"/>
    </row>
    <row r="3900" spans="1:23" x14ac:dyDescent="0.35">
      <c r="A3900" s="1321">
        <v>70450</v>
      </c>
      <c r="B3900" s="1322">
        <v>0.83</v>
      </c>
      <c r="C3900" s="166" t="s">
        <v>4223</v>
      </c>
      <c r="D3900" s="1"/>
      <c r="E3900" s="1" t="s">
        <v>4174</v>
      </c>
      <c r="F3900" s="3"/>
      <c r="O3900"/>
      <c r="P3900"/>
      <c r="Q3900"/>
      <c r="U3900" s="969"/>
      <c r="V3900" s="38"/>
      <c r="W3900" s="38"/>
    </row>
    <row r="3901" spans="1:23" x14ac:dyDescent="0.35">
      <c r="A3901" s="1321">
        <v>70460</v>
      </c>
      <c r="B3901" s="1322">
        <v>1.1000000000000001</v>
      </c>
      <c r="C3901" s="162" t="s">
        <v>4232</v>
      </c>
      <c r="D3901" s="1"/>
      <c r="E3901" s="1" t="s">
        <v>4174</v>
      </c>
      <c r="F3901" s="3"/>
      <c r="O3901"/>
      <c r="P3901"/>
      <c r="Q3901"/>
      <c r="U3901" s="969"/>
      <c r="V3901" s="38"/>
      <c r="W3901" s="38"/>
    </row>
    <row r="3902" spans="1:23" x14ac:dyDescent="0.35">
      <c r="A3902" s="1321">
        <v>70471</v>
      </c>
      <c r="B3902" s="1322">
        <v>2.5</v>
      </c>
      <c r="C3902" s="166" t="s">
        <v>4263</v>
      </c>
      <c r="D3902" s="1"/>
      <c r="E3902" s="1" t="s">
        <v>4174</v>
      </c>
      <c r="O3902"/>
      <c r="P3902"/>
      <c r="Q3902"/>
      <c r="U3902" s="969"/>
      <c r="V3902" s="38"/>
      <c r="W3902" s="38"/>
    </row>
    <row r="3903" spans="1:23" x14ac:dyDescent="0.35">
      <c r="A3903" s="1321">
        <v>70480</v>
      </c>
      <c r="B3903" s="1322">
        <v>1.25</v>
      </c>
      <c r="C3903" s="166" t="s">
        <v>4245</v>
      </c>
      <c r="D3903" s="1"/>
      <c r="E3903" s="1" t="s">
        <v>4174</v>
      </c>
      <c r="F3903" s="1109"/>
      <c r="O3903"/>
      <c r="P3903"/>
      <c r="Q3903"/>
      <c r="U3903" s="969"/>
      <c r="V3903" s="38"/>
      <c r="W3903" s="38"/>
    </row>
    <row r="3904" spans="1:23" x14ac:dyDescent="0.35">
      <c r="A3904" s="1321">
        <v>70481</v>
      </c>
      <c r="B3904" s="1322">
        <v>1.1000000000000001</v>
      </c>
      <c r="C3904" s="162" t="s">
        <v>4233</v>
      </c>
      <c r="D3904" s="1"/>
      <c r="E3904" s="1" t="s">
        <v>4174</v>
      </c>
      <c r="F3904" s="3"/>
      <c r="O3904"/>
      <c r="P3904"/>
      <c r="Q3904"/>
      <c r="U3904" s="969"/>
      <c r="V3904" s="38"/>
      <c r="W3904" s="38"/>
    </row>
    <row r="3905" spans="1:23" x14ac:dyDescent="0.35">
      <c r="A3905" s="1321">
        <v>70486</v>
      </c>
      <c r="B3905" s="1322">
        <v>0.83</v>
      </c>
      <c r="C3905" s="166" t="s">
        <v>4224</v>
      </c>
      <c r="D3905" s="1"/>
      <c r="E3905" s="1" t="s">
        <v>4174</v>
      </c>
      <c r="F3905" s="3"/>
      <c r="O3905"/>
      <c r="P3905"/>
      <c r="Q3905"/>
      <c r="U3905" s="969"/>
      <c r="V3905" s="38"/>
      <c r="W3905" s="38"/>
    </row>
    <row r="3906" spans="1:23" x14ac:dyDescent="0.35">
      <c r="A3906" s="1321">
        <v>70487</v>
      </c>
      <c r="B3906" s="1322">
        <v>1.1000000000000001</v>
      </c>
      <c r="C3906" s="162" t="s">
        <v>4234</v>
      </c>
      <c r="D3906" s="1"/>
      <c r="E3906" s="1" t="s">
        <v>4174</v>
      </c>
      <c r="F3906" s="3"/>
      <c r="O3906"/>
      <c r="P3906"/>
      <c r="Q3906"/>
      <c r="U3906" s="969"/>
      <c r="V3906" s="38"/>
      <c r="W3906" s="38"/>
    </row>
    <row r="3907" spans="1:23" x14ac:dyDescent="0.35">
      <c r="A3907" s="1321">
        <v>70490</v>
      </c>
      <c r="B3907" s="1322">
        <v>1.25</v>
      </c>
      <c r="C3907" s="166" t="s">
        <v>4246</v>
      </c>
      <c r="D3907" s="1"/>
      <c r="E3907" s="1" t="s">
        <v>4174</v>
      </c>
      <c r="F3907" s="3"/>
      <c r="O3907"/>
      <c r="P3907"/>
      <c r="Q3907"/>
      <c r="U3907" s="969"/>
      <c r="V3907" s="38"/>
      <c r="W3907" s="38"/>
    </row>
    <row r="3908" spans="1:23" x14ac:dyDescent="0.35">
      <c r="A3908" s="1321">
        <v>70491</v>
      </c>
      <c r="B3908" s="1322">
        <v>1.35</v>
      </c>
      <c r="C3908" s="166" t="s">
        <v>4251</v>
      </c>
      <c r="D3908" s="1"/>
      <c r="E3908" s="1" t="s">
        <v>4174</v>
      </c>
      <c r="F3908" s="3"/>
      <c r="O3908"/>
      <c r="P3908"/>
      <c r="Q3908"/>
      <c r="U3908" s="969"/>
      <c r="V3908" s="38"/>
      <c r="W3908" s="38"/>
    </row>
    <row r="3909" spans="1:23" x14ac:dyDescent="0.35">
      <c r="A3909" s="1321">
        <v>70492</v>
      </c>
      <c r="B3909" s="1322">
        <v>1.58</v>
      </c>
      <c r="C3909" s="162" t="s">
        <v>4255</v>
      </c>
      <c r="D3909" s="1"/>
      <c r="E3909" s="1" t="s">
        <v>4174</v>
      </c>
      <c r="F3909" s="3"/>
      <c r="O3909"/>
      <c r="P3909"/>
      <c r="Q3909"/>
      <c r="U3909" s="969"/>
      <c r="V3909" s="38"/>
      <c r="W3909" s="38"/>
    </row>
    <row r="3910" spans="1:23" x14ac:dyDescent="0.35">
      <c r="A3910" s="1321">
        <v>71045</v>
      </c>
      <c r="B3910" s="1322">
        <v>0.18</v>
      </c>
      <c r="C3910" s="166" t="s">
        <v>4186</v>
      </c>
      <c r="D3910" s="1"/>
      <c r="E3910" s="1" t="s">
        <v>4174</v>
      </c>
      <c r="F3910" s="3"/>
      <c r="O3910"/>
      <c r="P3910"/>
      <c r="Q3910"/>
      <c r="U3910" s="969"/>
      <c r="V3910" s="38"/>
      <c r="W3910" s="38"/>
    </row>
    <row r="3911" spans="1:23" x14ac:dyDescent="0.35">
      <c r="A3911" s="1321">
        <v>71045</v>
      </c>
      <c r="B3911" s="1322">
        <v>0.18</v>
      </c>
      <c r="C3911" s="166" t="s">
        <v>4187</v>
      </c>
      <c r="D3911" s="1"/>
      <c r="E3911" s="1" t="s">
        <v>4174</v>
      </c>
      <c r="F3911" s="3"/>
      <c r="O3911"/>
      <c r="P3911"/>
      <c r="Q3911"/>
      <c r="U3911" s="969"/>
      <c r="V3911" s="38"/>
      <c r="W3911" s="38"/>
    </row>
    <row r="3912" spans="1:23" x14ac:dyDescent="0.35">
      <c r="A3912" s="1321">
        <v>71045</v>
      </c>
      <c r="B3912" s="1322">
        <v>0.18</v>
      </c>
      <c r="C3912" s="166" t="s">
        <v>4187</v>
      </c>
      <c r="D3912" s="1"/>
      <c r="E3912" s="1" t="s">
        <v>4174</v>
      </c>
      <c r="F3912" s="3"/>
      <c r="O3912"/>
      <c r="P3912"/>
      <c r="Q3912"/>
      <c r="U3912" s="969"/>
      <c r="V3912" s="38"/>
      <c r="W3912" s="38"/>
    </row>
    <row r="3913" spans="1:23" x14ac:dyDescent="0.35">
      <c r="A3913" s="1321">
        <v>71046</v>
      </c>
      <c r="B3913" s="1322">
        <v>0.21</v>
      </c>
      <c r="C3913" s="166" t="s">
        <v>4193</v>
      </c>
      <c r="D3913" s="1"/>
      <c r="E3913" s="1" t="s">
        <v>4174</v>
      </c>
      <c r="F3913" s="3"/>
      <c r="O3913"/>
      <c r="P3913"/>
      <c r="Q3913"/>
      <c r="U3913" s="969"/>
      <c r="V3913" s="38"/>
      <c r="W3913" s="38"/>
    </row>
    <row r="3914" spans="1:23" x14ac:dyDescent="0.35">
      <c r="A3914" s="1321">
        <v>71046</v>
      </c>
      <c r="B3914" s="1322">
        <v>0.21</v>
      </c>
      <c r="C3914" s="166" t="s">
        <v>4194</v>
      </c>
      <c r="D3914" s="1"/>
      <c r="E3914" s="1" t="s">
        <v>4174</v>
      </c>
      <c r="F3914" s="3"/>
      <c r="O3914"/>
      <c r="P3914"/>
      <c r="Q3914"/>
      <c r="U3914" s="969"/>
      <c r="V3914" s="38"/>
      <c r="W3914" s="38"/>
    </row>
    <row r="3915" spans="1:23" x14ac:dyDescent="0.35">
      <c r="A3915" s="1321">
        <v>71046</v>
      </c>
      <c r="B3915" s="1322">
        <v>0.21</v>
      </c>
      <c r="C3915" s="166" t="s">
        <v>4195</v>
      </c>
      <c r="D3915" s="1"/>
      <c r="E3915" s="1" t="s">
        <v>4174</v>
      </c>
      <c r="F3915" s="3"/>
      <c r="O3915"/>
      <c r="P3915"/>
      <c r="Q3915"/>
      <c r="U3915" s="969"/>
      <c r="V3915" s="38"/>
      <c r="W3915" s="38"/>
    </row>
    <row r="3916" spans="1:23" x14ac:dyDescent="0.35">
      <c r="A3916" s="1321">
        <v>71046</v>
      </c>
      <c r="B3916" s="1322">
        <v>0.21</v>
      </c>
      <c r="C3916" s="166" t="s">
        <v>4196</v>
      </c>
      <c r="D3916" s="1"/>
      <c r="E3916" s="1" t="s">
        <v>4174</v>
      </c>
      <c r="F3916" s="3"/>
      <c r="O3916"/>
      <c r="P3916"/>
      <c r="Q3916"/>
      <c r="U3916" s="969"/>
      <c r="V3916" s="38"/>
      <c r="W3916" s="38"/>
    </row>
    <row r="3917" spans="1:23" x14ac:dyDescent="0.35">
      <c r="A3917" s="1321">
        <v>71100</v>
      </c>
      <c r="B3917" s="1322">
        <v>0.21</v>
      </c>
      <c r="C3917" s="162" t="s">
        <v>4197</v>
      </c>
      <c r="D3917" s="1"/>
      <c r="E3917" s="1" t="s">
        <v>4174</v>
      </c>
      <c r="F3917" s="3"/>
      <c r="O3917"/>
      <c r="P3917"/>
      <c r="Q3917"/>
      <c r="U3917" s="969"/>
      <c r="V3917" s="38"/>
      <c r="W3917" s="38"/>
    </row>
    <row r="3918" spans="1:23" x14ac:dyDescent="0.35">
      <c r="A3918" s="1321">
        <v>71100</v>
      </c>
      <c r="B3918" s="1322">
        <v>0.21</v>
      </c>
      <c r="C3918" s="162" t="s">
        <v>4198</v>
      </c>
      <c r="D3918" s="1"/>
      <c r="E3918" s="1" t="s">
        <v>4174</v>
      </c>
      <c r="F3918" s="3"/>
      <c r="O3918"/>
      <c r="P3918"/>
      <c r="Q3918"/>
      <c r="U3918" s="969"/>
      <c r="V3918" s="38"/>
      <c r="W3918" s="38"/>
    </row>
    <row r="3919" spans="1:23" x14ac:dyDescent="0.35">
      <c r="A3919" s="1321">
        <v>71101</v>
      </c>
      <c r="B3919" s="1322">
        <v>0.26</v>
      </c>
      <c r="C3919" s="162" t="s">
        <v>4202</v>
      </c>
      <c r="D3919" s="1"/>
      <c r="E3919" s="1" t="s">
        <v>4174</v>
      </c>
      <c r="F3919" s="3"/>
      <c r="O3919"/>
      <c r="P3919"/>
      <c r="Q3919"/>
      <c r="U3919" s="969"/>
      <c r="V3919" s="38"/>
      <c r="W3919" s="38"/>
    </row>
    <row r="3920" spans="1:23" x14ac:dyDescent="0.35">
      <c r="A3920" s="1321">
        <v>71101</v>
      </c>
      <c r="B3920" s="1322">
        <v>0.26</v>
      </c>
      <c r="C3920" s="162" t="s">
        <v>4203</v>
      </c>
      <c r="D3920" s="1"/>
      <c r="E3920" s="1" t="s">
        <v>4174</v>
      </c>
      <c r="F3920" s="3"/>
      <c r="O3920"/>
      <c r="P3920"/>
      <c r="Q3920"/>
      <c r="U3920" s="969"/>
      <c r="V3920" s="38"/>
      <c r="W3920" s="38"/>
    </row>
    <row r="3921" spans="1:23" x14ac:dyDescent="0.35">
      <c r="A3921" s="1321">
        <v>71101</v>
      </c>
      <c r="B3921" s="1322">
        <v>0.26</v>
      </c>
      <c r="C3921" s="162" t="s">
        <v>4204</v>
      </c>
      <c r="D3921" s="1"/>
      <c r="E3921" s="1" t="s">
        <v>4174</v>
      </c>
      <c r="F3921" s="3"/>
      <c r="O3921"/>
      <c r="P3921"/>
      <c r="Q3921"/>
      <c r="U3921" s="969"/>
      <c r="V3921" s="38"/>
      <c r="W3921" s="38"/>
    </row>
    <row r="3922" spans="1:23" x14ac:dyDescent="0.35">
      <c r="A3922" s="1321">
        <v>71250</v>
      </c>
      <c r="B3922" s="1322">
        <v>1.05</v>
      </c>
      <c r="C3922" s="166" t="s">
        <v>731</v>
      </c>
      <c r="D3922" s="1"/>
      <c r="E3922" s="1" t="s">
        <v>4174</v>
      </c>
      <c r="F3922" s="1109"/>
      <c r="O3922"/>
      <c r="P3922"/>
      <c r="Q3922"/>
      <c r="U3922" s="969"/>
      <c r="V3922" s="38"/>
      <c r="W3922" s="38"/>
    </row>
    <row r="3923" spans="1:23" x14ac:dyDescent="0.35">
      <c r="A3923" s="1321">
        <v>71250</v>
      </c>
      <c r="B3923" s="1322">
        <v>1.05</v>
      </c>
      <c r="C3923" s="166" t="s">
        <v>4228</v>
      </c>
      <c r="D3923" s="1"/>
      <c r="E3923" s="1" t="s">
        <v>4174</v>
      </c>
      <c r="F3923" s="3"/>
      <c r="O3923"/>
      <c r="P3923"/>
      <c r="Q3923"/>
      <c r="U3923" s="969"/>
      <c r="V3923" s="38"/>
      <c r="W3923" s="38"/>
    </row>
    <row r="3924" spans="1:23" x14ac:dyDescent="0.35">
      <c r="A3924" s="1321">
        <v>71250</v>
      </c>
      <c r="B3924" s="1322">
        <v>1.05</v>
      </c>
      <c r="C3924" s="166" t="s">
        <v>4229</v>
      </c>
      <c r="D3924" s="1"/>
      <c r="E3924" s="1" t="s">
        <v>4174</v>
      </c>
      <c r="F3924" s="3"/>
      <c r="O3924"/>
      <c r="P3924"/>
      <c r="Q3924"/>
      <c r="U3924" s="969"/>
      <c r="V3924" s="38"/>
      <c r="W3924" s="38"/>
    </row>
    <row r="3925" spans="1:23" x14ac:dyDescent="0.35">
      <c r="A3925" s="1321">
        <v>71260</v>
      </c>
      <c r="B3925" s="1322">
        <v>1.1299999999999999</v>
      </c>
      <c r="C3925" s="166" t="s">
        <v>4235</v>
      </c>
      <c r="D3925" s="1"/>
      <c r="E3925" s="1" t="s">
        <v>4174</v>
      </c>
      <c r="F3925" s="3"/>
      <c r="O3925"/>
      <c r="P3925"/>
      <c r="Q3925"/>
      <c r="U3925" s="969"/>
      <c r="V3925" s="38"/>
      <c r="W3925" s="38"/>
    </row>
    <row r="3926" spans="1:23" x14ac:dyDescent="0.35">
      <c r="A3926" s="1321">
        <v>71260</v>
      </c>
      <c r="B3926" s="1322">
        <v>1.1299999999999999</v>
      </c>
      <c r="C3926" s="166" t="s">
        <v>735</v>
      </c>
      <c r="D3926" s="1"/>
      <c r="E3926" s="1" t="s">
        <v>4174</v>
      </c>
      <c r="F3926" s="3"/>
      <c r="O3926"/>
      <c r="P3926"/>
      <c r="Q3926"/>
      <c r="U3926" s="969"/>
      <c r="V3926" s="38"/>
      <c r="W3926" s="38"/>
    </row>
    <row r="3927" spans="1:23" x14ac:dyDescent="0.35">
      <c r="A3927" s="1321">
        <v>71260</v>
      </c>
      <c r="B3927" s="1322">
        <v>1.1299999999999999</v>
      </c>
      <c r="C3927" s="162" t="s">
        <v>4236</v>
      </c>
      <c r="D3927" s="38"/>
      <c r="E3927" s="1" t="s">
        <v>4174</v>
      </c>
      <c r="F3927" s="3"/>
      <c r="O3927"/>
      <c r="P3927"/>
      <c r="Q3927"/>
      <c r="U3927" s="969"/>
      <c r="V3927" s="38"/>
      <c r="W3927" s="38"/>
    </row>
    <row r="3928" spans="1:23" x14ac:dyDescent="0.35">
      <c r="A3928" s="1321">
        <v>71260</v>
      </c>
      <c r="B3928" s="1322">
        <v>1.1299999999999999</v>
      </c>
      <c r="C3928" s="166" t="s">
        <v>4237</v>
      </c>
      <c r="D3928" s="1"/>
      <c r="E3928" s="1" t="s">
        <v>4174</v>
      </c>
      <c r="F3928" s="3"/>
      <c r="O3928"/>
      <c r="P3928"/>
      <c r="Q3928"/>
      <c r="U3928" s="969"/>
      <c r="V3928" s="38"/>
      <c r="W3928" s="38"/>
    </row>
    <row r="3929" spans="1:23" x14ac:dyDescent="0.35">
      <c r="A3929" s="1321">
        <v>71270</v>
      </c>
      <c r="B3929" s="1322">
        <v>1.22</v>
      </c>
      <c r="C3929" s="162" t="s">
        <v>4241</v>
      </c>
      <c r="D3929" s="1"/>
      <c r="E3929" s="1" t="s">
        <v>4174</v>
      </c>
      <c r="F3929" s="3"/>
      <c r="O3929"/>
      <c r="P3929"/>
      <c r="Q3929"/>
      <c r="U3929" s="969"/>
      <c r="V3929" s="38"/>
      <c r="W3929" s="38"/>
    </row>
    <row r="3930" spans="1:23" x14ac:dyDescent="0.35">
      <c r="A3930" s="1321">
        <v>71270</v>
      </c>
      <c r="B3930" s="1322">
        <v>1.22</v>
      </c>
      <c r="C3930" s="166" t="s">
        <v>4242</v>
      </c>
      <c r="D3930" s="1"/>
      <c r="E3930" s="1" t="s">
        <v>4174</v>
      </c>
      <c r="F3930" s="3"/>
      <c r="O3930"/>
      <c r="P3930"/>
      <c r="Q3930"/>
      <c r="U3930" s="969"/>
      <c r="V3930" s="38"/>
      <c r="W3930" s="38"/>
    </row>
    <row r="3931" spans="1:23" x14ac:dyDescent="0.35">
      <c r="A3931" s="1321">
        <v>71270</v>
      </c>
      <c r="B3931" s="1322">
        <v>1.22</v>
      </c>
      <c r="C3931" s="166" t="s">
        <v>4243</v>
      </c>
      <c r="D3931" s="1"/>
      <c r="E3931" s="1" t="s">
        <v>4174</v>
      </c>
      <c r="F3931" s="3"/>
      <c r="O3931"/>
      <c r="P3931"/>
      <c r="Q3931"/>
      <c r="U3931" s="969"/>
      <c r="V3931" s="38"/>
      <c r="W3931" s="38"/>
    </row>
    <row r="3932" spans="1:23" x14ac:dyDescent="0.35">
      <c r="A3932" s="1323">
        <v>71271</v>
      </c>
      <c r="B3932" s="1324">
        <v>1.05</v>
      </c>
      <c r="C3932" s="180" t="s">
        <v>4230</v>
      </c>
      <c r="D3932" s="1"/>
      <c r="E3932" s="1" t="s">
        <v>4174</v>
      </c>
      <c r="F3932" s="3"/>
      <c r="O3932"/>
      <c r="P3932"/>
      <c r="Q3932"/>
      <c r="U3932" s="969"/>
      <c r="V3932" s="38"/>
      <c r="W3932" s="38"/>
    </row>
    <row r="3933" spans="1:23" x14ac:dyDescent="0.35">
      <c r="A3933" s="1321">
        <v>71275</v>
      </c>
      <c r="B3933" s="1322">
        <v>1.77</v>
      </c>
      <c r="C3933" s="166" t="s">
        <v>4257</v>
      </c>
      <c r="D3933" s="1"/>
      <c r="E3933" s="1" t="s">
        <v>4174</v>
      </c>
      <c r="F3933" s="3"/>
      <c r="O3933"/>
      <c r="P3933"/>
      <c r="Q3933"/>
      <c r="U3933" s="969"/>
      <c r="V3933" s="38"/>
      <c r="W3933" s="38"/>
    </row>
    <row r="3934" spans="1:23" x14ac:dyDescent="0.35">
      <c r="A3934" s="1321">
        <v>72020</v>
      </c>
      <c r="B3934" s="1322">
        <v>0.16</v>
      </c>
      <c r="C3934" s="162" t="s">
        <v>4178</v>
      </c>
      <c r="D3934" s="1"/>
      <c r="E3934" s="1" t="s">
        <v>4174</v>
      </c>
      <c r="F3934" s="3"/>
      <c r="O3934"/>
      <c r="P3934"/>
      <c r="Q3934"/>
      <c r="U3934" s="969"/>
      <c r="V3934" s="38"/>
      <c r="W3934" s="38"/>
    </row>
    <row r="3935" spans="1:23" x14ac:dyDescent="0.35">
      <c r="A3935" s="1321">
        <v>72020</v>
      </c>
      <c r="B3935" s="1322">
        <v>0.16</v>
      </c>
      <c r="C3935" s="162" t="s">
        <v>4179</v>
      </c>
      <c r="D3935" s="1"/>
      <c r="E3935" s="1" t="s">
        <v>4174</v>
      </c>
      <c r="F3935" s="3"/>
      <c r="O3935"/>
      <c r="P3935"/>
      <c r="Q3935"/>
      <c r="U3935" s="969"/>
      <c r="V3935" s="38"/>
      <c r="W3935" s="38"/>
    </row>
    <row r="3936" spans="1:23" x14ac:dyDescent="0.35">
      <c r="A3936" s="1321">
        <v>72020</v>
      </c>
      <c r="B3936" s="1322">
        <v>0.16</v>
      </c>
      <c r="C3936" s="162" t="s">
        <v>4180</v>
      </c>
      <c r="D3936" s="1"/>
      <c r="E3936" s="1" t="s">
        <v>4174</v>
      </c>
      <c r="F3936" s="3"/>
      <c r="O3936"/>
      <c r="P3936"/>
      <c r="Q3936"/>
      <c r="U3936" s="969"/>
      <c r="V3936" s="38"/>
      <c r="W3936" s="38"/>
    </row>
    <row r="3937" spans="1:23" x14ac:dyDescent="0.35">
      <c r="A3937" s="1321">
        <v>72040</v>
      </c>
      <c r="B3937" s="1322">
        <v>0.21</v>
      </c>
      <c r="C3937" s="166" t="s">
        <v>4199</v>
      </c>
      <c r="D3937" s="1"/>
      <c r="E3937" s="1" t="s">
        <v>4174</v>
      </c>
      <c r="F3937" s="3"/>
      <c r="O3937"/>
      <c r="P3937"/>
      <c r="Q3937"/>
      <c r="U3937" s="969"/>
      <c r="V3937" s="38"/>
      <c r="W3937" s="38"/>
    </row>
    <row r="3938" spans="1:23" x14ac:dyDescent="0.35">
      <c r="A3938" s="1321">
        <v>72050</v>
      </c>
      <c r="B3938" s="1322">
        <v>0.26</v>
      </c>
      <c r="C3938" s="166" t="s">
        <v>4205</v>
      </c>
      <c r="D3938" s="1"/>
      <c r="E3938" s="1" t="s">
        <v>4174</v>
      </c>
      <c r="F3938" s="3"/>
      <c r="O3938"/>
      <c r="P3938"/>
      <c r="Q3938"/>
      <c r="U3938" s="969"/>
      <c r="V3938" s="38"/>
      <c r="W3938" s="38"/>
    </row>
    <row r="3939" spans="1:23" x14ac:dyDescent="0.35">
      <c r="A3939" s="1321">
        <v>72050</v>
      </c>
      <c r="B3939" s="1322">
        <v>0.26</v>
      </c>
      <c r="C3939" s="166" t="s">
        <v>4206</v>
      </c>
      <c r="D3939" s="1"/>
      <c r="E3939" s="1" t="s">
        <v>4174</v>
      </c>
      <c r="F3939" s="3"/>
      <c r="O3939"/>
      <c r="P3939"/>
      <c r="Q3939"/>
      <c r="U3939" s="969"/>
      <c r="V3939" s="38"/>
      <c r="W3939" s="38"/>
    </row>
    <row r="3940" spans="1:23" x14ac:dyDescent="0.35">
      <c r="A3940" s="1321">
        <v>72110</v>
      </c>
      <c r="B3940" s="1322">
        <v>0.25</v>
      </c>
      <c r="C3940" s="166" t="s">
        <v>4201</v>
      </c>
      <c r="D3940" s="1"/>
      <c r="E3940" s="1" t="s">
        <v>4174</v>
      </c>
      <c r="F3940" s="3"/>
      <c r="O3940"/>
      <c r="P3940"/>
      <c r="Q3940"/>
      <c r="U3940" s="969"/>
      <c r="V3940" s="38"/>
      <c r="W3940" s="38"/>
    </row>
    <row r="3941" spans="1:23" x14ac:dyDescent="0.35">
      <c r="A3941" s="1321">
        <v>72125</v>
      </c>
      <c r="B3941" s="1322">
        <v>0.98</v>
      </c>
      <c r="C3941" s="166" t="s">
        <v>4226</v>
      </c>
      <c r="D3941" s="1"/>
      <c r="E3941" s="1" t="s">
        <v>4174</v>
      </c>
      <c r="F3941" s="3"/>
      <c r="O3941"/>
      <c r="P3941"/>
      <c r="Q3941"/>
      <c r="U3941" s="969"/>
      <c r="V3941" s="38"/>
      <c r="W3941" s="38"/>
    </row>
    <row r="3942" spans="1:23" x14ac:dyDescent="0.35">
      <c r="A3942" s="1321">
        <v>72131</v>
      </c>
      <c r="B3942" s="1322">
        <v>0.98</v>
      </c>
      <c r="C3942" s="166" t="s">
        <v>4227</v>
      </c>
      <c r="D3942" s="1"/>
      <c r="E3942" s="1" t="s">
        <v>4174</v>
      </c>
      <c r="F3942" s="3"/>
      <c r="O3942"/>
      <c r="P3942"/>
      <c r="Q3942"/>
      <c r="U3942" s="969"/>
      <c r="V3942" s="38"/>
      <c r="W3942" s="38"/>
    </row>
    <row r="3943" spans="1:23" x14ac:dyDescent="0.35">
      <c r="A3943" s="1321">
        <v>72132</v>
      </c>
      <c r="B3943" s="1322">
        <v>1.19</v>
      </c>
      <c r="C3943" s="162" t="s">
        <v>4240</v>
      </c>
      <c r="D3943" s="1"/>
      <c r="E3943" s="1" t="s">
        <v>4174</v>
      </c>
      <c r="F3943" s="3"/>
      <c r="O3943"/>
      <c r="P3943"/>
      <c r="Q3943"/>
      <c r="U3943" s="969"/>
      <c r="V3943" s="38"/>
      <c r="W3943" s="38"/>
    </row>
    <row r="3944" spans="1:23" x14ac:dyDescent="0.35">
      <c r="A3944" s="1321">
        <v>72192</v>
      </c>
      <c r="B3944" s="1322">
        <v>1.06</v>
      </c>
      <c r="C3944" s="166" t="s">
        <v>4231</v>
      </c>
      <c r="D3944" s="1"/>
      <c r="E3944" s="1" t="s">
        <v>4174</v>
      </c>
      <c r="F3944" s="3"/>
      <c r="O3944"/>
      <c r="P3944"/>
      <c r="Q3944"/>
      <c r="U3944" s="969"/>
      <c r="V3944" s="38"/>
      <c r="W3944" s="38"/>
    </row>
    <row r="3945" spans="1:23" x14ac:dyDescent="0.35">
      <c r="A3945" s="1321">
        <v>72192</v>
      </c>
      <c r="B3945" s="1322">
        <v>1.06</v>
      </c>
      <c r="C3945" s="166" t="s">
        <v>2404</v>
      </c>
      <c r="D3945" s="1"/>
      <c r="E3945" s="1" t="s">
        <v>4174</v>
      </c>
      <c r="F3945" s="3"/>
      <c r="O3945"/>
      <c r="P3945"/>
      <c r="Q3945"/>
      <c r="U3945" s="969"/>
      <c r="V3945" s="38"/>
      <c r="W3945" s="38"/>
    </row>
    <row r="3946" spans="1:23" x14ac:dyDescent="0.35">
      <c r="A3946" s="1321">
        <v>72193</v>
      </c>
      <c r="B3946" s="1322">
        <v>1.1299999999999999</v>
      </c>
      <c r="C3946" s="166" t="s">
        <v>4238</v>
      </c>
      <c r="D3946" s="1"/>
      <c r="E3946" s="1" t="s">
        <v>4174</v>
      </c>
      <c r="F3946" s="3"/>
      <c r="O3946"/>
      <c r="P3946"/>
      <c r="Q3946"/>
      <c r="U3946" s="969"/>
      <c r="V3946" s="38"/>
      <c r="W3946" s="38"/>
    </row>
    <row r="3947" spans="1:23" x14ac:dyDescent="0.35">
      <c r="A3947" s="1321">
        <v>72220</v>
      </c>
      <c r="B3947" s="1328">
        <v>0.17</v>
      </c>
      <c r="C3947" s="162" t="s">
        <v>4182</v>
      </c>
      <c r="D3947" s="1"/>
      <c r="E3947" s="1" t="s">
        <v>4174</v>
      </c>
      <c r="F3947" s="3"/>
      <c r="O3947"/>
      <c r="P3947"/>
      <c r="Q3947"/>
      <c r="U3947" s="969"/>
      <c r="V3947" s="38"/>
      <c r="W3947" s="38"/>
    </row>
    <row r="3948" spans="1:23" x14ac:dyDescent="0.35">
      <c r="A3948" s="1321">
        <v>72220</v>
      </c>
      <c r="B3948" s="1322">
        <v>0.17</v>
      </c>
      <c r="C3948" s="166" t="s">
        <v>4183</v>
      </c>
      <c r="D3948" s="1"/>
      <c r="E3948" s="1" t="s">
        <v>4174</v>
      </c>
      <c r="F3948" s="3"/>
      <c r="O3948"/>
      <c r="P3948"/>
      <c r="Q3948"/>
      <c r="U3948" s="969"/>
      <c r="V3948" s="38"/>
      <c r="W3948" s="38"/>
    </row>
    <row r="3949" spans="1:23" x14ac:dyDescent="0.35">
      <c r="A3949" s="1321">
        <v>73020</v>
      </c>
      <c r="B3949" s="1328">
        <v>0.15</v>
      </c>
      <c r="C3949" s="162" t="s">
        <v>4177</v>
      </c>
      <c r="D3949" s="1"/>
      <c r="E3949" s="1" t="s">
        <v>4174</v>
      </c>
      <c r="O3949"/>
      <c r="P3949"/>
      <c r="Q3949"/>
      <c r="U3949" s="969"/>
      <c r="V3949" s="38"/>
      <c r="W3949" s="38"/>
    </row>
    <row r="3950" spans="1:23" x14ac:dyDescent="0.35">
      <c r="A3950" s="1321">
        <v>73030</v>
      </c>
      <c r="B3950" s="1322">
        <v>0.18</v>
      </c>
      <c r="C3950" s="166" t="s">
        <v>4188</v>
      </c>
      <c r="D3950" s="1"/>
      <c r="E3950" s="1" t="s">
        <v>4174</v>
      </c>
      <c r="O3950"/>
      <c r="P3950"/>
      <c r="Q3950"/>
      <c r="U3950" s="969"/>
      <c r="V3950" s="38"/>
      <c r="W3950" s="38"/>
    </row>
    <row r="3951" spans="1:23" x14ac:dyDescent="0.35">
      <c r="A3951" s="1321">
        <v>73030</v>
      </c>
      <c r="B3951" s="1322">
        <v>0.18</v>
      </c>
      <c r="C3951" s="166" t="s">
        <v>4189</v>
      </c>
      <c r="D3951" s="1"/>
      <c r="E3951" s="1" t="s">
        <v>4174</v>
      </c>
      <c r="F3951" s="3"/>
      <c r="O3951"/>
      <c r="P3951"/>
      <c r="Q3951"/>
      <c r="U3951" s="969"/>
      <c r="V3951" s="38"/>
      <c r="W3951" s="38"/>
    </row>
    <row r="3952" spans="1:23" x14ac:dyDescent="0.35">
      <c r="A3952" s="1321">
        <v>73140</v>
      </c>
      <c r="B3952" s="1322">
        <v>0.13</v>
      </c>
      <c r="C3952" s="166" t="s">
        <v>4175</v>
      </c>
      <c r="D3952" s="1"/>
      <c r="E3952" s="1" t="s">
        <v>4174</v>
      </c>
      <c r="F3952" s="3"/>
      <c r="O3952"/>
      <c r="P3952"/>
      <c r="Q3952"/>
      <c r="U3952" s="969"/>
      <c r="V3952" s="38"/>
      <c r="W3952" s="38"/>
    </row>
    <row r="3953" spans="1:23" x14ac:dyDescent="0.35">
      <c r="A3953" s="1321">
        <v>73523</v>
      </c>
      <c r="B3953" s="1322">
        <v>0.3</v>
      </c>
      <c r="C3953" s="166" t="s">
        <v>4207</v>
      </c>
      <c r="D3953" s="5"/>
      <c r="E3953" s="1" t="s">
        <v>4174</v>
      </c>
      <c r="F3953" s="3"/>
      <c r="O3953"/>
      <c r="P3953"/>
      <c r="Q3953"/>
      <c r="U3953" s="969"/>
      <c r="V3953" s="38"/>
      <c r="W3953" s="38"/>
    </row>
    <row r="3954" spans="1:23" x14ac:dyDescent="0.35">
      <c r="A3954" s="1321">
        <v>73562</v>
      </c>
      <c r="B3954" s="1322">
        <v>0.18</v>
      </c>
      <c r="C3954" s="166" t="s">
        <v>4190</v>
      </c>
      <c r="D3954" s="1"/>
      <c r="E3954" s="1" t="s">
        <v>4174</v>
      </c>
      <c r="F3954" s="3"/>
      <c r="O3954"/>
      <c r="P3954"/>
      <c r="Q3954"/>
      <c r="U3954" s="969"/>
      <c r="V3954" s="38"/>
      <c r="W3954" s="38"/>
    </row>
    <row r="3955" spans="1:23" x14ac:dyDescent="0.35">
      <c r="A3955" s="1321">
        <v>73562</v>
      </c>
      <c r="B3955" s="1322">
        <v>0.18</v>
      </c>
      <c r="C3955" s="166" t="s">
        <v>4191</v>
      </c>
      <c r="D3955" s="1"/>
      <c r="E3955" s="1" t="s">
        <v>4174</v>
      </c>
      <c r="F3955" s="3"/>
      <c r="O3955"/>
      <c r="P3955"/>
      <c r="Q3955"/>
      <c r="U3955" s="969"/>
      <c r="V3955" s="38"/>
      <c r="W3955" s="38"/>
    </row>
    <row r="3956" spans="1:23" x14ac:dyDescent="0.35">
      <c r="A3956" s="1321">
        <v>73590</v>
      </c>
      <c r="B3956" s="1322">
        <v>0.16</v>
      </c>
      <c r="C3956" s="166" t="s">
        <v>4181</v>
      </c>
      <c r="D3956" s="1"/>
      <c r="E3956" s="1" t="s">
        <v>4174</v>
      </c>
      <c r="F3956" s="3"/>
      <c r="O3956"/>
      <c r="P3956"/>
      <c r="Q3956"/>
      <c r="U3956" s="969"/>
      <c r="V3956" s="38"/>
      <c r="W3956" s="38"/>
    </row>
    <row r="3957" spans="1:23" x14ac:dyDescent="0.35">
      <c r="A3957" s="1321">
        <v>73630</v>
      </c>
      <c r="B3957" s="1322">
        <v>0.17</v>
      </c>
      <c r="C3957" s="166" t="s">
        <v>4184</v>
      </c>
      <c r="D3957" s="1"/>
      <c r="E3957" s="1" t="s">
        <v>4174</v>
      </c>
      <c r="F3957" s="3"/>
      <c r="O3957"/>
      <c r="P3957"/>
      <c r="Q3957"/>
      <c r="U3957" s="969"/>
      <c r="V3957" s="38"/>
      <c r="W3957" s="38"/>
    </row>
    <row r="3958" spans="1:23" x14ac:dyDescent="0.35">
      <c r="A3958" s="1321">
        <v>73660</v>
      </c>
      <c r="B3958" s="1322">
        <v>0.13</v>
      </c>
      <c r="C3958" s="166" t="s">
        <v>4176</v>
      </c>
      <c r="D3958" s="1"/>
      <c r="E3958" s="1" t="s">
        <v>4174</v>
      </c>
      <c r="F3958" s="3"/>
      <c r="O3958"/>
      <c r="P3958"/>
      <c r="Q3958"/>
      <c r="U3958" s="969"/>
      <c r="V3958" s="38"/>
      <c r="W3958" s="38"/>
    </row>
    <row r="3959" spans="1:23" x14ac:dyDescent="0.35">
      <c r="A3959" s="1321">
        <v>74019</v>
      </c>
      <c r="B3959" s="1322">
        <v>0.22</v>
      </c>
      <c r="C3959" s="166" t="s">
        <v>4200</v>
      </c>
      <c r="D3959" s="1"/>
      <c r="E3959" s="1" t="s">
        <v>4174</v>
      </c>
      <c r="F3959" s="3"/>
      <c r="O3959"/>
      <c r="P3959"/>
      <c r="Q3959"/>
      <c r="U3959" s="969"/>
      <c r="V3959" s="38"/>
      <c r="W3959" s="38"/>
    </row>
    <row r="3960" spans="1:23" x14ac:dyDescent="0.35">
      <c r="A3960" s="1321">
        <v>74150</v>
      </c>
      <c r="B3960" s="1322">
        <v>1.1599999999999999</v>
      </c>
      <c r="C3960" s="166" t="s">
        <v>4239</v>
      </c>
      <c r="D3960" s="1"/>
      <c r="E3960" s="1" t="s">
        <v>4174</v>
      </c>
      <c r="F3960" s="3"/>
      <c r="O3960"/>
      <c r="P3960"/>
      <c r="Q3960"/>
      <c r="U3960" s="969"/>
      <c r="V3960" s="38"/>
      <c r="W3960" s="38"/>
    </row>
    <row r="3961" spans="1:23" x14ac:dyDescent="0.35">
      <c r="A3961" s="1321">
        <v>74160</v>
      </c>
      <c r="B3961" s="1322">
        <v>1.24</v>
      </c>
      <c r="C3961" s="166" t="s">
        <v>4244</v>
      </c>
      <c r="D3961" s="1"/>
      <c r="E3961" s="1" t="s">
        <v>4174</v>
      </c>
      <c r="F3961" s="3"/>
      <c r="O3961"/>
      <c r="P3961"/>
      <c r="Q3961"/>
      <c r="U3961" s="969"/>
      <c r="V3961" s="38"/>
      <c r="W3961" s="38"/>
    </row>
    <row r="3962" spans="1:23" x14ac:dyDescent="0.35">
      <c r="A3962" s="1321">
        <v>74174</v>
      </c>
      <c r="B3962" s="1322">
        <v>2.15</v>
      </c>
      <c r="C3962" s="162" t="s">
        <v>4261</v>
      </c>
      <c r="D3962" s="1"/>
      <c r="E3962" s="1" t="s">
        <v>4174</v>
      </c>
      <c r="F3962" s="3"/>
      <c r="O3962"/>
      <c r="P3962"/>
      <c r="Q3962"/>
      <c r="U3962" s="969"/>
      <c r="V3962" s="38"/>
      <c r="W3962" s="38"/>
    </row>
    <row r="3963" spans="1:23" x14ac:dyDescent="0.35">
      <c r="A3963" s="1321">
        <v>74176</v>
      </c>
      <c r="B3963" s="1322">
        <v>1.7</v>
      </c>
      <c r="C3963" s="166" t="s">
        <v>4256</v>
      </c>
      <c r="D3963" s="38"/>
      <c r="E3963" s="1" t="s">
        <v>4174</v>
      </c>
      <c r="F3963" s="3"/>
      <c r="O3963"/>
      <c r="P3963"/>
      <c r="Q3963"/>
      <c r="U3963" s="969"/>
      <c r="V3963" s="38"/>
      <c r="W3963" s="38"/>
    </row>
    <row r="3964" spans="1:23" x14ac:dyDescent="0.35">
      <c r="A3964" s="1321">
        <v>74177</v>
      </c>
      <c r="B3964" s="1322">
        <v>1.77</v>
      </c>
      <c r="C3964" s="166" t="s">
        <v>4258</v>
      </c>
      <c r="D3964" s="1"/>
      <c r="E3964" s="1" t="s">
        <v>4174</v>
      </c>
      <c r="F3964" s="3"/>
      <c r="O3964"/>
      <c r="P3964"/>
      <c r="Q3964"/>
      <c r="U3964" s="969"/>
      <c r="V3964" s="38"/>
      <c r="W3964" s="38"/>
    </row>
    <row r="3965" spans="1:23" x14ac:dyDescent="0.35">
      <c r="A3965" s="1321">
        <v>74177</v>
      </c>
      <c r="B3965" s="1322">
        <v>1.77</v>
      </c>
      <c r="C3965" s="166" t="s">
        <v>4259</v>
      </c>
      <c r="D3965" s="1"/>
      <c r="E3965" s="1" t="s">
        <v>4174</v>
      </c>
      <c r="F3965" s="3"/>
      <c r="O3965"/>
      <c r="P3965"/>
      <c r="Q3965"/>
      <c r="U3965" s="969"/>
      <c r="V3965" s="38"/>
      <c r="W3965" s="38"/>
    </row>
    <row r="3966" spans="1:23" x14ac:dyDescent="0.35">
      <c r="A3966" s="1321">
        <v>74178</v>
      </c>
      <c r="B3966" s="1322">
        <v>1.96</v>
      </c>
      <c r="C3966" s="166" t="s">
        <v>4260</v>
      </c>
      <c r="D3966" s="1"/>
      <c r="E3966" s="1" t="s">
        <v>4174</v>
      </c>
      <c r="O3966"/>
      <c r="P3966"/>
      <c r="Q3966"/>
      <c r="U3966" s="969"/>
      <c r="V3966" s="38"/>
      <c r="W3966" s="38"/>
    </row>
    <row r="3967" spans="1:23" x14ac:dyDescent="0.35">
      <c r="A3967" s="1321">
        <v>74183</v>
      </c>
      <c r="B3967" s="1322">
        <v>2.15</v>
      </c>
      <c r="C3967" s="166" t="s">
        <v>4262</v>
      </c>
      <c r="D3967" s="1"/>
      <c r="E3967" s="1" t="s">
        <v>4174</v>
      </c>
      <c r="F3967" s="3"/>
      <c r="O3967"/>
      <c r="P3967"/>
      <c r="Q3967"/>
      <c r="U3967" s="969"/>
      <c r="V3967" s="38"/>
      <c r="W3967" s="38"/>
    </row>
    <row r="3968" spans="1:23" x14ac:dyDescent="0.35">
      <c r="A3968" s="1321">
        <v>76536</v>
      </c>
      <c r="B3968" s="1322">
        <v>0.55000000000000004</v>
      </c>
      <c r="C3968" s="166" t="s">
        <v>4210</v>
      </c>
      <c r="D3968" s="1"/>
      <c r="E3968" s="1" t="s">
        <v>4174</v>
      </c>
      <c r="F3968" s="3"/>
      <c r="O3968"/>
      <c r="P3968"/>
      <c r="Q3968"/>
      <c r="U3968" s="969"/>
      <c r="V3968" s="38"/>
      <c r="W3968" s="38"/>
    </row>
    <row r="3969" spans="1:23" x14ac:dyDescent="0.35">
      <c r="A3969" s="1321">
        <v>76536</v>
      </c>
      <c r="B3969" s="1322">
        <v>0.55000000000000004</v>
      </c>
      <c r="C3969" s="166" t="s">
        <v>4211</v>
      </c>
      <c r="D3969" s="1"/>
      <c r="E3969" s="1" t="s">
        <v>4174</v>
      </c>
      <c r="F3969" s="3"/>
      <c r="O3969"/>
      <c r="P3969"/>
      <c r="Q3969"/>
      <c r="U3969" s="969"/>
      <c r="V3969" s="38"/>
      <c r="W3969" s="38"/>
    </row>
    <row r="3970" spans="1:23" x14ac:dyDescent="0.35">
      <c r="A3970" s="1321">
        <v>76536</v>
      </c>
      <c r="B3970" s="1322">
        <v>0.55000000000000004</v>
      </c>
      <c r="C3970" s="166" t="s">
        <v>4212</v>
      </c>
      <c r="D3970" s="1"/>
      <c r="E3970" s="1" t="s">
        <v>4174</v>
      </c>
      <c r="F3970" s="3"/>
      <c r="O3970"/>
      <c r="P3970"/>
      <c r="Q3970"/>
      <c r="U3970" s="969"/>
      <c r="V3970" s="38"/>
      <c r="W3970" s="38"/>
    </row>
    <row r="3971" spans="1:23" x14ac:dyDescent="0.35">
      <c r="A3971" s="1321">
        <v>76641</v>
      </c>
      <c r="B3971" s="1322">
        <v>0.71</v>
      </c>
      <c r="C3971" s="166" t="s">
        <v>4216</v>
      </c>
      <c r="D3971" s="1"/>
      <c r="E3971" s="1" t="s">
        <v>4174</v>
      </c>
      <c r="F3971" s="3"/>
      <c r="O3971"/>
      <c r="P3971"/>
      <c r="Q3971"/>
      <c r="U3971" s="969"/>
      <c r="V3971" s="38"/>
      <c r="W3971" s="38"/>
    </row>
    <row r="3972" spans="1:23" x14ac:dyDescent="0.35">
      <c r="A3972" s="1321">
        <v>76705</v>
      </c>
      <c r="B3972" s="1322">
        <v>0.57999999999999996</v>
      </c>
      <c r="C3972" s="166" t="s">
        <v>4213</v>
      </c>
      <c r="D3972" s="1"/>
      <c r="E3972" s="1" t="s">
        <v>4174</v>
      </c>
      <c r="F3972" s="3"/>
      <c r="O3972"/>
      <c r="P3972"/>
      <c r="Q3972"/>
      <c r="U3972" s="969"/>
      <c r="V3972" s="38"/>
      <c r="W3972" s="38"/>
    </row>
    <row r="3973" spans="1:23" x14ac:dyDescent="0.35">
      <c r="A3973" s="1321">
        <v>76770</v>
      </c>
      <c r="B3973" s="1322">
        <v>0.72</v>
      </c>
      <c r="C3973" s="162" t="s">
        <v>4217</v>
      </c>
      <c r="D3973" s="1"/>
      <c r="E3973" s="1" t="s">
        <v>4174</v>
      </c>
      <c r="F3973" s="3"/>
      <c r="O3973"/>
      <c r="P3973"/>
      <c r="Q3973"/>
      <c r="U3973" s="969"/>
      <c r="V3973" s="38"/>
      <c r="W3973" s="38"/>
    </row>
    <row r="3974" spans="1:23" x14ac:dyDescent="0.35">
      <c r="A3974" s="1321">
        <v>76770</v>
      </c>
      <c r="B3974" s="1322">
        <v>0.72</v>
      </c>
      <c r="C3974" s="166" t="s">
        <v>4218</v>
      </c>
      <c r="D3974" s="1"/>
      <c r="E3974" s="1" t="s">
        <v>4174</v>
      </c>
      <c r="F3974" s="3"/>
      <c r="O3974"/>
      <c r="P3974"/>
      <c r="Q3974"/>
      <c r="U3974" s="969"/>
      <c r="V3974" s="38"/>
      <c r="W3974" s="38"/>
    </row>
    <row r="3975" spans="1:23" x14ac:dyDescent="0.35">
      <c r="A3975" s="1321">
        <v>76801</v>
      </c>
      <c r="B3975" s="1322">
        <v>0.97</v>
      </c>
      <c r="C3975" s="166" t="s">
        <v>4225</v>
      </c>
      <c r="D3975" s="1"/>
      <c r="E3975" s="1" t="s">
        <v>4174</v>
      </c>
      <c r="F3975" s="3"/>
      <c r="O3975"/>
      <c r="P3975"/>
      <c r="Q3975"/>
      <c r="U3975" s="969"/>
      <c r="V3975" s="38"/>
      <c r="W3975" s="38"/>
    </row>
    <row r="3976" spans="1:23" x14ac:dyDescent="0.35">
      <c r="A3976" s="1321">
        <v>76856</v>
      </c>
      <c r="B3976" s="1322">
        <v>0.67</v>
      </c>
      <c r="C3976" s="166" t="s">
        <v>4214</v>
      </c>
      <c r="D3976" s="1"/>
      <c r="E3976" s="1" t="s">
        <v>4174</v>
      </c>
      <c r="F3976" s="3"/>
      <c r="O3976"/>
      <c r="P3976"/>
      <c r="Q3976"/>
      <c r="U3976" s="969"/>
      <c r="V3976" s="38"/>
      <c r="W3976" s="38"/>
    </row>
    <row r="3977" spans="1:23" x14ac:dyDescent="0.35">
      <c r="A3977" s="1321">
        <v>93880</v>
      </c>
      <c r="B3977" s="1322">
        <v>0.78</v>
      </c>
      <c r="C3977" s="166" t="s">
        <v>4219</v>
      </c>
      <c r="D3977" s="1"/>
      <c r="E3977" s="1" t="s">
        <v>4174</v>
      </c>
      <c r="F3977" s="3"/>
      <c r="O3977"/>
      <c r="P3977"/>
      <c r="Q3977"/>
      <c r="U3977" s="969"/>
      <c r="V3977" s="38"/>
      <c r="W3977" s="38"/>
    </row>
    <row r="3978" spans="1:23" x14ac:dyDescent="0.35">
      <c r="A3978" s="1321">
        <v>93925</v>
      </c>
      <c r="B3978" s="1322">
        <v>0.78</v>
      </c>
      <c r="C3978" s="166" t="s">
        <v>4220</v>
      </c>
      <c r="D3978" s="1"/>
      <c r="E3978" s="1" t="s">
        <v>4174</v>
      </c>
      <c r="F3978" s="3"/>
      <c r="O3978"/>
      <c r="P3978"/>
      <c r="Q3978"/>
      <c r="U3978" s="969"/>
      <c r="V3978" s="38"/>
      <c r="W3978" s="38"/>
    </row>
    <row r="3979" spans="1:23" x14ac:dyDescent="0.35">
      <c r="A3979" s="1321">
        <v>93925</v>
      </c>
      <c r="B3979" s="1322">
        <v>0.78</v>
      </c>
      <c r="C3979" s="166" t="s">
        <v>4221</v>
      </c>
      <c r="D3979" s="1"/>
      <c r="E3979" s="1" t="s">
        <v>4174</v>
      </c>
      <c r="F3979" s="3"/>
      <c r="O3979"/>
      <c r="P3979"/>
      <c r="Q3979"/>
      <c r="U3979" s="969"/>
      <c r="V3979" s="38"/>
      <c r="W3979" s="38"/>
    </row>
    <row r="3980" spans="1:23" x14ac:dyDescent="0.35">
      <c r="A3980" s="1321">
        <v>93925</v>
      </c>
      <c r="B3980" s="1322">
        <v>0.78</v>
      </c>
      <c r="C3980" s="166" t="s">
        <v>4173</v>
      </c>
      <c r="D3980" s="1"/>
      <c r="E3980" s="1" t="s">
        <v>4174</v>
      </c>
      <c r="F3980" s="3"/>
      <c r="O3980"/>
      <c r="P3980"/>
      <c r="Q3980"/>
      <c r="U3980" s="969"/>
      <c r="V3980" s="38"/>
      <c r="W3980" s="38"/>
    </row>
    <row r="3981" spans="1:23" x14ac:dyDescent="0.35">
      <c r="A3981" s="1326">
        <v>93970</v>
      </c>
      <c r="B3981" s="1327">
        <v>0.68</v>
      </c>
      <c r="C3981" s="162" t="s">
        <v>4215</v>
      </c>
      <c r="D3981" s="1"/>
      <c r="E3981" s="1" t="s">
        <v>4174</v>
      </c>
      <c r="F3981" s="3"/>
      <c r="O3981"/>
      <c r="P3981"/>
      <c r="Q3981"/>
      <c r="U3981" s="969"/>
      <c r="V3981" s="38"/>
      <c r="W3981" s="38"/>
    </row>
    <row r="3982" spans="1:23" x14ac:dyDescent="0.35">
      <c r="A3982" s="1321">
        <v>93971</v>
      </c>
      <c r="B3982" s="1322">
        <v>0.44</v>
      </c>
      <c r="C3982" s="166" t="s">
        <v>4209</v>
      </c>
      <c r="D3982" s="1"/>
      <c r="E3982" s="1" t="s">
        <v>4174</v>
      </c>
      <c r="F3982" s="3"/>
      <c r="O3982"/>
      <c r="P3982"/>
      <c r="Q3982"/>
      <c r="U3982" s="969"/>
      <c r="V3982" s="38"/>
      <c r="W3982" s="38"/>
    </row>
    <row r="3983" spans="1:23" x14ac:dyDescent="0.35">
      <c r="A3983" s="1321" t="s">
        <v>1275</v>
      </c>
      <c r="B3983" s="1322">
        <v>3.1799999999999997</v>
      </c>
      <c r="C3983" s="162" t="s">
        <v>4264</v>
      </c>
      <c r="E3983" s="1" t="s">
        <v>4174</v>
      </c>
      <c r="F3983" s="3"/>
      <c r="O3983"/>
      <c r="P3983"/>
      <c r="Q3983"/>
      <c r="U3983" s="969"/>
      <c r="V3983" s="38"/>
      <c r="W3983" s="38"/>
    </row>
    <row r="3984" spans="1:23" x14ac:dyDescent="0.35">
      <c r="A3984" s="1321" t="s">
        <v>20</v>
      </c>
      <c r="B3984" s="1322">
        <v>0.32</v>
      </c>
      <c r="C3984" s="166" t="s">
        <v>4208</v>
      </c>
      <c r="D3984" s="5"/>
      <c r="E3984" s="1" t="s">
        <v>4174</v>
      </c>
      <c r="F3984" s="3"/>
      <c r="O3984"/>
      <c r="P3984"/>
      <c r="Q3984"/>
      <c r="U3984" s="969"/>
      <c r="V3984" s="38"/>
      <c r="W3984" s="38"/>
    </row>
    <row r="3985" spans="1:23" x14ac:dyDescent="0.35">
      <c r="A3985" s="1325" t="s">
        <v>860</v>
      </c>
      <c r="B3985" s="1322">
        <v>1.34</v>
      </c>
      <c r="C3985" s="166" t="s">
        <v>4250</v>
      </c>
      <c r="D3985" s="1"/>
      <c r="E3985" s="1" t="s">
        <v>4174</v>
      </c>
      <c r="F3985" s="3"/>
      <c r="O3985"/>
      <c r="P3985"/>
      <c r="Q3985"/>
      <c r="U3985" s="969"/>
      <c r="V3985" s="38"/>
      <c r="W3985" s="38"/>
    </row>
    <row r="3986" spans="1:23" x14ac:dyDescent="0.35">
      <c r="A3986" s="1321" t="s">
        <v>3552</v>
      </c>
      <c r="B3986" s="1322">
        <v>1.38</v>
      </c>
      <c r="C3986" s="162" t="s">
        <v>4252</v>
      </c>
      <c r="D3986" s="1"/>
      <c r="E3986" s="1" t="s">
        <v>4174</v>
      </c>
      <c r="F3986" s="3"/>
      <c r="O3986"/>
      <c r="P3986"/>
      <c r="Q3986"/>
      <c r="U3986" s="969"/>
      <c r="V3986" s="38"/>
      <c r="W3986" s="38"/>
    </row>
    <row r="3987" spans="1:23" x14ac:dyDescent="0.35">
      <c r="A3987" s="1321" t="s">
        <v>3552</v>
      </c>
      <c r="B3987" s="1322">
        <v>1.38</v>
      </c>
      <c r="C3987" s="162" t="s">
        <v>4253</v>
      </c>
      <c r="D3987" s="1"/>
      <c r="E3987" s="1" t="s">
        <v>4174</v>
      </c>
      <c r="F3987" s="3"/>
      <c r="O3987"/>
      <c r="P3987"/>
      <c r="Q3987"/>
      <c r="U3987" s="969"/>
      <c r="V3987" s="38"/>
      <c r="W3987" s="38"/>
    </row>
    <row r="3988" spans="1:23" x14ac:dyDescent="0.35">
      <c r="A3988" s="1321" t="s">
        <v>3580</v>
      </c>
      <c r="B3988" s="1322">
        <v>1.57</v>
      </c>
      <c r="C3988" s="162" t="s">
        <v>4254</v>
      </c>
      <c r="D3988" s="1"/>
      <c r="E3988" s="1" t="s">
        <v>4174</v>
      </c>
      <c r="F3988" s="3"/>
      <c r="O3988"/>
      <c r="P3988"/>
      <c r="Q3988"/>
      <c r="U3988" s="969"/>
      <c r="V3988" s="38"/>
      <c r="W3988" s="38"/>
    </row>
    <row r="3989" spans="1:23" x14ac:dyDescent="0.35">
      <c r="A3989" s="1321" t="s">
        <v>863</v>
      </c>
      <c r="B3989" s="1322">
        <v>1.33</v>
      </c>
      <c r="C3989" s="166" t="s">
        <v>4247</v>
      </c>
      <c r="D3989" s="1"/>
      <c r="E3989" s="1" t="s">
        <v>4174</v>
      </c>
      <c r="F3989" s="3"/>
      <c r="O3989"/>
      <c r="P3989"/>
      <c r="Q3989"/>
      <c r="U3989" s="969"/>
      <c r="V3989" s="38"/>
      <c r="W3989" s="38"/>
    </row>
    <row r="3990" spans="1:23" x14ac:dyDescent="0.35">
      <c r="A3990" s="1321" t="s">
        <v>863</v>
      </c>
      <c r="B3990" s="1322">
        <v>1.33</v>
      </c>
      <c r="C3990" s="166" t="s">
        <v>4248</v>
      </c>
      <c r="D3990" s="1"/>
      <c r="E3990" s="1" t="s">
        <v>4174</v>
      </c>
      <c r="F3990" s="3"/>
      <c r="O3990"/>
      <c r="P3990"/>
      <c r="Q3990"/>
      <c r="U3990" s="969"/>
      <c r="V3990" s="38"/>
      <c r="W3990" s="38"/>
    </row>
    <row r="3991" spans="1:23" x14ac:dyDescent="0.35">
      <c r="A3991" s="1321" t="s">
        <v>863</v>
      </c>
      <c r="B3991" s="1322">
        <v>1.33</v>
      </c>
      <c r="C3991" s="166" t="s">
        <v>4249</v>
      </c>
      <c r="D3991" s="38"/>
      <c r="E3991" s="1" t="s">
        <v>4174</v>
      </c>
      <c r="F3991" s="3"/>
      <c r="O3991"/>
      <c r="P3991"/>
      <c r="Q3991"/>
      <c r="U3991" s="969"/>
      <c r="V3991" s="38"/>
      <c r="W3991" s="38"/>
    </row>
    <row r="3992" spans="1:23" x14ac:dyDescent="0.35">
      <c r="A3992" s="1329">
        <v>70030</v>
      </c>
      <c r="B3992" s="1330">
        <v>0.18</v>
      </c>
      <c r="C3992" s="291" t="s">
        <v>4325</v>
      </c>
      <c r="D3992" s="1"/>
      <c r="E3992" s="975" t="s">
        <v>4266</v>
      </c>
      <c r="F3992" s="3"/>
      <c r="O3992"/>
      <c r="P3992"/>
      <c r="Q3992"/>
      <c r="U3992" s="969"/>
      <c r="V3992" s="38"/>
      <c r="W3992" s="38"/>
    </row>
    <row r="3993" spans="1:23" x14ac:dyDescent="0.35">
      <c r="A3993" s="1329">
        <v>70110</v>
      </c>
      <c r="B3993" s="1330">
        <v>0.24</v>
      </c>
      <c r="C3993" s="278" t="s">
        <v>4357</v>
      </c>
      <c r="D3993" s="1"/>
      <c r="E3993" s="975" t="s">
        <v>4266</v>
      </c>
      <c r="F3993" s="3"/>
      <c r="O3993"/>
      <c r="P3993"/>
      <c r="Q3993"/>
      <c r="U3993" s="969"/>
      <c r="V3993" s="38"/>
      <c r="W3993" s="38"/>
    </row>
    <row r="3994" spans="1:23" x14ac:dyDescent="0.35">
      <c r="A3994" s="1329">
        <v>70120</v>
      </c>
      <c r="B3994" s="1330">
        <v>0.18</v>
      </c>
      <c r="C3994" s="278" t="s">
        <v>4326</v>
      </c>
      <c r="D3994" s="1"/>
      <c r="E3994" s="975" t="s">
        <v>4266</v>
      </c>
      <c r="F3994" s="3"/>
      <c r="O3994"/>
      <c r="P3994"/>
      <c r="Q3994"/>
      <c r="U3994" s="969"/>
      <c r="V3994" s="38"/>
      <c r="W3994" s="38"/>
    </row>
    <row r="3995" spans="1:23" x14ac:dyDescent="0.35">
      <c r="A3995" s="1329">
        <v>70130</v>
      </c>
      <c r="B3995" s="1330">
        <v>0.33</v>
      </c>
      <c r="C3995" s="291" t="s">
        <v>4370</v>
      </c>
      <c r="D3995" s="1"/>
      <c r="E3995" s="975" t="s">
        <v>4266</v>
      </c>
      <c r="F3995" s="3"/>
      <c r="O3995"/>
      <c r="P3995"/>
      <c r="Q3995"/>
      <c r="U3995" s="969"/>
      <c r="V3995" s="38"/>
      <c r="W3995" s="38"/>
    </row>
    <row r="3996" spans="1:23" x14ac:dyDescent="0.35">
      <c r="A3996" s="1329">
        <v>70130</v>
      </c>
      <c r="B3996" s="1330">
        <v>0.33</v>
      </c>
      <c r="C3996" s="291" t="s">
        <v>4371</v>
      </c>
      <c r="D3996" s="1"/>
      <c r="E3996" s="975" t="s">
        <v>4266</v>
      </c>
      <c r="F3996" s="3"/>
      <c r="O3996"/>
      <c r="P3996"/>
      <c r="Q3996"/>
      <c r="U3996" s="969"/>
      <c r="V3996" s="38"/>
      <c r="W3996" s="38"/>
    </row>
    <row r="3997" spans="1:23" x14ac:dyDescent="0.35">
      <c r="A3997" s="1329">
        <v>70140</v>
      </c>
      <c r="B3997" s="1330">
        <v>0.19</v>
      </c>
      <c r="C3997" s="278" t="s">
        <v>4335</v>
      </c>
      <c r="D3997" s="1"/>
      <c r="E3997" s="975" t="s">
        <v>4266</v>
      </c>
      <c r="F3997" s="3"/>
      <c r="O3997"/>
      <c r="P3997"/>
      <c r="Q3997"/>
      <c r="U3997" s="969"/>
      <c r="V3997" s="38"/>
      <c r="W3997" s="38"/>
    </row>
    <row r="3998" spans="1:23" x14ac:dyDescent="0.35">
      <c r="A3998" s="1329">
        <v>70150</v>
      </c>
      <c r="B3998" s="1330">
        <v>0.25</v>
      </c>
      <c r="C3998" s="278" t="s">
        <v>4360</v>
      </c>
      <c r="D3998" s="38"/>
      <c r="E3998" s="975" t="s">
        <v>4266</v>
      </c>
      <c r="F3998" s="3"/>
      <c r="O3998"/>
      <c r="P3998"/>
      <c r="Q3998"/>
      <c r="U3998" s="969"/>
      <c r="V3998" s="38"/>
      <c r="W3998" s="38"/>
    </row>
    <row r="3999" spans="1:23" x14ac:dyDescent="0.35">
      <c r="A3999" s="1329">
        <v>70160</v>
      </c>
      <c r="B3999" s="1330">
        <v>0.17</v>
      </c>
      <c r="C3999" s="278" t="s">
        <v>4309</v>
      </c>
      <c r="D3999" s="1"/>
      <c r="E3999" s="975" t="s">
        <v>4266</v>
      </c>
      <c r="F3999" s="3"/>
      <c r="O3999"/>
      <c r="P3999"/>
      <c r="Q3999"/>
      <c r="U3999" s="969"/>
      <c r="V3999" s="38"/>
      <c r="W3999" s="38"/>
    </row>
    <row r="4000" spans="1:23" x14ac:dyDescent="0.35">
      <c r="A4000" s="1329">
        <v>70190</v>
      </c>
      <c r="B4000" s="1330">
        <v>0.2</v>
      </c>
      <c r="C4000" s="291" t="s">
        <v>4338</v>
      </c>
      <c r="D4000" s="1"/>
      <c r="E4000" s="975" t="s">
        <v>4266</v>
      </c>
      <c r="F4000" s="3"/>
      <c r="O4000"/>
      <c r="P4000"/>
      <c r="Q4000"/>
      <c r="U4000" s="969"/>
      <c r="V4000" s="38"/>
      <c r="W4000" s="38"/>
    </row>
    <row r="4001" spans="1:23" x14ac:dyDescent="0.35">
      <c r="A4001" s="1329">
        <v>70200</v>
      </c>
      <c r="B4001" s="1330">
        <v>0.27</v>
      </c>
      <c r="C4001" s="278" t="s">
        <v>4364</v>
      </c>
      <c r="D4001" s="1"/>
      <c r="E4001" s="975" t="s">
        <v>4266</v>
      </c>
      <c r="F4001" s="3"/>
      <c r="O4001"/>
      <c r="P4001"/>
      <c r="Q4001"/>
      <c r="U4001" s="969"/>
      <c r="V4001" s="38"/>
      <c r="W4001" s="38"/>
    </row>
    <row r="4002" spans="1:23" x14ac:dyDescent="0.35">
      <c r="A4002" s="1329">
        <v>70220</v>
      </c>
      <c r="B4002" s="1330">
        <v>0.21</v>
      </c>
      <c r="C4002" s="278" t="s">
        <v>4342</v>
      </c>
      <c r="D4002" s="1"/>
      <c r="E4002" s="975" t="s">
        <v>4266</v>
      </c>
      <c r="F4002" s="3"/>
      <c r="O4002"/>
      <c r="P4002"/>
      <c r="Q4002"/>
      <c r="U4002" s="969"/>
      <c r="V4002" s="38"/>
      <c r="W4002" s="38"/>
    </row>
    <row r="4003" spans="1:23" x14ac:dyDescent="0.35">
      <c r="A4003" s="1329">
        <v>70330</v>
      </c>
      <c r="B4003" s="1330">
        <v>0.23</v>
      </c>
      <c r="C4003" s="278" t="s">
        <v>4356</v>
      </c>
      <c r="D4003" s="1"/>
      <c r="E4003" s="975" t="s">
        <v>4266</v>
      </c>
      <c r="F4003" s="3"/>
      <c r="O4003"/>
      <c r="P4003"/>
      <c r="Q4003"/>
      <c r="U4003" s="969"/>
      <c r="V4003" s="38"/>
      <c r="W4003" s="38"/>
    </row>
    <row r="4004" spans="1:23" x14ac:dyDescent="0.35">
      <c r="A4004" s="1329">
        <v>70450</v>
      </c>
      <c r="B4004" s="1330">
        <v>0.83</v>
      </c>
      <c r="C4004" s="278" t="s">
        <v>4420</v>
      </c>
      <c r="D4004" s="1"/>
      <c r="E4004" s="975" t="s">
        <v>4266</v>
      </c>
      <c r="F4004" s="1109"/>
      <c r="O4004"/>
      <c r="P4004"/>
      <c r="Q4004"/>
      <c r="U4004" s="969"/>
      <c r="V4004" s="38"/>
      <c r="W4004" s="38"/>
    </row>
    <row r="4005" spans="1:23" x14ac:dyDescent="0.35">
      <c r="A4005" s="1329">
        <v>70460</v>
      </c>
      <c r="B4005" s="1330">
        <v>1.1000000000000001</v>
      </c>
      <c r="C4005" s="278" t="s">
        <v>4456</v>
      </c>
      <c r="D4005" s="1"/>
      <c r="E4005" s="975" t="s">
        <v>4266</v>
      </c>
      <c r="F4005" s="3"/>
      <c r="O4005"/>
      <c r="P4005"/>
      <c r="Q4005"/>
      <c r="U4005" s="969"/>
      <c r="V4005" s="38"/>
      <c r="W4005" s="38"/>
    </row>
    <row r="4006" spans="1:23" x14ac:dyDescent="0.35">
      <c r="A4006" s="1329">
        <v>70470</v>
      </c>
      <c r="B4006" s="1330">
        <v>1.24</v>
      </c>
      <c r="C4006" s="278" t="s">
        <v>4511</v>
      </c>
      <c r="D4006" s="1"/>
      <c r="E4006" s="975" t="s">
        <v>4266</v>
      </c>
      <c r="F4006" s="3"/>
      <c r="O4006"/>
      <c r="P4006"/>
      <c r="Q4006"/>
      <c r="U4006" s="969"/>
      <c r="V4006" s="38"/>
      <c r="W4006" s="38"/>
    </row>
    <row r="4007" spans="1:23" x14ac:dyDescent="0.35">
      <c r="A4007" s="1332">
        <v>70471</v>
      </c>
      <c r="B4007" s="1333">
        <v>2.5</v>
      </c>
      <c r="C4007" s="1334" t="s">
        <v>4581</v>
      </c>
      <c r="D4007" s="1"/>
      <c r="E4007" s="975" t="s">
        <v>4266</v>
      </c>
      <c r="F4007" s="3"/>
      <c r="O4007"/>
      <c r="P4007"/>
      <c r="Q4007"/>
      <c r="U4007" s="969"/>
      <c r="V4007" s="38"/>
      <c r="W4007" s="38"/>
    </row>
    <row r="4008" spans="1:23" x14ac:dyDescent="0.35">
      <c r="A4008" s="1329">
        <v>70480</v>
      </c>
      <c r="B4008" s="1330">
        <v>1.25</v>
      </c>
      <c r="C4008" s="278" t="s">
        <v>4516</v>
      </c>
      <c r="D4008" s="1"/>
      <c r="E4008" s="975" t="s">
        <v>4266</v>
      </c>
      <c r="F4008" s="3"/>
      <c r="O4008"/>
      <c r="P4008"/>
      <c r="Q4008"/>
      <c r="U4008" s="969"/>
      <c r="V4008" s="38"/>
      <c r="W4008" s="38"/>
    </row>
    <row r="4009" spans="1:23" x14ac:dyDescent="0.35">
      <c r="A4009" s="1329">
        <v>70481</v>
      </c>
      <c r="B4009" s="1330">
        <v>1.1000000000000001</v>
      </c>
      <c r="C4009" s="291" t="s">
        <v>4457</v>
      </c>
      <c r="D4009" s="1"/>
      <c r="E4009" s="975" t="s">
        <v>4266</v>
      </c>
      <c r="F4009" s="3"/>
      <c r="O4009"/>
      <c r="P4009"/>
      <c r="Q4009"/>
      <c r="U4009" s="969"/>
      <c r="V4009" s="38"/>
      <c r="W4009" s="38"/>
    </row>
    <row r="4010" spans="1:23" x14ac:dyDescent="0.35">
      <c r="A4010" s="1329">
        <v>70482</v>
      </c>
      <c r="B4010" s="1330">
        <v>1.24</v>
      </c>
      <c r="C4010" s="278" t="s">
        <v>4512</v>
      </c>
      <c r="D4010" s="1"/>
      <c r="E4010" s="975" t="s">
        <v>4266</v>
      </c>
      <c r="F4010" s="3"/>
      <c r="O4010"/>
      <c r="P4010"/>
      <c r="Q4010"/>
      <c r="U4010" s="969"/>
      <c r="V4010" s="38"/>
      <c r="W4010" s="38"/>
    </row>
    <row r="4011" spans="1:23" x14ac:dyDescent="0.35">
      <c r="A4011" s="1329">
        <v>70486</v>
      </c>
      <c r="B4011" s="1330">
        <v>0.83</v>
      </c>
      <c r="C4011" s="278" t="s">
        <v>4421</v>
      </c>
      <c r="D4011" s="1"/>
      <c r="E4011" s="975" t="s">
        <v>4266</v>
      </c>
      <c r="F4011" s="3"/>
      <c r="O4011"/>
      <c r="P4011"/>
      <c r="Q4011"/>
      <c r="U4011" s="969"/>
      <c r="V4011" s="38"/>
      <c r="W4011" s="38"/>
    </row>
    <row r="4012" spans="1:23" x14ac:dyDescent="0.35">
      <c r="A4012" s="1329">
        <v>70487</v>
      </c>
      <c r="B4012" s="1330">
        <v>1.1000000000000001</v>
      </c>
      <c r="C4012" s="278" t="s">
        <v>4458</v>
      </c>
      <c r="D4012" s="1"/>
      <c r="E4012" s="975" t="s">
        <v>4266</v>
      </c>
      <c r="F4012" s="3"/>
      <c r="O4012"/>
      <c r="P4012"/>
      <c r="Q4012"/>
      <c r="U4012" s="969"/>
      <c r="V4012" s="38"/>
      <c r="W4012" s="38"/>
    </row>
    <row r="4013" spans="1:23" x14ac:dyDescent="0.35">
      <c r="A4013" s="1329">
        <v>70488</v>
      </c>
      <c r="B4013" s="1330">
        <v>1.24</v>
      </c>
      <c r="C4013" s="278" t="s">
        <v>4513</v>
      </c>
      <c r="D4013" s="1"/>
      <c r="E4013" s="975" t="s">
        <v>4266</v>
      </c>
      <c r="F4013" s="3"/>
      <c r="O4013"/>
      <c r="P4013"/>
      <c r="Q4013"/>
      <c r="U4013" s="969"/>
      <c r="V4013" s="38"/>
      <c r="W4013" s="38"/>
    </row>
    <row r="4014" spans="1:23" x14ac:dyDescent="0.35">
      <c r="A4014" s="1329">
        <v>70490</v>
      </c>
      <c r="B4014" s="1330">
        <v>1.25</v>
      </c>
      <c r="C4014" s="278" t="s">
        <v>4517</v>
      </c>
      <c r="D4014" s="1"/>
      <c r="E4014" s="975" t="s">
        <v>4266</v>
      </c>
      <c r="F4014" s="3"/>
      <c r="O4014"/>
      <c r="P4014"/>
      <c r="Q4014"/>
      <c r="U4014" s="969"/>
      <c r="V4014" s="38"/>
      <c r="W4014" s="38"/>
    </row>
    <row r="4015" spans="1:23" x14ac:dyDescent="0.35">
      <c r="A4015" s="1329">
        <v>70491</v>
      </c>
      <c r="B4015" s="1330">
        <v>1.35</v>
      </c>
      <c r="C4015" s="278" t="s">
        <v>4530</v>
      </c>
      <c r="D4015" s="38"/>
      <c r="E4015" s="975" t="s">
        <v>4266</v>
      </c>
      <c r="F4015" s="3"/>
      <c r="O4015"/>
      <c r="P4015"/>
      <c r="Q4015"/>
      <c r="U4015" s="969"/>
      <c r="V4015" s="38"/>
      <c r="W4015" s="38"/>
    </row>
    <row r="4016" spans="1:23" x14ac:dyDescent="0.35">
      <c r="A4016" s="1329">
        <v>70492</v>
      </c>
      <c r="B4016" s="1330">
        <v>1.58</v>
      </c>
      <c r="C4016" s="278" t="s">
        <v>4538</v>
      </c>
      <c r="D4016" s="1"/>
      <c r="E4016" s="975" t="s">
        <v>4266</v>
      </c>
      <c r="F4016" s="3"/>
      <c r="O4016"/>
      <c r="P4016"/>
      <c r="Q4016"/>
      <c r="U4016" s="969"/>
      <c r="V4016" s="38"/>
      <c r="W4016" s="38"/>
    </row>
    <row r="4017" spans="1:23" x14ac:dyDescent="0.35">
      <c r="A4017" s="1329">
        <v>70496</v>
      </c>
      <c r="B4017" s="1330">
        <v>1.71</v>
      </c>
      <c r="C4017" s="278" t="s">
        <v>4550</v>
      </c>
      <c r="D4017" s="1"/>
      <c r="E4017" s="975" t="s">
        <v>4266</v>
      </c>
      <c r="F4017" s="3"/>
      <c r="O4017"/>
      <c r="P4017"/>
      <c r="Q4017"/>
      <c r="U4017" s="969"/>
      <c r="V4017" s="38"/>
      <c r="W4017" s="38"/>
    </row>
    <row r="4018" spans="1:23" x14ac:dyDescent="0.35">
      <c r="A4018" s="1329">
        <v>70498</v>
      </c>
      <c r="B4018" s="1330">
        <v>1.71</v>
      </c>
      <c r="C4018" s="278" t="s">
        <v>4551</v>
      </c>
      <c r="D4018" s="1"/>
      <c r="E4018" s="975" t="s">
        <v>4266</v>
      </c>
      <c r="F4018" s="3"/>
      <c r="O4018"/>
      <c r="P4018"/>
      <c r="Q4018"/>
      <c r="U4018" s="969"/>
      <c r="V4018" s="38"/>
      <c r="W4018" s="38"/>
    </row>
    <row r="4019" spans="1:23" x14ac:dyDescent="0.35">
      <c r="A4019" s="1329">
        <v>70544</v>
      </c>
      <c r="B4019" s="1330">
        <v>1.17</v>
      </c>
      <c r="C4019" s="278" t="s">
        <v>4484</v>
      </c>
      <c r="D4019" s="1"/>
      <c r="E4019" s="975" t="s">
        <v>4266</v>
      </c>
      <c r="F4019" s="3"/>
      <c r="O4019"/>
      <c r="P4019"/>
      <c r="Q4019"/>
      <c r="U4019" s="969"/>
      <c r="V4019" s="38"/>
      <c r="W4019" s="38"/>
    </row>
    <row r="4020" spans="1:23" x14ac:dyDescent="0.35">
      <c r="A4020" s="1329">
        <v>70545</v>
      </c>
      <c r="B4020" s="1330">
        <v>1.17</v>
      </c>
      <c r="C4020" s="291" t="s">
        <v>4485</v>
      </c>
      <c r="D4020" s="1"/>
      <c r="E4020" s="975" t="s">
        <v>4266</v>
      </c>
      <c r="F4020" s="3"/>
      <c r="O4020"/>
      <c r="P4020"/>
      <c r="Q4020"/>
      <c r="U4020" s="969"/>
      <c r="V4020" s="38"/>
      <c r="W4020" s="38"/>
    </row>
    <row r="4021" spans="1:23" x14ac:dyDescent="0.35">
      <c r="A4021" s="1329">
        <v>70546</v>
      </c>
      <c r="B4021" s="1330">
        <v>1.44</v>
      </c>
      <c r="C4021" s="278" t="s">
        <v>4535</v>
      </c>
      <c r="D4021" s="1"/>
      <c r="E4021" s="975" t="s">
        <v>4266</v>
      </c>
      <c r="F4021" s="3"/>
      <c r="O4021"/>
      <c r="P4021"/>
      <c r="Q4021"/>
      <c r="U4021" s="969"/>
      <c r="V4021" s="38"/>
      <c r="W4021" s="38"/>
    </row>
    <row r="4022" spans="1:23" x14ac:dyDescent="0.35">
      <c r="A4022" s="1329">
        <v>70549</v>
      </c>
      <c r="B4022" s="1330">
        <v>1.76</v>
      </c>
      <c r="C4022" s="278" t="s">
        <v>4553</v>
      </c>
      <c r="D4022" s="1"/>
      <c r="E4022" s="975" t="s">
        <v>4266</v>
      </c>
      <c r="F4022" s="3"/>
      <c r="O4022"/>
      <c r="P4022"/>
      <c r="Q4022"/>
      <c r="U4022" s="969"/>
      <c r="V4022" s="38"/>
      <c r="W4022" s="38"/>
    </row>
    <row r="4023" spans="1:23" x14ac:dyDescent="0.35">
      <c r="A4023" s="1329">
        <v>70552</v>
      </c>
      <c r="B4023" s="1330">
        <v>1.74</v>
      </c>
      <c r="C4023" s="334" t="s">
        <v>4552</v>
      </c>
      <c r="E4023" s="975" t="s">
        <v>4266</v>
      </c>
      <c r="F4023" s="3"/>
      <c r="O4023"/>
      <c r="P4023"/>
      <c r="Q4023"/>
      <c r="U4023" s="969"/>
      <c r="V4023" s="38"/>
      <c r="W4023" s="38"/>
    </row>
    <row r="4024" spans="1:23" x14ac:dyDescent="0.35">
      <c r="A4024" s="1329">
        <v>70553</v>
      </c>
      <c r="B4024" s="1330">
        <v>2.23</v>
      </c>
      <c r="C4024" s="278" t="s">
        <v>4578</v>
      </c>
      <c r="D4024" s="1"/>
      <c r="E4024" s="975" t="s">
        <v>4266</v>
      </c>
      <c r="F4024" s="3"/>
      <c r="O4024"/>
      <c r="P4024"/>
      <c r="Q4024"/>
      <c r="U4024" s="969"/>
      <c r="V4024" s="38"/>
      <c r="W4024" s="38"/>
    </row>
    <row r="4025" spans="1:23" x14ac:dyDescent="0.35">
      <c r="A4025" s="1329">
        <v>71047</v>
      </c>
      <c r="B4025" s="1330">
        <v>0.26</v>
      </c>
      <c r="C4025" s="291" t="s">
        <v>4362</v>
      </c>
      <c r="D4025" s="1"/>
      <c r="E4025" s="975" t="s">
        <v>4266</v>
      </c>
      <c r="F4025" s="3"/>
      <c r="O4025"/>
      <c r="P4025"/>
      <c r="Q4025"/>
      <c r="U4025" s="969"/>
      <c r="V4025" s="38"/>
      <c r="W4025" s="38"/>
    </row>
    <row r="4026" spans="1:23" x14ac:dyDescent="0.35">
      <c r="A4026" s="1329">
        <v>71100</v>
      </c>
      <c r="B4026" s="1330">
        <v>0.21</v>
      </c>
      <c r="C4026" s="278" t="s">
        <v>4343</v>
      </c>
      <c r="D4026" s="1"/>
      <c r="E4026" s="975" t="s">
        <v>4266</v>
      </c>
      <c r="F4026" s="3"/>
      <c r="O4026"/>
      <c r="P4026"/>
      <c r="Q4026"/>
      <c r="U4026" s="969"/>
      <c r="V4026" s="38"/>
      <c r="W4026" s="38"/>
    </row>
    <row r="4027" spans="1:23" x14ac:dyDescent="0.35">
      <c r="A4027" s="1329">
        <v>71101</v>
      </c>
      <c r="B4027" s="1330">
        <v>0.26</v>
      </c>
      <c r="C4027" s="278" t="s">
        <v>4363</v>
      </c>
      <c r="D4027" s="1"/>
      <c r="E4027" s="975" t="s">
        <v>4266</v>
      </c>
      <c r="F4027" s="3"/>
      <c r="O4027"/>
      <c r="P4027"/>
      <c r="Q4027"/>
      <c r="U4027" s="969"/>
      <c r="V4027" s="38"/>
      <c r="W4027" s="38"/>
    </row>
    <row r="4028" spans="1:23" x14ac:dyDescent="0.35">
      <c r="A4028" s="1329">
        <v>71111</v>
      </c>
      <c r="B4028" s="1330">
        <v>0.31</v>
      </c>
      <c r="C4028" s="291" t="s">
        <v>4368</v>
      </c>
      <c r="D4028" s="1"/>
      <c r="E4028" s="975" t="s">
        <v>4266</v>
      </c>
      <c r="F4028" s="3"/>
      <c r="O4028"/>
      <c r="P4028"/>
      <c r="Q4028"/>
      <c r="U4028" s="969"/>
      <c r="V4028" s="38"/>
      <c r="W4028" s="38"/>
    </row>
    <row r="4029" spans="1:23" x14ac:dyDescent="0.35">
      <c r="A4029" s="1329">
        <v>71120</v>
      </c>
      <c r="B4029" s="1330">
        <v>0.2</v>
      </c>
      <c r="C4029" s="278" t="s">
        <v>4339</v>
      </c>
      <c r="D4029" s="1"/>
      <c r="E4029" s="975" t="s">
        <v>4266</v>
      </c>
      <c r="F4029" s="3"/>
      <c r="O4029"/>
      <c r="P4029"/>
      <c r="Q4029"/>
      <c r="U4029" s="969"/>
      <c r="V4029" s="38"/>
      <c r="W4029" s="38"/>
    </row>
    <row r="4030" spans="1:23" x14ac:dyDescent="0.35">
      <c r="A4030" s="1329">
        <v>71130</v>
      </c>
      <c r="B4030" s="1330">
        <v>0.21</v>
      </c>
      <c r="C4030" s="291" t="s">
        <v>4344</v>
      </c>
      <c r="D4030" s="1"/>
      <c r="E4030" s="975" t="s">
        <v>4266</v>
      </c>
      <c r="F4030" s="3"/>
      <c r="O4030"/>
      <c r="P4030"/>
      <c r="Q4030"/>
      <c r="U4030" s="969"/>
      <c r="V4030" s="38"/>
      <c r="W4030" s="38"/>
    </row>
    <row r="4031" spans="1:23" x14ac:dyDescent="0.35">
      <c r="A4031" s="1329">
        <v>71250</v>
      </c>
      <c r="B4031" s="1330">
        <v>1.05</v>
      </c>
      <c r="C4031" s="278" t="s">
        <v>1397</v>
      </c>
      <c r="D4031" s="1"/>
      <c r="E4031" s="975" t="s">
        <v>4266</v>
      </c>
      <c r="F4031" s="3"/>
      <c r="O4031"/>
      <c r="P4031"/>
      <c r="Q4031"/>
      <c r="U4031" s="969"/>
      <c r="V4031" s="38"/>
      <c r="W4031" s="38"/>
    </row>
    <row r="4032" spans="1:23" x14ac:dyDescent="0.35">
      <c r="A4032" s="1329">
        <v>71260</v>
      </c>
      <c r="B4032" s="1330">
        <v>1.1299999999999999</v>
      </c>
      <c r="C4032" s="278" t="s">
        <v>4459</v>
      </c>
      <c r="D4032" s="1"/>
      <c r="E4032" s="975" t="s">
        <v>4266</v>
      </c>
      <c r="F4032" s="3"/>
      <c r="O4032"/>
      <c r="P4032"/>
      <c r="Q4032"/>
      <c r="U4032" s="969"/>
      <c r="V4032" s="38"/>
      <c r="W4032" s="38"/>
    </row>
    <row r="4033" spans="1:23" x14ac:dyDescent="0.35">
      <c r="A4033" s="1329">
        <v>71270</v>
      </c>
      <c r="B4033" s="1330">
        <v>1.22</v>
      </c>
      <c r="C4033" s="278" t="s">
        <v>4510</v>
      </c>
      <c r="D4033" s="1128"/>
      <c r="E4033" s="975" t="s">
        <v>4266</v>
      </c>
      <c r="F4033" s="3"/>
      <c r="O4033"/>
      <c r="P4033"/>
      <c r="Q4033"/>
      <c r="U4033" s="969"/>
      <c r="V4033" s="38"/>
      <c r="W4033" s="38"/>
    </row>
    <row r="4034" spans="1:23" x14ac:dyDescent="0.35">
      <c r="A4034" s="1329">
        <v>71271</v>
      </c>
      <c r="B4034" s="1330">
        <v>1.05</v>
      </c>
      <c r="C4034" s="278" t="s">
        <v>4455</v>
      </c>
      <c r="E4034" s="975" t="s">
        <v>4266</v>
      </c>
      <c r="F4034" s="3"/>
      <c r="O4034"/>
      <c r="P4034"/>
      <c r="Q4034"/>
      <c r="U4034" s="969"/>
      <c r="V4034" s="38"/>
      <c r="W4034" s="38"/>
    </row>
    <row r="4035" spans="1:23" x14ac:dyDescent="0.35">
      <c r="A4035" s="1329">
        <v>71275</v>
      </c>
      <c r="B4035" s="1330">
        <v>1.77</v>
      </c>
      <c r="C4035" s="278" t="s">
        <v>4557</v>
      </c>
      <c r="D4035" s="1"/>
      <c r="E4035" s="975" t="s">
        <v>4266</v>
      </c>
      <c r="F4035" s="3"/>
      <c r="O4035"/>
      <c r="P4035"/>
      <c r="Q4035"/>
      <c r="U4035" s="969"/>
      <c r="V4035" s="38"/>
      <c r="W4035" s="38"/>
    </row>
    <row r="4036" spans="1:23" x14ac:dyDescent="0.35">
      <c r="A4036" s="1329">
        <v>71275</v>
      </c>
      <c r="B4036" s="1330">
        <v>1.77</v>
      </c>
      <c r="C4036" s="278" t="s">
        <v>4558</v>
      </c>
      <c r="D4036" s="1"/>
      <c r="E4036" s="975" t="s">
        <v>4266</v>
      </c>
      <c r="F4036" s="3"/>
      <c r="O4036"/>
      <c r="P4036"/>
      <c r="Q4036"/>
      <c r="U4036" s="969"/>
      <c r="V4036" s="38"/>
      <c r="W4036" s="38"/>
    </row>
    <row r="4037" spans="1:23" x14ac:dyDescent="0.35">
      <c r="A4037" s="1329">
        <v>72040</v>
      </c>
      <c r="B4037" s="1330">
        <v>0.21</v>
      </c>
      <c r="C4037" s="278" t="s">
        <v>4345</v>
      </c>
      <c r="D4037" s="1"/>
      <c r="E4037" s="975" t="s">
        <v>4266</v>
      </c>
      <c r="F4037" s="3"/>
      <c r="O4037"/>
      <c r="P4037"/>
      <c r="Q4037"/>
      <c r="U4037" s="969"/>
      <c r="V4037" s="38"/>
      <c r="W4037" s="38"/>
    </row>
    <row r="4038" spans="1:23" x14ac:dyDescent="0.35">
      <c r="A4038" s="1329">
        <v>72052</v>
      </c>
      <c r="B4038" s="1330">
        <v>0.28999999999999998</v>
      </c>
      <c r="C4038" s="278" t="s">
        <v>4365</v>
      </c>
      <c r="D4038" s="1"/>
      <c r="E4038" s="975" t="s">
        <v>4266</v>
      </c>
      <c r="F4038" s="3"/>
      <c r="O4038"/>
      <c r="P4038"/>
      <c r="Q4038"/>
      <c r="U4038" s="969"/>
      <c r="V4038" s="38"/>
      <c r="W4038" s="38"/>
    </row>
    <row r="4039" spans="1:23" x14ac:dyDescent="0.35">
      <c r="A4039" s="1329">
        <v>72074</v>
      </c>
      <c r="B4039" s="1330">
        <v>0.24</v>
      </c>
      <c r="C4039" s="278" t="s">
        <v>4358</v>
      </c>
      <c r="D4039" s="1"/>
      <c r="E4039" s="975" t="s">
        <v>4266</v>
      </c>
      <c r="F4039" s="3"/>
      <c r="O4039"/>
      <c r="P4039"/>
      <c r="Q4039"/>
      <c r="U4039" s="969"/>
      <c r="V4039" s="38"/>
      <c r="W4039" s="38"/>
    </row>
    <row r="4040" spans="1:23" x14ac:dyDescent="0.35">
      <c r="A4040" s="1329">
        <v>72080</v>
      </c>
      <c r="B4040" s="1330">
        <v>0.2</v>
      </c>
      <c r="C4040" s="291" t="s">
        <v>4340</v>
      </c>
      <c r="D4040" s="1120"/>
      <c r="E4040" s="975" t="s">
        <v>4266</v>
      </c>
      <c r="F4040" s="3"/>
      <c r="O4040"/>
      <c r="P4040"/>
      <c r="Q4040"/>
      <c r="U4040" s="969"/>
      <c r="V4040" s="38"/>
      <c r="W4040" s="38"/>
    </row>
    <row r="4041" spans="1:23" x14ac:dyDescent="0.35">
      <c r="A4041" s="1329">
        <v>72082</v>
      </c>
      <c r="B4041" s="1330">
        <v>0.3</v>
      </c>
      <c r="C4041" s="278" t="s">
        <v>4367</v>
      </c>
      <c r="D4041" s="1"/>
      <c r="E4041" s="975" t="s">
        <v>4266</v>
      </c>
      <c r="F4041" s="3"/>
      <c r="O4041"/>
      <c r="P4041"/>
      <c r="Q4041"/>
      <c r="U4041" s="969"/>
      <c r="V4041" s="38"/>
      <c r="W4041" s="38"/>
    </row>
    <row r="4042" spans="1:23" x14ac:dyDescent="0.35">
      <c r="A4042" s="1329">
        <v>72110</v>
      </c>
      <c r="B4042" s="1330">
        <v>0.25</v>
      </c>
      <c r="C4042" s="278" t="s">
        <v>4361</v>
      </c>
      <c r="D4042" s="1"/>
      <c r="E4042" s="975" t="s">
        <v>4266</v>
      </c>
      <c r="F4042" s="3"/>
      <c r="O4042"/>
      <c r="P4042"/>
      <c r="Q4042"/>
      <c r="U4042" s="969"/>
      <c r="V4042" s="38"/>
      <c r="W4042" s="38"/>
    </row>
    <row r="4043" spans="1:23" x14ac:dyDescent="0.35">
      <c r="A4043" s="1329">
        <v>72114</v>
      </c>
      <c r="B4043" s="1330">
        <v>0.28999999999999998</v>
      </c>
      <c r="C4043" s="278" t="s">
        <v>4366</v>
      </c>
      <c r="D4043" s="1"/>
      <c r="E4043" s="975" t="s">
        <v>4266</v>
      </c>
      <c r="F4043" s="3"/>
      <c r="O4043"/>
      <c r="P4043"/>
      <c r="Q4043"/>
      <c r="U4043" s="969"/>
      <c r="V4043" s="38"/>
      <c r="W4043" s="38"/>
    </row>
    <row r="4044" spans="1:23" x14ac:dyDescent="0.35">
      <c r="A4044" s="1329">
        <v>72120</v>
      </c>
      <c r="B4044" s="1330">
        <v>0.21</v>
      </c>
      <c r="C4044" s="278" t="s">
        <v>4346</v>
      </c>
      <c r="D4044" s="1"/>
      <c r="E4044" s="975" t="s">
        <v>4266</v>
      </c>
      <c r="F4044" s="3"/>
      <c r="O4044"/>
      <c r="P4044"/>
      <c r="Q4044"/>
      <c r="U4044" s="969"/>
      <c r="V4044" s="38"/>
      <c r="W4044" s="38"/>
    </row>
    <row r="4045" spans="1:23" x14ac:dyDescent="0.35">
      <c r="A4045" s="1329">
        <v>72125</v>
      </c>
      <c r="B4045" s="1330">
        <v>0.98</v>
      </c>
      <c r="C4045" s="278" t="s">
        <v>4425</v>
      </c>
      <c r="D4045" s="1109"/>
      <c r="E4045" s="975" t="s">
        <v>4266</v>
      </c>
      <c r="F4045" s="3"/>
      <c r="O4045"/>
      <c r="P4045"/>
      <c r="Q4045"/>
      <c r="U4045" s="969"/>
      <c r="V4045" s="38"/>
      <c r="W4045" s="38"/>
    </row>
    <row r="4046" spans="1:23" x14ac:dyDescent="0.35">
      <c r="A4046" s="1329">
        <v>72131</v>
      </c>
      <c r="B4046" s="1330">
        <v>0.98</v>
      </c>
      <c r="C4046" s="278" t="s">
        <v>4426</v>
      </c>
      <c r="D4046" s="1"/>
      <c r="E4046" s="975" t="s">
        <v>4266</v>
      </c>
      <c r="F4046" s="3"/>
      <c r="O4046"/>
      <c r="P4046"/>
      <c r="Q4046"/>
      <c r="U4046" s="969"/>
      <c r="V4046" s="38"/>
      <c r="W4046" s="38"/>
    </row>
    <row r="4047" spans="1:23" x14ac:dyDescent="0.35">
      <c r="A4047" s="1329">
        <v>72133</v>
      </c>
      <c r="B4047" s="1330">
        <v>1.24</v>
      </c>
      <c r="C4047" s="291" t="s">
        <v>4514</v>
      </c>
      <c r="D4047" s="1"/>
      <c r="E4047" s="975" t="s">
        <v>4266</v>
      </c>
      <c r="F4047" s="3"/>
      <c r="O4047"/>
      <c r="P4047"/>
      <c r="Q4047"/>
      <c r="U4047" s="969"/>
      <c r="V4047" s="38"/>
      <c r="W4047" s="38"/>
    </row>
    <row r="4048" spans="1:23" x14ac:dyDescent="0.35">
      <c r="A4048" s="1329">
        <v>72146</v>
      </c>
      <c r="B4048" s="1330">
        <v>1.44</v>
      </c>
      <c r="C4048" s="278" t="s">
        <v>4536</v>
      </c>
      <c r="D4048" s="1"/>
      <c r="E4048" s="975" t="s">
        <v>4266</v>
      </c>
      <c r="F4048" s="3"/>
      <c r="O4048"/>
      <c r="P4048"/>
      <c r="Q4048"/>
      <c r="U4048" s="969"/>
      <c r="V4048" s="38"/>
      <c r="W4048" s="38"/>
    </row>
    <row r="4049" spans="1:23" x14ac:dyDescent="0.35">
      <c r="A4049" s="1338">
        <v>72170</v>
      </c>
      <c r="B4049" s="1339">
        <v>0.17</v>
      </c>
      <c r="C4049" s="524" t="s">
        <v>4310</v>
      </c>
      <c r="D4049" s="1"/>
      <c r="E4049" s="975" t="s">
        <v>4266</v>
      </c>
      <c r="F4049" s="3"/>
      <c r="O4049"/>
      <c r="P4049"/>
      <c r="Q4049"/>
      <c r="U4049" s="969"/>
      <c r="V4049" s="38"/>
      <c r="W4049" s="38"/>
    </row>
    <row r="4050" spans="1:23" x14ac:dyDescent="0.35">
      <c r="A4050" s="1329">
        <v>72190</v>
      </c>
      <c r="B4050" s="1330">
        <v>0.24</v>
      </c>
      <c r="C4050" s="278" t="s">
        <v>4359</v>
      </c>
      <c r="D4050" s="1"/>
      <c r="E4050" s="975" t="s">
        <v>4266</v>
      </c>
      <c r="F4050" s="3"/>
      <c r="O4050"/>
      <c r="P4050"/>
      <c r="Q4050"/>
      <c r="U4050" s="969"/>
      <c r="V4050" s="38"/>
      <c r="W4050" s="38"/>
    </row>
    <row r="4051" spans="1:23" x14ac:dyDescent="0.35">
      <c r="A4051" s="1329">
        <v>72197</v>
      </c>
      <c r="B4051" s="1330">
        <v>2.15</v>
      </c>
      <c r="C4051" s="278" t="s">
        <v>4576</v>
      </c>
      <c r="D4051" s="1"/>
      <c r="E4051" s="975" t="s">
        <v>4266</v>
      </c>
      <c r="F4051" s="3"/>
      <c r="O4051"/>
      <c r="P4051"/>
      <c r="Q4051"/>
      <c r="U4051" s="969"/>
      <c r="V4051" s="38"/>
      <c r="W4051" s="38"/>
    </row>
    <row r="4052" spans="1:23" x14ac:dyDescent="0.35">
      <c r="A4052" s="1329">
        <v>72198</v>
      </c>
      <c r="B4052" s="1330">
        <v>1.76</v>
      </c>
      <c r="C4052" s="278" t="s">
        <v>4554</v>
      </c>
      <c r="D4052" s="1"/>
      <c r="E4052" s="975" t="s">
        <v>4266</v>
      </c>
      <c r="F4052" s="3"/>
      <c r="O4052"/>
      <c r="P4052"/>
      <c r="Q4052"/>
      <c r="U4052" s="969"/>
      <c r="V4052" s="38"/>
      <c r="W4052" s="38"/>
    </row>
    <row r="4053" spans="1:23" x14ac:dyDescent="0.35">
      <c r="A4053" s="1329">
        <v>72200</v>
      </c>
      <c r="B4053" s="1330">
        <v>0.17</v>
      </c>
      <c r="C4053" s="278" t="s">
        <v>4311</v>
      </c>
      <c r="D4053" s="1"/>
      <c r="E4053" s="975" t="s">
        <v>4266</v>
      </c>
      <c r="F4053" s="3"/>
      <c r="O4053"/>
      <c r="P4053"/>
      <c r="Q4053"/>
      <c r="U4053" s="969"/>
      <c r="V4053" s="38"/>
      <c r="W4053" s="38"/>
    </row>
    <row r="4054" spans="1:23" x14ac:dyDescent="0.35">
      <c r="A4054" s="1329">
        <v>72202</v>
      </c>
      <c r="B4054" s="1330">
        <v>0.22</v>
      </c>
      <c r="C4054" s="278" t="s">
        <v>4354</v>
      </c>
      <c r="D4054" s="1"/>
      <c r="E4054" s="975" t="s">
        <v>4266</v>
      </c>
      <c r="F4054" s="3"/>
      <c r="O4054"/>
      <c r="P4054"/>
      <c r="Q4054"/>
      <c r="U4054" s="969"/>
      <c r="V4054" s="38"/>
      <c r="W4054" s="38"/>
    </row>
    <row r="4055" spans="1:23" x14ac:dyDescent="0.35">
      <c r="A4055" s="1329">
        <v>72220</v>
      </c>
      <c r="B4055" s="1330">
        <v>0.17</v>
      </c>
      <c r="C4055" s="278" t="s">
        <v>4312</v>
      </c>
      <c r="D4055" s="1"/>
      <c r="E4055" s="975" t="s">
        <v>4266</v>
      </c>
      <c r="F4055" s="3"/>
      <c r="O4055"/>
      <c r="P4055"/>
      <c r="Q4055"/>
      <c r="U4055" s="969"/>
      <c r="V4055" s="38"/>
      <c r="W4055" s="38"/>
    </row>
    <row r="4056" spans="1:23" x14ac:dyDescent="0.35">
      <c r="A4056" s="1329">
        <v>73000</v>
      </c>
      <c r="B4056" s="1330">
        <v>0.16</v>
      </c>
      <c r="C4056" s="278" t="s">
        <v>4293</v>
      </c>
      <c r="D4056" s="1"/>
      <c r="E4056" s="975" t="s">
        <v>4266</v>
      </c>
      <c r="F4056" s="3"/>
      <c r="O4056"/>
      <c r="P4056"/>
      <c r="Q4056"/>
      <c r="U4056" s="969"/>
      <c r="V4056" s="38"/>
      <c r="W4056" s="38"/>
    </row>
    <row r="4057" spans="1:23" x14ac:dyDescent="0.35">
      <c r="A4057" s="1329">
        <v>73010</v>
      </c>
      <c r="B4057" s="1330">
        <v>0.17</v>
      </c>
      <c r="C4057" s="278" t="s">
        <v>4313</v>
      </c>
      <c r="D4057" s="1"/>
      <c r="E4057" s="975" t="s">
        <v>4266</v>
      </c>
      <c r="F4057" s="3"/>
      <c r="O4057"/>
      <c r="P4057"/>
      <c r="Q4057"/>
      <c r="U4057" s="969"/>
      <c r="V4057" s="38"/>
      <c r="W4057" s="38"/>
    </row>
    <row r="4058" spans="1:23" x14ac:dyDescent="0.35">
      <c r="A4058" s="1329">
        <v>73010</v>
      </c>
      <c r="B4058" s="1330">
        <v>0.17</v>
      </c>
      <c r="C4058" s="278" t="s">
        <v>4314</v>
      </c>
      <c r="D4058" s="1"/>
      <c r="E4058" s="975" t="s">
        <v>4266</v>
      </c>
      <c r="F4058" s="3"/>
      <c r="O4058"/>
      <c r="P4058"/>
      <c r="Q4058"/>
      <c r="U4058" s="969"/>
      <c r="V4058" s="38"/>
      <c r="W4058" s="38"/>
    </row>
    <row r="4059" spans="1:23" x14ac:dyDescent="0.35">
      <c r="A4059" s="1329">
        <v>73020</v>
      </c>
      <c r="B4059" s="1330">
        <v>0.15</v>
      </c>
      <c r="C4059" s="278" t="s">
        <v>4291</v>
      </c>
      <c r="D4059" s="1"/>
      <c r="E4059" s="975" t="s">
        <v>4266</v>
      </c>
      <c r="F4059" s="3"/>
      <c r="O4059"/>
      <c r="P4059"/>
      <c r="Q4059"/>
      <c r="U4059" s="969"/>
      <c r="V4059" s="38"/>
      <c r="W4059" s="38"/>
    </row>
    <row r="4060" spans="1:23" x14ac:dyDescent="0.35">
      <c r="A4060" s="1329">
        <v>73020</v>
      </c>
      <c r="B4060" s="1330">
        <v>0.15</v>
      </c>
      <c r="C4060" s="278" t="s">
        <v>4292</v>
      </c>
      <c r="D4060" s="1"/>
      <c r="E4060" s="975" t="s">
        <v>4266</v>
      </c>
      <c r="F4060" s="3"/>
      <c r="O4060"/>
      <c r="P4060"/>
      <c r="Q4060"/>
      <c r="U4060" s="969"/>
      <c r="V4060" s="38"/>
      <c r="W4060" s="38"/>
    </row>
    <row r="4061" spans="1:23" x14ac:dyDescent="0.35">
      <c r="A4061" s="1329">
        <v>73030</v>
      </c>
      <c r="B4061" s="1330">
        <v>0.18</v>
      </c>
      <c r="C4061" s="278" t="s">
        <v>4327</v>
      </c>
      <c r="D4061" s="1"/>
      <c r="E4061" s="975" t="s">
        <v>4266</v>
      </c>
      <c r="F4061" s="3"/>
      <c r="O4061"/>
      <c r="P4061"/>
      <c r="Q4061"/>
      <c r="U4061" s="969"/>
      <c r="V4061" s="38"/>
      <c r="W4061" s="38"/>
    </row>
    <row r="4062" spans="1:23" x14ac:dyDescent="0.35">
      <c r="A4062" s="1329">
        <v>73030</v>
      </c>
      <c r="B4062" s="1330">
        <v>0.18</v>
      </c>
      <c r="C4062" s="278" t="s">
        <v>4328</v>
      </c>
      <c r="D4062" s="1"/>
      <c r="E4062" s="975" t="s">
        <v>4266</v>
      </c>
      <c r="F4062" s="3"/>
      <c r="O4062"/>
      <c r="P4062"/>
      <c r="Q4062"/>
      <c r="U4062" s="969"/>
      <c r="V4062" s="38"/>
      <c r="W4062" s="38"/>
    </row>
    <row r="4063" spans="1:23" x14ac:dyDescent="0.35">
      <c r="A4063" s="1329">
        <v>73030</v>
      </c>
      <c r="B4063" s="1330">
        <v>0.18</v>
      </c>
      <c r="C4063" s="278" t="s">
        <v>4329</v>
      </c>
      <c r="D4063" s="1"/>
      <c r="E4063" s="975" t="s">
        <v>4266</v>
      </c>
      <c r="F4063" s="3"/>
      <c r="O4063"/>
      <c r="P4063"/>
      <c r="Q4063"/>
      <c r="U4063" s="969"/>
      <c r="V4063" s="38"/>
      <c r="W4063" s="38"/>
    </row>
    <row r="4064" spans="1:23" x14ac:dyDescent="0.35">
      <c r="A4064" s="1329">
        <v>73050</v>
      </c>
      <c r="B4064" s="1330">
        <v>0.18</v>
      </c>
      <c r="C4064" s="291" t="s">
        <v>4330</v>
      </c>
      <c r="D4064" s="1"/>
      <c r="E4064" s="975" t="s">
        <v>4266</v>
      </c>
      <c r="F4064" s="3"/>
      <c r="O4064"/>
      <c r="P4064"/>
      <c r="Q4064"/>
      <c r="U4064" s="969"/>
      <c r="V4064" s="38"/>
      <c r="W4064" s="38"/>
    </row>
    <row r="4065" spans="1:23" x14ac:dyDescent="0.35">
      <c r="A4065" s="1329">
        <v>73060</v>
      </c>
      <c r="B4065" s="1330">
        <v>0.16</v>
      </c>
      <c r="C4065" s="278" t="s">
        <v>4294</v>
      </c>
      <c r="D4065" s="1"/>
      <c r="E4065" s="975" t="s">
        <v>4266</v>
      </c>
      <c r="F4065" s="3"/>
      <c r="O4065"/>
      <c r="P4065"/>
      <c r="Q4065"/>
      <c r="U4065" s="969"/>
      <c r="V4065" s="38"/>
      <c r="W4065" s="38"/>
    </row>
    <row r="4066" spans="1:23" x14ac:dyDescent="0.35">
      <c r="A4066" s="1329">
        <v>73060</v>
      </c>
      <c r="B4066" s="1330">
        <v>0.16</v>
      </c>
      <c r="C4066" s="278" t="s">
        <v>4295</v>
      </c>
      <c r="D4066" s="1"/>
      <c r="E4066" s="975" t="s">
        <v>4266</v>
      </c>
      <c r="F4066" s="3"/>
      <c r="O4066"/>
      <c r="P4066"/>
      <c r="Q4066"/>
      <c r="U4066" s="969"/>
      <c r="V4066" s="38"/>
      <c r="W4066" s="38"/>
    </row>
    <row r="4067" spans="1:23" x14ac:dyDescent="0.35">
      <c r="A4067" s="1329">
        <v>73080</v>
      </c>
      <c r="B4067" s="1330">
        <v>0.17</v>
      </c>
      <c r="C4067" s="278" t="s">
        <v>4315</v>
      </c>
      <c r="D4067" s="1"/>
      <c r="E4067" s="975" t="s">
        <v>4266</v>
      </c>
      <c r="F4067" s="3"/>
      <c r="O4067"/>
      <c r="P4067"/>
      <c r="Q4067"/>
      <c r="U4067" s="969"/>
      <c r="V4067" s="38"/>
      <c r="W4067" s="38"/>
    </row>
    <row r="4068" spans="1:23" x14ac:dyDescent="0.35">
      <c r="A4068" s="1329">
        <v>73080</v>
      </c>
      <c r="B4068" s="1330">
        <v>0.17</v>
      </c>
      <c r="C4068" s="278" t="s">
        <v>4316</v>
      </c>
      <c r="D4068" s="1"/>
      <c r="E4068" s="975" t="s">
        <v>4266</v>
      </c>
      <c r="F4068" s="3"/>
      <c r="O4068"/>
      <c r="P4068"/>
      <c r="Q4068"/>
      <c r="U4068" s="969"/>
      <c r="V4068" s="38"/>
      <c r="W4068" s="38"/>
    </row>
    <row r="4069" spans="1:23" x14ac:dyDescent="0.35">
      <c r="A4069" s="1329">
        <v>73090</v>
      </c>
      <c r="B4069" s="1330">
        <v>0.16</v>
      </c>
      <c r="C4069" s="278" t="s">
        <v>4296</v>
      </c>
      <c r="D4069" s="1"/>
      <c r="E4069" s="975" t="s">
        <v>4266</v>
      </c>
      <c r="F4069" s="3"/>
      <c r="O4069"/>
      <c r="P4069"/>
      <c r="Q4069"/>
      <c r="U4069" s="969"/>
      <c r="V4069" s="38"/>
      <c r="W4069" s="38"/>
    </row>
    <row r="4070" spans="1:23" x14ac:dyDescent="0.35">
      <c r="A4070" s="1329">
        <v>73090</v>
      </c>
      <c r="B4070" s="1330">
        <v>0.16</v>
      </c>
      <c r="C4070" s="278" t="s">
        <v>4297</v>
      </c>
      <c r="D4070" s="1"/>
      <c r="E4070" s="975" t="s">
        <v>4266</v>
      </c>
      <c r="F4070" s="3"/>
      <c r="O4070"/>
      <c r="P4070"/>
      <c r="Q4070"/>
      <c r="U4070" s="969"/>
      <c r="V4070" s="38"/>
      <c r="W4070" s="38"/>
    </row>
    <row r="4071" spans="1:23" x14ac:dyDescent="0.35">
      <c r="A4071" s="1329">
        <v>73092</v>
      </c>
      <c r="B4071" s="1330">
        <v>0.16</v>
      </c>
      <c r="C4071" s="278" t="s">
        <v>4298</v>
      </c>
      <c r="D4071" s="1"/>
      <c r="E4071" s="975" t="s">
        <v>4266</v>
      </c>
      <c r="F4071" s="3"/>
      <c r="O4071"/>
      <c r="P4071"/>
      <c r="Q4071"/>
      <c r="U4071" s="969"/>
      <c r="V4071" s="38"/>
      <c r="W4071" s="38"/>
    </row>
    <row r="4072" spans="1:23" x14ac:dyDescent="0.35">
      <c r="A4072" s="1329">
        <v>73092</v>
      </c>
      <c r="B4072" s="1330">
        <v>0.16</v>
      </c>
      <c r="C4072" s="278" t="s">
        <v>4299</v>
      </c>
      <c r="D4072" s="1"/>
      <c r="E4072" s="975" t="s">
        <v>4266</v>
      </c>
      <c r="F4072" s="3"/>
      <c r="O4072"/>
      <c r="P4072"/>
      <c r="Q4072"/>
      <c r="U4072" s="969"/>
      <c r="V4072" s="38"/>
      <c r="W4072" s="38"/>
    </row>
    <row r="4073" spans="1:23" x14ac:dyDescent="0.35">
      <c r="A4073" s="1329">
        <v>73110</v>
      </c>
      <c r="B4073" s="1330">
        <v>0.17</v>
      </c>
      <c r="C4073" s="278" t="s">
        <v>4317</v>
      </c>
      <c r="D4073" s="1"/>
      <c r="E4073" s="975" t="s">
        <v>4266</v>
      </c>
      <c r="F4073" s="3"/>
      <c r="O4073"/>
      <c r="P4073"/>
      <c r="Q4073"/>
      <c r="U4073" s="969"/>
      <c r="V4073" s="38"/>
      <c r="W4073" s="38"/>
    </row>
    <row r="4074" spans="1:23" x14ac:dyDescent="0.35">
      <c r="A4074" s="1329">
        <v>73110</v>
      </c>
      <c r="B4074" s="1330">
        <v>0.17</v>
      </c>
      <c r="C4074" s="278" t="s">
        <v>4318</v>
      </c>
      <c r="D4074" s="38"/>
      <c r="E4074" s="975" t="s">
        <v>4266</v>
      </c>
      <c r="F4074" s="3"/>
      <c r="O4074"/>
      <c r="P4074"/>
      <c r="Q4074"/>
      <c r="U4074" s="969"/>
      <c r="V4074" s="38"/>
      <c r="W4074" s="38"/>
    </row>
    <row r="4075" spans="1:23" x14ac:dyDescent="0.35">
      <c r="A4075" s="1329">
        <v>73130</v>
      </c>
      <c r="B4075" s="1330">
        <v>0.17</v>
      </c>
      <c r="C4075" s="278" t="s">
        <v>4319</v>
      </c>
      <c r="D4075" s="1"/>
      <c r="E4075" s="975" t="s">
        <v>4266</v>
      </c>
      <c r="F4075" s="3"/>
      <c r="O4075"/>
      <c r="P4075"/>
      <c r="Q4075"/>
      <c r="U4075" s="969"/>
      <c r="V4075" s="38"/>
      <c r="W4075" s="38"/>
    </row>
    <row r="4076" spans="1:23" x14ac:dyDescent="0.35">
      <c r="A4076" s="1329">
        <v>73130</v>
      </c>
      <c r="B4076" s="1330">
        <v>0.17</v>
      </c>
      <c r="C4076" s="278" t="s">
        <v>4320</v>
      </c>
      <c r="D4076" s="1"/>
      <c r="E4076" s="975" t="s">
        <v>4266</v>
      </c>
      <c r="F4076" s="3"/>
      <c r="O4076"/>
      <c r="P4076"/>
      <c r="Q4076"/>
      <c r="U4076" s="969"/>
      <c r="V4076" s="38"/>
      <c r="W4076" s="38"/>
    </row>
    <row r="4077" spans="1:23" x14ac:dyDescent="0.35">
      <c r="A4077" s="1329">
        <v>73140</v>
      </c>
      <c r="B4077" s="1330">
        <v>0.13</v>
      </c>
      <c r="C4077" s="278" t="s">
        <v>4265</v>
      </c>
      <c r="D4077" s="1"/>
      <c r="E4077" s="975" t="s">
        <v>4266</v>
      </c>
      <c r="F4077" s="3"/>
      <c r="O4077"/>
      <c r="P4077"/>
      <c r="Q4077"/>
      <c r="U4077" s="969"/>
      <c r="V4077" s="38"/>
      <c r="W4077" s="38"/>
    </row>
    <row r="4078" spans="1:23" x14ac:dyDescent="0.35">
      <c r="A4078" s="1329">
        <v>73140</v>
      </c>
      <c r="B4078" s="1330">
        <v>0.13</v>
      </c>
      <c r="C4078" s="278" t="s">
        <v>4267</v>
      </c>
      <c r="D4078" s="1"/>
      <c r="E4078" s="975" t="s">
        <v>4266</v>
      </c>
      <c r="F4078" s="3"/>
      <c r="O4078"/>
      <c r="P4078"/>
      <c r="Q4078"/>
      <c r="U4078" s="969"/>
      <c r="V4078" s="38"/>
      <c r="W4078" s="38"/>
    </row>
    <row r="4079" spans="1:23" x14ac:dyDescent="0.35">
      <c r="A4079" s="1329">
        <v>73140</v>
      </c>
      <c r="B4079" s="1330">
        <v>0.13</v>
      </c>
      <c r="C4079" s="278" t="s">
        <v>4268</v>
      </c>
      <c r="D4079" s="1"/>
      <c r="E4079" s="975" t="s">
        <v>4266</v>
      </c>
      <c r="F4079" s="3"/>
      <c r="O4079"/>
      <c r="P4079"/>
      <c r="Q4079"/>
      <c r="U4079" s="969"/>
      <c r="V4079" s="38"/>
      <c r="W4079" s="38"/>
    </row>
    <row r="4080" spans="1:23" x14ac:dyDescent="0.35">
      <c r="A4080" s="1329">
        <v>73140</v>
      </c>
      <c r="B4080" s="1330">
        <v>0.13</v>
      </c>
      <c r="C4080" s="278" t="s">
        <v>4269</v>
      </c>
      <c r="D4080" s="1"/>
      <c r="E4080" s="975" t="s">
        <v>4266</v>
      </c>
      <c r="F4080" s="3"/>
      <c r="O4080"/>
      <c r="P4080"/>
      <c r="Q4080"/>
      <c r="U4080" s="969"/>
      <c r="V4080" s="38"/>
      <c r="W4080" s="38"/>
    </row>
    <row r="4081" spans="1:23" x14ac:dyDescent="0.35">
      <c r="A4081" s="1329">
        <v>73140</v>
      </c>
      <c r="B4081" s="1330">
        <v>0.13</v>
      </c>
      <c r="C4081" s="278" t="s">
        <v>4270</v>
      </c>
      <c r="D4081" s="1"/>
      <c r="E4081" s="975" t="s">
        <v>4266</v>
      </c>
      <c r="F4081" s="3"/>
      <c r="O4081"/>
      <c r="P4081"/>
      <c r="Q4081"/>
      <c r="U4081" s="969"/>
      <c r="V4081" s="38"/>
      <c r="W4081" s="38"/>
    </row>
    <row r="4082" spans="1:23" x14ac:dyDescent="0.35">
      <c r="A4082" s="1329">
        <v>73140</v>
      </c>
      <c r="B4082" s="1330">
        <v>0.13</v>
      </c>
      <c r="C4082" s="278" t="s">
        <v>4271</v>
      </c>
      <c r="D4082" s="1"/>
      <c r="E4082" s="975" t="s">
        <v>4266</v>
      </c>
      <c r="F4082" s="3"/>
      <c r="O4082"/>
      <c r="P4082"/>
      <c r="Q4082"/>
      <c r="U4082" s="969"/>
      <c r="V4082" s="38"/>
      <c r="W4082" s="38"/>
    </row>
    <row r="4083" spans="1:23" x14ac:dyDescent="0.35">
      <c r="A4083" s="1329">
        <v>73140</v>
      </c>
      <c r="B4083" s="1330">
        <v>0.13</v>
      </c>
      <c r="C4083" s="291" t="s">
        <v>4272</v>
      </c>
      <c r="D4083" s="1"/>
      <c r="E4083" s="975" t="s">
        <v>4266</v>
      </c>
      <c r="F4083" s="3"/>
      <c r="O4083"/>
      <c r="P4083"/>
      <c r="Q4083"/>
      <c r="U4083" s="969"/>
      <c r="V4083" s="38"/>
      <c r="W4083" s="38"/>
    </row>
    <row r="4084" spans="1:23" x14ac:dyDescent="0.35">
      <c r="A4084" s="1329">
        <v>73140</v>
      </c>
      <c r="B4084" s="1330">
        <v>0.13</v>
      </c>
      <c r="C4084" s="278" t="s">
        <v>4273</v>
      </c>
      <c r="D4084" s="1"/>
      <c r="E4084" s="975" t="s">
        <v>4266</v>
      </c>
      <c r="F4084" s="3"/>
      <c r="O4084"/>
      <c r="P4084"/>
      <c r="Q4084"/>
      <c r="U4084" s="969"/>
      <c r="V4084" s="38"/>
      <c r="W4084" s="38"/>
    </row>
    <row r="4085" spans="1:23" x14ac:dyDescent="0.35">
      <c r="A4085" s="1329">
        <v>73140</v>
      </c>
      <c r="B4085" s="1330">
        <v>0.13</v>
      </c>
      <c r="C4085" s="1342" t="s">
        <v>4274</v>
      </c>
      <c r="D4085" s="1"/>
      <c r="E4085" s="975" t="s">
        <v>4266</v>
      </c>
      <c r="F4085" s="3"/>
      <c r="O4085"/>
      <c r="P4085"/>
      <c r="Q4085"/>
      <c r="U4085" s="969"/>
      <c r="V4085" s="38"/>
      <c r="W4085" s="38"/>
    </row>
    <row r="4086" spans="1:23" x14ac:dyDescent="0.35">
      <c r="A4086" s="1329">
        <v>73140</v>
      </c>
      <c r="B4086" s="1330">
        <v>0.13</v>
      </c>
      <c r="C4086" s="291" t="s">
        <v>4275</v>
      </c>
      <c r="D4086" s="1"/>
      <c r="E4086" s="975" t="s">
        <v>4266</v>
      </c>
      <c r="F4086" s="3"/>
      <c r="O4086"/>
      <c r="P4086"/>
      <c r="Q4086"/>
      <c r="U4086" s="969"/>
      <c r="V4086" s="38"/>
      <c r="W4086" s="38"/>
    </row>
    <row r="4087" spans="1:23" x14ac:dyDescent="0.35">
      <c r="A4087" s="1329">
        <v>73140</v>
      </c>
      <c r="B4087" s="1330">
        <v>0.13</v>
      </c>
      <c r="C4087" s="278" t="s">
        <v>4276</v>
      </c>
      <c r="E4087" s="975" t="s">
        <v>4266</v>
      </c>
      <c r="F4087" s="3"/>
      <c r="O4087"/>
      <c r="P4087"/>
      <c r="Q4087"/>
      <c r="U4087" s="969"/>
      <c r="V4087" s="38"/>
      <c r="W4087" s="38"/>
    </row>
    <row r="4088" spans="1:23" x14ac:dyDescent="0.35">
      <c r="A4088" s="1329">
        <v>73140</v>
      </c>
      <c r="B4088" s="1330">
        <v>0.13</v>
      </c>
      <c r="C4088" s="291" t="s">
        <v>4277</v>
      </c>
      <c r="D4088" s="1"/>
      <c r="E4088" s="975" t="s">
        <v>4266</v>
      </c>
      <c r="F4088" s="3"/>
      <c r="O4088"/>
      <c r="P4088"/>
      <c r="Q4088"/>
      <c r="U4088" s="969"/>
      <c r="V4088" s="38"/>
      <c r="W4088" s="38"/>
    </row>
    <row r="4089" spans="1:23" x14ac:dyDescent="0.35">
      <c r="A4089" s="1329">
        <v>73140</v>
      </c>
      <c r="B4089" s="1330">
        <v>0.13</v>
      </c>
      <c r="C4089" s="291" t="s">
        <v>4278</v>
      </c>
      <c r="D4089" s="1"/>
      <c r="E4089" s="975" t="s">
        <v>4266</v>
      </c>
      <c r="F4089" s="3"/>
      <c r="O4089"/>
      <c r="P4089"/>
      <c r="Q4089"/>
      <c r="U4089" s="969"/>
      <c r="V4089" s="38"/>
      <c r="W4089" s="38"/>
    </row>
    <row r="4090" spans="1:23" x14ac:dyDescent="0.35">
      <c r="A4090" s="1329">
        <v>73200</v>
      </c>
      <c r="B4090" s="1330">
        <v>0.98</v>
      </c>
      <c r="C4090" s="278" t="s">
        <v>4427</v>
      </c>
      <c r="D4090" s="1"/>
      <c r="E4090" s="975" t="s">
        <v>4266</v>
      </c>
      <c r="F4090" s="3"/>
      <c r="O4090"/>
      <c r="P4090"/>
      <c r="Q4090"/>
      <c r="U4090" s="969"/>
      <c r="V4090" s="38"/>
      <c r="W4090" s="38"/>
    </row>
    <row r="4091" spans="1:23" x14ac:dyDescent="0.35">
      <c r="A4091" s="1329">
        <v>73200</v>
      </c>
      <c r="B4091" s="1330">
        <v>0.98</v>
      </c>
      <c r="C4091" s="278" t="s">
        <v>4428</v>
      </c>
      <c r="D4091" s="1"/>
      <c r="E4091" s="975" t="s">
        <v>4266</v>
      </c>
      <c r="F4091" s="3"/>
      <c r="O4091"/>
      <c r="P4091"/>
      <c r="Q4091"/>
      <c r="U4091" s="969"/>
      <c r="V4091" s="38"/>
      <c r="W4091" s="38"/>
    </row>
    <row r="4092" spans="1:23" x14ac:dyDescent="0.35">
      <c r="A4092" s="1329">
        <v>73200</v>
      </c>
      <c r="B4092" s="1330">
        <v>0.98</v>
      </c>
      <c r="C4092" s="278" t="s">
        <v>4429</v>
      </c>
      <c r="D4092" s="1"/>
      <c r="E4092" s="975" t="s">
        <v>4266</v>
      </c>
      <c r="F4092" s="3"/>
      <c r="O4092"/>
      <c r="P4092"/>
      <c r="Q4092"/>
      <c r="U4092" s="969"/>
      <c r="V4092" s="38"/>
      <c r="W4092" s="38"/>
    </row>
    <row r="4093" spans="1:23" x14ac:dyDescent="0.35">
      <c r="A4093" s="1329">
        <v>73200</v>
      </c>
      <c r="B4093" s="1330">
        <v>0.98</v>
      </c>
      <c r="C4093" s="278" t="s">
        <v>4430</v>
      </c>
      <c r="D4093" s="1"/>
      <c r="E4093" s="975" t="s">
        <v>4266</v>
      </c>
      <c r="F4093" s="1120"/>
      <c r="O4093"/>
      <c r="P4093"/>
      <c r="Q4093"/>
      <c r="U4093" s="969"/>
      <c r="V4093" s="38"/>
      <c r="W4093" s="38"/>
    </row>
    <row r="4094" spans="1:23" x14ac:dyDescent="0.35">
      <c r="A4094" s="1329">
        <v>73200</v>
      </c>
      <c r="B4094" s="1330">
        <v>0.98</v>
      </c>
      <c r="C4094" s="278" t="s">
        <v>4431</v>
      </c>
      <c r="D4094" s="1"/>
      <c r="E4094" s="975" t="s">
        <v>4266</v>
      </c>
      <c r="F4094" s="3"/>
      <c r="O4094"/>
      <c r="P4094"/>
      <c r="Q4094"/>
      <c r="U4094" s="969"/>
      <c r="V4094" s="38"/>
      <c r="W4094" s="38"/>
    </row>
    <row r="4095" spans="1:23" x14ac:dyDescent="0.35">
      <c r="A4095" s="1329">
        <v>73200</v>
      </c>
      <c r="B4095" s="1330">
        <v>0.98</v>
      </c>
      <c r="C4095" s="278" t="s">
        <v>4432</v>
      </c>
      <c r="D4095" s="1"/>
      <c r="E4095" s="975" t="s">
        <v>4266</v>
      </c>
      <c r="F4095" s="3"/>
      <c r="O4095"/>
      <c r="P4095"/>
      <c r="Q4095"/>
      <c r="U4095" s="969"/>
      <c r="V4095" s="38"/>
      <c r="W4095" s="38"/>
    </row>
    <row r="4096" spans="1:23" x14ac:dyDescent="0.35">
      <c r="A4096" s="1329">
        <v>73200</v>
      </c>
      <c r="B4096" s="1330">
        <v>0.98</v>
      </c>
      <c r="C4096" s="291" t="s">
        <v>4433</v>
      </c>
      <c r="D4096" s="1"/>
      <c r="E4096" s="975" t="s">
        <v>4266</v>
      </c>
      <c r="F4096" s="3"/>
      <c r="O4096"/>
      <c r="P4096"/>
      <c r="Q4096"/>
      <c r="U4096" s="969"/>
      <c r="V4096" s="38"/>
      <c r="W4096" s="38"/>
    </row>
    <row r="4097" spans="1:23" x14ac:dyDescent="0.35">
      <c r="A4097" s="1329">
        <v>73200</v>
      </c>
      <c r="B4097" s="1330">
        <v>0.98</v>
      </c>
      <c r="C4097" s="291" t="s">
        <v>4434</v>
      </c>
      <c r="D4097" s="1"/>
      <c r="E4097" s="975" t="s">
        <v>4266</v>
      </c>
      <c r="F4097" s="3"/>
      <c r="O4097"/>
      <c r="P4097"/>
      <c r="Q4097"/>
      <c r="U4097" s="969"/>
      <c r="V4097" s="38"/>
      <c r="W4097" s="38"/>
    </row>
    <row r="4098" spans="1:23" x14ac:dyDescent="0.35">
      <c r="A4098" s="1329">
        <v>73200</v>
      </c>
      <c r="B4098" s="1330">
        <v>0.98</v>
      </c>
      <c r="C4098" s="278" t="s">
        <v>4435</v>
      </c>
      <c r="D4098" s="38"/>
      <c r="E4098" s="975" t="s">
        <v>4266</v>
      </c>
      <c r="F4098" s="3"/>
      <c r="O4098"/>
      <c r="P4098"/>
      <c r="Q4098"/>
      <c r="U4098" s="969"/>
      <c r="V4098" s="38"/>
      <c r="W4098" s="38"/>
    </row>
    <row r="4099" spans="1:23" x14ac:dyDescent="0.35">
      <c r="A4099" s="1329">
        <v>73200</v>
      </c>
      <c r="B4099" s="1330">
        <v>0.98</v>
      </c>
      <c r="C4099" s="278" t="s">
        <v>4436</v>
      </c>
      <c r="D4099" s="1"/>
      <c r="E4099" s="975" t="s">
        <v>4266</v>
      </c>
      <c r="F4099" s="1138"/>
      <c r="O4099"/>
      <c r="P4099"/>
      <c r="Q4099"/>
      <c r="U4099" s="969"/>
      <c r="V4099" s="38"/>
      <c r="W4099" s="38"/>
    </row>
    <row r="4100" spans="1:23" x14ac:dyDescent="0.35">
      <c r="A4100" s="1329">
        <v>73200</v>
      </c>
      <c r="B4100" s="1330">
        <v>0.98</v>
      </c>
      <c r="C4100" s="291" t="s">
        <v>4437</v>
      </c>
      <c r="D4100" s="1"/>
      <c r="E4100" s="975" t="s">
        <v>4266</v>
      </c>
      <c r="F4100" s="3"/>
      <c r="O4100"/>
      <c r="P4100"/>
      <c r="Q4100"/>
      <c r="U4100" s="969"/>
      <c r="V4100" s="38"/>
      <c r="W4100" s="38"/>
    </row>
    <row r="4101" spans="1:23" x14ac:dyDescent="0.35">
      <c r="A4101" s="1329">
        <v>73200</v>
      </c>
      <c r="B4101" s="1330">
        <v>0.98</v>
      </c>
      <c r="C4101" s="291" t="s">
        <v>4438</v>
      </c>
      <c r="D4101" s="1"/>
      <c r="E4101" s="975" t="s">
        <v>4266</v>
      </c>
      <c r="F4101" s="3"/>
      <c r="O4101"/>
      <c r="P4101"/>
      <c r="Q4101"/>
      <c r="U4101" s="969"/>
      <c r="V4101" s="38"/>
      <c r="W4101" s="38"/>
    </row>
    <row r="4102" spans="1:23" x14ac:dyDescent="0.35">
      <c r="A4102" s="1329">
        <v>73201</v>
      </c>
      <c r="B4102" s="1330">
        <v>1.1299999999999999</v>
      </c>
      <c r="C4102" s="291" t="s">
        <v>4460</v>
      </c>
      <c r="D4102" s="1"/>
      <c r="E4102" s="975" t="s">
        <v>4266</v>
      </c>
      <c r="F4102" s="1109"/>
      <c r="O4102"/>
      <c r="P4102"/>
      <c r="Q4102"/>
      <c r="U4102" s="969"/>
      <c r="V4102" s="38"/>
      <c r="W4102" s="38"/>
    </row>
    <row r="4103" spans="1:23" x14ac:dyDescent="0.35">
      <c r="A4103" s="1329">
        <v>73201</v>
      </c>
      <c r="B4103" s="1330">
        <v>1.1299999999999999</v>
      </c>
      <c r="C4103" s="291" t="s">
        <v>4461</v>
      </c>
      <c r="D4103" s="1"/>
      <c r="E4103" s="975" t="s">
        <v>4266</v>
      </c>
      <c r="F4103" s="3"/>
      <c r="O4103"/>
      <c r="P4103"/>
      <c r="Q4103"/>
      <c r="U4103" s="969"/>
      <c r="V4103" s="38"/>
      <c r="W4103" s="38"/>
    </row>
    <row r="4104" spans="1:23" x14ac:dyDescent="0.35">
      <c r="A4104" s="1329">
        <v>73201</v>
      </c>
      <c r="B4104" s="1330">
        <v>1.1299999999999999</v>
      </c>
      <c r="C4104" s="291" t="s">
        <v>4462</v>
      </c>
      <c r="D4104" s="1"/>
      <c r="E4104" s="975" t="s">
        <v>4266</v>
      </c>
      <c r="F4104" s="3"/>
      <c r="O4104"/>
      <c r="P4104"/>
      <c r="Q4104"/>
      <c r="U4104" s="969"/>
      <c r="V4104" s="38"/>
      <c r="W4104" s="38"/>
    </row>
    <row r="4105" spans="1:23" x14ac:dyDescent="0.35">
      <c r="A4105" s="1329">
        <v>73201</v>
      </c>
      <c r="B4105" s="1330">
        <v>1.1299999999999999</v>
      </c>
      <c r="C4105" s="291" t="s">
        <v>4463</v>
      </c>
      <c r="D4105" s="1"/>
      <c r="E4105" s="975" t="s">
        <v>4266</v>
      </c>
      <c r="F4105" s="3"/>
      <c r="O4105"/>
      <c r="P4105"/>
      <c r="Q4105"/>
      <c r="U4105" s="969"/>
      <c r="V4105" s="38"/>
      <c r="W4105" s="38"/>
    </row>
    <row r="4106" spans="1:23" x14ac:dyDescent="0.35">
      <c r="A4106" s="1329">
        <v>73201</v>
      </c>
      <c r="B4106" s="1330">
        <v>1.1299999999999999</v>
      </c>
      <c r="C4106" s="291" t="s">
        <v>4464</v>
      </c>
      <c r="D4106" s="1"/>
      <c r="E4106" s="975" t="s">
        <v>4266</v>
      </c>
      <c r="F4106" s="3"/>
      <c r="O4106"/>
      <c r="P4106"/>
      <c r="Q4106"/>
      <c r="U4106" s="969"/>
      <c r="V4106" s="38"/>
      <c r="W4106" s="38"/>
    </row>
    <row r="4107" spans="1:23" x14ac:dyDescent="0.35">
      <c r="A4107" s="1329">
        <v>73201</v>
      </c>
      <c r="B4107" s="1330">
        <v>1.1299999999999999</v>
      </c>
      <c r="C4107" s="291" t="s">
        <v>4465</v>
      </c>
      <c r="D4107" s="1"/>
      <c r="E4107" s="975" t="s">
        <v>4266</v>
      </c>
      <c r="F4107" s="3"/>
      <c r="O4107"/>
      <c r="P4107"/>
      <c r="Q4107"/>
      <c r="U4107" s="969"/>
      <c r="V4107" s="38"/>
      <c r="W4107" s="38"/>
    </row>
    <row r="4108" spans="1:23" x14ac:dyDescent="0.35">
      <c r="A4108" s="1329">
        <v>73201</v>
      </c>
      <c r="B4108" s="1330">
        <v>1.1299999999999999</v>
      </c>
      <c r="C4108" s="291" t="s">
        <v>4466</v>
      </c>
      <c r="D4108" s="1"/>
      <c r="E4108" s="975" t="s">
        <v>4266</v>
      </c>
      <c r="F4108" s="3"/>
      <c r="O4108"/>
      <c r="P4108"/>
      <c r="Q4108"/>
      <c r="U4108" s="969"/>
      <c r="V4108" s="38"/>
      <c r="W4108" s="38"/>
    </row>
    <row r="4109" spans="1:23" x14ac:dyDescent="0.35">
      <c r="A4109" s="1329">
        <v>73201</v>
      </c>
      <c r="B4109" s="1330">
        <v>1.1299999999999999</v>
      </c>
      <c r="C4109" s="291" t="s">
        <v>4467</v>
      </c>
      <c r="D4109" s="1"/>
      <c r="E4109" s="975" t="s">
        <v>4266</v>
      </c>
      <c r="F4109" s="3"/>
      <c r="O4109"/>
      <c r="P4109"/>
      <c r="Q4109"/>
      <c r="U4109" s="969"/>
      <c r="V4109" s="38"/>
      <c r="W4109" s="38"/>
    </row>
    <row r="4110" spans="1:23" x14ac:dyDescent="0.35">
      <c r="A4110" s="1329">
        <v>73201</v>
      </c>
      <c r="B4110" s="1330">
        <v>1.1299999999999999</v>
      </c>
      <c r="C4110" s="291" t="s">
        <v>4468</v>
      </c>
      <c r="D4110" s="1"/>
      <c r="E4110" s="975" t="s">
        <v>4266</v>
      </c>
      <c r="F4110" s="3"/>
      <c r="O4110"/>
      <c r="P4110"/>
      <c r="Q4110"/>
      <c r="U4110" s="969"/>
      <c r="V4110" s="38"/>
      <c r="W4110" s="38"/>
    </row>
    <row r="4111" spans="1:23" x14ac:dyDescent="0.35">
      <c r="A4111" s="1329">
        <v>73201</v>
      </c>
      <c r="B4111" s="1330">
        <v>1.1299999999999999</v>
      </c>
      <c r="C4111" s="291" t="s">
        <v>4469</v>
      </c>
      <c r="D4111" s="1"/>
      <c r="E4111" s="975" t="s">
        <v>4266</v>
      </c>
      <c r="F4111" s="3"/>
      <c r="O4111"/>
      <c r="P4111"/>
      <c r="Q4111"/>
      <c r="U4111" s="969"/>
      <c r="V4111" s="38"/>
      <c r="W4111" s="38"/>
    </row>
    <row r="4112" spans="1:23" x14ac:dyDescent="0.35">
      <c r="A4112" s="1329">
        <v>73201</v>
      </c>
      <c r="B4112" s="1330">
        <v>1.1299999999999999</v>
      </c>
      <c r="C4112" s="291" t="s">
        <v>4470</v>
      </c>
      <c r="D4112" s="1"/>
      <c r="E4112" s="975" t="s">
        <v>4266</v>
      </c>
      <c r="F4112" s="3"/>
      <c r="O4112"/>
      <c r="P4112"/>
      <c r="Q4112"/>
      <c r="U4112" s="969"/>
      <c r="V4112" s="38"/>
      <c r="W4112" s="38"/>
    </row>
    <row r="4113" spans="1:23" x14ac:dyDescent="0.35">
      <c r="A4113" s="1329">
        <v>73201</v>
      </c>
      <c r="B4113" s="1330">
        <v>1.1299999999999999</v>
      </c>
      <c r="C4113" s="291" t="s">
        <v>4471</v>
      </c>
      <c r="D4113" s="1"/>
      <c r="E4113" s="975" t="s">
        <v>4266</v>
      </c>
      <c r="F4113" s="3"/>
      <c r="O4113"/>
      <c r="P4113"/>
      <c r="Q4113"/>
      <c r="U4113" s="969"/>
      <c r="V4113" s="38"/>
      <c r="W4113" s="38"/>
    </row>
    <row r="4114" spans="1:23" x14ac:dyDescent="0.35">
      <c r="A4114" s="1329">
        <v>73202</v>
      </c>
      <c r="B4114" s="1330">
        <v>1.19</v>
      </c>
      <c r="C4114" s="291" t="s">
        <v>4486</v>
      </c>
      <c r="D4114" s="1"/>
      <c r="E4114" s="975" t="s">
        <v>4266</v>
      </c>
      <c r="F4114" s="3"/>
      <c r="O4114"/>
      <c r="P4114"/>
      <c r="Q4114"/>
      <c r="U4114" s="969"/>
      <c r="V4114" s="38"/>
      <c r="W4114" s="38"/>
    </row>
    <row r="4115" spans="1:23" x14ac:dyDescent="0.35">
      <c r="A4115" s="1329">
        <v>73202</v>
      </c>
      <c r="B4115" s="1330">
        <v>1.19</v>
      </c>
      <c r="C4115" s="291" t="s">
        <v>4487</v>
      </c>
      <c r="D4115" s="1"/>
      <c r="E4115" s="975" t="s">
        <v>4266</v>
      </c>
      <c r="F4115" s="3"/>
      <c r="O4115"/>
      <c r="P4115"/>
      <c r="Q4115"/>
      <c r="U4115" s="969"/>
      <c r="V4115" s="38"/>
      <c r="W4115" s="38"/>
    </row>
    <row r="4116" spans="1:23" x14ac:dyDescent="0.35">
      <c r="A4116" s="1329">
        <v>73202</v>
      </c>
      <c r="B4116" s="1330">
        <v>1.19</v>
      </c>
      <c r="C4116" s="291" t="s">
        <v>4488</v>
      </c>
      <c r="D4116" s="1"/>
      <c r="E4116" s="975" t="s">
        <v>4266</v>
      </c>
      <c r="F4116" s="3"/>
      <c r="O4116"/>
      <c r="P4116"/>
      <c r="Q4116"/>
      <c r="U4116" s="969"/>
      <c r="V4116" s="38"/>
      <c r="W4116" s="38"/>
    </row>
    <row r="4117" spans="1:23" x14ac:dyDescent="0.35">
      <c r="A4117" s="1329">
        <v>73202</v>
      </c>
      <c r="B4117" s="1330">
        <v>1.19</v>
      </c>
      <c r="C4117" s="291" t="s">
        <v>4489</v>
      </c>
      <c r="D4117" s="1"/>
      <c r="E4117" s="975" t="s">
        <v>4266</v>
      </c>
      <c r="F4117" s="3"/>
      <c r="O4117"/>
      <c r="P4117"/>
      <c r="Q4117"/>
      <c r="U4117" s="969"/>
      <c r="V4117" s="38"/>
      <c r="W4117" s="38"/>
    </row>
    <row r="4118" spans="1:23" x14ac:dyDescent="0.35">
      <c r="A4118" s="1329">
        <v>73202</v>
      </c>
      <c r="B4118" s="1330">
        <v>1.19</v>
      </c>
      <c r="C4118" s="291" t="s">
        <v>4490</v>
      </c>
      <c r="D4118" s="1"/>
      <c r="E4118" s="975" t="s">
        <v>4266</v>
      </c>
      <c r="F4118" s="3"/>
      <c r="O4118"/>
      <c r="P4118"/>
      <c r="Q4118"/>
      <c r="U4118" s="969"/>
      <c r="V4118" s="38"/>
      <c r="W4118" s="38"/>
    </row>
    <row r="4119" spans="1:23" x14ac:dyDescent="0.35">
      <c r="A4119" s="1329">
        <v>73202</v>
      </c>
      <c r="B4119" s="1330">
        <v>1.19</v>
      </c>
      <c r="C4119" s="291" t="s">
        <v>4491</v>
      </c>
      <c r="D4119" s="1"/>
      <c r="E4119" s="975" t="s">
        <v>4266</v>
      </c>
      <c r="F4119" s="3"/>
      <c r="O4119"/>
      <c r="P4119"/>
      <c r="Q4119"/>
      <c r="U4119" s="969"/>
      <c r="V4119" s="38"/>
      <c r="W4119" s="38"/>
    </row>
    <row r="4120" spans="1:23" x14ac:dyDescent="0.35">
      <c r="A4120" s="1329">
        <v>73202</v>
      </c>
      <c r="B4120" s="1330">
        <v>1.19</v>
      </c>
      <c r="C4120" s="278" t="s">
        <v>4492</v>
      </c>
      <c r="D4120" s="1"/>
      <c r="E4120" s="975" t="s">
        <v>4266</v>
      </c>
      <c r="F4120" s="3"/>
      <c r="O4120"/>
      <c r="P4120"/>
      <c r="Q4120"/>
      <c r="U4120" s="969"/>
      <c r="V4120" s="38"/>
      <c r="W4120" s="38"/>
    </row>
    <row r="4121" spans="1:23" x14ac:dyDescent="0.35">
      <c r="A4121" s="1329">
        <v>73202</v>
      </c>
      <c r="B4121" s="1330">
        <v>1.19</v>
      </c>
      <c r="C4121" s="278" t="s">
        <v>4493</v>
      </c>
      <c r="D4121" s="1"/>
      <c r="E4121" s="975" t="s">
        <v>4266</v>
      </c>
      <c r="F4121" s="3"/>
      <c r="O4121"/>
      <c r="P4121"/>
      <c r="Q4121"/>
      <c r="U4121" s="969"/>
      <c r="V4121" s="38"/>
      <c r="W4121" s="38"/>
    </row>
    <row r="4122" spans="1:23" x14ac:dyDescent="0.35">
      <c r="A4122" s="1329">
        <v>73202</v>
      </c>
      <c r="B4122" s="1330">
        <v>1.19</v>
      </c>
      <c r="C4122" s="291" t="s">
        <v>4494</v>
      </c>
      <c r="D4122" s="1"/>
      <c r="E4122" s="975" t="s">
        <v>4266</v>
      </c>
      <c r="F4122" s="3"/>
      <c r="O4122"/>
      <c r="P4122"/>
      <c r="Q4122"/>
      <c r="U4122" s="969"/>
      <c r="V4122" s="38"/>
      <c r="W4122" s="38"/>
    </row>
    <row r="4123" spans="1:23" x14ac:dyDescent="0.35">
      <c r="A4123" s="1329">
        <v>73202</v>
      </c>
      <c r="B4123" s="1330">
        <v>1.19</v>
      </c>
      <c r="C4123" s="291" t="s">
        <v>4495</v>
      </c>
      <c r="D4123" s="1"/>
      <c r="E4123" s="975" t="s">
        <v>4266</v>
      </c>
      <c r="O4123"/>
      <c r="P4123"/>
      <c r="Q4123"/>
      <c r="U4123" s="969"/>
      <c r="V4123" s="38"/>
      <c r="W4123" s="38"/>
    </row>
    <row r="4124" spans="1:23" x14ac:dyDescent="0.35">
      <c r="A4124" s="1329">
        <v>73202</v>
      </c>
      <c r="B4124" s="1330">
        <v>1.19</v>
      </c>
      <c r="C4124" s="291" t="s">
        <v>4496</v>
      </c>
      <c r="D4124" s="1"/>
      <c r="E4124" s="975" t="s">
        <v>4266</v>
      </c>
      <c r="F4124" s="3"/>
      <c r="O4124"/>
      <c r="P4124"/>
      <c r="Q4124"/>
      <c r="U4124" s="969"/>
      <c r="V4124" s="38"/>
      <c r="W4124" s="38"/>
    </row>
    <row r="4125" spans="1:23" x14ac:dyDescent="0.35">
      <c r="A4125" s="1329">
        <v>73202</v>
      </c>
      <c r="B4125" s="1330">
        <v>1.19</v>
      </c>
      <c r="C4125" s="291" t="s">
        <v>4497</v>
      </c>
      <c r="D4125" s="1"/>
      <c r="E4125" s="975" t="s">
        <v>4266</v>
      </c>
      <c r="F4125" s="3"/>
      <c r="O4125"/>
      <c r="P4125"/>
      <c r="Q4125"/>
      <c r="U4125" s="969"/>
      <c r="V4125" s="38"/>
      <c r="W4125" s="38"/>
    </row>
    <row r="4126" spans="1:23" x14ac:dyDescent="0.35">
      <c r="A4126" s="1329">
        <v>73206</v>
      </c>
      <c r="B4126" s="1330">
        <v>1.76</v>
      </c>
      <c r="C4126" s="278" t="s">
        <v>4555</v>
      </c>
      <c r="D4126" s="1"/>
      <c r="E4126" s="975" t="s">
        <v>4266</v>
      </c>
      <c r="F4126" s="3"/>
      <c r="O4126"/>
      <c r="P4126"/>
      <c r="Q4126"/>
      <c r="U4126" s="969"/>
      <c r="V4126" s="38"/>
      <c r="W4126" s="38"/>
    </row>
    <row r="4127" spans="1:23" x14ac:dyDescent="0.35">
      <c r="A4127" s="1329">
        <v>73206</v>
      </c>
      <c r="B4127" s="1330">
        <v>1.76</v>
      </c>
      <c r="C4127" s="278" t="s">
        <v>4556</v>
      </c>
      <c r="D4127" s="1"/>
      <c r="E4127" s="975" t="s">
        <v>4266</v>
      </c>
      <c r="F4127" s="3"/>
      <c r="O4127"/>
      <c r="P4127"/>
      <c r="Q4127"/>
      <c r="U4127" s="969"/>
      <c r="V4127" s="38"/>
      <c r="W4127" s="38"/>
    </row>
    <row r="4128" spans="1:23" x14ac:dyDescent="0.35">
      <c r="A4128" s="1329">
        <v>73218</v>
      </c>
      <c r="B4128" s="1330">
        <v>1.32</v>
      </c>
      <c r="C4128" s="448" t="s">
        <v>4518</v>
      </c>
      <c r="D4128" s="1"/>
      <c r="E4128" s="975" t="s">
        <v>4266</v>
      </c>
      <c r="F4128" s="3"/>
      <c r="O4128"/>
      <c r="P4128"/>
      <c r="Q4128"/>
      <c r="U4128" s="969"/>
      <c r="V4128" s="38"/>
      <c r="W4128" s="38"/>
    </row>
    <row r="4129" spans="1:23" x14ac:dyDescent="0.35">
      <c r="A4129" s="1329">
        <v>73218</v>
      </c>
      <c r="B4129" s="1330">
        <v>1.32</v>
      </c>
      <c r="C4129" s="448" t="s">
        <v>4519</v>
      </c>
      <c r="D4129" s="1"/>
      <c r="E4129" s="975" t="s">
        <v>4266</v>
      </c>
      <c r="F4129" s="3"/>
      <c r="O4129"/>
      <c r="P4129"/>
      <c r="Q4129"/>
      <c r="U4129" s="969"/>
      <c r="V4129" s="38"/>
      <c r="W4129" s="38"/>
    </row>
    <row r="4130" spans="1:23" x14ac:dyDescent="0.35">
      <c r="A4130" s="1329">
        <v>73219</v>
      </c>
      <c r="B4130" s="1330">
        <v>1.58</v>
      </c>
      <c r="C4130" s="291" t="s">
        <v>4539</v>
      </c>
      <c r="D4130" s="1"/>
      <c r="E4130" s="975" t="s">
        <v>4266</v>
      </c>
      <c r="F4130" s="3"/>
      <c r="O4130"/>
      <c r="P4130"/>
      <c r="Q4130"/>
      <c r="U4130" s="969"/>
      <c r="V4130" s="38"/>
      <c r="W4130" s="38"/>
    </row>
    <row r="4131" spans="1:23" x14ac:dyDescent="0.35">
      <c r="A4131" s="1329">
        <v>73219</v>
      </c>
      <c r="B4131" s="1330">
        <v>1.58</v>
      </c>
      <c r="C4131" s="291" t="s">
        <v>4540</v>
      </c>
      <c r="D4131" s="1"/>
      <c r="E4131" s="975" t="s">
        <v>4266</v>
      </c>
      <c r="F4131" s="3"/>
      <c r="O4131"/>
      <c r="P4131"/>
      <c r="Q4131"/>
      <c r="U4131" s="969"/>
      <c r="V4131" s="38"/>
      <c r="W4131" s="38"/>
    </row>
    <row r="4132" spans="1:23" x14ac:dyDescent="0.35">
      <c r="A4132" s="1329">
        <v>73220</v>
      </c>
      <c r="B4132" s="1330">
        <v>2.1</v>
      </c>
      <c r="C4132" s="291" t="s">
        <v>4566</v>
      </c>
      <c r="D4132" s="1"/>
      <c r="E4132" s="975" t="s">
        <v>4266</v>
      </c>
      <c r="F4132" s="3"/>
      <c r="O4132"/>
      <c r="P4132"/>
      <c r="Q4132"/>
      <c r="U4132" s="969"/>
      <c r="V4132" s="38"/>
      <c r="W4132" s="38"/>
    </row>
    <row r="4133" spans="1:23" x14ac:dyDescent="0.35">
      <c r="A4133" s="1329">
        <v>73220</v>
      </c>
      <c r="B4133" s="1330">
        <v>2.1</v>
      </c>
      <c r="C4133" s="291" t="s">
        <v>4567</v>
      </c>
      <c r="D4133" s="1"/>
      <c r="E4133" s="975" t="s">
        <v>4266</v>
      </c>
      <c r="F4133" s="3"/>
      <c r="O4133"/>
      <c r="P4133"/>
      <c r="Q4133"/>
      <c r="U4133" s="969"/>
      <c r="V4133" s="38"/>
      <c r="W4133" s="38"/>
    </row>
    <row r="4134" spans="1:23" x14ac:dyDescent="0.35">
      <c r="A4134" s="1329">
        <v>73221</v>
      </c>
      <c r="B4134" s="1330">
        <v>1.32</v>
      </c>
      <c r="C4134" s="278" t="s">
        <v>4520</v>
      </c>
      <c r="D4134" s="1"/>
      <c r="E4134" s="975" t="s">
        <v>4266</v>
      </c>
      <c r="F4134" s="3"/>
      <c r="O4134"/>
      <c r="P4134"/>
      <c r="Q4134"/>
      <c r="U4134" s="969"/>
      <c r="V4134" s="38"/>
      <c r="W4134" s="38"/>
    </row>
    <row r="4135" spans="1:23" x14ac:dyDescent="0.35">
      <c r="A4135" s="1329">
        <v>73221</v>
      </c>
      <c r="B4135" s="1330">
        <v>1.32</v>
      </c>
      <c r="C4135" s="278" t="s">
        <v>4521</v>
      </c>
      <c r="D4135" s="1"/>
      <c r="E4135" s="975" t="s">
        <v>4266</v>
      </c>
      <c r="F4135" s="3"/>
      <c r="O4135"/>
      <c r="P4135"/>
      <c r="Q4135"/>
      <c r="U4135" s="969"/>
      <c r="V4135" s="38"/>
      <c r="W4135" s="38"/>
    </row>
    <row r="4136" spans="1:23" x14ac:dyDescent="0.35">
      <c r="A4136" s="1329">
        <v>73221</v>
      </c>
      <c r="B4136" s="1330">
        <v>1.32</v>
      </c>
      <c r="C4136" s="278" t="s">
        <v>4522</v>
      </c>
      <c r="D4136" s="1"/>
      <c r="E4136" s="975" t="s">
        <v>4266</v>
      </c>
      <c r="F4136" s="3"/>
      <c r="O4136"/>
      <c r="P4136"/>
      <c r="Q4136"/>
      <c r="U4136" s="969"/>
      <c r="V4136" s="38"/>
      <c r="W4136" s="38"/>
    </row>
    <row r="4137" spans="1:23" x14ac:dyDescent="0.35">
      <c r="A4137" s="1329">
        <v>73222</v>
      </c>
      <c r="B4137" s="1330">
        <v>1.58</v>
      </c>
      <c r="C4137" s="291" t="s">
        <v>4541</v>
      </c>
      <c r="D4137" s="1"/>
      <c r="E4137" s="975" t="s">
        <v>4266</v>
      </c>
      <c r="F4137" s="3"/>
      <c r="O4137"/>
      <c r="P4137"/>
      <c r="Q4137"/>
      <c r="U4137" s="969"/>
      <c r="V4137" s="38"/>
      <c r="W4137" s="38"/>
    </row>
    <row r="4138" spans="1:23" x14ac:dyDescent="0.35">
      <c r="A4138" s="1329">
        <v>73222</v>
      </c>
      <c r="B4138" s="1330">
        <v>1.58</v>
      </c>
      <c r="C4138" s="291" t="s">
        <v>4542</v>
      </c>
      <c r="D4138" s="1"/>
      <c r="E4138" s="975" t="s">
        <v>4266</v>
      </c>
      <c r="F4138" s="3"/>
      <c r="O4138"/>
      <c r="P4138"/>
      <c r="Q4138"/>
      <c r="U4138" s="969"/>
      <c r="V4138" s="38"/>
      <c r="W4138" s="38"/>
    </row>
    <row r="4139" spans="1:23" x14ac:dyDescent="0.35">
      <c r="A4139" s="1329">
        <v>73223</v>
      </c>
      <c r="B4139" s="1330">
        <v>2.1</v>
      </c>
      <c r="C4139" s="291" t="s">
        <v>4568</v>
      </c>
      <c r="D4139" s="1"/>
      <c r="E4139" s="975" t="s">
        <v>4266</v>
      </c>
      <c r="F4139" s="3"/>
      <c r="O4139"/>
      <c r="P4139"/>
      <c r="Q4139"/>
      <c r="U4139" s="969"/>
      <c r="V4139" s="38"/>
      <c r="W4139" s="38"/>
    </row>
    <row r="4140" spans="1:23" x14ac:dyDescent="0.35">
      <c r="A4140" s="1329">
        <v>73223</v>
      </c>
      <c r="B4140" s="1330">
        <v>2.1</v>
      </c>
      <c r="C4140" s="278" t="s">
        <v>4569</v>
      </c>
      <c r="D4140" s="1"/>
      <c r="E4140" s="975" t="s">
        <v>4266</v>
      </c>
      <c r="F4140" s="3"/>
      <c r="O4140"/>
      <c r="P4140"/>
      <c r="Q4140"/>
      <c r="U4140" s="969"/>
      <c r="V4140" s="38"/>
      <c r="W4140" s="38"/>
    </row>
    <row r="4141" spans="1:23" x14ac:dyDescent="0.35">
      <c r="A4141" s="1340">
        <v>73225</v>
      </c>
      <c r="B4141" s="1341">
        <v>1.69</v>
      </c>
      <c r="C4141" s="291" t="s">
        <v>4547</v>
      </c>
      <c r="D4141" s="1"/>
      <c r="E4141" s="975" t="s">
        <v>4266</v>
      </c>
      <c r="F4141" s="3"/>
      <c r="O4141"/>
      <c r="P4141"/>
      <c r="Q4141"/>
      <c r="U4141" s="969"/>
      <c r="V4141" s="38"/>
      <c r="W4141" s="38"/>
    </row>
    <row r="4142" spans="1:23" x14ac:dyDescent="0.35">
      <c r="A4142" s="1340">
        <v>73225</v>
      </c>
      <c r="B4142" s="1341">
        <v>1.69</v>
      </c>
      <c r="C4142" s="291" t="s">
        <v>4548</v>
      </c>
      <c r="D4142" s="1"/>
      <c r="E4142" s="975" t="s">
        <v>4266</v>
      </c>
      <c r="F4142" s="3"/>
      <c r="O4142"/>
      <c r="P4142"/>
      <c r="Q4142"/>
      <c r="U4142" s="969"/>
      <c r="V4142" s="38"/>
      <c r="W4142" s="38"/>
    </row>
    <row r="4143" spans="1:23" x14ac:dyDescent="0.35">
      <c r="A4143" s="1329">
        <v>73502</v>
      </c>
      <c r="B4143" s="1330">
        <v>0.21</v>
      </c>
      <c r="C4143" s="278" t="s">
        <v>4347</v>
      </c>
      <c r="D4143" s="1120"/>
      <c r="E4143" s="975" t="s">
        <v>4266</v>
      </c>
      <c r="F4143" s="3"/>
      <c r="O4143"/>
      <c r="P4143"/>
      <c r="Q4143"/>
      <c r="U4143" s="969"/>
      <c r="V4143" s="38"/>
      <c r="W4143" s="38"/>
    </row>
    <row r="4144" spans="1:23" x14ac:dyDescent="0.35">
      <c r="A4144" s="1329">
        <v>73502</v>
      </c>
      <c r="B4144" s="1330">
        <v>0.21</v>
      </c>
      <c r="C4144" s="278" t="s">
        <v>4348</v>
      </c>
      <c r="D4144" s="1"/>
      <c r="E4144" s="975" t="s">
        <v>4266</v>
      </c>
      <c r="F4144" s="1115"/>
      <c r="O4144"/>
      <c r="P4144"/>
      <c r="Q4144"/>
      <c r="U4144" s="969"/>
      <c r="V4144" s="38"/>
      <c r="W4144" s="38"/>
    </row>
    <row r="4145" spans="1:23" x14ac:dyDescent="0.35">
      <c r="A4145" s="1329">
        <v>73502</v>
      </c>
      <c r="B4145" s="1330">
        <v>0.21</v>
      </c>
      <c r="C4145" s="448" t="s">
        <v>4349</v>
      </c>
      <c r="D4145" s="1128"/>
      <c r="E4145" s="975" t="s">
        <v>4266</v>
      </c>
      <c r="F4145" s="1115"/>
      <c r="O4145"/>
      <c r="P4145"/>
      <c r="Q4145"/>
      <c r="U4145" s="969"/>
      <c r="V4145" s="38"/>
      <c r="W4145" s="38"/>
    </row>
    <row r="4146" spans="1:23" x14ac:dyDescent="0.35">
      <c r="A4146" s="1329">
        <v>73521</v>
      </c>
      <c r="B4146" s="1330">
        <v>0.21</v>
      </c>
      <c r="C4146" s="278" t="s">
        <v>4350</v>
      </c>
      <c r="D4146" s="1"/>
      <c r="E4146" s="975" t="s">
        <v>4266</v>
      </c>
      <c r="F4146" s="3"/>
      <c r="O4146"/>
      <c r="P4146"/>
      <c r="Q4146"/>
      <c r="U4146" s="969"/>
      <c r="V4146" s="38"/>
      <c r="W4146" s="38"/>
    </row>
    <row r="4147" spans="1:23" x14ac:dyDescent="0.35">
      <c r="A4147" s="1329">
        <v>73521</v>
      </c>
      <c r="B4147" s="1330">
        <v>0.21</v>
      </c>
      <c r="C4147" s="278" t="s">
        <v>4351</v>
      </c>
      <c r="D4147" s="1"/>
      <c r="E4147" s="975" t="s">
        <v>4266</v>
      </c>
      <c r="F4147" s="3"/>
      <c r="O4147"/>
      <c r="P4147"/>
      <c r="Q4147"/>
      <c r="U4147" s="969"/>
      <c r="V4147" s="38"/>
      <c r="W4147" s="38"/>
    </row>
    <row r="4148" spans="1:23" x14ac:dyDescent="0.35">
      <c r="A4148" s="1329">
        <v>73552</v>
      </c>
      <c r="B4148" s="1330">
        <v>0.18</v>
      </c>
      <c r="C4148" s="278" t="s">
        <v>4331</v>
      </c>
      <c r="D4148" s="1"/>
      <c r="E4148" s="975" t="s">
        <v>4266</v>
      </c>
      <c r="F4148" s="3"/>
      <c r="O4148"/>
      <c r="P4148"/>
      <c r="Q4148"/>
      <c r="U4148" s="969"/>
      <c r="V4148" s="38"/>
      <c r="W4148" s="38"/>
    </row>
    <row r="4149" spans="1:23" x14ac:dyDescent="0.35">
      <c r="A4149" s="1329">
        <v>73560</v>
      </c>
      <c r="B4149" s="1330">
        <v>0.16</v>
      </c>
      <c r="C4149" s="278" t="s">
        <v>4300</v>
      </c>
      <c r="D4149" s="1"/>
      <c r="E4149" s="975" t="s">
        <v>4266</v>
      </c>
      <c r="F4149" s="3"/>
      <c r="O4149"/>
      <c r="P4149"/>
      <c r="Q4149"/>
      <c r="U4149" s="969"/>
      <c r="V4149" s="38"/>
      <c r="W4149" s="38"/>
    </row>
    <row r="4150" spans="1:23" x14ac:dyDescent="0.35">
      <c r="A4150" s="1329">
        <v>73560</v>
      </c>
      <c r="B4150" s="1330">
        <v>0.16</v>
      </c>
      <c r="C4150" s="278" t="s">
        <v>4301</v>
      </c>
      <c r="D4150" s="1"/>
      <c r="E4150" s="975" t="s">
        <v>4266</v>
      </c>
      <c r="F4150" s="3"/>
      <c r="O4150"/>
      <c r="P4150"/>
      <c r="Q4150"/>
      <c r="U4150" s="969"/>
      <c r="V4150" s="38"/>
      <c r="W4150" s="38"/>
    </row>
    <row r="4151" spans="1:23" x14ac:dyDescent="0.35">
      <c r="A4151" s="1329">
        <v>73562</v>
      </c>
      <c r="B4151" s="1330">
        <v>0.18</v>
      </c>
      <c r="C4151" s="278" t="s">
        <v>4332</v>
      </c>
      <c r="E4151" s="975" t="s">
        <v>4266</v>
      </c>
      <c r="F4151" s="1126"/>
      <c r="O4151"/>
      <c r="P4151"/>
      <c r="Q4151"/>
      <c r="U4151" s="969"/>
      <c r="V4151" s="38"/>
      <c r="W4151" s="38"/>
    </row>
    <row r="4152" spans="1:23" x14ac:dyDescent="0.35">
      <c r="A4152" s="1329">
        <v>73564</v>
      </c>
      <c r="B4152" s="1330">
        <v>0.21</v>
      </c>
      <c r="C4152" s="278" t="s">
        <v>4352</v>
      </c>
      <c r="D4152" s="1"/>
      <c r="E4152" s="975" t="s">
        <v>4266</v>
      </c>
      <c r="F4152" s="3"/>
      <c r="O4152"/>
      <c r="P4152"/>
      <c r="Q4152"/>
      <c r="U4152" s="969"/>
      <c r="V4152" s="38"/>
      <c r="W4152" s="38"/>
    </row>
    <row r="4153" spans="1:23" x14ac:dyDescent="0.35">
      <c r="A4153" s="1329">
        <v>73564</v>
      </c>
      <c r="B4153" s="1330">
        <v>0.21</v>
      </c>
      <c r="C4153" s="278" t="s">
        <v>4353</v>
      </c>
      <c r="D4153" s="1"/>
      <c r="E4153" s="975" t="s">
        <v>4266</v>
      </c>
      <c r="F4153" s="1112"/>
      <c r="O4153"/>
      <c r="P4153"/>
      <c r="Q4153"/>
      <c r="U4153" s="969"/>
      <c r="V4153" s="38"/>
      <c r="W4153" s="38"/>
    </row>
    <row r="4154" spans="1:23" x14ac:dyDescent="0.35">
      <c r="A4154" s="1329">
        <v>73565</v>
      </c>
      <c r="B4154" s="1330">
        <v>0.16</v>
      </c>
      <c r="C4154" s="291" t="s">
        <v>4302</v>
      </c>
      <c r="D4154" s="1"/>
      <c r="E4154" s="975" t="s">
        <v>4266</v>
      </c>
      <c r="F4154" s="3"/>
      <c r="O4154"/>
      <c r="P4154"/>
      <c r="Q4154"/>
      <c r="U4154" s="969"/>
      <c r="V4154" s="38"/>
      <c r="W4154" s="38"/>
    </row>
    <row r="4155" spans="1:23" x14ac:dyDescent="0.35">
      <c r="A4155" s="1329">
        <v>73590</v>
      </c>
      <c r="B4155" s="1330">
        <v>0.16</v>
      </c>
      <c r="C4155" s="278" t="s">
        <v>4303</v>
      </c>
      <c r="D4155" s="1"/>
      <c r="E4155" s="975" t="s">
        <v>4266</v>
      </c>
      <c r="F4155" s="3"/>
      <c r="O4155"/>
      <c r="P4155"/>
      <c r="Q4155"/>
      <c r="U4155" s="969"/>
      <c r="V4155" s="38"/>
      <c r="W4155" s="38"/>
    </row>
    <row r="4156" spans="1:23" x14ac:dyDescent="0.35">
      <c r="A4156" s="1329">
        <v>73592</v>
      </c>
      <c r="B4156" s="1330">
        <v>0.16</v>
      </c>
      <c r="C4156" s="291" t="s">
        <v>4304</v>
      </c>
      <c r="D4156" s="1109"/>
      <c r="E4156" s="975" t="s">
        <v>4266</v>
      </c>
      <c r="F4156" s="3"/>
      <c r="O4156"/>
      <c r="P4156"/>
      <c r="Q4156"/>
      <c r="U4156" s="969"/>
      <c r="V4156" s="38"/>
      <c r="W4156" s="38"/>
    </row>
    <row r="4157" spans="1:23" x14ac:dyDescent="0.35">
      <c r="A4157" s="1329">
        <v>73592</v>
      </c>
      <c r="B4157" s="1330">
        <v>0.16</v>
      </c>
      <c r="C4157" s="291" t="s">
        <v>4305</v>
      </c>
      <c r="D4157" s="1138"/>
      <c r="E4157" s="975" t="s">
        <v>4266</v>
      </c>
      <c r="F4157" s="3"/>
      <c r="O4157"/>
      <c r="P4157"/>
      <c r="Q4157"/>
      <c r="U4157" s="969"/>
      <c r="V4157" s="38"/>
      <c r="W4157" s="38"/>
    </row>
    <row r="4158" spans="1:23" x14ac:dyDescent="0.35">
      <c r="A4158" s="1329">
        <v>73610</v>
      </c>
      <c r="B4158" s="1330">
        <v>0.17</v>
      </c>
      <c r="C4158" s="278" t="s">
        <v>4321</v>
      </c>
      <c r="D4158" s="1"/>
      <c r="E4158" s="975" t="s">
        <v>4266</v>
      </c>
      <c r="F4158" s="3"/>
      <c r="O4158"/>
      <c r="P4158"/>
      <c r="Q4158"/>
      <c r="U4158" s="969"/>
      <c r="V4158" s="38"/>
      <c r="W4158" s="38"/>
    </row>
    <row r="4159" spans="1:23" x14ac:dyDescent="0.35">
      <c r="A4159" s="1329">
        <v>73610</v>
      </c>
      <c r="B4159" s="1330">
        <v>0.17</v>
      </c>
      <c r="C4159" s="278" t="s">
        <v>4322</v>
      </c>
      <c r="D4159" s="1"/>
      <c r="E4159" s="975" t="s">
        <v>4266</v>
      </c>
      <c r="F4159" s="3"/>
      <c r="O4159"/>
      <c r="P4159"/>
      <c r="Q4159"/>
      <c r="U4159" s="969"/>
      <c r="V4159" s="38"/>
      <c r="W4159" s="38"/>
    </row>
    <row r="4160" spans="1:23" x14ac:dyDescent="0.35">
      <c r="A4160" s="1329">
        <v>73630</v>
      </c>
      <c r="B4160" s="1330">
        <v>0.17</v>
      </c>
      <c r="C4160" s="278" t="s">
        <v>4323</v>
      </c>
      <c r="D4160" s="1"/>
      <c r="E4160" s="975" t="s">
        <v>4266</v>
      </c>
      <c r="F4160" s="3"/>
      <c r="O4160"/>
      <c r="P4160"/>
      <c r="Q4160"/>
      <c r="U4160" s="969"/>
      <c r="V4160" s="38"/>
      <c r="W4160" s="38"/>
    </row>
    <row r="4161" spans="1:23" x14ac:dyDescent="0.35">
      <c r="A4161" s="1329">
        <v>73630</v>
      </c>
      <c r="B4161" s="1330">
        <v>0.17</v>
      </c>
      <c r="C4161" s="278" t="s">
        <v>4324</v>
      </c>
      <c r="D4161" s="1"/>
      <c r="E4161" s="975" t="s">
        <v>4266</v>
      </c>
      <c r="F4161" s="3"/>
      <c r="O4161"/>
      <c r="P4161"/>
      <c r="Q4161"/>
      <c r="U4161" s="969"/>
      <c r="V4161" s="38"/>
      <c r="W4161" s="38"/>
    </row>
    <row r="4162" spans="1:23" x14ac:dyDescent="0.35">
      <c r="A4162" s="1329">
        <v>73650</v>
      </c>
      <c r="B4162" s="1330">
        <v>0.16</v>
      </c>
      <c r="C4162" s="278" t="s">
        <v>4306</v>
      </c>
      <c r="D4162" s="1"/>
      <c r="E4162" s="975" t="s">
        <v>4266</v>
      </c>
      <c r="F4162" s="3"/>
      <c r="O4162"/>
      <c r="P4162"/>
      <c r="Q4162"/>
      <c r="U4162" s="969"/>
      <c r="V4162" s="38"/>
      <c r="W4162" s="38"/>
    </row>
    <row r="4163" spans="1:23" x14ac:dyDescent="0.35">
      <c r="A4163" s="1329">
        <v>73650</v>
      </c>
      <c r="B4163" s="1330">
        <v>0.16</v>
      </c>
      <c r="C4163" s="291" t="s">
        <v>4307</v>
      </c>
      <c r="D4163" s="1"/>
      <c r="E4163" s="975" t="s">
        <v>4266</v>
      </c>
      <c r="F4163" s="3"/>
      <c r="O4163"/>
      <c r="P4163"/>
      <c r="Q4163"/>
      <c r="U4163" s="969"/>
      <c r="V4163" s="38"/>
      <c r="W4163" s="38"/>
    </row>
    <row r="4164" spans="1:23" x14ac:dyDescent="0.35">
      <c r="A4164" s="1329">
        <v>73650</v>
      </c>
      <c r="B4164" s="1330">
        <v>0.16</v>
      </c>
      <c r="C4164" s="278" t="s">
        <v>4308</v>
      </c>
      <c r="D4164" s="1"/>
      <c r="E4164" s="975" t="s">
        <v>4266</v>
      </c>
      <c r="F4164" s="3"/>
      <c r="O4164"/>
      <c r="P4164"/>
      <c r="Q4164"/>
      <c r="U4164" s="969"/>
      <c r="V4164" s="38"/>
      <c r="W4164" s="38"/>
    </row>
    <row r="4165" spans="1:23" x14ac:dyDescent="0.35">
      <c r="A4165" s="1329">
        <v>73660</v>
      </c>
      <c r="B4165" s="1330">
        <v>0.13</v>
      </c>
      <c r="C4165" s="278" t="s">
        <v>4279</v>
      </c>
      <c r="D4165" s="1"/>
      <c r="E4165" s="975" t="s">
        <v>4266</v>
      </c>
      <c r="F4165" s="3"/>
      <c r="O4165"/>
      <c r="P4165"/>
      <c r="Q4165"/>
      <c r="U4165" s="969"/>
      <c r="V4165" s="38"/>
      <c r="W4165" s="38"/>
    </row>
    <row r="4166" spans="1:23" x14ac:dyDescent="0.35">
      <c r="A4166" s="1329">
        <v>73660</v>
      </c>
      <c r="B4166" s="1330">
        <v>0.13</v>
      </c>
      <c r="C4166" s="278" t="s">
        <v>4280</v>
      </c>
      <c r="D4166" s="1"/>
      <c r="E4166" s="975" t="s">
        <v>4266</v>
      </c>
      <c r="F4166" s="3"/>
      <c r="O4166"/>
      <c r="P4166"/>
      <c r="Q4166"/>
      <c r="U4166" s="969"/>
      <c r="V4166" s="38"/>
      <c r="W4166" s="38"/>
    </row>
    <row r="4167" spans="1:23" x14ac:dyDescent="0.35">
      <c r="A4167" s="1329">
        <v>73660</v>
      </c>
      <c r="B4167" s="1330">
        <v>0.13</v>
      </c>
      <c r="C4167" s="291" t="s">
        <v>4281</v>
      </c>
      <c r="D4167" s="1"/>
      <c r="E4167" s="975" t="s">
        <v>4266</v>
      </c>
      <c r="F4167" s="3"/>
      <c r="O4167"/>
      <c r="P4167"/>
      <c r="Q4167"/>
      <c r="U4167" s="969"/>
      <c r="V4167" s="38"/>
      <c r="W4167" s="38"/>
    </row>
    <row r="4168" spans="1:23" x14ac:dyDescent="0.35">
      <c r="A4168" s="1329">
        <v>73660</v>
      </c>
      <c r="B4168" s="1330">
        <v>0.13</v>
      </c>
      <c r="C4168" s="291" t="s">
        <v>4282</v>
      </c>
      <c r="D4168" s="1"/>
      <c r="E4168" s="975" t="s">
        <v>4266</v>
      </c>
      <c r="F4168" s="3"/>
      <c r="O4168"/>
      <c r="P4168"/>
      <c r="Q4168"/>
      <c r="U4168" s="969"/>
      <c r="V4168" s="38"/>
      <c r="W4168" s="38"/>
    </row>
    <row r="4169" spans="1:23" x14ac:dyDescent="0.35">
      <c r="A4169" s="1329">
        <v>73660</v>
      </c>
      <c r="B4169" s="1330">
        <v>0.13</v>
      </c>
      <c r="C4169" s="291" t="s">
        <v>4283</v>
      </c>
      <c r="D4169" s="1"/>
      <c r="E4169" s="975" t="s">
        <v>4266</v>
      </c>
      <c r="F4169" s="3"/>
      <c r="O4169"/>
      <c r="P4169"/>
      <c r="Q4169"/>
      <c r="U4169" s="969"/>
      <c r="V4169" s="38"/>
      <c r="W4169" s="38"/>
    </row>
    <row r="4170" spans="1:23" x14ac:dyDescent="0.35">
      <c r="A4170" s="1329">
        <v>73660</v>
      </c>
      <c r="B4170" s="1330">
        <v>0.13</v>
      </c>
      <c r="C4170" s="291" t="s">
        <v>4284</v>
      </c>
      <c r="D4170" s="1"/>
      <c r="E4170" s="975" t="s">
        <v>4266</v>
      </c>
      <c r="F4170" s="3"/>
      <c r="O4170"/>
      <c r="P4170"/>
      <c r="Q4170"/>
      <c r="U4170" s="969"/>
      <c r="V4170" s="38"/>
      <c r="W4170" s="38"/>
    </row>
    <row r="4171" spans="1:23" x14ac:dyDescent="0.35">
      <c r="A4171" s="1329">
        <v>73660</v>
      </c>
      <c r="B4171" s="1330">
        <v>0.13</v>
      </c>
      <c r="C4171" s="278" t="s">
        <v>4285</v>
      </c>
      <c r="D4171" s="1"/>
      <c r="E4171" s="975" t="s">
        <v>4266</v>
      </c>
      <c r="F4171" s="3"/>
      <c r="O4171"/>
      <c r="P4171"/>
      <c r="Q4171"/>
      <c r="U4171" s="969"/>
      <c r="V4171" s="38"/>
      <c r="W4171" s="38"/>
    </row>
    <row r="4172" spans="1:23" x14ac:dyDescent="0.35">
      <c r="A4172" s="1329">
        <v>73660</v>
      </c>
      <c r="B4172" s="1330">
        <v>0.13</v>
      </c>
      <c r="C4172" s="278" t="s">
        <v>4286</v>
      </c>
      <c r="D4172" s="1"/>
      <c r="E4172" s="975" t="s">
        <v>4266</v>
      </c>
      <c r="F4172" s="3"/>
      <c r="O4172"/>
      <c r="P4172"/>
      <c r="Q4172"/>
      <c r="U4172" s="969"/>
      <c r="V4172" s="38"/>
      <c r="W4172" s="38"/>
    </row>
    <row r="4173" spans="1:23" x14ac:dyDescent="0.35">
      <c r="A4173" s="1329">
        <v>73660</v>
      </c>
      <c r="B4173" s="1330">
        <v>0.13</v>
      </c>
      <c r="C4173" s="278" t="s">
        <v>4287</v>
      </c>
      <c r="D4173" s="1"/>
      <c r="E4173" s="975" t="s">
        <v>4266</v>
      </c>
      <c r="F4173" s="3"/>
      <c r="O4173"/>
      <c r="P4173"/>
      <c r="Q4173"/>
      <c r="U4173" s="969"/>
      <c r="V4173" s="38"/>
      <c r="W4173" s="38"/>
    </row>
    <row r="4174" spans="1:23" x14ac:dyDescent="0.35">
      <c r="A4174" s="1329">
        <v>73660</v>
      </c>
      <c r="B4174" s="1330">
        <v>0.13</v>
      </c>
      <c r="C4174" s="278" t="s">
        <v>4288</v>
      </c>
      <c r="D4174" s="1"/>
      <c r="E4174" s="975" t="s">
        <v>4266</v>
      </c>
      <c r="F4174" s="3"/>
      <c r="O4174"/>
      <c r="P4174"/>
      <c r="Q4174"/>
      <c r="U4174" s="969"/>
      <c r="V4174" s="38"/>
      <c r="W4174" s="38"/>
    </row>
    <row r="4175" spans="1:23" x14ac:dyDescent="0.35">
      <c r="A4175" s="1329">
        <v>73660</v>
      </c>
      <c r="B4175" s="1330">
        <v>0.13</v>
      </c>
      <c r="C4175" s="278" t="s">
        <v>4289</v>
      </c>
      <c r="D4175" s="1"/>
      <c r="E4175" s="975" t="s">
        <v>4266</v>
      </c>
      <c r="F4175" s="3"/>
      <c r="O4175"/>
      <c r="P4175"/>
      <c r="Q4175"/>
      <c r="U4175" s="969"/>
      <c r="V4175" s="38"/>
      <c r="W4175" s="38"/>
    </row>
    <row r="4176" spans="1:23" x14ac:dyDescent="0.35">
      <c r="A4176" s="1329">
        <v>73660</v>
      </c>
      <c r="B4176" s="1330">
        <v>0.13</v>
      </c>
      <c r="C4176" s="291" t="s">
        <v>4290</v>
      </c>
      <c r="D4176" s="1"/>
      <c r="E4176" s="975" t="s">
        <v>4266</v>
      </c>
      <c r="F4176" s="3"/>
      <c r="O4176"/>
      <c r="P4176"/>
      <c r="Q4176"/>
      <c r="U4176" s="969"/>
      <c r="V4176" s="38"/>
      <c r="W4176" s="38"/>
    </row>
    <row r="4177" spans="1:23" x14ac:dyDescent="0.35">
      <c r="A4177" s="1329">
        <v>73700</v>
      </c>
      <c r="B4177" s="1330">
        <v>0.98</v>
      </c>
      <c r="C4177" s="278" t="s">
        <v>4439</v>
      </c>
      <c r="D4177" s="1"/>
      <c r="E4177" s="975" t="s">
        <v>4266</v>
      </c>
      <c r="F4177" s="3"/>
      <c r="O4177"/>
      <c r="P4177"/>
      <c r="Q4177"/>
      <c r="U4177" s="969"/>
      <c r="V4177" s="38"/>
      <c r="W4177" s="38"/>
    </row>
    <row r="4178" spans="1:23" x14ac:dyDescent="0.35">
      <c r="A4178" s="1329">
        <v>73700</v>
      </c>
      <c r="B4178" s="1330">
        <v>0.98</v>
      </c>
      <c r="C4178" s="448" t="s">
        <v>4440</v>
      </c>
      <c r="D4178" s="1"/>
      <c r="E4178" s="975" t="s">
        <v>4266</v>
      </c>
      <c r="F4178" s="3"/>
      <c r="O4178"/>
      <c r="P4178"/>
      <c r="Q4178"/>
      <c r="U4178" s="969"/>
      <c r="V4178" s="38"/>
      <c r="W4178" s="38"/>
    </row>
    <row r="4179" spans="1:23" x14ac:dyDescent="0.35">
      <c r="A4179" s="1329">
        <v>73700</v>
      </c>
      <c r="B4179" s="1330">
        <v>0.98</v>
      </c>
      <c r="C4179" s="278" t="s">
        <v>4441</v>
      </c>
      <c r="D4179" s="1"/>
      <c r="E4179" s="975" t="s">
        <v>4266</v>
      </c>
      <c r="F4179" s="3"/>
      <c r="O4179"/>
      <c r="P4179"/>
      <c r="Q4179"/>
      <c r="U4179" s="969"/>
      <c r="V4179" s="38"/>
      <c r="W4179" s="38"/>
    </row>
    <row r="4180" spans="1:23" x14ac:dyDescent="0.35">
      <c r="A4180" s="1329">
        <v>73700</v>
      </c>
      <c r="B4180" s="1330">
        <v>0.98</v>
      </c>
      <c r="C4180" s="278" t="s">
        <v>4442</v>
      </c>
      <c r="D4180" s="1"/>
      <c r="E4180" s="975" t="s">
        <v>4266</v>
      </c>
      <c r="F4180" s="3"/>
      <c r="O4180"/>
      <c r="P4180"/>
      <c r="Q4180"/>
      <c r="U4180" s="969"/>
      <c r="V4180" s="38"/>
      <c r="W4180" s="38"/>
    </row>
    <row r="4181" spans="1:23" x14ac:dyDescent="0.35">
      <c r="A4181" s="1329">
        <v>73700</v>
      </c>
      <c r="B4181" s="1330">
        <v>0.98</v>
      </c>
      <c r="C4181" s="278" t="s">
        <v>4443</v>
      </c>
      <c r="D4181" s="1"/>
      <c r="E4181" s="975" t="s">
        <v>4266</v>
      </c>
      <c r="F4181" s="3"/>
      <c r="O4181"/>
      <c r="P4181"/>
      <c r="Q4181"/>
      <c r="U4181" s="969"/>
      <c r="V4181" s="38"/>
      <c r="W4181" s="38"/>
    </row>
    <row r="4182" spans="1:23" x14ac:dyDescent="0.35">
      <c r="A4182" s="1329">
        <v>73700</v>
      </c>
      <c r="B4182" s="1330">
        <v>0.98</v>
      </c>
      <c r="C4182" s="291" t="s">
        <v>4444</v>
      </c>
      <c r="D4182" s="1"/>
      <c r="E4182" s="975" t="s">
        <v>4266</v>
      </c>
      <c r="F4182" s="3"/>
      <c r="O4182"/>
      <c r="P4182"/>
      <c r="Q4182"/>
      <c r="U4182" s="969"/>
      <c r="V4182" s="38"/>
      <c r="W4182" s="38"/>
    </row>
    <row r="4183" spans="1:23" x14ac:dyDescent="0.35">
      <c r="A4183" s="1329">
        <v>73700</v>
      </c>
      <c r="B4183" s="1330">
        <v>0.98</v>
      </c>
      <c r="C4183" s="278" t="s">
        <v>4445</v>
      </c>
      <c r="D4183" s="1"/>
      <c r="E4183" s="975" t="s">
        <v>4266</v>
      </c>
      <c r="F4183" s="3"/>
      <c r="O4183"/>
      <c r="P4183"/>
      <c r="Q4183"/>
      <c r="U4183" s="969"/>
      <c r="V4183" s="38"/>
      <c r="W4183" s="38"/>
    </row>
    <row r="4184" spans="1:23" x14ac:dyDescent="0.35">
      <c r="A4184" s="1329">
        <v>73700</v>
      </c>
      <c r="B4184" s="1330">
        <v>0.98</v>
      </c>
      <c r="C4184" s="278" t="s">
        <v>4446</v>
      </c>
      <c r="D4184" s="1"/>
      <c r="E4184" s="975" t="s">
        <v>4266</v>
      </c>
      <c r="F4184" s="3"/>
      <c r="O4184"/>
      <c r="P4184"/>
      <c r="Q4184"/>
      <c r="U4184" s="969"/>
      <c r="V4184" s="38"/>
      <c r="W4184" s="38"/>
    </row>
    <row r="4185" spans="1:23" x14ac:dyDescent="0.35">
      <c r="A4185" s="1329">
        <v>73700</v>
      </c>
      <c r="B4185" s="1330">
        <v>0.98</v>
      </c>
      <c r="C4185" s="291" t="s">
        <v>4447</v>
      </c>
      <c r="D4185" s="1"/>
      <c r="E4185" s="975" t="s">
        <v>4266</v>
      </c>
      <c r="F4185" s="3"/>
      <c r="O4185"/>
      <c r="P4185"/>
      <c r="Q4185"/>
      <c r="U4185" s="969"/>
      <c r="V4185" s="38"/>
      <c r="W4185" s="38"/>
    </row>
    <row r="4186" spans="1:23" x14ac:dyDescent="0.35">
      <c r="A4186" s="1329">
        <v>73700</v>
      </c>
      <c r="B4186" s="1330">
        <v>0.98</v>
      </c>
      <c r="C4186" s="291" t="s">
        <v>4448</v>
      </c>
      <c r="D4186" s="1"/>
      <c r="E4186" s="975" t="s">
        <v>4266</v>
      </c>
      <c r="F4186" s="3"/>
      <c r="O4186"/>
      <c r="P4186"/>
      <c r="Q4186"/>
      <c r="U4186" s="969"/>
      <c r="V4186" s="38"/>
      <c r="W4186" s="38"/>
    </row>
    <row r="4187" spans="1:23" x14ac:dyDescent="0.35">
      <c r="A4187" s="1329">
        <v>73700</v>
      </c>
      <c r="B4187" s="1330">
        <v>0.98</v>
      </c>
      <c r="C4187" s="291" t="s">
        <v>4449</v>
      </c>
      <c r="D4187" s="1112"/>
      <c r="E4187" s="975" t="s">
        <v>4266</v>
      </c>
      <c r="F4187" s="3"/>
      <c r="O4187"/>
      <c r="P4187"/>
      <c r="Q4187"/>
      <c r="U4187" s="969"/>
      <c r="V4187" s="38"/>
      <c r="W4187" s="38"/>
    </row>
    <row r="4188" spans="1:23" x14ac:dyDescent="0.35">
      <c r="A4188" s="1329">
        <v>73700</v>
      </c>
      <c r="B4188" s="1330">
        <v>0.98</v>
      </c>
      <c r="C4188" s="291" t="s">
        <v>4450</v>
      </c>
      <c r="D4188" s="1"/>
      <c r="E4188" s="975" t="s">
        <v>4266</v>
      </c>
      <c r="F4188" s="3"/>
      <c r="O4188"/>
      <c r="P4188"/>
      <c r="Q4188"/>
      <c r="U4188" s="969"/>
      <c r="V4188" s="38"/>
      <c r="W4188" s="38"/>
    </row>
    <row r="4189" spans="1:23" x14ac:dyDescent="0.35">
      <c r="A4189" s="1329">
        <v>73700</v>
      </c>
      <c r="B4189" s="1330">
        <v>0.98</v>
      </c>
      <c r="C4189" s="291" t="s">
        <v>4451</v>
      </c>
      <c r="D4189" s="1"/>
      <c r="E4189" s="975" t="s">
        <v>4266</v>
      </c>
      <c r="F4189" s="3"/>
      <c r="O4189"/>
      <c r="P4189"/>
      <c r="Q4189"/>
      <c r="U4189" s="969"/>
      <c r="V4189" s="38"/>
      <c r="W4189" s="38"/>
    </row>
    <row r="4190" spans="1:23" x14ac:dyDescent="0.35">
      <c r="A4190" s="1329">
        <v>73700</v>
      </c>
      <c r="B4190" s="1330">
        <v>0.98</v>
      </c>
      <c r="C4190" s="291" t="s">
        <v>4452</v>
      </c>
      <c r="D4190" s="1"/>
      <c r="E4190" s="975" t="s">
        <v>4266</v>
      </c>
      <c r="F4190" s="3"/>
      <c r="O4190"/>
      <c r="P4190"/>
      <c r="Q4190"/>
      <c r="U4190" s="969"/>
      <c r="V4190" s="38"/>
      <c r="W4190" s="38"/>
    </row>
    <row r="4191" spans="1:23" x14ac:dyDescent="0.35">
      <c r="A4191" s="1329">
        <v>73701</v>
      </c>
      <c r="B4191" s="1330">
        <v>1.1299999999999999</v>
      </c>
      <c r="C4191" s="291" t="s">
        <v>4472</v>
      </c>
      <c r="D4191" s="1"/>
      <c r="E4191" s="975" t="s">
        <v>4266</v>
      </c>
      <c r="F4191" s="3"/>
      <c r="O4191"/>
      <c r="P4191"/>
      <c r="Q4191"/>
      <c r="U4191" s="969"/>
      <c r="V4191" s="38"/>
      <c r="W4191" s="38"/>
    </row>
    <row r="4192" spans="1:23" x14ac:dyDescent="0.35">
      <c r="A4192" s="1329">
        <v>73701</v>
      </c>
      <c r="B4192" s="1330">
        <v>1.1299999999999999</v>
      </c>
      <c r="C4192" s="291" t="s">
        <v>4473</v>
      </c>
      <c r="D4192" s="1"/>
      <c r="E4192" s="975" t="s">
        <v>4266</v>
      </c>
      <c r="F4192" s="3"/>
      <c r="O4192"/>
      <c r="P4192"/>
      <c r="Q4192"/>
      <c r="U4192" s="969"/>
      <c r="V4192" s="38"/>
      <c r="W4192" s="38"/>
    </row>
    <row r="4193" spans="1:23" x14ac:dyDescent="0.35">
      <c r="A4193" s="1329">
        <v>73701</v>
      </c>
      <c r="B4193" s="1330">
        <v>1.1299999999999999</v>
      </c>
      <c r="C4193" s="291" t="s">
        <v>4474</v>
      </c>
      <c r="D4193" s="1"/>
      <c r="E4193" s="975" t="s">
        <v>4266</v>
      </c>
      <c r="F4193" s="3"/>
      <c r="O4193"/>
      <c r="P4193"/>
      <c r="Q4193"/>
      <c r="U4193" s="969"/>
      <c r="V4193" s="38"/>
      <c r="W4193" s="38"/>
    </row>
    <row r="4194" spans="1:23" x14ac:dyDescent="0.35">
      <c r="A4194" s="1329">
        <v>73701</v>
      </c>
      <c r="B4194" s="1330">
        <v>1.1299999999999999</v>
      </c>
      <c r="C4194" s="291" t="s">
        <v>4475</v>
      </c>
      <c r="D4194" s="1"/>
      <c r="E4194" s="975" t="s">
        <v>4266</v>
      </c>
      <c r="F4194" s="3"/>
      <c r="O4194"/>
      <c r="P4194"/>
      <c r="Q4194"/>
      <c r="U4194" s="969"/>
      <c r="V4194" s="38"/>
      <c r="W4194" s="38"/>
    </row>
    <row r="4195" spans="1:23" x14ac:dyDescent="0.35">
      <c r="A4195" s="1329">
        <v>73701</v>
      </c>
      <c r="B4195" s="1330">
        <v>1.1299999999999999</v>
      </c>
      <c r="C4195" s="278" t="s">
        <v>4476</v>
      </c>
      <c r="D4195" s="1"/>
      <c r="E4195" s="975" t="s">
        <v>4266</v>
      </c>
      <c r="F4195" s="3"/>
      <c r="O4195"/>
      <c r="P4195"/>
      <c r="Q4195"/>
      <c r="U4195" s="969"/>
      <c r="V4195" s="38"/>
      <c r="W4195" s="38"/>
    </row>
    <row r="4196" spans="1:23" x14ac:dyDescent="0.35">
      <c r="A4196" s="1329">
        <v>73701</v>
      </c>
      <c r="B4196" s="1330">
        <v>1.1299999999999999</v>
      </c>
      <c r="C4196" s="291" t="s">
        <v>4477</v>
      </c>
      <c r="D4196" s="1"/>
      <c r="E4196" s="975" t="s">
        <v>4266</v>
      </c>
      <c r="F4196" s="3"/>
      <c r="O4196"/>
      <c r="P4196"/>
      <c r="Q4196"/>
      <c r="U4196" s="969"/>
      <c r="V4196" s="38"/>
      <c r="W4196" s="38"/>
    </row>
    <row r="4197" spans="1:23" x14ac:dyDescent="0.35">
      <c r="A4197" s="1329">
        <v>73701</v>
      </c>
      <c r="B4197" s="1330">
        <v>1.1299999999999999</v>
      </c>
      <c r="C4197" s="291" t="s">
        <v>4478</v>
      </c>
      <c r="D4197" s="1"/>
      <c r="E4197" s="975" t="s">
        <v>4266</v>
      </c>
      <c r="F4197" s="3"/>
      <c r="O4197"/>
      <c r="P4197"/>
      <c r="Q4197"/>
      <c r="U4197" s="969"/>
      <c r="V4197" s="38"/>
      <c r="W4197" s="38"/>
    </row>
    <row r="4198" spans="1:23" x14ac:dyDescent="0.35">
      <c r="A4198" s="1329">
        <v>73701</v>
      </c>
      <c r="B4198" s="1330">
        <v>1.1299999999999999</v>
      </c>
      <c r="C4198" s="291" t="s">
        <v>4479</v>
      </c>
      <c r="D4198" s="1"/>
      <c r="E4198" s="975" t="s">
        <v>4266</v>
      </c>
      <c r="F4198" s="3"/>
      <c r="O4198"/>
      <c r="P4198"/>
      <c r="Q4198"/>
      <c r="U4198" s="969"/>
      <c r="V4198" s="38"/>
      <c r="W4198" s="38"/>
    </row>
    <row r="4199" spans="1:23" x14ac:dyDescent="0.35">
      <c r="A4199" s="1329">
        <v>73701</v>
      </c>
      <c r="B4199" s="1330">
        <v>1.1299999999999999</v>
      </c>
      <c r="C4199" s="291" t="s">
        <v>4480</v>
      </c>
      <c r="D4199" s="1"/>
      <c r="E4199" s="975" t="s">
        <v>4266</v>
      </c>
      <c r="F4199" s="3"/>
      <c r="O4199"/>
      <c r="P4199"/>
      <c r="Q4199"/>
      <c r="U4199" s="969"/>
      <c r="V4199" s="38"/>
      <c r="W4199" s="38"/>
    </row>
    <row r="4200" spans="1:23" x14ac:dyDescent="0.35">
      <c r="A4200" s="1329">
        <v>73701</v>
      </c>
      <c r="B4200" s="1330">
        <v>1.1299999999999999</v>
      </c>
      <c r="C4200" s="291" t="s">
        <v>4481</v>
      </c>
      <c r="D4200" s="1"/>
      <c r="E4200" s="975" t="s">
        <v>4266</v>
      </c>
      <c r="F4200" s="3"/>
      <c r="O4200"/>
      <c r="P4200"/>
      <c r="Q4200"/>
      <c r="U4200" s="969"/>
      <c r="V4200" s="38"/>
      <c r="W4200" s="38"/>
    </row>
    <row r="4201" spans="1:23" x14ac:dyDescent="0.35">
      <c r="A4201" s="1329">
        <v>73701</v>
      </c>
      <c r="B4201" s="1330">
        <v>1.1299999999999999</v>
      </c>
      <c r="C4201" s="278" t="s">
        <v>4482</v>
      </c>
      <c r="D4201" s="1"/>
      <c r="E4201" s="975" t="s">
        <v>4266</v>
      </c>
      <c r="F4201" s="3"/>
      <c r="O4201"/>
      <c r="P4201"/>
      <c r="Q4201"/>
      <c r="U4201" s="969"/>
      <c r="V4201" s="38"/>
      <c r="W4201" s="38"/>
    </row>
    <row r="4202" spans="1:23" x14ac:dyDescent="0.35">
      <c r="A4202" s="1329">
        <v>73701</v>
      </c>
      <c r="B4202" s="1330">
        <v>1.1299999999999999</v>
      </c>
      <c r="C4202" s="278" t="s">
        <v>4483</v>
      </c>
      <c r="D4202" s="1"/>
      <c r="E4202" s="975" t="s">
        <v>4266</v>
      </c>
      <c r="F4202" s="3"/>
      <c r="O4202"/>
      <c r="P4202"/>
      <c r="Q4202"/>
      <c r="U4202" s="969"/>
      <c r="V4202" s="38"/>
      <c r="W4202" s="38"/>
    </row>
    <row r="4203" spans="1:23" x14ac:dyDescent="0.35">
      <c r="A4203" s="1329">
        <v>73702</v>
      </c>
      <c r="B4203" s="1330">
        <v>1.19</v>
      </c>
      <c r="C4203" s="291" t="s">
        <v>4498</v>
      </c>
      <c r="D4203" s="1"/>
      <c r="E4203" s="975" t="s">
        <v>4266</v>
      </c>
      <c r="F4203" s="3"/>
      <c r="O4203"/>
      <c r="P4203"/>
      <c r="Q4203"/>
      <c r="U4203" s="969"/>
      <c r="V4203" s="38"/>
      <c r="W4203" s="38"/>
    </row>
    <row r="4204" spans="1:23" x14ac:dyDescent="0.35">
      <c r="A4204" s="1329">
        <v>73702</v>
      </c>
      <c r="B4204" s="1330">
        <v>1.19</v>
      </c>
      <c r="C4204" s="291" t="s">
        <v>4499</v>
      </c>
      <c r="D4204" s="1"/>
      <c r="E4204" s="975" t="s">
        <v>4266</v>
      </c>
      <c r="F4204" s="3"/>
      <c r="O4204"/>
      <c r="P4204"/>
      <c r="Q4204"/>
      <c r="U4204" s="969"/>
      <c r="V4204" s="38"/>
      <c r="W4204" s="38"/>
    </row>
    <row r="4205" spans="1:23" x14ac:dyDescent="0.35">
      <c r="A4205" s="1329">
        <v>73702</v>
      </c>
      <c r="B4205" s="1330">
        <v>1.19</v>
      </c>
      <c r="C4205" s="291" t="s">
        <v>4500</v>
      </c>
      <c r="D4205" s="1"/>
      <c r="E4205" s="975" t="s">
        <v>4266</v>
      </c>
      <c r="F4205" s="3"/>
      <c r="O4205"/>
      <c r="P4205"/>
      <c r="Q4205"/>
      <c r="U4205" s="969"/>
      <c r="V4205" s="38"/>
      <c r="W4205" s="38"/>
    </row>
    <row r="4206" spans="1:23" x14ac:dyDescent="0.35">
      <c r="A4206" s="1329">
        <v>73702</v>
      </c>
      <c r="B4206" s="1330">
        <v>1.19</v>
      </c>
      <c r="C4206" s="291" t="s">
        <v>4501</v>
      </c>
      <c r="D4206" s="1"/>
      <c r="E4206" s="975" t="s">
        <v>4266</v>
      </c>
      <c r="F4206" s="3"/>
      <c r="O4206"/>
      <c r="P4206"/>
      <c r="Q4206"/>
      <c r="U4206" s="969"/>
      <c r="V4206" s="38"/>
      <c r="W4206" s="38"/>
    </row>
    <row r="4207" spans="1:23" x14ac:dyDescent="0.35">
      <c r="A4207" s="1329">
        <v>73702</v>
      </c>
      <c r="B4207" s="1330">
        <v>1.19</v>
      </c>
      <c r="C4207" s="278" t="s">
        <v>4502</v>
      </c>
      <c r="D4207" s="1"/>
      <c r="E4207" s="975" t="s">
        <v>4266</v>
      </c>
      <c r="F4207" s="3"/>
      <c r="O4207"/>
      <c r="P4207"/>
      <c r="Q4207"/>
      <c r="U4207" s="969"/>
      <c r="V4207" s="38"/>
      <c r="W4207" s="38"/>
    </row>
    <row r="4208" spans="1:23" x14ac:dyDescent="0.35">
      <c r="A4208" s="1329">
        <v>73702</v>
      </c>
      <c r="B4208" s="1330">
        <v>1.19</v>
      </c>
      <c r="C4208" s="278" t="s">
        <v>4503</v>
      </c>
      <c r="D4208" s="1"/>
      <c r="E4208" s="975" t="s">
        <v>4266</v>
      </c>
      <c r="F4208" s="3"/>
      <c r="O4208"/>
      <c r="P4208"/>
      <c r="Q4208"/>
      <c r="U4208" s="969"/>
      <c r="V4208" s="38"/>
      <c r="W4208" s="38"/>
    </row>
    <row r="4209" spans="1:23" x14ac:dyDescent="0.35">
      <c r="A4209" s="1329">
        <v>73702</v>
      </c>
      <c r="B4209" s="1330">
        <v>1.19</v>
      </c>
      <c r="C4209" s="291" t="s">
        <v>4504</v>
      </c>
      <c r="D4209" s="1"/>
      <c r="E4209" s="975" t="s">
        <v>4266</v>
      </c>
      <c r="F4209" s="3"/>
      <c r="O4209"/>
      <c r="P4209"/>
      <c r="Q4209"/>
      <c r="U4209" s="969"/>
      <c r="V4209" s="38"/>
      <c r="W4209" s="38"/>
    </row>
    <row r="4210" spans="1:23" x14ac:dyDescent="0.35">
      <c r="A4210" s="1329">
        <v>73702</v>
      </c>
      <c r="B4210" s="1330">
        <v>1.19</v>
      </c>
      <c r="C4210" s="291" t="s">
        <v>4505</v>
      </c>
      <c r="D4210" s="1"/>
      <c r="E4210" s="975" t="s">
        <v>4266</v>
      </c>
      <c r="F4210" s="3"/>
      <c r="O4210"/>
      <c r="P4210"/>
      <c r="Q4210"/>
      <c r="U4210" s="969"/>
      <c r="V4210" s="38"/>
      <c r="W4210" s="38"/>
    </row>
    <row r="4211" spans="1:23" x14ac:dyDescent="0.35">
      <c r="A4211" s="1329">
        <v>73702</v>
      </c>
      <c r="B4211" s="1330">
        <v>1.19</v>
      </c>
      <c r="C4211" s="291" t="s">
        <v>4506</v>
      </c>
      <c r="D4211" s="1"/>
      <c r="E4211" s="975" t="s">
        <v>4266</v>
      </c>
      <c r="F4211" s="3"/>
      <c r="O4211"/>
      <c r="P4211"/>
      <c r="Q4211"/>
      <c r="U4211" s="969"/>
      <c r="V4211" s="38"/>
      <c r="W4211" s="38"/>
    </row>
    <row r="4212" spans="1:23" x14ac:dyDescent="0.35">
      <c r="A4212" s="1329">
        <v>73702</v>
      </c>
      <c r="B4212" s="1330">
        <v>1.19</v>
      </c>
      <c r="C4212" s="291" t="s">
        <v>4507</v>
      </c>
      <c r="D4212" s="1"/>
      <c r="E4212" s="975" t="s">
        <v>4266</v>
      </c>
      <c r="F4212" s="3"/>
      <c r="O4212"/>
      <c r="P4212"/>
      <c r="Q4212"/>
      <c r="U4212" s="969"/>
      <c r="V4212" s="38"/>
      <c r="W4212" s="38"/>
    </row>
    <row r="4213" spans="1:23" x14ac:dyDescent="0.35">
      <c r="A4213" s="1329">
        <v>73702</v>
      </c>
      <c r="B4213" s="1330">
        <v>1.19</v>
      </c>
      <c r="C4213" s="291" t="s">
        <v>4508</v>
      </c>
      <c r="D4213" s="1"/>
      <c r="E4213" s="975" t="s">
        <v>4266</v>
      </c>
      <c r="F4213" s="3"/>
      <c r="O4213"/>
      <c r="P4213"/>
      <c r="Q4213"/>
      <c r="U4213" s="969"/>
      <c r="V4213" s="38"/>
      <c r="W4213" s="38"/>
    </row>
    <row r="4214" spans="1:23" x14ac:dyDescent="0.35">
      <c r="A4214" s="1329">
        <v>73702</v>
      </c>
      <c r="B4214" s="1330">
        <v>1.19</v>
      </c>
      <c r="C4214" s="291" t="s">
        <v>4509</v>
      </c>
      <c r="D4214" s="1128"/>
      <c r="E4214" s="975" t="s">
        <v>4266</v>
      </c>
      <c r="F4214" s="3"/>
      <c r="O4214"/>
      <c r="P4214"/>
      <c r="Q4214"/>
      <c r="U4214" s="969"/>
      <c r="V4214" s="38"/>
      <c r="W4214" s="38"/>
    </row>
    <row r="4215" spans="1:23" x14ac:dyDescent="0.35">
      <c r="A4215" s="1329">
        <v>73706</v>
      </c>
      <c r="B4215" s="1330">
        <v>1.85</v>
      </c>
      <c r="C4215" s="291" t="s">
        <v>4562</v>
      </c>
      <c r="D4215" s="1"/>
      <c r="E4215" s="975" t="s">
        <v>4266</v>
      </c>
      <c r="F4215" s="1126"/>
      <c r="O4215"/>
      <c r="P4215"/>
      <c r="Q4215"/>
      <c r="U4215" s="969"/>
      <c r="V4215" s="38"/>
      <c r="W4215" s="38"/>
    </row>
    <row r="4216" spans="1:23" x14ac:dyDescent="0.35">
      <c r="A4216" s="1329">
        <v>73706</v>
      </c>
      <c r="B4216" s="1330">
        <v>1.85</v>
      </c>
      <c r="C4216" s="291" t="s">
        <v>4563</v>
      </c>
      <c r="D4216" s="1"/>
      <c r="E4216" s="975" t="s">
        <v>4266</v>
      </c>
      <c r="F4216" s="3"/>
      <c r="O4216"/>
      <c r="P4216"/>
      <c r="Q4216"/>
      <c r="U4216" s="969"/>
      <c r="V4216" s="38"/>
      <c r="W4216" s="38"/>
    </row>
    <row r="4217" spans="1:23" x14ac:dyDescent="0.35">
      <c r="A4217" s="1329">
        <v>73718</v>
      </c>
      <c r="B4217" s="1330">
        <v>1.32</v>
      </c>
      <c r="C4217" s="291" t="s">
        <v>2055</v>
      </c>
      <c r="D4217" s="1"/>
      <c r="E4217" s="975" t="s">
        <v>4266</v>
      </c>
      <c r="F4217" s="3"/>
      <c r="O4217"/>
      <c r="P4217"/>
      <c r="Q4217"/>
      <c r="U4217" s="969"/>
      <c r="V4217" s="38"/>
      <c r="W4217" s="38"/>
    </row>
    <row r="4218" spans="1:23" x14ac:dyDescent="0.35">
      <c r="A4218" s="1329">
        <v>73718</v>
      </c>
      <c r="B4218" s="1330">
        <v>1.32</v>
      </c>
      <c r="C4218" s="291" t="s">
        <v>2056</v>
      </c>
      <c r="D4218" s="1"/>
      <c r="E4218" s="975" t="s">
        <v>4266</v>
      </c>
      <c r="F4218" s="3"/>
      <c r="O4218"/>
      <c r="P4218"/>
      <c r="Q4218"/>
      <c r="U4218" s="969"/>
      <c r="V4218" s="38"/>
      <c r="W4218" s="38"/>
    </row>
    <row r="4219" spans="1:23" x14ac:dyDescent="0.35">
      <c r="A4219" s="1329">
        <v>73718</v>
      </c>
      <c r="B4219" s="1330">
        <v>1.32</v>
      </c>
      <c r="C4219" s="278" t="s">
        <v>4523</v>
      </c>
      <c r="D4219" s="1"/>
      <c r="E4219" s="975" t="s">
        <v>4266</v>
      </c>
      <c r="F4219" s="3"/>
      <c r="O4219"/>
      <c r="P4219"/>
      <c r="Q4219"/>
      <c r="U4219" s="969"/>
      <c r="V4219" s="38"/>
      <c r="W4219" s="38"/>
    </row>
    <row r="4220" spans="1:23" x14ac:dyDescent="0.35">
      <c r="A4220" s="1329">
        <v>73718</v>
      </c>
      <c r="B4220" s="1330">
        <v>1.32</v>
      </c>
      <c r="C4220" s="291" t="s">
        <v>4524</v>
      </c>
      <c r="D4220" s="1"/>
      <c r="E4220" s="975" t="s">
        <v>4266</v>
      </c>
      <c r="F4220" s="3"/>
      <c r="O4220"/>
      <c r="P4220"/>
      <c r="Q4220"/>
      <c r="U4220" s="969"/>
      <c r="V4220" s="38"/>
      <c r="W4220" s="38"/>
    </row>
    <row r="4221" spans="1:23" x14ac:dyDescent="0.35">
      <c r="A4221" s="1329">
        <v>73719</v>
      </c>
      <c r="B4221" s="1330">
        <v>1.58</v>
      </c>
      <c r="C4221" s="291" t="s">
        <v>4543</v>
      </c>
      <c r="D4221" s="1126"/>
      <c r="E4221" s="975" t="s">
        <v>4266</v>
      </c>
      <c r="F4221" s="3"/>
      <c r="O4221"/>
      <c r="P4221"/>
      <c r="Q4221"/>
      <c r="U4221" s="969"/>
      <c r="V4221" s="38"/>
      <c r="W4221" s="38"/>
    </row>
    <row r="4222" spans="1:23" x14ac:dyDescent="0.35">
      <c r="A4222" s="1329">
        <v>73719</v>
      </c>
      <c r="B4222" s="1330">
        <v>1.58</v>
      </c>
      <c r="C4222" s="291" t="s">
        <v>4544</v>
      </c>
      <c r="D4222" s="1"/>
      <c r="E4222" s="975" t="s">
        <v>4266</v>
      </c>
      <c r="F4222" s="3"/>
      <c r="O4222"/>
      <c r="P4222"/>
      <c r="Q4222"/>
      <c r="U4222" s="969"/>
      <c r="V4222" s="38"/>
      <c r="W4222" s="38"/>
    </row>
    <row r="4223" spans="1:23" x14ac:dyDescent="0.35">
      <c r="A4223" s="1329">
        <v>73720</v>
      </c>
      <c r="B4223" s="1330">
        <v>2.1</v>
      </c>
      <c r="C4223" s="291" t="s">
        <v>2188</v>
      </c>
      <c r="D4223" s="1"/>
      <c r="E4223" s="975" t="s">
        <v>4266</v>
      </c>
      <c r="F4223" s="3"/>
      <c r="O4223"/>
      <c r="P4223"/>
      <c r="Q4223"/>
      <c r="U4223" s="969"/>
      <c r="V4223" s="38"/>
      <c r="W4223" s="38"/>
    </row>
    <row r="4224" spans="1:23" x14ac:dyDescent="0.35">
      <c r="A4224" s="1329">
        <v>73720</v>
      </c>
      <c r="B4224" s="1330">
        <v>2.1</v>
      </c>
      <c r="C4224" s="291" t="s">
        <v>2189</v>
      </c>
      <c r="D4224" s="1"/>
      <c r="E4224" s="975" t="s">
        <v>4266</v>
      </c>
      <c r="F4224" s="3"/>
      <c r="O4224"/>
      <c r="P4224"/>
      <c r="Q4224"/>
      <c r="U4224" s="969"/>
      <c r="V4224" s="38"/>
      <c r="W4224" s="38"/>
    </row>
    <row r="4225" spans="1:23" x14ac:dyDescent="0.35">
      <c r="A4225" s="1329">
        <v>73720</v>
      </c>
      <c r="B4225" s="1330">
        <v>2.1</v>
      </c>
      <c r="C4225" s="448" t="s">
        <v>4570</v>
      </c>
      <c r="D4225" s="1"/>
      <c r="E4225" s="975" t="s">
        <v>4266</v>
      </c>
      <c r="F4225" s="3"/>
      <c r="O4225"/>
      <c r="P4225"/>
      <c r="Q4225"/>
      <c r="U4225" s="969"/>
      <c r="V4225" s="38"/>
      <c r="W4225" s="38"/>
    </row>
    <row r="4226" spans="1:23" x14ac:dyDescent="0.35">
      <c r="A4226" s="1329">
        <v>73720</v>
      </c>
      <c r="B4226" s="1330">
        <v>2.1</v>
      </c>
      <c r="C4226" s="291" t="s">
        <v>4571</v>
      </c>
      <c r="D4226" s="1"/>
      <c r="E4226" s="975" t="s">
        <v>4266</v>
      </c>
      <c r="F4226" s="3"/>
      <c r="O4226"/>
      <c r="P4226"/>
      <c r="Q4226"/>
      <c r="U4226" s="969"/>
      <c r="V4226" s="38"/>
      <c r="W4226" s="38"/>
    </row>
    <row r="4227" spans="1:23" x14ac:dyDescent="0.35">
      <c r="A4227" s="1329">
        <v>73721</v>
      </c>
      <c r="B4227" s="1330">
        <v>1.32</v>
      </c>
      <c r="C4227" s="278" t="s">
        <v>4525</v>
      </c>
      <c r="D4227" s="1"/>
      <c r="E4227" s="975" t="s">
        <v>4266</v>
      </c>
      <c r="F4227" s="3"/>
      <c r="O4227"/>
      <c r="P4227"/>
      <c r="Q4227"/>
      <c r="U4227" s="969"/>
      <c r="V4227" s="38"/>
      <c r="W4227" s="38"/>
    </row>
    <row r="4228" spans="1:23" x14ac:dyDescent="0.35">
      <c r="A4228" s="1329">
        <v>73721</v>
      </c>
      <c r="B4228" s="1330">
        <v>1.32</v>
      </c>
      <c r="C4228" s="291" t="s">
        <v>4526</v>
      </c>
      <c r="D4228" s="1"/>
      <c r="E4228" s="975" t="s">
        <v>4266</v>
      </c>
      <c r="F4228" s="3"/>
      <c r="O4228"/>
      <c r="P4228"/>
      <c r="Q4228"/>
      <c r="U4228" s="969"/>
      <c r="V4228" s="38"/>
      <c r="W4228" s="38"/>
    </row>
    <row r="4229" spans="1:23" x14ac:dyDescent="0.35">
      <c r="A4229" s="1329">
        <v>73721</v>
      </c>
      <c r="B4229" s="1330">
        <v>1.32</v>
      </c>
      <c r="C4229" s="291" t="s">
        <v>4527</v>
      </c>
      <c r="D4229" s="1"/>
      <c r="E4229" s="975" t="s">
        <v>4266</v>
      </c>
      <c r="F4229" s="3"/>
      <c r="O4229"/>
      <c r="P4229"/>
      <c r="Q4229"/>
      <c r="U4229" s="969"/>
      <c r="V4229" s="38"/>
      <c r="W4229" s="38"/>
    </row>
    <row r="4230" spans="1:23" x14ac:dyDescent="0.35">
      <c r="A4230" s="1329">
        <v>73722</v>
      </c>
      <c r="B4230" s="1330">
        <v>1.58</v>
      </c>
      <c r="C4230" s="291" t="s">
        <v>4545</v>
      </c>
      <c r="D4230" s="1"/>
      <c r="E4230" s="975" t="s">
        <v>4266</v>
      </c>
      <c r="F4230" s="3"/>
      <c r="O4230"/>
      <c r="P4230"/>
      <c r="Q4230"/>
      <c r="U4230" s="969"/>
      <c r="V4230" s="38"/>
      <c r="W4230" s="38"/>
    </row>
    <row r="4231" spans="1:23" x14ac:dyDescent="0.35">
      <c r="A4231" s="1329">
        <v>73722</v>
      </c>
      <c r="B4231" s="1330">
        <v>1.58</v>
      </c>
      <c r="C4231" s="291" t="s">
        <v>4546</v>
      </c>
      <c r="D4231" s="1"/>
      <c r="E4231" s="975" t="s">
        <v>4266</v>
      </c>
      <c r="F4231" s="3"/>
      <c r="O4231"/>
      <c r="P4231"/>
      <c r="Q4231"/>
      <c r="U4231" s="969"/>
      <c r="V4231" s="38"/>
      <c r="W4231" s="38"/>
    </row>
    <row r="4232" spans="1:23" x14ac:dyDescent="0.35">
      <c r="A4232" s="1329">
        <v>73723</v>
      </c>
      <c r="B4232" s="1330">
        <v>2.1</v>
      </c>
      <c r="C4232" s="278" t="s">
        <v>4572</v>
      </c>
      <c r="D4232" s="1"/>
      <c r="E4232" s="975" t="s">
        <v>4266</v>
      </c>
      <c r="F4232" s="3"/>
      <c r="O4232"/>
      <c r="P4232"/>
      <c r="Q4232"/>
      <c r="U4232" s="969"/>
      <c r="V4232" s="38"/>
      <c r="W4232" s="38"/>
    </row>
    <row r="4233" spans="1:23" x14ac:dyDescent="0.35">
      <c r="A4233" s="1329">
        <v>73723</v>
      </c>
      <c r="B4233" s="1330">
        <v>2.1</v>
      </c>
      <c r="C4233" s="278" t="s">
        <v>4573</v>
      </c>
      <c r="D4233" s="1"/>
      <c r="E4233" s="975" t="s">
        <v>4266</v>
      </c>
      <c r="F4233" s="3"/>
      <c r="O4233"/>
      <c r="P4233"/>
      <c r="Q4233"/>
      <c r="U4233" s="969"/>
      <c r="V4233" s="38"/>
      <c r="W4233" s="38"/>
    </row>
    <row r="4234" spans="1:23" x14ac:dyDescent="0.35">
      <c r="A4234" s="1329">
        <v>73723</v>
      </c>
      <c r="B4234" s="1330">
        <v>2.1</v>
      </c>
      <c r="C4234" s="291" t="s">
        <v>4574</v>
      </c>
      <c r="D4234" s="1"/>
      <c r="E4234" s="975" t="s">
        <v>4266</v>
      </c>
      <c r="F4234" s="3"/>
      <c r="O4234"/>
      <c r="P4234"/>
      <c r="Q4234"/>
      <c r="U4234" s="969"/>
      <c r="V4234" s="38"/>
      <c r="W4234" s="38"/>
    </row>
    <row r="4235" spans="1:23" x14ac:dyDescent="0.35">
      <c r="A4235" s="1329">
        <v>73723</v>
      </c>
      <c r="B4235" s="1330">
        <v>2.1</v>
      </c>
      <c r="C4235" s="291" t="s">
        <v>4575</v>
      </c>
      <c r="D4235" s="1"/>
      <c r="E4235" s="975" t="s">
        <v>4266</v>
      </c>
      <c r="F4235" s="3"/>
      <c r="O4235"/>
      <c r="P4235"/>
      <c r="Q4235"/>
      <c r="U4235" s="969"/>
      <c r="V4235" s="38"/>
      <c r="W4235" s="38"/>
    </row>
    <row r="4236" spans="1:23" x14ac:dyDescent="0.35">
      <c r="A4236" s="1340">
        <v>73725</v>
      </c>
      <c r="B4236" s="1341">
        <v>1.77</v>
      </c>
      <c r="C4236" s="291" t="s">
        <v>4559</v>
      </c>
      <c r="D4236" s="1"/>
      <c r="E4236" s="975" t="s">
        <v>4266</v>
      </c>
      <c r="F4236" s="3"/>
      <c r="O4236"/>
      <c r="P4236"/>
      <c r="Q4236"/>
      <c r="U4236" s="969"/>
      <c r="V4236" s="38"/>
      <c r="W4236" s="38"/>
    </row>
    <row r="4237" spans="1:23" x14ac:dyDescent="0.35">
      <c r="A4237" s="1329">
        <v>74018</v>
      </c>
      <c r="B4237" s="1330">
        <v>0.18</v>
      </c>
      <c r="C4237" s="278" t="s">
        <v>4333</v>
      </c>
      <c r="D4237" s="1"/>
      <c r="E4237" s="975" t="s">
        <v>4266</v>
      </c>
      <c r="F4237" s="3"/>
      <c r="O4237"/>
      <c r="P4237"/>
      <c r="Q4237"/>
      <c r="U4237" s="969"/>
      <c r="V4237" s="38"/>
      <c r="W4237" s="38"/>
    </row>
    <row r="4238" spans="1:23" x14ac:dyDescent="0.35">
      <c r="A4238" s="1329">
        <v>74019</v>
      </c>
      <c r="B4238" s="1330">
        <v>0.22</v>
      </c>
      <c r="C4238" s="291" t="s">
        <v>4355</v>
      </c>
      <c r="D4238" s="1"/>
      <c r="E4238" s="975" t="s">
        <v>4266</v>
      </c>
      <c r="F4238" s="3"/>
      <c r="O4238"/>
      <c r="P4238"/>
      <c r="Q4238"/>
      <c r="U4238" s="969"/>
      <c r="V4238" s="38"/>
      <c r="W4238" s="38"/>
    </row>
    <row r="4239" spans="1:23" x14ac:dyDescent="0.35">
      <c r="A4239" s="1329">
        <v>74022</v>
      </c>
      <c r="B4239" s="1330">
        <v>0.31</v>
      </c>
      <c r="C4239" s="278" t="s">
        <v>4369</v>
      </c>
      <c r="D4239" s="1"/>
      <c r="E4239" s="975" t="s">
        <v>4266</v>
      </c>
      <c r="F4239" s="3"/>
      <c r="O4239"/>
      <c r="P4239"/>
      <c r="Q4239"/>
      <c r="U4239" s="969"/>
      <c r="V4239" s="38"/>
      <c r="W4239" s="38"/>
    </row>
    <row r="4240" spans="1:23" x14ac:dyDescent="0.35">
      <c r="A4240" s="1329">
        <v>74160</v>
      </c>
      <c r="B4240" s="1330">
        <v>1.24</v>
      </c>
      <c r="C4240" s="278" t="s">
        <v>4515</v>
      </c>
      <c r="D4240" s="1"/>
      <c r="E4240" s="975" t="s">
        <v>4266</v>
      </c>
      <c r="F4240" s="3"/>
      <c r="O4240"/>
      <c r="P4240"/>
      <c r="Q4240"/>
      <c r="U4240" s="969"/>
      <c r="V4240" s="38"/>
      <c r="W4240" s="38"/>
    </row>
    <row r="4241" spans="1:23" x14ac:dyDescent="0.35">
      <c r="A4241" s="1329">
        <v>74174</v>
      </c>
      <c r="B4241" s="1330">
        <v>2.15</v>
      </c>
      <c r="C4241" s="278" t="s">
        <v>4577</v>
      </c>
      <c r="D4241" s="1"/>
      <c r="E4241" s="975" t="s">
        <v>4266</v>
      </c>
      <c r="F4241" s="3"/>
      <c r="O4241"/>
      <c r="P4241"/>
      <c r="Q4241"/>
      <c r="U4241" s="969"/>
      <c r="V4241" s="38"/>
      <c r="W4241" s="38"/>
    </row>
    <row r="4242" spans="1:23" x14ac:dyDescent="0.35">
      <c r="A4242" s="1329">
        <v>74175</v>
      </c>
      <c r="B4242" s="1330">
        <v>1.77</v>
      </c>
      <c r="C4242" s="278" t="s">
        <v>4560</v>
      </c>
      <c r="D4242" s="1"/>
      <c r="E4242" s="975" t="s">
        <v>4266</v>
      </c>
      <c r="F4242" s="3"/>
      <c r="O4242"/>
      <c r="P4242"/>
      <c r="Q4242"/>
      <c r="U4242" s="969"/>
      <c r="V4242" s="38"/>
      <c r="W4242" s="38"/>
    </row>
    <row r="4243" spans="1:23" x14ac:dyDescent="0.35">
      <c r="A4243" s="1329">
        <v>74176</v>
      </c>
      <c r="B4243" s="1330">
        <v>1.7</v>
      </c>
      <c r="C4243" s="1331" t="s">
        <v>4549</v>
      </c>
      <c r="D4243" s="1"/>
      <c r="E4243" s="975" t="s">
        <v>4266</v>
      </c>
      <c r="F4243" s="3"/>
      <c r="O4243"/>
      <c r="P4243"/>
      <c r="Q4243"/>
      <c r="U4243" s="969"/>
      <c r="V4243" s="38"/>
      <c r="W4243" s="38"/>
    </row>
    <row r="4244" spans="1:23" x14ac:dyDescent="0.35">
      <c r="A4244" s="1329">
        <v>74177</v>
      </c>
      <c r="B4244" s="1330">
        <v>1.77</v>
      </c>
      <c r="C4244" s="278" t="s">
        <v>4561</v>
      </c>
      <c r="D4244" s="1"/>
      <c r="E4244" s="975" t="s">
        <v>4266</v>
      </c>
      <c r="F4244" s="3"/>
      <c r="O4244"/>
      <c r="P4244"/>
      <c r="Q4244"/>
      <c r="U4244" s="969"/>
      <c r="V4244" s="38"/>
      <c r="W4244" s="38"/>
    </row>
    <row r="4245" spans="1:23" x14ac:dyDescent="0.35">
      <c r="A4245" s="1329">
        <v>74178</v>
      </c>
      <c r="B4245" s="1330">
        <v>1.96</v>
      </c>
      <c r="C4245" s="278" t="s">
        <v>4564</v>
      </c>
      <c r="D4245" s="1"/>
      <c r="E4245" s="975" t="s">
        <v>4266</v>
      </c>
      <c r="F4245" s="3"/>
      <c r="O4245"/>
      <c r="P4245"/>
      <c r="Q4245"/>
      <c r="U4245" s="969"/>
      <c r="V4245" s="38"/>
      <c r="W4245" s="38"/>
    </row>
    <row r="4246" spans="1:23" x14ac:dyDescent="0.35">
      <c r="A4246" s="1329">
        <v>74181</v>
      </c>
      <c r="B4246" s="1330">
        <v>1.42</v>
      </c>
      <c r="C4246" s="278" t="s">
        <v>4534</v>
      </c>
      <c r="D4246" s="1"/>
      <c r="E4246" s="975" t="s">
        <v>4266</v>
      </c>
      <c r="F4246" s="3"/>
      <c r="O4246"/>
      <c r="P4246"/>
      <c r="Q4246"/>
      <c r="U4246" s="969"/>
      <c r="V4246" s="38"/>
      <c r="W4246" s="38"/>
    </row>
    <row r="4247" spans="1:23" x14ac:dyDescent="0.35">
      <c r="A4247" s="1329">
        <v>74250</v>
      </c>
      <c r="B4247" s="1330">
        <v>0.79</v>
      </c>
      <c r="C4247" s="291" t="s">
        <v>4415</v>
      </c>
      <c r="D4247" s="1"/>
      <c r="E4247" s="975" t="s">
        <v>4266</v>
      </c>
      <c r="F4247" s="3"/>
      <c r="O4247"/>
      <c r="P4247"/>
      <c r="Q4247"/>
      <c r="U4247" s="969"/>
      <c r="V4247" s="38"/>
      <c r="W4247" s="38"/>
    </row>
    <row r="4248" spans="1:23" x14ac:dyDescent="0.35">
      <c r="A4248" s="1329">
        <v>75635</v>
      </c>
      <c r="B4248" s="1330">
        <v>2.34</v>
      </c>
      <c r="C4248" s="278" t="s">
        <v>4580</v>
      </c>
      <c r="D4248" s="1"/>
      <c r="E4248" s="975" t="s">
        <v>4266</v>
      </c>
      <c r="F4248" s="3"/>
      <c r="O4248"/>
      <c r="P4248"/>
      <c r="Q4248"/>
      <c r="U4248" s="969"/>
      <c r="V4248" s="38"/>
      <c r="W4248" s="38"/>
    </row>
    <row r="4249" spans="1:23" x14ac:dyDescent="0.35">
      <c r="A4249" s="1329">
        <v>75809</v>
      </c>
      <c r="B4249" s="1330">
        <v>0.46</v>
      </c>
      <c r="C4249" s="291" t="s">
        <v>4378</v>
      </c>
      <c r="D4249" s="1"/>
      <c r="E4249" s="975" t="s">
        <v>4266</v>
      </c>
      <c r="F4249" s="3"/>
      <c r="O4249"/>
      <c r="P4249"/>
      <c r="Q4249"/>
      <c r="U4249" s="969"/>
      <c r="V4249" s="38"/>
      <c r="W4249" s="38"/>
    </row>
    <row r="4250" spans="1:23" x14ac:dyDescent="0.35">
      <c r="A4250" s="1329">
        <v>76010</v>
      </c>
      <c r="B4250" s="1330">
        <v>0.18</v>
      </c>
      <c r="C4250" s="278" t="s">
        <v>4334</v>
      </c>
      <c r="D4250" s="1"/>
      <c r="E4250" s="975" t="s">
        <v>4266</v>
      </c>
      <c r="F4250" s="3"/>
      <c r="O4250"/>
      <c r="P4250"/>
      <c r="Q4250"/>
      <c r="U4250" s="969"/>
      <c r="V4250" s="38"/>
      <c r="W4250" s="38"/>
    </row>
    <row r="4251" spans="1:23" x14ac:dyDescent="0.35">
      <c r="A4251" s="1329">
        <v>76641</v>
      </c>
      <c r="B4251" s="1330">
        <v>0.71</v>
      </c>
      <c r="C4251" s="278" t="s">
        <v>4408</v>
      </c>
      <c r="D4251" s="1"/>
      <c r="E4251" s="975" t="s">
        <v>4266</v>
      </c>
      <c r="F4251" s="3"/>
      <c r="O4251"/>
      <c r="P4251"/>
      <c r="Q4251"/>
      <c r="U4251" s="969"/>
      <c r="V4251" s="38"/>
      <c r="W4251" s="38"/>
    </row>
    <row r="4252" spans="1:23" x14ac:dyDescent="0.35">
      <c r="A4252" s="1329">
        <v>76641</v>
      </c>
      <c r="B4252" s="1330">
        <v>0.71</v>
      </c>
      <c r="C4252" s="278" t="s">
        <v>4409</v>
      </c>
      <c r="D4252" s="1"/>
      <c r="E4252" s="975" t="s">
        <v>4266</v>
      </c>
      <c r="F4252" s="3"/>
      <c r="O4252"/>
      <c r="P4252"/>
      <c r="Q4252"/>
      <c r="U4252" s="969"/>
      <c r="V4252" s="38"/>
      <c r="W4252" s="38"/>
    </row>
    <row r="4253" spans="1:23" x14ac:dyDescent="0.35">
      <c r="A4253" s="1329">
        <v>76642</v>
      </c>
      <c r="B4253" s="1330">
        <v>0.66</v>
      </c>
      <c r="C4253" s="278" t="s">
        <v>4397</v>
      </c>
      <c r="D4253" s="1"/>
      <c r="E4253" s="975" t="s">
        <v>4266</v>
      </c>
      <c r="F4253" s="3"/>
      <c r="O4253"/>
      <c r="P4253"/>
      <c r="Q4253"/>
      <c r="U4253" s="969"/>
      <c r="V4253" s="38"/>
      <c r="W4253" s="38"/>
    </row>
    <row r="4254" spans="1:23" x14ac:dyDescent="0.35">
      <c r="A4254" s="1329">
        <v>76642</v>
      </c>
      <c r="B4254" s="1330">
        <v>0.66</v>
      </c>
      <c r="C4254" s="278" t="s">
        <v>4398</v>
      </c>
      <c r="D4254" s="1"/>
      <c r="E4254" s="975" t="s">
        <v>4266</v>
      </c>
      <c r="F4254" s="3"/>
      <c r="O4254"/>
      <c r="P4254"/>
      <c r="Q4254"/>
      <c r="U4254" s="969"/>
      <c r="V4254" s="38"/>
      <c r="W4254" s="38"/>
    </row>
    <row r="4255" spans="1:23" x14ac:dyDescent="0.35">
      <c r="A4255" s="1329">
        <v>76705</v>
      </c>
      <c r="B4255" s="1330">
        <v>0.57999999999999996</v>
      </c>
      <c r="C4255" s="291" t="s">
        <v>4391</v>
      </c>
      <c r="D4255" s="1"/>
      <c r="E4255" s="975" t="s">
        <v>4266</v>
      </c>
      <c r="F4255" s="3"/>
      <c r="O4255"/>
      <c r="P4255"/>
      <c r="Q4255"/>
      <c r="U4255" s="969"/>
      <c r="V4255" s="38"/>
      <c r="W4255" s="38"/>
    </row>
    <row r="4256" spans="1:23" x14ac:dyDescent="0.35">
      <c r="A4256" s="1329">
        <v>76705</v>
      </c>
      <c r="B4256" s="1330">
        <v>0.57999999999999996</v>
      </c>
      <c r="C4256" s="278" t="s">
        <v>4392</v>
      </c>
      <c r="D4256" s="1"/>
      <c r="E4256" s="975" t="s">
        <v>4266</v>
      </c>
      <c r="F4256" s="3"/>
      <c r="O4256"/>
      <c r="P4256"/>
      <c r="Q4256"/>
      <c r="U4256" s="969"/>
      <c r="V4256" s="38"/>
      <c r="W4256" s="38"/>
    </row>
    <row r="4257" spans="1:23" x14ac:dyDescent="0.35">
      <c r="A4257" s="1329">
        <v>76705</v>
      </c>
      <c r="B4257" s="1330">
        <v>0.57999999999999996</v>
      </c>
      <c r="C4257" s="278" t="s">
        <v>4393</v>
      </c>
      <c r="D4257" s="1"/>
      <c r="E4257" s="975" t="s">
        <v>4266</v>
      </c>
      <c r="F4257" s="3"/>
      <c r="O4257"/>
      <c r="P4257"/>
      <c r="Q4257"/>
      <c r="U4257" s="969"/>
      <c r="V4257" s="38"/>
      <c r="W4257" s="38"/>
    </row>
    <row r="4258" spans="1:23" x14ac:dyDescent="0.35">
      <c r="A4258" s="1329">
        <v>76706</v>
      </c>
      <c r="B4258" s="1330">
        <v>0.54</v>
      </c>
      <c r="C4258" s="278" t="s">
        <v>4389</v>
      </c>
      <c r="D4258" s="1"/>
      <c r="E4258" s="975" t="s">
        <v>4266</v>
      </c>
      <c r="F4258" s="3"/>
      <c r="O4258"/>
      <c r="P4258"/>
      <c r="Q4258"/>
      <c r="U4258" s="969"/>
      <c r="V4258" s="38"/>
      <c r="W4258" s="38"/>
    </row>
    <row r="4259" spans="1:23" x14ac:dyDescent="0.35">
      <c r="A4259" s="1329">
        <v>76801</v>
      </c>
      <c r="B4259" s="1330">
        <v>0.97</v>
      </c>
      <c r="C4259" s="278" t="s">
        <v>4424</v>
      </c>
      <c r="D4259" s="1"/>
      <c r="E4259" s="975" t="s">
        <v>4266</v>
      </c>
      <c r="F4259" s="3"/>
      <c r="O4259"/>
      <c r="P4259"/>
      <c r="Q4259"/>
      <c r="U4259" s="969"/>
      <c r="V4259" s="38"/>
      <c r="W4259" s="38"/>
    </row>
    <row r="4260" spans="1:23" x14ac:dyDescent="0.35">
      <c r="A4260" s="1329">
        <v>76815</v>
      </c>
      <c r="B4260" s="1330">
        <v>0.63</v>
      </c>
      <c r="C4260" s="278" t="s">
        <v>4396</v>
      </c>
      <c r="D4260" s="1"/>
      <c r="E4260" s="975" t="s">
        <v>4266</v>
      </c>
      <c r="F4260" s="3"/>
      <c r="O4260"/>
      <c r="P4260"/>
      <c r="Q4260"/>
      <c r="U4260" s="969"/>
      <c r="V4260" s="38"/>
      <c r="W4260" s="38"/>
    </row>
    <row r="4261" spans="1:23" x14ac:dyDescent="0.35">
      <c r="A4261" s="1329">
        <v>76817</v>
      </c>
      <c r="B4261" s="1330">
        <v>0.73</v>
      </c>
      <c r="C4261" s="291" t="s">
        <v>4410</v>
      </c>
      <c r="D4261" s="1"/>
      <c r="E4261" s="975" t="s">
        <v>4266</v>
      </c>
      <c r="F4261" s="3"/>
      <c r="O4261"/>
      <c r="P4261"/>
      <c r="Q4261"/>
      <c r="U4261" s="969"/>
      <c r="V4261" s="38"/>
      <c r="W4261" s="38"/>
    </row>
    <row r="4262" spans="1:23" x14ac:dyDescent="0.35">
      <c r="A4262" s="1329">
        <v>76830</v>
      </c>
      <c r="B4262" s="1330">
        <v>0.67</v>
      </c>
      <c r="C4262" s="291" t="s">
        <v>4399</v>
      </c>
      <c r="D4262" s="1126"/>
      <c r="E4262" s="975" t="s">
        <v>4266</v>
      </c>
      <c r="O4262"/>
      <c r="P4262"/>
      <c r="Q4262"/>
      <c r="U4262" s="969"/>
      <c r="V4262" s="38"/>
      <c r="W4262" s="38"/>
    </row>
    <row r="4263" spans="1:23" x14ac:dyDescent="0.35">
      <c r="A4263" s="1329">
        <v>76856</v>
      </c>
      <c r="B4263" s="1330">
        <v>0.67</v>
      </c>
      <c r="C4263" s="278" t="s">
        <v>4400</v>
      </c>
      <c r="D4263" s="1126"/>
      <c r="E4263" s="975" t="s">
        <v>4266</v>
      </c>
      <c r="F4263" s="3"/>
      <c r="O4263"/>
      <c r="P4263"/>
      <c r="Q4263"/>
      <c r="U4263" s="969"/>
      <c r="V4263" s="38"/>
      <c r="W4263" s="38"/>
    </row>
    <row r="4264" spans="1:23" x14ac:dyDescent="0.35">
      <c r="A4264" s="1329">
        <v>76857</v>
      </c>
      <c r="B4264" s="1330">
        <v>0.49</v>
      </c>
      <c r="C4264" s="278" t="s">
        <v>4379</v>
      </c>
      <c r="D4264" s="1"/>
      <c r="E4264" s="975" t="s">
        <v>4266</v>
      </c>
      <c r="F4264" s="3"/>
      <c r="O4264"/>
      <c r="P4264"/>
      <c r="Q4264"/>
      <c r="U4264" s="969"/>
      <c r="V4264" s="38"/>
      <c r="W4264" s="38"/>
    </row>
    <row r="4265" spans="1:23" x14ac:dyDescent="0.35">
      <c r="A4265" s="1329">
        <v>76857</v>
      </c>
      <c r="B4265" s="1330">
        <v>0.49</v>
      </c>
      <c r="C4265" s="278" t="s">
        <v>4380</v>
      </c>
      <c r="D4265" s="1"/>
      <c r="E4265" s="975" t="s">
        <v>4266</v>
      </c>
      <c r="F4265" s="3"/>
      <c r="O4265"/>
      <c r="P4265"/>
      <c r="Q4265"/>
      <c r="U4265" s="969"/>
      <c r="V4265" s="38"/>
      <c r="W4265" s="38"/>
    </row>
    <row r="4266" spans="1:23" x14ac:dyDescent="0.35">
      <c r="A4266" s="1329">
        <v>76870</v>
      </c>
      <c r="B4266" s="1330">
        <v>0.62</v>
      </c>
      <c r="C4266" s="278" t="s">
        <v>4395</v>
      </c>
      <c r="D4266" s="1"/>
      <c r="E4266" s="975" t="s">
        <v>4266</v>
      </c>
      <c r="F4266" s="3"/>
      <c r="O4266"/>
      <c r="P4266"/>
      <c r="Q4266"/>
      <c r="U4266" s="969"/>
      <c r="V4266" s="38"/>
      <c r="W4266" s="38"/>
    </row>
    <row r="4267" spans="1:23" x14ac:dyDescent="0.35">
      <c r="A4267" s="1329">
        <v>76881</v>
      </c>
      <c r="B4267" s="1330">
        <v>0.88</v>
      </c>
      <c r="C4267" s="291" t="s">
        <v>4422</v>
      </c>
      <c r="D4267" s="1"/>
      <c r="E4267" s="975" t="s">
        <v>4266</v>
      </c>
      <c r="F4267" s="3"/>
      <c r="O4267"/>
      <c r="P4267"/>
      <c r="Q4267"/>
      <c r="U4267" s="969"/>
      <c r="V4267" s="38"/>
      <c r="W4267" s="38"/>
    </row>
    <row r="4268" spans="1:23" x14ac:dyDescent="0.35">
      <c r="A4268" s="1329">
        <v>76881</v>
      </c>
      <c r="B4268" s="1330">
        <v>0.88</v>
      </c>
      <c r="C4268" s="291" t="s">
        <v>4423</v>
      </c>
      <c r="D4268" s="1"/>
      <c r="E4268" s="975" t="s">
        <v>4266</v>
      </c>
      <c r="F4268" s="3"/>
      <c r="O4268"/>
      <c r="P4268"/>
      <c r="Q4268"/>
      <c r="U4268" s="969"/>
      <c r="V4268" s="38"/>
      <c r="W4268" s="38"/>
    </row>
    <row r="4269" spans="1:23" x14ac:dyDescent="0.35">
      <c r="A4269" s="1329">
        <v>76882</v>
      </c>
      <c r="B4269" s="1330">
        <v>0.67</v>
      </c>
      <c r="C4269" s="278" t="s">
        <v>4401</v>
      </c>
      <c r="D4269" s="1126"/>
      <c r="E4269" s="975" t="s">
        <v>4266</v>
      </c>
      <c r="F4269" s="3"/>
      <c r="O4269"/>
      <c r="P4269"/>
      <c r="Q4269"/>
      <c r="U4269" s="969"/>
      <c r="V4269" s="38"/>
      <c r="W4269" s="38"/>
    </row>
    <row r="4270" spans="1:23" x14ac:dyDescent="0.35">
      <c r="A4270" s="1329">
        <v>76882</v>
      </c>
      <c r="B4270" s="1330">
        <v>0.67</v>
      </c>
      <c r="C4270" s="278" t="s">
        <v>4402</v>
      </c>
      <c r="E4270" s="975" t="s">
        <v>4266</v>
      </c>
      <c r="F4270" s="3"/>
      <c r="O4270"/>
      <c r="P4270"/>
      <c r="Q4270"/>
      <c r="U4270" s="969"/>
      <c r="V4270" s="38"/>
      <c r="W4270" s="38"/>
    </row>
    <row r="4271" spans="1:23" x14ac:dyDescent="0.35">
      <c r="A4271" s="1329">
        <v>76882</v>
      </c>
      <c r="B4271" s="1330">
        <v>0.67</v>
      </c>
      <c r="C4271" s="291" t="s">
        <v>4403</v>
      </c>
      <c r="E4271" s="975" t="s">
        <v>4266</v>
      </c>
      <c r="F4271" s="3"/>
      <c r="O4271"/>
      <c r="P4271"/>
      <c r="Q4271"/>
      <c r="U4271" s="969"/>
      <c r="V4271" s="38"/>
      <c r="W4271" s="38"/>
    </row>
    <row r="4272" spans="1:23" x14ac:dyDescent="0.35">
      <c r="A4272" s="1329">
        <v>76886</v>
      </c>
      <c r="B4272" s="1330">
        <v>0.6</v>
      </c>
      <c r="C4272" s="278" t="s">
        <v>4394</v>
      </c>
      <c r="D4272" s="1"/>
      <c r="E4272" s="975" t="s">
        <v>4266</v>
      </c>
      <c r="F4272" s="3"/>
      <c r="O4272"/>
      <c r="P4272"/>
      <c r="Q4272"/>
      <c r="U4272" s="969"/>
      <c r="V4272" s="38"/>
      <c r="W4272" s="38"/>
    </row>
    <row r="4273" spans="1:23" x14ac:dyDescent="0.35">
      <c r="A4273" s="1329">
        <v>77046</v>
      </c>
      <c r="B4273" s="1330">
        <v>1.41</v>
      </c>
      <c r="C4273" s="278" t="s">
        <v>4533</v>
      </c>
      <c r="D4273" s="1"/>
      <c r="E4273" s="975" t="s">
        <v>4266</v>
      </c>
      <c r="F4273" s="3"/>
      <c r="O4273"/>
      <c r="P4273"/>
      <c r="Q4273"/>
      <c r="U4273" s="969"/>
      <c r="V4273" s="38"/>
      <c r="W4273" s="38"/>
    </row>
    <row r="4274" spans="1:23" x14ac:dyDescent="0.35">
      <c r="A4274" s="1329">
        <v>77065</v>
      </c>
      <c r="B4274" s="1330">
        <v>0.79</v>
      </c>
      <c r="C4274" s="278" t="s">
        <v>4416</v>
      </c>
      <c r="D4274" s="1"/>
      <c r="E4274" s="975" t="s">
        <v>4266</v>
      </c>
      <c r="F4274" s="3"/>
      <c r="O4274"/>
      <c r="P4274"/>
      <c r="Q4274"/>
      <c r="U4274" s="969"/>
      <c r="V4274" s="38"/>
      <c r="W4274" s="38"/>
    </row>
    <row r="4275" spans="1:23" x14ac:dyDescent="0.35">
      <c r="A4275" s="1329">
        <v>77065</v>
      </c>
      <c r="B4275" s="1330">
        <v>0.79</v>
      </c>
      <c r="C4275" s="278" t="s">
        <v>4417</v>
      </c>
      <c r="D4275" s="1"/>
      <c r="E4275" s="975" t="s">
        <v>4266</v>
      </c>
      <c r="F4275" s="3"/>
      <c r="O4275"/>
      <c r="P4275"/>
      <c r="Q4275"/>
      <c r="U4275" s="969"/>
      <c r="V4275" s="38"/>
      <c r="W4275" s="38"/>
    </row>
    <row r="4276" spans="1:23" x14ac:dyDescent="0.35">
      <c r="A4276" s="1329">
        <v>77065</v>
      </c>
      <c r="B4276" s="1330">
        <v>0.79</v>
      </c>
      <c r="C4276" s="278" t="s">
        <v>4418</v>
      </c>
      <c r="D4276" s="1"/>
      <c r="E4276" s="975" t="s">
        <v>4266</v>
      </c>
      <c r="F4276" s="3"/>
      <c r="O4276"/>
      <c r="P4276"/>
      <c r="Q4276"/>
      <c r="U4276" s="969"/>
      <c r="V4276" s="38"/>
      <c r="W4276" s="38"/>
    </row>
    <row r="4277" spans="1:23" x14ac:dyDescent="0.35">
      <c r="A4277" s="1329">
        <v>77065</v>
      </c>
      <c r="B4277" s="1330">
        <v>0.79</v>
      </c>
      <c r="C4277" s="278" t="s">
        <v>4419</v>
      </c>
      <c r="D4277" s="1"/>
      <c r="E4277" s="975" t="s">
        <v>4266</v>
      </c>
      <c r="F4277" s="3"/>
      <c r="O4277"/>
      <c r="P4277"/>
      <c r="Q4277"/>
      <c r="U4277" s="969"/>
      <c r="V4277" s="38"/>
      <c r="W4277" s="38"/>
    </row>
    <row r="4278" spans="1:23" x14ac:dyDescent="0.35">
      <c r="A4278" s="1329">
        <v>77066</v>
      </c>
      <c r="B4278" s="1330">
        <v>0.98</v>
      </c>
      <c r="C4278" s="278" t="s">
        <v>4453</v>
      </c>
      <c r="D4278" s="1"/>
      <c r="E4278" s="975" t="s">
        <v>4266</v>
      </c>
      <c r="F4278" s="3"/>
      <c r="O4278"/>
      <c r="P4278"/>
      <c r="Q4278"/>
      <c r="U4278" s="969"/>
      <c r="V4278" s="38"/>
      <c r="W4278" s="38"/>
    </row>
    <row r="4279" spans="1:23" x14ac:dyDescent="0.35">
      <c r="A4279" s="1329">
        <v>77066</v>
      </c>
      <c r="B4279" s="1330">
        <v>0.98</v>
      </c>
      <c r="C4279" s="278" t="s">
        <v>4454</v>
      </c>
      <c r="D4279" s="1"/>
      <c r="E4279" s="975" t="s">
        <v>4266</v>
      </c>
      <c r="F4279" s="3"/>
      <c r="O4279"/>
      <c r="P4279"/>
      <c r="Q4279"/>
      <c r="U4279" s="969"/>
      <c r="V4279" s="38"/>
      <c r="W4279" s="38"/>
    </row>
    <row r="4280" spans="1:23" x14ac:dyDescent="0.35">
      <c r="A4280" s="1329">
        <v>77067</v>
      </c>
      <c r="B4280" s="1330">
        <v>0.74</v>
      </c>
      <c r="C4280" s="278" t="s">
        <v>4411</v>
      </c>
      <c r="D4280" s="1"/>
      <c r="E4280" s="975" t="s">
        <v>4266</v>
      </c>
      <c r="F4280" s="3"/>
      <c r="O4280"/>
      <c r="P4280"/>
      <c r="Q4280"/>
      <c r="U4280" s="969"/>
      <c r="V4280" s="38"/>
      <c r="W4280" s="38"/>
    </row>
    <row r="4281" spans="1:23" x14ac:dyDescent="0.35">
      <c r="A4281" s="1329">
        <v>77067</v>
      </c>
      <c r="B4281" s="1330">
        <v>0.74</v>
      </c>
      <c r="C4281" s="291" t="s">
        <v>4412</v>
      </c>
      <c r="D4281" s="1"/>
      <c r="E4281" s="975" t="s">
        <v>4266</v>
      </c>
      <c r="F4281" s="3"/>
      <c r="O4281"/>
      <c r="P4281"/>
      <c r="Q4281"/>
      <c r="U4281" s="969"/>
      <c r="V4281" s="38"/>
      <c r="W4281" s="38"/>
    </row>
    <row r="4282" spans="1:23" x14ac:dyDescent="0.35">
      <c r="A4282" s="1329">
        <v>77067</v>
      </c>
      <c r="B4282" s="1330">
        <v>0.74</v>
      </c>
      <c r="C4282" s="291" t="s">
        <v>4413</v>
      </c>
      <c r="D4282" s="1"/>
      <c r="E4282" s="975" t="s">
        <v>4266</v>
      </c>
      <c r="F4282" s="3"/>
      <c r="O4282"/>
      <c r="P4282"/>
      <c r="Q4282"/>
      <c r="U4282" s="969"/>
      <c r="V4282" s="38"/>
      <c r="W4282" s="38"/>
    </row>
    <row r="4283" spans="1:23" x14ac:dyDescent="0.35">
      <c r="A4283" s="1329">
        <v>77072</v>
      </c>
      <c r="B4283" s="1330">
        <v>0.19</v>
      </c>
      <c r="C4283" s="278" t="s">
        <v>4336</v>
      </c>
      <c r="D4283" s="1"/>
      <c r="E4283" s="975" t="s">
        <v>4266</v>
      </c>
      <c r="F4283" s="3"/>
      <c r="O4283"/>
      <c r="P4283"/>
      <c r="Q4283"/>
      <c r="U4283" s="969"/>
      <c r="V4283" s="38"/>
      <c r="W4283" s="38"/>
    </row>
    <row r="4284" spans="1:23" x14ac:dyDescent="0.35">
      <c r="A4284" s="1329">
        <v>77075</v>
      </c>
      <c r="B4284" s="1330">
        <v>0.54</v>
      </c>
      <c r="C4284" s="291" t="s">
        <v>4390</v>
      </c>
      <c r="D4284" s="1"/>
      <c r="E4284" s="975" t="s">
        <v>4266</v>
      </c>
      <c r="F4284" s="1227"/>
      <c r="O4284"/>
      <c r="P4284"/>
      <c r="Q4284"/>
      <c r="U4284" s="969"/>
      <c r="V4284" s="38"/>
      <c r="W4284" s="38"/>
    </row>
    <row r="4285" spans="1:23" x14ac:dyDescent="0.35">
      <c r="A4285" s="1329">
        <v>77076</v>
      </c>
      <c r="B4285" s="1330">
        <v>0.68</v>
      </c>
      <c r="C4285" s="278" t="s">
        <v>4404</v>
      </c>
      <c r="D4285" s="1"/>
      <c r="E4285" s="975" t="s">
        <v>4266</v>
      </c>
      <c r="F4285" s="3"/>
      <c r="O4285"/>
      <c r="P4285"/>
      <c r="Q4285"/>
      <c r="U4285" s="969"/>
      <c r="V4285" s="38"/>
      <c r="W4285" s="38"/>
    </row>
    <row r="4286" spans="1:23" x14ac:dyDescent="0.35">
      <c r="A4286" s="1329">
        <v>77078</v>
      </c>
      <c r="B4286" s="1330">
        <v>0.24</v>
      </c>
      <c r="C4286" s="291" t="s">
        <v>1351</v>
      </c>
      <c r="D4286" s="1"/>
      <c r="E4286" s="975" t="s">
        <v>4266</v>
      </c>
      <c r="F4286" s="3"/>
      <c r="O4286"/>
      <c r="P4286"/>
      <c r="Q4286"/>
      <c r="U4286" s="969"/>
      <c r="V4286" s="38"/>
      <c r="W4286" s="38"/>
    </row>
    <row r="4287" spans="1:23" x14ac:dyDescent="0.35">
      <c r="A4287" s="1329">
        <v>77080</v>
      </c>
      <c r="B4287" s="1330">
        <v>0.2</v>
      </c>
      <c r="C4287" s="291" t="s">
        <v>4341</v>
      </c>
      <c r="D4287" s="1"/>
      <c r="E4287" s="975" t="s">
        <v>4266</v>
      </c>
      <c r="F4287" s="3"/>
      <c r="O4287"/>
      <c r="P4287"/>
      <c r="Q4287"/>
      <c r="U4287" s="969"/>
      <c r="V4287" s="38"/>
      <c r="W4287" s="38"/>
    </row>
    <row r="4288" spans="1:23" x14ac:dyDescent="0.35">
      <c r="A4288" s="1329">
        <v>78012</v>
      </c>
      <c r="B4288" s="1330">
        <v>0.19</v>
      </c>
      <c r="C4288" s="278" t="s">
        <v>4337</v>
      </c>
      <c r="D4288" s="1"/>
      <c r="E4288" s="975" t="s">
        <v>4266</v>
      </c>
      <c r="F4288" s="3"/>
      <c r="O4288"/>
      <c r="P4288"/>
      <c r="Q4288"/>
      <c r="U4288" s="969"/>
      <c r="V4288" s="38"/>
      <c r="W4288" s="38"/>
    </row>
    <row r="4289" spans="1:23" x14ac:dyDescent="0.35">
      <c r="A4289" s="1329">
        <v>93308</v>
      </c>
      <c r="B4289" s="1330">
        <v>0.52</v>
      </c>
      <c r="C4289" s="278" t="s">
        <v>4388</v>
      </c>
      <c r="D4289" s="1"/>
      <c r="E4289" s="975" t="s">
        <v>4266</v>
      </c>
      <c r="F4289" s="3"/>
      <c r="O4289"/>
      <c r="P4289"/>
      <c r="Q4289"/>
      <c r="U4289" s="969"/>
      <c r="V4289" s="38"/>
      <c r="W4289" s="38"/>
    </row>
    <row r="4290" spans="1:23" x14ac:dyDescent="0.35">
      <c r="A4290" s="1329">
        <v>93882</v>
      </c>
      <c r="B4290" s="1330">
        <v>0.49</v>
      </c>
      <c r="C4290" s="278" t="s">
        <v>4381</v>
      </c>
      <c r="D4290" s="1"/>
      <c r="E4290" s="975" t="s">
        <v>4266</v>
      </c>
      <c r="F4290" s="3"/>
      <c r="O4290"/>
      <c r="P4290"/>
      <c r="Q4290"/>
      <c r="U4290" s="969"/>
      <c r="V4290" s="38"/>
      <c r="W4290" s="38"/>
    </row>
    <row r="4291" spans="1:23" x14ac:dyDescent="0.35">
      <c r="A4291" s="1329">
        <v>93923</v>
      </c>
      <c r="B4291" s="1330">
        <v>0.44</v>
      </c>
      <c r="C4291" s="278" t="s">
        <v>4372</v>
      </c>
      <c r="D4291" s="1"/>
      <c r="E4291" s="975" t="s">
        <v>4266</v>
      </c>
      <c r="F4291" s="3"/>
      <c r="O4291"/>
      <c r="P4291"/>
      <c r="Q4291"/>
      <c r="U4291" s="969"/>
      <c r="V4291" s="38"/>
      <c r="W4291" s="38"/>
    </row>
    <row r="4292" spans="1:23" x14ac:dyDescent="0.35">
      <c r="A4292" s="1329">
        <v>93925</v>
      </c>
      <c r="B4292" s="1330">
        <v>0.78</v>
      </c>
      <c r="C4292" s="278" t="s">
        <v>4414</v>
      </c>
      <c r="D4292" s="1114"/>
      <c r="E4292" s="975" t="s">
        <v>4266</v>
      </c>
      <c r="F4292" s="3"/>
      <c r="O4292"/>
      <c r="P4292"/>
      <c r="Q4292"/>
      <c r="U4292" s="969"/>
      <c r="V4292" s="38"/>
      <c r="W4292" s="38"/>
    </row>
    <row r="4293" spans="1:23" x14ac:dyDescent="0.35">
      <c r="A4293" s="1329">
        <v>93926</v>
      </c>
      <c r="B4293" s="1330">
        <v>0.49</v>
      </c>
      <c r="C4293" s="278" t="s">
        <v>4382</v>
      </c>
      <c r="D4293" s="1"/>
      <c r="E4293" s="975" t="s">
        <v>4266</v>
      </c>
      <c r="F4293" s="3"/>
      <c r="O4293"/>
      <c r="P4293"/>
      <c r="Q4293"/>
      <c r="U4293" s="969"/>
      <c r="V4293" s="38"/>
      <c r="W4293" s="38"/>
    </row>
    <row r="4294" spans="1:23" x14ac:dyDescent="0.35">
      <c r="A4294" s="1329">
        <v>93926</v>
      </c>
      <c r="B4294" s="1330">
        <v>0.49</v>
      </c>
      <c r="C4294" s="291" t="s">
        <v>4383</v>
      </c>
      <c r="D4294" s="1"/>
      <c r="E4294" s="975" t="s">
        <v>4266</v>
      </c>
      <c r="F4294" s="3"/>
      <c r="O4294"/>
      <c r="P4294"/>
      <c r="Q4294"/>
      <c r="U4294" s="969"/>
      <c r="V4294" s="38"/>
      <c r="W4294" s="38"/>
    </row>
    <row r="4295" spans="1:23" x14ac:dyDescent="0.35">
      <c r="A4295" s="1329">
        <v>93926</v>
      </c>
      <c r="B4295" s="1330">
        <v>0.49</v>
      </c>
      <c r="C4295" s="278" t="s">
        <v>4384</v>
      </c>
      <c r="D4295" s="1"/>
      <c r="E4295" s="975" t="s">
        <v>4266</v>
      </c>
      <c r="F4295" s="3"/>
      <c r="O4295"/>
      <c r="P4295"/>
      <c r="Q4295"/>
      <c r="U4295" s="969"/>
      <c r="V4295" s="38"/>
      <c r="W4295" s="38"/>
    </row>
    <row r="4296" spans="1:23" x14ac:dyDescent="0.35">
      <c r="A4296" s="1329">
        <v>93926</v>
      </c>
      <c r="B4296" s="1330">
        <v>0.49</v>
      </c>
      <c r="C4296" s="278" t="s">
        <v>4385</v>
      </c>
      <c r="D4296" s="1"/>
      <c r="E4296" s="975" t="s">
        <v>4266</v>
      </c>
      <c r="F4296" s="3"/>
      <c r="O4296"/>
      <c r="P4296"/>
      <c r="Q4296"/>
      <c r="U4296" s="969"/>
      <c r="V4296" s="38"/>
      <c r="W4296" s="38"/>
    </row>
    <row r="4297" spans="1:23" x14ac:dyDescent="0.35">
      <c r="A4297" s="1329">
        <v>93931</v>
      </c>
      <c r="B4297" s="1330">
        <v>0.49</v>
      </c>
      <c r="C4297" s="291" t="s">
        <v>4386</v>
      </c>
      <c r="D4297" s="1"/>
      <c r="E4297" s="975" t="s">
        <v>4266</v>
      </c>
      <c r="F4297" s="3"/>
      <c r="O4297"/>
      <c r="P4297"/>
      <c r="Q4297"/>
      <c r="U4297" s="969"/>
      <c r="V4297" s="38"/>
      <c r="W4297" s="38"/>
    </row>
    <row r="4298" spans="1:23" x14ac:dyDescent="0.35">
      <c r="A4298" s="1329">
        <v>93931</v>
      </c>
      <c r="B4298" s="1330">
        <v>0.49</v>
      </c>
      <c r="C4298" s="291" t="s">
        <v>4387</v>
      </c>
      <c r="D4298" s="1"/>
      <c r="E4298" s="975" t="s">
        <v>4266</v>
      </c>
      <c r="F4298" s="3"/>
      <c r="O4298"/>
      <c r="P4298"/>
      <c r="Q4298"/>
      <c r="U4298" s="969"/>
      <c r="V4298" s="38"/>
      <c r="W4298" s="38"/>
    </row>
    <row r="4299" spans="1:23" x14ac:dyDescent="0.35">
      <c r="A4299" s="1329">
        <v>93970</v>
      </c>
      <c r="B4299" s="1330">
        <v>0.68</v>
      </c>
      <c r="C4299" s="278" t="s">
        <v>4405</v>
      </c>
      <c r="D4299" s="1"/>
      <c r="E4299" s="975" t="s">
        <v>4266</v>
      </c>
      <c r="F4299" s="3"/>
      <c r="O4299"/>
      <c r="P4299"/>
      <c r="Q4299"/>
      <c r="U4299" s="969"/>
      <c r="V4299" s="38"/>
      <c r="W4299" s="38"/>
    </row>
    <row r="4300" spans="1:23" x14ac:dyDescent="0.35">
      <c r="A4300" s="1329">
        <v>93970</v>
      </c>
      <c r="B4300" s="1330">
        <v>0.68</v>
      </c>
      <c r="C4300" s="278" t="s">
        <v>4406</v>
      </c>
      <c r="D4300" s="1"/>
      <c r="E4300" s="975" t="s">
        <v>4266</v>
      </c>
      <c r="F4300" s="3"/>
      <c r="O4300"/>
      <c r="P4300"/>
      <c r="Q4300"/>
      <c r="U4300" s="969"/>
      <c r="V4300" s="38"/>
      <c r="W4300" s="38"/>
    </row>
    <row r="4301" spans="1:23" x14ac:dyDescent="0.35">
      <c r="A4301" s="1329">
        <v>93970</v>
      </c>
      <c r="B4301" s="1330">
        <v>0.68</v>
      </c>
      <c r="C4301" s="291" t="s">
        <v>4407</v>
      </c>
      <c r="D4301" s="1"/>
      <c r="E4301" s="975" t="s">
        <v>4266</v>
      </c>
      <c r="F4301" s="3"/>
      <c r="O4301"/>
      <c r="P4301"/>
      <c r="Q4301"/>
      <c r="U4301" s="969"/>
      <c r="V4301" s="38"/>
      <c r="W4301" s="38"/>
    </row>
    <row r="4302" spans="1:23" x14ac:dyDescent="0.35">
      <c r="A4302" s="1329">
        <v>93971</v>
      </c>
      <c r="B4302" s="1330">
        <v>0.44</v>
      </c>
      <c r="C4302" s="278" t="s">
        <v>4373</v>
      </c>
      <c r="D4302" s="1"/>
      <c r="E4302" s="975" t="s">
        <v>4266</v>
      </c>
      <c r="F4302" s="3"/>
      <c r="O4302"/>
      <c r="P4302"/>
      <c r="Q4302"/>
      <c r="U4302" s="969"/>
      <c r="V4302" s="38"/>
      <c r="W4302" s="38"/>
    </row>
    <row r="4303" spans="1:23" x14ac:dyDescent="0.35">
      <c r="A4303" s="1329">
        <v>93971</v>
      </c>
      <c r="B4303" s="1330">
        <v>0.44</v>
      </c>
      <c r="C4303" s="278" t="s">
        <v>4374</v>
      </c>
      <c r="D4303" s="1"/>
      <c r="E4303" s="975" t="s">
        <v>4266</v>
      </c>
      <c r="F4303" s="3"/>
      <c r="O4303"/>
      <c r="P4303"/>
      <c r="Q4303"/>
      <c r="U4303" s="969"/>
      <c r="V4303" s="38"/>
      <c r="W4303" s="38"/>
    </row>
    <row r="4304" spans="1:23" x14ac:dyDescent="0.35">
      <c r="A4304" s="1329">
        <v>93971</v>
      </c>
      <c r="B4304" s="1330">
        <v>0.44</v>
      </c>
      <c r="C4304" s="278" t="s">
        <v>4375</v>
      </c>
      <c r="D4304" s="1"/>
      <c r="E4304" s="975" t="s">
        <v>4266</v>
      </c>
      <c r="F4304" s="3"/>
      <c r="O4304"/>
      <c r="P4304"/>
      <c r="Q4304"/>
      <c r="U4304" s="969"/>
      <c r="V4304" s="38"/>
      <c r="W4304" s="38"/>
    </row>
    <row r="4305" spans="1:23" x14ac:dyDescent="0.35">
      <c r="A4305" s="1329">
        <v>93971</v>
      </c>
      <c r="B4305" s="1330">
        <v>0.44</v>
      </c>
      <c r="C4305" s="278" t="s">
        <v>4376</v>
      </c>
      <c r="D4305" s="1"/>
      <c r="E4305" s="975" t="s">
        <v>4266</v>
      </c>
      <c r="F4305" s="3"/>
      <c r="O4305"/>
      <c r="P4305"/>
      <c r="Q4305"/>
      <c r="U4305" s="969"/>
      <c r="V4305" s="38"/>
      <c r="W4305" s="38"/>
    </row>
    <row r="4306" spans="1:23" x14ac:dyDescent="0.35">
      <c r="A4306" s="1329">
        <v>93971</v>
      </c>
      <c r="B4306" s="1330">
        <v>0.44</v>
      </c>
      <c r="C4306" s="278" t="s">
        <v>4377</v>
      </c>
      <c r="D4306" s="1"/>
      <c r="E4306" s="975" t="s">
        <v>4266</v>
      </c>
      <c r="F4306" s="3"/>
      <c r="O4306"/>
      <c r="P4306"/>
      <c r="Q4306"/>
      <c r="U4306" s="969"/>
      <c r="V4306" s="38"/>
      <c r="W4306" s="38"/>
    </row>
    <row r="4307" spans="1:23" x14ac:dyDescent="0.35">
      <c r="A4307" s="1329" t="s">
        <v>496</v>
      </c>
      <c r="B4307" s="1330">
        <v>1.96</v>
      </c>
      <c r="C4307" s="291" t="s">
        <v>4565</v>
      </c>
      <c r="D4307" s="1"/>
      <c r="E4307" s="975" t="s">
        <v>4266</v>
      </c>
      <c r="F4307" s="3"/>
      <c r="O4307"/>
      <c r="P4307"/>
      <c r="Q4307"/>
      <c r="U4307" s="969"/>
      <c r="V4307" s="38"/>
      <c r="W4307" s="38"/>
    </row>
    <row r="4308" spans="1:23" x14ac:dyDescent="0.35">
      <c r="A4308" s="1329" t="s">
        <v>506</v>
      </c>
      <c r="B4308" s="1330">
        <v>2.2599999999999998</v>
      </c>
      <c r="C4308" s="291" t="s">
        <v>4579</v>
      </c>
      <c r="D4308" s="1"/>
      <c r="E4308" s="975" t="s">
        <v>4266</v>
      </c>
      <c r="F4308" s="3"/>
      <c r="O4308"/>
      <c r="P4308"/>
      <c r="Q4308"/>
      <c r="U4308" s="969"/>
      <c r="V4308" s="38"/>
      <c r="W4308" s="38"/>
    </row>
    <row r="4309" spans="1:23" x14ac:dyDescent="0.35">
      <c r="A4309" s="1329" t="s">
        <v>1178</v>
      </c>
      <c r="B4309" s="1330">
        <v>1.32</v>
      </c>
      <c r="C4309" s="291" t="s">
        <v>4528</v>
      </c>
      <c r="E4309" s="975" t="s">
        <v>4266</v>
      </c>
      <c r="F4309" s="3"/>
      <c r="O4309"/>
      <c r="P4309"/>
      <c r="Q4309"/>
      <c r="U4309" s="969"/>
      <c r="V4309" s="38"/>
      <c r="W4309" s="38"/>
    </row>
    <row r="4310" spans="1:23" x14ac:dyDescent="0.35">
      <c r="A4310" s="1338" t="s">
        <v>3552</v>
      </c>
      <c r="B4310" s="1339">
        <v>1.38</v>
      </c>
      <c r="C4310" s="524" t="s">
        <v>4531</v>
      </c>
      <c r="D4310" s="1"/>
      <c r="E4310" s="975" t="s">
        <v>4266</v>
      </c>
      <c r="F4310" s="3"/>
      <c r="O4310"/>
      <c r="P4310"/>
      <c r="Q4310"/>
      <c r="U4310" s="969"/>
      <c r="V4310" s="38"/>
      <c r="W4310" s="38"/>
    </row>
    <row r="4311" spans="1:23" x14ac:dyDescent="0.35">
      <c r="A4311" s="1338" t="s">
        <v>3552</v>
      </c>
      <c r="B4311" s="1339">
        <v>1.38</v>
      </c>
      <c r="C4311" s="524" t="s">
        <v>4532</v>
      </c>
      <c r="D4311" s="1"/>
      <c r="E4311" s="975" t="s">
        <v>4266</v>
      </c>
      <c r="F4311" s="3"/>
      <c r="O4311"/>
      <c r="P4311"/>
      <c r="Q4311"/>
      <c r="U4311" s="969"/>
      <c r="V4311" s="38"/>
      <c r="W4311" s="38"/>
    </row>
    <row r="4312" spans="1:23" x14ac:dyDescent="0.35">
      <c r="A4312" s="1335" t="s">
        <v>3580</v>
      </c>
      <c r="B4312" s="1336">
        <v>1.57</v>
      </c>
      <c r="C4312" s="1337" t="s">
        <v>4537</v>
      </c>
      <c r="D4312" s="1"/>
      <c r="E4312" s="975" t="s">
        <v>4266</v>
      </c>
      <c r="F4312" s="3"/>
      <c r="O4312"/>
      <c r="P4312"/>
      <c r="Q4312"/>
      <c r="U4312" s="969"/>
      <c r="V4312" s="38"/>
      <c r="W4312" s="38"/>
    </row>
    <row r="4313" spans="1:23" x14ac:dyDescent="0.35">
      <c r="A4313" s="1329" t="s">
        <v>863</v>
      </c>
      <c r="B4313" s="1330">
        <v>1.33</v>
      </c>
      <c r="C4313" s="291" t="s">
        <v>4529</v>
      </c>
      <c r="E4313" s="975" t="s">
        <v>4266</v>
      </c>
      <c r="F4313" s="3"/>
      <c r="O4313"/>
      <c r="P4313"/>
      <c r="Q4313"/>
      <c r="U4313" s="969"/>
      <c r="V4313" s="38"/>
      <c r="W4313" s="38"/>
    </row>
    <row r="4314" spans="1:23" x14ac:dyDescent="0.35">
      <c r="A4314" s="1343">
        <v>73060</v>
      </c>
      <c r="B4314" s="1344">
        <v>0.16</v>
      </c>
      <c r="C4314" s="1078" t="s">
        <v>4582</v>
      </c>
      <c r="D4314" s="1"/>
      <c r="E4314" s="1" t="s">
        <v>4583</v>
      </c>
      <c r="F4314" s="3"/>
      <c r="O4314"/>
      <c r="P4314"/>
      <c r="Q4314"/>
      <c r="U4314" s="969"/>
      <c r="V4314" s="38"/>
      <c r="W4314" s="38"/>
    </row>
    <row r="4315" spans="1:23" x14ac:dyDescent="0.35">
      <c r="A4315" s="1345">
        <v>70100</v>
      </c>
      <c r="B4315" s="1346">
        <v>0.18</v>
      </c>
      <c r="C4315" s="225" t="s">
        <v>4664</v>
      </c>
      <c r="D4315" s="1"/>
      <c r="E4315" s="1" t="s">
        <v>4609</v>
      </c>
      <c r="F4315" s="3"/>
      <c r="O4315"/>
      <c r="P4315"/>
      <c r="Q4315"/>
      <c r="U4315" s="969"/>
      <c r="V4315" s="38"/>
      <c r="W4315" s="38"/>
    </row>
    <row r="4316" spans="1:23" x14ac:dyDescent="0.35">
      <c r="A4316" s="1345">
        <v>70110</v>
      </c>
      <c r="B4316" s="1346">
        <v>0.24</v>
      </c>
      <c r="C4316" s="225" t="s">
        <v>4707</v>
      </c>
      <c r="D4316" s="1"/>
      <c r="E4316" s="1" t="s">
        <v>4609</v>
      </c>
      <c r="F4316" s="3"/>
      <c r="O4316"/>
      <c r="P4316"/>
      <c r="Q4316"/>
      <c r="U4316" s="969"/>
      <c r="V4316" s="38"/>
      <c r="W4316" s="38"/>
    </row>
    <row r="4317" spans="1:23" x14ac:dyDescent="0.35">
      <c r="A4317" s="1345">
        <v>70140</v>
      </c>
      <c r="B4317" s="1346">
        <v>0.19</v>
      </c>
      <c r="C4317" s="225" t="s">
        <v>4683</v>
      </c>
      <c r="D4317" s="1"/>
      <c r="E4317" s="1" t="s">
        <v>4609</v>
      </c>
      <c r="F4317" s="3"/>
      <c r="O4317"/>
      <c r="P4317"/>
      <c r="Q4317"/>
      <c r="U4317" s="969"/>
      <c r="V4317" s="38"/>
      <c r="W4317" s="38"/>
    </row>
    <row r="4318" spans="1:23" x14ac:dyDescent="0.35">
      <c r="A4318" s="1345">
        <v>70150</v>
      </c>
      <c r="B4318" s="1346">
        <v>0.25</v>
      </c>
      <c r="C4318" s="225" t="s">
        <v>4710</v>
      </c>
      <c r="D4318" s="1"/>
      <c r="E4318" s="1" t="s">
        <v>4609</v>
      </c>
      <c r="F4318" s="3"/>
      <c r="O4318"/>
      <c r="P4318"/>
      <c r="Q4318"/>
      <c r="U4318" s="969"/>
      <c r="V4318" s="38"/>
      <c r="W4318" s="38"/>
    </row>
    <row r="4319" spans="1:23" x14ac:dyDescent="0.35">
      <c r="A4319" s="1345">
        <v>70160</v>
      </c>
      <c r="B4319" s="1346">
        <v>0.17</v>
      </c>
      <c r="C4319" s="225" t="s">
        <v>4648</v>
      </c>
      <c r="D4319" s="1"/>
      <c r="E4319" s="1" t="s">
        <v>4609</v>
      </c>
      <c r="F4319" s="3"/>
      <c r="O4319"/>
      <c r="P4319"/>
      <c r="Q4319"/>
      <c r="U4319" s="969"/>
      <c r="V4319" s="38"/>
      <c r="W4319" s="38"/>
    </row>
    <row r="4320" spans="1:23" x14ac:dyDescent="0.35">
      <c r="A4320" s="1345">
        <v>70190</v>
      </c>
      <c r="B4320" s="1346">
        <v>0.2</v>
      </c>
      <c r="C4320" s="225" t="s">
        <v>4684</v>
      </c>
      <c r="D4320" s="1"/>
      <c r="E4320" s="1" t="s">
        <v>4609</v>
      </c>
      <c r="F4320" s="3"/>
      <c r="O4320"/>
      <c r="P4320"/>
      <c r="Q4320"/>
      <c r="U4320" s="969"/>
      <c r="V4320" s="38"/>
      <c r="W4320" s="38"/>
    </row>
    <row r="4321" spans="1:23" x14ac:dyDescent="0.35">
      <c r="A4321" s="1345">
        <v>70200</v>
      </c>
      <c r="B4321" s="1346">
        <v>0.27</v>
      </c>
      <c r="C4321" s="225" t="s">
        <v>4721</v>
      </c>
      <c r="D4321" s="1"/>
      <c r="E4321" s="1" t="s">
        <v>4609</v>
      </c>
      <c r="F4321" s="3"/>
      <c r="O4321"/>
      <c r="P4321"/>
      <c r="Q4321"/>
      <c r="U4321" s="969"/>
      <c r="V4321" s="38"/>
      <c r="W4321" s="38"/>
    </row>
    <row r="4322" spans="1:23" x14ac:dyDescent="0.35">
      <c r="A4322" s="1345">
        <v>70220</v>
      </c>
      <c r="B4322" s="1346">
        <v>0.21</v>
      </c>
      <c r="C4322" s="225" t="s">
        <v>4688</v>
      </c>
      <c r="D4322" s="1"/>
      <c r="E4322" s="1" t="s">
        <v>4609</v>
      </c>
      <c r="F4322" s="3"/>
      <c r="O4322"/>
      <c r="P4322"/>
      <c r="Q4322"/>
      <c r="U4322" s="969"/>
      <c r="V4322" s="38"/>
      <c r="W4322" s="38"/>
    </row>
    <row r="4323" spans="1:23" x14ac:dyDescent="0.35">
      <c r="A4323" s="1345">
        <v>70250</v>
      </c>
      <c r="B4323" s="1346">
        <v>0.18</v>
      </c>
      <c r="C4323" s="225" t="s">
        <v>4665</v>
      </c>
      <c r="D4323" s="1"/>
      <c r="E4323" s="1" t="s">
        <v>4609</v>
      </c>
      <c r="F4323" s="3"/>
      <c r="O4323"/>
      <c r="P4323"/>
      <c r="Q4323"/>
      <c r="U4323" s="969"/>
      <c r="V4323" s="38"/>
      <c r="W4323" s="38"/>
    </row>
    <row r="4324" spans="1:23" x14ac:dyDescent="0.35">
      <c r="A4324" s="1345">
        <v>70260</v>
      </c>
      <c r="B4324" s="1346">
        <v>0.27</v>
      </c>
      <c r="C4324" s="225" t="s">
        <v>4722</v>
      </c>
      <c r="D4324" s="1"/>
      <c r="E4324" s="1" t="s">
        <v>4609</v>
      </c>
      <c r="F4324" s="3"/>
      <c r="O4324"/>
      <c r="P4324"/>
      <c r="Q4324"/>
      <c r="U4324" s="969"/>
      <c r="V4324" s="38"/>
      <c r="W4324" s="38"/>
    </row>
    <row r="4325" spans="1:23" x14ac:dyDescent="0.35">
      <c r="A4325" s="1345">
        <v>70330</v>
      </c>
      <c r="B4325" s="1346">
        <v>0.23</v>
      </c>
      <c r="C4325" s="225" t="s">
        <v>4706</v>
      </c>
      <c r="D4325" s="1"/>
      <c r="E4325" s="1" t="s">
        <v>4609</v>
      </c>
      <c r="F4325" s="3"/>
      <c r="O4325"/>
      <c r="P4325"/>
      <c r="Q4325"/>
      <c r="U4325" s="969"/>
      <c r="V4325" s="38"/>
      <c r="W4325" s="38"/>
    </row>
    <row r="4326" spans="1:23" x14ac:dyDescent="0.35">
      <c r="A4326" s="1345">
        <v>70360</v>
      </c>
      <c r="B4326" s="1346">
        <v>0.18</v>
      </c>
      <c r="C4326" s="225" t="s">
        <v>4666</v>
      </c>
      <c r="D4326" s="1"/>
      <c r="E4326" s="1" t="s">
        <v>4609</v>
      </c>
      <c r="F4326" s="3"/>
      <c r="O4326"/>
      <c r="P4326"/>
      <c r="Q4326"/>
      <c r="U4326" s="969"/>
      <c r="V4326" s="38"/>
      <c r="W4326" s="38"/>
    </row>
    <row r="4327" spans="1:23" x14ac:dyDescent="0.35">
      <c r="A4327" s="1345">
        <v>70450</v>
      </c>
      <c r="B4327" s="1346">
        <v>0.83</v>
      </c>
      <c r="C4327" s="225" t="s">
        <v>4832</v>
      </c>
      <c r="D4327" s="1"/>
      <c r="E4327" s="1" t="s">
        <v>4609</v>
      </c>
      <c r="F4327" s="3"/>
      <c r="O4327"/>
      <c r="P4327"/>
      <c r="Q4327"/>
      <c r="U4327" s="969"/>
      <c r="V4327" s="38"/>
      <c r="W4327" s="38"/>
    </row>
    <row r="4328" spans="1:23" x14ac:dyDescent="0.35">
      <c r="A4328" s="1345">
        <v>70450</v>
      </c>
      <c r="B4328" s="1346">
        <v>0.83</v>
      </c>
      <c r="C4328" s="225" t="s">
        <v>4833</v>
      </c>
      <c r="D4328" s="1"/>
      <c r="E4328" s="1" t="s">
        <v>4609</v>
      </c>
      <c r="F4328" s="3"/>
      <c r="O4328"/>
      <c r="P4328"/>
      <c r="Q4328"/>
      <c r="U4328" s="969"/>
      <c r="V4328" s="38"/>
      <c r="W4328" s="38"/>
    </row>
    <row r="4329" spans="1:23" x14ac:dyDescent="0.35">
      <c r="A4329" s="1345">
        <v>70460</v>
      </c>
      <c r="B4329" s="1346">
        <v>1.1000000000000001</v>
      </c>
      <c r="C4329" s="225" t="s">
        <v>4853</v>
      </c>
      <c r="D4329" s="1"/>
      <c r="E4329" s="1" t="s">
        <v>4609</v>
      </c>
      <c r="F4329" s="3"/>
      <c r="O4329"/>
      <c r="P4329"/>
      <c r="Q4329"/>
      <c r="U4329" s="969"/>
      <c r="V4329" s="38"/>
      <c r="W4329" s="38"/>
    </row>
    <row r="4330" spans="1:23" x14ac:dyDescent="0.35">
      <c r="A4330" s="1345">
        <v>70470</v>
      </c>
      <c r="B4330" s="1346">
        <v>1.24</v>
      </c>
      <c r="C4330" s="225" t="s">
        <v>4881</v>
      </c>
      <c r="D4330" s="1"/>
      <c r="E4330" s="1" t="s">
        <v>4609</v>
      </c>
      <c r="F4330" s="3"/>
      <c r="O4330"/>
      <c r="P4330"/>
      <c r="Q4330"/>
      <c r="U4330" s="969"/>
      <c r="V4330" s="38"/>
      <c r="W4330" s="38"/>
    </row>
    <row r="4331" spans="1:23" x14ac:dyDescent="0.35">
      <c r="A4331" s="1349">
        <v>70471</v>
      </c>
      <c r="B4331" s="1350">
        <v>2.5</v>
      </c>
      <c r="C4331" s="493" t="s">
        <v>4933</v>
      </c>
      <c r="D4331" s="1"/>
      <c r="E4331" s="1" t="s">
        <v>4609</v>
      </c>
      <c r="F4331" s="3"/>
      <c r="O4331"/>
      <c r="P4331"/>
      <c r="Q4331"/>
      <c r="U4331" s="969"/>
      <c r="V4331" s="38"/>
      <c r="W4331" s="38"/>
    </row>
    <row r="4332" spans="1:23" x14ac:dyDescent="0.35">
      <c r="A4332" s="1345">
        <v>70471</v>
      </c>
      <c r="B4332" s="1346">
        <v>2.5</v>
      </c>
      <c r="C4332" s="219" t="s">
        <v>4934</v>
      </c>
      <c r="D4332" s="1"/>
      <c r="E4332" s="1" t="s">
        <v>4609</v>
      </c>
      <c r="F4332" s="3"/>
      <c r="O4332"/>
      <c r="P4332"/>
      <c r="Q4332"/>
      <c r="U4332" s="969"/>
      <c r="V4332" s="38"/>
      <c r="W4332" s="38"/>
    </row>
    <row r="4333" spans="1:23" x14ac:dyDescent="0.35">
      <c r="A4333" s="1345">
        <v>70471</v>
      </c>
      <c r="B4333" s="1346">
        <v>2.5</v>
      </c>
      <c r="C4333" s="219" t="s">
        <v>4935</v>
      </c>
      <c r="D4333" s="1"/>
      <c r="E4333" s="1" t="s">
        <v>4609</v>
      </c>
      <c r="F4333" s="3"/>
      <c r="O4333"/>
      <c r="P4333"/>
      <c r="Q4333"/>
      <c r="U4333" s="969"/>
      <c r="V4333" s="38"/>
      <c r="W4333" s="38"/>
    </row>
    <row r="4334" spans="1:23" x14ac:dyDescent="0.35">
      <c r="A4334" s="1345">
        <v>70471</v>
      </c>
      <c r="B4334" s="1346">
        <v>2.5</v>
      </c>
      <c r="C4334" s="219" t="s">
        <v>4936</v>
      </c>
      <c r="D4334" s="1"/>
      <c r="E4334" s="1" t="s">
        <v>4609</v>
      </c>
      <c r="F4334" s="3"/>
      <c r="O4334"/>
      <c r="P4334"/>
      <c r="Q4334"/>
      <c r="U4334" s="969"/>
      <c r="V4334" s="38"/>
      <c r="W4334" s="38"/>
    </row>
    <row r="4335" spans="1:23" x14ac:dyDescent="0.35">
      <c r="A4335" s="1345">
        <v>70480</v>
      </c>
      <c r="B4335" s="1346">
        <v>1.25</v>
      </c>
      <c r="C4335" s="225" t="s">
        <v>4891</v>
      </c>
      <c r="D4335" s="1"/>
      <c r="E4335" s="1" t="s">
        <v>4609</v>
      </c>
      <c r="F4335" s="3"/>
      <c r="O4335"/>
      <c r="P4335"/>
      <c r="Q4335"/>
      <c r="U4335" s="969"/>
      <c r="V4335" s="38"/>
      <c r="W4335" s="38"/>
    </row>
    <row r="4336" spans="1:23" x14ac:dyDescent="0.35">
      <c r="A4336" s="1345">
        <v>70480</v>
      </c>
      <c r="B4336" s="1346">
        <v>1.25</v>
      </c>
      <c r="C4336" s="225" t="s">
        <v>4892</v>
      </c>
      <c r="D4336" s="1"/>
      <c r="E4336" s="1" t="s">
        <v>4609</v>
      </c>
      <c r="F4336" s="3"/>
      <c r="O4336"/>
      <c r="P4336"/>
      <c r="Q4336"/>
      <c r="U4336" s="969"/>
      <c r="V4336" s="38"/>
      <c r="W4336" s="38"/>
    </row>
    <row r="4337" spans="1:23" x14ac:dyDescent="0.35">
      <c r="A4337" s="1345">
        <v>70480</v>
      </c>
      <c r="B4337" s="1346">
        <v>1.25</v>
      </c>
      <c r="C4337" s="225" t="s">
        <v>4893</v>
      </c>
      <c r="D4337" s="1"/>
      <c r="E4337" s="1" t="s">
        <v>4609</v>
      </c>
      <c r="F4337" s="3"/>
      <c r="O4337"/>
      <c r="P4337"/>
      <c r="Q4337"/>
      <c r="U4337" s="969"/>
      <c r="V4337" s="38"/>
      <c r="W4337" s="38"/>
    </row>
    <row r="4338" spans="1:23" x14ac:dyDescent="0.35">
      <c r="A4338" s="1345">
        <v>70481</v>
      </c>
      <c r="B4338" s="1346">
        <v>1.1000000000000001</v>
      </c>
      <c r="C4338" s="225" t="s">
        <v>4854</v>
      </c>
      <c r="D4338" s="1"/>
      <c r="E4338" s="1" t="s">
        <v>4609</v>
      </c>
      <c r="F4338" s="3"/>
      <c r="O4338"/>
      <c r="P4338"/>
      <c r="Q4338"/>
      <c r="U4338" s="969"/>
      <c r="V4338" s="38"/>
      <c r="W4338" s="38"/>
    </row>
    <row r="4339" spans="1:23" x14ac:dyDescent="0.35">
      <c r="A4339" s="1345">
        <v>70481</v>
      </c>
      <c r="B4339" s="1346">
        <v>1.1000000000000001</v>
      </c>
      <c r="C4339" s="225" t="s">
        <v>4855</v>
      </c>
      <c r="D4339" s="1"/>
      <c r="E4339" s="1" t="s">
        <v>4609</v>
      </c>
      <c r="F4339" s="3"/>
      <c r="O4339"/>
      <c r="P4339"/>
      <c r="Q4339"/>
      <c r="U4339" s="969"/>
      <c r="V4339" s="38"/>
      <c r="W4339" s="38"/>
    </row>
    <row r="4340" spans="1:23" x14ac:dyDescent="0.35">
      <c r="A4340" s="1345">
        <v>70481</v>
      </c>
      <c r="B4340" s="1346">
        <v>1.1000000000000001</v>
      </c>
      <c r="C4340" s="225" t="s">
        <v>4856</v>
      </c>
      <c r="D4340" s="1"/>
      <c r="E4340" s="1" t="s">
        <v>4609</v>
      </c>
      <c r="F4340" s="3"/>
      <c r="O4340"/>
      <c r="P4340"/>
      <c r="Q4340"/>
      <c r="U4340" s="969"/>
      <c r="V4340" s="38"/>
      <c r="W4340" s="38"/>
    </row>
    <row r="4341" spans="1:23" x14ac:dyDescent="0.35">
      <c r="A4341" s="1345">
        <v>70482</v>
      </c>
      <c r="B4341" s="1346">
        <v>1.24</v>
      </c>
      <c r="C4341" s="225" t="s">
        <v>4882</v>
      </c>
      <c r="D4341" s="1"/>
      <c r="E4341" s="1" t="s">
        <v>4609</v>
      </c>
      <c r="F4341" s="3"/>
      <c r="O4341"/>
      <c r="P4341"/>
      <c r="Q4341"/>
      <c r="U4341" s="969"/>
      <c r="V4341" s="38"/>
      <c r="W4341" s="38"/>
    </row>
    <row r="4342" spans="1:23" x14ac:dyDescent="0.35">
      <c r="A4342" s="1345">
        <v>70482</v>
      </c>
      <c r="B4342" s="1346">
        <v>1.24</v>
      </c>
      <c r="C4342" s="225" t="s">
        <v>4883</v>
      </c>
      <c r="D4342" s="1"/>
      <c r="E4342" s="1" t="s">
        <v>4609</v>
      </c>
      <c r="F4342" s="3"/>
      <c r="O4342"/>
      <c r="P4342"/>
      <c r="Q4342"/>
      <c r="U4342" s="969"/>
      <c r="V4342" s="38"/>
      <c r="W4342" s="38"/>
    </row>
    <row r="4343" spans="1:23" x14ac:dyDescent="0.35">
      <c r="A4343" s="1345">
        <v>70482</v>
      </c>
      <c r="B4343" s="1346">
        <v>1.24</v>
      </c>
      <c r="C4343" s="225" t="s">
        <v>4884</v>
      </c>
      <c r="D4343" s="1"/>
      <c r="E4343" s="1" t="s">
        <v>4609</v>
      </c>
      <c r="F4343" s="3"/>
      <c r="O4343"/>
      <c r="P4343"/>
      <c r="Q4343"/>
      <c r="U4343" s="969"/>
      <c r="V4343" s="38"/>
      <c r="W4343" s="38"/>
    </row>
    <row r="4344" spans="1:23" x14ac:dyDescent="0.35">
      <c r="A4344" s="1345">
        <v>70486</v>
      </c>
      <c r="B4344" s="1346">
        <v>0.83</v>
      </c>
      <c r="C4344" s="225" t="s">
        <v>4834</v>
      </c>
      <c r="D4344" s="1"/>
      <c r="E4344" s="1" t="s">
        <v>4609</v>
      </c>
      <c r="F4344" s="3"/>
      <c r="O4344"/>
      <c r="P4344"/>
      <c r="Q4344"/>
      <c r="U4344" s="969"/>
      <c r="V4344" s="38"/>
      <c r="W4344" s="38"/>
    </row>
    <row r="4345" spans="1:23" x14ac:dyDescent="0.35">
      <c r="A4345" s="1345">
        <v>70486</v>
      </c>
      <c r="B4345" s="1346">
        <v>0.83</v>
      </c>
      <c r="C4345" s="225" t="s">
        <v>4835</v>
      </c>
      <c r="D4345" s="1"/>
      <c r="E4345" s="1" t="s">
        <v>4609</v>
      </c>
      <c r="F4345" s="3"/>
      <c r="O4345"/>
      <c r="P4345"/>
      <c r="Q4345"/>
      <c r="U4345" s="969"/>
      <c r="V4345" s="38"/>
      <c r="W4345" s="38"/>
    </row>
    <row r="4346" spans="1:23" x14ac:dyDescent="0.35">
      <c r="A4346" s="1345">
        <v>70486</v>
      </c>
      <c r="B4346" s="1346">
        <v>0.83</v>
      </c>
      <c r="C4346" s="225" t="s">
        <v>4836</v>
      </c>
      <c r="D4346" s="1"/>
      <c r="E4346" s="1" t="s">
        <v>4609</v>
      </c>
      <c r="F4346" s="3"/>
      <c r="O4346"/>
      <c r="P4346"/>
      <c r="Q4346"/>
      <c r="U4346" s="969"/>
      <c r="V4346" s="38"/>
      <c r="W4346" s="38"/>
    </row>
    <row r="4347" spans="1:23" x14ac:dyDescent="0.35">
      <c r="A4347" s="1345">
        <v>70487</v>
      </c>
      <c r="B4347" s="1346">
        <v>1.1000000000000001</v>
      </c>
      <c r="C4347" s="225" t="s">
        <v>4857</v>
      </c>
      <c r="D4347" s="1"/>
      <c r="E4347" s="1" t="s">
        <v>4609</v>
      </c>
      <c r="F4347" s="3"/>
      <c r="O4347"/>
      <c r="P4347"/>
      <c r="Q4347"/>
      <c r="U4347" s="969"/>
      <c r="V4347" s="38"/>
      <c r="W4347" s="38"/>
    </row>
    <row r="4348" spans="1:23" x14ac:dyDescent="0.35">
      <c r="A4348" s="1345">
        <v>70487</v>
      </c>
      <c r="B4348" s="1346">
        <v>1.1000000000000001</v>
      </c>
      <c r="C4348" s="225" t="s">
        <v>4858</v>
      </c>
      <c r="D4348" s="1"/>
      <c r="E4348" s="1" t="s">
        <v>4609</v>
      </c>
      <c r="F4348" s="3"/>
      <c r="O4348"/>
      <c r="P4348"/>
      <c r="Q4348"/>
      <c r="U4348" s="969"/>
      <c r="V4348" s="38"/>
      <c r="W4348" s="38"/>
    </row>
    <row r="4349" spans="1:23" x14ac:dyDescent="0.35">
      <c r="A4349" s="1345">
        <v>70487</v>
      </c>
      <c r="B4349" s="1346">
        <v>1.1000000000000001</v>
      </c>
      <c r="C4349" s="225" t="s">
        <v>4859</v>
      </c>
      <c r="D4349" s="1"/>
      <c r="E4349" s="1" t="s">
        <v>4609</v>
      </c>
      <c r="F4349" s="3"/>
      <c r="O4349"/>
      <c r="P4349"/>
      <c r="Q4349"/>
      <c r="U4349" s="969"/>
      <c r="V4349" s="38"/>
      <c r="W4349" s="38"/>
    </row>
    <row r="4350" spans="1:23" x14ac:dyDescent="0.35">
      <c r="A4350" s="1345">
        <v>70488</v>
      </c>
      <c r="B4350" s="1346">
        <v>1.24</v>
      </c>
      <c r="C4350" s="225" t="s">
        <v>4885</v>
      </c>
      <c r="D4350" s="1"/>
      <c r="E4350" s="1" t="s">
        <v>4609</v>
      </c>
      <c r="F4350" s="3"/>
      <c r="O4350"/>
      <c r="P4350"/>
      <c r="Q4350"/>
      <c r="U4350" s="969"/>
      <c r="V4350" s="38"/>
      <c r="W4350" s="38"/>
    </row>
    <row r="4351" spans="1:23" x14ac:dyDescent="0.35">
      <c r="A4351" s="1345">
        <v>70488</v>
      </c>
      <c r="B4351" s="1346">
        <v>1.24</v>
      </c>
      <c r="C4351" s="225" t="s">
        <v>4886</v>
      </c>
      <c r="D4351" s="1"/>
      <c r="E4351" s="1" t="s">
        <v>4609</v>
      </c>
      <c r="F4351" s="3"/>
      <c r="O4351"/>
      <c r="P4351"/>
      <c r="Q4351"/>
      <c r="U4351" s="969"/>
      <c r="V4351" s="38"/>
      <c r="W4351" s="38"/>
    </row>
    <row r="4352" spans="1:23" x14ac:dyDescent="0.35">
      <c r="A4352" s="1345">
        <v>70490</v>
      </c>
      <c r="B4352" s="1346">
        <v>1.25</v>
      </c>
      <c r="C4352" s="225" t="s">
        <v>4894</v>
      </c>
      <c r="D4352" s="1"/>
      <c r="E4352" s="1" t="s">
        <v>4609</v>
      </c>
      <c r="F4352" s="3"/>
      <c r="O4352"/>
      <c r="P4352"/>
      <c r="Q4352"/>
      <c r="U4352" s="969"/>
      <c r="V4352" s="38"/>
      <c r="W4352" s="38"/>
    </row>
    <row r="4353" spans="1:23" x14ac:dyDescent="0.35">
      <c r="A4353" s="1345">
        <v>70491</v>
      </c>
      <c r="B4353" s="1346">
        <v>1.35</v>
      </c>
      <c r="C4353" s="225" t="s">
        <v>4899</v>
      </c>
      <c r="D4353" s="1"/>
      <c r="E4353" s="1" t="s">
        <v>4609</v>
      </c>
      <c r="F4353" s="3"/>
      <c r="O4353"/>
      <c r="P4353"/>
      <c r="Q4353"/>
      <c r="U4353" s="969"/>
      <c r="V4353" s="38"/>
      <c r="W4353" s="38"/>
    </row>
    <row r="4354" spans="1:23" x14ac:dyDescent="0.35">
      <c r="A4354" s="1345">
        <v>70492</v>
      </c>
      <c r="B4354" s="1346">
        <v>1.58</v>
      </c>
      <c r="C4354" s="225" t="s">
        <v>4907</v>
      </c>
      <c r="D4354" s="1"/>
      <c r="E4354" s="1" t="s">
        <v>4609</v>
      </c>
      <c r="F4354" s="3"/>
      <c r="O4354"/>
      <c r="P4354"/>
      <c r="Q4354"/>
      <c r="U4354" s="969"/>
      <c r="V4354" s="38"/>
      <c r="W4354" s="38"/>
    </row>
    <row r="4355" spans="1:23" x14ac:dyDescent="0.35">
      <c r="A4355" s="1345">
        <v>70496</v>
      </c>
      <c r="B4355" s="1346">
        <v>1.71</v>
      </c>
      <c r="C4355" s="225" t="s">
        <v>4912</v>
      </c>
      <c r="D4355" s="1"/>
      <c r="E4355" s="1" t="s">
        <v>4609</v>
      </c>
      <c r="F4355" s="3"/>
      <c r="O4355"/>
      <c r="P4355"/>
      <c r="Q4355"/>
      <c r="U4355" s="969"/>
      <c r="V4355" s="38"/>
      <c r="W4355" s="38"/>
    </row>
    <row r="4356" spans="1:23" x14ac:dyDescent="0.35">
      <c r="A4356" s="1345">
        <v>70496</v>
      </c>
      <c r="B4356" s="1346">
        <v>1.71</v>
      </c>
      <c r="C4356" s="225" t="s">
        <v>4913</v>
      </c>
      <c r="D4356" s="1"/>
      <c r="E4356" s="1" t="s">
        <v>4609</v>
      </c>
      <c r="F4356" s="3"/>
      <c r="O4356"/>
      <c r="P4356"/>
      <c r="Q4356"/>
      <c r="U4356" s="969"/>
      <c r="V4356" s="38"/>
      <c r="W4356" s="38"/>
    </row>
    <row r="4357" spans="1:23" x14ac:dyDescent="0.35">
      <c r="A4357" s="1345">
        <v>70496</v>
      </c>
      <c r="B4357" s="1346">
        <v>1.71</v>
      </c>
      <c r="C4357" s="225" t="s">
        <v>4914</v>
      </c>
      <c r="D4357" s="1"/>
      <c r="E4357" s="1" t="s">
        <v>4609</v>
      </c>
      <c r="F4357" s="3"/>
      <c r="O4357"/>
      <c r="P4357"/>
      <c r="Q4357"/>
      <c r="U4357" s="969"/>
      <c r="V4357" s="38"/>
      <c r="W4357" s="38"/>
    </row>
    <row r="4358" spans="1:23" x14ac:dyDescent="0.35">
      <c r="A4358" s="1345">
        <v>70496</v>
      </c>
      <c r="B4358" s="1346">
        <v>1.71</v>
      </c>
      <c r="C4358" s="225" t="s">
        <v>4915</v>
      </c>
      <c r="D4358" s="1"/>
      <c r="E4358" s="1" t="s">
        <v>4609</v>
      </c>
      <c r="F4358" s="3"/>
      <c r="O4358"/>
      <c r="P4358"/>
      <c r="Q4358"/>
      <c r="U4358" s="969"/>
      <c r="V4358" s="38"/>
      <c r="W4358" s="38"/>
    </row>
    <row r="4359" spans="1:23" x14ac:dyDescent="0.35">
      <c r="A4359" s="1345">
        <v>70498</v>
      </c>
      <c r="B4359" s="1346">
        <v>1.71</v>
      </c>
      <c r="C4359" s="225" t="s">
        <v>4916</v>
      </c>
      <c r="D4359" s="1"/>
      <c r="E4359" s="1" t="s">
        <v>4609</v>
      </c>
      <c r="F4359" s="3"/>
      <c r="O4359"/>
      <c r="P4359"/>
      <c r="Q4359"/>
      <c r="U4359" s="969"/>
      <c r="V4359" s="38"/>
      <c r="W4359" s="38"/>
    </row>
    <row r="4360" spans="1:23" x14ac:dyDescent="0.35">
      <c r="A4360" s="1345">
        <v>70498</v>
      </c>
      <c r="B4360" s="1346">
        <v>1.71</v>
      </c>
      <c r="C4360" s="225" t="s">
        <v>4917</v>
      </c>
      <c r="D4360" s="1"/>
      <c r="E4360" s="1" t="s">
        <v>4609</v>
      </c>
      <c r="F4360" s="3"/>
      <c r="O4360"/>
      <c r="P4360"/>
      <c r="Q4360"/>
      <c r="U4360" s="969"/>
      <c r="V4360" s="38"/>
      <c r="W4360" s="38"/>
    </row>
    <row r="4361" spans="1:23" x14ac:dyDescent="0.35">
      <c r="A4361" s="1345">
        <v>71045</v>
      </c>
      <c r="B4361" s="1346">
        <v>0.18</v>
      </c>
      <c r="C4361" s="225" t="s">
        <v>4667</v>
      </c>
      <c r="D4361" s="1"/>
      <c r="E4361" s="1" t="s">
        <v>4609</v>
      </c>
      <c r="F4361" s="3"/>
      <c r="O4361"/>
      <c r="P4361"/>
      <c r="Q4361"/>
      <c r="U4361" s="969"/>
      <c r="V4361" s="38"/>
      <c r="W4361" s="38"/>
    </row>
    <row r="4362" spans="1:23" x14ac:dyDescent="0.35">
      <c r="A4362" s="1345">
        <v>71045</v>
      </c>
      <c r="B4362" s="1346">
        <v>0.18</v>
      </c>
      <c r="C4362" s="225" t="s">
        <v>4668</v>
      </c>
      <c r="D4362" s="1"/>
      <c r="E4362" s="1" t="s">
        <v>4609</v>
      </c>
      <c r="F4362" s="244"/>
      <c r="O4362"/>
      <c r="P4362"/>
      <c r="Q4362"/>
      <c r="U4362" s="969"/>
      <c r="V4362" s="38"/>
      <c r="W4362" s="38"/>
    </row>
    <row r="4363" spans="1:23" x14ac:dyDescent="0.35">
      <c r="A4363" s="1345">
        <v>71045</v>
      </c>
      <c r="B4363" s="1346">
        <v>0.18</v>
      </c>
      <c r="C4363" s="225" t="s">
        <v>4669</v>
      </c>
      <c r="D4363" s="1"/>
      <c r="E4363" s="1" t="s">
        <v>4609</v>
      </c>
      <c r="F4363" s="3"/>
      <c r="O4363"/>
      <c r="P4363"/>
      <c r="Q4363"/>
      <c r="U4363" s="969"/>
      <c r="V4363" s="38"/>
      <c r="W4363" s="38"/>
    </row>
    <row r="4364" spans="1:23" x14ac:dyDescent="0.35">
      <c r="A4364" s="1345">
        <v>71046</v>
      </c>
      <c r="B4364" s="1346">
        <v>0.21</v>
      </c>
      <c r="C4364" s="225" t="s">
        <v>971</v>
      </c>
      <c r="D4364" s="1"/>
      <c r="E4364" s="1" t="s">
        <v>4609</v>
      </c>
      <c r="F4364" s="3"/>
      <c r="O4364"/>
      <c r="P4364"/>
      <c r="Q4364"/>
      <c r="U4364" s="969"/>
      <c r="V4364" s="38"/>
      <c r="W4364" s="38"/>
    </row>
    <row r="4365" spans="1:23" x14ac:dyDescent="0.35">
      <c r="A4365" s="1345">
        <v>71047</v>
      </c>
      <c r="B4365" s="1346">
        <v>0.26</v>
      </c>
      <c r="C4365" s="225" t="s">
        <v>4713</v>
      </c>
      <c r="D4365" s="1"/>
      <c r="E4365" s="1" t="s">
        <v>4609</v>
      </c>
      <c r="F4365" s="3"/>
      <c r="O4365"/>
      <c r="P4365"/>
      <c r="Q4365"/>
      <c r="U4365" s="969"/>
      <c r="V4365" s="38"/>
      <c r="W4365" s="38"/>
    </row>
    <row r="4366" spans="1:23" x14ac:dyDescent="0.35">
      <c r="A4366" s="1345">
        <v>71048</v>
      </c>
      <c r="B4366" s="1346">
        <v>0.3</v>
      </c>
      <c r="C4366" s="225" t="s">
        <v>4728</v>
      </c>
      <c r="D4366" s="1"/>
      <c r="E4366" s="1" t="s">
        <v>4609</v>
      </c>
      <c r="F4366" s="3"/>
      <c r="O4366"/>
      <c r="P4366"/>
      <c r="Q4366"/>
      <c r="U4366" s="969"/>
      <c r="V4366" s="38"/>
      <c r="W4366" s="38"/>
    </row>
    <row r="4367" spans="1:23" x14ac:dyDescent="0.35">
      <c r="A4367" s="1345">
        <v>71048</v>
      </c>
      <c r="B4367" s="1346">
        <v>0.3</v>
      </c>
      <c r="C4367" s="225" t="s">
        <v>4729</v>
      </c>
      <c r="D4367" s="1"/>
      <c r="E4367" s="1" t="s">
        <v>4609</v>
      </c>
      <c r="F4367" s="3"/>
      <c r="O4367"/>
      <c r="P4367"/>
      <c r="Q4367"/>
      <c r="U4367" s="969"/>
      <c r="V4367" s="38"/>
      <c r="W4367" s="38"/>
    </row>
    <row r="4368" spans="1:23" x14ac:dyDescent="0.35">
      <c r="A4368" s="1345">
        <v>71048</v>
      </c>
      <c r="B4368" s="1346">
        <v>0.3</v>
      </c>
      <c r="C4368" s="225" t="s">
        <v>4730</v>
      </c>
      <c r="D4368" s="1"/>
      <c r="E4368" s="1" t="s">
        <v>4609</v>
      </c>
      <c r="F4368" s="3"/>
      <c r="O4368"/>
      <c r="P4368"/>
      <c r="Q4368"/>
      <c r="U4368" s="969"/>
      <c r="V4368" s="38"/>
      <c r="W4368" s="38"/>
    </row>
    <row r="4369" spans="1:23" x14ac:dyDescent="0.35">
      <c r="A4369" s="1345">
        <v>71100</v>
      </c>
      <c r="B4369" s="1346">
        <v>0.21</v>
      </c>
      <c r="C4369" s="225" t="s">
        <v>4689</v>
      </c>
      <c r="D4369" s="1"/>
      <c r="E4369" s="1" t="s">
        <v>4609</v>
      </c>
      <c r="F4369" s="3"/>
      <c r="O4369"/>
      <c r="P4369"/>
      <c r="Q4369"/>
      <c r="U4369" s="969"/>
      <c r="V4369" s="38"/>
      <c r="W4369" s="38"/>
    </row>
    <row r="4370" spans="1:23" x14ac:dyDescent="0.35">
      <c r="A4370" s="1345">
        <v>71100</v>
      </c>
      <c r="B4370" s="1346">
        <v>0.21</v>
      </c>
      <c r="C4370" s="225" t="s">
        <v>4690</v>
      </c>
      <c r="D4370" s="1"/>
      <c r="E4370" s="1" t="s">
        <v>4609</v>
      </c>
      <c r="F4370" s="3"/>
      <c r="O4370"/>
      <c r="P4370"/>
      <c r="Q4370"/>
      <c r="U4370" s="969"/>
      <c r="V4370" s="38"/>
      <c r="W4370" s="38"/>
    </row>
    <row r="4371" spans="1:23" x14ac:dyDescent="0.35">
      <c r="A4371" s="1345">
        <v>71101</v>
      </c>
      <c r="B4371" s="1346">
        <v>0.26</v>
      </c>
      <c r="C4371" s="225" t="s">
        <v>4714</v>
      </c>
      <c r="D4371" s="1"/>
      <c r="E4371" s="1" t="s">
        <v>4609</v>
      </c>
      <c r="F4371" s="3"/>
      <c r="O4371"/>
      <c r="P4371"/>
      <c r="Q4371"/>
      <c r="U4371" s="969"/>
      <c r="V4371" s="38"/>
      <c r="W4371" s="38"/>
    </row>
    <row r="4372" spans="1:23" x14ac:dyDescent="0.35">
      <c r="A4372" s="1345">
        <v>71101</v>
      </c>
      <c r="B4372" s="1346">
        <v>0.26</v>
      </c>
      <c r="C4372" s="225" t="s">
        <v>4715</v>
      </c>
      <c r="D4372" s="1"/>
      <c r="E4372" s="1" t="s">
        <v>4609</v>
      </c>
      <c r="F4372" s="3"/>
      <c r="O4372"/>
      <c r="P4372"/>
      <c r="Q4372"/>
      <c r="U4372" s="969"/>
      <c r="V4372" s="38"/>
      <c r="W4372" s="38"/>
    </row>
    <row r="4373" spans="1:23" x14ac:dyDescent="0.35">
      <c r="A4373" s="1345">
        <v>71101</v>
      </c>
      <c r="B4373" s="1346">
        <v>0.26</v>
      </c>
      <c r="C4373" s="225" t="s">
        <v>4716</v>
      </c>
      <c r="D4373" s="1"/>
      <c r="E4373" s="1" t="s">
        <v>4609</v>
      </c>
      <c r="F4373" s="3"/>
      <c r="O4373"/>
      <c r="P4373"/>
      <c r="Q4373"/>
      <c r="U4373" s="969"/>
      <c r="V4373" s="38"/>
      <c r="W4373" s="38"/>
    </row>
    <row r="4374" spans="1:23" x14ac:dyDescent="0.35">
      <c r="A4374" s="1345">
        <v>71110</v>
      </c>
      <c r="B4374" s="1346">
        <v>0.28000000000000003</v>
      </c>
      <c r="C4374" s="225" t="s">
        <v>4723</v>
      </c>
      <c r="D4374" s="1"/>
      <c r="E4374" s="1" t="s">
        <v>4609</v>
      </c>
      <c r="F4374" s="3"/>
      <c r="O4374"/>
      <c r="P4374"/>
      <c r="Q4374"/>
      <c r="U4374" s="969"/>
      <c r="V4374" s="38"/>
      <c r="W4374" s="38"/>
    </row>
    <row r="4375" spans="1:23" x14ac:dyDescent="0.35">
      <c r="A4375" s="1345">
        <v>71120</v>
      </c>
      <c r="B4375" s="1346">
        <v>0.2</v>
      </c>
      <c r="C4375" s="225" t="s">
        <v>4685</v>
      </c>
      <c r="D4375" s="1"/>
      <c r="E4375" s="1" t="s">
        <v>4609</v>
      </c>
      <c r="F4375" s="3"/>
      <c r="O4375"/>
      <c r="P4375"/>
      <c r="Q4375"/>
      <c r="U4375" s="969"/>
      <c r="V4375" s="38"/>
      <c r="W4375" s="38"/>
    </row>
    <row r="4376" spans="1:23" x14ac:dyDescent="0.35">
      <c r="A4376" s="1345">
        <v>71130</v>
      </c>
      <c r="B4376" s="1346">
        <v>0.21</v>
      </c>
      <c r="C4376" s="225" t="s">
        <v>4691</v>
      </c>
      <c r="D4376" s="1"/>
      <c r="E4376" s="1" t="s">
        <v>4609</v>
      </c>
      <c r="F4376" s="3"/>
      <c r="O4376"/>
      <c r="P4376"/>
      <c r="Q4376"/>
      <c r="U4376" s="969"/>
      <c r="V4376" s="38"/>
      <c r="W4376" s="38"/>
    </row>
    <row r="4377" spans="1:23" x14ac:dyDescent="0.35">
      <c r="A4377" s="1345">
        <v>71250</v>
      </c>
      <c r="B4377" s="1346">
        <v>1.05</v>
      </c>
      <c r="C4377" s="225" t="s">
        <v>4849</v>
      </c>
      <c r="D4377" s="1"/>
      <c r="E4377" s="1" t="s">
        <v>4609</v>
      </c>
      <c r="F4377" s="3"/>
      <c r="O4377"/>
      <c r="P4377"/>
      <c r="Q4377"/>
      <c r="U4377" s="969"/>
      <c r="V4377" s="38"/>
      <c r="W4377" s="38"/>
    </row>
    <row r="4378" spans="1:23" x14ac:dyDescent="0.35">
      <c r="A4378" s="1345">
        <v>71250</v>
      </c>
      <c r="B4378" s="1346">
        <v>1.05</v>
      </c>
      <c r="C4378" s="225" t="s">
        <v>4850</v>
      </c>
      <c r="D4378" s="1"/>
      <c r="E4378" s="1" t="s">
        <v>4609</v>
      </c>
      <c r="F4378" s="3"/>
      <c r="O4378"/>
      <c r="P4378"/>
      <c r="Q4378"/>
      <c r="U4378" s="969"/>
      <c r="V4378" s="38"/>
      <c r="W4378" s="38"/>
    </row>
    <row r="4379" spans="1:23" x14ac:dyDescent="0.35">
      <c r="A4379" s="1345">
        <v>71260</v>
      </c>
      <c r="B4379" s="1346">
        <v>1.1299999999999999</v>
      </c>
      <c r="C4379" s="225" t="s">
        <v>4860</v>
      </c>
      <c r="D4379" s="1"/>
      <c r="E4379" s="1" t="s">
        <v>4609</v>
      </c>
      <c r="F4379" s="3"/>
      <c r="O4379"/>
      <c r="P4379"/>
      <c r="Q4379"/>
      <c r="U4379" s="969"/>
      <c r="V4379" s="38"/>
      <c r="W4379" s="38"/>
    </row>
    <row r="4380" spans="1:23" x14ac:dyDescent="0.35">
      <c r="A4380" s="1345">
        <v>71270</v>
      </c>
      <c r="B4380" s="1346">
        <v>1.22</v>
      </c>
      <c r="C4380" s="225" t="s">
        <v>4880</v>
      </c>
      <c r="D4380" s="1"/>
      <c r="E4380" s="1" t="s">
        <v>4609</v>
      </c>
      <c r="F4380" s="3"/>
      <c r="O4380"/>
      <c r="P4380"/>
      <c r="Q4380"/>
      <c r="U4380" s="969"/>
      <c r="V4380" s="38"/>
      <c r="W4380" s="38"/>
    </row>
    <row r="4381" spans="1:23" x14ac:dyDescent="0.35">
      <c r="A4381" s="1345">
        <v>71271</v>
      </c>
      <c r="B4381" s="1346">
        <v>1.05</v>
      </c>
      <c r="C4381" s="225" t="s">
        <v>4851</v>
      </c>
      <c r="D4381" s="1"/>
      <c r="E4381" s="1" t="s">
        <v>4609</v>
      </c>
      <c r="F4381" s="3"/>
      <c r="O4381"/>
      <c r="P4381"/>
      <c r="Q4381"/>
      <c r="U4381" s="969"/>
      <c r="V4381" s="38"/>
      <c r="W4381" s="38"/>
    </row>
    <row r="4382" spans="1:23" x14ac:dyDescent="0.35">
      <c r="A4382" s="1345">
        <v>71275</v>
      </c>
      <c r="B4382" s="1346">
        <v>1.77</v>
      </c>
      <c r="C4382" s="225" t="s">
        <v>4919</v>
      </c>
      <c r="D4382" s="1"/>
      <c r="E4382" s="1" t="s">
        <v>4609</v>
      </c>
      <c r="F4382" s="3"/>
      <c r="O4382"/>
      <c r="P4382"/>
      <c r="Q4382"/>
      <c r="U4382" s="969"/>
      <c r="V4382" s="38"/>
      <c r="W4382" s="38"/>
    </row>
    <row r="4383" spans="1:23" x14ac:dyDescent="0.35">
      <c r="A4383" s="1345">
        <v>71275</v>
      </c>
      <c r="B4383" s="1346">
        <v>1.77</v>
      </c>
      <c r="C4383" s="225" t="s">
        <v>4920</v>
      </c>
      <c r="D4383" s="1"/>
      <c r="E4383" s="1" t="s">
        <v>4609</v>
      </c>
      <c r="F4383" s="3"/>
      <c r="O4383"/>
      <c r="P4383"/>
      <c r="Q4383"/>
      <c r="U4383" s="969"/>
      <c r="V4383" s="38"/>
      <c r="W4383" s="38"/>
    </row>
    <row r="4384" spans="1:23" x14ac:dyDescent="0.35">
      <c r="A4384" s="1345">
        <v>71275</v>
      </c>
      <c r="B4384" s="1346">
        <v>1.77</v>
      </c>
      <c r="C4384" s="225" t="s">
        <v>4921</v>
      </c>
      <c r="D4384" s="1"/>
      <c r="E4384" s="1" t="s">
        <v>4609</v>
      </c>
      <c r="F4384" s="1109"/>
      <c r="O4384"/>
      <c r="P4384"/>
      <c r="Q4384"/>
      <c r="U4384" s="969"/>
      <c r="V4384" s="38"/>
      <c r="W4384" s="38"/>
    </row>
    <row r="4385" spans="1:23" x14ac:dyDescent="0.35">
      <c r="A4385" s="1345">
        <v>72020</v>
      </c>
      <c r="B4385" s="1346">
        <v>0.16</v>
      </c>
      <c r="C4385" s="225" t="s">
        <v>4620</v>
      </c>
      <c r="D4385" s="1"/>
      <c r="E4385" s="1" t="s">
        <v>4609</v>
      </c>
      <c r="F4385" s="3"/>
      <c r="O4385"/>
      <c r="P4385"/>
      <c r="Q4385"/>
      <c r="U4385" s="969"/>
      <c r="V4385" s="38"/>
      <c r="W4385" s="38"/>
    </row>
    <row r="4386" spans="1:23" x14ac:dyDescent="0.35">
      <c r="A4386" s="1345">
        <v>72020</v>
      </c>
      <c r="B4386" s="1346">
        <v>0.16</v>
      </c>
      <c r="C4386" s="225" t="s">
        <v>4621</v>
      </c>
      <c r="D4386" s="1"/>
      <c r="E4386" s="1" t="s">
        <v>4609</v>
      </c>
      <c r="F4386" s="3"/>
      <c r="O4386"/>
      <c r="P4386"/>
      <c r="Q4386"/>
      <c r="U4386" s="969"/>
      <c r="V4386" s="38"/>
      <c r="W4386" s="38"/>
    </row>
    <row r="4387" spans="1:23" x14ac:dyDescent="0.35">
      <c r="A4387" s="1345">
        <v>72020</v>
      </c>
      <c r="B4387" s="1346">
        <v>0.16</v>
      </c>
      <c r="C4387" s="225" t="s">
        <v>4622</v>
      </c>
      <c r="D4387" s="1"/>
      <c r="E4387" s="1" t="s">
        <v>4609</v>
      </c>
      <c r="F4387" s="3"/>
      <c r="O4387"/>
      <c r="P4387"/>
      <c r="Q4387"/>
      <c r="U4387" s="969"/>
      <c r="V4387" s="38"/>
      <c r="W4387" s="38"/>
    </row>
    <row r="4388" spans="1:23" x14ac:dyDescent="0.35">
      <c r="A4388" s="1345">
        <v>72020</v>
      </c>
      <c r="B4388" s="1346">
        <v>0.16</v>
      </c>
      <c r="C4388" s="225" t="s">
        <v>4623</v>
      </c>
      <c r="D4388" s="1"/>
      <c r="E4388" s="1" t="s">
        <v>4609</v>
      </c>
      <c r="F4388" s="3"/>
      <c r="O4388"/>
      <c r="P4388"/>
      <c r="Q4388"/>
      <c r="U4388" s="969"/>
      <c r="V4388" s="38"/>
      <c r="W4388" s="38"/>
    </row>
    <row r="4389" spans="1:23" x14ac:dyDescent="0.35">
      <c r="A4389" s="1345">
        <v>72020</v>
      </c>
      <c r="B4389" s="1346">
        <v>0.16</v>
      </c>
      <c r="C4389" s="225" t="s">
        <v>4624</v>
      </c>
      <c r="D4389" s="1"/>
      <c r="E4389" s="1" t="s">
        <v>4609</v>
      </c>
      <c r="F4389" s="3"/>
      <c r="O4389"/>
      <c r="P4389"/>
      <c r="Q4389"/>
      <c r="U4389" s="969"/>
      <c r="V4389" s="38"/>
      <c r="W4389" s="38"/>
    </row>
    <row r="4390" spans="1:23" x14ac:dyDescent="0.35">
      <c r="A4390" s="1345">
        <v>72040</v>
      </c>
      <c r="B4390" s="1346">
        <v>0.21</v>
      </c>
      <c r="C4390" s="225" t="s">
        <v>4692</v>
      </c>
      <c r="D4390" s="1"/>
      <c r="E4390" s="1" t="s">
        <v>4609</v>
      </c>
      <c r="F4390" s="3"/>
      <c r="O4390"/>
      <c r="P4390"/>
      <c r="Q4390"/>
      <c r="U4390" s="969"/>
      <c r="V4390" s="38"/>
      <c r="W4390" s="38"/>
    </row>
    <row r="4391" spans="1:23" x14ac:dyDescent="0.35">
      <c r="A4391" s="1345">
        <v>72050</v>
      </c>
      <c r="B4391" s="1346">
        <v>0.26</v>
      </c>
      <c r="C4391" s="225" t="s">
        <v>4717</v>
      </c>
      <c r="D4391" s="1"/>
      <c r="E4391" s="1" t="s">
        <v>4609</v>
      </c>
      <c r="F4391" s="3"/>
      <c r="O4391"/>
      <c r="P4391"/>
      <c r="Q4391"/>
      <c r="U4391" s="969"/>
      <c r="V4391" s="38"/>
      <c r="W4391" s="38"/>
    </row>
    <row r="4392" spans="1:23" x14ac:dyDescent="0.35">
      <c r="A4392" s="1345">
        <v>72052</v>
      </c>
      <c r="B4392" s="1346">
        <v>0.28999999999999998</v>
      </c>
      <c r="C4392" s="225" t="s">
        <v>4726</v>
      </c>
      <c r="D4392" s="1"/>
      <c r="E4392" s="1" t="s">
        <v>4609</v>
      </c>
      <c r="F4392" s="3"/>
      <c r="O4392"/>
      <c r="P4392"/>
      <c r="Q4392"/>
      <c r="U4392" s="969"/>
      <c r="V4392" s="38"/>
      <c r="W4392" s="38"/>
    </row>
    <row r="4393" spans="1:23" x14ac:dyDescent="0.35">
      <c r="A4393" s="1345">
        <v>72070</v>
      </c>
      <c r="B4393" s="1346">
        <v>0.2</v>
      </c>
      <c r="C4393" s="225" t="s">
        <v>4686</v>
      </c>
      <c r="D4393" s="1"/>
      <c r="E4393" s="1" t="s">
        <v>4609</v>
      </c>
      <c r="F4393" s="1109"/>
      <c r="O4393"/>
      <c r="P4393"/>
      <c r="Q4393"/>
      <c r="U4393" s="969"/>
      <c r="V4393" s="38"/>
      <c r="W4393" s="38"/>
    </row>
    <row r="4394" spans="1:23" x14ac:dyDescent="0.35">
      <c r="A4394" s="1345">
        <v>72072</v>
      </c>
      <c r="B4394" s="1346">
        <v>0.22</v>
      </c>
      <c r="C4394" s="219" t="s">
        <v>4701</v>
      </c>
      <c r="D4394" s="1"/>
      <c r="E4394" s="1" t="s">
        <v>4609</v>
      </c>
      <c r="F4394" s="3"/>
      <c r="O4394"/>
      <c r="P4394"/>
      <c r="Q4394"/>
      <c r="U4394" s="969"/>
      <c r="V4394" s="38"/>
      <c r="W4394" s="38"/>
    </row>
    <row r="4395" spans="1:23" x14ac:dyDescent="0.35">
      <c r="A4395" s="1345">
        <v>72080</v>
      </c>
      <c r="B4395" s="1346">
        <v>0.2</v>
      </c>
      <c r="C4395" s="225" t="s">
        <v>4687</v>
      </c>
      <c r="D4395" s="1"/>
      <c r="E4395" s="1" t="s">
        <v>4609</v>
      </c>
      <c r="F4395" s="3"/>
      <c r="O4395"/>
      <c r="P4395"/>
      <c r="Q4395"/>
      <c r="U4395" s="969"/>
      <c r="V4395" s="38"/>
      <c r="W4395" s="38"/>
    </row>
    <row r="4396" spans="1:23" x14ac:dyDescent="0.35">
      <c r="A4396" s="1349">
        <v>72081</v>
      </c>
      <c r="B4396" s="1350">
        <v>0.25</v>
      </c>
      <c r="C4396" s="533" t="s">
        <v>4711</v>
      </c>
      <c r="D4396" s="1"/>
      <c r="E4396" s="1" t="s">
        <v>4609</v>
      </c>
      <c r="F4396" s="3"/>
      <c r="O4396"/>
      <c r="P4396"/>
      <c r="Q4396"/>
      <c r="U4396" s="969"/>
      <c r="V4396" s="38"/>
      <c r="W4396" s="38"/>
    </row>
    <row r="4397" spans="1:23" x14ac:dyDescent="0.35">
      <c r="A4397" s="1349">
        <v>72082</v>
      </c>
      <c r="B4397" s="1350">
        <v>0.3</v>
      </c>
      <c r="C4397" s="533" t="s">
        <v>4731</v>
      </c>
      <c r="D4397" s="1"/>
      <c r="E4397" s="1" t="s">
        <v>4609</v>
      </c>
      <c r="F4397" s="3"/>
      <c r="O4397"/>
      <c r="P4397"/>
      <c r="Q4397"/>
      <c r="U4397" s="969"/>
      <c r="V4397" s="38"/>
      <c r="W4397" s="38"/>
    </row>
    <row r="4398" spans="1:23" x14ac:dyDescent="0.35">
      <c r="A4398" s="1345">
        <v>72083</v>
      </c>
      <c r="B4398" s="1346">
        <v>0.34</v>
      </c>
      <c r="C4398" s="225" t="s">
        <v>4754</v>
      </c>
      <c r="D4398" s="1"/>
      <c r="E4398" s="1" t="s">
        <v>4609</v>
      </c>
      <c r="F4398" s="3"/>
      <c r="O4398"/>
      <c r="P4398"/>
      <c r="Q4398"/>
      <c r="U4398" s="969"/>
      <c r="V4398" s="38"/>
      <c r="W4398" s="38"/>
    </row>
    <row r="4399" spans="1:23" x14ac:dyDescent="0.35">
      <c r="A4399" s="1349">
        <v>72084</v>
      </c>
      <c r="B4399" s="1350">
        <v>0.4</v>
      </c>
      <c r="C4399" s="533" t="s">
        <v>4765</v>
      </c>
      <c r="D4399" s="1"/>
      <c r="E4399" s="1" t="s">
        <v>4609</v>
      </c>
      <c r="F4399" s="3"/>
      <c r="O4399"/>
      <c r="P4399"/>
      <c r="Q4399"/>
      <c r="U4399" s="969"/>
      <c r="V4399" s="38"/>
      <c r="W4399" s="38"/>
    </row>
    <row r="4400" spans="1:23" x14ac:dyDescent="0.35">
      <c r="A4400" s="1345">
        <v>72100</v>
      </c>
      <c r="B4400" s="1346">
        <v>0.21</v>
      </c>
      <c r="C4400" s="225" t="s">
        <v>4693</v>
      </c>
      <c r="D4400" s="1"/>
      <c r="E4400" s="1" t="s">
        <v>4609</v>
      </c>
      <c r="F4400" s="3"/>
      <c r="O4400"/>
      <c r="P4400"/>
      <c r="Q4400"/>
      <c r="U4400" s="969"/>
      <c r="V4400" s="38"/>
      <c r="W4400" s="38"/>
    </row>
    <row r="4401" spans="1:23" x14ac:dyDescent="0.35">
      <c r="A4401" s="1349">
        <v>72100</v>
      </c>
      <c r="B4401" s="1350">
        <v>0.21</v>
      </c>
      <c r="C4401" s="493" t="s">
        <v>4694</v>
      </c>
      <c r="D4401" s="1"/>
      <c r="E4401" s="1" t="s">
        <v>4609</v>
      </c>
      <c r="F4401" s="3"/>
      <c r="O4401"/>
      <c r="P4401"/>
      <c r="Q4401"/>
      <c r="U4401" s="969"/>
      <c r="V4401" s="38"/>
      <c r="W4401" s="38"/>
    </row>
    <row r="4402" spans="1:23" x14ac:dyDescent="0.35">
      <c r="A4402" s="1345">
        <v>72100</v>
      </c>
      <c r="B4402" s="1346">
        <v>0.21</v>
      </c>
      <c r="C4402" s="225" t="s">
        <v>4695</v>
      </c>
      <c r="D4402" s="1"/>
      <c r="E4402" s="1" t="s">
        <v>4609</v>
      </c>
      <c r="F4402" s="3"/>
      <c r="O4402"/>
      <c r="P4402"/>
      <c r="Q4402"/>
      <c r="U4402" s="969"/>
      <c r="V4402" s="38"/>
      <c r="W4402" s="38"/>
    </row>
    <row r="4403" spans="1:23" x14ac:dyDescent="0.35">
      <c r="A4403" s="1345">
        <v>72110</v>
      </c>
      <c r="B4403" s="1346">
        <v>0.25</v>
      </c>
      <c r="C4403" s="225" t="s">
        <v>4712</v>
      </c>
      <c r="D4403" s="1"/>
      <c r="E4403" s="1" t="s">
        <v>4609</v>
      </c>
      <c r="F4403" s="3"/>
      <c r="O4403"/>
      <c r="P4403"/>
      <c r="Q4403"/>
      <c r="U4403" s="969"/>
      <c r="V4403" s="38"/>
      <c r="W4403" s="38"/>
    </row>
    <row r="4404" spans="1:23" x14ac:dyDescent="0.35">
      <c r="A4404" s="1345">
        <v>72114</v>
      </c>
      <c r="B4404" s="1346">
        <v>0.28999999999999998</v>
      </c>
      <c r="C4404" s="225" t="s">
        <v>4727</v>
      </c>
      <c r="D4404" s="1"/>
      <c r="E4404" s="1" t="s">
        <v>4609</v>
      </c>
      <c r="F4404" s="3"/>
      <c r="O4404"/>
      <c r="P4404"/>
      <c r="Q4404"/>
      <c r="U4404" s="969"/>
      <c r="V4404" s="38"/>
      <c r="W4404" s="38"/>
    </row>
    <row r="4405" spans="1:23" x14ac:dyDescent="0.35">
      <c r="A4405" s="1345">
        <v>72125</v>
      </c>
      <c r="B4405" s="1346">
        <v>0.98</v>
      </c>
      <c r="C4405" s="225" t="s">
        <v>4842</v>
      </c>
      <c r="D4405" s="1"/>
      <c r="E4405" s="1" t="s">
        <v>4609</v>
      </c>
      <c r="F4405" s="3"/>
      <c r="O4405"/>
      <c r="P4405"/>
      <c r="Q4405"/>
      <c r="U4405" s="969"/>
      <c r="V4405" s="38"/>
      <c r="W4405" s="38"/>
    </row>
    <row r="4406" spans="1:23" x14ac:dyDescent="0.35">
      <c r="A4406" s="1345">
        <v>72126</v>
      </c>
      <c r="B4406" s="1346">
        <v>1.19</v>
      </c>
      <c r="C4406" s="225" t="s">
        <v>4870</v>
      </c>
      <c r="D4406" s="1"/>
      <c r="E4406" s="1" t="s">
        <v>4609</v>
      </c>
      <c r="F4406" s="3"/>
      <c r="O4406"/>
      <c r="P4406"/>
      <c r="Q4406"/>
      <c r="U4406" s="969"/>
      <c r="V4406" s="38"/>
      <c r="W4406" s="38"/>
    </row>
    <row r="4407" spans="1:23" x14ac:dyDescent="0.35">
      <c r="A4407" s="1345">
        <v>72127</v>
      </c>
      <c r="B4407" s="1346">
        <v>1.24</v>
      </c>
      <c r="C4407" s="225" t="s">
        <v>4887</v>
      </c>
      <c r="D4407" s="1"/>
      <c r="E4407" s="1" t="s">
        <v>4609</v>
      </c>
      <c r="F4407" s="3"/>
      <c r="O4407"/>
      <c r="P4407"/>
      <c r="Q4407"/>
      <c r="U4407" s="969"/>
      <c r="V4407" s="38"/>
      <c r="W4407" s="38"/>
    </row>
    <row r="4408" spans="1:23" x14ac:dyDescent="0.35">
      <c r="A4408" s="1345">
        <v>72128</v>
      </c>
      <c r="B4408" s="1346">
        <v>0.98</v>
      </c>
      <c r="C4408" s="225" t="s">
        <v>4843</v>
      </c>
      <c r="D4408" s="1"/>
      <c r="E4408" s="1" t="s">
        <v>4609</v>
      </c>
      <c r="F4408" s="3"/>
      <c r="O4408"/>
      <c r="P4408"/>
      <c r="Q4408"/>
      <c r="U4408" s="969"/>
      <c r="V4408" s="38"/>
      <c r="W4408" s="38"/>
    </row>
    <row r="4409" spans="1:23" x14ac:dyDescent="0.35">
      <c r="A4409" s="1345">
        <v>72129</v>
      </c>
      <c r="B4409" s="1346">
        <v>1.19</v>
      </c>
      <c r="C4409" s="225" t="s">
        <v>4871</v>
      </c>
      <c r="D4409" s="1"/>
      <c r="E4409" s="1" t="s">
        <v>4609</v>
      </c>
      <c r="F4409" s="3"/>
      <c r="O4409"/>
      <c r="P4409"/>
      <c r="Q4409"/>
      <c r="U4409" s="969"/>
      <c r="V4409" s="38"/>
      <c r="W4409" s="38"/>
    </row>
    <row r="4410" spans="1:23" x14ac:dyDescent="0.35">
      <c r="A4410" s="1345">
        <v>72130</v>
      </c>
      <c r="B4410" s="1346">
        <v>1.24</v>
      </c>
      <c r="C4410" s="225" t="s">
        <v>4888</v>
      </c>
      <c r="D4410" s="1"/>
      <c r="E4410" s="1" t="s">
        <v>4609</v>
      </c>
      <c r="F4410" s="3"/>
      <c r="O4410"/>
      <c r="P4410"/>
      <c r="Q4410"/>
      <c r="U4410" s="969"/>
      <c r="V4410" s="38"/>
      <c r="W4410" s="38"/>
    </row>
    <row r="4411" spans="1:23" x14ac:dyDescent="0.35">
      <c r="A4411" s="1345">
        <v>72131</v>
      </c>
      <c r="B4411" s="1346">
        <v>0.98</v>
      </c>
      <c r="C4411" s="225" t="s">
        <v>1392</v>
      </c>
      <c r="D4411" s="1"/>
      <c r="E4411" s="1" t="s">
        <v>4609</v>
      </c>
      <c r="F4411" s="3"/>
      <c r="O4411"/>
      <c r="P4411"/>
      <c r="Q4411"/>
      <c r="U4411" s="969"/>
      <c r="V4411" s="38"/>
      <c r="W4411" s="38"/>
    </row>
    <row r="4412" spans="1:23" x14ac:dyDescent="0.35">
      <c r="A4412" s="1345">
        <v>72132</v>
      </c>
      <c r="B4412" s="1346">
        <v>1.19</v>
      </c>
      <c r="C4412" s="225" t="s">
        <v>4872</v>
      </c>
      <c r="D4412" s="1"/>
      <c r="E4412" s="1" t="s">
        <v>4609</v>
      </c>
      <c r="F4412" s="3"/>
      <c r="O4412"/>
      <c r="P4412"/>
      <c r="Q4412"/>
      <c r="U4412" s="969"/>
      <c r="V4412" s="38"/>
      <c r="W4412" s="38"/>
    </row>
    <row r="4413" spans="1:23" x14ac:dyDescent="0.35">
      <c r="A4413" s="1345">
        <v>72133</v>
      </c>
      <c r="B4413" s="1346">
        <v>1.24</v>
      </c>
      <c r="C4413" s="225" t="s">
        <v>4889</v>
      </c>
      <c r="D4413" s="1"/>
      <c r="E4413" s="1" t="s">
        <v>4609</v>
      </c>
      <c r="F4413" s="3"/>
      <c r="O4413"/>
      <c r="P4413"/>
      <c r="Q4413"/>
      <c r="U4413" s="969"/>
      <c r="V4413" s="38"/>
      <c r="W4413" s="38"/>
    </row>
    <row r="4414" spans="1:23" x14ac:dyDescent="0.35">
      <c r="A4414" s="1345">
        <v>72170</v>
      </c>
      <c r="B4414" s="1346">
        <v>0.17</v>
      </c>
      <c r="C4414" s="225" t="s">
        <v>4649</v>
      </c>
      <c r="D4414" s="1"/>
      <c r="E4414" s="1" t="s">
        <v>4609</v>
      </c>
      <c r="F4414" s="3"/>
      <c r="O4414"/>
      <c r="P4414"/>
      <c r="Q4414"/>
      <c r="U4414" s="969"/>
      <c r="V4414" s="38"/>
      <c r="W4414" s="38"/>
    </row>
    <row r="4415" spans="1:23" x14ac:dyDescent="0.35">
      <c r="A4415" s="1345">
        <v>72190</v>
      </c>
      <c r="B4415" s="1346">
        <v>0.24</v>
      </c>
      <c r="C4415" s="225" t="s">
        <v>4708</v>
      </c>
      <c r="D4415" s="1"/>
      <c r="E4415" s="1" t="s">
        <v>4609</v>
      </c>
      <c r="F4415" s="3"/>
      <c r="O4415"/>
      <c r="P4415"/>
      <c r="Q4415"/>
      <c r="U4415" s="969"/>
      <c r="V4415" s="38"/>
      <c r="W4415" s="38"/>
    </row>
    <row r="4416" spans="1:23" x14ac:dyDescent="0.35">
      <c r="A4416" s="1345">
        <v>72192</v>
      </c>
      <c r="B4416" s="1346">
        <v>1.06</v>
      </c>
      <c r="C4416" s="225" t="s">
        <v>4852</v>
      </c>
      <c r="D4416" s="1"/>
      <c r="E4416" s="1" t="s">
        <v>4609</v>
      </c>
      <c r="F4416" s="3"/>
      <c r="O4416"/>
      <c r="P4416"/>
      <c r="Q4416"/>
      <c r="U4416" s="969"/>
      <c r="V4416" s="38"/>
      <c r="W4416" s="38"/>
    </row>
    <row r="4417" spans="1:23" x14ac:dyDescent="0.35">
      <c r="A4417" s="1345">
        <v>72193</v>
      </c>
      <c r="B4417" s="1346">
        <v>1.1299999999999999</v>
      </c>
      <c r="C4417" s="225" t="s">
        <v>4861</v>
      </c>
      <c r="D4417" s="1"/>
      <c r="E4417" s="1" t="s">
        <v>4609</v>
      </c>
      <c r="F4417" s="3"/>
      <c r="O4417"/>
      <c r="P4417"/>
      <c r="Q4417"/>
      <c r="U4417" s="969"/>
      <c r="V4417" s="38"/>
      <c r="W4417" s="38"/>
    </row>
    <row r="4418" spans="1:23" x14ac:dyDescent="0.35">
      <c r="A4418" s="1345">
        <v>72194</v>
      </c>
      <c r="B4418" s="1346">
        <v>1.19</v>
      </c>
      <c r="C4418" s="225" t="s">
        <v>4873</v>
      </c>
      <c r="D4418" s="1"/>
      <c r="E4418" s="1" t="s">
        <v>4609</v>
      </c>
      <c r="F4418" s="3"/>
      <c r="O4418"/>
      <c r="P4418"/>
      <c r="Q4418"/>
      <c r="U4418" s="969"/>
      <c r="V4418" s="38"/>
      <c r="W4418" s="38"/>
    </row>
    <row r="4419" spans="1:23" x14ac:dyDescent="0.35">
      <c r="A4419" s="1345">
        <v>72202</v>
      </c>
      <c r="B4419" s="1346">
        <v>0.22</v>
      </c>
      <c r="C4419" s="225" t="s">
        <v>4702</v>
      </c>
      <c r="D4419" s="1"/>
      <c r="E4419" s="1" t="s">
        <v>4609</v>
      </c>
      <c r="F4419" s="3"/>
      <c r="O4419"/>
      <c r="P4419"/>
      <c r="Q4419"/>
      <c r="U4419" s="969"/>
      <c r="V4419" s="38"/>
      <c r="W4419" s="38"/>
    </row>
    <row r="4420" spans="1:23" x14ac:dyDescent="0.35">
      <c r="A4420" s="1345">
        <v>72220</v>
      </c>
      <c r="B4420" s="1346">
        <v>0.17</v>
      </c>
      <c r="C4420" s="219" t="s">
        <v>4650</v>
      </c>
      <c r="D4420" s="1"/>
      <c r="E4420" s="1" t="s">
        <v>4609</v>
      </c>
      <c r="F4420" s="3"/>
      <c r="O4420"/>
      <c r="P4420"/>
      <c r="Q4420"/>
      <c r="U4420" s="969"/>
      <c r="V4420" s="38"/>
      <c r="W4420" s="38"/>
    </row>
    <row r="4421" spans="1:23" x14ac:dyDescent="0.35">
      <c r="A4421" s="1349">
        <v>72220</v>
      </c>
      <c r="B4421" s="1350">
        <v>0.17</v>
      </c>
      <c r="C4421" s="533" t="s">
        <v>4651</v>
      </c>
      <c r="D4421" s="1"/>
      <c r="E4421" s="1" t="s">
        <v>4609</v>
      </c>
      <c r="F4421" s="3"/>
      <c r="O4421"/>
      <c r="P4421"/>
      <c r="Q4421"/>
      <c r="U4421" s="969"/>
      <c r="V4421" s="38"/>
      <c r="W4421" s="38"/>
    </row>
    <row r="4422" spans="1:23" x14ac:dyDescent="0.35">
      <c r="A4422" s="1345">
        <v>73000</v>
      </c>
      <c r="B4422" s="1346">
        <v>0.16</v>
      </c>
      <c r="C4422" s="225" t="s">
        <v>4625</v>
      </c>
      <c r="D4422" s="1"/>
      <c r="E4422" s="1" t="s">
        <v>4609</v>
      </c>
      <c r="F4422" s="3"/>
      <c r="O4422"/>
      <c r="P4422"/>
      <c r="Q4422"/>
      <c r="U4422" s="969"/>
      <c r="V4422" s="38"/>
      <c r="W4422" s="38"/>
    </row>
    <row r="4423" spans="1:23" x14ac:dyDescent="0.35">
      <c r="A4423" s="1345">
        <v>73000</v>
      </c>
      <c r="B4423" s="1346">
        <v>0.16</v>
      </c>
      <c r="C4423" s="225" t="s">
        <v>4626</v>
      </c>
      <c r="D4423" s="1"/>
      <c r="E4423" s="1" t="s">
        <v>4609</v>
      </c>
      <c r="F4423" s="3"/>
      <c r="O4423"/>
      <c r="P4423"/>
      <c r="Q4423"/>
      <c r="U4423" s="969"/>
      <c r="V4423" s="38"/>
      <c r="W4423" s="38"/>
    </row>
    <row r="4424" spans="1:23" x14ac:dyDescent="0.35">
      <c r="A4424" s="1345">
        <v>73010</v>
      </c>
      <c r="B4424" s="1346">
        <v>0.17</v>
      </c>
      <c r="C4424" s="225" t="s">
        <v>4652</v>
      </c>
      <c r="D4424" s="1"/>
      <c r="E4424" s="1" t="s">
        <v>4609</v>
      </c>
      <c r="F4424" s="3"/>
      <c r="O4424"/>
      <c r="P4424"/>
      <c r="Q4424"/>
      <c r="U4424" s="969"/>
      <c r="V4424" s="38"/>
      <c r="W4424" s="38"/>
    </row>
    <row r="4425" spans="1:23" x14ac:dyDescent="0.35">
      <c r="A4425" s="1345">
        <v>73010</v>
      </c>
      <c r="B4425" s="1346">
        <v>0.17</v>
      </c>
      <c r="C4425" s="225" t="s">
        <v>4653</v>
      </c>
      <c r="D4425" s="1"/>
      <c r="E4425" s="1" t="s">
        <v>4609</v>
      </c>
      <c r="F4425" s="3"/>
      <c r="O4425"/>
      <c r="P4425"/>
      <c r="Q4425"/>
      <c r="U4425" s="969"/>
      <c r="V4425" s="38"/>
      <c r="W4425" s="38"/>
    </row>
    <row r="4426" spans="1:23" x14ac:dyDescent="0.35">
      <c r="A4426" s="1345">
        <v>73020</v>
      </c>
      <c r="B4426" s="1346">
        <v>0.15</v>
      </c>
      <c r="C4426" s="225" t="s">
        <v>4617</v>
      </c>
      <c r="D4426" s="1"/>
      <c r="E4426" s="1" t="s">
        <v>4609</v>
      </c>
      <c r="F4426" s="3"/>
      <c r="O4426"/>
      <c r="P4426"/>
      <c r="Q4426"/>
      <c r="U4426" s="969"/>
      <c r="V4426" s="38"/>
      <c r="W4426" s="38"/>
    </row>
    <row r="4427" spans="1:23" x14ac:dyDescent="0.35">
      <c r="A4427" s="1345">
        <v>73020</v>
      </c>
      <c r="B4427" s="1346">
        <v>0.15</v>
      </c>
      <c r="C4427" s="225" t="s">
        <v>4618</v>
      </c>
      <c r="D4427" s="1"/>
      <c r="E4427" s="1" t="s">
        <v>4609</v>
      </c>
      <c r="F4427" s="3"/>
      <c r="O4427"/>
      <c r="P4427"/>
      <c r="Q4427"/>
      <c r="U4427" s="969"/>
      <c r="V4427" s="38"/>
      <c r="W4427" s="38"/>
    </row>
    <row r="4428" spans="1:23" x14ac:dyDescent="0.35">
      <c r="A4428" s="1345">
        <v>73020</v>
      </c>
      <c r="B4428" s="1346">
        <v>0.15</v>
      </c>
      <c r="C4428" s="225" t="s">
        <v>4619</v>
      </c>
      <c r="D4428" s="1"/>
      <c r="E4428" s="1" t="s">
        <v>4609</v>
      </c>
      <c r="F4428" s="3"/>
      <c r="O4428"/>
      <c r="P4428"/>
      <c r="Q4428"/>
      <c r="U4428" s="969"/>
      <c r="V4428" s="38"/>
      <c r="W4428" s="38"/>
    </row>
    <row r="4429" spans="1:23" x14ac:dyDescent="0.35">
      <c r="A4429" s="1345">
        <v>73030</v>
      </c>
      <c r="B4429" s="1346">
        <v>0.18</v>
      </c>
      <c r="C4429" s="225" t="s">
        <v>4670</v>
      </c>
      <c r="D4429" s="1"/>
      <c r="E4429" s="1" t="s">
        <v>4609</v>
      </c>
      <c r="F4429" s="3"/>
      <c r="O4429"/>
      <c r="P4429"/>
      <c r="Q4429"/>
      <c r="U4429" s="969"/>
      <c r="V4429" s="38"/>
      <c r="W4429" s="38"/>
    </row>
    <row r="4430" spans="1:23" x14ac:dyDescent="0.35">
      <c r="A4430" s="1345">
        <v>73030</v>
      </c>
      <c r="B4430" s="1346">
        <v>0.18</v>
      </c>
      <c r="C4430" s="225" t="s">
        <v>4671</v>
      </c>
      <c r="D4430" s="1"/>
      <c r="E4430" s="1" t="s">
        <v>4609</v>
      </c>
      <c r="F4430" s="3"/>
      <c r="O4430"/>
      <c r="P4430"/>
      <c r="Q4430"/>
      <c r="U4430" s="969"/>
      <c r="V4430" s="38"/>
      <c r="W4430" s="38"/>
    </row>
    <row r="4431" spans="1:23" x14ac:dyDescent="0.35">
      <c r="A4431" s="1345">
        <v>73030</v>
      </c>
      <c r="B4431" s="1346">
        <v>0.18</v>
      </c>
      <c r="C4431" s="225" t="s">
        <v>4672</v>
      </c>
      <c r="D4431" s="1"/>
      <c r="E4431" s="1" t="s">
        <v>4609</v>
      </c>
      <c r="F4431" s="3"/>
      <c r="O4431"/>
      <c r="P4431"/>
      <c r="Q4431"/>
      <c r="U4431" s="969"/>
      <c r="V4431" s="38"/>
      <c r="W4431" s="38"/>
    </row>
    <row r="4432" spans="1:23" x14ac:dyDescent="0.35">
      <c r="A4432" s="1345">
        <v>73030</v>
      </c>
      <c r="B4432" s="1346">
        <v>0.18</v>
      </c>
      <c r="C4432" s="225" t="s">
        <v>4673</v>
      </c>
      <c r="D4432" s="1"/>
      <c r="E4432" s="1" t="s">
        <v>4609</v>
      </c>
      <c r="F4432" s="3"/>
      <c r="O4432"/>
      <c r="P4432"/>
      <c r="Q4432"/>
      <c r="U4432" s="969"/>
      <c r="V4432" s="38"/>
      <c r="W4432" s="38"/>
    </row>
    <row r="4433" spans="1:23" x14ac:dyDescent="0.35">
      <c r="A4433" s="1345">
        <v>73050</v>
      </c>
      <c r="B4433" s="1346">
        <v>0.18</v>
      </c>
      <c r="C4433" s="225" t="s">
        <v>4674</v>
      </c>
      <c r="D4433" s="1"/>
      <c r="E4433" s="1" t="s">
        <v>4609</v>
      </c>
      <c r="F4433" s="3"/>
      <c r="O4433"/>
      <c r="P4433"/>
      <c r="Q4433"/>
      <c r="U4433" s="969"/>
      <c r="V4433" s="38"/>
      <c r="W4433" s="38"/>
    </row>
    <row r="4434" spans="1:23" x14ac:dyDescent="0.35">
      <c r="A4434" s="1345">
        <v>73050</v>
      </c>
      <c r="B4434" s="1346">
        <v>0.18</v>
      </c>
      <c r="C4434" s="225" t="s">
        <v>4675</v>
      </c>
      <c r="D4434" s="1"/>
      <c r="E4434" s="1" t="s">
        <v>4609</v>
      </c>
      <c r="F4434" s="3"/>
      <c r="O4434"/>
      <c r="P4434"/>
      <c r="Q4434"/>
      <c r="U4434" s="969"/>
      <c r="V4434" s="38"/>
      <c r="W4434" s="38"/>
    </row>
    <row r="4435" spans="1:23" x14ac:dyDescent="0.35">
      <c r="A4435" s="1345">
        <v>73050</v>
      </c>
      <c r="B4435" s="1346">
        <v>0.18</v>
      </c>
      <c r="C4435" s="225" t="s">
        <v>4676</v>
      </c>
      <c r="D4435" s="1"/>
      <c r="E4435" s="1" t="s">
        <v>4609</v>
      </c>
      <c r="F4435" s="3"/>
      <c r="O4435"/>
      <c r="P4435"/>
      <c r="Q4435"/>
      <c r="U4435" s="969"/>
      <c r="V4435" s="38"/>
      <c r="W4435" s="38"/>
    </row>
    <row r="4436" spans="1:23" x14ac:dyDescent="0.35">
      <c r="A4436" s="1345">
        <v>73060</v>
      </c>
      <c r="B4436" s="1346">
        <v>0.16</v>
      </c>
      <c r="C4436" s="225" t="s">
        <v>4627</v>
      </c>
      <c r="D4436" s="1"/>
      <c r="E4436" s="1" t="s">
        <v>4609</v>
      </c>
      <c r="F4436" s="3"/>
      <c r="O4436"/>
      <c r="P4436"/>
      <c r="Q4436"/>
      <c r="U4436" s="969"/>
      <c r="V4436" s="38"/>
      <c r="W4436" s="38"/>
    </row>
    <row r="4437" spans="1:23" x14ac:dyDescent="0.35">
      <c r="A4437" s="1345">
        <v>73060</v>
      </c>
      <c r="B4437" s="1346">
        <v>0.16</v>
      </c>
      <c r="C4437" s="225" t="s">
        <v>4628</v>
      </c>
      <c r="D4437" s="1"/>
      <c r="E4437" s="1" t="s">
        <v>4609</v>
      </c>
      <c r="F4437" s="3"/>
      <c r="O4437"/>
      <c r="P4437"/>
      <c r="Q4437"/>
      <c r="U4437" s="969"/>
      <c r="V4437" s="38"/>
      <c r="W4437" s="38"/>
    </row>
    <row r="4438" spans="1:23" x14ac:dyDescent="0.35">
      <c r="A4438" s="1345">
        <v>73070</v>
      </c>
      <c r="B4438" s="1346">
        <v>0.16</v>
      </c>
      <c r="C4438" s="225" t="s">
        <v>4629</v>
      </c>
      <c r="D4438" s="1"/>
      <c r="E4438" s="1" t="s">
        <v>4609</v>
      </c>
      <c r="F4438" s="3"/>
      <c r="O4438"/>
      <c r="P4438"/>
      <c r="Q4438"/>
      <c r="U4438" s="969"/>
      <c r="V4438" s="38"/>
      <c r="W4438" s="38"/>
    </row>
    <row r="4439" spans="1:23" x14ac:dyDescent="0.35">
      <c r="A4439" s="1345">
        <v>73070</v>
      </c>
      <c r="B4439" s="1346">
        <v>0.16</v>
      </c>
      <c r="C4439" s="225" t="s">
        <v>4630</v>
      </c>
      <c r="D4439" s="1"/>
      <c r="E4439" s="1" t="s">
        <v>4609</v>
      </c>
      <c r="F4439" s="3"/>
      <c r="O4439"/>
      <c r="P4439"/>
      <c r="Q4439"/>
      <c r="U4439" s="969"/>
      <c r="V4439" s="38"/>
      <c r="W4439" s="38"/>
    </row>
    <row r="4440" spans="1:23" x14ac:dyDescent="0.35">
      <c r="A4440" s="1345">
        <v>73080</v>
      </c>
      <c r="B4440" s="1346">
        <v>0.17</v>
      </c>
      <c r="C4440" s="225" t="s">
        <v>4654</v>
      </c>
      <c r="D4440" s="1"/>
      <c r="E4440" s="1" t="s">
        <v>4609</v>
      </c>
      <c r="F4440" s="3"/>
      <c r="O4440"/>
      <c r="P4440"/>
      <c r="Q4440"/>
      <c r="U4440" s="969"/>
      <c r="V4440" s="38"/>
      <c r="W4440" s="38"/>
    </row>
    <row r="4441" spans="1:23" x14ac:dyDescent="0.35">
      <c r="A4441" s="1345">
        <v>73080</v>
      </c>
      <c r="B4441" s="1346">
        <v>0.17</v>
      </c>
      <c r="C4441" s="225" t="s">
        <v>4655</v>
      </c>
      <c r="D4441" s="1"/>
      <c r="E4441" s="1" t="s">
        <v>4609</v>
      </c>
      <c r="F4441" s="3"/>
      <c r="O4441"/>
      <c r="P4441"/>
      <c r="Q4441"/>
      <c r="U4441" s="969"/>
      <c r="V4441" s="38"/>
      <c r="W4441" s="38"/>
    </row>
    <row r="4442" spans="1:23" x14ac:dyDescent="0.35">
      <c r="A4442" s="1345">
        <v>73090</v>
      </c>
      <c r="B4442" s="1346">
        <v>0.16</v>
      </c>
      <c r="C4442" s="225" t="s">
        <v>4631</v>
      </c>
      <c r="D4442" s="1"/>
      <c r="E4442" s="1" t="s">
        <v>4609</v>
      </c>
      <c r="F4442" s="3"/>
      <c r="O4442"/>
      <c r="P4442"/>
      <c r="Q4442"/>
      <c r="U4442" s="969"/>
      <c r="V4442" s="38"/>
      <c r="W4442" s="38"/>
    </row>
    <row r="4443" spans="1:23" x14ac:dyDescent="0.35">
      <c r="A4443" s="1345">
        <v>73090</v>
      </c>
      <c r="B4443" s="1346">
        <v>0.16</v>
      </c>
      <c r="C4443" s="225" t="s">
        <v>4632</v>
      </c>
      <c r="D4443" s="1"/>
      <c r="E4443" s="1" t="s">
        <v>4609</v>
      </c>
      <c r="F4443" s="3"/>
      <c r="O4443"/>
      <c r="P4443"/>
      <c r="Q4443"/>
      <c r="U4443" s="969"/>
      <c r="V4443" s="38"/>
      <c r="W4443" s="38"/>
    </row>
    <row r="4444" spans="1:23" x14ac:dyDescent="0.35">
      <c r="A4444" s="1345">
        <v>73100</v>
      </c>
      <c r="B4444" s="1346">
        <v>0.16</v>
      </c>
      <c r="C4444" s="225" t="s">
        <v>4633</v>
      </c>
      <c r="D4444" s="1"/>
      <c r="E4444" s="1" t="s">
        <v>4609</v>
      </c>
      <c r="F4444" s="3"/>
      <c r="O4444"/>
      <c r="P4444"/>
      <c r="Q4444"/>
      <c r="U4444" s="969"/>
      <c r="V4444" s="38"/>
      <c r="W4444" s="38"/>
    </row>
    <row r="4445" spans="1:23" x14ac:dyDescent="0.35">
      <c r="A4445" s="1345">
        <v>73100</v>
      </c>
      <c r="B4445" s="1346">
        <v>0.16</v>
      </c>
      <c r="C4445" s="225" t="s">
        <v>4634</v>
      </c>
      <c r="D4445" s="1"/>
      <c r="E4445" s="1" t="s">
        <v>4609</v>
      </c>
      <c r="F4445" s="3"/>
      <c r="O4445"/>
      <c r="P4445"/>
      <c r="Q4445"/>
      <c r="U4445" s="969"/>
      <c r="V4445" s="38"/>
      <c r="W4445" s="38"/>
    </row>
    <row r="4446" spans="1:23" x14ac:dyDescent="0.35">
      <c r="A4446" s="1345">
        <v>73110</v>
      </c>
      <c r="B4446" s="1346">
        <v>0.17</v>
      </c>
      <c r="C4446" s="225" t="s">
        <v>4656</v>
      </c>
      <c r="D4446" s="1"/>
      <c r="E4446" s="1" t="s">
        <v>4609</v>
      </c>
      <c r="F4446" s="3"/>
      <c r="O4446"/>
      <c r="P4446"/>
      <c r="Q4446"/>
      <c r="U4446" s="969"/>
      <c r="V4446" s="38"/>
      <c r="W4446" s="38"/>
    </row>
    <row r="4447" spans="1:23" x14ac:dyDescent="0.35">
      <c r="A4447" s="1345">
        <v>73110</v>
      </c>
      <c r="B4447" s="1346">
        <v>0.17</v>
      </c>
      <c r="C4447" s="225" t="s">
        <v>4657</v>
      </c>
      <c r="D4447" s="1"/>
      <c r="E4447" s="1" t="s">
        <v>4609</v>
      </c>
      <c r="O4447"/>
      <c r="P4447"/>
      <c r="Q4447"/>
      <c r="U4447" s="969"/>
      <c r="V4447" s="38"/>
      <c r="W4447" s="38"/>
    </row>
    <row r="4448" spans="1:23" x14ac:dyDescent="0.35">
      <c r="A4448" s="1345">
        <v>73120</v>
      </c>
      <c r="B4448" s="1346">
        <v>0.16</v>
      </c>
      <c r="C4448" s="225" t="s">
        <v>4635</v>
      </c>
      <c r="D4448" s="1"/>
      <c r="E4448" s="1" t="s">
        <v>4609</v>
      </c>
      <c r="O4448"/>
      <c r="P4448"/>
      <c r="Q4448"/>
      <c r="U4448" s="969"/>
      <c r="V4448" s="38"/>
      <c r="W4448" s="38"/>
    </row>
    <row r="4449" spans="1:23" x14ac:dyDescent="0.35">
      <c r="A4449" s="1345">
        <v>73120</v>
      </c>
      <c r="B4449" s="1346">
        <v>0.16</v>
      </c>
      <c r="C4449" s="225" t="s">
        <v>4636</v>
      </c>
      <c r="D4449" s="1"/>
      <c r="E4449" s="1" t="s">
        <v>4609</v>
      </c>
      <c r="F4449" s="3"/>
      <c r="O4449"/>
      <c r="P4449"/>
      <c r="Q4449"/>
      <c r="U4449" s="969"/>
      <c r="V4449" s="38"/>
      <c r="W4449" s="38"/>
    </row>
    <row r="4450" spans="1:23" x14ac:dyDescent="0.35">
      <c r="A4450" s="1345">
        <v>73130</v>
      </c>
      <c r="B4450" s="1346">
        <v>0.17</v>
      </c>
      <c r="C4450" s="225" t="s">
        <v>4658</v>
      </c>
      <c r="D4450" s="1"/>
      <c r="E4450" s="1" t="s">
        <v>4609</v>
      </c>
      <c r="F4450" s="3"/>
      <c r="O4450"/>
      <c r="P4450"/>
      <c r="Q4450"/>
      <c r="U4450" s="969"/>
      <c r="V4450" s="38"/>
      <c r="W4450" s="38"/>
    </row>
    <row r="4451" spans="1:23" x14ac:dyDescent="0.35">
      <c r="A4451" s="1345">
        <v>73130</v>
      </c>
      <c r="B4451" s="1346">
        <v>0.17</v>
      </c>
      <c r="C4451" s="225" t="s">
        <v>4659</v>
      </c>
      <c r="D4451" s="1"/>
      <c r="E4451" s="1" t="s">
        <v>4609</v>
      </c>
      <c r="F4451" s="3"/>
      <c r="O4451"/>
      <c r="P4451"/>
      <c r="Q4451"/>
      <c r="U4451" s="969"/>
      <c r="V4451" s="38"/>
      <c r="W4451" s="38"/>
    </row>
    <row r="4452" spans="1:23" x14ac:dyDescent="0.35">
      <c r="A4452" s="1345">
        <v>73140</v>
      </c>
      <c r="B4452" s="1346">
        <v>0.13</v>
      </c>
      <c r="C4452" s="225" t="s">
        <v>4613</v>
      </c>
      <c r="D4452" s="1"/>
      <c r="E4452" s="1" t="s">
        <v>4609</v>
      </c>
      <c r="F4452" s="3"/>
      <c r="O4452"/>
      <c r="P4452"/>
      <c r="Q4452"/>
      <c r="U4452" s="969"/>
      <c r="V4452" s="38"/>
      <c r="W4452" s="38"/>
    </row>
    <row r="4453" spans="1:23" x14ac:dyDescent="0.35">
      <c r="A4453" s="1345">
        <v>73140</v>
      </c>
      <c r="B4453" s="1346">
        <v>0.13</v>
      </c>
      <c r="C4453" s="225" t="s">
        <v>4614</v>
      </c>
      <c r="D4453" s="1"/>
      <c r="E4453" s="1" t="s">
        <v>4609</v>
      </c>
      <c r="F4453" s="3"/>
      <c r="O4453"/>
      <c r="P4453"/>
      <c r="Q4453"/>
      <c r="U4453" s="969"/>
      <c r="V4453" s="38"/>
      <c r="W4453" s="38"/>
    </row>
    <row r="4454" spans="1:23" x14ac:dyDescent="0.35">
      <c r="A4454" s="1345">
        <v>73200</v>
      </c>
      <c r="B4454" s="1346">
        <v>0.98</v>
      </c>
      <c r="C4454" s="225" t="s">
        <v>4844</v>
      </c>
      <c r="D4454" s="1"/>
      <c r="E4454" s="1" t="s">
        <v>4609</v>
      </c>
      <c r="F4454" s="3"/>
      <c r="O4454"/>
      <c r="P4454"/>
      <c r="Q4454"/>
      <c r="U4454" s="969"/>
      <c r="V4454" s="38"/>
      <c r="W4454" s="38"/>
    </row>
    <row r="4455" spans="1:23" x14ac:dyDescent="0.35">
      <c r="A4455" s="1345">
        <v>73200</v>
      </c>
      <c r="B4455" s="1346">
        <v>0.98</v>
      </c>
      <c r="C4455" s="225" t="s">
        <v>4845</v>
      </c>
      <c r="D4455" s="1"/>
      <c r="E4455" s="1" t="s">
        <v>4609</v>
      </c>
      <c r="F4455" s="1109"/>
      <c r="O4455"/>
      <c r="P4455"/>
      <c r="Q4455"/>
      <c r="U4455" s="969"/>
      <c r="V4455" s="38"/>
      <c r="W4455" s="38"/>
    </row>
    <row r="4456" spans="1:23" x14ac:dyDescent="0.35">
      <c r="A4456" s="1345">
        <v>73200</v>
      </c>
      <c r="B4456" s="1346">
        <v>0.98</v>
      </c>
      <c r="C4456" s="225" t="s">
        <v>4846</v>
      </c>
      <c r="D4456" s="1"/>
      <c r="E4456" s="1" t="s">
        <v>4609</v>
      </c>
      <c r="F4456" s="3"/>
      <c r="O4456"/>
      <c r="P4456"/>
      <c r="Q4456"/>
      <c r="U4456" s="969"/>
      <c r="V4456" s="38"/>
      <c r="W4456" s="38"/>
    </row>
    <row r="4457" spans="1:23" x14ac:dyDescent="0.35">
      <c r="A4457" s="1345">
        <v>73201</v>
      </c>
      <c r="B4457" s="1346">
        <v>1.1299999999999999</v>
      </c>
      <c r="C4457" s="225" t="s">
        <v>4862</v>
      </c>
      <c r="D4457" s="1"/>
      <c r="E4457" s="1" t="s">
        <v>4609</v>
      </c>
      <c r="F4457" s="3"/>
      <c r="O4457"/>
      <c r="P4457"/>
      <c r="Q4457"/>
      <c r="U4457" s="969"/>
      <c r="V4457" s="38"/>
      <c r="W4457" s="38"/>
    </row>
    <row r="4458" spans="1:23" x14ac:dyDescent="0.35">
      <c r="A4458" s="1345">
        <v>73201</v>
      </c>
      <c r="B4458" s="1346">
        <v>1.1299999999999999</v>
      </c>
      <c r="C4458" s="225" t="s">
        <v>4863</v>
      </c>
      <c r="D4458" s="1"/>
      <c r="E4458" s="1" t="s">
        <v>4609</v>
      </c>
      <c r="F4458" s="3"/>
      <c r="O4458"/>
      <c r="P4458"/>
      <c r="Q4458"/>
      <c r="U4458" s="969"/>
      <c r="V4458" s="38"/>
      <c r="W4458" s="38"/>
    </row>
    <row r="4459" spans="1:23" x14ac:dyDescent="0.35">
      <c r="A4459" s="1345">
        <v>73202</v>
      </c>
      <c r="B4459" s="1346">
        <v>1.19</v>
      </c>
      <c r="C4459" s="225" t="s">
        <v>4874</v>
      </c>
      <c r="D4459" s="1"/>
      <c r="E4459" s="1" t="s">
        <v>4609</v>
      </c>
      <c r="F4459" s="3"/>
      <c r="O4459"/>
      <c r="P4459"/>
      <c r="Q4459"/>
      <c r="U4459" s="969"/>
      <c r="V4459" s="38"/>
      <c r="W4459" s="38"/>
    </row>
    <row r="4460" spans="1:23" x14ac:dyDescent="0.35">
      <c r="A4460" s="1345">
        <v>73202</v>
      </c>
      <c r="B4460" s="1346">
        <v>1.19</v>
      </c>
      <c r="C4460" s="225" t="s">
        <v>4875</v>
      </c>
      <c r="D4460" s="1"/>
      <c r="E4460" s="1" t="s">
        <v>4609</v>
      </c>
      <c r="F4460" s="3"/>
      <c r="O4460"/>
      <c r="P4460"/>
      <c r="Q4460"/>
      <c r="U4460" s="969"/>
      <c r="V4460" s="38"/>
      <c r="W4460" s="38"/>
    </row>
    <row r="4461" spans="1:23" x14ac:dyDescent="0.35">
      <c r="A4461" s="1345">
        <v>73202</v>
      </c>
      <c r="B4461" s="1346">
        <v>1.19</v>
      </c>
      <c r="C4461" s="225" t="s">
        <v>4876</v>
      </c>
      <c r="D4461" s="1"/>
      <c r="E4461" s="1" t="s">
        <v>4609</v>
      </c>
      <c r="F4461" s="3"/>
      <c r="O4461"/>
      <c r="P4461"/>
      <c r="Q4461"/>
      <c r="U4461" s="969"/>
      <c r="V4461" s="38"/>
      <c r="W4461" s="38"/>
    </row>
    <row r="4462" spans="1:23" x14ac:dyDescent="0.35">
      <c r="A4462" s="1347">
        <v>73206</v>
      </c>
      <c r="B4462" s="1348">
        <v>1.76</v>
      </c>
      <c r="C4462" s="1351" t="s">
        <v>4918</v>
      </c>
      <c r="D4462" s="1"/>
      <c r="E4462" s="1" t="s">
        <v>4609</v>
      </c>
      <c r="O4462"/>
      <c r="P4462"/>
      <c r="Q4462"/>
      <c r="U4462" s="969"/>
      <c r="V4462" s="38"/>
      <c r="W4462" s="38"/>
    </row>
    <row r="4463" spans="1:23" x14ac:dyDescent="0.35">
      <c r="A4463" s="1345">
        <v>73502</v>
      </c>
      <c r="B4463" s="1346">
        <v>0.21</v>
      </c>
      <c r="C4463" s="225" t="s">
        <v>4696</v>
      </c>
      <c r="D4463" s="1"/>
      <c r="E4463" s="1" t="s">
        <v>4609</v>
      </c>
      <c r="F4463" s="3"/>
      <c r="O4463"/>
      <c r="P4463"/>
      <c r="Q4463"/>
      <c r="U4463" s="969"/>
      <c r="V4463" s="38"/>
      <c r="W4463" s="38"/>
    </row>
    <row r="4464" spans="1:23" x14ac:dyDescent="0.35">
      <c r="A4464" s="1345">
        <v>73502</v>
      </c>
      <c r="B4464" s="1346">
        <v>0.21</v>
      </c>
      <c r="C4464" s="225" t="s">
        <v>4697</v>
      </c>
      <c r="D4464" s="1"/>
      <c r="E4464" s="1" t="s">
        <v>4609</v>
      </c>
      <c r="F4464" s="3"/>
      <c r="O4464"/>
      <c r="P4464"/>
      <c r="Q4464"/>
      <c r="U4464" s="969"/>
      <c r="V4464" s="38"/>
      <c r="W4464" s="38"/>
    </row>
    <row r="4465" spans="1:23" x14ac:dyDescent="0.35">
      <c r="A4465" s="1345">
        <v>73502</v>
      </c>
      <c r="B4465" s="1346">
        <v>0.21</v>
      </c>
      <c r="C4465" s="225" t="s">
        <v>4698</v>
      </c>
      <c r="D4465" s="1"/>
      <c r="E4465" s="1" t="s">
        <v>4609</v>
      </c>
      <c r="F4465" s="3"/>
      <c r="O4465"/>
      <c r="P4465"/>
      <c r="Q4465"/>
      <c r="U4465" s="969"/>
      <c r="V4465" s="38"/>
      <c r="W4465" s="38"/>
    </row>
    <row r="4466" spans="1:23" x14ac:dyDescent="0.35">
      <c r="A4466" s="1345">
        <v>73522</v>
      </c>
      <c r="B4466" s="1346">
        <v>0.28000000000000003</v>
      </c>
      <c r="C4466" s="225" t="s">
        <v>4724</v>
      </c>
      <c r="D4466" s="1"/>
      <c r="E4466" s="1" t="s">
        <v>4609</v>
      </c>
      <c r="F4466" s="3"/>
      <c r="O4466"/>
      <c r="P4466"/>
      <c r="Q4466"/>
      <c r="U4466" s="969"/>
      <c r="V4466" s="38"/>
      <c r="W4466" s="38"/>
    </row>
    <row r="4467" spans="1:23" x14ac:dyDescent="0.35">
      <c r="A4467" s="1345">
        <v>73522</v>
      </c>
      <c r="B4467" s="1346">
        <v>0.28000000000000003</v>
      </c>
      <c r="C4467" s="225" t="s">
        <v>4725</v>
      </c>
      <c r="D4467" s="1"/>
      <c r="E4467" s="1" t="s">
        <v>4609</v>
      </c>
      <c r="F4467" s="3"/>
      <c r="O4467"/>
      <c r="P4467"/>
      <c r="Q4467"/>
      <c r="U4467" s="969"/>
      <c r="V4467" s="38"/>
      <c r="W4467" s="38"/>
    </row>
    <row r="4468" spans="1:23" x14ac:dyDescent="0.35">
      <c r="A4468" s="1345">
        <v>73523</v>
      </c>
      <c r="B4468" s="1346">
        <v>0.3</v>
      </c>
      <c r="C4468" s="225" t="s">
        <v>4732</v>
      </c>
      <c r="D4468" s="1"/>
      <c r="E4468" s="1" t="s">
        <v>4609</v>
      </c>
      <c r="F4468" s="3"/>
      <c r="O4468"/>
      <c r="P4468"/>
      <c r="Q4468"/>
      <c r="U4468" s="969"/>
      <c r="V4468" s="38"/>
      <c r="W4468" s="38"/>
    </row>
    <row r="4469" spans="1:23" x14ac:dyDescent="0.35">
      <c r="A4469" s="1345">
        <v>73523</v>
      </c>
      <c r="B4469" s="1346">
        <v>0.3</v>
      </c>
      <c r="C4469" s="225" t="s">
        <v>4733</v>
      </c>
      <c r="D4469" s="1"/>
      <c r="E4469" s="1" t="s">
        <v>4609</v>
      </c>
      <c r="F4469" s="3"/>
      <c r="O4469"/>
      <c r="P4469"/>
      <c r="Q4469"/>
      <c r="U4469" s="969"/>
      <c r="V4469" s="38"/>
      <c r="W4469" s="38"/>
    </row>
    <row r="4470" spans="1:23" x14ac:dyDescent="0.35">
      <c r="A4470" s="1345">
        <v>73552</v>
      </c>
      <c r="B4470" s="1346">
        <v>0.18</v>
      </c>
      <c r="C4470" s="225" t="s">
        <v>4677</v>
      </c>
      <c r="D4470" s="1"/>
      <c r="E4470" s="1" t="s">
        <v>4609</v>
      </c>
      <c r="F4470" s="3"/>
      <c r="O4470"/>
      <c r="P4470"/>
      <c r="Q4470"/>
      <c r="U4470" s="969"/>
      <c r="V4470" s="38"/>
      <c r="W4470" s="38"/>
    </row>
    <row r="4471" spans="1:23" x14ac:dyDescent="0.35">
      <c r="A4471" s="1345">
        <v>73552</v>
      </c>
      <c r="B4471" s="1346">
        <v>0.18</v>
      </c>
      <c r="C4471" s="225" t="s">
        <v>4678</v>
      </c>
      <c r="D4471" s="1"/>
      <c r="E4471" s="1" t="s">
        <v>4609</v>
      </c>
      <c r="F4471" s="3"/>
      <c r="O4471"/>
      <c r="P4471"/>
      <c r="Q4471"/>
      <c r="U4471" s="969"/>
      <c r="V4471" s="38"/>
      <c r="W4471" s="38"/>
    </row>
    <row r="4472" spans="1:23" x14ac:dyDescent="0.35">
      <c r="A4472" s="1345">
        <v>73560</v>
      </c>
      <c r="B4472" s="1346">
        <v>0.16</v>
      </c>
      <c r="C4472" s="225" t="s">
        <v>4637</v>
      </c>
      <c r="D4472" s="1"/>
      <c r="E4472" s="1" t="s">
        <v>4609</v>
      </c>
      <c r="F4472" s="3"/>
      <c r="O4472"/>
      <c r="P4472"/>
      <c r="Q4472"/>
      <c r="U4472" s="969"/>
      <c r="V4472" s="38"/>
      <c r="W4472" s="38"/>
    </row>
    <row r="4473" spans="1:23" x14ac:dyDescent="0.35">
      <c r="A4473" s="1345">
        <v>73560</v>
      </c>
      <c r="B4473" s="1346">
        <v>0.16</v>
      </c>
      <c r="C4473" s="225" t="s">
        <v>4638</v>
      </c>
      <c r="D4473" s="1"/>
      <c r="E4473" s="1" t="s">
        <v>4609</v>
      </c>
      <c r="F4473" s="1109"/>
      <c r="O4473"/>
      <c r="P4473"/>
      <c r="Q4473"/>
      <c r="U4473" s="969"/>
      <c r="V4473" s="38"/>
      <c r="W4473" s="38"/>
    </row>
    <row r="4474" spans="1:23" x14ac:dyDescent="0.35">
      <c r="A4474" s="1345">
        <v>73560</v>
      </c>
      <c r="B4474" s="1346">
        <v>0.16</v>
      </c>
      <c r="C4474" s="225" t="s">
        <v>4639</v>
      </c>
      <c r="D4474" s="1"/>
      <c r="E4474" s="1" t="s">
        <v>4609</v>
      </c>
      <c r="F4474" s="3"/>
      <c r="O4474"/>
      <c r="P4474"/>
      <c r="Q4474"/>
      <c r="U4474" s="969"/>
      <c r="V4474" s="38"/>
      <c r="W4474" s="38"/>
    </row>
    <row r="4475" spans="1:23" x14ac:dyDescent="0.35">
      <c r="A4475" s="1345">
        <v>73562</v>
      </c>
      <c r="B4475" s="1346">
        <v>0.18</v>
      </c>
      <c r="C4475" s="225" t="s">
        <v>4679</v>
      </c>
      <c r="D4475" s="1"/>
      <c r="E4475" s="1" t="s">
        <v>4609</v>
      </c>
      <c r="F4475" s="3"/>
      <c r="O4475"/>
      <c r="P4475"/>
      <c r="Q4475"/>
      <c r="U4475" s="969"/>
      <c r="V4475" s="38"/>
      <c r="W4475" s="38"/>
    </row>
    <row r="4476" spans="1:23" x14ac:dyDescent="0.35">
      <c r="A4476" s="1345">
        <v>73562</v>
      </c>
      <c r="B4476" s="1346">
        <v>0.18</v>
      </c>
      <c r="C4476" s="225" t="s">
        <v>4680</v>
      </c>
      <c r="D4476" s="1"/>
      <c r="E4476" s="1" t="s">
        <v>4609</v>
      </c>
      <c r="F4476" s="3"/>
      <c r="O4476"/>
      <c r="P4476"/>
      <c r="Q4476"/>
      <c r="U4476" s="969"/>
      <c r="V4476" s="38"/>
      <c r="W4476" s="38"/>
    </row>
    <row r="4477" spans="1:23" x14ac:dyDescent="0.35">
      <c r="A4477" s="1345">
        <v>73564</v>
      </c>
      <c r="B4477" s="1346">
        <v>0.21</v>
      </c>
      <c r="C4477" s="225" t="s">
        <v>4699</v>
      </c>
      <c r="D4477" s="1"/>
      <c r="E4477" s="1" t="s">
        <v>4609</v>
      </c>
      <c r="F4477" s="3"/>
      <c r="O4477"/>
      <c r="P4477"/>
      <c r="Q4477"/>
      <c r="U4477" s="969"/>
      <c r="V4477" s="38"/>
      <c r="W4477" s="38"/>
    </row>
    <row r="4478" spans="1:23" x14ac:dyDescent="0.35">
      <c r="A4478" s="1345">
        <v>73564</v>
      </c>
      <c r="B4478" s="1346">
        <v>0.21</v>
      </c>
      <c r="C4478" s="225" t="s">
        <v>4700</v>
      </c>
      <c r="D4478" s="1"/>
      <c r="E4478" s="1" t="s">
        <v>4609</v>
      </c>
      <c r="F4478" s="3"/>
      <c r="O4478"/>
      <c r="P4478"/>
      <c r="Q4478"/>
      <c r="U4478" s="969"/>
      <c r="V4478" s="38"/>
      <c r="W4478" s="38"/>
    </row>
    <row r="4479" spans="1:23" x14ac:dyDescent="0.35">
      <c r="A4479" s="1345">
        <v>73590</v>
      </c>
      <c r="B4479" s="1346">
        <v>0.16</v>
      </c>
      <c r="C4479" s="225" t="s">
        <v>4640</v>
      </c>
      <c r="D4479" s="1"/>
      <c r="E4479" s="1" t="s">
        <v>4609</v>
      </c>
      <c r="F4479" s="3"/>
      <c r="O4479"/>
      <c r="P4479"/>
      <c r="Q4479"/>
      <c r="U4479" s="969"/>
      <c r="V4479" s="38"/>
      <c r="W4479" s="38"/>
    </row>
    <row r="4480" spans="1:23" x14ac:dyDescent="0.35">
      <c r="A4480" s="1345">
        <v>73590</v>
      </c>
      <c r="B4480" s="1346">
        <v>0.16</v>
      </c>
      <c r="C4480" s="225" t="s">
        <v>4641</v>
      </c>
      <c r="D4480" s="1"/>
      <c r="E4480" s="1" t="s">
        <v>4609</v>
      </c>
      <c r="F4480" s="3"/>
      <c r="O4480"/>
      <c r="P4480"/>
      <c r="Q4480"/>
      <c r="U4480" s="969"/>
      <c r="V4480" s="38"/>
      <c r="W4480" s="38"/>
    </row>
    <row r="4481" spans="1:23" x14ac:dyDescent="0.35">
      <c r="A4481" s="1345">
        <v>73600</v>
      </c>
      <c r="B4481" s="1346">
        <v>0.16</v>
      </c>
      <c r="C4481" s="225" t="s">
        <v>4642</v>
      </c>
      <c r="D4481" s="1"/>
      <c r="E4481" s="1" t="s">
        <v>4609</v>
      </c>
      <c r="F4481" s="3"/>
      <c r="O4481"/>
      <c r="P4481"/>
      <c r="Q4481"/>
      <c r="U4481" s="969"/>
      <c r="V4481" s="38"/>
      <c r="W4481" s="38"/>
    </row>
    <row r="4482" spans="1:23" x14ac:dyDescent="0.35">
      <c r="A4482" s="1345">
        <v>73600</v>
      </c>
      <c r="B4482" s="1346">
        <v>0.16</v>
      </c>
      <c r="C4482" s="225" t="s">
        <v>4643</v>
      </c>
      <c r="D4482" s="1"/>
      <c r="E4482" s="1" t="s">
        <v>4609</v>
      </c>
      <c r="F4482" s="3"/>
      <c r="O4482"/>
      <c r="P4482"/>
      <c r="Q4482"/>
      <c r="U4482" s="969"/>
      <c r="V4482" s="38"/>
      <c r="W4482" s="38"/>
    </row>
    <row r="4483" spans="1:23" x14ac:dyDescent="0.35">
      <c r="A4483" s="1345">
        <v>73610</v>
      </c>
      <c r="B4483" s="1346">
        <v>0.17</v>
      </c>
      <c r="C4483" s="225" t="s">
        <v>4660</v>
      </c>
      <c r="D4483" s="1"/>
      <c r="E4483" s="1" t="s">
        <v>4609</v>
      </c>
      <c r="F4483" s="3"/>
      <c r="O4483"/>
      <c r="P4483"/>
      <c r="Q4483"/>
      <c r="U4483" s="969"/>
      <c r="V4483" s="38"/>
      <c r="W4483" s="38"/>
    </row>
    <row r="4484" spans="1:23" x14ac:dyDescent="0.35">
      <c r="A4484" s="1345">
        <v>73610</v>
      </c>
      <c r="B4484" s="1346">
        <v>0.17</v>
      </c>
      <c r="C4484" s="225" t="s">
        <v>4661</v>
      </c>
      <c r="D4484" s="1"/>
      <c r="E4484" s="1" t="s">
        <v>4609</v>
      </c>
      <c r="F4484" s="3"/>
      <c r="O4484"/>
      <c r="P4484"/>
      <c r="Q4484"/>
      <c r="U4484" s="969"/>
      <c r="V4484" s="38"/>
      <c r="W4484" s="38"/>
    </row>
    <row r="4485" spans="1:23" x14ac:dyDescent="0.35">
      <c r="A4485" s="1345">
        <v>73620</v>
      </c>
      <c r="B4485" s="1346">
        <v>0.16</v>
      </c>
      <c r="C4485" s="225" t="s">
        <v>4644</v>
      </c>
      <c r="D4485" s="1"/>
      <c r="E4485" s="1" t="s">
        <v>4609</v>
      </c>
      <c r="F4485" s="3"/>
      <c r="O4485"/>
      <c r="P4485"/>
      <c r="Q4485"/>
      <c r="U4485" s="969"/>
      <c r="V4485" s="38"/>
      <c r="W4485" s="38"/>
    </row>
    <row r="4486" spans="1:23" x14ac:dyDescent="0.35">
      <c r="A4486" s="1345">
        <v>73620</v>
      </c>
      <c r="B4486" s="1346">
        <v>0.16</v>
      </c>
      <c r="C4486" s="225" t="s">
        <v>4645</v>
      </c>
      <c r="D4486" s="1"/>
      <c r="E4486" s="1" t="s">
        <v>4609</v>
      </c>
      <c r="F4486" s="3"/>
      <c r="O4486"/>
      <c r="P4486"/>
      <c r="Q4486"/>
      <c r="U4486" s="969"/>
      <c r="V4486" s="38"/>
      <c r="W4486" s="38"/>
    </row>
    <row r="4487" spans="1:23" x14ac:dyDescent="0.35">
      <c r="A4487" s="1345">
        <v>73630</v>
      </c>
      <c r="B4487" s="1346">
        <v>0.17</v>
      </c>
      <c r="C4487" s="225" t="s">
        <v>4662</v>
      </c>
      <c r="D4487" s="1"/>
      <c r="E4487" s="1" t="s">
        <v>4609</v>
      </c>
      <c r="F4487" s="3"/>
      <c r="O4487"/>
      <c r="P4487"/>
      <c r="Q4487"/>
      <c r="U4487" s="969"/>
      <c r="V4487" s="38"/>
      <c r="W4487" s="38"/>
    </row>
    <row r="4488" spans="1:23" x14ac:dyDescent="0.35">
      <c r="A4488" s="1345">
        <v>73630</v>
      </c>
      <c r="B4488" s="1346">
        <v>0.17</v>
      </c>
      <c r="C4488" s="225" t="s">
        <v>4663</v>
      </c>
      <c r="D4488" s="1"/>
      <c r="E4488" s="1" t="s">
        <v>4609</v>
      </c>
      <c r="F4488" s="3"/>
      <c r="O4488"/>
      <c r="P4488"/>
      <c r="Q4488"/>
      <c r="U4488" s="969"/>
      <c r="V4488" s="38"/>
      <c r="W4488" s="38"/>
    </row>
    <row r="4489" spans="1:23" x14ac:dyDescent="0.35">
      <c r="A4489" s="1345">
        <v>73650</v>
      </c>
      <c r="B4489" s="1346">
        <v>0.16</v>
      </c>
      <c r="C4489" s="225" t="s">
        <v>4646</v>
      </c>
      <c r="D4489" s="1"/>
      <c r="E4489" s="1" t="s">
        <v>4609</v>
      </c>
      <c r="F4489" s="3"/>
      <c r="O4489"/>
      <c r="P4489"/>
      <c r="Q4489"/>
      <c r="U4489" s="969"/>
      <c r="V4489" s="38"/>
      <c r="W4489" s="38"/>
    </row>
    <row r="4490" spans="1:23" x14ac:dyDescent="0.35">
      <c r="A4490" s="1345">
        <v>73650</v>
      </c>
      <c r="B4490" s="1346">
        <v>0.16</v>
      </c>
      <c r="C4490" s="225" t="s">
        <v>4647</v>
      </c>
      <c r="D4490" s="1"/>
      <c r="E4490" s="1" t="s">
        <v>4609</v>
      </c>
      <c r="F4490" s="3"/>
      <c r="O4490"/>
      <c r="P4490"/>
      <c r="Q4490"/>
      <c r="U4490" s="969"/>
      <c r="V4490" s="38"/>
      <c r="W4490" s="38"/>
    </row>
    <row r="4491" spans="1:23" x14ac:dyDescent="0.35">
      <c r="A4491" s="1345">
        <v>73660</v>
      </c>
      <c r="B4491" s="1346">
        <v>0.13</v>
      </c>
      <c r="C4491" s="225" t="s">
        <v>4615</v>
      </c>
      <c r="D4491" s="1"/>
      <c r="E4491" s="1" t="s">
        <v>4609</v>
      </c>
      <c r="F4491" s="3"/>
      <c r="O4491"/>
      <c r="P4491"/>
      <c r="Q4491"/>
      <c r="U4491" s="969"/>
      <c r="V4491" s="38"/>
      <c r="W4491" s="38"/>
    </row>
    <row r="4492" spans="1:23" x14ac:dyDescent="0.35">
      <c r="A4492" s="1345">
        <v>73660</v>
      </c>
      <c r="B4492" s="1346">
        <v>0.13</v>
      </c>
      <c r="C4492" s="225" t="s">
        <v>4616</v>
      </c>
      <c r="D4492" s="1"/>
      <c r="E4492" s="1" t="s">
        <v>4609</v>
      </c>
      <c r="F4492" s="3"/>
      <c r="O4492"/>
      <c r="P4492"/>
      <c r="Q4492"/>
      <c r="U4492" s="969"/>
      <c r="V4492" s="38"/>
      <c r="W4492" s="38"/>
    </row>
    <row r="4493" spans="1:23" x14ac:dyDescent="0.35">
      <c r="A4493" s="1345">
        <v>73700</v>
      </c>
      <c r="B4493" s="1346">
        <v>0.98</v>
      </c>
      <c r="C4493" s="219" t="s">
        <v>4847</v>
      </c>
      <c r="D4493" s="1"/>
      <c r="E4493" s="1" t="s">
        <v>4609</v>
      </c>
      <c r="F4493" s="3"/>
      <c r="O4493"/>
      <c r="P4493"/>
      <c r="Q4493"/>
      <c r="U4493" s="969"/>
      <c r="V4493" s="38"/>
      <c r="W4493" s="38"/>
    </row>
    <row r="4494" spans="1:23" x14ac:dyDescent="0.35">
      <c r="A4494" s="1345">
        <v>73700</v>
      </c>
      <c r="B4494" s="1346">
        <v>0.98</v>
      </c>
      <c r="C4494" s="225" t="s">
        <v>4848</v>
      </c>
      <c r="D4494" s="1"/>
      <c r="E4494" s="1" t="s">
        <v>4609</v>
      </c>
      <c r="F4494" s="3"/>
      <c r="O4494"/>
      <c r="P4494"/>
      <c r="Q4494"/>
      <c r="U4494" s="969"/>
      <c r="V4494" s="38"/>
      <c r="W4494" s="38"/>
    </row>
    <row r="4495" spans="1:23" x14ac:dyDescent="0.35">
      <c r="A4495" s="1345">
        <v>73701</v>
      </c>
      <c r="B4495" s="1346">
        <v>1.1299999999999999</v>
      </c>
      <c r="C4495" s="225" t="s">
        <v>4864</v>
      </c>
      <c r="D4495" s="1"/>
      <c r="E4495" s="1" t="s">
        <v>4609</v>
      </c>
      <c r="F4495" s="3"/>
      <c r="O4495"/>
      <c r="P4495"/>
      <c r="Q4495"/>
      <c r="U4495" s="969"/>
      <c r="V4495" s="38"/>
      <c r="W4495" s="38"/>
    </row>
    <row r="4496" spans="1:23" x14ac:dyDescent="0.35">
      <c r="A4496" s="1345">
        <v>73701</v>
      </c>
      <c r="B4496" s="1346">
        <v>1.1299999999999999</v>
      </c>
      <c r="C4496" s="225" t="s">
        <v>4865</v>
      </c>
      <c r="D4496" s="1"/>
      <c r="E4496" s="1" t="s">
        <v>4609</v>
      </c>
      <c r="F4496" s="3"/>
      <c r="O4496"/>
      <c r="P4496"/>
      <c r="Q4496"/>
      <c r="U4496" s="969"/>
      <c r="V4496" s="38"/>
      <c r="W4496" s="38"/>
    </row>
    <row r="4497" spans="1:23" x14ac:dyDescent="0.35">
      <c r="A4497" s="1345">
        <v>73702</v>
      </c>
      <c r="B4497" s="1346">
        <v>1.19</v>
      </c>
      <c r="C4497" s="225" t="s">
        <v>4877</v>
      </c>
      <c r="D4497" s="1"/>
      <c r="E4497" s="1" t="s">
        <v>4609</v>
      </c>
      <c r="F4497" s="3"/>
      <c r="O4497"/>
      <c r="P4497"/>
      <c r="Q4497"/>
      <c r="U4497" s="969"/>
      <c r="V4497" s="38"/>
      <c r="W4497" s="38"/>
    </row>
    <row r="4498" spans="1:23" x14ac:dyDescent="0.35">
      <c r="A4498" s="1345">
        <v>73702</v>
      </c>
      <c r="B4498" s="1346">
        <v>1.19</v>
      </c>
      <c r="C4498" s="225" t="s">
        <v>4878</v>
      </c>
      <c r="D4498" s="1"/>
      <c r="E4498" s="1" t="s">
        <v>4609</v>
      </c>
      <c r="F4498" s="3"/>
      <c r="O4498"/>
      <c r="P4498"/>
      <c r="Q4498"/>
      <c r="U4498" s="969"/>
      <c r="V4498" s="38"/>
      <c r="W4498" s="38"/>
    </row>
    <row r="4499" spans="1:23" x14ac:dyDescent="0.35">
      <c r="A4499" s="1345">
        <v>73702</v>
      </c>
      <c r="B4499" s="1346">
        <v>1.19</v>
      </c>
      <c r="C4499" s="225" t="s">
        <v>4879</v>
      </c>
      <c r="D4499" s="1"/>
      <c r="E4499" s="1" t="s">
        <v>4609</v>
      </c>
      <c r="F4499" s="3"/>
      <c r="O4499"/>
      <c r="P4499"/>
      <c r="Q4499"/>
      <c r="U4499" s="969"/>
      <c r="V4499" s="38"/>
      <c r="W4499" s="38"/>
    </row>
    <row r="4500" spans="1:23" x14ac:dyDescent="0.35">
      <c r="A4500" s="1345">
        <v>74018</v>
      </c>
      <c r="B4500" s="1346">
        <v>0.18</v>
      </c>
      <c r="C4500" s="225" t="s">
        <v>4681</v>
      </c>
      <c r="D4500" s="1"/>
      <c r="E4500" s="1" t="s">
        <v>4609</v>
      </c>
      <c r="F4500" s="3"/>
      <c r="O4500"/>
      <c r="P4500"/>
      <c r="Q4500"/>
      <c r="U4500" s="969"/>
      <c r="V4500" s="38"/>
      <c r="W4500" s="38"/>
    </row>
    <row r="4501" spans="1:23" x14ac:dyDescent="0.35">
      <c r="A4501" s="1345">
        <v>74018</v>
      </c>
      <c r="B4501" s="1346">
        <v>0.18</v>
      </c>
      <c r="C4501" s="225" t="s">
        <v>4682</v>
      </c>
      <c r="D4501" s="1"/>
      <c r="E4501" s="1" t="s">
        <v>4609</v>
      </c>
      <c r="F4501" s="3"/>
      <c r="O4501"/>
      <c r="P4501"/>
      <c r="Q4501"/>
      <c r="U4501" s="969"/>
      <c r="V4501" s="38"/>
      <c r="W4501" s="38"/>
    </row>
    <row r="4502" spans="1:23" x14ac:dyDescent="0.35">
      <c r="A4502" s="1345">
        <v>74019</v>
      </c>
      <c r="B4502" s="1346">
        <v>0.22</v>
      </c>
      <c r="C4502" s="225" t="s">
        <v>4703</v>
      </c>
      <c r="D4502" s="1"/>
      <c r="E4502" s="1" t="s">
        <v>4609</v>
      </c>
      <c r="F4502" s="3"/>
      <c r="O4502"/>
      <c r="P4502"/>
      <c r="Q4502"/>
      <c r="U4502" s="969"/>
      <c r="V4502" s="38"/>
      <c r="W4502" s="38"/>
    </row>
    <row r="4503" spans="1:23" x14ac:dyDescent="0.35">
      <c r="A4503" s="1345">
        <v>74019</v>
      </c>
      <c r="B4503" s="1346">
        <v>0.22</v>
      </c>
      <c r="C4503" s="225" t="s">
        <v>4704</v>
      </c>
      <c r="D4503" s="1"/>
      <c r="E4503" s="1" t="s">
        <v>4609</v>
      </c>
      <c r="F4503" s="3"/>
      <c r="O4503"/>
      <c r="P4503"/>
      <c r="Q4503"/>
      <c r="U4503" s="969"/>
      <c r="V4503" s="38"/>
      <c r="W4503" s="38"/>
    </row>
    <row r="4504" spans="1:23" x14ac:dyDescent="0.35">
      <c r="A4504" s="1345">
        <v>74019</v>
      </c>
      <c r="B4504" s="1346">
        <v>0.22</v>
      </c>
      <c r="C4504" s="225" t="s">
        <v>4705</v>
      </c>
      <c r="D4504" s="1"/>
      <c r="E4504" s="1" t="s">
        <v>4609</v>
      </c>
      <c r="F4504" s="3"/>
      <c r="O4504"/>
      <c r="P4504"/>
      <c r="Q4504"/>
      <c r="U4504" s="969"/>
      <c r="V4504" s="38"/>
      <c r="W4504" s="38"/>
    </row>
    <row r="4505" spans="1:23" x14ac:dyDescent="0.35">
      <c r="A4505" s="1345">
        <v>74021</v>
      </c>
      <c r="B4505" s="1346">
        <v>0.26</v>
      </c>
      <c r="C4505" s="225" t="s">
        <v>4718</v>
      </c>
      <c r="D4505" s="1"/>
      <c r="E4505" s="1" t="s">
        <v>4609</v>
      </c>
      <c r="F4505" s="3"/>
      <c r="O4505"/>
      <c r="P4505"/>
      <c r="Q4505"/>
      <c r="U4505" s="969"/>
      <c r="V4505" s="38"/>
      <c r="W4505" s="38"/>
    </row>
    <row r="4506" spans="1:23" x14ac:dyDescent="0.35">
      <c r="A4506" s="1345">
        <v>74022</v>
      </c>
      <c r="B4506" s="1346">
        <v>0.31</v>
      </c>
      <c r="C4506" s="225" t="s">
        <v>4742</v>
      </c>
      <c r="D4506" s="1"/>
      <c r="E4506" s="1" t="s">
        <v>4609</v>
      </c>
      <c r="F4506" s="3"/>
      <c r="O4506"/>
      <c r="P4506"/>
      <c r="Q4506"/>
      <c r="U4506" s="969"/>
      <c r="V4506" s="38"/>
      <c r="W4506" s="38"/>
    </row>
    <row r="4507" spans="1:23" x14ac:dyDescent="0.35">
      <c r="A4507" s="1345">
        <v>74150</v>
      </c>
      <c r="B4507" s="1346">
        <v>1.1599999999999999</v>
      </c>
      <c r="C4507" s="225" t="s">
        <v>4868</v>
      </c>
      <c r="D4507" s="1"/>
      <c r="E4507" s="1" t="s">
        <v>4609</v>
      </c>
      <c r="F4507" s="3"/>
      <c r="O4507"/>
      <c r="P4507"/>
      <c r="Q4507"/>
      <c r="U4507" s="969"/>
      <c r="V4507" s="38"/>
      <c r="W4507" s="38"/>
    </row>
    <row r="4508" spans="1:23" x14ac:dyDescent="0.35">
      <c r="A4508" s="1345">
        <v>74150</v>
      </c>
      <c r="B4508" s="1346">
        <v>1.1599999999999999</v>
      </c>
      <c r="C4508" s="225" t="s">
        <v>4869</v>
      </c>
      <c r="D4508" s="1"/>
      <c r="E4508" s="1" t="s">
        <v>4609</v>
      </c>
      <c r="F4508" s="3"/>
      <c r="O4508"/>
      <c r="P4508"/>
      <c r="Q4508"/>
      <c r="U4508" s="969"/>
      <c r="V4508" s="38"/>
      <c r="W4508" s="38"/>
    </row>
    <row r="4509" spans="1:23" x14ac:dyDescent="0.35">
      <c r="A4509" s="1345">
        <v>74160</v>
      </c>
      <c r="B4509" s="1346">
        <v>1.24</v>
      </c>
      <c r="C4509" s="225" t="s">
        <v>4890</v>
      </c>
      <c r="D4509" s="1"/>
      <c r="E4509" s="1" t="s">
        <v>4609</v>
      </c>
      <c r="F4509" s="3"/>
      <c r="O4509"/>
      <c r="P4509"/>
      <c r="Q4509"/>
      <c r="U4509" s="969"/>
      <c r="V4509" s="38"/>
      <c r="W4509" s="38"/>
    </row>
    <row r="4510" spans="1:23" x14ac:dyDescent="0.35">
      <c r="A4510" s="1345">
        <v>74170</v>
      </c>
      <c r="B4510" s="1346">
        <v>1.37</v>
      </c>
      <c r="C4510" s="225" t="s">
        <v>4900</v>
      </c>
      <c r="D4510" s="1"/>
      <c r="E4510" s="1" t="s">
        <v>4609</v>
      </c>
      <c r="F4510" s="3"/>
      <c r="O4510"/>
      <c r="P4510"/>
      <c r="Q4510"/>
      <c r="U4510" s="969"/>
      <c r="V4510" s="38"/>
      <c r="W4510" s="38"/>
    </row>
    <row r="4511" spans="1:23" x14ac:dyDescent="0.35">
      <c r="A4511" s="1345">
        <v>74170</v>
      </c>
      <c r="B4511" s="1346">
        <v>1.37</v>
      </c>
      <c r="C4511" s="225" t="s">
        <v>4901</v>
      </c>
      <c r="D4511" s="1"/>
      <c r="E4511" s="1" t="s">
        <v>4609</v>
      </c>
      <c r="F4511" s="3"/>
      <c r="O4511"/>
      <c r="P4511"/>
      <c r="Q4511"/>
      <c r="U4511" s="969"/>
      <c r="V4511" s="38"/>
      <c r="W4511" s="38"/>
    </row>
    <row r="4512" spans="1:23" x14ac:dyDescent="0.35">
      <c r="A4512" s="1345">
        <v>74174</v>
      </c>
      <c r="B4512" s="1346">
        <v>2.15</v>
      </c>
      <c r="C4512" s="225" t="s">
        <v>4927</v>
      </c>
      <c r="D4512" s="1"/>
      <c r="E4512" s="1" t="s">
        <v>4609</v>
      </c>
      <c r="F4512" s="3"/>
      <c r="O4512"/>
      <c r="P4512"/>
      <c r="Q4512"/>
      <c r="U4512" s="969"/>
      <c r="V4512" s="38"/>
      <c r="W4512" s="38"/>
    </row>
    <row r="4513" spans="1:23" x14ac:dyDescent="0.35">
      <c r="A4513" s="1345">
        <v>74175</v>
      </c>
      <c r="B4513" s="1346">
        <v>1.77</v>
      </c>
      <c r="C4513" s="225" t="s">
        <v>4922</v>
      </c>
      <c r="D4513" s="1"/>
      <c r="E4513" s="1" t="s">
        <v>4609</v>
      </c>
      <c r="F4513" s="3"/>
      <c r="O4513"/>
      <c r="P4513"/>
      <c r="Q4513"/>
      <c r="U4513" s="969"/>
      <c r="V4513" s="38"/>
      <c r="W4513" s="38"/>
    </row>
    <row r="4514" spans="1:23" x14ac:dyDescent="0.35">
      <c r="A4514" s="1345">
        <v>74176</v>
      </c>
      <c r="B4514" s="1346">
        <v>1.7</v>
      </c>
      <c r="C4514" s="225" t="s">
        <v>4908</v>
      </c>
      <c r="D4514" s="1"/>
      <c r="E4514" s="1" t="s">
        <v>4609</v>
      </c>
      <c r="F4514" s="3"/>
      <c r="O4514"/>
      <c r="P4514"/>
      <c r="Q4514"/>
      <c r="U4514" s="969"/>
      <c r="V4514" s="38"/>
      <c r="W4514" s="38"/>
    </row>
    <row r="4515" spans="1:23" x14ac:dyDescent="0.35">
      <c r="A4515" s="1345">
        <v>74176</v>
      </c>
      <c r="B4515" s="1346">
        <v>1.7</v>
      </c>
      <c r="C4515" s="225" t="s">
        <v>4909</v>
      </c>
      <c r="D4515" s="1"/>
      <c r="E4515" s="1" t="s">
        <v>4609</v>
      </c>
      <c r="F4515" s="1112"/>
      <c r="O4515"/>
      <c r="P4515"/>
      <c r="Q4515"/>
      <c r="U4515" s="969"/>
      <c r="V4515" s="38"/>
      <c r="W4515" s="38"/>
    </row>
    <row r="4516" spans="1:23" x14ac:dyDescent="0.35">
      <c r="A4516" s="1345">
        <v>74176</v>
      </c>
      <c r="B4516" s="1346">
        <v>1.7</v>
      </c>
      <c r="C4516" s="225" t="s">
        <v>4910</v>
      </c>
      <c r="D4516" s="1"/>
      <c r="E4516" s="1" t="s">
        <v>4609</v>
      </c>
      <c r="F4516" s="3"/>
      <c r="O4516"/>
      <c r="P4516"/>
      <c r="Q4516"/>
      <c r="U4516" s="969"/>
      <c r="V4516" s="38"/>
      <c r="W4516" s="38"/>
    </row>
    <row r="4517" spans="1:23" x14ac:dyDescent="0.35">
      <c r="A4517" s="1345">
        <v>74176</v>
      </c>
      <c r="B4517" s="1346">
        <v>1.7</v>
      </c>
      <c r="C4517" s="225" t="s">
        <v>4911</v>
      </c>
      <c r="D4517" s="1"/>
      <c r="E4517" s="1" t="s">
        <v>4609</v>
      </c>
      <c r="F4517" s="3"/>
      <c r="O4517"/>
      <c r="P4517"/>
      <c r="Q4517"/>
      <c r="U4517" s="969"/>
      <c r="V4517" s="38"/>
      <c r="W4517" s="38"/>
    </row>
    <row r="4518" spans="1:23" x14ac:dyDescent="0.35">
      <c r="A4518" s="1345">
        <v>74177</v>
      </c>
      <c r="B4518" s="1346">
        <v>1.77</v>
      </c>
      <c r="C4518" s="225" t="s">
        <v>4923</v>
      </c>
      <c r="D4518" s="1"/>
      <c r="E4518" s="1" t="s">
        <v>4609</v>
      </c>
      <c r="F4518" s="3"/>
      <c r="O4518"/>
      <c r="P4518"/>
      <c r="Q4518"/>
      <c r="U4518" s="969"/>
      <c r="V4518" s="38"/>
      <c r="W4518" s="38"/>
    </row>
    <row r="4519" spans="1:23" x14ac:dyDescent="0.35">
      <c r="A4519" s="1345">
        <v>74178</v>
      </c>
      <c r="B4519" s="1346">
        <v>1.96</v>
      </c>
      <c r="C4519" s="225" t="s">
        <v>4924</v>
      </c>
      <c r="D4519" s="1"/>
      <c r="E4519" s="1" t="s">
        <v>4609</v>
      </c>
      <c r="F4519" s="3"/>
      <c r="O4519"/>
      <c r="P4519"/>
      <c r="Q4519"/>
      <c r="U4519" s="969"/>
      <c r="V4519" s="38"/>
      <c r="W4519" s="38"/>
    </row>
    <row r="4520" spans="1:23" x14ac:dyDescent="0.35">
      <c r="A4520" s="1345">
        <v>74178</v>
      </c>
      <c r="B4520" s="1346">
        <v>1.96</v>
      </c>
      <c r="C4520" s="225" t="s">
        <v>4925</v>
      </c>
      <c r="D4520" s="1"/>
      <c r="E4520" s="1" t="s">
        <v>4609</v>
      </c>
      <c r="F4520" s="3"/>
      <c r="O4520"/>
      <c r="P4520"/>
      <c r="Q4520"/>
      <c r="U4520" s="969"/>
      <c r="V4520" s="38"/>
      <c r="W4520" s="38"/>
    </row>
    <row r="4521" spans="1:23" x14ac:dyDescent="0.35">
      <c r="A4521" s="1349">
        <v>74230</v>
      </c>
      <c r="B4521" s="1350">
        <v>0.52</v>
      </c>
      <c r="C4521" s="1352" t="s">
        <v>4783</v>
      </c>
      <c r="D4521" s="1"/>
      <c r="E4521" s="1" t="s">
        <v>4609</v>
      </c>
      <c r="F4521" s="3"/>
      <c r="O4521"/>
      <c r="P4521"/>
      <c r="Q4521"/>
      <c r="U4521" s="969"/>
      <c r="V4521" s="38"/>
      <c r="W4521" s="38"/>
    </row>
    <row r="4522" spans="1:23" x14ac:dyDescent="0.35">
      <c r="A4522" s="1345">
        <v>74400</v>
      </c>
      <c r="B4522" s="1346">
        <v>0.48</v>
      </c>
      <c r="C4522" s="225" t="s">
        <v>4775</v>
      </c>
      <c r="D4522" s="1"/>
      <c r="E4522" s="1" t="s">
        <v>4609</v>
      </c>
      <c r="F4522" s="1109"/>
      <c r="O4522"/>
      <c r="P4522"/>
      <c r="Q4522"/>
      <c r="U4522" s="969"/>
      <c r="V4522" s="38"/>
      <c r="W4522" s="38"/>
    </row>
    <row r="4523" spans="1:23" x14ac:dyDescent="0.35">
      <c r="A4523" s="1345">
        <v>75635</v>
      </c>
      <c r="B4523" s="1346">
        <v>2.34</v>
      </c>
      <c r="C4523" s="225" t="s">
        <v>4929</v>
      </c>
      <c r="D4523" s="1"/>
      <c r="E4523" s="1" t="s">
        <v>4609</v>
      </c>
      <c r="F4523" s="3"/>
      <c r="O4523"/>
      <c r="P4523"/>
      <c r="Q4523"/>
      <c r="U4523" s="969"/>
      <c r="V4523" s="38"/>
      <c r="W4523" s="38"/>
    </row>
    <row r="4524" spans="1:23" x14ac:dyDescent="0.35">
      <c r="A4524" s="1345">
        <v>75635</v>
      </c>
      <c r="B4524" s="1346">
        <v>2.34</v>
      </c>
      <c r="C4524" s="225" t="s">
        <v>4930</v>
      </c>
      <c r="D4524" s="1"/>
      <c r="E4524" s="1" t="s">
        <v>4609</v>
      </c>
      <c r="F4524" s="3"/>
      <c r="O4524"/>
      <c r="P4524"/>
      <c r="Q4524"/>
      <c r="U4524" s="969"/>
      <c r="V4524" s="38"/>
      <c r="W4524" s="38"/>
    </row>
    <row r="4525" spans="1:23" x14ac:dyDescent="0.35">
      <c r="A4525" s="1345">
        <v>75635</v>
      </c>
      <c r="B4525" s="1346">
        <v>2.34</v>
      </c>
      <c r="C4525" s="225" t="s">
        <v>4931</v>
      </c>
      <c r="D4525" s="1"/>
      <c r="E4525" s="1" t="s">
        <v>4609</v>
      </c>
      <c r="F4525" s="1109"/>
      <c r="O4525"/>
      <c r="P4525"/>
      <c r="Q4525"/>
      <c r="U4525" s="969"/>
      <c r="V4525" s="38"/>
      <c r="W4525" s="38"/>
    </row>
    <row r="4526" spans="1:23" x14ac:dyDescent="0.35">
      <c r="A4526" s="1347">
        <v>76000</v>
      </c>
      <c r="B4526" s="1348">
        <v>0.3</v>
      </c>
      <c r="C4526" s="533" t="s">
        <v>4734</v>
      </c>
      <c r="D4526" s="1"/>
      <c r="E4526" s="1" t="s">
        <v>4609</v>
      </c>
      <c r="F4526" s="3"/>
      <c r="O4526"/>
      <c r="P4526"/>
      <c r="Q4526"/>
      <c r="U4526" s="969"/>
      <c r="V4526" s="38"/>
      <c r="W4526" s="38"/>
    </row>
    <row r="4527" spans="1:23" x14ac:dyDescent="0.35">
      <c r="A4527" s="1347">
        <v>76000</v>
      </c>
      <c r="B4527" s="1348">
        <v>0.3</v>
      </c>
      <c r="C4527" s="533" t="s">
        <v>4735</v>
      </c>
      <c r="D4527" s="1"/>
      <c r="E4527" s="1" t="s">
        <v>4609</v>
      </c>
      <c r="F4527" s="3"/>
      <c r="O4527"/>
      <c r="P4527"/>
      <c r="Q4527"/>
      <c r="U4527" s="969"/>
      <c r="V4527" s="38"/>
      <c r="W4527" s="38"/>
    </row>
    <row r="4528" spans="1:23" x14ac:dyDescent="0.35">
      <c r="A4528" s="1347">
        <v>76000</v>
      </c>
      <c r="B4528" s="1348">
        <v>0.3</v>
      </c>
      <c r="C4528" s="533" t="s">
        <v>4736</v>
      </c>
      <c r="D4528" s="1"/>
      <c r="E4528" s="1" t="s">
        <v>4609</v>
      </c>
      <c r="F4528" s="3"/>
      <c r="O4528"/>
      <c r="P4528"/>
      <c r="Q4528"/>
      <c r="U4528" s="969"/>
      <c r="V4528" s="38"/>
      <c r="W4528" s="38"/>
    </row>
    <row r="4529" spans="1:23" x14ac:dyDescent="0.35">
      <c r="A4529" s="1347">
        <v>76000</v>
      </c>
      <c r="B4529" s="1348">
        <v>0.3</v>
      </c>
      <c r="C4529" s="533" t="s">
        <v>4737</v>
      </c>
      <c r="D4529" s="1"/>
      <c r="E4529" s="1" t="s">
        <v>4609</v>
      </c>
      <c r="F4529" s="3"/>
      <c r="O4529"/>
      <c r="P4529"/>
      <c r="Q4529"/>
      <c r="U4529" s="969"/>
      <c r="V4529" s="38"/>
      <c r="W4529" s="38"/>
    </row>
    <row r="4530" spans="1:23" x14ac:dyDescent="0.35">
      <c r="A4530" s="1347">
        <v>76000</v>
      </c>
      <c r="B4530" s="1348">
        <v>0.3</v>
      </c>
      <c r="C4530" s="533" t="s">
        <v>4738</v>
      </c>
      <c r="D4530" s="1"/>
      <c r="E4530" s="1" t="s">
        <v>4609</v>
      </c>
      <c r="F4530" s="3"/>
      <c r="O4530"/>
      <c r="P4530"/>
      <c r="Q4530"/>
      <c r="U4530" s="969"/>
      <c r="V4530" s="38"/>
      <c r="W4530" s="38"/>
    </row>
    <row r="4531" spans="1:23" x14ac:dyDescent="0.35">
      <c r="A4531" s="1347">
        <v>76000</v>
      </c>
      <c r="B4531" s="1348">
        <v>0.3</v>
      </c>
      <c r="C4531" s="533" t="s">
        <v>4739</v>
      </c>
      <c r="D4531" s="1"/>
      <c r="E4531" s="1" t="s">
        <v>4609</v>
      </c>
      <c r="F4531" s="3"/>
      <c r="O4531"/>
      <c r="P4531"/>
      <c r="Q4531"/>
      <c r="U4531" s="969"/>
      <c r="V4531" s="38"/>
      <c r="W4531" s="38"/>
    </row>
    <row r="4532" spans="1:23" x14ac:dyDescent="0.35">
      <c r="A4532" s="1345">
        <v>76506</v>
      </c>
      <c r="B4532" s="1346">
        <v>0.61</v>
      </c>
      <c r="C4532" s="225" t="s">
        <v>4799</v>
      </c>
      <c r="D4532" s="1"/>
      <c r="E4532" s="1" t="s">
        <v>4609</v>
      </c>
      <c r="F4532" s="3"/>
      <c r="O4532"/>
      <c r="P4532"/>
      <c r="Q4532"/>
      <c r="U4532" s="969"/>
      <c r="V4532" s="38"/>
      <c r="W4532" s="38"/>
    </row>
    <row r="4533" spans="1:23" x14ac:dyDescent="0.35">
      <c r="A4533" s="1345">
        <v>76536</v>
      </c>
      <c r="B4533" s="1346">
        <v>0.55000000000000004</v>
      </c>
      <c r="C4533" s="225" t="s">
        <v>4788</v>
      </c>
      <c r="D4533" s="1"/>
      <c r="E4533" s="1" t="s">
        <v>4609</v>
      </c>
      <c r="F4533" s="3"/>
      <c r="O4533"/>
      <c r="P4533"/>
      <c r="Q4533"/>
      <c r="U4533" s="969"/>
      <c r="V4533" s="38"/>
      <c r="W4533" s="38"/>
    </row>
    <row r="4534" spans="1:23" x14ac:dyDescent="0.35">
      <c r="A4534" s="1345">
        <v>76536</v>
      </c>
      <c r="B4534" s="1346">
        <v>0.55000000000000004</v>
      </c>
      <c r="C4534" s="225" t="s">
        <v>4789</v>
      </c>
      <c r="D4534" s="1"/>
      <c r="E4534" s="1" t="s">
        <v>4609</v>
      </c>
      <c r="F4534" s="3"/>
      <c r="O4534"/>
      <c r="P4534"/>
      <c r="Q4534"/>
      <c r="U4534" s="969"/>
      <c r="V4534" s="38"/>
      <c r="W4534" s="38"/>
    </row>
    <row r="4535" spans="1:23" x14ac:dyDescent="0.35">
      <c r="A4535" s="1345">
        <v>76604</v>
      </c>
      <c r="B4535" s="1346">
        <v>0.57999999999999996</v>
      </c>
      <c r="C4535" s="225" t="s">
        <v>4791</v>
      </c>
      <c r="D4535" s="1"/>
      <c r="E4535" s="1" t="s">
        <v>4609</v>
      </c>
      <c r="F4535" s="3"/>
      <c r="O4535"/>
      <c r="P4535"/>
      <c r="Q4535"/>
      <c r="U4535" s="969"/>
      <c r="V4535" s="38"/>
      <c r="W4535" s="38"/>
    </row>
    <row r="4536" spans="1:23" x14ac:dyDescent="0.35">
      <c r="A4536" s="1349">
        <v>76641</v>
      </c>
      <c r="B4536" s="1350">
        <v>0.71</v>
      </c>
      <c r="C4536" s="493" t="s">
        <v>4818</v>
      </c>
      <c r="D4536" s="1"/>
      <c r="E4536" s="1" t="s">
        <v>4609</v>
      </c>
      <c r="F4536" s="3"/>
      <c r="O4536"/>
      <c r="P4536"/>
      <c r="Q4536"/>
      <c r="U4536" s="969"/>
      <c r="V4536" s="38"/>
      <c r="W4536" s="38"/>
    </row>
    <row r="4537" spans="1:23" x14ac:dyDescent="0.35">
      <c r="A4537" s="1349">
        <v>76641</v>
      </c>
      <c r="B4537" s="1350">
        <v>0.71</v>
      </c>
      <c r="C4537" s="493" t="s">
        <v>4819</v>
      </c>
      <c r="D4537" s="1"/>
      <c r="E4537" s="1" t="s">
        <v>4609</v>
      </c>
      <c r="F4537" s="3"/>
      <c r="O4537"/>
      <c r="P4537"/>
      <c r="Q4537"/>
      <c r="U4537" s="969"/>
      <c r="V4537" s="38"/>
      <c r="W4537" s="38"/>
    </row>
    <row r="4538" spans="1:23" x14ac:dyDescent="0.35">
      <c r="A4538" s="1349">
        <v>76641</v>
      </c>
      <c r="B4538" s="1350">
        <v>0.71</v>
      </c>
      <c r="C4538" s="533" t="s">
        <v>4820</v>
      </c>
      <c r="D4538" s="1"/>
      <c r="E4538" s="1" t="s">
        <v>4609</v>
      </c>
      <c r="F4538" s="3"/>
      <c r="O4538"/>
      <c r="P4538"/>
      <c r="Q4538"/>
      <c r="U4538" s="969"/>
      <c r="V4538" s="38"/>
      <c r="W4538" s="38"/>
    </row>
    <row r="4539" spans="1:23" x14ac:dyDescent="0.35">
      <c r="A4539" s="1345">
        <v>76641</v>
      </c>
      <c r="B4539" s="1346">
        <v>0.71</v>
      </c>
      <c r="C4539" s="219" t="s">
        <v>4821</v>
      </c>
      <c r="D4539" s="1"/>
      <c r="E4539" s="1" t="s">
        <v>4609</v>
      </c>
      <c r="F4539" s="3"/>
      <c r="O4539"/>
      <c r="P4539"/>
      <c r="Q4539"/>
      <c r="U4539" s="969"/>
      <c r="V4539" s="38"/>
      <c r="W4539" s="38"/>
    </row>
    <row r="4540" spans="1:23" x14ac:dyDescent="0.35">
      <c r="A4540" s="1345">
        <v>76642</v>
      </c>
      <c r="B4540" s="1346">
        <v>0.66</v>
      </c>
      <c r="C4540" s="219" t="s">
        <v>4804</v>
      </c>
      <c r="D4540" s="1"/>
      <c r="E4540" s="1" t="s">
        <v>4609</v>
      </c>
      <c r="F4540" s="3"/>
      <c r="O4540"/>
      <c r="P4540"/>
      <c r="Q4540"/>
      <c r="U4540" s="969"/>
      <c r="V4540" s="38"/>
      <c r="W4540" s="38"/>
    </row>
    <row r="4541" spans="1:23" x14ac:dyDescent="0.35">
      <c r="A4541" s="1345">
        <v>76642</v>
      </c>
      <c r="B4541" s="1346">
        <v>0.66</v>
      </c>
      <c r="C4541" s="219" t="s">
        <v>4805</v>
      </c>
      <c r="D4541" s="1"/>
      <c r="E4541" s="1" t="s">
        <v>4609</v>
      </c>
      <c r="F4541" s="3"/>
      <c r="O4541"/>
      <c r="P4541"/>
      <c r="Q4541"/>
      <c r="U4541" s="969"/>
      <c r="V4541" s="38"/>
      <c r="W4541" s="38"/>
    </row>
    <row r="4542" spans="1:23" x14ac:dyDescent="0.35">
      <c r="A4542" s="1345">
        <v>76642</v>
      </c>
      <c r="B4542" s="1346">
        <v>0.66</v>
      </c>
      <c r="C4542" s="219" t="s">
        <v>4806</v>
      </c>
      <c r="D4542" s="1"/>
      <c r="E4542" s="1" t="s">
        <v>4609</v>
      </c>
      <c r="F4542" s="3"/>
      <c r="O4542"/>
      <c r="P4542"/>
      <c r="Q4542"/>
      <c r="U4542" s="969"/>
      <c r="V4542" s="38"/>
      <c r="W4542" s="38"/>
    </row>
    <row r="4543" spans="1:23" x14ac:dyDescent="0.35">
      <c r="A4543" s="1345">
        <v>76642</v>
      </c>
      <c r="B4543" s="1346">
        <v>0.66</v>
      </c>
      <c r="C4543" s="219" t="s">
        <v>4807</v>
      </c>
      <c r="D4543" s="1"/>
      <c r="E4543" s="1" t="s">
        <v>4609</v>
      </c>
      <c r="F4543" s="3"/>
      <c r="O4543"/>
      <c r="P4543"/>
      <c r="Q4543"/>
      <c r="U4543" s="969"/>
      <c r="V4543" s="38"/>
      <c r="W4543" s="38"/>
    </row>
    <row r="4544" spans="1:23" x14ac:dyDescent="0.35">
      <c r="A4544" s="1345">
        <v>76642</v>
      </c>
      <c r="B4544" s="1346">
        <v>0.66</v>
      </c>
      <c r="C4544" s="219" t="s">
        <v>4808</v>
      </c>
      <c r="D4544" s="1"/>
      <c r="E4544" s="1" t="s">
        <v>4609</v>
      </c>
      <c r="F4544" s="3"/>
      <c r="O4544"/>
      <c r="P4544"/>
      <c r="Q4544"/>
      <c r="U4544" s="969"/>
      <c r="V4544" s="38"/>
      <c r="W4544" s="38"/>
    </row>
    <row r="4545" spans="1:23" x14ac:dyDescent="0.35">
      <c r="A4545" s="1345">
        <v>76700</v>
      </c>
      <c r="B4545" s="1346">
        <v>0.79</v>
      </c>
      <c r="C4545" s="1353" t="s">
        <v>4831</v>
      </c>
      <c r="D4545" s="1"/>
      <c r="E4545" s="1" t="s">
        <v>4609</v>
      </c>
      <c r="F4545" s="3"/>
      <c r="O4545"/>
      <c r="P4545"/>
      <c r="Q4545"/>
      <c r="U4545" s="969"/>
      <c r="V4545" s="38"/>
      <c r="W4545" s="38"/>
    </row>
    <row r="4546" spans="1:23" x14ac:dyDescent="0.35">
      <c r="A4546" s="1345">
        <v>76705</v>
      </c>
      <c r="B4546" s="1346">
        <v>0.57999999999999996</v>
      </c>
      <c r="C4546" s="225" t="s">
        <v>4792</v>
      </c>
      <c r="D4546" s="1"/>
      <c r="E4546" s="1" t="s">
        <v>4609</v>
      </c>
      <c r="F4546" s="3"/>
      <c r="O4546"/>
      <c r="P4546"/>
      <c r="Q4546"/>
      <c r="U4546" s="969"/>
      <c r="V4546" s="38"/>
      <c r="W4546" s="38"/>
    </row>
    <row r="4547" spans="1:23" x14ac:dyDescent="0.35">
      <c r="A4547" s="1345">
        <v>76705</v>
      </c>
      <c r="B4547" s="1346">
        <v>0.57999999999999996</v>
      </c>
      <c r="C4547" s="225" t="s">
        <v>4793</v>
      </c>
      <c r="D4547" s="1"/>
      <c r="E4547" s="1" t="s">
        <v>4609</v>
      </c>
      <c r="F4547" s="3"/>
      <c r="O4547"/>
      <c r="P4547"/>
      <c r="Q4547"/>
      <c r="U4547" s="969"/>
      <c r="V4547" s="38"/>
      <c r="W4547" s="38"/>
    </row>
    <row r="4548" spans="1:23" x14ac:dyDescent="0.35">
      <c r="A4548" s="1345">
        <v>76705</v>
      </c>
      <c r="B4548" s="1346">
        <v>0.57999999999999996</v>
      </c>
      <c r="C4548" s="225" t="s">
        <v>4794</v>
      </c>
      <c r="D4548" s="1"/>
      <c r="E4548" s="1" t="s">
        <v>4609</v>
      </c>
      <c r="F4548" s="3"/>
      <c r="O4548"/>
      <c r="P4548"/>
      <c r="Q4548"/>
      <c r="U4548" s="969"/>
      <c r="V4548" s="38"/>
      <c r="W4548" s="38"/>
    </row>
    <row r="4549" spans="1:23" x14ac:dyDescent="0.35">
      <c r="A4549" s="1345">
        <v>76705</v>
      </c>
      <c r="B4549" s="1346">
        <v>0.57999999999999996</v>
      </c>
      <c r="C4549" s="225" t="s">
        <v>4795</v>
      </c>
      <c r="D4549" s="1"/>
      <c r="E4549" s="1" t="s">
        <v>4609</v>
      </c>
      <c r="F4549" s="3"/>
      <c r="O4549"/>
      <c r="P4549"/>
      <c r="Q4549"/>
      <c r="U4549" s="969"/>
      <c r="V4549" s="38"/>
      <c r="W4549" s="38"/>
    </row>
    <row r="4550" spans="1:23" x14ac:dyDescent="0.35">
      <c r="A4550" s="1345">
        <v>76705</v>
      </c>
      <c r="B4550" s="1346">
        <v>0.57999999999999996</v>
      </c>
      <c r="C4550" s="225" t="s">
        <v>4796</v>
      </c>
      <c r="D4550" s="1"/>
      <c r="E4550" s="1" t="s">
        <v>4609</v>
      </c>
      <c r="F4550" s="3"/>
      <c r="O4550"/>
      <c r="P4550"/>
      <c r="Q4550"/>
      <c r="U4550" s="969"/>
      <c r="V4550" s="38"/>
      <c r="W4550" s="38"/>
    </row>
    <row r="4551" spans="1:23" x14ac:dyDescent="0.35">
      <c r="A4551" s="1345">
        <v>76705</v>
      </c>
      <c r="B4551" s="1346">
        <v>0.57999999999999996</v>
      </c>
      <c r="C4551" s="225" t="s">
        <v>4797</v>
      </c>
      <c r="D4551" s="1"/>
      <c r="E4551" s="1" t="s">
        <v>4609</v>
      </c>
      <c r="F4551" s="3"/>
      <c r="O4551"/>
      <c r="P4551"/>
      <c r="Q4551"/>
      <c r="U4551" s="969"/>
      <c r="V4551" s="38"/>
      <c r="W4551" s="38"/>
    </row>
    <row r="4552" spans="1:23" x14ac:dyDescent="0.35">
      <c r="A4552" s="1345">
        <v>76705</v>
      </c>
      <c r="B4552" s="1346">
        <v>0.57999999999999996</v>
      </c>
      <c r="C4552" s="225" t="s">
        <v>4798</v>
      </c>
      <c r="D4552" s="1"/>
      <c r="E4552" s="1" t="s">
        <v>4609</v>
      </c>
      <c r="F4552" s="3"/>
      <c r="O4552"/>
      <c r="P4552"/>
      <c r="Q4552"/>
      <c r="U4552" s="969"/>
      <c r="V4552" s="38"/>
      <c r="W4552" s="38"/>
    </row>
    <row r="4553" spans="1:23" x14ac:dyDescent="0.35">
      <c r="A4553" s="1345">
        <v>76706</v>
      </c>
      <c r="B4553" s="1346">
        <v>0.54</v>
      </c>
      <c r="C4553" s="225" t="s">
        <v>4784</v>
      </c>
      <c r="D4553" s="1"/>
      <c r="E4553" s="1" t="s">
        <v>4609</v>
      </c>
      <c r="F4553" s="3"/>
      <c r="O4553"/>
      <c r="P4553"/>
      <c r="Q4553"/>
      <c r="U4553" s="969"/>
      <c r="V4553" s="38"/>
      <c r="W4553" s="38"/>
    </row>
    <row r="4554" spans="1:23" x14ac:dyDescent="0.35">
      <c r="A4554" s="1345">
        <v>76770</v>
      </c>
      <c r="B4554" s="1346">
        <v>0.72</v>
      </c>
      <c r="C4554" s="225" t="s">
        <v>4822</v>
      </c>
      <c r="D4554" s="1"/>
      <c r="E4554" s="1" t="s">
        <v>4609</v>
      </c>
      <c r="F4554" s="3"/>
      <c r="O4554"/>
      <c r="P4554"/>
      <c r="Q4554"/>
      <c r="U4554" s="969"/>
      <c r="V4554" s="38"/>
      <c r="W4554" s="38"/>
    </row>
    <row r="4555" spans="1:23" x14ac:dyDescent="0.35">
      <c r="A4555" s="1345">
        <v>76770</v>
      </c>
      <c r="B4555" s="1346">
        <v>0.72</v>
      </c>
      <c r="C4555" s="219" t="s">
        <v>4823</v>
      </c>
      <c r="D4555" s="1"/>
      <c r="E4555" s="1" t="s">
        <v>4609</v>
      </c>
      <c r="F4555" s="3"/>
      <c r="O4555"/>
      <c r="P4555"/>
      <c r="Q4555"/>
      <c r="U4555" s="969"/>
      <c r="V4555" s="38"/>
      <c r="W4555" s="38"/>
    </row>
    <row r="4556" spans="1:23" x14ac:dyDescent="0.35">
      <c r="A4556" s="1345">
        <v>76775</v>
      </c>
      <c r="B4556" s="1346">
        <v>0.56999999999999995</v>
      </c>
      <c r="C4556" s="225" t="s">
        <v>4790</v>
      </c>
      <c r="D4556" s="1"/>
      <c r="E4556" s="1" t="s">
        <v>4609</v>
      </c>
      <c r="F4556" s="3"/>
      <c r="O4556"/>
      <c r="P4556"/>
      <c r="Q4556"/>
      <c r="U4556" s="969"/>
      <c r="V4556" s="38"/>
      <c r="W4556" s="38"/>
    </row>
    <row r="4557" spans="1:23" x14ac:dyDescent="0.35">
      <c r="A4557" s="1345">
        <v>76801</v>
      </c>
      <c r="B4557" s="1346">
        <v>0.97</v>
      </c>
      <c r="C4557" s="225" t="s">
        <v>4837</v>
      </c>
      <c r="D4557" s="1"/>
      <c r="E4557" s="1" t="s">
        <v>4609</v>
      </c>
      <c r="F4557" s="3"/>
      <c r="O4557"/>
      <c r="P4557"/>
      <c r="Q4557"/>
      <c r="U4557" s="969"/>
      <c r="V4557" s="38"/>
      <c r="W4557" s="38"/>
    </row>
    <row r="4558" spans="1:23" x14ac:dyDescent="0.35">
      <c r="A4558" s="1345">
        <v>76801</v>
      </c>
      <c r="B4558" s="1346">
        <v>0.97</v>
      </c>
      <c r="C4558" s="225" t="s">
        <v>4838</v>
      </c>
      <c r="D4558" s="1"/>
      <c r="E4558" s="1" t="s">
        <v>4609</v>
      </c>
      <c r="F4558" s="3"/>
      <c r="O4558"/>
      <c r="P4558"/>
      <c r="Q4558"/>
      <c r="U4558" s="969"/>
      <c r="V4558" s="38"/>
      <c r="W4558" s="38"/>
    </row>
    <row r="4559" spans="1:23" x14ac:dyDescent="0.35">
      <c r="A4559" s="1345">
        <v>76805</v>
      </c>
      <c r="B4559" s="1346">
        <v>0.97</v>
      </c>
      <c r="C4559" s="225" t="s">
        <v>4839</v>
      </c>
      <c r="D4559" s="1"/>
      <c r="E4559" s="1" t="s">
        <v>4609</v>
      </c>
      <c r="F4559" s="3"/>
      <c r="O4559"/>
      <c r="P4559"/>
      <c r="Q4559"/>
      <c r="U4559" s="969"/>
      <c r="V4559" s="38"/>
      <c r="W4559" s="38"/>
    </row>
    <row r="4560" spans="1:23" x14ac:dyDescent="0.35">
      <c r="A4560" s="1345">
        <v>76805</v>
      </c>
      <c r="B4560" s="1346">
        <v>0.97</v>
      </c>
      <c r="C4560" s="225" t="s">
        <v>4840</v>
      </c>
      <c r="D4560" s="1"/>
      <c r="E4560" s="1" t="s">
        <v>4609</v>
      </c>
      <c r="F4560" s="3"/>
      <c r="O4560"/>
      <c r="P4560"/>
      <c r="Q4560"/>
      <c r="U4560" s="969"/>
      <c r="V4560" s="38"/>
      <c r="W4560" s="38"/>
    </row>
    <row r="4561" spans="1:23" x14ac:dyDescent="0.35">
      <c r="A4561" s="1345">
        <v>76805</v>
      </c>
      <c r="B4561" s="1346">
        <v>0.97</v>
      </c>
      <c r="C4561" s="225" t="s">
        <v>4841</v>
      </c>
      <c r="D4561" s="1"/>
      <c r="E4561" s="1" t="s">
        <v>4609</v>
      </c>
      <c r="F4561" s="3"/>
      <c r="O4561"/>
      <c r="P4561"/>
      <c r="Q4561"/>
      <c r="U4561" s="969"/>
      <c r="V4561" s="38"/>
      <c r="W4561" s="38"/>
    </row>
    <row r="4562" spans="1:23" x14ac:dyDescent="0.35">
      <c r="A4562" s="1349">
        <v>76815</v>
      </c>
      <c r="B4562" s="1350">
        <v>0.63</v>
      </c>
      <c r="C4562" s="493" t="s">
        <v>4802</v>
      </c>
      <c r="D4562" s="1"/>
      <c r="E4562" s="1" t="s">
        <v>4609</v>
      </c>
      <c r="F4562" s="3"/>
      <c r="O4562"/>
      <c r="P4562"/>
      <c r="Q4562"/>
      <c r="U4562" s="969"/>
      <c r="V4562" s="38"/>
      <c r="W4562" s="38"/>
    </row>
    <row r="4563" spans="1:23" x14ac:dyDescent="0.35">
      <c r="A4563" s="1345">
        <v>76817</v>
      </c>
      <c r="B4563" s="1346">
        <v>0.73</v>
      </c>
      <c r="C4563" s="219" t="s">
        <v>4824</v>
      </c>
      <c r="D4563" s="1"/>
      <c r="E4563" s="1" t="s">
        <v>4609</v>
      </c>
      <c r="F4563" s="3"/>
      <c r="O4563"/>
      <c r="P4563"/>
      <c r="Q4563"/>
      <c r="U4563" s="969"/>
      <c r="V4563" s="38"/>
      <c r="W4563" s="38"/>
    </row>
    <row r="4564" spans="1:23" x14ac:dyDescent="0.35">
      <c r="A4564" s="1345">
        <v>76830</v>
      </c>
      <c r="B4564" s="1346">
        <v>0.67</v>
      </c>
      <c r="C4564" s="219" t="s">
        <v>4809</v>
      </c>
      <c r="D4564" s="1"/>
      <c r="E4564" s="1" t="s">
        <v>4609</v>
      </c>
      <c r="F4564" s="1116"/>
      <c r="O4564"/>
      <c r="P4564"/>
      <c r="Q4564"/>
      <c r="U4564" s="969"/>
      <c r="V4564" s="38"/>
      <c r="W4564" s="38"/>
    </row>
    <row r="4565" spans="1:23" x14ac:dyDescent="0.35">
      <c r="A4565" s="1345">
        <v>76856</v>
      </c>
      <c r="B4565" s="1346">
        <v>0.67</v>
      </c>
      <c r="C4565" s="219" t="s">
        <v>4810</v>
      </c>
      <c r="D4565" s="1"/>
      <c r="E4565" s="1" t="s">
        <v>4609</v>
      </c>
      <c r="F4565" s="3"/>
      <c r="O4565"/>
      <c r="P4565"/>
      <c r="Q4565"/>
      <c r="U4565" s="969"/>
      <c r="V4565" s="38"/>
      <c r="W4565" s="38"/>
    </row>
    <row r="4566" spans="1:23" x14ac:dyDescent="0.35">
      <c r="A4566" s="1345">
        <v>76856</v>
      </c>
      <c r="B4566" s="1354">
        <v>0.67</v>
      </c>
      <c r="C4566" s="225" t="s">
        <v>4811</v>
      </c>
      <c r="D4566" s="1"/>
      <c r="E4566" s="1" t="s">
        <v>4609</v>
      </c>
      <c r="F4566" s="3"/>
      <c r="O4566"/>
      <c r="P4566"/>
      <c r="Q4566"/>
      <c r="U4566" s="969"/>
      <c r="V4566" s="38"/>
      <c r="W4566" s="38"/>
    </row>
    <row r="4567" spans="1:23" x14ac:dyDescent="0.35">
      <c r="A4567" s="1345">
        <v>76857</v>
      </c>
      <c r="B4567" s="1346">
        <v>0.49</v>
      </c>
      <c r="C4567" s="225" t="s">
        <v>4776</v>
      </c>
      <c r="D4567" s="1"/>
      <c r="E4567" s="1" t="s">
        <v>4609</v>
      </c>
      <c r="F4567" s="3"/>
      <c r="O4567"/>
      <c r="P4567"/>
      <c r="Q4567"/>
      <c r="U4567" s="969"/>
      <c r="V4567" s="38"/>
      <c r="W4567" s="38"/>
    </row>
    <row r="4568" spans="1:23" x14ac:dyDescent="0.35">
      <c r="A4568" s="1345">
        <v>76857</v>
      </c>
      <c r="B4568" s="1346">
        <v>0.49</v>
      </c>
      <c r="C4568" s="225" t="s">
        <v>4777</v>
      </c>
      <c r="D4568" s="1"/>
      <c r="E4568" s="1" t="s">
        <v>4609</v>
      </c>
      <c r="F4568" s="3"/>
      <c r="O4568"/>
      <c r="P4568"/>
      <c r="Q4568"/>
      <c r="U4568" s="969"/>
      <c r="V4568" s="38"/>
      <c r="W4568" s="38"/>
    </row>
    <row r="4569" spans="1:23" x14ac:dyDescent="0.35">
      <c r="A4569" s="1345">
        <v>76870</v>
      </c>
      <c r="B4569" s="1346">
        <v>0.62</v>
      </c>
      <c r="C4569" s="219" t="s">
        <v>4800</v>
      </c>
      <c r="D4569" s="1"/>
      <c r="E4569" s="1" t="s">
        <v>4609</v>
      </c>
      <c r="F4569" s="3"/>
      <c r="O4569"/>
      <c r="P4569"/>
      <c r="Q4569"/>
      <c r="U4569" s="969"/>
      <c r="V4569" s="38"/>
      <c r="W4569" s="38"/>
    </row>
    <row r="4570" spans="1:23" x14ac:dyDescent="0.35">
      <c r="A4570" s="1345">
        <v>76870</v>
      </c>
      <c r="B4570" s="1346">
        <v>0.62</v>
      </c>
      <c r="C4570" s="219" t="s">
        <v>4801</v>
      </c>
      <c r="D4570" s="1"/>
      <c r="E4570" s="1" t="s">
        <v>4609</v>
      </c>
      <c r="F4570" s="3"/>
      <c r="O4570"/>
      <c r="P4570"/>
      <c r="Q4570"/>
      <c r="U4570" s="969"/>
      <c r="V4570" s="38"/>
      <c r="W4570" s="38"/>
    </row>
    <row r="4571" spans="1:23" x14ac:dyDescent="0.35">
      <c r="A4571" s="1345">
        <v>76882</v>
      </c>
      <c r="B4571" s="1346">
        <v>0.67</v>
      </c>
      <c r="C4571" s="219" t="s">
        <v>4812</v>
      </c>
      <c r="D4571" s="1"/>
      <c r="E4571" s="1" t="s">
        <v>4609</v>
      </c>
      <c r="F4571" s="3"/>
      <c r="O4571"/>
      <c r="P4571"/>
      <c r="Q4571"/>
      <c r="U4571" s="969"/>
      <c r="V4571" s="38"/>
      <c r="W4571" s="38"/>
    </row>
    <row r="4572" spans="1:23" x14ac:dyDescent="0.35">
      <c r="A4572" s="1345">
        <v>76882</v>
      </c>
      <c r="B4572" s="1346">
        <v>0.67</v>
      </c>
      <c r="C4572" s="225" t="s">
        <v>4813</v>
      </c>
      <c r="D4572" s="1"/>
      <c r="E4572" s="1" t="s">
        <v>4609</v>
      </c>
      <c r="F4572" s="3"/>
      <c r="O4572"/>
      <c r="P4572"/>
      <c r="Q4572"/>
      <c r="U4572" s="969"/>
      <c r="V4572" s="38"/>
      <c r="W4572" s="38"/>
    </row>
    <row r="4573" spans="1:23" x14ac:dyDescent="0.35">
      <c r="A4573" s="1349">
        <v>76942</v>
      </c>
      <c r="B4573" s="1350">
        <v>0.65</v>
      </c>
      <c r="C4573" s="533" t="s">
        <v>4803</v>
      </c>
      <c r="D4573" s="1"/>
      <c r="E4573" s="1" t="s">
        <v>4609</v>
      </c>
      <c r="F4573" s="3"/>
      <c r="O4573"/>
      <c r="P4573"/>
      <c r="Q4573"/>
      <c r="U4573" s="969"/>
      <c r="V4573" s="38"/>
      <c r="W4573" s="38"/>
    </row>
    <row r="4574" spans="1:23" x14ac:dyDescent="0.35">
      <c r="A4574" s="1345">
        <v>77074</v>
      </c>
      <c r="B4574" s="1346">
        <v>0.43</v>
      </c>
      <c r="C4574" s="225" t="s">
        <v>4767</v>
      </c>
      <c r="D4574" s="1"/>
      <c r="E4574" s="1" t="s">
        <v>4609</v>
      </c>
      <c r="F4574" s="3"/>
      <c r="O4574"/>
      <c r="P4574"/>
      <c r="Q4574"/>
      <c r="U4574" s="969"/>
      <c r="V4574" s="38"/>
      <c r="W4574" s="38"/>
    </row>
    <row r="4575" spans="1:23" x14ac:dyDescent="0.35">
      <c r="A4575" s="1345">
        <v>77075</v>
      </c>
      <c r="B4575" s="1346">
        <v>0.54</v>
      </c>
      <c r="C4575" s="225" t="s">
        <v>4785</v>
      </c>
      <c r="D4575" s="1"/>
      <c r="E4575" s="1" t="s">
        <v>4609</v>
      </c>
      <c r="F4575" s="3"/>
      <c r="O4575"/>
      <c r="P4575"/>
      <c r="Q4575"/>
      <c r="U4575" s="969"/>
      <c r="V4575" s="38"/>
      <c r="W4575" s="38"/>
    </row>
    <row r="4576" spans="1:23" x14ac:dyDescent="0.35">
      <c r="A4576" s="1345">
        <v>77075</v>
      </c>
      <c r="B4576" s="1346">
        <v>0.54</v>
      </c>
      <c r="C4576" s="225" t="s">
        <v>4786</v>
      </c>
      <c r="D4576" s="1"/>
      <c r="E4576" s="1" t="s">
        <v>4609</v>
      </c>
      <c r="F4576" s="1109"/>
      <c r="O4576"/>
      <c r="P4576"/>
      <c r="Q4576"/>
      <c r="U4576" s="969"/>
      <c r="V4576" s="38"/>
      <c r="W4576" s="38"/>
    </row>
    <row r="4577" spans="1:23" x14ac:dyDescent="0.35">
      <c r="A4577" s="1345">
        <v>77075</v>
      </c>
      <c r="B4577" s="1346">
        <v>0.54</v>
      </c>
      <c r="C4577" s="219" t="s">
        <v>4787</v>
      </c>
      <c r="D4577" s="1"/>
      <c r="E4577" s="1" t="s">
        <v>4609</v>
      </c>
      <c r="F4577" s="3"/>
      <c r="O4577"/>
      <c r="P4577"/>
      <c r="Q4577"/>
      <c r="U4577" s="969"/>
      <c r="V4577" s="38"/>
      <c r="W4577" s="38"/>
    </row>
    <row r="4578" spans="1:23" x14ac:dyDescent="0.35">
      <c r="A4578" s="1345">
        <v>77076</v>
      </c>
      <c r="B4578" s="1346">
        <v>0.68</v>
      </c>
      <c r="C4578" s="225" t="s">
        <v>4814</v>
      </c>
      <c r="D4578" s="1"/>
      <c r="E4578" s="1" t="s">
        <v>4609</v>
      </c>
      <c r="F4578" s="3"/>
      <c r="O4578"/>
      <c r="P4578"/>
      <c r="Q4578"/>
      <c r="U4578" s="969"/>
      <c r="V4578" s="38"/>
      <c r="W4578" s="38"/>
    </row>
    <row r="4579" spans="1:23" x14ac:dyDescent="0.35">
      <c r="A4579" s="1345">
        <v>77077</v>
      </c>
      <c r="B4579" s="1346">
        <v>0.32</v>
      </c>
      <c r="C4579" s="225" t="s">
        <v>4743</v>
      </c>
      <c r="D4579" s="1"/>
      <c r="E4579" s="1" t="s">
        <v>4609</v>
      </c>
      <c r="F4579" s="3"/>
      <c r="O4579"/>
      <c r="P4579"/>
      <c r="Q4579"/>
      <c r="U4579" s="969"/>
      <c r="V4579" s="38"/>
      <c r="W4579" s="38"/>
    </row>
    <row r="4580" spans="1:23" x14ac:dyDescent="0.35">
      <c r="A4580" s="1345">
        <v>77078</v>
      </c>
      <c r="B4580" s="1346">
        <v>0.24</v>
      </c>
      <c r="C4580" s="225" t="s">
        <v>4709</v>
      </c>
      <c r="D4580" s="1"/>
      <c r="E4580" s="1" t="s">
        <v>4609</v>
      </c>
      <c r="F4580" s="3"/>
      <c r="O4580"/>
      <c r="P4580"/>
      <c r="Q4580"/>
      <c r="U4580" s="969"/>
      <c r="V4580" s="38"/>
      <c r="W4580" s="38"/>
    </row>
    <row r="4581" spans="1:23" x14ac:dyDescent="0.35">
      <c r="A4581" s="1345">
        <v>77080</v>
      </c>
      <c r="B4581" s="1346">
        <v>0.2</v>
      </c>
      <c r="C4581" s="225" t="s">
        <v>4341</v>
      </c>
      <c r="D4581" s="1"/>
      <c r="E4581" s="1" t="s">
        <v>4609</v>
      </c>
      <c r="F4581" s="3"/>
      <c r="O4581"/>
      <c r="P4581"/>
      <c r="Q4581"/>
      <c r="U4581" s="969"/>
      <c r="V4581" s="38"/>
      <c r="W4581" s="38"/>
    </row>
    <row r="4582" spans="1:23" x14ac:dyDescent="0.35">
      <c r="A4582" s="1345">
        <v>93306</v>
      </c>
      <c r="B4582" s="1346">
        <v>1.42</v>
      </c>
      <c r="C4582" s="225" t="s">
        <v>4904</v>
      </c>
      <c r="D4582" s="1"/>
      <c r="E4582" s="1" t="s">
        <v>4609</v>
      </c>
      <c r="F4582" s="3"/>
      <c r="O4582"/>
      <c r="P4582"/>
      <c r="Q4582"/>
      <c r="U4582" s="969"/>
      <c r="V4582" s="38"/>
      <c r="W4582" s="38"/>
    </row>
    <row r="4583" spans="1:23" x14ac:dyDescent="0.35">
      <c r="A4583" s="1345">
        <v>93320</v>
      </c>
      <c r="B4583" s="1346">
        <v>0.37</v>
      </c>
      <c r="C4583" s="225" t="s">
        <v>4764</v>
      </c>
      <c r="D4583" s="1"/>
      <c r="E4583" s="1" t="s">
        <v>4609</v>
      </c>
      <c r="F4583" s="3"/>
      <c r="O4583"/>
      <c r="P4583"/>
      <c r="Q4583"/>
      <c r="U4583" s="969"/>
      <c r="V4583" s="38"/>
      <c r="W4583" s="38"/>
    </row>
    <row r="4584" spans="1:23" x14ac:dyDescent="0.35">
      <c r="A4584" s="1345">
        <v>93325</v>
      </c>
      <c r="B4584" s="1346">
        <v>7.0000000000000007E-2</v>
      </c>
      <c r="C4584" s="225" t="s">
        <v>4612</v>
      </c>
      <c r="D4584" s="1"/>
      <c r="E4584" s="1" t="s">
        <v>4609</v>
      </c>
      <c r="F4584" s="3"/>
      <c r="O4584"/>
      <c r="P4584"/>
      <c r="Q4584"/>
      <c r="U4584" s="969"/>
      <c r="V4584" s="38"/>
      <c r="W4584" s="38"/>
    </row>
    <row r="4585" spans="1:23" x14ac:dyDescent="0.35">
      <c r="A4585" s="1345">
        <v>93880</v>
      </c>
      <c r="B4585" s="1346">
        <v>0.78</v>
      </c>
      <c r="C4585" s="225" t="s">
        <v>4825</v>
      </c>
      <c r="D4585" s="1"/>
      <c r="E4585" s="1" t="s">
        <v>4609</v>
      </c>
      <c r="F4585" s="3"/>
      <c r="O4585"/>
      <c r="P4585"/>
      <c r="Q4585"/>
      <c r="U4585" s="969"/>
      <c r="V4585" s="38"/>
      <c r="W4585" s="38"/>
    </row>
    <row r="4586" spans="1:23" x14ac:dyDescent="0.35">
      <c r="A4586" s="1345">
        <v>93880</v>
      </c>
      <c r="B4586" s="1346">
        <v>0.78</v>
      </c>
      <c r="C4586" s="225" t="s">
        <v>4826</v>
      </c>
      <c r="D4586" s="1"/>
      <c r="E4586" s="1" t="s">
        <v>4609</v>
      </c>
      <c r="F4586" s="3"/>
      <c r="O4586"/>
      <c r="P4586"/>
      <c r="Q4586"/>
      <c r="U4586" s="969"/>
      <c r="V4586" s="38"/>
      <c r="W4586" s="38"/>
    </row>
    <row r="4587" spans="1:23" x14ac:dyDescent="0.35">
      <c r="A4587" s="1345">
        <v>93923</v>
      </c>
      <c r="B4587" s="1346">
        <v>0.44</v>
      </c>
      <c r="C4587" s="225" t="s">
        <v>4768</v>
      </c>
      <c r="D4587" s="1"/>
      <c r="E4587" s="1" t="s">
        <v>4609</v>
      </c>
      <c r="F4587" s="1109"/>
      <c r="O4587"/>
      <c r="P4587"/>
      <c r="Q4587"/>
      <c r="U4587" s="969"/>
      <c r="V4587" s="38"/>
      <c r="W4587" s="38"/>
    </row>
    <row r="4588" spans="1:23" x14ac:dyDescent="0.35">
      <c r="A4588" s="1345">
        <v>93923</v>
      </c>
      <c r="B4588" s="1346">
        <v>0.44</v>
      </c>
      <c r="C4588" s="225" t="s">
        <v>4769</v>
      </c>
      <c r="D4588" s="1"/>
      <c r="E4588" s="1" t="s">
        <v>4609</v>
      </c>
      <c r="F4588" s="3"/>
      <c r="O4588"/>
      <c r="P4588"/>
      <c r="Q4588"/>
      <c r="U4588" s="969"/>
      <c r="V4588" s="38"/>
      <c r="W4588" s="38"/>
    </row>
    <row r="4589" spans="1:23" x14ac:dyDescent="0.35">
      <c r="A4589" s="1345">
        <v>93925</v>
      </c>
      <c r="B4589" s="1346">
        <v>0.78</v>
      </c>
      <c r="C4589" s="219" t="s">
        <v>4827</v>
      </c>
      <c r="D4589" s="1"/>
      <c r="E4589" s="1" t="s">
        <v>4609</v>
      </c>
      <c r="F4589" s="3"/>
      <c r="O4589"/>
      <c r="P4589"/>
      <c r="Q4589"/>
      <c r="U4589" s="969"/>
      <c r="V4589" s="38"/>
      <c r="W4589" s="38"/>
    </row>
    <row r="4590" spans="1:23" x14ac:dyDescent="0.35">
      <c r="A4590" s="1349">
        <v>93926</v>
      </c>
      <c r="B4590" s="1350">
        <v>0.49</v>
      </c>
      <c r="C4590" s="493" t="s">
        <v>4778</v>
      </c>
      <c r="D4590" s="1"/>
      <c r="E4590" s="1" t="s">
        <v>4609</v>
      </c>
      <c r="F4590" s="3"/>
      <c r="O4590"/>
      <c r="P4590"/>
      <c r="Q4590"/>
      <c r="U4590" s="969"/>
      <c r="V4590" s="38"/>
      <c r="W4590" s="38"/>
    </row>
    <row r="4591" spans="1:23" x14ac:dyDescent="0.35">
      <c r="A4591" s="1349">
        <v>93926</v>
      </c>
      <c r="B4591" s="1350">
        <v>0.49</v>
      </c>
      <c r="C4591" s="493" t="s">
        <v>4779</v>
      </c>
      <c r="D4591" s="1"/>
      <c r="E4591" s="1" t="s">
        <v>4609</v>
      </c>
      <c r="F4591" s="3"/>
      <c r="O4591"/>
      <c r="P4591"/>
      <c r="Q4591"/>
      <c r="U4591" s="969"/>
      <c r="V4591" s="38"/>
      <c r="W4591" s="38"/>
    </row>
    <row r="4592" spans="1:23" x14ac:dyDescent="0.35">
      <c r="A4592" s="1349">
        <v>93926</v>
      </c>
      <c r="B4592" s="1350">
        <v>0.49</v>
      </c>
      <c r="C4592" s="493" t="s">
        <v>4780</v>
      </c>
      <c r="D4592" s="1"/>
      <c r="E4592" s="1" t="s">
        <v>4609</v>
      </c>
      <c r="F4592" s="3"/>
      <c r="O4592"/>
      <c r="P4592"/>
      <c r="Q4592"/>
      <c r="U4592" s="969"/>
      <c r="V4592" s="38"/>
      <c r="W4592" s="38"/>
    </row>
    <row r="4593" spans="1:23" x14ac:dyDescent="0.35">
      <c r="A4593" s="1349">
        <v>93926</v>
      </c>
      <c r="B4593" s="1350">
        <v>0.49</v>
      </c>
      <c r="C4593" s="493" t="s">
        <v>4781</v>
      </c>
      <c r="D4593" s="1"/>
      <c r="E4593" s="1" t="s">
        <v>4609</v>
      </c>
      <c r="F4593" s="3"/>
      <c r="O4593"/>
      <c r="P4593"/>
      <c r="Q4593"/>
      <c r="U4593" s="969"/>
      <c r="V4593" s="38"/>
      <c r="W4593" s="38"/>
    </row>
    <row r="4594" spans="1:23" x14ac:dyDescent="0.35">
      <c r="A4594" s="1349">
        <v>93930</v>
      </c>
      <c r="B4594" s="1350">
        <v>0.78</v>
      </c>
      <c r="C4594" s="533" t="s">
        <v>4828</v>
      </c>
      <c r="D4594" s="1"/>
      <c r="E4594" s="1" t="s">
        <v>4609</v>
      </c>
      <c r="F4594" s="3"/>
      <c r="O4594"/>
      <c r="P4594"/>
      <c r="Q4594"/>
      <c r="U4594" s="969"/>
      <c r="V4594" s="38"/>
      <c r="W4594" s="38"/>
    </row>
    <row r="4595" spans="1:23" x14ac:dyDescent="0.35">
      <c r="A4595" s="1349">
        <v>93931</v>
      </c>
      <c r="B4595" s="1350">
        <v>0.49</v>
      </c>
      <c r="C4595" s="493" t="s">
        <v>4782</v>
      </c>
      <c r="D4595" s="1"/>
      <c r="E4595" s="1" t="s">
        <v>4609</v>
      </c>
      <c r="F4595" s="3"/>
      <c r="O4595"/>
      <c r="P4595"/>
      <c r="Q4595"/>
      <c r="U4595" s="969"/>
      <c r="V4595" s="38"/>
      <c r="W4595" s="38"/>
    </row>
    <row r="4596" spans="1:23" x14ac:dyDescent="0.35">
      <c r="A4596" s="1345">
        <v>93970</v>
      </c>
      <c r="B4596" s="1346">
        <v>0.68</v>
      </c>
      <c r="C4596" s="225" t="s">
        <v>4815</v>
      </c>
      <c r="D4596" s="1"/>
      <c r="E4596" s="1" t="s">
        <v>4609</v>
      </c>
      <c r="F4596" s="3"/>
      <c r="O4596"/>
      <c r="P4596"/>
      <c r="Q4596"/>
      <c r="U4596" s="969"/>
      <c r="V4596" s="38"/>
      <c r="W4596" s="38"/>
    </row>
    <row r="4597" spans="1:23" x14ac:dyDescent="0.35">
      <c r="A4597" s="1345">
        <v>93970</v>
      </c>
      <c r="B4597" s="1346">
        <v>0.68</v>
      </c>
      <c r="C4597" s="225" t="s">
        <v>4816</v>
      </c>
      <c r="D4597" s="1"/>
      <c r="E4597" s="1" t="s">
        <v>4609</v>
      </c>
      <c r="F4597" s="3"/>
      <c r="O4597"/>
      <c r="P4597"/>
      <c r="Q4597"/>
      <c r="U4597" s="969"/>
      <c r="V4597" s="38"/>
      <c r="W4597" s="38"/>
    </row>
    <row r="4598" spans="1:23" x14ac:dyDescent="0.35">
      <c r="A4598" s="1345">
        <v>93970</v>
      </c>
      <c r="B4598" s="1346">
        <v>0.68</v>
      </c>
      <c r="C4598" s="225" t="s">
        <v>4817</v>
      </c>
      <c r="D4598" s="1"/>
      <c r="E4598" s="1" t="s">
        <v>4609</v>
      </c>
      <c r="F4598" s="3"/>
      <c r="O4598"/>
      <c r="P4598"/>
      <c r="Q4598"/>
      <c r="U4598" s="969"/>
      <c r="V4598" s="38"/>
      <c r="W4598" s="38"/>
    </row>
    <row r="4599" spans="1:23" x14ac:dyDescent="0.35">
      <c r="A4599" s="1345">
        <v>93971</v>
      </c>
      <c r="B4599" s="1346">
        <v>0.44</v>
      </c>
      <c r="C4599" s="225" t="s">
        <v>4770</v>
      </c>
      <c r="D4599" s="1"/>
      <c r="E4599" s="1" t="s">
        <v>4609</v>
      </c>
      <c r="F4599" s="3"/>
      <c r="O4599"/>
      <c r="P4599"/>
      <c r="Q4599"/>
      <c r="U4599" s="969"/>
      <c r="V4599" s="38"/>
      <c r="W4599" s="38"/>
    </row>
    <row r="4600" spans="1:23" x14ac:dyDescent="0.35">
      <c r="A4600" s="1345">
        <v>93971</v>
      </c>
      <c r="B4600" s="1346">
        <v>0.44</v>
      </c>
      <c r="C4600" s="219" t="s">
        <v>4771</v>
      </c>
      <c r="D4600" s="1"/>
      <c r="E4600" s="1" t="s">
        <v>4609</v>
      </c>
      <c r="F4600" s="3"/>
      <c r="O4600"/>
      <c r="P4600"/>
      <c r="Q4600"/>
      <c r="U4600" s="969"/>
      <c r="V4600" s="38"/>
      <c r="W4600" s="38"/>
    </row>
    <row r="4601" spans="1:23" x14ac:dyDescent="0.35">
      <c r="A4601" s="1345">
        <v>93971</v>
      </c>
      <c r="B4601" s="1346">
        <v>0.44</v>
      </c>
      <c r="C4601" s="225" t="s">
        <v>4772</v>
      </c>
      <c r="D4601" s="1"/>
      <c r="E4601" s="1" t="s">
        <v>4609</v>
      </c>
      <c r="F4601" s="3"/>
      <c r="O4601"/>
      <c r="P4601"/>
      <c r="Q4601"/>
      <c r="U4601" s="969"/>
      <c r="V4601" s="38"/>
      <c r="W4601" s="38"/>
    </row>
    <row r="4602" spans="1:23" x14ac:dyDescent="0.35">
      <c r="A4602" s="1345">
        <v>93971</v>
      </c>
      <c r="B4602" s="1346">
        <v>0.44</v>
      </c>
      <c r="C4602" s="225" t="s">
        <v>4773</v>
      </c>
      <c r="D4602" s="1"/>
      <c r="E4602" s="1" t="s">
        <v>4609</v>
      </c>
      <c r="F4602" s="3"/>
      <c r="O4602"/>
      <c r="P4602"/>
      <c r="Q4602"/>
      <c r="U4602" s="969"/>
      <c r="V4602" s="38"/>
      <c r="W4602" s="38"/>
    </row>
    <row r="4603" spans="1:23" x14ac:dyDescent="0.35">
      <c r="A4603" s="1345">
        <v>93971</v>
      </c>
      <c r="B4603" s="1346">
        <v>0.44</v>
      </c>
      <c r="C4603" s="225" t="s">
        <v>4774</v>
      </c>
      <c r="D4603" s="1"/>
      <c r="E4603" s="1" t="s">
        <v>4609</v>
      </c>
      <c r="F4603" s="3"/>
      <c r="O4603"/>
      <c r="P4603"/>
      <c r="Q4603"/>
      <c r="U4603" s="969"/>
      <c r="V4603" s="38"/>
      <c r="W4603" s="38"/>
    </row>
    <row r="4604" spans="1:23" x14ac:dyDescent="0.35">
      <c r="A4604" s="1345">
        <v>93975</v>
      </c>
      <c r="B4604" s="1346">
        <v>1.1299999999999999</v>
      </c>
      <c r="C4604" s="225" t="s">
        <v>4866</v>
      </c>
      <c r="D4604" s="1"/>
      <c r="E4604" s="1" t="s">
        <v>4609</v>
      </c>
      <c r="F4604" s="3"/>
      <c r="O4604"/>
      <c r="P4604"/>
      <c r="Q4604"/>
      <c r="U4604" s="969"/>
      <c r="V4604" s="38"/>
      <c r="W4604" s="38"/>
    </row>
    <row r="4605" spans="1:23" x14ac:dyDescent="0.35">
      <c r="A4605" s="1345">
        <v>93975</v>
      </c>
      <c r="B4605" s="1346">
        <v>1.1299999999999999</v>
      </c>
      <c r="C4605" s="225" t="s">
        <v>4867</v>
      </c>
      <c r="D4605" s="1"/>
      <c r="E4605" s="1" t="s">
        <v>4609</v>
      </c>
      <c r="F4605" s="3"/>
      <c r="O4605"/>
      <c r="P4605"/>
      <c r="Q4605"/>
      <c r="U4605" s="969"/>
      <c r="V4605" s="38"/>
      <c r="W4605" s="38"/>
    </row>
    <row r="4606" spans="1:23" x14ac:dyDescent="0.35">
      <c r="A4606" s="1345">
        <v>93976</v>
      </c>
      <c r="B4606" s="1346">
        <v>0.78</v>
      </c>
      <c r="C4606" s="225" t="s">
        <v>4829</v>
      </c>
      <c r="D4606" s="1"/>
      <c r="E4606" s="1" t="s">
        <v>4609</v>
      </c>
      <c r="F4606" s="3"/>
      <c r="O4606"/>
      <c r="P4606"/>
      <c r="Q4606"/>
      <c r="U4606" s="969"/>
      <c r="V4606" s="38"/>
      <c r="W4606" s="38"/>
    </row>
    <row r="4607" spans="1:23" x14ac:dyDescent="0.35">
      <c r="A4607" s="1345">
        <v>93978</v>
      </c>
      <c r="B4607" s="1346">
        <v>0.78</v>
      </c>
      <c r="C4607" s="219" t="s">
        <v>4830</v>
      </c>
      <c r="D4607" s="1"/>
      <c r="E4607" s="1" t="s">
        <v>4609</v>
      </c>
      <c r="F4607" s="3"/>
      <c r="O4607"/>
      <c r="P4607"/>
      <c r="Q4607"/>
      <c r="U4607" s="969"/>
      <c r="V4607" s="38"/>
      <c r="W4607" s="38"/>
    </row>
    <row r="4608" spans="1:23" x14ac:dyDescent="0.35">
      <c r="A4608" s="1349" t="s">
        <v>4939</v>
      </c>
      <c r="B4608" s="1350">
        <v>2.8200000000000003</v>
      </c>
      <c r="C4608" s="533" t="s">
        <v>4940</v>
      </c>
      <c r="D4608" s="1"/>
      <c r="E4608" s="1" t="s">
        <v>4609</v>
      </c>
      <c r="F4608" s="3"/>
      <c r="O4608"/>
      <c r="P4608"/>
      <c r="Q4608"/>
      <c r="U4608" s="969"/>
      <c r="V4608" s="38"/>
      <c r="W4608" s="38"/>
    </row>
    <row r="4609" spans="1:23" x14ac:dyDescent="0.35">
      <c r="A4609" s="1345" t="s">
        <v>515</v>
      </c>
      <c r="B4609" s="1346">
        <v>2.75</v>
      </c>
      <c r="C4609" s="219" t="s">
        <v>4937</v>
      </c>
      <c r="D4609" s="1"/>
      <c r="E4609" s="1" t="s">
        <v>4609</v>
      </c>
      <c r="F4609" s="3"/>
      <c r="O4609"/>
      <c r="P4609"/>
      <c r="Q4609"/>
      <c r="U4609" s="969"/>
      <c r="V4609" s="38"/>
      <c r="W4609" s="38"/>
    </row>
    <row r="4610" spans="1:23" x14ac:dyDescent="0.35">
      <c r="A4610" s="1345" t="s">
        <v>515</v>
      </c>
      <c r="B4610" s="1346">
        <v>2.75</v>
      </c>
      <c r="C4610" s="219" t="s">
        <v>4938</v>
      </c>
      <c r="D4610" s="1"/>
      <c r="E4610" s="1" t="s">
        <v>4609</v>
      </c>
      <c r="F4610" s="3"/>
      <c r="O4610"/>
      <c r="P4610"/>
      <c r="Q4610"/>
      <c r="U4610" s="969"/>
      <c r="V4610" s="38"/>
      <c r="W4610" s="38"/>
    </row>
    <row r="4611" spans="1:23" x14ac:dyDescent="0.35">
      <c r="A4611" s="1345" t="s">
        <v>517</v>
      </c>
      <c r="B4611" s="1346">
        <v>2.9</v>
      </c>
      <c r="C4611" s="225" t="s">
        <v>4941</v>
      </c>
      <c r="D4611" s="1"/>
      <c r="E4611" s="1" t="s">
        <v>4609</v>
      </c>
      <c r="F4611" s="3"/>
      <c r="O4611"/>
      <c r="P4611"/>
      <c r="Q4611"/>
      <c r="U4611" s="969"/>
      <c r="V4611" s="38"/>
      <c r="W4611" s="38"/>
    </row>
    <row r="4612" spans="1:23" x14ac:dyDescent="0.35">
      <c r="A4612" s="1345" t="s">
        <v>517</v>
      </c>
      <c r="B4612" s="1346">
        <v>2.9</v>
      </c>
      <c r="C4612" s="225" t="s">
        <v>4942</v>
      </c>
      <c r="D4612" s="1"/>
      <c r="E4612" s="1" t="s">
        <v>4609</v>
      </c>
      <c r="F4612" s="3"/>
      <c r="O4612"/>
      <c r="P4612"/>
      <c r="Q4612"/>
      <c r="U4612" s="969"/>
      <c r="V4612" s="38"/>
      <c r="W4612" s="38"/>
    </row>
    <row r="4613" spans="1:23" x14ac:dyDescent="0.35">
      <c r="A4613" s="1345" t="s">
        <v>1275</v>
      </c>
      <c r="B4613" s="1346">
        <v>3.1799999999999997</v>
      </c>
      <c r="C4613" s="225" t="s">
        <v>4943</v>
      </c>
      <c r="D4613" s="1"/>
      <c r="E4613" s="1" t="s">
        <v>4609</v>
      </c>
      <c r="F4613" s="3"/>
      <c r="O4613"/>
      <c r="P4613"/>
      <c r="Q4613"/>
      <c r="U4613" s="969"/>
      <c r="V4613" s="38"/>
      <c r="W4613" s="38"/>
    </row>
    <row r="4614" spans="1:23" x14ac:dyDescent="0.35">
      <c r="A4614" s="1345" t="s">
        <v>1275</v>
      </c>
      <c r="B4614" s="1346">
        <v>3.1799999999999997</v>
      </c>
      <c r="C4614" s="225" t="s">
        <v>4944</v>
      </c>
      <c r="D4614" s="1"/>
      <c r="E4614" s="1" t="s">
        <v>4609</v>
      </c>
      <c r="F4614" s="3"/>
      <c r="O4614"/>
      <c r="P4614"/>
      <c r="Q4614"/>
      <c r="U4614" s="969"/>
      <c r="V4614" s="38"/>
      <c r="W4614" s="38"/>
    </row>
    <row r="4615" spans="1:23" x14ac:dyDescent="0.35">
      <c r="A4615" s="1345" t="s">
        <v>1275</v>
      </c>
      <c r="B4615" s="1346">
        <v>3.1799999999999997</v>
      </c>
      <c r="C4615" s="225" t="s">
        <v>4610</v>
      </c>
      <c r="D4615" s="1"/>
      <c r="E4615" s="1" t="s">
        <v>4609</v>
      </c>
      <c r="F4615" s="3"/>
      <c r="O4615"/>
      <c r="P4615"/>
      <c r="Q4615"/>
      <c r="U4615" s="969"/>
      <c r="V4615" s="38"/>
      <c r="W4615" s="38"/>
    </row>
    <row r="4616" spans="1:23" x14ac:dyDescent="0.35">
      <c r="A4616" s="1345" t="s">
        <v>4744</v>
      </c>
      <c r="B4616" s="1346">
        <v>0.32</v>
      </c>
      <c r="C4616" s="225" t="s">
        <v>4745</v>
      </c>
      <c r="D4616" s="1"/>
      <c r="E4616" s="1" t="s">
        <v>4609</v>
      </c>
      <c r="F4616" s="3"/>
      <c r="O4616"/>
      <c r="P4616"/>
      <c r="Q4616"/>
      <c r="U4616" s="969"/>
      <c r="V4616" s="38"/>
      <c r="W4616" s="38"/>
    </row>
    <row r="4617" spans="1:23" x14ac:dyDescent="0.35">
      <c r="A4617" s="1345" t="s">
        <v>4740</v>
      </c>
      <c r="B4617" s="1346">
        <v>0.3</v>
      </c>
      <c r="C4617" s="225" t="s">
        <v>4741</v>
      </c>
      <c r="D4617" s="1"/>
      <c r="E4617" s="1" t="s">
        <v>4609</v>
      </c>
      <c r="F4617" s="3"/>
      <c r="O4617"/>
      <c r="P4617"/>
      <c r="Q4617"/>
      <c r="U4617" s="969"/>
      <c r="V4617" s="38"/>
      <c r="W4617" s="38"/>
    </row>
    <row r="4618" spans="1:23" x14ac:dyDescent="0.35">
      <c r="A4618" s="1345" t="s">
        <v>26</v>
      </c>
      <c r="B4618" s="1346">
        <v>0.36</v>
      </c>
      <c r="C4618" s="225" t="s">
        <v>4760</v>
      </c>
      <c r="D4618" s="1"/>
      <c r="E4618" s="1" t="s">
        <v>4609</v>
      </c>
      <c r="F4618" s="3"/>
      <c r="O4618"/>
      <c r="P4618"/>
      <c r="Q4618"/>
      <c r="U4618" s="969"/>
      <c r="V4618" s="38"/>
      <c r="W4618" s="38"/>
    </row>
    <row r="4619" spans="1:23" x14ac:dyDescent="0.35">
      <c r="A4619" s="1345" t="s">
        <v>26</v>
      </c>
      <c r="B4619" s="1346">
        <v>0.36</v>
      </c>
      <c r="C4619" s="225" t="s">
        <v>4761</v>
      </c>
      <c r="D4619" s="1"/>
      <c r="E4619" s="1" t="s">
        <v>4609</v>
      </c>
      <c r="F4619" s="3"/>
      <c r="O4619"/>
      <c r="P4619"/>
      <c r="Q4619"/>
      <c r="U4619" s="969"/>
      <c r="V4619" s="38"/>
      <c r="W4619" s="38"/>
    </row>
    <row r="4620" spans="1:23" x14ac:dyDescent="0.35">
      <c r="A4620" s="1349" t="s">
        <v>831</v>
      </c>
      <c r="B4620" s="1350">
        <v>0.32</v>
      </c>
      <c r="C4620" s="493" t="s">
        <v>4746</v>
      </c>
      <c r="D4620" s="1"/>
      <c r="E4620" s="1" t="s">
        <v>4609</v>
      </c>
      <c r="F4620" s="3"/>
      <c r="O4620"/>
      <c r="P4620"/>
      <c r="Q4620"/>
      <c r="U4620" s="969"/>
      <c r="V4620" s="38"/>
      <c r="W4620" s="38"/>
    </row>
    <row r="4621" spans="1:23" x14ac:dyDescent="0.35">
      <c r="A4621" s="1349" t="s">
        <v>1871</v>
      </c>
      <c r="B4621" s="1350">
        <v>0.32</v>
      </c>
      <c r="C4621" s="493" t="s">
        <v>4747</v>
      </c>
      <c r="D4621" s="1"/>
      <c r="E4621" s="1" t="s">
        <v>4609</v>
      </c>
      <c r="F4621" s="3"/>
      <c r="O4621"/>
      <c r="P4621"/>
      <c r="Q4621"/>
      <c r="U4621" s="969"/>
      <c r="V4621" s="38"/>
      <c r="W4621" s="38"/>
    </row>
    <row r="4622" spans="1:23" x14ac:dyDescent="0.35">
      <c r="A4622" s="1345" t="s">
        <v>331</v>
      </c>
      <c r="B4622" s="1346">
        <v>0.34</v>
      </c>
      <c r="C4622" s="225" t="s">
        <v>4755</v>
      </c>
      <c r="D4622" s="1"/>
      <c r="E4622" s="1" t="s">
        <v>4609</v>
      </c>
      <c r="F4622" s="3"/>
      <c r="O4622"/>
      <c r="P4622"/>
      <c r="Q4622"/>
      <c r="U4622" s="969"/>
      <c r="V4622" s="38"/>
      <c r="W4622" s="38"/>
    </row>
    <row r="4623" spans="1:23" x14ac:dyDescent="0.35">
      <c r="A4623" s="1345" t="s">
        <v>325</v>
      </c>
      <c r="B4623" s="1346">
        <v>0.32</v>
      </c>
      <c r="C4623" s="225" t="s">
        <v>4748</v>
      </c>
      <c r="D4623" s="1"/>
      <c r="E4623" s="1" t="s">
        <v>4609</v>
      </c>
      <c r="F4623" s="3"/>
      <c r="O4623"/>
      <c r="P4623"/>
      <c r="Q4623"/>
      <c r="U4623" s="969"/>
      <c r="V4623" s="38"/>
      <c r="W4623" s="38"/>
    </row>
    <row r="4624" spans="1:23" x14ac:dyDescent="0.35">
      <c r="A4624" s="1345" t="s">
        <v>333</v>
      </c>
      <c r="B4624" s="1346">
        <v>0.34</v>
      </c>
      <c r="C4624" s="225" t="s">
        <v>4756</v>
      </c>
      <c r="D4624" s="1"/>
      <c r="E4624" s="1" t="s">
        <v>4609</v>
      </c>
      <c r="F4624" s="3"/>
      <c r="O4624"/>
      <c r="P4624"/>
      <c r="Q4624"/>
      <c r="U4624" s="969"/>
      <c r="V4624" s="38"/>
      <c r="W4624" s="38"/>
    </row>
    <row r="4625" spans="1:23" x14ac:dyDescent="0.35">
      <c r="A4625" s="1345" t="s">
        <v>4719</v>
      </c>
      <c r="B4625" s="1346">
        <v>0.26</v>
      </c>
      <c r="C4625" s="225" t="s">
        <v>4720</v>
      </c>
      <c r="D4625" s="1"/>
      <c r="E4625" s="1" t="s">
        <v>4609</v>
      </c>
      <c r="F4625" s="3"/>
      <c r="O4625"/>
      <c r="P4625"/>
      <c r="Q4625"/>
      <c r="U4625" s="969"/>
      <c r="V4625" s="38"/>
      <c r="W4625" s="38"/>
    </row>
    <row r="4626" spans="1:23" x14ac:dyDescent="0.35">
      <c r="A4626" s="1345" t="s">
        <v>494</v>
      </c>
      <c r="B4626" s="1346">
        <v>1.96</v>
      </c>
      <c r="C4626" s="225" t="s">
        <v>4926</v>
      </c>
      <c r="D4626" s="1"/>
      <c r="E4626" s="1" t="s">
        <v>4609</v>
      </c>
      <c r="F4626" s="3"/>
      <c r="O4626"/>
      <c r="P4626"/>
      <c r="Q4626"/>
      <c r="U4626" s="969"/>
      <c r="V4626" s="38"/>
      <c r="W4626" s="38"/>
    </row>
    <row r="4627" spans="1:23" x14ac:dyDescent="0.35">
      <c r="A4627" s="1345" t="s">
        <v>503</v>
      </c>
      <c r="B4627" s="1346">
        <v>2.2599999999999998</v>
      </c>
      <c r="C4627" s="225" t="s">
        <v>4928</v>
      </c>
      <c r="D4627" s="1"/>
      <c r="E4627" s="1" t="s">
        <v>4609</v>
      </c>
      <c r="F4627" s="3"/>
      <c r="O4627"/>
      <c r="P4627"/>
      <c r="Q4627"/>
      <c r="U4627" s="969"/>
      <c r="V4627" s="38"/>
      <c r="W4627" s="38"/>
    </row>
    <row r="4628" spans="1:23" x14ac:dyDescent="0.35">
      <c r="A4628" s="1345" t="s">
        <v>509</v>
      </c>
      <c r="B4628" s="1346">
        <v>2.38</v>
      </c>
      <c r="C4628" s="225" t="s">
        <v>4932</v>
      </c>
      <c r="D4628" s="1"/>
      <c r="E4628" s="1" t="s">
        <v>4609</v>
      </c>
      <c r="F4628" s="3"/>
      <c r="O4628"/>
      <c r="P4628"/>
      <c r="Q4628"/>
      <c r="U4628" s="969"/>
      <c r="V4628" s="38"/>
      <c r="W4628" s="38"/>
    </row>
    <row r="4629" spans="1:23" x14ac:dyDescent="0.35">
      <c r="A4629" s="1345" t="s">
        <v>1894</v>
      </c>
      <c r="B4629" s="1346">
        <v>0.36</v>
      </c>
      <c r="C4629" s="225" t="s">
        <v>4762</v>
      </c>
      <c r="D4629" s="1"/>
      <c r="E4629" s="1" t="s">
        <v>4609</v>
      </c>
      <c r="F4629" s="3"/>
      <c r="O4629"/>
      <c r="P4629"/>
      <c r="Q4629"/>
      <c r="U4629" s="969"/>
      <c r="V4629" s="38"/>
      <c r="W4629" s="38"/>
    </row>
    <row r="4630" spans="1:23" x14ac:dyDescent="0.35">
      <c r="A4630" s="1345" t="s">
        <v>20</v>
      </c>
      <c r="B4630" s="1346">
        <v>0.32</v>
      </c>
      <c r="C4630" s="225" t="s">
        <v>4749</v>
      </c>
      <c r="D4630" s="1"/>
      <c r="E4630" s="1" t="s">
        <v>4609</v>
      </c>
      <c r="F4630" s="3"/>
      <c r="O4630"/>
      <c r="P4630"/>
      <c r="Q4630"/>
      <c r="U4630" s="969"/>
      <c r="V4630" s="38"/>
      <c r="W4630" s="38"/>
    </row>
    <row r="4631" spans="1:23" x14ac:dyDescent="0.35">
      <c r="A4631" s="1345" t="s">
        <v>845</v>
      </c>
      <c r="B4631" s="1346">
        <v>0.36</v>
      </c>
      <c r="C4631" s="225" t="s">
        <v>4763</v>
      </c>
      <c r="D4631" s="1"/>
      <c r="E4631" s="1" t="s">
        <v>4609</v>
      </c>
      <c r="F4631" s="3"/>
      <c r="O4631"/>
      <c r="P4631"/>
      <c r="Q4631"/>
      <c r="U4631" s="969"/>
      <c r="V4631" s="38"/>
      <c r="W4631" s="38"/>
    </row>
    <row r="4632" spans="1:23" x14ac:dyDescent="0.35">
      <c r="A4632" s="1345" t="s">
        <v>527</v>
      </c>
      <c r="B4632" s="1346">
        <v>0.42</v>
      </c>
      <c r="C4632" s="225" t="s">
        <v>4766</v>
      </c>
      <c r="D4632" s="1"/>
      <c r="E4632" s="1" t="s">
        <v>4609</v>
      </c>
      <c r="F4632" s="3"/>
      <c r="O4632"/>
      <c r="P4632"/>
      <c r="Q4632"/>
      <c r="U4632" s="969"/>
      <c r="V4632" s="38"/>
      <c r="W4632" s="38"/>
    </row>
    <row r="4633" spans="1:23" x14ac:dyDescent="0.35">
      <c r="A4633" s="1345" t="s">
        <v>22</v>
      </c>
      <c r="B4633" s="1346">
        <v>0.32</v>
      </c>
      <c r="C4633" s="225" t="s">
        <v>4750</v>
      </c>
      <c r="D4633" s="1"/>
      <c r="E4633" s="1" t="s">
        <v>4609</v>
      </c>
      <c r="F4633" s="3"/>
      <c r="O4633"/>
      <c r="P4633"/>
      <c r="Q4633"/>
      <c r="U4633" s="969"/>
      <c r="V4633" s="38"/>
      <c r="W4633" s="38"/>
    </row>
    <row r="4634" spans="1:23" x14ac:dyDescent="0.35">
      <c r="A4634" s="1345" t="s">
        <v>12</v>
      </c>
      <c r="B4634" s="1346">
        <v>0.32</v>
      </c>
      <c r="C4634" s="225" t="s">
        <v>4751</v>
      </c>
      <c r="D4634" s="1"/>
      <c r="E4634" s="1" t="s">
        <v>4609</v>
      </c>
      <c r="F4634" s="3"/>
      <c r="O4634"/>
      <c r="P4634"/>
      <c r="Q4634"/>
      <c r="U4634" s="969"/>
      <c r="V4634" s="38"/>
      <c r="W4634" s="38"/>
    </row>
    <row r="4635" spans="1:23" x14ac:dyDescent="0.35">
      <c r="A4635" s="1345" t="s">
        <v>16</v>
      </c>
      <c r="B4635" s="1346">
        <v>0.34</v>
      </c>
      <c r="C4635" s="225" t="s">
        <v>4757</v>
      </c>
      <c r="D4635" s="1"/>
      <c r="E4635" s="1" t="s">
        <v>4609</v>
      </c>
      <c r="F4635" s="3"/>
      <c r="O4635"/>
      <c r="P4635"/>
      <c r="Q4635"/>
      <c r="U4635" s="969"/>
      <c r="V4635" s="38"/>
      <c r="W4635" s="38"/>
    </row>
    <row r="4636" spans="1:23" x14ac:dyDescent="0.35">
      <c r="A4636" s="1345" t="s">
        <v>329</v>
      </c>
      <c r="B4636" s="1346">
        <v>0.32</v>
      </c>
      <c r="C4636" s="225" t="s">
        <v>4752</v>
      </c>
      <c r="D4636" s="1"/>
      <c r="E4636" s="1" t="s">
        <v>4609</v>
      </c>
      <c r="F4636" s="3"/>
      <c r="O4636"/>
      <c r="P4636"/>
      <c r="Q4636"/>
      <c r="U4636" s="969"/>
      <c r="V4636" s="38"/>
      <c r="W4636" s="38"/>
    </row>
    <row r="4637" spans="1:23" x14ac:dyDescent="0.35">
      <c r="A4637" s="1345" t="s">
        <v>24</v>
      </c>
      <c r="B4637" s="1346">
        <v>0.34</v>
      </c>
      <c r="C4637" s="225" t="s">
        <v>4758</v>
      </c>
      <c r="D4637" s="1"/>
      <c r="E4637" s="1" t="s">
        <v>4609</v>
      </c>
      <c r="F4637" s="3"/>
      <c r="O4637"/>
      <c r="P4637"/>
      <c r="Q4637"/>
      <c r="U4637" s="969"/>
      <c r="V4637" s="38"/>
      <c r="W4637" s="38"/>
    </row>
    <row r="4638" spans="1:23" x14ac:dyDescent="0.35">
      <c r="A4638" s="1345" t="s">
        <v>24</v>
      </c>
      <c r="B4638" s="1346">
        <v>0.34</v>
      </c>
      <c r="C4638" s="225" t="s">
        <v>4759</v>
      </c>
      <c r="D4638" s="1"/>
      <c r="E4638" s="1" t="s">
        <v>4609</v>
      </c>
      <c r="F4638" s="3"/>
      <c r="O4638"/>
      <c r="P4638"/>
      <c r="Q4638"/>
      <c r="U4638" s="969"/>
      <c r="V4638" s="38"/>
      <c r="W4638" s="38"/>
    </row>
    <row r="4639" spans="1:23" x14ac:dyDescent="0.35">
      <c r="A4639" s="1345" t="s">
        <v>1882</v>
      </c>
      <c r="B4639" s="1346">
        <v>0.32</v>
      </c>
      <c r="C4639" s="225" t="s">
        <v>4753</v>
      </c>
      <c r="D4639" s="1"/>
      <c r="E4639" s="1" t="s">
        <v>4609</v>
      </c>
      <c r="F4639" s="3"/>
      <c r="O4639"/>
      <c r="P4639"/>
      <c r="Q4639"/>
      <c r="U4639" s="969"/>
      <c r="V4639" s="38"/>
      <c r="W4639" s="38"/>
    </row>
    <row r="4640" spans="1:23" x14ac:dyDescent="0.35">
      <c r="A4640" s="1345" t="s">
        <v>34</v>
      </c>
      <c r="B4640" s="1346">
        <v>3.7</v>
      </c>
      <c r="C4640" s="225" t="s">
        <v>4611</v>
      </c>
      <c r="D4640" s="1"/>
      <c r="E4640" s="1" t="s">
        <v>4609</v>
      </c>
      <c r="F4640" s="3"/>
      <c r="O4640"/>
      <c r="P4640"/>
      <c r="Q4640"/>
      <c r="U4640" s="969"/>
      <c r="V4640" s="38"/>
      <c r="W4640" s="38"/>
    </row>
    <row r="4641" spans="1:23" x14ac:dyDescent="0.35">
      <c r="A4641" s="1345" t="s">
        <v>34</v>
      </c>
      <c r="B4641" s="1346">
        <v>3.7</v>
      </c>
      <c r="C4641" s="225" t="s">
        <v>4608</v>
      </c>
      <c r="D4641" s="1"/>
      <c r="E4641" s="1" t="s">
        <v>4609</v>
      </c>
      <c r="F4641" s="3"/>
      <c r="O4641"/>
      <c r="P4641"/>
      <c r="Q4641"/>
      <c r="U4641" s="969"/>
      <c r="V4641" s="38"/>
      <c r="W4641" s="38"/>
    </row>
    <row r="4642" spans="1:23" x14ac:dyDescent="0.35">
      <c r="A4642" s="1345" t="s">
        <v>863</v>
      </c>
      <c r="B4642" s="1346">
        <v>1.33</v>
      </c>
      <c r="C4642" s="225" t="s">
        <v>4895</v>
      </c>
      <c r="D4642" s="1"/>
      <c r="E4642" s="1" t="s">
        <v>4609</v>
      </c>
      <c r="F4642" s="3"/>
      <c r="O4642"/>
      <c r="P4642"/>
      <c r="Q4642"/>
      <c r="U4642" s="969"/>
      <c r="V4642" s="38"/>
      <c r="W4642" s="38"/>
    </row>
    <row r="4643" spans="1:23" x14ac:dyDescent="0.35">
      <c r="A4643" s="1345" t="s">
        <v>863</v>
      </c>
      <c r="B4643" s="1346">
        <v>1.33</v>
      </c>
      <c r="C4643" s="225" t="s">
        <v>4896</v>
      </c>
      <c r="D4643" s="1"/>
      <c r="E4643" s="1" t="s">
        <v>4609</v>
      </c>
      <c r="F4643" s="3"/>
      <c r="O4643"/>
      <c r="P4643"/>
      <c r="Q4643"/>
      <c r="U4643" s="969"/>
      <c r="V4643" s="38"/>
      <c r="W4643" s="38"/>
    </row>
    <row r="4644" spans="1:23" x14ac:dyDescent="0.35">
      <c r="A4644" s="1345" t="s">
        <v>863</v>
      </c>
      <c r="B4644" s="1346">
        <v>1.33</v>
      </c>
      <c r="C4644" s="225" t="s">
        <v>4897</v>
      </c>
      <c r="D4644" s="1"/>
      <c r="E4644" s="1" t="s">
        <v>4609</v>
      </c>
      <c r="F4644" s="3"/>
      <c r="O4644"/>
      <c r="P4644"/>
      <c r="Q4644"/>
      <c r="U4644" s="969"/>
      <c r="V4644" s="38"/>
      <c r="W4644" s="38"/>
    </row>
    <row r="4645" spans="1:23" x14ac:dyDescent="0.35">
      <c r="A4645" s="1345" t="s">
        <v>863</v>
      </c>
      <c r="B4645" s="1346">
        <v>1.33</v>
      </c>
      <c r="C4645" s="225" t="s">
        <v>4898</v>
      </c>
      <c r="D4645" s="1"/>
      <c r="E4645" s="1" t="s">
        <v>4609</v>
      </c>
      <c r="F4645" s="3"/>
      <c r="O4645"/>
      <c r="P4645"/>
      <c r="Q4645"/>
      <c r="U4645" s="969"/>
      <c r="V4645" s="38"/>
      <c r="W4645" s="38"/>
    </row>
    <row r="4646" spans="1:23" x14ac:dyDescent="0.35">
      <c r="A4646" s="1345" t="s">
        <v>1187</v>
      </c>
      <c r="B4646" s="1346">
        <v>1.38</v>
      </c>
      <c r="C4646" s="1345" t="s">
        <v>4902</v>
      </c>
      <c r="D4646" s="1"/>
      <c r="E4646" s="1" t="s">
        <v>4609</v>
      </c>
      <c r="F4646" s="3"/>
      <c r="O4646"/>
      <c r="P4646"/>
      <c r="Q4646"/>
      <c r="U4646" s="969"/>
      <c r="V4646" s="38"/>
      <c r="W4646" s="38"/>
    </row>
    <row r="4647" spans="1:23" x14ac:dyDescent="0.35">
      <c r="A4647" s="1345" t="s">
        <v>1187</v>
      </c>
      <c r="B4647" s="1346">
        <v>1.38</v>
      </c>
      <c r="C4647" s="1345" t="s">
        <v>4903</v>
      </c>
      <c r="D4647" s="1"/>
      <c r="E4647" s="1" t="s">
        <v>4609</v>
      </c>
      <c r="F4647" s="3"/>
      <c r="O4647"/>
      <c r="P4647"/>
      <c r="Q4647"/>
      <c r="U4647" s="969"/>
      <c r="V4647" s="38"/>
      <c r="W4647" s="38"/>
    </row>
    <row r="4648" spans="1:23" x14ac:dyDescent="0.35">
      <c r="A4648" s="1345" t="s">
        <v>1199</v>
      </c>
      <c r="B4648" s="1346">
        <v>1.57</v>
      </c>
      <c r="C4648" s="1345" t="s">
        <v>4905</v>
      </c>
      <c r="D4648" s="1"/>
      <c r="E4648" s="1" t="s">
        <v>4609</v>
      </c>
      <c r="F4648" s="3"/>
      <c r="O4648"/>
      <c r="P4648"/>
      <c r="Q4648"/>
      <c r="U4648" s="969"/>
      <c r="V4648" s="38"/>
      <c r="W4648" s="38"/>
    </row>
    <row r="4649" spans="1:23" x14ac:dyDescent="0.35">
      <c r="A4649" s="1345" t="s">
        <v>1199</v>
      </c>
      <c r="B4649" s="1346">
        <v>1.57</v>
      </c>
      <c r="C4649" s="1345" t="s">
        <v>4906</v>
      </c>
      <c r="D4649" s="1"/>
      <c r="E4649" s="1" t="s">
        <v>4609</v>
      </c>
      <c r="F4649" s="3"/>
      <c r="O4649"/>
      <c r="P4649"/>
      <c r="Q4649"/>
      <c r="U4649" s="969"/>
      <c r="V4649" s="38"/>
      <c r="W4649" s="38"/>
    </row>
    <row r="4650" spans="1:23" x14ac:dyDescent="0.35">
      <c r="A4650" s="1358">
        <v>49465</v>
      </c>
      <c r="B4650" s="1359">
        <v>0.6</v>
      </c>
      <c r="C4650" s="1360" t="s">
        <v>5062</v>
      </c>
      <c r="D4650" s="1"/>
      <c r="E4650" s="1" t="s">
        <v>4946</v>
      </c>
      <c r="O4650"/>
      <c r="P4650"/>
      <c r="Q4650"/>
      <c r="U4650" s="969"/>
      <c r="V4650" s="38"/>
      <c r="W4650" s="38"/>
    </row>
    <row r="4651" spans="1:23" x14ac:dyDescent="0.35">
      <c r="A4651" s="1358">
        <v>49465</v>
      </c>
      <c r="B4651" s="1359">
        <v>0.6</v>
      </c>
      <c r="C4651" s="1360" t="s">
        <v>5063</v>
      </c>
      <c r="D4651" s="1"/>
      <c r="E4651" s="1" t="s">
        <v>4946</v>
      </c>
      <c r="F4651" s="3"/>
      <c r="O4651"/>
      <c r="P4651"/>
      <c r="Q4651"/>
      <c r="U4651" s="969"/>
      <c r="V4651" s="38"/>
      <c r="W4651" s="38"/>
    </row>
    <row r="4652" spans="1:23" x14ac:dyDescent="0.35">
      <c r="A4652" s="1358">
        <v>70030</v>
      </c>
      <c r="B4652" s="1359">
        <v>0.18</v>
      </c>
      <c r="C4652" s="1360" t="s">
        <v>4989</v>
      </c>
      <c r="D4652" s="1"/>
      <c r="E4652" s="1" t="s">
        <v>4946</v>
      </c>
      <c r="O4652"/>
      <c r="P4652"/>
      <c r="Q4652"/>
      <c r="U4652" s="969"/>
      <c r="V4652" s="38"/>
      <c r="W4652" s="38"/>
    </row>
    <row r="4653" spans="1:23" x14ac:dyDescent="0.35">
      <c r="A4653" s="1358">
        <v>70110</v>
      </c>
      <c r="B4653" s="1359">
        <v>0.24</v>
      </c>
      <c r="C4653" s="1360" t="s">
        <v>5032</v>
      </c>
      <c r="D4653" s="1"/>
      <c r="E4653" s="1" t="s">
        <v>4946</v>
      </c>
      <c r="F4653" s="3"/>
      <c r="O4653"/>
      <c r="P4653"/>
      <c r="Q4653"/>
      <c r="U4653" s="969"/>
      <c r="V4653" s="38"/>
      <c r="W4653" s="38"/>
    </row>
    <row r="4654" spans="1:23" x14ac:dyDescent="0.35">
      <c r="A4654" s="1358">
        <v>70150</v>
      </c>
      <c r="B4654" s="1359">
        <v>0.25</v>
      </c>
      <c r="C4654" s="1360" t="s">
        <v>5034</v>
      </c>
      <c r="D4654" s="1"/>
      <c r="E4654" s="1" t="s">
        <v>4946</v>
      </c>
      <c r="O4654"/>
      <c r="P4654"/>
      <c r="Q4654"/>
      <c r="U4654" s="969"/>
      <c r="V4654" s="38"/>
      <c r="W4654" s="38"/>
    </row>
    <row r="4655" spans="1:23" x14ac:dyDescent="0.35">
      <c r="A4655" s="1358">
        <v>70160</v>
      </c>
      <c r="B4655" s="1359">
        <v>0.17</v>
      </c>
      <c r="C4655" s="1360" t="s">
        <v>4972</v>
      </c>
      <c r="D4655" s="1"/>
      <c r="E4655" s="1" t="s">
        <v>4946</v>
      </c>
      <c r="F4655" s="3"/>
      <c r="O4655"/>
      <c r="P4655"/>
      <c r="Q4655"/>
      <c r="U4655" s="969"/>
      <c r="V4655" s="38"/>
      <c r="W4655" s="38"/>
    </row>
    <row r="4656" spans="1:23" x14ac:dyDescent="0.35">
      <c r="A4656" s="1358">
        <v>70190</v>
      </c>
      <c r="B4656" s="1359">
        <v>0.2</v>
      </c>
      <c r="C4656" s="1360" t="s">
        <v>5006</v>
      </c>
      <c r="D4656" s="1"/>
      <c r="E4656" s="1" t="s">
        <v>4946</v>
      </c>
      <c r="F4656" s="3"/>
      <c r="O4656"/>
      <c r="P4656"/>
      <c r="Q4656"/>
      <c r="U4656" s="969"/>
      <c r="V4656" s="38"/>
      <c r="W4656" s="38"/>
    </row>
    <row r="4657" spans="1:23" x14ac:dyDescent="0.35">
      <c r="A4657" s="1358">
        <v>70200</v>
      </c>
      <c r="B4657" s="1359">
        <v>0.27</v>
      </c>
      <c r="C4657" s="1360" t="s">
        <v>5040</v>
      </c>
      <c r="D4657" s="1"/>
      <c r="E4657" s="1" t="s">
        <v>4946</v>
      </c>
      <c r="F4657" s="3"/>
      <c r="O4657"/>
      <c r="P4657"/>
      <c r="Q4657"/>
      <c r="U4657" s="969"/>
      <c r="V4657" s="38"/>
      <c r="W4657" s="38"/>
    </row>
    <row r="4658" spans="1:23" x14ac:dyDescent="0.35">
      <c r="A4658" s="1358">
        <v>70210</v>
      </c>
      <c r="B4658" s="1359">
        <v>0.17</v>
      </c>
      <c r="C4658" s="1360" t="s">
        <v>4973</v>
      </c>
      <c r="D4658" s="1"/>
      <c r="E4658" s="1" t="s">
        <v>4946</v>
      </c>
      <c r="F4658" s="3"/>
      <c r="O4658"/>
      <c r="P4658"/>
      <c r="Q4658"/>
      <c r="U4658" s="969"/>
      <c r="V4658" s="38"/>
      <c r="W4658" s="38"/>
    </row>
    <row r="4659" spans="1:23" x14ac:dyDescent="0.35">
      <c r="A4659" s="1355">
        <v>70220</v>
      </c>
      <c r="B4659" s="1369">
        <v>0.21</v>
      </c>
      <c r="C4659" s="1357" t="s">
        <v>5011</v>
      </c>
      <c r="D4659" s="1"/>
      <c r="E4659" s="1" t="s">
        <v>4946</v>
      </c>
      <c r="F4659" s="244"/>
      <c r="O4659"/>
      <c r="P4659"/>
      <c r="Q4659"/>
      <c r="U4659" s="969"/>
      <c r="V4659" s="38"/>
      <c r="W4659" s="38"/>
    </row>
    <row r="4660" spans="1:23" x14ac:dyDescent="0.35">
      <c r="A4660" s="1358">
        <v>70240</v>
      </c>
      <c r="B4660" s="1359">
        <v>0.19</v>
      </c>
      <c r="C4660" s="1360" t="s">
        <v>2736</v>
      </c>
      <c r="D4660" s="1"/>
      <c r="E4660" s="1" t="s">
        <v>4946</v>
      </c>
      <c r="F4660" s="244"/>
      <c r="O4660"/>
      <c r="P4660"/>
      <c r="Q4660"/>
      <c r="U4660" s="969"/>
      <c r="V4660" s="38"/>
      <c r="W4660" s="38"/>
    </row>
    <row r="4661" spans="1:23" x14ac:dyDescent="0.35">
      <c r="A4661" s="1358">
        <v>70250</v>
      </c>
      <c r="B4661" s="1359">
        <v>0.18</v>
      </c>
      <c r="C4661" s="1360" t="s">
        <v>4990</v>
      </c>
      <c r="D4661" s="1"/>
      <c r="E4661" s="1" t="s">
        <v>4946</v>
      </c>
      <c r="F4661" s="3"/>
      <c r="O4661"/>
      <c r="P4661"/>
      <c r="Q4661"/>
      <c r="U4661" s="969"/>
      <c r="V4661" s="38"/>
      <c r="W4661" s="38"/>
    </row>
    <row r="4662" spans="1:23" x14ac:dyDescent="0.35">
      <c r="A4662" s="1358">
        <v>70250</v>
      </c>
      <c r="B4662" s="1359">
        <v>0.18</v>
      </c>
      <c r="C4662" s="1360" t="s">
        <v>4991</v>
      </c>
      <c r="D4662" s="1"/>
      <c r="E4662" s="1" t="s">
        <v>4946</v>
      </c>
      <c r="O4662"/>
      <c r="P4662"/>
      <c r="Q4662"/>
      <c r="U4662" s="969"/>
      <c r="V4662" s="38"/>
      <c r="W4662" s="38"/>
    </row>
    <row r="4663" spans="1:23" x14ac:dyDescent="0.35">
      <c r="A4663" s="1358">
        <v>70250</v>
      </c>
      <c r="B4663" s="1359">
        <v>0.18</v>
      </c>
      <c r="C4663" s="1360" t="s">
        <v>4992</v>
      </c>
      <c r="D4663" s="1"/>
      <c r="E4663" s="1" t="s">
        <v>4946</v>
      </c>
      <c r="F4663" s="3"/>
      <c r="O4663"/>
      <c r="P4663"/>
      <c r="Q4663"/>
      <c r="U4663" s="969"/>
      <c r="V4663" s="38"/>
      <c r="W4663" s="38"/>
    </row>
    <row r="4664" spans="1:23" x14ac:dyDescent="0.35">
      <c r="A4664" s="1358">
        <v>70260</v>
      </c>
      <c r="B4664" s="1359">
        <v>0.27</v>
      </c>
      <c r="C4664" s="1360" t="s">
        <v>5041</v>
      </c>
      <c r="D4664" s="1"/>
      <c r="E4664" s="1" t="s">
        <v>4946</v>
      </c>
      <c r="F4664" s="3"/>
      <c r="O4664"/>
      <c r="P4664"/>
      <c r="Q4664"/>
      <c r="U4664" s="969"/>
      <c r="V4664" s="38"/>
      <c r="W4664" s="38"/>
    </row>
    <row r="4665" spans="1:23" x14ac:dyDescent="0.35">
      <c r="A4665" s="1358">
        <v>70330</v>
      </c>
      <c r="B4665" s="1359">
        <v>0.23</v>
      </c>
      <c r="C4665" s="1360" t="s">
        <v>2756</v>
      </c>
      <c r="D4665" s="1"/>
      <c r="E4665" s="1" t="s">
        <v>4946</v>
      </c>
      <c r="F4665" s="3"/>
      <c r="O4665"/>
      <c r="P4665"/>
      <c r="Q4665"/>
      <c r="U4665" s="969"/>
      <c r="V4665" s="38"/>
      <c r="W4665" s="38"/>
    </row>
    <row r="4666" spans="1:23" x14ac:dyDescent="0.35">
      <c r="A4666" s="1358">
        <v>70336</v>
      </c>
      <c r="B4666" s="1359">
        <v>1.44</v>
      </c>
      <c r="C4666" s="1360" t="s">
        <v>5128</v>
      </c>
      <c r="D4666" s="1"/>
      <c r="E4666" s="1" t="s">
        <v>4946</v>
      </c>
      <c r="F4666" s="3"/>
      <c r="O4666"/>
      <c r="P4666"/>
      <c r="Q4666"/>
      <c r="U4666" s="969"/>
      <c r="V4666" s="38"/>
      <c r="W4666" s="38"/>
    </row>
    <row r="4667" spans="1:23" x14ac:dyDescent="0.35">
      <c r="A4667" s="1358">
        <v>70336</v>
      </c>
      <c r="B4667" s="1359">
        <v>1.44</v>
      </c>
      <c r="C4667" s="1360" t="s">
        <v>5129</v>
      </c>
      <c r="D4667" s="1"/>
      <c r="E4667" s="1" t="s">
        <v>4946</v>
      </c>
      <c r="F4667" s="3"/>
      <c r="O4667"/>
      <c r="P4667"/>
      <c r="Q4667"/>
      <c r="U4667" s="969"/>
      <c r="V4667" s="38"/>
      <c r="W4667" s="38"/>
    </row>
    <row r="4668" spans="1:23" x14ac:dyDescent="0.35">
      <c r="A4668" s="1358">
        <v>70360</v>
      </c>
      <c r="B4668" s="1359">
        <v>0.18</v>
      </c>
      <c r="C4668" s="1360" t="s">
        <v>604</v>
      </c>
      <c r="D4668" s="1"/>
      <c r="E4668" s="1" t="s">
        <v>4946</v>
      </c>
      <c r="F4668" s="1115"/>
      <c r="O4668"/>
      <c r="P4668"/>
      <c r="Q4668"/>
      <c r="U4668" s="969"/>
      <c r="V4668" s="38"/>
      <c r="W4668" s="38"/>
    </row>
    <row r="4669" spans="1:23" x14ac:dyDescent="0.35">
      <c r="A4669" s="1358">
        <v>70450</v>
      </c>
      <c r="B4669" s="1359">
        <v>0.83</v>
      </c>
      <c r="C4669" s="1360" t="s">
        <v>5072</v>
      </c>
      <c r="D4669" s="1"/>
      <c r="E4669" s="1" t="s">
        <v>4946</v>
      </c>
      <c r="F4669" s="1115"/>
      <c r="O4669"/>
      <c r="P4669"/>
      <c r="Q4669"/>
      <c r="U4669" s="969"/>
      <c r="V4669" s="38"/>
      <c r="W4669" s="38"/>
    </row>
    <row r="4670" spans="1:23" x14ac:dyDescent="0.35">
      <c r="A4670" s="1358">
        <v>70471</v>
      </c>
      <c r="B4670" s="1359">
        <v>2.5</v>
      </c>
      <c r="C4670" s="1361" t="s">
        <v>5151</v>
      </c>
      <c r="D4670" s="1"/>
      <c r="E4670" s="1" t="s">
        <v>4946</v>
      </c>
      <c r="F4670" s="3"/>
      <c r="O4670"/>
      <c r="P4670"/>
      <c r="Q4670"/>
      <c r="U4670" s="969"/>
      <c r="V4670" s="38"/>
      <c r="W4670" s="38"/>
    </row>
    <row r="4671" spans="1:23" x14ac:dyDescent="0.35">
      <c r="A4671" s="1355">
        <v>70480</v>
      </c>
      <c r="B4671" s="1356">
        <v>1.25</v>
      </c>
      <c r="C4671" s="1357" t="s">
        <v>5118</v>
      </c>
      <c r="D4671" s="1"/>
      <c r="E4671" s="1" t="s">
        <v>4946</v>
      </c>
      <c r="F4671" s="3"/>
      <c r="O4671"/>
      <c r="P4671"/>
      <c r="Q4671"/>
      <c r="U4671" s="969"/>
      <c r="V4671" s="38"/>
      <c r="W4671" s="38"/>
    </row>
    <row r="4672" spans="1:23" x14ac:dyDescent="0.35">
      <c r="A4672" s="1358">
        <v>70480</v>
      </c>
      <c r="B4672" s="1359">
        <v>1.25</v>
      </c>
      <c r="C4672" s="1360" t="s">
        <v>5119</v>
      </c>
      <c r="D4672" s="1"/>
      <c r="E4672" s="1" t="s">
        <v>4946</v>
      </c>
      <c r="F4672" s="3"/>
      <c r="O4672"/>
      <c r="P4672"/>
      <c r="Q4672"/>
      <c r="U4672" s="969"/>
      <c r="V4672" s="38"/>
      <c r="W4672" s="38"/>
    </row>
    <row r="4673" spans="1:23" x14ac:dyDescent="0.35">
      <c r="A4673" s="1358">
        <v>70480</v>
      </c>
      <c r="B4673" s="1359">
        <v>1.25</v>
      </c>
      <c r="C4673" s="1360" t="s">
        <v>5120</v>
      </c>
      <c r="D4673" s="1"/>
      <c r="E4673" s="1" t="s">
        <v>4946</v>
      </c>
      <c r="F4673" s="3"/>
      <c r="O4673"/>
      <c r="P4673"/>
      <c r="Q4673"/>
      <c r="U4673" s="969"/>
      <c r="V4673" s="38"/>
      <c r="W4673" s="38"/>
    </row>
    <row r="4674" spans="1:23" x14ac:dyDescent="0.35">
      <c r="A4674" s="1358">
        <v>70481</v>
      </c>
      <c r="B4674" s="1359">
        <v>1.1000000000000001</v>
      </c>
      <c r="C4674" s="1355" t="s">
        <v>5086</v>
      </c>
      <c r="D4674" s="1"/>
      <c r="E4674" s="1" t="s">
        <v>4946</v>
      </c>
      <c r="F4674" s="3"/>
      <c r="O4674"/>
      <c r="P4674"/>
      <c r="Q4674"/>
      <c r="U4674" s="969"/>
      <c r="V4674" s="38"/>
      <c r="W4674" s="38"/>
    </row>
    <row r="4675" spans="1:23" x14ac:dyDescent="0.35">
      <c r="A4675" s="1358">
        <v>70481</v>
      </c>
      <c r="B4675" s="1359">
        <v>1.1000000000000001</v>
      </c>
      <c r="C4675" s="1360" t="s">
        <v>5087</v>
      </c>
      <c r="D4675" s="1"/>
      <c r="E4675" s="1" t="s">
        <v>4946</v>
      </c>
      <c r="F4675" s="3"/>
      <c r="O4675"/>
      <c r="P4675"/>
      <c r="Q4675"/>
      <c r="U4675" s="969"/>
      <c r="V4675" s="38"/>
      <c r="W4675" s="38"/>
    </row>
    <row r="4676" spans="1:23" x14ac:dyDescent="0.35">
      <c r="A4676" s="1358">
        <v>70481</v>
      </c>
      <c r="B4676" s="1359">
        <v>1.1000000000000001</v>
      </c>
      <c r="C4676" s="1360" t="s">
        <v>5088</v>
      </c>
      <c r="D4676" s="1"/>
      <c r="E4676" s="1" t="s">
        <v>4946</v>
      </c>
      <c r="F4676" s="3"/>
      <c r="O4676"/>
      <c r="P4676"/>
      <c r="Q4676"/>
      <c r="U4676" s="969"/>
      <c r="V4676" s="38"/>
      <c r="W4676" s="38"/>
    </row>
    <row r="4677" spans="1:23" x14ac:dyDescent="0.35">
      <c r="A4677" s="1355">
        <v>70482</v>
      </c>
      <c r="B4677" s="1356">
        <v>1.24</v>
      </c>
      <c r="C4677" s="1357" t="s">
        <v>5112</v>
      </c>
      <c r="D4677" s="1"/>
      <c r="E4677" s="1" t="s">
        <v>4946</v>
      </c>
      <c r="F4677" s="3"/>
      <c r="O4677"/>
      <c r="P4677"/>
      <c r="Q4677"/>
      <c r="U4677" s="969"/>
      <c r="V4677" s="38"/>
      <c r="W4677" s="38"/>
    </row>
    <row r="4678" spans="1:23" x14ac:dyDescent="0.35">
      <c r="A4678" s="1358">
        <v>70482</v>
      </c>
      <c r="B4678" s="1359">
        <v>1.24</v>
      </c>
      <c r="C4678" s="1360" t="s">
        <v>5113</v>
      </c>
      <c r="D4678" s="1"/>
      <c r="E4678" s="1" t="s">
        <v>4946</v>
      </c>
      <c r="F4678" s="3"/>
      <c r="O4678"/>
      <c r="P4678"/>
      <c r="Q4678"/>
      <c r="U4678" s="969"/>
      <c r="V4678" s="38"/>
      <c r="W4678" s="38"/>
    </row>
    <row r="4679" spans="1:23" x14ac:dyDescent="0.35">
      <c r="A4679" s="1358">
        <v>70482</v>
      </c>
      <c r="B4679" s="1359">
        <v>1.24</v>
      </c>
      <c r="C4679" s="1360" t="s">
        <v>5114</v>
      </c>
      <c r="D4679" s="1"/>
      <c r="E4679" s="1" t="s">
        <v>4946</v>
      </c>
      <c r="F4679" s="3"/>
      <c r="O4679"/>
      <c r="P4679"/>
      <c r="Q4679"/>
      <c r="U4679" s="969"/>
      <c r="V4679" s="38"/>
      <c r="W4679" s="38"/>
    </row>
    <row r="4680" spans="1:23" x14ac:dyDescent="0.35">
      <c r="A4680" s="1355">
        <v>70491</v>
      </c>
      <c r="B4680" s="1356">
        <v>1.35</v>
      </c>
      <c r="C4680" s="1362" t="s">
        <v>5125</v>
      </c>
      <c r="D4680" s="1"/>
      <c r="E4680" s="1" t="s">
        <v>4946</v>
      </c>
      <c r="F4680" s="3"/>
      <c r="O4680"/>
      <c r="P4680"/>
      <c r="Q4680"/>
      <c r="U4680" s="969"/>
      <c r="V4680" s="38"/>
      <c r="W4680" s="38"/>
    </row>
    <row r="4681" spans="1:23" x14ac:dyDescent="0.35">
      <c r="A4681" s="1355">
        <v>70547</v>
      </c>
      <c r="B4681" s="1356">
        <v>1.17</v>
      </c>
      <c r="C4681" s="1357" t="s">
        <v>5105</v>
      </c>
      <c r="D4681" s="1"/>
      <c r="E4681" s="1" t="s">
        <v>4946</v>
      </c>
      <c r="F4681" s="3"/>
      <c r="O4681"/>
      <c r="P4681"/>
      <c r="Q4681"/>
      <c r="U4681" s="969"/>
      <c r="V4681" s="38"/>
      <c r="W4681" s="38"/>
    </row>
    <row r="4682" spans="1:23" x14ac:dyDescent="0.35">
      <c r="A4682" s="1355">
        <v>70548</v>
      </c>
      <c r="B4682" s="1356">
        <v>1.46</v>
      </c>
      <c r="C4682" s="1357" t="s">
        <v>5132</v>
      </c>
      <c r="D4682" s="1"/>
      <c r="E4682" s="1" t="s">
        <v>4946</v>
      </c>
      <c r="F4682" s="3"/>
      <c r="O4682"/>
      <c r="P4682"/>
      <c r="Q4682"/>
      <c r="U4682" s="969"/>
      <c r="V4682" s="38"/>
      <c r="W4682" s="38"/>
    </row>
    <row r="4683" spans="1:23" x14ac:dyDescent="0.35">
      <c r="A4683" s="1355">
        <v>70549</v>
      </c>
      <c r="B4683" s="1356">
        <v>1.76</v>
      </c>
      <c r="C4683" s="1357" t="s">
        <v>5140</v>
      </c>
      <c r="D4683" s="1"/>
      <c r="E4683" s="1" t="s">
        <v>4946</v>
      </c>
      <c r="F4683" s="1109"/>
      <c r="O4683"/>
      <c r="P4683"/>
      <c r="Q4683"/>
      <c r="U4683" s="969"/>
      <c r="V4683" s="38"/>
      <c r="W4683" s="38"/>
    </row>
    <row r="4684" spans="1:23" x14ac:dyDescent="0.35">
      <c r="A4684" s="1355">
        <v>70552</v>
      </c>
      <c r="B4684" s="1356">
        <v>1.74</v>
      </c>
      <c r="C4684" s="1357" t="s">
        <v>5135</v>
      </c>
      <c r="D4684" s="1"/>
      <c r="E4684" s="1" t="s">
        <v>4946</v>
      </c>
      <c r="F4684" s="1109"/>
      <c r="O4684"/>
      <c r="P4684"/>
      <c r="Q4684"/>
      <c r="U4684" s="969"/>
      <c r="V4684" s="38"/>
      <c r="W4684" s="38"/>
    </row>
    <row r="4685" spans="1:23" x14ac:dyDescent="0.35">
      <c r="A4685" s="1355">
        <v>70552</v>
      </c>
      <c r="B4685" s="1356">
        <v>1.74</v>
      </c>
      <c r="C4685" s="1357" t="s">
        <v>5136</v>
      </c>
      <c r="D4685" s="1"/>
      <c r="E4685" s="1" t="s">
        <v>4946</v>
      </c>
      <c r="F4685" s="3"/>
      <c r="O4685"/>
      <c r="P4685"/>
      <c r="Q4685"/>
      <c r="U4685" s="969"/>
      <c r="V4685" s="38"/>
      <c r="W4685" s="38"/>
    </row>
    <row r="4686" spans="1:23" x14ac:dyDescent="0.35">
      <c r="A4686" s="1355">
        <v>70553</v>
      </c>
      <c r="B4686" s="1356">
        <v>2.23</v>
      </c>
      <c r="C4686" s="1362" t="s">
        <v>5136</v>
      </c>
      <c r="D4686" s="1"/>
      <c r="E4686" s="1" t="s">
        <v>4946</v>
      </c>
      <c r="F4686" s="3"/>
      <c r="O4686"/>
      <c r="P4686"/>
      <c r="Q4686"/>
      <c r="U4686" s="969"/>
      <c r="V4686" s="38"/>
      <c r="W4686" s="38"/>
    </row>
    <row r="4687" spans="1:23" x14ac:dyDescent="0.35">
      <c r="A4687" s="1358">
        <v>71045</v>
      </c>
      <c r="B4687" s="1359">
        <v>0.18</v>
      </c>
      <c r="C4687" s="1361" t="s">
        <v>4993</v>
      </c>
      <c r="D4687" s="1"/>
      <c r="E4687" s="1" t="s">
        <v>4946</v>
      </c>
      <c r="F4687" s="3"/>
      <c r="O4687"/>
      <c r="P4687"/>
      <c r="Q4687"/>
      <c r="U4687" s="969"/>
      <c r="V4687" s="38"/>
      <c r="W4687" s="38"/>
    </row>
    <row r="4688" spans="1:23" x14ac:dyDescent="0.35">
      <c r="A4688" s="1358">
        <v>71045</v>
      </c>
      <c r="B4688" s="1359">
        <v>0.18</v>
      </c>
      <c r="C4688" s="1360" t="s">
        <v>4994</v>
      </c>
      <c r="D4688" s="1"/>
      <c r="E4688" s="1" t="s">
        <v>4946</v>
      </c>
      <c r="F4688" s="3"/>
      <c r="O4688"/>
      <c r="P4688"/>
      <c r="Q4688"/>
      <c r="U4688" s="969"/>
      <c r="V4688" s="38"/>
      <c r="W4688" s="38"/>
    </row>
    <row r="4689" spans="1:23" x14ac:dyDescent="0.35">
      <c r="A4689" s="1358">
        <v>71045</v>
      </c>
      <c r="B4689" s="1359">
        <v>0.18</v>
      </c>
      <c r="C4689" s="1360" t="s">
        <v>4995</v>
      </c>
      <c r="D4689" s="1"/>
      <c r="E4689" s="1" t="s">
        <v>4946</v>
      </c>
      <c r="F4689" s="3"/>
      <c r="O4689"/>
      <c r="P4689"/>
      <c r="Q4689"/>
      <c r="U4689" s="969"/>
      <c r="V4689" s="38"/>
      <c r="W4689" s="38"/>
    </row>
    <row r="4690" spans="1:23" x14ac:dyDescent="0.35">
      <c r="A4690" s="1358">
        <v>71045</v>
      </c>
      <c r="B4690" s="1359">
        <v>0.18</v>
      </c>
      <c r="C4690" s="1360" t="s">
        <v>4996</v>
      </c>
      <c r="D4690" s="1"/>
      <c r="E4690" s="1" t="s">
        <v>4946</v>
      </c>
      <c r="F4690" s="3"/>
      <c r="O4690"/>
      <c r="P4690"/>
      <c r="Q4690"/>
      <c r="U4690" s="969"/>
      <c r="V4690" s="38"/>
      <c r="W4690" s="38"/>
    </row>
    <row r="4691" spans="1:23" x14ac:dyDescent="0.35">
      <c r="A4691" s="1355">
        <v>71046</v>
      </c>
      <c r="B4691" s="1369">
        <v>0.21</v>
      </c>
      <c r="C4691" s="1357" t="s">
        <v>5012</v>
      </c>
      <c r="D4691" s="1"/>
      <c r="E4691" s="1" t="s">
        <v>4946</v>
      </c>
      <c r="F4691" s="3"/>
      <c r="O4691"/>
      <c r="P4691"/>
      <c r="Q4691"/>
      <c r="U4691" s="969"/>
      <c r="V4691" s="38"/>
      <c r="W4691" s="38"/>
    </row>
    <row r="4692" spans="1:23" x14ac:dyDescent="0.35">
      <c r="A4692" s="1355">
        <v>71046</v>
      </c>
      <c r="B4692" s="1356">
        <v>0.21</v>
      </c>
      <c r="C4692" s="1357" t="s">
        <v>5013</v>
      </c>
      <c r="D4692" s="1"/>
      <c r="E4692" s="1" t="s">
        <v>4946</v>
      </c>
      <c r="F4692" s="3"/>
      <c r="O4692"/>
      <c r="P4692"/>
      <c r="Q4692"/>
      <c r="U4692" s="969"/>
      <c r="V4692" s="38"/>
      <c r="W4692" s="38"/>
    </row>
    <row r="4693" spans="1:23" x14ac:dyDescent="0.35">
      <c r="A4693" s="1355">
        <v>71046</v>
      </c>
      <c r="B4693" s="1356">
        <v>0.21</v>
      </c>
      <c r="C4693" s="1357" t="s">
        <v>5014</v>
      </c>
      <c r="D4693" s="1"/>
      <c r="E4693" s="1" t="s">
        <v>4946</v>
      </c>
      <c r="F4693" s="3"/>
      <c r="O4693"/>
      <c r="P4693"/>
      <c r="Q4693"/>
      <c r="U4693" s="969"/>
      <c r="V4693" s="38"/>
      <c r="W4693" s="38"/>
    </row>
    <row r="4694" spans="1:23" x14ac:dyDescent="0.35">
      <c r="A4694" s="1355">
        <v>71046</v>
      </c>
      <c r="B4694" s="1369">
        <v>0.21</v>
      </c>
      <c r="C4694" s="1357" t="s">
        <v>5015</v>
      </c>
      <c r="D4694" s="1"/>
      <c r="E4694" s="1" t="s">
        <v>4946</v>
      </c>
      <c r="F4694" s="3"/>
      <c r="O4694"/>
      <c r="P4694"/>
      <c r="Q4694"/>
      <c r="U4694" s="969"/>
      <c r="V4694" s="38"/>
      <c r="W4694" s="38"/>
    </row>
    <row r="4695" spans="1:23" x14ac:dyDescent="0.35">
      <c r="A4695" s="1358">
        <v>71047</v>
      </c>
      <c r="B4695" s="1359">
        <v>0.26</v>
      </c>
      <c r="C4695" s="1360" t="s">
        <v>5036</v>
      </c>
      <c r="D4695" s="1"/>
      <c r="E4695" s="1" t="s">
        <v>4946</v>
      </c>
      <c r="O4695"/>
      <c r="P4695"/>
      <c r="Q4695"/>
      <c r="U4695" s="969"/>
      <c r="V4695" s="38"/>
      <c r="W4695" s="38"/>
    </row>
    <row r="4696" spans="1:23" x14ac:dyDescent="0.35">
      <c r="A4696" s="1355">
        <v>71100</v>
      </c>
      <c r="B4696" s="1356">
        <v>0.21</v>
      </c>
      <c r="C4696" s="1362" t="s">
        <v>5016</v>
      </c>
      <c r="D4696" s="1"/>
      <c r="E4696" s="1" t="s">
        <v>4946</v>
      </c>
      <c r="F4696" s="3"/>
      <c r="O4696"/>
      <c r="P4696"/>
      <c r="Q4696"/>
      <c r="U4696" s="969"/>
      <c r="V4696" s="38"/>
      <c r="W4696" s="38"/>
    </row>
    <row r="4697" spans="1:23" x14ac:dyDescent="0.35">
      <c r="A4697" s="1355">
        <v>71100</v>
      </c>
      <c r="B4697" s="1356">
        <v>0.21</v>
      </c>
      <c r="C4697" s="1357" t="s">
        <v>5017</v>
      </c>
      <c r="D4697" s="1"/>
      <c r="E4697" s="1" t="s">
        <v>4946</v>
      </c>
      <c r="O4697"/>
      <c r="P4697"/>
      <c r="Q4697"/>
      <c r="U4697" s="969"/>
      <c r="V4697" s="38"/>
      <c r="W4697" s="38"/>
    </row>
    <row r="4698" spans="1:23" x14ac:dyDescent="0.35">
      <c r="A4698" s="1355">
        <v>71100</v>
      </c>
      <c r="B4698" s="1356">
        <v>0.21</v>
      </c>
      <c r="C4698" s="1362" t="s">
        <v>5018</v>
      </c>
      <c r="D4698" s="1"/>
      <c r="E4698" s="1" t="s">
        <v>4946</v>
      </c>
      <c r="F4698" s="1109"/>
      <c r="O4698"/>
      <c r="P4698"/>
      <c r="Q4698"/>
      <c r="U4698" s="969"/>
      <c r="V4698" s="38"/>
      <c r="W4698" s="38"/>
    </row>
    <row r="4699" spans="1:23" x14ac:dyDescent="0.35">
      <c r="A4699" s="1358">
        <v>71100</v>
      </c>
      <c r="B4699" s="1359">
        <v>0.21</v>
      </c>
      <c r="C4699" s="1360" t="s">
        <v>5019</v>
      </c>
      <c r="D4699" s="1"/>
      <c r="E4699" s="1" t="s">
        <v>4946</v>
      </c>
      <c r="F4699" s="3"/>
      <c r="O4699"/>
      <c r="P4699"/>
      <c r="Q4699"/>
      <c r="U4699" s="969"/>
      <c r="V4699" s="38"/>
      <c r="W4699" s="38"/>
    </row>
    <row r="4700" spans="1:23" x14ac:dyDescent="0.35">
      <c r="A4700" s="1358">
        <v>71271</v>
      </c>
      <c r="B4700" s="1359">
        <v>1.05</v>
      </c>
      <c r="C4700" s="1361" t="s">
        <v>5083</v>
      </c>
      <c r="D4700" s="1"/>
      <c r="E4700" s="1" t="s">
        <v>4946</v>
      </c>
      <c r="F4700" s="3"/>
      <c r="O4700"/>
      <c r="P4700"/>
      <c r="Q4700"/>
      <c r="U4700" s="969"/>
      <c r="V4700" s="38"/>
      <c r="W4700" s="38"/>
    </row>
    <row r="4701" spans="1:23" x14ac:dyDescent="0.35">
      <c r="A4701" s="1355">
        <v>71271</v>
      </c>
      <c r="B4701" s="1356">
        <v>1.05</v>
      </c>
      <c r="C4701" s="1360" t="s">
        <v>5084</v>
      </c>
      <c r="D4701" s="1"/>
      <c r="E4701" s="1" t="s">
        <v>4946</v>
      </c>
      <c r="F4701" s="3"/>
      <c r="O4701"/>
      <c r="P4701"/>
      <c r="Q4701"/>
      <c r="U4701" s="969"/>
      <c r="V4701" s="38"/>
      <c r="W4701" s="38"/>
    </row>
    <row r="4702" spans="1:23" x14ac:dyDescent="0.35">
      <c r="A4702" s="1355">
        <v>72020</v>
      </c>
      <c r="B4702" s="1356">
        <v>0.16</v>
      </c>
      <c r="C4702" s="1357" t="s">
        <v>4952</v>
      </c>
      <c r="D4702" s="1"/>
      <c r="E4702" s="1" t="s">
        <v>4946</v>
      </c>
      <c r="F4702" s="3"/>
      <c r="O4702"/>
      <c r="P4702"/>
      <c r="Q4702"/>
      <c r="U4702" s="969"/>
      <c r="V4702" s="38"/>
      <c r="W4702" s="38"/>
    </row>
    <row r="4703" spans="1:23" x14ac:dyDescent="0.35">
      <c r="A4703" s="1355">
        <v>72040</v>
      </c>
      <c r="B4703" s="1356">
        <v>0.21</v>
      </c>
      <c r="C4703" s="1362" t="s">
        <v>5020</v>
      </c>
      <c r="D4703" s="1"/>
      <c r="E4703" s="1" t="s">
        <v>4946</v>
      </c>
      <c r="F4703" s="3"/>
      <c r="O4703"/>
      <c r="P4703"/>
      <c r="Q4703"/>
      <c r="U4703" s="969"/>
      <c r="V4703" s="38"/>
      <c r="W4703" s="38"/>
    </row>
    <row r="4704" spans="1:23" x14ac:dyDescent="0.35">
      <c r="A4704" s="1358">
        <v>72040</v>
      </c>
      <c r="B4704" s="1359">
        <v>0.21</v>
      </c>
      <c r="C4704" s="1361" t="s">
        <v>5021</v>
      </c>
      <c r="D4704" s="1"/>
      <c r="E4704" s="1" t="s">
        <v>4946</v>
      </c>
      <c r="F4704" s="3"/>
      <c r="O4704"/>
      <c r="P4704"/>
      <c r="Q4704"/>
      <c r="U4704" s="969"/>
      <c r="V4704" s="38"/>
      <c r="W4704" s="38"/>
    </row>
    <row r="4705" spans="1:23" x14ac:dyDescent="0.35">
      <c r="A4705" s="1355">
        <v>72050</v>
      </c>
      <c r="B4705" s="1356">
        <v>0.26</v>
      </c>
      <c r="C4705" s="1362" t="s">
        <v>5037</v>
      </c>
      <c r="D4705" s="1"/>
      <c r="E4705" s="1" t="s">
        <v>4946</v>
      </c>
      <c r="F4705" s="3"/>
      <c r="O4705"/>
      <c r="P4705"/>
      <c r="Q4705"/>
      <c r="U4705" s="969"/>
      <c r="V4705" s="38"/>
      <c r="W4705" s="38"/>
    </row>
    <row r="4706" spans="1:23" x14ac:dyDescent="0.35">
      <c r="A4706" s="1355">
        <v>72050</v>
      </c>
      <c r="B4706" s="1356">
        <v>0.26</v>
      </c>
      <c r="C4706" s="1362" t="s">
        <v>5038</v>
      </c>
      <c r="D4706" s="1"/>
      <c r="E4706" s="1" t="s">
        <v>4946</v>
      </c>
      <c r="F4706" s="3"/>
      <c r="O4706"/>
      <c r="P4706"/>
      <c r="Q4706"/>
      <c r="U4706" s="969"/>
      <c r="V4706" s="38"/>
      <c r="W4706" s="38"/>
    </row>
    <row r="4707" spans="1:23" x14ac:dyDescent="0.35">
      <c r="A4707" s="1358">
        <v>72052</v>
      </c>
      <c r="B4707" s="1359">
        <v>0.28999999999999998</v>
      </c>
      <c r="C4707" s="1360" t="s">
        <v>5043</v>
      </c>
      <c r="D4707" s="1"/>
      <c r="E4707" s="1" t="s">
        <v>4946</v>
      </c>
      <c r="F4707" s="3"/>
      <c r="O4707"/>
      <c r="P4707"/>
      <c r="Q4707"/>
      <c r="U4707" s="969"/>
      <c r="V4707" s="38"/>
      <c r="W4707" s="38"/>
    </row>
    <row r="4708" spans="1:23" x14ac:dyDescent="0.35">
      <c r="A4708" s="1355">
        <v>72070</v>
      </c>
      <c r="B4708" s="1356">
        <v>0.2</v>
      </c>
      <c r="C4708" s="1357" t="s">
        <v>5007</v>
      </c>
      <c r="D4708" s="1"/>
      <c r="E4708" s="1" t="s">
        <v>4946</v>
      </c>
      <c r="F4708" s="3"/>
      <c r="O4708"/>
      <c r="P4708"/>
      <c r="Q4708"/>
      <c r="U4708" s="969"/>
      <c r="V4708" s="38"/>
      <c r="W4708" s="38"/>
    </row>
    <row r="4709" spans="1:23" x14ac:dyDescent="0.35">
      <c r="A4709" s="1355">
        <v>72072</v>
      </c>
      <c r="B4709" s="1356">
        <v>0.22</v>
      </c>
      <c r="C4709" s="1362" t="s">
        <v>5029</v>
      </c>
      <c r="D4709" s="1"/>
      <c r="E4709" s="1" t="s">
        <v>4946</v>
      </c>
      <c r="F4709" s="3"/>
      <c r="O4709"/>
      <c r="P4709"/>
      <c r="Q4709"/>
      <c r="U4709" s="969"/>
      <c r="V4709" s="38"/>
      <c r="W4709" s="38"/>
    </row>
    <row r="4710" spans="1:23" x14ac:dyDescent="0.35">
      <c r="A4710" s="1358">
        <v>72100</v>
      </c>
      <c r="B4710" s="1359">
        <v>0.21</v>
      </c>
      <c r="C4710" s="1360" t="s">
        <v>5022</v>
      </c>
      <c r="D4710" s="1"/>
      <c r="E4710" s="1" t="s">
        <v>4946</v>
      </c>
      <c r="F4710" s="3"/>
      <c r="O4710"/>
      <c r="P4710"/>
      <c r="Q4710"/>
      <c r="U4710" s="969"/>
      <c r="V4710" s="38"/>
      <c r="W4710" s="38"/>
    </row>
    <row r="4711" spans="1:23" x14ac:dyDescent="0.35">
      <c r="A4711" s="1358">
        <v>72100</v>
      </c>
      <c r="B4711" s="1359">
        <v>0.21</v>
      </c>
      <c r="C4711" s="1360" t="s">
        <v>5023</v>
      </c>
      <c r="D4711" s="1"/>
      <c r="E4711" s="1" t="s">
        <v>4946</v>
      </c>
      <c r="F4711" s="3"/>
      <c r="O4711"/>
      <c r="P4711"/>
      <c r="Q4711"/>
      <c r="U4711" s="969"/>
      <c r="V4711" s="38"/>
      <c r="W4711" s="38"/>
    </row>
    <row r="4712" spans="1:23" x14ac:dyDescent="0.35">
      <c r="A4712" s="1358">
        <v>72110</v>
      </c>
      <c r="B4712" s="1359">
        <v>0.25</v>
      </c>
      <c r="C4712" s="1360" t="s">
        <v>5035</v>
      </c>
      <c r="D4712" s="1"/>
      <c r="E4712" s="1" t="s">
        <v>4946</v>
      </c>
      <c r="F4712" s="3"/>
      <c r="O4712"/>
      <c r="P4712"/>
      <c r="Q4712"/>
      <c r="U4712" s="969"/>
      <c r="V4712" s="38"/>
      <c r="W4712" s="38"/>
    </row>
    <row r="4713" spans="1:23" x14ac:dyDescent="0.35">
      <c r="A4713" s="1358">
        <v>72114</v>
      </c>
      <c r="B4713" s="1359">
        <v>0.28999999999999998</v>
      </c>
      <c r="C4713" s="1360" t="s">
        <v>5044</v>
      </c>
      <c r="D4713" s="1"/>
      <c r="E4713" s="1" t="s">
        <v>4946</v>
      </c>
      <c r="F4713" s="3"/>
      <c r="O4713"/>
      <c r="P4713"/>
      <c r="Q4713"/>
      <c r="U4713" s="969"/>
      <c r="V4713" s="38"/>
      <c r="W4713" s="38"/>
    </row>
    <row r="4714" spans="1:23" x14ac:dyDescent="0.35">
      <c r="A4714" s="1358">
        <v>72120</v>
      </c>
      <c r="B4714" s="1359">
        <v>0.21</v>
      </c>
      <c r="C4714" s="1360" t="s">
        <v>5024</v>
      </c>
      <c r="D4714" s="1"/>
      <c r="E4714" s="1" t="s">
        <v>4946</v>
      </c>
      <c r="F4714" s="3"/>
      <c r="O4714"/>
      <c r="P4714"/>
      <c r="Q4714"/>
      <c r="U4714" s="969"/>
      <c r="V4714" s="38"/>
      <c r="W4714" s="38"/>
    </row>
    <row r="4715" spans="1:23" x14ac:dyDescent="0.35">
      <c r="A4715" s="1358">
        <v>72125</v>
      </c>
      <c r="B4715" s="1359">
        <v>0.98</v>
      </c>
      <c r="C4715" s="1360" t="s">
        <v>5075</v>
      </c>
      <c r="D4715" s="1"/>
      <c r="E4715" s="1" t="s">
        <v>4946</v>
      </c>
      <c r="F4715" s="1126"/>
      <c r="O4715"/>
      <c r="P4715"/>
      <c r="Q4715"/>
      <c r="U4715" s="969"/>
      <c r="V4715" s="38"/>
      <c r="W4715" s="38"/>
    </row>
    <row r="4716" spans="1:23" x14ac:dyDescent="0.35">
      <c r="A4716" s="1358">
        <v>72127</v>
      </c>
      <c r="B4716" s="1359">
        <v>1.24</v>
      </c>
      <c r="C4716" s="1360" t="s">
        <v>5115</v>
      </c>
      <c r="D4716" s="1"/>
      <c r="E4716" s="1" t="s">
        <v>4946</v>
      </c>
      <c r="F4716" s="3"/>
      <c r="O4716"/>
      <c r="P4716"/>
      <c r="Q4716"/>
      <c r="U4716" s="969"/>
      <c r="V4716" s="38"/>
      <c r="W4716" s="38"/>
    </row>
    <row r="4717" spans="1:23" x14ac:dyDescent="0.35">
      <c r="A4717" s="1358">
        <v>72127</v>
      </c>
      <c r="B4717" s="1359">
        <v>1.24</v>
      </c>
      <c r="C4717" s="1361" t="s">
        <v>5115</v>
      </c>
      <c r="D4717" s="1"/>
      <c r="E4717" s="1" t="s">
        <v>4946</v>
      </c>
      <c r="F4717" s="3"/>
      <c r="O4717"/>
      <c r="P4717"/>
      <c r="Q4717"/>
      <c r="U4717" s="969"/>
      <c r="V4717" s="38"/>
      <c r="W4717" s="38"/>
    </row>
    <row r="4718" spans="1:23" x14ac:dyDescent="0.35">
      <c r="A4718" s="1358">
        <v>72128</v>
      </c>
      <c r="B4718" s="1359">
        <v>0.98</v>
      </c>
      <c r="C4718" s="1360" t="s">
        <v>5076</v>
      </c>
      <c r="D4718" s="1"/>
      <c r="E4718" s="1" t="s">
        <v>4946</v>
      </c>
      <c r="F4718" s="3"/>
      <c r="O4718"/>
      <c r="P4718"/>
      <c r="Q4718"/>
      <c r="U4718" s="969"/>
      <c r="V4718" s="38"/>
      <c r="W4718" s="38"/>
    </row>
    <row r="4719" spans="1:23" x14ac:dyDescent="0.35">
      <c r="A4719" s="1355">
        <v>72129</v>
      </c>
      <c r="B4719" s="1356">
        <v>1.19</v>
      </c>
      <c r="C4719" s="1362" t="s">
        <v>5106</v>
      </c>
      <c r="D4719" s="1"/>
      <c r="E4719" s="1" t="s">
        <v>4946</v>
      </c>
      <c r="F4719" s="3"/>
      <c r="O4719"/>
      <c r="P4719"/>
      <c r="Q4719"/>
      <c r="U4719" s="969"/>
      <c r="V4719" s="38"/>
      <c r="W4719" s="38"/>
    </row>
    <row r="4720" spans="1:23" x14ac:dyDescent="0.35">
      <c r="A4720" s="1358">
        <v>72130</v>
      </c>
      <c r="B4720" s="1359">
        <v>1.24</v>
      </c>
      <c r="C4720" s="1361" t="s">
        <v>464</v>
      </c>
      <c r="D4720" s="1"/>
      <c r="E4720" s="1" t="s">
        <v>4946</v>
      </c>
      <c r="F4720" s="3"/>
      <c r="O4720"/>
      <c r="P4720"/>
      <c r="Q4720"/>
      <c r="U4720" s="969"/>
      <c r="V4720" s="38"/>
      <c r="W4720" s="38"/>
    </row>
    <row r="4721" spans="1:23" x14ac:dyDescent="0.35">
      <c r="A4721" s="1355">
        <v>72131</v>
      </c>
      <c r="B4721" s="1356">
        <v>0.98</v>
      </c>
      <c r="C4721" s="1357" t="s">
        <v>5077</v>
      </c>
      <c r="D4721" s="1"/>
      <c r="E4721" s="1" t="s">
        <v>4946</v>
      </c>
      <c r="F4721" s="3"/>
      <c r="O4721"/>
      <c r="P4721"/>
      <c r="Q4721"/>
      <c r="U4721" s="969"/>
      <c r="V4721" s="38"/>
      <c r="W4721" s="38"/>
    </row>
    <row r="4722" spans="1:23" x14ac:dyDescent="0.35">
      <c r="A4722" s="1355">
        <v>72131</v>
      </c>
      <c r="B4722" s="1356">
        <v>0.98</v>
      </c>
      <c r="C4722" s="1357" t="s">
        <v>5078</v>
      </c>
      <c r="D4722" s="1"/>
      <c r="E4722" s="1" t="s">
        <v>4946</v>
      </c>
      <c r="F4722" s="3"/>
      <c r="O4722"/>
      <c r="P4722"/>
      <c r="Q4722"/>
      <c r="U4722" s="969"/>
      <c r="V4722" s="38"/>
      <c r="W4722" s="38"/>
    </row>
    <row r="4723" spans="1:23" x14ac:dyDescent="0.35">
      <c r="A4723" s="1355">
        <v>72132</v>
      </c>
      <c r="B4723" s="1356">
        <v>1.19</v>
      </c>
      <c r="C4723" s="1357" t="s">
        <v>5107</v>
      </c>
      <c r="D4723" s="1"/>
      <c r="E4723" s="1" t="s">
        <v>4946</v>
      </c>
      <c r="F4723" s="3"/>
      <c r="O4723"/>
      <c r="P4723"/>
      <c r="Q4723"/>
      <c r="U4723" s="969"/>
      <c r="V4723" s="38"/>
      <c r="W4723" s="38"/>
    </row>
    <row r="4724" spans="1:23" x14ac:dyDescent="0.35">
      <c r="A4724" s="1355">
        <v>72132</v>
      </c>
      <c r="B4724" s="1356">
        <v>1.19</v>
      </c>
      <c r="C4724" s="1357" t="s">
        <v>5108</v>
      </c>
      <c r="D4724" s="1"/>
      <c r="E4724" s="1" t="s">
        <v>4946</v>
      </c>
      <c r="F4724" s="3"/>
      <c r="O4724"/>
      <c r="P4724"/>
      <c r="Q4724"/>
      <c r="U4724" s="969"/>
      <c r="V4724" s="38"/>
      <c r="W4724" s="38"/>
    </row>
    <row r="4725" spans="1:23" x14ac:dyDescent="0.35">
      <c r="A4725" s="1358">
        <v>72132</v>
      </c>
      <c r="B4725" s="1359">
        <v>1.19</v>
      </c>
      <c r="C4725" s="1361" t="s">
        <v>5109</v>
      </c>
      <c r="D4725" s="1"/>
      <c r="E4725" s="1" t="s">
        <v>4946</v>
      </c>
      <c r="F4725" s="3"/>
      <c r="O4725"/>
      <c r="P4725"/>
      <c r="Q4725"/>
      <c r="U4725" s="969"/>
      <c r="V4725" s="38"/>
      <c r="W4725" s="38"/>
    </row>
    <row r="4726" spans="1:23" x14ac:dyDescent="0.35">
      <c r="A4726" s="1358">
        <v>72133</v>
      </c>
      <c r="B4726" s="1359">
        <v>1.24</v>
      </c>
      <c r="C4726" s="1360" t="s">
        <v>5116</v>
      </c>
      <c r="D4726" s="1"/>
      <c r="E4726" s="1" t="s">
        <v>4946</v>
      </c>
      <c r="F4726" s="3"/>
      <c r="O4726"/>
      <c r="P4726"/>
      <c r="Q4726"/>
      <c r="U4726" s="969"/>
      <c r="V4726" s="38"/>
      <c r="W4726" s="38"/>
    </row>
    <row r="4727" spans="1:23" x14ac:dyDescent="0.35">
      <c r="A4727" s="1355">
        <v>72133</v>
      </c>
      <c r="B4727" s="1356">
        <v>1.24</v>
      </c>
      <c r="C4727" s="1357" t="s">
        <v>5117</v>
      </c>
      <c r="D4727" s="1"/>
      <c r="E4727" s="1" t="s">
        <v>4946</v>
      </c>
      <c r="F4727" s="3"/>
      <c r="O4727"/>
      <c r="P4727"/>
      <c r="Q4727"/>
      <c r="U4727" s="969"/>
      <c r="V4727" s="38"/>
      <c r="W4727" s="38"/>
    </row>
    <row r="4728" spans="1:23" x14ac:dyDescent="0.35">
      <c r="A4728" s="1358">
        <v>72141</v>
      </c>
      <c r="B4728" s="1359">
        <v>1.44</v>
      </c>
      <c r="C4728" s="1360" t="s">
        <v>5130</v>
      </c>
      <c r="D4728" s="1"/>
      <c r="E4728" s="1" t="s">
        <v>4946</v>
      </c>
      <c r="F4728" s="3"/>
      <c r="O4728"/>
      <c r="P4728"/>
      <c r="Q4728"/>
      <c r="U4728" s="969"/>
      <c r="V4728" s="38"/>
      <c r="W4728" s="38"/>
    </row>
    <row r="4729" spans="1:23" x14ac:dyDescent="0.35">
      <c r="A4729" s="1355">
        <v>72142</v>
      </c>
      <c r="B4729" s="1356">
        <v>1.74</v>
      </c>
      <c r="C4729" s="1357" t="s">
        <v>5137</v>
      </c>
      <c r="D4729" s="1"/>
      <c r="E4729" s="1" t="s">
        <v>4946</v>
      </c>
      <c r="F4729" s="3"/>
      <c r="O4729"/>
      <c r="P4729"/>
      <c r="Q4729"/>
      <c r="U4729" s="969"/>
      <c r="V4729" s="38"/>
      <c r="W4729" s="38"/>
    </row>
    <row r="4730" spans="1:23" x14ac:dyDescent="0.35">
      <c r="A4730" s="1358">
        <v>72146</v>
      </c>
      <c r="B4730" s="1359">
        <v>1.44</v>
      </c>
      <c r="C4730" s="1360" t="s">
        <v>5131</v>
      </c>
      <c r="D4730" s="1"/>
      <c r="E4730" s="1" t="s">
        <v>4946</v>
      </c>
      <c r="F4730" s="3"/>
      <c r="O4730"/>
      <c r="P4730"/>
      <c r="Q4730"/>
      <c r="U4730" s="969"/>
      <c r="V4730" s="38"/>
      <c r="W4730" s="38"/>
    </row>
    <row r="4731" spans="1:23" x14ac:dyDescent="0.35">
      <c r="A4731" s="1358">
        <v>72147</v>
      </c>
      <c r="B4731" s="1359">
        <v>1.74</v>
      </c>
      <c r="C4731" s="1360" t="s">
        <v>5138</v>
      </c>
      <c r="D4731" s="1"/>
      <c r="E4731" s="1" t="s">
        <v>4946</v>
      </c>
      <c r="F4731" s="3"/>
      <c r="O4731"/>
      <c r="P4731"/>
      <c r="Q4731"/>
      <c r="U4731" s="969"/>
      <c r="V4731" s="38"/>
      <c r="W4731" s="38"/>
    </row>
    <row r="4732" spans="1:23" x14ac:dyDescent="0.35">
      <c r="A4732" s="1355">
        <v>72149</v>
      </c>
      <c r="B4732" s="1356">
        <v>1.74</v>
      </c>
      <c r="C4732" s="1357" t="s">
        <v>5139</v>
      </c>
      <c r="D4732" s="1"/>
      <c r="E4732" s="1" t="s">
        <v>4946</v>
      </c>
      <c r="F4732" s="3"/>
      <c r="O4732"/>
      <c r="P4732"/>
      <c r="Q4732"/>
      <c r="U4732" s="969"/>
      <c r="V4732" s="38"/>
      <c r="W4732" s="38"/>
    </row>
    <row r="4733" spans="1:23" x14ac:dyDescent="0.35">
      <c r="A4733" s="1355">
        <v>72157</v>
      </c>
      <c r="B4733" s="1356">
        <v>2.23</v>
      </c>
      <c r="C4733" s="1357" t="s">
        <v>5144</v>
      </c>
      <c r="D4733" s="1"/>
      <c r="E4733" s="1" t="s">
        <v>4946</v>
      </c>
      <c r="F4733" s="3"/>
      <c r="O4733"/>
      <c r="P4733"/>
      <c r="Q4733"/>
      <c r="U4733" s="969"/>
      <c r="V4733" s="38"/>
      <c r="W4733" s="38"/>
    </row>
    <row r="4734" spans="1:23" x14ac:dyDescent="0.35">
      <c r="A4734" s="1355">
        <v>72170</v>
      </c>
      <c r="B4734" s="1369">
        <v>0.17</v>
      </c>
      <c r="C4734" s="1357" t="s">
        <v>4974</v>
      </c>
      <c r="D4734" s="1"/>
      <c r="E4734" s="1" t="s">
        <v>4946</v>
      </c>
      <c r="F4734" s="3"/>
      <c r="O4734"/>
      <c r="P4734"/>
      <c r="Q4734"/>
      <c r="U4734" s="969"/>
      <c r="V4734" s="38"/>
      <c r="W4734" s="38"/>
    </row>
    <row r="4735" spans="1:23" x14ac:dyDescent="0.35">
      <c r="A4735" s="1358">
        <v>72190</v>
      </c>
      <c r="B4735" s="1359">
        <v>0.24</v>
      </c>
      <c r="C4735" s="1360" t="s">
        <v>5033</v>
      </c>
      <c r="D4735" s="1"/>
      <c r="E4735" s="1" t="s">
        <v>4946</v>
      </c>
      <c r="F4735" s="3"/>
      <c r="O4735"/>
      <c r="P4735"/>
      <c r="Q4735"/>
      <c r="U4735" s="969"/>
      <c r="V4735" s="38"/>
      <c r="W4735" s="38"/>
    </row>
    <row r="4736" spans="1:23" x14ac:dyDescent="0.35">
      <c r="A4736" s="1355">
        <v>72191</v>
      </c>
      <c r="B4736" s="1356">
        <v>1.76</v>
      </c>
      <c r="C4736" s="1357" t="s">
        <v>5141</v>
      </c>
      <c r="D4736" s="1"/>
      <c r="E4736" s="1" t="s">
        <v>4946</v>
      </c>
      <c r="F4736" s="3"/>
      <c r="O4736"/>
      <c r="P4736"/>
      <c r="Q4736"/>
      <c r="U4736" s="969"/>
      <c r="V4736" s="38"/>
      <c r="W4736" s="38"/>
    </row>
    <row r="4737" spans="1:23" x14ac:dyDescent="0.35">
      <c r="A4737" s="1355">
        <v>72192</v>
      </c>
      <c r="B4737" s="1356">
        <v>1.06</v>
      </c>
      <c r="C4737" s="1357" t="s">
        <v>5085</v>
      </c>
      <c r="D4737" s="1"/>
      <c r="E4737" s="1" t="s">
        <v>4946</v>
      </c>
      <c r="F4737" s="3"/>
      <c r="O4737"/>
      <c r="P4737"/>
      <c r="Q4737"/>
      <c r="U4737" s="969"/>
      <c r="V4737" s="38"/>
      <c r="W4737" s="38"/>
    </row>
    <row r="4738" spans="1:23" x14ac:dyDescent="0.35">
      <c r="A4738" s="1355">
        <v>72193</v>
      </c>
      <c r="B4738" s="1356">
        <v>1.1299999999999999</v>
      </c>
      <c r="C4738" s="1357" t="s">
        <v>5089</v>
      </c>
      <c r="D4738" s="1"/>
      <c r="E4738" s="1" t="s">
        <v>4946</v>
      </c>
      <c r="F4738" s="3"/>
      <c r="O4738"/>
      <c r="P4738"/>
      <c r="Q4738"/>
      <c r="U4738" s="969"/>
      <c r="V4738" s="38"/>
      <c r="W4738" s="38"/>
    </row>
    <row r="4739" spans="1:23" x14ac:dyDescent="0.35">
      <c r="A4739" s="1355">
        <v>72194</v>
      </c>
      <c r="B4739" s="1356">
        <v>1.19</v>
      </c>
      <c r="C4739" s="1357" t="s">
        <v>5110</v>
      </c>
      <c r="D4739" s="1"/>
      <c r="E4739" s="1" t="s">
        <v>4946</v>
      </c>
      <c r="O4739"/>
      <c r="P4739"/>
      <c r="Q4739"/>
      <c r="U4739" s="969"/>
      <c r="V4739" s="38"/>
      <c r="W4739" s="38"/>
    </row>
    <row r="4740" spans="1:23" x14ac:dyDescent="0.35">
      <c r="A4740" s="1355">
        <v>72196</v>
      </c>
      <c r="B4740" s="1356">
        <v>1.69</v>
      </c>
      <c r="C4740" s="1357" t="s">
        <v>5134</v>
      </c>
      <c r="D4740" s="1"/>
      <c r="E4740" s="1" t="s">
        <v>4946</v>
      </c>
      <c r="F4740" s="3"/>
      <c r="O4740"/>
      <c r="P4740"/>
      <c r="Q4740"/>
      <c r="U4740" s="969"/>
      <c r="V4740" s="38"/>
      <c r="W4740" s="38"/>
    </row>
    <row r="4741" spans="1:23" x14ac:dyDescent="0.35">
      <c r="A4741" s="1355">
        <v>72202</v>
      </c>
      <c r="B4741" s="1356">
        <v>0.22</v>
      </c>
      <c r="C4741" s="1357" t="s">
        <v>5030</v>
      </c>
      <c r="D4741" s="1"/>
      <c r="E4741" s="1" t="s">
        <v>4946</v>
      </c>
      <c r="F4741" s="3"/>
      <c r="O4741"/>
      <c r="P4741"/>
      <c r="Q4741"/>
      <c r="U4741" s="969"/>
      <c r="V4741" s="38"/>
      <c r="W4741" s="38"/>
    </row>
    <row r="4742" spans="1:23" x14ac:dyDescent="0.35">
      <c r="A4742" s="1355">
        <v>72220</v>
      </c>
      <c r="B4742" s="1356">
        <v>0.17</v>
      </c>
      <c r="C4742" s="1357" t="s">
        <v>4975</v>
      </c>
      <c r="D4742" s="1"/>
      <c r="E4742" s="1" t="s">
        <v>4946</v>
      </c>
      <c r="F4742" s="3"/>
      <c r="O4742"/>
      <c r="P4742"/>
      <c r="Q4742"/>
      <c r="U4742" s="969"/>
      <c r="V4742" s="38"/>
      <c r="W4742" s="38"/>
    </row>
    <row r="4743" spans="1:23" x14ac:dyDescent="0.35">
      <c r="A4743" s="1358">
        <v>73020</v>
      </c>
      <c r="B4743" s="1359">
        <v>0.15</v>
      </c>
      <c r="C4743" s="1360" t="s">
        <v>4950</v>
      </c>
      <c r="D4743" s="1"/>
      <c r="E4743" s="1" t="s">
        <v>4946</v>
      </c>
      <c r="F4743" s="3"/>
      <c r="O4743"/>
      <c r="P4743"/>
      <c r="Q4743"/>
      <c r="U4743" s="969"/>
      <c r="V4743" s="38"/>
      <c r="W4743" s="38"/>
    </row>
    <row r="4744" spans="1:23" x14ac:dyDescent="0.35">
      <c r="A4744" s="1358">
        <v>73020</v>
      </c>
      <c r="B4744" s="1359">
        <v>0.15</v>
      </c>
      <c r="C4744" s="1360" t="s">
        <v>4951</v>
      </c>
      <c r="D4744" s="1"/>
      <c r="E4744" s="1" t="s">
        <v>4946</v>
      </c>
      <c r="F4744" s="3"/>
      <c r="O4744"/>
      <c r="P4744"/>
      <c r="Q4744"/>
      <c r="U4744" s="969"/>
      <c r="V4744" s="38"/>
      <c r="W4744" s="38"/>
    </row>
    <row r="4745" spans="1:23" x14ac:dyDescent="0.35">
      <c r="A4745" s="1355">
        <v>73030</v>
      </c>
      <c r="B4745" s="1356">
        <v>0.18</v>
      </c>
      <c r="C4745" s="1362" t="s">
        <v>4997</v>
      </c>
      <c r="D4745" s="1"/>
      <c r="E4745" s="1" t="s">
        <v>4946</v>
      </c>
      <c r="F4745" s="3"/>
      <c r="O4745"/>
      <c r="P4745"/>
      <c r="Q4745"/>
      <c r="U4745" s="969"/>
      <c r="V4745" s="38"/>
      <c r="W4745" s="38"/>
    </row>
    <row r="4746" spans="1:23" x14ac:dyDescent="0.35">
      <c r="A4746" s="1355">
        <v>73030</v>
      </c>
      <c r="B4746" s="1356">
        <v>0.18</v>
      </c>
      <c r="C4746" s="1362" t="s">
        <v>4998</v>
      </c>
      <c r="D4746" s="1"/>
      <c r="E4746" s="1" t="s">
        <v>4946</v>
      </c>
      <c r="F4746" s="3"/>
      <c r="O4746"/>
      <c r="P4746"/>
      <c r="Q4746"/>
      <c r="U4746" s="969"/>
      <c r="V4746" s="38"/>
      <c r="W4746" s="38"/>
    </row>
    <row r="4747" spans="1:23" x14ac:dyDescent="0.35">
      <c r="A4747" s="1358">
        <v>73070</v>
      </c>
      <c r="B4747" s="1359">
        <v>0.16</v>
      </c>
      <c r="C4747" s="1360" t="s">
        <v>4953</v>
      </c>
      <c r="D4747" s="1"/>
      <c r="E4747" s="1" t="s">
        <v>4946</v>
      </c>
      <c r="O4747"/>
      <c r="P4747"/>
      <c r="Q4747"/>
      <c r="U4747" s="969"/>
      <c r="V4747" s="38"/>
      <c r="W4747" s="38"/>
    </row>
    <row r="4748" spans="1:23" x14ac:dyDescent="0.35">
      <c r="A4748" s="1355">
        <v>73070</v>
      </c>
      <c r="B4748" s="1356">
        <v>0.16</v>
      </c>
      <c r="C4748" s="1357" t="s">
        <v>4954</v>
      </c>
      <c r="D4748" s="1"/>
      <c r="E4748" s="1" t="s">
        <v>4946</v>
      </c>
      <c r="F4748" s="3"/>
      <c r="O4748"/>
      <c r="P4748"/>
      <c r="Q4748"/>
      <c r="U4748" s="969"/>
      <c r="V4748" s="38"/>
      <c r="W4748" s="38"/>
    </row>
    <row r="4749" spans="1:23" x14ac:dyDescent="0.35">
      <c r="A4749" s="1358">
        <v>73070</v>
      </c>
      <c r="B4749" s="1359">
        <v>0.16</v>
      </c>
      <c r="C4749" s="1357" t="s">
        <v>4954</v>
      </c>
      <c r="D4749" s="1"/>
      <c r="E4749" s="1" t="s">
        <v>4946</v>
      </c>
      <c r="F4749" s="3"/>
      <c r="O4749"/>
      <c r="P4749"/>
      <c r="Q4749"/>
      <c r="U4749" s="969"/>
      <c r="V4749" s="38"/>
      <c r="W4749" s="38"/>
    </row>
    <row r="4750" spans="1:23" x14ac:dyDescent="0.35">
      <c r="A4750" s="1358">
        <v>73070</v>
      </c>
      <c r="B4750" s="1359">
        <v>0.16</v>
      </c>
      <c r="C4750" s="1360" t="s">
        <v>4955</v>
      </c>
      <c r="D4750" s="1"/>
      <c r="E4750" s="1" t="s">
        <v>4946</v>
      </c>
      <c r="F4750" s="3"/>
      <c r="O4750"/>
      <c r="P4750"/>
      <c r="Q4750"/>
      <c r="U4750" s="969"/>
      <c r="V4750" s="38"/>
      <c r="W4750" s="38"/>
    </row>
    <row r="4751" spans="1:23" x14ac:dyDescent="0.35">
      <c r="A4751" s="1355">
        <v>73070</v>
      </c>
      <c r="B4751" s="1356">
        <v>0.16</v>
      </c>
      <c r="C4751" s="1357" t="s">
        <v>4956</v>
      </c>
      <c r="D4751" s="1"/>
      <c r="E4751" s="1" t="s">
        <v>4946</v>
      </c>
      <c r="O4751"/>
      <c r="P4751"/>
      <c r="Q4751"/>
      <c r="U4751" s="969"/>
      <c r="V4751" s="38"/>
      <c r="W4751" s="38"/>
    </row>
    <row r="4752" spans="1:23" x14ac:dyDescent="0.35">
      <c r="A4752" s="1358">
        <v>73070</v>
      </c>
      <c r="B4752" s="1359">
        <v>0.16</v>
      </c>
      <c r="C4752" s="1357" t="s">
        <v>4956</v>
      </c>
      <c r="D4752" s="1"/>
      <c r="E4752" s="1" t="s">
        <v>4946</v>
      </c>
      <c r="F4752" s="3"/>
      <c r="O4752"/>
      <c r="P4752"/>
      <c r="Q4752"/>
      <c r="U4752" s="969"/>
      <c r="V4752" s="38"/>
      <c r="W4752" s="38"/>
    </row>
    <row r="4753" spans="1:23" x14ac:dyDescent="0.35">
      <c r="A4753" s="1355">
        <v>73080</v>
      </c>
      <c r="B4753" s="1356">
        <v>0.17</v>
      </c>
      <c r="C4753" s="1357" t="s">
        <v>4976</v>
      </c>
      <c r="D4753" s="1"/>
      <c r="E4753" s="1" t="s">
        <v>4946</v>
      </c>
      <c r="F4753" s="3"/>
      <c r="O4753"/>
      <c r="P4753"/>
      <c r="Q4753"/>
      <c r="U4753" s="969"/>
      <c r="V4753" s="38"/>
      <c r="W4753" s="38"/>
    </row>
    <row r="4754" spans="1:23" x14ac:dyDescent="0.35">
      <c r="A4754" s="1355">
        <v>73080</v>
      </c>
      <c r="B4754" s="1356">
        <v>0.17</v>
      </c>
      <c r="C4754" s="1357" t="s">
        <v>4977</v>
      </c>
      <c r="D4754" s="1"/>
      <c r="E4754" s="1" t="s">
        <v>4946</v>
      </c>
      <c r="F4754" s="3"/>
      <c r="O4754"/>
      <c r="P4754"/>
      <c r="Q4754"/>
      <c r="U4754" s="969"/>
      <c r="V4754" s="38"/>
      <c r="W4754" s="38"/>
    </row>
    <row r="4755" spans="1:23" x14ac:dyDescent="0.35">
      <c r="A4755" s="1355">
        <v>73090</v>
      </c>
      <c r="B4755" s="1356">
        <v>0.16</v>
      </c>
      <c r="C4755" s="1357" t="s">
        <v>4957</v>
      </c>
      <c r="D4755" s="1"/>
      <c r="E4755" s="1" t="s">
        <v>4946</v>
      </c>
      <c r="F4755" s="3"/>
      <c r="O4755"/>
      <c r="P4755"/>
      <c r="Q4755"/>
      <c r="U4755" s="969"/>
      <c r="V4755" s="38"/>
      <c r="W4755" s="38"/>
    </row>
    <row r="4756" spans="1:23" x14ac:dyDescent="0.35">
      <c r="A4756" s="1355">
        <v>73090</v>
      </c>
      <c r="B4756" s="1356">
        <v>0.16</v>
      </c>
      <c r="C4756" s="1357" t="s">
        <v>4958</v>
      </c>
      <c r="D4756" s="1"/>
      <c r="E4756" s="1" t="s">
        <v>4946</v>
      </c>
      <c r="F4756" s="3"/>
      <c r="O4756"/>
      <c r="P4756"/>
      <c r="Q4756"/>
      <c r="U4756" s="969"/>
      <c r="V4756" s="38"/>
      <c r="W4756" s="38"/>
    </row>
    <row r="4757" spans="1:23" x14ac:dyDescent="0.35">
      <c r="A4757" s="1355">
        <v>73092</v>
      </c>
      <c r="B4757" s="1356">
        <v>0.16</v>
      </c>
      <c r="C4757" s="1357" t="s">
        <v>4959</v>
      </c>
      <c r="D4757" s="1"/>
      <c r="E4757" s="1" t="s">
        <v>4946</v>
      </c>
      <c r="F4757" s="3"/>
      <c r="O4757"/>
      <c r="P4757"/>
      <c r="Q4757"/>
      <c r="U4757" s="969"/>
      <c r="V4757" s="38"/>
      <c r="W4757" s="38"/>
    </row>
    <row r="4758" spans="1:23" x14ac:dyDescent="0.35">
      <c r="A4758" s="1355">
        <v>73092</v>
      </c>
      <c r="B4758" s="1356">
        <v>0.16</v>
      </c>
      <c r="C4758" s="1357" t="s">
        <v>4960</v>
      </c>
      <c r="D4758" s="1"/>
      <c r="E4758" s="1" t="s">
        <v>4946</v>
      </c>
      <c r="F4758" s="3"/>
      <c r="O4758"/>
      <c r="P4758"/>
      <c r="Q4758"/>
      <c r="U4758" s="969"/>
      <c r="V4758" s="38"/>
      <c r="W4758" s="38"/>
    </row>
    <row r="4759" spans="1:23" x14ac:dyDescent="0.35">
      <c r="A4759" s="1355">
        <v>73100</v>
      </c>
      <c r="B4759" s="1356">
        <v>0.16</v>
      </c>
      <c r="C4759" s="1357" t="s">
        <v>4961</v>
      </c>
      <c r="D4759" s="1"/>
      <c r="E4759" s="1" t="s">
        <v>4946</v>
      </c>
      <c r="F4759" s="3"/>
      <c r="O4759"/>
      <c r="P4759"/>
      <c r="Q4759"/>
      <c r="U4759" s="969"/>
      <c r="V4759" s="38"/>
      <c r="W4759" s="38"/>
    </row>
    <row r="4760" spans="1:23" x14ac:dyDescent="0.35">
      <c r="A4760" s="1355">
        <v>73100</v>
      </c>
      <c r="B4760" s="1356">
        <v>0.16</v>
      </c>
      <c r="C4760" s="1357" t="s">
        <v>4962</v>
      </c>
      <c r="D4760" s="1"/>
      <c r="E4760" s="1" t="s">
        <v>4946</v>
      </c>
      <c r="F4760" s="3"/>
      <c r="O4760"/>
      <c r="P4760"/>
      <c r="Q4760"/>
      <c r="U4760" s="969"/>
      <c r="V4760" s="38"/>
      <c r="W4760" s="38"/>
    </row>
    <row r="4761" spans="1:23" x14ac:dyDescent="0.35">
      <c r="A4761" s="1355">
        <v>73110</v>
      </c>
      <c r="B4761" s="1356">
        <v>0.17</v>
      </c>
      <c r="C4761" s="1362" t="s">
        <v>4978</v>
      </c>
      <c r="D4761" s="1"/>
      <c r="E4761" s="1" t="s">
        <v>4946</v>
      </c>
      <c r="F4761" s="3"/>
      <c r="O4761"/>
      <c r="P4761"/>
      <c r="Q4761"/>
      <c r="U4761" s="969"/>
      <c r="V4761" s="38"/>
      <c r="W4761" s="38"/>
    </row>
    <row r="4762" spans="1:23" x14ac:dyDescent="0.35">
      <c r="A4762" s="1355">
        <v>73110</v>
      </c>
      <c r="B4762" s="1356">
        <v>0.17</v>
      </c>
      <c r="C4762" s="1362" t="s">
        <v>4979</v>
      </c>
      <c r="D4762" s="1"/>
      <c r="E4762" s="1" t="s">
        <v>4946</v>
      </c>
      <c r="F4762" s="3"/>
      <c r="O4762"/>
      <c r="P4762"/>
      <c r="Q4762"/>
      <c r="U4762" s="969"/>
      <c r="V4762" s="38"/>
      <c r="W4762" s="38"/>
    </row>
    <row r="4763" spans="1:23" x14ac:dyDescent="0.35">
      <c r="A4763" s="1355">
        <v>73120</v>
      </c>
      <c r="B4763" s="1356">
        <v>0.16</v>
      </c>
      <c r="C4763" s="1357" t="s">
        <v>4963</v>
      </c>
      <c r="D4763" s="1"/>
      <c r="E4763" s="1" t="s">
        <v>4946</v>
      </c>
      <c r="F4763" s="3"/>
      <c r="O4763"/>
      <c r="P4763"/>
      <c r="Q4763"/>
      <c r="U4763" s="969"/>
      <c r="V4763" s="38"/>
      <c r="W4763" s="38"/>
    </row>
    <row r="4764" spans="1:23" x14ac:dyDescent="0.35">
      <c r="A4764" s="1355">
        <v>73120</v>
      </c>
      <c r="B4764" s="1356">
        <v>0.16</v>
      </c>
      <c r="C4764" s="1357" t="s">
        <v>4964</v>
      </c>
      <c r="D4764" s="1"/>
      <c r="E4764" s="1" t="s">
        <v>4946</v>
      </c>
      <c r="F4764" s="3"/>
      <c r="O4764"/>
      <c r="P4764"/>
      <c r="Q4764"/>
      <c r="U4764" s="969"/>
      <c r="V4764" s="38"/>
      <c r="W4764" s="38"/>
    </row>
    <row r="4765" spans="1:23" x14ac:dyDescent="0.35">
      <c r="A4765" s="1355">
        <v>73130</v>
      </c>
      <c r="B4765" s="1356">
        <v>0.17</v>
      </c>
      <c r="C4765" s="1362" t="s">
        <v>4980</v>
      </c>
      <c r="D4765" s="1"/>
      <c r="E4765" s="1" t="s">
        <v>4946</v>
      </c>
      <c r="F4765" s="3"/>
      <c r="O4765"/>
      <c r="P4765"/>
      <c r="Q4765"/>
      <c r="U4765" s="969"/>
      <c r="V4765" s="38"/>
      <c r="W4765" s="38"/>
    </row>
    <row r="4766" spans="1:23" x14ac:dyDescent="0.35">
      <c r="A4766" s="1355">
        <v>73130</v>
      </c>
      <c r="B4766" s="1356">
        <v>0.17</v>
      </c>
      <c r="C4766" s="1362" t="s">
        <v>4981</v>
      </c>
      <c r="D4766" s="1"/>
      <c r="E4766" s="1" t="s">
        <v>4946</v>
      </c>
      <c r="F4766" s="3"/>
      <c r="O4766"/>
      <c r="P4766"/>
      <c r="Q4766"/>
      <c r="U4766" s="969"/>
      <c r="V4766" s="38"/>
      <c r="W4766" s="38"/>
    </row>
    <row r="4767" spans="1:23" x14ac:dyDescent="0.35">
      <c r="A4767" s="1355">
        <v>73140</v>
      </c>
      <c r="B4767" s="1356">
        <v>0.13</v>
      </c>
      <c r="C4767" s="1362" t="s">
        <v>4945</v>
      </c>
      <c r="D4767" s="1"/>
      <c r="E4767" s="1" t="s">
        <v>4946</v>
      </c>
      <c r="F4767" s="3"/>
      <c r="O4767"/>
      <c r="P4767"/>
      <c r="Q4767"/>
      <c r="U4767" s="969"/>
      <c r="V4767" s="38"/>
      <c r="W4767" s="38"/>
    </row>
    <row r="4768" spans="1:23" x14ac:dyDescent="0.35">
      <c r="A4768" s="1355">
        <v>73140</v>
      </c>
      <c r="B4768" s="1356">
        <v>0.13</v>
      </c>
      <c r="C4768" s="1362" t="s">
        <v>4947</v>
      </c>
      <c r="D4768" s="1"/>
      <c r="E4768" s="1" t="s">
        <v>4946</v>
      </c>
      <c r="F4768" s="3"/>
      <c r="O4768"/>
      <c r="P4768"/>
      <c r="Q4768"/>
      <c r="U4768" s="969"/>
      <c r="V4768" s="38"/>
      <c r="W4768" s="38"/>
    </row>
    <row r="4769" spans="1:23" x14ac:dyDescent="0.35">
      <c r="A4769" s="1355">
        <v>73200</v>
      </c>
      <c r="B4769" s="1356">
        <v>0.98</v>
      </c>
      <c r="C4769" s="1357" t="s">
        <v>5079</v>
      </c>
      <c r="D4769" s="1"/>
      <c r="E4769" s="1" t="s">
        <v>4946</v>
      </c>
      <c r="F4769" s="3"/>
      <c r="O4769"/>
      <c r="P4769"/>
      <c r="Q4769"/>
      <c r="U4769" s="969"/>
      <c r="V4769" s="38"/>
      <c r="W4769" s="38"/>
    </row>
    <row r="4770" spans="1:23" x14ac:dyDescent="0.35">
      <c r="A4770" s="1355">
        <v>73200</v>
      </c>
      <c r="B4770" s="1356">
        <v>0.98</v>
      </c>
      <c r="C4770" s="1357" t="s">
        <v>5080</v>
      </c>
      <c r="D4770" s="1"/>
      <c r="E4770" s="1" t="s">
        <v>4946</v>
      </c>
      <c r="F4770" s="3"/>
      <c r="O4770"/>
      <c r="P4770"/>
      <c r="Q4770"/>
      <c r="U4770" s="969"/>
      <c r="V4770" s="38"/>
      <c r="W4770" s="38"/>
    </row>
    <row r="4771" spans="1:23" x14ac:dyDescent="0.35">
      <c r="A4771" s="1355">
        <v>73200</v>
      </c>
      <c r="B4771" s="1356">
        <v>0.98</v>
      </c>
      <c r="C4771" s="1357" t="s">
        <v>5081</v>
      </c>
      <c r="D4771" s="1"/>
      <c r="E4771" s="1" t="s">
        <v>4946</v>
      </c>
      <c r="F4771" s="3"/>
      <c r="O4771"/>
      <c r="P4771"/>
      <c r="Q4771"/>
      <c r="U4771" s="969"/>
      <c r="V4771" s="38"/>
      <c r="W4771" s="38"/>
    </row>
    <row r="4772" spans="1:23" x14ac:dyDescent="0.35">
      <c r="A4772" s="1355">
        <v>73200</v>
      </c>
      <c r="B4772" s="1356">
        <v>0.98</v>
      </c>
      <c r="C4772" s="1357" t="s">
        <v>5082</v>
      </c>
      <c r="D4772" s="1"/>
      <c r="E4772" s="1" t="s">
        <v>4946</v>
      </c>
      <c r="F4772" s="3"/>
      <c r="O4772"/>
      <c r="P4772"/>
      <c r="Q4772"/>
      <c r="U4772" s="969"/>
      <c r="V4772" s="38"/>
      <c r="W4772" s="38"/>
    </row>
    <row r="4773" spans="1:23" x14ac:dyDescent="0.35">
      <c r="A4773" s="1355">
        <v>73201</v>
      </c>
      <c r="B4773" s="1356">
        <v>1.1299999999999999</v>
      </c>
      <c r="C4773" s="1357" t="s">
        <v>5090</v>
      </c>
      <c r="D4773" s="1"/>
      <c r="E4773" s="1" t="s">
        <v>4946</v>
      </c>
      <c r="F4773" s="3"/>
      <c r="O4773"/>
      <c r="P4773"/>
      <c r="Q4773"/>
      <c r="U4773" s="969"/>
      <c r="V4773" s="38"/>
      <c r="W4773" s="38"/>
    </row>
    <row r="4774" spans="1:23" x14ac:dyDescent="0.35">
      <c r="A4774" s="1355">
        <v>73201</v>
      </c>
      <c r="B4774" s="1356">
        <v>1.1299999999999999</v>
      </c>
      <c r="C4774" s="1357" t="s">
        <v>5091</v>
      </c>
      <c r="D4774" s="1"/>
      <c r="E4774" s="1" t="s">
        <v>4946</v>
      </c>
      <c r="F4774" s="3"/>
      <c r="O4774"/>
      <c r="P4774"/>
      <c r="Q4774"/>
      <c r="U4774" s="969"/>
      <c r="V4774" s="38"/>
      <c r="W4774" s="38"/>
    </row>
    <row r="4775" spans="1:23" x14ac:dyDescent="0.35">
      <c r="A4775" s="1355">
        <v>73201</v>
      </c>
      <c r="B4775" s="1356">
        <v>1.1299999999999999</v>
      </c>
      <c r="C4775" s="1357" t="s">
        <v>5092</v>
      </c>
      <c r="D4775" s="1"/>
      <c r="E4775" s="1" t="s">
        <v>4946</v>
      </c>
      <c r="F4775" s="3"/>
      <c r="O4775"/>
      <c r="P4775"/>
      <c r="Q4775"/>
      <c r="U4775" s="969"/>
      <c r="V4775" s="38"/>
      <c r="W4775" s="38"/>
    </row>
    <row r="4776" spans="1:23" x14ac:dyDescent="0.35">
      <c r="A4776" s="1355">
        <v>73201</v>
      </c>
      <c r="B4776" s="1356">
        <v>1.1299999999999999</v>
      </c>
      <c r="C4776" s="1357" t="s">
        <v>5093</v>
      </c>
      <c r="D4776" s="1"/>
      <c r="E4776" s="1" t="s">
        <v>4946</v>
      </c>
      <c r="F4776" s="3"/>
      <c r="O4776"/>
      <c r="P4776"/>
      <c r="Q4776"/>
      <c r="U4776" s="969"/>
      <c r="V4776" s="38"/>
      <c r="W4776" s="38"/>
    </row>
    <row r="4777" spans="1:23" x14ac:dyDescent="0.35">
      <c r="A4777" s="1355">
        <v>73201</v>
      </c>
      <c r="B4777" s="1356">
        <v>1.1299999999999999</v>
      </c>
      <c r="C4777" s="1357" t="s">
        <v>5094</v>
      </c>
      <c r="D4777" s="1"/>
      <c r="E4777" s="1" t="s">
        <v>4946</v>
      </c>
      <c r="F4777" s="3"/>
      <c r="O4777"/>
      <c r="P4777"/>
      <c r="Q4777"/>
      <c r="U4777" s="969"/>
      <c r="V4777" s="38"/>
      <c r="W4777" s="38"/>
    </row>
    <row r="4778" spans="1:23" x14ac:dyDescent="0.35">
      <c r="A4778" s="1355">
        <v>73201</v>
      </c>
      <c r="B4778" s="1356">
        <v>1.1299999999999999</v>
      </c>
      <c r="C4778" s="1357" t="s">
        <v>5095</v>
      </c>
      <c r="D4778" s="1"/>
      <c r="E4778" s="1" t="s">
        <v>4946</v>
      </c>
      <c r="F4778" s="3"/>
      <c r="O4778"/>
      <c r="P4778"/>
      <c r="Q4778"/>
      <c r="U4778" s="969"/>
      <c r="V4778" s="38"/>
      <c r="W4778" s="38"/>
    </row>
    <row r="4779" spans="1:23" x14ac:dyDescent="0.35">
      <c r="A4779" s="1355">
        <v>73201</v>
      </c>
      <c r="B4779" s="1356">
        <v>1.1299999999999999</v>
      </c>
      <c r="C4779" s="1357" t="s">
        <v>5096</v>
      </c>
      <c r="D4779" s="1"/>
      <c r="E4779" s="1" t="s">
        <v>4946</v>
      </c>
      <c r="F4779" s="3"/>
      <c r="O4779"/>
      <c r="P4779"/>
      <c r="Q4779"/>
      <c r="U4779" s="969"/>
      <c r="V4779" s="38"/>
      <c r="W4779" s="38"/>
    </row>
    <row r="4780" spans="1:23" x14ac:dyDescent="0.35">
      <c r="A4780" s="1355">
        <v>73201</v>
      </c>
      <c r="B4780" s="1356">
        <v>1.1299999999999999</v>
      </c>
      <c r="C4780" s="1357" t="s">
        <v>5097</v>
      </c>
      <c r="D4780" s="1"/>
      <c r="E4780" s="1" t="s">
        <v>4946</v>
      </c>
      <c r="F4780" s="3"/>
      <c r="O4780"/>
      <c r="P4780"/>
      <c r="Q4780"/>
      <c r="U4780" s="969"/>
      <c r="V4780" s="38"/>
      <c r="W4780" s="38"/>
    </row>
    <row r="4781" spans="1:23" x14ac:dyDescent="0.35">
      <c r="A4781" s="1355">
        <v>73201</v>
      </c>
      <c r="B4781" s="1356">
        <v>1.1299999999999999</v>
      </c>
      <c r="C4781" s="1357" t="s">
        <v>5098</v>
      </c>
      <c r="D4781" s="1"/>
      <c r="E4781" s="1" t="s">
        <v>4946</v>
      </c>
      <c r="F4781" s="3"/>
      <c r="O4781"/>
      <c r="P4781"/>
      <c r="Q4781"/>
      <c r="U4781" s="969"/>
      <c r="V4781" s="38"/>
      <c r="W4781" s="38"/>
    </row>
    <row r="4782" spans="1:23" x14ac:dyDescent="0.35">
      <c r="A4782" s="1355">
        <v>73201</v>
      </c>
      <c r="B4782" s="1356">
        <v>1.1299999999999999</v>
      </c>
      <c r="C4782" s="1357" t="s">
        <v>5099</v>
      </c>
      <c r="D4782" s="1"/>
      <c r="E4782" s="1" t="s">
        <v>4946</v>
      </c>
      <c r="F4782" s="3"/>
      <c r="O4782"/>
      <c r="P4782"/>
      <c r="Q4782"/>
      <c r="U4782" s="969"/>
      <c r="V4782" s="38"/>
      <c r="W4782" s="38"/>
    </row>
    <row r="4783" spans="1:23" x14ac:dyDescent="0.35">
      <c r="A4783" s="1355">
        <v>73201</v>
      </c>
      <c r="B4783" s="1356">
        <v>1.1299999999999999</v>
      </c>
      <c r="C4783" s="1357" t="s">
        <v>5100</v>
      </c>
      <c r="D4783" s="1"/>
      <c r="E4783" s="1" t="s">
        <v>4946</v>
      </c>
      <c r="F4783" s="3"/>
      <c r="O4783"/>
      <c r="P4783"/>
      <c r="Q4783"/>
      <c r="U4783" s="969"/>
      <c r="V4783" s="38"/>
      <c r="W4783" s="38"/>
    </row>
    <row r="4784" spans="1:23" x14ac:dyDescent="0.35">
      <c r="A4784" s="1355">
        <v>73202</v>
      </c>
      <c r="B4784" s="1356">
        <v>1.19</v>
      </c>
      <c r="C4784" s="1357" t="s">
        <v>5111</v>
      </c>
      <c r="D4784" s="1"/>
      <c r="E4784" s="1" t="s">
        <v>4946</v>
      </c>
      <c r="F4784" s="3"/>
      <c r="O4784"/>
      <c r="P4784"/>
      <c r="Q4784"/>
      <c r="U4784" s="969"/>
      <c r="V4784" s="38"/>
      <c r="W4784" s="38"/>
    </row>
    <row r="4785" spans="1:23" x14ac:dyDescent="0.35">
      <c r="A4785" s="1358">
        <v>73501</v>
      </c>
      <c r="B4785" s="1359">
        <v>0.18</v>
      </c>
      <c r="C4785" s="1360" t="s">
        <v>4999</v>
      </c>
      <c r="D4785" s="1"/>
      <c r="E4785" s="1" t="s">
        <v>4946</v>
      </c>
      <c r="F4785" s="3"/>
      <c r="O4785"/>
      <c r="P4785"/>
      <c r="Q4785"/>
      <c r="U4785" s="969"/>
      <c r="V4785" s="38"/>
      <c r="W4785" s="38"/>
    </row>
    <row r="4786" spans="1:23" x14ac:dyDescent="0.35">
      <c r="A4786" s="1355">
        <v>73502</v>
      </c>
      <c r="B4786" s="1356">
        <v>0.21</v>
      </c>
      <c r="C4786" s="1362" t="s">
        <v>5025</v>
      </c>
      <c r="D4786" s="1"/>
      <c r="E4786" s="1" t="s">
        <v>4946</v>
      </c>
      <c r="F4786" s="3"/>
      <c r="O4786"/>
      <c r="P4786"/>
      <c r="Q4786"/>
      <c r="U4786" s="969"/>
      <c r="V4786" s="38"/>
      <c r="W4786" s="38"/>
    </row>
    <row r="4787" spans="1:23" x14ac:dyDescent="0.35">
      <c r="A4787" s="1355">
        <v>73502</v>
      </c>
      <c r="B4787" s="1356">
        <v>0.21</v>
      </c>
      <c r="C4787" s="1362" t="s">
        <v>5026</v>
      </c>
      <c r="D4787" s="1"/>
      <c r="E4787" s="1" t="s">
        <v>4946</v>
      </c>
      <c r="F4787" s="3"/>
      <c r="O4787"/>
      <c r="P4787"/>
      <c r="Q4787"/>
      <c r="U4787" s="969"/>
      <c r="V4787" s="38"/>
      <c r="W4787" s="38"/>
    </row>
    <row r="4788" spans="1:23" x14ac:dyDescent="0.35">
      <c r="A4788" s="1355">
        <v>73522</v>
      </c>
      <c r="B4788" s="1356">
        <v>0.28000000000000003</v>
      </c>
      <c r="C4788" s="1357" t="s">
        <v>5042</v>
      </c>
      <c r="D4788" s="1"/>
      <c r="E4788" s="1" t="s">
        <v>4946</v>
      </c>
      <c r="F4788" s="3"/>
      <c r="O4788"/>
      <c r="P4788"/>
      <c r="Q4788"/>
      <c r="U4788" s="969"/>
      <c r="V4788" s="38"/>
      <c r="W4788" s="38"/>
    </row>
    <row r="4789" spans="1:23" x14ac:dyDescent="0.35">
      <c r="A4789" s="1358">
        <v>73522</v>
      </c>
      <c r="B4789" s="1359">
        <v>0.28000000000000003</v>
      </c>
      <c r="C4789" s="1360" t="s">
        <v>5042</v>
      </c>
      <c r="D4789" s="1"/>
      <c r="E4789" s="1" t="s">
        <v>4946</v>
      </c>
      <c r="F4789" s="3"/>
      <c r="O4789"/>
      <c r="P4789"/>
      <c r="Q4789"/>
      <c r="U4789" s="969"/>
      <c r="V4789" s="38"/>
      <c r="W4789" s="38"/>
    </row>
    <row r="4790" spans="1:23" x14ac:dyDescent="0.35">
      <c r="A4790" s="1355">
        <v>73552</v>
      </c>
      <c r="B4790" s="1356">
        <v>0.18</v>
      </c>
      <c r="C4790" s="1360" t="s">
        <v>5000</v>
      </c>
      <c r="D4790" s="1"/>
      <c r="E4790" s="1" t="s">
        <v>4946</v>
      </c>
      <c r="F4790" s="3"/>
      <c r="O4790"/>
      <c r="P4790"/>
      <c r="Q4790"/>
      <c r="U4790" s="969"/>
      <c r="V4790" s="38"/>
      <c r="W4790" s="38"/>
    </row>
    <row r="4791" spans="1:23" x14ac:dyDescent="0.35">
      <c r="A4791" s="1355">
        <v>73552</v>
      </c>
      <c r="B4791" s="1356">
        <v>0.18</v>
      </c>
      <c r="C4791" s="1360" t="s">
        <v>5001</v>
      </c>
      <c r="D4791" s="1"/>
      <c r="E4791" s="1" t="s">
        <v>4946</v>
      </c>
      <c r="F4791" s="3"/>
      <c r="O4791"/>
      <c r="P4791"/>
      <c r="Q4791"/>
      <c r="U4791" s="969"/>
      <c r="V4791" s="38"/>
      <c r="W4791" s="38"/>
    </row>
    <row r="4792" spans="1:23" x14ac:dyDescent="0.35">
      <c r="A4792" s="1355">
        <v>73560</v>
      </c>
      <c r="B4792" s="1356">
        <v>0.16</v>
      </c>
      <c r="C4792" s="1357" t="s">
        <v>4965</v>
      </c>
      <c r="D4792" s="1"/>
      <c r="E4792" s="1" t="s">
        <v>4946</v>
      </c>
      <c r="F4792" s="3"/>
      <c r="O4792"/>
      <c r="P4792"/>
      <c r="Q4792"/>
      <c r="U4792" s="969"/>
      <c r="V4792" s="38"/>
      <c r="W4792" s="38"/>
    </row>
    <row r="4793" spans="1:23" x14ac:dyDescent="0.35">
      <c r="A4793" s="1355">
        <v>73560</v>
      </c>
      <c r="B4793" s="1356">
        <v>0.16</v>
      </c>
      <c r="C4793" s="1357" t="s">
        <v>4965</v>
      </c>
      <c r="D4793" s="1"/>
      <c r="E4793" s="1" t="s">
        <v>4946</v>
      </c>
      <c r="F4793" s="3"/>
      <c r="O4793"/>
      <c r="P4793"/>
      <c r="Q4793"/>
      <c r="U4793" s="969"/>
      <c r="V4793" s="38"/>
      <c r="W4793" s="38"/>
    </row>
    <row r="4794" spans="1:23" x14ac:dyDescent="0.35">
      <c r="A4794" s="1355">
        <v>73560</v>
      </c>
      <c r="B4794" s="1356">
        <v>0.16</v>
      </c>
      <c r="C4794" s="1357" t="s">
        <v>4966</v>
      </c>
      <c r="D4794" s="1"/>
      <c r="E4794" s="1" t="s">
        <v>4946</v>
      </c>
      <c r="F4794" s="3"/>
      <c r="O4794"/>
      <c r="P4794"/>
      <c r="Q4794"/>
      <c r="U4794" s="969"/>
      <c r="V4794" s="38"/>
      <c r="W4794" s="38"/>
    </row>
    <row r="4795" spans="1:23" x14ac:dyDescent="0.35">
      <c r="A4795" s="1355">
        <v>73562</v>
      </c>
      <c r="B4795" s="1356">
        <v>0.18</v>
      </c>
      <c r="C4795" s="1357" t="s">
        <v>5002</v>
      </c>
      <c r="D4795" s="1"/>
      <c r="E4795" s="1" t="s">
        <v>4946</v>
      </c>
      <c r="F4795" s="3"/>
      <c r="O4795"/>
      <c r="P4795"/>
      <c r="Q4795"/>
      <c r="U4795" s="969"/>
      <c r="V4795" s="38"/>
      <c r="W4795" s="38"/>
    </row>
    <row r="4796" spans="1:23" x14ac:dyDescent="0.35">
      <c r="A4796" s="1355">
        <v>73562</v>
      </c>
      <c r="B4796" s="1356">
        <v>0.18</v>
      </c>
      <c r="C4796" s="1357" t="s">
        <v>5003</v>
      </c>
      <c r="D4796" s="1"/>
      <c r="E4796" s="1" t="s">
        <v>4946</v>
      </c>
      <c r="F4796" s="3"/>
      <c r="O4796"/>
      <c r="P4796"/>
      <c r="Q4796"/>
      <c r="U4796" s="969"/>
      <c r="V4796" s="38"/>
      <c r="W4796" s="38"/>
    </row>
    <row r="4797" spans="1:23" x14ac:dyDescent="0.35">
      <c r="A4797" s="1358">
        <v>73564</v>
      </c>
      <c r="B4797" s="1359">
        <v>0.21</v>
      </c>
      <c r="C4797" s="1361" t="s">
        <v>5027</v>
      </c>
      <c r="D4797" s="1"/>
      <c r="E4797" s="1" t="s">
        <v>4946</v>
      </c>
      <c r="F4797" s="3"/>
      <c r="O4797"/>
      <c r="P4797"/>
      <c r="Q4797"/>
      <c r="U4797" s="969"/>
      <c r="V4797" s="38"/>
      <c r="W4797" s="38"/>
    </row>
    <row r="4798" spans="1:23" x14ac:dyDescent="0.35">
      <c r="A4798" s="1358">
        <v>73564</v>
      </c>
      <c r="B4798" s="1359">
        <v>0.21</v>
      </c>
      <c r="C4798" s="1361" t="s">
        <v>5028</v>
      </c>
      <c r="D4798" s="1"/>
      <c r="E4798" s="1" t="s">
        <v>4946</v>
      </c>
      <c r="F4798" s="3"/>
      <c r="O4798"/>
      <c r="P4798"/>
      <c r="Q4798"/>
      <c r="U4798" s="969"/>
      <c r="V4798" s="38"/>
      <c r="W4798" s="38"/>
    </row>
    <row r="4799" spans="1:23" x14ac:dyDescent="0.35">
      <c r="A4799" s="1355">
        <v>73565</v>
      </c>
      <c r="B4799" s="1356">
        <v>0.16</v>
      </c>
      <c r="C4799" s="1362" t="s">
        <v>4967</v>
      </c>
      <c r="D4799" s="1"/>
      <c r="E4799" s="1" t="s">
        <v>4946</v>
      </c>
      <c r="F4799" s="3"/>
      <c r="O4799"/>
      <c r="P4799"/>
      <c r="Q4799"/>
      <c r="U4799" s="969"/>
      <c r="V4799" s="38"/>
      <c r="W4799" s="38"/>
    </row>
    <row r="4800" spans="1:23" x14ac:dyDescent="0.35">
      <c r="A4800" s="1358">
        <v>73600</v>
      </c>
      <c r="B4800" s="1359">
        <v>0.16</v>
      </c>
      <c r="C4800" s="1355" t="s">
        <v>4968</v>
      </c>
      <c r="D4800" s="1"/>
      <c r="E4800" s="1" t="s">
        <v>4946</v>
      </c>
      <c r="F4800" s="3"/>
      <c r="O4800"/>
      <c r="P4800"/>
      <c r="Q4800"/>
      <c r="U4800" s="969"/>
      <c r="V4800" s="38"/>
      <c r="W4800" s="38"/>
    </row>
    <row r="4801" spans="1:23" x14ac:dyDescent="0.35">
      <c r="A4801" s="1358">
        <v>73600</v>
      </c>
      <c r="B4801" s="1359">
        <v>0.16</v>
      </c>
      <c r="C4801" s="1355" t="s">
        <v>4969</v>
      </c>
      <c r="D4801" s="1"/>
      <c r="E4801" s="1" t="s">
        <v>4946</v>
      </c>
      <c r="F4801" s="3"/>
      <c r="O4801"/>
      <c r="P4801"/>
      <c r="Q4801"/>
      <c r="U4801" s="969"/>
      <c r="V4801" s="38"/>
      <c r="W4801" s="38"/>
    </row>
    <row r="4802" spans="1:23" x14ac:dyDescent="0.35">
      <c r="A4802" s="1358">
        <v>73610</v>
      </c>
      <c r="B4802" s="1359">
        <v>0.17</v>
      </c>
      <c r="C4802" s="1360" t="s">
        <v>4982</v>
      </c>
      <c r="D4802" s="1"/>
      <c r="E4802" s="1" t="s">
        <v>4946</v>
      </c>
      <c r="F4802" s="3"/>
      <c r="O4802"/>
      <c r="P4802"/>
      <c r="Q4802"/>
      <c r="U4802" s="969"/>
      <c r="V4802" s="38"/>
      <c r="W4802" s="38"/>
    </row>
    <row r="4803" spans="1:23" x14ac:dyDescent="0.35">
      <c r="A4803" s="1358">
        <v>73610</v>
      </c>
      <c r="B4803" s="1359">
        <v>0.17</v>
      </c>
      <c r="C4803" s="1355" t="s">
        <v>4983</v>
      </c>
      <c r="D4803" s="1"/>
      <c r="E4803" s="1" t="s">
        <v>4946</v>
      </c>
      <c r="F4803" s="3"/>
      <c r="O4803"/>
      <c r="P4803"/>
      <c r="Q4803"/>
      <c r="U4803" s="969"/>
      <c r="V4803" s="38"/>
      <c r="W4803" s="38"/>
    </row>
    <row r="4804" spans="1:23" x14ac:dyDescent="0.35">
      <c r="A4804" s="1358">
        <v>73610</v>
      </c>
      <c r="B4804" s="1359">
        <v>0.17</v>
      </c>
      <c r="C4804" s="1360" t="s">
        <v>4984</v>
      </c>
      <c r="D4804" s="1"/>
      <c r="E4804" s="1" t="s">
        <v>4946</v>
      </c>
      <c r="F4804" s="3"/>
      <c r="O4804"/>
      <c r="P4804"/>
      <c r="Q4804"/>
      <c r="U4804" s="969"/>
      <c r="V4804" s="38"/>
      <c r="W4804" s="38"/>
    </row>
    <row r="4805" spans="1:23" x14ac:dyDescent="0.35">
      <c r="A4805" s="1355">
        <v>73620</v>
      </c>
      <c r="B4805" s="1356">
        <v>0.16</v>
      </c>
      <c r="C4805" s="1357" t="s">
        <v>4970</v>
      </c>
      <c r="D4805" s="1"/>
      <c r="E4805" s="1" t="s">
        <v>4946</v>
      </c>
      <c r="F4805" s="3"/>
      <c r="O4805"/>
      <c r="P4805"/>
      <c r="Q4805"/>
      <c r="U4805" s="969"/>
      <c r="V4805" s="38"/>
      <c r="W4805" s="38"/>
    </row>
    <row r="4806" spans="1:23" x14ac:dyDescent="0.35">
      <c r="A4806" s="1355">
        <v>73620</v>
      </c>
      <c r="B4806" s="1356">
        <v>0.16</v>
      </c>
      <c r="C4806" s="1357" t="s">
        <v>4971</v>
      </c>
      <c r="D4806" s="1"/>
      <c r="E4806" s="1" t="s">
        <v>4946</v>
      </c>
      <c r="F4806" s="3"/>
      <c r="O4806"/>
      <c r="P4806"/>
      <c r="Q4806"/>
      <c r="U4806" s="969"/>
      <c r="V4806" s="38"/>
      <c r="W4806" s="38"/>
    </row>
    <row r="4807" spans="1:23" x14ac:dyDescent="0.35">
      <c r="A4807" s="1358">
        <v>73630</v>
      </c>
      <c r="B4807" s="1359">
        <v>0.17</v>
      </c>
      <c r="C4807" s="1355" t="s">
        <v>4985</v>
      </c>
      <c r="D4807" s="1"/>
      <c r="E4807" s="1" t="s">
        <v>4946</v>
      </c>
      <c r="F4807" s="3"/>
      <c r="O4807"/>
      <c r="P4807"/>
      <c r="Q4807"/>
      <c r="U4807" s="969"/>
      <c r="V4807" s="38"/>
      <c r="W4807" s="38"/>
    </row>
    <row r="4808" spans="1:23" x14ac:dyDescent="0.35">
      <c r="A4808" s="1358">
        <v>73630</v>
      </c>
      <c r="B4808" s="1359">
        <v>0.17</v>
      </c>
      <c r="C4808" s="1360" t="s">
        <v>4986</v>
      </c>
      <c r="D4808" s="1"/>
      <c r="E4808" s="1" t="s">
        <v>4946</v>
      </c>
      <c r="F4808" s="3"/>
      <c r="O4808"/>
      <c r="P4808"/>
      <c r="Q4808"/>
      <c r="U4808" s="969"/>
      <c r="V4808" s="38"/>
      <c r="W4808" s="38"/>
    </row>
    <row r="4809" spans="1:23" x14ac:dyDescent="0.35">
      <c r="A4809" s="1358">
        <v>73630</v>
      </c>
      <c r="B4809" s="1359">
        <v>0.17</v>
      </c>
      <c r="C4809" s="1355" t="s">
        <v>4987</v>
      </c>
      <c r="D4809" s="1"/>
      <c r="E4809" s="1" t="s">
        <v>4946</v>
      </c>
      <c r="F4809" s="3"/>
      <c r="O4809"/>
      <c r="P4809"/>
      <c r="Q4809"/>
      <c r="U4809" s="969"/>
      <c r="V4809" s="38"/>
      <c r="W4809" s="38"/>
    </row>
    <row r="4810" spans="1:23" x14ac:dyDescent="0.35">
      <c r="A4810" s="1358">
        <v>73630</v>
      </c>
      <c r="B4810" s="1359">
        <v>0.17</v>
      </c>
      <c r="C4810" s="1360" t="s">
        <v>4988</v>
      </c>
      <c r="D4810" s="1"/>
      <c r="E4810" s="1" t="s">
        <v>4946</v>
      </c>
      <c r="F4810" s="3"/>
      <c r="O4810"/>
      <c r="P4810"/>
      <c r="Q4810"/>
      <c r="U4810" s="969"/>
      <c r="V4810" s="38"/>
      <c r="W4810" s="38"/>
    </row>
    <row r="4811" spans="1:23" x14ac:dyDescent="0.35">
      <c r="A4811" s="1366">
        <v>73650</v>
      </c>
      <c r="B4811" s="1367">
        <v>0.16</v>
      </c>
      <c r="C4811" s="1355" t="s">
        <v>14</v>
      </c>
      <c r="D4811" s="1"/>
      <c r="E4811" s="1" t="s">
        <v>4946</v>
      </c>
      <c r="F4811" s="1126"/>
      <c r="O4811"/>
      <c r="P4811"/>
      <c r="Q4811"/>
      <c r="U4811" s="969"/>
      <c r="V4811" s="38"/>
      <c r="W4811" s="38"/>
    </row>
    <row r="4812" spans="1:23" x14ac:dyDescent="0.35">
      <c r="A4812" s="1366">
        <v>73650</v>
      </c>
      <c r="B4812" s="1367">
        <v>0.16</v>
      </c>
      <c r="C4812" s="1355" t="s">
        <v>15</v>
      </c>
      <c r="D4812" s="1"/>
      <c r="E4812" s="1" t="s">
        <v>4946</v>
      </c>
      <c r="F4812" s="3"/>
      <c r="O4812"/>
      <c r="P4812"/>
      <c r="Q4812"/>
      <c r="U4812" s="969"/>
      <c r="V4812" s="38"/>
      <c r="W4812" s="38"/>
    </row>
    <row r="4813" spans="1:23" x14ac:dyDescent="0.35">
      <c r="A4813" s="1358">
        <v>73660</v>
      </c>
      <c r="B4813" s="1359">
        <v>0.13</v>
      </c>
      <c r="C4813" s="1360" t="s">
        <v>4948</v>
      </c>
      <c r="D4813" s="1"/>
      <c r="E4813" s="1" t="s">
        <v>4946</v>
      </c>
      <c r="F4813" s="3"/>
      <c r="O4813"/>
      <c r="P4813"/>
      <c r="Q4813"/>
      <c r="U4813" s="969"/>
      <c r="V4813" s="38"/>
      <c r="W4813" s="38"/>
    </row>
    <row r="4814" spans="1:23" x14ac:dyDescent="0.35">
      <c r="A4814" s="1358">
        <v>73660</v>
      </c>
      <c r="B4814" s="1359">
        <v>0.13</v>
      </c>
      <c r="C4814" s="1360" t="s">
        <v>4949</v>
      </c>
      <c r="D4814" s="1"/>
      <c r="E4814" s="1" t="s">
        <v>4946</v>
      </c>
      <c r="F4814" s="3"/>
      <c r="O4814"/>
      <c r="P4814"/>
      <c r="Q4814"/>
      <c r="U4814" s="969"/>
      <c r="V4814" s="38"/>
      <c r="W4814" s="38"/>
    </row>
    <row r="4815" spans="1:23" x14ac:dyDescent="0.35">
      <c r="A4815" s="1355">
        <v>73701</v>
      </c>
      <c r="B4815" s="1356">
        <v>1.1299999999999999</v>
      </c>
      <c r="C4815" s="1357" t="s">
        <v>5101</v>
      </c>
      <c r="D4815" s="1"/>
      <c r="E4815" s="1" t="s">
        <v>4946</v>
      </c>
      <c r="F4815" s="3"/>
      <c r="O4815"/>
      <c r="P4815"/>
      <c r="Q4815"/>
      <c r="U4815" s="969"/>
      <c r="V4815" s="38"/>
      <c r="W4815" s="38"/>
    </row>
    <row r="4816" spans="1:23" x14ac:dyDescent="0.35">
      <c r="A4816" s="1355">
        <v>73701</v>
      </c>
      <c r="B4816" s="1356">
        <v>1.1299999999999999</v>
      </c>
      <c r="C4816" s="1357" t="s">
        <v>5102</v>
      </c>
      <c r="D4816" s="1"/>
      <c r="E4816" s="1" t="s">
        <v>4946</v>
      </c>
      <c r="F4816" s="3"/>
      <c r="O4816"/>
      <c r="P4816"/>
      <c r="Q4816"/>
      <c r="U4816" s="969"/>
      <c r="V4816" s="38"/>
      <c r="W4816" s="38"/>
    </row>
    <row r="4817" spans="1:23" x14ac:dyDescent="0.35">
      <c r="A4817" s="1355">
        <v>74018</v>
      </c>
      <c r="B4817" s="1356">
        <v>0.18</v>
      </c>
      <c r="C4817" s="1362" t="s">
        <v>5004</v>
      </c>
      <c r="D4817" s="1"/>
      <c r="E4817" s="1" t="s">
        <v>4946</v>
      </c>
      <c r="F4817" s="3"/>
      <c r="O4817"/>
      <c r="P4817"/>
      <c r="Q4817"/>
      <c r="U4817" s="969"/>
      <c r="V4817" s="38"/>
      <c r="W4817" s="38"/>
    </row>
    <row r="4818" spans="1:23" x14ac:dyDescent="0.35">
      <c r="A4818" s="1355">
        <v>74018</v>
      </c>
      <c r="B4818" s="1356">
        <v>0.18</v>
      </c>
      <c r="C4818" s="1362" t="s">
        <v>5005</v>
      </c>
      <c r="D4818" s="1"/>
      <c r="E4818" s="1" t="s">
        <v>4946</v>
      </c>
      <c r="F4818" s="3"/>
      <c r="O4818"/>
      <c r="P4818"/>
      <c r="Q4818"/>
      <c r="U4818" s="969"/>
      <c r="V4818" s="38"/>
      <c r="W4818" s="38"/>
    </row>
    <row r="4819" spans="1:23" x14ac:dyDescent="0.35">
      <c r="A4819" s="1355">
        <v>74019</v>
      </c>
      <c r="B4819" s="1356">
        <v>0.22</v>
      </c>
      <c r="C4819" s="1362" t="s">
        <v>5031</v>
      </c>
      <c r="D4819" s="1"/>
      <c r="E4819" s="1" t="s">
        <v>4946</v>
      </c>
      <c r="F4819" s="3"/>
      <c r="O4819"/>
      <c r="P4819"/>
      <c r="Q4819"/>
      <c r="U4819" s="969"/>
      <c r="V4819" s="38"/>
      <c r="W4819" s="38"/>
    </row>
    <row r="4820" spans="1:23" x14ac:dyDescent="0.35">
      <c r="A4820" s="1358">
        <v>74022</v>
      </c>
      <c r="B4820" s="1359">
        <v>0.31</v>
      </c>
      <c r="C4820" s="1355" t="s">
        <v>5047</v>
      </c>
      <c r="D4820" s="1"/>
      <c r="E4820" s="1" t="s">
        <v>4946</v>
      </c>
      <c r="F4820" s="3"/>
      <c r="O4820"/>
      <c r="P4820"/>
      <c r="Q4820"/>
      <c r="U4820" s="969"/>
      <c r="V4820" s="38"/>
      <c r="W4820" s="38"/>
    </row>
    <row r="4821" spans="1:23" x14ac:dyDescent="0.35">
      <c r="A4821" s="1358">
        <v>74174</v>
      </c>
      <c r="B4821" s="1359">
        <v>2.15</v>
      </c>
      <c r="C4821" s="1360" t="s">
        <v>5142</v>
      </c>
      <c r="D4821" s="1"/>
      <c r="E4821" s="1" t="s">
        <v>4946</v>
      </c>
      <c r="F4821" s="3"/>
      <c r="O4821"/>
      <c r="P4821"/>
      <c r="Q4821"/>
      <c r="U4821" s="969"/>
      <c r="V4821" s="38"/>
      <c r="W4821" s="38"/>
    </row>
    <row r="4822" spans="1:23" x14ac:dyDescent="0.35">
      <c r="A4822" s="1358">
        <v>74174</v>
      </c>
      <c r="B4822" s="1359">
        <v>2.15</v>
      </c>
      <c r="C4822" s="1360" t="s">
        <v>5143</v>
      </c>
      <c r="D4822" s="1"/>
      <c r="E4822" s="1" t="s">
        <v>4946</v>
      </c>
      <c r="F4822" s="3"/>
      <c r="O4822"/>
      <c r="P4822"/>
      <c r="Q4822"/>
      <c r="U4822" s="969"/>
      <c r="V4822" s="38"/>
      <c r="W4822" s="38"/>
    </row>
    <row r="4823" spans="1:23" x14ac:dyDescent="0.35">
      <c r="A4823" s="1358">
        <v>75635</v>
      </c>
      <c r="B4823" s="1359">
        <v>2.34</v>
      </c>
      <c r="C4823" s="1360" t="s">
        <v>5147</v>
      </c>
      <c r="D4823" s="1"/>
      <c r="E4823" s="1" t="s">
        <v>4946</v>
      </c>
      <c r="F4823" s="3"/>
      <c r="O4823"/>
      <c r="P4823"/>
      <c r="Q4823"/>
      <c r="U4823" s="969"/>
      <c r="V4823" s="38"/>
      <c r="W4823" s="38"/>
    </row>
    <row r="4824" spans="1:23" x14ac:dyDescent="0.35">
      <c r="A4824" s="1355">
        <v>75635</v>
      </c>
      <c r="B4824" s="1356">
        <v>2.34</v>
      </c>
      <c r="C4824" s="1357" t="s">
        <v>5148</v>
      </c>
      <c r="D4824" s="1"/>
      <c r="E4824" s="1" t="s">
        <v>4946</v>
      </c>
      <c r="F4824" s="3"/>
      <c r="O4824"/>
      <c r="P4824"/>
      <c r="Q4824"/>
      <c r="U4824" s="969"/>
      <c r="V4824" s="38"/>
      <c r="W4824" s="38"/>
    </row>
    <row r="4825" spans="1:23" x14ac:dyDescent="0.35">
      <c r="A4825" s="1355">
        <v>76000</v>
      </c>
      <c r="B4825" s="1356">
        <v>0.3</v>
      </c>
      <c r="C4825" s="1357" t="s">
        <v>5045</v>
      </c>
      <c r="D4825" s="1"/>
      <c r="E4825" s="1" t="s">
        <v>4946</v>
      </c>
      <c r="F4825" s="3"/>
      <c r="O4825"/>
      <c r="P4825"/>
      <c r="Q4825"/>
      <c r="U4825" s="969"/>
      <c r="V4825" s="38"/>
      <c r="W4825" s="38"/>
    </row>
    <row r="4826" spans="1:23" x14ac:dyDescent="0.35">
      <c r="A4826" s="1355">
        <v>76000</v>
      </c>
      <c r="B4826" s="1356">
        <v>0.3</v>
      </c>
      <c r="C4826" s="1357" t="s">
        <v>5046</v>
      </c>
      <c r="D4826" s="1"/>
      <c r="E4826" s="1" t="s">
        <v>4946</v>
      </c>
      <c r="F4826" s="3"/>
      <c r="O4826"/>
      <c r="P4826"/>
      <c r="Q4826"/>
      <c r="U4826" s="969"/>
      <c r="V4826" s="38"/>
      <c r="W4826" s="38"/>
    </row>
    <row r="4827" spans="1:23" x14ac:dyDescent="0.35">
      <c r="A4827" s="1358">
        <v>76506</v>
      </c>
      <c r="B4827" s="1359">
        <v>0.61</v>
      </c>
      <c r="C4827" s="1360" t="s">
        <v>5064</v>
      </c>
      <c r="D4827" s="1"/>
      <c r="E4827" s="1" t="s">
        <v>4946</v>
      </c>
      <c r="F4827" s="3"/>
      <c r="O4827"/>
      <c r="P4827"/>
      <c r="Q4827"/>
      <c r="U4827" s="969"/>
      <c r="V4827" s="38"/>
      <c r="W4827" s="38"/>
    </row>
    <row r="4828" spans="1:23" x14ac:dyDescent="0.35">
      <c r="A4828" s="1355">
        <v>76775</v>
      </c>
      <c r="B4828" s="1356">
        <v>0.56999999999999995</v>
      </c>
      <c r="C4828" s="1357" t="s">
        <v>5061</v>
      </c>
      <c r="D4828" s="1"/>
      <c r="E4828" s="1" t="s">
        <v>4946</v>
      </c>
      <c r="F4828" s="3"/>
      <c r="O4828"/>
      <c r="P4828"/>
      <c r="Q4828"/>
      <c r="U4828" s="969"/>
      <c r="V4828" s="38"/>
      <c r="W4828" s="38"/>
    </row>
    <row r="4829" spans="1:23" x14ac:dyDescent="0.35">
      <c r="A4829" s="1358">
        <v>76775</v>
      </c>
      <c r="B4829" s="1359">
        <v>0.56999999999999995</v>
      </c>
      <c r="C4829" s="1360" t="s">
        <v>5061</v>
      </c>
      <c r="D4829" s="1"/>
      <c r="E4829" s="1" t="s">
        <v>4946</v>
      </c>
      <c r="F4829" s="3"/>
      <c r="O4829"/>
      <c r="P4829"/>
      <c r="Q4829"/>
      <c r="U4829" s="969"/>
      <c r="V4829" s="38"/>
      <c r="W4829" s="38"/>
    </row>
    <row r="4830" spans="1:23" x14ac:dyDescent="0.35">
      <c r="A4830" s="1358">
        <v>76805</v>
      </c>
      <c r="B4830" s="1359">
        <v>0.97</v>
      </c>
      <c r="C4830" s="1355" t="s">
        <v>5074</v>
      </c>
      <c r="D4830" s="1"/>
      <c r="E4830" s="1" t="s">
        <v>4946</v>
      </c>
      <c r="F4830" s="3"/>
      <c r="O4830"/>
      <c r="P4830"/>
      <c r="Q4830"/>
      <c r="U4830" s="969"/>
      <c r="V4830" s="38"/>
      <c r="W4830" s="38"/>
    </row>
    <row r="4831" spans="1:23" x14ac:dyDescent="0.35">
      <c r="A4831" s="1355">
        <v>76857</v>
      </c>
      <c r="B4831" s="1356">
        <v>0.49</v>
      </c>
      <c r="C4831" s="1362" t="s">
        <v>5059</v>
      </c>
      <c r="D4831" s="1"/>
      <c r="E4831" s="1" t="s">
        <v>4946</v>
      </c>
      <c r="F4831" s="3"/>
      <c r="O4831"/>
      <c r="P4831"/>
      <c r="Q4831"/>
      <c r="U4831" s="969"/>
      <c r="V4831" s="38"/>
      <c r="W4831" s="38"/>
    </row>
    <row r="4832" spans="1:23" x14ac:dyDescent="0.35">
      <c r="A4832" s="1355">
        <v>76857</v>
      </c>
      <c r="B4832" s="1356">
        <v>0.49</v>
      </c>
      <c r="C4832" s="1362" t="s">
        <v>5060</v>
      </c>
      <c r="D4832" s="1"/>
      <c r="E4832" s="1" t="s">
        <v>4946</v>
      </c>
      <c r="F4832" s="3"/>
      <c r="O4832"/>
      <c r="P4832"/>
      <c r="Q4832"/>
      <c r="U4832" s="969"/>
      <c r="V4832" s="38"/>
      <c r="W4832" s="38"/>
    </row>
    <row r="4833" spans="1:23" x14ac:dyDescent="0.35">
      <c r="A4833" s="1358">
        <v>76882</v>
      </c>
      <c r="B4833" s="1359">
        <v>0.67</v>
      </c>
      <c r="C4833" s="1360" t="s">
        <v>5065</v>
      </c>
      <c r="D4833" s="1"/>
      <c r="E4833" s="1" t="s">
        <v>4946</v>
      </c>
      <c r="F4833" s="3"/>
      <c r="O4833"/>
      <c r="P4833"/>
      <c r="Q4833"/>
      <c r="U4833" s="969"/>
      <c r="V4833" s="38"/>
      <c r="W4833" s="38"/>
    </row>
    <row r="4834" spans="1:23" x14ac:dyDescent="0.35">
      <c r="A4834" s="1358">
        <v>76882</v>
      </c>
      <c r="B4834" s="1359">
        <v>0.67</v>
      </c>
      <c r="C4834" s="1360" t="s">
        <v>5066</v>
      </c>
      <c r="D4834" s="1"/>
      <c r="E4834" s="1" t="s">
        <v>4946</v>
      </c>
      <c r="F4834" s="3"/>
      <c r="O4834"/>
      <c r="P4834"/>
      <c r="Q4834"/>
      <c r="U4834" s="969"/>
      <c r="V4834" s="38"/>
      <c r="W4834" s="38"/>
    </row>
    <row r="4835" spans="1:23" x14ac:dyDescent="0.35">
      <c r="A4835" s="1358">
        <v>76882</v>
      </c>
      <c r="B4835" s="1359">
        <v>0.67</v>
      </c>
      <c r="C4835" s="1360" t="s">
        <v>5067</v>
      </c>
      <c r="D4835" s="1"/>
      <c r="E4835" s="1" t="s">
        <v>4946</v>
      </c>
      <c r="F4835" s="3"/>
      <c r="O4835"/>
      <c r="P4835"/>
      <c r="Q4835"/>
      <c r="U4835" s="969"/>
      <c r="V4835" s="38"/>
      <c r="W4835" s="38"/>
    </row>
    <row r="4836" spans="1:23" x14ac:dyDescent="0.35">
      <c r="A4836" s="1358">
        <v>76882</v>
      </c>
      <c r="B4836" s="1359">
        <v>0.67</v>
      </c>
      <c r="C4836" s="1360" t="s">
        <v>5068</v>
      </c>
      <c r="D4836" s="1"/>
      <c r="E4836" s="1" t="s">
        <v>4946</v>
      </c>
      <c r="F4836" s="3"/>
      <c r="O4836"/>
      <c r="P4836"/>
      <c r="Q4836"/>
      <c r="U4836" s="969"/>
      <c r="V4836" s="38"/>
      <c r="W4836" s="38"/>
    </row>
    <row r="4837" spans="1:23" x14ac:dyDescent="0.35">
      <c r="A4837" s="1355">
        <v>77080</v>
      </c>
      <c r="B4837" s="1356">
        <v>0.2</v>
      </c>
      <c r="C4837" s="1355" t="s">
        <v>5008</v>
      </c>
      <c r="D4837" s="1"/>
      <c r="E4837" s="1" t="s">
        <v>4946</v>
      </c>
      <c r="F4837" s="3"/>
      <c r="O4837"/>
      <c r="P4837"/>
      <c r="Q4837"/>
      <c r="U4837" s="969"/>
      <c r="V4837" s="38"/>
      <c r="W4837" s="38"/>
    </row>
    <row r="4838" spans="1:23" x14ac:dyDescent="0.35">
      <c r="A4838" s="1355">
        <v>77080</v>
      </c>
      <c r="B4838" s="1356">
        <v>0.2</v>
      </c>
      <c r="C4838" s="1357" t="s">
        <v>5009</v>
      </c>
      <c r="D4838" s="1"/>
      <c r="E4838" s="1" t="s">
        <v>4946</v>
      </c>
      <c r="F4838" s="3"/>
      <c r="O4838"/>
      <c r="P4838"/>
      <c r="Q4838"/>
      <c r="U4838" s="969"/>
      <c r="V4838" s="38"/>
      <c r="W4838" s="38"/>
    </row>
    <row r="4839" spans="1:23" x14ac:dyDescent="0.35">
      <c r="A4839" s="1358">
        <v>77080</v>
      </c>
      <c r="B4839" s="1359">
        <v>0.2</v>
      </c>
      <c r="C4839" s="1360" t="s">
        <v>5010</v>
      </c>
      <c r="D4839" s="1"/>
      <c r="E4839" s="1" t="s">
        <v>4946</v>
      </c>
      <c r="F4839" s="3"/>
      <c r="O4839"/>
      <c r="P4839"/>
      <c r="Q4839"/>
      <c r="U4839" s="969"/>
      <c r="V4839" s="38"/>
      <c r="W4839" s="38"/>
    </row>
    <row r="4840" spans="1:23" x14ac:dyDescent="0.35">
      <c r="A4840" s="1364">
        <v>78226</v>
      </c>
      <c r="B4840" s="1365">
        <v>0.72</v>
      </c>
      <c r="C4840" s="1360" t="s">
        <v>5069</v>
      </c>
      <c r="D4840" s="1"/>
      <c r="E4840" s="1" t="s">
        <v>4946</v>
      </c>
      <c r="F4840" s="3"/>
      <c r="O4840"/>
      <c r="P4840"/>
      <c r="Q4840"/>
      <c r="U4840" s="969"/>
      <c r="V4840" s="38"/>
      <c r="W4840" s="38"/>
    </row>
    <row r="4841" spans="1:23" x14ac:dyDescent="0.35">
      <c r="A4841" s="1364">
        <v>78226</v>
      </c>
      <c r="B4841" s="1365">
        <v>0.72</v>
      </c>
      <c r="C4841" s="1360" t="s">
        <v>5070</v>
      </c>
      <c r="D4841" s="1"/>
      <c r="E4841" s="1" t="s">
        <v>4946</v>
      </c>
      <c r="F4841" s="3"/>
      <c r="O4841"/>
      <c r="P4841"/>
      <c r="Q4841"/>
      <c r="U4841" s="969"/>
      <c r="V4841" s="38"/>
      <c r="W4841" s="38"/>
    </row>
    <row r="4842" spans="1:23" x14ac:dyDescent="0.35">
      <c r="A4842" s="1364">
        <v>78226</v>
      </c>
      <c r="B4842" s="1365">
        <v>0.72</v>
      </c>
      <c r="C4842" s="1360" t="s">
        <v>5071</v>
      </c>
      <c r="D4842" s="1"/>
      <c r="E4842" s="1" t="s">
        <v>4946</v>
      </c>
      <c r="F4842" s="3"/>
      <c r="O4842"/>
      <c r="P4842"/>
      <c r="Q4842"/>
      <c r="U4842" s="969"/>
      <c r="V4842" s="38"/>
      <c r="W4842" s="38"/>
    </row>
    <row r="4843" spans="1:23" x14ac:dyDescent="0.35">
      <c r="A4843" s="1358">
        <v>78265</v>
      </c>
      <c r="B4843" s="1359">
        <v>0.96</v>
      </c>
      <c r="C4843" s="1361" t="s">
        <v>5073</v>
      </c>
      <c r="D4843" s="1"/>
      <c r="E4843" s="1" t="s">
        <v>4946</v>
      </c>
      <c r="F4843" s="3"/>
      <c r="O4843"/>
      <c r="P4843"/>
      <c r="Q4843"/>
      <c r="U4843" s="969"/>
      <c r="V4843" s="38"/>
      <c r="W4843" s="38"/>
    </row>
    <row r="4844" spans="1:23" x14ac:dyDescent="0.35">
      <c r="A4844" s="1355">
        <v>93975</v>
      </c>
      <c r="B4844" s="1356">
        <v>1.1299999999999999</v>
      </c>
      <c r="C4844" s="1357" t="s">
        <v>5103</v>
      </c>
      <c r="D4844" s="1"/>
      <c r="E4844" s="1" t="s">
        <v>4946</v>
      </c>
      <c r="F4844" s="3"/>
      <c r="O4844"/>
      <c r="P4844"/>
      <c r="Q4844"/>
      <c r="U4844" s="969"/>
      <c r="V4844" s="38"/>
      <c r="W4844" s="38"/>
    </row>
    <row r="4845" spans="1:23" x14ac:dyDescent="0.35">
      <c r="A4845" s="1358">
        <v>93975</v>
      </c>
      <c r="B4845" s="1359">
        <v>1.1299999999999999</v>
      </c>
      <c r="C4845" s="1360" t="s">
        <v>5103</v>
      </c>
      <c r="D4845" s="1"/>
      <c r="E4845" s="1" t="s">
        <v>4946</v>
      </c>
      <c r="F4845" s="3"/>
      <c r="O4845"/>
      <c r="P4845"/>
      <c r="Q4845"/>
      <c r="U4845" s="969"/>
      <c r="V4845" s="38"/>
      <c r="W4845" s="38"/>
    </row>
    <row r="4846" spans="1:23" x14ac:dyDescent="0.35">
      <c r="A4846" s="1358">
        <v>93975</v>
      </c>
      <c r="B4846" s="1359">
        <v>1.1299999999999999</v>
      </c>
      <c r="C4846" s="1360" t="s">
        <v>5104</v>
      </c>
      <c r="D4846" s="1"/>
      <c r="E4846" s="1" t="s">
        <v>4946</v>
      </c>
      <c r="O4846"/>
      <c r="P4846"/>
      <c r="Q4846"/>
      <c r="U4846" s="969"/>
      <c r="V4846" s="38"/>
      <c r="W4846" s="38"/>
    </row>
    <row r="4847" spans="1:23" x14ac:dyDescent="0.35">
      <c r="A4847" s="1358" t="s">
        <v>2209</v>
      </c>
      <c r="B4847" s="1359">
        <v>2.2999999999999998</v>
      </c>
      <c r="C4847" s="1360" t="s">
        <v>5146</v>
      </c>
      <c r="D4847" s="1"/>
      <c r="E4847" s="1" t="s">
        <v>4946</v>
      </c>
      <c r="F4847" s="3"/>
      <c r="O4847"/>
      <c r="P4847"/>
      <c r="Q4847"/>
      <c r="U4847" s="969"/>
      <c r="V4847" s="38"/>
      <c r="W4847" s="38"/>
    </row>
    <row r="4848" spans="1:23" x14ac:dyDescent="0.35">
      <c r="A4848" s="1355" t="s">
        <v>2215</v>
      </c>
      <c r="B4848" s="1356">
        <v>2.48</v>
      </c>
      <c r="C4848" s="1355" t="s">
        <v>5150</v>
      </c>
      <c r="D4848" s="1"/>
      <c r="E4848" s="1" t="s">
        <v>4946</v>
      </c>
      <c r="F4848" s="3"/>
      <c r="O4848"/>
      <c r="P4848"/>
      <c r="Q4848"/>
      <c r="U4848" s="969"/>
      <c r="V4848" s="38"/>
      <c r="W4848" s="38"/>
    </row>
    <row r="4849" spans="1:23" x14ac:dyDescent="0.35">
      <c r="A4849" s="1358" t="s">
        <v>515</v>
      </c>
      <c r="B4849" s="1359">
        <v>2.75</v>
      </c>
      <c r="C4849" s="1360" t="s">
        <v>5152</v>
      </c>
      <c r="D4849" s="1"/>
      <c r="E4849" s="1" t="s">
        <v>4946</v>
      </c>
      <c r="F4849" s="3"/>
      <c r="O4849"/>
      <c r="P4849"/>
      <c r="Q4849"/>
      <c r="U4849" s="969"/>
      <c r="V4849" s="38"/>
      <c r="W4849" s="38"/>
    </row>
    <row r="4850" spans="1:23" x14ac:dyDescent="0.35">
      <c r="A4850" s="1355" t="s">
        <v>1269</v>
      </c>
      <c r="B4850" s="1356">
        <v>2.37</v>
      </c>
      <c r="C4850" s="1362" t="s">
        <v>5149</v>
      </c>
      <c r="D4850" s="1"/>
      <c r="E4850" s="1" t="s">
        <v>4946</v>
      </c>
      <c r="F4850" s="3"/>
      <c r="O4850"/>
      <c r="P4850"/>
      <c r="Q4850"/>
      <c r="U4850" s="969"/>
      <c r="V4850" s="38"/>
      <c r="W4850" s="38"/>
    </row>
    <row r="4851" spans="1:23" x14ac:dyDescent="0.35">
      <c r="A4851" s="1358" t="s">
        <v>517</v>
      </c>
      <c r="B4851" s="1359">
        <v>2.9</v>
      </c>
      <c r="C4851" s="1360" t="s">
        <v>5153</v>
      </c>
      <c r="D4851" s="1"/>
      <c r="E4851" s="1" t="s">
        <v>4946</v>
      </c>
      <c r="F4851" s="3"/>
      <c r="O4851"/>
      <c r="P4851"/>
      <c r="Q4851"/>
      <c r="U4851" s="969"/>
      <c r="V4851" s="38"/>
      <c r="W4851" s="38"/>
    </row>
    <row r="4852" spans="1:23" x14ac:dyDescent="0.35">
      <c r="A4852" s="1358" t="s">
        <v>1275</v>
      </c>
      <c r="B4852" s="1359">
        <v>3.1799999999999997</v>
      </c>
      <c r="C4852" s="1360" t="s">
        <v>5154</v>
      </c>
      <c r="D4852" s="1"/>
      <c r="E4852" s="1" t="s">
        <v>4946</v>
      </c>
      <c r="F4852" s="3"/>
      <c r="O4852"/>
      <c r="P4852"/>
      <c r="Q4852"/>
      <c r="U4852" s="969"/>
      <c r="V4852" s="38"/>
      <c r="W4852" s="38"/>
    </row>
    <row r="4853" spans="1:23" x14ac:dyDescent="0.35">
      <c r="A4853" s="1358" t="s">
        <v>26</v>
      </c>
      <c r="B4853" s="1359">
        <v>0.36</v>
      </c>
      <c r="C4853" s="1361" t="s">
        <v>5054</v>
      </c>
      <c r="D4853" s="1"/>
      <c r="E4853" s="1" t="s">
        <v>4946</v>
      </c>
      <c r="F4853" s="3"/>
      <c r="O4853"/>
      <c r="P4853"/>
      <c r="Q4853"/>
      <c r="U4853" s="969"/>
      <c r="V4853" s="38"/>
      <c r="W4853" s="38"/>
    </row>
    <row r="4854" spans="1:23" x14ac:dyDescent="0.35">
      <c r="A4854" s="1358" t="s">
        <v>26</v>
      </c>
      <c r="B4854" s="1359">
        <v>0.36</v>
      </c>
      <c r="C4854" s="1361" t="s">
        <v>5055</v>
      </c>
      <c r="D4854" s="1"/>
      <c r="E4854" s="1" t="s">
        <v>4946</v>
      </c>
      <c r="O4854"/>
      <c r="P4854"/>
      <c r="Q4854"/>
      <c r="U4854" s="969"/>
      <c r="V4854" s="38"/>
      <c r="W4854" s="38"/>
    </row>
    <row r="4855" spans="1:23" x14ac:dyDescent="0.35">
      <c r="A4855" s="1358" t="s">
        <v>26</v>
      </c>
      <c r="B4855" s="1359">
        <v>0.36</v>
      </c>
      <c r="C4855" s="1361" t="s">
        <v>5056</v>
      </c>
      <c r="D4855" s="1"/>
      <c r="E4855" s="1" t="s">
        <v>4946</v>
      </c>
      <c r="F4855" s="3"/>
      <c r="O4855"/>
      <c r="P4855"/>
      <c r="Q4855"/>
      <c r="U4855" s="969"/>
      <c r="V4855" s="38"/>
      <c r="W4855" s="38"/>
    </row>
    <row r="4856" spans="1:23" x14ac:dyDescent="0.35">
      <c r="A4856" s="1358" t="s">
        <v>831</v>
      </c>
      <c r="B4856" s="1359">
        <v>0.32</v>
      </c>
      <c r="C4856" s="1361" t="s">
        <v>5048</v>
      </c>
      <c r="D4856" s="1"/>
      <c r="E4856" s="1" t="s">
        <v>4946</v>
      </c>
      <c r="F4856" s="3"/>
      <c r="O4856"/>
      <c r="P4856"/>
      <c r="Q4856"/>
      <c r="U4856" s="969"/>
      <c r="V4856" s="38"/>
      <c r="W4856" s="38"/>
    </row>
    <row r="4857" spans="1:23" x14ac:dyDescent="0.35">
      <c r="A4857" s="1358" t="s">
        <v>331</v>
      </c>
      <c r="B4857" s="1359">
        <v>0.34</v>
      </c>
      <c r="C4857" s="1361" t="s">
        <v>5051</v>
      </c>
      <c r="D4857" s="1"/>
      <c r="E4857" s="1" t="s">
        <v>4946</v>
      </c>
      <c r="F4857" s="3"/>
      <c r="O4857"/>
      <c r="P4857"/>
      <c r="Q4857"/>
      <c r="U4857" s="969"/>
      <c r="V4857" s="38"/>
      <c r="W4857" s="38"/>
    </row>
    <row r="4858" spans="1:23" x14ac:dyDescent="0.35">
      <c r="A4858" s="1358" t="s">
        <v>333</v>
      </c>
      <c r="B4858" s="1359">
        <v>0.34</v>
      </c>
      <c r="C4858" s="1361" t="s">
        <v>5052</v>
      </c>
      <c r="D4858" s="1"/>
      <c r="E4858" s="1" t="s">
        <v>4946</v>
      </c>
      <c r="F4858" s="3"/>
      <c r="O4858"/>
      <c r="P4858"/>
      <c r="Q4858"/>
      <c r="U4858" s="969"/>
      <c r="V4858" s="38"/>
      <c r="W4858" s="38"/>
    </row>
    <row r="4859" spans="1:23" x14ac:dyDescent="0.35">
      <c r="A4859" s="1372" t="s">
        <v>4719</v>
      </c>
      <c r="B4859" s="1373">
        <v>0.26</v>
      </c>
      <c r="C4859" s="223" t="s">
        <v>5039</v>
      </c>
      <c r="D4859" s="1"/>
      <c r="E4859" s="1" t="s">
        <v>4946</v>
      </c>
      <c r="F4859" s="3"/>
      <c r="O4859"/>
      <c r="P4859"/>
      <c r="Q4859"/>
      <c r="U4859" s="969"/>
      <c r="V4859" s="38"/>
      <c r="W4859" s="38"/>
    </row>
    <row r="4860" spans="1:23" x14ac:dyDescent="0.35">
      <c r="A4860" s="1370" t="s">
        <v>1894</v>
      </c>
      <c r="B4860" s="1371">
        <v>0.36</v>
      </c>
      <c r="C4860" s="358" t="s">
        <v>5057</v>
      </c>
      <c r="D4860" s="1"/>
      <c r="E4860" s="1" t="s">
        <v>4946</v>
      </c>
      <c r="F4860" s="3"/>
      <c r="O4860"/>
      <c r="P4860"/>
      <c r="Q4860"/>
      <c r="U4860" s="969"/>
      <c r="V4860" s="38"/>
      <c r="W4860" s="38"/>
    </row>
    <row r="4861" spans="1:23" x14ac:dyDescent="0.35">
      <c r="A4861" s="1358" t="s">
        <v>20</v>
      </c>
      <c r="B4861" s="1359">
        <v>0.32</v>
      </c>
      <c r="C4861" s="1361" t="s">
        <v>5049</v>
      </c>
      <c r="D4861" s="1"/>
      <c r="E4861" s="1" t="s">
        <v>4946</v>
      </c>
      <c r="F4861" s="3"/>
      <c r="O4861"/>
      <c r="P4861"/>
      <c r="Q4861"/>
      <c r="U4861" s="969"/>
      <c r="V4861" s="38"/>
      <c r="W4861" s="38"/>
    </row>
    <row r="4862" spans="1:23" x14ac:dyDescent="0.35">
      <c r="A4862" s="1358" t="s">
        <v>845</v>
      </c>
      <c r="B4862" s="1359">
        <v>0.36</v>
      </c>
      <c r="C4862" s="1360" t="s">
        <v>5058</v>
      </c>
      <c r="D4862" s="1"/>
      <c r="E4862" s="1" t="s">
        <v>4946</v>
      </c>
      <c r="F4862" s="3"/>
      <c r="O4862"/>
      <c r="P4862"/>
      <c r="Q4862"/>
      <c r="U4862" s="969"/>
      <c r="V4862" s="38"/>
      <c r="W4862" s="38"/>
    </row>
    <row r="4863" spans="1:23" x14ac:dyDescent="0.35">
      <c r="A4863" s="1358" t="s">
        <v>22</v>
      </c>
      <c r="B4863" s="1359">
        <v>0.32</v>
      </c>
      <c r="C4863" s="1361" t="s">
        <v>5050</v>
      </c>
      <c r="D4863" s="1"/>
      <c r="E4863" s="1" t="s">
        <v>4946</v>
      </c>
      <c r="F4863" s="3"/>
      <c r="O4863"/>
      <c r="P4863"/>
      <c r="Q4863"/>
      <c r="U4863" s="969"/>
      <c r="V4863" s="38"/>
      <c r="W4863" s="38"/>
    </row>
    <row r="4864" spans="1:23" x14ac:dyDescent="0.35">
      <c r="A4864" s="1366" t="s">
        <v>16</v>
      </c>
      <c r="B4864" s="1367">
        <v>0.34</v>
      </c>
      <c r="C4864" s="1368" t="s">
        <v>17</v>
      </c>
      <c r="D4864" s="1"/>
      <c r="E4864" s="1" t="s">
        <v>4946</v>
      </c>
      <c r="F4864" s="3"/>
      <c r="O4864"/>
      <c r="P4864"/>
      <c r="Q4864"/>
      <c r="U4864" s="969"/>
      <c r="V4864" s="38"/>
      <c r="W4864" s="38"/>
    </row>
    <row r="4865" spans="1:23" x14ac:dyDescent="0.35">
      <c r="A4865" s="1355" t="s">
        <v>16</v>
      </c>
      <c r="B4865" s="1356">
        <v>0.34</v>
      </c>
      <c r="C4865" s="1357" t="s">
        <v>17</v>
      </c>
      <c r="D4865" s="1"/>
      <c r="E4865" s="1" t="s">
        <v>4946</v>
      </c>
      <c r="F4865" s="3"/>
      <c r="O4865"/>
      <c r="P4865"/>
      <c r="Q4865"/>
      <c r="U4865" s="969"/>
      <c r="V4865" s="38"/>
      <c r="W4865" s="38"/>
    </row>
    <row r="4866" spans="1:23" x14ac:dyDescent="0.35">
      <c r="A4866" s="1358" t="s">
        <v>24</v>
      </c>
      <c r="B4866" s="1359">
        <v>0.34</v>
      </c>
      <c r="C4866" s="1361" t="s">
        <v>5053</v>
      </c>
      <c r="D4866" s="1"/>
      <c r="E4866" s="1" t="s">
        <v>4946</v>
      </c>
      <c r="F4866" s="3"/>
      <c r="O4866"/>
      <c r="P4866"/>
      <c r="Q4866"/>
      <c r="U4866" s="969"/>
      <c r="V4866" s="38"/>
      <c r="W4866" s="38"/>
    </row>
    <row r="4867" spans="1:23" x14ac:dyDescent="0.35">
      <c r="A4867" s="1358" t="s">
        <v>506</v>
      </c>
      <c r="B4867" s="1359">
        <v>2.2599999999999998</v>
      </c>
      <c r="C4867" s="1360" t="s">
        <v>5145</v>
      </c>
      <c r="D4867" s="1"/>
      <c r="E4867" s="1" t="s">
        <v>4946</v>
      </c>
      <c r="F4867" s="3"/>
      <c r="O4867"/>
      <c r="P4867"/>
      <c r="Q4867"/>
      <c r="U4867" s="969"/>
      <c r="V4867" s="38"/>
      <c r="W4867" s="38"/>
    </row>
    <row r="4868" spans="1:23" x14ac:dyDescent="0.35">
      <c r="A4868" s="1355" t="s">
        <v>471</v>
      </c>
      <c r="B4868" s="1356">
        <v>1.34</v>
      </c>
      <c r="C4868" s="1357" t="s">
        <v>5122</v>
      </c>
      <c r="D4868" s="1"/>
      <c r="E4868" s="1" t="s">
        <v>4946</v>
      </c>
      <c r="F4868" s="3"/>
      <c r="O4868"/>
      <c r="P4868"/>
      <c r="Q4868"/>
      <c r="U4868" s="969"/>
      <c r="V4868" s="38"/>
      <c r="W4868" s="38"/>
    </row>
    <row r="4869" spans="1:23" x14ac:dyDescent="0.35">
      <c r="A4869" s="1358" t="s">
        <v>2070</v>
      </c>
      <c r="B4869" s="1359">
        <v>1.34</v>
      </c>
      <c r="C4869" s="1355" t="s">
        <v>5123</v>
      </c>
      <c r="D4869" s="1"/>
      <c r="E4869" s="1" t="s">
        <v>4946</v>
      </c>
      <c r="F4869" s="3"/>
      <c r="O4869"/>
      <c r="P4869"/>
      <c r="Q4869"/>
      <c r="U4869" s="969"/>
      <c r="V4869" s="38"/>
      <c r="W4869" s="38"/>
    </row>
    <row r="4870" spans="1:23" x14ac:dyDescent="0.35">
      <c r="A4870" s="1358" t="s">
        <v>2070</v>
      </c>
      <c r="B4870" s="1359">
        <v>1.34</v>
      </c>
      <c r="C4870" s="1355" t="s">
        <v>5124</v>
      </c>
      <c r="D4870" s="1"/>
      <c r="E4870" s="1" t="s">
        <v>4946</v>
      </c>
      <c r="F4870" s="3"/>
      <c r="O4870"/>
      <c r="P4870"/>
      <c r="Q4870"/>
      <c r="U4870" s="969"/>
      <c r="V4870" s="38"/>
      <c r="W4870" s="38"/>
    </row>
    <row r="4871" spans="1:23" x14ac:dyDescent="0.35">
      <c r="A4871" s="1355" t="s">
        <v>863</v>
      </c>
      <c r="B4871" s="1356">
        <v>1.33</v>
      </c>
      <c r="C4871" s="1357" t="s">
        <v>5121</v>
      </c>
      <c r="D4871" s="1"/>
      <c r="E4871" s="1" t="s">
        <v>4946</v>
      </c>
      <c r="F4871" s="3"/>
      <c r="O4871"/>
      <c r="P4871"/>
      <c r="Q4871"/>
      <c r="U4871" s="969"/>
      <c r="V4871" s="38"/>
      <c r="W4871" s="38"/>
    </row>
    <row r="4872" spans="1:23" x14ac:dyDescent="0.35">
      <c r="A4872" s="1355" t="s">
        <v>1187</v>
      </c>
      <c r="B4872" s="1356">
        <v>1.38</v>
      </c>
      <c r="C4872" s="1355" t="s">
        <v>5126</v>
      </c>
      <c r="D4872" s="1"/>
      <c r="E4872" s="1" t="s">
        <v>4946</v>
      </c>
      <c r="F4872" s="3"/>
      <c r="O4872"/>
      <c r="P4872"/>
      <c r="Q4872"/>
      <c r="U4872" s="969"/>
      <c r="V4872" s="38"/>
      <c r="W4872" s="38"/>
    </row>
    <row r="4873" spans="1:23" x14ac:dyDescent="0.35">
      <c r="A4873" s="1355" t="s">
        <v>1187</v>
      </c>
      <c r="B4873" s="1356">
        <v>1.38</v>
      </c>
      <c r="C4873" s="1355" t="s">
        <v>5127</v>
      </c>
      <c r="D4873" s="1"/>
      <c r="E4873" s="1" t="s">
        <v>4946</v>
      </c>
      <c r="F4873" s="3"/>
      <c r="O4873"/>
      <c r="P4873"/>
      <c r="Q4873"/>
      <c r="U4873" s="969"/>
      <c r="V4873" s="38"/>
      <c r="W4873" s="38"/>
    </row>
    <row r="4874" spans="1:23" x14ac:dyDescent="0.35">
      <c r="A4874" s="1355" t="s">
        <v>1199</v>
      </c>
      <c r="B4874" s="1356">
        <v>1.57</v>
      </c>
      <c r="C4874" s="1355" t="s">
        <v>5133</v>
      </c>
      <c r="D4874" s="1"/>
      <c r="E4874" s="1" t="s">
        <v>4946</v>
      </c>
      <c r="F4874" s="3"/>
      <c r="O4874"/>
      <c r="P4874"/>
      <c r="Q4874"/>
      <c r="U4874" s="969"/>
      <c r="V4874" s="38"/>
      <c r="W4874" s="38"/>
    </row>
    <row r="4875" spans="1:23" x14ac:dyDescent="0.35">
      <c r="A4875" s="1374">
        <v>49465</v>
      </c>
      <c r="B4875" s="1375">
        <v>0.6</v>
      </c>
      <c r="C4875" s="87" t="s">
        <v>5294</v>
      </c>
      <c r="D4875" s="1"/>
      <c r="E4875" s="1" t="s">
        <v>5155</v>
      </c>
      <c r="F4875" s="1109"/>
      <c r="O4875"/>
      <c r="P4875"/>
      <c r="Q4875"/>
      <c r="U4875" s="969"/>
      <c r="V4875" s="38"/>
      <c r="W4875" s="38"/>
    </row>
    <row r="4876" spans="1:23" x14ac:dyDescent="0.35">
      <c r="A4876" s="1374">
        <v>49465</v>
      </c>
      <c r="B4876" s="1375">
        <v>0.6</v>
      </c>
      <c r="C4876" s="87" t="s">
        <v>5157</v>
      </c>
      <c r="D4876" s="1"/>
      <c r="E4876" s="1" t="s">
        <v>5155</v>
      </c>
      <c r="F4876" s="3"/>
      <c r="O4876"/>
      <c r="P4876"/>
      <c r="Q4876"/>
      <c r="U4876" s="969"/>
      <c r="V4876" s="38"/>
      <c r="W4876" s="38"/>
    </row>
    <row r="4877" spans="1:23" x14ac:dyDescent="0.35">
      <c r="A4877" s="1374">
        <v>49465</v>
      </c>
      <c r="B4877" s="1375">
        <v>0.6</v>
      </c>
      <c r="C4877" s="87" t="s">
        <v>5157</v>
      </c>
      <c r="D4877" s="1"/>
      <c r="E4877" s="1" t="s">
        <v>5155</v>
      </c>
      <c r="F4877" s="3"/>
      <c r="O4877"/>
      <c r="P4877"/>
      <c r="Q4877"/>
      <c r="U4877" s="969"/>
      <c r="V4877" s="38"/>
      <c r="W4877" s="38"/>
    </row>
    <row r="4878" spans="1:23" x14ac:dyDescent="0.35">
      <c r="A4878" s="1376">
        <v>70110</v>
      </c>
      <c r="B4878" s="1047">
        <v>0.24</v>
      </c>
      <c r="C4878" s="292" t="s">
        <v>990</v>
      </c>
      <c r="D4878" s="1"/>
      <c r="E4878" s="1" t="s">
        <v>5155</v>
      </c>
      <c r="F4878" s="3"/>
      <c r="O4878"/>
      <c r="P4878"/>
      <c r="Q4878"/>
      <c r="U4878" s="969"/>
      <c r="V4878" s="38"/>
      <c r="W4878" s="38"/>
    </row>
    <row r="4879" spans="1:23" x14ac:dyDescent="0.35">
      <c r="A4879" s="1376">
        <v>70130</v>
      </c>
      <c r="B4879" s="1047">
        <v>0.33</v>
      </c>
      <c r="C4879" s="292" t="s">
        <v>5274</v>
      </c>
      <c r="D4879" s="1"/>
      <c r="E4879" s="1" t="s">
        <v>5155</v>
      </c>
      <c r="F4879" s="3"/>
      <c r="O4879"/>
      <c r="P4879"/>
      <c r="Q4879"/>
      <c r="U4879" s="969"/>
      <c r="V4879" s="38"/>
      <c r="W4879" s="38"/>
    </row>
    <row r="4880" spans="1:23" x14ac:dyDescent="0.35">
      <c r="A4880" s="1376">
        <v>70150</v>
      </c>
      <c r="B4880" s="1047">
        <v>0.25</v>
      </c>
      <c r="C4880" s="292" t="s">
        <v>5258</v>
      </c>
      <c r="D4880" s="1"/>
      <c r="E4880" s="1" t="s">
        <v>5155</v>
      </c>
      <c r="F4880" s="3"/>
      <c r="O4880"/>
      <c r="P4880"/>
      <c r="Q4880"/>
      <c r="U4880" s="969"/>
      <c r="V4880" s="38"/>
      <c r="W4880" s="38"/>
    </row>
    <row r="4881" spans="1:23" x14ac:dyDescent="0.35">
      <c r="A4881" s="1376">
        <v>70160</v>
      </c>
      <c r="B4881" s="1047">
        <v>0.17</v>
      </c>
      <c r="C4881" s="292" t="s">
        <v>5201</v>
      </c>
      <c r="D4881" s="1"/>
      <c r="E4881" s="1" t="s">
        <v>5155</v>
      </c>
      <c r="F4881" s="3"/>
      <c r="O4881"/>
      <c r="P4881"/>
      <c r="Q4881"/>
      <c r="U4881" s="969"/>
      <c r="V4881" s="38"/>
      <c r="W4881" s="38"/>
    </row>
    <row r="4882" spans="1:23" x14ac:dyDescent="0.35">
      <c r="A4882" s="1376">
        <v>70200</v>
      </c>
      <c r="B4882" s="1047">
        <v>0.27</v>
      </c>
      <c r="C4882" s="292" t="s">
        <v>5265</v>
      </c>
      <c r="D4882" s="1"/>
      <c r="E4882" s="1" t="s">
        <v>5155</v>
      </c>
      <c r="F4882" s="3"/>
      <c r="O4882"/>
      <c r="P4882"/>
      <c r="Q4882"/>
      <c r="U4882" s="969"/>
      <c r="V4882" s="38"/>
      <c r="W4882" s="38"/>
    </row>
    <row r="4883" spans="1:23" x14ac:dyDescent="0.35">
      <c r="A4883" s="1376">
        <v>70220</v>
      </c>
      <c r="B4883" s="1047">
        <v>0.21</v>
      </c>
      <c r="C4883" s="302" t="s">
        <v>5239</v>
      </c>
      <c r="D4883" s="1"/>
      <c r="E4883" s="1" t="s">
        <v>5155</v>
      </c>
      <c r="F4883" s="3"/>
      <c r="O4883"/>
      <c r="P4883"/>
      <c r="Q4883"/>
      <c r="U4883" s="969"/>
      <c r="V4883" s="38"/>
      <c r="W4883" s="38"/>
    </row>
    <row r="4884" spans="1:23" x14ac:dyDescent="0.35">
      <c r="A4884" s="1376">
        <v>70250</v>
      </c>
      <c r="B4884" s="1047">
        <v>0.18</v>
      </c>
      <c r="C4884" s="302" t="s">
        <v>5216</v>
      </c>
      <c r="D4884" s="1"/>
      <c r="E4884" s="1" t="s">
        <v>5155</v>
      </c>
      <c r="F4884" s="1114"/>
      <c r="O4884"/>
      <c r="P4884"/>
      <c r="Q4884"/>
      <c r="U4884" s="969"/>
      <c r="V4884" s="38"/>
      <c r="W4884" s="38"/>
    </row>
    <row r="4885" spans="1:23" x14ac:dyDescent="0.35">
      <c r="A4885" s="1376">
        <v>70250</v>
      </c>
      <c r="B4885" s="1047">
        <v>0.18</v>
      </c>
      <c r="C4885" s="302" t="s">
        <v>5217</v>
      </c>
      <c r="D4885" s="1"/>
      <c r="E4885" s="1" t="s">
        <v>5155</v>
      </c>
      <c r="F4885" s="3"/>
      <c r="O4885"/>
      <c r="P4885"/>
      <c r="Q4885"/>
      <c r="U4885" s="969"/>
      <c r="V4885" s="38"/>
      <c r="W4885" s="38"/>
    </row>
    <row r="4886" spans="1:23" x14ac:dyDescent="0.35">
      <c r="A4886" s="1376">
        <v>70260</v>
      </c>
      <c r="B4886" s="1047">
        <v>0.27</v>
      </c>
      <c r="C4886" s="302" t="s">
        <v>5266</v>
      </c>
      <c r="D4886" s="1"/>
      <c r="E4886" s="1" t="s">
        <v>5155</v>
      </c>
      <c r="F4886" s="3"/>
      <c r="O4886"/>
      <c r="P4886"/>
      <c r="Q4886"/>
      <c r="U4886" s="969"/>
      <c r="V4886" s="38"/>
      <c r="W4886" s="38"/>
    </row>
    <row r="4887" spans="1:23" x14ac:dyDescent="0.35">
      <c r="A4887" s="1376">
        <v>70330</v>
      </c>
      <c r="B4887" s="1047">
        <v>0.23</v>
      </c>
      <c r="C4887" s="292" t="s">
        <v>5256</v>
      </c>
      <c r="D4887" s="1"/>
      <c r="E4887" s="1" t="s">
        <v>5155</v>
      </c>
      <c r="F4887" s="3"/>
      <c r="O4887"/>
      <c r="P4887"/>
      <c r="Q4887"/>
      <c r="U4887" s="969"/>
      <c r="V4887" s="38"/>
      <c r="W4887" s="38"/>
    </row>
    <row r="4888" spans="1:23" x14ac:dyDescent="0.35">
      <c r="A4888" s="1376">
        <v>70336</v>
      </c>
      <c r="B4888" s="1047">
        <v>1.44</v>
      </c>
      <c r="C4888" s="292" t="s">
        <v>2536</v>
      </c>
      <c r="D4888" s="1"/>
      <c r="E4888" s="1" t="s">
        <v>5155</v>
      </c>
      <c r="F4888" s="3"/>
      <c r="O4888"/>
      <c r="P4888"/>
      <c r="Q4888"/>
      <c r="U4888" s="969"/>
      <c r="V4888" s="38"/>
      <c r="W4888" s="38"/>
    </row>
    <row r="4889" spans="1:23" x14ac:dyDescent="0.35">
      <c r="A4889" s="1376">
        <v>70360</v>
      </c>
      <c r="B4889" s="1047">
        <v>0.18</v>
      </c>
      <c r="C4889" s="292" t="s">
        <v>5218</v>
      </c>
      <c r="D4889" s="1"/>
      <c r="E4889" s="1" t="s">
        <v>5155</v>
      </c>
      <c r="F4889" s="3"/>
      <c r="O4889"/>
      <c r="P4889"/>
      <c r="Q4889"/>
      <c r="U4889" s="969"/>
      <c r="V4889" s="38"/>
      <c r="W4889" s="38"/>
    </row>
    <row r="4890" spans="1:23" x14ac:dyDescent="0.35">
      <c r="A4890" s="1376">
        <v>70450</v>
      </c>
      <c r="B4890" s="1047">
        <v>0.83</v>
      </c>
      <c r="C4890" s="302" t="s">
        <v>5313</v>
      </c>
      <c r="D4890" s="1"/>
      <c r="E4890" s="1" t="s">
        <v>5155</v>
      </c>
      <c r="F4890" s="3"/>
      <c r="O4890"/>
      <c r="P4890"/>
      <c r="Q4890"/>
      <c r="U4890" s="969"/>
      <c r="V4890" s="38"/>
      <c r="W4890" s="38"/>
    </row>
    <row r="4891" spans="1:23" x14ac:dyDescent="0.35">
      <c r="A4891" s="1376">
        <v>70460</v>
      </c>
      <c r="B4891" s="1047">
        <v>1.1000000000000001</v>
      </c>
      <c r="C4891" s="292" t="s">
        <v>5322</v>
      </c>
      <c r="D4891" s="1"/>
      <c r="E4891" s="1" t="s">
        <v>5155</v>
      </c>
      <c r="O4891"/>
      <c r="P4891"/>
      <c r="Q4891"/>
      <c r="U4891" s="969"/>
      <c r="V4891" s="38"/>
      <c r="W4891" s="38"/>
    </row>
    <row r="4892" spans="1:23" x14ac:dyDescent="0.35">
      <c r="A4892" s="1376">
        <v>70471</v>
      </c>
      <c r="B4892" s="1047">
        <v>2.5</v>
      </c>
      <c r="C4892" s="302" t="s">
        <v>5448</v>
      </c>
      <c r="D4892" s="1"/>
      <c r="E4892" s="1" t="s">
        <v>5155</v>
      </c>
      <c r="F4892" s="3"/>
      <c r="O4892"/>
      <c r="P4892"/>
      <c r="Q4892"/>
      <c r="U4892" s="969"/>
      <c r="V4892" s="38"/>
      <c r="W4892" s="38"/>
    </row>
    <row r="4893" spans="1:23" x14ac:dyDescent="0.35">
      <c r="A4893" s="1376">
        <v>70480</v>
      </c>
      <c r="B4893" s="1047">
        <v>1.25</v>
      </c>
      <c r="C4893" s="292" t="s">
        <v>5343</v>
      </c>
      <c r="D4893" s="1"/>
      <c r="E4893" s="1" t="s">
        <v>5155</v>
      </c>
      <c r="F4893" s="3"/>
      <c r="O4893"/>
      <c r="P4893"/>
      <c r="Q4893"/>
      <c r="U4893" s="969"/>
      <c r="V4893" s="38"/>
      <c r="W4893" s="38"/>
    </row>
    <row r="4894" spans="1:23" x14ac:dyDescent="0.35">
      <c r="A4894" s="1376">
        <v>70481</v>
      </c>
      <c r="B4894" s="1047">
        <v>1.1000000000000001</v>
      </c>
      <c r="C4894" s="292" t="s">
        <v>5323</v>
      </c>
      <c r="D4894" s="1"/>
      <c r="E4894" s="1" t="s">
        <v>5155</v>
      </c>
      <c r="F4894" s="3"/>
      <c r="O4894"/>
      <c r="P4894"/>
      <c r="Q4894"/>
      <c r="U4894" s="969"/>
      <c r="V4894" s="38"/>
      <c r="W4894" s="38"/>
    </row>
    <row r="4895" spans="1:23" x14ac:dyDescent="0.35">
      <c r="A4895" s="1376">
        <v>70482</v>
      </c>
      <c r="B4895" s="1047">
        <v>1.24</v>
      </c>
      <c r="C4895" s="292" t="s">
        <v>5340</v>
      </c>
      <c r="D4895" s="1"/>
      <c r="E4895" s="1" t="s">
        <v>5155</v>
      </c>
      <c r="F4895" s="3"/>
      <c r="O4895"/>
      <c r="P4895"/>
      <c r="Q4895"/>
      <c r="U4895" s="969"/>
      <c r="V4895" s="38"/>
      <c r="W4895" s="38"/>
    </row>
    <row r="4896" spans="1:23" x14ac:dyDescent="0.35">
      <c r="A4896" s="1376">
        <v>70486</v>
      </c>
      <c r="B4896" s="1047">
        <v>0.83</v>
      </c>
      <c r="C4896" s="292" t="s">
        <v>5314</v>
      </c>
      <c r="D4896" s="1"/>
      <c r="E4896" s="1" t="s">
        <v>5155</v>
      </c>
      <c r="F4896" s="3"/>
      <c r="O4896"/>
      <c r="P4896"/>
      <c r="Q4896"/>
      <c r="U4896" s="969"/>
      <c r="V4896" s="38"/>
      <c r="W4896" s="38"/>
    </row>
    <row r="4897" spans="1:23" x14ac:dyDescent="0.35">
      <c r="A4897" s="1376">
        <v>70487</v>
      </c>
      <c r="B4897" s="1047">
        <v>1.1000000000000001</v>
      </c>
      <c r="C4897" s="302" t="s">
        <v>5324</v>
      </c>
      <c r="D4897" s="1"/>
      <c r="E4897" s="1" t="s">
        <v>5155</v>
      </c>
      <c r="F4897" s="3"/>
      <c r="O4897"/>
      <c r="P4897"/>
      <c r="Q4897"/>
      <c r="U4897" s="969"/>
      <c r="V4897" s="38"/>
      <c r="W4897" s="38"/>
    </row>
    <row r="4898" spans="1:23" x14ac:dyDescent="0.35">
      <c r="A4898" s="1376">
        <v>70490</v>
      </c>
      <c r="B4898" s="1047">
        <v>1.25</v>
      </c>
      <c r="C4898" s="302" t="s">
        <v>5344</v>
      </c>
      <c r="D4898" s="1"/>
      <c r="E4898" s="1" t="s">
        <v>5155</v>
      </c>
      <c r="F4898" s="3"/>
      <c r="O4898"/>
      <c r="P4898"/>
      <c r="Q4898"/>
      <c r="U4898" s="969"/>
      <c r="V4898" s="38"/>
      <c r="W4898" s="38"/>
    </row>
    <row r="4899" spans="1:23" x14ac:dyDescent="0.35">
      <c r="A4899" s="1376">
        <v>70491</v>
      </c>
      <c r="B4899" s="1047">
        <v>1.35</v>
      </c>
      <c r="C4899" s="302" t="s">
        <v>5371</v>
      </c>
      <c r="D4899" s="1"/>
      <c r="E4899" s="1" t="s">
        <v>5155</v>
      </c>
      <c r="F4899" s="3"/>
      <c r="O4899"/>
      <c r="P4899"/>
      <c r="Q4899"/>
      <c r="U4899" s="969"/>
      <c r="V4899" s="38"/>
      <c r="W4899" s="38"/>
    </row>
    <row r="4900" spans="1:23" x14ac:dyDescent="0.35">
      <c r="A4900" s="1376">
        <v>70492</v>
      </c>
      <c r="B4900" s="1047">
        <v>1.58</v>
      </c>
      <c r="C4900" s="292" t="s">
        <v>5380</v>
      </c>
      <c r="D4900" s="1"/>
      <c r="E4900" s="1" t="s">
        <v>5155</v>
      </c>
      <c r="F4900" s="3"/>
      <c r="O4900"/>
      <c r="P4900"/>
      <c r="Q4900"/>
      <c r="U4900" s="969"/>
      <c r="V4900" s="38"/>
      <c r="W4900" s="38"/>
    </row>
    <row r="4901" spans="1:23" x14ac:dyDescent="0.35">
      <c r="A4901" s="1376">
        <v>70540</v>
      </c>
      <c r="B4901" s="1047">
        <v>1.32</v>
      </c>
      <c r="C4901" s="292" t="s">
        <v>5345</v>
      </c>
      <c r="D4901" s="1"/>
      <c r="E4901" s="1" t="s">
        <v>5155</v>
      </c>
      <c r="F4901" s="3"/>
      <c r="O4901"/>
      <c r="P4901"/>
      <c r="Q4901"/>
      <c r="U4901" s="969"/>
      <c r="V4901" s="38"/>
      <c r="W4901" s="38"/>
    </row>
    <row r="4902" spans="1:23" x14ac:dyDescent="0.35">
      <c r="A4902" s="1376">
        <v>70542</v>
      </c>
      <c r="B4902" s="1047">
        <v>1.58</v>
      </c>
      <c r="C4902" s="292" t="s">
        <v>5381</v>
      </c>
      <c r="D4902" s="1"/>
      <c r="E4902" s="1" t="s">
        <v>5155</v>
      </c>
      <c r="F4902" s="3"/>
      <c r="O4902"/>
      <c r="P4902"/>
      <c r="Q4902"/>
      <c r="U4902" s="969"/>
      <c r="V4902" s="38"/>
      <c r="W4902" s="38"/>
    </row>
    <row r="4903" spans="1:23" x14ac:dyDescent="0.35">
      <c r="A4903" s="1376">
        <v>70543</v>
      </c>
      <c r="B4903" s="1047">
        <v>2.1</v>
      </c>
      <c r="C4903" s="292" t="s">
        <v>5415</v>
      </c>
      <c r="D4903" s="1"/>
      <c r="E4903" s="1" t="s">
        <v>5155</v>
      </c>
      <c r="F4903" s="3"/>
      <c r="O4903"/>
      <c r="P4903"/>
      <c r="Q4903"/>
      <c r="U4903" s="969"/>
      <c r="V4903" s="38"/>
      <c r="W4903" s="38"/>
    </row>
    <row r="4904" spans="1:23" x14ac:dyDescent="0.35">
      <c r="A4904" s="1376">
        <v>70543</v>
      </c>
      <c r="B4904" s="1047">
        <v>2.1</v>
      </c>
      <c r="C4904" s="292" t="s">
        <v>5416</v>
      </c>
      <c r="D4904" s="1"/>
      <c r="E4904" s="1" t="s">
        <v>5155</v>
      </c>
      <c r="F4904" s="3"/>
      <c r="O4904"/>
      <c r="P4904"/>
      <c r="Q4904"/>
      <c r="U4904" s="969"/>
      <c r="V4904" s="38"/>
      <c r="W4904" s="38"/>
    </row>
    <row r="4905" spans="1:23" x14ac:dyDescent="0.35">
      <c r="A4905" s="1376">
        <v>70544</v>
      </c>
      <c r="B4905" s="1047">
        <v>1.17</v>
      </c>
      <c r="C4905" s="292" t="s">
        <v>5333</v>
      </c>
      <c r="D4905" s="1"/>
      <c r="E4905" s="1" t="s">
        <v>5155</v>
      </c>
      <c r="F4905" s="3"/>
      <c r="O4905"/>
      <c r="P4905"/>
      <c r="Q4905"/>
      <c r="U4905" s="969"/>
      <c r="V4905" s="38"/>
      <c r="W4905" s="38"/>
    </row>
    <row r="4906" spans="1:23" x14ac:dyDescent="0.35">
      <c r="A4906" s="1376">
        <v>70544</v>
      </c>
      <c r="B4906" s="1047">
        <v>1.17</v>
      </c>
      <c r="C4906" s="292" t="s">
        <v>5334</v>
      </c>
      <c r="D4906" s="1"/>
      <c r="E4906" s="1" t="s">
        <v>5155</v>
      </c>
      <c r="F4906" s="3"/>
      <c r="O4906"/>
      <c r="P4906"/>
      <c r="Q4906"/>
      <c r="U4906" s="969"/>
      <c r="V4906" s="38"/>
      <c r="W4906" s="38"/>
    </row>
    <row r="4907" spans="1:23" x14ac:dyDescent="0.35">
      <c r="A4907" s="1376">
        <v>70544</v>
      </c>
      <c r="B4907" s="1047">
        <v>1.17</v>
      </c>
      <c r="C4907" s="87" t="s">
        <v>5335</v>
      </c>
      <c r="D4907" s="1"/>
      <c r="E4907" s="1" t="s">
        <v>5155</v>
      </c>
      <c r="F4907" s="3"/>
      <c r="O4907"/>
      <c r="P4907"/>
      <c r="Q4907"/>
      <c r="U4907" s="969"/>
      <c r="V4907" s="38"/>
      <c r="W4907" s="38"/>
    </row>
    <row r="4908" spans="1:23" x14ac:dyDescent="0.35">
      <c r="A4908" s="1376">
        <v>70546</v>
      </c>
      <c r="B4908" s="1047">
        <v>1.44</v>
      </c>
      <c r="C4908" s="292" t="s">
        <v>5377</v>
      </c>
      <c r="D4908" s="1"/>
      <c r="E4908" s="1" t="s">
        <v>5155</v>
      </c>
      <c r="F4908" s="3"/>
      <c r="O4908"/>
      <c r="P4908"/>
      <c r="Q4908"/>
      <c r="U4908" s="969"/>
      <c r="V4908" s="38"/>
      <c r="W4908" s="38"/>
    </row>
    <row r="4909" spans="1:23" x14ac:dyDescent="0.35">
      <c r="A4909" s="1376">
        <v>70551</v>
      </c>
      <c r="B4909" s="1047">
        <v>1.44</v>
      </c>
      <c r="C4909" s="292" t="s">
        <v>2540</v>
      </c>
      <c r="D4909" s="1"/>
      <c r="E4909" s="1" t="s">
        <v>5155</v>
      </c>
      <c r="F4909" s="3"/>
      <c r="O4909"/>
      <c r="P4909"/>
      <c r="Q4909"/>
      <c r="U4909" s="969"/>
      <c r="V4909" s="38"/>
      <c r="W4909" s="38"/>
    </row>
    <row r="4910" spans="1:23" x14ac:dyDescent="0.35">
      <c r="A4910" s="1376">
        <v>70552</v>
      </c>
      <c r="B4910" s="1047">
        <v>1.74</v>
      </c>
      <c r="C4910" s="292" t="s">
        <v>4120</v>
      </c>
      <c r="D4910" s="1"/>
      <c r="E4910" s="1" t="s">
        <v>5155</v>
      </c>
      <c r="F4910" s="3"/>
      <c r="O4910"/>
      <c r="P4910"/>
      <c r="Q4910"/>
      <c r="U4910" s="969"/>
      <c r="V4910" s="38"/>
      <c r="W4910" s="38"/>
    </row>
    <row r="4911" spans="1:23" x14ac:dyDescent="0.35">
      <c r="A4911" s="1376">
        <v>70553</v>
      </c>
      <c r="B4911" s="1047">
        <v>2.23</v>
      </c>
      <c r="C4911" s="292" t="s">
        <v>5444</v>
      </c>
      <c r="D4911" s="1"/>
      <c r="E4911" s="1" t="s">
        <v>5155</v>
      </c>
      <c r="F4911" s="3"/>
      <c r="O4911"/>
      <c r="P4911"/>
      <c r="Q4911"/>
      <c r="U4911" s="969"/>
      <c r="V4911" s="38"/>
      <c r="W4911" s="38"/>
    </row>
    <row r="4912" spans="1:23" x14ac:dyDescent="0.35">
      <c r="A4912" s="1376">
        <v>71045</v>
      </c>
      <c r="B4912" s="1047">
        <v>0.18</v>
      </c>
      <c r="C4912" s="302" t="s">
        <v>4667</v>
      </c>
      <c r="D4912" s="1"/>
      <c r="E4912" s="1" t="s">
        <v>5155</v>
      </c>
      <c r="F4912" s="3"/>
      <c r="O4912"/>
      <c r="P4912"/>
      <c r="Q4912"/>
      <c r="U4912" s="969"/>
      <c r="V4912" s="38"/>
      <c r="W4912" s="38"/>
    </row>
    <row r="4913" spans="1:23" x14ac:dyDescent="0.35">
      <c r="A4913" s="1376">
        <v>71045</v>
      </c>
      <c r="B4913" s="1047">
        <v>0.18</v>
      </c>
      <c r="C4913" s="292" t="s">
        <v>5219</v>
      </c>
      <c r="D4913" s="1"/>
      <c r="E4913" s="1" t="s">
        <v>5155</v>
      </c>
      <c r="F4913" s="3"/>
      <c r="O4913"/>
      <c r="P4913"/>
      <c r="Q4913"/>
      <c r="U4913" s="969"/>
      <c r="V4913" s="38"/>
      <c r="W4913" s="38"/>
    </row>
    <row r="4914" spans="1:23" x14ac:dyDescent="0.35">
      <c r="A4914" s="1376">
        <v>71045</v>
      </c>
      <c r="B4914" s="1047">
        <v>0.18</v>
      </c>
      <c r="C4914" s="302" t="s">
        <v>5220</v>
      </c>
      <c r="D4914" s="1"/>
      <c r="E4914" s="1" t="s">
        <v>5155</v>
      </c>
      <c r="F4914" s="3"/>
      <c r="O4914"/>
      <c r="P4914"/>
      <c r="Q4914"/>
      <c r="U4914" s="969"/>
      <c r="V4914" s="38"/>
      <c r="W4914" s="38"/>
    </row>
    <row r="4915" spans="1:23" x14ac:dyDescent="0.35">
      <c r="A4915" s="1376">
        <v>71046</v>
      </c>
      <c r="B4915" s="1047">
        <v>0.21</v>
      </c>
      <c r="C4915" s="302" t="s">
        <v>5240</v>
      </c>
      <c r="D4915" s="1"/>
      <c r="E4915" s="1" t="s">
        <v>5155</v>
      </c>
      <c r="F4915" s="3"/>
      <c r="O4915"/>
      <c r="P4915"/>
      <c r="Q4915"/>
      <c r="U4915" s="969"/>
      <c r="V4915" s="38"/>
      <c r="W4915" s="38"/>
    </row>
    <row r="4916" spans="1:23" x14ac:dyDescent="0.35">
      <c r="A4916" s="1376">
        <v>71047</v>
      </c>
      <c r="B4916" s="1047">
        <v>0.26</v>
      </c>
      <c r="C4916" s="292" t="s">
        <v>5261</v>
      </c>
      <c r="D4916" s="1"/>
      <c r="E4916" s="1" t="s">
        <v>5155</v>
      </c>
      <c r="F4916" s="3"/>
      <c r="O4916"/>
      <c r="P4916"/>
      <c r="Q4916"/>
      <c r="U4916" s="969"/>
      <c r="V4916" s="38"/>
      <c r="W4916" s="38"/>
    </row>
    <row r="4917" spans="1:23" x14ac:dyDescent="0.35">
      <c r="A4917" s="1376">
        <v>71100</v>
      </c>
      <c r="B4917" s="1047">
        <v>0.21</v>
      </c>
      <c r="C4917" s="302" t="s">
        <v>5241</v>
      </c>
      <c r="D4917" s="1"/>
      <c r="E4917" s="1" t="s">
        <v>5155</v>
      </c>
      <c r="F4917" s="3"/>
      <c r="O4917"/>
      <c r="P4917"/>
      <c r="Q4917"/>
      <c r="U4917" s="969"/>
      <c r="V4917" s="38"/>
      <c r="W4917" s="38"/>
    </row>
    <row r="4918" spans="1:23" x14ac:dyDescent="0.35">
      <c r="A4918" s="1376">
        <v>71100</v>
      </c>
      <c r="B4918" s="1047">
        <v>0.21</v>
      </c>
      <c r="C4918" s="302" t="s">
        <v>5242</v>
      </c>
      <c r="D4918" s="1"/>
      <c r="E4918" s="1" t="s">
        <v>5155</v>
      </c>
      <c r="F4918" s="3"/>
      <c r="O4918"/>
      <c r="P4918"/>
      <c r="Q4918"/>
      <c r="U4918" s="969"/>
      <c r="V4918" s="38"/>
      <c r="W4918" s="38"/>
    </row>
    <row r="4919" spans="1:23" x14ac:dyDescent="0.35">
      <c r="A4919" s="1376">
        <v>71100</v>
      </c>
      <c r="B4919" s="1047">
        <v>0.21</v>
      </c>
      <c r="C4919" s="302" t="s">
        <v>5243</v>
      </c>
      <c r="D4919" s="1"/>
      <c r="E4919" s="1" t="s">
        <v>5155</v>
      </c>
      <c r="F4919" s="3"/>
      <c r="O4919"/>
      <c r="P4919"/>
      <c r="Q4919"/>
      <c r="U4919" s="969"/>
      <c r="V4919" s="38"/>
      <c r="W4919" s="38"/>
    </row>
    <row r="4920" spans="1:23" x14ac:dyDescent="0.35">
      <c r="A4920" s="1376">
        <v>71100</v>
      </c>
      <c r="B4920" s="1047">
        <v>0.21</v>
      </c>
      <c r="C4920" s="302" t="s">
        <v>5244</v>
      </c>
      <c r="D4920" s="1"/>
      <c r="E4920" s="1" t="s">
        <v>5155</v>
      </c>
      <c r="F4920" s="3"/>
      <c r="O4920"/>
      <c r="P4920"/>
      <c r="Q4920"/>
      <c r="U4920" s="969"/>
      <c r="V4920" s="38"/>
      <c r="W4920" s="38"/>
    </row>
    <row r="4921" spans="1:23" x14ac:dyDescent="0.35">
      <c r="A4921" s="1376">
        <v>71101</v>
      </c>
      <c r="B4921" s="1047">
        <v>0.26</v>
      </c>
      <c r="C4921" s="302" t="s">
        <v>5262</v>
      </c>
      <c r="D4921" s="1"/>
      <c r="E4921" s="1" t="s">
        <v>5155</v>
      </c>
      <c r="F4921" s="3"/>
      <c r="O4921"/>
      <c r="P4921"/>
      <c r="Q4921"/>
      <c r="U4921" s="969"/>
      <c r="V4921" s="38"/>
      <c r="W4921" s="38"/>
    </row>
    <row r="4922" spans="1:23" x14ac:dyDescent="0.35">
      <c r="A4922" s="1376">
        <v>71101</v>
      </c>
      <c r="B4922" s="1047">
        <v>0.26</v>
      </c>
      <c r="C4922" s="302" t="s">
        <v>5263</v>
      </c>
      <c r="D4922" s="1"/>
      <c r="E4922" s="1" t="s">
        <v>5155</v>
      </c>
      <c r="F4922" s="3"/>
      <c r="O4922"/>
      <c r="P4922"/>
      <c r="Q4922"/>
      <c r="U4922" s="969"/>
      <c r="V4922" s="38"/>
      <c r="W4922" s="38"/>
    </row>
    <row r="4923" spans="1:23" x14ac:dyDescent="0.35">
      <c r="A4923" s="1376">
        <v>71110</v>
      </c>
      <c r="B4923" s="1047">
        <v>0.28000000000000003</v>
      </c>
      <c r="C4923" s="292" t="s">
        <v>5267</v>
      </c>
      <c r="D4923" s="1"/>
      <c r="E4923" s="1" t="s">
        <v>5155</v>
      </c>
      <c r="F4923" s="3"/>
      <c r="O4923"/>
      <c r="P4923"/>
      <c r="Q4923"/>
      <c r="U4923" s="969"/>
      <c r="V4923" s="38"/>
      <c r="W4923" s="38"/>
    </row>
    <row r="4924" spans="1:23" x14ac:dyDescent="0.35">
      <c r="A4924" s="1376">
        <v>71110</v>
      </c>
      <c r="B4924" s="1047">
        <v>0.28000000000000003</v>
      </c>
      <c r="C4924" s="292" t="s">
        <v>4723</v>
      </c>
      <c r="D4924" s="1"/>
      <c r="E4924" s="1" t="s">
        <v>5155</v>
      </c>
      <c r="F4924" s="3"/>
      <c r="O4924"/>
      <c r="P4924"/>
      <c r="Q4924"/>
      <c r="U4924" s="969"/>
      <c r="V4924" s="38"/>
      <c r="W4924" s="38"/>
    </row>
    <row r="4925" spans="1:23" x14ac:dyDescent="0.35">
      <c r="A4925" s="1376">
        <v>71111</v>
      </c>
      <c r="B4925" s="1047">
        <v>0.31</v>
      </c>
      <c r="C4925" s="292" t="s">
        <v>5270</v>
      </c>
      <c r="D4925" s="1"/>
      <c r="E4925" s="1" t="s">
        <v>5155</v>
      </c>
      <c r="F4925" s="3"/>
      <c r="O4925"/>
      <c r="P4925"/>
      <c r="Q4925"/>
      <c r="U4925" s="969"/>
      <c r="V4925" s="38"/>
      <c r="W4925" s="38"/>
    </row>
    <row r="4926" spans="1:23" x14ac:dyDescent="0.35">
      <c r="A4926" s="1376">
        <v>71111</v>
      </c>
      <c r="B4926" s="1047">
        <v>0.31</v>
      </c>
      <c r="C4926" s="302" t="s">
        <v>5271</v>
      </c>
      <c r="D4926" s="1"/>
      <c r="E4926" s="1" t="s">
        <v>5155</v>
      </c>
      <c r="F4926" s="3"/>
      <c r="O4926"/>
      <c r="P4926"/>
      <c r="Q4926"/>
      <c r="U4926" s="969"/>
      <c r="V4926" s="38"/>
      <c r="W4926" s="38"/>
    </row>
    <row r="4927" spans="1:23" x14ac:dyDescent="0.35">
      <c r="A4927" s="1376">
        <v>71120</v>
      </c>
      <c r="B4927" s="1047">
        <v>0.2</v>
      </c>
      <c r="C4927" s="292" t="s">
        <v>5237</v>
      </c>
      <c r="D4927" s="1"/>
      <c r="E4927" s="1" t="s">
        <v>5155</v>
      </c>
      <c r="F4927" s="3"/>
      <c r="O4927"/>
      <c r="P4927"/>
      <c r="Q4927"/>
      <c r="U4927" s="969"/>
      <c r="V4927" s="38"/>
      <c r="W4927" s="38"/>
    </row>
    <row r="4928" spans="1:23" x14ac:dyDescent="0.35">
      <c r="A4928" s="1376">
        <v>71130</v>
      </c>
      <c r="B4928" s="1047">
        <v>0.21</v>
      </c>
      <c r="C4928" s="292" t="s">
        <v>5245</v>
      </c>
      <c r="D4928" s="1"/>
      <c r="E4928" s="1" t="s">
        <v>5155</v>
      </c>
      <c r="F4928" s="3"/>
      <c r="O4928"/>
      <c r="P4928"/>
      <c r="Q4928"/>
      <c r="U4928" s="969"/>
      <c r="V4928" s="38"/>
      <c r="W4928" s="38"/>
    </row>
    <row r="4929" spans="1:23" x14ac:dyDescent="0.35">
      <c r="A4929" s="1376">
        <v>71250</v>
      </c>
      <c r="B4929" s="1047">
        <v>1.05</v>
      </c>
      <c r="C4929" s="302" t="s">
        <v>5320</v>
      </c>
      <c r="D4929" s="1"/>
      <c r="E4929" s="1" t="s">
        <v>5155</v>
      </c>
      <c r="F4929" s="3"/>
      <c r="O4929"/>
      <c r="P4929"/>
      <c r="Q4929"/>
      <c r="U4929" s="969"/>
      <c r="V4929" s="38"/>
      <c r="W4929" s="38"/>
    </row>
    <row r="4930" spans="1:23" x14ac:dyDescent="0.35">
      <c r="A4930" s="1376">
        <v>71250</v>
      </c>
      <c r="B4930" s="1047">
        <v>1.05</v>
      </c>
      <c r="C4930" s="302" t="s">
        <v>1112</v>
      </c>
      <c r="D4930" s="1"/>
      <c r="E4930" s="1" t="s">
        <v>5155</v>
      </c>
      <c r="F4930" s="3"/>
      <c r="O4930"/>
      <c r="P4930"/>
      <c r="Q4930"/>
      <c r="U4930" s="969"/>
      <c r="V4930" s="38"/>
      <c r="W4930" s="38"/>
    </row>
    <row r="4931" spans="1:23" x14ac:dyDescent="0.35">
      <c r="A4931" s="1374">
        <v>71260</v>
      </c>
      <c r="B4931" s="1375">
        <v>1.1299999999999999</v>
      </c>
      <c r="C4931" s="87" t="s">
        <v>5325</v>
      </c>
      <c r="D4931" s="1"/>
      <c r="E4931" s="1" t="s">
        <v>5155</v>
      </c>
      <c r="F4931" s="3"/>
      <c r="O4931"/>
      <c r="P4931"/>
      <c r="Q4931"/>
      <c r="U4931" s="969"/>
      <c r="V4931" s="38"/>
      <c r="W4931" s="38"/>
    </row>
    <row r="4932" spans="1:23" x14ac:dyDescent="0.35">
      <c r="A4932" s="1376">
        <v>71271</v>
      </c>
      <c r="B4932" s="1047">
        <v>1.05</v>
      </c>
      <c r="C4932" s="302" t="s">
        <v>5321</v>
      </c>
      <c r="D4932" s="1"/>
      <c r="E4932" s="1" t="s">
        <v>5155</v>
      </c>
      <c r="F4932" s="3"/>
      <c r="O4932"/>
      <c r="P4932"/>
      <c r="Q4932"/>
      <c r="U4932" s="969"/>
      <c r="V4932" s="38"/>
      <c r="W4932" s="38"/>
    </row>
    <row r="4933" spans="1:23" x14ac:dyDescent="0.35">
      <c r="A4933" s="1376">
        <v>71275</v>
      </c>
      <c r="B4933" s="1047">
        <v>1.77</v>
      </c>
      <c r="C4933" s="302" t="s">
        <v>5409</v>
      </c>
      <c r="D4933" s="1"/>
      <c r="E4933" s="1" t="s">
        <v>5155</v>
      </c>
      <c r="F4933" s="3"/>
      <c r="O4933"/>
      <c r="P4933"/>
      <c r="Q4933"/>
      <c r="U4933" s="969"/>
      <c r="V4933" s="38"/>
      <c r="W4933" s="38"/>
    </row>
    <row r="4934" spans="1:23" x14ac:dyDescent="0.35">
      <c r="A4934" s="1376">
        <v>72020</v>
      </c>
      <c r="B4934" s="1047">
        <v>0.16</v>
      </c>
      <c r="C4934" s="292" t="s">
        <v>5182</v>
      </c>
      <c r="D4934" s="1"/>
      <c r="E4934" s="1" t="s">
        <v>5155</v>
      </c>
      <c r="F4934" s="3"/>
      <c r="O4934"/>
      <c r="P4934"/>
      <c r="Q4934"/>
      <c r="U4934" s="969"/>
      <c r="V4934" s="38"/>
      <c r="W4934" s="38"/>
    </row>
    <row r="4935" spans="1:23" x14ac:dyDescent="0.35">
      <c r="A4935" s="1376">
        <v>72040</v>
      </c>
      <c r="B4935" s="1047">
        <v>0.21</v>
      </c>
      <c r="C4935" s="302" t="s">
        <v>5246</v>
      </c>
      <c r="D4935" s="1"/>
      <c r="E4935" s="1" t="s">
        <v>5155</v>
      </c>
      <c r="F4935" s="3"/>
      <c r="O4935"/>
      <c r="P4935"/>
      <c r="Q4935"/>
      <c r="U4935" s="969"/>
      <c r="V4935" s="38"/>
      <c r="W4935" s="38"/>
    </row>
    <row r="4936" spans="1:23" x14ac:dyDescent="0.35">
      <c r="A4936" s="1376">
        <v>72050</v>
      </c>
      <c r="B4936" s="1047">
        <v>0.26</v>
      </c>
      <c r="C4936" s="302" t="s">
        <v>5264</v>
      </c>
      <c r="D4936" s="1"/>
      <c r="E4936" s="1" t="s">
        <v>5155</v>
      </c>
      <c r="F4936" s="3"/>
      <c r="O4936"/>
      <c r="P4936"/>
      <c r="Q4936"/>
      <c r="U4936" s="969"/>
      <c r="V4936" s="38"/>
      <c r="W4936" s="38"/>
    </row>
    <row r="4937" spans="1:23" x14ac:dyDescent="0.35">
      <c r="A4937" s="1376">
        <v>72052</v>
      </c>
      <c r="B4937" s="1047">
        <v>0.28999999999999998</v>
      </c>
      <c r="C4937" s="302" t="s">
        <v>5268</v>
      </c>
      <c r="D4937" s="1"/>
      <c r="E4937" s="1" t="s">
        <v>5155</v>
      </c>
      <c r="F4937" s="3"/>
      <c r="O4937"/>
      <c r="P4937"/>
      <c r="Q4937"/>
      <c r="U4937" s="969"/>
      <c r="V4937" s="38"/>
      <c r="W4937" s="38"/>
    </row>
    <row r="4938" spans="1:23" x14ac:dyDescent="0.35">
      <c r="A4938" s="1376">
        <v>72070</v>
      </c>
      <c r="B4938" s="1047">
        <v>0.2</v>
      </c>
      <c r="C4938" s="302" t="s">
        <v>5238</v>
      </c>
      <c r="D4938" s="1"/>
      <c r="E4938" s="1" t="s">
        <v>5155</v>
      </c>
      <c r="F4938" s="3"/>
      <c r="O4938"/>
      <c r="P4938"/>
      <c r="Q4938"/>
      <c r="U4938" s="969"/>
      <c r="V4938" s="38"/>
      <c r="W4938" s="38"/>
    </row>
    <row r="4939" spans="1:23" x14ac:dyDescent="0.35">
      <c r="A4939" s="1376">
        <v>72083</v>
      </c>
      <c r="B4939" s="1047">
        <v>0.34</v>
      </c>
      <c r="C4939" s="292" t="s">
        <v>5275</v>
      </c>
      <c r="D4939" s="1"/>
      <c r="E4939" s="1" t="s">
        <v>5155</v>
      </c>
      <c r="F4939" s="3"/>
      <c r="O4939"/>
      <c r="P4939"/>
      <c r="Q4939"/>
      <c r="U4939" s="969"/>
      <c r="V4939" s="38"/>
      <c r="W4939" s="38"/>
    </row>
    <row r="4940" spans="1:23" x14ac:dyDescent="0.35">
      <c r="A4940" s="1376">
        <v>72100</v>
      </c>
      <c r="B4940" s="1047">
        <v>0.21</v>
      </c>
      <c r="C4940" s="302" t="s">
        <v>5247</v>
      </c>
      <c r="D4940" s="1"/>
      <c r="E4940" s="1" t="s">
        <v>5155</v>
      </c>
      <c r="F4940" s="3"/>
      <c r="O4940"/>
      <c r="P4940"/>
      <c r="Q4940"/>
      <c r="U4940" s="969"/>
      <c r="V4940" s="38"/>
      <c r="W4940" s="38"/>
    </row>
    <row r="4941" spans="1:23" x14ac:dyDescent="0.35">
      <c r="A4941" s="1376">
        <v>72110</v>
      </c>
      <c r="B4941" s="1047">
        <v>0.25</v>
      </c>
      <c r="C4941" s="302" t="s">
        <v>5259</v>
      </c>
      <c r="D4941" s="1"/>
      <c r="E4941" s="1" t="s">
        <v>5155</v>
      </c>
      <c r="F4941" s="3"/>
      <c r="O4941"/>
      <c r="P4941"/>
      <c r="Q4941"/>
      <c r="U4941" s="969"/>
      <c r="V4941" s="38"/>
      <c r="W4941" s="38"/>
    </row>
    <row r="4942" spans="1:23" x14ac:dyDescent="0.35">
      <c r="A4942" s="1376">
        <v>72114</v>
      </c>
      <c r="B4942" s="1047">
        <v>0.28999999999999998</v>
      </c>
      <c r="C4942" s="302" t="s">
        <v>5269</v>
      </c>
      <c r="D4942" s="1"/>
      <c r="E4942" s="1" t="s">
        <v>5155</v>
      </c>
      <c r="F4942" s="3"/>
      <c r="O4942"/>
      <c r="P4942"/>
      <c r="Q4942"/>
      <c r="U4942" s="969"/>
      <c r="V4942" s="38"/>
      <c r="W4942" s="38"/>
    </row>
    <row r="4943" spans="1:23" x14ac:dyDescent="0.35">
      <c r="A4943" s="1376">
        <v>72125</v>
      </c>
      <c r="B4943" s="1047">
        <v>0.98</v>
      </c>
      <c r="C4943" s="302" t="s">
        <v>5318</v>
      </c>
      <c r="D4943" s="1"/>
      <c r="E4943" s="1" t="s">
        <v>5155</v>
      </c>
      <c r="F4943" s="3"/>
      <c r="O4943"/>
      <c r="P4943"/>
      <c r="Q4943"/>
      <c r="U4943" s="969"/>
      <c r="V4943" s="38"/>
      <c r="W4943" s="38"/>
    </row>
    <row r="4944" spans="1:23" x14ac:dyDescent="0.35">
      <c r="A4944" s="1376">
        <v>72127</v>
      </c>
      <c r="B4944" s="1047">
        <v>1.24</v>
      </c>
      <c r="C4944" s="292" t="s">
        <v>5341</v>
      </c>
      <c r="D4944" s="1"/>
      <c r="E4944" s="1" t="s">
        <v>5155</v>
      </c>
      <c r="F4944" s="3"/>
      <c r="O4944"/>
      <c r="P4944"/>
      <c r="Q4944"/>
      <c r="U4944" s="969"/>
      <c r="V4944" s="38"/>
      <c r="W4944" s="38"/>
    </row>
    <row r="4945" spans="1:23" x14ac:dyDescent="0.35">
      <c r="A4945" s="1376">
        <v>72131</v>
      </c>
      <c r="B4945" s="1047">
        <v>0.98</v>
      </c>
      <c r="C4945" s="302" t="s">
        <v>5319</v>
      </c>
      <c r="D4945" s="1"/>
      <c r="E4945" s="1" t="s">
        <v>5155</v>
      </c>
      <c r="F4945" s="3"/>
      <c r="O4945"/>
      <c r="P4945"/>
      <c r="Q4945"/>
      <c r="U4945" s="969"/>
      <c r="V4945" s="38"/>
      <c r="W4945" s="38"/>
    </row>
    <row r="4946" spans="1:23" x14ac:dyDescent="0.35">
      <c r="A4946" s="1376">
        <v>72132</v>
      </c>
      <c r="B4946" s="1047">
        <v>1.19</v>
      </c>
      <c r="C4946" s="292" t="s">
        <v>5336</v>
      </c>
      <c r="D4946" s="1"/>
      <c r="E4946" s="1" t="s">
        <v>5155</v>
      </c>
      <c r="F4946" s="3"/>
      <c r="O4946"/>
      <c r="P4946"/>
      <c r="Q4946"/>
      <c r="U4946" s="969"/>
      <c r="V4946" s="38"/>
      <c r="W4946" s="38"/>
    </row>
    <row r="4947" spans="1:23" x14ac:dyDescent="0.35">
      <c r="A4947" s="1376">
        <v>72141</v>
      </c>
      <c r="B4947" s="1047">
        <v>1.44</v>
      </c>
      <c r="C4947" s="302" t="s">
        <v>5378</v>
      </c>
      <c r="D4947" s="1"/>
      <c r="E4947" s="1" t="s">
        <v>5155</v>
      </c>
      <c r="O4947"/>
      <c r="P4947"/>
      <c r="Q4947"/>
      <c r="U4947" s="969"/>
      <c r="V4947" s="38"/>
      <c r="W4947" s="38"/>
    </row>
    <row r="4948" spans="1:23" x14ac:dyDescent="0.35">
      <c r="A4948" s="1376">
        <v>72142</v>
      </c>
      <c r="B4948" s="1047">
        <v>1.74</v>
      </c>
      <c r="C4948" s="292" t="s">
        <v>5404</v>
      </c>
      <c r="D4948" s="1"/>
      <c r="E4948" s="1" t="s">
        <v>5155</v>
      </c>
      <c r="F4948" s="3"/>
      <c r="O4948"/>
      <c r="P4948"/>
      <c r="Q4948"/>
      <c r="U4948" s="969"/>
      <c r="V4948" s="38"/>
      <c r="W4948" s="38"/>
    </row>
    <row r="4949" spans="1:23" x14ac:dyDescent="0.35">
      <c r="A4949" s="1376">
        <v>72146</v>
      </c>
      <c r="B4949" s="1047">
        <v>1.44</v>
      </c>
      <c r="C4949" s="292" t="s">
        <v>5379</v>
      </c>
      <c r="D4949" s="1"/>
      <c r="E4949" s="1" t="s">
        <v>5155</v>
      </c>
      <c r="F4949" s="3"/>
      <c r="O4949"/>
      <c r="P4949"/>
      <c r="Q4949"/>
      <c r="U4949" s="969"/>
      <c r="V4949" s="38"/>
      <c r="W4949" s="38"/>
    </row>
    <row r="4950" spans="1:23" x14ac:dyDescent="0.35">
      <c r="A4950" s="1376">
        <v>72147</v>
      </c>
      <c r="B4950" s="1047">
        <v>1.74</v>
      </c>
      <c r="C4950" s="292" t="s">
        <v>5405</v>
      </c>
      <c r="D4950" s="1"/>
      <c r="E4950" s="1" t="s">
        <v>5155</v>
      </c>
      <c r="F4950" s="3"/>
      <c r="O4950"/>
      <c r="P4950"/>
      <c r="Q4950"/>
      <c r="U4950" s="969"/>
      <c r="V4950" s="38"/>
      <c r="W4950" s="38"/>
    </row>
    <row r="4951" spans="1:23" x14ac:dyDescent="0.35">
      <c r="A4951" s="1376">
        <v>72149</v>
      </c>
      <c r="B4951" s="1047">
        <v>1.74</v>
      </c>
      <c r="C4951" s="292" t="s">
        <v>5406</v>
      </c>
      <c r="D4951" s="1"/>
      <c r="E4951" s="1" t="s">
        <v>5155</v>
      </c>
      <c r="F4951" s="244"/>
      <c r="O4951"/>
      <c r="P4951"/>
      <c r="Q4951"/>
      <c r="U4951" s="969"/>
      <c r="V4951" s="38"/>
      <c r="W4951" s="38"/>
    </row>
    <row r="4952" spans="1:23" x14ac:dyDescent="0.35">
      <c r="A4952" s="1376">
        <v>72156</v>
      </c>
      <c r="B4952" s="1047">
        <v>2.23</v>
      </c>
      <c r="C4952" s="292" t="s">
        <v>5445</v>
      </c>
      <c r="D4952" s="1"/>
      <c r="E4952" s="1" t="s">
        <v>5155</v>
      </c>
      <c r="F4952" s="3"/>
      <c r="O4952"/>
      <c r="P4952"/>
      <c r="Q4952"/>
      <c r="U4952" s="969"/>
      <c r="V4952" s="38"/>
      <c r="W4952" s="38"/>
    </row>
    <row r="4953" spans="1:23" x14ac:dyDescent="0.35">
      <c r="A4953" s="1376">
        <v>72158</v>
      </c>
      <c r="B4953" s="1047">
        <v>2.23</v>
      </c>
      <c r="C4953" s="292" t="s">
        <v>5446</v>
      </c>
      <c r="D4953" s="1"/>
      <c r="E4953" s="1" t="s">
        <v>5155</v>
      </c>
      <c r="F4953" s="244"/>
      <c r="O4953"/>
      <c r="P4953"/>
      <c r="Q4953"/>
      <c r="U4953" s="969"/>
      <c r="V4953" s="38"/>
      <c r="W4953" s="38"/>
    </row>
    <row r="4954" spans="1:23" x14ac:dyDescent="0.35">
      <c r="A4954" s="1376">
        <v>72170</v>
      </c>
      <c r="B4954" s="1047">
        <v>0.17</v>
      </c>
      <c r="C4954" s="302" t="s">
        <v>918</v>
      </c>
      <c r="D4954" s="1"/>
      <c r="E4954" s="1" t="s">
        <v>5155</v>
      </c>
      <c r="F4954" s="3"/>
      <c r="O4954"/>
      <c r="P4954"/>
      <c r="Q4954"/>
      <c r="U4954" s="969"/>
      <c r="V4954" s="38"/>
      <c r="W4954" s="38"/>
    </row>
    <row r="4955" spans="1:23" x14ac:dyDescent="0.35">
      <c r="A4955" s="1376">
        <v>72192</v>
      </c>
      <c r="B4955" s="1047">
        <v>1.06</v>
      </c>
      <c r="C4955" s="302" t="s">
        <v>1114</v>
      </c>
      <c r="D4955" s="1"/>
      <c r="E4955" s="1" t="s">
        <v>5155</v>
      </c>
      <c r="O4955"/>
      <c r="P4955"/>
      <c r="Q4955"/>
      <c r="U4955" s="969"/>
      <c r="V4955" s="38"/>
      <c r="W4955" s="38"/>
    </row>
    <row r="4956" spans="1:23" x14ac:dyDescent="0.35">
      <c r="A4956" s="1376">
        <v>72193</v>
      </c>
      <c r="B4956" s="1047">
        <v>1.1299999999999999</v>
      </c>
      <c r="C4956" s="292" t="s">
        <v>5326</v>
      </c>
      <c r="D4956" s="1"/>
      <c r="E4956" s="1" t="s">
        <v>5155</v>
      </c>
      <c r="F4956" s="3"/>
      <c r="O4956"/>
      <c r="P4956"/>
      <c r="Q4956"/>
      <c r="U4956" s="969"/>
      <c r="V4956" s="38"/>
      <c r="W4956" s="38"/>
    </row>
    <row r="4957" spans="1:23" x14ac:dyDescent="0.35">
      <c r="A4957" s="1376">
        <v>72195</v>
      </c>
      <c r="B4957" s="1047">
        <v>1.42</v>
      </c>
      <c r="C4957" s="292" t="s">
        <v>2532</v>
      </c>
      <c r="D4957" s="1"/>
      <c r="E4957" s="1" t="s">
        <v>5155</v>
      </c>
      <c r="F4957" s="3"/>
      <c r="O4957"/>
      <c r="P4957"/>
      <c r="Q4957"/>
      <c r="U4957" s="969"/>
      <c r="V4957" s="38"/>
      <c r="W4957" s="38"/>
    </row>
    <row r="4958" spans="1:23" x14ac:dyDescent="0.35">
      <c r="A4958" s="1376">
        <v>72197</v>
      </c>
      <c r="B4958" s="1047">
        <v>2.15</v>
      </c>
      <c r="C4958" s="292" t="s">
        <v>5441</v>
      </c>
      <c r="D4958" s="1"/>
      <c r="E4958" s="1" t="s">
        <v>5155</v>
      </c>
      <c r="F4958" s="3"/>
      <c r="O4958"/>
      <c r="P4958"/>
      <c r="Q4958"/>
      <c r="U4958" s="969"/>
      <c r="V4958" s="38"/>
      <c r="W4958" s="38"/>
    </row>
    <row r="4959" spans="1:23" x14ac:dyDescent="0.35">
      <c r="A4959" s="1376">
        <v>72202</v>
      </c>
      <c r="B4959" s="1047">
        <v>0.22</v>
      </c>
      <c r="C4959" s="292" t="s">
        <v>5253</v>
      </c>
      <c r="D4959" s="1"/>
      <c r="E4959" s="1" t="s">
        <v>5155</v>
      </c>
      <c r="F4959" s="3"/>
      <c r="O4959"/>
      <c r="P4959"/>
      <c r="Q4959"/>
      <c r="U4959" s="969"/>
      <c r="V4959" s="38"/>
      <c r="W4959" s="38"/>
    </row>
    <row r="4960" spans="1:23" x14ac:dyDescent="0.35">
      <c r="A4960" s="1376">
        <v>72220</v>
      </c>
      <c r="B4960" s="1047">
        <v>0.17</v>
      </c>
      <c r="C4960" s="292" t="s">
        <v>5202</v>
      </c>
      <c r="D4960" s="1"/>
      <c r="E4960" s="1" t="s">
        <v>5155</v>
      </c>
      <c r="F4960" s="3"/>
      <c r="O4960"/>
      <c r="P4960"/>
      <c r="Q4960"/>
      <c r="U4960" s="969"/>
      <c r="V4960" s="38"/>
      <c r="W4960" s="38"/>
    </row>
    <row r="4961" spans="1:23" x14ac:dyDescent="0.35">
      <c r="A4961" s="1376">
        <v>72220</v>
      </c>
      <c r="B4961" s="1047">
        <v>0.17</v>
      </c>
      <c r="C4961" s="302" t="s">
        <v>5203</v>
      </c>
      <c r="D4961" s="1"/>
      <c r="E4961" s="1" t="s">
        <v>5155</v>
      </c>
      <c r="F4961" s="3"/>
      <c r="O4961"/>
      <c r="P4961"/>
      <c r="Q4961"/>
      <c r="U4961" s="969"/>
      <c r="V4961" s="38"/>
      <c r="W4961" s="38"/>
    </row>
    <row r="4962" spans="1:23" x14ac:dyDescent="0.35">
      <c r="A4962" s="1376">
        <v>73000</v>
      </c>
      <c r="B4962" s="1047">
        <v>0.16</v>
      </c>
      <c r="C4962" s="292" t="s">
        <v>5183</v>
      </c>
      <c r="D4962" s="1"/>
      <c r="E4962" s="1" t="s">
        <v>5155</v>
      </c>
      <c r="F4962" s="3"/>
      <c r="O4962"/>
      <c r="P4962"/>
      <c r="Q4962"/>
      <c r="U4962" s="969"/>
      <c r="V4962" s="38"/>
      <c r="W4962" s="38"/>
    </row>
    <row r="4963" spans="1:23" x14ac:dyDescent="0.35">
      <c r="A4963" s="1376">
        <v>73000</v>
      </c>
      <c r="B4963" s="1047">
        <v>0.16</v>
      </c>
      <c r="C4963" s="302" t="s">
        <v>5184</v>
      </c>
      <c r="D4963" s="1"/>
      <c r="E4963" s="1" t="s">
        <v>5155</v>
      </c>
      <c r="F4963" s="3"/>
      <c r="O4963"/>
      <c r="P4963"/>
      <c r="Q4963"/>
      <c r="U4963" s="969"/>
      <c r="V4963" s="38"/>
      <c r="W4963" s="38"/>
    </row>
    <row r="4964" spans="1:23" x14ac:dyDescent="0.35">
      <c r="A4964" s="1376">
        <v>73010</v>
      </c>
      <c r="B4964" s="1047">
        <v>0.17</v>
      </c>
      <c r="C4964" s="292" t="s">
        <v>5204</v>
      </c>
      <c r="D4964" s="1"/>
      <c r="E4964" s="1" t="s">
        <v>5155</v>
      </c>
      <c r="F4964" s="3"/>
      <c r="O4964"/>
      <c r="P4964"/>
      <c r="Q4964"/>
      <c r="U4964" s="969"/>
      <c r="V4964" s="38"/>
      <c r="W4964" s="38"/>
    </row>
    <row r="4965" spans="1:23" x14ac:dyDescent="0.35">
      <c r="A4965" s="1376">
        <v>73010</v>
      </c>
      <c r="B4965" s="1047">
        <v>0.17</v>
      </c>
      <c r="C4965" s="292" t="s">
        <v>5205</v>
      </c>
      <c r="D4965" s="1"/>
      <c r="E4965" s="1" t="s">
        <v>5155</v>
      </c>
      <c r="F4965" s="3"/>
      <c r="O4965"/>
      <c r="P4965"/>
      <c r="Q4965"/>
      <c r="U4965" s="969"/>
      <c r="V4965" s="38"/>
      <c r="W4965" s="38"/>
    </row>
    <row r="4966" spans="1:23" x14ac:dyDescent="0.35">
      <c r="A4966" s="1376">
        <v>73030</v>
      </c>
      <c r="B4966" s="1047">
        <v>0.18</v>
      </c>
      <c r="C4966" s="302" t="s">
        <v>5221</v>
      </c>
      <c r="D4966" s="1"/>
      <c r="E4966" s="1" t="s">
        <v>5155</v>
      </c>
      <c r="F4966" s="3"/>
      <c r="O4966"/>
      <c r="P4966"/>
      <c r="Q4966"/>
      <c r="U4966" s="969"/>
      <c r="V4966" s="38"/>
      <c r="W4966" s="38"/>
    </row>
    <row r="4967" spans="1:23" x14ac:dyDescent="0.35">
      <c r="A4967" s="1376">
        <v>73030</v>
      </c>
      <c r="B4967" s="1047">
        <v>0.18</v>
      </c>
      <c r="C4967" s="302" t="s">
        <v>5222</v>
      </c>
      <c r="D4967" s="1"/>
      <c r="E4967" s="1" t="s">
        <v>5155</v>
      </c>
      <c r="F4967" s="3"/>
      <c r="O4967"/>
      <c r="P4967"/>
      <c r="Q4967"/>
      <c r="U4967" s="969"/>
      <c r="V4967" s="38"/>
      <c r="W4967" s="38"/>
    </row>
    <row r="4968" spans="1:23" x14ac:dyDescent="0.35">
      <c r="A4968" s="1376">
        <v>73030</v>
      </c>
      <c r="B4968" s="1047">
        <v>0.18</v>
      </c>
      <c r="C4968" s="302" t="s">
        <v>5223</v>
      </c>
      <c r="D4968" s="1"/>
      <c r="E4968" s="1" t="s">
        <v>5155</v>
      </c>
      <c r="F4968" s="3"/>
      <c r="O4968"/>
      <c r="P4968"/>
      <c r="Q4968"/>
      <c r="U4968" s="969"/>
      <c r="V4968" s="38"/>
      <c r="W4968" s="38"/>
    </row>
    <row r="4969" spans="1:23" x14ac:dyDescent="0.35">
      <c r="A4969" s="1376">
        <v>73030</v>
      </c>
      <c r="B4969" s="1047">
        <v>0.18</v>
      </c>
      <c r="C4969" s="302" t="s">
        <v>5224</v>
      </c>
      <c r="D4969" s="1"/>
      <c r="E4969" s="1" t="s">
        <v>5155</v>
      </c>
      <c r="F4969" s="3"/>
      <c r="O4969"/>
      <c r="P4969"/>
      <c r="Q4969"/>
      <c r="U4969" s="969"/>
      <c r="V4969" s="38"/>
      <c r="W4969" s="38"/>
    </row>
    <row r="4970" spans="1:23" x14ac:dyDescent="0.35">
      <c r="A4970" s="1376">
        <v>73050</v>
      </c>
      <c r="B4970" s="1047">
        <v>0.18</v>
      </c>
      <c r="C4970" s="292" t="s">
        <v>5225</v>
      </c>
      <c r="D4970" s="1"/>
      <c r="E4970" s="1" t="s">
        <v>5155</v>
      </c>
      <c r="F4970" s="3"/>
      <c r="O4970"/>
      <c r="P4970"/>
      <c r="Q4970"/>
      <c r="U4970" s="969"/>
      <c r="V4970" s="38"/>
      <c r="W4970" s="38"/>
    </row>
    <row r="4971" spans="1:23" x14ac:dyDescent="0.35">
      <c r="A4971" s="1376">
        <v>73050</v>
      </c>
      <c r="B4971" s="1047">
        <v>0.18</v>
      </c>
      <c r="C4971" s="292" t="s">
        <v>5226</v>
      </c>
      <c r="D4971" s="1"/>
      <c r="E4971" s="1" t="s">
        <v>5155</v>
      </c>
      <c r="F4971" s="3"/>
      <c r="O4971"/>
      <c r="P4971"/>
      <c r="Q4971"/>
      <c r="U4971" s="969"/>
      <c r="V4971" s="38"/>
      <c r="W4971" s="38"/>
    </row>
    <row r="4972" spans="1:23" x14ac:dyDescent="0.35">
      <c r="A4972" s="1376">
        <v>73050</v>
      </c>
      <c r="B4972" s="1047">
        <v>0.18</v>
      </c>
      <c r="C4972" s="292" t="s">
        <v>5227</v>
      </c>
      <c r="D4972" s="1"/>
      <c r="E4972" s="1" t="s">
        <v>5155</v>
      </c>
      <c r="F4972" s="3"/>
      <c r="O4972"/>
      <c r="P4972"/>
      <c r="Q4972"/>
      <c r="U4972" s="969"/>
      <c r="V4972" s="38"/>
      <c r="W4972" s="38"/>
    </row>
    <row r="4973" spans="1:23" x14ac:dyDescent="0.35">
      <c r="A4973" s="1378">
        <v>73060</v>
      </c>
      <c r="B4973" s="1379">
        <v>0.16</v>
      </c>
      <c r="C4973" s="302" t="s">
        <v>5185</v>
      </c>
      <c r="D4973" s="1"/>
      <c r="E4973" s="1" t="s">
        <v>5155</v>
      </c>
      <c r="F4973" s="3"/>
      <c r="O4973"/>
      <c r="P4973"/>
      <c r="Q4973"/>
      <c r="U4973" s="969"/>
      <c r="V4973" s="38"/>
      <c r="W4973" s="38"/>
    </row>
    <row r="4974" spans="1:23" x14ac:dyDescent="0.35">
      <c r="A4974" s="1378">
        <v>73060</v>
      </c>
      <c r="B4974" s="1379">
        <v>0.16</v>
      </c>
      <c r="C4974" s="302" t="s">
        <v>5186</v>
      </c>
      <c r="D4974" s="1"/>
      <c r="E4974" s="1" t="s">
        <v>5155</v>
      </c>
      <c r="F4974" s="3"/>
      <c r="O4974"/>
      <c r="P4974"/>
      <c r="Q4974"/>
      <c r="U4974" s="969"/>
      <c r="V4974" s="38"/>
      <c r="W4974" s="38"/>
    </row>
    <row r="4975" spans="1:23" x14ac:dyDescent="0.35">
      <c r="A4975" s="1376">
        <v>73070</v>
      </c>
      <c r="B4975" s="1047">
        <v>0.16</v>
      </c>
      <c r="C4975" s="302" t="s">
        <v>5187</v>
      </c>
      <c r="D4975" s="1"/>
      <c r="E4975" s="1" t="s">
        <v>5155</v>
      </c>
      <c r="F4975" s="3"/>
      <c r="O4975"/>
      <c r="P4975"/>
      <c r="Q4975"/>
      <c r="U4975" s="969"/>
      <c r="V4975" s="38"/>
      <c r="W4975" s="38"/>
    </row>
    <row r="4976" spans="1:23" x14ac:dyDescent="0.35">
      <c r="A4976" s="1376">
        <v>73070</v>
      </c>
      <c r="B4976" s="1047">
        <v>0.16</v>
      </c>
      <c r="C4976" s="302" t="s">
        <v>5188</v>
      </c>
      <c r="D4976" s="1"/>
      <c r="E4976" s="1" t="s">
        <v>5155</v>
      </c>
      <c r="F4976" s="3"/>
      <c r="O4976"/>
      <c r="P4976"/>
      <c r="Q4976"/>
      <c r="U4976" s="969"/>
      <c r="V4976" s="38"/>
      <c r="W4976" s="38"/>
    </row>
    <row r="4977" spans="1:23" x14ac:dyDescent="0.35">
      <c r="A4977" s="1376">
        <v>73080</v>
      </c>
      <c r="B4977" s="1047">
        <v>0.17</v>
      </c>
      <c r="C4977" s="302" t="s">
        <v>5206</v>
      </c>
      <c r="D4977" s="1"/>
      <c r="E4977" s="1" t="s">
        <v>5155</v>
      </c>
      <c r="F4977" s="3"/>
      <c r="O4977"/>
      <c r="P4977"/>
      <c r="Q4977"/>
      <c r="U4977" s="969"/>
      <c r="V4977" s="38"/>
      <c r="W4977" s="38"/>
    </row>
    <row r="4978" spans="1:23" x14ac:dyDescent="0.35">
      <c r="A4978" s="1376">
        <v>73080</v>
      </c>
      <c r="B4978" s="1047">
        <v>0.17</v>
      </c>
      <c r="C4978" s="302" t="s">
        <v>5207</v>
      </c>
      <c r="D4978" s="1"/>
      <c r="E4978" s="1" t="s">
        <v>5155</v>
      </c>
      <c r="F4978" s="3"/>
      <c r="O4978"/>
      <c r="P4978"/>
      <c r="Q4978"/>
      <c r="U4978" s="969"/>
      <c r="V4978" s="38"/>
      <c r="W4978" s="38"/>
    </row>
    <row r="4979" spans="1:23" x14ac:dyDescent="0.35">
      <c r="A4979" s="1376">
        <v>73090</v>
      </c>
      <c r="B4979" s="1047">
        <v>0.16</v>
      </c>
      <c r="C4979" s="302" t="s">
        <v>896</v>
      </c>
      <c r="D4979" s="1"/>
      <c r="E4979" s="1" t="s">
        <v>5155</v>
      </c>
      <c r="F4979" s="3"/>
      <c r="O4979"/>
      <c r="P4979"/>
      <c r="Q4979"/>
      <c r="U4979" s="969"/>
      <c r="V4979" s="38"/>
      <c r="W4979" s="38"/>
    </row>
    <row r="4980" spans="1:23" x14ac:dyDescent="0.35">
      <c r="A4980" s="1376">
        <v>73090</v>
      </c>
      <c r="B4980" s="1047">
        <v>0.16</v>
      </c>
      <c r="C4980" s="302" t="s">
        <v>897</v>
      </c>
      <c r="D4980" s="1"/>
      <c r="E4980" s="1" t="s">
        <v>5155</v>
      </c>
      <c r="F4980" s="3"/>
      <c r="O4980"/>
      <c r="P4980"/>
      <c r="Q4980"/>
      <c r="U4980" s="969"/>
      <c r="V4980" s="38"/>
      <c r="W4980" s="38"/>
    </row>
    <row r="4981" spans="1:23" x14ac:dyDescent="0.35">
      <c r="A4981" s="1376">
        <v>73092</v>
      </c>
      <c r="B4981" s="1047">
        <v>0.16</v>
      </c>
      <c r="C4981" s="302" t="s">
        <v>5189</v>
      </c>
      <c r="D4981" s="1"/>
      <c r="E4981" s="1" t="s">
        <v>5155</v>
      </c>
      <c r="F4981" s="3"/>
      <c r="O4981"/>
      <c r="P4981"/>
      <c r="Q4981"/>
      <c r="U4981" s="969"/>
      <c r="V4981" s="38"/>
      <c r="W4981" s="38"/>
    </row>
    <row r="4982" spans="1:23" x14ac:dyDescent="0.35">
      <c r="A4982" s="1376">
        <v>73092</v>
      </c>
      <c r="B4982" s="1047">
        <v>0.16</v>
      </c>
      <c r="C4982" s="302" t="s">
        <v>5190</v>
      </c>
      <c r="D4982" s="1"/>
      <c r="E4982" s="1" t="s">
        <v>5155</v>
      </c>
      <c r="F4982" s="3"/>
      <c r="O4982"/>
      <c r="P4982"/>
      <c r="Q4982"/>
      <c r="U4982" s="969"/>
      <c r="V4982" s="38"/>
      <c r="W4982" s="38"/>
    </row>
    <row r="4983" spans="1:23" x14ac:dyDescent="0.35">
      <c r="A4983" s="1376">
        <v>73092</v>
      </c>
      <c r="B4983" s="1047">
        <v>0.16</v>
      </c>
      <c r="C4983" s="302" t="s">
        <v>5191</v>
      </c>
      <c r="D4983" s="1"/>
      <c r="E4983" s="1" t="s">
        <v>5155</v>
      </c>
      <c r="F4983" s="3"/>
      <c r="O4983"/>
      <c r="P4983"/>
      <c r="Q4983"/>
      <c r="U4983" s="969"/>
      <c r="V4983" s="38"/>
      <c r="W4983" s="38"/>
    </row>
    <row r="4984" spans="1:23" x14ac:dyDescent="0.35">
      <c r="A4984" s="1376">
        <v>73092</v>
      </c>
      <c r="B4984" s="1047">
        <v>0.16</v>
      </c>
      <c r="C4984" s="302" t="s">
        <v>5192</v>
      </c>
      <c r="D4984" s="1"/>
      <c r="E4984" s="1" t="s">
        <v>5155</v>
      </c>
      <c r="F4984" s="3"/>
      <c r="O4984"/>
      <c r="P4984"/>
      <c r="Q4984"/>
      <c r="U4984" s="969"/>
      <c r="V4984" s="38"/>
      <c r="W4984" s="38"/>
    </row>
    <row r="4985" spans="1:23" x14ac:dyDescent="0.35">
      <c r="A4985" s="1376">
        <v>73100</v>
      </c>
      <c r="B4985" s="1047">
        <v>0.16</v>
      </c>
      <c r="C4985" s="302" t="s">
        <v>898</v>
      </c>
      <c r="D4985" s="1"/>
      <c r="E4985" s="1" t="s">
        <v>5155</v>
      </c>
      <c r="F4985" s="3"/>
      <c r="O4985"/>
      <c r="P4985"/>
      <c r="Q4985"/>
      <c r="U4985" s="969"/>
      <c r="V4985" s="38"/>
      <c r="W4985" s="38"/>
    </row>
    <row r="4986" spans="1:23" x14ac:dyDescent="0.35">
      <c r="A4986" s="1376">
        <v>73100</v>
      </c>
      <c r="B4986" s="1047">
        <v>0.16</v>
      </c>
      <c r="C4986" s="302" t="s">
        <v>899</v>
      </c>
      <c r="D4986" s="1"/>
      <c r="E4986" s="1" t="s">
        <v>5155</v>
      </c>
      <c r="F4986" s="3"/>
      <c r="O4986"/>
      <c r="P4986"/>
      <c r="Q4986"/>
      <c r="U4986" s="969"/>
      <c r="V4986" s="38"/>
      <c r="W4986" s="38"/>
    </row>
    <row r="4987" spans="1:23" x14ac:dyDescent="0.35">
      <c r="A4987" s="1376">
        <v>73110</v>
      </c>
      <c r="B4987" s="1047">
        <v>0.17</v>
      </c>
      <c r="C4987" s="302" t="s">
        <v>5208</v>
      </c>
      <c r="D4987" s="1"/>
      <c r="E4987" s="1" t="s">
        <v>5155</v>
      </c>
      <c r="F4987" s="3"/>
      <c r="O4987"/>
      <c r="P4987"/>
      <c r="Q4987"/>
      <c r="U4987" s="969"/>
      <c r="V4987" s="38"/>
      <c r="W4987" s="38"/>
    </row>
    <row r="4988" spans="1:23" x14ac:dyDescent="0.35">
      <c r="A4988" s="1376">
        <v>73110</v>
      </c>
      <c r="B4988" s="1047">
        <v>0.17</v>
      </c>
      <c r="C4988" s="302" t="s">
        <v>5209</v>
      </c>
      <c r="D4988" s="1"/>
      <c r="E4988" s="1" t="s">
        <v>5155</v>
      </c>
      <c r="F4988" s="3"/>
      <c r="O4988"/>
      <c r="P4988"/>
      <c r="Q4988"/>
      <c r="U4988" s="969"/>
      <c r="V4988" s="38"/>
      <c r="W4988" s="38"/>
    </row>
    <row r="4989" spans="1:23" x14ac:dyDescent="0.35">
      <c r="A4989" s="1376">
        <v>73120</v>
      </c>
      <c r="B4989" s="1047">
        <v>0.16</v>
      </c>
      <c r="C4989" s="302" t="s">
        <v>900</v>
      </c>
      <c r="D4989" s="1"/>
      <c r="E4989" s="1" t="s">
        <v>5155</v>
      </c>
      <c r="F4989" s="3"/>
      <c r="O4989"/>
      <c r="P4989"/>
      <c r="Q4989"/>
      <c r="U4989" s="969"/>
      <c r="V4989" s="38"/>
      <c r="W4989" s="38"/>
    </row>
    <row r="4990" spans="1:23" x14ac:dyDescent="0.35">
      <c r="A4990" s="1376">
        <v>73120</v>
      </c>
      <c r="B4990" s="1047">
        <v>0.16</v>
      </c>
      <c r="C4990" s="302" t="s">
        <v>901</v>
      </c>
      <c r="D4990" s="1"/>
      <c r="E4990" s="1" t="s">
        <v>5155</v>
      </c>
      <c r="F4990" s="3"/>
      <c r="O4990"/>
      <c r="P4990"/>
      <c r="Q4990"/>
      <c r="U4990" s="969"/>
      <c r="V4990" s="38"/>
      <c r="W4990" s="38"/>
    </row>
    <row r="4991" spans="1:23" x14ac:dyDescent="0.35">
      <c r="A4991" s="1376">
        <v>73130</v>
      </c>
      <c r="B4991" s="1047">
        <v>0.17</v>
      </c>
      <c r="C4991" s="302" t="s">
        <v>5210</v>
      </c>
      <c r="D4991" s="1"/>
      <c r="E4991" s="1" t="s">
        <v>5155</v>
      </c>
      <c r="F4991" s="3"/>
      <c r="O4991"/>
      <c r="P4991"/>
      <c r="Q4991"/>
      <c r="U4991" s="969"/>
      <c r="V4991" s="38"/>
      <c r="W4991" s="38"/>
    </row>
    <row r="4992" spans="1:23" x14ac:dyDescent="0.35">
      <c r="A4992" s="1376">
        <v>73130</v>
      </c>
      <c r="B4992" s="1047">
        <v>0.17</v>
      </c>
      <c r="C4992" s="302" t="s">
        <v>5211</v>
      </c>
      <c r="D4992" s="1"/>
      <c r="E4992" s="1" t="s">
        <v>5155</v>
      </c>
      <c r="F4992" s="3"/>
      <c r="O4992"/>
      <c r="P4992"/>
      <c r="Q4992"/>
      <c r="U4992" s="969"/>
      <c r="V4992" s="38"/>
      <c r="W4992" s="38"/>
    </row>
    <row r="4993" spans="1:23" x14ac:dyDescent="0.35">
      <c r="A4993" s="1376">
        <v>73140</v>
      </c>
      <c r="B4993" s="1047">
        <v>0.13</v>
      </c>
      <c r="C4993" s="302" t="s">
        <v>5158</v>
      </c>
      <c r="D4993" s="1"/>
      <c r="E4993" s="1" t="s">
        <v>5155</v>
      </c>
      <c r="F4993" s="3"/>
      <c r="O4993"/>
      <c r="P4993"/>
      <c r="Q4993"/>
      <c r="U4993" s="969"/>
      <c r="V4993" s="38"/>
      <c r="W4993" s="38"/>
    </row>
    <row r="4994" spans="1:23" x14ac:dyDescent="0.35">
      <c r="A4994" s="1376">
        <v>73140</v>
      </c>
      <c r="B4994" s="1047">
        <v>0.13</v>
      </c>
      <c r="C4994" s="302" t="s">
        <v>5159</v>
      </c>
      <c r="D4994" s="1"/>
      <c r="E4994" s="1" t="s">
        <v>5155</v>
      </c>
      <c r="F4994" s="3"/>
      <c r="O4994"/>
      <c r="P4994"/>
      <c r="Q4994"/>
      <c r="U4994" s="969"/>
      <c r="V4994" s="38"/>
      <c r="W4994" s="38"/>
    </row>
    <row r="4995" spans="1:23" x14ac:dyDescent="0.35">
      <c r="A4995" s="1376">
        <v>73140</v>
      </c>
      <c r="B4995" s="1047">
        <v>0.13</v>
      </c>
      <c r="C4995" s="302" t="s">
        <v>5160</v>
      </c>
      <c r="D4995" s="1"/>
      <c r="E4995" s="1" t="s">
        <v>5155</v>
      </c>
      <c r="F4995" s="3"/>
      <c r="O4995"/>
      <c r="P4995"/>
      <c r="Q4995"/>
      <c r="U4995" s="969"/>
      <c r="V4995" s="38"/>
      <c r="W4995" s="38"/>
    </row>
    <row r="4996" spans="1:23" x14ac:dyDescent="0.35">
      <c r="A4996" s="1376">
        <v>73140</v>
      </c>
      <c r="B4996" s="1047">
        <v>0.13</v>
      </c>
      <c r="C4996" s="302" t="s">
        <v>5161</v>
      </c>
      <c r="D4996" s="1"/>
      <c r="E4996" s="1" t="s">
        <v>5155</v>
      </c>
      <c r="F4996" s="3"/>
      <c r="O4996"/>
      <c r="P4996"/>
      <c r="Q4996"/>
      <c r="U4996" s="969"/>
      <c r="V4996" s="38"/>
      <c r="W4996" s="38"/>
    </row>
    <row r="4997" spans="1:23" x14ac:dyDescent="0.35">
      <c r="A4997" s="1376">
        <v>73140</v>
      </c>
      <c r="B4997" s="1047">
        <v>0.13</v>
      </c>
      <c r="C4997" s="302" t="s">
        <v>5162</v>
      </c>
      <c r="D4997" s="1"/>
      <c r="E4997" s="1" t="s">
        <v>5155</v>
      </c>
      <c r="F4997" s="3"/>
      <c r="O4997"/>
      <c r="P4997"/>
      <c r="Q4997"/>
      <c r="U4997" s="969"/>
      <c r="V4997" s="38"/>
      <c r="W4997" s="38"/>
    </row>
    <row r="4998" spans="1:23" x14ac:dyDescent="0.35">
      <c r="A4998" s="1376">
        <v>73140</v>
      </c>
      <c r="B4998" s="1047">
        <v>0.13</v>
      </c>
      <c r="C4998" s="302" t="s">
        <v>5163</v>
      </c>
      <c r="D4998" s="1"/>
      <c r="E4998" s="1" t="s">
        <v>5155</v>
      </c>
      <c r="F4998" s="3"/>
      <c r="O4998"/>
      <c r="P4998"/>
      <c r="Q4998"/>
      <c r="U4998" s="969"/>
      <c r="V4998" s="38"/>
      <c r="W4998" s="38"/>
    </row>
    <row r="4999" spans="1:23" x14ac:dyDescent="0.35">
      <c r="A4999" s="1376">
        <v>73140</v>
      </c>
      <c r="B4999" s="1047">
        <v>0.13</v>
      </c>
      <c r="C4999" s="302" t="s">
        <v>5164</v>
      </c>
      <c r="D4999" s="1"/>
      <c r="E4999" s="1" t="s">
        <v>5155</v>
      </c>
      <c r="F4999" s="3"/>
      <c r="O4999"/>
      <c r="P4999"/>
      <c r="Q4999"/>
      <c r="U4999" s="969"/>
      <c r="V4999" s="38"/>
      <c r="W4999" s="38"/>
    </row>
    <row r="5000" spans="1:23" x14ac:dyDescent="0.35">
      <c r="A5000" s="1376">
        <v>73140</v>
      </c>
      <c r="B5000" s="1047">
        <v>0.13</v>
      </c>
      <c r="C5000" s="302" t="s">
        <v>5165</v>
      </c>
      <c r="D5000" s="1"/>
      <c r="E5000" s="1" t="s">
        <v>5155</v>
      </c>
      <c r="F5000" s="3"/>
      <c r="O5000"/>
      <c r="P5000"/>
      <c r="Q5000"/>
      <c r="U5000" s="969"/>
      <c r="V5000" s="38"/>
      <c r="W5000" s="38"/>
    </row>
    <row r="5001" spans="1:23" x14ac:dyDescent="0.35">
      <c r="A5001" s="1376">
        <v>73140</v>
      </c>
      <c r="B5001" s="1047">
        <v>0.13</v>
      </c>
      <c r="C5001" s="302" t="s">
        <v>5166</v>
      </c>
      <c r="D5001" s="1"/>
      <c r="E5001" s="1" t="s">
        <v>5155</v>
      </c>
      <c r="F5001" s="3"/>
      <c r="O5001"/>
      <c r="P5001"/>
      <c r="Q5001"/>
      <c r="U5001" s="969"/>
      <c r="V5001" s="38"/>
      <c r="W5001" s="38"/>
    </row>
    <row r="5002" spans="1:23" x14ac:dyDescent="0.35">
      <c r="A5002" s="1376">
        <v>73140</v>
      </c>
      <c r="B5002" s="1047">
        <v>0.13</v>
      </c>
      <c r="C5002" s="302" t="s">
        <v>5167</v>
      </c>
      <c r="D5002" s="1"/>
      <c r="E5002" s="1" t="s">
        <v>5155</v>
      </c>
      <c r="F5002" s="3"/>
      <c r="O5002"/>
      <c r="P5002"/>
      <c r="Q5002"/>
      <c r="U5002" s="969"/>
      <c r="V5002" s="38"/>
      <c r="W5002" s="38"/>
    </row>
    <row r="5003" spans="1:23" x14ac:dyDescent="0.35">
      <c r="A5003" s="1376">
        <v>73140</v>
      </c>
      <c r="B5003" s="1047">
        <v>0.13</v>
      </c>
      <c r="C5003" s="302" t="s">
        <v>5168</v>
      </c>
      <c r="D5003" s="1"/>
      <c r="E5003" s="1" t="s">
        <v>5155</v>
      </c>
      <c r="F5003" s="3"/>
      <c r="O5003"/>
      <c r="P5003"/>
      <c r="Q5003"/>
      <c r="U5003" s="969"/>
      <c r="V5003" s="38"/>
      <c r="W5003" s="38"/>
    </row>
    <row r="5004" spans="1:23" x14ac:dyDescent="0.35">
      <c r="A5004" s="1376">
        <v>73140</v>
      </c>
      <c r="B5004" s="1047">
        <v>0.13</v>
      </c>
      <c r="C5004" s="302" t="s">
        <v>5169</v>
      </c>
      <c r="D5004" s="1"/>
      <c r="E5004" s="1" t="s">
        <v>5155</v>
      </c>
      <c r="F5004" s="3"/>
      <c r="O5004"/>
      <c r="P5004"/>
      <c r="Q5004"/>
      <c r="U5004" s="969"/>
      <c r="V5004" s="38"/>
      <c r="W5004" s="38"/>
    </row>
    <row r="5005" spans="1:23" x14ac:dyDescent="0.35">
      <c r="A5005" s="1376">
        <v>73200</v>
      </c>
      <c r="B5005" s="1047">
        <v>0.98</v>
      </c>
      <c r="C5005" s="292" t="s">
        <v>1101</v>
      </c>
      <c r="D5005" s="1"/>
      <c r="E5005" s="1" t="s">
        <v>5155</v>
      </c>
      <c r="F5005" s="3"/>
      <c r="O5005"/>
      <c r="P5005"/>
      <c r="Q5005"/>
      <c r="U5005" s="969"/>
      <c r="V5005" s="38"/>
      <c r="W5005" s="38"/>
    </row>
    <row r="5006" spans="1:23" x14ac:dyDescent="0.35">
      <c r="A5006" s="1376">
        <v>73200</v>
      </c>
      <c r="B5006" s="1047">
        <v>0.98</v>
      </c>
      <c r="C5006" s="292" t="s">
        <v>1102</v>
      </c>
      <c r="D5006" s="1"/>
      <c r="E5006" s="1" t="s">
        <v>5155</v>
      </c>
      <c r="F5006" s="3"/>
      <c r="O5006"/>
      <c r="P5006"/>
      <c r="Q5006"/>
      <c r="U5006" s="969"/>
      <c r="V5006" s="38"/>
      <c r="W5006" s="38"/>
    </row>
    <row r="5007" spans="1:23" x14ac:dyDescent="0.35">
      <c r="A5007" s="1376">
        <v>73201</v>
      </c>
      <c r="B5007" s="1047">
        <v>1.1299999999999999</v>
      </c>
      <c r="C5007" s="292" t="s">
        <v>5327</v>
      </c>
      <c r="D5007" s="1"/>
      <c r="E5007" s="1" t="s">
        <v>5155</v>
      </c>
      <c r="F5007" s="3"/>
      <c r="O5007"/>
      <c r="P5007"/>
      <c r="Q5007"/>
      <c r="U5007" s="969"/>
      <c r="V5007" s="38"/>
      <c r="W5007" s="38"/>
    </row>
    <row r="5008" spans="1:23" x14ac:dyDescent="0.35">
      <c r="A5008" s="1376">
        <v>73201</v>
      </c>
      <c r="B5008" s="1047">
        <v>1.1299999999999999</v>
      </c>
      <c r="C5008" s="292" t="s">
        <v>5328</v>
      </c>
      <c r="D5008" s="1"/>
      <c r="E5008" s="1" t="s">
        <v>5155</v>
      </c>
      <c r="F5008" s="3"/>
      <c r="O5008"/>
      <c r="P5008"/>
      <c r="Q5008"/>
      <c r="U5008" s="969"/>
      <c r="V5008" s="38"/>
      <c r="W5008" s="38"/>
    </row>
    <row r="5009" spans="1:23" x14ac:dyDescent="0.35">
      <c r="A5009" s="1376">
        <v>73202</v>
      </c>
      <c r="B5009" s="1047">
        <v>1.19</v>
      </c>
      <c r="C5009" s="292" t="s">
        <v>5337</v>
      </c>
      <c r="D5009" s="1"/>
      <c r="E5009" s="1" t="s">
        <v>5155</v>
      </c>
      <c r="F5009" s="3"/>
      <c r="O5009"/>
      <c r="P5009"/>
      <c r="Q5009"/>
      <c r="U5009" s="969"/>
      <c r="V5009" s="38"/>
      <c r="W5009" s="38"/>
    </row>
    <row r="5010" spans="1:23" x14ac:dyDescent="0.35">
      <c r="A5010" s="1376">
        <v>73202</v>
      </c>
      <c r="B5010" s="1047">
        <v>1.19</v>
      </c>
      <c r="C5010" s="292" t="s">
        <v>5338</v>
      </c>
      <c r="D5010" s="1"/>
      <c r="E5010" s="1" t="s">
        <v>5155</v>
      </c>
      <c r="F5010" s="3"/>
      <c r="O5010"/>
      <c r="P5010"/>
      <c r="Q5010"/>
      <c r="U5010" s="969"/>
      <c r="V5010" s="38"/>
      <c r="W5010" s="38"/>
    </row>
    <row r="5011" spans="1:23" x14ac:dyDescent="0.35">
      <c r="A5011" s="1376">
        <v>73206</v>
      </c>
      <c r="B5011" s="1047">
        <v>1.76</v>
      </c>
      <c r="C5011" s="292" t="s">
        <v>5407</v>
      </c>
      <c r="D5011" s="1"/>
      <c r="E5011" s="1" t="s">
        <v>5155</v>
      </c>
      <c r="F5011" s="3"/>
      <c r="O5011"/>
      <c r="P5011"/>
      <c r="Q5011"/>
      <c r="U5011" s="969"/>
      <c r="V5011" s="38"/>
      <c r="W5011" s="38"/>
    </row>
    <row r="5012" spans="1:23" x14ac:dyDescent="0.35">
      <c r="A5012" s="1376">
        <v>73218</v>
      </c>
      <c r="B5012" s="1047">
        <v>1.32</v>
      </c>
      <c r="C5012" s="292" t="s">
        <v>5346</v>
      </c>
      <c r="D5012" s="1"/>
      <c r="E5012" s="1" t="s">
        <v>5155</v>
      </c>
      <c r="F5012" s="3"/>
      <c r="O5012"/>
      <c r="P5012"/>
      <c r="Q5012"/>
      <c r="U5012" s="969"/>
      <c r="V5012" s="38"/>
      <c r="W5012" s="38"/>
    </row>
    <row r="5013" spans="1:23" x14ac:dyDescent="0.35">
      <c r="A5013" s="1376">
        <v>73218</v>
      </c>
      <c r="B5013" s="1047">
        <v>1.32</v>
      </c>
      <c r="C5013" s="292" t="s">
        <v>5347</v>
      </c>
      <c r="D5013" s="1"/>
      <c r="E5013" s="1" t="s">
        <v>5155</v>
      </c>
      <c r="F5013" s="3"/>
      <c r="O5013"/>
      <c r="P5013"/>
      <c r="Q5013"/>
      <c r="U5013" s="969"/>
      <c r="V5013" s="38"/>
      <c r="W5013" s="38"/>
    </row>
    <row r="5014" spans="1:23" x14ac:dyDescent="0.35">
      <c r="A5014" s="1376">
        <v>73218</v>
      </c>
      <c r="B5014" s="1379">
        <v>1.32</v>
      </c>
      <c r="C5014" s="292" t="s">
        <v>5348</v>
      </c>
      <c r="D5014" s="1"/>
      <c r="E5014" s="1" t="s">
        <v>5155</v>
      </c>
      <c r="F5014" s="1126"/>
      <c r="O5014"/>
      <c r="P5014"/>
      <c r="Q5014"/>
      <c r="U5014" s="969"/>
      <c r="V5014" s="38"/>
      <c r="W5014" s="38"/>
    </row>
    <row r="5015" spans="1:23" x14ac:dyDescent="0.35">
      <c r="A5015" s="1376">
        <v>73218</v>
      </c>
      <c r="B5015" s="1379">
        <v>1.32</v>
      </c>
      <c r="C5015" s="292" t="s">
        <v>5349</v>
      </c>
      <c r="D5015" s="1"/>
      <c r="E5015" s="1" t="s">
        <v>5155</v>
      </c>
      <c r="F5015" s="3"/>
      <c r="O5015"/>
      <c r="P5015"/>
      <c r="Q5015"/>
      <c r="U5015" s="969"/>
      <c r="V5015" s="38"/>
      <c r="W5015" s="38"/>
    </row>
    <row r="5016" spans="1:23" x14ac:dyDescent="0.35">
      <c r="A5016" s="1376">
        <v>73218</v>
      </c>
      <c r="B5016" s="1379">
        <v>1.32</v>
      </c>
      <c r="C5016" s="292" t="s">
        <v>5350</v>
      </c>
      <c r="D5016" s="1"/>
      <c r="E5016" s="1" t="s">
        <v>5155</v>
      </c>
      <c r="F5016" s="3"/>
      <c r="O5016"/>
      <c r="P5016"/>
      <c r="Q5016"/>
      <c r="U5016" s="969"/>
      <c r="V5016" s="38"/>
      <c r="W5016" s="38"/>
    </row>
    <row r="5017" spans="1:23" x14ac:dyDescent="0.35">
      <c r="A5017" s="1376">
        <v>73218</v>
      </c>
      <c r="B5017" s="1379">
        <v>1.32</v>
      </c>
      <c r="C5017" s="292" t="s">
        <v>5351</v>
      </c>
      <c r="D5017" s="1"/>
      <c r="E5017" s="1" t="s">
        <v>5155</v>
      </c>
      <c r="F5017" s="3"/>
      <c r="O5017"/>
      <c r="P5017"/>
      <c r="Q5017"/>
      <c r="U5017" s="969"/>
      <c r="V5017" s="38"/>
      <c r="W5017" s="38"/>
    </row>
    <row r="5018" spans="1:23" x14ac:dyDescent="0.35">
      <c r="A5018" s="1376">
        <v>73219</v>
      </c>
      <c r="B5018" s="1047">
        <v>1.58</v>
      </c>
      <c r="C5018" s="292" t="s">
        <v>5382</v>
      </c>
      <c r="D5018" s="1"/>
      <c r="E5018" s="1" t="s">
        <v>5155</v>
      </c>
      <c r="F5018" s="3"/>
      <c r="O5018"/>
      <c r="P5018"/>
      <c r="Q5018"/>
      <c r="U5018" s="969"/>
      <c r="V5018" s="38"/>
      <c r="W5018" s="38"/>
    </row>
    <row r="5019" spans="1:23" x14ac:dyDescent="0.35">
      <c r="A5019" s="1376">
        <v>73219</v>
      </c>
      <c r="B5019" s="1047">
        <v>1.58</v>
      </c>
      <c r="C5019" s="292" t="s">
        <v>5383</v>
      </c>
      <c r="D5019" s="1"/>
      <c r="E5019" s="1" t="s">
        <v>5155</v>
      </c>
      <c r="F5019" s="3"/>
      <c r="O5019"/>
      <c r="P5019"/>
      <c r="Q5019"/>
      <c r="U5019" s="969"/>
      <c r="V5019" s="38"/>
      <c r="W5019" s="38"/>
    </row>
    <row r="5020" spans="1:23" x14ac:dyDescent="0.35">
      <c r="A5020" s="1376">
        <v>73219</v>
      </c>
      <c r="B5020" s="1379">
        <v>1.58</v>
      </c>
      <c r="C5020" s="292" t="s">
        <v>5384</v>
      </c>
      <c r="D5020" s="1"/>
      <c r="E5020" s="1" t="s">
        <v>5155</v>
      </c>
      <c r="F5020" s="3"/>
      <c r="O5020"/>
      <c r="P5020"/>
      <c r="Q5020"/>
      <c r="U5020" s="969"/>
      <c r="V5020" s="38"/>
      <c r="W5020" s="38"/>
    </row>
    <row r="5021" spans="1:23" x14ac:dyDescent="0.35">
      <c r="A5021" s="1376">
        <v>73219</v>
      </c>
      <c r="B5021" s="1379">
        <v>1.58</v>
      </c>
      <c r="C5021" s="292" t="s">
        <v>5385</v>
      </c>
      <c r="D5021" s="1"/>
      <c r="E5021" s="1" t="s">
        <v>5155</v>
      </c>
      <c r="F5021" s="3"/>
      <c r="O5021"/>
      <c r="P5021"/>
      <c r="Q5021"/>
      <c r="U5021" s="969"/>
      <c r="V5021" s="38"/>
      <c r="W5021" s="38"/>
    </row>
    <row r="5022" spans="1:23" x14ac:dyDescent="0.35">
      <c r="A5022" s="1376">
        <v>73219</v>
      </c>
      <c r="B5022" s="1379">
        <v>1.58</v>
      </c>
      <c r="C5022" s="292" t="s">
        <v>5386</v>
      </c>
      <c r="D5022" s="1"/>
      <c r="E5022" s="1" t="s">
        <v>5155</v>
      </c>
      <c r="F5022" s="3"/>
      <c r="O5022"/>
      <c r="P5022"/>
      <c r="Q5022"/>
      <c r="U5022" s="969"/>
      <c r="V5022" s="38"/>
      <c r="W5022" s="38"/>
    </row>
    <row r="5023" spans="1:23" x14ac:dyDescent="0.35">
      <c r="A5023" s="1376">
        <v>73219</v>
      </c>
      <c r="B5023" s="1379">
        <v>1.58</v>
      </c>
      <c r="C5023" s="292" t="s">
        <v>5387</v>
      </c>
      <c r="D5023" s="1"/>
      <c r="E5023" s="1" t="s">
        <v>5155</v>
      </c>
      <c r="F5023" s="3"/>
      <c r="O5023"/>
      <c r="P5023"/>
      <c r="Q5023"/>
      <c r="U5023" s="969"/>
      <c r="V5023" s="38"/>
      <c r="W5023" s="38"/>
    </row>
    <row r="5024" spans="1:23" x14ac:dyDescent="0.35">
      <c r="A5024" s="1376">
        <v>73220</v>
      </c>
      <c r="B5024" s="1047">
        <v>2.1</v>
      </c>
      <c r="C5024" s="292" t="s">
        <v>5417</v>
      </c>
      <c r="D5024" s="1"/>
      <c r="E5024" s="1" t="s">
        <v>5155</v>
      </c>
      <c r="F5024" s="3"/>
      <c r="O5024"/>
      <c r="P5024"/>
      <c r="Q5024"/>
      <c r="U5024" s="969"/>
      <c r="V5024" s="38"/>
      <c r="W5024" s="38"/>
    </row>
    <row r="5025" spans="1:23" x14ac:dyDescent="0.35">
      <c r="A5025" s="1376">
        <v>73220</v>
      </c>
      <c r="B5025" s="1047">
        <v>2.1</v>
      </c>
      <c r="C5025" s="292" t="s">
        <v>5418</v>
      </c>
      <c r="D5025" s="1"/>
      <c r="E5025" s="1" t="s">
        <v>5155</v>
      </c>
      <c r="F5025" s="3"/>
      <c r="O5025"/>
      <c r="P5025"/>
      <c r="Q5025"/>
      <c r="U5025" s="969"/>
      <c r="V5025" s="38"/>
      <c r="W5025" s="38"/>
    </row>
    <row r="5026" spans="1:23" x14ac:dyDescent="0.35">
      <c r="A5026" s="1376">
        <v>73220</v>
      </c>
      <c r="B5026" s="1379">
        <v>2.1</v>
      </c>
      <c r="C5026" s="292" t="s">
        <v>5419</v>
      </c>
      <c r="D5026" s="1"/>
      <c r="E5026" s="1" t="s">
        <v>5155</v>
      </c>
      <c r="F5026" s="3"/>
      <c r="O5026"/>
      <c r="P5026"/>
      <c r="Q5026"/>
      <c r="U5026" s="969"/>
      <c r="V5026" s="38"/>
      <c r="W5026" s="38"/>
    </row>
    <row r="5027" spans="1:23" x14ac:dyDescent="0.35">
      <c r="A5027" s="1376">
        <v>73220</v>
      </c>
      <c r="B5027" s="1379">
        <v>2.1</v>
      </c>
      <c r="C5027" s="292" t="s">
        <v>5420</v>
      </c>
      <c r="D5027" s="1"/>
      <c r="E5027" s="1" t="s">
        <v>5155</v>
      </c>
      <c r="F5027" s="3"/>
      <c r="O5027"/>
      <c r="P5027"/>
      <c r="Q5027"/>
      <c r="U5027" s="969"/>
      <c r="V5027" s="38"/>
      <c r="W5027" s="38"/>
    </row>
    <row r="5028" spans="1:23" x14ac:dyDescent="0.35">
      <c r="A5028" s="1376">
        <v>73220</v>
      </c>
      <c r="B5028" s="1379">
        <v>2.1</v>
      </c>
      <c r="C5028" s="292" t="s">
        <v>5421</v>
      </c>
      <c r="D5028" s="1"/>
      <c r="E5028" s="1" t="s">
        <v>5155</v>
      </c>
      <c r="F5028" s="3"/>
      <c r="O5028"/>
      <c r="P5028"/>
      <c r="Q5028"/>
      <c r="U5028" s="969"/>
      <c r="V5028" s="38"/>
      <c r="W5028" s="38"/>
    </row>
    <row r="5029" spans="1:23" x14ac:dyDescent="0.35">
      <c r="A5029" s="1376">
        <v>73220</v>
      </c>
      <c r="B5029" s="1379">
        <v>2.1</v>
      </c>
      <c r="C5029" s="292" t="s">
        <v>5422</v>
      </c>
      <c r="D5029" s="1"/>
      <c r="E5029" s="1" t="s">
        <v>5155</v>
      </c>
      <c r="F5029" s="3"/>
      <c r="O5029"/>
      <c r="P5029"/>
      <c r="Q5029"/>
      <c r="U5029" s="969"/>
      <c r="V5029" s="38"/>
      <c r="W5029" s="38"/>
    </row>
    <row r="5030" spans="1:23" x14ac:dyDescent="0.35">
      <c r="A5030" s="1376">
        <v>73221</v>
      </c>
      <c r="B5030" s="1047">
        <v>1.32</v>
      </c>
      <c r="C5030" s="292" t="s">
        <v>5352</v>
      </c>
      <c r="D5030" s="1"/>
      <c r="E5030" s="1" t="s">
        <v>5155</v>
      </c>
      <c r="F5030" s="3"/>
      <c r="O5030"/>
      <c r="P5030"/>
      <c r="Q5030"/>
      <c r="U5030" s="969"/>
      <c r="V5030" s="38"/>
      <c r="W5030" s="38"/>
    </row>
    <row r="5031" spans="1:23" x14ac:dyDescent="0.35">
      <c r="A5031" s="1376">
        <v>73221</v>
      </c>
      <c r="B5031" s="1047">
        <v>1.32</v>
      </c>
      <c r="C5031" s="292" t="s">
        <v>5353</v>
      </c>
      <c r="D5031" s="1"/>
      <c r="E5031" s="1" t="s">
        <v>5155</v>
      </c>
      <c r="F5031" s="3"/>
      <c r="O5031"/>
      <c r="P5031"/>
      <c r="Q5031"/>
      <c r="U5031" s="969"/>
      <c r="V5031" s="38"/>
      <c r="W5031" s="38"/>
    </row>
    <row r="5032" spans="1:23" x14ac:dyDescent="0.35">
      <c r="A5032" s="1376">
        <v>73221</v>
      </c>
      <c r="B5032" s="1047">
        <v>1.32</v>
      </c>
      <c r="C5032" s="292" t="s">
        <v>5354</v>
      </c>
      <c r="D5032" s="1"/>
      <c r="E5032" s="1" t="s">
        <v>5155</v>
      </c>
      <c r="F5032" s="1128"/>
      <c r="O5032"/>
      <c r="P5032"/>
      <c r="Q5032"/>
      <c r="U5032" s="969"/>
      <c r="V5032" s="38"/>
      <c r="W5032" s="38"/>
    </row>
    <row r="5033" spans="1:23" x14ac:dyDescent="0.35">
      <c r="A5033" s="1376">
        <v>73221</v>
      </c>
      <c r="B5033" s="1047">
        <v>1.32</v>
      </c>
      <c r="C5033" s="292" t="s">
        <v>5355</v>
      </c>
      <c r="D5033" s="1"/>
      <c r="E5033" s="1" t="s">
        <v>5155</v>
      </c>
      <c r="F5033" s="3"/>
      <c r="O5033"/>
      <c r="P5033"/>
      <c r="Q5033"/>
      <c r="U5033" s="969"/>
      <c r="V5033" s="38"/>
      <c r="W5033" s="38"/>
    </row>
    <row r="5034" spans="1:23" x14ac:dyDescent="0.35">
      <c r="A5034" s="1376">
        <v>73221</v>
      </c>
      <c r="B5034" s="1047">
        <v>1.32</v>
      </c>
      <c r="C5034" s="292" t="s">
        <v>5356</v>
      </c>
      <c r="D5034" s="1"/>
      <c r="E5034" s="1" t="s">
        <v>5155</v>
      </c>
      <c r="F5034" s="3"/>
      <c r="O5034"/>
      <c r="P5034"/>
      <c r="Q5034"/>
      <c r="U5034" s="969"/>
      <c r="V5034" s="38"/>
      <c r="W5034" s="38"/>
    </row>
    <row r="5035" spans="1:23" x14ac:dyDescent="0.35">
      <c r="A5035" s="1376">
        <v>73221</v>
      </c>
      <c r="B5035" s="1047">
        <v>1.32</v>
      </c>
      <c r="C5035" s="292" t="s">
        <v>5357</v>
      </c>
      <c r="D5035" s="1"/>
      <c r="E5035" s="1" t="s">
        <v>5155</v>
      </c>
      <c r="F5035" s="3"/>
      <c r="O5035"/>
      <c r="P5035"/>
      <c r="Q5035"/>
      <c r="U5035" s="969"/>
      <c r="V5035" s="38"/>
      <c r="W5035" s="38"/>
    </row>
    <row r="5036" spans="1:23" x14ac:dyDescent="0.35">
      <c r="A5036" s="1376">
        <v>73222</v>
      </c>
      <c r="B5036" s="1047">
        <v>1.58</v>
      </c>
      <c r="C5036" s="292" t="s">
        <v>5388</v>
      </c>
      <c r="D5036" s="1"/>
      <c r="E5036" s="1" t="s">
        <v>5155</v>
      </c>
      <c r="F5036" s="1128"/>
      <c r="O5036"/>
      <c r="P5036"/>
      <c r="Q5036"/>
      <c r="U5036" s="969"/>
      <c r="V5036" s="38"/>
      <c r="W5036" s="38"/>
    </row>
    <row r="5037" spans="1:23" x14ac:dyDescent="0.35">
      <c r="A5037" s="1376">
        <v>73222</v>
      </c>
      <c r="B5037" s="1047">
        <v>1.58</v>
      </c>
      <c r="C5037" s="292" t="s">
        <v>5389</v>
      </c>
      <c r="D5037" s="1"/>
      <c r="E5037" s="1" t="s">
        <v>5155</v>
      </c>
      <c r="F5037" s="3"/>
      <c r="O5037"/>
      <c r="P5037"/>
      <c r="Q5037"/>
      <c r="U5037" s="969"/>
      <c r="V5037" s="38"/>
      <c r="W5037" s="38"/>
    </row>
    <row r="5038" spans="1:23" x14ac:dyDescent="0.35">
      <c r="A5038" s="1376">
        <v>73222</v>
      </c>
      <c r="B5038" s="1379">
        <v>1.58</v>
      </c>
      <c r="C5038" s="292" t="s">
        <v>5390</v>
      </c>
      <c r="D5038" s="1"/>
      <c r="E5038" s="1" t="s">
        <v>5155</v>
      </c>
      <c r="F5038" s="3"/>
      <c r="O5038"/>
      <c r="P5038"/>
      <c r="Q5038"/>
      <c r="U5038" s="969"/>
      <c r="V5038" s="38"/>
      <c r="W5038" s="38"/>
    </row>
    <row r="5039" spans="1:23" x14ac:dyDescent="0.35">
      <c r="A5039" s="1376">
        <v>73222</v>
      </c>
      <c r="B5039" s="1379">
        <v>1.58</v>
      </c>
      <c r="C5039" s="292" t="s">
        <v>5391</v>
      </c>
      <c r="D5039" s="1"/>
      <c r="E5039" s="1" t="s">
        <v>5155</v>
      </c>
      <c r="F5039" s="3"/>
      <c r="O5039"/>
      <c r="P5039"/>
      <c r="Q5039"/>
      <c r="U5039" s="969"/>
      <c r="V5039" s="38"/>
      <c r="W5039" s="38"/>
    </row>
    <row r="5040" spans="1:23" x14ac:dyDescent="0.35">
      <c r="A5040" s="1376">
        <v>73222</v>
      </c>
      <c r="B5040" s="1379">
        <v>1.58</v>
      </c>
      <c r="C5040" s="292" t="s">
        <v>5392</v>
      </c>
      <c r="D5040" s="1"/>
      <c r="E5040" s="1" t="s">
        <v>5155</v>
      </c>
      <c r="F5040" s="3"/>
      <c r="O5040"/>
      <c r="P5040"/>
      <c r="Q5040"/>
      <c r="U5040" s="969"/>
      <c r="V5040" s="38"/>
      <c r="W5040" s="38"/>
    </row>
    <row r="5041" spans="1:23" x14ac:dyDescent="0.35">
      <c r="A5041" s="1376">
        <v>73222</v>
      </c>
      <c r="B5041" s="1379">
        <v>1.58</v>
      </c>
      <c r="C5041" s="292" t="s">
        <v>5393</v>
      </c>
      <c r="D5041" s="1"/>
      <c r="E5041" s="1" t="s">
        <v>5155</v>
      </c>
      <c r="F5041" s="3"/>
      <c r="O5041"/>
      <c r="P5041"/>
      <c r="Q5041"/>
      <c r="U5041" s="969"/>
      <c r="V5041" s="38"/>
      <c r="W5041" s="38"/>
    </row>
    <row r="5042" spans="1:23" x14ac:dyDescent="0.35">
      <c r="A5042" s="1376">
        <v>73223</v>
      </c>
      <c r="B5042" s="1047">
        <v>2.1</v>
      </c>
      <c r="C5042" s="292" t="s">
        <v>5423</v>
      </c>
      <c r="D5042" s="1"/>
      <c r="E5042" s="1" t="s">
        <v>5155</v>
      </c>
      <c r="F5042" s="3"/>
      <c r="O5042"/>
      <c r="P5042"/>
      <c r="Q5042"/>
      <c r="U5042" s="969"/>
      <c r="V5042" s="38"/>
      <c r="W5042" s="38"/>
    </row>
    <row r="5043" spans="1:23" x14ac:dyDescent="0.35">
      <c r="A5043" s="1376">
        <v>73223</v>
      </c>
      <c r="B5043" s="1047">
        <v>2.1</v>
      </c>
      <c r="C5043" s="292" t="s">
        <v>5424</v>
      </c>
      <c r="D5043" s="1"/>
      <c r="E5043" s="1" t="s">
        <v>5155</v>
      </c>
      <c r="F5043" s="3"/>
      <c r="O5043"/>
      <c r="P5043"/>
      <c r="Q5043"/>
      <c r="U5043" s="969"/>
      <c r="V5043" s="38"/>
      <c r="W5043" s="38"/>
    </row>
    <row r="5044" spans="1:23" x14ac:dyDescent="0.35">
      <c r="A5044" s="1376">
        <v>73223</v>
      </c>
      <c r="B5044" s="1047">
        <v>2.1</v>
      </c>
      <c r="C5044" s="292" t="s">
        <v>5425</v>
      </c>
      <c r="D5044" s="1"/>
      <c r="E5044" s="1" t="s">
        <v>5155</v>
      </c>
      <c r="F5044" s="3"/>
      <c r="O5044"/>
      <c r="P5044"/>
      <c r="Q5044"/>
      <c r="U5044" s="969"/>
      <c r="V5044" s="38"/>
      <c r="W5044" s="38"/>
    </row>
    <row r="5045" spans="1:23" x14ac:dyDescent="0.35">
      <c r="A5045" s="1376">
        <v>73223</v>
      </c>
      <c r="B5045" s="1047">
        <v>2.1</v>
      </c>
      <c r="C5045" s="292" t="s">
        <v>5426</v>
      </c>
      <c r="D5045" s="1"/>
      <c r="E5045" s="1" t="s">
        <v>5155</v>
      </c>
      <c r="F5045" s="3"/>
      <c r="O5045"/>
      <c r="P5045"/>
      <c r="Q5045"/>
      <c r="U5045" s="969"/>
      <c r="V5045" s="38"/>
      <c r="W5045" s="38"/>
    </row>
    <row r="5046" spans="1:23" x14ac:dyDescent="0.35">
      <c r="A5046" s="1376">
        <v>73223</v>
      </c>
      <c r="B5046" s="1047">
        <v>2.1</v>
      </c>
      <c r="C5046" s="292" t="s">
        <v>5427</v>
      </c>
      <c r="D5046" s="1"/>
      <c r="E5046" s="1" t="s">
        <v>5155</v>
      </c>
      <c r="F5046" s="3"/>
      <c r="O5046"/>
      <c r="P5046"/>
      <c r="Q5046"/>
      <c r="U5046" s="969"/>
      <c r="V5046" s="38"/>
      <c r="W5046" s="38"/>
    </row>
    <row r="5047" spans="1:23" x14ac:dyDescent="0.35">
      <c r="A5047" s="1376">
        <v>73223</v>
      </c>
      <c r="B5047" s="1047">
        <v>2.1</v>
      </c>
      <c r="C5047" s="292" t="s">
        <v>5428</v>
      </c>
      <c r="D5047" s="1"/>
      <c r="E5047" s="1" t="s">
        <v>5155</v>
      </c>
      <c r="F5047" s="3"/>
      <c r="O5047"/>
      <c r="P5047"/>
      <c r="Q5047"/>
      <c r="U5047" s="969"/>
      <c r="V5047" s="38"/>
      <c r="W5047" s="38"/>
    </row>
    <row r="5048" spans="1:23" x14ac:dyDescent="0.35">
      <c r="A5048" s="1376">
        <v>73502</v>
      </c>
      <c r="B5048" s="1047">
        <v>0.21</v>
      </c>
      <c r="C5048" s="302" t="s">
        <v>5248</v>
      </c>
      <c r="D5048" s="1"/>
      <c r="E5048" s="1" t="s">
        <v>5155</v>
      </c>
      <c r="F5048" s="3"/>
      <c r="O5048"/>
      <c r="P5048"/>
      <c r="Q5048"/>
      <c r="U5048" s="969"/>
      <c r="V5048" s="38"/>
      <c r="W5048" s="38"/>
    </row>
    <row r="5049" spans="1:23" x14ac:dyDescent="0.35">
      <c r="A5049" s="1376">
        <v>73502</v>
      </c>
      <c r="B5049" s="1047">
        <v>0.21</v>
      </c>
      <c r="C5049" s="302" t="s">
        <v>5249</v>
      </c>
      <c r="D5049" s="1"/>
      <c r="E5049" s="1" t="s">
        <v>5155</v>
      </c>
      <c r="F5049" s="3"/>
      <c r="O5049"/>
      <c r="P5049"/>
      <c r="Q5049"/>
      <c r="U5049" s="969"/>
      <c r="V5049" s="38"/>
      <c r="W5049" s="38"/>
    </row>
    <row r="5050" spans="1:23" x14ac:dyDescent="0.35">
      <c r="A5050" s="1376">
        <v>73502</v>
      </c>
      <c r="B5050" s="1047">
        <v>0.21</v>
      </c>
      <c r="C5050" s="292" t="s">
        <v>5250</v>
      </c>
      <c r="D5050" s="1"/>
      <c r="E5050" s="1" t="s">
        <v>5155</v>
      </c>
      <c r="F5050" s="3"/>
      <c r="O5050"/>
      <c r="P5050"/>
      <c r="Q5050"/>
      <c r="U5050" s="969"/>
      <c r="V5050" s="38"/>
      <c r="W5050" s="38"/>
    </row>
    <row r="5051" spans="1:23" x14ac:dyDescent="0.35">
      <c r="A5051" s="1376">
        <v>73552</v>
      </c>
      <c r="B5051" s="1047">
        <v>0.18</v>
      </c>
      <c r="C5051" s="302" t="s">
        <v>5228</v>
      </c>
      <c r="D5051" s="1"/>
      <c r="E5051" s="1" t="s">
        <v>5155</v>
      </c>
      <c r="F5051" s="3"/>
      <c r="O5051"/>
      <c r="P5051"/>
      <c r="Q5051"/>
      <c r="U5051" s="969"/>
      <c r="V5051" s="38"/>
      <c r="W5051" s="38"/>
    </row>
    <row r="5052" spans="1:23" x14ac:dyDescent="0.35">
      <c r="A5052" s="1376">
        <v>73552</v>
      </c>
      <c r="B5052" s="1047">
        <v>0.18</v>
      </c>
      <c r="C5052" s="302" t="s">
        <v>5229</v>
      </c>
      <c r="D5052" s="1"/>
      <c r="E5052" s="1" t="s">
        <v>5155</v>
      </c>
      <c r="F5052" s="3"/>
      <c r="O5052"/>
      <c r="P5052"/>
      <c r="Q5052"/>
      <c r="U5052" s="969"/>
      <c r="V5052" s="38"/>
      <c r="W5052" s="38"/>
    </row>
    <row r="5053" spans="1:23" x14ac:dyDescent="0.35">
      <c r="A5053" s="1376">
        <v>73560</v>
      </c>
      <c r="B5053" s="1047">
        <v>0.16</v>
      </c>
      <c r="C5053" s="302" t="s">
        <v>5193</v>
      </c>
      <c r="D5053" s="1"/>
      <c r="E5053" s="1" t="s">
        <v>5155</v>
      </c>
      <c r="F5053" s="3"/>
      <c r="O5053"/>
      <c r="P5053"/>
      <c r="Q5053"/>
      <c r="U5053" s="969"/>
      <c r="V5053" s="38"/>
      <c r="W5053" s="38"/>
    </row>
    <row r="5054" spans="1:23" x14ac:dyDescent="0.35">
      <c r="A5054" s="1376">
        <v>73560</v>
      </c>
      <c r="B5054" s="1047">
        <v>0.16</v>
      </c>
      <c r="C5054" s="302" t="s">
        <v>5194</v>
      </c>
      <c r="D5054" s="1"/>
      <c r="E5054" s="1" t="s">
        <v>5155</v>
      </c>
      <c r="F5054" s="3"/>
      <c r="O5054"/>
      <c r="P5054"/>
      <c r="Q5054"/>
      <c r="U5054" s="969"/>
      <c r="V5054" s="38"/>
      <c r="W5054" s="38"/>
    </row>
    <row r="5055" spans="1:23" x14ac:dyDescent="0.35">
      <c r="A5055" s="1376">
        <v>73562</v>
      </c>
      <c r="B5055" s="1047">
        <v>0.18</v>
      </c>
      <c r="C5055" s="302" t="s">
        <v>5230</v>
      </c>
      <c r="D5055" s="1"/>
      <c r="E5055" s="1" t="s">
        <v>5155</v>
      </c>
      <c r="F5055" s="3"/>
      <c r="O5055"/>
      <c r="P5055"/>
      <c r="Q5055"/>
      <c r="U5055" s="969"/>
      <c r="V5055" s="38"/>
      <c r="W5055" s="38"/>
    </row>
    <row r="5056" spans="1:23" x14ac:dyDescent="0.35">
      <c r="A5056" s="1376">
        <v>73562</v>
      </c>
      <c r="B5056" s="1047">
        <v>0.18</v>
      </c>
      <c r="C5056" s="302" t="s">
        <v>5231</v>
      </c>
      <c r="D5056" s="1"/>
      <c r="E5056" s="1" t="s">
        <v>5155</v>
      </c>
      <c r="F5056" s="3"/>
      <c r="O5056"/>
      <c r="P5056"/>
      <c r="Q5056"/>
      <c r="U5056" s="969"/>
      <c r="V5056" s="38"/>
      <c r="W5056" s="38"/>
    </row>
    <row r="5057" spans="1:23" x14ac:dyDescent="0.35">
      <c r="A5057" s="1376">
        <v>73562</v>
      </c>
      <c r="B5057" s="1047">
        <v>0.18</v>
      </c>
      <c r="C5057" s="302" t="s">
        <v>5232</v>
      </c>
      <c r="D5057" s="1"/>
      <c r="E5057" s="1" t="s">
        <v>5155</v>
      </c>
      <c r="F5057" s="3"/>
      <c r="O5057"/>
      <c r="P5057"/>
      <c r="Q5057"/>
      <c r="U5057" s="969"/>
      <c r="V5057" s="38"/>
      <c r="W5057" s="38"/>
    </row>
    <row r="5058" spans="1:23" x14ac:dyDescent="0.35">
      <c r="A5058" s="1376">
        <v>73562</v>
      </c>
      <c r="B5058" s="1047">
        <v>0.18</v>
      </c>
      <c r="C5058" s="302" t="s">
        <v>5233</v>
      </c>
      <c r="D5058" s="1"/>
      <c r="E5058" s="1" t="s">
        <v>5155</v>
      </c>
      <c r="F5058" s="3"/>
      <c r="O5058"/>
      <c r="P5058"/>
      <c r="Q5058"/>
      <c r="U5058" s="969"/>
      <c r="V5058" s="38"/>
      <c r="W5058" s="38"/>
    </row>
    <row r="5059" spans="1:23" x14ac:dyDescent="0.35">
      <c r="A5059" s="1376">
        <v>73564</v>
      </c>
      <c r="B5059" s="1047">
        <v>0.21</v>
      </c>
      <c r="C5059" s="302" t="s">
        <v>5251</v>
      </c>
      <c r="D5059" s="1"/>
      <c r="E5059" s="1" t="s">
        <v>5155</v>
      </c>
      <c r="F5059" s="3"/>
      <c r="O5059"/>
      <c r="P5059"/>
      <c r="Q5059"/>
      <c r="U5059" s="969"/>
      <c r="V5059" s="38"/>
      <c r="W5059" s="38"/>
    </row>
    <row r="5060" spans="1:23" x14ac:dyDescent="0.35">
      <c r="A5060" s="1376">
        <v>73564</v>
      </c>
      <c r="B5060" s="1047">
        <v>0.21</v>
      </c>
      <c r="C5060" s="302" t="s">
        <v>5252</v>
      </c>
      <c r="D5060" s="1"/>
      <c r="E5060" s="1" t="s">
        <v>5155</v>
      </c>
      <c r="F5060" s="3"/>
      <c r="O5060"/>
      <c r="P5060"/>
      <c r="Q5060"/>
      <c r="U5060" s="969"/>
      <c r="V5060" s="38"/>
      <c r="W5060" s="38"/>
    </row>
    <row r="5061" spans="1:23" x14ac:dyDescent="0.35">
      <c r="A5061" s="1376">
        <v>73565</v>
      </c>
      <c r="B5061" s="1047">
        <v>0.16</v>
      </c>
      <c r="C5061" s="292" t="s">
        <v>5195</v>
      </c>
      <c r="D5061" s="1"/>
      <c r="E5061" s="1" t="s">
        <v>5155</v>
      </c>
      <c r="F5061" s="3"/>
      <c r="O5061"/>
      <c r="P5061"/>
      <c r="Q5061"/>
      <c r="U5061" s="969"/>
      <c r="V5061" s="38"/>
      <c r="W5061" s="38"/>
    </row>
    <row r="5062" spans="1:23" x14ac:dyDescent="0.35">
      <c r="A5062" s="1376">
        <v>73590</v>
      </c>
      <c r="B5062" s="1047">
        <v>0.16</v>
      </c>
      <c r="C5062" s="302" t="s">
        <v>5196</v>
      </c>
      <c r="D5062" s="1"/>
      <c r="E5062" s="1" t="s">
        <v>5155</v>
      </c>
      <c r="F5062" s="3"/>
      <c r="O5062"/>
      <c r="P5062"/>
      <c r="Q5062"/>
      <c r="U5062" s="969"/>
      <c r="V5062" s="38"/>
      <c r="W5062" s="38"/>
    </row>
    <row r="5063" spans="1:23" x14ac:dyDescent="0.35">
      <c r="A5063" s="1376">
        <v>73590</v>
      </c>
      <c r="B5063" s="1047">
        <v>0.16</v>
      </c>
      <c r="C5063" s="302" t="s">
        <v>5197</v>
      </c>
      <c r="D5063" s="1"/>
      <c r="E5063" s="1" t="s">
        <v>5155</v>
      </c>
      <c r="F5063" s="3"/>
      <c r="O5063"/>
      <c r="P5063"/>
      <c r="Q5063"/>
      <c r="U5063" s="969"/>
      <c r="V5063" s="38"/>
      <c r="W5063" s="38"/>
    </row>
    <row r="5064" spans="1:23" x14ac:dyDescent="0.35">
      <c r="A5064" s="1376">
        <v>73592</v>
      </c>
      <c r="B5064" s="1047">
        <v>0.16</v>
      </c>
      <c r="C5064" s="302" t="s">
        <v>5198</v>
      </c>
      <c r="D5064" s="1"/>
      <c r="E5064" s="1" t="s">
        <v>5155</v>
      </c>
      <c r="F5064" s="3"/>
      <c r="O5064"/>
      <c r="P5064"/>
      <c r="Q5064"/>
      <c r="U5064" s="969"/>
      <c r="V5064" s="38"/>
      <c r="W5064" s="38"/>
    </row>
    <row r="5065" spans="1:23" x14ac:dyDescent="0.35">
      <c r="A5065" s="1376">
        <v>73600</v>
      </c>
      <c r="B5065" s="1047">
        <v>0.16</v>
      </c>
      <c r="C5065" s="302" t="s">
        <v>910</v>
      </c>
      <c r="D5065" s="1"/>
      <c r="E5065" s="1" t="s">
        <v>5155</v>
      </c>
      <c r="F5065" s="3"/>
      <c r="O5065"/>
      <c r="P5065"/>
      <c r="Q5065"/>
      <c r="U5065" s="969"/>
      <c r="V5065" s="38"/>
      <c r="W5065" s="38"/>
    </row>
    <row r="5066" spans="1:23" x14ac:dyDescent="0.35">
      <c r="A5066" s="1376">
        <v>73600</v>
      </c>
      <c r="B5066" s="1047">
        <v>0.16</v>
      </c>
      <c r="C5066" s="302" t="s">
        <v>911</v>
      </c>
      <c r="D5066" s="1"/>
      <c r="E5066" s="1" t="s">
        <v>5155</v>
      </c>
      <c r="F5066" s="3"/>
      <c r="O5066"/>
      <c r="P5066"/>
      <c r="Q5066"/>
      <c r="U5066" s="969"/>
      <c r="V5066" s="38"/>
      <c r="W5066" s="38"/>
    </row>
    <row r="5067" spans="1:23" x14ac:dyDescent="0.35">
      <c r="A5067" s="1376">
        <v>73610</v>
      </c>
      <c r="B5067" s="1047">
        <v>0.17</v>
      </c>
      <c r="C5067" s="302" t="s">
        <v>5212</v>
      </c>
      <c r="D5067" s="1"/>
      <c r="E5067" s="1" t="s">
        <v>5155</v>
      </c>
      <c r="F5067" s="3"/>
      <c r="O5067"/>
      <c r="P5067"/>
      <c r="Q5067"/>
      <c r="U5067" s="969"/>
      <c r="V5067" s="38"/>
      <c r="W5067" s="38"/>
    </row>
    <row r="5068" spans="1:23" x14ac:dyDescent="0.35">
      <c r="A5068" s="1376">
        <v>73610</v>
      </c>
      <c r="B5068" s="1047">
        <v>0.17</v>
      </c>
      <c r="C5068" s="302" t="s">
        <v>5213</v>
      </c>
      <c r="D5068" s="1"/>
      <c r="E5068" s="1" t="s">
        <v>5155</v>
      </c>
      <c r="F5068" s="3"/>
      <c r="O5068"/>
      <c r="P5068"/>
      <c r="Q5068"/>
      <c r="U5068" s="969"/>
      <c r="V5068" s="38"/>
      <c r="W5068" s="38"/>
    </row>
    <row r="5069" spans="1:23" x14ac:dyDescent="0.35">
      <c r="A5069" s="1376">
        <v>73620</v>
      </c>
      <c r="B5069" s="1047">
        <v>0.16</v>
      </c>
      <c r="C5069" s="302" t="s">
        <v>62</v>
      </c>
      <c r="D5069" s="1"/>
      <c r="E5069" s="1" t="s">
        <v>5155</v>
      </c>
      <c r="F5069" s="3"/>
      <c r="O5069"/>
      <c r="P5069"/>
      <c r="Q5069"/>
      <c r="U5069" s="969"/>
      <c r="V5069" s="38"/>
      <c r="W5069" s="38"/>
    </row>
    <row r="5070" spans="1:23" x14ac:dyDescent="0.35">
      <c r="A5070" s="1376">
        <v>73620</v>
      </c>
      <c r="B5070" s="1047">
        <v>0.16</v>
      </c>
      <c r="C5070" s="302" t="s">
        <v>63</v>
      </c>
      <c r="D5070" s="1"/>
      <c r="E5070" s="1" t="s">
        <v>5155</v>
      </c>
      <c r="F5070" s="3"/>
      <c r="O5070"/>
      <c r="P5070"/>
      <c r="Q5070"/>
      <c r="U5070" s="969"/>
      <c r="V5070" s="38"/>
      <c r="W5070" s="38"/>
    </row>
    <row r="5071" spans="1:23" x14ac:dyDescent="0.35">
      <c r="A5071" s="1376">
        <v>73630</v>
      </c>
      <c r="B5071" s="1047">
        <v>0.17</v>
      </c>
      <c r="C5071" s="302" t="s">
        <v>5214</v>
      </c>
      <c r="D5071" s="1"/>
      <c r="E5071" s="1" t="s">
        <v>5155</v>
      </c>
      <c r="F5071" s="3"/>
      <c r="O5071"/>
      <c r="P5071"/>
      <c r="Q5071"/>
      <c r="U5071" s="969"/>
      <c r="V5071" s="38"/>
      <c r="W5071" s="38"/>
    </row>
    <row r="5072" spans="1:23" x14ac:dyDescent="0.35">
      <c r="A5072" s="1376">
        <v>73630</v>
      </c>
      <c r="B5072" s="1047">
        <v>0.17</v>
      </c>
      <c r="C5072" s="302" t="s">
        <v>5215</v>
      </c>
      <c r="D5072" s="1"/>
      <c r="E5072" s="1" t="s">
        <v>5155</v>
      </c>
      <c r="F5072" s="3"/>
      <c r="O5072"/>
      <c r="P5072"/>
      <c r="Q5072"/>
      <c r="U5072" s="969"/>
      <c r="V5072" s="38"/>
      <c r="W5072" s="38"/>
    </row>
    <row r="5073" spans="1:23" x14ac:dyDescent="0.35">
      <c r="A5073" s="1376">
        <v>73650</v>
      </c>
      <c r="B5073" s="1047">
        <v>0.16</v>
      </c>
      <c r="C5073" s="292" t="s">
        <v>5199</v>
      </c>
      <c r="D5073" s="1"/>
      <c r="E5073" s="1" t="s">
        <v>5155</v>
      </c>
      <c r="F5073" s="3"/>
      <c r="O5073"/>
      <c r="P5073"/>
      <c r="Q5073"/>
      <c r="U5073" s="969"/>
      <c r="V5073" s="38"/>
      <c r="W5073" s="38"/>
    </row>
    <row r="5074" spans="1:23" x14ac:dyDescent="0.35">
      <c r="A5074" s="1376">
        <v>73650</v>
      </c>
      <c r="B5074" s="1047">
        <v>0.16</v>
      </c>
      <c r="C5074" s="292" t="s">
        <v>5200</v>
      </c>
      <c r="D5074" s="1"/>
      <c r="E5074" s="1" t="s">
        <v>5155</v>
      </c>
      <c r="F5074" s="3"/>
      <c r="O5074"/>
      <c r="P5074"/>
      <c r="Q5074"/>
      <c r="U5074" s="969"/>
      <c r="V5074" s="38"/>
      <c r="W5074" s="38"/>
    </row>
    <row r="5075" spans="1:23" x14ac:dyDescent="0.35">
      <c r="A5075" s="1376">
        <v>73660</v>
      </c>
      <c r="B5075" s="1047">
        <v>0.13</v>
      </c>
      <c r="C5075" s="292" t="s">
        <v>5170</v>
      </c>
      <c r="D5075" s="1"/>
      <c r="E5075" s="1" t="s">
        <v>5155</v>
      </c>
      <c r="F5075" s="3"/>
      <c r="O5075"/>
      <c r="P5075"/>
      <c r="Q5075"/>
      <c r="U5075" s="969"/>
      <c r="V5075" s="38"/>
      <c r="W5075" s="38"/>
    </row>
    <row r="5076" spans="1:23" x14ac:dyDescent="0.35">
      <c r="A5076" s="1376">
        <v>73660</v>
      </c>
      <c r="B5076" s="1047">
        <v>0.13</v>
      </c>
      <c r="C5076" s="292" t="s">
        <v>5171</v>
      </c>
      <c r="D5076" s="1"/>
      <c r="E5076" s="1" t="s">
        <v>5155</v>
      </c>
      <c r="F5076" s="3"/>
      <c r="O5076"/>
      <c r="P5076"/>
      <c r="Q5076"/>
      <c r="U5076" s="969"/>
      <c r="V5076" s="38"/>
      <c r="W5076" s="38"/>
    </row>
    <row r="5077" spans="1:23" x14ac:dyDescent="0.35">
      <c r="A5077" s="1376">
        <v>73660</v>
      </c>
      <c r="B5077" s="1047">
        <v>0.13</v>
      </c>
      <c r="C5077" s="292" t="s">
        <v>5172</v>
      </c>
      <c r="D5077" s="1"/>
      <c r="E5077" s="1" t="s">
        <v>5155</v>
      </c>
      <c r="F5077" s="3"/>
      <c r="O5077"/>
      <c r="P5077"/>
      <c r="Q5077"/>
      <c r="U5077" s="969"/>
      <c r="V5077" s="38"/>
      <c r="W5077" s="38"/>
    </row>
    <row r="5078" spans="1:23" x14ac:dyDescent="0.35">
      <c r="A5078" s="1376">
        <v>73660</v>
      </c>
      <c r="B5078" s="1047">
        <v>0.13</v>
      </c>
      <c r="C5078" s="292" t="s">
        <v>5173</v>
      </c>
      <c r="D5078" s="1"/>
      <c r="E5078" s="1" t="s">
        <v>5155</v>
      </c>
      <c r="F5078" s="3"/>
      <c r="O5078"/>
      <c r="P5078"/>
      <c r="Q5078"/>
      <c r="U5078" s="969"/>
      <c r="V5078" s="38"/>
      <c r="W5078" s="38"/>
    </row>
    <row r="5079" spans="1:23" x14ac:dyDescent="0.35">
      <c r="A5079" s="1376">
        <v>73660</v>
      </c>
      <c r="B5079" s="1047">
        <v>0.13</v>
      </c>
      <c r="C5079" s="292" t="s">
        <v>5174</v>
      </c>
      <c r="D5079" s="1"/>
      <c r="E5079" s="1" t="s">
        <v>5155</v>
      </c>
      <c r="F5079" s="3"/>
      <c r="O5079"/>
      <c r="P5079"/>
      <c r="Q5079"/>
      <c r="U5079" s="969"/>
      <c r="V5079" s="38"/>
      <c r="W5079" s="38"/>
    </row>
    <row r="5080" spans="1:23" x14ac:dyDescent="0.35">
      <c r="A5080" s="1376">
        <v>73660</v>
      </c>
      <c r="B5080" s="1047">
        <v>0.13</v>
      </c>
      <c r="C5080" s="302" t="s">
        <v>5175</v>
      </c>
      <c r="D5080" s="1"/>
      <c r="E5080" s="1" t="s">
        <v>5155</v>
      </c>
      <c r="F5080" s="3"/>
      <c r="O5080"/>
      <c r="P5080"/>
      <c r="Q5080"/>
      <c r="U5080" s="969"/>
      <c r="V5080" s="38"/>
      <c r="W5080" s="38"/>
    </row>
    <row r="5081" spans="1:23" x14ac:dyDescent="0.35">
      <c r="A5081" s="1376">
        <v>73660</v>
      </c>
      <c r="B5081" s="1047">
        <v>0.13</v>
      </c>
      <c r="C5081" s="302" t="s">
        <v>5176</v>
      </c>
      <c r="D5081" s="1"/>
      <c r="E5081" s="1" t="s">
        <v>5155</v>
      </c>
      <c r="F5081" s="3"/>
      <c r="O5081"/>
      <c r="P5081"/>
      <c r="Q5081"/>
      <c r="U5081" s="969"/>
      <c r="V5081" s="38"/>
      <c r="W5081" s="38"/>
    </row>
    <row r="5082" spans="1:23" x14ac:dyDescent="0.35">
      <c r="A5082" s="1376">
        <v>73660</v>
      </c>
      <c r="B5082" s="1047">
        <v>0.13</v>
      </c>
      <c r="C5082" s="302" t="s">
        <v>5177</v>
      </c>
      <c r="D5082" s="1"/>
      <c r="E5082" s="1" t="s">
        <v>5155</v>
      </c>
      <c r="F5082" s="3"/>
      <c r="O5082"/>
      <c r="P5082"/>
      <c r="Q5082"/>
      <c r="U5082" s="969"/>
      <c r="V5082" s="38"/>
      <c r="W5082" s="38"/>
    </row>
    <row r="5083" spans="1:23" x14ac:dyDescent="0.35">
      <c r="A5083" s="1376">
        <v>73660</v>
      </c>
      <c r="B5083" s="1047">
        <v>0.13</v>
      </c>
      <c r="C5083" s="292" t="s">
        <v>5178</v>
      </c>
      <c r="D5083" s="1"/>
      <c r="E5083" s="1" t="s">
        <v>5155</v>
      </c>
      <c r="F5083" s="3"/>
      <c r="O5083"/>
      <c r="P5083"/>
      <c r="Q5083"/>
      <c r="U5083" s="969"/>
      <c r="V5083" s="38"/>
      <c r="W5083" s="38"/>
    </row>
    <row r="5084" spans="1:23" x14ac:dyDescent="0.35">
      <c r="A5084" s="1376">
        <v>73660</v>
      </c>
      <c r="B5084" s="1047">
        <v>0.13</v>
      </c>
      <c r="C5084" s="302" t="s">
        <v>5179</v>
      </c>
      <c r="D5084" s="1"/>
      <c r="E5084" s="1" t="s">
        <v>5155</v>
      </c>
      <c r="F5084" s="3"/>
      <c r="O5084"/>
      <c r="P5084"/>
      <c r="Q5084"/>
      <c r="U5084" s="969"/>
      <c r="V5084" s="38"/>
      <c r="W5084" s="38"/>
    </row>
    <row r="5085" spans="1:23" x14ac:dyDescent="0.35">
      <c r="A5085" s="1376">
        <v>73660</v>
      </c>
      <c r="B5085" s="1047">
        <v>0.13</v>
      </c>
      <c r="C5085" s="292" t="s">
        <v>5180</v>
      </c>
      <c r="D5085" s="1"/>
      <c r="E5085" s="1" t="s">
        <v>5155</v>
      </c>
      <c r="F5085" s="3"/>
      <c r="O5085"/>
      <c r="P5085"/>
      <c r="Q5085"/>
      <c r="U5085" s="969"/>
      <c r="V5085" s="38"/>
      <c r="W5085" s="38"/>
    </row>
    <row r="5086" spans="1:23" x14ac:dyDescent="0.35">
      <c r="A5086" s="1376">
        <v>73660</v>
      </c>
      <c r="B5086" s="1047">
        <v>0.13</v>
      </c>
      <c r="C5086" s="292" t="s">
        <v>5181</v>
      </c>
      <c r="D5086" s="1"/>
      <c r="E5086" s="1" t="s">
        <v>5155</v>
      </c>
      <c r="F5086" s="3"/>
      <c r="O5086"/>
      <c r="P5086"/>
      <c r="Q5086"/>
      <c r="U5086" s="969"/>
      <c r="V5086" s="38"/>
      <c r="W5086" s="38"/>
    </row>
    <row r="5087" spans="1:23" x14ac:dyDescent="0.35">
      <c r="A5087" s="1376">
        <v>73700</v>
      </c>
      <c r="B5087" s="1047">
        <v>0.98</v>
      </c>
      <c r="C5087" s="302" t="s">
        <v>1105</v>
      </c>
      <c r="D5087" s="1"/>
      <c r="E5087" s="1" t="s">
        <v>5155</v>
      </c>
      <c r="F5087" s="3"/>
      <c r="O5087"/>
      <c r="P5087"/>
      <c r="Q5087"/>
      <c r="U5087" s="969"/>
      <c r="V5087" s="38"/>
      <c r="W5087" s="38"/>
    </row>
    <row r="5088" spans="1:23" x14ac:dyDescent="0.35">
      <c r="A5088" s="1376">
        <v>73700</v>
      </c>
      <c r="B5088" s="1047">
        <v>0.98</v>
      </c>
      <c r="C5088" s="302" t="s">
        <v>1106</v>
      </c>
      <c r="D5088" s="1"/>
      <c r="E5088" s="1" t="s">
        <v>5155</v>
      </c>
      <c r="F5088" s="3"/>
      <c r="O5088"/>
      <c r="P5088"/>
      <c r="Q5088"/>
      <c r="U5088" s="969"/>
      <c r="V5088" s="38"/>
      <c r="W5088" s="38"/>
    </row>
    <row r="5089" spans="1:23" x14ac:dyDescent="0.35">
      <c r="A5089" s="1376">
        <v>73701</v>
      </c>
      <c r="B5089" s="1047">
        <v>1.1299999999999999</v>
      </c>
      <c r="C5089" s="302" t="s">
        <v>5329</v>
      </c>
      <c r="D5089" s="1"/>
      <c r="E5089" s="1" t="s">
        <v>5155</v>
      </c>
      <c r="F5089" s="3"/>
      <c r="O5089"/>
      <c r="P5089"/>
      <c r="Q5089"/>
      <c r="U5089" s="969"/>
      <c r="V5089" s="38"/>
      <c r="W5089" s="38"/>
    </row>
    <row r="5090" spans="1:23" x14ac:dyDescent="0.35">
      <c r="A5090" s="1376">
        <v>73701</v>
      </c>
      <c r="B5090" s="1047">
        <v>1.1299999999999999</v>
      </c>
      <c r="C5090" s="292" t="s">
        <v>5330</v>
      </c>
      <c r="D5090" s="1"/>
      <c r="E5090" s="1" t="s">
        <v>5155</v>
      </c>
      <c r="F5090" s="3"/>
      <c r="O5090"/>
      <c r="P5090"/>
      <c r="Q5090"/>
      <c r="U5090" s="969"/>
      <c r="V5090" s="38"/>
      <c r="W5090" s="38"/>
    </row>
    <row r="5091" spans="1:23" x14ac:dyDescent="0.35">
      <c r="A5091" s="1376">
        <v>73702</v>
      </c>
      <c r="B5091" s="1047">
        <v>1.19</v>
      </c>
      <c r="C5091" s="292" t="s">
        <v>1134</v>
      </c>
      <c r="D5091" s="1"/>
      <c r="E5091" s="1" t="s">
        <v>5155</v>
      </c>
      <c r="F5091" s="3"/>
      <c r="O5091"/>
      <c r="P5091"/>
      <c r="Q5091"/>
      <c r="U5091" s="969"/>
      <c r="V5091" s="38"/>
      <c r="W5091" s="38"/>
    </row>
    <row r="5092" spans="1:23" x14ac:dyDescent="0.35">
      <c r="A5092" s="1376">
        <v>73702</v>
      </c>
      <c r="B5092" s="1047">
        <v>1.19</v>
      </c>
      <c r="C5092" s="292" t="s">
        <v>1135</v>
      </c>
      <c r="D5092" s="1"/>
      <c r="E5092" s="1" t="s">
        <v>5155</v>
      </c>
      <c r="F5092" s="3"/>
      <c r="O5092"/>
      <c r="P5092"/>
      <c r="Q5092"/>
      <c r="U5092" s="969"/>
      <c r="V5092" s="38"/>
      <c r="W5092" s="38"/>
    </row>
    <row r="5093" spans="1:23" x14ac:dyDescent="0.35">
      <c r="A5093" s="1376">
        <v>73706</v>
      </c>
      <c r="B5093" s="1047">
        <v>1.85</v>
      </c>
      <c r="C5093" s="292" t="s">
        <v>5413</v>
      </c>
      <c r="D5093" s="1"/>
      <c r="E5093" s="1" t="s">
        <v>5155</v>
      </c>
      <c r="F5093" s="3"/>
      <c r="O5093"/>
      <c r="P5093"/>
      <c r="Q5093"/>
      <c r="U5093" s="969"/>
      <c r="V5093" s="38"/>
      <c r="W5093" s="38"/>
    </row>
    <row r="5094" spans="1:23" x14ac:dyDescent="0.35">
      <c r="A5094" s="1376">
        <v>73706</v>
      </c>
      <c r="B5094" s="1047">
        <v>1.85</v>
      </c>
      <c r="C5094" s="292" t="s">
        <v>5414</v>
      </c>
      <c r="D5094" s="1"/>
      <c r="E5094" s="1" t="s">
        <v>5155</v>
      </c>
      <c r="F5094" s="3"/>
      <c r="O5094"/>
      <c r="P5094"/>
      <c r="Q5094"/>
      <c r="U5094" s="969"/>
      <c r="V5094" s="38"/>
      <c r="W5094" s="38"/>
    </row>
    <row r="5095" spans="1:23" x14ac:dyDescent="0.35">
      <c r="A5095" s="1376">
        <v>73718</v>
      </c>
      <c r="B5095" s="1047">
        <v>1.32</v>
      </c>
      <c r="C5095" s="292" t="s">
        <v>5358</v>
      </c>
      <c r="D5095" s="1"/>
      <c r="E5095" s="1" t="s">
        <v>5155</v>
      </c>
      <c r="F5095" s="3"/>
      <c r="O5095"/>
      <c r="P5095"/>
      <c r="Q5095"/>
      <c r="U5095" s="969"/>
      <c r="V5095" s="38"/>
      <c r="W5095" s="38"/>
    </row>
    <row r="5096" spans="1:23" x14ac:dyDescent="0.35">
      <c r="A5096" s="1376">
        <v>73718</v>
      </c>
      <c r="B5096" s="1047">
        <v>1.32</v>
      </c>
      <c r="C5096" s="292" t="s">
        <v>5359</v>
      </c>
      <c r="D5096" s="1"/>
      <c r="E5096" s="1" t="s">
        <v>5155</v>
      </c>
      <c r="F5096" s="3"/>
      <c r="O5096"/>
      <c r="P5096"/>
      <c r="Q5096"/>
      <c r="U5096" s="969"/>
      <c r="V5096" s="38"/>
      <c r="W5096" s="38"/>
    </row>
    <row r="5097" spans="1:23" x14ac:dyDescent="0.35">
      <c r="A5097" s="1376">
        <v>73718</v>
      </c>
      <c r="B5097" s="1047">
        <v>1.32</v>
      </c>
      <c r="C5097" s="292" t="s">
        <v>5360</v>
      </c>
      <c r="D5097" s="1"/>
      <c r="E5097" s="1" t="s">
        <v>5155</v>
      </c>
      <c r="F5097" s="3"/>
      <c r="O5097"/>
      <c r="P5097"/>
      <c r="Q5097"/>
      <c r="U5097" s="969"/>
      <c r="V5097" s="38"/>
      <c r="W5097" s="38"/>
    </row>
    <row r="5098" spans="1:23" x14ac:dyDescent="0.35">
      <c r="A5098" s="1376">
        <v>73718</v>
      </c>
      <c r="B5098" s="1047">
        <v>1.32</v>
      </c>
      <c r="C5098" s="292" t="s">
        <v>5361</v>
      </c>
      <c r="D5098" s="1"/>
      <c r="E5098" s="1" t="s">
        <v>5155</v>
      </c>
      <c r="F5098" s="3"/>
      <c r="O5098"/>
      <c r="P5098"/>
      <c r="Q5098"/>
      <c r="U5098" s="969"/>
      <c r="V5098" s="38"/>
      <c r="W5098" s="38"/>
    </row>
    <row r="5099" spans="1:23" x14ac:dyDescent="0.35">
      <c r="A5099" s="1376">
        <v>73718</v>
      </c>
      <c r="B5099" s="1047">
        <v>1.32</v>
      </c>
      <c r="C5099" s="292" t="s">
        <v>5362</v>
      </c>
      <c r="D5099" s="1"/>
      <c r="E5099" s="1" t="s">
        <v>5155</v>
      </c>
      <c r="F5099" s="3"/>
      <c r="O5099"/>
      <c r="P5099"/>
      <c r="Q5099"/>
      <c r="U5099" s="969"/>
      <c r="V5099" s="38"/>
      <c r="W5099" s="38"/>
    </row>
    <row r="5100" spans="1:23" x14ac:dyDescent="0.35">
      <c r="A5100" s="1376">
        <v>73718</v>
      </c>
      <c r="B5100" s="1047">
        <v>1.32</v>
      </c>
      <c r="C5100" s="292" t="s">
        <v>5363</v>
      </c>
      <c r="D5100" s="1"/>
      <c r="E5100" s="1" t="s">
        <v>5155</v>
      </c>
      <c r="F5100" s="3"/>
      <c r="O5100"/>
      <c r="P5100"/>
      <c r="Q5100"/>
      <c r="U5100" s="969"/>
      <c r="V5100" s="38"/>
      <c r="W5100" s="38"/>
    </row>
    <row r="5101" spans="1:23" x14ac:dyDescent="0.35">
      <c r="A5101" s="1376">
        <v>73719</v>
      </c>
      <c r="B5101" s="1047">
        <v>1.58</v>
      </c>
      <c r="C5101" s="292" t="s">
        <v>5394</v>
      </c>
      <c r="D5101" s="1"/>
      <c r="E5101" s="1" t="s">
        <v>5155</v>
      </c>
      <c r="F5101" s="3"/>
      <c r="O5101"/>
      <c r="P5101"/>
      <c r="Q5101"/>
      <c r="U5101" s="969"/>
      <c r="V5101" s="38"/>
      <c r="W5101" s="38"/>
    </row>
    <row r="5102" spans="1:23" x14ac:dyDescent="0.35">
      <c r="A5102" s="1376">
        <v>73719</v>
      </c>
      <c r="B5102" s="1047">
        <v>1.58</v>
      </c>
      <c r="C5102" s="292" t="s">
        <v>5395</v>
      </c>
      <c r="D5102" s="1"/>
      <c r="E5102" s="1" t="s">
        <v>5155</v>
      </c>
      <c r="F5102" s="3"/>
      <c r="O5102"/>
      <c r="P5102"/>
      <c r="Q5102"/>
      <c r="U5102" s="969"/>
      <c r="V5102" s="38"/>
      <c r="W5102" s="38"/>
    </row>
    <row r="5103" spans="1:23" x14ac:dyDescent="0.35">
      <c r="A5103" s="1376">
        <v>73719</v>
      </c>
      <c r="B5103" s="1379">
        <v>1.58</v>
      </c>
      <c r="C5103" s="292" t="s">
        <v>5396</v>
      </c>
      <c r="E5103" s="1" t="s">
        <v>5155</v>
      </c>
      <c r="F5103" s="3"/>
      <c r="O5103"/>
      <c r="P5103"/>
      <c r="Q5103"/>
      <c r="U5103" s="969"/>
      <c r="V5103" s="38"/>
      <c r="W5103" s="38"/>
    </row>
    <row r="5104" spans="1:23" x14ac:dyDescent="0.35">
      <c r="A5104" s="1376">
        <v>73719</v>
      </c>
      <c r="B5104" s="1379">
        <v>1.58</v>
      </c>
      <c r="C5104" s="292" t="s">
        <v>5397</v>
      </c>
      <c r="D5104" s="1"/>
      <c r="E5104" s="1" t="s">
        <v>5155</v>
      </c>
      <c r="F5104" s="3"/>
      <c r="O5104"/>
      <c r="P5104"/>
      <c r="Q5104"/>
      <c r="U5104" s="969"/>
      <c r="V5104" s="38"/>
      <c r="W5104" s="38"/>
    </row>
    <row r="5105" spans="1:23" x14ac:dyDescent="0.35">
      <c r="A5105" s="1376">
        <v>73719</v>
      </c>
      <c r="B5105" s="1047">
        <v>1.58</v>
      </c>
      <c r="C5105" s="292" t="s">
        <v>5398</v>
      </c>
      <c r="D5105" s="1"/>
      <c r="E5105" s="1" t="s">
        <v>5155</v>
      </c>
      <c r="F5105" s="3"/>
      <c r="O5105"/>
      <c r="P5105"/>
      <c r="Q5105"/>
      <c r="U5105" s="969"/>
      <c r="V5105" s="38"/>
      <c r="W5105" s="38"/>
    </row>
    <row r="5106" spans="1:23" x14ac:dyDescent="0.35">
      <c r="A5106" s="1376">
        <v>73719</v>
      </c>
      <c r="B5106" s="1047">
        <v>1.58</v>
      </c>
      <c r="C5106" s="292" t="s">
        <v>5399</v>
      </c>
      <c r="D5106" s="1"/>
      <c r="E5106" s="1" t="s">
        <v>5155</v>
      </c>
      <c r="F5106" s="3"/>
      <c r="O5106"/>
      <c r="P5106"/>
      <c r="Q5106"/>
      <c r="U5106" s="969"/>
      <c r="V5106" s="38"/>
      <c r="W5106" s="38"/>
    </row>
    <row r="5107" spans="1:23" x14ac:dyDescent="0.35">
      <c r="A5107" s="1376">
        <v>73720</v>
      </c>
      <c r="B5107" s="1047">
        <v>2.1</v>
      </c>
      <c r="C5107" s="292" t="s">
        <v>5429</v>
      </c>
      <c r="D5107" s="1"/>
      <c r="E5107" s="1" t="s">
        <v>5155</v>
      </c>
      <c r="F5107" s="3"/>
      <c r="O5107"/>
      <c r="P5107"/>
      <c r="Q5107"/>
      <c r="U5107" s="969"/>
      <c r="V5107" s="38"/>
      <c r="W5107" s="38"/>
    </row>
    <row r="5108" spans="1:23" x14ac:dyDescent="0.35">
      <c r="A5108" s="1376">
        <v>73720</v>
      </c>
      <c r="B5108" s="1047">
        <v>2.1</v>
      </c>
      <c r="C5108" s="292" t="s">
        <v>5430</v>
      </c>
      <c r="D5108" s="1"/>
      <c r="E5108" s="1" t="s">
        <v>5155</v>
      </c>
      <c r="F5108" s="3"/>
      <c r="O5108"/>
      <c r="P5108"/>
      <c r="Q5108"/>
      <c r="U5108" s="969"/>
      <c r="V5108" s="38"/>
      <c r="W5108" s="38"/>
    </row>
    <row r="5109" spans="1:23" x14ac:dyDescent="0.35">
      <c r="A5109" s="1376">
        <v>73720</v>
      </c>
      <c r="B5109" s="1047">
        <v>2.1</v>
      </c>
      <c r="C5109" s="292" t="s">
        <v>5431</v>
      </c>
      <c r="D5109" s="1"/>
      <c r="E5109" s="1" t="s">
        <v>5155</v>
      </c>
      <c r="F5109" s="3"/>
      <c r="O5109"/>
      <c r="P5109"/>
      <c r="Q5109"/>
      <c r="U5109" s="969"/>
      <c r="V5109" s="38"/>
      <c r="W5109" s="38"/>
    </row>
    <row r="5110" spans="1:23" x14ac:dyDescent="0.35">
      <c r="A5110" s="1376">
        <v>73720</v>
      </c>
      <c r="B5110" s="1047">
        <v>2.1</v>
      </c>
      <c r="C5110" s="292" t="s">
        <v>5432</v>
      </c>
      <c r="D5110" s="1"/>
      <c r="E5110" s="1" t="s">
        <v>5155</v>
      </c>
      <c r="F5110" s="3"/>
      <c r="O5110"/>
      <c r="P5110"/>
      <c r="Q5110"/>
      <c r="U5110" s="969"/>
      <c r="V5110" s="38"/>
      <c r="W5110" s="38"/>
    </row>
    <row r="5111" spans="1:23" x14ac:dyDescent="0.35">
      <c r="A5111" s="1376">
        <v>73720</v>
      </c>
      <c r="B5111" s="1047">
        <v>2.1</v>
      </c>
      <c r="C5111" s="292" t="s">
        <v>5433</v>
      </c>
      <c r="D5111" s="1"/>
      <c r="E5111" s="1" t="s">
        <v>5155</v>
      </c>
      <c r="F5111" s="3"/>
      <c r="O5111"/>
      <c r="P5111"/>
      <c r="Q5111"/>
      <c r="U5111" s="969"/>
      <c r="V5111" s="38"/>
      <c r="W5111" s="38"/>
    </row>
    <row r="5112" spans="1:23" x14ac:dyDescent="0.35">
      <c r="A5112" s="1376">
        <v>73720</v>
      </c>
      <c r="B5112" s="1047">
        <v>2.1</v>
      </c>
      <c r="C5112" s="292" t="s">
        <v>5434</v>
      </c>
      <c r="D5112" s="1"/>
      <c r="E5112" s="1" t="s">
        <v>5155</v>
      </c>
      <c r="F5112" s="3"/>
      <c r="O5112"/>
      <c r="P5112"/>
      <c r="Q5112"/>
      <c r="U5112" s="969"/>
      <c r="V5112" s="38"/>
      <c r="W5112" s="38"/>
    </row>
    <row r="5113" spans="1:23" x14ac:dyDescent="0.35">
      <c r="A5113" s="1376">
        <v>73721</v>
      </c>
      <c r="B5113" s="1047">
        <v>1.32</v>
      </c>
      <c r="C5113" s="292" t="s">
        <v>5364</v>
      </c>
      <c r="D5113" s="1"/>
      <c r="E5113" s="1" t="s">
        <v>5155</v>
      </c>
      <c r="F5113" s="3"/>
      <c r="O5113"/>
      <c r="P5113"/>
      <c r="Q5113"/>
      <c r="U5113" s="969"/>
      <c r="V5113" s="38"/>
      <c r="W5113" s="38"/>
    </row>
    <row r="5114" spans="1:23" x14ac:dyDescent="0.35">
      <c r="A5114" s="1376">
        <v>73721</v>
      </c>
      <c r="B5114" s="1047">
        <v>1.32</v>
      </c>
      <c r="C5114" s="292" t="s">
        <v>5365</v>
      </c>
      <c r="D5114" s="1"/>
      <c r="E5114" s="1" t="s">
        <v>5155</v>
      </c>
      <c r="F5114" s="3"/>
      <c r="O5114"/>
      <c r="P5114"/>
      <c r="Q5114"/>
      <c r="U5114" s="969"/>
      <c r="V5114" s="38"/>
      <c r="W5114" s="38"/>
    </row>
    <row r="5115" spans="1:23" x14ac:dyDescent="0.35">
      <c r="A5115" s="1376">
        <v>73721</v>
      </c>
      <c r="B5115" s="1047">
        <v>1.32</v>
      </c>
      <c r="C5115" s="292" t="s">
        <v>5366</v>
      </c>
      <c r="D5115" s="1"/>
      <c r="E5115" s="1" t="s">
        <v>5155</v>
      </c>
      <c r="F5115" s="3"/>
      <c r="O5115"/>
      <c r="P5115"/>
      <c r="Q5115"/>
      <c r="U5115" s="969"/>
      <c r="V5115" s="38"/>
      <c r="W5115" s="38"/>
    </row>
    <row r="5116" spans="1:23" x14ac:dyDescent="0.35">
      <c r="A5116" s="1376">
        <v>73721</v>
      </c>
      <c r="B5116" s="1047">
        <v>1.32</v>
      </c>
      <c r="C5116" s="292" t="s">
        <v>5367</v>
      </c>
      <c r="D5116" s="1"/>
      <c r="E5116" s="1" t="s">
        <v>5155</v>
      </c>
      <c r="F5116" s="3"/>
      <c r="O5116"/>
      <c r="P5116"/>
      <c r="Q5116"/>
      <c r="U5116" s="969"/>
      <c r="V5116" s="38"/>
      <c r="W5116" s="38"/>
    </row>
    <row r="5117" spans="1:23" x14ac:dyDescent="0.35">
      <c r="A5117" s="1376">
        <v>73721</v>
      </c>
      <c r="B5117" s="1047">
        <v>1.32</v>
      </c>
      <c r="C5117" s="292" t="s">
        <v>5368</v>
      </c>
      <c r="D5117" s="1"/>
      <c r="E5117" s="1" t="s">
        <v>5155</v>
      </c>
      <c r="F5117" s="3"/>
      <c r="O5117"/>
      <c r="P5117"/>
      <c r="Q5117"/>
      <c r="U5117" s="969"/>
      <c r="V5117" s="38"/>
      <c r="W5117" s="38"/>
    </row>
    <row r="5118" spans="1:23" x14ac:dyDescent="0.35">
      <c r="A5118" s="1374">
        <v>73721</v>
      </c>
      <c r="B5118" s="1375">
        <v>1.32</v>
      </c>
      <c r="C5118" s="87" t="s">
        <v>5369</v>
      </c>
      <c r="D5118" s="1"/>
      <c r="E5118" s="1" t="s">
        <v>5155</v>
      </c>
      <c r="F5118" s="3"/>
      <c r="O5118"/>
      <c r="P5118"/>
      <c r="Q5118"/>
      <c r="U5118" s="969"/>
      <c r="V5118" s="38"/>
      <c r="W5118" s="38"/>
    </row>
    <row r="5119" spans="1:23" x14ac:dyDescent="0.35">
      <c r="A5119" s="1376">
        <v>73721</v>
      </c>
      <c r="B5119" s="1047">
        <v>1.32</v>
      </c>
      <c r="C5119" s="292" t="s">
        <v>5370</v>
      </c>
      <c r="D5119" s="1"/>
      <c r="E5119" s="1" t="s">
        <v>5155</v>
      </c>
      <c r="F5119" s="3"/>
      <c r="O5119"/>
      <c r="P5119"/>
      <c r="Q5119"/>
      <c r="U5119" s="969"/>
      <c r="V5119" s="38"/>
      <c r="W5119" s="38"/>
    </row>
    <row r="5120" spans="1:23" x14ac:dyDescent="0.35">
      <c r="A5120" s="1376">
        <v>73722</v>
      </c>
      <c r="B5120" s="1047">
        <v>1.58</v>
      </c>
      <c r="C5120" s="292" t="s">
        <v>5400</v>
      </c>
      <c r="D5120" s="1"/>
      <c r="E5120" s="1" t="s">
        <v>5155</v>
      </c>
      <c r="F5120" s="3"/>
      <c r="O5120"/>
      <c r="P5120"/>
      <c r="Q5120"/>
      <c r="U5120" s="969"/>
      <c r="V5120" s="38"/>
      <c r="W5120" s="38"/>
    </row>
    <row r="5121" spans="1:23" x14ac:dyDescent="0.35">
      <c r="A5121" s="1376">
        <v>73722</v>
      </c>
      <c r="B5121" s="1047">
        <v>1.58</v>
      </c>
      <c r="C5121" s="292" t="s">
        <v>5401</v>
      </c>
      <c r="D5121" s="1"/>
      <c r="E5121" s="1" t="s">
        <v>5155</v>
      </c>
      <c r="F5121" s="3"/>
      <c r="O5121"/>
      <c r="P5121"/>
      <c r="Q5121"/>
      <c r="U5121" s="969"/>
      <c r="V5121" s="38"/>
      <c r="W5121" s="38"/>
    </row>
    <row r="5122" spans="1:23" x14ac:dyDescent="0.35">
      <c r="A5122" s="1376">
        <v>73723</v>
      </c>
      <c r="B5122" s="1047">
        <v>2.1</v>
      </c>
      <c r="C5122" s="292" t="s">
        <v>5435</v>
      </c>
      <c r="D5122" s="1"/>
      <c r="E5122" s="1" t="s">
        <v>5155</v>
      </c>
      <c r="F5122" s="3"/>
      <c r="O5122"/>
      <c r="P5122"/>
      <c r="Q5122"/>
      <c r="U5122" s="969"/>
      <c r="V5122" s="38"/>
      <c r="W5122" s="38"/>
    </row>
    <row r="5123" spans="1:23" x14ac:dyDescent="0.35">
      <c r="A5123" s="1376">
        <v>73723</v>
      </c>
      <c r="B5123" s="1047">
        <v>2.1</v>
      </c>
      <c r="C5123" s="292" t="s">
        <v>5436</v>
      </c>
      <c r="D5123" s="1"/>
      <c r="E5123" s="1" t="s">
        <v>5155</v>
      </c>
      <c r="F5123" s="3"/>
      <c r="O5123"/>
      <c r="P5123"/>
      <c r="Q5123"/>
      <c r="U5123" s="969"/>
      <c r="V5123" s="38"/>
      <c r="W5123" s="38"/>
    </row>
    <row r="5124" spans="1:23" x14ac:dyDescent="0.35">
      <c r="A5124" s="1376">
        <v>73723</v>
      </c>
      <c r="B5124" s="1047">
        <v>2.1</v>
      </c>
      <c r="C5124" s="292" t="s">
        <v>5437</v>
      </c>
      <c r="D5124" s="1"/>
      <c r="E5124" s="1" t="s">
        <v>5155</v>
      </c>
      <c r="F5124" s="3"/>
      <c r="O5124"/>
      <c r="P5124"/>
      <c r="Q5124"/>
      <c r="U5124" s="969"/>
      <c r="V5124" s="38"/>
      <c r="W5124" s="38"/>
    </row>
    <row r="5125" spans="1:23" x14ac:dyDescent="0.35">
      <c r="A5125" s="1376">
        <v>73723</v>
      </c>
      <c r="B5125" s="1047">
        <v>2.1</v>
      </c>
      <c r="C5125" s="292" t="s">
        <v>5438</v>
      </c>
      <c r="D5125" s="1"/>
      <c r="E5125" s="1" t="s">
        <v>5155</v>
      </c>
      <c r="F5125" s="3"/>
      <c r="O5125"/>
      <c r="P5125"/>
      <c r="Q5125"/>
      <c r="U5125" s="969"/>
      <c r="V5125" s="38"/>
      <c r="W5125" s="38"/>
    </row>
    <row r="5126" spans="1:23" x14ac:dyDescent="0.35">
      <c r="A5126" s="1376">
        <v>73723</v>
      </c>
      <c r="B5126" s="1047">
        <v>2.1</v>
      </c>
      <c r="C5126" s="292" t="s">
        <v>5439</v>
      </c>
      <c r="D5126" s="1"/>
      <c r="E5126" s="1" t="s">
        <v>5155</v>
      </c>
      <c r="F5126" s="3"/>
      <c r="O5126"/>
      <c r="P5126"/>
      <c r="Q5126"/>
      <c r="U5126" s="969"/>
      <c r="V5126" s="38"/>
      <c r="W5126" s="38"/>
    </row>
    <row r="5127" spans="1:23" x14ac:dyDescent="0.35">
      <c r="A5127" s="1376">
        <v>73723</v>
      </c>
      <c r="B5127" s="1047">
        <v>2.1</v>
      </c>
      <c r="C5127" s="292" t="s">
        <v>5440</v>
      </c>
      <c r="D5127" s="1"/>
      <c r="E5127" s="1" t="s">
        <v>5155</v>
      </c>
      <c r="F5127" s="3"/>
      <c r="O5127"/>
      <c r="P5127"/>
      <c r="Q5127"/>
      <c r="U5127" s="969"/>
      <c r="V5127" s="38"/>
      <c r="W5127" s="38"/>
    </row>
    <row r="5128" spans="1:23" x14ac:dyDescent="0.35">
      <c r="A5128" s="1376">
        <v>73725</v>
      </c>
      <c r="B5128" s="1047">
        <v>1.77</v>
      </c>
      <c r="C5128" s="292" t="s">
        <v>5410</v>
      </c>
      <c r="D5128" s="1"/>
      <c r="E5128" s="1" t="s">
        <v>5155</v>
      </c>
      <c r="F5128" s="3"/>
      <c r="O5128"/>
      <c r="P5128"/>
      <c r="Q5128"/>
      <c r="U5128" s="969"/>
      <c r="V5128" s="38"/>
      <c r="W5128" s="38"/>
    </row>
    <row r="5129" spans="1:23" x14ac:dyDescent="0.35">
      <c r="A5129" s="1376">
        <v>74018</v>
      </c>
      <c r="B5129" s="1047">
        <v>0.18</v>
      </c>
      <c r="C5129" s="302" t="s">
        <v>5234</v>
      </c>
      <c r="D5129" s="1"/>
      <c r="E5129" s="1" t="s">
        <v>5155</v>
      </c>
      <c r="F5129" s="3"/>
      <c r="O5129"/>
      <c r="P5129"/>
      <c r="Q5129"/>
      <c r="U5129" s="969"/>
      <c r="V5129" s="38"/>
      <c r="W5129" s="38"/>
    </row>
    <row r="5130" spans="1:23" x14ac:dyDescent="0.35">
      <c r="A5130" s="1376">
        <v>74018</v>
      </c>
      <c r="B5130" s="1047">
        <v>0.18</v>
      </c>
      <c r="C5130" s="292" t="s">
        <v>5235</v>
      </c>
      <c r="D5130" s="1"/>
      <c r="E5130" s="1" t="s">
        <v>5155</v>
      </c>
      <c r="F5130" s="3"/>
      <c r="O5130"/>
      <c r="P5130"/>
      <c r="Q5130"/>
      <c r="U5130" s="969"/>
      <c r="V5130" s="38"/>
      <c r="W5130" s="38"/>
    </row>
    <row r="5131" spans="1:23" x14ac:dyDescent="0.35">
      <c r="A5131" s="1376">
        <v>74019</v>
      </c>
      <c r="B5131" s="1047">
        <v>0.22</v>
      </c>
      <c r="C5131" s="302" t="s">
        <v>5254</v>
      </c>
      <c r="D5131" s="1"/>
      <c r="E5131" s="1" t="s">
        <v>5155</v>
      </c>
      <c r="F5131" s="3"/>
      <c r="O5131"/>
      <c r="P5131"/>
      <c r="Q5131"/>
      <c r="U5131" s="969"/>
      <c r="V5131" s="38"/>
      <c r="W5131" s="38"/>
    </row>
    <row r="5132" spans="1:23" x14ac:dyDescent="0.35">
      <c r="A5132" s="1376">
        <v>74019</v>
      </c>
      <c r="B5132" s="1047">
        <v>0.22</v>
      </c>
      <c r="C5132" s="292" t="s">
        <v>5255</v>
      </c>
      <c r="D5132" s="1"/>
      <c r="E5132" s="1" t="s">
        <v>5155</v>
      </c>
      <c r="F5132" s="3"/>
      <c r="O5132"/>
      <c r="P5132"/>
      <c r="Q5132"/>
      <c r="U5132" s="969"/>
      <c r="V5132" s="38"/>
      <c r="W5132" s="38"/>
    </row>
    <row r="5133" spans="1:23" x14ac:dyDescent="0.35">
      <c r="A5133" s="1376">
        <v>74150</v>
      </c>
      <c r="B5133" s="1047">
        <v>1.1599999999999999</v>
      </c>
      <c r="C5133" s="292" t="s">
        <v>5332</v>
      </c>
      <c r="D5133" s="1"/>
      <c r="E5133" s="1" t="s">
        <v>5155</v>
      </c>
      <c r="O5133"/>
      <c r="P5133"/>
      <c r="Q5133"/>
      <c r="U5133" s="969"/>
      <c r="V5133" s="38"/>
      <c r="W5133" s="38"/>
    </row>
    <row r="5134" spans="1:23" x14ac:dyDescent="0.35">
      <c r="A5134" s="1376">
        <v>74150</v>
      </c>
      <c r="B5134" s="1047">
        <v>1.1599999999999999</v>
      </c>
      <c r="C5134" s="302" t="s">
        <v>1125</v>
      </c>
      <c r="D5134" s="1"/>
      <c r="E5134" s="1" t="s">
        <v>5155</v>
      </c>
      <c r="O5134"/>
      <c r="P5134"/>
      <c r="Q5134"/>
      <c r="U5134" s="969"/>
      <c r="V5134" s="38"/>
      <c r="W5134" s="38"/>
    </row>
    <row r="5135" spans="1:23" x14ac:dyDescent="0.35">
      <c r="A5135" s="1376">
        <v>74160</v>
      </c>
      <c r="B5135" s="1047">
        <v>1.24</v>
      </c>
      <c r="C5135" s="302" t="s">
        <v>5342</v>
      </c>
      <c r="D5135" s="1"/>
      <c r="E5135" s="1" t="s">
        <v>5155</v>
      </c>
      <c r="F5135" s="3"/>
      <c r="O5135"/>
      <c r="P5135"/>
      <c r="Q5135"/>
      <c r="U5135" s="969"/>
      <c r="V5135" s="38"/>
      <c r="W5135" s="38"/>
    </row>
    <row r="5136" spans="1:23" x14ac:dyDescent="0.35">
      <c r="A5136" s="1376">
        <v>74170</v>
      </c>
      <c r="B5136" s="1047">
        <v>1.37</v>
      </c>
      <c r="C5136" s="292" t="s">
        <v>5372</v>
      </c>
      <c r="D5136" s="1"/>
      <c r="E5136" s="1" t="s">
        <v>5155</v>
      </c>
      <c r="F5136" s="3"/>
      <c r="O5136"/>
      <c r="P5136"/>
      <c r="Q5136"/>
      <c r="U5136" s="969"/>
      <c r="V5136" s="38"/>
      <c r="W5136" s="38"/>
    </row>
    <row r="5137" spans="1:23" x14ac:dyDescent="0.35">
      <c r="A5137" s="1376">
        <v>74170</v>
      </c>
      <c r="B5137" s="1047">
        <v>1.37</v>
      </c>
      <c r="C5137" s="292" t="s">
        <v>5373</v>
      </c>
      <c r="D5137" s="1"/>
      <c r="E5137" s="1" t="s">
        <v>5155</v>
      </c>
      <c r="F5137" s="3"/>
      <c r="O5137"/>
      <c r="P5137"/>
      <c r="Q5137"/>
      <c r="U5137" s="969"/>
      <c r="V5137" s="38"/>
      <c r="W5137" s="38"/>
    </row>
    <row r="5138" spans="1:23" x14ac:dyDescent="0.35">
      <c r="A5138" s="1376">
        <v>74174</v>
      </c>
      <c r="B5138" s="1047">
        <v>2.15</v>
      </c>
      <c r="C5138" s="292" t="s">
        <v>5442</v>
      </c>
      <c r="D5138" s="1"/>
      <c r="E5138" s="1" t="s">
        <v>5155</v>
      </c>
      <c r="F5138" s="3"/>
      <c r="O5138"/>
      <c r="P5138"/>
      <c r="Q5138"/>
      <c r="U5138" s="969"/>
      <c r="V5138" s="38"/>
      <c r="W5138" s="38"/>
    </row>
    <row r="5139" spans="1:23" x14ac:dyDescent="0.35">
      <c r="A5139" s="1376">
        <v>74175</v>
      </c>
      <c r="B5139" s="1047">
        <v>1.77</v>
      </c>
      <c r="C5139" s="292" t="s">
        <v>5411</v>
      </c>
      <c r="D5139" s="1"/>
      <c r="E5139" s="1" t="s">
        <v>5155</v>
      </c>
      <c r="F5139" s="3"/>
      <c r="O5139"/>
      <c r="P5139"/>
      <c r="Q5139"/>
      <c r="U5139" s="969"/>
      <c r="V5139" s="38"/>
      <c r="W5139" s="38"/>
    </row>
    <row r="5140" spans="1:23" x14ac:dyDescent="0.35">
      <c r="A5140" s="1376">
        <v>74176</v>
      </c>
      <c r="B5140" s="1047">
        <v>1.7</v>
      </c>
      <c r="C5140" s="292" t="s">
        <v>5402</v>
      </c>
      <c r="D5140" s="1"/>
      <c r="E5140" s="1" t="s">
        <v>5155</v>
      </c>
      <c r="F5140" s="3"/>
      <c r="O5140"/>
      <c r="P5140"/>
      <c r="Q5140"/>
      <c r="U5140" s="969"/>
      <c r="V5140" s="38"/>
      <c r="W5140" s="38"/>
    </row>
    <row r="5141" spans="1:23" x14ac:dyDescent="0.35">
      <c r="A5141" s="1376">
        <v>74176</v>
      </c>
      <c r="B5141" s="1047">
        <v>1.7</v>
      </c>
      <c r="C5141" s="302" t="s">
        <v>5403</v>
      </c>
      <c r="D5141" s="1"/>
      <c r="E5141" s="1" t="s">
        <v>5155</v>
      </c>
      <c r="F5141" s="3"/>
      <c r="O5141"/>
      <c r="P5141"/>
      <c r="Q5141"/>
      <c r="U5141" s="969"/>
      <c r="V5141" s="38"/>
      <c r="W5141" s="38"/>
    </row>
    <row r="5142" spans="1:23" x14ac:dyDescent="0.35">
      <c r="A5142" s="1376">
        <v>74177</v>
      </c>
      <c r="B5142" s="1047">
        <v>1.77</v>
      </c>
      <c r="C5142" s="302" t="s">
        <v>5412</v>
      </c>
      <c r="D5142" s="1"/>
      <c r="E5142" s="1" t="s">
        <v>5155</v>
      </c>
      <c r="F5142" s="3"/>
      <c r="O5142"/>
      <c r="P5142"/>
      <c r="Q5142"/>
      <c r="U5142" s="969"/>
      <c r="V5142" s="38"/>
      <c r="W5142" s="38"/>
    </row>
    <row r="5143" spans="1:23" x14ac:dyDescent="0.35">
      <c r="A5143" s="1376">
        <v>74178</v>
      </c>
      <c r="B5143" s="1047">
        <v>1.96</v>
      </c>
      <c r="C5143" s="302" t="s">
        <v>1220</v>
      </c>
      <c r="D5143" s="1"/>
      <c r="E5143" s="1" t="s">
        <v>5155</v>
      </c>
      <c r="F5143" s="3"/>
      <c r="O5143"/>
      <c r="P5143"/>
      <c r="Q5143"/>
      <c r="U5143" s="969"/>
      <c r="V5143" s="38"/>
      <c r="W5143" s="38"/>
    </row>
    <row r="5144" spans="1:23" x14ac:dyDescent="0.35">
      <c r="A5144" s="1376">
        <v>74181</v>
      </c>
      <c r="B5144" s="1047">
        <v>1.42</v>
      </c>
      <c r="C5144" s="292" t="s">
        <v>5374</v>
      </c>
      <c r="D5144" s="1"/>
      <c r="E5144" s="1" t="s">
        <v>5155</v>
      </c>
      <c r="F5144" s="3"/>
      <c r="O5144"/>
      <c r="P5144"/>
      <c r="Q5144"/>
      <c r="U5144" s="969"/>
      <c r="V5144" s="38"/>
      <c r="W5144" s="38"/>
    </row>
    <row r="5145" spans="1:23" x14ac:dyDescent="0.35">
      <c r="A5145" s="1376">
        <v>74182</v>
      </c>
      <c r="B5145" s="1047">
        <v>1.69</v>
      </c>
      <c r="C5145" s="292" t="s">
        <v>4116</v>
      </c>
      <c r="D5145" s="1"/>
      <c r="E5145" s="1" t="s">
        <v>5155</v>
      </c>
      <c r="F5145" s="3"/>
      <c r="O5145"/>
      <c r="P5145"/>
      <c r="Q5145"/>
      <c r="U5145" s="969"/>
      <c r="V5145" s="38"/>
      <c r="W5145" s="38"/>
    </row>
    <row r="5146" spans="1:23" x14ac:dyDescent="0.35">
      <c r="A5146" s="1376">
        <v>74183</v>
      </c>
      <c r="B5146" s="1047">
        <v>2.15</v>
      </c>
      <c r="C5146" s="292" t="s">
        <v>5443</v>
      </c>
      <c r="D5146" s="1"/>
      <c r="E5146" s="1" t="s">
        <v>5155</v>
      </c>
      <c r="F5146" s="3"/>
      <c r="O5146"/>
      <c r="P5146"/>
      <c r="Q5146"/>
      <c r="U5146" s="969"/>
      <c r="V5146" s="38"/>
      <c r="W5146" s="38"/>
    </row>
    <row r="5147" spans="1:23" x14ac:dyDescent="0.35">
      <c r="A5147" s="1376">
        <v>74185</v>
      </c>
      <c r="B5147" s="1047">
        <v>1.76</v>
      </c>
      <c r="C5147" s="292" t="s">
        <v>5408</v>
      </c>
      <c r="D5147" s="1"/>
      <c r="E5147" s="1" t="s">
        <v>5155</v>
      </c>
      <c r="F5147" s="1109"/>
      <c r="O5147"/>
      <c r="P5147"/>
      <c r="Q5147"/>
      <c r="U5147" s="969"/>
      <c r="V5147" s="38"/>
      <c r="W5147" s="38"/>
    </row>
    <row r="5148" spans="1:23" x14ac:dyDescent="0.35">
      <c r="A5148" s="1376">
        <v>74230</v>
      </c>
      <c r="B5148" s="1047">
        <v>0.52</v>
      </c>
      <c r="C5148" s="292" t="s">
        <v>5289</v>
      </c>
      <c r="D5148" s="1"/>
      <c r="E5148" s="1" t="s">
        <v>5155</v>
      </c>
      <c r="F5148" s="3"/>
      <c r="O5148"/>
      <c r="P5148"/>
      <c r="Q5148"/>
      <c r="U5148" s="969"/>
      <c r="V5148" s="38"/>
      <c r="W5148" s="38"/>
    </row>
    <row r="5149" spans="1:23" x14ac:dyDescent="0.35">
      <c r="A5149" s="1376">
        <v>74240</v>
      </c>
      <c r="B5149" s="1047">
        <v>0.78</v>
      </c>
      <c r="C5149" s="292" t="s">
        <v>5306</v>
      </c>
      <c r="D5149" s="1"/>
      <c r="E5149" s="1" t="s">
        <v>5155</v>
      </c>
      <c r="F5149" s="3"/>
      <c r="O5149"/>
      <c r="P5149"/>
      <c r="Q5149"/>
      <c r="U5149" s="969"/>
      <c r="V5149" s="38"/>
      <c r="W5149" s="38"/>
    </row>
    <row r="5150" spans="1:23" x14ac:dyDescent="0.35">
      <c r="A5150" s="1376">
        <v>74248</v>
      </c>
      <c r="B5150" s="1047">
        <v>0.68</v>
      </c>
      <c r="C5150" s="292" t="s">
        <v>5299</v>
      </c>
      <c r="D5150" s="1"/>
      <c r="E5150" s="1" t="s">
        <v>5155</v>
      </c>
      <c r="F5150" s="3"/>
      <c r="O5150"/>
      <c r="P5150"/>
      <c r="Q5150"/>
      <c r="U5150" s="969"/>
      <c r="V5150" s="38"/>
      <c r="W5150" s="38"/>
    </row>
    <row r="5151" spans="1:23" x14ac:dyDescent="0.35">
      <c r="A5151" s="1376">
        <v>74250</v>
      </c>
      <c r="B5151" s="1047">
        <v>0.79</v>
      </c>
      <c r="C5151" s="292" t="s">
        <v>5312</v>
      </c>
      <c r="D5151" s="1"/>
      <c r="E5151" s="1" t="s">
        <v>5155</v>
      </c>
      <c r="F5151" s="3"/>
      <c r="O5151"/>
      <c r="P5151"/>
      <c r="Q5151"/>
      <c r="U5151" s="969"/>
      <c r="V5151" s="38"/>
      <c r="W5151" s="38"/>
    </row>
    <row r="5152" spans="1:23" x14ac:dyDescent="0.35">
      <c r="A5152" s="1376">
        <v>74280</v>
      </c>
      <c r="B5152" s="1047">
        <v>1.23</v>
      </c>
      <c r="C5152" s="292" t="s">
        <v>5339</v>
      </c>
      <c r="D5152" s="1"/>
      <c r="E5152" s="1" t="s">
        <v>5155</v>
      </c>
      <c r="F5152" s="3"/>
      <c r="O5152"/>
      <c r="P5152"/>
      <c r="Q5152"/>
      <c r="U5152" s="969"/>
      <c r="V5152" s="38"/>
      <c r="W5152" s="38"/>
    </row>
    <row r="5153" spans="1:23" x14ac:dyDescent="0.35">
      <c r="A5153" s="1374">
        <v>75571</v>
      </c>
      <c r="B5153" s="1375">
        <v>0.56999999999999995</v>
      </c>
      <c r="C5153" s="87" t="s">
        <v>1537</v>
      </c>
      <c r="D5153" s="1"/>
      <c r="E5153" s="1" t="s">
        <v>5155</v>
      </c>
      <c r="F5153" s="3"/>
      <c r="O5153"/>
      <c r="P5153"/>
      <c r="Q5153"/>
      <c r="U5153" s="969"/>
      <c r="V5153" s="38"/>
      <c r="W5153" s="38"/>
    </row>
    <row r="5154" spans="1:23" x14ac:dyDescent="0.35">
      <c r="A5154" s="1376">
        <v>75635</v>
      </c>
      <c r="B5154" s="1047">
        <v>2.34</v>
      </c>
      <c r="C5154" s="302" t="s">
        <v>5447</v>
      </c>
      <c r="D5154" s="1"/>
      <c r="E5154" s="1" t="s">
        <v>5155</v>
      </c>
      <c r="F5154" s="3"/>
      <c r="O5154"/>
      <c r="P5154"/>
      <c r="Q5154"/>
      <c r="U5154" s="969"/>
      <c r="V5154" s="38"/>
      <c r="W5154" s="38"/>
    </row>
    <row r="5155" spans="1:23" x14ac:dyDescent="0.35">
      <c r="A5155" s="1376">
        <v>76536</v>
      </c>
      <c r="B5155" s="1047">
        <v>0.55000000000000004</v>
      </c>
      <c r="C5155" s="302" t="s">
        <v>1037</v>
      </c>
      <c r="D5155" s="1"/>
      <c r="E5155" s="1" t="s">
        <v>5155</v>
      </c>
      <c r="F5155" s="1126"/>
      <c r="O5155"/>
      <c r="P5155"/>
      <c r="Q5155"/>
      <c r="U5155" s="969"/>
      <c r="V5155" s="38"/>
      <c r="W5155" s="38"/>
    </row>
    <row r="5156" spans="1:23" x14ac:dyDescent="0.35">
      <c r="A5156" s="1374">
        <v>76604</v>
      </c>
      <c r="B5156" s="1375">
        <v>0.57999999999999996</v>
      </c>
      <c r="C5156" s="302" t="s">
        <v>5292</v>
      </c>
      <c r="D5156" s="1"/>
      <c r="E5156" s="1" t="s">
        <v>5155</v>
      </c>
      <c r="F5156" s="3"/>
      <c r="O5156"/>
      <c r="P5156"/>
      <c r="Q5156"/>
      <c r="U5156" s="969"/>
      <c r="V5156" s="38"/>
      <c r="W5156" s="38"/>
    </row>
    <row r="5157" spans="1:23" x14ac:dyDescent="0.35">
      <c r="A5157" s="1376">
        <v>76641</v>
      </c>
      <c r="B5157" s="1047">
        <v>0.71</v>
      </c>
      <c r="C5157" s="292" t="s">
        <v>5302</v>
      </c>
      <c r="D5157" s="1"/>
      <c r="E5157" s="1" t="s">
        <v>5155</v>
      </c>
      <c r="F5157" s="3"/>
      <c r="O5157"/>
      <c r="P5157"/>
      <c r="Q5157"/>
      <c r="U5157" s="969"/>
      <c r="V5157" s="38"/>
      <c r="W5157" s="38"/>
    </row>
    <row r="5158" spans="1:23" x14ac:dyDescent="0.35">
      <c r="A5158" s="1376">
        <v>76641</v>
      </c>
      <c r="B5158" s="1047">
        <v>0.71</v>
      </c>
      <c r="C5158" s="292" t="s">
        <v>5303</v>
      </c>
      <c r="D5158" s="1"/>
      <c r="E5158" s="1" t="s">
        <v>5155</v>
      </c>
      <c r="F5158" s="3"/>
      <c r="O5158"/>
      <c r="P5158"/>
      <c r="Q5158"/>
      <c r="U5158" s="969"/>
      <c r="V5158" s="38"/>
      <c r="W5158" s="38"/>
    </row>
    <row r="5159" spans="1:23" x14ac:dyDescent="0.35">
      <c r="A5159" s="1376">
        <v>76642</v>
      </c>
      <c r="B5159" s="1047">
        <v>0.66</v>
      </c>
      <c r="C5159" s="292" t="s">
        <v>1049</v>
      </c>
      <c r="D5159" s="1"/>
      <c r="E5159" s="1" t="s">
        <v>5155</v>
      </c>
      <c r="F5159" s="3"/>
      <c r="O5159"/>
      <c r="P5159"/>
      <c r="Q5159"/>
      <c r="U5159" s="969"/>
      <c r="V5159" s="38"/>
      <c r="W5159" s="38"/>
    </row>
    <row r="5160" spans="1:23" x14ac:dyDescent="0.35">
      <c r="A5160" s="1376">
        <v>76642</v>
      </c>
      <c r="B5160" s="1047">
        <v>0.66</v>
      </c>
      <c r="C5160" s="302" t="s">
        <v>1050</v>
      </c>
      <c r="D5160" s="1"/>
      <c r="E5160" s="1" t="s">
        <v>5155</v>
      </c>
      <c r="F5160" s="3"/>
      <c r="O5160"/>
      <c r="P5160"/>
      <c r="Q5160"/>
      <c r="U5160" s="969"/>
      <c r="V5160" s="38"/>
      <c r="W5160" s="38"/>
    </row>
    <row r="5161" spans="1:23" x14ac:dyDescent="0.35">
      <c r="A5161" s="1376">
        <v>76705</v>
      </c>
      <c r="B5161" s="1047">
        <v>0.57999999999999996</v>
      </c>
      <c r="C5161" s="302" t="s">
        <v>667</v>
      </c>
      <c r="D5161" s="1"/>
      <c r="E5161" s="1" t="s">
        <v>5155</v>
      </c>
      <c r="F5161" s="3"/>
      <c r="O5161"/>
      <c r="P5161"/>
      <c r="Q5161"/>
      <c r="U5161" s="969"/>
      <c r="V5161" s="38"/>
      <c r="W5161" s="38"/>
    </row>
    <row r="5162" spans="1:23" x14ac:dyDescent="0.35">
      <c r="A5162" s="1376">
        <v>76705</v>
      </c>
      <c r="B5162" s="1047">
        <v>0.57999999999999996</v>
      </c>
      <c r="C5162" s="302" t="s">
        <v>5293</v>
      </c>
      <c r="D5162" s="1"/>
      <c r="E5162" s="1" t="s">
        <v>5155</v>
      </c>
      <c r="F5162" s="3"/>
      <c r="O5162"/>
      <c r="P5162"/>
      <c r="Q5162"/>
      <c r="U5162" s="969"/>
      <c r="V5162" s="38"/>
      <c r="W5162" s="38"/>
    </row>
    <row r="5163" spans="1:23" x14ac:dyDescent="0.35">
      <c r="A5163" s="1376">
        <v>76706</v>
      </c>
      <c r="B5163" s="1047">
        <v>0.54</v>
      </c>
      <c r="C5163" s="302" t="s">
        <v>5290</v>
      </c>
      <c r="D5163" s="1"/>
      <c r="E5163" s="1" t="s">
        <v>5155</v>
      </c>
      <c r="F5163" s="3"/>
      <c r="O5163"/>
      <c r="P5163"/>
      <c r="Q5163"/>
      <c r="U5163" s="969"/>
      <c r="V5163" s="38"/>
      <c r="W5163" s="38"/>
    </row>
    <row r="5164" spans="1:23" x14ac:dyDescent="0.35">
      <c r="A5164" s="1376">
        <v>76770</v>
      </c>
      <c r="B5164" s="1047">
        <v>0.72</v>
      </c>
      <c r="C5164" s="302" t="s">
        <v>5304</v>
      </c>
      <c r="D5164" s="1"/>
      <c r="E5164" s="1" t="s">
        <v>5155</v>
      </c>
      <c r="F5164" s="3"/>
      <c r="O5164"/>
      <c r="P5164"/>
      <c r="Q5164"/>
      <c r="U5164" s="969"/>
      <c r="V5164" s="38"/>
      <c r="W5164" s="38"/>
    </row>
    <row r="5165" spans="1:23" x14ac:dyDescent="0.35">
      <c r="A5165" s="1376">
        <v>76805</v>
      </c>
      <c r="B5165" s="1047">
        <v>0.97</v>
      </c>
      <c r="C5165" s="292" t="s">
        <v>5316</v>
      </c>
      <c r="D5165" s="1"/>
      <c r="E5165" s="1" t="s">
        <v>5155</v>
      </c>
      <c r="F5165" s="3"/>
      <c r="O5165"/>
      <c r="P5165"/>
      <c r="Q5165"/>
      <c r="U5165" s="969"/>
      <c r="V5165" s="38"/>
      <c r="W5165" s="38"/>
    </row>
    <row r="5166" spans="1:23" x14ac:dyDescent="0.35">
      <c r="A5166" s="1374">
        <v>76805</v>
      </c>
      <c r="B5166" s="1375">
        <v>0.97</v>
      </c>
      <c r="C5166" s="1084" t="s">
        <v>5317</v>
      </c>
      <c r="D5166" s="1"/>
      <c r="E5166" s="1" t="s">
        <v>5155</v>
      </c>
      <c r="F5166" s="3"/>
      <c r="O5166"/>
      <c r="P5166"/>
      <c r="Q5166"/>
      <c r="U5166" s="969"/>
      <c r="V5166" s="38"/>
      <c r="W5166" s="38"/>
    </row>
    <row r="5167" spans="1:23" x14ac:dyDescent="0.35">
      <c r="A5167" s="1376">
        <v>76817</v>
      </c>
      <c r="B5167" s="1047">
        <v>0.73</v>
      </c>
      <c r="C5167" s="292" t="s">
        <v>5305</v>
      </c>
      <c r="D5167" s="1"/>
      <c r="E5167" s="1" t="s">
        <v>5155</v>
      </c>
      <c r="F5167" s="3"/>
      <c r="O5167"/>
      <c r="P5167"/>
      <c r="Q5167"/>
      <c r="U5167" s="969"/>
      <c r="V5167" s="38"/>
      <c r="W5167" s="38"/>
    </row>
    <row r="5168" spans="1:23" x14ac:dyDescent="0.35">
      <c r="A5168" s="1376">
        <v>76830</v>
      </c>
      <c r="B5168" s="1047">
        <v>0.67</v>
      </c>
      <c r="C5168" s="292" t="s">
        <v>5156</v>
      </c>
      <c r="D5168" s="1"/>
      <c r="E5168" s="1" t="s">
        <v>5155</v>
      </c>
      <c r="F5168" s="3"/>
      <c r="O5168"/>
      <c r="P5168"/>
      <c r="Q5168"/>
      <c r="U5168" s="969"/>
      <c r="V5168" s="38"/>
      <c r="W5168" s="38"/>
    </row>
    <row r="5169" spans="1:23" x14ac:dyDescent="0.35">
      <c r="A5169" s="1376">
        <v>76856</v>
      </c>
      <c r="B5169" s="1047">
        <v>0.67</v>
      </c>
      <c r="C5169" s="302" t="s">
        <v>1377</v>
      </c>
      <c r="D5169" s="1"/>
      <c r="E5169" s="1" t="s">
        <v>5155</v>
      </c>
      <c r="F5169" s="3"/>
      <c r="O5169"/>
      <c r="P5169"/>
      <c r="Q5169"/>
      <c r="U5169" s="969"/>
      <c r="V5169" s="38"/>
      <c r="W5169" s="38"/>
    </row>
    <row r="5170" spans="1:23" x14ac:dyDescent="0.35">
      <c r="A5170" s="1376">
        <v>76857</v>
      </c>
      <c r="B5170" s="1047">
        <v>0.49</v>
      </c>
      <c r="C5170" s="292" t="s">
        <v>5284</v>
      </c>
      <c r="D5170" s="1"/>
      <c r="E5170" s="1" t="s">
        <v>5155</v>
      </c>
      <c r="F5170" s="3"/>
      <c r="O5170"/>
      <c r="P5170"/>
      <c r="Q5170"/>
      <c r="U5170" s="969"/>
      <c r="V5170" s="38"/>
      <c r="W5170" s="38"/>
    </row>
    <row r="5171" spans="1:23" x14ac:dyDescent="0.35">
      <c r="A5171" s="1376">
        <v>76882</v>
      </c>
      <c r="B5171" s="1047">
        <v>0.67</v>
      </c>
      <c r="C5171" s="302" t="s">
        <v>5296</v>
      </c>
      <c r="D5171" s="1"/>
      <c r="E5171" s="1" t="s">
        <v>5155</v>
      </c>
      <c r="F5171" s="3"/>
      <c r="O5171"/>
      <c r="P5171"/>
      <c r="Q5171"/>
      <c r="U5171" s="969"/>
      <c r="V5171" s="38"/>
      <c r="W5171" s="38"/>
    </row>
    <row r="5172" spans="1:23" x14ac:dyDescent="0.35">
      <c r="A5172" s="1376">
        <v>76882</v>
      </c>
      <c r="B5172" s="1047">
        <v>0.67</v>
      </c>
      <c r="C5172" s="302" t="s">
        <v>5297</v>
      </c>
      <c r="D5172" s="1"/>
      <c r="E5172" s="1" t="s">
        <v>5155</v>
      </c>
      <c r="F5172" s="3"/>
      <c r="O5172"/>
      <c r="P5172"/>
      <c r="Q5172"/>
      <c r="U5172" s="969"/>
      <c r="V5172" s="38"/>
      <c r="W5172" s="38"/>
    </row>
    <row r="5173" spans="1:23" x14ac:dyDescent="0.35">
      <c r="A5173" s="1376">
        <v>76882</v>
      </c>
      <c r="B5173" s="1047">
        <v>0.67</v>
      </c>
      <c r="C5173" s="302" t="s">
        <v>5298</v>
      </c>
      <c r="D5173" s="1"/>
      <c r="E5173" s="1" t="s">
        <v>5155</v>
      </c>
      <c r="F5173" s="3"/>
      <c r="O5173"/>
      <c r="P5173"/>
      <c r="Q5173"/>
      <c r="U5173" s="969"/>
      <c r="V5173" s="38"/>
      <c r="W5173" s="38"/>
    </row>
    <row r="5174" spans="1:23" x14ac:dyDescent="0.35">
      <c r="A5174" s="1376">
        <v>77072</v>
      </c>
      <c r="B5174" s="1047">
        <v>0.19</v>
      </c>
      <c r="C5174" s="292" t="s">
        <v>5236</v>
      </c>
      <c r="D5174" s="1"/>
      <c r="E5174" s="1" t="s">
        <v>5155</v>
      </c>
      <c r="F5174" s="3"/>
      <c r="O5174"/>
      <c r="P5174"/>
      <c r="Q5174"/>
      <c r="U5174" s="969"/>
      <c r="V5174" s="38"/>
      <c r="W5174" s="38"/>
    </row>
    <row r="5175" spans="1:23" x14ac:dyDescent="0.35">
      <c r="A5175" s="1376">
        <v>77073</v>
      </c>
      <c r="B5175" s="1047">
        <v>0.25</v>
      </c>
      <c r="C5175" s="292" t="s">
        <v>5260</v>
      </c>
      <c r="D5175" s="1"/>
      <c r="E5175" s="1" t="s">
        <v>5155</v>
      </c>
      <c r="F5175" s="3"/>
      <c r="O5175"/>
      <c r="P5175"/>
      <c r="Q5175"/>
      <c r="U5175" s="969"/>
      <c r="V5175" s="38"/>
      <c r="W5175" s="38"/>
    </row>
    <row r="5176" spans="1:23" x14ac:dyDescent="0.35">
      <c r="A5176" s="1376">
        <v>77075</v>
      </c>
      <c r="B5176" s="1047">
        <v>0.54</v>
      </c>
      <c r="C5176" s="292" t="s">
        <v>5291</v>
      </c>
      <c r="D5176" s="1"/>
      <c r="E5176" s="1" t="s">
        <v>5155</v>
      </c>
      <c r="F5176" s="3"/>
      <c r="O5176"/>
      <c r="P5176"/>
      <c r="Q5176"/>
      <c r="U5176" s="969"/>
      <c r="V5176" s="38"/>
      <c r="W5176" s="38"/>
    </row>
    <row r="5177" spans="1:23" x14ac:dyDescent="0.35">
      <c r="A5177" s="1374">
        <v>77078</v>
      </c>
      <c r="B5177" s="1375">
        <v>0.24</v>
      </c>
      <c r="C5177" s="87" t="s">
        <v>5257</v>
      </c>
      <c r="D5177" s="1"/>
      <c r="E5177" s="1" t="s">
        <v>5155</v>
      </c>
      <c r="F5177" s="3"/>
      <c r="O5177"/>
      <c r="P5177"/>
      <c r="Q5177"/>
      <c r="U5177" s="969"/>
      <c r="V5177" s="38"/>
      <c r="W5177" s="38"/>
    </row>
    <row r="5178" spans="1:23" x14ac:dyDescent="0.35">
      <c r="A5178" s="1376">
        <v>93306</v>
      </c>
      <c r="B5178" s="1047">
        <v>1.42</v>
      </c>
      <c r="C5178" s="302" t="s">
        <v>5375</v>
      </c>
      <c r="D5178" s="1"/>
      <c r="E5178" s="1" t="s">
        <v>5155</v>
      </c>
      <c r="F5178" s="3"/>
      <c r="O5178"/>
      <c r="P5178"/>
      <c r="Q5178"/>
      <c r="U5178" s="969"/>
      <c r="V5178" s="38"/>
      <c r="W5178" s="38"/>
    </row>
    <row r="5179" spans="1:23" x14ac:dyDescent="0.35">
      <c r="A5179" s="1376">
        <v>93306</v>
      </c>
      <c r="B5179" s="1047">
        <v>1.42</v>
      </c>
      <c r="C5179" s="302" t="s">
        <v>1193</v>
      </c>
      <c r="D5179" s="1"/>
      <c r="E5179" s="1" t="s">
        <v>5155</v>
      </c>
      <c r="F5179" s="3"/>
      <c r="O5179"/>
      <c r="P5179"/>
      <c r="Q5179"/>
      <c r="U5179" s="969"/>
      <c r="V5179" s="38"/>
      <c r="W5179" s="38"/>
    </row>
    <row r="5180" spans="1:23" x14ac:dyDescent="0.35">
      <c r="A5180" s="1378">
        <v>93307</v>
      </c>
      <c r="B5180" s="1379">
        <v>0.9</v>
      </c>
      <c r="C5180" s="302" t="s">
        <v>5315</v>
      </c>
      <c r="D5180" s="1"/>
      <c r="E5180" s="1" t="s">
        <v>5155</v>
      </c>
      <c r="F5180" s="3"/>
      <c r="O5180"/>
      <c r="P5180"/>
      <c r="Q5180"/>
      <c r="U5180" s="969"/>
      <c r="V5180" s="38"/>
      <c r="W5180" s="38"/>
    </row>
    <row r="5181" spans="1:23" x14ac:dyDescent="0.35">
      <c r="A5181" s="1376">
        <v>93880</v>
      </c>
      <c r="B5181" s="1047">
        <v>0.78</v>
      </c>
      <c r="C5181" s="302" t="s">
        <v>5307</v>
      </c>
      <c r="D5181" s="1"/>
      <c r="E5181" s="1" t="s">
        <v>5155</v>
      </c>
      <c r="F5181" s="3"/>
      <c r="O5181"/>
      <c r="P5181"/>
      <c r="Q5181"/>
      <c r="U5181" s="969"/>
      <c r="V5181" s="38"/>
      <c r="W5181" s="38"/>
    </row>
    <row r="5182" spans="1:23" x14ac:dyDescent="0.35">
      <c r="A5182" s="1376">
        <v>93925</v>
      </c>
      <c r="B5182" s="1047">
        <v>0.78</v>
      </c>
      <c r="C5182" s="302" t="s">
        <v>5308</v>
      </c>
      <c r="D5182" s="1"/>
      <c r="E5182" s="1" t="s">
        <v>5155</v>
      </c>
      <c r="F5182" s="3"/>
      <c r="O5182"/>
      <c r="P5182"/>
      <c r="Q5182"/>
      <c r="U5182" s="969"/>
      <c r="V5182" s="38"/>
      <c r="W5182" s="38"/>
    </row>
    <row r="5183" spans="1:23" x14ac:dyDescent="0.35">
      <c r="A5183" s="1376">
        <v>93925</v>
      </c>
      <c r="B5183" s="1047">
        <v>0.78</v>
      </c>
      <c r="C5183" s="302" t="s">
        <v>5309</v>
      </c>
      <c r="D5183" s="1"/>
      <c r="E5183" s="1" t="s">
        <v>5155</v>
      </c>
      <c r="F5183" s="3"/>
      <c r="O5183"/>
      <c r="P5183"/>
      <c r="Q5183"/>
      <c r="U5183" s="969"/>
      <c r="V5183" s="38"/>
      <c r="W5183" s="38"/>
    </row>
    <row r="5184" spans="1:23" x14ac:dyDescent="0.35">
      <c r="A5184" s="1376">
        <v>93925</v>
      </c>
      <c r="B5184" s="1047">
        <v>0.78</v>
      </c>
      <c r="C5184" s="302" t="s">
        <v>5310</v>
      </c>
      <c r="D5184" s="1"/>
      <c r="E5184" s="1" t="s">
        <v>5155</v>
      </c>
      <c r="F5184" s="3"/>
      <c r="O5184"/>
      <c r="P5184"/>
      <c r="Q5184"/>
      <c r="U5184" s="969"/>
      <c r="V5184" s="38"/>
      <c r="W5184" s="38"/>
    </row>
    <row r="5185" spans="1:23" x14ac:dyDescent="0.35">
      <c r="A5185" s="1376">
        <v>93926</v>
      </c>
      <c r="B5185" s="1047">
        <v>0.49</v>
      </c>
      <c r="C5185" s="302" t="s">
        <v>5285</v>
      </c>
      <c r="D5185" s="1"/>
      <c r="E5185" s="1" t="s">
        <v>5155</v>
      </c>
      <c r="F5185" s="3"/>
      <c r="O5185"/>
      <c r="P5185"/>
      <c r="Q5185"/>
      <c r="U5185" s="969"/>
      <c r="V5185" s="38"/>
      <c r="W5185" s="38"/>
    </row>
    <row r="5186" spans="1:23" x14ac:dyDescent="0.35">
      <c r="A5186" s="1376">
        <v>93926</v>
      </c>
      <c r="B5186" s="1047">
        <v>0.49</v>
      </c>
      <c r="C5186" s="302" t="s">
        <v>5286</v>
      </c>
      <c r="D5186" s="1"/>
      <c r="E5186" s="1" t="s">
        <v>5155</v>
      </c>
      <c r="F5186" s="3"/>
      <c r="O5186"/>
      <c r="P5186"/>
      <c r="Q5186"/>
      <c r="U5186" s="969"/>
      <c r="V5186" s="38"/>
      <c r="W5186" s="38"/>
    </row>
    <row r="5187" spans="1:23" x14ac:dyDescent="0.35">
      <c r="A5187" s="1376">
        <v>93930</v>
      </c>
      <c r="B5187" s="1047">
        <v>0.78</v>
      </c>
      <c r="C5187" s="302" t="s">
        <v>5311</v>
      </c>
      <c r="D5187" s="1"/>
      <c r="E5187" s="1" t="s">
        <v>5155</v>
      </c>
      <c r="O5187"/>
      <c r="P5187"/>
      <c r="Q5187"/>
      <c r="U5187" s="969"/>
      <c r="V5187" s="38"/>
      <c r="W5187" s="38"/>
    </row>
    <row r="5188" spans="1:23" x14ac:dyDescent="0.35">
      <c r="A5188" s="1376">
        <v>93931</v>
      </c>
      <c r="B5188" s="1047">
        <v>0.49</v>
      </c>
      <c r="C5188" s="292" t="s">
        <v>5287</v>
      </c>
      <c r="D5188" s="1"/>
      <c r="E5188" s="1" t="s">
        <v>5155</v>
      </c>
      <c r="F5188" s="3"/>
      <c r="O5188"/>
      <c r="P5188"/>
      <c r="Q5188"/>
      <c r="U5188" s="969"/>
      <c r="V5188" s="38"/>
      <c r="W5188" s="38"/>
    </row>
    <row r="5189" spans="1:23" x14ac:dyDescent="0.35">
      <c r="A5189" s="1376">
        <v>93931</v>
      </c>
      <c r="B5189" s="1047">
        <v>0.49</v>
      </c>
      <c r="C5189" s="292" t="s">
        <v>5288</v>
      </c>
      <c r="D5189" s="1"/>
      <c r="E5189" s="1" t="s">
        <v>5155</v>
      </c>
      <c r="F5189" s="3"/>
      <c r="O5189"/>
      <c r="P5189"/>
      <c r="Q5189"/>
      <c r="U5189" s="969"/>
      <c r="V5189" s="38"/>
      <c r="W5189" s="38"/>
    </row>
    <row r="5190" spans="1:23" x14ac:dyDescent="0.35">
      <c r="A5190" s="1376">
        <v>93970</v>
      </c>
      <c r="B5190" s="1047">
        <v>0.68</v>
      </c>
      <c r="C5190" s="302" t="s">
        <v>5300</v>
      </c>
      <c r="D5190" s="1"/>
      <c r="E5190" s="1" t="s">
        <v>5155</v>
      </c>
      <c r="F5190" s="3"/>
      <c r="O5190"/>
      <c r="P5190"/>
      <c r="Q5190"/>
      <c r="U5190" s="969"/>
      <c r="V5190" s="38"/>
      <c r="W5190" s="38"/>
    </row>
    <row r="5191" spans="1:23" x14ac:dyDescent="0.35">
      <c r="A5191" s="1376">
        <v>93970</v>
      </c>
      <c r="B5191" s="1047">
        <v>0.68</v>
      </c>
      <c r="C5191" s="292" t="s">
        <v>5301</v>
      </c>
      <c r="D5191" s="1"/>
      <c r="E5191" s="1" t="s">
        <v>5155</v>
      </c>
      <c r="F5191" s="3"/>
      <c r="O5191"/>
      <c r="P5191"/>
      <c r="Q5191"/>
      <c r="U5191" s="969"/>
      <c r="V5191" s="38"/>
      <c r="W5191" s="38"/>
    </row>
    <row r="5192" spans="1:23" x14ac:dyDescent="0.35">
      <c r="A5192" s="1376">
        <v>93971</v>
      </c>
      <c r="B5192" s="1047">
        <v>0.44</v>
      </c>
      <c r="C5192" s="302" t="s">
        <v>5279</v>
      </c>
      <c r="D5192" s="1"/>
      <c r="E5192" s="1" t="s">
        <v>5155</v>
      </c>
      <c r="F5192" s="3"/>
      <c r="O5192"/>
      <c r="P5192"/>
      <c r="Q5192"/>
      <c r="U5192" s="969"/>
      <c r="V5192" s="38"/>
      <c r="W5192" s="38"/>
    </row>
    <row r="5193" spans="1:23" x14ac:dyDescent="0.35">
      <c r="A5193" s="1376">
        <v>93971</v>
      </c>
      <c r="B5193" s="1047">
        <v>0.44</v>
      </c>
      <c r="C5193" s="302" t="s">
        <v>5280</v>
      </c>
      <c r="D5193" s="1"/>
      <c r="E5193" s="1" t="s">
        <v>5155</v>
      </c>
      <c r="O5193"/>
      <c r="P5193"/>
      <c r="Q5193"/>
      <c r="U5193" s="969"/>
      <c r="V5193" s="38"/>
      <c r="W5193" s="38"/>
    </row>
    <row r="5194" spans="1:23" x14ac:dyDescent="0.35">
      <c r="A5194" s="1376">
        <v>93971</v>
      </c>
      <c r="B5194" s="1047">
        <v>0.44</v>
      </c>
      <c r="C5194" s="302" t="s">
        <v>5281</v>
      </c>
      <c r="D5194" s="1"/>
      <c r="E5194" s="1" t="s">
        <v>5155</v>
      </c>
      <c r="F5194" s="3"/>
      <c r="O5194"/>
      <c r="P5194"/>
      <c r="Q5194"/>
      <c r="U5194" s="969"/>
      <c r="V5194" s="38"/>
      <c r="W5194" s="38"/>
    </row>
    <row r="5195" spans="1:23" x14ac:dyDescent="0.35">
      <c r="A5195" s="1376">
        <v>93971</v>
      </c>
      <c r="B5195" s="1047">
        <v>0.44</v>
      </c>
      <c r="C5195" s="302" t="s">
        <v>5282</v>
      </c>
      <c r="D5195" s="1"/>
      <c r="E5195" s="1" t="s">
        <v>5155</v>
      </c>
      <c r="F5195" s="3"/>
      <c r="O5195"/>
      <c r="P5195"/>
      <c r="Q5195"/>
      <c r="U5195" s="969"/>
      <c r="V5195" s="38"/>
      <c r="W5195" s="38"/>
    </row>
    <row r="5196" spans="1:23" x14ac:dyDescent="0.35">
      <c r="A5196" s="1376">
        <v>93971</v>
      </c>
      <c r="B5196" s="1047">
        <v>0.44</v>
      </c>
      <c r="C5196" s="302" t="s">
        <v>5283</v>
      </c>
      <c r="D5196" s="1"/>
      <c r="E5196" s="1" t="s">
        <v>5155</v>
      </c>
      <c r="F5196" s="3"/>
      <c r="O5196"/>
      <c r="P5196"/>
      <c r="Q5196"/>
      <c r="U5196" s="969"/>
      <c r="V5196" s="38"/>
      <c r="W5196" s="38"/>
    </row>
    <row r="5197" spans="1:23" x14ac:dyDescent="0.35">
      <c r="A5197" s="1376">
        <v>93975</v>
      </c>
      <c r="B5197" s="1047">
        <v>1.1299999999999999</v>
      </c>
      <c r="C5197" s="302" t="s">
        <v>5331</v>
      </c>
      <c r="D5197" s="1"/>
      <c r="E5197" s="1" t="s">
        <v>5155</v>
      </c>
      <c r="F5197" s="3"/>
      <c r="O5197"/>
      <c r="P5197"/>
      <c r="Q5197"/>
      <c r="U5197" s="969"/>
      <c r="V5197" s="38"/>
      <c r="W5197" s="38"/>
    </row>
    <row r="5198" spans="1:23" x14ac:dyDescent="0.35">
      <c r="A5198" s="1376" t="s">
        <v>5276</v>
      </c>
      <c r="B5198" s="1047">
        <v>0.36</v>
      </c>
      <c r="C5198" s="292" t="s">
        <v>5277</v>
      </c>
      <c r="D5198" s="1"/>
      <c r="E5198" s="1" t="s">
        <v>5155</v>
      </c>
      <c r="F5198" s="3"/>
      <c r="O5198"/>
      <c r="P5198"/>
      <c r="Q5198"/>
      <c r="U5198" s="969"/>
      <c r="V5198" s="38"/>
      <c r="W5198" s="38"/>
    </row>
    <row r="5199" spans="1:23" x14ac:dyDescent="0.35">
      <c r="A5199" s="1376" t="s">
        <v>5272</v>
      </c>
      <c r="B5199" s="1047">
        <v>0.32</v>
      </c>
      <c r="C5199" s="302" t="s">
        <v>5273</v>
      </c>
      <c r="D5199" s="1"/>
      <c r="E5199" s="1" t="s">
        <v>5155</v>
      </c>
      <c r="F5199" s="3"/>
      <c r="O5199"/>
      <c r="P5199"/>
      <c r="Q5199"/>
      <c r="U5199" s="969"/>
      <c r="V5199" s="38"/>
      <c r="W5199" s="38"/>
    </row>
    <row r="5200" spans="1:23" x14ac:dyDescent="0.35">
      <c r="A5200" s="1376" t="s">
        <v>845</v>
      </c>
      <c r="B5200" s="1047">
        <v>0.36</v>
      </c>
      <c r="C5200" s="292" t="s">
        <v>5278</v>
      </c>
      <c r="D5200" s="1"/>
      <c r="E5200" s="1" t="s">
        <v>5155</v>
      </c>
      <c r="F5200" s="3"/>
      <c r="O5200"/>
      <c r="P5200"/>
      <c r="Q5200"/>
      <c r="U5200" s="969"/>
      <c r="V5200" s="38"/>
      <c r="W5200" s="38"/>
    </row>
    <row r="5201" spans="1:23" x14ac:dyDescent="0.35">
      <c r="A5201" s="1376" t="s">
        <v>5449</v>
      </c>
      <c r="B5201" s="1047">
        <v>3.16</v>
      </c>
      <c r="C5201" s="292" t="s">
        <v>5450</v>
      </c>
      <c r="D5201" s="1"/>
      <c r="E5201" s="1" t="s">
        <v>5155</v>
      </c>
      <c r="F5201" s="3"/>
      <c r="O5201"/>
      <c r="P5201"/>
      <c r="Q5201"/>
      <c r="U5201" s="969"/>
      <c r="V5201" s="38"/>
      <c r="W5201" s="38"/>
    </row>
    <row r="5202" spans="1:23" x14ac:dyDescent="0.35">
      <c r="A5202" s="1376" t="s">
        <v>478</v>
      </c>
      <c r="B5202" s="1047">
        <v>1.42</v>
      </c>
      <c r="C5202" s="292" t="s">
        <v>5376</v>
      </c>
      <c r="D5202" s="1"/>
      <c r="E5202" s="1" t="s">
        <v>5155</v>
      </c>
      <c r="F5202" s="3"/>
      <c r="O5202"/>
      <c r="P5202"/>
      <c r="Q5202"/>
      <c r="U5202" s="969"/>
      <c r="V5202" s="38"/>
      <c r="W5202" s="38"/>
    </row>
    <row r="5203" spans="1:23" x14ac:dyDescent="0.35">
      <c r="A5203" s="1380" t="s">
        <v>2070</v>
      </c>
      <c r="B5203" s="1381">
        <v>1.34</v>
      </c>
      <c r="C5203" s="1094" t="s">
        <v>5295</v>
      </c>
      <c r="D5203" s="1"/>
      <c r="E5203" s="1" t="s">
        <v>5155</v>
      </c>
      <c r="F5203" s="3"/>
      <c r="O5203"/>
      <c r="P5203"/>
      <c r="Q5203"/>
      <c r="U5203" s="969"/>
      <c r="V5203" s="38"/>
      <c r="W5203" s="38"/>
    </row>
    <row r="5204" spans="1:23" x14ac:dyDescent="0.35">
      <c r="A5204" s="1382">
        <v>70100</v>
      </c>
      <c r="B5204" s="1383">
        <v>0.18</v>
      </c>
      <c r="C5204" s="1066" t="s">
        <v>5515</v>
      </c>
      <c r="D5204" s="1"/>
      <c r="E5204" s="1" t="s">
        <v>5452</v>
      </c>
      <c r="F5204" s="3"/>
      <c r="O5204"/>
      <c r="P5204"/>
      <c r="Q5204"/>
      <c r="U5204" s="969"/>
      <c r="V5204" s="38"/>
      <c r="W5204" s="38"/>
    </row>
    <row r="5205" spans="1:23" x14ac:dyDescent="0.35">
      <c r="A5205" s="1382">
        <v>70130</v>
      </c>
      <c r="B5205" s="1383">
        <v>0.33</v>
      </c>
      <c r="C5205" s="1066" t="s">
        <v>5592</v>
      </c>
      <c r="D5205" s="1"/>
      <c r="E5205" s="1" t="s">
        <v>5452</v>
      </c>
      <c r="F5205" s="3"/>
      <c r="O5205"/>
      <c r="P5205"/>
      <c r="Q5205"/>
      <c r="U5205" s="969"/>
      <c r="V5205" s="38"/>
      <c r="W5205" s="38"/>
    </row>
    <row r="5206" spans="1:23" x14ac:dyDescent="0.35">
      <c r="A5206" s="1382">
        <v>70140</v>
      </c>
      <c r="B5206" s="1383">
        <v>0.19</v>
      </c>
      <c r="C5206" s="1070" t="s">
        <v>5535</v>
      </c>
      <c r="D5206" s="1"/>
      <c r="E5206" s="1" t="s">
        <v>5452</v>
      </c>
      <c r="F5206" s="3"/>
      <c r="O5206"/>
      <c r="P5206"/>
      <c r="Q5206"/>
      <c r="U5206" s="969"/>
      <c r="V5206" s="38"/>
      <c r="W5206" s="38"/>
    </row>
    <row r="5207" spans="1:23" x14ac:dyDescent="0.35">
      <c r="A5207" s="1382">
        <v>70150</v>
      </c>
      <c r="B5207" s="1383">
        <v>0.25</v>
      </c>
      <c r="C5207" s="1066" t="s">
        <v>5559</v>
      </c>
      <c r="D5207" s="1"/>
      <c r="E5207" s="1" t="s">
        <v>5452</v>
      </c>
      <c r="F5207" s="3"/>
      <c r="O5207"/>
      <c r="P5207"/>
      <c r="Q5207"/>
      <c r="U5207" s="969"/>
      <c r="V5207" s="38"/>
      <c r="W5207" s="38"/>
    </row>
    <row r="5208" spans="1:23" x14ac:dyDescent="0.35">
      <c r="A5208" s="1382">
        <v>70150</v>
      </c>
      <c r="B5208" s="1383">
        <v>0.25</v>
      </c>
      <c r="C5208" s="1066" t="s">
        <v>5560</v>
      </c>
      <c r="D5208" s="1"/>
      <c r="E5208" s="1" t="s">
        <v>5452</v>
      </c>
      <c r="F5208" s="3"/>
      <c r="O5208"/>
      <c r="P5208"/>
      <c r="Q5208"/>
      <c r="U5208" s="969"/>
      <c r="V5208" s="38"/>
      <c r="W5208" s="38"/>
    </row>
    <row r="5209" spans="1:23" x14ac:dyDescent="0.35">
      <c r="A5209" s="1382">
        <v>70160</v>
      </c>
      <c r="B5209" s="1383">
        <v>0.17</v>
      </c>
      <c r="C5209" s="1066" t="s">
        <v>5499</v>
      </c>
      <c r="D5209" s="1"/>
      <c r="E5209" s="1" t="s">
        <v>5452</v>
      </c>
      <c r="F5209" s="3"/>
      <c r="O5209"/>
      <c r="P5209"/>
      <c r="Q5209"/>
      <c r="U5209" s="969"/>
      <c r="V5209" s="38"/>
      <c r="W5209" s="38"/>
    </row>
    <row r="5210" spans="1:23" x14ac:dyDescent="0.35">
      <c r="A5210" s="1382">
        <v>70200</v>
      </c>
      <c r="B5210" s="1383">
        <v>0.27</v>
      </c>
      <c r="C5210" s="1066" t="s">
        <v>5580</v>
      </c>
      <c r="D5210" s="1"/>
      <c r="E5210" s="1" t="s">
        <v>5452</v>
      </c>
      <c r="F5210" s="3"/>
      <c r="O5210"/>
      <c r="P5210"/>
      <c r="Q5210"/>
      <c r="U5210" s="969"/>
      <c r="V5210" s="38"/>
      <c r="W5210" s="38"/>
    </row>
    <row r="5211" spans="1:23" x14ac:dyDescent="0.35">
      <c r="A5211" s="1382">
        <v>70200</v>
      </c>
      <c r="B5211" s="1383">
        <v>0.27</v>
      </c>
      <c r="C5211" s="1066" t="s">
        <v>5581</v>
      </c>
      <c r="D5211" s="1"/>
      <c r="E5211" s="1" t="s">
        <v>5452</v>
      </c>
      <c r="F5211" s="3"/>
      <c r="O5211"/>
      <c r="P5211"/>
      <c r="Q5211"/>
      <c r="U5211" s="969"/>
      <c r="V5211" s="38"/>
      <c r="W5211" s="38"/>
    </row>
    <row r="5212" spans="1:23" x14ac:dyDescent="0.35">
      <c r="A5212" s="1382">
        <v>70210</v>
      </c>
      <c r="B5212" s="1383">
        <v>0.17</v>
      </c>
      <c r="C5212" s="1066" t="s">
        <v>5500</v>
      </c>
      <c r="D5212" s="1"/>
      <c r="E5212" s="1" t="s">
        <v>5452</v>
      </c>
      <c r="F5212" s="3"/>
      <c r="O5212"/>
      <c r="P5212"/>
      <c r="Q5212"/>
      <c r="U5212" s="969"/>
      <c r="V5212" s="38"/>
      <c r="W5212" s="38"/>
    </row>
    <row r="5213" spans="1:23" x14ac:dyDescent="0.35">
      <c r="A5213" s="1382">
        <v>70220</v>
      </c>
      <c r="B5213" s="1383">
        <v>0.21</v>
      </c>
      <c r="C5213" s="1066" t="s">
        <v>5538</v>
      </c>
      <c r="D5213" s="1"/>
      <c r="E5213" s="1" t="s">
        <v>5452</v>
      </c>
      <c r="F5213" s="3"/>
      <c r="O5213"/>
      <c r="P5213"/>
      <c r="Q5213"/>
      <c r="U5213" s="969"/>
      <c r="V5213" s="38"/>
      <c r="W5213" s="38"/>
    </row>
    <row r="5214" spans="1:23" x14ac:dyDescent="0.35">
      <c r="A5214" s="1382">
        <v>70250</v>
      </c>
      <c r="B5214" s="1383">
        <v>0.18</v>
      </c>
      <c r="C5214" s="1066" t="s">
        <v>5516</v>
      </c>
      <c r="D5214" s="1"/>
      <c r="E5214" s="1" t="s">
        <v>5452</v>
      </c>
      <c r="F5214" s="3"/>
      <c r="O5214"/>
      <c r="P5214"/>
      <c r="Q5214"/>
      <c r="U5214" s="969"/>
      <c r="V5214" s="38"/>
      <c r="W5214" s="38"/>
    </row>
    <row r="5215" spans="1:23" x14ac:dyDescent="0.35">
      <c r="A5215" s="1382">
        <v>70260</v>
      </c>
      <c r="B5215" s="1383">
        <v>0.27</v>
      </c>
      <c r="C5215" s="1066" t="s">
        <v>5582</v>
      </c>
      <c r="D5215" s="1"/>
      <c r="E5215" s="1" t="s">
        <v>5452</v>
      </c>
      <c r="F5215" s="3"/>
      <c r="O5215"/>
      <c r="P5215"/>
      <c r="Q5215"/>
      <c r="U5215" s="969"/>
      <c r="V5215" s="38"/>
      <c r="W5215" s="38"/>
    </row>
    <row r="5216" spans="1:23" x14ac:dyDescent="0.35">
      <c r="A5216" s="1382">
        <v>70260</v>
      </c>
      <c r="B5216" s="1383">
        <v>0.27</v>
      </c>
      <c r="C5216" s="1066" t="s">
        <v>5583</v>
      </c>
      <c r="D5216" s="1"/>
      <c r="E5216" s="1" t="s">
        <v>5452</v>
      </c>
      <c r="F5216" s="3"/>
      <c r="O5216"/>
      <c r="P5216"/>
      <c r="Q5216"/>
      <c r="U5216" s="969"/>
      <c r="V5216" s="38"/>
      <c r="W5216" s="38"/>
    </row>
    <row r="5217" spans="1:23" x14ac:dyDescent="0.35">
      <c r="A5217" s="1382">
        <v>70328</v>
      </c>
      <c r="B5217" s="1383">
        <v>0.18</v>
      </c>
      <c r="C5217" s="1066" t="s">
        <v>5517</v>
      </c>
      <c r="D5217" s="1"/>
      <c r="E5217" s="1" t="s">
        <v>5452</v>
      </c>
      <c r="F5217" s="3"/>
      <c r="O5217"/>
      <c r="P5217"/>
      <c r="Q5217"/>
      <c r="U5217" s="969"/>
      <c r="V5217" s="38"/>
      <c r="W5217" s="38"/>
    </row>
    <row r="5218" spans="1:23" x14ac:dyDescent="0.35">
      <c r="A5218" s="1382">
        <v>70328</v>
      </c>
      <c r="B5218" s="1383">
        <v>0.18</v>
      </c>
      <c r="C5218" s="1066" t="s">
        <v>5518</v>
      </c>
      <c r="D5218" s="1"/>
      <c r="E5218" s="1" t="s">
        <v>5452</v>
      </c>
      <c r="F5218" s="3"/>
      <c r="O5218"/>
      <c r="P5218"/>
      <c r="Q5218"/>
      <c r="U5218" s="969"/>
      <c r="V5218" s="38"/>
      <c r="W5218" s="38"/>
    </row>
    <row r="5219" spans="1:23" x14ac:dyDescent="0.35">
      <c r="A5219" s="1382">
        <v>70360</v>
      </c>
      <c r="B5219" s="1383">
        <v>0.18</v>
      </c>
      <c r="C5219" s="1066" t="s">
        <v>5519</v>
      </c>
      <c r="D5219" s="1"/>
      <c r="E5219" s="1" t="s">
        <v>5452</v>
      </c>
      <c r="F5219" s="3"/>
      <c r="O5219"/>
      <c r="P5219"/>
      <c r="Q5219"/>
      <c r="U5219" s="969"/>
      <c r="V5219" s="38"/>
      <c r="W5219" s="38"/>
    </row>
    <row r="5220" spans="1:23" x14ac:dyDescent="0.35">
      <c r="A5220" s="1382">
        <v>70460</v>
      </c>
      <c r="B5220" s="1383">
        <v>1.1000000000000001</v>
      </c>
      <c r="C5220" s="1066" t="s">
        <v>5636</v>
      </c>
      <c r="D5220" s="1"/>
      <c r="E5220" s="1" t="s">
        <v>5452</v>
      </c>
      <c r="F5220" s="3"/>
      <c r="O5220"/>
      <c r="P5220"/>
      <c r="Q5220"/>
      <c r="U5220" s="969"/>
      <c r="V5220" s="38"/>
      <c r="W5220" s="38"/>
    </row>
    <row r="5221" spans="1:23" x14ac:dyDescent="0.35">
      <c r="A5221" s="1382">
        <v>70470</v>
      </c>
      <c r="B5221" s="1383">
        <v>1.24</v>
      </c>
      <c r="C5221" s="1066" t="s">
        <v>5654</v>
      </c>
      <c r="D5221" s="1"/>
      <c r="E5221" s="1" t="s">
        <v>5452</v>
      </c>
      <c r="F5221" s="3"/>
      <c r="O5221"/>
      <c r="P5221"/>
      <c r="Q5221"/>
      <c r="U5221" s="969"/>
      <c r="V5221" s="38"/>
      <c r="W5221" s="38"/>
    </row>
    <row r="5222" spans="1:23" x14ac:dyDescent="0.35">
      <c r="A5222" s="1386">
        <v>70480</v>
      </c>
      <c r="B5222" s="1387">
        <v>1.25</v>
      </c>
      <c r="C5222" s="1066" t="s">
        <v>5578</v>
      </c>
      <c r="D5222" s="1"/>
      <c r="E5222" s="1" t="s">
        <v>5452</v>
      </c>
      <c r="F5222" s="3"/>
      <c r="O5222"/>
      <c r="P5222"/>
      <c r="Q5222"/>
      <c r="U5222" s="969"/>
      <c r="V5222" s="38"/>
      <c r="W5222" s="38"/>
    </row>
    <row r="5223" spans="1:23" x14ac:dyDescent="0.35">
      <c r="A5223" s="1382">
        <v>70480</v>
      </c>
      <c r="B5223" s="1383">
        <v>1.25</v>
      </c>
      <c r="C5223" s="1066" t="s">
        <v>5643</v>
      </c>
      <c r="D5223" s="1"/>
      <c r="E5223" s="1" t="s">
        <v>5452</v>
      </c>
      <c r="F5223" s="3"/>
      <c r="O5223"/>
      <c r="P5223"/>
      <c r="Q5223"/>
      <c r="U5223" s="969"/>
      <c r="V5223" s="38"/>
      <c r="W5223" s="38"/>
    </row>
    <row r="5224" spans="1:23" x14ac:dyDescent="0.35">
      <c r="A5224" s="1382">
        <v>70486</v>
      </c>
      <c r="B5224" s="1383">
        <v>0.83</v>
      </c>
      <c r="C5224" s="1070" t="s">
        <v>5625</v>
      </c>
      <c r="D5224" s="1"/>
      <c r="E5224" s="1" t="s">
        <v>5452</v>
      </c>
      <c r="F5224" s="3"/>
      <c r="O5224"/>
      <c r="P5224"/>
      <c r="Q5224"/>
      <c r="U5224" s="969"/>
      <c r="V5224" s="38"/>
      <c r="W5224" s="38"/>
    </row>
    <row r="5225" spans="1:23" x14ac:dyDescent="0.35">
      <c r="A5225" s="1382">
        <v>70486</v>
      </c>
      <c r="B5225" s="1383">
        <v>0.83</v>
      </c>
      <c r="C5225" s="1066" t="s">
        <v>5626</v>
      </c>
      <c r="D5225" s="1"/>
      <c r="E5225" s="1" t="s">
        <v>5452</v>
      </c>
      <c r="F5225" s="3"/>
      <c r="O5225"/>
      <c r="P5225"/>
      <c r="Q5225"/>
      <c r="U5225" s="969"/>
      <c r="V5225" s="38"/>
      <c r="W5225" s="38"/>
    </row>
    <row r="5226" spans="1:23" x14ac:dyDescent="0.35">
      <c r="A5226" s="1382">
        <v>70486</v>
      </c>
      <c r="B5226" s="1383">
        <v>0.83</v>
      </c>
      <c r="C5226" s="1066" t="s">
        <v>5627</v>
      </c>
      <c r="D5226" s="1"/>
      <c r="E5226" s="1" t="s">
        <v>5452</v>
      </c>
      <c r="F5226" s="3"/>
      <c r="O5226"/>
      <c r="P5226"/>
      <c r="Q5226"/>
      <c r="U5226" s="969"/>
      <c r="V5226" s="38"/>
      <c r="W5226" s="38"/>
    </row>
    <row r="5227" spans="1:23" x14ac:dyDescent="0.35">
      <c r="A5227" s="1382">
        <v>70487</v>
      </c>
      <c r="B5227" s="1383">
        <v>1.1000000000000001</v>
      </c>
      <c r="C5227" s="1066" t="s">
        <v>5637</v>
      </c>
      <c r="D5227" s="1"/>
      <c r="E5227" s="1" t="s">
        <v>5452</v>
      </c>
      <c r="F5227" s="3"/>
      <c r="O5227"/>
      <c r="P5227"/>
      <c r="Q5227"/>
      <c r="U5227" s="969"/>
      <c r="V5227" s="38"/>
      <c r="W5227" s="38"/>
    </row>
    <row r="5228" spans="1:23" x14ac:dyDescent="0.35">
      <c r="A5228" s="1382">
        <v>70487</v>
      </c>
      <c r="B5228" s="1383">
        <v>1.1000000000000001</v>
      </c>
      <c r="C5228" s="1066" t="s">
        <v>5638</v>
      </c>
      <c r="D5228" s="1"/>
      <c r="E5228" s="1" t="s">
        <v>5452</v>
      </c>
      <c r="F5228" s="3"/>
      <c r="O5228"/>
      <c r="P5228"/>
      <c r="Q5228"/>
      <c r="U5228" s="969"/>
      <c r="V5228" s="38"/>
      <c r="W5228" s="38"/>
    </row>
    <row r="5229" spans="1:23" x14ac:dyDescent="0.35">
      <c r="A5229" s="1382">
        <v>70488</v>
      </c>
      <c r="B5229" s="1383">
        <v>1.24</v>
      </c>
      <c r="C5229" s="1066" t="s">
        <v>5655</v>
      </c>
      <c r="D5229" s="1"/>
      <c r="E5229" s="1" t="s">
        <v>5452</v>
      </c>
      <c r="F5229" s="3"/>
      <c r="O5229"/>
      <c r="P5229"/>
      <c r="Q5229"/>
      <c r="U5229" s="969"/>
      <c r="V5229" s="38"/>
      <c r="W5229" s="38"/>
    </row>
    <row r="5230" spans="1:23" x14ac:dyDescent="0.35">
      <c r="A5230" s="1382">
        <v>70490</v>
      </c>
      <c r="B5230" s="1383">
        <v>1.25</v>
      </c>
      <c r="C5230" s="1070" t="s">
        <v>5657</v>
      </c>
      <c r="D5230" s="1"/>
      <c r="E5230" s="1" t="s">
        <v>5452</v>
      </c>
      <c r="F5230" s="3"/>
      <c r="O5230"/>
      <c r="P5230"/>
      <c r="Q5230"/>
      <c r="U5230" s="969"/>
      <c r="V5230" s="38"/>
      <c r="W5230" s="38"/>
    </row>
    <row r="5231" spans="1:23" x14ac:dyDescent="0.35">
      <c r="A5231" s="1382">
        <v>70491</v>
      </c>
      <c r="B5231" s="1383">
        <v>1.35</v>
      </c>
      <c r="C5231" s="1066" t="s">
        <v>5670</v>
      </c>
      <c r="D5231" s="1"/>
      <c r="E5231" s="1" t="s">
        <v>5452</v>
      </c>
      <c r="F5231" s="3"/>
      <c r="O5231"/>
      <c r="P5231"/>
      <c r="Q5231"/>
      <c r="U5231" s="969"/>
      <c r="V5231" s="38"/>
      <c r="W5231" s="38"/>
    </row>
    <row r="5232" spans="1:23" x14ac:dyDescent="0.35">
      <c r="A5232" s="1382">
        <v>70492</v>
      </c>
      <c r="B5232" s="1383">
        <v>1.58</v>
      </c>
      <c r="C5232" s="1066" t="s">
        <v>5678</v>
      </c>
      <c r="D5232" s="1"/>
      <c r="E5232" s="1" t="s">
        <v>5452</v>
      </c>
      <c r="F5232" s="3"/>
      <c r="O5232"/>
      <c r="P5232"/>
      <c r="Q5232"/>
      <c r="U5232" s="969"/>
      <c r="V5232" s="38"/>
      <c r="W5232" s="38"/>
    </row>
    <row r="5233" spans="1:23" x14ac:dyDescent="0.35">
      <c r="A5233" s="1071">
        <v>70551</v>
      </c>
      <c r="B5233" s="1384">
        <v>1.44</v>
      </c>
      <c r="C5233" s="1072" t="s">
        <v>5673</v>
      </c>
      <c r="D5233" s="1"/>
      <c r="E5233" s="1" t="s">
        <v>5452</v>
      </c>
      <c r="F5233" s="3"/>
      <c r="O5233"/>
      <c r="P5233"/>
      <c r="Q5233"/>
      <c r="U5233" s="969"/>
      <c r="V5233" s="38"/>
      <c r="W5233" s="38"/>
    </row>
    <row r="5234" spans="1:23" x14ac:dyDescent="0.35">
      <c r="A5234" s="1388">
        <v>70551</v>
      </c>
      <c r="B5234" s="1389">
        <v>1.44</v>
      </c>
      <c r="C5234" s="1067" t="s">
        <v>5674</v>
      </c>
      <c r="D5234" s="1"/>
      <c r="E5234" s="1" t="s">
        <v>5452</v>
      </c>
      <c r="F5234" s="3"/>
      <c r="O5234"/>
      <c r="P5234"/>
      <c r="Q5234"/>
      <c r="U5234" s="969"/>
      <c r="V5234" s="38"/>
      <c r="W5234" s="38"/>
    </row>
    <row r="5235" spans="1:23" x14ac:dyDescent="0.35">
      <c r="A5235" s="1382">
        <v>70553</v>
      </c>
      <c r="B5235" s="1383">
        <v>2.23</v>
      </c>
      <c r="C5235" s="1066" t="s">
        <v>5688</v>
      </c>
      <c r="D5235" s="1"/>
      <c r="E5235" s="1" t="s">
        <v>5452</v>
      </c>
      <c r="F5235" s="3"/>
      <c r="O5235"/>
      <c r="P5235"/>
      <c r="Q5235"/>
      <c r="U5235" s="969"/>
      <c r="V5235" s="38"/>
      <c r="W5235" s="38"/>
    </row>
    <row r="5236" spans="1:23" x14ac:dyDescent="0.35">
      <c r="A5236" s="1382">
        <v>71045</v>
      </c>
      <c r="B5236" s="1383">
        <v>0.18</v>
      </c>
      <c r="C5236" s="1066" t="s">
        <v>5520</v>
      </c>
      <c r="D5236" s="1"/>
      <c r="E5236" s="1" t="s">
        <v>5452</v>
      </c>
      <c r="F5236" s="3"/>
      <c r="O5236"/>
      <c r="P5236"/>
      <c r="Q5236"/>
      <c r="U5236" s="969"/>
      <c r="V5236" s="38"/>
      <c r="W5236" s="38"/>
    </row>
    <row r="5237" spans="1:23" x14ac:dyDescent="0.35">
      <c r="A5237" s="1382">
        <v>71045</v>
      </c>
      <c r="B5237" s="1383">
        <v>0.18</v>
      </c>
      <c r="C5237" s="1066" t="s">
        <v>5521</v>
      </c>
      <c r="D5237" s="1"/>
      <c r="E5237" s="1" t="s">
        <v>5452</v>
      </c>
      <c r="F5237" s="3"/>
      <c r="O5237"/>
      <c r="P5237"/>
      <c r="Q5237"/>
      <c r="U5237" s="969"/>
      <c r="V5237" s="38"/>
      <c r="W5237" s="38"/>
    </row>
    <row r="5238" spans="1:23" x14ac:dyDescent="0.35">
      <c r="A5238" s="1382">
        <v>71046</v>
      </c>
      <c r="B5238" s="1383">
        <v>0.21</v>
      </c>
      <c r="C5238" s="1066" t="s">
        <v>5539</v>
      </c>
      <c r="D5238" s="1"/>
      <c r="E5238" s="1" t="s">
        <v>5452</v>
      </c>
      <c r="F5238" s="3"/>
      <c r="O5238"/>
      <c r="P5238"/>
      <c r="Q5238"/>
      <c r="U5238" s="969"/>
      <c r="V5238" s="38"/>
      <c r="W5238" s="38"/>
    </row>
    <row r="5239" spans="1:23" x14ac:dyDescent="0.35">
      <c r="A5239" s="1382">
        <v>71100</v>
      </c>
      <c r="B5239" s="1383">
        <v>0.21</v>
      </c>
      <c r="C5239" s="1066" t="s">
        <v>5540</v>
      </c>
      <c r="D5239" s="1"/>
      <c r="E5239" s="1" t="s">
        <v>5452</v>
      </c>
      <c r="F5239" s="3"/>
      <c r="O5239"/>
      <c r="P5239"/>
      <c r="Q5239"/>
      <c r="U5239" s="969"/>
      <c r="V5239" s="38"/>
      <c r="W5239" s="38"/>
    </row>
    <row r="5240" spans="1:23" x14ac:dyDescent="0.35">
      <c r="A5240" s="1382">
        <v>71100</v>
      </c>
      <c r="B5240" s="1383">
        <v>0.21</v>
      </c>
      <c r="C5240" s="1066" t="s">
        <v>5541</v>
      </c>
      <c r="D5240" s="1"/>
      <c r="E5240" s="1" t="s">
        <v>5452</v>
      </c>
      <c r="F5240" s="3"/>
      <c r="O5240"/>
      <c r="P5240"/>
      <c r="Q5240"/>
      <c r="U5240" s="969"/>
      <c r="V5240" s="38"/>
      <c r="W5240" s="38"/>
    </row>
    <row r="5241" spans="1:23" x14ac:dyDescent="0.35">
      <c r="A5241" s="1382">
        <v>71100</v>
      </c>
      <c r="B5241" s="1383">
        <v>0.21</v>
      </c>
      <c r="C5241" s="1066" t="s">
        <v>5542</v>
      </c>
      <c r="D5241" s="1"/>
      <c r="E5241" s="1" t="s">
        <v>5452</v>
      </c>
      <c r="F5241" s="3"/>
      <c r="O5241"/>
      <c r="P5241"/>
      <c r="Q5241"/>
      <c r="U5241" s="969"/>
      <c r="V5241" s="38"/>
      <c r="W5241" s="38"/>
    </row>
    <row r="5242" spans="1:23" x14ac:dyDescent="0.35">
      <c r="A5242" s="1382">
        <v>71101</v>
      </c>
      <c r="B5242" s="1383">
        <v>0.26</v>
      </c>
      <c r="C5242" s="1066" t="s">
        <v>5566</v>
      </c>
      <c r="D5242" s="1"/>
      <c r="E5242" s="1" t="s">
        <v>5452</v>
      </c>
      <c r="F5242" s="3"/>
      <c r="O5242"/>
      <c r="P5242"/>
      <c r="Q5242"/>
      <c r="U5242" s="969"/>
      <c r="V5242" s="38"/>
      <c r="W5242" s="38"/>
    </row>
    <row r="5243" spans="1:23" x14ac:dyDescent="0.35">
      <c r="A5243" s="1382">
        <v>71101</v>
      </c>
      <c r="B5243" s="1383">
        <v>0.26</v>
      </c>
      <c r="C5243" s="1066" t="s">
        <v>5567</v>
      </c>
      <c r="D5243" s="1"/>
      <c r="E5243" s="1" t="s">
        <v>5452</v>
      </c>
      <c r="F5243" s="3"/>
      <c r="O5243"/>
      <c r="P5243"/>
      <c r="Q5243"/>
      <c r="U5243" s="969"/>
      <c r="V5243" s="38"/>
      <c r="W5243" s="38"/>
    </row>
    <row r="5244" spans="1:23" x14ac:dyDescent="0.35">
      <c r="A5244" s="1382">
        <v>71101</v>
      </c>
      <c r="B5244" s="1383">
        <v>0.26</v>
      </c>
      <c r="C5244" s="1066" t="s">
        <v>5568</v>
      </c>
      <c r="D5244" s="1"/>
      <c r="E5244" s="1" t="s">
        <v>5452</v>
      </c>
      <c r="F5244" s="3"/>
      <c r="O5244"/>
      <c r="P5244"/>
      <c r="Q5244"/>
      <c r="U5244" s="969"/>
      <c r="V5244" s="38"/>
      <c r="W5244" s="38"/>
    </row>
    <row r="5245" spans="1:23" x14ac:dyDescent="0.35">
      <c r="A5245" s="1382">
        <v>71101</v>
      </c>
      <c r="B5245" s="1383">
        <v>0.26</v>
      </c>
      <c r="C5245" s="1066" t="s">
        <v>5569</v>
      </c>
      <c r="D5245" s="1"/>
      <c r="E5245" s="1" t="s">
        <v>5452</v>
      </c>
      <c r="F5245" s="3"/>
      <c r="O5245"/>
      <c r="P5245"/>
      <c r="Q5245"/>
      <c r="U5245" s="969"/>
      <c r="V5245" s="38"/>
      <c r="W5245" s="38"/>
    </row>
    <row r="5246" spans="1:23" x14ac:dyDescent="0.35">
      <c r="A5246" s="1382">
        <v>71110</v>
      </c>
      <c r="B5246" s="1383">
        <v>0.28000000000000003</v>
      </c>
      <c r="C5246" s="1066" t="s">
        <v>5574</v>
      </c>
      <c r="D5246" s="1"/>
      <c r="E5246" s="1" t="s">
        <v>5452</v>
      </c>
      <c r="F5246" s="3"/>
      <c r="O5246"/>
      <c r="P5246"/>
      <c r="Q5246"/>
      <c r="U5246" s="969"/>
      <c r="V5246" s="38"/>
      <c r="W5246" s="38"/>
    </row>
    <row r="5247" spans="1:23" x14ac:dyDescent="0.35">
      <c r="A5247" s="1382">
        <v>71110</v>
      </c>
      <c r="B5247" s="1383">
        <v>0.28000000000000003</v>
      </c>
      <c r="C5247" s="1066" t="s">
        <v>5584</v>
      </c>
      <c r="D5247" s="1"/>
      <c r="E5247" s="1" t="s">
        <v>5452</v>
      </c>
      <c r="F5247" s="3"/>
      <c r="O5247"/>
      <c r="P5247"/>
      <c r="Q5247"/>
      <c r="U5247" s="969"/>
      <c r="V5247" s="38"/>
      <c r="W5247" s="38"/>
    </row>
    <row r="5248" spans="1:23" x14ac:dyDescent="0.35">
      <c r="A5248" s="1382">
        <v>71111</v>
      </c>
      <c r="B5248" s="1383">
        <v>0.31</v>
      </c>
      <c r="C5248" s="1066" t="s">
        <v>5588</v>
      </c>
      <c r="D5248" s="1"/>
      <c r="E5248" s="1" t="s">
        <v>5452</v>
      </c>
      <c r="F5248" s="3"/>
      <c r="O5248"/>
      <c r="P5248"/>
      <c r="Q5248"/>
      <c r="U5248" s="969"/>
      <c r="V5248" s="38"/>
      <c r="W5248" s="38"/>
    </row>
    <row r="5249" spans="1:23" x14ac:dyDescent="0.35">
      <c r="A5249" s="1382">
        <v>71120</v>
      </c>
      <c r="B5249" s="1383">
        <v>0.2</v>
      </c>
      <c r="C5249" s="1066" t="s">
        <v>5536</v>
      </c>
      <c r="D5249" s="1"/>
      <c r="E5249" s="1" t="s">
        <v>5452</v>
      </c>
      <c r="F5249" s="3"/>
      <c r="O5249"/>
      <c r="P5249"/>
      <c r="Q5249"/>
      <c r="U5249" s="969"/>
      <c r="V5249" s="38"/>
      <c r="W5249" s="38"/>
    </row>
    <row r="5250" spans="1:23" x14ac:dyDescent="0.35">
      <c r="A5250" s="1382">
        <v>71260</v>
      </c>
      <c r="B5250" s="1383">
        <v>1.1299999999999999</v>
      </c>
      <c r="C5250" s="1066" t="s">
        <v>5639</v>
      </c>
      <c r="D5250" s="1"/>
      <c r="E5250" s="1" t="s">
        <v>5452</v>
      </c>
      <c r="F5250" s="3"/>
      <c r="O5250"/>
      <c r="P5250"/>
      <c r="Q5250"/>
      <c r="U5250" s="969"/>
      <c r="V5250" s="38"/>
      <c r="W5250" s="38"/>
    </row>
    <row r="5251" spans="1:23" x14ac:dyDescent="0.35">
      <c r="A5251" s="1382">
        <v>71260</v>
      </c>
      <c r="B5251" s="1383">
        <v>1.1299999999999999</v>
      </c>
      <c r="C5251" s="1066" t="s">
        <v>5640</v>
      </c>
      <c r="D5251" s="1"/>
      <c r="E5251" s="1" t="s">
        <v>5452</v>
      </c>
      <c r="F5251" s="3"/>
      <c r="O5251"/>
      <c r="P5251"/>
      <c r="Q5251"/>
      <c r="U5251" s="969"/>
      <c r="V5251" s="38"/>
      <c r="W5251" s="38"/>
    </row>
    <row r="5252" spans="1:23" x14ac:dyDescent="0.35">
      <c r="A5252" s="1382">
        <v>71270</v>
      </c>
      <c r="B5252" s="1383">
        <v>1.22</v>
      </c>
      <c r="C5252" s="1066" t="s">
        <v>5651</v>
      </c>
      <c r="D5252" s="1"/>
      <c r="E5252" s="1" t="s">
        <v>5452</v>
      </c>
      <c r="F5252" s="3"/>
      <c r="O5252"/>
      <c r="P5252"/>
      <c r="Q5252"/>
      <c r="U5252" s="969"/>
      <c r="V5252" s="38"/>
      <c r="W5252" s="38"/>
    </row>
    <row r="5253" spans="1:23" x14ac:dyDescent="0.35">
      <c r="A5253" s="1382">
        <v>71271</v>
      </c>
      <c r="B5253" s="1383">
        <v>1.05</v>
      </c>
      <c r="C5253" s="1070" t="s">
        <v>5635</v>
      </c>
      <c r="D5253" s="1"/>
      <c r="E5253" s="1" t="s">
        <v>5452</v>
      </c>
      <c r="F5253" s="3"/>
      <c r="O5253"/>
      <c r="P5253"/>
      <c r="Q5253"/>
      <c r="U5253" s="969"/>
      <c r="V5253" s="38"/>
      <c r="W5253" s="38"/>
    </row>
    <row r="5254" spans="1:23" x14ac:dyDescent="0.35">
      <c r="A5254" s="1382">
        <v>71275</v>
      </c>
      <c r="B5254" s="1383">
        <v>1.77</v>
      </c>
      <c r="C5254" s="1066" t="s">
        <v>5679</v>
      </c>
      <c r="D5254" s="1"/>
      <c r="E5254" s="1" t="s">
        <v>5452</v>
      </c>
      <c r="F5254" s="1126"/>
      <c r="O5254"/>
      <c r="P5254"/>
      <c r="Q5254"/>
      <c r="U5254" s="969"/>
      <c r="V5254" s="38"/>
      <c r="W5254" s="38"/>
    </row>
    <row r="5255" spans="1:23" x14ac:dyDescent="0.35">
      <c r="A5255" s="1382">
        <v>72020</v>
      </c>
      <c r="B5255" s="1383">
        <v>0.16</v>
      </c>
      <c r="C5255" s="1066" t="s">
        <v>5474</v>
      </c>
      <c r="D5255" s="1"/>
      <c r="E5255" s="1" t="s">
        <v>5452</v>
      </c>
      <c r="F5255" s="3"/>
      <c r="O5255"/>
      <c r="P5255"/>
      <c r="Q5255"/>
      <c r="U5255" s="969"/>
      <c r="V5255" s="38"/>
      <c r="W5255" s="38"/>
    </row>
    <row r="5256" spans="1:23" x14ac:dyDescent="0.35">
      <c r="A5256" s="1382">
        <v>72040</v>
      </c>
      <c r="B5256" s="1383">
        <v>0.21</v>
      </c>
      <c r="C5256" s="1066" t="s">
        <v>5543</v>
      </c>
      <c r="D5256" s="1"/>
      <c r="E5256" s="1" t="s">
        <v>5452</v>
      </c>
      <c r="F5256" s="3"/>
      <c r="O5256"/>
      <c r="P5256"/>
      <c r="Q5256"/>
      <c r="U5256" s="969"/>
      <c r="V5256" s="38"/>
      <c r="W5256" s="38"/>
    </row>
    <row r="5257" spans="1:23" x14ac:dyDescent="0.35">
      <c r="A5257" s="1382">
        <v>72040</v>
      </c>
      <c r="B5257" s="1383">
        <v>0.21</v>
      </c>
      <c r="C5257" s="1066" t="s">
        <v>5544</v>
      </c>
      <c r="D5257" s="1"/>
      <c r="E5257" s="1" t="s">
        <v>5452</v>
      </c>
      <c r="F5257" s="3"/>
      <c r="O5257"/>
      <c r="P5257"/>
      <c r="Q5257"/>
      <c r="U5257" s="969"/>
      <c r="V5257" s="38"/>
      <c r="W5257" s="38"/>
    </row>
    <row r="5258" spans="1:23" x14ac:dyDescent="0.35">
      <c r="A5258" s="1382">
        <v>72040</v>
      </c>
      <c r="B5258" s="1383">
        <v>0.21</v>
      </c>
      <c r="C5258" s="1066" t="s">
        <v>5545</v>
      </c>
      <c r="D5258" s="1"/>
      <c r="E5258" s="1" t="s">
        <v>5452</v>
      </c>
      <c r="F5258" s="3"/>
      <c r="O5258"/>
      <c r="P5258"/>
      <c r="Q5258"/>
      <c r="U5258" s="969"/>
      <c r="V5258" s="38"/>
      <c r="W5258" s="38"/>
    </row>
    <row r="5259" spans="1:23" x14ac:dyDescent="0.35">
      <c r="A5259" s="1382">
        <v>72050</v>
      </c>
      <c r="B5259" s="1383">
        <v>0.26</v>
      </c>
      <c r="C5259" s="1066" t="s">
        <v>5570</v>
      </c>
      <c r="D5259" s="1"/>
      <c r="E5259" s="1" t="s">
        <v>5452</v>
      </c>
      <c r="F5259" s="3"/>
      <c r="O5259"/>
      <c r="P5259"/>
      <c r="Q5259"/>
      <c r="U5259" s="969"/>
      <c r="V5259" s="38"/>
      <c r="W5259" s="38"/>
    </row>
    <row r="5260" spans="1:23" x14ac:dyDescent="0.35">
      <c r="A5260" s="1382">
        <v>72050</v>
      </c>
      <c r="B5260" s="1383">
        <v>0.26</v>
      </c>
      <c r="C5260" s="1066" t="s">
        <v>5571</v>
      </c>
      <c r="D5260" s="1"/>
      <c r="E5260" s="1" t="s">
        <v>5452</v>
      </c>
      <c r="F5260" s="3"/>
      <c r="O5260"/>
      <c r="P5260"/>
      <c r="Q5260"/>
      <c r="U5260" s="969"/>
      <c r="V5260" s="38"/>
      <c r="W5260" s="38"/>
    </row>
    <row r="5261" spans="1:23" x14ac:dyDescent="0.35">
      <c r="A5261" s="1382">
        <v>72052</v>
      </c>
      <c r="B5261" s="1383">
        <v>0.28999999999999998</v>
      </c>
      <c r="C5261" s="1066" t="s">
        <v>5586</v>
      </c>
      <c r="D5261" s="1"/>
      <c r="E5261" s="1" t="s">
        <v>5452</v>
      </c>
      <c r="F5261" s="3"/>
      <c r="O5261"/>
      <c r="P5261"/>
      <c r="Q5261"/>
      <c r="U5261" s="969"/>
      <c r="V5261" s="38"/>
      <c r="W5261" s="38"/>
    </row>
    <row r="5262" spans="1:23" x14ac:dyDescent="0.35">
      <c r="A5262" s="1382">
        <v>72070</v>
      </c>
      <c r="B5262" s="1383">
        <v>0.2</v>
      </c>
      <c r="C5262" s="1066" t="s">
        <v>5537</v>
      </c>
      <c r="D5262" s="1"/>
      <c r="E5262" s="1" t="s">
        <v>5452</v>
      </c>
      <c r="F5262" s="3"/>
      <c r="O5262"/>
      <c r="P5262"/>
      <c r="Q5262"/>
      <c r="U5262" s="969"/>
      <c r="V5262" s="38"/>
      <c r="W5262" s="38"/>
    </row>
    <row r="5263" spans="1:23" x14ac:dyDescent="0.35">
      <c r="A5263" s="1382">
        <v>72072</v>
      </c>
      <c r="B5263" s="1383">
        <v>0.22</v>
      </c>
      <c r="C5263" s="1066" t="s">
        <v>5555</v>
      </c>
      <c r="D5263" s="1"/>
      <c r="E5263" s="1" t="s">
        <v>5452</v>
      </c>
      <c r="F5263" s="3"/>
      <c r="O5263"/>
      <c r="P5263"/>
      <c r="Q5263"/>
      <c r="U5263" s="969"/>
      <c r="V5263" s="38"/>
      <c r="W5263" s="38"/>
    </row>
    <row r="5264" spans="1:23" x14ac:dyDescent="0.35">
      <c r="A5264" s="1382">
        <v>72081</v>
      </c>
      <c r="B5264" s="1383">
        <v>0.25</v>
      </c>
      <c r="C5264" s="1066" t="s">
        <v>5561</v>
      </c>
      <c r="D5264" s="1"/>
      <c r="E5264" s="1" t="s">
        <v>5452</v>
      </c>
      <c r="F5264" s="3"/>
      <c r="O5264"/>
      <c r="P5264"/>
      <c r="Q5264"/>
      <c r="U5264" s="969"/>
      <c r="V5264" s="38"/>
      <c r="W5264" s="38"/>
    </row>
    <row r="5265" spans="1:23" x14ac:dyDescent="0.35">
      <c r="A5265" s="1382">
        <v>72083</v>
      </c>
      <c r="B5265" s="1383">
        <v>0.34</v>
      </c>
      <c r="C5265" s="1066" t="s">
        <v>5593</v>
      </c>
      <c r="D5265" s="1"/>
      <c r="E5265" s="1" t="s">
        <v>5452</v>
      </c>
      <c r="F5265" s="3"/>
      <c r="O5265"/>
      <c r="P5265"/>
      <c r="Q5265"/>
      <c r="U5265" s="969"/>
      <c r="V5265" s="38"/>
      <c r="W5265" s="38"/>
    </row>
    <row r="5266" spans="1:23" x14ac:dyDescent="0.35">
      <c r="A5266" s="1382">
        <v>72100</v>
      </c>
      <c r="B5266" s="1383">
        <v>0.21</v>
      </c>
      <c r="C5266" s="1066" t="s">
        <v>5546</v>
      </c>
      <c r="D5266" s="1"/>
      <c r="E5266" s="1" t="s">
        <v>5452</v>
      </c>
      <c r="F5266" s="3"/>
      <c r="O5266"/>
      <c r="P5266"/>
      <c r="Q5266"/>
      <c r="U5266" s="969"/>
      <c r="V5266" s="38"/>
      <c r="W5266" s="38"/>
    </row>
    <row r="5267" spans="1:23" x14ac:dyDescent="0.35">
      <c r="A5267" s="1382">
        <v>72100</v>
      </c>
      <c r="B5267" s="1383">
        <v>0.21</v>
      </c>
      <c r="C5267" s="1070" t="s">
        <v>5547</v>
      </c>
      <c r="D5267" s="1"/>
      <c r="E5267" s="1" t="s">
        <v>5452</v>
      </c>
      <c r="F5267" s="3"/>
      <c r="O5267"/>
      <c r="P5267"/>
      <c r="Q5267"/>
      <c r="U5267" s="969"/>
      <c r="V5267" s="38"/>
      <c r="W5267" s="38"/>
    </row>
    <row r="5268" spans="1:23" x14ac:dyDescent="0.35">
      <c r="A5268" s="1382">
        <v>72100</v>
      </c>
      <c r="B5268" s="1383">
        <v>0.21</v>
      </c>
      <c r="C5268" s="1066" t="s">
        <v>5548</v>
      </c>
      <c r="D5268" s="1"/>
      <c r="E5268" s="1" t="s">
        <v>5452</v>
      </c>
      <c r="F5268" s="3"/>
      <c r="O5268"/>
      <c r="P5268"/>
      <c r="Q5268"/>
      <c r="U5268" s="969"/>
      <c r="V5268" s="38"/>
      <c r="W5268" s="38"/>
    </row>
    <row r="5269" spans="1:23" x14ac:dyDescent="0.35">
      <c r="A5269" s="1382">
        <v>72110</v>
      </c>
      <c r="B5269" s="1383">
        <v>0.25</v>
      </c>
      <c r="C5269" s="1066" t="s">
        <v>5562</v>
      </c>
      <c r="D5269" s="1"/>
      <c r="E5269" s="1" t="s">
        <v>5452</v>
      </c>
      <c r="F5269" s="3"/>
      <c r="O5269"/>
      <c r="P5269"/>
      <c r="Q5269"/>
      <c r="U5269" s="969"/>
      <c r="V5269" s="38"/>
      <c r="W5269" s="38"/>
    </row>
    <row r="5270" spans="1:23" x14ac:dyDescent="0.35">
      <c r="A5270" s="1382">
        <v>72110</v>
      </c>
      <c r="B5270" s="1383">
        <v>0.25</v>
      </c>
      <c r="C5270" s="1066" t="s">
        <v>5563</v>
      </c>
      <c r="D5270" s="1"/>
      <c r="E5270" s="1" t="s">
        <v>5452</v>
      </c>
      <c r="F5270" s="3"/>
      <c r="O5270"/>
      <c r="P5270"/>
      <c r="Q5270"/>
      <c r="U5270" s="969"/>
      <c r="V5270" s="38"/>
      <c r="W5270" s="38"/>
    </row>
    <row r="5271" spans="1:23" x14ac:dyDescent="0.35">
      <c r="A5271" s="1382">
        <v>72110</v>
      </c>
      <c r="B5271" s="1383">
        <v>0.25</v>
      </c>
      <c r="C5271" s="1066" t="s">
        <v>5564</v>
      </c>
      <c r="D5271" s="1"/>
      <c r="E5271" s="1" t="s">
        <v>5452</v>
      </c>
      <c r="F5271" s="3"/>
      <c r="O5271"/>
      <c r="P5271"/>
      <c r="Q5271"/>
      <c r="U5271" s="969"/>
      <c r="V5271" s="38"/>
      <c r="W5271" s="38"/>
    </row>
    <row r="5272" spans="1:23" x14ac:dyDescent="0.35">
      <c r="A5272" s="1382">
        <v>72110</v>
      </c>
      <c r="B5272" s="1383">
        <v>0.25</v>
      </c>
      <c r="C5272" s="1066" t="s">
        <v>5565</v>
      </c>
      <c r="D5272" s="1"/>
      <c r="E5272" s="1" t="s">
        <v>5452</v>
      </c>
      <c r="F5272" s="3"/>
      <c r="O5272"/>
      <c r="P5272"/>
      <c r="Q5272"/>
      <c r="U5272" s="969"/>
      <c r="V5272" s="38"/>
      <c r="W5272" s="38"/>
    </row>
    <row r="5273" spans="1:23" x14ac:dyDescent="0.35">
      <c r="A5273" s="1382">
        <v>72114</v>
      </c>
      <c r="B5273" s="1383">
        <v>0.28999999999999998</v>
      </c>
      <c r="C5273" s="1066" t="s">
        <v>5587</v>
      </c>
      <c r="D5273" s="1"/>
      <c r="E5273" s="1" t="s">
        <v>5452</v>
      </c>
      <c r="F5273" s="3"/>
      <c r="O5273"/>
      <c r="P5273"/>
      <c r="Q5273"/>
      <c r="U5273" s="969"/>
      <c r="V5273" s="38"/>
      <c r="W5273" s="38"/>
    </row>
    <row r="5274" spans="1:23" x14ac:dyDescent="0.35">
      <c r="A5274" s="1382">
        <v>72120</v>
      </c>
      <c r="B5274" s="1383">
        <v>0.21</v>
      </c>
      <c r="C5274" s="1066" t="s">
        <v>5549</v>
      </c>
      <c r="D5274" s="1"/>
      <c r="E5274" s="1" t="s">
        <v>5452</v>
      </c>
      <c r="F5274" s="3"/>
      <c r="O5274"/>
      <c r="P5274"/>
      <c r="Q5274"/>
      <c r="U5274" s="969"/>
      <c r="V5274" s="38"/>
      <c r="W5274" s="38"/>
    </row>
    <row r="5275" spans="1:23" x14ac:dyDescent="0.35">
      <c r="A5275" s="1382">
        <v>72120</v>
      </c>
      <c r="B5275" s="1383">
        <v>0.21</v>
      </c>
      <c r="C5275" s="1066" t="s">
        <v>5550</v>
      </c>
      <c r="D5275" s="1"/>
      <c r="E5275" s="1" t="s">
        <v>5452</v>
      </c>
      <c r="F5275" s="3"/>
      <c r="O5275"/>
      <c r="P5275"/>
      <c r="Q5275"/>
      <c r="U5275" s="969"/>
      <c r="V5275" s="38"/>
      <c r="W5275" s="38"/>
    </row>
    <row r="5276" spans="1:23" x14ac:dyDescent="0.35">
      <c r="A5276" s="1382">
        <v>72125</v>
      </c>
      <c r="B5276" s="1383">
        <v>0.98</v>
      </c>
      <c r="C5276" s="1070" t="s">
        <v>5630</v>
      </c>
      <c r="D5276" s="1"/>
      <c r="E5276" s="1" t="s">
        <v>5452</v>
      </c>
      <c r="F5276" s="3"/>
      <c r="O5276"/>
      <c r="P5276"/>
      <c r="Q5276"/>
      <c r="U5276" s="969"/>
      <c r="V5276" s="38"/>
      <c r="W5276" s="38"/>
    </row>
    <row r="5277" spans="1:23" x14ac:dyDescent="0.35">
      <c r="A5277" s="1382">
        <v>72128</v>
      </c>
      <c r="B5277" s="1383">
        <v>0.98</v>
      </c>
      <c r="C5277" s="1066" t="s">
        <v>5631</v>
      </c>
      <c r="D5277" s="1"/>
      <c r="E5277" s="1" t="s">
        <v>5452</v>
      </c>
      <c r="F5277" s="3"/>
      <c r="O5277"/>
      <c r="P5277"/>
      <c r="Q5277"/>
      <c r="U5277" s="969"/>
      <c r="V5277" s="38"/>
      <c r="W5277" s="38"/>
    </row>
    <row r="5278" spans="1:23" x14ac:dyDescent="0.35">
      <c r="A5278" s="1382">
        <v>72131</v>
      </c>
      <c r="B5278" s="1383">
        <v>0.98</v>
      </c>
      <c r="C5278" s="1066" t="s">
        <v>5632</v>
      </c>
      <c r="D5278" s="1"/>
      <c r="E5278" s="1" t="s">
        <v>5452</v>
      </c>
      <c r="F5278" s="3"/>
      <c r="O5278"/>
      <c r="P5278"/>
      <c r="Q5278"/>
      <c r="U5278" s="969"/>
      <c r="V5278" s="38"/>
      <c r="W5278" s="38"/>
    </row>
    <row r="5279" spans="1:23" x14ac:dyDescent="0.35">
      <c r="A5279" s="1382">
        <v>72141</v>
      </c>
      <c r="B5279" s="1383">
        <v>1.44</v>
      </c>
      <c r="C5279" s="1070" t="s">
        <v>5675</v>
      </c>
      <c r="D5279" s="1"/>
      <c r="E5279" s="1" t="s">
        <v>5452</v>
      </c>
      <c r="F5279" s="3"/>
      <c r="O5279"/>
      <c r="P5279"/>
      <c r="Q5279"/>
      <c r="U5279" s="969"/>
      <c r="V5279" s="38"/>
      <c r="W5279" s="38"/>
    </row>
    <row r="5280" spans="1:23" x14ac:dyDescent="0.35">
      <c r="A5280" s="1382">
        <v>72146</v>
      </c>
      <c r="B5280" s="1383">
        <v>1.44</v>
      </c>
      <c r="C5280" s="1070" t="s">
        <v>5676</v>
      </c>
      <c r="D5280" s="1"/>
      <c r="E5280" s="1" t="s">
        <v>5452</v>
      </c>
      <c r="F5280" s="3"/>
      <c r="O5280"/>
      <c r="P5280"/>
      <c r="Q5280"/>
      <c r="U5280" s="969"/>
      <c r="V5280" s="38"/>
      <c r="W5280" s="38"/>
    </row>
    <row r="5281" spans="1:23" x14ac:dyDescent="0.35">
      <c r="A5281" s="1071">
        <v>72148</v>
      </c>
      <c r="B5281" s="1384">
        <v>1.44</v>
      </c>
      <c r="C5281" s="1071" t="s">
        <v>5677</v>
      </c>
      <c r="D5281" s="1"/>
      <c r="E5281" s="1" t="s">
        <v>5452</v>
      </c>
      <c r="F5281" s="3"/>
      <c r="O5281"/>
      <c r="P5281"/>
      <c r="Q5281"/>
      <c r="U5281" s="969"/>
      <c r="V5281" s="38"/>
      <c r="W5281" s="38"/>
    </row>
    <row r="5282" spans="1:23" x14ac:dyDescent="0.35">
      <c r="A5282" s="1382">
        <v>72170</v>
      </c>
      <c r="B5282" s="1383">
        <v>0.17</v>
      </c>
      <c r="C5282" s="1066" t="s">
        <v>5501</v>
      </c>
      <c r="D5282" s="1"/>
      <c r="E5282" s="1" t="s">
        <v>5452</v>
      </c>
      <c r="F5282" s="3"/>
      <c r="O5282"/>
      <c r="P5282"/>
      <c r="Q5282"/>
      <c r="U5282" s="969"/>
      <c r="V5282" s="38"/>
      <c r="W5282" s="38"/>
    </row>
    <row r="5283" spans="1:23" x14ac:dyDescent="0.35">
      <c r="A5283" s="1388">
        <v>72197</v>
      </c>
      <c r="B5283" s="1389">
        <v>2.15</v>
      </c>
      <c r="C5283" s="1067" t="s">
        <v>5686</v>
      </c>
      <c r="D5283" s="1"/>
      <c r="E5283" s="1" t="s">
        <v>5452</v>
      </c>
      <c r="F5283" s="3"/>
      <c r="O5283"/>
      <c r="P5283"/>
      <c r="Q5283"/>
      <c r="U5283" s="969"/>
      <c r="V5283" s="38"/>
      <c r="W5283" s="38"/>
    </row>
    <row r="5284" spans="1:23" x14ac:dyDescent="0.35">
      <c r="A5284" s="1382">
        <v>72202</v>
      </c>
      <c r="B5284" s="1383">
        <v>0.22</v>
      </c>
      <c r="C5284" s="1066" t="s">
        <v>5573</v>
      </c>
      <c r="D5284" s="1"/>
      <c r="E5284" s="1" t="s">
        <v>5452</v>
      </c>
      <c r="F5284" s="3"/>
      <c r="O5284"/>
      <c r="P5284"/>
      <c r="Q5284"/>
      <c r="U5284" s="969"/>
      <c r="V5284" s="38"/>
      <c r="W5284" s="38"/>
    </row>
    <row r="5285" spans="1:23" x14ac:dyDescent="0.35">
      <c r="A5285" s="1382">
        <v>72220</v>
      </c>
      <c r="B5285" s="1383">
        <v>0.17</v>
      </c>
      <c r="C5285" s="1066" t="s">
        <v>5502</v>
      </c>
      <c r="D5285" s="1"/>
      <c r="E5285" s="1" t="s">
        <v>5452</v>
      </c>
      <c r="F5285" s="3"/>
      <c r="O5285"/>
      <c r="P5285"/>
      <c r="Q5285"/>
      <c r="U5285" s="969"/>
      <c r="V5285" s="38"/>
      <c r="W5285" s="38"/>
    </row>
    <row r="5286" spans="1:23" x14ac:dyDescent="0.35">
      <c r="A5286" s="1382">
        <v>73000</v>
      </c>
      <c r="B5286" s="1383">
        <v>0.16</v>
      </c>
      <c r="C5286" s="1066" t="s">
        <v>5475</v>
      </c>
      <c r="D5286" s="1"/>
      <c r="E5286" s="1" t="s">
        <v>5452</v>
      </c>
      <c r="F5286" s="3"/>
      <c r="O5286"/>
      <c r="P5286"/>
      <c r="Q5286"/>
      <c r="U5286" s="969"/>
      <c r="V5286" s="38"/>
      <c r="W5286" s="38"/>
    </row>
    <row r="5287" spans="1:23" x14ac:dyDescent="0.35">
      <c r="A5287" s="1382">
        <v>73000</v>
      </c>
      <c r="B5287" s="1383">
        <v>0.16</v>
      </c>
      <c r="C5287" s="1066" t="s">
        <v>5476</v>
      </c>
      <c r="D5287" s="1"/>
      <c r="E5287" s="1" t="s">
        <v>5452</v>
      </c>
      <c r="F5287" s="3"/>
      <c r="O5287"/>
      <c r="P5287"/>
      <c r="Q5287"/>
      <c r="U5287" s="969"/>
      <c r="V5287" s="38"/>
      <c r="W5287" s="38"/>
    </row>
    <row r="5288" spans="1:23" x14ac:dyDescent="0.35">
      <c r="A5288" s="1382">
        <v>73010</v>
      </c>
      <c r="B5288" s="1383">
        <v>0.17</v>
      </c>
      <c r="C5288" s="1066" t="s">
        <v>5503</v>
      </c>
      <c r="D5288" s="1"/>
      <c r="E5288" s="1" t="s">
        <v>5452</v>
      </c>
      <c r="F5288" s="3"/>
      <c r="O5288"/>
      <c r="P5288"/>
      <c r="Q5288"/>
      <c r="U5288" s="969"/>
      <c r="V5288" s="38"/>
      <c r="W5288" s="38"/>
    </row>
    <row r="5289" spans="1:23" x14ac:dyDescent="0.35">
      <c r="A5289" s="1382">
        <v>73010</v>
      </c>
      <c r="B5289" s="1383">
        <v>0.17</v>
      </c>
      <c r="C5289" s="1066" t="s">
        <v>5504</v>
      </c>
      <c r="D5289" s="1"/>
      <c r="E5289" s="1" t="s">
        <v>5452</v>
      </c>
      <c r="F5289" s="3"/>
      <c r="O5289"/>
      <c r="P5289"/>
      <c r="Q5289"/>
      <c r="U5289" s="969"/>
      <c r="V5289" s="38"/>
      <c r="W5289" s="38"/>
    </row>
    <row r="5290" spans="1:23" x14ac:dyDescent="0.35">
      <c r="A5290" s="1382">
        <v>73020</v>
      </c>
      <c r="B5290" s="1383">
        <v>0.15</v>
      </c>
      <c r="C5290" s="1066" t="s">
        <v>5472</v>
      </c>
      <c r="D5290" s="1"/>
      <c r="E5290" s="1" t="s">
        <v>5452</v>
      </c>
      <c r="F5290" s="3"/>
      <c r="O5290"/>
      <c r="P5290"/>
      <c r="Q5290"/>
      <c r="U5290" s="969"/>
      <c r="V5290" s="38"/>
      <c r="W5290" s="38"/>
    </row>
    <row r="5291" spans="1:23" x14ac:dyDescent="0.35">
      <c r="A5291" s="1382">
        <v>73020</v>
      </c>
      <c r="B5291" s="1383">
        <v>0.15</v>
      </c>
      <c r="C5291" s="1066" t="s">
        <v>5473</v>
      </c>
      <c r="D5291" s="1"/>
      <c r="E5291" s="1" t="s">
        <v>5452</v>
      </c>
      <c r="F5291" s="3"/>
      <c r="O5291"/>
      <c r="P5291"/>
      <c r="Q5291"/>
      <c r="U5291" s="969"/>
      <c r="V5291" s="38"/>
      <c r="W5291" s="38"/>
    </row>
    <row r="5292" spans="1:23" x14ac:dyDescent="0.35">
      <c r="A5292" s="1382">
        <v>73030</v>
      </c>
      <c r="B5292" s="1383">
        <v>0.18</v>
      </c>
      <c r="C5292" s="1066" t="s">
        <v>5522</v>
      </c>
      <c r="D5292" s="1"/>
      <c r="E5292" s="1" t="s">
        <v>5452</v>
      </c>
      <c r="F5292" s="3"/>
      <c r="O5292"/>
      <c r="P5292"/>
      <c r="Q5292"/>
      <c r="U5292" s="969"/>
      <c r="V5292" s="38"/>
      <c r="W5292" s="38"/>
    </row>
    <row r="5293" spans="1:23" x14ac:dyDescent="0.35">
      <c r="A5293" s="1382">
        <v>73030</v>
      </c>
      <c r="B5293" s="1383">
        <v>0.18</v>
      </c>
      <c r="C5293" s="1066" t="s">
        <v>5523</v>
      </c>
      <c r="D5293" s="1"/>
      <c r="E5293" s="1" t="s">
        <v>5452</v>
      </c>
      <c r="F5293" s="3"/>
      <c r="O5293"/>
      <c r="P5293"/>
      <c r="Q5293"/>
      <c r="U5293" s="969"/>
      <c r="V5293" s="38"/>
      <c r="W5293" s="38"/>
    </row>
    <row r="5294" spans="1:23" x14ac:dyDescent="0.35">
      <c r="A5294" s="1382">
        <v>73060</v>
      </c>
      <c r="B5294" s="1383">
        <v>0.16</v>
      </c>
      <c r="C5294" s="1066" t="s">
        <v>5477</v>
      </c>
      <c r="D5294" s="1"/>
      <c r="E5294" s="1" t="s">
        <v>5452</v>
      </c>
      <c r="F5294" s="3"/>
      <c r="O5294"/>
      <c r="P5294"/>
      <c r="Q5294"/>
      <c r="U5294" s="969"/>
      <c r="V5294" s="38"/>
      <c r="W5294" s="38"/>
    </row>
    <row r="5295" spans="1:23" x14ac:dyDescent="0.35">
      <c r="A5295" s="1382">
        <v>73060</v>
      </c>
      <c r="B5295" s="1383">
        <v>0.16</v>
      </c>
      <c r="C5295" s="1066" t="s">
        <v>5478</v>
      </c>
      <c r="D5295" s="1"/>
      <c r="E5295" s="1" t="s">
        <v>5452</v>
      </c>
      <c r="F5295" s="3"/>
      <c r="O5295"/>
      <c r="P5295"/>
      <c r="Q5295"/>
      <c r="U5295" s="969"/>
      <c r="V5295" s="38"/>
      <c r="W5295" s="38"/>
    </row>
    <row r="5296" spans="1:23" x14ac:dyDescent="0.35">
      <c r="A5296" s="1382">
        <v>73070</v>
      </c>
      <c r="B5296" s="1383">
        <v>0.16</v>
      </c>
      <c r="C5296" s="1066" t="s">
        <v>5572</v>
      </c>
      <c r="D5296" s="1"/>
      <c r="E5296" s="1" t="s">
        <v>5452</v>
      </c>
      <c r="F5296" s="3"/>
      <c r="O5296"/>
      <c r="P5296"/>
      <c r="Q5296"/>
      <c r="U5296" s="969"/>
      <c r="V5296" s="38"/>
      <c r="W5296" s="38"/>
    </row>
    <row r="5297" spans="1:23" x14ac:dyDescent="0.35">
      <c r="A5297" s="1382">
        <v>73070</v>
      </c>
      <c r="B5297" s="1383">
        <v>0.16</v>
      </c>
      <c r="C5297" s="1066" t="s">
        <v>5479</v>
      </c>
      <c r="D5297" s="1"/>
      <c r="E5297" s="1" t="s">
        <v>5452</v>
      </c>
      <c r="F5297" s="3"/>
      <c r="O5297"/>
      <c r="P5297"/>
      <c r="Q5297"/>
      <c r="U5297" s="969"/>
      <c r="V5297" s="38"/>
      <c r="W5297" s="38"/>
    </row>
    <row r="5298" spans="1:23" x14ac:dyDescent="0.35">
      <c r="A5298" s="1382">
        <v>73070</v>
      </c>
      <c r="B5298" s="1383">
        <v>0.16</v>
      </c>
      <c r="C5298" s="1066" t="s">
        <v>5480</v>
      </c>
      <c r="D5298" s="1"/>
      <c r="E5298" s="1" t="s">
        <v>5452</v>
      </c>
      <c r="F5298" s="3"/>
      <c r="O5298"/>
      <c r="P5298"/>
      <c r="Q5298"/>
      <c r="U5298" s="969"/>
      <c r="V5298" s="38"/>
      <c r="W5298" s="38"/>
    </row>
    <row r="5299" spans="1:23" x14ac:dyDescent="0.35">
      <c r="A5299" s="1382">
        <v>73080</v>
      </c>
      <c r="B5299" s="1383">
        <v>0.17</v>
      </c>
      <c r="C5299" s="1066" t="s">
        <v>5505</v>
      </c>
      <c r="D5299" s="1"/>
      <c r="E5299" s="1" t="s">
        <v>5452</v>
      </c>
      <c r="F5299" s="3"/>
      <c r="O5299"/>
      <c r="P5299"/>
      <c r="Q5299"/>
      <c r="U5299" s="969"/>
      <c r="V5299" s="38"/>
      <c r="W5299" s="38"/>
    </row>
    <row r="5300" spans="1:23" x14ac:dyDescent="0.35">
      <c r="A5300" s="1382">
        <v>73080</v>
      </c>
      <c r="B5300" s="1383">
        <v>0.17</v>
      </c>
      <c r="C5300" s="1066" t="s">
        <v>5506</v>
      </c>
      <c r="D5300" s="74"/>
      <c r="E5300" s="1" t="s">
        <v>5452</v>
      </c>
      <c r="F5300" s="3"/>
      <c r="O5300"/>
      <c r="P5300"/>
      <c r="Q5300"/>
      <c r="U5300" s="969"/>
      <c r="V5300" s="38"/>
      <c r="W5300" s="38"/>
    </row>
    <row r="5301" spans="1:23" x14ac:dyDescent="0.35">
      <c r="A5301" s="1382">
        <v>73090</v>
      </c>
      <c r="B5301" s="1383">
        <v>0.16</v>
      </c>
      <c r="C5301" s="1066" t="s">
        <v>5481</v>
      </c>
      <c r="D5301" s="1"/>
      <c r="E5301" s="1" t="s">
        <v>5452</v>
      </c>
      <c r="F5301" s="3"/>
      <c r="O5301"/>
      <c r="P5301"/>
      <c r="Q5301"/>
      <c r="U5301" s="969"/>
      <c r="V5301" s="38"/>
      <c r="W5301" s="38"/>
    </row>
    <row r="5302" spans="1:23" x14ac:dyDescent="0.35">
      <c r="A5302" s="1382">
        <v>73090</v>
      </c>
      <c r="B5302" s="1383">
        <v>0.16</v>
      </c>
      <c r="C5302" s="1066" t="s">
        <v>5482</v>
      </c>
      <c r="D5302" s="1"/>
      <c r="E5302" s="1" t="s">
        <v>5452</v>
      </c>
      <c r="F5302" s="3"/>
      <c r="O5302"/>
      <c r="P5302"/>
      <c r="Q5302"/>
      <c r="U5302" s="969"/>
      <c r="V5302" s="38"/>
      <c r="W5302" s="38"/>
    </row>
    <row r="5303" spans="1:23" x14ac:dyDescent="0.35">
      <c r="A5303" s="1382">
        <v>73092</v>
      </c>
      <c r="B5303" s="1383">
        <v>0.16</v>
      </c>
      <c r="C5303" s="1066" t="s">
        <v>5483</v>
      </c>
      <c r="D5303" s="1"/>
      <c r="E5303" s="1" t="s">
        <v>5452</v>
      </c>
      <c r="F5303" s="3"/>
      <c r="O5303"/>
      <c r="P5303"/>
      <c r="Q5303"/>
      <c r="U5303" s="969"/>
      <c r="V5303" s="38"/>
      <c r="W5303" s="38"/>
    </row>
    <row r="5304" spans="1:23" x14ac:dyDescent="0.35">
      <c r="A5304" s="1382">
        <v>73100</v>
      </c>
      <c r="B5304" s="1383">
        <v>0.16</v>
      </c>
      <c r="C5304" s="1066" t="s">
        <v>5484</v>
      </c>
      <c r="D5304" s="1"/>
      <c r="E5304" s="1" t="s">
        <v>5452</v>
      </c>
      <c r="F5304" s="3"/>
      <c r="O5304"/>
      <c r="P5304"/>
      <c r="Q5304"/>
      <c r="U5304" s="969"/>
      <c r="V5304" s="38"/>
      <c r="W5304" s="38"/>
    </row>
    <row r="5305" spans="1:23" x14ac:dyDescent="0.35">
      <c r="A5305" s="1382">
        <v>73100</v>
      </c>
      <c r="B5305" s="1383">
        <v>0.16</v>
      </c>
      <c r="C5305" s="1066" t="s">
        <v>5485</v>
      </c>
      <c r="D5305" s="1"/>
      <c r="E5305" s="1" t="s">
        <v>5452</v>
      </c>
      <c r="F5305" s="3"/>
      <c r="O5305"/>
      <c r="P5305"/>
      <c r="Q5305"/>
      <c r="U5305" s="969"/>
      <c r="V5305" s="38"/>
      <c r="W5305" s="38"/>
    </row>
    <row r="5306" spans="1:23" x14ac:dyDescent="0.35">
      <c r="A5306" s="1382">
        <v>73110</v>
      </c>
      <c r="B5306" s="1383">
        <v>0.17</v>
      </c>
      <c r="C5306" s="1066" t="s">
        <v>5507</v>
      </c>
      <c r="D5306" s="1"/>
      <c r="E5306" s="1" t="s">
        <v>5452</v>
      </c>
      <c r="F5306" s="3"/>
      <c r="O5306"/>
      <c r="P5306"/>
      <c r="Q5306"/>
      <c r="U5306" s="969"/>
      <c r="V5306" s="38"/>
      <c r="W5306" s="38"/>
    </row>
    <row r="5307" spans="1:23" x14ac:dyDescent="0.35">
      <c r="A5307" s="1382">
        <v>73110</v>
      </c>
      <c r="B5307" s="1383">
        <v>0.17</v>
      </c>
      <c r="C5307" s="1066" t="s">
        <v>5508</v>
      </c>
      <c r="D5307" s="1"/>
      <c r="E5307" s="1" t="s">
        <v>5452</v>
      </c>
      <c r="F5307" s="3"/>
      <c r="O5307"/>
      <c r="P5307"/>
      <c r="Q5307"/>
      <c r="U5307" s="969"/>
      <c r="V5307" s="38"/>
      <c r="W5307" s="38"/>
    </row>
    <row r="5308" spans="1:23" x14ac:dyDescent="0.35">
      <c r="A5308" s="1382">
        <v>73120</v>
      </c>
      <c r="B5308" s="1383">
        <v>0.16</v>
      </c>
      <c r="C5308" s="1066" t="s">
        <v>5486</v>
      </c>
      <c r="D5308" s="1"/>
      <c r="E5308" s="1" t="s">
        <v>5452</v>
      </c>
      <c r="F5308" s="3"/>
      <c r="O5308"/>
      <c r="P5308"/>
      <c r="Q5308"/>
      <c r="U5308" s="969"/>
      <c r="V5308" s="38"/>
      <c r="W5308" s="38"/>
    </row>
    <row r="5309" spans="1:23" x14ac:dyDescent="0.35">
      <c r="A5309" s="1382">
        <v>73120</v>
      </c>
      <c r="B5309" s="1383">
        <v>0.16</v>
      </c>
      <c r="C5309" s="1066" t="s">
        <v>5487</v>
      </c>
      <c r="D5309" s="1"/>
      <c r="E5309" s="1" t="s">
        <v>5452</v>
      </c>
      <c r="F5309" s="3"/>
      <c r="O5309"/>
      <c r="P5309"/>
      <c r="Q5309"/>
      <c r="U5309" s="969"/>
      <c r="V5309" s="38"/>
      <c r="W5309" s="38"/>
    </row>
    <row r="5310" spans="1:23" x14ac:dyDescent="0.35">
      <c r="A5310" s="1382">
        <v>73130</v>
      </c>
      <c r="B5310" s="1383">
        <v>0.17</v>
      </c>
      <c r="C5310" s="1066" t="s">
        <v>5509</v>
      </c>
      <c r="D5310" s="1"/>
      <c r="E5310" s="1" t="s">
        <v>5452</v>
      </c>
      <c r="F5310" s="3"/>
      <c r="O5310"/>
      <c r="P5310"/>
      <c r="Q5310"/>
      <c r="U5310" s="969"/>
      <c r="V5310" s="38"/>
      <c r="W5310" s="38"/>
    </row>
    <row r="5311" spans="1:23" x14ac:dyDescent="0.35">
      <c r="A5311" s="1382">
        <v>73130</v>
      </c>
      <c r="B5311" s="1383">
        <v>0.17</v>
      </c>
      <c r="C5311" s="1066" t="s">
        <v>5510</v>
      </c>
      <c r="D5311" s="1"/>
      <c r="E5311" s="1" t="s">
        <v>5452</v>
      </c>
      <c r="F5311" s="3"/>
      <c r="O5311"/>
      <c r="P5311"/>
      <c r="Q5311"/>
      <c r="U5311" s="969"/>
      <c r="V5311" s="38"/>
      <c r="W5311" s="38"/>
    </row>
    <row r="5312" spans="1:23" x14ac:dyDescent="0.35">
      <c r="A5312" s="1382">
        <v>73140</v>
      </c>
      <c r="B5312" s="1383">
        <v>0.13</v>
      </c>
      <c r="C5312" s="1066" t="s">
        <v>5451</v>
      </c>
      <c r="D5312" s="1"/>
      <c r="E5312" s="1" t="s">
        <v>5452</v>
      </c>
      <c r="F5312" s="3"/>
      <c r="O5312"/>
      <c r="P5312"/>
      <c r="Q5312"/>
      <c r="U5312" s="969"/>
      <c r="V5312" s="38"/>
      <c r="W5312" s="38"/>
    </row>
    <row r="5313" spans="1:23" x14ac:dyDescent="0.35">
      <c r="A5313" s="1382">
        <v>73140</v>
      </c>
      <c r="B5313" s="1383">
        <v>0.13</v>
      </c>
      <c r="C5313" s="1066" t="s">
        <v>5453</v>
      </c>
      <c r="D5313" s="1"/>
      <c r="E5313" s="1" t="s">
        <v>5452</v>
      </c>
      <c r="O5313"/>
      <c r="P5313"/>
      <c r="Q5313"/>
      <c r="U5313" s="969"/>
      <c r="V5313" s="38"/>
      <c r="W5313" s="38"/>
    </row>
    <row r="5314" spans="1:23" x14ac:dyDescent="0.35">
      <c r="A5314" s="1382">
        <v>73140</v>
      </c>
      <c r="B5314" s="1383">
        <v>0.13</v>
      </c>
      <c r="C5314" s="1066" t="s">
        <v>5454</v>
      </c>
      <c r="D5314" s="1"/>
      <c r="E5314" s="1" t="s">
        <v>5452</v>
      </c>
      <c r="F5314" s="3"/>
      <c r="O5314"/>
      <c r="P5314"/>
      <c r="Q5314"/>
      <c r="U5314" s="969"/>
      <c r="V5314" s="38"/>
      <c r="W5314" s="38"/>
    </row>
    <row r="5315" spans="1:23" x14ac:dyDescent="0.35">
      <c r="A5315" s="1382">
        <v>73140</v>
      </c>
      <c r="B5315" s="1383">
        <v>0.13</v>
      </c>
      <c r="C5315" s="1066" t="s">
        <v>5455</v>
      </c>
      <c r="D5315" s="1"/>
      <c r="E5315" s="1" t="s">
        <v>5452</v>
      </c>
      <c r="F5315" s="3"/>
      <c r="O5315"/>
      <c r="P5315"/>
      <c r="Q5315"/>
      <c r="U5315" s="969"/>
      <c r="V5315" s="38"/>
      <c r="W5315" s="38"/>
    </row>
    <row r="5316" spans="1:23" x14ac:dyDescent="0.35">
      <c r="A5316" s="1382">
        <v>73140</v>
      </c>
      <c r="B5316" s="1383">
        <v>0.13</v>
      </c>
      <c r="C5316" s="1066" t="s">
        <v>5456</v>
      </c>
      <c r="D5316" s="1"/>
      <c r="E5316" s="1" t="s">
        <v>5452</v>
      </c>
      <c r="F5316" s="3"/>
      <c r="O5316"/>
      <c r="P5316"/>
      <c r="Q5316"/>
      <c r="U5316" s="969"/>
      <c r="V5316" s="38"/>
      <c r="W5316" s="38"/>
    </row>
    <row r="5317" spans="1:23" x14ac:dyDescent="0.35">
      <c r="A5317" s="1382">
        <v>73140</v>
      </c>
      <c r="B5317" s="1383">
        <v>0.13</v>
      </c>
      <c r="C5317" s="1066" t="s">
        <v>5457</v>
      </c>
      <c r="D5317" s="1"/>
      <c r="E5317" s="1" t="s">
        <v>5452</v>
      </c>
      <c r="F5317" s="3"/>
      <c r="O5317"/>
      <c r="P5317"/>
      <c r="Q5317"/>
      <c r="U5317" s="969"/>
      <c r="V5317" s="38"/>
      <c r="W5317" s="38"/>
    </row>
    <row r="5318" spans="1:23" x14ac:dyDescent="0.35">
      <c r="A5318" s="1382">
        <v>73140</v>
      </c>
      <c r="B5318" s="1383">
        <v>0.13</v>
      </c>
      <c r="C5318" s="1066" t="s">
        <v>5458</v>
      </c>
      <c r="D5318" s="1"/>
      <c r="E5318" s="1" t="s">
        <v>5452</v>
      </c>
      <c r="F5318" s="3"/>
      <c r="O5318"/>
      <c r="P5318"/>
      <c r="Q5318"/>
      <c r="U5318" s="969"/>
      <c r="V5318" s="38"/>
      <c r="W5318" s="38"/>
    </row>
    <row r="5319" spans="1:23" x14ac:dyDescent="0.35">
      <c r="A5319" s="1382">
        <v>73140</v>
      </c>
      <c r="B5319" s="1383">
        <v>0.13</v>
      </c>
      <c r="C5319" s="1066" t="s">
        <v>5459</v>
      </c>
      <c r="D5319" s="1"/>
      <c r="E5319" s="1" t="s">
        <v>5452</v>
      </c>
      <c r="F5319" s="3"/>
      <c r="O5319"/>
      <c r="P5319"/>
      <c r="Q5319"/>
      <c r="U5319" s="969"/>
      <c r="V5319" s="38"/>
      <c r="W5319" s="38"/>
    </row>
    <row r="5320" spans="1:23" x14ac:dyDescent="0.35">
      <c r="A5320" s="1382">
        <v>73140</v>
      </c>
      <c r="B5320" s="1383">
        <v>0.13</v>
      </c>
      <c r="C5320" s="1066" t="s">
        <v>5460</v>
      </c>
      <c r="D5320" s="1"/>
      <c r="E5320" s="1" t="s">
        <v>5452</v>
      </c>
      <c r="F5320" s="3"/>
      <c r="O5320"/>
      <c r="P5320"/>
      <c r="Q5320"/>
      <c r="U5320" s="969"/>
      <c r="V5320" s="38"/>
      <c r="W5320" s="38"/>
    </row>
    <row r="5321" spans="1:23" x14ac:dyDescent="0.35">
      <c r="A5321" s="1382">
        <v>73140</v>
      </c>
      <c r="B5321" s="1383">
        <v>0.13</v>
      </c>
      <c r="C5321" s="1066" t="s">
        <v>5461</v>
      </c>
      <c r="D5321" s="1"/>
      <c r="E5321" s="1" t="s">
        <v>5452</v>
      </c>
      <c r="F5321" s="3"/>
      <c r="O5321"/>
      <c r="P5321"/>
      <c r="Q5321"/>
      <c r="U5321" s="969"/>
      <c r="V5321" s="38"/>
      <c r="W5321" s="38"/>
    </row>
    <row r="5322" spans="1:23" x14ac:dyDescent="0.35">
      <c r="A5322" s="1071">
        <v>73200</v>
      </c>
      <c r="B5322" s="1384">
        <v>0.98</v>
      </c>
      <c r="C5322" s="1385" t="s">
        <v>5633</v>
      </c>
      <c r="D5322" s="1"/>
      <c r="E5322" s="1" t="s">
        <v>5452</v>
      </c>
      <c r="F5322" s="3"/>
      <c r="O5322"/>
      <c r="P5322"/>
      <c r="Q5322"/>
      <c r="U5322" s="969"/>
      <c r="V5322" s="38"/>
      <c r="W5322" s="38"/>
    </row>
    <row r="5323" spans="1:23" x14ac:dyDescent="0.35">
      <c r="A5323" s="1071">
        <v>73200</v>
      </c>
      <c r="B5323" s="1384">
        <v>0.98</v>
      </c>
      <c r="C5323" s="1385" t="s">
        <v>5634</v>
      </c>
      <c r="D5323" s="1"/>
      <c r="E5323" s="1" t="s">
        <v>5452</v>
      </c>
      <c r="F5323" s="3"/>
      <c r="O5323"/>
      <c r="P5323"/>
      <c r="Q5323"/>
      <c r="U5323" s="969"/>
      <c r="V5323" s="38"/>
      <c r="W5323" s="38"/>
    </row>
    <row r="5324" spans="1:23" x14ac:dyDescent="0.35">
      <c r="A5324" s="1382">
        <v>73201</v>
      </c>
      <c r="B5324" s="1383">
        <v>1.1299999999999999</v>
      </c>
      <c r="C5324" s="1066" t="s">
        <v>5641</v>
      </c>
      <c r="D5324" s="1"/>
      <c r="E5324" s="1" t="s">
        <v>5452</v>
      </c>
      <c r="F5324" s="3"/>
      <c r="O5324"/>
      <c r="P5324"/>
      <c r="Q5324"/>
      <c r="U5324" s="969"/>
      <c r="V5324" s="38"/>
      <c r="W5324" s="38"/>
    </row>
    <row r="5325" spans="1:23" x14ac:dyDescent="0.35">
      <c r="A5325" s="1071">
        <v>73201</v>
      </c>
      <c r="B5325" s="1384">
        <v>1.1299999999999999</v>
      </c>
      <c r="C5325" s="1072" t="s">
        <v>5642</v>
      </c>
      <c r="D5325" s="1"/>
      <c r="E5325" s="1" t="s">
        <v>5452</v>
      </c>
      <c r="F5325" s="3"/>
      <c r="O5325"/>
      <c r="P5325"/>
      <c r="Q5325"/>
      <c r="U5325" s="969"/>
      <c r="V5325" s="38"/>
      <c r="W5325" s="38"/>
    </row>
    <row r="5326" spans="1:23" x14ac:dyDescent="0.35">
      <c r="A5326" s="1382">
        <v>73202</v>
      </c>
      <c r="B5326" s="1383">
        <v>1.19</v>
      </c>
      <c r="C5326" s="1066" t="s">
        <v>5647</v>
      </c>
      <c r="D5326" s="1"/>
      <c r="E5326" s="1" t="s">
        <v>5452</v>
      </c>
      <c r="F5326" s="3"/>
      <c r="O5326"/>
      <c r="P5326"/>
      <c r="Q5326"/>
      <c r="U5326" s="969"/>
      <c r="V5326" s="38"/>
      <c r="W5326" s="38"/>
    </row>
    <row r="5327" spans="1:23" x14ac:dyDescent="0.35">
      <c r="A5327" s="1382">
        <v>73202</v>
      </c>
      <c r="B5327" s="1383">
        <v>1.19</v>
      </c>
      <c r="C5327" s="1066" t="s">
        <v>5648</v>
      </c>
      <c r="D5327" s="1"/>
      <c r="E5327" s="1" t="s">
        <v>5452</v>
      </c>
      <c r="F5327" s="3"/>
      <c r="O5327"/>
      <c r="P5327"/>
      <c r="Q5327"/>
      <c r="U5327" s="969"/>
      <c r="V5327" s="38"/>
      <c r="W5327" s="38"/>
    </row>
    <row r="5328" spans="1:23" x14ac:dyDescent="0.35">
      <c r="A5328" s="1388">
        <v>73218</v>
      </c>
      <c r="B5328" s="1391">
        <v>1.32</v>
      </c>
      <c r="C5328" s="1066" t="s">
        <v>5658</v>
      </c>
      <c r="D5328" s="1"/>
      <c r="E5328" s="1" t="s">
        <v>5452</v>
      </c>
      <c r="F5328" s="3"/>
      <c r="O5328"/>
      <c r="P5328"/>
      <c r="Q5328"/>
      <c r="U5328" s="969"/>
      <c r="V5328" s="38"/>
      <c r="W5328" s="38"/>
    </row>
    <row r="5329" spans="1:23" x14ac:dyDescent="0.35">
      <c r="A5329" s="1382">
        <v>73218</v>
      </c>
      <c r="B5329" s="1383">
        <v>1.32</v>
      </c>
      <c r="C5329" s="1066" t="s">
        <v>5659</v>
      </c>
      <c r="D5329" s="1"/>
      <c r="E5329" s="1" t="s">
        <v>5452</v>
      </c>
      <c r="F5329" s="3"/>
      <c r="O5329"/>
      <c r="P5329"/>
      <c r="Q5329"/>
      <c r="U5329" s="969"/>
      <c r="V5329" s="38"/>
      <c r="W5329" s="38"/>
    </row>
    <row r="5330" spans="1:23" x14ac:dyDescent="0.35">
      <c r="A5330" s="1382">
        <v>73221</v>
      </c>
      <c r="B5330" s="1383">
        <v>1.32</v>
      </c>
      <c r="C5330" s="1066" t="s">
        <v>5660</v>
      </c>
      <c r="D5330" s="1"/>
      <c r="E5330" s="1" t="s">
        <v>5452</v>
      </c>
      <c r="F5330" s="3"/>
      <c r="O5330"/>
      <c r="P5330"/>
      <c r="Q5330"/>
      <c r="U5330" s="969"/>
      <c r="V5330" s="38"/>
      <c r="W5330" s="38"/>
    </row>
    <row r="5331" spans="1:23" x14ac:dyDescent="0.35">
      <c r="A5331" s="1382">
        <v>73221</v>
      </c>
      <c r="B5331" s="1383">
        <v>1.32</v>
      </c>
      <c r="C5331" s="1066" t="s">
        <v>5661</v>
      </c>
      <c r="D5331" s="1"/>
      <c r="E5331" s="1" t="s">
        <v>5452</v>
      </c>
      <c r="F5331" s="3"/>
      <c r="O5331"/>
      <c r="P5331"/>
      <c r="Q5331"/>
      <c r="U5331" s="969"/>
      <c r="V5331" s="38"/>
      <c r="W5331" s="38"/>
    </row>
    <row r="5332" spans="1:23" x14ac:dyDescent="0.35">
      <c r="A5332" s="1388">
        <v>73221</v>
      </c>
      <c r="B5332" s="1389">
        <v>1.32</v>
      </c>
      <c r="C5332" s="1390" t="s">
        <v>5661</v>
      </c>
      <c r="D5332" s="1"/>
      <c r="E5332" s="1" t="s">
        <v>5452</v>
      </c>
      <c r="F5332" s="3"/>
      <c r="O5332"/>
      <c r="P5332"/>
      <c r="Q5332"/>
      <c r="U5332" s="969"/>
      <c r="V5332" s="38"/>
      <c r="W5332" s="38"/>
    </row>
    <row r="5333" spans="1:23" x14ac:dyDescent="0.35">
      <c r="A5333" s="1388">
        <v>73221</v>
      </c>
      <c r="B5333" s="1389">
        <v>1.32</v>
      </c>
      <c r="C5333" s="1390" t="s">
        <v>5662</v>
      </c>
      <c r="D5333" s="1"/>
      <c r="E5333" s="1" t="s">
        <v>5452</v>
      </c>
      <c r="F5333" s="3"/>
      <c r="O5333"/>
      <c r="P5333"/>
      <c r="Q5333"/>
      <c r="U5333" s="969"/>
      <c r="V5333" s="38"/>
      <c r="W5333" s="38"/>
    </row>
    <row r="5334" spans="1:23" x14ac:dyDescent="0.35">
      <c r="A5334" s="1382">
        <v>73501</v>
      </c>
      <c r="B5334" s="1383">
        <v>0.18</v>
      </c>
      <c r="C5334" s="1066" t="s">
        <v>5524</v>
      </c>
      <c r="D5334" s="1"/>
      <c r="E5334" s="1" t="s">
        <v>5452</v>
      </c>
      <c r="F5334" s="3"/>
      <c r="O5334"/>
      <c r="P5334"/>
      <c r="Q5334"/>
      <c r="U5334" s="969"/>
      <c r="V5334" s="38"/>
      <c r="W5334" s="38"/>
    </row>
    <row r="5335" spans="1:23" x14ac:dyDescent="0.35">
      <c r="A5335" s="1382">
        <v>73501</v>
      </c>
      <c r="B5335" s="1383">
        <v>0.18</v>
      </c>
      <c r="C5335" s="1066" t="s">
        <v>5525</v>
      </c>
      <c r="D5335" s="1"/>
      <c r="E5335" s="1" t="s">
        <v>5452</v>
      </c>
      <c r="F5335" s="3"/>
      <c r="O5335"/>
      <c r="P5335"/>
      <c r="Q5335"/>
      <c r="U5335" s="969"/>
      <c r="V5335" s="38"/>
      <c r="W5335" s="38"/>
    </row>
    <row r="5336" spans="1:23" x14ac:dyDescent="0.35">
      <c r="A5336" s="1382">
        <v>73502</v>
      </c>
      <c r="B5336" s="1383">
        <v>0.21</v>
      </c>
      <c r="C5336" s="1066" t="s">
        <v>5551</v>
      </c>
      <c r="D5336" s="1"/>
      <c r="E5336" s="1" t="s">
        <v>5452</v>
      </c>
      <c r="F5336" s="3"/>
      <c r="O5336"/>
      <c r="P5336"/>
      <c r="Q5336"/>
      <c r="U5336" s="969"/>
      <c r="V5336" s="38"/>
      <c r="W5336" s="38"/>
    </row>
    <row r="5337" spans="1:23" x14ac:dyDescent="0.35">
      <c r="A5337" s="1382">
        <v>73502</v>
      </c>
      <c r="B5337" s="1383">
        <v>0.21</v>
      </c>
      <c r="C5337" s="1066" t="s">
        <v>5552</v>
      </c>
      <c r="D5337" s="1"/>
      <c r="E5337" s="1" t="s">
        <v>5452</v>
      </c>
      <c r="F5337" s="3"/>
      <c r="O5337"/>
      <c r="P5337"/>
      <c r="Q5337"/>
      <c r="U5337" s="969"/>
      <c r="V5337" s="38"/>
      <c r="W5337" s="38"/>
    </row>
    <row r="5338" spans="1:23" x14ac:dyDescent="0.35">
      <c r="A5338" s="1382">
        <v>73502</v>
      </c>
      <c r="B5338" s="1383">
        <v>0.21</v>
      </c>
      <c r="C5338" s="1066" t="s">
        <v>5553</v>
      </c>
      <c r="D5338" s="1"/>
      <c r="E5338" s="1" t="s">
        <v>5452</v>
      </c>
      <c r="F5338" s="3"/>
      <c r="O5338"/>
      <c r="P5338"/>
      <c r="Q5338"/>
      <c r="U5338" s="969"/>
      <c r="V5338" s="38"/>
      <c r="W5338" s="38"/>
    </row>
    <row r="5339" spans="1:23" x14ac:dyDescent="0.35">
      <c r="A5339" s="1382">
        <v>73521</v>
      </c>
      <c r="B5339" s="1383">
        <v>0.21</v>
      </c>
      <c r="C5339" s="1070" t="s">
        <v>5554</v>
      </c>
      <c r="D5339" s="1"/>
      <c r="E5339" s="1" t="s">
        <v>5452</v>
      </c>
      <c r="F5339" s="3"/>
      <c r="O5339"/>
      <c r="P5339"/>
      <c r="Q5339"/>
      <c r="U5339" s="969"/>
      <c r="V5339" s="38"/>
      <c r="W5339" s="38"/>
    </row>
    <row r="5340" spans="1:23" x14ac:dyDescent="0.35">
      <c r="A5340" s="1382">
        <v>73522</v>
      </c>
      <c r="B5340" s="1383">
        <v>0.28000000000000003</v>
      </c>
      <c r="C5340" s="1070" t="s">
        <v>5585</v>
      </c>
      <c r="D5340" s="1"/>
      <c r="E5340" s="1" t="s">
        <v>5452</v>
      </c>
      <c r="F5340" s="3"/>
      <c r="O5340"/>
      <c r="P5340"/>
      <c r="Q5340"/>
      <c r="U5340" s="969"/>
      <c r="V5340" s="38"/>
      <c r="W5340" s="38"/>
    </row>
    <row r="5341" spans="1:23" x14ac:dyDescent="0.35">
      <c r="A5341" s="1382">
        <v>73552</v>
      </c>
      <c r="B5341" s="1383">
        <v>0.18</v>
      </c>
      <c r="C5341" s="1066" t="s">
        <v>5526</v>
      </c>
      <c r="D5341" s="1"/>
      <c r="E5341" s="1" t="s">
        <v>5452</v>
      </c>
      <c r="F5341" s="3"/>
      <c r="O5341"/>
      <c r="P5341"/>
      <c r="Q5341"/>
      <c r="U5341" s="969"/>
      <c r="V5341" s="38"/>
      <c r="W5341" s="38"/>
    </row>
    <row r="5342" spans="1:23" x14ac:dyDescent="0.35">
      <c r="A5342" s="1382">
        <v>73552</v>
      </c>
      <c r="B5342" s="1383">
        <v>0.18</v>
      </c>
      <c r="C5342" s="1066" t="s">
        <v>5527</v>
      </c>
      <c r="D5342" s="1"/>
      <c r="E5342" s="1" t="s">
        <v>5452</v>
      </c>
      <c r="F5342" s="1115"/>
      <c r="O5342"/>
      <c r="P5342"/>
      <c r="Q5342"/>
      <c r="U5342" s="969"/>
      <c r="V5342" s="38"/>
      <c r="W5342" s="38"/>
    </row>
    <row r="5343" spans="1:23" x14ac:dyDescent="0.35">
      <c r="A5343" s="1382">
        <v>73560</v>
      </c>
      <c r="B5343" s="1383">
        <v>0.16</v>
      </c>
      <c r="C5343" s="1066" t="s">
        <v>5488</v>
      </c>
      <c r="D5343" s="1"/>
      <c r="E5343" s="1" t="s">
        <v>5452</v>
      </c>
      <c r="F5343" s="3"/>
      <c r="O5343"/>
      <c r="P5343"/>
      <c r="Q5343"/>
      <c r="U5343" s="969"/>
      <c r="V5343" s="38"/>
      <c r="W5343" s="38"/>
    </row>
    <row r="5344" spans="1:23" x14ac:dyDescent="0.35">
      <c r="A5344" s="1382">
        <v>73560</v>
      </c>
      <c r="B5344" s="1383">
        <v>0.16</v>
      </c>
      <c r="C5344" s="1066" t="s">
        <v>5489</v>
      </c>
      <c r="D5344" s="1"/>
      <c r="E5344" s="1" t="s">
        <v>5452</v>
      </c>
      <c r="F5344" s="3"/>
      <c r="O5344"/>
      <c r="P5344"/>
      <c r="Q5344"/>
      <c r="U5344" s="969"/>
      <c r="V5344" s="38"/>
      <c r="W5344" s="38"/>
    </row>
    <row r="5345" spans="1:23" x14ac:dyDescent="0.35">
      <c r="A5345" s="1382">
        <v>73562</v>
      </c>
      <c r="B5345" s="1383">
        <v>0.18</v>
      </c>
      <c r="C5345" s="1066" t="s">
        <v>5528</v>
      </c>
      <c r="D5345" s="1"/>
      <c r="E5345" s="1" t="s">
        <v>5452</v>
      </c>
      <c r="F5345" s="3"/>
      <c r="O5345"/>
      <c r="P5345"/>
      <c r="Q5345"/>
      <c r="U5345" s="969"/>
      <c r="V5345" s="38"/>
      <c r="W5345" s="38"/>
    </row>
    <row r="5346" spans="1:23" x14ac:dyDescent="0.35">
      <c r="A5346" s="1382">
        <v>73562</v>
      </c>
      <c r="B5346" s="1383">
        <v>0.18</v>
      </c>
      <c r="C5346" s="1066" t="s">
        <v>5529</v>
      </c>
      <c r="D5346" s="1"/>
      <c r="E5346" s="1" t="s">
        <v>5452</v>
      </c>
      <c r="F5346" s="3"/>
      <c r="O5346"/>
      <c r="P5346"/>
      <c r="Q5346"/>
      <c r="U5346" s="969"/>
      <c r="V5346" s="38"/>
      <c r="W5346" s="38"/>
    </row>
    <row r="5347" spans="1:23" x14ac:dyDescent="0.35">
      <c r="A5347" s="1382">
        <v>73562</v>
      </c>
      <c r="B5347" s="1383">
        <v>0.18</v>
      </c>
      <c r="C5347" s="1066" t="s">
        <v>5530</v>
      </c>
      <c r="D5347" s="1"/>
      <c r="E5347" s="1" t="s">
        <v>5452</v>
      </c>
      <c r="F5347" s="5"/>
      <c r="O5347"/>
      <c r="P5347"/>
      <c r="Q5347"/>
      <c r="U5347" s="969"/>
      <c r="V5347" s="38"/>
      <c r="W5347" s="38"/>
    </row>
    <row r="5348" spans="1:23" x14ac:dyDescent="0.35">
      <c r="A5348" s="1382">
        <v>73562</v>
      </c>
      <c r="B5348" s="1383">
        <v>0.18</v>
      </c>
      <c r="C5348" s="1066" t="s">
        <v>5531</v>
      </c>
      <c r="D5348" s="1"/>
      <c r="E5348" s="1" t="s">
        <v>5452</v>
      </c>
      <c r="F5348" s="3"/>
      <c r="O5348"/>
      <c r="P5348"/>
      <c r="Q5348"/>
      <c r="U5348" s="969"/>
      <c r="V5348" s="38"/>
      <c r="W5348" s="38"/>
    </row>
    <row r="5349" spans="1:23" x14ac:dyDescent="0.35">
      <c r="A5349" s="1382">
        <v>73562</v>
      </c>
      <c r="B5349" s="1383">
        <v>0.18</v>
      </c>
      <c r="C5349" s="1066" t="s">
        <v>5532</v>
      </c>
      <c r="D5349" s="1"/>
      <c r="E5349" s="1" t="s">
        <v>5452</v>
      </c>
      <c r="F5349" s="3"/>
      <c r="O5349"/>
      <c r="P5349"/>
      <c r="Q5349"/>
      <c r="U5349" s="969"/>
      <c r="V5349" s="38"/>
      <c r="W5349" s="38"/>
    </row>
    <row r="5350" spans="1:23" x14ac:dyDescent="0.35">
      <c r="A5350" s="1382">
        <v>73565</v>
      </c>
      <c r="B5350" s="1392">
        <v>0.16</v>
      </c>
      <c r="C5350" s="1066" t="s">
        <v>5490</v>
      </c>
      <c r="D5350" s="1"/>
      <c r="E5350" s="1" t="s">
        <v>5452</v>
      </c>
      <c r="F5350" s="3"/>
      <c r="O5350"/>
      <c r="P5350"/>
      <c r="Q5350"/>
      <c r="U5350" s="969"/>
      <c r="V5350" s="38"/>
      <c r="W5350" s="38"/>
    </row>
    <row r="5351" spans="1:23" x14ac:dyDescent="0.35">
      <c r="A5351" s="1382">
        <v>73590</v>
      </c>
      <c r="B5351" s="1383">
        <v>0.16</v>
      </c>
      <c r="C5351" s="1066" t="s">
        <v>5491</v>
      </c>
      <c r="D5351" s="1"/>
      <c r="E5351" s="1" t="s">
        <v>5452</v>
      </c>
      <c r="F5351" s="3"/>
      <c r="O5351"/>
      <c r="P5351"/>
      <c r="Q5351"/>
      <c r="U5351" s="969"/>
      <c r="V5351" s="38"/>
      <c r="W5351" s="38"/>
    </row>
    <row r="5352" spans="1:23" x14ac:dyDescent="0.35">
      <c r="A5352" s="1382">
        <v>73590</v>
      </c>
      <c r="B5352" s="1383">
        <v>0.16</v>
      </c>
      <c r="C5352" s="1066" t="s">
        <v>5492</v>
      </c>
      <c r="D5352" s="1"/>
      <c r="E5352" s="1" t="s">
        <v>5452</v>
      </c>
      <c r="F5352" s="3"/>
      <c r="O5352"/>
      <c r="P5352"/>
      <c r="Q5352"/>
      <c r="U5352" s="969"/>
      <c r="V5352" s="38"/>
      <c r="W5352" s="38"/>
    </row>
    <row r="5353" spans="1:23" x14ac:dyDescent="0.35">
      <c r="A5353" s="1382">
        <v>73600</v>
      </c>
      <c r="B5353" s="1383">
        <v>0.16</v>
      </c>
      <c r="C5353" s="1066" t="s">
        <v>5493</v>
      </c>
      <c r="D5353" s="1"/>
      <c r="E5353" s="1" t="s">
        <v>5452</v>
      </c>
      <c r="F5353" s="3"/>
      <c r="O5353"/>
      <c r="P5353"/>
      <c r="Q5353"/>
      <c r="U5353" s="969"/>
      <c r="V5353" s="38"/>
      <c r="W5353" s="38"/>
    </row>
    <row r="5354" spans="1:23" x14ac:dyDescent="0.35">
      <c r="A5354" s="1382">
        <v>73600</v>
      </c>
      <c r="B5354" s="1383">
        <v>0.16</v>
      </c>
      <c r="C5354" s="1066" t="s">
        <v>5494</v>
      </c>
      <c r="D5354" s="1"/>
      <c r="E5354" s="1" t="s">
        <v>5452</v>
      </c>
      <c r="F5354" s="3"/>
      <c r="O5354"/>
      <c r="P5354"/>
      <c r="Q5354"/>
      <c r="U5354" s="969"/>
      <c r="V5354" s="38"/>
      <c r="W5354" s="38"/>
    </row>
    <row r="5355" spans="1:23" x14ac:dyDescent="0.35">
      <c r="A5355" s="1382">
        <v>73610</v>
      </c>
      <c r="B5355" s="1383">
        <v>0.17</v>
      </c>
      <c r="C5355" s="1066" t="s">
        <v>5511</v>
      </c>
      <c r="D5355" s="1"/>
      <c r="E5355" s="1" t="s">
        <v>5452</v>
      </c>
      <c r="F5355" s="3"/>
      <c r="O5355"/>
      <c r="P5355"/>
      <c r="Q5355"/>
      <c r="U5355" s="969"/>
      <c r="V5355" s="38"/>
      <c r="W5355" s="38"/>
    </row>
    <row r="5356" spans="1:23" x14ac:dyDescent="0.35">
      <c r="A5356" s="1382">
        <v>73610</v>
      </c>
      <c r="B5356" s="1383">
        <v>0.17</v>
      </c>
      <c r="C5356" s="1066" t="s">
        <v>5512</v>
      </c>
      <c r="D5356" s="1"/>
      <c r="E5356" s="1" t="s">
        <v>5452</v>
      </c>
      <c r="F5356" s="3"/>
      <c r="O5356"/>
      <c r="P5356"/>
      <c r="Q5356"/>
      <c r="U5356" s="969"/>
      <c r="V5356" s="38"/>
      <c r="W5356" s="38"/>
    </row>
    <row r="5357" spans="1:23" x14ac:dyDescent="0.35">
      <c r="A5357" s="1382">
        <v>73620</v>
      </c>
      <c r="B5357" s="1383">
        <v>0.16</v>
      </c>
      <c r="C5357" s="1066" t="s">
        <v>5495</v>
      </c>
      <c r="D5357" s="1"/>
      <c r="E5357" s="1" t="s">
        <v>5452</v>
      </c>
      <c r="F5357" s="3"/>
      <c r="O5357"/>
      <c r="P5357"/>
      <c r="Q5357"/>
      <c r="U5357" s="969"/>
      <c r="V5357" s="38"/>
      <c r="W5357" s="38"/>
    </row>
    <row r="5358" spans="1:23" x14ac:dyDescent="0.35">
      <c r="A5358" s="1382">
        <v>73620</v>
      </c>
      <c r="B5358" s="1383">
        <v>0.16</v>
      </c>
      <c r="C5358" s="1066" t="s">
        <v>5496</v>
      </c>
      <c r="D5358" s="1"/>
      <c r="E5358" s="1" t="s">
        <v>5452</v>
      </c>
      <c r="F5358" s="3"/>
      <c r="O5358"/>
      <c r="P5358"/>
      <c r="Q5358"/>
      <c r="U5358" s="969"/>
      <c r="V5358" s="38"/>
      <c r="W5358" s="38"/>
    </row>
    <row r="5359" spans="1:23" x14ac:dyDescent="0.35">
      <c r="A5359" s="1382">
        <v>73630</v>
      </c>
      <c r="B5359" s="1383">
        <v>0.17</v>
      </c>
      <c r="C5359" s="1066" t="s">
        <v>5513</v>
      </c>
      <c r="D5359" s="1"/>
      <c r="E5359" s="1" t="s">
        <v>5452</v>
      </c>
      <c r="F5359" s="3"/>
      <c r="O5359"/>
      <c r="P5359"/>
      <c r="Q5359"/>
      <c r="U5359" s="969"/>
      <c r="V5359" s="38"/>
      <c r="W5359" s="38"/>
    </row>
    <row r="5360" spans="1:23" x14ac:dyDescent="0.35">
      <c r="A5360" s="1382">
        <v>73630</v>
      </c>
      <c r="B5360" s="1383">
        <v>0.17</v>
      </c>
      <c r="C5360" s="1066" t="s">
        <v>5514</v>
      </c>
      <c r="D5360" s="1"/>
      <c r="E5360" s="1" t="s">
        <v>5452</v>
      </c>
      <c r="F5360" s="3"/>
      <c r="O5360"/>
      <c r="P5360"/>
      <c r="Q5360"/>
      <c r="U5360" s="969"/>
      <c r="V5360" s="38"/>
      <c r="W5360" s="38"/>
    </row>
    <row r="5361" spans="1:23" x14ac:dyDescent="0.35">
      <c r="A5361" s="1382">
        <v>73650</v>
      </c>
      <c r="B5361" s="1383">
        <v>0.16</v>
      </c>
      <c r="C5361" s="1066" t="s">
        <v>5497</v>
      </c>
      <c r="D5361" s="1"/>
      <c r="E5361" s="1" t="s">
        <v>5452</v>
      </c>
      <c r="F5361" s="3"/>
      <c r="O5361"/>
      <c r="P5361"/>
      <c r="Q5361"/>
      <c r="U5361" s="969"/>
      <c r="V5361" s="38"/>
      <c r="W5361" s="38"/>
    </row>
    <row r="5362" spans="1:23" x14ac:dyDescent="0.35">
      <c r="A5362" s="1382">
        <v>73650</v>
      </c>
      <c r="B5362" s="1383">
        <v>0.16</v>
      </c>
      <c r="C5362" s="1066" t="s">
        <v>5498</v>
      </c>
      <c r="D5362" s="1"/>
      <c r="E5362" s="1" t="s">
        <v>5452</v>
      </c>
      <c r="F5362" s="3"/>
      <c r="O5362"/>
      <c r="P5362"/>
      <c r="Q5362"/>
      <c r="U5362" s="969"/>
      <c r="V5362" s="38"/>
      <c r="W5362" s="38"/>
    </row>
    <row r="5363" spans="1:23" x14ac:dyDescent="0.35">
      <c r="A5363" s="1382">
        <v>73660</v>
      </c>
      <c r="B5363" s="1383">
        <v>0.13</v>
      </c>
      <c r="C5363" s="1066" t="s">
        <v>5462</v>
      </c>
      <c r="D5363" s="1"/>
      <c r="E5363" s="1" t="s">
        <v>5452</v>
      </c>
      <c r="F5363" s="3"/>
      <c r="O5363"/>
      <c r="P5363"/>
      <c r="Q5363"/>
      <c r="U5363" s="969"/>
      <c r="V5363" s="38"/>
      <c r="W5363" s="38"/>
    </row>
    <row r="5364" spans="1:23" x14ac:dyDescent="0.35">
      <c r="A5364" s="1382">
        <v>73660</v>
      </c>
      <c r="B5364" s="1383">
        <v>0.13</v>
      </c>
      <c r="C5364" s="1066" t="s">
        <v>5463</v>
      </c>
      <c r="D5364" s="1"/>
      <c r="E5364" s="1" t="s">
        <v>5452</v>
      </c>
      <c r="F5364" s="3"/>
      <c r="O5364"/>
      <c r="P5364"/>
      <c r="Q5364"/>
      <c r="U5364" s="969"/>
      <c r="V5364" s="38"/>
      <c r="W5364" s="38"/>
    </row>
    <row r="5365" spans="1:23" x14ac:dyDescent="0.35">
      <c r="A5365" s="1382">
        <v>73660</v>
      </c>
      <c r="B5365" s="1383">
        <v>0.13</v>
      </c>
      <c r="C5365" s="1066" t="s">
        <v>5464</v>
      </c>
      <c r="D5365" s="1"/>
      <c r="E5365" s="1" t="s">
        <v>5452</v>
      </c>
      <c r="F5365" s="3"/>
      <c r="O5365"/>
      <c r="P5365"/>
      <c r="Q5365"/>
      <c r="U5365" s="969"/>
      <c r="V5365" s="38"/>
      <c r="W5365" s="38"/>
    </row>
    <row r="5366" spans="1:23" x14ac:dyDescent="0.35">
      <c r="A5366" s="1382">
        <v>73660</v>
      </c>
      <c r="B5366" s="1383">
        <v>0.13</v>
      </c>
      <c r="C5366" s="1066" t="s">
        <v>5465</v>
      </c>
      <c r="D5366" s="1"/>
      <c r="E5366" s="1" t="s">
        <v>5452</v>
      </c>
      <c r="F5366" s="3"/>
      <c r="O5366"/>
      <c r="P5366"/>
      <c r="Q5366"/>
      <c r="U5366" s="969"/>
      <c r="V5366" s="38"/>
      <c r="W5366" s="38"/>
    </row>
    <row r="5367" spans="1:23" x14ac:dyDescent="0.35">
      <c r="A5367" s="1382">
        <v>73660</v>
      </c>
      <c r="B5367" s="1383">
        <v>0.13</v>
      </c>
      <c r="C5367" s="1066" t="s">
        <v>5466</v>
      </c>
      <c r="D5367" s="1"/>
      <c r="E5367" s="1" t="s">
        <v>5452</v>
      </c>
      <c r="F5367" s="3"/>
      <c r="O5367"/>
      <c r="P5367"/>
      <c r="Q5367"/>
      <c r="U5367" s="969"/>
      <c r="V5367" s="38"/>
      <c r="W5367" s="38"/>
    </row>
    <row r="5368" spans="1:23" x14ac:dyDescent="0.35">
      <c r="A5368" s="1382">
        <v>73660</v>
      </c>
      <c r="B5368" s="1383">
        <v>0.13</v>
      </c>
      <c r="C5368" s="1066" t="s">
        <v>5467</v>
      </c>
      <c r="D5368" s="1"/>
      <c r="E5368" s="1" t="s">
        <v>5452</v>
      </c>
      <c r="F5368" s="3"/>
      <c r="O5368"/>
      <c r="P5368"/>
      <c r="Q5368"/>
      <c r="U5368" s="969"/>
      <c r="V5368" s="38"/>
      <c r="W5368" s="38"/>
    </row>
    <row r="5369" spans="1:23" x14ac:dyDescent="0.35">
      <c r="A5369" s="1382">
        <v>73660</v>
      </c>
      <c r="B5369" s="1383">
        <v>0.13</v>
      </c>
      <c r="C5369" s="1066" t="s">
        <v>5468</v>
      </c>
      <c r="D5369" s="1"/>
      <c r="E5369" s="1" t="s">
        <v>5452</v>
      </c>
      <c r="F5369" s="3"/>
      <c r="O5369"/>
      <c r="P5369"/>
      <c r="Q5369"/>
      <c r="U5369" s="969"/>
      <c r="V5369" s="38"/>
      <c r="W5369" s="38"/>
    </row>
    <row r="5370" spans="1:23" x14ac:dyDescent="0.35">
      <c r="A5370" s="1382">
        <v>73660</v>
      </c>
      <c r="B5370" s="1383">
        <v>0.13</v>
      </c>
      <c r="C5370" s="1066" t="s">
        <v>5469</v>
      </c>
      <c r="D5370" s="1"/>
      <c r="E5370" s="1" t="s">
        <v>5452</v>
      </c>
      <c r="F5370" s="3"/>
      <c r="O5370"/>
      <c r="P5370"/>
      <c r="Q5370"/>
      <c r="U5370" s="969"/>
      <c r="V5370" s="38"/>
      <c r="W5370" s="38"/>
    </row>
    <row r="5371" spans="1:23" x14ac:dyDescent="0.35">
      <c r="A5371" s="1382">
        <v>73660</v>
      </c>
      <c r="B5371" s="1383">
        <v>0.13</v>
      </c>
      <c r="C5371" s="1066" t="s">
        <v>5470</v>
      </c>
      <c r="D5371" s="1"/>
      <c r="E5371" s="1" t="s">
        <v>5452</v>
      </c>
      <c r="F5371" s="3"/>
      <c r="O5371"/>
      <c r="P5371"/>
      <c r="Q5371"/>
      <c r="U5371" s="969"/>
      <c r="V5371" s="38"/>
      <c r="W5371" s="38"/>
    </row>
    <row r="5372" spans="1:23" x14ac:dyDescent="0.35">
      <c r="A5372" s="1382">
        <v>73660</v>
      </c>
      <c r="B5372" s="1383">
        <v>0.13</v>
      </c>
      <c r="C5372" s="1066" t="s">
        <v>5471</v>
      </c>
      <c r="D5372" s="1"/>
      <c r="E5372" s="1" t="s">
        <v>5452</v>
      </c>
      <c r="F5372" s="3"/>
      <c r="O5372"/>
      <c r="P5372"/>
      <c r="Q5372"/>
      <c r="U5372" s="969"/>
      <c r="V5372" s="38"/>
      <c r="W5372" s="38"/>
    </row>
    <row r="5373" spans="1:23" x14ac:dyDescent="0.35">
      <c r="A5373" s="1382">
        <v>73701</v>
      </c>
      <c r="B5373" s="1383">
        <v>1.1299999999999999</v>
      </c>
      <c r="C5373" s="1066" t="s">
        <v>5644</v>
      </c>
      <c r="D5373" s="1"/>
      <c r="E5373" s="1" t="s">
        <v>5452</v>
      </c>
      <c r="F5373" s="3"/>
      <c r="O5373"/>
      <c r="P5373"/>
      <c r="Q5373"/>
      <c r="U5373" s="969"/>
      <c r="V5373" s="38"/>
      <c r="W5373" s="38"/>
    </row>
    <row r="5374" spans="1:23" x14ac:dyDescent="0.35">
      <c r="A5374" s="1382">
        <v>73701</v>
      </c>
      <c r="B5374" s="1383">
        <v>1.1299999999999999</v>
      </c>
      <c r="C5374" s="1066" t="s">
        <v>5645</v>
      </c>
      <c r="D5374" s="1"/>
      <c r="E5374" s="1" t="s">
        <v>5452</v>
      </c>
      <c r="F5374" s="3"/>
      <c r="O5374"/>
      <c r="P5374"/>
      <c r="Q5374"/>
      <c r="U5374" s="969"/>
      <c r="V5374" s="38"/>
      <c r="W5374" s="38"/>
    </row>
    <row r="5375" spans="1:23" x14ac:dyDescent="0.35">
      <c r="A5375" s="1382">
        <v>73702</v>
      </c>
      <c r="B5375" s="1383">
        <v>1.19</v>
      </c>
      <c r="C5375" s="1066" t="s">
        <v>5649</v>
      </c>
      <c r="D5375" s="1"/>
      <c r="E5375" s="1" t="s">
        <v>5452</v>
      </c>
      <c r="F5375" s="3"/>
      <c r="O5375"/>
      <c r="P5375"/>
      <c r="Q5375"/>
      <c r="U5375" s="969"/>
      <c r="V5375" s="38"/>
      <c r="W5375" s="38"/>
    </row>
    <row r="5376" spans="1:23" x14ac:dyDescent="0.35">
      <c r="A5376" s="1382">
        <v>73702</v>
      </c>
      <c r="B5376" s="1383">
        <v>1.19</v>
      </c>
      <c r="C5376" s="1066" t="s">
        <v>5650</v>
      </c>
      <c r="D5376" s="1"/>
      <c r="E5376" s="1" t="s">
        <v>5452</v>
      </c>
      <c r="F5376" s="3"/>
      <c r="O5376"/>
      <c r="P5376"/>
      <c r="Q5376"/>
      <c r="U5376" s="969"/>
      <c r="V5376" s="38"/>
      <c r="W5376" s="38"/>
    </row>
    <row r="5377" spans="1:23" x14ac:dyDescent="0.35">
      <c r="A5377" s="1388">
        <v>73718</v>
      </c>
      <c r="B5377" s="1389">
        <v>1.32</v>
      </c>
      <c r="C5377" s="1067" t="s">
        <v>5663</v>
      </c>
      <c r="D5377" s="1"/>
      <c r="E5377" s="1" t="s">
        <v>5452</v>
      </c>
      <c r="F5377" s="3"/>
      <c r="O5377"/>
      <c r="P5377"/>
      <c r="Q5377"/>
      <c r="U5377" s="969"/>
      <c r="V5377" s="38"/>
      <c r="W5377" s="38"/>
    </row>
    <row r="5378" spans="1:23" x14ac:dyDescent="0.35">
      <c r="A5378" s="1382">
        <v>73718</v>
      </c>
      <c r="B5378" s="1383">
        <v>1.32</v>
      </c>
      <c r="C5378" s="1067" t="s">
        <v>5664</v>
      </c>
      <c r="D5378" s="1"/>
      <c r="E5378" s="1" t="s">
        <v>5452</v>
      </c>
      <c r="F5378" s="3"/>
      <c r="O5378"/>
      <c r="P5378"/>
      <c r="Q5378"/>
      <c r="U5378" s="969"/>
      <c r="V5378" s="38"/>
      <c r="W5378" s="38"/>
    </row>
    <row r="5379" spans="1:23" x14ac:dyDescent="0.35">
      <c r="A5379" s="1071">
        <v>73721</v>
      </c>
      <c r="B5379" s="1384">
        <v>1.32</v>
      </c>
      <c r="C5379" s="1071" t="s">
        <v>5665</v>
      </c>
      <c r="D5379" s="1"/>
      <c r="E5379" s="1" t="s">
        <v>5452</v>
      </c>
      <c r="F5379" s="3"/>
      <c r="O5379"/>
      <c r="P5379"/>
      <c r="Q5379"/>
      <c r="U5379" s="969"/>
      <c r="V5379" s="38"/>
      <c r="W5379" s="38"/>
    </row>
    <row r="5380" spans="1:23" x14ac:dyDescent="0.35">
      <c r="A5380" s="1071">
        <v>73721</v>
      </c>
      <c r="B5380" s="1384">
        <v>1.32</v>
      </c>
      <c r="C5380" s="1071" t="s">
        <v>5666</v>
      </c>
      <c r="D5380" s="1"/>
      <c r="E5380" s="1" t="s">
        <v>5452</v>
      </c>
      <c r="F5380" s="3"/>
      <c r="O5380"/>
      <c r="P5380"/>
      <c r="Q5380"/>
      <c r="U5380" s="969"/>
      <c r="V5380" s="38"/>
      <c r="W5380" s="38"/>
    </row>
    <row r="5381" spans="1:23" x14ac:dyDescent="0.35">
      <c r="A5381" s="1382">
        <v>74018</v>
      </c>
      <c r="B5381" s="1383">
        <v>0.18</v>
      </c>
      <c r="C5381" s="1066" t="s">
        <v>5533</v>
      </c>
      <c r="D5381" s="1"/>
      <c r="E5381" s="1" t="s">
        <v>5452</v>
      </c>
      <c r="F5381" s="3"/>
      <c r="O5381"/>
      <c r="P5381"/>
      <c r="Q5381"/>
      <c r="U5381" s="969"/>
      <c r="V5381" s="38"/>
      <c r="W5381" s="38"/>
    </row>
    <row r="5382" spans="1:23" x14ac:dyDescent="0.35">
      <c r="A5382" s="1382">
        <v>74018</v>
      </c>
      <c r="B5382" s="1383">
        <v>0.18</v>
      </c>
      <c r="C5382" s="1066" t="s">
        <v>5534</v>
      </c>
      <c r="D5382" s="1"/>
      <c r="E5382" s="1" t="s">
        <v>5452</v>
      </c>
      <c r="F5382" s="1126"/>
      <c r="O5382"/>
      <c r="P5382"/>
      <c r="Q5382"/>
      <c r="U5382" s="969"/>
      <c r="V5382" s="38"/>
      <c r="W5382" s="38"/>
    </row>
    <row r="5383" spans="1:23" x14ac:dyDescent="0.35">
      <c r="A5383" s="1382">
        <v>74019</v>
      </c>
      <c r="B5383" s="1383">
        <v>0.22</v>
      </c>
      <c r="C5383" s="1066" t="s">
        <v>5556</v>
      </c>
      <c r="D5383" s="1"/>
      <c r="E5383" s="1" t="s">
        <v>5452</v>
      </c>
      <c r="F5383" s="3"/>
      <c r="O5383"/>
      <c r="P5383"/>
      <c r="Q5383"/>
      <c r="U5383" s="969"/>
      <c r="V5383" s="38"/>
      <c r="W5383" s="38"/>
    </row>
    <row r="5384" spans="1:23" x14ac:dyDescent="0.35">
      <c r="A5384" s="1382">
        <v>74022</v>
      </c>
      <c r="B5384" s="1383">
        <v>0.31</v>
      </c>
      <c r="C5384" s="1066" t="s">
        <v>5589</v>
      </c>
      <c r="D5384" s="1"/>
      <c r="E5384" s="1" t="s">
        <v>5452</v>
      </c>
      <c r="F5384" s="3"/>
      <c r="O5384"/>
      <c r="P5384"/>
      <c r="Q5384"/>
      <c r="U5384" s="969"/>
      <c r="V5384" s="38"/>
      <c r="W5384" s="38"/>
    </row>
    <row r="5385" spans="1:23" x14ac:dyDescent="0.35">
      <c r="A5385" s="1382">
        <v>74150</v>
      </c>
      <c r="B5385" s="1383">
        <v>1.1599999999999999</v>
      </c>
      <c r="C5385" s="1066" t="s">
        <v>4030</v>
      </c>
      <c r="D5385" s="1"/>
      <c r="E5385" s="1" t="s">
        <v>5452</v>
      </c>
      <c r="F5385" s="3"/>
      <c r="O5385"/>
      <c r="P5385"/>
      <c r="Q5385"/>
      <c r="U5385" s="969"/>
      <c r="V5385" s="38"/>
      <c r="W5385" s="38"/>
    </row>
    <row r="5386" spans="1:23" x14ac:dyDescent="0.35">
      <c r="A5386" s="1382">
        <v>74160</v>
      </c>
      <c r="B5386" s="1383">
        <v>1.24</v>
      </c>
      <c r="C5386" s="1066" t="s">
        <v>5656</v>
      </c>
      <c r="D5386" s="1"/>
      <c r="E5386" s="1" t="s">
        <v>5452</v>
      </c>
      <c r="F5386" s="3"/>
      <c r="O5386"/>
      <c r="P5386"/>
      <c r="Q5386"/>
      <c r="U5386" s="969"/>
      <c r="V5386" s="38"/>
      <c r="W5386" s="38"/>
    </row>
    <row r="5387" spans="1:23" x14ac:dyDescent="0.35">
      <c r="A5387" s="1382">
        <v>74170</v>
      </c>
      <c r="B5387" s="1383">
        <v>1.37</v>
      </c>
      <c r="C5387" s="1066" t="s">
        <v>5671</v>
      </c>
      <c r="D5387" s="1"/>
      <c r="E5387" s="1" t="s">
        <v>5452</v>
      </c>
      <c r="F5387" s="3"/>
      <c r="O5387"/>
      <c r="P5387"/>
      <c r="Q5387"/>
      <c r="U5387" s="969"/>
      <c r="V5387" s="38"/>
      <c r="W5387" s="38"/>
    </row>
    <row r="5388" spans="1:23" x14ac:dyDescent="0.35">
      <c r="A5388" s="1382">
        <v>74176</v>
      </c>
      <c r="B5388" s="1383">
        <v>1.7</v>
      </c>
      <c r="C5388" s="1070" t="s">
        <v>5579</v>
      </c>
      <c r="D5388" s="1"/>
      <c r="E5388" s="1" t="s">
        <v>5452</v>
      </c>
      <c r="F5388" s="3"/>
      <c r="O5388"/>
      <c r="P5388"/>
      <c r="Q5388"/>
      <c r="U5388" s="969"/>
      <c r="V5388" s="38"/>
      <c r="W5388" s="38"/>
    </row>
    <row r="5389" spans="1:23" x14ac:dyDescent="0.35">
      <c r="A5389" s="1071">
        <v>74177</v>
      </c>
      <c r="B5389" s="1384">
        <v>1.77</v>
      </c>
      <c r="C5389" s="1071" t="s">
        <v>5680</v>
      </c>
      <c r="D5389" s="1"/>
      <c r="E5389" s="1" t="s">
        <v>5452</v>
      </c>
      <c r="F5389" s="3"/>
      <c r="O5389"/>
      <c r="P5389"/>
      <c r="Q5389"/>
      <c r="U5389" s="969"/>
      <c r="V5389" s="38"/>
      <c r="W5389" s="38"/>
    </row>
    <row r="5390" spans="1:23" x14ac:dyDescent="0.35">
      <c r="A5390" s="1382">
        <v>74177</v>
      </c>
      <c r="B5390" s="1383">
        <v>1.77</v>
      </c>
      <c r="C5390" s="1066" t="s">
        <v>5681</v>
      </c>
      <c r="D5390" s="1"/>
      <c r="E5390" s="1" t="s">
        <v>5452</v>
      </c>
      <c r="F5390" s="3"/>
      <c r="O5390"/>
      <c r="P5390"/>
      <c r="Q5390"/>
      <c r="U5390" s="969"/>
      <c r="V5390" s="38"/>
      <c r="W5390" s="38"/>
    </row>
    <row r="5391" spans="1:23" x14ac:dyDescent="0.35">
      <c r="A5391" s="1382">
        <v>74177</v>
      </c>
      <c r="B5391" s="1383">
        <v>1.77</v>
      </c>
      <c r="C5391" s="1066" t="s">
        <v>5682</v>
      </c>
      <c r="D5391" s="1"/>
      <c r="E5391" s="1" t="s">
        <v>5452</v>
      </c>
      <c r="F5391" s="3"/>
      <c r="O5391"/>
      <c r="P5391"/>
      <c r="Q5391"/>
      <c r="U5391" s="969"/>
      <c r="V5391" s="38"/>
      <c r="W5391" s="38"/>
    </row>
    <row r="5392" spans="1:23" x14ac:dyDescent="0.35">
      <c r="A5392" s="1382">
        <v>74177</v>
      </c>
      <c r="B5392" s="1383">
        <v>1.77</v>
      </c>
      <c r="C5392" s="1066" t="s">
        <v>5683</v>
      </c>
      <c r="D5392" s="1"/>
      <c r="E5392" s="1" t="s">
        <v>5452</v>
      </c>
      <c r="F5392" s="3"/>
      <c r="O5392"/>
      <c r="P5392"/>
      <c r="Q5392"/>
      <c r="U5392" s="969"/>
      <c r="V5392" s="38"/>
      <c r="W5392" s="38"/>
    </row>
    <row r="5393" spans="1:23" x14ac:dyDescent="0.35">
      <c r="A5393" s="1382">
        <v>74178</v>
      </c>
      <c r="B5393" s="1383">
        <v>1.96</v>
      </c>
      <c r="C5393" s="1066" t="s">
        <v>5684</v>
      </c>
      <c r="D5393" s="1"/>
      <c r="E5393" s="1" t="s">
        <v>5452</v>
      </c>
      <c r="F5393" s="3"/>
      <c r="O5393"/>
      <c r="P5393"/>
      <c r="Q5393"/>
      <c r="U5393" s="969"/>
      <c r="V5393" s="38"/>
      <c r="W5393" s="38"/>
    </row>
    <row r="5394" spans="1:23" x14ac:dyDescent="0.35">
      <c r="A5394" s="1382">
        <v>74178</v>
      </c>
      <c r="B5394" s="1383">
        <v>1.96</v>
      </c>
      <c r="C5394" s="1066" t="s">
        <v>5685</v>
      </c>
      <c r="D5394" s="1"/>
      <c r="E5394" s="1" t="s">
        <v>5452</v>
      </c>
      <c r="F5394" s="3"/>
      <c r="O5394"/>
      <c r="P5394"/>
      <c r="Q5394"/>
      <c r="U5394" s="969"/>
      <c r="V5394" s="38"/>
      <c r="W5394" s="38"/>
    </row>
    <row r="5395" spans="1:23" x14ac:dyDescent="0.35">
      <c r="A5395" s="1382">
        <v>76536</v>
      </c>
      <c r="B5395" s="1383">
        <v>0.55000000000000004</v>
      </c>
      <c r="C5395" s="1066" t="s">
        <v>5607</v>
      </c>
      <c r="D5395" s="1"/>
      <c r="E5395" s="1" t="s">
        <v>5452</v>
      </c>
      <c r="F5395" s="3"/>
      <c r="O5395"/>
      <c r="P5395"/>
      <c r="Q5395"/>
      <c r="U5395" s="969"/>
      <c r="V5395" s="38"/>
      <c r="W5395" s="38"/>
    </row>
    <row r="5396" spans="1:23" x14ac:dyDescent="0.35">
      <c r="A5396" s="1382">
        <v>76536</v>
      </c>
      <c r="B5396" s="1383">
        <v>0.55000000000000004</v>
      </c>
      <c r="C5396" s="1066" t="s">
        <v>5608</v>
      </c>
      <c r="D5396" s="1"/>
      <c r="E5396" s="1" t="s">
        <v>5452</v>
      </c>
      <c r="F5396" s="3"/>
      <c r="O5396"/>
      <c r="P5396"/>
      <c r="Q5396"/>
      <c r="U5396" s="969"/>
      <c r="V5396" s="38"/>
      <c r="W5396" s="38"/>
    </row>
    <row r="5397" spans="1:23" x14ac:dyDescent="0.35">
      <c r="A5397" s="1382">
        <v>76641</v>
      </c>
      <c r="B5397" s="1383">
        <v>0.71</v>
      </c>
      <c r="C5397" s="1066" t="s">
        <v>5617</v>
      </c>
      <c r="D5397" s="1"/>
      <c r="E5397" s="1" t="s">
        <v>5452</v>
      </c>
      <c r="F5397" s="3"/>
      <c r="O5397"/>
      <c r="P5397"/>
      <c r="Q5397"/>
      <c r="U5397" s="969"/>
      <c r="V5397" s="38"/>
      <c r="W5397" s="38"/>
    </row>
    <row r="5398" spans="1:23" x14ac:dyDescent="0.35">
      <c r="A5398" s="1382">
        <v>76641</v>
      </c>
      <c r="B5398" s="1383">
        <v>0.71</v>
      </c>
      <c r="C5398" s="1066" t="s">
        <v>5618</v>
      </c>
      <c r="D5398" s="1"/>
      <c r="E5398" s="1" t="s">
        <v>5452</v>
      </c>
      <c r="F5398" s="3"/>
      <c r="O5398"/>
      <c r="P5398"/>
      <c r="Q5398"/>
      <c r="U5398" s="969"/>
      <c r="V5398" s="38"/>
      <c r="W5398" s="38"/>
    </row>
    <row r="5399" spans="1:23" x14ac:dyDescent="0.35">
      <c r="A5399" s="1382">
        <v>76642</v>
      </c>
      <c r="B5399" s="1383">
        <v>0.66</v>
      </c>
      <c r="C5399" s="1066" t="s">
        <v>5613</v>
      </c>
      <c r="D5399" s="1"/>
      <c r="E5399" s="1" t="s">
        <v>5452</v>
      </c>
      <c r="F5399" s="3"/>
      <c r="O5399"/>
      <c r="P5399"/>
      <c r="Q5399"/>
      <c r="U5399" s="969"/>
      <c r="V5399" s="38"/>
      <c r="W5399" s="38"/>
    </row>
    <row r="5400" spans="1:23" x14ac:dyDescent="0.35">
      <c r="A5400" s="1382">
        <v>76642</v>
      </c>
      <c r="B5400" s="1383">
        <v>0.66</v>
      </c>
      <c r="C5400" s="1066" t="s">
        <v>5614</v>
      </c>
      <c r="D5400" s="1"/>
      <c r="E5400" s="1" t="s">
        <v>5452</v>
      </c>
      <c r="F5400" s="3"/>
      <c r="O5400"/>
      <c r="P5400"/>
      <c r="Q5400"/>
      <c r="U5400" s="969"/>
      <c r="V5400" s="38"/>
      <c r="W5400" s="38"/>
    </row>
    <row r="5401" spans="1:23" x14ac:dyDescent="0.35">
      <c r="A5401" s="1382">
        <v>76700</v>
      </c>
      <c r="B5401" s="1383">
        <v>0.79</v>
      </c>
      <c r="C5401" s="1066" t="s">
        <v>689</v>
      </c>
      <c r="D5401" s="1"/>
      <c r="E5401" s="1" t="s">
        <v>5452</v>
      </c>
      <c r="F5401" s="3"/>
      <c r="O5401"/>
      <c r="P5401"/>
      <c r="Q5401"/>
      <c r="U5401" s="969"/>
      <c r="V5401" s="38"/>
      <c r="W5401" s="38"/>
    </row>
    <row r="5402" spans="1:23" x14ac:dyDescent="0.35">
      <c r="A5402" s="1382">
        <v>76705</v>
      </c>
      <c r="B5402" s="1383">
        <v>0.57999999999999996</v>
      </c>
      <c r="C5402" s="1066" t="s">
        <v>5610</v>
      </c>
      <c r="D5402" s="1"/>
      <c r="E5402" s="1" t="s">
        <v>5452</v>
      </c>
      <c r="F5402" s="3"/>
      <c r="O5402"/>
      <c r="P5402"/>
      <c r="Q5402"/>
      <c r="U5402" s="969"/>
      <c r="V5402" s="38"/>
      <c r="W5402" s="38"/>
    </row>
    <row r="5403" spans="1:23" x14ac:dyDescent="0.35">
      <c r="A5403" s="1382">
        <v>76705</v>
      </c>
      <c r="B5403" s="1383">
        <v>0.57999999999999996</v>
      </c>
      <c r="C5403" s="1066" t="s">
        <v>2360</v>
      </c>
      <c r="D5403" s="1"/>
      <c r="E5403" s="1" t="s">
        <v>5452</v>
      </c>
      <c r="F5403" s="3"/>
      <c r="O5403"/>
      <c r="P5403"/>
      <c r="Q5403"/>
      <c r="U5403" s="969"/>
      <c r="V5403" s="38"/>
      <c r="W5403" s="38"/>
    </row>
    <row r="5404" spans="1:23" x14ac:dyDescent="0.35">
      <c r="A5404" s="1382">
        <v>76705</v>
      </c>
      <c r="B5404" s="1383">
        <v>0.57999999999999996</v>
      </c>
      <c r="C5404" s="1066" t="s">
        <v>5611</v>
      </c>
      <c r="D5404" s="1"/>
      <c r="E5404" s="1" t="s">
        <v>5452</v>
      </c>
      <c r="F5404" s="3"/>
      <c r="O5404"/>
      <c r="P5404"/>
      <c r="Q5404"/>
      <c r="U5404" s="969"/>
      <c r="V5404" s="38"/>
      <c r="W5404" s="38"/>
    </row>
    <row r="5405" spans="1:23" x14ac:dyDescent="0.35">
      <c r="A5405" s="1382">
        <v>76770</v>
      </c>
      <c r="B5405" s="1383">
        <v>0.72</v>
      </c>
      <c r="C5405" s="1066" t="s">
        <v>5619</v>
      </c>
      <c r="D5405" s="1"/>
      <c r="E5405" s="1" t="s">
        <v>5452</v>
      </c>
      <c r="F5405" s="3"/>
      <c r="O5405"/>
      <c r="P5405"/>
      <c r="Q5405"/>
      <c r="U5405" s="969"/>
      <c r="V5405" s="38"/>
      <c r="W5405" s="38"/>
    </row>
    <row r="5406" spans="1:23" x14ac:dyDescent="0.35">
      <c r="A5406" s="1382">
        <v>76775</v>
      </c>
      <c r="B5406" s="1383">
        <v>0.56999999999999995</v>
      </c>
      <c r="C5406" s="1066" t="s">
        <v>5609</v>
      </c>
      <c r="D5406" s="1"/>
      <c r="E5406" s="1" t="s">
        <v>5452</v>
      </c>
      <c r="F5406" s="3"/>
      <c r="O5406"/>
      <c r="P5406"/>
      <c r="Q5406"/>
      <c r="U5406" s="969"/>
      <c r="V5406" s="38"/>
      <c r="W5406" s="38"/>
    </row>
    <row r="5407" spans="1:23" x14ac:dyDescent="0.35">
      <c r="A5407" s="1382">
        <v>76801</v>
      </c>
      <c r="B5407" s="1383">
        <v>0.97</v>
      </c>
      <c r="C5407" s="1066" t="s">
        <v>5629</v>
      </c>
      <c r="D5407" s="1"/>
      <c r="E5407" s="1" t="s">
        <v>5452</v>
      </c>
      <c r="F5407" s="3"/>
      <c r="O5407"/>
      <c r="P5407"/>
      <c r="Q5407"/>
      <c r="U5407" s="969"/>
      <c r="V5407" s="38"/>
      <c r="W5407" s="38"/>
    </row>
    <row r="5408" spans="1:23" x14ac:dyDescent="0.35">
      <c r="A5408" s="1382">
        <v>76817</v>
      </c>
      <c r="B5408" s="1383">
        <v>0.73</v>
      </c>
      <c r="C5408" s="1066" t="s">
        <v>5620</v>
      </c>
      <c r="D5408" s="1"/>
      <c r="E5408" s="1" t="s">
        <v>5452</v>
      </c>
      <c r="F5408" s="3"/>
      <c r="O5408"/>
      <c r="P5408"/>
      <c r="Q5408"/>
      <c r="U5408" s="969"/>
      <c r="V5408" s="38"/>
      <c r="W5408" s="38"/>
    </row>
    <row r="5409" spans="1:23" x14ac:dyDescent="0.35">
      <c r="A5409" s="1382">
        <v>76830</v>
      </c>
      <c r="B5409" s="1383">
        <v>0.67</v>
      </c>
      <c r="C5409" s="1066" t="s">
        <v>1052</v>
      </c>
      <c r="D5409" s="1"/>
      <c r="E5409" s="1" t="s">
        <v>5452</v>
      </c>
      <c r="F5409" s="3"/>
      <c r="O5409"/>
      <c r="P5409"/>
      <c r="Q5409"/>
      <c r="U5409" s="969"/>
      <c r="V5409" s="38"/>
      <c r="W5409" s="38"/>
    </row>
    <row r="5410" spans="1:23" x14ac:dyDescent="0.35">
      <c r="A5410" s="1382">
        <v>76856</v>
      </c>
      <c r="B5410" s="1383">
        <v>0.67</v>
      </c>
      <c r="C5410" s="1066" t="s">
        <v>1377</v>
      </c>
      <c r="D5410" s="1"/>
      <c r="E5410" s="1" t="s">
        <v>5452</v>
      </c>
      <c r="F5410" s="3"/>
      <c r="O5410"/>
      <c r="P5410"/>
      <c r="Q5410"/>
      <c r="U5410" s="969"/>
      <c r="V5410" s="38"/>
      <c r="W5410" s="38"/>
    </row>
    <row r="5411" spans="1:23" x14ac:dyDescent="0.35">
      <c r="A5411" s="1382">
        <v>76857</v>
      </c>
      <c r="B5411" s="1383">
        <v>0.49</v>
      </c>
      <c r="C5411" s="1066" t="s">
        <v>5600</v>
      </c>
      <c r="D5411" s="1"/>
      <c r="E5411" s="1" t="s">
        <v>5452</v>
      </c>
      <c r="F5411" s="3"/>
      <c r="O5411"/>
      <c r="P5411"/>
      <c r="Q5411"/>
      <c r="U5411" s="969"/>
      <c r="V5411" s="38"/>
      <c r="W5411" s="38"/>
    </row>
    <row r="5412" spans="1:23" x14ac:dyDescent="0.35">
      <c r="A5412" s="1382">
        <v>76857</v>
      </c>
      <c r="B5412" s="1383">
        <v>0.49</v>
      </c>
      <c r="C5412" s="1066" t="s">
        <v>5601</v>
      </c>
      <c r="D5412" s="1"/>
      <c r="E5412" s="1" t="s">
        <v>5452</v>
      </c>
      <c r="F5412" s="3"/>
      <c r="O5412"/>
      <c r="P5412"/>
      <c r="Q5412"/>
      <c r="U5412" s="969"/>
      <c r="V5412" s="38"/>
      <c r="W5412" s="38"/>
    </row>
    <row r="5413" spans="1:23" x14ac:dyDescent="0.35">
      <c r="A5413" s="1382">
        <v>76870</v>
      </c>
      <c r="B5413" s="1383">
        <v>0.62</v>
      </c>
      <c r="C5413" s="1066" t="s">
        <v>5612</v>
      </c>
      <c r="D5413" s="1"/>
      <c r="E5413" s="1" t="s">
        <v>5452</v>
      </c>
      <c r="F5413" s="3"/>
      <c r="O5413"/>
      <c r="P5413"/>
      <c r="Q5413"/>
      <c r="U5413" s="969"/>
      <c r="V5413" s="38"/>
      <c r="W5413" s="38"/>
    </row>
    <row r="5414" spans="1:23" x14ac:dyDescent="0.35">
      <c r="A5414" s="1388">
        <v>76881</v>
      </c>
      <c r="B5414" s="1389">
        <v>0.88</v>
      </c>
      <c r="C5414" s="1067" t="s">
        <v>5628</v>
      </c>
      <c r="D5414" s="1"/>
      <c r="E5414" s="1" t="s">
        <v>5452</v>
      </c>
      <c r="F5414" s="3"/>
      <c r="O5414"/>
      <c r="P5414"/>
      <c r="Q5414"/>
      <c r="U5414" s="969"/>
      <c r="V5414" s="38"/>
      <c r="W5414" s="38"/>
    </row>
    <row r="5415" spans="1:23" x14ac:dyDescent="0.35">
      <c r="A5415" s="1382">
        <v>76882</v>
      </c>
      <c r="B5415" s="1383">
        <v>0.67</v>
      </c>
      <c r="C5415" s="1066" t="s">
        <v>5615</v>
      </c>
      <c r="D5415" s="1"/>
      <c r="E5415" s="1" t="s">
        <v>5452</v>
      </c>
      <c r="F5415" s="3"/>
      <c r="O5415"/>
      <c r="P5415"/>
      <c r="Q5415"/>
      <c r="U5415" s="969"/>
      <c r="V5415" s="38"/>
      <c r="W5415" s="38"/>
    </row>
    <row r="5416" spans="1:23" x14ac:dyDescent="0.35">
      <c r="A5416" s="1382">
        <v>77075</v>
      </c>
      <c r="B5416" s="1383">
        <v>0.54</v>
      </c>
      <c r="C5416" s="1066" t="s">
        <v>5606</v>
      </c>
      <c r="D5416" s="1"/>
      <c r="E5416" s="1" t="s">
        <v>5452</v>
      </c>
      <c r="F5416" s="3"/>
      <c r="O5416"/>
      <c r="P5416"/>
      <c r="Q5416"/>
      <c r="U5416" s="969"/>
      <c r="V5416" s="38"/>
      <c r="W5416" s="38"/>
    </row>
    <row r="5417" spans="1:23" x14ac:dyDescent="0.35">
      <c r="A5417" s="1382">
        <v>77078</v>
      </c>
      <c r="B5417" s="1383">
        <v>0.24</v>
      </c>
      <c r="C5417" s="1066" t="s">
        <v>5557</v>
      </c>
      <c r="D5417" s="1"/>
      <c r="E5417" s="1" t="s">
        <v>5452</v>
      </c>
      <c r="F5417" s="3"/>
      <c r="O5417"/>
      <c r="P5417"/>
      <c r="Q5417"/>
      <c r="U5417" s="969"/>
      <c r="V5417" s="38"/>
      <c r="W5417" s="38"/>
    </row>
    <row r="5418" spans="1:23" x14ac:dyDescent="0.35">
      <c r="A5418" s="1382">
        <v>77078</v>
      </c>
      <c r="B5418" s="1383">
        <v>0.24</v>
      </c>
      <c r="C5418" s="1066" t="s">
        <v>5558</v>
      </c>
      <c r="D5418" s="1"/>
      <c r="E5418" s="1" t="s">
        <v>5452</v>
      </c>
      <c r="F5418" s="3"/>
      <c r="O5418"/>
      <c r="P5418"/>
      <c r="Q5418"/>
      <c r="U5418" s="969"/>
      <c r="V5418" s="38"/>
      <c r="W5418" s="38"/>
    </row>
    <row r="5419" spans="1:23" x14ac:dyDescent="0.35">
      <c r="A5419" s="1382">
        <v>93306</v>
      </c>
      <c r="B5419" s="1383">
        <v>1.42</v>
      </c>
      <c r="C5419" s="1066" t="s">
        <v>5672</v>
      </c>
      <c r="D5419" s="1"/>
      <c r="E5419" s="1" t="s">
        <v>5452</v>
      </c>
      <c r="F5419" s="3"/>
      <c r="O5419"/>
      <c r="P5419"/>
      <c r="Q5419"/>
      <c r="U5419" s="969"/>
      <c r="V5419" s="38"/>
      <c r="W5419" s="38"/>
    </row>
    <row r="5420" spans="1:23" x14ac:dyDescent="0.35">
      <c r="A5420" s="1382">
        <v>93880</v>
      </c>
      <c r="B5420" s="1383">
        <v>0.78</v>
      </c>
      <c r="C5420" s="1066" t="s">
        <v>5621</v>
      </c>
      <c r="D5420" s="1"/>
      <c r="E5420" s="1" t="s">
        <v>5452</v>
      </c>
      <c r="F5420" s="3"/>
      <c r="O5420"/>
      <c r="P5420"/>
      <c r="Q5420"/>
      <c r="U5420" s="969"/>
      <c r="V5420" s="38"/>
      <c r="W5420" s="38"/>
    </row>
    <row r="5421" spans="1:23" x14ac:dyDescent="0.35">
      <c r="A5421" s="1382">
        <v>93923</v>
      </c>
      <c r="B5421" s="1383">
        <v>0.44</v>
      </c>
      <c r="C5421" s="1070" t="s">
        <v>5594</v>
      </c>
      <c r="D5421" s="1"/>
      <c r="E5421" s="1" t="s">
        <v>5452</v>
      </c>
      <c r="F5421" s="3"/>
      <c r="O5421"/>
      <c r="P5421"/>
      <c r="Q5421"/>
      <c r="U5421" s="969"/>
      <c r="V5421" s="38"/>
      <c r="W5421" s="38"/>
    </row>
    <row r="5422" spans="1:23" x14ac:dyDescent="0.35">
      <c r="A5422" s="1382">
        <v>93925</v>
      </c>
      <c r="B5422" s="1383">
        <v>0.78</v>
      </c>
      <c r="C5422" s="1066" t="s">
        <v>5622</v>
      </c>
      <c r="D5422" s="1"/>
      <c r="E5422" s="1" t="s">
        <v>5452</v>
      </c>
      <c r="F5422" s="3"/>
      <c r="O5422"/>
      <c r="P5422"/>
      <c r="Q5422"/>
      <c r="U5422" s="969"/>
      <c r="V5422" s="38"/>
      <c r="W5422" s="38"/>
    </row>
    <row r="5423" spans="1:23" x14ac:dyDescent="0.35">
      <c r="A5423" s="1382">
        <v>93925</v>
      </c>
      <c r="B5423" s="1383">
        <v>0.78</v>
      </c>
      <c r="C5423" s="1066" t="s">
        <v>5623</v>
      </c>
      <c r="D5423" s="1"/>
      <c r="E5423" s="1" t="s">
        <v>5452</v>
      </c>
      <c r="F5423" s="3"/>
      <c r="O5423"/>
      <c r="P5423"/>
      <c r="Q5423"/>
      <c r="U5423" s="969"/>
      <c r="V5423" s="38"/>
      <c r="W5423" s="38"/>
    </row>
    <row r="5424" spans="1:23" x14ac:dyDescent="0.35">
      <c r="A5424" s="1382">
        <v>93926</v>
      </c>
      <c r="B5424" s="1383">
        <v>0.49</v>
      </c>
      <c r="C5424" s="1066" t="s">
        <v>5602</v>
      </c>
      <c r="D5424" s="1"/>
      <c r="E5424" s="1" t="s">
        <v>5452</v>
      </c>
      <c r="F5424" s="3"/>
      <c r="O5424"/>
      <c r="P5424"/>
      <c r="Q5424"/>
      <c r="U5424" s="969"/>
      <c r="V5424" s="38"/>
      <c r="W5424" s="38"/>
    </row>
    <row r="5425" spans="1:23" x14ac:dyDescent="0.35">
      <c r="A5425" s="1382">
        <v>93926</v>
      </c>
      <c r="B5425" s="1383">
        <v>0.49</v>
      </c>
      <c r="C5425" s="1066" t="s">
        <v>5603</v>
      </c>
      <c r="D5425" s="1"/>
      <c r="E5425" s="1" t="s">
        <v>5452</v>
      </c>
      <c r="F5425" s="3"/>
      <c r="O5425"/>
      <c r="P5425"/>
      <c r="Q5425"/>
      <c r="U5425" s="969"/>
      <c r="V5425" s="38"/>
      <c r="W5425" s="38"/>
    </row>
    <row r="5426" spans="1:23" x14ac:dyDescent="0.35">
      <c r="A5426" s="1382">
        <v>93930</v>
      </c>
      <c r="B5426" s="1383">
        <v>0.78</v>
      </c>
      <c r="C5426" s="1066" t="s">
        <v>5624</v>
      </c>
      <c r="D5426" s="1"/>
      <c r="E5426" s="1" t="s">
        <v>5452</v>
      </c>
      <c r="F5426" s="3"/>
      <c r="O5426"/>
      <c r="P5426"/>
      <c r="Q5426"/>
      <c r="U5426" s="969"/>
      <c r="V5426" s="38"/>
      <c r="W5426" s="38"/>
    </row>
    <row r="5427" spans="1:23" x14ac:dyDescent="0.35">
      <c r="A5427" s="1382">
        <v>93931</v>
      </c>
      <c r="B5427" s="1383">
        <v>0.49</v>
      </c>
      <c r="C5427" s="1066" t="s">
        <v>5604</v>
      </c>
      <c r="D5427" s="1"/>
      <c r="E5427" s="1" t="s">
        <v>5452</v>
      </c>
      <c r="F5427" s="3"/>
      <c r="O5427"/>
      <c r="P5427"/>
      <c r="Q5427"/>
      <c r="U5427" s="969"/>
      <c r="V5427" s="38"/>
      <c r="W5427" s="38"/>
    </row>
    <row r="5428" spans="1:23" x14ac:dyDescent="0.35">
      <c r="A5428" s="1382">
        <v>93931</v>
      </c>
      <c r="B5428" s="1383">
        <v>0.49</v>
      </c>
      <c r="C5428" s="1066" t="s">
        <v>5605</v>
      </c>
      <c r="D5428" s="1"/>
      <c r="E5428" s="1" t="s">
        <v>5452</v>
      </c>
      <c r="F5428" s="3"/>
      <c r="O5428"/>
      <c r="P5428"/>
      <c r="Q5428"/>
      <c r="U5428" s="969"/>
      <c r="V5428" s="38"/>
      <c r="W5428" s="38"/>
    </row>
    <row r="5429" spans="1:23" x14ac:dyDescent="0.35">
      <c r="A5429" s="1382">
        <v>93970</v>
      </c>
      <c r="B5429" s="1383">
        <v>0.68</v>
      </c>
      <c r="C5429" s="1066" t="s">
        <v>5577</v>
      </c>
      <c r="D5429" s="1"/>
      <c r="E5429" s="1" t="s">
        <v>5452</v>
      </c>
      <c r="F5429" s="3"/>
      <c r="O5429"/>
      <c r="P5429"/>
      <c r="Q5429"/>
      <c r="U5429" s="969"/>
      <c r="V5429" s="38"/>
      <c r="W5429" s="38"/>
    </row>
    <row r="5430" spans="1:23" x14ac:dyDescent="0.35">
      <c r="A5430" s="1382">
        <v>93970</v>
      </c>
      <c r="B5430" s="1383">
        <v>0.68</v>
      </c>
      <c r="C5430" s="1066" t="s">
        <v>5616</v>
      </c>
      <c r="D5430" s="1"/>
      <c r="E5430" s="1" t="s">
        <v>5452</v>
      </c>
      <c r="F5430" s="3"/>
      <c r="O5430"/>
      <c r="P5430"/>
      <c r="Q5430"/>
      <c r="U5430" s="969"/>
      <c r="V5430" s="38"/>
      <c r="W5430" s="38"/>
    </row>
    <row r="5431" spans="1:23" x14ac:dyDescent="0.35">
      <c r="A5431" s="1382">
        <v>93971</v>
      </c>
      <c r="B5431" s="1383">
        <v>0.44</v>
      </c>
      <c r="C5431" s="1070" t="s">
        <v>5595</v>
      </c>
      <c r="D5431" s="1"/>
      <c r="E5431" s="1" t="s">
        <v>5452</v>
      </c>
      <c r="F5431" s="3"/>
      <c r="O5431"/>
      <c r="P5431"/>
      <c r="Q5431"/>
      <c r="U5431" s="969"/>
      <c r="V5431" s="38"/>
      <c r="W5431" s="38"/>
    </row>
    <row r="5432" spans="1:23" x14ac:dyDescent="0.35">
      <c r="A5432" s="1382">
        <v>93971</v>
      </c>
      <c r="B5432" s="1383">
        <v>0.44</v>
      </c>
      <c r="C5432" s="1070" t="s">
        <v>5575</v>
      </c>
      <c r="D5432" s="1"/>
      <c r="E5432" s="1" t="s">
        <v>5452</v>
      </c>
      <c r="F5432" s="3"/>
      <c r="O5432"/>
      <c r="P5432"/>
      <c r="Q5432"/>
      <c r="U5432" s="969"/>
      <c r="V5432" s="38"/>
      <c r="W5432" s="38"/>
    </row>
    <row r="5433" spans="1:23" x14ac:dyDescent="0.35">
      <c r="A5433" s="1382">
        <v>93971</v>
      </c>
      <c r="B5433" s="1383">
        <v>0.44</v>
      </c>
      <c r="C5433" s="1070" t="s">
        <v>5576</v>
      </c>
      <c r="D5433" s="1"/>
      <c r="E5433" s="1" t="s">
        <v>5452</v>
      </c>
      <c r="F5433" s="3"/>
      <c r="O5433"/>
      <c r="P5433"/>
      <c r="Q5433"/>
      <c r="U5433" s="969"/>
      <c r="V5433" s="38"/>
      <c r="W5433" s="38"/>
    </row>
    <row r="5434" spans="1:23" x14ac:dyDescent="0.35">
      <c r="A5434" s="1382">
        <v>93971</v>
      </c>
      <c r="B5434" s="1383">
        <v>0.44</v>
      </c>
      <c r="C5434" s="1066" t="s">
        <v>5596</v>
      </c>
      <c r="D5434" s="1"/>
      <c r="E5434" s="1" t="s">
        <v>5452</v>
      </c>
      <c r="F5434" s="3"/>
      <c r="O5434"/>
      <c r="P5434"/>
      <c r="Q5434"/>
      <c r="U5434" s="969"/>
      <c r="V5434" s="38"/>
      <c r="W5434" s="38"/>
    </row>
    <row r="5435" spans="1:23" x14ac:dyDescent="0.35">
      <c r="A5435" s="1382">
        <v>93971</v>
      </c>
      <c r="B5435" s="1383">
        <v>0.44</v>
      </c>
      <c r="C5435" s="1066" t="s">
        <v>5597</v>
      </c>
      <c r="D5435" s="1"/>
      <c r="E5435" s="1" t="s">
        <v>5452</v>
      </c>
      <c r="F5435" s="3"/>
      <c r="O5435"/>
      <c r="P5435"/>
      <c r="Q5435"/>
      <c r="U5435" s="969"/>
      <c r="V5435" s="38"/>
      <c r="W5435" s="38"/>
    </row>
    <row r="5436" spans="1:23" x14ac:dyDescent="0.35">
      <c r="A5436" s="1382">
        <v>93975</v>
      </c>
      <c r="B5436" s="1383">
        <v>1.1299999999999999</v>
      </c>
      <c r="C5436" s="1070" t="s">
        <v>5646</v>
      </c>
      <c r="D5436" s="1"/>
      <c r="E5436" s="1" t="s">
        <v>5452</v>
      </c>
      <c r="F5436" s="3"/>
      <c r="O5436"/>
      <c r="P5436"/>
      <c r="Q5436"/>
      <c r="U5436" s="969"/>
      <c r="V5436" s="38"/>
      <c r="W5436" s="38"/>
    </row>
    <row r="5437" spans="1:23" x14ac:dyDescent="0.35">
      <c r="A5437" s="1382" t="s">
        <v>5598</v>
      </c>
      <c r="B5437" s="1383">
        <v>0.48</v>
      </c>
      <c r="C5437" s="1070" t="s">
        <v>5599</v>
      </c>
      <c r="D5437" s="1"/>
      <c r="E5437" s="1" t="s">
        <v>5452</v>
      </c>
      <c r="F5437" s="3"/>
      <c r="O5437"/>
      <c r="P5437"/>
      <c r="Q5437"/>
      <c r="U5437" s="969"/>
      <c r="V5437" s="38"/>
      <c r="W5437" s="38"/>
    </row>
    <row r="5438" spans="1:23" x14ac:dyDescent="0.35">
      <c r="A5438" s="1382" t="s">
        <v>515</v>
      </c>
      <c r="B5438" s="1383">
        <v>2.75</v>
      </c>
      <c r="C5438" s="1070" t="s">
        <v>5689</v>
      </c>
      <c r="D5438" s="1"/>
      <c r="E5438" s="1" t="s">
        <v>5452</v>
      </c>
      <c r="F5438" s="3"/>
      <c r="O5438"/>
      <c r="P5438"/>
      <c r="Q5438"/>
      <c r="U5438" s="969"/>
      <c r="V5438" s="38"/>
      <c r="W5438" s="38"/>
    </row>
    <row r="5439" spans="1:23" x14ac:dyDescent="0.35">
      <c r="A5439" s="1382" t="s">
        <v>517</v>
      </c>
      <c r="B5439" s="1383">
        <v>2.9</v>
      </c>
      <c r="C5439" s="1066" t="s">
        <v>5687</v>
      </c>
      <c r="D5439" s="1"/>
      <c r="E5439" s="1" t="s">
        <v>5452</v>
      </c>
      <c r="F5439" s="3"/>
      <c r="O5439"/>
      <c r="P5439"/>
      <c r="Q5439"/>
      <c r="U5439" s="969"/>
      <c r="V5439" s="38"/>
      <c r="W5439" s="38"/>
    </row>
    <row r="5440" spans="1:23" x14ac:dyDescent="0.35">
      <c r="A5440" s="1382" t="s">
        <v>517</v>
      </c>
      <c r="B5440" s="1383">
        <v>2.9</v>
      </c>
      <c r="C5440" s="1070" t="s">
        <v>5690</v>
      </c>
      <c r="D5440" s="1"/>
      <c r="E5440" s="1" t="s">
        <v>5452</v>
      </c>
      <c r="F5440" s="3"/>
      <c r="O5440"/>
      <c r="P5440"/>
      <c r="Q5440"/>
      <c r="U5440" s="969"/>
      <c r="V5440" s="38"/>
      <c r="W5440" s="38"/>
    </row>
    <row r="5441" spans="1:23" x14ac:dyDescent="0.35">
      <c r="A5441" s="1382" t="s">
        <v>517</v>
      </c>
      <c r="B5441" s="1383">
        <v>2.9</v>
      </c>
      <c r="C5441" s="1070" t="s">
        <v>5691</v>
      </c>
      <c r="D5441" s="1"/>
      <c r="E5441" s="1" t="s">
        <v>5452</v>
      </c>
      <c r="F5441" s="3"/>
      <c r="O5441"/>
      <c r="P5441"/>
      <c r="Q5441"/>
      <c r="U5441" s="969"/>
      <c r="V5441" s="38"/>
      <c r="W5441" s="38"/>
    </row>
    <row r="5442" spans="1:23" x14ac:dyDescent="0.35">
      <c r="A5442" s="1382" t="s">
        <v>517</v>
      </c>
      <c r="B5442" s="1383">
        <v>2.9</v>
      </c>
      <c r="C5442" s="1070" t="s">
        <v>5692</v>
      </c>
      <c r="D5442" s="1"/>
      <c r="E5442" s="1" t="s">
        <v>5452</v>
      </c>
      <c r="F5442" s="3"/>
      <c r="O5442"/>
      <c r="P5442"/>
      <c r="Q5442"/>
      <c r="U5442" s="969"/>
      <c r="V5442" s="38"/>
      <c r="W5442" s="38"/>
    </row>
    <row r="5443" spans="1:23" x14ac:dyDescent="0.35">
      <c r="A5443" s="1382" t="s">
        <v>517</v>
      </c>
      <c r="B5443" s="1383">
        <v>2.9</v>
      </c>
      <c r="C5443" s="1070" t="s">
        <v>5692</v>
      </c>
      <c r="D5443" s="1"/>
      <c r="E5443" s="1" t="s">
        <v>5452</v>
      </c>
      <c r="F5443" s="1109"/>
      <c r="O5443"/>
      <c r="P5443"/>
      <c r="Q5443"/>
      <c r="U5443" s="969"/>
      <c r="V5443" s="38"/>
      <c r="W5443" s="38"/>
    </row>
    <row r="5444" spans="1:23" x14ac:dyDescent="0.35">
      <c r="A5444" s="1382" t="s">
        <v>1275</v>
      </c>
      <c r="B5444" s="1383">
        <v>3.1799999999999997</v>
      </c>
      <c r="C5444" s="1066" t="s">
        <v>5693</v>
      </c>
      <c r="D5444" s="1"/>
      <c r="E5444" s="1" t="s">
        <v>5452</v>
      </c>
      <c r="F5444" s="3"/>
      <c r="O5444"/>
      <c r="P5444"/>
      <c r="Q5444"/>
      <c r="U5444" s="969"/>
      <c r="V5444" s="38"/>
      <c r="W5444" s="38"/>
    </row>
    <row r="5445" spans="1:23" x14ac:dyDescent="0.35">
      <c r="A5445" s="1382" t="s">
        <v>4744</v>
      </c>
      <c r="B5445" s="1383">
        <v>0.32</v>
      </c>
      <c r="C5445" s="1070" t="s">
        <v>5590</v>
      </c>
      <c r="D5445" s="1"/>
      <c r="E5445" s="1" t="s">
        <v>5452</v>
      </c>
      <c r="F5445" s="3"/>
      <c r="O5445"/>
      <c r="P5445"/>
      <c r="Q5445"/>
      <c r="U5445" s="969"/>
      <c r="V5445" s="38"/>
      <c r="W5445" s="38"/>
    </row>
    <row r="5446" spans="1:23" x14ac:dyDescent="0.35">
      <c r="A5446" s="1382" t="s">
        <v>1878</v>
      </c>
      <c r="B5446" s="1383">
        <v>0.32</v>
      </c>
      <c r="C5446" s="1066" t="s">
        <v>5591</v>
      </c>
      <c r="D5446" s="1"/>
      <c r="E5446" s="1" t="s">
        <v>5452</v>
      </c>
      <c r="F5446" s="5"/>
      <c r="O5446"/>
      <c r="P5446"/>
      <c r="Q5446"/>
      <c r="U5446" s="969"/>
      <c r="V5446" s="38"/>
      <c r="W5446" s="38"/>
    </row>
    <row r="5447" spans="1:23" x14ac:dyDescent="0.35">
      <c r="A5447" s="1382" t="s">
        <v>863</v>
      </c>
      <c r="B5447" s="1383">
        <v>1.33</v>
      </c>
      <c r="C5447" s="1070" t="s">
        <v>5667</v>
      </c>
      <c r="D5447" s="1"/>
      <c r="E5447" s="1" t="s">
        <v>5452</v>
      </c>
      <c r="F5447" s="5"/>
      <c r="O5447"/>
      <c r="P5447"/>
      <c r="Q5447"/>
      <c r="U5447" s="969"/>
      <c r="V5447" s="38"/>
      <c r="W5447" s="38"/>
    </row>
    <row r="5448" spans="1:23" x14ac:dyDescent="0.35">
      <c r="A5448" s="1382" t="s">
        <v>863</v>
      </c>
      <c r="B5448" s="1383">
        <v>1.33</v>
      </c>
      <c r="C5448" s="1070" t="s">
        <v>5668</v>
      </c>
      <c r="D5448" s="1"/>
      <c r="E5448" s="1" t="s">
        <v>5452</v>
      </c>
      <c r="F5448" s="3"/>
      <c r="O5448"/>
      <c r="P5448"/>
      <c r="Q5448"/>
      <c r="U5448" s="969"/>
      <c r="V5448" s="38"/>
      <c r="W5448" s="38"/>
    </row>
    <row r="5449" spans="1:23" x14ac:dyDescent="0.35">
      <c r="A5449" s="1382" t="s">
        <v>863</v>
      </c>
      <c r="B5449" s="1383">
        <v>1.33</v>
      </c>
      <c r="C5449" s="1070" t="s">
        <v>5669</v>
      </c>
      <c r="D5449" s="1"/>
      <c r="E5449" s="1" t="s">
        <v>5452</v>
      </c>
      <c r="F5449" s="3"/>
      <c r="O5449"/>
      <c r="P5449"/>
      <c r="Q5449"/>
      <c r="U5449" s="969"/>
      <c r="V5449" s="38"/>
      <c r="W5449" s="38"/>
    </row>
    <row r="5450" spans="1:23" x14ac:dyDescent="0.35">
      <c r="A5450" s="1382" t="s">
        <v>5652</v>
      </c>
      <c r="B5450" s="1383">
        <v>1.22</v>
      </c>
      <c r="C5450" s="1070" t="s">
        <v>5653</v>
      </c>
      <c r="D5450" s="1"/>
      <c r="E5450" s="1" t="s">
        <v>5452</v>
      </c>
      <c r="F5450" s="3"/>
      <c r="O5450"/>
      <c r="P5450"/>
      <c r="Q5450"/>
      <c r="U5450" s="969"/>
      <c r="V5450" s="38"/>
      <c r="W5450" s="38"/>
    </row>
    <row r="5451" spans="1:23" x14ac:dyDescent="0.35">
      <c r="A5451" s="1393">
        <v>49465</v>
      </c>
      <c r="B5451" s="1394">
        <v>0.6</v>
      </c>
      <c r="C5451" s="1069" t="s">
        <v>2817</v>
      </c>
      <c r="D5451" s="1"/>
      <c r="E5451" s="1" t="s">
        <v>5695</v>
      </c>
      <c r="F5451" s="3"/>
      <c r="O5451"/>
      <c r="P5451"/>
      <c r="Q5451"/>
      <c r="U5451" s="969"/>
      <c r="V5451" s="38"/>
      <c r="W5451" s="38"/>
    </row>
    <row r="5452" spans="1:23" x14ac:dyDescent="0.35">
      <c r="A5452" s="1393">
        <v>70100</v>
      </c>
      <c r="B5452" s="1394">
        <v>0.18</v>
      </c>
      <c r="C5452" s="1069" t="s">
        <v>5734</v>
      </c>
      <c r="D5452" s="1"/>
      <c r="E5452" s="1" t="s">
        <v>5695</v>
      </c>
      <c r="F5452" s="3"/>
      <c r="O5452"/>
      <c r="P5452"/>
      <c r="Q5452"/>
      <c r="U5452" s="969"/>
      <c r="V5452" s="38"/>
      <c r="W5452" s="38"/>
    </row>
    <row r="5453" spans="1:23" x14ac:dyDescent="0.35">
      <c r="A5453" s="1393">
        <v>70110</v>
      </c>
      <c r="B5453" s="1394">
        <v>0.24</v>
      </c>
      <c r="C5453" s="1069" t="s">
        <v>5771</v>
      </c>
      <c r="D5453" s="1"/>
      <c r="E5453" s="1" t="s">
        <v>5695</v>
      </c>
      <c r="F5453" s="1114"/>
      <c r="O5453"/>
      <c r="P5453"/>
      <c r="Q5453"/>
      <c r="U5453" s="969"/>
      <c r="V5453" s="38"/>
      <c r="W5453" s="38"/>
    </row>
    <row r="5454" spans="1:23" x14ac:dyDescent="0.35">
      <c r="A5454" s="1393">
        <v>70130</v>
      </c>
      <c r="B5454" s="1394">
        <v>0.33</v>
      </c>
      <c r="C5454" s="1069" t="s">
        <v>5788</v>
      </c>
      <c r="D5454" s="1"/>
      <c r="E5454" s="1" t="s">
        <v>5695</v>
      </c>
      <c r="F5454" s="3"/>
      <c r="O5454"/>
      <c r="P5454"/>
      <c r="Q5454"/>
      <c r="U5454" s="969"/>
      <c r="V5454" s="38"/>
      <c r="W5454" s="38"/>
    </row>
    <row r="5455" spans="1:23" x14ac:dyDescent="0.35">
      <c r="A5455" s="1393">
        <v>70140</v>
      </c>
      <c r="B5455" s="1394">
        <v>0.19</v>
      </c>
      <c r="C5455" s="1069" t="s">
        <v>5747</v>
      </c>
      <c r="D5455" s="1"/>
      <c r="E5455" s="1" t="s">
        <v>5695</v>
      </c>
      <c r="F5455" s="3"/>
      <c r="O5455"/>
      <c r="P5455"/>
      <c r="Q5455"/>
      <c r="U5455" s="969"/>
      <c r="V5455" s="38"/>
      <c r="W5455" s="38"/>
    </row>
    <row r="5456" spans="1:23" x14ac:dyDescent="0.35">
      <c r="A5456" s="1393">
        <v>70150</v>
      </c>
      <c r="B5456" s="1394">
        <v>0.25</v>
      </c>
      <c r="C5456" s="1069" t="s">
        <v>5772</v>
      </c>
      <c r="D5456" s="1"/>
      <c r="E5456" s="1" t="s">
        <v>5695</v>
      </c>
      <c r="F5456" s="3"/>
      <c r="O5456"/>
      <c r="P5456"/>
      <c r="Q5456"/>
      <c r="U5456" s="969"/>
      <c r="V5456" s="38"/>
      <c r="W5456" s="38"/>
    </row>
    <row r="5457" spans="1:23" x14ac:dyDescent="0.35">
      <c r="A5457" s="1393">
        <v>70160</v>
      </c>
      <c r="B5457" s="1394">
        <v>0.17</v>
      </c>
      <c r="C5457" s="1069" t="s">
        <v>5720</v>
      </c>
      <c r="D5457" s="1"/>
      <c r="E5457" s="1" t="s">
        <v>5695</v>
      </c>
      <c r="F5457" s="3"/>
      <c r="O5457"/>
      <c r="P5457"/>
      <c r="Q5457"/>
      <c r="U5457" s="969"/>
      <c r="V5457" s="38"/>
      <c r="W5457" s="38"/>
    </row>
    <row r="5458" spans="1:23" x14ac:dyDescent="0.35">
      <c r="A5458" s="1393">
        <v>70200</v>
      </c>
      <c r="B5458" s="1394">
        <v>0.27</v>
      </c>
      <c r="C5458" s="1069" t="s">
        <v>5780</v>
      </c>
      <c r="D5458" s="1"/>
      <c r="E5458" s="1" t="s">
        <v>5695</v>
      </c>
      <c r="F5458" s="3"/>
      <c r="O5458"/>
      <c r="P5458"/>
      <c r="Q5458"/>
      <c r="U5458" s="969"/>
      <c r="V5458" s="38"/>
      <c r="W5458" s="38"/>
    </row>
    <row r="5459" spans="1:23" x14ac:dyDescent="0.35">
      <c r="A5459" s="1393">
        <v>70210</v>
      </c>
      <c r="B5459" s="1394">
        <v>0.17</v>
      </c>
      <c r="C5459" s="1069" t="s">
        <v>5721</v>
      </c>
      <c r="D5459" s="1"/>
      <c r="E5459" s="1" t="s">
        <v>5695</v>
      </c>
      <c r="F5459" s="3"/>
      <c r="O5459"/>
      <c r="P5459"/>
      <c r="Q5459"/>
      <c r="U5459" s="969"/>
      <c r="V5459" s="38"/>
      <c r="W5459" s="38"/>
    </row>
    <row r="5460" spans="1:23" x14ac:dyDescent="0.35">
      <c r="A5460" s="1393">
        <v>70220</v>
      </c>
      <c r="B5460" s="1394">
        <v>0.21</v>
      </c>
      <c r="C5460" s="1069" t="s">
        <v>5752</v>
      </c>
      <c r="D5460" s="1"/>
      <c r="E5460" s="1" t="s">
        <v>5695</v>
      </c>
      <c r="F5460" s="3"/>
      <c r="O5460"/>
      <c r="P5460"/>
      <c r="Q5460"/>
      <c r="U5460" s="969"/>
      <c r="V5460" s="38"/>
      <c r="W5460" s="38"/>
    </row>
    <row r="5461" spans="1:23" x14ac:dyDescent="0.35">
      <c r="A5461" s="1393">
        <v>70240</v>
      </c>
      <c r="B5461" s="1394">
        <v>0.19</v>
      </c>
      <c r="C5461" s="1069" t="s">
        <v>2736</v>
      </c>
      <c r="D5461" s="1"/>
      <c r="E5461" s="1" t="s">
        <v>5695</v>
      </c>
      <c r="F5461" s="3"/>
      <c r="O5461"/>
      <c r="P5461"/>
      <c r="Q5461"/>
      <c r="U5461" s="969"/>
      <c r="V5461" s="38"/>
      <c r="W5461" s="38"/>
    </row>
    <row r="5462" spans="1:23" x14ac:dyDescent="0.35">
      <c r="A5462" s="1393">
        <v>70250</v>
      </c>
      <c r="B5462" s="1394">
        <v>0.18</v>
      </c>
      <c r="C5462" s="1069" t="s">
        <v>5735</v>
      </c>
      <c r="D5462" s="1"/>
      <c r="E5462" s="1" t="s">
        <v>5695</v>
      </c>
      <c r="F5462" s="3"/>
      <c r="O5462"/>
      <c r="P5462"/>
      <c r="Q5462"/>
      <c r="U5462" s="969"/>
      <c r="V5462" s="38"/>
      <c r="W5462" s="38"/>
    </row>
    <row r="5463" spans="1:23" x14ac:dyDescent="0.35">
      <c r="A5463" s="1393">
        <v>70260</v>
      </c>
      <c r="B5463" s="1394">
        <v>0.27</v>
      </c>
      <c r="C5463" s="1069" t="s">
        <v>5781</v>
      </c>
      <c r="D5463" s="1"/>
      <c r="E5463" s="1" t="s">
        <v>5695</v>
      </c>
      <c r="F5463" s="3"/>
      <c r="O5463"/>
      <c r="P5463"/>
      <c r="Q5463"/>
      <c r="U5463" s="969"/>
      <c r="V5463" s="38"/>
      <c r="W5463" s="38"/>
    </row>
    <row r="5464" spans="1:23" x14ac:dyDescent="0.35">
      <c r="A5464" s="1393">
        <v>70330</v>
      </c>
      <c r="B5464" s="1394">
        <v>0.23</v>
      </c>
      <c r="C5464" s="1069" t="s">
        <v>5770</v>
      </c>
      <c r="D5464" s="1"/>
      <c r="E5464" s="1" t="s">
        <v>5695</v>
      </c>
      <c r="F5464" s="3"/>
      <c r="O5464"/>
      <c r="P5464"/>
      <c r="Q5464"/>
      <c r="U5464" s="969"/>
      <c r="V5464" s="38"/>
      <c r="W5464" s="38"/>
    </row>
    <row r="5465" spans="1:23" x14ac:dyDescent="0.35">
      <c r="A5465" s="1393">
        <v>70360</v>
      </c>
      <c r="B5465" s="1394">
        <v>0.18</v>
      </c>
      <c r="C5465" s="1069" t="s">
        <v>604</v>
      </c>
      <c r="D5465" s="1"/>
      <c r="E5465" s="1" t="s">
        <v>5695</v>
      </c>
      <c r="F5465" s="3"/>
      <c r="O5465"/>
      <c r="P5465"/>
      <c r="Q5465"/>
      <c r="U5465" s="969"/>
      <c r="V5465" s="38"/>
      <c r="W5465" s="38"/>
    </row>
    <row r="5466" spans="1:23" x14ac:dyDescent="0.35">
      <c r="A5466" s="1393">
        <v>70380</v>
      </c>
      <c r="B5466" s="1394">
        <v>0.17</v>
      </c>
      <c r="C5466" s="1069" t="s">
        <v>5722</v>
      </c>
      <c r="D5466" s="1"/>
      <c r="E5466" s="1" t="s">
        <v>5695</v>
      </c>
      <c r="F5466" s="3"/>
      <c r="O5466"/>
      <c r="P5466"/>
      <c r="Q5466"/>
      <c r="U5466" s="969"/>
      <c r="V5466" s="38"/>
      <c r="W5466" s="38"/>
    </row>
    <row r="5467" spans="1:23" x14ac:dyDescent="0.35">
      <c r="A5467" s="1393">
        <v>70380</v>
      </c>
      <c r="B5467" s="1394">
        <v>0.17</v>
      </c>
      <c r="C5467" s="1069" t="s">
        <v>5723</v>
      </c>
      <c r="D5467" s="1"/>
      <c r="E5467" s="1" t="s">
        <v>5695</v>
      </c>
      <c r="F5467" s="3"/>
      <c r="O5467"/>
      <c r="P5467"/>
      <c r="Q5467"/>
      <c r="U5467" s="969"/>
      <c r="V5467" s="38"/>
      <c r="W5467" s="38"/>
    </row>
    <row r="5468" spans="1:23" x14ac:dyDescent="0.35">
      <c r="A5468" s="1393">
        <v>70450</v>
      </c>
      <c r="B5468" s="1394">
        <v>0.83</v>
      </c>
      <c r="C5468" s="1069" t="s">
        <v>4832</v>
      </c>
      <c r="D5468" s="1"/>
      <c r="E5468" s="1" t="s">
        <v>5695</v>
      </c>
      <c r="F5468" s="3"/>
      <c r="O5468"/>
      <c r="P5468"/>
      <c r="Q5468"/>
      <c r="U5468" s="969"/>
      <c r="V5468" s="38"/>
      <c r="W5468" s="38"/>
    </row>
    <row r="5469" spans="1:23" x14ac:dyDescent="0.35">
      <c r="A5469" s="1396">
        <v>70450</v>
      </c>
      <c r="B5469" s="1397">
        <v>0.83</v>
      </c>
      <c r="C5469" s="1085" t="s">
        <v>5842</v>
      </c>
      <c r="D5469" s="1"/>
      <c r="E5469" s="1" t="s">
        <v>5695</v>
      </c>
      <c r="F5469" s="3"/>
      <c r="O5469"/>
      <c r="P5469"/>
      <c r="Q5469"/>
      <c r="U5469" s="969"/>
      <c r="V5469" s="38"/>
      <c r="W5469" s="38"/>
    </row>
    <row r="5470" spans="1:23" x14ac:dyDescent="0.35">
      <c r="A5470" s="1393">
        <v>70460</v>
      </c>
      <c r="B5470" s="1394">
        <v>1.1000000000000001</v>
      </c>
      <c r="C5470" s="1069" t="s">
        <v>5862</v>
      </c>
      <c r="D5470" s="1"/>
      <c r="E5470" s="1" t="s">
        <v>5695</v>
      </c>
      <c r="F5470" s="3"/>
      <c r="O5470"/>
      <c r="P5470"/>
      <c r="Q5470"/>
      <c r="U5470" s="969"/>
      <c r="V5470" s="38"/>
      <c r="W5470" s="38"/>
    </row>
    <row r="5471" spans="1:23" x14ac:dyDescent="0.35">
      <c r="A5471" s="1393">
        <v>70470</v>
      </c>
      <c r="B5471" s="1394">
        <v>1.24</v>
      </c>
      <c r="C5471" s="1069" t="s">
        <v>5654</v>
      </c>
      <c r="D5471" s="1"/>
      <c r="E5471" s="1" t="s">
        <v>5695</v>
      </c>
      <c r="F5471" s="3"/>
      <c r="O5471"/>
      <c r="P5471"/>
      <c r="Q5471"/>
      <c r="U5471" s="969"/>
      <c r="V5471" s="38"/>
      <c r="W5471" s="38"/>
    </row>
    <row r="5472" spans="1:23" x14ac:dyDescent="0.35">
      <c r="A5472" s="1393">
        <v>70480</v>
      </c>
      <c r="B5472" s="1394">
        <v>1.25</v>
      </c>
      <c r="C5472" s="1069" t="s">
        <v>5881</v>
      </c>
      <c r="D5472" s="1"/>
      <c r="E5472" s="1" t="s">
        <v>5695</v>
      </c>
      <c r="F5472" s="3"/>
      <c r="O5472"/>
      <c r="P5472"/>
      <c r="Q5472"/>
      <c r="U5472" s="969"/>
      <c r="V5472" s="38"/>
      <c r="W5472" s="38"/>
    </row>
    <row r="5473" spans="1:23" x14ac:dyDescent="0.35">
      <c r="A5473" s="1393">
        <v>70481</v>
      </c>
      <c r="B5473" s="1394">
        <v>1.1000000000000001</v>
      </c>
      <c r="C5473" s="1069" t="s">
        <v>5863</v>
      </c>
      <c r="D5473" s="1"/>
      <c r="E5473" s="1" t="s">
        <v>5695</v>
      </c>
      <c r="F5473" s="3"/>
      <c r="O5473"/>
      <c r="P5473"/>
      <c r="Q5473"/>
      <c r="U5473" s="969"/>
      <c r="V5473" s="38"/>
      <c r="W5473" s="38"/>
    </row>
    <row r="5474" spans="1:23" x14ac:dyDescent="0.35">
      <c r="A5474" s="1393">
        <v>70482</v>
      </c>
      <c r="B5474" s="1394">
        <v>1.24</v>
      </c>
      <c r="C5474" s="1069" t="s">
        <v>5876</v>
      </c>
      <c r="D5474" s="1"/>
      <c r="E5474" s="1" t="s">
        <v>5695</v>
      </c>
      <c r="F5474" s="3"/>
      <c r="O5474"/>
      <c r="P5474"/>
      <c r="Q5474"/>
      <c r="U5474" s="969"/>
      <c r="V5474" s="38"/>
      <c r="W5474" s="38"/>
    </row>
    <row r="5475" spans="1:23" x14ac:dyDescent="0.35">
      <c r="A5475" s="1393">
        <v>70486</v>
      </c>
      <c r="B5475" s="1394">
        <v>0.83</v>
      </c>
      <c r="C5475" s="1069" t="s">
        <v>5843</v>
      </c>
      <c r="D5475" s="1"/>
      <c r="E5475" s="1" t="s">
        <v>5695</v>
      </c>
      <c r="F5475" s="3"/>
      <c r="O5475"/>
      <c r="P5475"/>
      <c r="Q5475"/>
      <c r="U5475" s="969"/>
      <c r="V5475" s="38"/>
      <c r="W5475" s="38"/>
    </row>
    <row r="5476" spans="1:23" x14ac:dyDescent="0.35">
      <c r="A5476" s="1393">
        <v>70487</v>
      </c>
      <c r="B5476" s="1394">
        <v>1.1000000000000001</v>
      </c>
      <c r="C5476" s="1069" t="s">
        <v>5864</v>
      </c>
      <c r="D5476" s="1"/>
      <c r="E5476" s="1" t="s">
        <v>5695</v>
      </c>
      <c r="F5476" s="3"/>
      <c r="O5476"/>
      <c r="P5476"/>
      <c r="Q5476"/>
      <c r="U5476" s="969"/>
      <c r="V5476" s="38"/>
      <c r="W5476" s="38"/>
    </row>
    <row r="5477" spans="1:23" x14ac:dyDescent="0.35">
      <c r="A5477" s="1393">
        <v>70488</v>
      </c>
      <c r="B5477" s="1394">
        <v>1.24</v>
      </c>
      <c r="C5477" s="1069" t="s">
        <v>5877</v>
      </c>
      <c r="D5477" s="1"/>
      <c r="E5477" s="1" t="s">
        <v>5695</v>
      </c>
      <c r="F5477" s="3"/>
      <c r="O5477"/>
      <c r="P5477"/>
      <c r="Q5477"/>
      <c r="U5477" s="969"/>
      <c r="V5477" s="38"/>
      <c r="W5477" s="38"/>
    </row>
    <row r="5478" spans="1:23" x14ac:dyDescent="0.35">
      <c r="A5478" s="1393">
        <v>70490</v>
      </c>
      <c r="B5478" s="1394">
        <v>1.25</v>
      </c>
      <c r="C5478" s="1069" t="s">
        <v>5882</v>
      </c>
      <c r="D5478" s="1"/>
      <c r="E5478" s="1" t="s">
        <v>5695</v>
      </c>
      <c r="F5478" s="3"/>
      <c r="O5478"/>
      <c r="P5478"/>
      <c r="Q5478"/>
      <c r="U5478" s="969"/>
      <c r="V5478" s="38"/>
      <c r="W5478" s="38"/>
    </row>
    <row r="5479" spans="1:23" x14ac:dyDescent="0.35">
      <c r="A5479" s="1393">
        <v>70491</v>
      </c>
      <c r="B5479" s="1394">
        <v>1.35</v>
      </c>
      <c r="C5479" s="1069" t="s">
        <v>5887</v>
      </c>
      <c r="E5479" s="1" t="s">
        <v>5695</v>
      </c>
      <c r="F5479" s="3"/>
      <c r="O5479"/>
      <c r="P5479"/>
      <c r="Q5479"/>
      <c r="U5479" s="969"/>
      <c r="V5479" s="38"/>
      <c r="W5479" s="38"/>
    </row>
    <row r="5480" spans="1:23" x14ac:dyDescent="0.35">
      <c r="A5480" s="1393">
        <v>70492</v>
      </c>
      <c r="B5480" s="1394">
        <v>1.58</v>
      </c>
      <c r="C5480" s="1069" t="s">
        <v>5892</v>
      </c>
      <c r="D5480" s="1"/>
      <c r="E5480" s="1" t="s">
        <v>5695</v>
      </c>
      <c r="F5480" s="3"/>
      <c r="O5480"/>
      <c r="P5480"/>
      <c r="Q5480"/>
      <c r="U5480" s="969"/>
      <c r="V5480" s="38"/>
      <c r="W5480" s="38"/>
    </row>
    <row r="5481" spans="1:23" x14ac:dyDescent="0.35">
      <c r="A5481" s="1393">
        <v>70496</v>
      </c>
      <c r="B5481" s="1394">
        <v>1.71</v>
      </c>
      <c r="C5481" s="1069" t="s">
        <v>5895</v>
      </c>
      <c r="D5481" s="1"/>
      <c r="E5481" s="1" t="s">
        <v>5695</v>
      </c>
      <c r="F5481" s="1114"/>
      <c r="O5481"/>
      <c r="P5481"/>
      <c r="Q5481"/>
      <c r="U5481" s="969"/>
      <c r="V5481" s="38"/>
      <c r="W5481" s="38"/>
    </row>
    <row r="5482" spans="1:23" x14ac:dyDescent="0.35">
      <c r="A5482" s="1393">
        <v>70496</v>
      </c>
      <c r="B5482" s="1394">
        <v>1.71</v>
      </c>
      <c r="C5482" s="1069" t="s">
        <v>5896</v>
      </c>
      <c r="D5482" s="1"/>
      <c r="E5482" s="1" t="s">
        <v>5695</v>
      </c>
      <c r="F5482" s="1114"/>
      <c r="O5482"/>
      <c r="P5482"/>
      <c r="Q5482"/>
      <c r="U5482" s="969"/>
      <c r="V5482" s="38"/>
      <c r="W5482" s="38"/>
    </row>
    <row r="5483" spans="1:23" x14ac:dyDescent="0.35">
      <c r="A5483" s="1393">
        <v>70498</v>
      </c>
      <c r="B5483" s="1394">
        <v>1.71</v>
      </c>
      <c r="C5483" s="1069" t="s">
        <v>5897</v>
      </c>
      <c r="D5483" s="1"/>
      <c r="E5483" s="1" t="s">
        <v>5695</v>
      </c>
      <c r="F5483" s="1114"/>
      <c r="O5483"/>
      <c r="P5483"/>
      <c r="Q5483"/>
      <c r="U5483" s="969"/>
      <c r="V5483" s="38"/>
      <c r="W5483" s="38"/>
    </row>
    <row r="5484" spans="1:23" x14ac:dyDescent="0.35">
      <c r="A5484" s="1393">
        <v>70498</v>
      </c>
      <c r="B5484" s="1394">
        <v>1.71</v>
      </c>
      <c r="C5484" s="1069" t="s">
        <v>5898</v>
      </c>
      <c r="D5484" s="1"/>
      <c r="E5484" s="1" t="s">
        <v>5695</v>
      </c>
      <c r="F5484" s="3"/>
      <c r="O5484"/>
      <c r="P5484"/>
      <c r="Q5484"/>
      <c r="U5484" s="969"/>
      <c r="V5484" s="38"/>
      <c r="W5484" s="38"/>
    </row>
    <row r="5485" spans="1:23" x14ac:dyDescent="0.35">
      <c r="A5485" s="1393">
        <v>71045</v>
      </c>
      <c r="B5485" s="1394">
        <v>0.18</v>
      </c>
      <c r="C5485" s="1069" t="s">
        <v>605</v>
      </c>
      <c r="D5485" s="1"/>
      <c r="E5485" s="1" t="s">
        <v>5695</v>
      </c>
      <c r="F5485" s="3"/>
      <c r="O5485"/>
      <c r="P5485"/>
      <c r="Q5485"/>
      <c r="U5485" s="969"/>
      <c r="V5485" s="38"/>
      <c r="W5485" s="38"/>
    </row>
    <row r="5486" spans="1:23" x14ac:dyDescent="0.35">
      <c r="A5486" s="1393">
        <v>71045</v>
      </c>
      <c r="B5486" s="1394">
        <v>0.18</v>
      </c>
      <c r="C5486" s="1069" t="s">
        <v>5736</v>
      </c>
      <c r="D5486" s="1"/>
      <c r="E5486" s="1" t="s">
        <v>5695</v>
      </c>
      <c r="F5486" s="3"/>
      <c r="O5486"/>
      <c r="P5486"/>
      <c r="Q5486"/>
      <c r="U5486" s="969"/>
      <c r="V5486" s="38"/>
      <c r="W5486" s="38"/>
    </row>
    <row r="5487" spans="1:23" x14ac:dyDescent="0.35">
      <c r="A5487" s="1393">
        <v>71045</v>
      </c>
      <c r="B5487" s="1394">
        <v>0.18</v>
      </c>
      <c r="C5487" s="1069" t="s">
        <v>5737</v>
      </c>
      <c r="D5487" s="1"/>
      <c r="E5487" s="1" t="s">
        <v>5695</v>
      </c>
      <c r="F5487" s="3"/>
      <c r="O5487"/>
      <c r="P5487"/>
      <c r="Q5487"/>
      <c r="U5487" s="969"/>
      <c r="V5487" s="38"/>
      <c r="W5487" s="38"/>
    </row>
    <row r="5488" spans="1:23" x14ac:dyDescent="0.35">
      <c r="A5488" s="1393">
        <v>71046</v>
      </c>
      <c r="B5488" s="1394">
        <v>0.21</v>
      </c>
      <c r="C5488" s="1069" t="s">
        <v>5753</v>
      </c>
      <c r="D5488" s="1"/>
      <c r="E5488" s="1" t="s">
        <v>5695</v>
      </c>
      <c r="F5488" s="3"/>
      <c r="O5488"/>
      <c r="P5488"/>
      <c r="Q5488"/>
      <c r="U5488" s="969"/>
      <c r="V5488" s="38"/>
      <c r="W5488" s="38"/>
    </row>
    <row r="5489" spans="1:23" x14ac:dyDescent="0.35">
      <c r="A5489" s="1393">
        <v>71046</v>
      </c>
      <c r="B5489" s="1394">
        <v>0.21</v>
      </c>
      <c r="C5489" s="1069" t="s">
        <v>5754</v>
      </c>
      <c r="D5489" s="1"/>
      <c r="E5489" s="1" t="s">
        <v>5695</v>
      </c>
      <c r="F5489" s="3"/>
      <c r="O5489"/>
      <c r="P5489"/>
      <c r="Q5489"/>
      <c r="U5489" s="969"/>
      <c r="V5489" s="38"/>
      <c r="W5489" s="38"/>
    </row>
    <row r="5490" spans="1:23" x14ac:dyDescent="0.35">
      <c r="A5490" s="1393">
        <v>71046</v>
      </c>
      <c r="B5490" s="1394">
        <v>0.21</v>
      </c>
      <c r="C5490" s="1069" t="s">
        <v>5755</v>
      </c>
      <c r="D5490" s="1"/>
      <c r="E5490" s="1" t="s">
        <v>5695</v>
      </c>
      <c r="F5490" s="3"/>
      <c r="O5490"/>
      <c r="P5490"/>
      <c r="Q5490"/>
      <c r="U5490" s="969"/>
      <c r="V5490" s="38"/>
      <c r="W5490" s="38"/>
    </row>
    <row r="5491" spans="1:23" x14ac:dyDescent="0.35">
      <c r="A5491" s="1393">
        <v>71047</v>
      </c>
      <c r="B5491" s="1394">
        <v>0.26</v>
      </c>
      <c r="C5491" s="1069" t="s">
        <v>5776</v>
      </c>
      <c r="D5491" s="1"/>
      <c r="E5491" s="1" t="s">
        <v>5695</v>
      </c>
      <c r="F5491" s="3"/>
      <c r="O5491"/>
      <c r="P5491"/>
      <c r="Q5491"/>
      <c r="U5491" s="969"/>
      <c r="V5491" s="38"/>
      <c r="W5491" s="38"/>
    </row>
    <row r="5492" spans="1:23" x14ac:dyDescent="0.35">
      <c r="A5492" s="1393">
        <v>71048</v>
      </c>
      <c r="B5492" s="1394">
        <v>0.3</v>
      </c>
      <c r="C5492" s="1069" t="s">
        <v>5785</v>
      </c>
      <c r="D5492" s="1"/>
      <c r="E5492" s="1" t="s">
        <v>5695</v>
      </c>
      <c r="F5492" s="3"/>
      <c r="O5492"/>
      <c r="P5492"/>
      <c r="Q5492"/>
      <c r="U5492" s="969"/>
      <c r="V5492" s="38"/>
      <c r="W5492" s="38"/>
    </row>
    <row r="5493" spans="1:23" x14ac:dyDescent="0.35">
      <c r="A5493" s="1393">
        <v>71101</v>
      </c>
      <c r="B5493" s="1394">
        <v>0.26</v>
      </c>
      <c r="C5493" s="1069" t="s">
        <v>5777</v>
      </c>
      <c r="D5493" s="1"/>
      <c r="E5493" s="1" t="s">
        <v>5695</v>
      </c>
      <c r="F5493" s="3"/>
      <c r="O5493"/>
      <c r="P5493"/>
      <c r="Q5493"/>
      <c r="U5493" s="969"/>
      <c r="V5493" s="38"/>
      <c r="W5493" s="38"/>
    </row>
    <row r="5494" spans="1:23" x14ac:dyDescent="0.35">
      <c r="A5494" s="1393">
        <v>71101</v>
      </c>
      <c r="B5494" s="1394">
        <v>0.26</v>
      </c>
      <c r="C5494" s="1069" t="s">
        <v>5778</v>
      </c>
      <c r="D5494" s="1"/>
      <c r="E5494" s="1" t="s">
        <v>5695</v>
      </c>
      <c r="F5494" s="3"/>
      <c r="O5494"/>
      <c r="P5494"/>
      <c r="Q5494"/>
      <c r="U5494" s="969"/>
      <c r="V5494" s="38"/>
      <c r="W5494" s="38"/>
    </row>
    <row r="5495" spans="1:23" x14ac:dyDescent="0.35">
      <c r="A5495" s="1393">
        <v>71111</v>
      </c>
      <c r="B5495" s="1394">
        <v>0.31</v>
      </c>
      <c r="C5495" s="1069" t="s">
        <v>5787</v>
      </c>
      <c r="D5495" s="1"/>
      <c r="E5495" s="1" t="s">
        <v>5695</v>
      </c>
      <c r="F5495" s="3"/>
      <c r="O5495"/>
      <c r="P5495"/>
      <c r="Q5495"/>
      <c r="U5495" s="969"/>
      <c r="V5495" s="38"/>
      <c r="W5495" s="38"/>
    </row>
    <row r="5496" spans="1:23" x14ac:dyDescent="0.35">
      <c r="A5496" s="1393">
        <v>71120</v>
      </c>
      <c r="B5496" s="1394">
        <v>0.2</v>
      </c>
      <c r="C5496" s="1069" t="s">
        <v>615</v>
      </c>
      <c r="D5496" s="1"/>
      <c r="E5496" s="1" t="s">
        <v>5695</v>
      </c>
      <c r="F5496" s="3"/>
      <c r="O5496"/>
      <c r="P5496"/>
      <c r="Q5496"/>
      <c r="U5496" s="969"/>
      <c r="V5496" s="38"/>
      <c r="W5496" s="38"/>
    </row>
    <row r="5497" spans="1:23" x14ac:dyDescent="0.35">
      <c r="A5497" s="1393">
        <v>71130</v>
      </c>
      <c r="B5497" s="1394">
        <v>0.21</v>
      </c>
      <c r="C5497" s="1069" t="s">
        <v>5756</v>
      </c>
      <c r="D5497" s="1"/>
      <c r="E5497" s="1" t="s">
        <v>5695</v>
      </c>
      <c r="F5497" s="3"/>
      <c r="O5497"/>
      <c r="P5497"/>
      <c r="Q5497"/>
      <c r="U5497" s="969"/>
      <c r="V5497" s="38"/>
      <c r="W5497" s="38"/>
    </row>
    <row r="5498" spans="1:23" x14ac:dyDescent="0.35">
      <c r="A5498" s="1393">
        <v>71250</v>
      </c>
      <c r="B5498" s="1394">
        <v>1.05</v>
      </c>
      <c r="C5498" s="1069" t="s">
        <v>5859</v>
      </c>
      <c r="D5498" s="1"/>
      <c r="E5498" s="1" t="s">
        <v>5695</v>
      </c>
      <c r="F5498" s="3"/>
      <c r="O5498"/>
      <c r="P5498"/>
      <c r="Q5498"/>
      <c r="U5498" s="969"/>
      <c r="V5498" s="38"/>
      <c r="W5498" s="38"/>
    </row>
    <row r="5499" spans="1:23" x14ac:dyDescent="0.35">
      <c r="A5499" s="1393">
        <v>71250</v>
      </c>
      <c r="B5499" s="1394">
        <v>1.05</v>
      </c>
      <c r="C5499" s="1069" t="s">
        <v>5860</v>
      </c>
      <c r="D5499" s="1"/>
      <c r="E5499" s="1" t="s">
        <v>5695</v>
      </c>
      <c r="F5499" s="3"/>
      <c r="O5499"/>
      <c r="P5499"/>
      <c r="Q5499"/>
      <c r="U5499" s="969"/>
      <c r="V5499" s="38"/>
      <c r="W5499" s="38"/>
    </row>
    <row r="5500" spans="1:23" x14ac:dyDescent="0.35">
      <c r="A5500" s="1393">
        <v>71260</v>
      </c>
      <c r="B5500" s="1394">
        <v>1.1299999999999999</v>
      </c>
      <c r="C5500" s="1069" t="s">
        <v>5865</v>
      </c>
      <c r="D5500" s="1"/>
      <c r="E5500" s="1" t="s">
        <v>5695</v>
      </c>
      <c r="F5500" s="3"/>
      <c r="O5500"/>
      <c r="P5500"/>
      <c r="Q5500"/>
      <c r="U5500" s="969"/>
      <c r="V5500" s="38"/>
      <c r="W5500" s="38"/>
    </row>
    <row r="5501" spans="1:23" x14ac:dyDescent="0.35">
      <c r="A5501" s="1393">
        <v>71270</v>
      </c>
      <c r="B5501" s="1394">
        <v>1.22</v>
      </c>
      <c r="C5501" s="1069" t="s">
        <v>5875</v>
      </c>
      <c r="D5501" s="1"/>
      <c r="E5501" s="1" t="s">
        <v>5695</v>
      </c>
      <c r="F5501" s="3"/>
      <c r="O5501"/>
      <c r="P5501"/>
      <c r="Q5501"/>
      <c r="U5501" s="969"/>
      <c r="V5501" s="38"/>
      <c r="W5501" s="38"/>
    </row>
    <row r="5502" spans="1:23" x14ac:dyDescent="0.35">
      <c r="A5502" s="1393">
        <v>71271</v>
      </c>
      <c r="B5502" s="1394">
        <v>1.05</v>
      </c>
      <c r="C5502" s="1069" t="s">
        <v>5861</v>
      </c>
      <c r="D5502" s="1"/>
      <c r="E5502" s="1" t="s">
        <v>5695</v>
      </c>
      <c r="F5502" s="3"/>
      <c r="O5502"/>
      <c r="P5502"/>
      <c r="Q5502"/>
      <c r="U5502" s="969"/>
      <c r="V5502" s="38"/>
      <c r="W5502" s="38"/>
    </row>
    <row r="5503" spans="1:23" x14ac:dyDescent="0.35">
      <c r="A5503" s="1401">
        <v>71275</v>
      </c>
      <c r="B5503" s="1402">
        <v>1.77</v>
      </c>
      <c r="C5503" s="1086" t="s">
        <v>5900</v>
      </c>
      <c r="D5503" s="1"/>
      <c r="E5503" s="1" t="s">
        <v>5695</v>
      </c>
      <c r="F5503" s="3"/>
      <c r="O5503"/>
      <c r="P5503"/>
      <c r="Q5503"/>
      <c r="U5503" s="969"/>
      <c r="V5503" s="38"/>
      <c r="W5503" s="38"/>
    </row>
    <row r="5504" spans="1:23" x14ac:dyDescent="0.35">
      <c r="A5504" s="1393">
        <v>71275</v>
      </c>
      <c r="B5504" s="1394">
        <v>1.77</v>
      </c>
      <c r="C5504" s="1069" t="s">
        <v>5901</v>
      </c>
      <c r="D5504" s="1"/>
      <c r="E5504" s="1" t="s">
        <v>5695</v>
      </c>
      <c r="F5504" s="3"/>
      <c r="O5504"/>
      <c r="P5504"/>
      <c r="Q5504"/>
      <c r="U5504" s="969"/>
      <c r="V5504" s="38"/>
      <c r="W5504" s="38"/>
    </row>
    <row r="5505" spans="1:23" x14ac:dyDescent="0.35">
      <c r="A5505" s="1393">
        <v>72020</v>
      </c>
      <c r="B5505" s="1394">
        <v>0.16</v>
      </c>
      <c r="C5505" s="1069" t="s">
        <v>5701</v>
      </c>
      <c r="D5505" s="1"/>
      <c r="E5505" s="1" t="s">
        <v>5695</v>
      </c>
      <c r="F5505" s="3"/>
      <c r="O5505"/>
      <c r="P5505"/>
      <c r="Q5505"/>
      <c r="U5505" s="969"/>
      <c r="V5505" s="38"/>
      <c r="W5505" s="38"/>
    </row>
    <row r="5506" spans="1:23" x14ac:dyDescent="0.35">
      <c r="A5506" s="1393">
        <v>72040</v>
      </c>
      <c r="B5506" s="1394">
        <v>0.21</v>
      </c>
      <c r="C5506" s="1069" t="s">
        <v>5757</v>
      </c>
      <c r="D5506" s="1"/>
      <c r="E5506" s="1" t="s">
        <v>5695</v>
      </c>
      <c r="F5506" s="3"/>
      <c r="O5506"/>
      <c r="P5506"/>
      <c r="Q5506"/>
      <c r="U5506" s="969"/>
      <c r="V5506" s="38"/>
      <c r="W5506" s="38"/>
    </row>
    <row r="5507" spans="1:23" x14ac:dyDescent="0.35">
      <c r="A5507" s="1393">
        <v>72040</v>
      </c>
      <c r="B5507" s="1394">
        <v>0.21</v>
      </c>
      <c r="C5507" s="1069" t="s">
        <v>5758</v>
      </c>
      <c r="D5507" s="1"/>
      <c r="E5507" s="1" t="s">
        <v>5695</v>
      </c>
      <c r="F5507" s="3"/>
      <c r="O5507"/>
      <c r="P5507"/>
      <c r="Q5507"/>
      <c r="U5507" s="969"/>
      <c r="V5507" s="38"/>
      <c r="W5507" s="38"/>
    </row>
    <row r="5508" spans="1:23" x14ac:dyDescent="0.35">
      <c r="A5508" s="1393">
        <v>72050</v>
      </c>
      <c r="B5508" s="1394">
        <v>0.26</v>
      </c>
      <c r="C5508" s="1069" t="s">
        <v>5779</v>
      </c>
      <c r="D5508" s="1"/>
      <c r="E5508" s="1" t="s">
        <v>5695</v>
      </c>
      <c r="F5508" s="3"/>
      <c r="O5508"/>
      <c r="P5508"/>
      <c r="Q5508"/>
      <c r="U5508" s="969"/>
      <c r="V5508" s="38"/>
      <c r="W5508" s="38"/>
    </row>
    <row r="5509" spans="1:23" x14ac:dyDescent="0.35">
      <c r="A5509" s="1393">
        <v>72052</v>
      </c>
      <c r="B5509" s="1394">
        <v>0.28999999999999998</v>
      </c>
      <c r="C5509" s="1069" t="s">
        <v>5782</v>
      </c>
      <c r="D5509" s="1"/>
      <c r="E5509" s="1" t="s">
        <v>5695</v>
      </c>
      <c r="F5509" s="3"/>
      <c r="O5509"/>
      <c r="P5509"/>
      <c r="Q5509"/>
      <c r="U5509" s="969"/>
      <c r="V5509" s="38"/>
      <c r="W5509" s="38"/>
    </row>
    <row r="5510" spans="1:23" x14ac:dyDescent="0.35">
      <c r="A5510" s="1393">
        <v>72052</v>
      </c>
      <c r="B5510" s="1394">
        <v>0.28999999999999998</v>
      </c>
      <c r="C5510" s="1069" t="s">
        <v>5783</v>
      </c>
      <c r="D5510" s="1"/>
      <c r="E5510" s="1" t="s">
        <v>5695</v>
      </c>
      <c r="F5510" s="3"/>
      <c r="O5510"/>
      <c r="P5510"/>
      <c r="Q5510"/>
      <c r="U5510" s="969"/>
      <c r="V5510" s="38"/>
      <c r="W5510" s="38"/>
    </row>
    <row r="5511" spans="1:23" x14ac:dyDescent="0.35">
      <c r="A5511" s="1393">
        <v>72070</v>
      </c>
      <c r="B5511" s="1394">
        <v>0.2</v>
      </c>
      <c r="C5511" s="1069" t="s">
        <v>5749</v>
      </c>
      <c r="D5511" s="1"/>
      <c r="E5511" s="1" t="s">
        <v>5695</v>
      </c>
      <c r="F5511" s="3"/>
      <c r="O5511"/>
      <c r="P5511"/>
      <c r="Q5511"/>
      <c r="U5511" s="969"/>
      <c r="V5511" s="38"/>
      <c r="W5511" s="38"/>
    </row>
    <row r="5512" spans="1:23" x14ac:dyDescent="0.35">
      <c r="A5512" s="1393">
        <v>72072</v>
      </c>
      <c r="B5512" s="1394">
        <v>0.22</v>
      </c>
      <c r="C5512" s="1069" t="s">
        <v>5766</v>
      </c>
      <c r="D5512" s="1"/>
      <c r="E5512" s="1" t="s">
        <v>5695</v>
      </c>
      <c r="F5512" s="3"/>
      <c r="O5512"/>
      <c r="P5512"/>
      <c r="Q5512"/>
      <c r="U5512" s="969"/>
      <c r="V5512" s="38"/>
      <c r="W5512" s="38"/>
    </row>
    <row r="5513" spans="1:23" x14ac:dyDescent="0.35">
      <c r="A5513" s="1393">
        <v>72081</v>
      </c>
      <c r="B5513" s="1394">
        <v>0.25</v>
      </c>
      <c r="C5513" s="1069" t="s">
        <v>5773</v>
      </c>
      <c r="D5513" s="1"/>
      <c r="E5513" s="1" t="s">
        <v>5695</v>
      </c>
      <c r="F5513" s="3"/>
      <c r="O5513"/>
      <c r="P5513"/>
      <c r="Q5513"/>
      <c r="U5513" s="969"/>
      <c r="V5513" s="38"/>
      <c r="W5513" s="38"/>
    </row>
    <row r="5514" spans="1:23" x14ac:dyDescent="0.35">
      <c r="A5514" s="1404">
        <v>72100</v>
      </c>
      <c r="B5514" s="1405">
        <v>0.21</v>
      </c>
      <c r="C5514" s="1406" t="s">
        <v>5759</v>
      </c>
      <c r="D5514" s="1"/>
      <c r="E5514" s="1" t="s">
        <v>5695</v>
      </c>
      <c r="F5514" s="3"/>
      <c r="O5514"/>
      <c r="P5514"/>
      <c r="Q5514"/>
      <c r="U5514" s="969"/>
      <c r="V5514" s="38"/>
      <c r="W5514" s="38"/>
    </row>
    <row r="5515" spans="1:23" x14ac:dyDescent="0.35">
      <c r="A5515" s="1393">
        <v>72110</v>
      </c>
      <c r="B5515" s="1394">
        <v>0.25</v>
      </c>
      <c r="C5515" s="1069" t="s">
        <v>5774</v>
      </c>
      <c r="D5515" s="1"/>
      <c r="E5515" s="1" t="s">
        <v>5695</v>
      </c>
      <c r="F5515" s="3"/>
      <c r="O5515"/>
      <c r="P5515"/>
      <c r="Q5515"/>
      <c r="U5515" s="969"/>
      <c r="V5515" s="38"/>
      <c r="W5515" s="38"/>
    </row>
    <row r="5516" spans="1:23" x14ac:dyDescent="0.35">
      <c r="A5516" s="1393">
        <v>72114</v>
      </c>
      <c r="B5516" s="1394">
        <v>0.28999999999999998</v>
      </c>
      <c r="C5516" s="1069" t="s">
        <v>5784</v>
      </c>
      <c r="D5516" s="1"/>
      <c r="E5516" s="1" t="s">
        <v>5695</v>
      </c>
      <c r="F5516" s="3"/>
      <c r="O5516"/>
      <c r="P5516"/>
      <c r="Q5516"/>
      <c r="U5516" s="969"/>
      <c r="V5516" s="38"/>
      <c r="W5516" s="38"/>
    </row>
    <row r="5517" spans="1:23" x14ac:dyDescent="0.35">
      <c r="A5517" s="1393">
        <v>72120</v>
      </c>
      <c r="B5517" s="1394">
        <v>0.21</v>
      </c>
      <c r="C5517" s="1069" t="s">
        <v>5760</v>
      </c>
      <c r="D5517" s="1"/>
      <c r="E5517" s="1" t="s">
        <v>5695</v>
      </c>
      <c r="F5517" s="3"/>
      <c r="O5517"/>
      <c r="P5517"/>
      <c r="Q5517"/>
      <c r="U5517" s="969"/>
      <c r="V5517" s="38"/>
      <c r="W5517" s="38"/>
    </row>
    <row r="5518" spans="1:23" x14ac:dyDescent="0.35">
      <c r="A5518" s="1393">
        <v>72125</v>
      </c>
      <c r="B5518" s="1394">
        <v>0.98</v>
      </c>
      <c r="C5518" s="1069" t="s">
        <v>5851</v>
      </c>
      <c r="D5518" s="1"/>
      <c r="E5518" s="1" t="s">
        <v>5695</v>
      </c>
      <c r="F5518" s="3"/>
      <c r="O5518"/>
      <c r="P5518"/>
      <c r="Q5518"/>
      <c r="U5518" s="969"/>
      <c r="V5518" s="38"/>
      <c r="W5518" s="38"/>
    </row>
    <row r="5519" spans="1:23" x14ac:dyDescent="0.35">
      <c r="A5519" s="1393">
        <v>72126</v>
      </c>
      <c r="B5519" s="1394">
        <v>1.19</v>
      </c>
      <c r="C5519" s="1069" t="s">
        <v>5868</v>
      </c>
      <c r="D5519" s="1"/>
      <c r="E5519" s="1" t="s">
        <v>5695</v>
      </c>
      <c r="F5519" s="3"/>
      <c r="O5519"/>
      <c r="P5519"/>
      <c r="Q5519"/>
      <c r="U5519" s="969"/>
      <c r="V5519" s="38"/>
      <c r="W5519" s="38"/>
    </row>
    <row r="5520" spans="1:23" x14ac:dyDescent="0.35">
      <c r="A5520" s="1393">
        <v>72127</v>
      </c>
      <c r="B5520" s="1394">
        <v>1.24</v>
      </c>
      <c r="C5520" s="1069" t="s">
        <v>5878</v>
      </c>
      <c r="E5520" s="1" t="s">
        <v>5695</v>
      </c>
      <c r="F5520" s="3"/>
      <c r="O5520"/>
      <c r="P5520"/>
      <c r="Q5520"/>
      <c r="U5520" s="969"/>
      <c r="V5520" s="38"/>
      <c r="W5520" s="38"/>
    </row>
    <row r="5521" spans="1:23" x14ac:dyDescent="0.35">
      <c r="A5521" s="1393">
        <v>72128</v>
      </c>
      <c r="B5521" s="1394">
        <v>0.98</v>
      </c>
      <c r="C5521" s="1069" t="s">
        <v>5852</v>
      </c>
      <c r="D5521" s="1"/>
      <c r="E5521" s="1" t="s">
        <v>5695</v>
      </c>
      <c r="F5521" s="3"/>
      <c r="O5521"/>
      <c r="P5521"/>
      <c r="Q5521"/>
      <c r="U5521" s="969"/>
      <c r="V5521" s="38"/>
      <c r="W5521" s="38"/>
    </row>
    <row r="5522" spans="1:23" x14ac:dyDescent="0.35">
      <c r="A5522" s="1393">
        <v>72129</v>
      </c>
      <c r="B5522" s="1394">
        <v>1.19</v>
      </c>
      <c r="C5522" s="1069" t="s">
        <v>5869</v>
      </c>
      <c r="D5522" s="1"/>
      <c r="E5522" s="1" t="s">
        <v>5695</v>
      </c>
      <c r="F5522" s="3"/>
      <c r="O5522"/>
      <c r="P5522"/>
      <c r="Q5522"/>
      <c r="U5522" s="969"/>
      <c r="V5522" s="38"/>
      <c r="W5522" s="38"/>
    </row>
    <row r="5523" spans="1:23" x14ac:dyDescent="0.35">
      <c r="A5523" s="1393">
        <v>72130</v>
      </c>
      <c r="B5523" s="1394">
        <v>1.24</v>
      </c>
      <c r="C5523" s="1069" t="s">
        <v>5879</v>
      </c>
      <c r="D5523" s="1"/>
      <c r="E5523" s="1" t="s">
        <v>5695</v>
      </c>
      <c r="F5523" s="3"/>
      <c r="O5523"/>
      <c r="P5523"/>
      <c r="Q5523"/>
      <c r="U5523" s="969"/>
      <c r="V5523" s="38"/>
      <c r="W5523" s="38"/>
    </row>
    <row r="5524" spans="1:23" x14ac:dyDescent="0.35">
      <c r="A5524" s="1393">
        <v>72131</v>
      </c>
      <c r="B5524" s="1394">
        <v>0.98</v>
      </c>
      <c r="C5524" s="1069" t="s">
        <v>5853</v>
      </c>
      <c r="D5524" s="1"/>
      <c r="E5524" s="1" t="s">
        <v>5695</v>
      </c>
      <c r="F5524" s="3"/>
      <c r="O5524"/>
      <c r="P5524"/>
      <c r="Q5524"/>
      <c r="U5524" s="969"/>
      <c r="V5524" s="38"/>
      <c r="W5524" s="38"/>
    </row>
    <row r="5525" spans="1:23" x14ac:dyDescent="0.35">
      <c r="A5525" s="1393">
        <v>72132</v>
      </c>
      <c r="B5525" s="1394">
        <v>1.19</v>
      </c>
      <c r="C5525" s="1069" t="s">
        <v>5870</v>
      </c>
      <c r="D5525" s="1"/>
      <c r="E5525" s="1" t="s">
        <v>5695</v>
      </c>
      <c r="F5525" s="3"/>
      <c r="O5525"/>
      <c r="P5525"/>
      <c r="Q5525"/>
      <c r="U5525" s="969"/>
      <c r="V5525" s="38"/>
      <c r="W5525" s="38"/>
    </row>
    <row r="5526" spans="1:23" x14ac:dyDescent="0.35">
      <c r="A5526" s="1393">
        <v>72133</v>
      </c>
      <c r="B5526" s="1394">
        <v>1.24</v>
      </c>
      <c r="C5526" s="1069" t="s">
        <v>5880</v>
      </c>
      <c r="D5526" s="1114"/>
      <c r="E5526" s="1" t="s">
        <v>5695</v>
      </c>
      <c r="F5526" s="3"/>
      <c r="O5526"/>
      <c r="P5526"/>
      <c r="Q5526"/>
      <c r="U5526" s="969"/>
      <c r="V5526" s="38"/>
      <c r="W5526" s="38"/>
    </row>
    <row r="5527" spans="1:23" x14ac:dyDescent="0.35">
      <c r="A5527" s="1393">
        <v>72170</v>
      </c>
      <c r="B5527" s="1394">
        <v>0.17</v>
      </c>
      <c r="C5527" s="1069" t="s">
        <v>5724</v>
      </c>
      <c r="D5527" s="1"/>
      <c r="E5527" s="1" t="s">
        <v>5695</v>
      </c>
      <c r="F5527" s="3"/>
      <c r="O5527"/>
      <c r="P5527"/>
      <c r="Q5527"/>
      <c r="U5527" s="969"/>
      <c r="V5527" s="38"/>
      <c r="W5527" s="38"/>
    </row>
    <row r="5528" spans="1:23" x14ac:dyDescent="0.35">
      <c r="A5528" s="1393">
        <v>72190</v>
      </c>
      <c r="B5528" s="1394">
        <v>0.24</v>
      </c>
      <c r="C5528" s="1069" t="s">
        <v>826</v>
      </c>
      <c r="D5528" s="1"/>
      <c r="E5528" s="1" t="s">
        <v>5695</v>
      </c>
      <c r="F5528" s="3"/>
      <c r="O5528"/>
      <c r="P5528"/>
      <c r="Q5528"/>
      <c r="U5528" s="969"/>
      <c r="V5528" s="38"/>
      <c r="W5528" s="38"/>
    </row>
    <row r="5529" spans="1:23" x14ac:dyDescent="0.35">
      <c r="A5529" s="1393">
        <v>72191</v>
      </c>
      <c r="B5529" s="1394">
        <v>1.76</v>
      </c>
      <c r="C5529" s="1069" t="s">
        <v>5899</v>
      </c>
      <c r="D5529" s="1"/>
      <c r="E5529" s="1" t="s">
        <v>5695</v>
      </c>
      <c r="F5529" s="3"/>
      <c r="O5529"/>
      <c r="P5529"/>
      <c r="Q5529"/>
      <c r="U5529" s="969"/>
      <c r="V5529" s="38"/>
      <c r="W5529" s="38"/>
    </row>
    <row r="5530" spans="1:23" x14ac:dyDescent="0.35">
      <c r="A5530" s="1393">
        <v>72192</v>
      </c>
      <c r="B5530" s="1394">
        <v>1.06</v>
      </c>
      <c r="C5530" s="1069" t="s">
        <v>4016</v>
      </c>
      <c r="D5530" s="1"/>
      <c r="E5530" s="1" t="s">
        <v>5695</v>
      </c>
      <c r="F5530" s="3"/>
      <c r="O5530"/>
      <c r="P5530"/>
      <c r="Q5530"/>
      <c r="U5530" s="969"/>
      <c r="V5530" s="38"/>
      <c r="W5530" s="38"/>
    </row>
    <row r="5531" spans="1:23" x14ac:dyDescent="0.35">
      <c r="A5531" s="1393">
        <v>72193</v>
      </c>
      <c r="B5531" s="1394">
        <v>1.1299999999999999</v>
      </c>
      <c r="C5531" s="1069" t="s">
        <v>4023</v>
      </c>
      <c r="D5531" s="1"/>
      <c r="E5531" s="1" t="s">
        <v>5695</v>
      </c>
      <c r="O5531"/>
      <c r="P5531"/>
      <c r="Q5531"/>
      <c r="U5531" s="969"/>
      <c r="V5531" s="38"/>
      <c r="W5531" s="38"/>
    </row>
    <row r="5532" spans="1:23" x14ac:dyDescent="0.35">
      <c r="A5532" s="1393">
        <v>72194</v>
      </c>
      <c r="B5532" s="1394">
        <v>1.19</v>
      </c>
      <c r="C5532" s="1069" t="s">
        <v>1406</v>
      </c>
      <c r="D5532" s="1"/>
      <c r="E5532" s="1" t="s">
        <v>5695</v>
      </c>
      <c r="O5532"/>
      <c r="P5532"/>
      <c r="Q5532"/>
      <c r="U5532" s="969"/>
      <c r="V5532" s="38"/>
      <c r="W5532" s="38"/>
    </row>
    <row r="5533" spans="1:23" x14ac:dyDescent="0.35">
      <c r="A5533" s="1393">
        <v>72202</v>
      </c>
      <c r="B5533" s="1394">
        <v>0.22</v>
      </c>
      <c r="C5533" s="1069" t="s">
        <v>5767</v>
      </c>
      <c r="D5533" s="1"/>
      <c r="E5533" s="1" t="s">
        <v>5695</v>
      </c>
      <c r="F5533" s="3"/>
      <c r="O5533"/>
      <c r="P5533"/>
      <c r="Q5533"/>
      <c r="U5533" s="969"/>
      <c r="V5533" s="38"/>
      <c r="W5533" s="38"/>
    </row>
    <row r="5534" spans="1:23" x14ac:dyDescent="0.35">
      <c r="A5534" s="1393">
        <v>72220</v>
      </c>
      <c r="B5534" s="1394">
        <v>0.17</v>
      </c>
      <c r="C5534" s="1069" t="s">
        <v>5725</v>
      </c>
      <c r="D5534" s="1"/>
      <c r="E5534" s="1" t="s">
        <v>5695</v>
      </c>
      <c r="O5534"/>
      <c r="P5534"/>
      <c r="Q5534"/>
      <c r="U5534" s="969"/>
      <c r="V5534" s="38"/>
      <c r="W5534" s="38"/>
    </row>
    <row r="5535" spans="1:23" x14ac:dyDescent="0.35">
      <c r="A5535" s="1393">
        <v>72240</v>
      </c>
      <c r="B5535" s="1394">
        <v>0.89</v>
      </c>
      <c r="C5535" s="1069" t="s">
        <v>5846</v>
      </c>
      <c r="D5535" s="1"/>
      <c r="E5535" s="1" t="s">
        <v>5695</v>
      </c>
      <c r="O5535"/>
      <c r="P5535"/>
      <c r="Q5535"/>
      <c r="U5535" s="969"/>
      <c r="V5535" s="38"/>
      <c r="W5535" s="38"/>
    </row>
    <row r="5536" spans="1:23" x14ac:dyDescent="0.35">
      <c r="A5536" s="1393">
        <v>72255</v>
      </c>
      <c r="B5536" s="1394">
        <v>0.89</v>
      </c>
      <c r="C5536" s="1069" t="s">
        <v>5847</v>
      </c>
      <c r="D5536" s="1"/>
      <c r="E5536" s="1" t="s">
        <v>5695</v>
      </c>
      <c r="F5536" s="3"/>
      <c r="O5536"/>
      <c r="P5536"/>
      <c r="Q5536"/>
      <c r="U5536" s="969"/>
      <c r="V5536" s="38"/>
      <c r="W5536" s="38"/>
    </row>
    <row r="5537" spans="1:23" x14ac:dyDescent="0.35">
      <c r="A5537" s="1393">
        <v>72265</v>
      </c>
      <c r="B5537" s="1394">
        <v>0.81</v>
      </c>
      <c r="C5537" s="1069" t="s">
        <v>5840</v>
      </c>
      <c r="D5537" s="1"/>
      <c r="E5537" s="1" t="s">
        <v>5695</v>
      </c>
      <c r="F5537" s="3"/>
      <c r="O5537"/>
      <c r="P5537"/>
      <c r="Q5537"/>
      <c r="U5537" s="969"/>
      <c r="V5537" s="38"/>
      <c r="W5537" s="38"/>
    </row>
    <row r="5538" spans="1:23" x14ac:dyDescent="0.35">
      <c r="A5538" s="1401">
        <v>73000</v>
      </c>
      <c r="B5538" s="1402">
        <v>0.16</v>
      </c>
      <c r="C5538" s="1086" t="s">
        <v>5702</v>
      </c>
      <c r="D5538" s="1"/>
      <c r="E5538" s="1" t="s">
        <v>5695</v>
      </c>
      <c r="F5538" s="3"/>
      <c r="O5538"/>
      <c r="P5538"/>
      <c r="Q5538"/>
      <c r="U5538" s="969"/>
      <c r="V5538" s="38"/>
      <c r="W5538" s="38"/>
    </row>
    <row r="5539" spans="1:23" x14ac:dyDescent="0.35">
      <c r="A5539" s="1401">
        <v>73000</v>
      </c>
      <c r="B5539" s="1402">
        <v>0.16</v>
      </c>
      <c r="C5539" s="1086" t="s">
        <v>5703</v>
      </c>
      <c r="D5539" s="1"/>
      <c r="E5539" s="1" t="s">
        <v>5695</v>
      </c>
      <c r="F5539" s="3"/>
      <c r="O5539"/>
      <c r="P5539"/>
      <c r="Q5539"/>
      <c r="U5539" s="969"/>
      <c r="V5539" s="38"/>
      <c r="W5539" s="38"/>
    </row>
    <row r="5540" spans="1:23" x14ac:dyDescent="0.35">
      <c r="A5540" s="1393">
        <v>73000</v>
      </c>
      <c r="B5540" s="1394">
        <v>0.16</v>
      </c>
      <c r="C5540" s="1069" t="s">
        <v>557</v>
      </c>
      <c r="D5540" s="38"/>
      <c r="E5540" s="1" t="s">
        <v>5695</v>
      </c>
      <c r="F5540" s="3"/>
      <c r="O5540"/>
      <c r="P5540"/>
      <c r="Q5540"/>
      <c r="U5540" s="969"/>
      <c r="V5540" s="38"/>
      <c r="W5540" s="38"/>
    </row>
    <row r="5541" spans="1:23" x14ac:dyDescent="0.35">
      <c r="A5541" s="1393">
        <v>73000</v>
      </c>
      <c r="B5541" s="1394">
        <v>0.16</v>
      </c>
      <c r="C5541" s="1069" t="s">
        <v>558</v>
      </c>
      <c r="E5541" s="1" t="s">
        <v>5695</v>
      </c>
      <c r="F5541" s="3"/>
      <c r="O5541"/>
      <c r="P5541"/>
      <c r="Q5541"/>
      <c r="U5541" s="969"/>
      <c r="V5541" s="38"/>
      <c r="W5541" s="38"/>
    </row>
    <row r="5542" spans="1:23" x14ac:dyDescent="0.35">
      <c r="A5542" s="1393">
        <v>73010</v>
      </c>
      <c r="B5542" s="1394">
        <v>0.17</v>
      </c>
      <c r="C5542" s="1069" t="s">
        <v>583</v>
      </c>
      <c r="D5542" s="1"/>
      <c r="E5542" s="1" t="s">
        <v>5695</v>
      </c>
      <c r="F5542" s="3"/>
      <c r="O5542"/>
      <c r="P5542"/>
      <c r="Q5542"/>
      <c r="U5542" s="969"/>
      <c r="V5542" s="38"/>
      <c r="W5542" s="38"/>
    </row>
    <row r="5543" spans="1:23" x14ac:dyDescent="0.35">
      <c r="A5543" s="1393">
        <v>73010</v>
      </c>
      <c r="B5543" s="1394">
        <v>0.17</v>
      </c>
      <c r="C5543" s="1069" t="s">
        <v>584</v>
      </c>
      <c r="D5543" s="1"/>
      <c r="E5543" s="1" t="s">
        <v>5695</v>
      </c>
      <c r="F5543" s="1113"/>
      <c r="O5543"/>
      <c r="P5543"/>
      <c r="Q5543"/>
      <c r="U5543" s="969"/>
      <c r="V5543" s="38"/>
      <c r="W5543" s="38"/>
    </row>
    <row r="5544" spans="1:23" x14ac:dyDescent="0.35">
      <c r="A5544" s="1393">
        <v>73020</v>
      </c>
      <c r="B5544" s="1394">
        <v>0.15</v>
      </c>
      <c r="C5544" s="1069" t="s">
        <v>5699</v>
      </c>
      <c r="D5544" s="1"/>
      <c r="E5544" s="1" t="s">
        <v>5695</v>
      </c>
      <c r="F5544" s="1113"/>
      <c r="O5544"/>
      <c r="P5544"/>
      <c r="Q5544"/>
      <c r="U5544" s="969"/>
      <c r="V5544" s="38"/>
      <c r="W5544" s="38"/>
    </row>
    <row r="5545" spans="1:23" x14ac:dyDescent="0.35">
      <c r="A5545" s="1393">
        <v>73020</v>
      </c>
      <c r="B5545" s="1394">
        <v>0.15</v>
      </c>
      <c r="C5545" s="1069" t="s">
        <v>5700</v>
      </c>
      <c r="D5545" s="1"/>
      <c r="E5545" s="1" t="s">
        <v>5695</v>
      </c>
      <c r="F5545" s="3"/>
      <c r="O5545"/>
      <c r="P5545"/>
      <c r="Q5545"/>
      <c r="U5545" s="969"/>
      <c r="V5545" s="38"/>
      <c r="W5545" s="38"/>
    </row>
    <row r="5546" spans="1:23" x14ac:dyDescent="0.35">
      <c r="A5546" s="1393">
        <v>73030</v>
      </c>
      <c r="B5546" s="1394">
        <v>0.18</v>
      </c>
      <c r="C5546" s="1069" t="s">
        <v>5738</v>
      </c>
      <c r="D5546" s="1"/>
      <c r="E5546" s="1" t="s">
        <v>5695</v>
      </c>
      <c r="F5546" s="3"/>
      <c r="O5546"/>
      <c r="P5546"/>
      <c r="Q5546"/>
      <c r="U5546" s="969"/>
      <c r="V5546" s="38"/>
      <c r="W5546" s="38"/>
    </row>
    <row r="5547" spans="1:23" x14ac:dyDescent="0.35">
      <c r="A5547" s="1393">
        <v>73030</v>
      </c>
      <c r="B5547" s="1394">
        <v>0.18</v>
      </c>
      <c r="C5547" s="1069" t="s">
        <v>5739</v>
      </c>
      <c r="D5547" s="1"/>
      <c r="E5547" s="1" t="s">
        <v>5695</v>
      </c>
      <c r="F5547" s="3"/>
      <c r="O5547"/>
      <c r="P5547"/>
      <c r="Q5547"/>
      <c r="U5547" s="969"/>
      <c r="V5547" s="38"/>
      <c r="W5547" s="38"/>
    </row>
    <row r="5548" spans="1:23" x14ac:dyDescent="0.35">
      <c r="A5548" s="1393">
        <v>73050</v>
      </c>
      <c r="B5548" s="1394">
        <v>0.18</v>
      </c>
      <c r="C5548" s="1069" t="s">
        <v>5740</v>
      </c>
      <c r="D5548" s="38"/>
      <c r="E5548" s="1" t="s">
        <v>5695</v>
      </c>
      <c r="F5548" s="3"/>
      <c r="O5548"/>
      <c r="P5548"/>
      <c r="Q5548"/>
      <c r="U5548" s="969"/>
      <c r="V5548" s="38"/>
      <c r="W5548" s="38"/>
    </row>
    <row r="5549" spans="1:23" x14ac:dyDescent="0.35">
      <c r="A5549" s="1393">
        <v>73060</v>
      </c>
      <c r="B5549" s="1394">
        <v>0.16</v>
      </c>
      <c r="C5549" s="1069" t="s">
        <v>5704</v>
      </c>
      <c r="D5549" s="1"/>
      <c r="E5549" s="1" t="s">
        <v>5695</v>
      </c>
      <c r="F5549" s="3"/>
      <c r="O5549"/>
      <c r="P5549"/>
      <c r="Q5549"/>
      <c r="U5549" s="969"/>
      <c r="V5549" s="38"/>
      <c r="W5549" s="38"/>
    </row>
    <row r="5550" spans="1:23" x14ac:dyDescent="0.35">
      <c r="A5550" s="1393">
        <v>73060</v>
      </c>
      <c r="B5550" s="1394">
        <v>0.16</v>
      </c>
      <c r="C5550" s="1069" t="s">
        <v>5705</v>
      </c>
      <c r="D5550" s="1"/>
      <c r="E5550" s="1" t="s">
        <v>5695</v>
      </c>
      <c r="F5550" s="3"/>
      <c r="O5550"/>
      <c r="P5550"/>
      <c r="Q5550"/>
      <c r="U5550" s="969"/>
      <c r="V5550" s="38"/>
      <c r="W5550" s="38"/>
    </row>
    <row r="5551" spans="1:23" x14ac:dyDescent="0.35">
      <c r="A5551" s="1393">
        <v>73070</v>
      </c>
      <c r="B5551" s="1394">
        <v>0.16</v>
      </c>
      <c r="C5551" s="1069" t="s">
        <v>5706</v>
      </c>
      <c r="D5551" s="1"/>
      <c r="E5551" s="1" t="s">
        <v>5695</v>
      </c>
      <c r="F5551" s="3"/>
      <c r="O5551"/>
      <c r="P5551"/>
      <c r="Q5551"/>
      <c r="U5551" s="969"/>
      <c r="V5551" s="38"/>
      <c r="W5551" s="38"/>
    </row>
    <row r="5552" spans="1:23" x14ac:dyDescent="0.35">
      <c r="A5552" s="1393">
        <v>73070</v>
      </c>
      <c r="B5552" s="1394">
        <v>0.16</v>
      </c>
      <c r="C5552" s="1069" t="s">
        <v>5707</v>
      </c>
      <c r="D5552" s="1"/>
      <c r="E5552" s="1" t="s">
        <v>5695</v>
      </c>
      <c r="F5552" s="3"/>
      <c r="O5552"/>
      <c r="P5552"/>
      <c r="Q5552"/>
      <c r="U5552" s="969"/>
      <c r="V5552" s="38"/>
      <c r="W5552" s="38"/>
    </row>
    <row r="5553" spans="1:23" x14ac:dyDescent="0.35">
      <c r="A5553" s="1393">
        <v>73080</v>
      </c>
      <c r="B5553" s="1394">
        <v>0.17</v>
      </c>
      <c r="C5553" s="1069" t="s">
        <v>5726</v>
      </c>
      <c r="D5553" s="1"/>
      <c r="E5553" s="1" t="s">
        <v>5695</v>
      </c>
      <c r="F5553" s="3"/>
      <c r="O5553"/>
      <c r="P5553"/>
      <c r="Q5553"/>
      <c r="U5553" s="969"/>
      <c r="V5553" s="38"/>
      <c r="W5553" s="38"/>
    </row>
    <row r="5554" spans="1:23" x14ac:dyDescent="0.35">
      <c r="A5554" s="1393">
        <v>73080</v>
      </c>
      <c r="B5554" s="1394">
        <v>0.17</v>
      </c>
      <c r="C5554" s="1069" t="s">
        <v>5727</v>
      </c>
      <c r="D5554" s="1"/>
      <c r="E5554" s="1" t="s">
        <v>5695</v>
      </c>
      <c r="O5554"/>
      <c r="P5554"/>
      <c r="Q5554"/>
      <c r="U5554" s="969"/>
      <c r="V5554" s="38"/>
      <c r="W5554" s="38"/>
    </row>
    <row r="5555" spans="1:23" x14ac:dyDescent="0.35">
      <c r="A5555" s="1393">
        <v>73090</v>
      </c>
      <c r="B5555" s="1394">
        <v>0.16</v>
      </c>
      <c r="C5555" s="1069" t="s">
        <v>204</v>
      </c>
      <c r="D5555" s="1"/>
      <c r="E5555" s="1" t="s">
        <v>5695</v>
      </c>
      <c r="F5555" s="3"/>
      <c r="O5555"/>
      <c r="P5555"/>
      <c r="Q5555"/>
      <c r="U5555" s="969"/>
      <c r="V5555" s="38"/>
      <c r="W5555" s="38"/>
    </row>
    <row r="5556" spans="1:23" x14ac:dyDescent="0.35">
      <c r="A5556" s="1393">
        <v>73090</v>
      </c>
      <c r="B5556" s="1394">
        <v>0.16</v>
      </c>
      <c r="C5556" s="1069" t="s">
        <v>562</v>
      </c>
      <c r="D5556" s="1"/>
      <c r="E5556" s="1" t="s">
        <v>5695</v>
      </c>
      <c r="F5556" s="3"/>
      <c r="O5556"/>
      <c r="P5556"/>
      <c r="Q5556"/>
      <c r="U5556" s="969"/>
      <c r="V5556" s="38"/>
      <c r="W5556" s="38"/>
    </row>
    <row r="5557" spans="1:23" x14ac:dyDescent="0.35">
      <c r="A5557" s="1393">
        <v>73092</v>
      </c>
      <c r="B5557" s="1394">
        <v>0.16</v>
      </c>
      <c r="C5557" s="1069" t="s">
        <v>5708</v>
      </c>
      <c r="D5557" s="1"/>
      <c r="E5557" s="1" t="s">
        <v>5695</v>
      </c>
      <c r="O5557"/>
      <c r="P5557"/>
      <c r="Q5557"/>
      <c r="U5557" s="969"/>
      <c r="V5557" s="38"/>
      <c r="W5557" s="38"/>
    </row>
    <row r="5558" spans="1:23" x14ac:dyDescent="0.35">
      <c r="A5558" s="1393">
        <v>73110</v>
      </c>
      <c r="B5558" s="1394">
        <v>0.17</v>
      </c>
      <c r="C5558" s="1069" t="s">
        <v>5728</v>
      </c>
      <c r="D5558" s="1"/>
      <c r="E5558" s="1" t="s">
        <v>5695</v>
      </c>
      <c r="F5558" s="3"/>
      <c r="O5558"/>
      <c r="P5558"/>
      <c r="Q5558"/>
      <c r="U5558" s="969"/>
      <c r="V5558" s="38"/>
      <c r="W5558" s="38"/>
    </row>
    <row r="5559" spans="1:23" x14ac:dyDescent="0.35">
      <c r="A5559" s="1393">
        <v>73110</v>
      </c>
      <c r="B5559" s="1394">
        <v>0.17</v>
      </c>
      <c r="C5559" s="1069" t="s">
        <v>5729</v>
      </c>
      <c r="D5559" s="1"/>
      <c r="E5559" s="1" t="s">
        <v>5695</v>
      </c>
      <c r="F5559" s="3"/>
      <c r="O5559"/>
      <c r="P5559"/>
      <c r="Q5559"/>
      <c r="U5559" s="969"/>
      <c r="V5559" s="38"/>
      <c r="W5559" s="38"/>
    </row>
    <row r="5560" spans="1:23" x14ac:dyDescent="0.35">
      <c r="A5560" s="1393">
        <v>73130</v>
      </c>
      <c r="B5560" s="1394">
        <v>0.17</v>
      </c>
      <c r="C5560" s="1069" t="s">
        <v>5730</v>
      </c>
      <c r="D5560" s="1"/>
      <c r="E5560" s="1" t="s">
        <v>5695</v>
      </c>
      <c r="F5560" s="3"/>
      <c r="O5560"/>
      <c r="P5560"/>
      <c r="Q5560"/>
      <c r="U5560" s="969"/>
      <c r="V5560" s="38"/>
      <c r="W5560" s="38"/>
    </row>
    <row r="5561" spans="1:23" x14ac:dyDescent="0.35">
      <c r="A5561" s="1393">
        <v>73130</v>
      </c>
      <c r="B5561" s="1394">
        <v>0.17</v>
      </c>
      <c r="C5561" s="1069" t="s">
        <v>5731</v>
      </c>
      <c r="D5561" s="1"/>
      <c r="E5561" s="1" t="s">
        <v>5695</v>
      </c>
      <c r="F5561" s="3"/>
      <c r="O5561"/>
      <c r="P5561"/>
      <c r="Q5561"/>
      <c r="U5561" s="969"/>
      <c r="V5561" s="38"/>
      <c r="W5561" s="38"/>
    </row>
    <row r="5562" spans="1:23" x14ac:dyDescent="0.35">
      <c r="A5562" s="1393">
        <v>73140</v>
      </c>
      <c r="B5562" s="1394">
        <v>0.13</v>
      </c>
      <c r="C5562" s="1069" t="s">
        <v>5694</v>
      </c>
      <c r="D5562" s="1"/>
      <c r="E5562" s="1" t="s">
        <v>5695</v>
      </c>
      <c r="F5562" s="3"/>
      <c r="O5562"/>
      <c r="P5562"/>
      <c r="Q5562"/>
      <c r="U5562" s="969"/>
      <c r="V5562" s="38"/>
      <c r="W5562" s="38"/>
    </row>
    <row r="5563" spans="1:23" x14ac:dyDescent="0.35">
      <c r="A5563" s="1393">
        <v>73140</v>
      </c>
      <c r="B5563" s="1394">
        <v>0.13</v>
      </c>
      <c r="C5563" s="1069" t="s">
        <v>5696</v>
      </c>
      <c r="D5563" s="1"/>
      <c r="E5563" s="1" t="s">
        <v>5695</v>
      </c>
      <c r="F5563" s="3"/>
      <c r="O5563"/>
      <c r="P5563"/>
      <c r="Q5563"/>
      <c r="U5563" s="969"/>
      <c r="V5563" s="38"/>
      <c r="W5563" s="38"/>
    </row>
    <row r="5564" spans="1:23" x14ac:dyDescent="0.35">
      <c r="A5564" s="1393">
        <v>73200</v>
      </c>
      <c r="B5564" s="1394">
        <v>0.98</v>
      </c>
      <c r="C5564" s="1069" t="s">
        <v>5854</v>
      </c>
      <c r="D5564" s="1"/>
      <c r="E5564" s="1" t="s">
        <v>5695</v>
      </c>
      <c r="F5564" s="3"/>
      <c r="O5564"/>
      <c r="P5564"/>
      <c r="Q5564"/>
      <c r="U5564" s="969"/>
      <c r="V5564" s="38"/>
      <c r="W5564" s="38"/>
    </row>
    <row r="5565" spans="1:23" x14ac:dyDescent="0.35">
      <c r="A5565" s="1393">
        <v>73200</v>
      </c>
      <c r="B5565" s="1394">
        <v>0.98</v>
      </c>
      <c r="C5565" s="1069" t="s">
        <v>5855</v>
      </c>
      <c r="D5565" s="1"/>
      <c r="E5565" s="1" t="s">
        <v>5695</v>
      </c>
      <c r="F5565" s="3"/>
      <c r="O5565"/>
      <c r="P5565"/>
      <c r="Q5565"/>
      <c r="U5565" s="969"/>
      <c r="V5565" s="38"/>
      <c r="W5565" s="38"/>
    </row>
    <row r="5566" spans="1:23" x14ac:dyDescent="0.35">
      <c r="A5566" s="1393">
        <v>73201</v>
      </c>
      <c r="B5566" s="1394">
        <v>1.1299999999999999</v>
      </c>
      <c r="C5566" s="1069" t="s">
        <v>5866</v>
      </c>
      <c r="D5566" s="1"/>
      <c r="E5566" s="1" t="s">
        <v>5695</v>
      </c>
      <c r="F5566" s="3"/>
      <c r="O5566"/>
      <c r="P5566"/>
      <c r="Q5566"/>
      <c r="U5566" s="969"/>
      <c r="V5566" s="38"/>
      <c r="W5566" s="38"/>
    </row>
    <row r="5567" spans="1:23" x14ac:dyDescent="0.35">
      <c r="A5567" s="1393">
        <v>73201</v>
      </c>
      <c r="B5567" s="1394">
        <v>1.1299999999999999</v>
      </c>
      <c r="C5567" s="1069" t="s">
        <v>5867</v>
      </c>
      <c r="D5567" s="1"/>
      <c r="E5567" s="1" t="s">
        <v>5695</v>
      </c>
      <c r="F5567" s="3"/>
      <c r="O5567"/>
      <c r="P5567"/>
      <c r="Q5567"/>
      <c r="U5567" s="969"/>
      <c r="V5567" s="38"/>
      <c r="W5567" s="38"/>
    </row>
    <row r="5568" spans="1:23" x14ac:dyDescent="0.35">
      <c r="A5568" s="1393">
        <v>73202</v>
      </c>
      <c r="B5568" s="1394">
        <v>1.19</v>
      </c>
      <c r="C5568" s="1069" t="s">
        <v>5871</v>
      </c>
      <c r="D5568" s="1"/>
      <c r="E5568" s="1" t="s">
        <v>5695</v>
      </c>
      <c r="F5568" s="3"/>
      <c r="O5568"/>
      <c r="P5568"/>
      <c r="Q5568"/>
      <c r="U5568" s="969"/>
      <c r="V5568" s="38"/>
      <c r="W5568" s="38"/>
    </row>
    <row r="5569" spans="1:23" x14ac:dyDescent="0.35">
      <c r="A5569" s="1393">
        <v>73202</v>
      </c>
      <c r="B5569" s="1394">
        <v>1.19</v>
      </c>
      <c r="C5569" s="1069" t="s">
        <v>5872</v>
      </c>
      <c r="D5569" s="1"/>
      <c r="E5569" s="1" t="s">
        <v>5695</v>
      </c>
      <c r="F5569" s="3"/>
      <c r="O5569"/>
      <c r="P5569"/>
      <c r="Q5569"/>
      <c r="U5569" s="969"/>
      <c r="V5569" s="38"/>
      <c r="W5569" s="38"/>
    </row>
    <row r="5570" spans="1:23" x14ac:dyDescent="0.35">
      <c r="A5570" s="1393">
        <v>73501</v>
      </c>
      <c r="B5570" s="1394">
        <v>0.18</v>
      </c>
      <c r="C5570" s="1069" t="s">
        <v>5741</v>
      </c>
      <c r="D5570" s="1"/>
      <c r="E5570" s="1" t="s">
        <v>5695</v>
      </c>
      <c r="F5570" s="3"/>
      <c r="O5570"/>
      <c r="P5570"/>
      <c r="Q5570"/>
      <c r="U5570" s="969"/>
      <c r="V5570" s="38"/>
      <c r="W5570" s="38"/>
    </row>
    <row r="5571" spans="1:23" x14ac:dyDescent="0.35">
      <c r="A5571" s="1393">
        <v>73501</v>
      </c>
      <c r="B5571" s="1394">
        <v>0.18</v>
      </c>
      <c r="C5571" s="1069" t="s">
        <v>5742</v>
      </c>
      <c r="D5571" s="1"/>
      <c r="E5571" s="1" t="s">
        <v>5695</v>
      </c>
      <c r="F5571" s="3"/>
      <c r="O5571"/>
      <c r="P5571"/>
      <c r="Q5571"/>
      <c r="U5571" s="969"/>
      <c r="V5571" s="38"/>
      <c r="W5571" s="38"/>
    </row>
    <row r="5572" spans="1:23" x14ac:dyDescent="0.35">
      <c r="A5572" s="1393">
        <v>73502</v>
      </c>
      <c r="B5572" s="1394">
        <v>0.21</v>
      </c>
      <c r="C5572" s="1069" t="s">
        <v>5761</v>
      </c>
      <c r="D5572" s="1128"/>
      <c r="E5572" s="1" t="s">
        <v>5695</v>
      </c>
      <c r="F5572" s="3"/>
      <c r="O5572"/>
      <c r="P5572"/>
      <c r="Q5572"/>
      <c r="U5572" s="969"/>
      <c r="V5572" s="38"/>
      <c r="W5572" s="38"/>
    </row>
    <row r="5573" spans="1:23" x14ac:dyDescent="0.35">
      <c r="A5573" s="1393">
        <v>73502</v>
      </c>
      <c r="B5573" s="1394">
        <v>0.21</v>
      </c>
      <c r="C5573" s="1069" t="s">
        <v>5762</v>
      </c>
      <c r="D5573" s="1"/>
      <c r="E5573" s="1" t="s">
        <v>5695</v>
      </c>
      <c r="F5573" s="3"/>
      <c r="O5573"/>
      <c r="P5573"/>
      <c r="Q5573"/>
      <c r="U5573" s="969"/>
      <c r="V5573" s="38"/>
      <c r="W5573" s="38"/>
    </row>
    <row r="5574" spans="1:23" x14ac:dyDescent="0.35">
      <c r="A5574" s="1393">
        <v>73521</v>
      </c>
      <c r="B5574" s="1394">
        <v>0.21</v>
      </c>
      <c r="C5574" s="1069" t="s">
        <v>5763</v>
      </c>
      <c r="D5574" s="1"/>
      <c r="E5574" s="1" t="s">
        <v>5695</v>
      </c>
      <c r="F5574" s="3"/>
      <c r="O5574"/>
      <c r="P5574"/>
      <c r="Q5574"/>
      <c r="U5574" s="969"/>
      <c r="V5574" s="38"/>
      <c r="W5574" s="38"/>
    </row>
    <row r="5575" spans="1:23" x14ac:dyDescent="0.35">
      <c r="A5575" s="1393">
        <v>73552</v>
      </c>
      <c r="B5575" s="1394">
        <v>0.18</v>
      </c>
      <c r="C5575" s="1069" t="s">
        <v>5743</v>
      </c>
      <c r="D5575" s="1"/>
      <c r="E5575" s="1" t="s">
        <v>5695</v>
      </c>
      <c r="F5575" s="3"/>
      <c r="O5575"/>
      <c r="P5575"/>
      <c r="Q5575"/>
      <c r="U5575" s="969"/>
      <c r="V5575" s="38"/>
      <c r="W5575" s="38"/>
    </row>
    <row r="5576" spans="1:23" x14ac:dyDescent="0.35">
      <c r="A5576" s="1393">
        <v>73552</v>
      </c>
      <c r="B5576" s="1394">
        <v>0.18</v>
      </c>
      <c r="C5576" s="1069" t="s">
        <v>5744</v>
      </c>
      <c r="D5576" s="1"/>
      <c r="E5576" s="1" t="s">
        <v>5695</v>
      </c>
      <c r="F5576" s="3"/>
      <c r="O5576"/>
      <c r="P5576"/>
      <c r="Q5576"/>
      <c r="U5576" s="969"/>
      <c r="V5576" s="38"/>
      <c r="W5576" s="38"/>
    </row>
    <row r="5577" spans="1:23" x14ac:dyDescent="0.35">
      <c r="A5577" s="1393">
        <v>73560</v>
      </c>
      <c r="B5577" s="1394">
        <v>0.16</v>
      </c>
      <c r="C5577" s="1069" t="s">
        <v>5709</v>
      </c>
      <c r="E5577" s="1" t="s">
        <v>5695</v>
      </c>
      <c r="F5577" s="3"/>
      <c r="O5577"/>
      <c r="P5577"/>
      <c r="Q5577"/>
      <c r="U5577" s="969"/>
      <c r="V5577" s="38"/>
      <c r="W5577" s="38"/>
    </row>
    <row r="5578" spans="1:23" x14ac:dyDescent="0.35">
      <c r="A5578" s="1393">
        <v>73560</v>
      </c>
      <c r="B5578" s="1394">
        <v>0.16</v>
      </c>
      <c r="C5578" s="1069" t="s">
        <v>5710</v>
      </c>
      <c r="D5578" s="1"/>
      <c r="E5578" s="1" t="s">
        <v>5695</v>
      </c>
      <c r="F5578" s="3"/>
      <c r="O5578"/>
      <c r="P5578"/>
      <c r="Q5578"/>
      <c r="U5578" s="969"/>
      <c r="V5578" s="38"/>
      <c r="W5578" s="38"/>
    </row>
    <row r="5579" spans="1:23" x14ac:dyDescent="0.35">
      <c r="A5579" s="1393">
        <v>73562</v>
      </c>
      <c r="B5579" s="1394">
        <v>0.18</v>
      </c>
      <c r="C5579" s="1069" t="s">
        <v>613</v>
      </c>
      <c r="D5579" s="1"/>
      <c r="E5579" s="1" t="s">
        <v>5695</v>
      </c>
      <c r="F5579" s="3"/>
      <c r="O5579"/>
      <c r="P5579"/>
      <c r="Q5579"/>
      <c r="U5579" s="969"/>
      <c r="V5579" s="38"/>
      <c r="W5579" s="38"/>
    </row>
    <row r="5580" spans="1:23" x14ac:dyDescent="0.35">
      <c r="A5580" s="1393">
        <v>73562</v>
      </c>
      <c r="B5580" s="1394">
        <v>0.18</v>
      </c>
      <c r="C5580" s="1069" t="s">
        <v>614</v>
      </c>
      <c r="D5580" s="1"/>
      <c r="E5580" s="1" t="s">
        <v>5695</v>
      </c>
      <c r="F5580" s="3"/>
      <c r="O5580"/>
      <c r="P5580"/>
      <c r="Q5580"/>
      <c r="U5580" s="969"/>
      <c r="V5580" s="38"/>
      <c r="W5580" s="38"/>
    </row>
    <row r="5581" spans="1:23" x14ac:dyDescent="0.35">
      <c r="A5581" s="1393">
        <v>73564</v>
      </c>
      <c r="B5581" s="1394">
        <v>0.21</v>
      </c>
      <c r="C5581" s="1069" t="s">
        <v>5764</v>
      </c>
      <c r="D5581" s="1"/>
      <c r="E5581" s="1" t="s">
        <v>5695</v>
      </c>
      <c r="F5581" s="3"/>
      <c r="O5581"/>
      <c r="P5581"/>
      <c r="Q5581"/>
      <c r="U5581" s="969"/>
      <c r="V5581" s="38"/>
      <c r="W5581" s="38"/>
    </row>
    <row r="5582" spans="1:23" x14ac:dyDescent="0.35">
      <c r="A5582" s="1393">
        <v>73564</v>
      </c>
      <c r="B5582" s="1394">
        <v>0.21</v>
      </c>
      <c r="C5582" s="1069" t="s">
        <v>5765</v>
      </c>
      <c r="D5582" s="1"/>
      <c r="E5582" s="1" t="s">
        <v>5695</v>
      </c>
      <c r="F5582" s="3"/>
      <c r="O5582"/>
      <c r="P5582"/>
      <c r="Q5582"/>
      <c r="U5582" s="969"/>
      <c r="V5582" s="38"/>
      <c r="W5582" s="38"/>
    </row>
    <row r="5583" spans="1:23" x14ac:dyDescent="0.35">
      <c r="A5583" s="1393">
        <v>73565</v>
      </c>
      <c r="B5583" s="1394">
        <v>0.16</v>
      </c>
      <c r="C5583" s="1069" t="s">
        <v>5711</v>
      </c>
      <c r="D5583" s="1"/>
      <c r="E5583" s="1" t="s">
        <v>5695</v>
      </c>
      <c r="F5583" s="3"/>
      <c r="O5583"/>
      <c r="P5583"/>
      <c r="Q5583"/>
      <c r="U5583" s="969"/>
      <c r="V5583" s="38"/>
      <c r="W5583" s="38"/>
    </row>
    <row r="5584" spans="1:23" x14ac:dyDescent="0.35">
      <c r="A5584" s="1393">
        <v>73590</v>
      </c>
      <c r="B5584" s="1394">
        <v>0.16</v>
      </c>
      <c r="C5584" s="1069" t="s">
        <v>5712</v>
      </c>
      <c r="D5584" s="1"/>
      <c r="E5584" s="1" t="s">
        <v>5695</v>
      </c>
      <c r="F5584" s="3"/>
      <c r="O5584"/>
      <c r="P5584"/>
      <c r="Q5584"/>
      <c r="U5584" s="969"/>
      <c r="V5584" s="38"/>
      <c r="W5584" s="38"/>
    </row>
    <row r="5585" spans="1:23" x14ac:dyDescent="0.35">
      <c r="A5585" s="1393">
        <v>73590</v>
      </c>
      <c r="B5585" s="1394">
        <v>0.16</v>
      </c>
      <c r="C5585" s="1069" t="s">
        <v>5713</v>
      </c>
      <c r="D5585" s="1"/>
      <c r="E5585" s="1" t="s">
        <v>5695</v>
      </c>
      <c r="F5585" s="3"/>
      <c r="O5585"/>
      <c r="P5585"/>
      <c r="Q5585"/>
      <c r="U5585" s="969"/>
      <c r="V5585" s="38"/>
      <c r="W5585" s="38"/>
    </row>
    <row r="5586" spans="1:23" x14ac:dyDescent="0.35">
      <c r="A5586" s="1393">
        <v>73592</v>
      </c>
      <c r="B5586" s="1394">
        <v>0.16</v>
      </c>
      <c r="C5586" s="1069" t="s">
        <v>5714</v>
      </c>
      <c r="D5586" s="1"/>
      <c r="E5586" s="1" t="s">
        <v>5695</v>
      </c>
      <c r="F5586" s="3"/>
      <c r="O5586"/>
      <c r="P5586"/>
      <c r="Q5586"/>
      <c r="U5586" s="969"/>
      <c r="V5586" s="38"/>
      <c r="W5586" s="38"/>
    </row>
    <row r="5587" spans="1:23" x14ac:dyDescent="0.35">
      <c r="A5587" s="1393">
        <v>73592</v>
      </c>
      <c r="B5587" s="1394">
        <v>0.16</v>
      </c>
      <c r="C5587" s="1069" t="s">
        <v>5715</v>
      </c>
      <c r="D5587" s="1"/>
      <c r="E5587" s="1" t="s">
        <v>5695</v>
      </c>
      <c r="F5587" s="3"/>
      <c r="O5587"/>
      <c r="P5587"/>
      <c r="Q5587"/>
      <c r="U5587" s="969"/>
      <c r="V5587" s="38"/>
      <c r="W5587" s="38"/>
    </row>
    <row r="5588" spans="1:23" x14ac:dyDescent="0.35">
      <c r="A5588" s="1393">
        <v>73600</v>
      </c>
      <c r="B5588" s="1394">
        <v>0.16</v>
      </c>
      <c r="C5588" s="1069" t="s">
        <v>5716</v>
      </c>
      <c r="D5588" s="1"/>
      <c r="E5588" s="1" t="s">
        <v>5695</v>
      </c>
      <c r="F5588" s="3"/>
      <c r="O5588"/>
      <c r="P5588"/>
      <c r="Q5588"/>
      <c r="U5588" s="969"/>
      <c r="V5588" s="38"/>
      <c r="W5588" s="38"/>
    </row>
    <row r="5589" spans="1:23" x14ac:dyDescent="0.35">
      <c r="A5589" s="1393">
        <v>73600</v>
      </c>
      <c r="B5589" s="1394">
        <v>0.16</v>
      </c>
      <c r="C5589" s="1069" t="s">
        <v>5717</v>
      </c>
      <c r="D5589" s="1"/>
      <c r="E5589" s="1" t="s">
        <v>5695</v>
      </c>
      <c r="F5589" s="3"/>
      <c r="O5589"/>
      <c r="P5589"/>
      <c r="Q5589"/>
      <c r="U5589" s="969"/>
      <c r="V5589" s="38"/>
      <c r="W5589" s="38"/>
    </row>
    <row r="5590" spans="1:23" x14ac:dyDescent="0.35">
      <c r="A5590" s="1393">
        <v>73610</v>
      </c>
      <c r="B5590" s="1394">
        <v>0.17</v>
      </c>
      <c r="C5590" s="1069" t="s">
        <v>797</v>
      </c>
      <c r="D5590" s="1"/>
      <c r="E5590" s="1" t="s">
        <v>5695</v>
      </c>
      <c r="F5590" s="3"/>
      <c r="O5590"/>
      <c r="P5590"/>
      <c r="Q5590"/>
      <c r="U5590" s="969"/>
      <c r="V5590" s="38"/>
      <c r="W5590" s="38"/>
    </row>
    <row r="5591" spans="1:23" x14ac:dyDescent="0.35">
      <c r="A5591" s="1393">
        <v>73610</v>
      </c>
      <c r="B5591" s="1394">
        <v>0.17</v>
      </c>
      <c r="C5591" s="1069" t="s">
        <v>798</v>
      </c>
      <c r="D5591" s="1"/>
      <c r="E5591" s="1" t="s">
        <v>5695</v>
      </c>
      <c r="F5591" s="3"/>
      <c r="O5591"/>
      <c r="P5591"/>
      <c r="Q5591"/>
      <c r="U5591" s="969"/>
      <c r="V5591" s="38"/>
      <c r="W5591" s="38"/>
    </row>
    <row r="5592" spans="1:23" x14ac:dyDescent="0.35">
      <c r="A5592" s="1393">
        <v>73630</v>
      </c>
      <c r="B5592" s="1394">
        <v>0.17</v>
      </c>
      <c r="C5592" s="1069" t="s">
        <v>5732</v>
      </c>
      <c r="D5592" s="1"/>
      <c r="E5592" s="1" t="s">
        <v>5695</v>
      </c>
      <c r="F5592" s="3"/>
      <c r="O5592"/>
      <c r="P5592"/>
      <c r="Q5592"/>
      <c r="U5592" s="969"/>
      <c r="V5592" s="38"/>
      <c r="W5592" s="38"/>
    </row>
    <row r="5593" spans="1:23" x14ac:dyDescent="0.35">
      <c r="A5593" s="1393">
        <v>73630</v>
      </c>
      <c r="B5593" s="1394">
        <v>0.17</v>
      </c>
      <c r="C5593" s="1069" t="s">
        <v>5733</v>
      </c>
      <c r="D5593" s="1"/>
      <c r="E5593" s="1" t="s">
        <v>5695</v>
      </c>
      <c r="F5593" s="3"/>
      <c r="O5593"/>
      <c r="P5593"/>
      <c r="Q5593"/>
      <c r="U5593" s="969"/>
      <c r="V5593" s="38"/>
      <c r="W5593" s="38"/>
    </row>
    <row r="5594" spans="1:23" x14ac:dyDescent="0.35">
      <c r="A5594" s="1393">
        <v>73650</v>
      </c>
      <c r="B5594" s="1394">
        <v>0.16</v>
      </c>
      <c r="C5594" s="1069" t="s">
        <v>5718</v>
      </c>
      <c r="D5594" s="1"/>
      <c r="E5594" s="1" t="s">
        <v>5695</v>
      </c>
      <c r="F5594" s="3"/>
      <c r="O5594"/>
      <c r="P5594"/>
      <c r="Q5594"/>
      <c r="U5594" s="969"/>
      <c r="V5594" s="38"/>
      <c r="W5594" s="38"/>
    </row>
    <row r="5595" spans="1:23" x14ac:dyDescent="0.35">
      <c r="A5595" s="1393">
        <v>73650</v>
      </c>
      <c r="B5595" s="1394">
        <v>0.16</v>
      </c>
      <c r="C5595" s="1069" t="s">
        <v>5719</v>
      </c>
      <c r="D5595" s="1"/>
      <c r="E5595" s="1" t="s">
        <v>5695</v>
      </c>
      <c r="F5595" s="3"/>
      <c r="O5595"/>
      <c r="P5595"/>
      <c r="Q5595"/>
      <c r="U5595" s="969"/>
      <c r="V5595" s="38"/>
      <c r="W5595" s="38"/>
    </row>
    <row r="5596" spans="1:23" x14ac:dyDescent="0.35">
      <c r="A5596" s="1393">
        <v>73660</v>
      </c>
      <c r="B5596" s="1394">
        <v>0.13</v>
      </c>
      <c r="C5596" s="1069" t="s">
        <v>5697</v>
      </c>
      <c r="D5596" s="1"/>
      <c r="E5596" s="1" t="s">
        <v>5695</v>
      </c>
      <c r="F5596" s="3"/>
      <c r="O5596"/>
      <c r="P5596"/>
      <c r="Q5596"/>
      <c r="U5596" s="969"/>
      <c r="V5596" s="38"/>
      <c r="W5596" s="38"/>
    </row>
    <row r="5597" spans="1:23" x14ac:dyDescent="0.35">
      <c r="A5597" s="1393">
        <v>73660</v>
      </c>
      <c r="B5597" s="1394">
        <v>0.13</v>
      </c>
      <c r="C5597" s="1069" t="s">
        <v>5698</v>
      </c>
      <c r="D5597" s="1"/>
      <c r="E5597" s="1" t="s">
        <v>5695</v>
      </c>
      <c r="F5597" s="3"/>
      <c r="O5597"/>
      <c r="P5597"/>
      <c r="Q5597"/>
      <c r="U5597" s="969"/>
      <c r="V5597" s="38"/>
      <c r="W5597" s="38"/>
    </row>
    <row r="5598" spans="1:23" x14ac:dyDescent="0.35">
      <c r="A5598" s="1393">
        <v>73700</v>
      </c>
      <c r="B5598" s="1394">
        <v>0.98</v>
      </c>
      <c r="C5598" s="1069" t="s">
        <v>5856</v>
      </c>
      <c r="D5598" s="1"/>
      <c r="E5598" s="1" t="s">
        <v>5695</v>
      </c>
      <c r="F5598" s="3"/>
      <c r="O5598"/>
      <c r="P5598"/>
      <c r="Q5598"/>
      <c r="U5598" s="969"/>
      <c r="V5598" s="38"/>
      <c r="W5598" s="38"/>
    </row>
    <row r="5599" spans="1:23" x14ac:dyDescent="0.35">
      <c r="A5599" s="1393">
        <v>73700</v>
      </c>
      <c r="B5599" s="1394">
        <v>0.98</v>
      </c>
      <c r="C5599" s="1069" t="s">
        <v>5857</v>
      </c>
      <c r="D5599" s="1"/>
      <c r="E5599" s="1" t="s">
        <v>5695</v>
      </c>
      <c r="F5599" s="3"/>
      <c r="O5599"/>
      <c r="P5599"/>
      <c r="Q5599"/>
      <c r="U5599" s="969"/>
      <c r="V5599" s="38"/>
      <c r="W5599" s="38"/>
    </row>
    <row r="5600" spans="1:23" x14ac:dyDescent="0.35">
      <c r="A5600" s="1393">
        <v>73701</v>
      </c>
      <c r="B5600" s="1394">
        <v>1.1299999999999999</v>
      </c>
      <c r="C5600" s="1069" t="s">
        <v>4026</v>
      </c>
      <c r="D5600" s="1"/>
      <c r="E5600" s="1" t="s">
        <v>5695</v>
      </c>
      <c r="F5600" s="3"/>
      <c r="O5600"/>
      <c r="P5600"/>
      <c r="Q5600"/>
      <c r="U5600" s="969"/>
      <c r="V5600" s="38"/>
      <c r="W5600" s="38"/>
    </row>
    <row r="5601" spans="1:23" x14ac:dyDescent="0.35">
      <c r="A5601" s="1393">
        <v>73701</v>
      </c>
      <c r="B5601" s="1394">
        <v>1.1299999999999999</v>
      </c>
      <c r="C5601" s="1069" t="s">
        <v>4027</v>
      </c>
      <c r="D5601" s="1"/>
      <c r="E5601" s="1" t="s">
        <v>5695</v>
      </c>
      <c r="F5601" s="3"/>
      <c r="O5601"/>
      <c r="P5601"/>
      <c r="Q5601"/>
      <c r="U5601" s="969"/>
      <c r="V5601" s="38"/>
      <c r="W5601" s="38"/>
    </row>
    <row r="5602" spans="1:23" x14ac:dyDescent="0.35">
      <c r="A5602" s="1393">
        <v>73702</v>
      </c>
      <c r="B5602" s="1394">
        <v>1.19</v>
      </c>
      <c r="C5602" s="1069" t="s">
        <v>5873</v>
      </c>
      <c r="D5602" s="1"/>
      <c r="E5602" s="1" t="s">
        <v>5695</v>
      </c>
      <c r="F5602" s="3"/>
      <c r="O5602"/>
      <c r="P5602"/>
      <c r="Q5602"/>
      <c r="U5602" s="969"/>
      <c r="V5602" s="38"/>
      <c r="W5602" s="38"/>
    </row>
    <row r="5603" spans="1:23" x14ac:dyDescent="0.35">
      <c r="A5603" s="1393">
        <v>73702</v>
      </c>
      <c r="B5603" s="1394">
        <v>1.19</v>
      </c>
      <c r="C5603" s="1069" t="s">
        <v>5874</v>
      </c>
      <c r="D5603" s="1"/>
      <c r="E5603" s="1" t="s">
        <v>5695</v>
      </c>
      <c r="F5603" s="3"/>
      <c r="O5603"/>
      <c r="P5603"/>
      <c r="Q5603"/>
      <c r="U5603" s="969"/>
      <c r="V5603" s="38"/>
      <c r="W5603" s="38"/>
    </row>
    <row r="5604" spans="1:23" x14ac:dyDescent="0.35">
      <c r="A5604" s="1393">
        <v>74018</v>
      </c>
      <c r="B5604" s="1394">
        <v>0.18</v>
      </c>
      <c r="C5604" s="1069" t="s">
        <v>5745</v>
      </c>
      <c r="D5604" s="1"/>
      <c r="E5604" s="1" t="s">
        <v>5695</v>
      </c>
      <c r="F5604" s="3"/>
      <c r="O5604"/>
      <c r="P5604"/>
      <c r="Q5604"/>
      <c r="U5604" s="969"/>
      <c r="V5604" s="38"/>
      <c r="W5604" s="38"/>
    </row>
    <row r="5605" spans="1:23" x14ac:dyDescent="0.35">
      <c r="A5605" s="1393">
        <v>74019</v>
      </c>
      <c r="B5605" s="1394">
        <v>0.22</v>
      </c>
      <c r="C5605" s="1069" t="s">
        <v>5768</v>
      </c>
      <c r="D5605" s="1"/>
      <c r="E5605" s="1" t="s">
        <v>5695</v>
      </c>
      <c r="F5605" s="3"/>
      <c r="O5605"/>
      <c r="P5605"/>
      <c r="Q5605"/>
      <c r="U5605" s="969"/>
      <c r="V5605" s="38"/>
      <c r="W5605" s="38"/>
    </row>
    <row r="5606" spans="1:23" x14ac:dyDescent="0.35">
      <c r="A5606" s="1393">
        <v>74019</v>
      </c>
      <c r="B5606" s="1394">
        <v>0.22</v>
      </c>
      <c r="C5606" s="1069" t="s">
        <v>5769</v>
      </c>
      <c r="D5606" s="1"/>
      <c r="E5606" s="1" t="s">
        <v>5695</v>
      </c>
      <c r="F5606" s="3"/>
      <c r="O5606"/>
      <c r="P5606"/>
      <c r="Q5606"/>
      <c r="U5606" s="969"/>
      <c r="V5606" s="38"/>
      <c r="W5606" s="38"/>
    </row>
    <row r="5607" spans="1:23" x14ac:dyDescent="0.35">
      <c r="A5607" s="1393">
        <v>74150</v>
      </c>
      <c r="B5607" s="1394">
        <v>1.1599999999999999</v>
      </c>
      <c r="C5607" s="1069" t="s">
        <v>4030</v>
      </c>
      <c r="D5607" s="1"/>
      <c r="E5607" s="1" t="s">
        <v>5695</v>
      </c>
      <c r="F5607" s="3"/>
      <c r="O5607"/>
      <c r="P5607"/>
      <c r="Q5607"/>
      <c r="U5607" s="969"/>
      <c r="V5607" s="38"/>
      <c r="W5607" s="38"/>
    </row>
    <row r="5608" spans="1:23" x14ac:dyDescent="0.35">
      <c r="A5608" s="1393">
        <v>74160</v>
      </c>
      <c r="B5608" s="1394">
        <v>1.24</v>
      </c>
      <c r="C5608" s="1069" t="s">
        <v>4059</v>
      </c>
      <c r="D5608" s="1"/>
      <c r="E5608" s="1" t="s">
        <v>5695</v>
      </c>
      <c r="F5608" s="3"/>
      <c r="O5608"/>
      <c r="P5608"/>
      <c r="Q5608"/>
      <c r="U5608" s="969"/>
      <c r="V5608" s="38"/>
      <c r="W5608" s="38"/>
    </row>
    <row r="5609" spans="1:23" x14ac:dyDescent="0.35">
      <c r="A5609" s="1393">
        <v>74170</v>
      </c>
      <c r="B5609" s="1394">
        <v>1.37</v>
      </c>
      <c r="C5609" s="1069" t="s">
        <v>1415</v>
      </c>
      <c r="E5609" s="1" t="s">
        <v>5695</v>
      </c>
      <c r="F5609" s="3"/>
      <c r="O5609"/>
      <c r="P5609"/>
      <c r="Q5609"/>
      <c r="U5609" s="969"/>
      <c r="V5609" s="38"/>
      <c r="W5609" s="38"/>
    </row>
    <row r="5610" spans="1:23" x14ac:dyDescent="0.35">
      <c r="A5610" s="1398">
        <v>74174</v>
      </c>
      <c r="B5610" s="1399">
        <v>2.15</v>
      </c>
      <c r="C5610" s="1400" t="s">
        <v>5907</v>
      </c>
      <c r="D5610" s="1"/>
      <c r="E5610" s="1" t="s">
        <v>5695</v>
      </c>
      <c r="F5610" s="3"/>
      <c r="O5610"/>
      <c r="P5610"/>
      <c r="Q5610"/>
      <c r="U5610" s="969"/>
      <c r="V5610" s="38"/>
      <c r="W5610" s="38"/>
    </row>
    <row r="5611" spans="1:23" x14ac:dyDescent="0.35">
      <c r="A5611" s="1393">
        <v>74174</v>
      </c>
      <c r="B5611" s="1394">
        <v>2.15</v>
      </c>
      <c r="C5611" s="1069" t="s">
        <v>5908</v>
      </c>
      <c r="D5611" s="1"/>
      <c r="E5611" s="1" t="s">
        <v>5695</v>
      </c>
      <c r="F5611" s="3"/>
      <c r="O5611"/>
      <c r="P5611"/>
      <c r="Q5611"/>
      <c r="U5611" s="969"/>
      <c r="V5611" s="38"/>
      <c r="W5611" s="38"/>
    </row>
    <row r="5612" spans="1:23" x14ac:dyDescent="0.35">
      <c r="A5612" s="1393">
        <v>74175</v>
      </c>
      <c r="B5612" s="1394">
        <v>1.77</v>
      </c>
      <c r="C5612" s="1069" t="s">
        <v>5902</v>
      </c>
      <c r="D5612" s="1"/>
      <c r="E5612" s="1" t="s">
        <v>5695</v>
      </c>
      <c r="F5612" s="3"/>
      <c r="O5612"/>
      <c r="P5612"/>
      <c r="Q5612"/>
      <c r="U5612" s="969"/>
      <c r="V5612" s="38"/>
      <c r="W5612" s="38"/>
    </row>
    <row r="5613" spans="1:23" x14ac:dyDescent="0.35">
      <c r="A5613" s="1393">
        <v>74176</v>
      </c>
      <c r="B5613" s="1394">
        <v>1.7</v>
      </c>
      <c r="C5613" s="1069" t="s">
        <v>5893</v>
      </c>
      <c r="D5613" s="1"/>
      <c r="E5613" s="1" t="s">
        <v>5695</v>
      </c>
      <c r="F5613" s="3"/>
      <c r="O5613"/>
      <c r="P5613"/>
      <c r="Q5613"/>
      <c r="U5613" s="969"/>
      <c r="V5613" s="38"/>
      <c r="W5613" s="38"/>
    </row>
    <row r="5614" spans="1:23" x14ac:dyDescent="0.35">
      <c r="A5614" s="1393">
        <v>74176</v>
      </c>
      <c r="B5614" s="1394">
        <v>1.7</v>
      </c>
      <c r="C5614" s="1069" t="s">
        <v>5894</v>
      </c>
      <c r="D5614" s="1"/>
      <c r="E5614" s="1" t="s">
        <v>5695</v>
      </c>
      <c r="F5614" s="3"/>
      <c r="O5614"/>
      <c r="P5614"/>
      <c r="Q5614"/>
      <c r="U5614" s="969"/>
      <c r="V5614" s="38"/>
      <c r="W5614" s="38"/>
    </row>
    <row r="5615" spans="1:23" x14ac:dyDescent="0.35">
      <c r="A5615" s="1393">
        <v>74177</v>
      </c>
      <c r="B5615" s="1394">
        <v>1.77</v>
      </c>
      <c r="C5615" s="1069" t="s">
        <v>5903</v>
      </c>
      <c r="D5615" s="1"/>
      <c r="E5615" s="1" t="s">
        <v>5695</v>
      </c>
      <c r="F5615" s="3"/>
      <c r="O5615"/>
      <c r="P5615"/>
      <c r="Q5615"/>
      <c r="U5615" s="969"/>
      <c r="V5615" s="38"/>
      <c r="W5615" s="38"/>
    </row>
    <row r="5616" spans="1:23" x14ac:dyDescent="0.35">
      <c r="A5616" s="1393">
        <v>74177</v>
      </c>
      <c r="B5616" s="1394">
        <v>1.77</v>
      </c>
      <c r="C5616" s="1395" t="s">
        <v>5904</v>
      </c>
      <c r="D5616" s="1"/>
      <c r="E5616" s="1" t="s">
        <v>5695</v>
      </c>
      <c r="F5616" s="3"/>
      <c r="O5616"/>
      <c r="P5616"/>
      <c r="Q5616"/>
      <c r="U5616" s="969"/>
      <c r="V5616" s="38"/>
      <c r="W5616" s="38"/>
    </row>
    <row r="5617" spans="1:23" x14ac:dyDescent="0.35">
      <c r="A5617" s="1393">
        <v>74177</v>
      </c>
      <c r="B5617" s="1394">
        <v>1.77</v>
      </c>
      <c r="C5617" s="1069" t="s">
        <v>5905</v>
      </c>
      <c r="D5617" s="1"/>
      <c r="E5617" s="1" t="s">
        <v>5695</v>
      </c>
      <c r="F5617" s="3"/>
      <c r="O5617"/>
      <c r="P5617"/>
      <c r="Q5617"/>
      <c r="U5617" s="969"/>
      <c r="V5617" s="38"/>
      <c r="W5617" s="38"/>
    </row>
    <row r="5618" spans="1:23" x14ac:dyDescent="0.35">
      <c r="A5618" s="1393">
        <v>74178</v>
      </c>
      <c r="B5618" s="1394">
        <v>1.96</v>
      </c>
      <c r="C5618" s="1069" t="s">
        <v>5906</v>
      </c>
      <c r="D5618" s="1"/>
      <c r="E5618" s="1" t="s">
        <v>5695</v>
      </c>
      <c r="F5618" s="3"/>
      <c r="O5618"/>
      <c r="P5618"/>
      <c r="Q5618"/>
      <c r="U5618" s="969"/>
      <c r="V5618" s="38"/>
      <c r="W5618" s="38"/>
    </row>
    <row r="5619" spans="1:23" x14ac:dyDescent="0.35">
      <c r="A5619" s="1393">
        <v>74220</v>
      </c>
      <c r="B5619" s="1394">
        <v>0.59</v>
      </c>
      <c r="C5619" s="1069" t="s">
        <v>5812</v>
      </c>
      <c r="D5619" s="1"/>
      <c r="E5619" s="1" t="s">
        <v>5695</v>
      </c>
      <c r="F5619" s="3"/>
      <c r="O5619"/>
      <c r="P5619"/>
      <c r="Q5619"/>
      <c r="U5619" s="969"/>
      <c r="V5619" s="38"/>
      <c r="W5619" s="38"/>
    </row>
    <row r="5620" spans="1:23" x14ac:dyDescent="0.35">
      <c r="A5620" s="1393">
        <v>74230</v>
      </c>
      <c r="B5620" s="1394">
        <v>0.52</v>
      </c>
      <c r="C5620" s="1069" t="s">
        <v>5801</v>
      </c>
      <c r="D5620" s="1"/>
      <c r="E5620" s="1" t="s">
        <v>5695</v>
      </c>
      <c r="F5620" s="3"/>
      <c r="O5620"/>
      <c r="P5620"/>
      <c r="Q5620"/>
      <c r="U5620" s="969"/>
      <c r="V5620" s="38"/>
      <c r="W5620" s="38"/>
    </row>
    <row r="5621" spans="1:23" x14ac:dyDescent="0.35">
      <c r="A5621" s="1393">
        <v>74230</v>
      </c>
      <c r="B5621" s="1394">
        <v>0.52</v>
      </c>
      <c r="C5621" s="1069" t="s">
        <v>5802</v>
      </c>
      <c r="D5621" s="1"/>
      <c r="E5621" s="1" t="s">
        <v>5695</v>
      </c>
      <c r="F5621" s="3"/>
      <c r="O5621"/>
      <c r="P5621"/>
      <c r="Q5621"/>
      <c r="U5621" s="969"/>
      <c r="V5621" s="38"/>
      <c r="W5621" s="38"/>
    </row>
    <row r="5622" spans="1:23" x14ac:dyDescent="0.35">
      <c r="A5622" s="1393">
        <v>74250</v>
      </c>
      <c r="B5622" s="1394">
        <v>0.79</v>
      </c>
      <c r="C5622" s="1069" t="s">
        <v>5837</v>
      </c>
      <c r="D5622" s="1"/>
      <c r="E5622" s="1" t="s">
        <v>5695</v>
      </c>
      <c r="F5622" s="3"/>
      <c r="O5622"/>
      <c r="P5622"/>
      <c r="Q5622"/>
      <c r="U5622" s="969"/>
      <c r="V5622" s="38"/>
      <c r="W5622" s="38"/>
    </row>
    <row r="5623" spans="1:23" x14ac:dyDescent="0.35">
      <c r="A5623" s="1393">
        <v>75635</v>
      </c>
      <c r="B5623" s="1394">
        <v>2.34</v>
      </c>
      <c r="C5623" s="1069" t="s">
        <v>5909</v>
      </c>
      <c r="D5623" s="1114"/>
      <c r="E5623" s="1" t="s">
        <v>5695</v>
      </c>
      <c r="F5623" s="3"/>
      <c r="O5623"/>
      <c r="P5623"/>
      <c r="Q5623"/>
      <c r="U5623" s="969"/>
      <c r="V5623" s="38"/>
      <c r="W5623" s="38"/>
    </row>
    <row r="5624" spans="1:23" x14ac:dyDescent="0.35">
      <c r="A5624" s="1393">
        <v>75635</v>
      </c>
      <c r="B5624" s="1394">
        <v>2.34</v>
      </c>
      <c r="C5624" s="1069" t="s">
        <v>5910</v>
      </c>
      <c r="D5624" s="1114"/>
      <c r="E5624" s="1" t="s">
        <v>5695</v>
      </c>
      <c r="F5624" s="1128"/>
      <c r="O5624"/>
      <c r="P5624"/>
      <c r="Q5624"/>
      <c r="U5624" s="969"/>
      <c r="V5624" s="38"/>
      <c r="W5624" s="38"/>
    </row>
    <row r="5625" spans="1:23" x14ac:dyDescent="0.35">
      <c r="A5625" s="1393">
        <v>75635</v>
      </c>
      <c r="B5625" s="1394">
        <v>2.34</v>
      </c>
      <c r="C5625" s="1069" t="s">
        <v>5911</v>
      </c>
      <c r="D5625" s="1"/>
      <c r="E5625" s="1" t="s">
        <v>5695</v>
      </c>
      <c r="F5625" s="3"/>
      <c r="O5625"/>
      <c r="P5625"/>
      <c r="Q5625"/>
      <c r="U5625" s="969"/>
      <c r="V5625" s="38"/>
      <c r="W5625" s="38"/>
    </row>
    <row r="5626" spans="1:23" x14ac:dyDescent="0.35">
      <c r="A5626" s="1393">
        <v>75809</v>
      </c>
      <c r="B5626" s="1394">
        <v>0.46</v>
      </c>
      <c r="C5626" s="1069" t="s">
        <v>5794</v>
      </c>
      <c r="D5626" s="1"/>
      <c r="E5626" s="1" t="s">
        <v>5695</v>
      </c>
      <c r="F5626" s="3"/>
      <c r="O5626"/>
      <c r="P5626"/>
      <c r="Q5626"/>
      <c r="U5626" s="969"/>
      <c r="V5626" s="38"/>
      <c r="W5626" s="38"/>
    </row>
    <row r="5627" spans="1:23" x14ac:dyDescent="0.35">
      <c r="A5627" s="1393">
        <v>76000</v>
      </c>
      <c r="B5627" s="1394">
        <v>0.3</v>
      </c>
      <c r="C5627" s="1069" t="s">
        <v>5786</v>
      </c>
      <c r="D5627" s="1"/>
      <c r="E5627" s="1" t="s">
        <v>5695</v>
      </c>
      <c r="F5627" s="3"/>
      <c r="O5627"/>
      <c r="P5627"/>
      <c r="Q5627"/>
      <c r="U5627" s="969"/>
      <c r="V5627" s="38"/>
      <c r="W5627" s="38"/>
    </row>
    <row r="5628" spans="1:23" x14ac:dyDescent="0.35">
      <c r="A5628" s="1393">
        <v>76010</v>
      </c>
      <c r="B5628" s="1394">
        <v>0.18</v>
      </c>
      <c r="C5628" s="1069" t="s">
        <v>5746</v>
      </c>
      <c r="D5628" s="1"/>
      <c r="E5628" s="1" t="s">
        <v>5695</v>
      </c>
      <c r="F5628" s="3"/>
      <c r="O5628"/>
      <c r="P5628"/>
      <c r="Q5628"/>
      <c r="U5628" s="969"/>
      <c r="V5628" s="38"/>
      <c r="W5628" s="38"/>
    </row>
    <row r="5629" spans="1:23" x14ac:dyDescent="0.35">
      <c r="A5629" s="1393">
        <v>76080</v>
      </c>
      <c r="B5629" s="1394">
        <v>0.53</v>
      </c>
      <c r="C5629" s="1069" t="s">
        <v>5804</v>
      </c>
      <c r="D5629" s="1"/>
      <c r="E5629" s="1" t="s">
        <v>5695</v>
      </c>
      <c r="F5629" s="3"/>
      <c r="O5629"/>
      <c r="P5629"/>
      <c r="Q5629"/>
      <c r="U5629" s="969"/>
      <c r="V5629" s="38"/>
      <c r="W5629" s="38"/>
    </row>
    <row r="5630" spans="1:23" x14ac:dyDescent="0.35">
      <c r="A5630" s="1393">
        <v>76536</v>
      </c>
      <c r="B5630" s="1394">
        <v>0.55000000000000004</v>
      </c>
      <c r="C5630" s="1069" t="s">
        <v>2357</v>
      </c>
      <c r="D5630" s="1194"/>
      <c r="E5630" s="1" t="s">
        <v>5695</v>
      </c>
      <c r="F5630" s="3"/>
      <c r="O5630"/>
      <c r="P5630"/>
      <c r="Q5630"/>
      <c r="U5630" s="969"/>
      <c r="V5630" s="38"/>
      <c r="W5630" s="38"/>
    </row>
    <row r="5631" spans="1:23" x14ac:dyDescent="0.35">
      <c r="A5631" s="1393">
        <v>76536</v>
      </c>
      <c r="B5631" s="1394">
        <v>0.55000000000000004</v>
      </c>
      <c r="C5631" s="1069" t="s">
        <v>1037</v>
      </c>
      <c r="D5631" s="1"/>
      <c r="E5631" s="1" t="s">
        <v>5695</v>
      </c>
      <c r="F5631" s="3"/>
      <c r="O5631"/>
      <c r="P5631"/>
      <c r="Q5631"/>
      <c r="U5631" s="969"/>
      <c r="V5631" s="38"/>
      <c r="W5631" s="38"/>
    </row>
    <row r="5632" spans="1:23" x14ac:dyDescent="0.35">
      <c r="A5632" s="1393">
        <v>76604</v>
      </c>
      <c r="B5632" s="1394">
        <v>0.57999999999999996</v>
      </c>
      <c r="C5632" s="1069" t="s">
        <v>5807</v>
      </c>
      <c r="D5632" s="1"/>
      <c r="E5632" s="1" t="s">
        <v>5695</v>
      </c>
      <c r="F5632" s="3"/>
      <c r="O5632"/>
      <c r="P5632"/>
      <c r="Q5632"/>
      <c r="U5632" s="969"/>
      <c r="V5632" s="38"/>
      <c r="W5632" s="38"/>
    </row>
    <row r="5633" spans="1:23" x14ac:dyDescent="0.35">
      <c r="A5633" s="1393">
        <v>76604</v>
      </c>
      <c r="B5633" s="1394">
        <v>0.57999999999999996</v>
      </c>
      <c r="C5633" s="1069" t="s">
        <v>5808</v>
      </c>
      <c r="D5633" s="1"/>
      <c r="E5633" s="1" t="s">
        <v>5695</v>
      </c>
      <c r="F5633" s="1128"/>
      <c r="O5633"/>
      <c r="P5633"/>
      <c r="Q5633"/>
      <c r="U5633" s="969"/>
      <c r="V5633" s="38"/>
      <c r="W5633" s="38"/>
    </row>
    <row r="5634" spans="1:23" x14ac:dyDescent="0.35">
      <c r="A5634" s="1393">
        <v>76641</v>
      </c>
      <c r="B5634" s="1394">
        <v>0.71</v>
      </c>
      <c r="C5634" s="1069" t="s">
        <v>5823</v>
      </c>
      <c r="D5634" s="1"/>
      <c r="E5634" s="1" t="s">
        <v>5695</v>
      </c>
      <c r="F5634" s="3"/>
      <c r="O5634"/>
      <c r="P5634"/>
      <c r="Q5634"/>
      <c r="U5634" s="969"/>
      <c r="V5634" s="38"/>
      <c r="W5634" s="38"/>
    </row>
    <row r="5635" spans="1:23" x14ac:dyDescent="0.35">
      <c r="A5635" s="1393">
        <v>76641</v>
      </c>
      <c r="B5635" s="1394">
        <v>0.71</v>
      </c>
      <c r="C5635" s="1069" t="s">
        <v>5824</v>
      </c>
      <c r="D5635" s="1"/>
      <c r="E5635" s="1" t="s">
        <v>5695</v>
      </c>
      <c r="F5635" s="3"/>
      <c r="O5635"/>
      <c r="P5635"/>
      <c r="Q5635"/>
      <c r="U5635" s="969"/>
      <c r="V5635" s="38"/>
      <c r="W5635" s="38"/>
    </row>
    <row r="5636" spans="1:23" x14ac:dyDescent="0.35">
      <c r="A5636" s="1393">
        <v>76642</v>
      </c>
      <c r="B5636" s="1394">
        <v>0.66</v>
      </c>
      <c r="C5636" s="1069" t="s">
        <v>5814</v>
      </c>
      <c r="D5636" s="1"/>
      <c r="E5636" s="1" t="s">
        <v>5695</v>
      </c>
      <c r="F5636" s="1128"/>
      <c r="O5636"/>
      <c r="P5636"/>
      <c r="Q5636"/>
      <c r="U5636" s="969"/>
      <c r="V5636" s="38"/>
      <c r="W5636" s="38"/>
    </row>
    <row r="5637" spans="1:23" x14ac:dyDescent="0.35">
      <c r="A5637" s="1393">
        <v>76642</v>
      </c>
      <c r="B5637" s="1394">
        <v>0.66</v>
      </c>
      <c r="C5637" s="1069" t="s">
        <v>5815</v>
      </c>
      <c r="D5637" s="1"/>
      <c r="E5637" s="1" t="s">
        <v>5695</v>
      </c>
      <c r="F5637" s="3"/>
      <c r="O5637"/>
      <c r="P5637"/>
      <c r="Q5637"/>
      <c r="U5637" s="969"/>
      <c r="V5637" s="38"/>
      <c r="W5637" s="38"/>
    </row>
    <row r="5638" spans="1:23" x14ac:dyDescent="0.35">
      <c r="A5638" s="1393">
        <v>76700</v>
      </c>
      <c r="B5638" s="1394">
        <v>0.79</v>
      </c>
      <c r="C5638" s="1069" t="s">
        <v>689</v>
      </c>
      <c r="E5638" s="1" t="s">
        <v>5695</v>
      </c>
      <c r="F5638" s="3"/>
      <c r="O5638"/>
      <c r="P5638"/>
      <c r="Q5638"/>
      <c r="U5638" s="969"/>
      <c r="V5638" s="38"/>
      <c r="W5638" s="38"/>
    </row>
    <row r="5639" spans="1:23" x14ac:dyDescent="0.35">
      <c r="A5639" s="1393">
        <v>76705</v>
      </c>
      <c r="B5639" s="1394">
        <v>0.57999999999999996</v>
      </c>
      <c r="C5639" s="1069" t="s">
        <v>667</v>
      </c>
      <c r="D5639" s="1"/>
      <c r="E5639" s="1" t="s">
        <v>5695</v>
      </c>
      <c r="F5639" s="3"/>
      <c r="O5639"/>
      <c r="P5639"/>
      <c r="Q5639"/>
      <c r="U5639" s="969"/>
      <c r="V5639" s="38"/>
      <c r="W5639" s="38"/>
    </row>
    <row r="5640" spans="1:23" x14ac:dyDescent="0.35">
      <c r="A5640" s="1393">
        <v>76705</v>
      </c>
      <c r="B5640" s="1394">
        <v>0.57999999999999996</v>
      </c>
      <c r="C5640" s="1069" t="s">
        <v>2360</v>
      </c>
      <c r="E5640" s="1" t="s">
        <v>5695</v>
      </c>
      <c r="F5640" s="3"/>
      <c r="O5640"/>
      <c r="P5640"/>
      <c r="Q5640"/>
      <c r="U5640" s="969"/>
      <c r="V5640" s="38"/>
      <c r="W5640" s="38"/>
    </row>
    <row r="5641" spans="1:23" x14ac:dyDescent="0.35">
      <c r="A5641" s="1393">
        <v>76705</v>
      </c>
      <c r="B5641" s="1394">
        <v>0.57999999999999996</v>
      </c>
      <c r="C5641" s="1069" t="s">
        <v>5809</v>
      </c>
      <c r="D5641" s="1"/>
      <c r="E5641" s="1" t="s">
        <v>5695</v>
      </c>
      <c r="F5641" s="3"/>
      <c r="O5641"/>
      <c r="P5641"/>
      <c r="Q5641"/>
      <c r="U5641" s="969"/>
      <c r="V5641" s="38"/>
      <c r="W5641" s="38"/>
    </row>
    <row r="5642" spans="1:23" x14ac:dyDescent="0.35">
      <c r="A5642" s="1393">
        <v>76705</v>
      </c>
      <c r="B5642" s="1394">
        <v>0.57999999999999996</v>
      </c>
      <c r="C5642" s="1069" t="s">
        <v>5810</v>
      </c>
      <c r="D5642" s="1"/>
      <c r="E5642" s="1" t="s">
        <v>5695</v>
      </c>
      <c r="F5642" s="3"/>
      <c r="O5642"/>
      <c r="P5642"/>
      <c r="Q5642"/>
      <c r="U5642" s="969"/>
      <c r="V5642" s="38"/>
      <c r="W5642" s="38"/>
    </row>
    <row r="5643" spans="1:23" x14ac:dyDescent="0.35">
      <c r="A5643" s="1393">
        <v>76705</v>
      </c>
      <c r="B5643" s="1394">
        <v>0.57999999999999996</v>
      </c>
      <c r="C5643" s="1069" t="s">
        <v>1041</v>
      </c>
      <c r="D5643" s="1"/>
      <c r="E5643" s="1" t="s">
        <v>5695</v>
      </c>
      <c r="F5643" s="3"/>
      <c r="O5643"/>
      <c r="P5643"/>
      <c r="Q5643"/>
      <c r="U5643" s="969"/>
      <c r="V5643" s="38"/>
      <c r="W5643" s="38"/>
    </row>
    <row r="5644" spans="1:23" x14ac:dyDescent="0.35">
      <c r="A5644" s="1393">
        <v>76705</v>
      </c>
      <c r="B5644" s="1394">
        <v>0.57999999999999996</v>
      </c>
      <c r="C5644" s="1069" t="s">
        <v>5811</v>
      </c>
      <c r="D5644" s="1"/>
      <c r="E5644" s="1" t="s">
        <v>5695</v>
      </c>
      <c r="F5644" s="3"/>
      <c r="O5644"/>
      <c r="P5644"/>
      <c r="Q5644"/>
      <c r="U5644" s="969"/>
      <c r="V5644" s="38"/>
      <c r="W5644" s="38"/>
    </row>
    <row r="5645" spans="1:23" x14ac:dyDescent="0.35">
      <c r="A5645" s="1393">
        <v>76706</v>
      </c>
      <c r="B5645" s="1394">
        <v>0.54</v>
      </c>
      <c r="C5645" s="1069" t="s">
        <v>5805</v>
      </c>
      <c r="D5645" s="1"/>
      <c r="E5645" s="1" t="s">
        <v>5695</v>
      </c>
      <c r="F5645" s="3"/>
      <c r="O5645"/>
      <c r="P5645"/>
      <c r="Q5645"/>
      <c r="U5645" s="969"/>
      <c r="V5645" s="38"/>
      <c r="W5645" s="38"/>
    </row>
    <row r="5646" spans="1:23" x14ac:dyDescent="0.35">
      <c r="A5646" s="1393">
        <v>76770</v>
      </c>
      <c r="B5646" s="1394">
        <v>0.72</v>
      </c>
      <c r="C5646" s="1069" t="s">
        <v>2837</v>
      </c>
      <c r="D5646" s="38"/>
      <c r="E5646" s="1" t="s">
        <v>5695</v>
      </c>
      <c r="F5646" s="3"/>
      <c r="O5646"/>
      <c r="P5646"/>
      <c r="Q5646"/>
      <c r="U5646" s="969"/>
      <c r="V5646" s="38"/>
      <c r="W5646" s="38"/>
    </row>
    <row r="5647" spans="1:23" x14ac:dyDescent="0.35">
      <c r="A5647" s="1393">
        <v>76770</v>
      </c>
      <c r="B5647" s="1394">
        <v>0.72</v>
      </c>
      <c r="C5647" s="1069" t="s">
        <v>5825</v>
      </c>
      <c r="D5647" s="1"/>
      <c r="E5647" s="1" t="s">
        <v>5695</v>
      </c>
      <c r="F5647" s="3"/>
      <c r="O5647"/>
      <c r="P5647"/>
      <c r="Q5647"/>
      <c r="U5647" s="969"/>
      <c r="V5647" s="38"/>
      <c r="W5647" s="38"/>
    </row>
    <row r="5648" spans="1:23" x14ac:dyDescent="0.35">
      <c r="A5648" s="1393">
        <v>76770</v>
      </c>
      <c r="B5648" s="1394">
        <v>0.72</v>
      </c>
      <c r="C5648" s="1069" t="s">
        <v>5826</v>
      </c>
      <c r="D5648" s="1"/>
      <c r="E5648" s="1" t="s">
        <v>5695</v>
      </c>
      <c r="F5648" s="3"/>
      <c r="O5648"/>
      <c r="P5648"/>
      <c r="Q5648"/>
      <c r="U5648" s="969"/>
      <c r="V5648" s="38"/>
      <c r="W5648" s="38"/>
    </row>
    <row r="5649" spans="1:23" x14ac:dyDescent="0.35">
      <c r="A5649" s="1393">
        <v>76776</v>
      </c>
      <c r="B5649" s="1394">
        <v>0.74</v>
      </c>
      <c r="C5649" s="1069" t="s">
        <v>5827</v>
      </c>
      <c r="D5649" s="1"/>
      <c r="E5649" s="1" t="s">
        <v>5695</v>
      </c>
      <c r="F5649" s="3"/>
      <c r="O5649"/>
      <c r="P5649"/>
      <c r="Q5649"/>
      <c r="U5649" s="969"/>
      <c r="V5649" s="38"/>
      <c r="W5649" s="38"/>
    </row>
    <row r="5650" spans="1:23" x14ac:dyDescent="0.35">
      <c r="A5650" s="1393">
        <v>76801</v>
      </c>
      <c r="B5650" s="1394">
        <v>0.97</v>
      </c>
      <c r="C5650" s="1069" t="s">
        <v>5849</v>
      </c>
      <c r="D5650" s="1"/>
      <c r="E5650" s="1" t="s">
        <v>5695</v>
      </c>
      <c r="F5650" s="3"/>
      <c r="O5650"/>
      <c r="P5650"/>
      <c r="Q5650"/>
      <c r="U5650" s="969"/>
      <c r="V5650" s="38"/>
      <c r="W5650" s="38"/>
    </row>
    <row r="5651" spans="1:23" x14ac:dyDescent="0.35">
      <c r="A5651" s="1393">
        <v>76802</v>
      </c>
      <c r="B5651" s="1394">
        <v>0.81</v>
      </c>
      <c r="C5651" s="1069" t="s">
        <v>5841</v>
      </c>
      <c r="D5651" s="1"/>
      <c r="E5651" s="1" t="s">
        <v>5695</v>
      </c>
      <c r="F5651" s="3"/>
      <c r="O5651"/>
      <c r="P5651"/>
      <c r="Q5651"/>
      <c r="U5651" s="969"/>
      <c r="V5651" s="38"/>
      <c r="W5651" s="38"/>
    </row>
    <row r="5652" spans="1:23" x14ac:dyDescent="0.35">
      <c r="A5652" s="1393">
        <v>76805</v>
      </c>
      <c r="B5652" s="1394">
        <v>0.97</v>
      </c>
      <c r="C5652" s="1069" t="s">
        <v>5850</v>
      </c>
      <c r="E5652" s="1" t="s">
        <v>5695</v>
      </c>
      <c r="F5652" s="3"/>
      <c r="O5652"/>
      <c r="P5652"/>
      <c r="Q5652"/>
      <c r="U5652" s="969"/>
      <c r="V5652" s="38"/>
      <c r="W5652" s="38"/>
    </row>
    <row r="5653" spans="1:23" x14ac:dyDescent="0.35">
      <c r="A5653" s="1393">
        <v>76810</v>
      </c>
      <c r="B5653" s="1394">
        <v>0.96</v>
      </c>
      <c r="C5653" s="1069" t="s">
        <v>5848</v>
      </c>
      <c r="D5653" s="1"/>
      <c r="E5653" s="1" t="s">
        <v>5695</v>
      </c>
      <c r="F5653" s="3"/>
      <c r="O5653"/>
      <c r="P5653"/>
      <c r="Q5653"/>
      <c r="U5653" s="969"/>
      <c r="V5653" s="38"/>
      <c r="W5653" s="38"/>
    </row>
    <row r="5654" spans="1:23" x14ac:dyDescent="0.35">
      <c r="A5654" s="1393">
        <v>76815</v>
      </c>
      <c r="B5654" s="1394">
        <v>0.63</v>
      </c>
      <c r="C5654" s="1069" t="s">
        <v>5813</v>
      </c>
      <c r="D5654" s="1"/>
      <c r="E5654" s="1" t="s">
        <v>5695</v>
      </c>
      <c r="F5654" s="3"/>
      <c r="O5654"/>
      <c r="P5654"/>
      <c r="Q5654"/>
      <c r="U5654" s="969"/>
      <c r="V5654" s="38"/>
      <c r="W5654" s="38"/>
    </row>
    <row r="5655" spans="1:23" x14ac:dyDescent="0.35">
      <c r="A5655" s="1393">
        <v>76816</v>
      </c>
      <c r="B5655" s="1394">
        <v>0.83</v>
      </c>
      <c r="C5655" s="1069" t="s">
        <v>5844</v>
      </c>
      <c r="D5655" s="1"/>
      <c r="E5655" s="1" t="s">
        <v>5695</v>
      </c>
      <c r="F5655" s="3"/>
      <c r="O5655"/>
      <c r="P5655"/>
      <c r="Q5655"/>
      <c r="U5655" s="969"/>
      <c r="V5655" s="38"/>
      <c r="W5655" s="38"/>
    </row>
    <row r="5656" spans="1:23" x14ac:dyDescent="0.35">
      <c r="A5656" s="1393">
        <v>76817</v>
      </c>
      <c r="B5656" s="1394">
        <v>0.73</v>
      </c>
      <c r="C5656" s="1069" t="s">
        <v>3959</v>
      </c>
      <c r="D5656" s="1"/>
      <c r="E5656" s="1" t="s">
        <v>5695</v>
      </c>
      <c r="F5656" s="3"/>
      <c r="O5656"/>
      <c r="P5656"/>
      <c r="Q5656"/>
      <c r="U5656" s="969"/>
      <c r="V5656" s="38"/>
      <c r="W5656" s="38"/>
    </row>
    <row r="5657" spans="1:23" x14ac:dyDescent="0.35">
      <c r="A5657" s="1393">
        <v>76819</v>
      </c>
      <c r="B5657" s="1394">
        <v>0.75</v>
      </c>
      <c r="C5657" s="1069" t="s">
        <v>5833</v>
      </c>
      <c r="D5657" s="1"/>
      <c r="E5657" s="1" t="s">
        <v>5695</v>
      </c>
      <c r="F5657" s="3"/>
      <c r="O5657"/>
      <c r="P5657"/>
      <c r="Q5657"/>
      <c r="U5657" s="969"/>
      <c r="V5657" s="38"/>
      <c r="W5657" s="38"/>
    </row>
    <row r="5658" spans="1:23" x14ac:dyDescent="0.35">
      <c r="A5658" s="1393">
        <v>76830</v>
      </c>
      <c r="B5658" s="1394">
        <v>0.67</v>
      </c>
      <c r="C5658" s="1069" t="s">
        <v>1052</v>
      </c>
      <c r="D5658" s="1126"/>
      <c r="E5658" s="1" t="s">
        <v>5695</v>
      </c>
      <c r="F5658" s="3"/>
      <c r="O5658"/>
      <c r="P5658"/>
      <c r="Q5658"/>
      <c r="U5658" s="969"/>
      <c r="V5658" s="38"/>
      <c r="W5658" s="38"/>
    </row>
    <row r="5659" spans="1:23" x14ac:dyDescent="0.35">
      <c r="A5659" s="1393">
        <v>76856</v>
      </c>
      <c r="B5659" s="1394">
        <v>0.67</v>
      </c>
      <c r="C5659" s="1069" t="s">
        <v>2366</v>
      </c>
      <c r="D5659" s="1126"/>
      <c r="E5659" s="1" t="s">
        <v>5695</v>
      </c>
      <c r="F5659" s="3"/>
      <c r="O5659"/>
      <c r="P5659"/>
      <c r="Q5659"/>
      <c r="U5659" s="969"/>
      <c r="V5659" s="38"/>
      <c r="W5659" s="38"/>
    </row>
    <row r="5660" spans="1:23" x14ac:dyDescent="0.35">
      <c r="A5660" s="1393">
        <v>76857</v>
      </c>
      <c r="B5660" s="1394">
        <v>0.49</v>
      </c>
      <c r="C5660" s="1069" t="s">
        <v>5795</v>
      </c>
      <c r="D5660" s="1"/>
      <c r="E5660" s="1" t="s">
        <v>5695</v>
      </c>
      <c r="F5660" s="3"/>
      <c r="O5660"/>
      <c r="P5660"/>
      <c r="Q5660"/>
      <c r="U5660" s="969"/>
      <c r="V5660" s="38"/>
      <c r="W5660" s="38"/>
    </row>
    <row r="5661" spans="1:23" x14ac:dyDescent="0.35">
      <c r="A5661" s="1393">
        <v>76857</v>
      </c>
      <c r="B5661" s="1394">
        <v>0.49</v>
      </c>
      <c r="C5661" s="1069" t="s">
        <v>5796</v>
      </c>
      <c r="D5661" s="1"/>
      <c r="E5661" s="1" t="s">
        <v>5695</v>
      </c>
      <c r="F5661" s="3"/>
      <c r="O5661"/>
      <c r="P5661"/>
      <c r="Q5661"/>
      <c r="U5661" s="969"/>
      <c r="V5661" s="38"/>
      <c r="W5661" s="38"/>
    </row>
    <row r="5662" spans="1:23" x14ac:dyDescent="0.35">
      <c r="A5662" s="1393">
        <v>76870</v>
      </c>
      <c r="B5662" s="1394">
        <v>0.62</v>
      </c>
      <c r="C5662" s="1069" t="s">
        <v>2363</v>
      </c>
      <c r="D5662" s="1"/>
      <c r="E5662" s="1" t="s">
        <v>5695</v>
      </c>
      <c r="F5662" s="3"/>
      <c r="O5662"/>
      <c r="P5662"/>
      <c r="Q5662"/>
      <c r="U5662" s="969"/>
      <c r="V5662" s="38"/>
      <c r="W5662" s="38"/>
    </row>
    <row r="5663" spans="1:23" x14ac:dyDescent="0.35">
      <c r="A5663" s="1393">
        <v>76881</v>
      </c>
      <c r="B5663" s="1394">
        <v>0.88</v>
      </c>
      <c r="C5663" s="1069" t="s">
        <v>5845</v>
      </c>
      <c r="D5663" s="1"/>
      <c r="E5663" s="1" t="s">
        <v>5695</v>
      </c>
      <c r="F5663" s="3"/>
      <c r="O5663"/>
      <c r="P5663"/>
      <c r="Q5663"/>
      <c r="U5663" s="969"/>
      <c r="V5663" s="38"/>
      <c r="W5663" s="38"/>
    </row>
    <row r="5664" spans="1:23" x14ac:dyDescent="0.35">
      <c r="A5664" s="1393">
        <v>76882</v>
      </c>
      <c r="B5664" s="1394">
        <v>0.67</v>
      </c>
      <c r="C5664" s="1069" t="s">
        <v>5816</v>
      </c>
      <c r="E5664" s="1" t="s">
        <v>5695</v>
      </c>
      <c r="F5664" s="3"/>
      <c r="O5664"/>
      <c r="P5664"/>
      <c r="Q5664"/>
      <c r="U5664" s="969"/>
      <c r="V5664" s="38"/>
      <c r="W5664" s="38"/>
    </row>
    <row r="5665" spans="1:23" x14ac:dyDescent="0.35">
      <c r="A5665" s="1393">
        <v>76882</v>
      </c>
      <c r="B5665" s="1394">
        <v>0.67</v>
      </c>
      <c r="C5665" s="1069" t="s">
        <v>5817</v>
      </c>
      <c r="E5665" s="1" t="s">
        <v>5695</v>
      </c>
      <c r="F5665" s="3"/>
      <c r="O5665"/>
      <c r="P5665"/>
      <c r="Q5665"/>
      <c r="U5665" s="969"/>
      <c r="V5665" s="38"/>
      <c r="W5665" s="38"/>
    </row>
    <row r="5666" spans="1:23" x14ac:dyDescent="0.35">
      <c r="A5666" s="1393">
        <v>76882</v>
      </c>
      <c r="B5666" s="1394">
        <v>0.67</v>
      </c>
      <c r="C5666" s="1069" t="s">
        <v>5818</v>
      </c>
      <c r="E5666" s="1" t="s">
        <v>5695</v>
      </c>
      <c r="F5666" s="3"/>
      <c r="O5666"/>
      <c r="P5666"/>
      <c r="Q5666"/>
      <c r="U5666" s="969"/>
      <c r="V5666" s="38"/>
      <c r="W5666" s="38"/>
    </row>
    <row r="5667" spans="1:23" x14ac:dyDescent="0.35">
      <c r="A5667" s="1393">
        <v>76882</v>
      </c>
      <c r="B5667" s="1394">
        <v>0.67</v>
      </c>
      <c r="C5667" s="1069" t="s">
        <v>5819</v>
      </c>
      <c r="E5667" s="1" t="s">
        <v>5695</v>
      </c>
      <c r="F5667" s="3"/>
      <c r="O5667"/>
      <c r="P5667"/>
      <c r="Q5667"/>
      <c r="U5667" s="969"/>
      <c r="V5667" s="38"/>
      <c r="W5667" s="38"/>
    </row>
    <row r="5668" spans="1:23" x14ac:dyDescent="0.35">
      <c r="A5668" s="1393">
        <v>77065</v>
      </c>
      <c r="B5668" s="1394">
        <v>0.79</v>
      </c>
      <c r="C5668" s="1069" t="s">
        <v>5838</v>
      </c>
      <c r="D5668" s="1"/>
      <c r="E5668" s="1" t="s">
        <v>5695</v>
      </c>
      <c r="F5668" s="3"/>
      <c r="O5668"/>
      <c r="P5668"/>
      <c r="Q5668"/>
      <c r="U5668" s="969"/>
      <c r="V5668" s="38"/>
      <c r="W5668" s="38"/>
    </row>
    <row r="5669" spans="1:23" x14ac:dyDescent="0.35">
      <c r="A5669" s="1393">
        <v>77065</v>
      </c>
      <c r="B5669" s="1394">
        <v>0.79</v>
      </c>
      <c r="C5669" s="1069" t="s">
        <v>5839</v>
      </c>
      <c r="D5669" s="1"/>
      <c r="E5669" s="1" t="s">
        <v>5695</v>
      </c>
      <c r="F5669" s="3"/>
      <c r="O5669"/>
      <c r="P5669"/>
      <c r="Q5669"/>
      <c r="U5669" s="969"/>
      <c r="V5669" s="38"/>
      <c r="W5669" s="38"/>
    </row>
    <row r="5670" spans="1:23" x14ac:dyDescent="0.35">
      <c r="A5670" s="1393">
        <v>77066</v>
      </c>
      <c r="B5670" s="1394">
        <v>0.98</v>
      </c>
      <c r="C5670" s="1069" t="s">
        <v>5858</v>
      </c>
      <c r="D5670" s="1"/>
      <c r="E5670" s="1" t="s">
        <v>5695</v>
      </c>
      <c r="F5670" s="3"/>
      <c r="O5670"/>
      <c r="P5670"/>
      <c r="Q5670"/>
      <c r="U5670" s="969"/>
      <c r="V5670" s="38"/>
      <c r="W5670" s="38"/>
    </row>
    <row r="5671" spans="1:23" x14ac:dyDescent="0.35">
      <c r="A5671" s="1393">
        <v>77067</v>
      </c>
      <c r="B5671" s="1394">
        <v>0.74</v>
      </c>
      <c r="C5671" s="1069" t="s">
        <v>5828</v>
      </c>
      <c r="D5671" s="1"/>
      <c r="E5671" s="1" t="s">
        <v>5695</v>
      </c>
      <c r="F5671" s="3"/>
      <c r="O5671"/>
      <c r="P5671"/>
      <c r="Q5671"/>
      <c r="U5671" s="969"/>
      <c r="V5671" s="38"/>
      <c r="W5671" s="38"/>
    </row>
    <row r="5672" spans="1:23" x14ac:dyDescent="0.35">
      <c r="A5672" s="1393">
        <v>77067</v>
      </c>
      <c r="B5672" s="1394">
        <v>0.74</v>
      </c>
      <c r="C5672" s="1069" t="s">
        <v>5829</v>
      </c>
      <c r="D5672" s="38"/>
      <c r="E5672" s="1" t="s">
        <v>5695</v>
      </c>
      <c r="O5672"/>
      <c r="P5672"/>
      <c r="Q5672"/>
      <c r="U5672" s="969"/>
      <c r="V5672" s="38"/>
      <c r="W5672" s="38"/>
    </row>
    <row r="5673" spans="1:23" x14ac:dyDescent="0.35">
      <c r="A5673" s="1393">
        <v>77067</v>
      </c>
      <c r="B5673" s="1394">
        <v>0.74</v>
      </c>
      <c r="C5673" s="1069" t="s">
        <v>5830</v>
      </c>
      <c r="D5673" s="1"/>
      <c r="E5673" s="1" t="s">
        <v>5695</v>
      </c>
      <c r="F5673" s="3"/>
      <c r="O5673"/>
      <c r="P5673"/>
      <c r="Q5673"/>
      <c r="U5673" s="969"/>
      <c r="V5673" s="38"/>
      <c r="W5673" s="38"/>
    </row>
    <row r="5674" spans="1:23" x14ac:dyDescent="0.35">
      <c r="A5674" s="1393">
        <v>77067</v>
      </c>
      <c r="B5674" s="1394">
        <v>0.74</v>
      </c>
      <c r="C5674" s="1069" t="s">
        <v>5831</v>
      </c>
      <c r="D5674" s="1"/>
      <c r="E5674" s="1" t="s">
        <v>5695</v>
      </c>
      <c r="F5674" s="3"/>
      <c r="O5674"/>
      <c r="P5674"/>
      <c r="Q5674"/>
      <c r="U5674" s="969"/>
      <c r="V5674" s="38"/>
      <c r="W5674" s="38"/>
    </row>
    <row r="5675" spans="1:23" x14ac:dyDescent="0.35">
      <c r="A5675" s="1393">
        <v>77067</v>
      </c>
      <c r="B5675" s="1394">
        <v>0.74</v>
      </c>
      <c r="C5675" s="1069" t="s">
        <v>5832</v>
      </c>
      <c r="D5675" s="1"/>
      <c r="E5675" s="1" t="s">
        <v>5695</v>
      </c>
      <c r="O5675"/>
      <c r="P5675"/>
      <c r="Q5675"/>
      <c r="U5675" s="969"/>
      <c r="V5675" s="38"/>
      <c r="W5675" s="38"/>
    </row>
    <row r="5676" spans="1:23" x14ac:dyDescent="0.35">
      <c r="A5676" s="1393">
        <v>77072</v>
      </c>
      <c r="B5676" s="1394">
        <v>0.19</v>
      </c>
      <c r="C5676" s="1069" t="s">
        <v>5748</v>
      </c>
      <c r="D5676" s="1"/>
      <c r="E5676" s="1" t="s">
        <v>5695</v>
      </c>
      <c r="F5676" s="3"/>
      <c r="O5676"/>
      <c r="P5676"/>
      <c r="Q5676"/>
      <c r="U5676" s="969"/>
      <c r="V5676" s="38"/>
      <c r="W5676" s="38"/>
    </row>
    <row r="5677" spans="1:23" x14ac:dyDescent="0.35">
      <c r="A5677" s="1393">
        <v>77073</v>
      </c>
      <c r="B5677" s="1394">
        <v>0.25</v>
      </c>
      <c r="C5677" s="1069" t="s">
        <v>5775</v>
      </c>
      <c r="D5677" s="1"/>
      <c r="E5677" s="1" t="s">
        <v>5695</v>
      </c>
      <c r="F5677" s="3"/>
      <c r="O5677"/>
      <c r="P5677"/>
      <c r="Q5677"/>
      <c r="U5677" s="969"/>
      <c r="V5677" s="38"/>
      <c r="W5677" s="38"/>
    </row>
    <row r="5678" spans="1:23" x14ac:dyDescent="0.35">
      <c r="A5678" s="1393">
        <v>77075</v>
      </c>
      <c r="B5678" s="1394">
        <v>0.54</v>
      </c>
      <c r="C5678" s="1069" t="s">
        <v>5806</v>
      </c>
      <c r="D5678" s="1"/>
      <c r="E5678" s="1" t="s">
        <v>5695</v>
      </c>
      <c r="F5678" s="3"/>
      <c r="O5678"/>
      <c r="P5678"/>
      <c r="Q5678"/>
      <c r="U5678" s="969"/>
      <c r="V5678" s="38"/>
      <c r="W5678" s="38"/>
    </row>
    <row r="5679" spans="1:23" x14ac:dyDescent="0.35">
      <c r="A5679" s="1393">
        <v>77076</v>
      </c>
      <c r="B5679" s="1394">
        <v>0.68</v>
      </c>
      <c r="C5679" s="1069" t="s">
        <v>5820</v>
      </c>
      <c r="D5679" s="1"/>
      <c r="E5679" s="1" t="s">
        <v>5695</v>
      </c>
      <c r="F5679" s="3"/>
      <c r="O5679"/>
      <c r="P5679"/>
      <c r="Q5679"/>
      <c r="U5679" s="969"/>
      <c r="V5679" s="38"/>
      <c r="W5679" s="38"/>
    </row>
    <row r="5680" spans="1:23" x14ac:dyDescent="0.35">
      <c r="A5680" s="1393">
        <v>77080</v>
      </c>
      <c r="B5680" s="1394">
        <v>0.2</v>
      </c>
      <c r="C5680" s="1069" t="s">
        <v>5750</v>
      </c>
      <c r="D5680" s="1"/>
      <c r="E5680" s="1" t="s">
        <v>5695</v>
      </c>
      <c r="F5680" s="3"/>
      <c r="O5680"/>
      <c r="P5680"/>
      <c r="Q5680"/>
      <c r="U5680" s="969"/>
      <c r="V5680" s="38"/>
      <c r="W5680" s="38"/>
    </row>
    <row r="5681" spans="1:23" x14ac:dyDescent="0.35">
      <c r="A5681" s="1393">
        <v>77081</v>
      </c>
      <c r="B5681" s="1394">
        <v>0.2</v>
      </c>
      <c r="C5681" s="1069" t="s">
        <v>5751</v>
      </c>
      <c r="D5681" s="1"/>
      <c r="E5681" s="1" t="s">
        <v>5695</v>
      </c>
      <c r="F5681" s="3"/>
      <c r="O5681"/>
      <c r="P5681"/>
      <c r="Q5681"/>
      <c r="U5681" s="969"/>
      <c r="V5681" s="38"/>
      <c r="W5681" s="38"/>
    </row>
    <row r="5682" spans="1:23" x14ac:dyDescent="0.35">
      <c r="A5682" s="1393">
        <v>93306</v>
      </c>
      <c r="B5682" s="1394">
        <v>1.42</v>
      </c>
      <c r="C5682" s="1069" t="s">
        <v>5890</v>
      </c>
      <c r="D5682" s="1"/>
      <c r="E5682" s="1" t="s">
        <v>5695</v>
      </c>
      <c r="F5682" s="3"/>
      <c r="O5682"/>
      <c r="P5682"/>
      <c r="Q5682"/>
      <c r="U5682" s="969"/>
      <c r="V5682" s="38"/>
      <c r="W5682" s="38"/>
    </row>
    <row r="5683" spans="1:23" x14ac:dyDescent="0.35">
      <c r="A5683" s="1393">
        <v>93308</v>
      </c>
      <c r="B5683" s="1394">
        <v>0.52</v>
      </c>
      <c r="C5683" s="1069" t="s">
        <v>5803</v>
      </c>
      <c r="D5683" s="1403"/>
      <c r="E5683" s="1" t="s">
        <v>5695</v>
      </c>
      <c r="F5683" s="3"/>
      <c r="O5683"/>
      <c r="P5683"/>
      <c r="Q5683"/>
      <c r="U5683" s="969"/>
      <c r="V5683" s="38"/>
      <c r="W5683" s="38"/>
    </row>
    <row r="5684" spans="1:23" x14ac:dyDescent="0.35">
      <c r="A5684" s="1393">
        <v>93880</v>
      </c>
      <c r="B5684" s="1394">
        <v>0.78</v>
      </c>
      <c r="C5684" s="1069" t="s">
        <v>5834</v>
      </c>
      <c r="D5684" s="1"/>
      <c r="E5684" s="1" t="s">
        <v>5695</v>
      </c>
      <c r="F5684" s="3"/>
      <c r="O5684"/>
      <c r="P5684"/>
      <c r="Q5684"/>
      <c r="U5684" s="969"/>
      <c r="V5684" s="38"/>
      <c r="W5684" s="38"/>
    </row>
    <row r="5685" spans="1:23" x14ac:dyDescent="0.35">
      <c r="A5685" s="1393">
        <v>93923</v>
      </c>
      <c r="B5685" s="1394">
        <v>0.44</v>
      </c>
      <c r="C5685" s="1069" t="s">
        <v>5789</v>
      </c>
      <c r="D5685" s="1"/>
      <c r="E5685" s="1" t="s">
        <v>5695</v>
      </c>
      <c r="F5685" s="3"/>
      <c r="O5685"/>
      <c r="P5685"/>
      <c r="Q5685"/>
      <c r="U5685" s="969"/>
      <c r="V5685" s="38"/>
      <c r="W5685" s="38"/>
    </row>
    <row r="5686" spans="1:23" x14ac:dyDescent="0.35">
      <c r="A5686" s="1393">
        <v>93925</v>
      </c>
      <c r="B5686" s="1394">
        <v>0.78</v>
      </c>
      <c r="C5686" s="1069" t="s">
        <v>5835</v>
      </c>
      <c r="D5686" s="1"/>
      <c r="E5686" s="1" t="s">
        <v>5695</v>
      </c>
      <c r="F5686" s="3"/>
      <c r="O5686"/>
      <c r="P5686"/>
      <c r="Q5686"/>
      <c r="U5686" s="969"/>
      <c r="V5686" s="38"/>
      <c r="W5686" s="38"/>
    </row>
    <row r="5687" spans="1:23" x14ac:dyDescent="0.35">
      <c r="A5687" s="1393">
        <v>93926</v>
      </c>
      <c r="B5687" s="1394">
        <v>0.49</v>
      </c>
      <c r="C5687" s="1069" t="s">
        <v>5797</v>
      </c>
      <c r="D5687" s="1"/>
      <c r="E5687" s="1" t="s">
        <v>5695</v>
      </c>
      <c r="F5687" s="3"/>
      <c r="O5687"/>
      <c r="P5687"/>
      <c r="Q5687"/>
      <c r="U5687" s="969"/>
      <c r="V5687" s="38"/>
      <c r="W5687" s="38"/>
    </row>
    <row r="5688" spans="1:23" x14ac:dyDescent="0.35">
      <c r="A5688" s="1393">
        <v>93926</v>
      </c>
      <c r="B5688" s="1394">
        <v>0.49</v>
      </c>
      <c r="C5688" s="1069" t="s">
        <v>5798</v>
      </c>
      <c r="D5688" s="1"/>
      <c r="E5688" s="1" t="s">
        <v>5695</v>
      </c>
      <c r="F5688" s="3"/>
      <c r="O5688"/>
      <c r="P5688"/>
      <c r="Q5688"/>
      <c r="U5688" s="969"/>
      <c r="V5688" s="38"/>
      <c r="W5688" s="38"/>
    </row>
    <row r="5689" spans="1:23" x14ac:dyDescent="0.35">
      <c r="A5689" s="1393">
        <v>93930</v>
      </c>
      <c r="B5689" s="1394">
        <v>0.78</v>
      </c>
      <c r="C5689" s="1069" t="s">
        <v>5836</v>
      </c>
      <c r="D5689" s="1114"/>
      <c r="E5689" s="1" t="s">
        <v>5695</v>
      </c>
      <c r="F5689" s="3"/>
      <c r="O5689"/>
      <c r="P5689"/>
      <c r="Q5689"/>
      <c r="U5689" s="969"/>
      <c r="V5689" s="38"/>
      <c r="W5689" s="38"/>
    </row>
    <row r="5690" spans="1:23" x14ac:dyDescent="0.35">
      <c r="A5690" s="1393">
        <v>93931</v>
      </c>
      <c r="B5690" s="1394">
        <v>0.49</v>
      </c>
      <c r="C5690" s="1069" t="s">
        <v>5799</v>
      </c>
      <c r="D5690" s="1"/>
      <c r="E5690" s="1" t="s">
        <v>5695</v>
      </c>
      <c r="F5690" s="3"/>
      <c r="O5690"/>
      <c r="P5690"/>
      <c r="Q5690"/>
      <c r="U5690" s="969"/>
      <c r="V5690" s="38"/>
      <c r="W5690" s="38"/>
    </row>
    <row r="5691" spans="1:23" x14ac:dyDescent="0.35">
      <c r="A5691" s="1393">
        <v>93931</v>
      </c>
      <c r="B5691" s="1394">
        <v>0.49</v>
      </c>
      <c r="C5691" s="1069" t="s">
        <v>5800</v>
      </c>
      <c r="D5691" s="1"/>
      <c r="E5691" s="1" t="s">
        <v>5695</v>
      </c>
      <c r="F5691" s="3"/>
      <c r="O5691"/>
      <c r="P5691"/>
      <c r="Q5691"/>
      <c r="U5691" s="969"/>
      <c r="V5691" s="38"/>
      <c r="W5691" s="38"/>
    </row>
    <row r="5692" spans="1:23" x14ac:dyDescent="0.35">
      <c r="A5692" s="1393">
        <v>93970</v>
      </c>
      <c r="B5692" s="1394">
        <v>0.68</v>
      </c>
      <c r="C5692" s="1069" t="s">
        <v>5821</v>
      </c>
      <c r="D5692" s="1"/>
      <c r="E5692" s="1" t="s">
        <v>5695</v>
      </c>
      <c r="F5692" s="3"/>
      <c r="O5692"/>
      <c r="P5692"/>
      <c r="Q5692"/>
      <c r="U5692" s="969"/>
      <c r="V5692" s="38"/>
      <c r="W5692" s="38"/>
    </row>
    <row r="5693" spans="1:23" x14ac:dyDescent="0.35">
      <c r="A5693" s="1393">
        <v>93970</v>
      </c>
      <c r="B5693" s="1394">
        <v>0.68</v>
      </c>
      <c r="C5693" s="1069" t="s">
        <v>5822</v>
      </c>
      <c r="D5693" s="1"/>
      <c r="E5693" s="1" t="s">
        <v>5695</v>
      </c>
      <c r="F5693" s="3"/>
      <c r="O5693"/>
      <c r="P5693"/>
      <c r="Q5693"/>
      <c r="U5693" s="969"/>
      <c r="V5693" s="38"/>
      <c r="W5693" s="38"/>
    </row>
    <row r="5694" spans="1:23" x14ac:dyDescent="0.35">
      <c r="A5694" s="1393">
        <v>93971</v>
      </c>
      <c r="B5694" s="1394">
        <v>0.44</v>
      </c>
      <c r="C5694" s="1069" t="s">
        <v>5790</v>
      </c>
      <c r="D5694" s="1"/>
      <c r="E5694" s="1" t="s">
        <v>5695</v>
      </c>
      <c r="F5694" s="3"/>
      <c r="O5694"/>
      <c r="P5694"/>
      <c r="Q5694"/>
      <c r="U5694" s="969"/>
      <c r="V5694" s="38"/>
      <c r="W5694" s="38"/>
    </row>
    <row r="5695" spans="1:23" x14ac:dyDescent="0.35">
      <c r="A5695" s="1393">
        <v>93971</v>
      </c>
      <c r="B5695" s="1394">
        <v>0.44</v>
      </c>
      <c r="C5695" s="1069" t="s">
        <v>5791</v>
      </c>
      <c r="D5695" s="1"/>
      <c r="E5695" s="1" t="s">
        <v>5695</v>
      </c>
      <c r="F5695" s="3"/>
      <c r="O5695"/>
      <c r="P5695"/>
      <c r="Q5695"/>
      <c r="U5695" s="969"/>
      <c r="V5695" s="38"/>
      <c r="W5695" s="38"/>
    </row>
    <row r="5696" spans="1:23" x14ac:dyDescent="0.35">
      <c r="A5696" s="1393">
        <v>93971</v>
      </c>
      <c r="B5696" s="1394">
        <v>0.44</v>
      </c>
      <c r="C5696" s="1069" t="s">
        <v>5792</v>
      </c>
      <c r="D5696" s="1"/>
      <c r="E5696" s="1" t="s">
        <v>5695</v>
      </c>
      <c r="F5696" s="3"/>
      <c r="O5696"/>
      <c r="P5696"/>
      <c r="Q5696"/>
      <c r="U5696" s="969"/>
      <c r="V5696" s="38"/>
      <c r="W5696" s="38"/>
    </row>
    <row r="5697" spans="1:23" x14ac:dyDescent="0.35">
      <c r="A5697" s="1393">
        <v>93971</v>
      </c>
      <c r="B5697" s="1394">
        <v>0.44</v>
      </c>
      <c r="C5697" s="1069" t="s">
        <v>5793</v>
      </c>
      <c r="D5697" s="1"/>
      <c r="E5697" s="1" t="s">
        <v>5695</v>
      </c>
      <c r="F5697" s="3"/>
      <c r="O5697"/>
      <c r="P5697"/>
      <c r="Q5697"/>
      <c r="U5697" s="969"/>
      <c r="V5697" s="38"/>
      <c r="W5697" s="38"/>
    </row>
    <row r="5698" spans="1:23" x14ac:dyDescent="0.35">
      <c r="A5698" s="1393" t="s">
        <v>3552</v>
      </c>
      <c r="B5698" s="1394">
        <v>1.38</v>
      </c>
      <c r="C5698" s="1069" t="s">
        <v>5888</v>
      </c>
      <c r="D5698" s="1"/>
      <c r="E5698" s="1" t="s">
        <v>5695</v>
      </c>
      <c r="F5698" s="3"/>
      <c r="O5698"/>
      <c r="P5698"/>
      <c r="Q5698"/>
      <c r="U5698" s="969"/>
      <c r="V5698" s="38"/>
      <c r="W5698" s="38"/>
    </row>
    <row r="5699" spans="1:23" x14ac:dyDescent="0.35">
      <c r="A5699" s="1393" t="s">
        <v>3552</v>
      </c>
      <c r="B5699" s="1394">
        <v>1.38</v>
      </c>
      <c r="C5699" s="1069" t="s">
        <v>5889</v>
      </c>
      <c r="D5699" s="1"/>
      <c r="E5699" s="1" t="s">
        <v>5695</v>
      </c>
      <c r="F5699" s="3"/>
      <c r="O5699"/>
      <c r="P5699"/>
      <c r="Q5699"/>
      <c r="U5699" s="969"/>
      <c r="V5699" s="38"/>
      <c r="W5699" s="38"/>
    </row>
    <row r="5700" spans="1:23" x14ac:dyDescent="0.35">
      <c r="A5700" s="1393" t="s">
        <v>3580</v>
      </c>
      <c r="B5700" s="1394">
        <v>1.57</v>
      </c>
      <c r="C5700" s="1069" t="s">
        <v>5891</v>
      </c>
      <c r="D5700" s="1"/>
      <c r="E5700" s="1" t="s">
        <v>5695</v>
      </c>
      <c r="F5700" s="3"/>
      <c r="O5700"/>
      <c r="P5700"/>
      <c r="Q5700"/>
      <c r="U5700" s="969"/>
      <c r="V5700" s="38"/>
      <c r="W5700" s="38"/>
    </row>
    <row r="5701" spans="1:23" x14ac:dyDescent="0.35">
      <c r="A5701" s="1393" t="s">
        <v>863</v>
      </c>
      <c r="B5701" s="1394">
        <v>1.33</v>
      </c>
      <c r="C5701" s="1069" t="s">
        <v>5883</v>
      </c>
      <c r="E5701" s="1" t="s">
        <v>5695</v>
      </c>
      <c r="F5701" s="3"/>
      <c r="O5701"/>
      <c r="P5701"/>
      <c r="Q5701"/>
      <c r="U5701" s="969"/>
      <c r="V5701" s="38"/>
      <c r="W5701" s="38"/>
    </row>
    <row r="5702" spans="1:23" x14ac:dyDescent="0.35">
      <c r="A5702" s="1393" t="s">
        <v>863</v>
      </c>
      <c r="B5702" s="1394">
        <v>1.33</v>
      </c>
      <c r="C5702" s="1069" t="s">
        <v>5884</v>
      </c>
      <c r="E5702" s="1" t="s">
        <v>5695</v>
      </c>
      <c r="F5702" s="3"/>
      <c r="O5702"/>
      <c r="P5702"/>
      <c r="Q5702"/>
      <c r="U5702" s="969"/>
      <c r="V5702" s="38"/>
      <c r="W5702" s="38"/>
    </row>
    <row r="5703" spans="1:23" x14ac:dyDescent="0.35">
      <c r="A5703" s="1393" t="s">
        <v>863</v>
      </c>
      <c r="B5703" s="1394">
        <v>1.33</v>
      </c>
      <c r="C5703" s="1069" t="s">
        <v>5885</v>
      </c>
      <c r="E5703" s="1" t="s">
        <v>5695</v>
      </c>
      <c r="F5703" s="3"/>
      <c r="O5703"/>
      <c r="P5703"/>
      <c r="Q5703"/>
      <c r="U5703" s="969"/>
      <c r="V5703" s="38"/>
      <c r="W5703" s="38"/>
    </row>
    <row r="5704" spans="1:23" x14ac:dyDescent="0.35">
      <c r="A5704" s="1393" t="s">
        <v>863</v>
      </c>
      <c r="B5704" s="1394">
        <v>1.33</v>
      </c>
      <c r="C5704" s="1069" t="s">
        <v>5886</v>
      </c>
      <c r="E5704" s="1" t="s">
        <v>5695</v>
      </c>
      <c r="F5704" s="3"/>
      <c r="O5704"/>
      <c r="P5704"/>
      <c r="Q5704"/>
      <c r="U5704" s="969"/>
      <c r="V5704" s="38"/>
      <c r="W5704" s="38"/>
    </row>
    <row r="5705" spans="1:23" x14ac:dyDescent="0.35">
      <c r="A5705" s="958">
        <v>70100</v>
      </c>
      <c r="B5705" s="1058">
        <v>0.18</v>
      </c>
      <c r="C5705" s="284" t="s">
        <v>8111</v>
      </c>
      <c r="D5705" s="1"/>
      <c r="E5705" s="1" t="s">
        <v>5912</v>
      </c>
      <c r="F5705" s="3"/>
      <c r="O5705"/>
      <c r="P5705"/>
      <c r="Q5705"/>
      <c r="U5705" s="969"/>
      <c r="V5705" s="38"/>
      <c r="W5705" s="38"/>
    </row>
    <row r="5706" spans="1:23" x14ac:dyDescent="0.35">
      <c r="A5706" s="958">
        <v>70100</v>
      </c>
      <c r="B5706" s="1058">
        <v>0.18</v>
      </c>
      <c r="C5706" s="284" t="s">
        <v>8112</v>
      </c>
      <c r="D5706" s="1"/>
      <c r="E5706" s="1" t="s">
        <v>5912</v>
      </c>
      <c r="F5706" s="3"/>
      <c r="O5706"/>
      <c r="P5706"/>
      <c r="Q5706"/>
      <c r="U5706" s="969"/>
      <c r="V5706" s="38"/>
      <c r="W5706" s="38"/>
    </row>
    <row r="5707" spans="1:23" x14ac:dyDescent="0.35">
      <c r="A5707" s="958">
        <v>70110</v>
      </c>
      <c r="B5707" s="1058">
        <v>0.24</v>
      </c>
      <c r="C5707" s="283" t="s">
        <v>8148</v>
      </c>
      <c r="D5707" s="1"/>
      <c r="E5707" s="1" t="s">
        <v>5912</v>
      </c>
      <c r="F5707" s="3"/>
      <c r="O5707"/>
      <c r="P5707"/>
      <c r="Q5707"/>
      <c r="U5707" s="969"/>
      <c r="V5707" s="38"/>
      <c r="W5707" s="38"/>
    </row>
    <row r="5708" spans="1:23" x14ac:dyDescent="0.35">
      <c r="A5708" s="958">
        <v>70130</v>
      </c>
      <c r="B5708" s="1058">
        <v>0.33</v>
      </c>
      <c r="C5708" s="283" t="s">
        <v>8172</v>
      </c>
      <c r="D5708" s="5"/>
      <c r="E5708" s="1" t="s">
        <v>5912</v>
      </c>
      <c r="F5708" s="3"/>
      <c r="O5708"/>
      <c r="P5708"/>
      <c r="Q5708"/>
      <c r="U5708" s="969"/>
      <c r="V5708" s="38"/>
      <c r="W5708" s="38"/>
    </row>
    <row r="5709" spans="1:23" x14ac:dyDescent="0.35">
      <c r="A5709" s="958">
        <v>70130</v>
      </c>
      <c r="B5709" s="1058">
        <v>0.33</v>
      </c>
      <c r="C5709" s="283" t="s">
        <v>8173</v>
      </c>
      <c r="D5709" s="1"/>
      <c r="E5709" s="1" t="s">
        <v>5912</v>
      </c>
      <c r="F5709" s="3"/>
      <c r="O5709"/>
      <c r="P5709"/>
      <c r="Q5709"/>
      <c r="U5709" s="969"/>
      <c r="V5709" s="38"/>
      <c r="W5709" s="38"/>
    </row>
    <row r="5710" spans="1:23" x14ac:dyDescent="0.35">
      <c r="A5710" s="958">
        <v>70150</v>
      </c>
      <c r="B5710" s="1058">
        <v>0.25</v>
      </c>
      <c r="C5710" s="284" t="s">
        <v>8151</v>
      </c>
      <c r="D5710" s="1"/>
      <c r="E5710" s="1" t="s">
        <v>5912</v>
      </c>
      <c r="F5710" s="3"/>
      <c r="O5710"/>
      <c r="P5710"/>
      <c r="Q5710"/>
      <c r="U5710" s="969"/>
      <c r="V5710" s="38"/>
      <c r="W5710" s="38"/>
    </row>
    <row r="5711" spans="1:23" x14ac:dyDescent="0.35">
      <c r="A5711" s="958">
        <v>70150</v>
      </c>
      <c r="B5711" s="1058">
        <v>0.25</v>
      </c>
      <c r="C5711" s="284" t="s">
        <v>8152</v>
      </c>
      <c r="D5711" s="1"/>
      <c r="E5711" s="1" t="s">
        <v>5912</v>
      </c>
      <c r="F5711" s="1126"/>
      <c r="O5711"/>
      <c r="P5711"/>
      <c r="Q5711"/>
      <c r="U5711" s="969"/>
      <c r="V5711" s="38"/>
      <c r="W5711" s="38"/>
    </row>
    <row r="5712" spans="1:23" x14ac:dyDescent="0.35">
      <c r="A5712" s="958">
        <v>70150</v>
      </c>
      <c r="B5712" s="1058">
        <v>0.25</v>
      </c>
      <c r="C5712" s="283" t="s">
        <v>8153</v>
      </c>
      <c r="D5712" s="1"/>
      <c r="E5712" s="1" t="s">
        <v>5912</v>
      </c>
      <c r="F5712" s="1126"/>
      <c r="O5712"/>
      <c r="P5712"/>
      <c r="Q5712"/>
      <c r="U5712" s="969"/>
      <c r="V5712" s="38"/>
      <c r="W5712" s="38"/>
    </row>
    <row r="5713" spans="1:23" x14ac:dyDescent="0.35">
      <c r="A5713" s="958">
        <v>70150</v>
      </c>
      <c r="B5713" s="1058">
        <v>0.25</v>
      </c>
      <c r="C5713" s="283" t="s">
        <v>8154</v>
      </c>
      <c r="D5713" s="1"/>
      <c r="E5713" s="1" t="s">
        <v>5912</v>
      </c>
      <c r="F5713" s="1126"/>
      <c r="O5713"/>
      <c r="P5713"/>
      <c r="Q5713"/>
      <c r="U5713" s="969"/>
      <c r="V5713" s="38"/>
      <c r="W5713" s="38"/>
    </row>
    <row r="5714" spans="1:23" x14ac:dyDescent="0.35">
      <c r="A5714" s="958">
        <v>70160</v>
      </c>
      <c r="B5714" s="1058">
        <v>0.17</v>
      </c>
      <c r="C5714" s="284" t="s">
        <v>8100</v>
      </c>
      <c r="D5714" s="1"/>
      <c r="E5714" s="1" t="s">
        <v>5912</v>
      </c>
      <c r="F5714" s="1126"/>
      <c r="O5714"/>
      <c r="P5714"/>
      <c r="Q5714"/>
      <c r="U5714" s="969"/>
      <c r="V5714" s="38"/>
      <c r="W5714" s="38"/>
    </row>
    <row r="5715" spans="1:23" x14ac:dyDescent="0.35">
      <c r="A5715" s="958">
        <v>70200</v>
      </c>
      <c r="B5715" s="1058">
        <v>0.27</v>
      </c>
      <c r="C5715" s="284" t="s">
        <v>8161</v>
      </c>
      <c r="D5715" s="1"/>
      <c r="E5715" s="1" t="s">
        <v>5912</v>
      </c>
      <c r="F5715" s="3"/>
      <c r="O5715"/>
      <c r="P5715"/>
      <c r="Q5715"/>
      <c r="U5715" s="969"/>
      <c r="V5715" s="38"/>
      <c r="W5715" s="38"/>
    </row>
    <row r="5716" spans="1:23" x14ac:dyDescent="0.35">
      <c r="A5716" s="958">
        <v>70200</v>
      </c>
      <c r="B5716" s="1058">
        <v>0.27</v>
      </c>
      <c r="C5716" s="284" t="s">
        <v>8162</v>
      </c>
      <c r="D5716" s="38"/>
      <c r="E5716" s="1" t="s">
        <v>5912</v>
      </c>
      <c r="F5716" s="3"/>
      <c r="O5716"/>
      <c r="P5716"/>
      <c r="Q5716"/>
      <c r="U5716" s="969"/>
      <c r="V5716" s="38"/>
      <c r="W5716" s="38"/>
    </row>
    <row r="5717" spans="1:23" x14ac:dyDescent="0.35">
      <c r="A5717" s="958">
        <v>70210</v>
      </c>
      <c r="B5717" s="1058">
        <v>0.17</v>
      </c>
      <c r="C5717" s="284" t="s">
        <v>8101</v>
      </c>
      <c r="D5717" s="1"/>
      <c r="E5717" s="1" t="s">
        <v>5912</v>
      </c>
      <c r="F5717" s="3"/>
      <c r="O5717"/>
      <c r="P5717"/>
      <c r="Q5717"/>
      <c r="U5717" s="969"/>
      <c r="V5717" s="38"/>
      <c r="W5717" s="38"/>
    </row>
    <row r="5718" spans="1:23" x14ac:dyDescent="0.35">
      <c r="A5718" s="958">
        <v>70220</v>
      </c>
      <c r="B5718" s="1058">
        <v>0.21</v>
      </c>
      <c r="C5718" s="284" t="s">
        <v>8130</v>
      </c>
      <c r="D5718" s="1"/>
      <c r="E5718" s="1" t="s">
        <v>5912</v>
      </c>
      <c r="F5718" s="3"/>
      <c r="O5718"/>
      <c r="P5718"/>
      <c r="Q5718"/>
      <c r="U5718" s="969"/>
      <c r="V5718" s="38"/>
      <c r="W5718" s="38"/>
    </row>
    <row r="5719" spans="1:23" x14ac:dyDescent="0.35">
      <c r="A5719" s="958">
        <v>70250</v>
      </c>
      <c r="B5719" s="1058">
        <v>0.18</v>
      </c>
      <c r="C5719" s="284" t="s">
        <v>8113</v>
      </c>
      <c r="D5719" s="1"/>
      <c r="E5719" s="1" t="s">
        <v>5912</v>
      </c>
      <c r="F5719" s="3"/>
      <c r="O5719"/>
      <c r="P5719"/>
      <c r="Q5719"/>
      <c r="U5719" s="969"/>
      <c r="V5719" s="38"/>
      <c r="W5719" s="38"/>
    </row>
    <row r="5720" spans="1:23" x14ac:dyDescent="0.35">
      <c r="A5720" s="958">
        <v>70260</v>
      </c>
      <c r="B5720" s="1058">
        <v>0.27</v>
      </c>
      <c r="C5720" s="284" t="s">
        <v>4722</v>
      </c>
      <c r="D5720" s="1"/>
      <c r="E5720" s="1" t="s">
        <v>5912</v>
      </c>
      <c r="F5720" s="3"/>
      <c r="O5720"/>
      <c r="P5720"/>
      <c r="Q5720"/>
      <c r="U5720" s="969"/>
      <c r="V5720" s="38"/>
      <c r="W5720" s="38"/>
    </row>
    <row r="5721" spans="1:23" x14ac:dyDescent="0.35">
      <c r="A5721" s="958">
        <v>70330</v>
      </c>
      <c r="B5721" s="1058">
        <v>0.23</v>
      </c>
      <c r="C5721" s="283" t="s">
        <v>8147</v>
      </c>
      <c r="D5721" s="1"/>
      <c r="E5721" s="1" t="s">
        <v>5912</v>
      </c>
      <c r="F5721" s="3"/>
      <c r="O5721"/>
      <c r="P5721"/>
      <c r="Q5721"/>
      <c r="U5721" s="969"/>
      <c r="V5721" s="38"/>
      <c r="W5721" s="38"/>
    </row>
    <row r="5722" spans="1:23" x14ac:dyDescent="0.35">
      <c r="A5722" s="958">
        <v>70360</v>
      </c>
      <c r="B5722" s="1058">
        <v>0.18</v>
      </c>
      <c r="C5722" s="284" t="s">
        <v>8114</v>
      </c>
      <c r="D5722" s="1"/>
      <c r="E5722" s="1" t="s">
        <v>5912</v>
      </c>
      <c r="F5722" s="3"/>
      <c r="O5722"/>
      <c r="P5722"/>
      <c r="Q5722"/>
      <c r="U5722" s="969"/>
      <c r="V5722" s="38"/>
      <c r="W5722" s="38"/>
    </row>
    <row r="5723" spans="1:23" x14ac:dyDescent="0.35">
      <c r="A5723" s="958">
        <v>70450</v>
      </c>
      <c r="B5723" s="1058">
        <v>0.83</v>
      </c>
      <c r="C5723" s="284" t="s">
        <v>8223</v>
      </c>
      <c r="D5723" s="1"/>
      <c r="E5723" s="1" t="s">
        <v>5912</v>
      </c>
      <c r="F5723" s="3"/>
      <c r="O5723"/>
      <c r="P5723"/>
      <c r="Q5723"/>
      <c r="U5723" s="969"/>
      <c r="V5723" s="38"/>
      <c r="W5723" s="38"/>
    </row>
    <row r="5724" spans="1:23" x14ac:dyDescent="0.35">
      <c r="A5724" s="958">
        <v>70450</v>
      </c>
      <c r="B5724" s="1058">
        <v>0.83</v>
      </c>
      <c r="C5724" s="284" t="s">
        <v>8224</v>
      </c>
      <c r="D5724" s="1"/>
      <c r="E5724" s="1" t="s">
        <v>5912</v>
      </c>
      <c r="F5724" s="3"/>
      <c r="O5724"/>
      <c r="P5724"/>
      <c r="Q5724"/>
      <c r="U5724" s="969"/>
      <c r="V5724" s="38"/>
      <c r="W5724" s="38"/>
    </row>
    <row r="5725" spans="1:23" x14ac:dyDescent="0.35">
      <c r="A5725" s="958">
        <v>70460</v>
      </c>
      <c r="B5725" s="1058">
        <v>1.1000000000000001</v>
      </c>
      <c r="C5725" s="284" t="s">
        <v>8249</v>
      </c>
      <c r="E5725" s="1" t="s">
        <v>5912</v>
      </c>
      <c r="F5725" s="3"/>
      <c r="O5725"/>
      <c r="P5725"/>
      <c r="Q5725"/>
      <c r="U5725" s="969"/>
      <c r="V5725" s="38"/>
      <c r="W5725" s="38"/>
    </row>
    <row r="5726" spans="1:23" x14ac:dyDescent="0.35">
      <c r="A5726" s="958">
        <v>70470</v>
      </c>
      <c r="B5726" s="1058">
        <v>1.24</v>
      </c>
      <c r="C5726" s="283" t="s">
        <v>8276</v>
      </c>
      <c r="D5726" s="1"/>
      <c r="E5726" s="1" t="s">
        <v>5912</v>
      </c>
      <c r="F5726" s="3"/>
      <c r="O5726"/>
      <c r="P5726"/>
      <c r="Q5726"/>
      <c r="U5726" s="969"/>
      <c r="V5726" s="38"/>
      <c r="W5726" s="38"/>
    </row>
    <row r="5727" spans="1:23" x14ac:dyDescent="0.35">
      <c r="A5727" s="1412">
        <v>70471</v>
      </c>
      <c r="B5727" s="1413">
        <v>2.5</v>
      </c>
      <c r="C5727" s="558" t="s">
        <v>5921</v>
      </c>
      <c r="D5727" s="1"/>
      <c r="E5727" s="977" t="s">
        <v>5912</v>
      </c>
      <c r="F5727" s="3"/>
      <c r="O5727"/>
      <c r="P5727"/>
      <c r="Q5727"/>
      <c r="U5727" s="969"/>
      <c r="V5727" s="38"/>
      <c r="W5727" s="38"/>
    </row>
    <row r="5728" spans="1:23" x14ac:dyDescent="0.35">
      <c r="A5728" s="958">
        <v>70480</v>
      </c>
      <c r="B5728" s="1058">
        <v>1.25</v>
      </c>
      <c r="C5728" s="283" t="s">
        <v>8288</v>
      </c>
      <c r="D5728" s="1"/>
      <c r="E5728" s="1" t="s">
        <v>5912</v>
      </c>
      <c r="F5728" s="3"/>
      <c r="O5728"/>
      <c r="P5728"/>
      <c r="Q5728"/>
      <c r="U5728" s="969"/>
      <c r="V5728" s="38"/>
      <c r="W5728" s="38"/>
    </row>
    <row r="5729" spans="1:23" x14ac:dyDescent="0.35">
      <c r="A5729" s="958">
        <v>70480</v>
      </c>
      <c r="B5729" s="1058">
        <v>1.25</v>
      </c>
      <c r="C5729" s="283" t="s">
        <v>8289</v>
      </c>
      <c r="D5729" s="1126"/>
      <c r="E5729" s="1" t="s">
        <v>5912</v>
      </c>
      <c r="F5729" s="3"/>
      <c r="O5729"/>
      <c r="P5729"/>
      <c r="Q5729"/>
      <c r="U5729" s="969"/>
      <c r="V5729" s="38"/>
      <c r="W5729" s="38"/>
    </row>
    <row r="5730" spans="1:23" x14ac:dyDescent="0.35">
      <c r="A5730" s="958">
        <v>70480</v>
      </c>
      <c r="B5730" s="1058">
        <v>1.25</v>
      </c>
      <c r="C5730" s="283" t="s">
        <v>8290</v>
      </c>
      <c r="D5730" s="1"/>
      <c r="E5730" s="1" t="s">
        <v>5912</v>
      </c>
      <c r="F5730" s="3"/>
      <c r="O5730"/>
      <c r="P5730"/>
      <c r="Q5730"/>
      <c r="U5730" s="969"/>
      <c r="V5730" s="38"/>
      <c r="W5730" s="38"/>
    </row>
    <row r="5731" spans="1:23" x14ac:dyDescent="0.35">
      <c r="A5731" s="958">
        <v>70481</v>
      </c>
      <c r="B5731" s="1058">
        <v>1.1000000000000001</v>
      </c>
      <c r="C5731" s="283" t="s">
        <v>8250</v>
      </c>
      <c r="D5731" s="38"/>
      <c r="E5731" s="1" t="s">
        <v>5912</v>
      </c>
      <c r="F5731" s="3"/>
      <c r="O5731"/>
      <c r="P5731"/>
      <c r="Q5731"/>
      <c r="U5731" s="969"/>
      <c r="V5731" s="38"/>
      <c r="W5731" s="38"/>
    </row>
    <row r="5732" spans="1:23" x14ac:dyDescent="0.35">
      <c r="A5732" s="958">
        <v>70481</v>
      </c>
      <c r="B5732" s="1058">
        <v>1.1000000000000001</v>
      </c>
      <c r="C5732" s="283" t="s">
        <v>8251</v>
      </c>
      <c r="E5732" s="1" t="s">
        <v>5912</v>
      </c>
      <c r="F5732" s="3"/>
      <c r="O5732"/>
      <c r="P5732"/>
      <c r="Q5732"/>
      <c r="U5732" s="969"/>
      <c r="V5732" s="38"/>
      <c r="W5732" s="38"/>
    </row>
    <row r="5733" spans="1:23" x14ac:dyDescent="0.35">
      <c r="A5733" s="958">
        <v>70482</v>
      </c>
      <c r="B5733" s="1058">
        <v>1.24</v>
      </c>
      <c r="C5733" s="283" t="s">
        <v>8277</v>
      </c>
      <c r="D5733" s="1"/>
      <c r="E5733" s="1" t="s">
        <v>5912</v>
      </c>
      <c r="F5733" s="3"/>
      <c r="O5733"/>
      <c r="P5733"/>
      <c r="Q5733"/>
      <c r="U5733" s="969"/>
      <c r="V5733" s="38"/>
      <c r="W5733" s="38"/>
    </row>
    <row r="5734" spans="1:23" x14ac:dyDescent="0.35">
      <c r="A5734" s="958">
        <v>70482</v>
      </c>
      <c r="B5734" s="1058">
        <v>1.24</v>
      </c>
      <c r="C5734" s="283" t="s">
        <v>8278</v>
      </c>
      <c r="D5734" s="1"/>
      <c r="E5734" s="1" t="s">
        <v>5912</v>
      </c>
      <c r="O5734"/>
      <c r="P5734"/>
      <c r="Q5734"/>
      <c r="U5734" s="969"/>
      <c r="V5734" s="38"/>
      <c r="W5734" s="38"/>
    </row>
    <row r="5735" spans="1:23" x14ac:dyDescent="0.35">
      <c r="A5735" s="958">
        <v>70486</v>
      </c>
      <c r="B5735" s="1058">
        <v>0.83</v>
      </c>
      <c r="C5735" s="284" t="s">
        <v>8225</v>
      </c>
      <c r="D5735" s="1"/>
      <c r="E5735" s="1" t="s">
        <v>5912</v>
      </c>
      <c r="F5735" s="3"/>
      <c r="O5735"/>
      <c r="P5735"/>
      <c r="Q5735"/>
      <c r="U5735" s="969"/>
      <c r="V5735" s="38"/>
      <c r="W5735" s="38"/>
    </row>
    <row r="5736" spans="1:23" x14ac:dyDescent="0.35">
      <c r="A5736" s="958">
        <v>70486</v>
      </c>
      <c r="B5736" s="1058">
        <v>0.83</v>
      </c>
      <c r="C5736" s="284" t="s">
        <v>8226</v>
      </c>
      <c r="D5736" s="1"/>
      <c r="E5736" s="1" t="s">
        <v>5912</v>
      </c>
      <c r="F5736" s="3"/>
      <c r="O5736"/>
      <c r="P5736"/>
      <c r="Q5736"/>
      <c r="U5736" s="969"/>
      <c r="V5736" s="38"/>
      <c r="W5736" s="38"/>
    </row>
    <row r="5737" spans="1:23" x14ac:dyDescent="0.35">
      <c r="A5737" s="958">
        <v>70486</v>
      </c>
      <c r="B5737" s="1058">
        <v>0.83</v>
      </c>
      <c r="C5737" s="284" t="s">
        <v>8227</v>
      </c>
      <c r="D5737" s="1"/>
      <c r="E5737" s="1" t="s">
        <v>5912</v>
      </c>
      <c r="F5737" s="3"/>
      <c r="O5737"/>
      <c r="P5737"/>
      <c r="Q5737"/>
      <c r="U5737" s="969"/>
      <c r="V5737" s="38"/>
      <c r="W5737" s="38"/>
    </row>
    <row r="5738" spans="1:23" x14ac:dyDescent="0.35">
      <c r="A5738" s="958">
        <v>70486</v>
      </c>
      <c r="B5738" s="1058">
        <v>0.83</v>
      </c>
      <c r="C5738" s="284" t="s">
        <v>8228</v>
      </c>
      <c r="D5738" s="1"/>
      <c r="E5738" s="1" t="s">
        <v>5912</v>
      </c>
      <c r="F5738" s="3"/>
      <c r="O5738"/>
      <c r="P5738"/>
      <c r="Q5738"/>
      <c r="U5738" s="969"/>
      <c r="V5738" s="38"/>
      <c r="W5738" s="38"/>
    </row>
    <row r="5739" spans="1:23" x14ac:dyDescent="0.35">
      <c r="A5739" s="958">
        <v>70487</v>
      </c>
      <c r="B5739" s="1058">
        <v>1.1000000000000001</v>
      </c>
      <c r="C5739" s="284" t="s">
        <v>8252</v>
      </c>
      <c r="D5739" s="1126"/>
      <c r="E5739" s="1" t="s">
        <v>5912</v>
      </c>
      <c r="F5739" s="3"/>
      <c r="O5739"/>
      <c r="P5739"/>
      <c r="Q5739"/>
      <c r="U5739" s="969"/>
      <c r="V5739" s="38"/>
      <c r="W5739" s="38"/>
    </row>
    <row r="5740" spans="1:23" x14ac:dyDescent="0.35">
      <c r="A5740" s="958">
        <v>70487</v>
      </c>
      <c r="B5740" s="1058">
        <v>1.1000000000000001</v>
      </c>
      <c r="C5740" s="283" t="s">
        <v>8253</v>
      </c>
      <c r="E5740" s="1" t="s">
        <v>5912</v>
      </c>
      <c r="F5740" s="3"/>
      <c r="O5740"/>
      <c r="P5740"/>
      <c r="Q5740"/>
      <c r="U5740" s="969"/>
      <c r="V5740" s="38"/>
      <c r="W5740" s="38"/>
    </row>
    <row r="5741" spans="1:23" x14ac:dyDescent="0.35">
      <c r="A5741" s="958">
        <v>70488</v>
      </c>
      <c r="B5741" s="1058">
        <v>1.24</v>
      </c>
      <c r="C5741" s="283" t="s">
        <v>8279</v>
      </c>
      <c r="D5741" s="1"/>
      <c r="E5741" s="1" t="s">
        <v>5912</v>
      </c>
      <c r="F5741" s="3"/>
      <c r="O5741"/>
      <c r="P5741"/>
      <c r="Q5741"/>
      <c r="U5741" s="969"/>
      <c r="V5741" s="38"/>
      <c r="W5741" s="38"/>
    </row>
    <row r="5742" spans="1:23" x14ac:dyDescent="0.35">
      <c r="A5742" s="958">
        <v>70488</v>
      </c>
      <c r="B5742" s="1058">
        <v>1.24</v>
      </c>
      <c r="C5742" s="283" t="s">
        <v>8280</v>
      </c>
      <c r="D5742" s="1"/>
      <c r="E5742" s="1" t="s">
        <v>5912</v>
      </c>
      <c r="F5742" s="3"/>
      <c r="O5742"/>
      <c r="P5742"/>
      <c r="Q5742"/>
      <c r="U5742" s="969"/>
      <c r="V5742" s="38"/>
      <c r="W5742" s="38"/>
    </row>
    <row r="5743" spans="1:23" x14ac:dyDescent="0.35">
      <c r="A5743" s="958">
        <v>70490</v>
      </c>
      <c r="B5743" s="1058">
        <v>1.25</v>
      </c>
      <c r="C5743" s="284" t="s">
        <v>8291</v>
      </c>
      <c r="D5743" s="1"/>
      <c r="E5743" s="1" t="s">
        <v>5912</v>
      </c>
      <c r="F5743" s="3"/>
      <c r="O5743"/>
      <c r="P5743"/>
      <c r="Q5743"/>
      <c r="U5743" s="969"/>
      <c r="V5743" s="38"/>
      <c r="W5743" s="38"/>
    </row>
    <row r="5744" spans="1:23" x14ac:dyDescent="0.35">
      <c r="A5744" s="958">
        <v>70491</v>
      </c>
      <c r="B5744" s="1058">
        <v>1.35</v>
      </c>
      <c r="C5744" s="284" t="s">
        <v>8300</v>
      </c>
      <c r="D5744" s="1"/>
      <c r="E5744" s="1" t="s">
        <v>5912</v>
      </c>
      <c r="F5744" s="3"/>
      <c r="O5744"/>
      <c r="P5744"/>
      <c r="Q5744"/>
      <c r="U5744" s="969"/>
      <c r="V5744" s="38"/>
      <c r="W5744" s="38"/>
    </row>
    <row r="5745" spans="1:23" x14ac:dyDescent="0.35">
      <c r="A5745" s="958">
        <v>70492</v>
      </c>
      <c r="B5745" s="1058">
        <v>1.58</v>
      </c>
      <c r="C5745" s="284" t="s">
        <v>8318</v>
      </c>
      <c r="D5745" s="1"/>
      <c r="E5745" s="1" t="s">
        <v>5912</v>
      </c>
      <c r="F5745" s="3"/>
      <c r="O5745"/>
      <c r="P5745"/>
      <c r="Q5745"/>
      <c r="U5745" s="969"/>
      <c r="V5745" s="38"/>
      <c r="W5745" s="38"/>
    </row>
    <row r="5746" spans="1:23" x14ac:dyDescent="0.35">
      <c r="A5746" s="958">
        <v>70496</v>
      </c>
      <c r="B5746" s="1058">
        <v>1.71</v>
      </c>
      <c r="C5746" s="284" t="s">
        <v>8322</v>
      </c>
      <c r="D5746" s="1"/>
      <c r="E5746" s="1" t="s">
        <v>5912</v>
      </c>
      <c r="F5746" s="3"/>
      <c r="O5746"/>
      <c r="P5746"/>
      <c r="Q5746"/>
      <c r="U5746" s="969"/>
      <c r="V5746" s="38"/>
      <c r="W5746" s="38"/>
    </row>
    <row r="5747" spans="1:23" x14ac:dyDescent="0.35">
      <c r="A5747" s="958">
        <v>70498</v>
      </c>
      <c r="B5747" s="1058">
        <v>1.71</v>
      </c>
      <c r="C5747" s="284" t="s">
        <v>8323</v>
      </c>
      <c r="D5747" s="1"/>
      <c r="E5747" s="1" t="s">
        <v>5912</v>
      </c>
      <c r="F5747" s="3"/>
      <c r="O5747"/>
      <c r="P5747"/>
      <c r="Q5747"/>
      <c r="U5747" s="969"/>
      <c r="V5747" s="38"/>
      <c r="W5747" s="38"/>
    </row>
    <row r="5748" spans="1:23" x14ac:dyDescent="0.35">
      <c r="A5748" s="958">
        <v>70545</v>
      </c>
      <c r="B5748" s="1058">
        <v>1.17</v>
      </c>
      <c r="C5748" s="283" t="s">
        <v>2442</v>
      </c>
      <c r="D5748" s="1"/>
      <c r="E5748" s="1" t="s">
        <v>5912</v>
      </c>
      <c r="F5748" s="3"/>
      <c r="O5748"/>
      <c r="P5748"/>
      <c r="Q5748"/>
      <c r="U5748" s="969"/>
      <c r="V5748" s="38"/>
      <c r="W5748" s="38"/>
    </row>
    <row r="5749" spans="1:23" x14ac:dyDescent="0.35">
      <c r="A5749" s="958">
        <v>70551</v>
      </c>
      <c r="B5749" s="1058">
        <v>1.44</v>
      </c>
      <c r="C5749" s="283" t="s">
        <v>8312</v>
      </c>
      <c r="D5749" s="1"/>
      <c r="E5749" s="1" t="s">
        <v>5912</v>
      </c>
      <c r="F5749" s="3"/>
      <c r="O5749"/>
      <c r="P5749"/>
      <c r="Q5749"/>
      <c r="U5749" s="969"/>
      <c r="V5749" s="38"/>
      <c r="W5749" s="38"/>
    </row>
    <row r="5750" spans="1:23" x14ac:dyDescent="0.35">
      <c r="A5750" s="958">
        <v>70552</v>
      </c>
      <c r="B5750" s="1058">
        <v>1.74</v>
      </c>
      <c r="C5750" s="283" t="s">
        <v>8324</v>
      </c>
      <c r="D5750" s="1"/>
      <c r="E5750" s="1" t="s">
        <v>5912</v>
      </c>
      <c r="F5750" s="3"/>
      <c r="O5750"/>
      <c r="P5750"/>
      <c r="Q5750"/>
      <c r="U5750" s="969"/>
      <c r="V5750" s="38"/>
      <c r="W5750" s="38"/>
    </row>
    <row r="5751" spans="1:23" x14ac:dyDescent="0.35">
      <c r="A5751" s="958">
        <v>70553</v>
      </c>
      <c r="B5751" s="1058">
        <v>2.23</v>
      </c>
      <c r="C5751" s="283" t="s">
        <v>8346</v>
      </c>
      <c r="D5751" s="1"/>
      <c r="E5751" s="1" t="s">
        <v>5912</v>
      </c>
      <c r="F5751" s="3"/>
      <c r="O5751"/>
      <c r="P5751"/>
      <c r="Q5751"/>
      <c r="U5751" s="969"/>
      <c r="V5751" s="38"/>
      <c r="W5751" s="38"/>
    </row>
    <row r="5752" spans="1:23" x14ac:dyDescent="0.35">
      <c r="A5752" s="958">
        <v>71045</v>
      </c>
      <c r="B5752" s="1058">
        <v>0.18</v>
      </c>
      <c r="C5752" s="284" t="s">
        <v>945</v>
      </c>
      <c r="D5752" s="1"/>
      <c r="E5752" s="1" t="s">
        <v>5912</v>
      </c>
      <c r="F5752" s="3"/>
      <c r="O5752"/>
      <c r="P5752"/>
      <c r="Q5752"/>
      <c r="U5752" s="969"/>
      <c r="V5752" s="38"/>
      <c r="W5752" s="38"/>
    </row>
    <row r="5753" spans="1:23" x14ac:dyDescent="0.35">
      <c r="A5753" s="958">
        <v>71045</v>
      </c>
      <c r="B5753" s="1058">
        <v>0.18</v>
      </c>
      <c r="C5753" s="283" t="s">
        <v>8115</v>
      </c>
      <c r="D5753" s="1"/>
      <c r="E5753" s="1" t="s">
        <v>5912</v>
      </c>
      <c r="F5753" s="3"/>
      <c r="O5753"/>
      <c r="P5753"/>
      <c r="Q5753"/>
      <c r="U5753" s="969"/>
      <c r="V5753" s="38"/>
      <c r="W5753" s="38"/>
    </row>
    <row r="5754" spans="1:23" x14ac:dyDescent="0.35">
      <c r="A5754" s="958">
        <v>71045</v>
      </c>
      <c r="B5754" s="1058">
        <v>0.18</v>
      </c>
      <c r="C5754" s="336" t="s">
        <v>8116</v>
      </c>
      <c r="D5754" s="1"/>
      <c r="E5754" s="1" t="s">
        <v>5912</v>
      </c>
      <c r="F5754" s="3"/>
      <c r="O5754"/>
      <c r="P5754"/>
      <c r="Q5754"/>
      <c r="U5754" s="969"/>
      <c r="V5754" s="38"/>
      <c r="W5754" s="38"/>
    </row>
    <row r="5755" spans="1:23" x14ac:dyDescent="0.35">
      <c r="A5755" s="958">
        <v>71046</v>
      </c>
      <c r="B5755" s="1058">
        <v>0.21</v>
      </c>
      <c r="C5755" s="284" t="s">
        <v>971</v>
      </c>
      <c r="D5755" s="1"/>
      <c r="E5755" s="1" t="s">
        <v>5912</v>
      </c>
      <c r="F5755" s="3"/>
      <c r="O5755"/>
      <c r="P5755"/>
      <c r="Q5755"/>
      <c r="U5755" s="969"/>
      <c r="V5755" s="38"/>
      <c r="W5755" s="38"/>
    </row>
    <row r="5756" spans="1:23" x14ac:dyDescent="0.35">
      <c r="A5756" s="958">
        <v>71046</v>
      </c>
      <c r="B5756" s="1058">
        <v>0.21</v>
      </c>
      <c r="C5756" s="283" t="s">
        <v>8131</v>
      </c>
      <c r="D5756" s="1"/>
      <c r="E5756" s="1" t="s">
        <v>5912</v>
      </c>
      <c r="F5756" s="3"/>
      <c r="O5756"/>
      <c r="P5756"/>
      <c r="Q5756"/>
      <c r="U5756" s="969"/>
      <c r="V5756" s="38"/>
      <c r="W5756" s="38"/>
    </row>
    <row r="5757" spans="1:23" x14ac:dyDescent="0.35">
      <c r="A5757" s="958">
        <v>71048</v>
      </c>
      <c r="B5757" s="1058">
        <v>0.3</v>
      </c>
      <c r="C5757" s="283" t="s">
        <v>8163</v>
      </c>
      <c r="D5757" s="1"/>
      <c r="E5757" s="1" t="s">
        <v>5912</v>
      </c>
      <c r="F5757" s="3"/>
      <c r="O5757"/>
      <c r="P5757"/>
      <c r="Q5757"/>
      <c r="U5757" s="969"/>
      <c r="V5757" s="38"/>
      <c r="W5757" s="38"/>
    </row>
    <row r="5758" spans="1:23" x14ac:dyDescent="0.35">
      <c r="A5758" s="958">
        <v>71100</v>
      </c>
      <c r="B5758" s="1058">
        <v>0.21</v>
      </c>
      <c r="C5758" s="284" t="s">
        <v>8132</v>
      </c>
      <c r="D5758" s="1"/>
      <c r="E5758" s="1" t="s">
        <v>5912</v>
      </c>
      <c r="F5758" s="3"/>
      <c r="O5758"/>
      <c r="P5758"/>
      <c r="Q5758"/>
      <c r="U5758" s="969"/>
      <c r="V5758" s="38"/>
      <c r="W5758" s="38"/>
    </row>
    <row r="5759" spans="1:23" x14ac:dyDescent="0.35">
      <c r="A5759" s="958">
        <v>71100</v>
      </c>
      <c r="B5759" s="1058">
        <v>0.21</v>
      </c>
      <c r="C5759" s="284" t="s">
        <v>8133</v>
      </c>
      <c r="D5759" s="1"/>
      <c r="E5759" s="1" t="s">
        <v>5912</v>
      </c>
      <c r="F5759" s="3"/>
      <c r="O5759"/>
      <c r="P5759"/>
      <c r="Q5759"/>
      <c r="U5759" s="969"/>
      <c r="V5759" s="38"/>
      <c r="W5759" s="38"/>
    </row>
    <row r="5760" spans="1:23" x14ac:dyDescent="0.35">
      <c r="A5760" s="958">
        <v>71101</v>
      </c>
      <c r="B5760" s="1058">
        <v>0.26</v>
      </c>
      <c r="C5760" s="284" t="s">
        <v>8156</v>
      </c>
      <c r="D5760" s="1"/>
      <c r="E5760" s="1" t="s">
        <v>5912</v>
      </c>
      <c r="F5760" s="3"/>
      <c r="O5760"/>
      <c r="P5760"/>
      <c r="Q5760"/>
      <c r="U5760" s="969"/>
      <c r="V5760" s="38"/>
      <c r="W5760" s="38"/>
    </row>
    <row r="5761" spans="1:23" x14ac:dyDescent="0.35">
      <c r="A5761" s="958">
        <v>71101</v>
      </c>
      <c r="B5761" s="1058">
        <v>0.26</v>
      </c>
      <c r="C5761" s="284" t="s">
        <v>8157</v>
      </c>
      <c r="D5761" s="1"/>
      <c r="E5761" s="1" t="s">
        <v>5912</v>
      </c>
      <c r="F5761" s="3"/>
      <c r="O5761"/>
      <c r="P5761"/>
      <c r="Q5761"/>
      <c r="U5761" s="969"/>
      <c r="V5761" s="38"/>
      <c r="W5761" s="38"/>
    </row>
    <row r="5762" spans="1:23" x14ac:dyDescent="0.35">
      <c r="A5762" s="958">
        <v>71120</v>
      </c>
      <c r="B5762" s="1058">
        <v>0.2</v>
      </c>
      <c r="C5762" s="284" t="s">
        <v>8128</v>
      </c>
      <c r="D5762" s="1"/>
      <c r="E5762" s="1" t="s">
        <v>5912</v>
      </c>
      <c r="F5762" s="3"/>
      <c r="O5762"/>
      <c r="P5762"/>
      <c r="Q5762"/>
      <c r="U5762" s="969"/>
      <c r="V5762" s="38"/>
      <c r="W5762" s="38"/>
    </row>
    <row r="5763" spans="1:23" x14ac:dyDescent="0.35">
      <c r="A5763" s="958">
        <v>71130</v>
      </c>
      <c r="B5763" s="1058">
        <v>0.21</v>
      </c>
      <c r="C5763" s="283" t="s">
        <v>8134</v>
      </c>
      <c r="D5763" s="1"/>
      <c r="E5763" s="1" t="s">
        <v>5912</v>
      </c>
      <c r="F5763" s="3"/>
      <c r="O5763"/>
      <c r="P5763"/>
      <c r="Q5763"/>
      <c r="U5763" s="969"/>
      <c r="V5763" s="38"/>
      <c r="W5763" s="38"/>
    </row>
    <row r="5764" spans="1:23" x14ac:dyDescent="0.35">
      <c r="A5764" s="958">
        <v>71130</v>
      </c>
      <c r="B5764" s="1058">
        <v>0.21</v>
      </c>
      <c r="C5764" s="283" t="s">
        <v>8135</v>
      </c>
      <c r="D5764" s="1"/>
      <c r="E5764" s="1" t="s">
        <v>5912</v>
      </c>
      <c r="F5764" s="3"/>
      <c r="O5764"/>
      <c r="P5764"/>
      <c r="Q5764"/>
      <c r="U5764" s="969"/>
      <c r="V5764" s="38"/>
      <c r="W5764" s="38"/>
    </row>
    <row r="5765" spans="1:23" x14ac:dyDescent="0.35">
      <c r="A5765" s="958">
        <v>71250</v>
      </c>
      <c r="B5765" s="1058">
        <v>1.05</v>
      </c>
      <c r="C5765" s="284" t="s">
        <v>8245</v>
      </c>
      <c r="E5765" s="1" t="s">
        <v>5912</v>
      </c>
      <c r="F5765" s="3"/>
      <c r="O5765"/>
      <c r="P5765"/>
      <c r="Q5765"/>
      <c r="U5765" s="969"/>
      <c r="V5765" s="38"/>
      <c r="W5765" s="38"/>
    </row>
    <row r="5766" spans="1:23" x14ac:dyDescent="0.35">
      <c r="A5766" s="958">
        <v>71260</v>
      </c>
      <c r="B5766" s="1058">
        <v>1.1299999999999999</v>
      </c>
      <c r="C5766" s="284" t="s">
        <v>8255</v>
      </c>
      <c r="D5766" s="1126"/>
      <c r="E5766" s="1" t="s">
        <v>5912</v>
      </c>
      <c r="F5766" s="3"/>
      <c r="O5766"/>
      <c r="P5766"/>
      <c r="Q5766"/>
      <c r="U5766" s="969"/>
      <c r="V5766" s="38"/>
      <c r="W5766" s="38"/>
    </row>
    <row r="5767" spans="1:23" x14ac:dyDescent="0.35">
      <c r="A5767" s="958">
        <v>71270</v>
      </c>
      <c r="B5767" s="1058">
        <v>1.22</v>
      </c>
      <c r="C5767" s="284" t="s">
        <v>8274</v>
      </c>
      <c r="D5767" s="1"/>
      <c r="E5767" s="1" t="s">
        <v>5912</v>
      </c>
      <c r="F5767" s="3"/>
      <c r="O5767"/>
      <c r="P5767"/>
      <c r="Q5767"/>
      <c r="U5767" s="969"/>
      <c r="V5767" s="38"/>
      <c r="W5767" s="38"/>
    </row>
    <row r="5768" spans="1:23" x14ac:dyDescent="0.35">
      <c r="A5768" s="958">
        <v>71275</v>
      </c>
      <c r="B5768" s="1058">
        <v>1.77</v>
      </c>
      <c r="C5768" s="284" t="s">
        <v>8329</v>
      </c>
      <c r="D5768" s="1"/>
      <c r="E5768" s="1" t="s">
        <v>5912</v>
      </c>
      <c r="F5768" s="3"/>
      <c r="O5768"/>
      <c r="P5768"/>
      <c r="Q5768"/>
      <c r="U5768" s="969"/>
      <c r="V5768" s="38"/>
      <c r="W5768" s="38"/>
    </row>
    <row r="5769" spans="1:23" x14ac:dyDescent="0.35">
      <c r="A5769" s="958">
        <v>71275</v>
      </c>
      <c r="B5769" s="1058">
        <v>1.77</v>
      </c>
      <c r="C5769" s="284" t="s">
        <v>8330</v>
      </c>
      <c r="D5769" s="1"/>
      <c r="E5769" s="1" t="s">
        <v>5912</v>
      </c>
      <c r="F5769" s="3"/>
      <c r="O5769"/>
      <c r="P5769"/>
      <c r="Q5769"/>
      <c r="U5769" s="969"/>
      <c r="V5769" s="38"/>
      <c r="W5769" s="38"/>
    </row>
    <row r="5770" spans="1:23" x14ac:dyDescent="0.35">
      <c r="A5770" s="958">
        <v>72020</v>
      </c>
      <c r="B5770" s="1058">
        <v>0.16</v>
      </c>
      <c r="C5770" s="283" t="s">
        <v>8092</v>
      </c>
      <c r="D5770" s="38"/>
      <c r="E5770" s="1" t="s">
        <v>5912</v>
      </c>
      <c r="F5770" s="3"/>
      <c r="O5770"/>
      <c r="P5770"/>
      <c r="Q5770"/>
      <c r="U5770" s="969"/>
      <c r="V5770" s="38"/>
      <c r="W5770" s="38"/>
    </row>
    <row r="5771" spans="1:23" x14ac:dyDescent="0.35">
      <c r="A5771" s="958">
        <v>72040</v>
      </c>
      <c r="B5771" s="1058">
        <v>0.21</v>
      </c>
      <c r="C5771" s="284" t="s">
        <v>8136</v>
      </c>
      <c r="D5771" s="1"/>
      <c r="E5771" s="1" t="s">
        <v>5912</v>
      </c>
      <c r="F5771" s="3"/>
      <c r="O5771"/>
      <c r="P5771"/>
      <c r="Q5771"/>
      <c r="U5771" s="969"/>
      <c r="V5771" s="38"/>
      <c r="W5771" s="38"/>
    </row>
    <row r="5772" spans="1:23" x14ac:dyDescent="0.35">
      <c r="A5772" s="958">
        <v>72050</v>
      </c>
      <c r="B5772" s="1058">
        <v>0.26</v>
      </c>
      <c r="C5772" s="284" t="s">
        <v>8158</v>
      </c>
      <c r="D5772" s="1"/>
      <c r="E5772" s="1" t="s">
        <v>5912</v>
      </c>
      <c r="F5772" s="3"/>
      <c r="O5772"/>
      <c r="P5772"/>
      <c r="Q5772"/>
      <c r="U5772" s="969"/>
      <c r="V5772" s="38"/>
      <c r="W5772" s="38"/>
    </row>
    <row r="5773" spans="1:23" x14ac:dyDescent="0.35">
      <c r="A5773" s="958">
        <v>72070</v>
      </c>
      <c r="B5773" s="1058">
        <v>0.2</v>
      </c>
      <c r="C5773" s="284" t="s">
        <v>4686</v>
      </c>
      <c r="D5773" s="1"/>
      <c r="E5773" s="1" t="s">
        <v>5912</v>
      </c>
      <c r="F5773" s="3"/>
      <c r="O5773"/>
      <c r="P5773"/>
      <c r="Q5773"/>
      <c r="U5773" s="969"/>
      <c r="V5773" s="38"/>
      <c r="W5773" s="38"/>
    </row>
    <row r="5774" spans="1:23" x14ac:dyDescent="0.35">
      <c r="A5774" s="958">
        <v>72083</v>
      </c>
      <c r="B5774" s="1058">
        <v>0.34</v>
      </c>
      <c r="C5774" s="284" t="s">
        <v>8174</v>
      </c>
      <c r="D5774" s="1"/>
      <c r="E5774" s="1" t="s">
        <v>5912</v>
      </c>
      <c r="F5774" s="3"/>
      <c r="O5774"/>
      <c r="P5774"/>
      <c r="Q5774"/>
      <c r="U5774" s="969"/>
      <c r="V5774" s="38"/>
      <c r="W5774" s="38"/>
    </row>
    <row r="5775" spans="1:23" x14ac:dyDescent="0.35">
      <c r="A5775" s="958">
        <v>72100</v>
      </c>
      <c r="B5775" s="1058">
        <v>0.21</v>
      </c>
      <c r="C5775" s="284" t="s">
        <v>8137</v>
      </c>
      <c r="D5775" s="1"/>
      <c r="E5775" s="1" t="s">
        <v>5912</v>
      </c>
      <c r="F5775" s="3"/>
      <c r="O5775"/>
      <c r="P5775"/>
      <c r="Q5775"/>
      <c r="U5775" s="969"/>
      <c r="V5775" s="38"/>
      <c r="W5775" s="38"/>
    </row>
    <row r="5776" spans="1:23" x14ac:dyDescent="0.35">
      <c r="A5776" s="958">
        <v>72110</v>
      </c>
      <c r="B5776" s="1058">
        <v>0.25</v>
      </c>
      <c r="C5776" s="284" t="s">
        <v>8155</v>
      </c>
      <c r="D5776" s="1"/>
      <c r="E5776" s="1" t="s">
        <v>5912</v>
      </c>
      <c r="F5776" s="3"/>
      <c r="O5776"/>
      <c r="P5776"/>
      <c r="Q5776"/>
      <c r="U5776" s="969"/>
      <c r="V5776" s="38"/>
      <c r="W5776" s="38"/>
    </row>
    <row r="5777" spans="1:23" x14ac:dyDescent="0.35">
      <c r="A5777" s="958">
        <v>72125</v>
      </c>
      <c r="B5777" s="1058">
        <v>0.98</v>
      </c>
      <c r="C5777" s="284" t="s">
        <v>8231</v>
      </c>
      <c r="D5777" s="1"/>
      <c r="E5777" s="1" t="s">
        <v>5912</v>
      </c>
      <c r="F5777" s="3"/>
      <c r="O5777"/>
      <c r="P5777"/>
      <c r="Q5777"/>
      <c r="U5777" s="969"/>
      <c r="V5777" s="38"/>
      <c r="W5777" s="38"/>
    </row>
    <row r="5778" spans="1:23" x14ac:dyDescent="0.35">
      <c r="A5778" s="958">
        <v>72126</v>
      </c>
      <c r="B5778" s="1058">
        <v>1.19</v>
      </c>
      <c r="C5778" s="284" t="s">
        <v>8266</v>
      </c>
      <c r="D5778" s="1"/>
      <c r="E5778" s="1" t="s">
        <v>5912</v>
      </c>
      <c r="F5778" s="3"/>
      <c r="O5778"/>
      <c r="P5778"/>
      <c r="Q5778"/>
      <c r="U5778" s="969"/>
      <c r="V5778" s="38"/>
      <c r="W5778" s="38"/>
    </row>
    <row r="5779" spans="1:23" x14ac:dyDescent="0.35">
      <c r="A5779" s="958">
        <v>72127</v>
      </c>
      <c r="B5779" s="1058">
        <v>1.24</v>
      </c>
      <c r="C5779" s="284" t="s">
        <v>8281</v>
      </c>
      <c r="D5779" s="1"/>
      <c r="E5779" s="1" t="s">
        <v>5912</v>
      </c>
      <c r="F5779" s="3"/>
      <c r="O5779"/>
      <c r="P5779"/>
      <c r="Q5779"/>
      <c r="U5779" s="969"/>
      <c r="V5779" s="38"/>
      <c r="W5779" s="38"/>
    </row>
    <row r="5780" spans="1:23" x14ac:dyDescent="0.35">
      <c r="A5780" s="958">
        <v>72128</v>
      </c>
      <c r="B5780" s="1058">
        <v>0.98</v>
      </c>
      <c r="C5780" s="284" t="s">
        <v>8232</v>
      </c>
      <c r="E5780" s="1" t="s">
        <v>5912</v>
      </c>
      <c r="F5780" s="3"/>
      <c r="O5780"/>
      <c r="P5780"/>
      <c r="Q5780"/>
      <c r="U5780" s="969"/>
      <c r="V5780" s="38"/>
      <c r="W5780" s="38"/>
    </row>
    <row r="5781" spans="1:23" x14ac:dyDescent="0.35">
      <c r="A5781" s="958">
        <v>72130</v>
      </c>
      <c r="B5781" s="1058">
        <v>1.24</v>
      </c>
      <c r="C5781" s="283" t="s">
        <v>8282</v>
      </c>
      <c r="D5781" s="1"/>
      <c r="E5781" s="1" t="s">
        <v>5912</v>
      </c>
      <c r="F5781" s="3"/>
      <c r="O5781"/>
      <c r="P5781"/>
      <c r="Q5781"/>
      <c r="U5781" s="969"/>
      <c r="V5781" s="38"/>
      <c r="W5781" s="38"/>
    </row>
    <row r="5782" spans="1:23" x14ac:dyDescent="0.35">
      <c r="A5782" s="958">
        <v>72131</v>
      </c>
      <c r="B5782" s="1058">
        <v>0.98</v>
      </c>
      <c r="C5782" s="284" t="s">
        <v>8233</v>
      </c>
      <c r="E5782" s="1" t="s">
        <v>5912</v>
      </c>
      <c r="F5782" s="3"/>
      <c r="O5782"/>
      <c r="P5782"/>
      <c r="Q5782"/>
      <c r="U5782" s="969"/>
      <c r="V5782" s="38"/>
      <c r="W5782" s="38"/>
    </row>
    <row r="5783" spans="1:23" x14ac:dyDescent="0.35">
      <c r="A5783" s="958">
        <v>72132</v>
      </c>
      <c r="B5783" s="1058">
        <v>1.19</v>
      </c>
      <c r="C5783" s="283" t="s">
        <v>8267</v>
      </c>
      <c r="D5783" s="1"/>
      <c r="E5783" s="1" t="s">
        <v>5912</v>
      </c>
      <c r="F5783" s="3"/>
      <c r="O5783"/>
      <c r="P5783"/>
      <c r="Q5783"/>
      <c r="U5783" s="969"/>
      <c r="V5783" s="38"/>
      <c r="W5783" s="38"/>
    </row>
    <row r="5784" spans="1:23" x14ac:dyDescent="0.35">
      <c r="A5784" s="958">
        <v>72133</v>
      </c>
      <c r="B5784" s="1058">
        <v>1.24</v>
      </c>
      <c r="C5784" s="283" t="s">
        <v>8283</v>
      </c>
      <c r="D5784" s="1"/>
      <c r="E5784" s="1" t="s">
        <v>5912</v>
      </c>
      <c r="F5784" s="3"/>
      <c r="O5784"/>
      <c r="P5784"/>
      <c r="Q5784"/>
      <c r="U5784" s="969"/>
      <c r="V5784" s="38"/>
      <c r="W5784" s="38"/>
    </row>
    <row r="5785" spans="1:23" x14ac:dyDescent="0.35">
      <c r="A5785" s="958">
        <v>72141</v>
      </c>
      <c r="B5785" s="1058">
        <v>1.44</v>
      </c>
      <c r="C5785" s="283" t="s">
        <v>8313</v>
      </c>
      <c r="D5785" s="1"/>
      <c r="E5785" s="1" t="s">
        <v>5912</v>
      </c>
      <c r="F5785" s="3"/>
      <c r="O5785"/>
      <c r="P5785"/>
      <c r="Q5785"/>
      <c r="U5785" s="969"/>
      <c r="V5785" s="38"/>
      <c r="W5785" s="38"/>
    </row>
    <row r="5786" spans="1:23" x14ac:dyDescent="0.35">
      <c r="A5786" s="958">
        <v>72142</v>
      </c>
      <c r="B5786" s="1058">
        <v>1.74</v>
      </c>
      <c r="C5786" s="283" t="s">
        <v>8325</v>
      </c>
      <c r="D5786" s="1"/>
      <c r="E5786" s="1" t="s">
        <v>5912</v>
      </c>
      <c r="F5786" s="3"/>
      <c r="O5786"/>
      <c r="P5786"/>
      <c r="Q5786"/>
      <c r="U5786" s="969"/>
      <c r="V5786" s="38"/>
      <c r="W5786" s="38"/>
    </row>
    <row r="5787" spans="1:23" x14ac:dyDescent="0.35">
      <c r="A5787" s="958">
        <v>72146</v>
      </c>
      <c r="B5787" s="1058">
        <v>1.44</v>
      </c>
      <c r="C5787" s="283" t="s">
        <v>8314</v>
      </c>
      <c r="D5787" s="1"/>
      <c r="E5787" s="1" t="s">
        <v>5912</v>
      </c>
      <c r="F5787" s="3"/>
      <c r="O5787"/>
      <c r="P5787"/>
      <c r="Q5787"/>
      <c r="U5787" s="969"/>
      <c r="V5787" s="38"/>
      <c r="W5787" s="38"/>
    </row>
    <row r="5788" spans="1:23" x14ac:dyDescent="0.35">
      <c r="A5788" s="958">
        <v>72147</v>
      </c>
      <c r="B5788" s="1058">
        <v>1.74</v>
      </c>
      <c r="C5788" s="283" t="s">
        <v>8326</v>
      </c>
      <c r="D5788" s="1"/>
      <c r="E5788" s="1" t="s">
        <v>5912</v>
      </c>
      <c r="F5788" s="3"/>
      <c r="O5788"/>
      <c r="P5788"/>
      <c r="Q5788"/>
      <c r="U5788" s="969"/>
      <c r="V5788" s="38"/>
      <c r="W5788" s="38"/>
    </row>
    <row r="5789" spans="1:23" x14ac:dyDescent="0.35">
      <c r="A5789" s="958">
        <v>72148</v>
      </c>
      <c r="B5789" s="1058">
        <v>1.44</v>
      </c>
      <c r="C5789" s="283" t="s">
        <v>8315</v>
      </c>
      <c r="D5789" s="1"/>
      <c r="E5789" s="1" t="s">
        <v>5912</v>
      </c>
      <c r="F5789" s="3"/>
      <c r="O5789"/>
      <c r="P5789"/>
      <c r="Q5789"/>
      <c r="U5789" s="969"/>
      <c r="V5789" s="38"/>
      <c r="W5789" s="38"/>
    </row>
    <row r="5790" spans="1:23" x14ac:dyDescent="0.35">
      <c r="A5790" s="1521">
        <v>72149</v>
      </c>
      <c r="B5790" s="1522">
        <v>1.74</v>
      </c>
      <c r="C5790" s="377" t="s">
        <v>8327</v>
      </c>
      <c r="D5790" s="1"/>
      <c r="E5790" s="1" t="s">
        <v>5912</v>
      </c>
      <c r="F5790" s="3"/>
      <c r="O5790"/>
      <c r="P5790"/>
      <c r="Q5790"/>
      <c r="U5790" s="969"/>
      <c r="V5790" s="38"/>
      <c r="W5790" s="38"/>
    </row>
    <row r="5791" spans="1:23" x14ac:dyDescent="0.35">
      <c r="A5791" s="958">
        <v>72156</v>
      </c>
      <c r="B5791" s="1058">
        <v>2.23</v>
      </c>
      <c r="C5791" s="283" t="s">
        <v>8347</v>
      </c>
      <c r="D5791" s="1"/>
      <c r="E5791" s="1" t="s">
        <v>5912</v>
      </c>
      <c r="F5791" s="3"/>
      <c r="O5791"/>
      <c r="P5791"/>
      <c r="Q5791"/>
      <c r="U5791" s="969"/>
      <c r="V5791" s="38"/>
      <c r="W5791" s="38"/>
    </row>
    <row r="5792" spans="1:23" x14ac:dyDescent="0.35">
      <c r="A5792" s="958">
        <v>72157</v>
      </c>
      <c r="B5792" s="1058">
        <v>2.23</v>
      </c>
      <c r="C5792" s="283" t="s">
        <v>8348</v>
      </c>
      <c r="D5792" s="1"/>
      <c r="E5792" s="1" t="s">
        <v>5912</v>
      </c>
      <c r="F5792" s="3"/>
      <c r="O5792"/>
      <c r="P5792"/>
      <c r="Q5792"/>
      <c r="U5792" s="969"/>
      <c r="V5792" s="38"/>
      <c r="W5792" s="38"/>
    </row>
    <row r="5793" spans="1:23" x14ac:dyDescent="0.35">
      <c r="A5793" s="958">
        <v>72157</v>
      </c>
      <c r="B5793" s="1058">
        <v>2.23</v>
      </c>
      <c r="C5793" s="283" t="s">
        <v>8349</v>
      </c>
      <c r="D5793" s="1"/>
      <c r="E5793" s="1" t="s">
        <v>5912</v>
      </c>
      <c r="F5793" s="3"/>
      <c r="O5793"/>
      <c r="P5793"/>
      <c r="Q5793"/>
      <c r="U5793" s="969"/>
      <c r="V5793" s="38"/>
      <c r="W5793" s="38"/>
    </row>
    <row r="5794" spans="1:23" x14ac:dyDescent="0.35">
      <c r="A5794" s="958">
        <v>72158</v>
      </c>
      <c r="B5794" s="1058">
        <v>2.23</v>
      </c>
      <c r="C5794" s="283" t="s">
        <v>8350</v>
      </c>
      <c r="D5794" s="1"/>
      <c r="E5794" s="1" t="s">
        <v>5912</v>
      </c>
      <c r="F5794" s="3"/>
      <c r="O5794"/>
      <c r="P5794"/>
      <c r="Q5794"/>
      <c r="U5794" s="969"/>
      <c r="V5794" s="38"/>
      <c r="W5794" s="38"/>
    </row>
    <row r="5795" spans="1:23" x14ac:dyDescent="0.35">
      <c r="A5795" s="958">
        <v>72158</v>
      </c>
      <c r="B5795" s="1058">
        <v>2.23</v>
      </c>
      <c r="C5795" s="283" t="s">
        <v>8351</v>
      </c>
      <c r="D5795" s="1"/>
      <c r="E5795" s="1" t="s">
        <v>5912</v>
      </c>
      <c r="F5795" s="3"/>
      <c r="O5795"/>
      <c r="P5795"/>
      <c r="Q5795"/>
      <c r="U5795" s="969"/>
      <c r="V5795" s="38"/>
      <c r="W5795" s="38"/>
    </row>
    <row r="5796" spans="1:23" x14ac:dyDescent="0.35">
      <c r="A5796" s="958">
        <v>72170</v>
      </c>
      <c r="B5796" s="1058">
        <v>0.17</v>
      </c>
      <c r="C5796" s="284" t="s">
        <v>8102</v>
      </c>
      <c r="D5796" s="1"/>
      <c r="E5796" s="1" t="s">
        <v>5912</v>
      </c>
      <c r="F5796" s="3"/>
      <c r="O5796"/>
      <c r="P5796"/>
      <c r="Q5796"/>
      <c r="U5796" s="969"/>
      <c r="V5796" s="38"/>
      <c r="W5796" s="38"/>
    </row>
    <row r="5797" spans="1:23" x14ac:dyDescent="0.35">
      <c r="A5797" s="958">
        <v>72192</v>
      </c>
      <c r="B5797" s="1058">
        <v>1.06</v>
      </c>
      <c r="C5797" s="284" t="s">
        <v>8246</v>
      </c>
      <c r="E5797" s="1" t="s">
        <v>5912</v>
      </c>
      <c r="F5797" s="3"/>
      <c r="O5797"/>
      <c r="P5797"/>
      <c r="Q5797"/>
      <c r="U5797" s="969"/>
      <c r="V5797" s="38"/>
      <c r="W5797" s="38"/>
    </row>
    <row r="5798" spans="1:23" x14ac:dyDescent="0.35">
      <c r="A5798" s="958">
        <v>72192</v>
      </c>
      <c r="B5798" s="1058">
        <v>1.06</v>
      </c>
      <c r="C5798" s="284" t="s">
        <v>8247</v>
      </c>
      <c r="E5798" s="1" t="s">
        <v>5912</v>
      </c>
      <c r="F5798" s="3"/>
      <c r="O5798"/>
      <c r="P5798"/>
      <c r="Q5798"/>
      <c r="U5798" s="969"/>
      <c r="V5798" s="38"/>
      <c r="W5798" s="38"/>
    </row>
    <row r="5799" spans="1:23" x14ac:dyDescent="0.35">
      <c r="A5799" s="958">
        <v>72192</v>
      </c>
      <c r="B5799" s="1058">
        <v>1.06</v>
      </c>
      <c r="C5799" s="284" t="s">
        <v>8248</v>
      </c>
      <c r="E5799" s="1" t="s">
        <v>5912</v>
      </c>
      <c r="O5799"/>
      <c r="P5799"/>
      <c r="Q5799"/>
      <c r="U5799" s="969"/>
      <c r="V5799" s="38"/>
      <c r="W5799" s="38"/>
    </row>
    <row r="5800" spans="1:23" x14ac:dyDescent="0.35">
      <c r="A5800" s="958">
        <v>72193</v>
      </c>
      <c r="B5800" s="1058">
        <v>1.1299999999999999</v>
      </c>
      <c r="C5800" s="283" t="s">
        <v>8256</v>
      </c>
      <c r="D5800" s="1"/>
      <c r="E5800" s="1" t="s">
        <v>5912</v>
      </c>
      <c r="O5800"/>
      <c r="P5800"/>
      <c r="Q5800"/>
      <c r="U5800" s="969"/>
      <c r="V5800" s="38"/>
      <c r="W5800" s="38"/>
    </row>
    <row r="5801" spans="1:23" x14ac:dyDescent="0.35">
      <c r="A5801" s="958">
        <v>72193</v>
      </c>
      <c r="B5801" s="1058">
        <v>1.1299999999999999</v>
      </c>
      <c r="C5801" s="284" t="s">
        <v>8257</v>
      </c>
      <c r="E5801" s="1" t="s">
        <v>5912</v>
      </c>
      <c r="F5801" s="3"/>
      <c r="O5801"/>
      <c r="P5801"/>
      <c r="Q5801"/>
      <c r="U5801" s="969"/>
      <c r="V5801" s="38"/>
      <c r="W5801" s="38"/>
    </row>
    <row r="5802" spans="1:23" x14ac:dyDescent="0.35">
      <c r="A5802" s="958">
        <v>72194</v>
      </c>
      <c r="B5802" s="1058">
        <v>1.19</v>
      </c>
      <c r="C5802" s="283" t="s">
        <v>8268</v>
      </c>
      <c r="E5802" s="1" t="s">
        <v>5912</v>
      </c>
      <c r="F5802" s="3"/>
      <c r="O5802"/>
      <c r="P5802"/>
      <c r="Q5802"/>
      <c r="U5802" s="969"/>
      <c r="V5802" s="38"/>
      <c r="W5802" s="38"/>
    </row>
    <row r="5803" spans="1:23" x14ac:dyDescent="0.35">
      <c r="A5803" s="958">
        <v>72194</v>
      </c>
      <c r="B5803" s="1058">
        <v>1.19</v>
      </c>
      <c r="C5803" s="283" t="s">
        <v>8269</v>
      </c>
      <c r="D5803" s="1"/>
      <c r="E5803" s="1" t="s">
        <v>5912</v>
      </c>
      <c r="O5803"/>
      <c r="P5803"/>
      <c r="Q5803"/>
      <c r="U5803" s="969"/>
      <c r="V5803" s="38"/>
      <c r="W5803" s="38"/>
    </row>
    <row r="5804" spans="1:23" x14ac:dyDescent="0.35">
      <c r="A5804" s="958">
        <v>72202</v>
      </c>
      <c r="B5804" s="1058">
        <v>0.22</v>
      </c>
      <c r="C5804" s="283" t="s">
        <v>8145</v>
      </c>
      <c r="D5804" s="1"/>
      <c r="E5804" s="1" t="s">
        <v>5912</v>
      </c>
      <c r="F5804" s="3"/>
      <c r="O5804"/>
      <c r="P5804"/>
      <c r="Q5804"/>
      <c r="U5804" s="969"/>
      <c r="V5804" s="38"/>
      <c r="W5804" s="38"/>
    </row>
    <row r="5805" spans="1:23" x14ac:dyDescent="0.35">
      <c r="A5805" s="958">
        <v>72220</v>
      </c>
      <c r="B5805" s="1058">
        <v>0.17</v>
      </c>
      <c r="C5805" s="284" t="s">
        <v>8103</v>
      </c>
      <c r="D5805" s="1"/>
      <c r="E5805" s="1" t="s">
        <v>5912</v>
      </c>
      <c r="F5805" s="3"/>
      <c r="O5805"/>
      <c r="P5805"/>
      <c r="Q5805"/>
      <c r="U5805" s="969"/>
      <c r="V5805" s="38"/>
      <c r="W5805" s="38"/>
    </row>
    <row r="5806" spans="1:23" x14ac:dyDescent="0.35">
      <c r="A5806" s="958">
        <v>72220</v>
      </c>
      <c r="B5806" s="1058">
        <v>0.17</v>
      </c>
      <c r="C5806" s="284" t="s">
        <v>8104</v>
      </c>
      <c r="D5806" s="1"/>
      <c r="E5806" s="1" t="s">
        <v>5912</v>
      </c>
      <c r="F5806" s="3"/>
      <c r="O5806"/>
      <c r="P5806"/>
      <c r="Q5806"/>
      <c r="U5806" s="969"/>
      <c r="V5806" s="38"/>
      <c r="W5806" s="38"/>
    </row>
    <row r="5807" spans="1:23" x14ac:dyDescent="0.35">
      <c r="A5807" s="958">
        <v>73000</v>
      </c>
      <c r="B5807" s="1058">
        <v>0.16</v>
      </c>
      <c r="C5807" s="284" t="s">
        <v>8093</v>
      </c>
      <c r="D5807" s="1"/>
      <c r="E5807" s="1" t="s">
        <v>5912</v>
      </c>
      <c r="F5807" s="3"/>
      <c r="O5807"/>
      <c r="P5807"/>
      <c r="Q5807"/>
      <c r="U5807" s="969"/>
      <c r="V5807" s="38"/>
      <c r="W5807" s="38"/>
    </row>
    <row r="5808" spans="1:23" x14ac:dyDescent="0.35">
      <c r="A5808" s="958">
        <v>73000</v>
      </c>
      <c r="B5808" s="1058">
        <v>0.16</v>
      </c>
      <c r="C5808" s="284" t="s">
        <v>8094</v>
      </c>
      <c r="D5808" s="1"/>
      <c r="E5808" s="1" t="s">
        <v>5912</v>
      </c>
      <c r="F5808" s="3"/>
      <c r="O5808"/>
      <c r="P5808"/>
      <c r="Q5808"/>
      <c r="U5808" s="969"/>
      <c r="V5808" s="38"/>
      <c r="W5808" s="38"/>
    </row>
    <row r="5809" spans="1:23" x14ac:dyDescent="0.35">
      <c r="A5809" s="958">
        <v>73020</v>
      </c>
      <c r="B5809" s="1058">
        <v>0.15</v>
      </c>
      <c r="C5809" s="284" t="s">
        <v>4618</v>
      </c>
      <c r="D5809" s="1"/>
      <c r="E5809" s="1" t="s">
        <v>5912</v>
      </c>
      <c r="F5809" s="3"/>
      <c r="O5809"/>
      <c r="P5809"/>
      <c r="Q5809"/>
      <c r="U5809" s="969"/>
      <c r="V5809" s="38"/>
      <c r="W5809" s="38"/>
    </row>
    <row r="5810" spans="1:23" x14ac:dyDescent="0.35">
      <c r="A5810" s="958">
        <v>73020</v>
      </c>
      <c r="B5810" s="1058">
        <v>0.15</v>
      </c>
      <c r="C5810" s="284" t="s">
        <v>4619</v>
      </c>
      <c r="D5810" s="1"/>
      <c r="E5810" s="1" t="s">
        <v>5912</v>
      </c>
      <c r="F5810" s="3"/>
      <c r="O5810"/>
      <c r="P5810"/>
      <c r="Q5810"/>
      <c r="U5810" s="969"/>
      <c r="V5810" s="38"/>
      <c r="W5810" s="38"/>
    </row>
    <row r="5811" spans="1:23" x14ac:dyDescent="0.35">
      <c r="A5811" s="958">
        <v>73030</v>
      </c>
      <c r="B5811" s="1058">
        <v>0.18</v>
      </c>
      <c r="C5811" s="284" t="s">
        <v>8117</v>
      </c>
      <c r="D5811" s="1"/>
      <c r="E5811" s="1" t="s">
        <v>5912</v>
      </c>
      <c r="F5811" s="3"/>
      <c r="O5811"/>
      <c r="P5811"/>
      <c r="Q5811"/>
      <c r="U5811" s="969"/>
      <c r="V5811" s="38"/>
      <c r="W5811" s="38"/>
    </row>
    <row r="5812" spans="1:23" x14ac:dyDescent="0.35">
      <c r="A5812" s="958">
        <v>73030</v>
      </c>
      <c r="B5812" s="1058">
        <v>0.18</v>
      </c>
      <c r="C5812" s="284" t="s">
        <v>8118</v>
      </c>
      <c r="D5812" s="1"/>
      <c r="E5812" s="1" t="s">
        <v>5912</v>
      </c>
      <c r="F5812" s="3"/>
      <c r="O5812"/>
      <c r="P5812"/>
      <c r="Q5812"/>
      <c r="U5812" s="969"/>
      <c r="V5812" s="38"/>
      <c r="W5812" s="38"/>
    </row>
    <row r="5813" spans="1:23" x14ac:dyDescent="0.35">
      <c r="A5813" s="958">
        <v>73050</v>
      </c>
      <c r="B5813" s="1058">
        <v>0.18</v>
      </c>
      <c r="C5813" s="283" t="s">
        <v>8119</v>
      </c>
      <c r="D5813" s="38"/>
      <c r="E5813" s="1" t="s">
        <v>5912</v>
      </c>
      <c r="F5813" s="3"/>
      <c r="O5813"/>
      <c r="P5813"/>
      <c r="Q5813"/>
      <c r="U5813" s="969"/>
      <c r="V5813" s="38"/>
      <c r="W5813" s="38"/>
    </row>
    <row r="5814" spans="1:23" x14ac:dyDescent="0.35">
      <c r="A5814" s="958">
        <v>73060</v>
      </c>
      <c r="B5814" s="1058">
        <v>0.16</v>
      </c>
      <c r="C5814" s="284" t="s">
        <v>4627</v>
      </c>
      <c r="D5814" s="1126"/>
      <c r="E5814" s="1" t="s">
        <v>5912</v>
      </c>
      <c r="F5814" s="3"/>
      <c r="O5814"/>
      <c r="P5814"/>
      <c r="Q5814"/>
      <c r="U5814" s="969"/>
      <c r="V5814" s="38"/>
      <c r="W5814" s="38"/>
    </row>
    <row r="5815" spans="1:23" x14ac:dyDescent="0.35">
      <c r="A5815" s="958">
        <v>73060</v>
      </c>
      <c r="B5815" s="1058">
        <v>0.16</v>
      </c>
      <c r="C5815" s="284" t="s">
        <v>4628</v>
      </c>
      <c r="D5815" s="1126"/>
      <c r="E5815" s="1" t="s">
        <v>5912</v>
      </c>
      <c r="F5815" s="3"/>
      <c r="O5815"/>
      <c r="P5815"/>
      <c r="Q5815"/>
      <c r="U5815" s="969"/>
      <c r="V5815" s="38"/>
      <c r="W5815" s="38"/>
    </row>
    <row r="5816" spans="1:23" x14ac:dyDescent="0.35">
      <c r="A5816" s="958">
        <v>73070</v>
      </c>
      <c r="B5816" s="1058">
        <v>0.16</v>
      </c>
      <c r="C5816" s="284" t="s">
        <v>4629</v>
      </c>
      <c r="D5816" s="1126"/>
      <c r="E5816" s="1" t="s">
        <v>5912</v>
      </c>
      <c r="F5816" s="3"/>
      <c r="O5816"/>
      <c r="P5816"/>
      <c r="Q5816"/>
      <c r="U5816" s="969"/>
      <c r="V5816" s="38"/>
      <c r="W5816" s="38"/>
    </row>
    <row r="5817" spans="1:23" x14ac:dyDescent="0.35">
      <c r="A5817" s="958">
        <v>73070</v>
      </c>
      <c r="B5817" s="1058">
        <v>0.16</v>
      </c>
      <c r="C5817" s="284" t="s">
        <v>4630</v>
      </c>
      <c r="D5817" s="1"/>
      <c r="E5817" s="1" t="s">
        <v>5912</v>
      </c>
      <c r="F5817" s="3"/>
      <c r="O5817"/>
      <c r="P5817"/>
      <c r="Q5817"/>
      <c r="U5817" s="969"/>
      <c r="V5817" s="38"/>
      <c r="W5817" s="38"/>
    </row>
    <row r="5818" spans="1:23" x14ac:dyDescent="0.35">
      <c r="A5818" s="958">
        <v>73080</v>
      </c>
      <c r="B5818" s="1058">
        <v>0.17</v>
      </c>
      <c r="C5818" s="284" t="s">
        <v>8105</v>
      </c>
      <c r="D5818" s="1"/>
      <c r="E5818" s="1" t="s">
        <v>5912</v>
      </c>
      <c r="O5818"/>
      <c r="P5818"/>
      <c r="Q5818"/>
      <c r="U5818" s="969"/>
      <c r="V5818" s="38"/>
      <c r="W5818" s="38"/>
    </row>
    <row r="5819" spans="1:23" x14ac:dyDescent="0.35">
      <c r="A5819" s="958">
        <v>73080</v>
      </c>
      <c r="B5819" s="1058">
        <v>0.17</v>
      </c>
      <c r="C5819" s="284" t="s">
        <v>8106</v>
      </c>
      <c r="D5819" s="1"/>
      <c r="E5819" s="1" t="s">
        <v>5912</v>
      </c>
      <c r="F5819" s="3"/>
      <c r="O5819"/>
      <c r="P5819"/>
      <c r="Q5819"/>
      <c r="U5819" s="969"/>
      <c r="V5819" s="38"/>
      <c r="W5819" s="38"/>
    </row>
    <row r="5820" spans="1:23" x14ac:dyDescent="0.35">
      <c r="A5820" s="958">
        <v>73090</v>
      </c>
      <c r="B5820" s="1058">
        <v>0.16</v>
      </c>
      <c r="C5820" s="284" t="s">
        <v>4631</v>
      </c>
      <c r="E5820" s="1" t="s">
        <v>5912</v>
      </c>
      <c r="F5820" s="3"/>
      <c r="O5820"/>
      <c r="P5820"/>
      <c r="Q5820"/>
      <c r="U5820" s="969"/>
      <c r="V5820" s="38"/>
      <c r="W5820" s="38"/>
    </row>
    <row r="5821" spans="1:23" x14ac:dyDescent="0.35">
      <c r="A5821" s="958">
        <v>73090</v>
      </c>
      <c r="B5821" s="1058">
        <v>0.16</v>
      </c>
      <c r="C5821" s="284" t="s">
        <v>4632</v>
      </c>
      <c r="E5821" s="1" t="s">
        <v>5912</v>
      </c>
      <c r="O5821"/>
      <c r="P5821"/>
      <c r="Q5821"/>
      <c r="U5821" s="969"/>
      <c r="V5821" s="38"/>
      <c r="W5821" s="38"/>
    </row>
    <row r="5822" spans="1:23" x14ac:dyDescent="0.35">
      <c r="A5822" s="958">
        <v>73100</v>
      </c>
      <c r="B5822" s="1058">
        <v>0.16</v>
      </c>
      <c r="C5822" s="284" t="s">
        <v>4633</v>
      </c>
      <c r="D5822" s="1"/>
      <c r="E5822" s="1" t="s">
        <v>5912</v>
      </c>
      <c r="F5822" s="3"/>
      <c r="O5822"/>
      <c r="P5822"/>
      <c r="Q5822"/>
      <c r="U5822" s="969"/>
      <c r="V5822" s="38"/>
      <c r="W5822" s="38"/>
    </row>
    <row r="5823" spans="1:23" x14ac:dyDescent="0.35">
      <c r="A5823" s="958">
        <v>73100</v>
      </c>
      <c r="B5823" s="1058">
        <v>0.16</v>
      </c>
      <c r="C5823" s="284" t="s">
        <v>4634</v>
      </c>
      <c r="D5823" s="1"/>
      <c r="E5823" s="1" t="s">
        <v>5912</v>
      </c>
      <c r="F5823" s="3"/>
      <c r="O5823"/>
      <c r="P5823"/>
      <c r="Q5823"/>
      <c r="U5823" s="969"/>
      <c r="V5823" s="38"/>
      <c r="W5823" s="38"/>
    </row>
    <row r="5824" spans="1:23" x14ac:dyDescent="0.35">
      <c r="A5824" s="958">
        <v>73110</v>
      </c>
      <c r="B5824" s="1058">
        <v>0.17</v>
      </c>
      <c r="C5824" s="284" t="s">
        <v>8107</v>
      </c>
      <c r="D5824" s="1"/>
      <c r="E5824" s="1" t="s">
        <v>5912</v>
      </c>
      <c r="F5824" s="3"/>
      <c r="O5824"/>
      <c r="P5824"/>
      <c r="Q5824"/>
      <c r="U5824" s="969"/>
      <c r="V5824" s="38"/>
      <c r="W5824" s="38"/>
    </row>
    <row r="5825" spans="1:23" x14ac:dyDescent="0.35">
      <c r="A5825" s="958">
        <v>73110</v>
      </c>
      <c r="B5825" s="1058">
        <v>0.17</v>
      </c>
      <c r="C5825" s="284" t="s">
        <v>8108</v>
      </c>
      <c r="D5825" s="1"/>
      <c r="E5825" s="1" t="s">
        <v>5912</v>
      </c>
      <c r="F5825" s="1120"/>
      <c r="O5825"/>
      <c r="P5825"/>
      <c r="Q5825"/>
      <c r="U5825" s="969"/>
      <c r="V5825" s="38"/>
      <c r="W5825" s="38"/>
    </row>
    <row r="5826" spans="1:23" x14ac:dyDescent="0.35">
      <c r="A5826" s="958">
        <v>73120</v>
      </c>
      <c r="B5826" s="1058">
        <v>0.16</v>
      </c>
      <c r="C5826" s="284" t="s">
        <v>4635</v>
      </c>
      <c r="D5826" s="1"/>
      <c r="E5826" s="1" t="s">
        <v>5912</v>
      </c>
      <c r="F5826" s="3"/>
      <c r="O5826"/>
      <c r="P5826"/>
      <c r="Q5826"/>
      <c r="U5826" s="969"/>
      <c r="V5826" s="38"/>
      <c r="W5826" s="38"/>
    </row>
    <row r="5827" spans="1:23" x14ac:dyDescent="0.35">
      <c r="A5827" s="958">
        <v>73120</v>
      </c>
      <c r="B5827" s="1058">
        <v>0.16</v>
      </c>
      <c r="C5827" s="284" t="s">
        <v>4636</v>
      </c>
      <c r="D5827" s="1"/>
      <c r="E5827" s="1" t="s">
        <v>5912</v>
      </c>
      <c r="F5827" s="3"/>
      <c r="O5827"/>
      <c r="P5827"/>
      <c r="Q5827"/>
      <c r="U5827" s="969"/>
      <c r="V5827" s="38"/>
      <c r="W5827" s="38"/>
    </row>
    <row r="5828" spans="1:23" x14ac:dyDescent="0.35">
      <c r="A5828" s="958">
        <v>73130</v>
      </c>
      <c r="B5828" s="1058">
        <v>0.17</v>
      </c>
      <c r="C5828" s="284" t="s">
        <v>8109</v>
      </c>
      <c r="D5828" s="1"/>
      <c r="E5828" s="1" t="s">
        <v>5912</v>
      </c>
      <c r="F5828" s="3"/>
      <c r="O5828"/>
      <c r="P5828"/>
      <c r="Q5828"/>
      <c r="U5828" s="969"/>
      <c r="V5828" s="38"/>
      <c r="W5828" s="38"/>
    </row>
    <row r="5829" spans="1:23" x14ac:dyDescent="0.35">
      <c r="A5829" s="958">
        <v>73130</v>
      </c>
      <c r="B5829" s="1058">
        <v>0.17</v>
      </c>
      <c r="C5829" s="284" t="s">
        <v>8110</v>
      </c>
      <c r="D5829" s="1"/>
      <c r="E5829" s="1" t="s">
        <v>5912</v>
      </c>
      <c r="F5829" s="3"/>
      <c r="O5829"/>
      <c r="P5829"/>
      <c r="Q5829"/>
      <c r="U5829" s="969"/>
      <c r="V5829" s="38"/>
      <c r="W5829" s="38"/>
    </row>
    <row r="5830" spans="1:23" x14ac:dyDescent="0.35">
      <c r="A5830" s="958">
        <v>73140</v>
      </c>
      <c r="B5830" s="1058">
        <v>0.13</v>
      </c>
      <c r="C5830" s="284" t="s">
        <v>8074</v>
      </c>
      <c r="D5830" s="1"/>
      <c r="E5830" s="1" t="s">
        <v>5912</v>
      </c>
      <c r="F5830" s="3"/>
      <c r="O5830"/>
      <c r="P5830"/>
      <c r="Q5830"/>
      <c r="U5830" s="969"/>
      <c r="V5830" s="38"/>
      <c r="W5830" s="38"/>
    </row>
    <row r="5831" spans="1:23" x14ac:dyDescent="0.35">
      <c r="A5831" s="958">
        <v>73140</v>
      </c>
      <c r="B5831" s="1058">
        <v>0.13</v>
      </c>
      <c r="C5831" s="284" t="s">
        <v>8075</v>
      </c>
      <c r="D5831" s="1"/>
      <c r="E5831" s="1" t="s">
        <v>5912</v>
      </c>
      <c r="F5831" s="3"/>
      <c r="O5831"/>
      <c r="P5831"/>
      <c r="Q5831"/>
      <c r="U5831" s="969"/>
      <c r="V5831" s="38"/>
      <c r="W5831" s="38"/>
    </row>
    <row r="5832" spans="1:23" x14ac:dyDescent="0.35">
      <c r="A5832" s="958">
        <v>73140</v>
      </c>
      <c r="B5832" s="1058">
        <v>0.13</v>
      </c>
      <c r="C5832" s="284" t="s">
        <v>8076</v>
      </c>
      <c r="D5832" s="1"/>
      <c r="E5832" s="1" t="s">
        <v>5912</v>
      </c>
      <c r="F5832" s="3"/>
      <c r="O5832"/>
      <c r="P5832"/>
      <c r="Q5832"/>
      <c r="U5832" s="969"/>
      <c r="V5832" s="38"/>
      <c r="W5832" s="38"/>
    </row>
    <row r="5833" spans="1:23" x14ac:dyDescent="0.35">
      <c r="A5833" s="958">
        <v>73140</v>
      </c>
      <c r="B5833" s="1058">
        <v>0.13</v>
      </c>
      <c r="C5833" s="284" t="s">
        <v>8077</v>
      </c>
      <c r="D5833" s="1"/>
      <c r="E5833" s="1" t="s">
        <v>5912</v>
      </c>
      <c r="F5833" s="3"/>
      <c r="O5833"/>
      <c r="P5833"/>
      <c r="Q5833"/>
      <c r="U5833" s="969"/>
      <c r="V5833" s="38"/>
      <c r="W5833" s="38"/>
    </row>
    <row r="5834" spans="1:23" x14ac:dyDescent="0.35">
      <c r="A5834" s="958">
        <v>73140</v>
      </c>
      <c r="B5834" s="1058">
        <v>0.13</v>
      </c>
      <c r="C5834" s="284" t="s">
        <v>8078</v>
      </c>
      <c r="D5834" s="1"/>
      <c r="E5834" s="1" t="s">
        <v>5912</v>
      </c>
      <c r="F5834" s="3"/>
      <c r="O5834"/>
      <c r="P5834"/>
      <c r="Q5834"/>
      <c r="U5834" s="969"/>
      <c r="V5834" s="38"/>
      <c r="W5834" s="38"/>
    </row>
    <row r="5835" spans="1:23" x14ac:dyDescent="0.35">
      <c r="A5835" s="958">
        <v>73140</v>
      </c>
      <c r="B5835" s="1058">
        <v>0.13</v>
      </c>
      <c r="C5835" s="284" t="s">
        <v>8079</v>
      </c>
      <c r="D5835" s="1"/>
      <c r="E5835" s="1" t="s">
        <v>5912</v>
      </c>
      <c r="F5835" s="3"/>
      <c r="O5835"/>
      <c r="P5835"/>
      <c r="Q5835"/>
      <c r="U5835" s="969"/>
      <c r="V5835" s="38"/>
      <c r="W5835" s="38"/>
    </row>
    <row r="5836" spans="1:23" x14ac:dyDescent="0.35">
      <c r="A5836" s="958">
        <v>73140</v>
      </c>
      <c r="B5836" s="1058">
        <v>0.13</v>
      </c>
      <c r="C5836" s="284" t="s">
        <v>8080</v>
      </c>
      <c r="D5836" s="1"/>
      <c r="E5836" s="1" t="s">
        <v>5912</v>
      </c>
      <c r="F5836" s="3"/>
      <c r="O5836"/>
      <c r="P5836"/>
      <c r="Q5836"/>
      <c r="U5836" s="969"/>
      <c r="V5836" s="38"/>
      <c r="W5836" s="38"/>
    </row>
    <row r="5837" spans="1:23" x14ac:dyDescent="0.35">
      <c r="A5837" s="958">
        <v>73140</v>
      </c>
      <c r="B5837" s="1058">
        <v>0.13</v>
      </c>
      <c r="C5837" s="284" t="s">
        <v>8081</v>
      </c>
      <c r="D5837" s="1"/>
      <c r="E5837" s="1" t="s">
        <v>5912</v>
      </c>
      <c r="F5837" s="3"/>
      <c r="O5837"/>
      <c r="P5837"/>
      <c r="Q5837"/>
      <c r="U5837" s="969"/>
      <c r="V5837" s="38"/>
      <c r="W5837" s="38"/>
    </row>
    <row r="5838" spans="1:23" x14ac:dyDescent="0.35">
      <c r="A5838" s="958">
        <v>73140</v>
      </c>
      <c r="B5838" s="1058">
        <v>0.13</v>
      </c>
      <c r="C5838" s="284" t="s">
        <v>8082</v>
      </c>
      <c r="D5838" s="1"/>
      <c r="E5838" s="1" t="s">
        <v>5912</v>
      </c>
      <c r="F5838" s="3"/>
      <c r="O5838"/>
      <c r="P5838"/>
      <c r="Q5838"/>
      <c r="U5838" s="969"/>
      <c r="V5838" s="38"/>
      <c r="W5838" s="38"/>
    </row>
    <row r="5839" spans="1:23" x14ac:dyDescent="0.35">
      <c r="A5839" s="958">
        <v>73140</v>
      </c>
      <c r="B5839" s="1058">
        <v>0.13</v>
      </c>
      <c r="C5839" s="284" t="s">
        <v>8083</v>
      </c>
      <c r="D5839" s="1"/>
      <c r="E5839" s="1" t="s">
        <v>5912</v>
      </c>
      <c r="F5839" s="3"/>
      <c r="O5839"/>
      <c r="P5839"/>
      <c r="Q5839"/>
      <c r="U5839" s="969"/>
      <c r="V5839" s="38"/>
      <c r="W5839" s="38"/>
    </row>
    <row r="5840" spans="1:23" x14ac:dyDescent="0.35">
      <c r="A5840" s="958">
        <v>73200</v>
      </c>
      <c r="B5840" s="1058">
        <v>0.98</v>
      </c>
      <c r="C5840" s="284" t="s">
        <v>8234</v>
      </c>
      <c r="D5840" s="1126"/>
      <c r="E5840" s="1" t="s">
        <v>5912</v>
      </c>
      <c r="F5840" s="3"/>
      <c r="O5840"/>
      <c r="P5840"/>
      <c r="Q5840"/>
      <c r="U5840" s="969"/>
      <c r="V5840" s="38"/>
      <c r="W5840" s="38"/>
    </row>
    <row r="5841" spans="1:23" x14ac:dyDescent="0.35">
      <c r="A5841" s="958">
        <v>73200</v>
      </c>
      <c r="B5841" s="1058">
        <v>0.98</v>
      </c>
      <c r="C5841" s="284" t="s">
        <v>8235</v>
      </c>
      <c r="E5841" s="1" t="s">
        <v>5912</v>
      </c>
      <c r="F5841" s="3"/>
      <c r="O5841"/>
      <c r="P5841"/>
      <c r="Q5841"/>
      <c r="U5841" s="969"/>
      <c r="V5841" s="38"/>
      <c r="W5841" s="38"/>
    </row>
    <row r="5842" spans="1:23" x14ac:dyDescent="0.35">
      <c r="A5842" s="958">
        <v>73201</v>
      </c>
      <c r="B5842" s="1058">
        <v>1.1299999999999999</v>
      </c>
      <c r="C5842" s="283" t="s">
        <v>8258</v>
      </c>
      <c r="D5842" s="1"/>
      <c r="E5842" s="1" t="s">
        <v>5912</v>
      </c>
      <c r="F5842" s="3"/>
      <c r="O5842"/>
      <c r="P5842"/>
      <c r="Q5842"/>
      <c r="U5842" s="969"/>
      <c r="V5842" s="38"/>
      <c r="W5842" s="38"/>
    </row>
    <row r="5843" spans="1:23" x14ac:dyDescent="0.35">
      <c r="A5843" s="958">
        <v>73201</v>
      </c>
      <c r="B5843" s="1058">
        <v>1.1299999999999999</v>
      </c>
      <c r="C5843" s="283" t="s">
        <v>8259</v>
      </c>
      <c r="D5843" s="1"/>
      <c r="E5843" s="1" t="s">
        <v>5912</v>
      </c>
      <c r="F5843" s="3"/>
      <c r="O5843"/>
      <c r="P5843"/>
      <c r="Q5843"/>
      <c r="U5843" s="969"/>
      <c r="V5843" s="38"/>
      <c r="W5843" s="38"/>
    </row>
    <row r="5844" spans="1:23" x14ac:dyDescent="0.35">
      <c r="A5844" s="958">
        <v>73202</v>
      </c>
      <c r="B5844" s="1058">
        <v>1.19</v>
      </c>
      <c r="C5844" s="283" t="s">
        <v>8270</v>
      </c>
      <c r="D5844" s="1"/>
      <c r="E5844" s="1" t="s">
        <v>5912</v>
      </c>
      <c r="F5844" s="3"/>
      <c r="O5844"/>
      <c r="P5844"/>
      <c r="Q5844"/>
      <c r="U5844" s="969"/>
      <c r="V5844" s="38"/>
      <c r="W5844" s="38"/>
    </row>
    <row r="5845" spans="1:23" x14ac:dyDescent="0.35">
      <c r="A5845" s="958">
        <v>73202</v>
      </c>
      <c r="B5845" s="1058">
        <v>1.19</v>
      </c>
      <c r="C5845" s="283" t="s">
        <v>8271</v>
      </c>
      <c r="D5845" s="1"/>
      <c r="E5845" s="1" t="s">
        <v>5912</v>
      </c>
      <c r="F5845" s="3"/>
      <c r="O5845"/>
      <c r="P5845"/>
      <c r="Q5845"/>
      <c r="U5845" s="969"/>
      <c r="V5845" s="38"/>
      <c r="W5845" s="38"/>
    </row>
    <row r="5846" spans="1:23" x14ac:dyDescent="0.35">
      <c r="A5846" s="958">
        <v>73206</v>
      </c>
      <c r="B5846" s="1058">
        <v>1.76</v>
      </c>
      <c r="C5846" s="283" t="s">
        <v>8328</v>
      </c>
      <c r="D5846" s="1"/>
      <c r="E5846" s="1" t="s">
        <v>5912</v>
      </c>
      <c r="F5846" s="3"/>
      <c r="O5846"/>
      <c r="P5846"/>
      <c r="Q5846"/>
      <c r="U5846" s="969"/>
      <c r="V5846" s="38"/>
      <c r="W5846" s="38"/>
    </row>
    <row r="5847" spans="1:23" x14ac:dyDescent="0.35">
      <c r="A5847" s="1417">
        <v>73218</v>
      </c>
      <c r="B5847" s="1418">
        <v>1.32</v>
      </c>
      <c r="C5847" s="1419" t="s">
        <v>5913</v>
      </c>
      <c r="D5847" s="1"/>
      <c r="E5847" s="977" t="s">
        <v>5912</v>
      </c>
      <c r="F5847" s="3"/>
      <c r="O5847"/>
      <c r="P5847"/>
      <c r="Q5847"/>
      <c r="U5847" s="969"/>
      <c r="V5847" s="38"/>
      <c r="W5847" s="38"/>
    </row>
    <row r="5848" spans="1:23" x14ac:dyDescent="0.35">
      <c r="A5848" s="1407">
        <v>73220</v>
      </c>
      <c r="B5848" s="1408">
        <v>2.1</v>
      </c>
      <c r="C5848" s="440" t="s">
        <v>5919</v>
      </c>
      <c r="D5848" s="1"/>
      <c r="E5848" s="977" t="s">
        <v>5912</v>
      </c>
      <c r="F5848" s="3"/>
      <c r="O5848"/>
      <c r="P5848"/>
      <c r="Q5848"/>
      <c r="U5848" s="969"/>
      <c r="V5848" s="38"/>
      <c r="W5848" s="38"/>
    </row>
    <row r="5849" spans="1:23" x14ac:dyDescent="0.35">
      <c r="A5849" s="958">
        <v>73221</v>
      </c>
      <c r="B5849" s="1058">
        <v>1.32</v>
      </c>
      <c r="C5849" s="283" t="s">
        <v>8292</v>
      </c>
      <c r="D5849" s="1"/>
      <c r="E5849" s="1" t="s">
        <v>5912</v>
      </c>
      <c r="F5849" s="3"/>
      <c r="O5849"/>
      <c r="P5849"/>
      <c r="Q5849"/>
      <c r="U5849" s="969"/>
      <c r="V5849" s="38"/>
      <c r="W5849" s="38"/>
    </row>
    <row r="5850" spans="1:23" x14ac:dyDescent="0.35">
      <c r="A5850" s="958">
        <v>73223</v>
      </c>
      <c r="B5850" s="1058">
        <v>2.1</v>
      </c>
      <c r="C5850" s="284" t="s">
        <v>8340</v>
      </c>
      <c r="D5850" s="1"/>
      <c r="E5850" s="1" t="s">
        <v>5912</v>
      </c>
      <c r="F5850" s="3"/>
      <c r="O5850"/>
      <c r="P5850"/>
      <c r="Q5850"/>
      <c r="U5850" s="969"/>
      <c r="V5850" s="38"/>
      <c r="W5850" s="38"/>
    </row>
    <row r="5851" spans="1:23" x14ac:dyDescent="0.35">
      <c r="A5851" s="958">
        <v>73501</v>
      </c>
      <c r="B5851" s="1058">
        <v>0.18</v>
      </c>
      <c r="C5851" s="284" t="s">
        <v>8120</v>
      </c>
      <c r="D5851" s="1"/>
      <c r="E5851" s="1" t="s">
        <v>5912</v>
      </c>
      <c r="F5851" s="3"/>
      <c r="O5851"/>
      <c r="P5851"/>
      <c r="Q5851"/>
      <c r="U5851" s="969"/>
      <c r="V5851" s="38"/>
      <c r="W5851" s="38"/>
    </row>
    <row r="5852" spans="1:23" x14ac:dyDescent="0.35">
      <c r="A5852" s="958">
        <v>73501</v>
      </c>
      <c r="B5852" s="1058">
        <v>0.18</v>
      </c>
      <c r="C5852" s="284" t="s">
        <v>8121</v>
      </c>
      <c r="D5852" s="38"/>
      <c r="E5852" s="1" t="s">
        <v>5912</v>
      </c>
      <c r="F5852" s="3"/>
      <c r="O5852"/>
      <c r="P5852"/>
      <c r="Q5852"/>
      <c r="U5852" s="969"/>
      <c r="V5852" s="38"/>
      <c r="W5852" s="38"/>
    </row>
    <row r="5853" spans="1:23" x14ac:dyDescent="0.35">
      <c r="A5853" s="958">
        <v>73502</v>
      </c>
      <c r="B5853" s="1058">
        <v>0.21</v>
      </c>
      <c r="C5853" s="284" t="s">
        <v>8138</v>
      </c>
      <c r="D5853" s="1"/>
      <c r="E5853" s="1" t="s">
        <v>5912</v>
      </c>
      <c r="F5853" s="3"/>
      <c r="O5853"/>
      <c r="P5853"/>
      <c r="Q5853"/>
      <c r="U5853" s="969"/>
      <c r="V5853" s="38"/>
      <c r="W5853" s="38"/>
    </row>
    <row r="5854" spans="1:23" x14ac:dyDescent="0.35">
      <c r="A5854" s="958">
        <v>73502</v>
      </c>
      <c r="B5854" s="1058">
        <v>0.21</v>
      </c>
      <c r="C5854" s="283" t="s">
        <v>8139</v>
      </c>
      <c r="D5854" s="1"/>
      <c r="E5854" s="1" t="s">
        <v>5912</v>
      </c>
      <c r="F5854" s="3"/>
      <c r="O5854"/>
      <c r="P5854"/>
      <c r="Q5854"/>
      <c r="U5854" s="969"/>
      <c r="V5854" s="38"/>
      <c r="W5854" s="38"/>
    </row>
    <row r="5855" spans="1:23" x14ac:dyDescent="0.35">
      <c r="A5855" s="958">
        <v>73502</v>
      </c>
      <c r="B5855" s="1058">
        <v>0.21</v>
      </c>
      <c r="C5855" s="284" t="s">
        <v>8140</v>
      </c>
      <c r="D5855" s="1"/>
      <c r="E5855" s="1" t="s">
        <v>5912</v>
      </c>
      <c r="F5855" s="3"/>
      <c r="O5855"/>
      <c r="P5855"/>
      <c r="Q5855"/>
      <c r="U5855" s="969"/>
      <c r="V5855" s="38"/>
      <c r="W5855" s="38"/>
    </row>
    <row r="5856" spans="1:23" x14ac:dyDescent="0.35">
      <c r="A5856" s="958">
        <v>73502</v>
      </c>
      <c r="B5856" s="1058">
        <v>0.21</v>
      </c>
      <c r="C5856" s="283" t="s">
        <v>8141</v>
      </c>
      <c r="D5856" s="1"/>
      <c r="E5856" s="1" t="s">
        <v>5912</v>
      </c>
      <c r="F5856" s="3"/>
      <c r="O5856"/>
      <c r="P5856"/>
      <c r="Q5856"/>
      <c r="U5856" s="969"/>
      <c r="V5856" s="38"/>
      <c r="W5856" s="38"/>
    </row>
    <row r="5857" spans="1:23" x14ac:dyDescent="0.35">
      <c r="A5857" s="958">
        <v>73503</v>
      </c>
      <c r="B5857" s="1058">
        <v>0.26</v>
      </c>
      <c r="C5857" s="283" t="s">
        <v>8159</v>
      </c>
      <c r="D5857" s="1"/>
      <c r="E5857" s="1" t="s">
        <v>5912</v>
      </c>
      <c r="F5857" s="3"/>
      <c r="O5857"/>
      <c r="P5857"/>
      <c r="Q5857"/>
      <c r="U5857" s="969"/>
      <c r="V5857" s="38"/>
      <c r="W5857" s="38"/>
    </row>
    <row r="5858" spans="1:23" x14ac:dyDescent="0.35">
      <c r="A5858" s="958">
        <v>73503</v>
      </c>
      <c r="B5858" s="1058">
        <v>0.26</v>
      </c>
      <c r="C5858" s="283" t="s">
        <v>8160</v>
      </c>
      <c r="D5858" s="1"/>
      <c r="E5858" s="1" t="s">
        <v>5912</v>
      </c>
      <c r="F5858" s="3"/>
      <c r="O5858"/>
      <c r="P5858"/>
      <c r="Q5858"/>
      <c r="U5858" s="969"/>
      <c r="V5858" s="38"/>
      <c r="W5858" s="38"/>
    </row>
    <row r="5859" spans="1:23" x14ac:dyDescent="0.35">
      <c r="A5859" s="958">
        <v>73521</v>
      </c>
      <c r="B5859" s="1058">
        <v>0.21</v>
      </c>
      <c r="C5859" s="284" t="s">
        <v>8142</v>
      </c>
      <c r="E5859" s="1" t="s">
        <v>5912</v>
      </c>
      <c r="F5859" s="3"/>
      <c r="O5859"/>
      <c r="P5859"/>
      <c r="Q5859"/>
      <c r="U5859" s="969"/>
      <c r="V5859" s="38"/>
      <c r="W5859" s="38"/>
    </row>
    <row r="5860" spans="1:23" x14ac:dyDescent="0.35">
      <c r="A5860" s="958">
        <v>73552</v>
      </c>
      <c r="B5860" s="1058">
        <v>0.18</v>
      </c>
      <c r="C5860" s="284" t="s">
        <v>4677</v>
      </c>
      <c r="D5860" s="1"/>
      <c r="E5860" s="1" t="s">
        <v>5912</v>
      </c>
      <c r="F5860" s="3"/>
      <c r="O5860"/>
      <c r="P5860"/>
      <c r="Q5860"/>
      <c r="U5860" s="969"/>
      <c r="V5860" s="38"/>
      <c r="W5860" s="38"/>
    </row>
    <row r="5861" spans="1:23" x14ac:dyDescent="0.35">
      <c r="A5861" s="958">
        <v>73552</v>
      </c>
      <c r="B5861" s="1058">
        <v>0.18</v>
      </c>
      <c r="C5861" s="284" t="s">
        <v>4678</v>
      </c>
      <c r="D5861" s="1"/>
      <c r="E5861" s="1" t="s">
        <v>5912</v>
      </c>
      <c r="F5861" s="3"/>
      <c r="O5861"/>
      <c r="P5861"/>
      <c r="Q5861"/>
      <c r="U5861" s="969"/>
      <c r="V5861" s="38"/>
      <c r="W5861" s="38"/>
    </row>
    <row r="5862" spans="1:23" x14ac:dyDescent="0.35">
      <c r="A5862" s="958">
        <v>73560</v>
      </c>
      <c r="B5862" s="1058">
        <v>0.16</v>
      </c>
      <c r="C5862" s="284" t="s">
        <v>4638</v>
      </c>
      <c r="D5862" s="1"/>
      <c r="E5862" s="1" t="s">
        <v>5912</v>
      </c>
      <c r="F5862" s="3"/>
      <c r="O5862"/>
      <c r="P5862"/>
      <c r="Q5862"/>
      <c r="U5862" s="969"/>
      <c r="V5862" s="38"/>
      <c r="W5862" s="38"/>
    </row>
    <row r="5863" spans="1:23" x14ac:dyDescent="0.35">
      <c r="A5863" s="958">
        <v>73560</v>
      </c>
      <c r="B5863" s="1058">
        <v>0.16</v>
      </c>
      <c r="C5863" s="284" t="s">
        <v>4639</v>
      </c>
      <c r="D5863" s="1"/>
      <c r="E5863" s="1" t="s">
        <v>5912</v>
      </c>
      <c r="F5863" s="3"/>
      <c r="O5863"/>
      <c r="P5863"/>
      <c r="Q5863"/>
      <c r="U5863" s="969"/>
      <c r="V5863" s="38"/>
      <c r="W5863" s="38"/>
    </row>
    <row r="5864" spans="1:23" x14ac:dyDescent="0.35">
      <c r="A5864" s="958">
        <v>73562</v>
      </c>
      <c r="B5864" s="1058">
        <v>0.18</v>
      </c>
      <c r="C5864" s="284" t="s">
        <v>4679</v>
      </c>
      <c r="D5864" s="1"/>
      <c r="E5864" s="1" t="s">
        <v>5912</v>
      </c>
      <c r="F5864" s="3"/>
      <c r="O5864"/>
      <c r="P5864"/>
      <c r="Q5864"/>
      <c r="U5864" s="969"/>
      <c r="V5864" s="38"/>
      <c r="W5864" s="38"/>
    </row>
    <row r="5865" spans="1:23" x14ac:dyDescent="0.35">
      <c r="A5865" s="958">
        <v>73562</v>
      </c>
      <c r="B5865" s="1058">
        <v>0.18</v>
      </c>
      <c r="C5865" s="284" t="s">
        <v>4680</v>
      </c>
      <c r="D5865" s="1"/>
      <c r="E5865" s="1" t="s">
        <v>5912</v>
      </c>
      <c r="F5865" s="3"/>
      <c r="O5865"/>
      <c r="P5865"/>
      <c r="Q5865"/>
      <c r="U5865" s="969"/>
      <c r="V5865" s="38"/>
      <c r="W5865" s="38"/>
    </row>
    <row r="5866" spans="1:23" x14ac:dyDescent="0.35">
      <c r="A5866" s="958">
        <v>73562</v>
      </c>
      <c r="B5866" s="1058">
        <v>0.18</v>
      </c>
      <c r="C5866" s="283" t="s">
        <v>8122</v>
      </c>
      <c r="D5866" s="1"/>
      <c r="E5866" s="1" t="s">
        <v>5912</v>
      </c>
      <c r="F5866" s="3"/>
      <c r="O5866"/>
      <c r="P5866"/>
      <c r="Q5866"/>
      <c r="U5866" s="969"/>
      <c r="V5866" s="38"/>
      <c r="W5866" s="38"/>
    </row>
    <row r="5867" spans="1:23" x14ac:dyDescent="0.35">
      <c r="A5867" s="958">
        <v>73562</v>
      </c>
      <c r="B5867" s="1058">
        <v>0.18</v>
      </c>
      <c r="C5867" s="283" t="s">
        <v>8123</v>
      </c>
      <c r="D5867" s="1"/>
      <c r="E5867" s="1" t="s">
        <v>5912</v>
      </c>
      <c r="F5867" s="3"/>
      <c r="O5867"/>
      <c r="P5867"/>
      <c r="Q5867"/>
      <c r="U5867" s="969"/>
      <c r="V5867" s="38"/>
      <c r="W5867" s="38"/>
    </row>
    <row r="5868" spans="1:23" x14ac:dyDescent="0.35">
      <c r="A5868" s="958">
        <v>73564</v>
      </c>
      <c r="B5868" s="1058">
        <v>0.21</v>
      </c>
      <c r="C5868" s="284" t="s">
        <v>8143</v>
      </c>
      <c r="D5868" s="1"/>
      <c r="E5868" s="1" t="s">
        <v>5912</v>
      </c>
      <c r="F5868" s="3"/>
      <c r="O5868"/>
      <c r="P5868"/>
      <c r="Q5868"/>
      <c r="U5868" s="969"/>
      <c r="V5868" s="38"/>
      <c r="W5868" s="38"/>
    </row>
    <row r="5869" spans="1:23" x14ac:dyDescent="0.35">
      <c r="A5869" s="958">
        <v>73564</v>
      </c>
      <c r="B5869" s="1058">
        <v>0.21</v>
      </c>
      <c r="C5869" s="284" t="s">
        <v>8144</v>
      </c>
      <c r="D5869" s="1"/>
      <c r="E5869" s="1" t="s">
        <v>5912</v>
      </c>
      <c r="F5869" s="3"/>
      <c r="O5869"/>
      <c r="P5869"/>
      <c r="Q5869"/>
      <c r="U5869" s="969"/>
      <c r="V5869" s="38"/>
      <c r="W5869" s="38"/>
    </row>
    <row r="5870" spans="1:23" x14ac:dyDescent="0.35">
      <c r="A5870" s="958">
        <v>73565</v>
      </c>
      <c r="B5870" s="1058">
        <v>0.16</v>
      </c>
      <c r="C5870" s="284" t="s">
        <v>8095</v>
      </c>
      <c r="D5870" s="1"/>
      <c r="E5870" s="1" t="s">
        <v>5912</v>
      </c>
      <c r="F5870" s="3"/>
      <c r="O5870"/>
      <c r="P5870"/>
      <c r="Q5870"/>
      <c r="U5870" s="969"/>
      <c r="V5870" s="38"/>
      <c r="W5870" s="38"/>
    </row>
    <row r="5871" spans="1:23" x14ac:dyDescent="0.35">
      <c r="A5871" s="958">
        <v>73590</v>
      </c>
      <c r="B5871" s="1058">
        <v>0.16</v>
      </c>
      <c r="C5871" s="284" t="s">
        <v>8096</v>
      </c>
      <c r="D5871" s="1"/>
      <c r="E5871" s="1" t="s">
        <v>5912</v>
      </c>
      <c r="F5871" s="3"/>
      <c r="O5871"/>
      <c r="P5871"/>
      <c r="Q5871"/>
      <c r="U5871" s="969"/>
      <c r="V5871" s="38"/>
      <c r="W5871" s="38"/>
    </row>
    <row r="5872" spans="1:23" x14ac:dyDescent="0.35">
      <c r="A5872" s="958">
        <v>73590</v>
      </c>
      <c r="B5872" s="1058">
        <v>0.16</v>
      </c>
      <c r="C5872" s="284" t="s">
        <v>8097</v>
      </c>
      <c r="D5872" s="1"/>
      <c r="E5872" s="1" t="s">
        <v>5912</v>
      </c>
      <c r="F5872" s="3"/>
      <c r="O5872"/>
      <c r="P5872"/>
      <c r="Q5872"/>
      <c r="U5872" s="969"/>
      <c r="V5872" s="38"/>
      <c r="W5872" s="38"/>
    </row>
    <row r="5873" spans="1:23" x14ac:dyDescent="0.35">
      <c r="A5873" s="958">
        <v>73600</v>
      </c>
      <c r="B5873" s="1058">
        <v>0.16</v>
      </c>
      <c r="C5873" s="284" t="s">
        <v>4642</v>
      </c>
      <c r="D5873" s="1"/>
      <c r="E5873" s="1" t="s">
        <v>5912</v>
      </c>
      <c r="F5873" s="3"/>
      <c r="O5873"/>
      <c r="P5873"/>
      <c r="Q5873"/>
      <c r="U5873" s="969"/>
      <c r="V5873" s="38"/>
      <c r="W5873" s="38"/>
    </row>
    <row r="5874" spans="1:23" x14ac:dyDescent="0.35">
      <c r="A5874" s="958">
        <v>73600</v>
      </c>
      <c r="B5874" s="1058">
        <v>0.16</v>
      </c>
      <c r="C5874" s="284" t="s">
        <v>4643</v>
      </c>
      <c r="D5874" s="1"/>
      <c r="E5874" s="1" t="s">
        <v>5912</v>
      </c>
      <c r="F5874" s="3"/>
      <c r="O5874"/>
      <c r="P5874"/>
      <c r="Q5874"/>
      <c r="U5874" s="969"/>
      <c r="V5874" s="38"/>
      <c r="W5874" s="38"/>
    </row>
    <row r="5875" spans="1:23" x14ac:dyDescent="0.35">
      <c r="A5875" s="958">
        <v>73610</v>
      </c>
      <c r="B5875" s="1058">
        <v>0.17</v>
      </c>
      <c r="C5875" s="284" t="s">
        <v>4660</v>
      </c>
      <c r="E5875" s="1" t="s">
        <v>5912</v>
      </c>
      <c r="F5875" s="3"/>
      <c r="O5875"/>
      <c r="P5875"/>
      <c r="Q5875"/>
      <c r="U5875" s="969"/>
      <c r="V5875" s="38"/>
      <c r="W5875" s="38"/>
    </row>
    <row r="5876" spans="1:23" x14ac:dyDescent="0.35">
      <c r="A5876" s="958">
        <v>73610</v>
      </c>
      <c r="B5876" s="1058">
        <v>0.17</v>
      </c>
      <c r="C5876" s="284" t="s">
        <v>4661</v>
      </c>
      <c r="E5876" s="1" t="s">
        <v>5912</v>
      </c>
      <c r="F5876" s="3"/>
      <c r="O5876"/>
      <c r="P5876"/>
      <c r="Q5876"/>
      <c r="U5876" s="969"/>
      <c r="V5876" s="38"/>
      <c r="W5876" s="38"/>
    </row>
    <row r="5877" spans="1:23" x14ac:dyDescent="0.35">
      <c r="A5877" s="958">
        <v>73620</v>
      </c>
      <c r="B5877" s="1058">
        <v>0.16</v>
      </c>
      <c r="C5877" s="284" t="s">
        <v>4644</v>
      </c>
      <c r="D5877" s="1"/>
      <c r="E5877" s="1" t="s">
        <v>5912</v>
      </c>
      <c r="F5877" s="3"/>
      <c r="O5877"/>
      <c r="P5877"/>
      <c r="Q5877"/>
      <c r="U5877" s="969"/>
      <c r="V5877" s="38"/>
      <c r="W5877" s="38"/>
    </row>
    <row r="5878" spans="1:23" x14ac:dyDescent="0.35">
      <c r="A5878" s="958">
        <v>73620</v>
      </c>
      <c r="B5878" s="1058">
        <v>0.16</v>
      </c>
      <c r="C5878" s="284" t="s">
        <v>4645</v>
      </c>
      <c r="D5878" s="1"/>
      <c r="E5878" s="1" t="s">
        <v>5912</v>
      </c>
      <c r="F5878" s="3"/>
      <c r="O5878"/>
      <c r="P5878"/>
      <c r="Q5878"/>
      <c r="U5878" s="969"/>
      <c r="V5878" s="38"/>
      <c r="W5878" s="38"/>
    </row>
    <row r="5879" spans="1:23" x14ac:dyDescent="0.35">
      <c r="A5879" s="958">
        <v>73630</v>
      </c>
      <c r="B5879" s="1058">
        <v>0.17</v>
      </c>
      <c r="C5879" s="284" t="s">
        <v>4662</v>
      </c>
      <c r="D5879" s="1"/>
      <c r="E5879" s="1" t="s">
        <v>5912</v>
      </c>
      <c r="F5879" s="3"/>
      <c r="O5879"/>
      <c r="P5879"/>
      <c r="Q5879"/>
      <c r="U5879" s="969"/>
      <c r="V5879" s="38"/>
      <c r="W5879" s="38"/>
    </row>
    <row r="5880" spans="1:23" x14ac:dyDescent="0.35">
      <c r="A5880" s="958">
        <v>73630</v>
      </c>
      <c r="B5880" s="1058">
        <v>0.17</v>
      </c>
      <c r="C5880" s="284" t="s">
        <v>4663</v>
      </c>
      <c r="D5880" s="1"/>
      <c r="E5880" s="1" t="s">
        <v>5912</v>
      </c>
      <c r="F5880" s="3"/>
      <c r="O5880"/>
      <c r="P5880"/>
      <c r="Q5880"/>
      <c r="U5880" s="969"/>
      <c r="V5880" s="38"/>
      <c r="W5880" s="38"/>
    </row>
    <row r="5881" spans="1:23" x14ac:dyDescent="0.35">
      <c r="A5881" s="958">
        <v>73650</v>
      </c>
      <c r="B5881" s="1058">
        <v>0.16</v>
      </c>
      <c r="C5881" s="284" t="s">
        <v>8098</v>
      </c>
      <c r="D5881" s="1"/>
      <c r="E5881" s="1" t="s">
        <v>5912</v>
      </c>
      <c r="F5881" s="3"/>
      <c r="O5881"/>
      <c r="P5881"/>
      <c r="Q5881"/>
      <c r="U5881" s="969"/>
      <c r="V5881" s="38"/>
      <c r="W5881" s="38"/>
    </row>
    <row r="5882" spans="1:23" x14ac:dyDescent="0.35">
      <c r="A5882" s="958">
        <v>73650</v>
      </c>
      <c r="B5882" s="1058">
        <v>0.16</v>
      </c>
      <c r="C5882" s="284" t="s">
        <v>8099</v>
      </c>
      <c r="D5882" s="1"/>
      <c r="E5882" s="1" t="s">
        <v>5912</v>
      </c>
      <c r="F5882" s="3"/>
      <c r="O5882"/>
      <c r="P5882"/>
      <c r="Q5882"/>
      <c r="U5882" s="969"/>
      <c r="V5882" s="38"/>
      <c r="W5882" s="38"/>
    </row>
    <row r="5883" spans="1:23" x14ac:dyDescent="0.35">
      <c r="A5883" s="958">
        <v>73660</v>
      </c>
      <c r="B5883" s="1058">
        <v>0.13</v>
      </c>
      <c r="C5883" s="284" t="s">
        <v>8084</v>
      </c>
      <c r="D5883" s="1"/>
      <c r="E5883" s="1" t="s">
        <v>5912</v>
      </c>
      <c r="F5883" s="3"/>
      <c r="O5883"/>
      <c r="P5883"/>
      <c r="Q5883"/>
      <c r="U5883" s="969"/>
      <c r="V5883" s="38"/>
      <c r="W5883" s="38"/>
    </row>
    <row r="5884" spans="1:23" x14ac:dyDescent="0.35">
      <c r="A5884" s="958">
        <v>73660</v>
      </c>
      <c r="B5884" s="1058">
        <v>0.13</v>
      </c>
      <c r="C5884" s="283" t="s">
        <v>8085</v>
      </c>
      <c r="D5884" s="1"/>
      <c r="E5884" s="1" t="s">
        <v>5912</v>
      </c>
      <c r="F5884" s="3"/>
      <c r="O5884"/>
      <c r="P5884"/>
      <c r="Q5884"/>
      <c r="U5884" s="969"/>
      <c r="V5884" s="38"/>
      <c r="W5884" s="38"/>
    </row>
    <row r="5885" spans="1:23" x14ac:dyDescent="0.35">
      <c r="A5885" s="958">
        <v>73660</v>
      </c>
      <c r="B5885" s="1058">
        <v>0.13</v>
      </c>
      <c r="C5885" s="284" t="s">
        <v>8086</v>
      </c>
      <c r="D5885" s="1"/>
      <c r="E5885" s="1" t="s">
        <v>5912</v>
      </c>
      <c r="F5885" s="3"/>
      <c r="O5885"/>
      <c r="P5885"/>
      <c r="Q5885"/>
      <c r="U5885" s="969"/>
      <c r="V5885" s="38"/>
      <c r="W5885" s="38"/>
    </row>
    <row r="5886" spans="1:23" x14ac:dyDescent="0.35">
      <c r="A5886" s="958">
        <v>73660</v>
      </c>
      <c r="B5886" s="1058">
        <v>0.13</v>
      </c>
      <c r="C5886" s="283" t="s">
        <v>8087</v>
      </c>
      <c r="D5886" s="1"/>
      <c r="E5886" s="1" t="s">
        <v>5912</v>
      </c>
      <c r="F5886" s="3"/>
      <c r="O5886"/>
      <c r="P5886"/>
      <c r="Q5886"/>
      <c r="U5886" s="969"/>
      <c r="V5886" s="38"/>
      <c r="W5886" s="38"/>
    </row>
    <row r="5887" spans="1:23" x14ac:dyDescent="0.35">
      <c r="A5887" s="958">
        <v>73660</v>
      </c>
      <c r="B5887" s="1058">
        <v>0.13</v>
      </c>
      <c r="C5887" s="284" t="s">
        <v>8088</v>
      </c>
      <c r="D5887" s="1"/>
      <c r="E5887" s="1" t="s">
        <v>5912</v>
      </c>
      <c r="F5887" s="3"/>
      <c r="O5887"/>
      <c r="P5887"/>
      <c r="Q5887"/>
      <c r="U5887" s="969"/>
      <c r="V5887" s="38"/>
      <c r="W5887" s="38"/>
    </row>
    <row r="5888" spans="1:23" x14ac:dyDescent="0.35">
      <c r="A5888" s="958">
        <v>73660</v>
      </c>
      <c r="B5888" s="1058">
        <v>0.13</v>
      </c>
      <c r="C5888" s="284" t="s">
        <v>8089</v>
      </c>
      <c r="D5888" s="1"/>
      <c r="E5888" s="1" t="s">
        <v>5912</v>
      </c>
      <c r="F5888" s="3"/>
      <c r="O5888"/>
      <c r="P5888"/>
      <c r="Q5888"/>
      <c r="U5888" s="969"/>
      <c r="V5888" s="38"/>
      <c r="W5888" s="38"/>
    </row>
    <row r="5889" spans="1:23" x14ac:dyDescent="0.35">
      <c r="A5889" s="958">
        <v>73660</v>
      </c>
      <c r="B5889" s="1058">
        <v>0.13</v>
      </c>
      <c r="C5889" s="284" t="s">
        <v>8090</v>
      </c>
      <c r="D5889" s="1"/>
      <c r="E5889" s="1" t="s">
        <v>5912</v>
      </c>
      <c r="F5889" s="3"/>
      <c r="O5889"/>
      <c r="P5889"/>
      <c r="Q5889"/>
      <c r="U5889" s="969"/>
      <c r="V5889" s="38"/>
      <c r="W5889" s="38"/>
    </row>
    <row r="5890" spans="1:23" x14ac:dyDescent="0.35">
      <c r="A5890" s="958">
        <v>73660</v>
      </c>
      <c r="B5890" s="1058">
        <v>0.13</v>
      </c>
      <c r="C5890" s="284" t="s">
        <v>8091</v>
      </c>
      <c r="D5890" s="1"/>
      <c r="E5890" s="1" t="s">
        <v>5912</v>
      </c>
      <c r="F5890" s="3"/>
      <c r="O5890"/>
      <c r="P5890"/>
      <c r="Q5890"/>
      <c r="U5890" s="969"/>
      <c r="V5890" s="38"/>
      <c r="W5890" s="38"/>
    </row>
    <row r="5891" spans="1:23" x14ac:dyDescent="0.35">
      <c r="A5891" s="958">
        <v>73700</v>
      </c>
      <c r="B5891" s="1058">
        <v>0.98</v>
      </c>
      <c r="C5891" s="284" t="s">
        <v>8236</v>
      </c>
      <c r="E5891" s="1" t="s">
        <v>5912</v>
      </c>
      <c r="F5891" s="3"/>
      <c r="O5891"/>
      <c r="P5891"/>
      <c r="Q5891"/>
      <c r="U5891" s="969"/>
      <c r="V5891" s="38"/>
      <c r="W5891" s="38"/>
    </row>
    <row r="5892" spans="1:23" x14ac:dyDescent="0.35">
      <c r="A5892" s="958">
        <v>73700</v>
      </c>
      <c r="B5892" s="1058">
        <v>0.98</v>
      </c>
      <c r="C5892" s="284" t="s">
        <v>8237</v>
      </c>
      <c r="E5892" s="1" t="s">
        <v>5912</v>
      </c>
      <c r="F5892" s="3"/>
      <c r="O5892"/>
      <c r="P5892"/>
      <c r="Q5892"/>
      <c r="U5892" s="969"/>
      <c r="V5892" s="38"/>
      <c r="W5892" s="38"/>
    </row>
    <row r="5893" spans="1:23" x14ac:dyDescent="0.35">
      <c r="A5893" s="958">
        <v>73701</v>
      </c>
      <c r="B5893" s="1058">
        <v>1.1299999999999999</v>
      </c>
      <c r="C5893" s="283" t="s">
        <v>8260</v>
      </c>
      <c r="D5893" s="1"/>
      <c r="E5893" s="1" t="s">
        <v>5912</v>
      </c>
      <c r="F5893" s="3"/>
      <c r="O5893"/>
      <c r="P5893"/>
      <c r="Q5893"/>
      <c r="U5893" s="969"/>
      <c r="V5893" s="38"/>
      <c r="W5893" s="38"/>
    </row>
    <row r="5894" spans="1:23" x14ac:dyDescent="0.35">
      <c r="A5894" s="958">
        <v>73701</v>
      </c>
      <c r="B5894" s="1058">
        <v>1.1299999999999999</v>
      </c>
      <c r="C5894" s="283" t="s">
        <v>8261</v>
      </c>
      <c r="D5894" s="1"/>
      <c r="E5894" s="1" t="s">
        <v>5912</v>
      </c>
      <c r="F5894" s="3"/>
      <c r="O5894"/>
      <c r="P5894"/>
      <c r="Q5894"/>
      <c r="U5894" s="969"/>
      <c r="V5894" s="38"/>
      <c r="W5894" s="38"/>
    </row>
    <row r="5895" spans="1:23" x14ac:dyDescent="0.35">
      <c r="A5895" s="958">
        <v>73702</v>
      </c>
      <c r="B5895" s="1058">
        <v>1.19</v>
      </c>
      <c r="C5895" s="283" t="s">
        <v>8272</v>
      </c>
      <c r="D5895" s="1"/>
      <c r="E5895" s="1" t="s">
        <v>5912</v>
      </c>
      <c r="F5895" s="3"/>
      <c r="O5895"/>
      <c r="P5895"/>
      <c r="Q5895"/>
      <c r="U5895" s="969"/>
      <c r="V5895" s="38"/>
      <c r="W5895" s="38"/>
    </row>
    <row r="5896" spans="1:23" x14ac:dyDescent="0.35">
      <c r="A5896" s="958">
        <v>73702</v>
      </c>
      <c r="B5896" s="1058">
        <v>1.19</v>
      </c>
      <c r="C5896" s="283" t="s">
        <v>8273</v>
      </c>
      <c r="D5896" s="1112"/>
      <c r="E5896" s="1" t="s">
        <v>5912</v>
      </c>
      <c r="F5896" s="3"/>
      <c r="O5896"/>
      <c r="P5896"/>
      <c r="Q5896"/>
      <c r="U5896" s="969"/>
      <c r="V5896" s="38"/>
      <c r="W5896" s="38"/>
    </row>
    <row r="5897" spans="1:23" x14ac:dyDescent="0.35">
      <c r="A5897" s="1414">
        <v>73706</v>
      </c>
      <c r="B5897" s="1415">
        <v>1.85</v>
      </c>
      <c r="C5897" s="1416" t="s">
        <v>5916</v>
      </c>
      <c r="D5897" s="1"/>
      <c r="E5897" s="977" t="s">
        <v>5912</v>
      </c>
      <c r="F5897" s="3"/>
      <c r="O5897"/>
      <c r="P5897"/>
      <c r="Q5897"/>
      <c r="U5897" s="969"/>
      <c r="V5897" s="38"/>
      <c r="W5897" s="38"/>
    </row>
    <row r="5898" spans="1:23" x14ac:dyDescent="0.35">
      <c r="A5898" s="1414">
        <v>73706</v>
      </c>
      <c r="B5898" s="1415">
        <v>1.85</v>
      </c>
      <c r="C5898" s="1416" t="s">
        <v>5917</v>
      </c>
      <c r="D5898" s="1"/>
      <c r="E5898" s="977" t="s">
        <v>5912</v>
      </c>
      <c r="F5898" s="3"/>
      <c r="O5898"/>
      <c r="P5898"/>
      <c r="Q5898"/>
      <c r="U5898" s="969"/>
      <c r="V5898" s="38"/>
      <c r="W5898" s="38"/>
    </row>
    <row r="5899" spans="1:23" x14ac:dyDescent="0.35">
      <c r="A5899" s="958">
        <v>73718</v>
      </c>
      <c r="B5899" s="1058">
        <v>1.32</v>
      </c>
      <c r="C5899" s="336" t="s">
        <v>8293</v>
      </c>
      <c r="D5899" s="1"/>
      <c r="E5899" s="1" t="s">
        <v>5912</v>
      </c>
      <c r="F5899" s="3"/>
      <c r="O5899"/>
      <c r="P5899"/>
      <c r="Q5899"/>
      <c r="U5899" s="969"/>
      <c r="V5899" s="38"/>
      <c r="W5899" s="38"/>
    </row>
    <row r="5900" spans="1:23" x14ac:dyDescent="0.35">
      <c r="A5900" s="958">
        <v>73718</v>
      </c>
      <c r="B5900" s="1058">
        <v>1.32</v>
      </c>
      <c r="C5900" s="336" t="s">
        <v>8294</v>
      </c>
      <c r="D5900" s="1"/>
      <c r="E5900" s="1" t="s">
        <v>5912</v>
      </c>
      <c r="F5900" s="3"/>
      <c r="O5900"/>
      <c r="P5900"/>
      <c r="Q5900"/>
      <c r="U5900" s="969"/>
      <c r="V5900" s="38"/>
      <c r="W5900" s="38"/>
    </row>
    <row r="5901" spans="1:23" x14ac:dyDescent="0.35">
      <c r="A5901" s="958">
        <v>73720</v>
      </c>
      <c r="B5901" s="1058">
        <v>2.1</v>
      </c>
      <c r="C5901" s="336" t="s">
        <v>8341</v>
      </c>
      <c r="D5901" s="1109"/>
      <c r="E5901" s="1" t="s">
        <v>5912</v>
      </c>
      <c r="F5901" s="3"/>
      <c r="O5901"/>
      <c r="P5901"/>
      <c r="Q5901"/>
      <c r="U5901" s="969"/>
      <c r="V5901" s="38"/>
      <c r="W5901" s="38"/>
    </row>
    <row r="5902" spans="1:23" x14ac:dyDescent="0.35">
      <c r="A5902" s="958">
        <v>73720</v>
      </c>
      <c r="B5902" s="1058">
        <v>2.1</v>
      </c>
      <c r="C5902" s="336" t="s">
        <v>8342</v>
      </c>
      <c r="D5902" s="1"/>
      <c r="E5902" s="1" t="s">
        <v>5912</v>
      </c>
      <c r="F5902" s="3"/>
      <c r="O5902"/>
      <c r="P5902"/>
      <c r="Q5902"/>
      <c r="U5902" s="969"/>
      <c r="V5902" s="38"/>
      <c r="W5902" s="38"/>
    </row>
    <row r="5903" spans="1:23" x14ac:dyDescent="0.35">
      <c r="A5903" s="958">
        <v>73721</v>
      </c>
      <c r="B5903" s="1058">
        <v>1.32</v>
      </c>
      <c r="C5903" s="283" t="s">
        <v>8295</v>
      </c>
      <c r="E5903" s="1" t="s">
        <v>5912</v>
      </c>
      <c r="F5903" s="3"/>
      <c r="O5903"/>
      <c r="P5903"/>
      <c r="Q5903"/>
      <c r="U5903" s="969"/>
      <c r="V5903" s="38"/>
      <c r="W5903" s="38"/>
    </row>
    <row r="5904" spans="1:23" x14ac:dyDescent="0.35">
      <c r="A5904" s="1521">
        <v>73723</v>
      </c>
      <c r="B5904" s="1522">
        <v>2.1</v>
      </c>
      <c r="C5904" s="377" t="s">
        <v>8343</v>
      </c>
      <c r="D5904" s="1"/>
      <c r="E5904" s="1" t="s">
        <v>5912</v>
      </c>
      <c r="F5904" s="3"/>
      <c r="O5904"/>
      <c r="P5904"/>
      <c r="Q5904"/>
      <c r="U5904" s="969"/>
      <c r="V5904" s="38"/>
      <c r="W5904" s="38"/>
    </row>
    <row r="5905" spans="1:23" x14ac:dyDescent="0.35">
      <c r="A5905" s="958">
        <v>74018</v>
      </c>
      <c r="B5905" s="1058">
        <v>0.18</v>
      </c>
      <c r="C5905" s="284" t="s">
        <v>8124</v>
      </c>
      <c r="D5905" s="1"/>
      <c r="E5905" s="1" t="s">
        <v>5912</v>
      </c>
      <c r="O5905"/>
      <c r="P5905"/>
      <c r="Q5905"/>
      <c r="U5905" s="969"/>
      <c r="V5905" s="38"/>
      <c r="W5905" s="38"/>
    </row>
    <row r="5906" spans="1:23" x14ac:dyDescent="0.35">
      <c r="A5906" s="958">
        <v>74018</v>
      </c>
      <c r="B5906" s="1058">
        <v>0.18</v>
      </c>
      <c r="C5906" s="284" t="s">
        <v>8125</v>
      </c>
      <c r="D5906" s="1"/>
      <c r="E5906" s="1" t="s">
        <v>5912</v>
      </c>
      <c r="F5906" s="3"/>
      <c r="O5906"/>
      <c r="P5906"/>
      <c r="Q5906"/>
      <c r="U5906" s="969"/>
      <c r="V5906" s="38"/>
      <c r="W5906" s="38"/>
    </row>
    <row r="5907" spans="1:23" x14ac:dyDescent="0.35">
      <c r="A5907" s="958">
        <v>74018</v>
      </c>
      <c r="B5907" s="1058">
        <v>0.18</v>
      </c>
      <c r="C5907" s="283" t="s">
        <v>8126</v>
      </c>
      <c r="D5907" s="1"/>
      <c r="E5907" s="1" t="s">
        <v>5912</v>
      </c>
      <c r="F5907" s="3"/>
      <c r="O5907"/>
      <c r="P5907"/>
      <c r="Q5907"/>
      <c r="U5907" s="969"/>
      <c r="V5907" s="38"/>
      <c r="W5907" s="38"/>
    </row>
    <row r="5908" spans="1:23" x14ac:dyDescent="0.35">
      <c r="A5908" s="958">
        <v>74019</v>
      </c>
      <c r="B5908" s="1058">
        <v>0.22</v>
      </c>
      <c r="C5908" s="284" t="s">
        <v>8146</v>
      </c>
      <c r="D5908" s="1"/>
      <c r="E5908" s="1" t="s">
        <v>5912</v>
      </c>
      <c r="O5908"/>
      <c r="P5908"/>
      <c r="Q5908"/>
      <c r="U5908" s="969"/>
      <c r="V5908" s="38"/>
      <c r="W5908" s="38"/>
    </row>
    <row r="5909" spans="1:23" x14ac:dyDescent="0.35">
      <c r="A5909" s="958">
        <v>74022</v>
      </c>
      <c r="B5909" s="1058">
        <v>0.31</v>
      </c>
      <c r="C5909" s="336" t="s">
        <v>8166</v>
      </c>
      <c r="D5909" s="1"/>
      <c r="E5909" s="1" t="s">
        <v>5912</v>
      </c>
      <c r="F5909" s="3"/>
      <c r="O5909"/>
      <c r="P5909"/>
      <c r="Q5909"/>
      <c r="U5909" s="969"/>
      <c r="V5909" s="38"/>
      <c r="W5909" s="38"/>
    </row>
    <row r="5910" spans="1:23" x14ac:dyDescent="0.35">
      <c r="A5910" s="958">
        <v>74022</v>
      </c>
      <c r="B5910" s="1058">
        <v>0.31</v>
      </c>
      <c r="C5910" s="284" t="s">
        <v>1357</v>
      </c>
      <c r="D5910" s="1128"/>
      <c r="E5910" s="1" t="s">
        <v>5912</v>
      </c>
      <c r="F5910" s="3"/>
      <c r="O5910"/>
      <c r="P5910"/>
      <c r="Q5910"/>
      <c r="U5910" s="969"/>
      <c r="V5910" s="38"/>
      <c r="W5910" s="38"/>
    </row>
    <row r="5911" spans="1:23" x14ac:dyDescent="0.35">
      <c r="A5911" s="958">
        <v>74022</v>
      </c>
      <c r="B5911" s="1058">
        <v>0.31</v>
      </c>
      <c r="C5911" s="284" t="s">
        <v>8167</v>
      </c>
      <c r="D5911" s="1"/>
      <c r="E5911" s="1" t="s">
        <v>5912</v>
      </c>
      <c r="F5911" s="3"/>
      <c r="O5911"/>
      <c r="P5911"/>
      <c r="Q5911"/>
      <c r="U5911" s="969"/>
      <c r="V5911" s="38"/>
      <c r="W5911" s="38"/>
    </row>
    <row r="5912" spans="1:23" x14ac:dyDescent="0.35">
      <c r="A5912" s="958">
        <v>74022</v>
      </c>
      <c r="B5912" s="1058">
        <v>0.31</v>
      </c>
      <c r="C5912" s="284" t="s">
        <v>8168</v>
      </c>
      <c r="D5912" s="1"/>
      <c r="E5912" s="1" t="s">
        <v>5912</v>
      </c>
      <c r="F5912" s="3"/>
      <c r="O5912"/>
      <c r="P5912"/>
      <c r="Q5912"/>
      <c r="U5912" s="969"/>
      <c r="V5912" s="38"/>
      <c r="W5912" s="38"/>
    </row>
    <row r="5913" spans="1:23" x14ac:dyDescent="0.35">
      <c r="A5913" s="958">
        <v>74150</v>
      </c>
      <c r="B5913" s="1058">
        <v>1.1599999999999999</v>
      </c>
      <c r="C5913" s="284" t="s">
        <v>8262</v>
      </c>
      <c r="D5913" s="1"/>
      <c r="E5913" s="1" t="s">
        <v>5912</v>
      </c>
      <c r="F5913" s="3"/>
      <c r="O5913"/>
      <c r="P5913"/>
      <c r="Q5913"/>
      <c r="U5913" s="969"/>
      <c r="V5913" s="38"/>
      <c r="W5913" s="38"/>
    </row>
    <row r="5914" spans="1:23" x14ac:dyDescent="0.35">
      <c r="A5914" s="958">
        <v>74150</v>
      </c>
      <c r="B5914" s="1058">
        <v>1.1599999999999999</v>
      </c>
      <c r="C5914" s="284" t="s">
        <v>8263</v>
      </c>
      <c r="D5914" s="1"/>
      <c r="E5914" s="1" t="s">
        <v>5912</v>
      </c>
      <c r="F5914" s="3"/>
      <c r="O5914"/>
      <c r="P5914"/>
      <c r="Q5914"/>
      <c r="U5914" s="969"/>
      <c r="V5914" s="38"/>
      <c r="W5914" s="38"/>
    </row>
    <row r="5915" spans="1:23" x14ac:dyDescent="0.35">
      <c r="A5915" s="958">
        <v>74150</v>
      </c>
      <c r="B5915" s="1058">
        <v>1.1599999999999999</v>
      </c>
      <c r="C5915" s="283" t="s">
        <v>8264</v>
      </c>
      <c r="D5915" s="1"/>
      <c r="E5915" s="1" t="s">
        <v>5912</v>
      </c>
      <c r="F5915" s="3"/>
      <c r="O5915"/>
      <c r="P5915"/>
      <c r="Q5915"/>
      <c r="U5915" s="969"/>
      <c r="V5915" s="38"/>
      <c r="W5915" s="38"/>
    </row>
    <row r="5916" spans="1:23" x14ac:dyDescent="0.35">
      <c r="A5916" s="958">
        <v>74150</v>
      </c>
      <c r="B5916" s="1058">
        <v>1.1599999999999999</v>
      </c>
      <c r="C5916" s="283" t="s">
        <v>8265</v>
      </c>
      <c r="E5916" s="1" t="s">
        <v>5912</v>
      </c>
      <c r="F5916" s="3"/>
      <c r="O5916"/>
      <c r="P5916"/>
      <c r="Q5916"/>
      <c r="U5916" s="969"/>
      <c r="V5916" s="38"/>
      <c r="W5916" s="38"/>
    </row>
    <row r="5917" spans="1:23" x14ac:dyDescent="0.35">
      <c r="A5917" s="958">
        <v>74160</v>
      </c>
      <c r="B5917" s="1058">
        <v>1.24</v>
      </c>
      <c r="C5917" s="284" t="s">
        <v>8284</v>
      </c>
      <c r="D5917" s="1"/>
      <c r="E5917" s="1" t="s">
        <v>5912</v>
      </c>
      <c r="F5917" s="3"/>
      <c r="O5917"/>
      <c r="P5917"/>
      <c r="Q5917"/>
      <c r="U5917" s="969"/>
      <c r="V5917" s="38"/>
      <c r="W5917" s="38"/>
    </row>
    <row r="5918" spans="1:23" x14ac:dyDescent="0.35">
      <c r="A5918" s="958">
        <v>74160</v>
      </c>
      <c r="B5918" s="1058">
        <v>1.24</v>
      </c>
      <c r="C5918" s="284" t="s">
        <v>8285</v>
      </c>
      <c r="D5918" s="1"/>
      <c r="E5918" s="1" t="s">
        <v>5912</v>
      </c>
      <c r="F5918" s="3"/>
      <c r="O5918"/>
      <c r="P5918"/>
      <c r="Q5918"/>
      <c r="U5918" s="969"/>
      <c r="V5918" s="38"/>
      <c r="W5918" s="38"/>
    </row>
    <row r="5919" spans="1:23" x14ac:dyDescent="0.35">
      <c r="A5919" s="958">
        <v>74160</v>
      </c>
      <c r="B5919" s="1058">
        <v>1.24</v>
      </c>
      <c r="C5919" s="283" t="s">
        <v>8286</v>
      </c>
      <c r="D5919" s="1"/>
      <c r="E5919" s="1" t="s">
        <v>5912</v>
      </c>
      <c r="F5919" s="3"/>
      <c r="O5919"/>
      <c r="P5919"/>
      <c r="Q5919"/>
      <c r="U5919" s="969"/>
      <c r="V5919" s="38"/>
      <c r="W5919" s="38"/>
    </row>
    <row r="5920" spans="1:23" x14ac:dyDescent="0.35">
      <c r="A5920" s="958">
        <v>74160</v>
      </c>
      <c r="B5920" s="1058">
        <v>1.24</v>
      </c>
      <c r="C5920" s="283" t="s">
        <v>8287</v>
      </c>
      <c r="D5920" s="1"/>
      <c r="E5920" s="1" t="s">
        <v>5912</v>
      </c>
      <c r="F5920" s="3"/>
      <c r="O5920"/>
      <c r="P5920"/>
      <c r="Q5920"/>
      <c r="U5920" s="969"/>
      <c r="V5920" s="38"/>
      <c r="W5920" s="38"/>
    </row>
    <row r="5921" spans="1:23" x14ac:dyDescent="0.35">
      <c r="A5921" s="958">
        <v>74170</v>
      </c>
      <c r="B5921" s="1058">
        <v>1.37</v>
      </c>
      <c r="C5921" s="284" t="s">
        <v>8301</v>
      </c>
      <c r="D5921" s="1"/>
      <c r="E5921" s="1" t="s">
        <v>5912</v>
      </c>
      <c r="F5921" s="3"/>
      <c r="O5921"/>
      <c r="P5921"/>
      <c r="Q5921"/>
      <c r="U5921" s="969"/>
      <c r="V5921" s="38"/>
      <c r="W5921" s="38"/>
    </row>
    <row r="5922" spans="1:23" x14ac:dyDescent="0.35">
      <c r="A5922" s="958">
        <v>74170</v>
      </c>
      <c r="B5922" s="1058">
        <v>1.37</v>
      </c>
      <c r="C5922" s="284" t="s">
        <v>8302</v>
      </c>
      <c r="D5922" s="1"/>
      <c r="E5922" s="1" t="s">
        <v>5912</v>
      </c>
      <c r="F5922" s="3"/>
      <c r="O5922"/>
      <c r="P5922"/>
      <c r="Q5922"/>
      <c r="U5922" s="969"/>
      <c r="V5922" s="38"/>
      <c r="W5922" s="38"/>
    </row>
    <row r="5923" spans="1:23" x14ac:dyDescent="0.35">
      <c r="A5923" s="958">
        <v>74170</v>
      </c>
      <c r="B5923" s="1058">
        <v>1.37</v>
      </c>
      <c r="C5923" s="283" t="s">
        <v>8303</v>
      </c>
      <c r="D5923" s="1"/>
      <c r="E5923" s="1" t="s">
        <v>5912</v>
      </c>
      <c r="F5923" s="3"/>
      <c r="O5923"/>
      <c r="P5923"/>
      <c r="Q5923"/>
      <c r="U5923" s="969"/>
      <c r="V5923" s="38"/>
      <c r="W5923" s="38"/>
    </row>
    <row r="5924" spans="1:23" x14ac:dyDescent="0.35">
      <c r="A5924" s="958">
        <v>74170</v>
      </c>
      <c r="B5924" s="1058">
        <v>1.37</v>
      </c>
      <c r="C5924" s="283" t="s">
        <v>8304</v>
      </c>
      <c r="D5924" s="1"/>
      <c r="E5924" s="1" t="s">
        <v>5912</v>
      </c>
      <c r="F5924" s="3"/>
      <c r="O5924"/>
      <c r="P5924"/>
      <c r="Q5924"/>
      <c r="U5924" s="969"/>
      <c r="V5924" s="38"/>
      <c r="W5924" s="38"/>
    </row>
    <row r="5925" spans="1:23" x14ac:dyDescent="0.35">
      <c r="A5925" s="1519">
        <v>74174</v>
      </c>
      <c r="B5925" s="1520">
        <v>2.15</v>
      </c>
      <c r="C5925" s="520" t="s">
        <v>8344</v>
      </c>
      <c r="D5925" s="1"/>
      <c r="E5925" s="1" t="s">
        <v>5912</v>
      </c>
      <c r="F5925" s="1126"/>
      <c r="O5925"/>
      <c r="P5925"/>
      <c r="Q5925"/>
      <c r="U5925" s="969"/>
      <c r="V5925" s="38"/>
      <c r="W5925" s="38"/>
    </row>
    <row r="5926" spans="1:23" x14ac:dyDescent="0.35">
      <c r="A5926" s="1519">
        <v>74174</v>
      </c>
      <c r="B5926" s="1520">
        <v>2.15</v>
      </c>
      <c r="C5926" s="520" t="s">
        <v>8345</v>
      </c>
      <c r="D5926" s="1"/>
      <c r="E5926" s="1" t="s">
        <v>5912</v>
      </c>
      <c r="F5926" s="1126"/>
      <c r="O5926"/>
      <c r="P5926"/>
      <c r="Q5926"/>
      <c r="U5926" s="969"/>
      <c r="V5926" s="38"/>
      <c r="W5926" s="38"/>
    </row>
    <row r="5927" spans="1:23" x14ac:dyDescent="0.35">
      <c r="A5927" s="958">
        <v>74175</v>
      </c>
      <c r="B5927" s="1058">
        <v>1.77</v>
      </c>
      <c r="C5927" s="284" t="s">
        <v>8331</v>
      </c>
      <c r="D5927" s="1"/>
      <c r="E5927" s="1" t="s">
        <v>5912</v>
      </c>
      <c r="F5927" s="3"/>
      <c r="O5927"/>
      <c r="P5927"/>
      <c r="Q5927"/>
      <c r="U5927" s="969"/>
      <c r="V5927" s="38"/>
      <c r="W5927" s="38"/>
    </row>
    <row r="5928" spans="1:23" x14ac:dyDescent="0.35">
      <c r="A5928" s="958">
        <v>74176</v>
      </c>
      <c r="B5928" s="1058">
        <v>1.7</v>
      </c>
      <c r="C5928" s="284" t="s">
        <v>8319</v>
      </c>
      <c r="D5928" s="1"/>
      <c r="E5928" s="1" t="s">
        <v>5912</v>
      </c>
      <c r="F5928" s="3"/>
      <c r="O5928"/>
      <c r="P5928"/>
      <c r="Q5928"/>
      <c r="U5928" s="969"/>
      <c r="V5928" s="38"/>
      <c r="W5928" s="38"/>
    </row>
    <row r="5929" spans="1:23" x14ac:dyDescent="0.35">
      <c r="A5929" s="958">
        <v>74176</v>
      </c>
      <c r="B5929" s="1058">
        <v>1.7</v>
      </c>
      <c r="C5929" s="284" t="s">
        <v>8320</v>
      </c>
      <c r="D5929" s="1"/>
      <c r="E5929" s="1" t="s">
        <v>5912</v>
      </c>
      <c r="F5929" s="3"/>
      <c r="O5929"/>
      <c r="P5929"/>
      <c r="Q5929"/>
      <c r="U5929" s="969"/>
      <c r="V5929" s="38"/>
      <c r="W5929" s="38"/>
    </row>
    <row r="5930" spans="1:23" x14ac:dyDescent="0.35">
      <c r="A5930" s="958">
        <v>74176</v>
      </c>
      <c r="B5930" s="1058">
        <v>1.7</v>
      </c>
      <c r="C5930" s="284" t="s">
        <v>8321</v>
      </c>
      <c r="D5930" s="1"/>
      <c r="E5930" s="1" t="s">
        <v>5912</v>
      </c>
      <c r="F5930" s="3"/>
      <c r="O5930"/>
      <c r="P5930"/>
      <c r="Q5930"/>
      <c r="U5930" s="969"/>
      <c r="V5930" s="38"/>
      <c r="W5930" s="38"/>
    </row>
    <row r="5931" spans="1:23" x14ac:dyDescent="0.35">
      <c r="A5931" s="958">
        <v>74177</v>
      </c>
      <c r="B5931" s="1058">
        <v>1.77</v>
      </c>
      <c r="C5931" s="284" t="s">
        <v>8332</v>
      </c>
      <c r="D5931" s="1"/>
      <c r="E5931" s="1" t="s">
        <v>5912</v>
      </c>
      <c r="F5931" s="3"/>
      <c r="O5931"/>
      <c r="P5931"/>
      <c r="Q5931"/>
      <c r="U5931" s="969"/>
      <c r="V5931" s="38"/>
      <c r="W5931" s="38"/>
    </row>
    <row r="5932" spans="1:23" x14ac:dyDescent="0.35">
      <c r="A5932" s="958">
        <v>74177</v>
      </c>
      <c r="B5932" s="1058">
        <v>1.77</v>
      </c>
      <c r="C5932" s="284" t="s">
        <v>8333</v>
      </c>
      <c r="D5932" s="1"/>
      <c r="E5932" s="1" t="s">
        <v>5912</v>
      </c>
      <c r="F5932" s="3"/>
      <c r="O5932"/>
      <c r="P5932"/>
      <c r="Q5932"/>
      <c r="U5932" s="969"/>
      <c r="V5932" s="38"/>
      <c r="W5932" s="38"/>
    </row>
    <row r="5933" spans="1:23" x14ac:dyDescent="0.35">
      <c r="A5933" s="958">
        <v>74178</v>
      </c>
      <c r="B5933" s="1058">
        <v>1.96</v>
      </c>
      <c r="C5933" s="283" t="s">
        <v>8334</v>
      </c>
      <c r="D5933" s="1"/>
      <c r="E5933" s="1" t="s">
        <v>5912</v>
      </c>
      <c r="F5933" s="3"/>
      <c r="O5933"/>
      <c r="P5933"/>
      <c r="Q5933"/>
      <c r="U5933" s="969"/>
      <c r="V5933" s="38"/>
      <c r="W5933" s="38"/>
    </row>
    <row r="5934" spans="1:23" x14ac:dyDescent="0.35">
      <c r="A5934" s="958">
        <v>74178</v>
      </c>
      <c r="B5934" s="1058">
        <v>1.96</v>
      </c>
      <c r="C5934" s="283" t="s">
        <v>8335</v>
      </c>
      <c r="D5934" s="1"/>
      <c r="E5934" s="1" t="s">
        <v>5912</v>
      </c>
      <c r="F5934" s="3"/>
      <c r="O5934"/>
      <c r="P5934"/>
      <c r="Q5934"/>
      <c r="U5934" s="969"/>
      <c r="V5934" s="38"/>
      <c r="W5934" s="38"/>
    </row>
    <row r="5935" spans="1:23" x14ac:dyDescent="0.35">
      <c r="A5935" s="958">
        <v>74178</v>
      </c>
      <c r="B5935" s="1058">
        <v>1.96</v>
      </c>
      <c r="C5935" s="284" t="s">
        <v>8336</v>
      </c>
      <c r="D5935" s="1"/>
      <c r="E5935" s="1" t="s">
        <v>5912</v>
      </c>
      <c r="F5935" s="3"/>
      <c r="O5935"/>
      <c r="P5935"/>
      <c r="Q5935"/>
      <c r="U5935" s="969"/>
      <c r="V5935" s="38"/>
      <c r="W5935" s="38"/>
    </row>
    <row r="5936" spans="1:23" x14ac:dyDescent="0.35">
      <c r="A5936" s="958">
        <v>74178</v>
      </c>
      <c r="B5936" s="1058">
        <v>1.96</v>
      </c>
      <c r="C5936" s="284" t="s">
        <v>8337</v>
      </c>
      <c r="D5936" s="1"/>
      <c r="E5936" s="1" t="s">
        <v>5912</v>
      </c>
      <c r="F5936" s="3"/>
      <c r="O5936"/>
      <c r="P5936"/>
      <c r="Q5936"/>
      <c r="U5936" s="969"/>
      <c r="V5936" s="38"/>
      <c r="W5936" s="38"/>
    </row>
    <row r="5937" spans="1:23" x14ac:dyDescent="0.35">
      <c r="A5937" s="958">
        <v>74178</v>
      </c>
      <c r="B5937" s="1058">
        <v>1.96</v>
      </c>
      <c r="C5937" s="283" t="s">
        <v>8338</v>
      </c>
      <c r="D5937" s="1"/>
      <c r="E5937" s="1" t="s">
        <v>5912</v>
      </c>
      <c r="O5937"/>
      <c r="P5937"/>
      <c r="Q5937"/>
      <c r="U5937" s="969"/>
      <c r="V5937" s="38"/>
      <c r="W5937" s="38"/>
    </row>
    <row r="5938" spans="1:23" x14ac:dyDescent="0.35">
      <c r="A5938" s="958">
        <v>74178</v>
      </c>
      <c r="B5938" s="1058">
        <v>1.96</v>
      </c>
      <c r="C5938" s="283" t="s">
        <v>8339</v>
      </c>
      <c r="D5938" s="1"/>
      <c r="E5938" s="1" t="s">
        <v>5912</v>
      </c>
      <c r="O5938"/>
      <c r="P5938"/>
      <c r="Q5938"/>
      <c r="U5938" s="969"/>
      <c r="V5938" s="38"/>
      <c r="W5938" s="38"/>
    </row>
    <row r="5939" spans="1:23" x14ac:dyDescent="0.35">
      <c r="A5939" s="958">
        <v>74178</v>
      </c>
      <c r="B5939" s="1058">
        <v>1.96</v>
      </c>
      <c r="C5939" s="284" t="s">
        <v>8304</v>
      </c>
      <c r="D5939" s="1"/>
      <c r="E5939" s="1" t="s">
        <v>5912</v>
      </c>
      <c r="F5939" s="3"/>
      <c r="O5939"/>
      <c r="P5939"/>
      <c r="Q5939"/>
      <c r="U5939" s="969"/>
      <c r="V5939" s="38"/>
      <c r="W5939" s="38"/>
    </row>
    <row r="5940" spans="1:23" x14ac:dyDescent="0.35">
      <c r="A5940" s="958">
        <v>74181</v>
      </c>
      <c r="B5940" s="1058">
        <v>1.42</v>
      </c>
      <c r="C5940" s="283" t="s">
        <v>7814</v>
      </c>
      <c r="D5940" s="1"/>
      <c r="E5940" s="1" t="s">
        <v>5912</v>
      </c>
      <c r="F5940" s="3"/>
      <c r="O5940"/>
      <c r="P5940"/>
      <c r="Q5940"/>
      <c r="U5940" s="969"/>
      <c r="V5940" s="38"/>
      <c r="W5940" s="38"/>
    </row>
    <row r="5941" spans="1:23" x14ac:dyDescent="0.35">
      <c r="A5941" s="958">
        <v>74181</v>
      </c>
      <c r="B5941" s="1058">
        <v>1.42</v>
      </c>
      <c r="C5941" s="283" t="s">
        <v>8310</v>
      </c>
      <c r="D5941" s="1"/>
      <c r="E5941" s="1" t="s">
        <v>5912</v>
      </c>
      <c r="F5941" s="3"/>
      <c r="O5941"/>
      <c r="P5941"/>
      <c r="Q5941"/>
      <c r="U5941" s="969"/>
      <c r="V5941" s="38"/>
      <c r="W5941" s="38"/>
    </row>
    <row r="5942" spans="1:23" x14ac:dyDescent="0.35">
      <c r="A5942" s="958">
        <v>74220</v>
      </c>
      <c r="B5942" s="1058">
        <v>0.59</v>
      </c>
      <c r="C5942" s="283" t="s">
        <v>8191</v>
      </c>
      <c r="D5942" s="1"/>
      <c r="E5942" s="1" t="s">
        <v>5912</v>
      </c>
      <c r="F5942" s="3"/>
      <c r="O5942"/>
      <c r="P5942"/>
      <c r="Q5942"/>
      <c r="U5942" s="969"/>
      <c r="V5942" s="38"/>
      <c r="W5942" s="38"/>
    </row>
    <row r="5943" spans="1:23" x14ac:dyDescent="0.35">
      <c r="A5943" s="1407">
        <v>74230</v>
      </c>
      <c r="B5943" s="1408">
        <v>0.52</v>
      </c>
      <c r="C5943" s="440" t="s">
        <v>4604</v>
      </c>
      <c r="D5943" s="1"/>
      <c r="E5943" s="977" t="s">
        <v>5912</v>
      </c>
      <c r="F5943" s="3"/>
      <c r="O5943"/>
      <c r="P5943"/>
      <c r="Q5943"/>
      <c r="U5943" s="969"/>
      <c r="V5943" s="38"/>
      <c r="W5943" s="38"/>
    </row>
    <row r="5944" spans="1:23" x14ac:dyDescent="0.35">
      <c r="A5944" s="958">
        <v>74240</v>
      </c>
      <c r="B5944" s="1058">
        <v>0.78</v>
      </c>
      <c r="C5944" s="283" t="s">
        <v>8211</v>
      </c>
      <c r="D5944" s="1"/>
      <c r="E5944" s="1" t="s">
        <v>5912</v>
      </c>
      <c r="F5944" s="3"/>
      <c r="O5944"/>
      <c r="P5944"/>
      <c r="Q5944"/>
      <c r="U5944" s="969"/>
      <c r="V5944" s="38"/>
      <c r="W5944" s="38"/>
    </row>
    <row r="5945" spans="1:23" x14ac:dyDescent="0.35">
      <c r="A5945" s="958">
        <v>74250</v>
      </c>
      <c r="B5945" s="1058">
        <v>0.79</v>
      </c>
      <c r="C5945" s="283" t="s">
        <v>8218</v>
      </c>
      <c r="D5945" s="38"/>
      <c r="E5945" s="1" t="s">
        <v>5912</v>
      </c>
      <c r="F5945" s="3"/>
      <c r="O5945"/>
      <c r="P5945"/>
      <c r="Q5945"/>
      <c r="U5945" s="969"/>
      <c r="V5945" s="38"/>
      <c r="W5945" s="38"/>
    </row>
    <row r="5946" spans="1:23" x14ac:dyDescent="0.35">
      <c r="A5946" s="958">
        <v>74270</v>
      </c>
      <c r="B5946" s="1058">
        <v>1.01</v>
      </c>
      <c r="C5946" s="283" t="s">
        <v>8239</v>
      </c>
      <c r="E5946" s="1" t="s">
        <v>5912</v>
      </c>
      <c r="F5946" s="3"/>
      <c r="O5946"/>
      <c r="P5946"/>
      <c r="Q5946"/>
      <c r="U5946" s="969"/>
      <c r="V5946" s="38"/>
      <c r="W5946" s="38"/>
    </row>
    <row r="5947" spans="1:23" x14ac:dyDescent="0.35">
      <c r="A5947" s="958">
        <v>74280</v>
      </c>
      <c r="B5947" s="1058">
        <v>1.23</v>
      </c>
      <c r="C5947" s="283" t="s">
        <v>8275</v>
      </c>
      <c r="D5947" s="1"/>
      <c r="E5947" s="1" t="s">
        <v>5912</v>
      </c>
      <c r="F5947" s="3"/>
      <c r="O5947"/>
      <c r="P5947"/>
      <c r="Q5947"/>
      <c r="U5947" s="969"/>
      <c r="V5947" s="38"/>
      <c r="W5947" s="38"/>
    </row>
    <row r="5948" spans="1:23" x14ac:dyDescent="0.35">
      <c r="A5948" s="958">
        <v>74290</v>
      </c>
      <c r="B5948" s="1058">
        <v>0.31</v>
      </c>
      <c r="C5948" s="283" t="s">
        <v>8169</v>
      </c>
      <c r="D5948" s="1"/>
      <c r="E5948" s="1" t="s">
        <v>5912</v>
      </c>
      <c r="F5948" s="3"/>
      <c r="O5948"/>
      <c r="P5948"/>
      <c r="Q5948"/>
      <c r="U5948" s="969"/>
      <c r="V5948" s="38"/>
      <c r="W5948" s="38"/>
    </row>
    <row r="5949" spans="1:23" x14ac:dyDescent="0.35">
      <c r="A5949" s="958">
        <v>74420</v>
      </c>
      <c r="B5949" s="1058">
        <v>0.51</v>
      </c>
      <c r="C5949" s="283" t="s">
        <v>8184</v>
      </c>
      <c r="D5949" s="1"/>
      <c r="E5949" s="1" t="s">
        <v>5912</v>
      </c>
      <c r="F5949" s="3"/>
      <c r="O5949"/>
      <c r="P5949"/>
      <c r="Q5949"/>
      <c r="U5949" s="969"/>
      <c r="V5949" s="38"/>
      <c r="W5949" s="38"/>
    </row>
    <row r="5950" spans="1:23" x14ac:dyDescent="0.35">
      <c r="A5950" s="958">
        <v>74430</v>
      </c>
      <c r="B5950" s="1058">
        <v>0.31</v>
      </c>
      <c r="C5950" s="283" t="s">
        <v>8170</v>
      </c>
      <c r="D5950" s="1"/>
      <c r="E5950" s="1" t="s">
        <v>5912</v>
      </c>
      <c r="F5950" s="3"/>
      <c r="O5950"/>
      <c r="P5950"/>
      <c r="Q5950"/>
      <c r="U5950" s="969"/>
      <c r="V5950" s="38"/>
      <c r="W5950" s="38"/>
    </row>
    <row r="5951" spans="1:23" x14ac:dyDescent="0.35">
      <c r="A5951" s="958">
        <v>74455</v>
      </c>
      <c r="B5951" s="1058">
        <v>0.32</v>
      </c>
      <c r="C5951" s="283" t="s">
        <v>8171</v>
      </c>
      <c r="D5951" s="1"/>
      <c r="E5951" s="1" t="s">
        <v>5912</v>
      </c>
      <c r="F5951" s="3"/>
      <c r="O5951"/>
      <c r="P5951"/>
      <c r="Q5951"/>
      <c r="U5951" s="969"/>
      <c r="V5951" s="38"/>
      <c r="W5951" s="38"/>
    </row>
    <row r="5952" spans="1:23" x14ac:dyDescent="0.35">
      <c r="A5952" s="958">
        <v>74710</v>
      </c>
      <c r="B5952" s="1058" t="e">
        <v>#N/A</v>
      </c>
      <c r="C5952" s="283" t="s">
        <v>8362</v>
      </c>
      <c r="D5952" s="1"/>
      <c r="E5952" s="1" t="s">
        <v>5912</v>
      </c>
      <c r="F5952" s="3"/>
      <c r="O5952"/>
      <c r="P5952"/>
      <c r="Q5952"/>
      <c r="U5952" s="969"/>
      <c r="V5952" s="38"/>
      <c r="W5952" s="38"/>
    </row>
    <row r="5953" spans="1:23" x14ac:dyDescent="0.35">
      <c r="A5953" s="958">
        <v>74740</v>
      </c>
      <c r="B5953" s="1058">
        <v>0.37</v>
      </c>
      <c r="C5953" s="283" t="s">
        <v>8175</v>
      </c>
      <c r="D5953" s="1"/>
      <c r="E5953" s="1" t="s">
        <v>5912</v>
      </c>
      <c r="O5953"/>
      <c r="P5953"/>
      <c r="Q5953"/>
      <c r="U5953" s="969"/>
      <c r="V5953" s="38"/>
      <c r="W5953" s="38"/>
    </row>
    <row r="5954" spans="1:23" x14ac:dyDescent="0.35">
      <c r="A5954" s="958">
        <v>75635</v>
      </c>
      <c r="B5954" s="1058">
        <v>2.34</v>
      </c>
      <c r="C5954" s="284" t="s">
        <v>8352</v>
      </c>
      <c r="D5954" s="1"/>
      <c r="E5954" s="1" t="s">
        <v>5912</v>
      </c>
      <c r="F5954" s="3"/>
      <c r="O5954"/>
      <c r="P5954"/>
      <c r="Q5954"/>
      <c r="U5954" s="969"/>
      <c r="V5954" s="38"/>
      <c r="W5954" s="38"/>
    </row>
    <row r="5955" spans="1:23" x14ac:dyDescent="0.35">
      <c r="A5955" s="958">
        <v>75820</v>
      </c>
      <c r="B5955" s="1058">
        <v>1.02</v>
      </c>
      <c r="C5955" s="283" t="s">
        <v>8240</v>
      </c>
      <c r="E5955" s="1" t="s">
        <v>5912</v>
      </c>
      <c r="F5955" s="3"/>
      <c r="O5955"/>
      <c r="P5955"/>
      <c r="Q5955"/>
      <c r="U5955" s="969"/>
      <c r="V5955" s="38"/>
      <c r="W5955" s="38"/>
    </row>
    <row r="5956" spans="1:23" x14ac:dyDescent="0.35">
      <c r="A5956" s="958">
        <v>75820</v>
      </c>
      <c r="B5956" s="1058">
        <v>1.02</v>
      </c>
      <c r="C5956" s="283" t="s">
        <v>8241</v>
      </c>
      <c r="E5956" s="1" t="s">
        <v>5912</v>
      </c>
      <c r="F5956" s="3"/>
      <c r="O5956"/>
      <c r="P5956"/>
      <c r="Q5956"/>
      <c r="U5956" s="969"/>
      <c r="V5956" s="38"/>
      <c r="W5956" s="38"/>
    </row>
    <row r="5957" spans="1:23" x14ac:dyDescent="0.35">
      <c r="A5957" s="958">
        <v>75820</v>
      </c>
      <c r="B5957" s="1058">
        <v>1.02</v>
      </c>
      <c r="C5957" s="283" t="s">
        <v>8242</v>
      </c>
      <c r="E5957" s="1" t="s">
        <v>5912</v>
      </c>
      <c r="O5957"/>
      <c r="P5957"/>
      <c r="Q5957"/>
      <c r="U5957" s="969"/>
      <c r="V5957" s="38"/>
      <c r="W5957" s="38"/>
    </row>
    <row r="5958" spans="1:23" x14ac:dyDescent="0.35">
      <c r="A5958" s="958">
        <v>75820</v>
      </c>
      <c r="B5958" s="1058">
        <v>1.02</v>
      </c>
      <c r="C5958" s="283" t="s">
        <v>8243</v>
      </c>
      <c r="E5958" s="1" t="s">
        <v>5912</v>
      </c>
      <c r="F5958" s="3"/>
      <c r="O5958"/>
      <c r="P5958"/>
      <c r="Q5958"/>
      <c r="U5958" s="969"/>
      <c r="V5958" s="38"/>
      <c r="W5958" s="38"/>
    </row>
    <row r="5959" spans="1:23" x14ac:dyDescent="0.35">
      <c r="A5959" s="958">
        <v>76000</v>
      </c>
      <c r="B5959" s="1058">
        <v>0.3</v>
      </c>
      <c r="C5959" s="477" t="s">
        <v>8164</v>
      </c>
      <c r="D5959" s="1"/>
      <c r="E5959" s="1" t="s">
        <v>5912</v>
      </c>
      <c r="F5959" s="3"/>
      <c r="O5959"/>
      <c r="P5959"/>
      <c r="Q5959"/>
      <c r="U5959" s="969"/>
      <c r="V5959" s="38"/>
      <c r="W5959" s="38"/>
    </row>
    <row r="5960" spans="1:23" x14ac:dyDescent="0.35">
      <c r="A5960" s="958">
        <v>76000</v>
      </c>
      <c r="B5960" s="1058">
        <v>0.3</v>
      </c>
      <c r="C5960" s="477" t="s">
        <v>8165</v>
      </c>
      <c r="E5960" s="1" t="s">
        <v>5912</v>
      </c>
      <c r="F5960" s="3"/>
      <c r="O5960"/>
      <c r="P5960"/>
      <c r="Q5960"/>
      <c r="U5960" s="969"/>
      <c r="V5960" s="38"/>
      <c r="W5960" s="38"/>
    </row>
    <row r="5961" spans="1:23" x14ac:dyDescent="0.35">
      <c r="A5961" s="958">
        <v>76010</v>
      </c>
      <c r="B5961" s="1058">
        <v>0.18</v>
      </c>
      <c r="C5961" s="283" t="s">
        <v>8127</v>
      </c>
      <c r="D5961" s="1"/>
      <c r="E5961" s="1" t="s">
        <v>5912</v>
      </c>
      <c r="F5961" s="3"/>
      <c r="O5961"/>
      <c r="P5961"/>
      <c r="Q5961"/>
      <c r="U5961" s="969"/>
      <c r="V5961" s="38"/>
      <c r="W5961" s="38"/>
    </row>
    <row r="5962" spans="1:23" x14ac:dyDescent="0.35">
      <c r="A5962" s="958">
        <v>76080</v>
      </c>
      <c r="B5962" s="1058">
        <v>0.53</v>
      </c>
      <c r="C5962" s="283" t="s">
        <v>8185</v>
      </c>
      <c r="D5962" s="1"/>
      <c r="E5962" s="1" t="s">
        <v>5912</v>
      </c>
      <c r="F5962" s="3"/>
      <c r="O5962"/>
      <c r="P5962"/>
      <c r="Q5962"/>
      <c r="U5962" s="969"/>
      <c r="V5962" s="38"/>
      <c r="W5962" s="38"/>
    </row>
    <row r="5963" spans="1:23" x14ac:dyDescent="0.35">
      <c r="A5963" s="958">
        <v>76506</v>
      </c>
      <c r="B5963" s="1058">
        <v>0.61</v>
      </c>
      <c r="C5963" s="283" t="s">
        <v>8192</v>
      </c>
      <c r="D5963" s="1"/>
      <c r="E5963" s="1" t="s">
        <v>5912</v>
      </c>
      <c r="F5963" s="3"/>
      <c r="O5963"/>
      <c r="P5963"/>
      <c r="Q5963"/>
      <c r="U5963" s="969"/>
      <c r="V5963" s="38"/>
      <c r="W5963" s="38"/>
    </row>
    <row r="5964" spans="1:23" x14ac:dyDescent="0.35">
      <c r="A5964" s="958">
        <v>76536</v>
      </c>
      <c r="B5964" s="1058">
        <v>0.55000000000000004</v>
      </c>
      <c r="C5964" s="284" t="s">
        <v>8187</v>
      </c>
      <c r="D5964" s="1"/>
      <c r="E5964" s="1" t="s">
        <v>5912</v>
      </c>
      <c r="F5964" s="3"/>
      <c r="O5964"/>
      <c r="P5964"/>
      <c r="Q5964"/>
      <c r="U5964" s="969"/>
      <c r="V5964" s="38"/>
      <c r="W5964" s="38"/>
    </row>
    <row r="5965" spans="1:23" x14ac:dyDescent="0.35">
      <c r="A5965" s="958">
        <v>76604</v>
      </c>
      <c r="B5965" s="1058">
        <v>0.57999999999999996</v>
      </c>
      <c r="C5965" s="284" t="s">
        <v>8188</v>
      </c>
      <c r="D5965" s="1"/>
      <c r="E5965" s="1" t="s">
        <v>5912</v>
      </c>
      <c r="F5965" s="3"/>
      <c r="O5965"/>
      <c r="P5965"/>
      <c r="Q5965"/>
      <c r="U5965" s="969"/>
      <c r="V5965" s="38"/>
      <c r="W5965" s="38"/>
    </row>
    <row r="5966" spans="1:23" x14ac:dyDescent="0.35">
      <c r="A5966" s="958">
        <v>76641</v>
      </c>
      <c r="B5966" s="1058">
        <v>0.71</v>
      </c>
      <c r="C5966" s="284" t="s">
        <v>8205</v>
      </c>
      <c r="D5966" s="1"/>
      <c r="E5966" s="1" t="s">
        <v>5912</v>
      </c>
      <c r="F5966" s="3"/>
      <c r="O5966"/>
      <c r="P5966"/>
      <c r="Q5966"/>
      <c r="U5966" s="969"/>
      <c r="V5966" s="38"/>
      <c r="W5966" s="38"/>
    </row>
    <row r="5967" spans="1:23" x14ac:dyDescent="0.35">
      <c r="A5967" s="958">
        <v>76641</v>
      </c>
      <c r="B5967" s="1058">
        <v>0.71</v>
      </c>
      <c r="C5967" s="284" t="s">
        <v>8206</v>
      </c>
      <c r="D5967" s="1"/>
      <c r="E5967" s="1" t="s">
        <v>5912</v>
      </c>
      <c r="F5967" s="3"/>
      <c r="O5967"/>
      <c r="P5967"/>
      <c r="Q5967"/>
      <c r="U5967" s="969"/>
      <c r="V5967" s="38"/>
      <c r="W5967" s="38"/>
    </row>
    <row r="5968" spans="1:23" x14ac:dyDescent="0.35">
      <c r="A5968" s="958">
        <v>76642</v>
      </c>
      <c r="B5968" s="1058">
        <v>0.66</v>
      </c>
      <c r="C5968" s="284" t="s">
        <v>8194</v>
      </c>
      <c r="D5968" s="1"/>
      <c r="E5968" s="1" t="s">
        <v>5912</v>
      </c>
      <c r="F5968" s="3"/>
      <c r="O5968"/>
      <c r="P5968"/>
      <c r="Q5968"/>
      <c r="U5968" s="969"/>
      <c r="V5968" s="38"/>
      <c r="W5968" s="38"/>
    </row>
    <row r="5969" spans="1:23" x14ac:dyDescent="0.35">
      <c r="A5969" s="958">
        <v>76642</v>
      </c>
      <c r="B5969" s="1058">
        <v>0.66</v>
      </c>
      <c r="C5969" s="284" t="s">
        <v>8195</v>
      </c>
      <c r="D5969" s="1"/>
      <c r="E5969" s="1" t="s">
        <v>5912</v>
      </c>
      <c r="F5969" s="3"/>
      <c r="O5969"/>
      <c r="P5969"/>
      <c r="Q5969"/>
      <c r="U5969" s="969"/>
      <c r="V5969" s="38"/>
      <c r="W5969" s="38"/>
    </row>
    <row r="5970" spans="1:23" x14ac:dyDescent="0.35">
      <c r="A5970" s="958">
        <v>76700</v>
      </c>
      <c r="B5970" s="1058">
        <v>0.79</v>
      </c>
      <c r="C5970" s="284" t="s">
        <v>689</v>
      </c>
      <c r="D5970" s="1"/>
      <c r="E5970" s="1" t="s">
        <v>5912</v>
      </c>
      <c r="F5970" s="3"/>
      <c r="O5970"/>
      <c r="P5970"/>
      <c r="Q5970"/>
      <c r="U5970" s="969"/>
      <c r="V5970" s="38"/>
      <c r="W5970" s="38"/>
    </row>
    <row r="5971" spans="1:23" x14ac:dyDescent="0.35">
      <c r="A5971" s="958">
        <v>76705</v>
      </c>
      <c r="B5971" s="1058">
        <v>0.57999999999999996</v>
      </c>
      <c r="C5971" s="284" t="s">
        <v>8189</v>
      </c>
      <c r="D5971" s="1"/>
      <c r="E5971" s="1" t="s">
        <v>5912</v>
      </c>
      <c r="F5971" s="3"/>
      <c r="O5971"/>
      <c r="P5971"/>
      <c r="Q5971"/>
      <c r="U5971" s="969"/>
      <c r="V5971" s="38"/>
      <c r="W5971" s="38"/>
    </row>
    <row r="5972" spans="1:23" x14ac:dyDescent="0.35">
      <c r="A5972" s="958">
        <v>76705</v>
      </c>
      <c r="B5972" s="1058">
        <v>0.57999999999999996</v>
      </c>
      <c r="C5972" s="336" t="s">
        <v>2360</v>
      </c>
      <c r="D5972" s="1"/>
      <c r="E5972" s="1" t="s">
        <v>5912</v>
      </c>
      <c r="F5972" s="3"/>
      <c r="O5972"/>
      <c r="P5972"/>
      <c r="Q5972"/>
      <c r="U5972" s="969"/>
      <c r="V5972" s="38"/>
      <c r="W5972" s="38"/>
    </row>
    <row r="5973" spans="1:23" x14ac:dyDescent="0.35">
      <c r="A5973" s="958">
        <v>76705</v>
      </c>
      <c r="B5973" s="1058">
        <v>0.57999999999999996</v>
      </c>
      <c r="C5973" s="283" t="s">
        <v>8190</v>
      </c>
      <c r="D5973" s="1"/>
      <c r="E5973" s="1" t="s">
        <v>5912</v>
      </c>
      <c r="F5973" s="3"/>
      <c r="O5973"/>
      <c r="P5973"/>
      <c r="Q5973"/>
      <c r="U5973" s="969"/>
      <c r="V5973" s="38"/>
      <c r="W5973" s="38"/>
    </row>
    <row r="5974" spans="1:23" x14ac:dyDescent="0.35">
      <c r="A5974" s="958">
        <v>76770</v>
      </c>
      <c r="B5974" s="1058">
        <v>0.72</v>
      </c>
      <c r="C5974" s="283" t="s">
        <v>8207</v>
      </c>
      <c r="D5974" s="1"/>
      <c r="E5974" s="1" t="s">
        <v>5912</v>
      </c>
      <c r="F5974" s="3"/>
      <c r="O5974"/>
      <c r="P5974"/>
      <c r="Q5974"/>
      <c r="U5974" s="969"/>
      <c r="V5974" s="38"/>
      <c r="W5974" s="38"/>
    </row>
    <row r="5975" spans="1:23" x14ac:dyDescent="0.35">
      <c r="A5975" s="958">
        <v>76770</v>
      </c>
      <c r="B5975" s="1058">
        <v>0.72</v>
      </c>
      <c r="C5975" s="284" t="s">
        <v>1066</v>
      </c>
      <c r="D5975" s="1114"/>
      <c r="E5975" s="1" t="s">
        <v>5912</v>
      </c>
      <c r="F5975" s="3"/>
      <c r="O5975"/>
      <c r="P5975"/>
      <c r="Q5975"/>
      <c r="U5975" s="969"/>
      <c r="V5975" s="38"/>
      <c r="W5975" s="38"/>
    </row>
    <row r="5976" spans="1:23" x14ac:dyDescent="0.35">
      <c r="A5976" s="958">
        <v>76800</v>
      </c>
      <c r="B5976" s="1058">
        <v>1.1000000000000001</v>
      </c>
      <c r="C5976" s="283" t="s">
        <v>8254</v>
      </c>
      <c r="D5976" s="1"/>
      <c r="E5976" s="1" t="s">
        <v>5912</v>
      </c>
      <c r="F5976" s="3"/>
      <c r="O5976"/>
      <c r="P5976"/>
      <c r="Q5976"/>
      <c r="U5976" s="969"/>
      <c r="V5976" s="38"/>
      <c r="W5976" s="38"/>
    </row>
    <row r="5977" spans="1:23" x14ac:dyDescent="0.35">
      <c r="A5977" s="958">
        <v>76805</v>
      </c>
      <c r="B5977" s="1058">
        <v>0.97</v>
      </c>
      <c r="C5977" s="283" t="s">
        <v>8230</v>
      </c>
      <c r="D5977" s="1"/>
      <c r="E5977" s="1" t="s">
        <v>5912</v>
      </c>
      <c r="F5977" s="3"/>
      <c r="O5977"/>
      <c r="P5977"/>
      <c r="Q5977"/>
      <c r="U5977" s="969"/>
      <c r="V5977" s="38"/>
      <c r="W5977" s="38"/>
    </row>
    <row r="5978" spans="1:23" x14ac:dyDescent="0.35">
      <c r="A5978" s="958">
        <v>76817</v>
      </c>
      <c r="B5978" s="1058">
        <v>0.73</v>
      </c>
      <c r="C5978" s="284" t="s">
        <v>8208</v>
      </c>
      <c r="D5978" s="1"/>
      <c r="E5978" s="1" t="s">
        <v>5912</v>
      </c>
      <c r="F5978" s="3"/>
      <c r="O5978"/>
      <c r="P5978"/>
      <c r="Q5978"/>
      <c r="U5978" s="969"/>
      <c r="V5978" s="38"/>
      <c r="W5978" s="38"/>
    </row>
    <row r="5979" spans="1:23" x14ac:dyDescent="0.35">
      <c r="A5979" s="958">
        <v>76818</v>
      </c>
      <c r="B5979" s="1058">
        <v>1.02</v>
      </c>
      <c r="C5979" s="283" t="s">
        <v>8244</v>
      </c>
      <c r="D5979" s="1"/>
      <c r="E5979" s="1" t="s">
        <v>5912</v>
      </c>
      <c r="F5979" s="3"/>
      <c r="O5979"/>
      <c r="P5979"/>
      <c r="Q5979"/>
      <c r="U5979" s="969"/>
      <c r="V5979" s="38"/>
      <c r="W5979" s="38"/>
    </row>
    <row r="5980" spans="1:23" x14ac:dyDescent="0.35">
      <c r="A5980" s="958">
        <v>76830</v>
      </c>
      <c r="B5980" s="1058">
        <v>0.67</v>
      </c>
      <c r="C5980" s="284" t="s">
        <v>8196</v>
      </c>
      <c r="D5980" s="38"/>
      <c r="E5980" s="1" t="s">
        <v>5912</v>
      </c>
      <c r="F5980" s="3"/>
      <c r="O5980"/>
      <c r="P5980"/>
      <c r="Q5980"/>
      <c r="U5980" s="969"/>
      <c r="V5980" s="38"/>
      <c r="W5980" s="38"/>
    </row>
    <row r="5981" spans="1:23" x14ac:dyDescent="0.35">
      <c r="A5981" s="958">
        <v>76856</v>
      </c>
      <c r="B5981" s="1058">
        <v>0.67</v>
      </c>
      <c r="C5981" s="284" t="s">
        <v>8197</v>
      </c>
      <c r="D5981" s="1"/>
      <c r="E5981" s="1" t="s">
        <v>5912</v>
      </c>
      <c r="F5981" s="3"/>
      <c r="O5981"/>
      <c r="P5981"/>
      <c r="Q5981"/>
      <c r="U5981" s="969"/>
      <c r="V5981" s="38"/>
      <c r="W5981" s="38"/>
    </row>
    <row r="5982" spans="1:23" x14ac:dyDescent="0.35">
      <c r="A5982" s="958">
        <v>76870</v>
      </c>
      <c r="B5982" s="1058">
        <v>0.62</v>
      </c>
      <c r="C5982" s="284" t="s">
        <v>8193</v>
      </c>
      <c r="D5982" s="1"/>
      <c r="E5982" s="1" t="s">
        <v>5912</v>
      </c>
      <c r="F5982" s="3"/>
      <c r="O5982"/>
      <c r="P5982"/>
      <c r="Q5982"/>
      <c r="U5982" s="969"/>
      <c r="V5982" s="38"/>
      <c r="W5982" s="38"/>
    </row>
    <row r="5983" spans="1:23" x14ac:dyDescent="0.35">
      <c r="A5983" s="958">
        <v>76881</v>
      </c>
      <c r="B5983" s="1058">
        <v>0.88</v>
      </c>
      <c r="C5983" s="283" t="s">
        <v>8229</v>
      </c>
      <c r="D5983" s="1109"/>
      <c r="E5983" s="1" t="s">
        <v>5912</v>
      </c>
      <c r="F5983" s="3"/>
      <c r="O5983"/>
      <c r="P5983"/>
      <c r="Q5983"/>
      <c r="U5983" s="969"/>
      <c r="V5983" s="38"/>
      <c r="W5983" s="38"/>
    </row>
    <row r="5984" spans="1:23" x14ac:dyDescent="0.35">
      <c r="A5984" s="958">
        <v>76882</v>
      </c>
      <c r="B5984" s="1058">
        <v>0.67</v>
      </c>
      <c r="C5984" s="284" t="s">
        <v>8198</v>
      </c>
      <c r="D5984" s="1"/>
      <c r="E5984" s="1" t="s">
        <v>5912</v>
      </c>
      <c r="F5984" s="3"/>
      <c r="O5984"/>
      <c r="P5984"/>
      <c r="Q5984"/>
      <c r="U5984" s="969"/>
      <c r="V5984" s="38"/>
      <c r="W5984" s="38"/>
    </row>
    <row r="5985" spans="1:23" x14ac:dyDescent="0.35">
      <c r="A5985" s="958">
        <v>76882</v>
      </c>
      <c r="B5985" s="1058">
        <v>0.67</v>
      </c>
      <c r="C5985" s="284" t="s">
        <v>8199</v>
      </c>
      <c r="D5985" s="1"/>
      <c r="E5985" s="1" t="s">
        <v>5912</v>
      </c>
      <c r="F5985" s="3"/>
      <c r="O5985"/>
      <c r="P5985"/>
      <c r="Q5985"/>
      <c r="U5985" s="969"/>
      <c r="V5985" s="38"/>
      <c r="W5985" s="38"/>
    </row>
    <row r="5986" spans="1:23" x14ac:dyDescent="0.35">
      <c r="A5986" s="958">
        <v>76882</v>
      </c>
      <c r="B5986" s="1058">
        <v>0.67</v>
      </c>
      <c r="C5986" s="284" t="s">
        <v>8200</v>
      </c>
      <c r="D5986" s="1"/>
      <c r="E5986" s="1" t="s">
        <v>5912</v>
      </c>
      <c r="F5986" s="3"/>
      <c r="O5986"/>
      <c r="P5986"/>
      <c r="Q5986"/>
      <c r="U5986" s="969"/>
      <c r="V5986" s="38"/>
      <c r="W5986" s="38"/>
    </row>
    <row r="5987" spans="1:23" x14ac:dyDescent="0.35">
      <c r="A5987" s="958">
        <v>76882</v>
      </c>
      <c r="B5987" s="1058">
        <v>0.67</v>
      </c>
      <c r="C5987" s="284" t="s">
        <v>8201</v>
      </c>
      <c r="D5987" s="1"/>
      <c r="E5987" s="1" t="s">
        <v>5912</v>
      </c>
      <c r="F5987" s="3"/>
      <c r="O5987"/>
      <c r="P5987"/>
      <c r="Q5987"/>
      <c r="U5987" s="969"/>
      <c r="V5987" s="38"/>
      <c r="W5987" s="38"/>
    </row>
    <row r="5988" spans="1:23" x14ac:dyDescent="0.35">
      <c r="A5988" s="958">
        <v>77065</v>
      </c>
      <c r="B5988" s="1058">
        <v>0.79</v>
      </c>
      <c r="C5988" s="284" t="s">
        <v>8219</v>
      </c>
      <c r="D5988" s="1"/>
      <c r="E5988" s="1" t="s">
        <v>5912</v>
      </c>
      <c r="F5988" s="3"/>
      <c r="O5988"/>
      <c r="P5988"/>
      <c r="Q5988"/>
      <c r="U5988" s="969"/>
      <c r="V5988" s="38"/>
      <c r="W5988" s="38"/>
    </row>
    <row r="5989" spans="1:23" x14ac:dyDescent="0.35">
      <c r="A5989" s="958">
        <v>77065</v>
      </c>
      <c r="B5989" s="1058">
        <v>0.79</v>
      </c>
      <c r="C5989" s="284" t="s">
        <v>8220</v>
      </c>
      <c r="D5989" s="1"/>
      <c r="E5989" s="1" t="s">
        <v>5912</v>
      </c>
      <c r="F5989" s="3"/>
      <c r="O5989"/>
      <c r="P5989"/>
      <c r="Q5989"/>
      <c r="U5989" s="969"/>
      <c r="V5989" s="38"/>
      <c r="W5989" s="38"/>
    </row>
    <row r="5990" spans="1:23" x14ac:dyDescent="0.35">
      <c r="A5990" s="958">
        <v>77065</v>
      </c>
      <c r="B5990" s="1058">
        <v>0.79</v>
      </c>
      <c r="C5990" s="284" t="s">
        <v>8221</v>
      </c>
      <c r="E5990" s="1" t="s">
        <v>5912</v>
      </c>
      <c r="F5990" s="3"/>
      <c r="O5990"/>
      <c r="P5990"/>
      <c r="Q5990"/>
      <c r="U5990" s="969"/>
      <c r="V5990" s="38"/>
      <c r="W5990" s="38"/>
    </row>
    <row r="5991" spans="1:23" x14ac:dyDescent="0.35">
      <c r="A5991" s="958">
        <v>77065</v>
      </c>
      <c r="B5991" s="1058">
        <v>0.79</v>
      </c>
      <c r="C5991" s="284" t="s">
        <v>8222</v>
      </c>
      <c r="D5991" s="1"/>
      <c r="E5991" s="1" t="s">
        <v>5912</v>
      </c>
      <c r="F5991" s="3"/>
      <c r="O5991"/>
      <c r="P5991"/>
      <c r="Q5991"/>
      <c r="U5991" s="969"/>
      <c r="V5991" s="38"/>
      <c r="W5991" s="38"/>
    </row>
    <row r="5992" spans="1:23" x14ac:dyDescent="0.35">
      <c r="A5992" s="958">
        <v>77066</v>
      </c>
      <c r="B5992" s="1058">
        <v>0.98</v>
      </c>
      <c r="C5992" s="284" t="s">
        <v>8238</v>
      </c>
      <c r="E5992" s="1" t="s">
        <v>5912</v>
      </c>
      <c r="F5992" s="3"/>
      <c r="O5992"/>
      <c r="P5992"/>
      <c r="Q5992"/>
      <c r="U5992" s="969"/>
      <c r="V5992" s="38"/>
      <c r="W5992" s="38"/>
    </row>
    <row r="5993" spans="1:23" x14ac:dyDescent="0.35">
      <c r="A5993" s="958">
        <v>77067</v>
      </c>
      <c r="B5993" s="1058">
        <v>0.74</v>
      </c>
      <c r="C5993" s="284" t="s">
        <v>8209</v>
      </c>
      <c r="D5993" s="38"/>
      <c r="E5993" s="1" t="s">
        <v>5912</v>
      </c>
      <c r="O5993"/>
      <c r="P5993"/>
      <c r="Q5993"/>
      <c r="U5993" s="969"/>
      <c r="V5993" s="38"/>
      <c r="W5993" s="38"/>
    </row>
    <row r="5994" spans="1:23" x14ac:dyDescent="0.35">
      <c r="A5994" s="958">
        <v>77067</v>
      </c>
      <c r="B5994" s="1058">
        <v>0.74</v>
      </c>
      <c r="C5994" s="284" t="s">
        <v>8210</v>
      </c>
      <c r="D5994" s="38"/>
      <c r="E5994" s="1" t="s">
        <v>5912</v>
      </c>
      <c r="F5994" s="3"/>
      <c r="O5994"/>
      <c r="P5994"/>
      <c r="Q5994"/>
      <c r="U5994" s="969"/>
      <c r="V5994" s="38"/>
      <c r="W5994" s="38"/>
    </row>
    <row r="5995" spans="1:23" x14ac:dyDescent="0.35">
      <c r="A5995" s="958">
        <v>77075</v>
      </c>
      <c r="B5995" s="1058">
        <v>0.54</v>
      </c>
      <c r="C5995" s="284" t="s">
        <v>8186</v>
      </c>
      <c r="D5995" s="1"/>
      <c r="E5995" s="1" t="s">
        <v>5912</v>
      </c>
      <c r="O5995"/>
      <c r="P5995"/>
      <c r="Q5995"/>
      <c r="U5995" s="969"/>
      <c r="V5995" s="38"/>
      <c r="W5995" s="38"/>
    </row>
    <row r="5996" spans="1:23" x14ac:dyDescent="0.35">
      <c r="A5996" s="958">
        <v>77078</v>
      </c>
      <c r="B5996" s="1058">
        <v>0.24</v>
      </c>
      <c r="C5996" s="284" t="s">
        <v>8149</v>
      </c>
      <c r="D5996" s="1"/>
      <c r="E5996" s="1" t="s">
        <v>5912</v>
      </c>
      <c r="F5996" s="3"/>
      <c r="O5996"/>
      <c r="P5996"/>
      <c r="Q5996"/>
      <c r="U5996" s="969"/>
      <c r="V5996" s="38"/>
      <c r="W5996" s="38"/>
    </row>
    <row r="5997" spans="1:23" x14ac:dyDescent="0.35">
      <c r="A5997" s="958">
        <v>77078</v>
      </c>
      <c r="B5997" s="1058">
        <v>0.24</v>
      </c>
      <c r="C5997" s="284" t="s">
        <v>8150</v>
      </c>
      <c r="D5997" s="1"/>
      <c r="E5997" s="1" t="s">
        <v>5912</v>
      </c>
      <c r="F5997" s="3"/>
      <c r="O5997"/>
      <c r="P5997"/>
      <c r="Q5997"/>
      <c r="U5997" s="969"/>
      <c r="V5997" s="38"/>
      <c r="W5997" s="38"/>
    </row>
    <row r="5998" spans="1:23" x14ac:dyDescent="0.35">
      <c r="A5998" s="958">
        <v>77080</v>
      </c>
      <c r="B5998" s="1058">
        <v>0.2</v>
      </c>
      <c r="C5998" s="283" t="s">
        <v>8129</v>
      </c>
      <c r="D5998" s="1"/>
      <c r="E5998" s="1" t="s">
        <v>5912</v>
      </c>
      <c r="F5998" s="3"/>
      <c r="O5998"/>
      <c r="P5998"/>
      <c r="Q5998"/>
      <c r="U5998" s="969"/>
      <c r="V5998" s="38"/>
      <c r="W5998" s="38"/>
    </row>
    <row r="5999" spans="1:23" x14ac:dyDescent="0.35">
      <c r="A5999" s="958">
        <v>93306</v>
      </c>
      <c r="B5999" s="1058">
        <v>1.42</v>
      </c>
      <c r="C5999" s="283" t="s">
        <v>5375</v>
      </c>
      <c r="D5999" s="1"/>
      <c r="E5999" s="1" t="s">
        <v>5912</v>
      </c>
      <c r="F5999" s="3"/>
      <c r="O5999"/>
      <c r="P5999"/>
      <c r="Q5999"/>
      <c r="U5999" s="969"/>
      <c r="V5999" s="38"/>
      <c r="W5999" s="38"/>
    </row>
    <row r="6000" spans="1:23" x14ac:dyDescent="0.35">
      <c r="A6000" s="958">
        <v>93325</v>
      </c>
      <c r="B6000" s="1058">
        <v>7.0000000000000007E-2</v>
      </c>
      <c r="C6000" s="283" t="s">
        <v>8073</v>
      </c>
      <c r="D6000" s="1"/>
      <c r="E6000" s="1" t="s">
        <v>5912</v>
      </c>
      <c r="F6000" s="3"/>
      <c r="O6000"/>
      <c r="P6000"/>
      <c r="Q6000"/>
      <c r="U6000" s="969"/>
      <c r="V6000" s="38"/>
      <c r="W6000" s="38"/>
    </row>
    <row r="6001" spans="1:23" x14ac:dyDescent="0.35">
      <c r="A6001" s="958">
        <v>93880</v>
      </c>
      <c r="B6001" s="1058">
        <v>0.78</v>
      </c>
      <c r="C6001" s="284" t="s">
        <v>8212</v>
      </c>
      <c r="D6001" s="1"/>
      <c r="E6001" s="1" t="s">
        <v>5912</v>
      </c>
      <c r="F6001" s="3"/>
      <c r="O6001"/>
      <c r="P6001"/>
      <c r="Q6001"/>
      <c r="U6001" s="969"/>
      <c r="V6001" s="38"/>
      <c r="W6001" s="38"/>
    </row>
    <row r="6002" spans="1:23" x14ac:dyDescent="0.35">
      <c r="A6002" s="958">
        <v>93923</v>
      </c>
      <c r="B6002" s="1058">
        <v>0.44</v>
      </c>
      <c r="C6002" s="283" t="s">
        <v>8176</v>
      </c>
      <c r="D6002" s="38"/>
      <c r="E6002" s="1" t="s">
        <v>5912</v>
      </c>
      <c r="F6002" s="3"/>
      <c r="O6002"/>
      <c r="P6002"/>
      <c r="Q6002"/>
      <c r="U6002" s="969"/>
      <c r="V6002" s="38"/>
      <c r="W6002" s="38"/>
    </row>
    <row r="6003" spans="1:23" x14ac:dyDescent="0.35">
      <c r="A6003" s="958">
        <v>93925</v>
      </c>
      <c r="B6003" s="1058">
        <v>0.78</v>
      </c>
      <c r="C6003" s="284" t="s">
        <v>8213</v>
      </c>
      <c r="D6003" s="1"/>
      <c r="E6003" s="1" t="s">
        <v>5912</v>
      </c>
      <c r="F6003" s="3"/>
      <c r="O6003"/>
      <c r="P6003"/>
      <c r="Q6003"/>
      <c r="U6003" s="969"/>
      <c r="V6003" s="38"/>
      <c r="W6003" s="38"/>
    </row>
    <row r="6004" spans="1:23" x14ac:dyDescent="0.35">
      <c r="A6004" s="958">
        <v>93926</v>
      </c>
      <c r="B6004" s="1058">
        <v>0.49</v>
      </c>
      <c r="C6004" s="284" t="s">
        <v>8181</v>
      </c>
      <c r="D6004" s="1"/>
      <c r="E6004" s="1" t="s">
        <v>5912</v>
      </c>
      <c r="F6004" s="3"/>
      <c r="O6004"/>
      <c r="P6004"/>
      <c r="Q6004"/>
      <c r="U6004" s="969"/>
      <c r="V6004" s="38"/>
      <c r="W6004" s="38"/>
    </row>
    <row r="6005" spans="1:23" x14ac:dyDescent="0.35">
      <c r="A6005" s="958">
        <v>93930</v>
      </c>
      <c r="B6005" s="1058">
        <v>0.78</v>
      </c>
      <c r="C6005" s="284" t="s">
        <v>8214</v>
      </c>
      <c r="D6005" s="1"/>
      <c r="E6005" s="1" t="s">
        <v>5912</v>
      </c>
      <c r="F6005" s="3"/>
      <c r="O6005"/>
      <c r="P6005"/>
      <c r="Q6005"/>
      <c r="U6005" s="969"/>
      <c r="V6005" s="38"/>
      <c r="W6005" s="38"/>
    </row>
    <row r="6006" spans="1:23" x14ac:dyDescent="0.35">
      <c r="A6006" s="958">
        <v>93930</v>
      </c>
      <c r="B6006" s="1058">
        <v>0.78</v>
      </c>
      <c r="C6006" s="284" t="s">
        <v>8215</v>
      </c>
      <c r="D6006" s="1"/>
      <c r="E6006" s="1" t="s">
        <v>5912</v>
      </c>
      <c r="F6006" s="3"/>
      <c r="O6006"/>
      <c r="P6006"/>
      <c r="Q6006"/>
      <c r="U6006" s="969"/>
      <c r="V6006" s="38"/>
      <c r="W6006" s="38"/>
    </row>
    <row r="6007" spans="1:23" x14ac:dyDescent="0.35">
      <c r="A6007" s="958">
        <v>93931</v>
      </c>
      <c r="B6007" s="1058">
        <v>0.49</v>
      </c>
      <c r="C6007" s="284" t="s">
        <v>8182</v>
      </c>
      <c r="D6007" s="1"/>
      <c r="E6007" s="1" t="s">
        <v>5912</v>
      </c>
      <c r="O6007"/>
      <c r="P6007"/>
      <c r="Q6007"/>
      <c r="U6007" s="969"/>
      <c r="V6007" s="38"/>
      <c r="W6007" s="38"/>
    </row>
    <row r="6008" spans="1:23" x14ac:dyDescent="0.35">
      <c r="A6008" s="958">
        <v>93931</v>
      </c>
      <c r="B6008" s="1058">
        <v>0.49</v>
      </c>
      <c r="C6008" s="283" t="s">
        <v>8183</v>
      </c>
      <c r="D6008" s="1"/>
      <c r="E6008" s="1" t="s">
        <v>5912</v>
      </c>
      <c r="F6008" s="3"/>
      <c r="O6008"/>
      <c r="P6008"/>
      <c r="Q6008"/>
      <c r="U6008" s="969"/>
      <c r="V6008" s="38"/>
      <c r="W6008" s="38"/>
    </row>
    <row r="6009" spans="1:23" x14ac:dyDescent="0.35">
      <c r="A6009" s="958">
        <v>93970</v>
      </c>
      <c r="B6009" s="1058">
        <v>0.68</v>
      </c>
      <c r="C6009" s="284" t="s">
        <v>8202</v>
      </c>
      <c r="D6009" s="1"/>
      <c r="E6009" s="1" t="s">
        <v>5912</v>
      </c>
      <c r="O6009"/>
      <c r="P6009"/>
      <c r="Q6009"/>
      <c r="U6009" s="969"/>
      <c r="V6009" s="38"/>
      <c r="W6009" s="38"/>
    </row>
    <row r="6010" spans="1:23" x14ac:dyDescent="0.35">
      <c r="A6010" s="958">
        <v>93970</v>
      </c>
      <c r="B6010" s="1058">
        <v>0.68</v>
      </c>
      <c r="C6010" s="283" t="s">
        <v>8203</v>
      </c>
      <c r="D6010" s="1"/>
      <c r="E6010" s="1" t="s">
        <v>5912</v>
      </c>
      <c r="F6010" s="3"/>
      <c r="O6010"/>
      <c r="P6010"/>
      <c r="Q6010"/>
      <c r="U6010" s="969"/>
      <c r="V6010" s="38"/>
      <c r="W6010" s="38"/>
    </row>
    <row r="6011" spans="1:23" x14ac:dyDescent="0.35">
      <c r="A6011" s="958">
        <v>93970</v>
      </c>
      <c r="B6011" s="1058">
        <v>0.68</v>
      </c>
      <c r="C6011" s="284" t="s">
        <v>8204</v>
      </c>
      <c r="D6011" s="1"/>
      <c r="E6011" s="1" t="s">
        <v>5912</v>
      </c>
      <c r="F6011" s="3"/>
      <c r="O6011"/>
      <c r="P6011"/>
      <c r="Q6011"/>
      <c r="U6011" s="969"/>
      <c r="V6011" s="38"/>
      <c r="W6011" s="38"/>
    </row>
    <row r="6012" spans="1:23" x14ac:dyDescent="0.35">
      <c r="A6012" s="958">
        <v>93971</v>
      </c>
      <c r="B6012" s="1058">
        <v>0.44</v>
      </c>
      <c r="C6012" s="284" t="s">
        <v>8177</v>
      </c>
      <c r="E6012" s="1" t="s">
        <v>5912</v>
      </c>
      <c r="F6012" s="3"/>
      <c r="O6012"/>
      <c r="P6012"/>
      <c r="Q6012"/>
      <c r="U6012" s="969"/>
      <c r="V6012" s="38"/>
      <c r="W6012" s="38"/>
    </row>
    <row r="6013" spans="1:23" x14ac:dyDescent="0.35">
      <c r="A6013" s="958">
        <v>93971</v>
      </c>
      <c r="B6013" s="1058">
        <v>0.44</v>
      </c>
      <c r="C6013" s="284" t="s">
        <v>8178</v>
      </c>
      <c r="D6013" s="1109"/>
      <c r="E6013" s="1" t="s">
        <v>5912</v>
      </c>
      <c r="F6013" s="3"/>
      <c r="O6013"/>
      <c r="P6013"/>
      <c r="Q6013"/>
      <c r="U6013" s="969"/>
      <c r="V6013" s="38"/>
      <c r="W6013" s="38"/>
    </row>
    <row r="6014" spans="1:23" x14ac:dyDescent="0.35">
      <c r="A6014" s="958">
        <v>93971</v>
      </c>
      <c r="B6014" s="1058">
        <v>0.44</v>
      </c>
      <c r="C6014" s="284" t="s">
        <v>8179</v>
      </c>
      <c r="D6014" s="1"/>
      <c r="E6014" s="1" t="s">
        <v>5912</v>
      </c>
      <c r="F6014" s="3"/>
      <c r="O6014"/>
      <c r="P6014"/>
      <c r="Q6014"/>
      <c r="U6014" s="969"/>
      <c r="V6014" s="38"/>
      <c r="W6014" s="38"/>
    </row>
    <row r="6015" spans="1:23" x14ac:dyDescent="0.35">
      <c r="A6015" s="958">
        <v>93971</v>
      </c>
      <c r="B6015" s="1058">
        <v>0.44</v>
      </c>
      <c r="C6015" s="284" t="s">
        <v>8180</v>
      </c>
      <c r="D6015" s="1"/>
      <c r="E6015" s="1" t="s">
        <v>5912</v>
      </c>
      <c r="F6015" s="3"/>
      <c r="O6015"/>
      <c r="P6015"/>
      <c r="Q6015"/>
      <c r="U6015" s="969"/>
      <c r="V6015" s="38"/>
      <c r="W6015" s="38"/>
    </row>
    <row r="6016" spans="1:23" x14ac:dyDescent="0.35">
      <c r="A6016" s="958">
        <v>93976</v>
      </c>
      <c r="B6016" s="1058">
        <v>0.78</v>
      </c>
      <c r="C6016" s="283" t="s">
        <v>8216</v>
      </c>
      <c r="D6016" s="1"/>
      <c r="E6016" s="1" t="s">
        <v>5912</v>
      </c>
      <c r="F6016" s="3"/>
      <c r="O6016"/>
      <c r="P6016"/>
      <c r="Q6016"/>
      <c r="U6016" s="969"/>
      <c r="V6016" s="38"/>
      <c r="W6016" s="38"/>
    </row>
    <row r="6017" spans="1:23" x14ac:dyDescent="0.35">
      <c r="A6017" s="958" t="s">
        <v>6552</v>
      </c>
      <c r="B6017" s="1058">
        <v>4.33</v>
      </c>
      <c r="C6017" s="284" t="s">
        <v>8361</v>
      </c>
      <c r="D6017" s="1"/>
      <c r="E6017" s="1" t="s">
        <v>5912</v>
      </c>
      <c r="F6017" s="3"/>
      <c r="O6017"/>
      <c r="P6017"/>
      <c r="Q6017"/>
      <c r="U6017" s="969"/>
      <c r="V6017" s="38"/>
      <c r="W6017" s="38"/>
    </row>
    <row r="6018" spans="1:23" x14ac:dyDescent="0.35">
      <c r="A6018" s="958" t="s">
        <v>515</v>
      </c>
      <c r="B6018" s="1058">
        <v>2.75</v>
      </c>
      <c r="C6018" s="284" t="s">
        <v>8353</v>
      </c>
      <c r="D6018" s="1"/>
      <c r="E6018" s="1" t="s">
        <v>5912</v>
      </c>
      <c r="F6018" s="3"/>
      <c r="O6018"/>
      <c r="P6018"/>
      <c r="Q6018"/>
      <c r="U6018" s="969"/>
      <c r="V6018" s="38"/>
      <c r="W6018" s="38"/>
    </row>
    <row r="6019" spans="1:23" x14ac:dyDescent="0.35">
      <c r="A6019" s="958" t="s">
        <v>515</v>
      </c>
      <c r="B6019" s="1058">
        <v>2.75</v>
      </c>
      <c r="C6019" s="284" t="s">
        <v>8354</v>
      </c>
      <c r="D6019" s="1"/>
      <c r="E6019" s="1" t="s">
        <v>5912</v>
      </c>
      <c r="F6019" s="3"/>
      <c r="O6019"/>
      <c r="P6019"/>
      <c r="Q6019"/>
      <c r="U6019" s="969"/>
      <c r="V6019" s="38"/>
      <c r="W6019" s="38"/>
    </row>
    <row r="6020" spans="1:23" x14ac:dyDescent="0.35">
      <c r="A6020" s="958" t="s">
        <v>517</v>
      </c>
      <c r="B6020" s="1058">
        <v>2.9</v>
      </c>
      <c r="C6020" s="284" t="s">
        <v>8355</v>
      </c>
      <c r="D6020" s="1"/>
      <c r="E6020" s="1" t="s">
        <v>5912</v>
      </c>
      <c r="F6020" s="3"/>
      <c r="O6020"/>
      <c r="P6020"/>
      <c r="Q6020"/>
      <c r="U6020" s="969"/>
      <c r="V6020" s="38"/>
      <c r="W6020" s="38"/>
    </row>
    <row r="6021" spans="1:23" x14ac:dyDescent="0.35">
      <c r="A6021" s="958" t="s">
        <v>517</v>
      </c>
      <c r="B6021" s="1058">
        <v>2.9</v>
      </c>
      <c r="C6021" s="284" t="s">
        <v>8356</v>
      </c>
      <c r="D6021" s="1"/>
      <c r="E6021" s="1" t="s">
        <v>5912</v>
      </c>
      <c r="F6021" s="3"/>
      <c r="O6021"/>
      <c r="P6021"/>
      <c r="Q6021"/>
      <c r="U6021" s="969"/>
      <c r="V6021" s="38"/>
      <c r="W6021" s="38"/>
    </row>
    <row r="6022" spans="1:23" x14ac:dyDescent="0.35">
      <c r="A6022" s="958" t="s">
        <v>1275</v>
      </c>
      <c r="B6022" s="1058">
        <v>3.1799999999999997</v>
      </c>
      <c r="C6022" s="284" t="s">
        <v>8357</v>
      </c>
      <c r="D6022" s="1"/>
      <c r="E6022" s="1" t="s">
        <v>5912</v>
      </c>
      <c r="F6022" s="3"/>
      <c r="O6022"/>
      <c r="P6022"/>
      <c r="Q6022"/>
      <c r="U6022" s="969"/>
      <c r="V6022" s="38"/>
      <c r="W6022" s="38"/>
    </row>
    <row r="6023" spans="1:23" x14ac:dyDescent="0.35">
      <c r="A6023" s="958" t="s">
        <v>1275</v>
      </c>
      <c r="B6023" s="1058">
        <v>3.1799999999999997</v>
      </c>
      <c r="C6023" s="284" t="s">
        <v>8358</v>
      </c>
      <c r="D6023" s="1"/>
      <c r="E6023" s="1" t="s">
        <v>5912</v>
      </c>
      <c r="F6023" s="3"/>
      <c r="O6023"/>
      <c r="P6023"/>
      <c r="Q6023"/>
      <c r="U6023" s="969"/>
      <c r="V6023" s="38"/>
      <c r="W6023" s="38"/>
    </row>
    <row r="6024" spans="1:23" x14ac:dyDescent="0.35">
      <c r="A6024" s="958" t="s">
        <v>8359</v>
      </c>
      <c r="B6024" s="1058">
        <v>3.54</v>
      </c>
      <c r="C6024" s="283" t="s">
        <v>8360</v>
      </c>
      <c r="D6024" s="1"/>
      <c r="E6024" s="1" t="s">
        <v>5912</v>
      </c>
      <c r="F6024" s="3"/>
      <c r="O6024"/>
      <c r="P6024"/>
      <c r="Q6024"/>
      <c r="U6024" s="969"/>
      <c r="V6024" s="38"/>
      <c r="W6024" s="38"/>
    </row>
    <row r="6025" spans="1:23" x14ac:dyDescent="0.35">
      <c r="A6025" s="1407" t="s">
        <v>496</v>
      </c>
      <c r="B6025" s="1408">
        <v>1.96</v>
      </c>
      <c r="C6025" s="477" t="s">
        <v>5918</v>
      </c>
      <c r="D6025" s="1"/>
      <c r="E6025" s="977" t="s">
        <v>5912</v>
      </c>
      <c r="F6025" s="3"/>
      <c r="O6025"/>
      <c r="P6025"/>
      <c r="Q6025"/>
      <c r="U6025" s="969"/>
      <c r="V6025" s="38"/>
      <c r="W6025" s="38"/>
    </row>
    <row r="6026" spans="1:23" x14ac:dyDescent="0.35">
      <c r="A6026" s="1409" t="s">
        <v>506</v>
      </c>
      <c r="B6026" s="1410">
        <v>2.2599999999999998</v>
      </c>
      <c r="C6026" s="1411" t="s">
        <v>5920</v>
      </c>
      <c r="D6026" s="1"/>
      <c r="E6026" s="977" t="s">
        <v>5912</v>
      </c>
      <c r="F6026" s="3"/>
      <c r="O6026"/>
      <c r="P6026"/>
      <c r="Q6026"/>
      <c r="U6026" s="969"/>
      <c r="V6026" s="38"/>
      <c r="W6026" s="38"/>
    </row>
    <row r="6027" spans="1:23" x14ac:dyDescent="0.35">
      <c r="A6027" s="958" t="s">
        <v>478</v>
      </c>
      <c r="B6027" s="1058">
        <v>1.42</v>
      </c>
      <c r="C6027" s="284" t="s">
        <v>8311</v>
      </c>
      <c r="D6027" s="1"/>
      <c r="E6027" s="1" t="s">
        <v>5912</v>
      </c>
      <c r="F6027" s="3"/>
      <c r="O6027"/>
      <c r="P6027"/>
      <c r="Q6027"/>
      <c r="U6027" s="969"/>
      <c r="V6027" s="38"/>
      <c r="W6027" s="38"/>
    </row>
    <row r="6028" spans="1:23" x14ac:dyDescent="0.35">
      <c r="A6028" s="958" t="s">
        <v>1178</v>
      </c>
      <c r="B6028" s="1058">
        <v>1.32</v>
      </c>
      <c r="C6028" s="284" t="s">
        <v>8296</v>
      </c>
      <c r="D6028" s="1"/>
      <c r="E6028" s="1" t="s">
        <v>5912</v>
      </c>
      <c r="F6028" s="3"/>
      <c r="O6028"/>
      <c r="P6028"/>
      <c r="Q6028"/>
      <c r="U6028" s="969"/>
      <c r="V6028" s="38"/>
      <c r="W6028" s="38"/>
    </row>
    <row r="6029" spans="1:23" x14ac:dyDescent="0.35">
      <c r="A6029" s="1407" t="s">
        <v>863</v>
      </c>
      <c r="B6029" s="1408">
        <v>1.33</v>
      </c>
      <c r="C6029" s="440" t="s">
        <v>5914</v>
      </c>
      <c r="D6029" s="38"/>
      <c r="E6029" s="977" t="s">
        <v>5912</v>
      </c>
      <c r="F6029" s="3"/>
      <c r="O6029"/>
      <c r="P6029"/>
      <c r="Q6029"/>
      <c r="U6029" s="969"/>
      <c r="V6029" s="38"/>
      <c r="W6029" s="38"/>
    </row>
    <row r="6030" spans="1:23" x14ac:dyDescent="0.35">
      <c r="A6030" s="1407" t="s">
        <v>863</v>
      </c>
      <c r="B6030" s="1408">
        <v>1.33</v>
      </c>
      <c r="C6030" s="440" t="s">
        <v>5915</v>
      </c>
      <c r="E6030" s="977" t="s">
        <v>5912</v>
      </c>
      <c r="F6030" s="3"/>
      <c r="O6030"/>
      <c r="P6030"/>
      <c r="Q6030"/>
      <c r="U6030" s="969"/>
      <c r="V6030" s="38"/>
      <c r="W6030" s="38"/>
    </row>
    <row r="6031" spans="1:23" x14ac:dyDescent="0.35">
      <c r="A6031" s="958" t="s">
        <v>863</v>
      </c>
      <c r="B6031" s="1058">
        <v>1.33</v>
      </c>
      <c r="C6031" s="284" t="s">
        <v>8297</v>
      </c>
      <c r="D6031" s="1"/>
      <c r="E6031" s="1" t="s">
        <v>5912</v>
      </c>
      <c r="F6031" s="3"/>
      <c r="O6031"/>
      <c r="P6031"/>
      <c r="Q6031"/>
      <c r="U6031" s="969"/>
      <c r="V6031" s="38"/>
      <c r="W6031" s="38"/>
    </row>
    <row r="6032" spans="1:23" x14ac:dyDescent="0.35">
      <c r="A6032" s="958" t="s">
        <v>863</v>
      </c>
      <c r="B6032" s="1058">
        <v>1.33</v>
      </c>
      <c r="C6032" s="283" t="s">
        <v>8298</v>
      </c>
      <c r="D6032" s="1"/>
      <c r="E6032" s="1" t="s">
        <v>5912</v>
      </c>
      <c r="F6032" s="3"/>
      <c r="O6032"/>
      <c r="P6032"/>
      <c r="Q6032"/>
      <c r="U6032" s="969"/>
      <c r="V6032" s="38"/>
      <c r="W6032" s="38"/>
    </row>
    <row r="6033" spans="1:23" x14ac:dyDescent="0.35">
      <c r="A6033" s="958" t="s">
        <v>863</v>
      </c>
      <c r="B6033" s="1058">
        <v>1.33</v>
      </c>
      <c r="C6033" s="284" t="s">
        <v>8072</v>
      </c>
      <c r="D6033" s="1"/>
      <c r="E6033" s="1" t="s">
        <v>5912</v>
      </c>
      <c r="F6033" s="3"/>
      <c r="O6033"/>
      <c r="P6033"/>
      <c r="Q6033"/>
      <c r="U6033" s="969"/>
      <c r="V6033" s="38"/>
      <c r="W6033" s="38"/>
    </row>
    <row r="6034" spans="1:23" x14ac:dyDescent="0.35">
      <c r="A6034" s="958" t="s">
        <v>863</v>
      </c>
      <c r="B6034" s="1058">
        <v>1.33</v>
      </c>
      <c r="C6034" s="284" t="s">
        <v>8299</v>
      </c>
      <c r="D6034" s="1"/>
      <c r="E6034" s="1" t="s">
        <v>5912</v>
      </c>
      <c r="F6034" s="3"/>
      <c r="O6034"/>
      <c r="P6034"/>
      <c r="Q6034"/>
      <c r="U6034" s="969"/>
      <c r="V6034" s="38"/>
      <c r="W6034" s="38"/>
    </row>
    <row r="6035" spans="1:23" x14ac:dyDescent="0.35">
      <c r="A6035" s="958" t="s">
        <v>1187</v>
      </c>
      <c r="B6035" s="1058">
        <v>1.38</v>
      </c>
      <c r="C6035" s="284" t="s">
        <v>8305</v>
      </c>
      <c r="D6035" s="1"/>
      <c r="E6035" s="1" t="s">
        <v>5912</v>
      </c>
      <c r="F6035" s="3"/>
      <c r="O6035"/>
      <c r="P6035"/>
      <c r="Q6035"/>
      <c r="U6035" s="969"/>
      <c r="V6035" s="38"/>
      <c r="W6035" s="38"/>
    </row>
    <row r="6036" spans="1:23" x14ac:dyDescent="0.35">
      <c r="A6036" s="958" t="s">
        <v>1187</v>
      </c>
      <c r="B6036" s="1058">
        <v>1.38</v>
      </c>
      <c r="C6036" s="284" t="s">
        <v>8306</v>
      </c>
      <c r="D6036" s="38"/>
      <c r="E6036" s="1" t="s">
        <v>5912</v>
      </c>
      <c r="F6036" s="3"/>
      <c r="O6036"/>
      <c r="P6036"/>
      <c r="Q6036"/>
      <c r="U6036" s="969"/>
      <c r="V6036" s="38"/>
      <c r="W6036" s="38"/>
    </row>
    <row r="6037" spans="1:23" x14ac:dyDescent="0.35">
      <c r="A6037" s="958" t="s">
        <v>1187</v>
      </c>
      <c r="B6037" s="1058">
        <v>1.38</v>
      </c>
      <c r="C6037" s="284" t="s">
        <v>8307</v>
      </c>
      <c r="D6037" s="1"/>
      <c r="E6037" s="1" t="s">
        <v>5912</v>
      </c>
      <c r="F6037" s="3"/>
      <c r="O6037"/>
      <c r="P6037"/>
      <c r="Q6037"/>
      <c r="U6037" s="969"/>
      <c r="V6037" s="38"/>
      <c r="W6037" s="38"/>
    </row>
    <row r="6038" spans="1:23" x14ac:dyDescent="0.35">
      <c r="A6038" s="958" t="s">
        <v>1187</v>
      </c>
      <c r="B6038" s="1058">
        <v>1.38</v>
      </c>
      <c r="C6038" s="283" t="s">
        <v>8308</v>
      </c>
      <c r="D6038" s="1"/>
      <c r="E6038" s="1" t="s">
        <v>5912</v>
      </c>
      <c r="F6038" s="3"/>
      <c r="O6038"/>
      <c r="P6038"/>
      <c r="Q6038"/>
      <c r="U6038" s="969"/>
      <c r="V6038" s="38"/>
      <c r="W6038" s="38"/>
    </row>
    <row r="6039" spans="1:23" x14ac:dyDescent="0.35">
      <c r="A6039" s="958" t="s">
        <v>1187</v>
      </c>
      <c r="B6039" s="1058">
        <v>1.38</v>
      </c>
      <c r="C6039" s="283" t="s">
        <v>8309</v>
      </c>
      <c r="D6039" s="1"/>
      <c r="E6039" s="1" t="s">
        <v>5912</v>
      </c>
      <c r="F6039" s="3"/>
      <c r="O6039"/>
      <c r="P6039"/>
      <c r="Q6039"/>
      <c r="U6039" s="969"/>
      <c r="V6039" s="38"/>
      <c r="W6039" s="38"/>
    </row>
    <row r="6040" spans="1:23" x14ac:dyDescent="0.35">
      <c r="A6040" s="958" t="s">
        <v>1199</v>
      </c>
      <c r="B6040" s="1058">
        <v>1.57</v>
      </c>
      <c r="C6040" s="284" t="s">
        <v>8316</v>
      </c>
      <c r="D6040" s="1"/>
      <c r="E6040" s="1" t="s">
        <v>5912</v>
      </c>
      <c r="F6040" s="3"/>
      <c r="O6040"/>
      <c r="P6040"/>
      <c r="Q6040"/>
      <c r="U6040" s="969"/>
      <c r="V6040" s="38"/>
      <c r="W6040" s="38"/>
    </row>
    <row r="6041" spans="1:23" x14ac:dyDescent="0.35">
      <c r="A6041" s="958" t="s">
        <v>1199</v>
      </c>
      <c r="B6041" s="1058">
        <v>1.57</v>
      </c>
      <c r="C6041" s="284" t="s">
        <v>8317</v>
      </c>
      <c r="D6041" s="1"/>
      <c r="E6041" s="1" t="s">
        <v>5912</v>
      </c>
      <c r="F6041" s="3"/>
      <c r="O6041"/>
      <c r="P6041"/>
      <c r="Q6041"/>
      <c r="U6041" s="969"/>
      <c r="V6041" s="38"/>
      <c r="W6041" s="38"/>
    </row>
    <row r="6042" spans="1:23" x14ac:dyDescent="0.35">
      <c r="A6042" s="958" t="s">
        <v>7164</v>
      </c>
      <c r="B6042" s="1058">
        <v>0.78</v>
      </c>
      <c r="C6042" s="284" t="s">
        <v>8217</v>
      </c>
      <c r="D6042" s="1"/>
      <c r="E6042" s="1" t="s">
        <v>5912</v>
      </c>
      <c r="F6042" s="3"/>
      <c r="O6042"/>
      <c r="P6042"/>
      <c r="Q6042"/>
      <c r="U6042" s="969"/>
      <c r="V6042" s="38"/>
      <c r="W6042" s="38"/>
    </row>
    <row r="6043" spans="1:23" x14ac:dyDescent="0.35">
      <c r="A6043" s="1420">
        <v>70150</v>
      </c>
      <c r="B6043" s="1421">
        <v>0.25</v>
      </c>
      <c r="C6043" s="1064" t="s">
        <v>2735</v>
      </c>
      <c r="D6043" s="1"/>
      <c r="E6043" s="1" t="s">
        <v>5923</v>
      </c>
      <c r="F6043" s="3"/>
      <c r="O6043"/>
      <c r="P6043"/>
      <c r="Q6043"/>
      <c r="U6043" s="969"/>
      <c r="V6043" s="38"/>
      <c r="W6043" s="38"/>
    </row>
    <row r="6044" spans="1:23" x14ac:dyDescent="0.35">
      <c r="A6044" s="1420">
        <v>70160</v>
      </c>
      <c r="B6044" s="1421">
        <v>0.17</v>
      </c>
      <c r="C6044" s="1064" t="s">
        <v>4972</v>
      </c>
      <c r="D6044" s="1"/>
      <c r="E6044" s="1" t="s">
        <v>5923</v>
      </c>
      <c r="F6044" s="3"/>
      <c r="O6044"/>
      <c r="P6044"/>
      <c r="Q6044"/>
      <c r="U6044" s="969"/>
      <c r="V6044" s="38"/>
      <c r="W6044" s="38"/>
    </row>
    <row r="6045" spans="1:23" x14ac:dyDescent="0.35">
      <c r="A6045" s="1420">
        <v>70200</v>
      </c>
      <c r="B6045" s="1421">
        <v>0.27</v>
      </c>
      <c r="C6045" s="1064" t="s">
        <v>5998</v>
      </c>
      <c r="D6045" s="1"/>
      <c r="E6045" s="1" t="s">
        <v>5923</v>
      </c>
      <c r="F6045" s="1128"/>
      <c r="O6045"/>
      <c r="P6045"/>
      <c r="Q6045"/>
      <c r="U6045" s="969"/>
      <c r="V6045" s="38"/>
      <c r="W6045" s="38"/>
    </row>
    <row r="6046" spans="1:23" x14ac:dyDescent="0.35">
      <c r="A6046" s="1420">
        <v>70210</v>
      </c>
      <c r="B6046" s="1422">
        <v>0.17</v>
      </c>
      <c r="C6046" s="1064" t="s">
        <v>232</v>
      </c>
      <c r="D6046" s="1"/>
      <c r="E6046" s="1" t="s">
        <v>5923</v>
      </c>
      <c r="F6046" s="3"/>
      <c r="O6046"/>
      <c r="P6046"/>
      <c r="Q6046"/>
      <c r="U6046" s="969"/>
      <c r="V6046" s="38"/>
      <c r="W6046" s="38"/>
    </row>
    <row r="6047" spans="1:23" x14ac:dyDescent="0.35">
      <c r="A6047" s="1420">
        <v>70220</v>
      </c>
      <c r="B6047" s="1422">
        <v>0.21</v>
      </c>
      <c r="C6047" s="1064" t="s">
        <v>5983</v>
      </c>
      <c r="D6047" s="1115"/>
      <c r="E6047" s="1" t="s">
        <v>5923</v>
      </c>
      <c r="F6047" s="3"/>
      <c r="O6047"/>
      <c r="P6047"/>
      <c r="Q6047"/>
      <c r="U6047" s="969"/>
      <c r="V6047" s="38"/>
      <c r="W6047" s="38"/>
    </row>
    <row r="6048" spans="1:23" x14ac:dyDescent="0.35">
      <c r="A6048" s="1420">
        <v>70250</v>
      </c>
      <c r="B6048" s="1422">
        <v>0.18</v>
      </c>
      <c r="C6048" s="1064" t="s">
        <v>5970</v>
      </c>
      <c r="D6048" s="1"/>
      <c r="E6048" s="1" t="s">
        <v>5923</v>
      </c>
      <c r="F6048" s="3"/>
      <c r="O6048"/>
      <c r="P6048"/>
      <c r="Q6048"/>
      <c r="U6048" s="969"/>
      <c r="V6048" s="38"/>
      <c r="W6048" s="38"/>
    </row>
    <row r="6049" spans="1:23" x14ac:dyDescent="0.35">
      <c r="A6049" s="1420">
        <v>70260</v>
      </c>
      <c r="B6049" s="1422">
        <v>0.27</v>
      </c>
      <c r="C6049" s="1064" t="s">
        <v>5999</v>
      </c>
      <c r="D6049" s="1"/>
      <c r="E6049" s="1" t="s">
        <v>5923</v>
      </c>
      <c r="F6049" s="3"/>
      <c r="O6049"/>
      <c r="P6049"/>
      <c r="Q6049"/>
      <c r="U6049" s="969"/>
      <c r="V6049" s="38"/>
      <c r="W6049" s="38"/>
    </row>
    <row r="6050" spans="1:23" x14ac:dyDescent="0.35">
      <c r="A6050" s="1420">
        <v>70330</v>
      </c>
      <c r="B6050" s="1422">
        <v>0.23</v>
      </c>
      <c r="C6050" s="1064" t="s">
        <v>5992</v>
      </c>
      <c r="D6050" s="1"/>
      <c r="E6050" s="1" t="s">
        <v>5923</v>
      </c>
      <c r="F6050" s="3"/>
      <c r="O6050"/>
      <c r="P6050"/>
      <c r="Q6050"/>
      <c r="U6050" s="969"/>
      <c r="V6050" s="38"/>
      <c r="W6050" s="38"/>
    </row>
    <row r="6051" spans="1:23" x14ac:dyDescent="0.35">
      <c r="A6051" s="1420">
        <v>70360</v>
      </c>
      <c r="B6051" s="1421">
        <v>0.18</v>
      </c>
      <c r="C6051" s="1064" t="s">
        <v>5971</v>
      </c>
      <c r="D6051" s="1"/>
      <c r="E6051" s="1" t="s">
        <v>5923</v>
      </c>
      <c r="F6051" s="3"/>
      <c r="O6051"/>
      <c r="P6051"/>
      <c r="Q6051"/>
      <c r="U6051" s="969"/>
      <c r="V6051" s="38"/>
      <c r="W6051" s="38"/>
    </row>
    <row r="6052" spans="1:23" x14ac:dyDescent="0.35">
      <c r="A6052" s="1420">
        <v>70450</v>
      </c>
      <c r="B6052" s="1422">
        <v>0.83</v>
      </c>
      <c r="C6052" s="1064" t="s">
        <v>6031</v>
      </c>
      <c r="D6052" s="1"/>
      <c r="E6052" s="1" t="s">
        <v>5923</v>
      </c>
      <c r="F6052" s="3"/>
      <c r="O6052"/>
      <c r="P6052"/>
      <c r="Q6052"/>
      <c r="U6052" s="969"/>
      <c r="V6052" s="38"/>
      <c r="W6052" s="38"/>
    </row>
    <row r="6053" spans="1:23" x14ac:dyDescent="0.35">
      <c r="A6053" s="1420">
        <v>70460</v>
      </c>
      <c r="B6053" s="1422">
        <v>1.1000000000000001</v>
      </c>
      <c r="C6053" s="1064" t="s">
        <v>6048</v>
      </c>
      <c r="D6053" s="1"/>
      <c r="E6053" s="1" t="s">
        <v>5923</v>
      </c>
      <c r="F6053" s="3"/>
      <c r="O6053"/>
      <c r="P6053"/>
      <c r="Q6053"/>
      <c r="U6053" s="969"/>
      <c r="V6053" s="38"/>
      <c r="W6053" s="38"/>
    </row>
    <row r="6054" spans="1:23" x14ac:dyDescent="0.35">
      <c r="A6054" s="1420">
        <v>70470</v>
      </c>
      <c r="B6054" s="1422">
        <v>1.24</v>
      </c>
      <c r="C6054" s="1064" t="s">
        <v>6070</v>
      </c>
      <c r="D6054" s="1"/>
      <c r="E6054" s="1" t="s">
        <v>5923</v>
      </c>
      <c r="F6054" s="3"/>
      <c r="O6054"/>
      <c r="P6054"/>
      <c r="Q6054"/>
      <c r="U6054" s="969"/>
      <c r="V6054" s="38"/>
      <c r="W6054" s="38"/>
    </row>
    <row r="6055" spans="1:23" x14ac:dyDescent="0.35">
      <c r="A6055" s="1420">
        <v>70480</v>
      </c>
      <c r="B6055" s="1422">
        <v>1.25</v>
      </c>
      <c r="C6055" s="1064" t="s">
        <v>6077</v>
      </c>
      <c r="D6055" s="1"/>
      <c r="E6055" s="1" t="s">
        <v>5923</v>
      </c>
      <c r="F6055" s="3"/>
      <c r="O6055"/>
      <c r="P6055"/>
      <c r="Q6055"/>
      <c r="U6055" s="969"/>
      <c r="V6055" s="38"/>
      <c r="W6055" s="38"/>
    </row>
    <row r="6056" spans="1:23" x14ac:dyDescent="0.35">
      <c r="A6056" s="1420">
        <v>70480</v>
      </c>
      <c r="B6056" s="1422">
        <v>1.25</v>
      </c>
      <c r="C6056" s="1064" t="s">
        <v>5578</v>
      </c>
      <c r="D6056" s="1"/>
      <c r="E6056" s="1" t="s">
        <v>5923</v>
      </c>
      <c r="F6056" s="3"/>
      <c r="O6056"/>
      <c r="P6056"/>
      <c r="Q6056"/>
      <c r="U6056" s="969"/>
      <c r="V6056" s="38"/>
      <c r="W6056" s="38"/>
    </row>
    <row r="6057" spans="1:23" x14ac:dyDescent="0.35">
      <c r="A6057" s="1420">
        <v>70481</v>
      </c>
      <c r="B6057" s="1422">
        <v>1.1000000000000001</v>
      </c>
      <c r="C6057" s="1064" t="s">
        <v>6049</v>
      </c>
      <c r="D6057" s="1"/>
      <c r="E6057" s="1" t="s">
        <v>5923</v>
      </c>
      <c r="F6057" s="3"/>
      <c r="O6057"/>
      <c r="P6057"/>
      <c r="Q6057"/>
      <c r="U6057" s="969"/>
      <c r="V6057" s="38"/>
      <c r="W6057" s="38"/>
    </row>
    <row r="6058" spans="1:23" x14ac:dyDescent="0.35">
      <c r="A6058" s="1420">
        <v>70482</v>
      </c>
      <c r="B6058" s="1422">
        <v>1.24</v>
      </c>
      <c r="C6058" s="1064" t="s">
        <v>6071</v>
      </c>
      <c r="D6058" s="1"/>
      <c r="E6058" s="1" t="s">
        <v>5923</v>
      </c>
      <c r="F6058" s="3"/>
      <c r="O6058"/>
      <c r="P6058"/>
      <c r="Q6058"/>
      <c r="U6058" s="969"/>
      <c r="V6058" s="38"/>
      <c r="W6058" s="38"/>
    </row>
    <row r="6059" spans="1:23" x14ac:dyDescent="0.35">
      <c r="A6059" s="1420">
        <v>70486</v>
      </c>
      <c r="B6059" s="1422">
        <v>0.83</v>
      </c>
      <c r="C6059" s="1064" t="s">
        <v>6032</v>
      </c>
      <c r="D6059" s="1"/>
      <c r="E6059" s="1" t="s">
        <v>5923</v>
      </c>
      <c r="F6059" s="3"/>
      <c r="O6059"/>
      <c r="P6059"/>
      <c r="Q6059"/>
      <c r="U6059" s="969"/>
      <c r="V6059" s="38"/>
      <c r="W6059" s="38"/>
    </row>
    <row r="6060" spans="1:23" x14ac:dyDescent="0.35">
      <c r="A6060" s="1420">
        <v>70486</v>
      </c>
      <c r="B6060" s="1422">
        <v>0.83</v>
      </c>
      <c r="C6060" s="1064" t="s">
        <v>6033</v>
      </c>
      <c r="D6060" s="1"/>
      <c r="E6060" s="1" t="s">
        <v>5923</v>
      </c>
      <c r="F6060" s="3"/>
      <c r="O6060"/>
      <c r="P6060"/>
      <c r="Q6060"/>
      <c r="U6060" s="969"/>
      <c r="V6060" s="38"/>
      <c r="W6060" s="38"/>
    </row>
    <row r="6061" spans="1:23" x14ac:dyDescent="0.35">
      <c r="A6061" s="1420">
        <v>70487</v>
      </c>
      <c r="B6061" s="1422">
        <v>1.1000000000000001</v>
      </c>
      <c r="C6061" s="1064" t="s">
        <v>6050</v>
      </c>
      <c r="D6061" s="38"/>
      <c r="E6061" s="1" t="s">
        <v>5923</v>
      </c>
      <c r="F6061" s="3"/>
      <c r="O6061"/>
      <c r="P6061"/>
      <c r="Q6061"/>
      <c r="U6061" s="969"/>
      <c r="V6061" s="38"/>
      <c r="W6061" s="38"/>
    </row>
    <row r="6062" spans="1:23" x14ac:dyDescent="0.35">
      <c r="A6062" s="1420">
        <v>70487</v>
      </c>
      <c r="B6062" s="1422">
        <v>1.1000000000000001</v>
      </c>
      <c r="C6062" s="1064" t="s">
        <v>6051</v>
      </c>
      <c r="D6062" s="1"/>
      <c r="E6062" s="1" t="s">
        <v>5923</v>
      </c>
      <c r="F6062" s="3"/>
      <c r="O6062"/>
      <c r="P6062"/>
      <c r="Q6062"/>
      <c r="U6062" s="969"/>
      <c r="V6062" s="38"/>
      <c r="W6062" s="38"/>
    </row>
    <row r="6063" spans="1:23" x14ac:dyDescent="0.35">
      <c r="A6063" s="1420">
        <v>70488</v>
      </c>
      <c r="B6063" s="1422">
        <v>1.24</v>
      </c>
      <c r="C6063" s="1064" t="s">
        <v>6072</v>
      </c>
      <c r="D6063" s="1"/>
      <c r="E6063" s="1" t="s">
        <v>5923</v>
      </c>
      <c r="F6063" s="3"/>
      <c r="O6063"/>
      <c r="P6063"/>
      <c r="Q6063"/>
      <c r="U6063" s="969"/>
      <c r="V6063" s="38"/>
      <c r="W6063" s="38"/>
    </row>
    <row r="6064" spans="1:23" x14ac:dyDescent="0.35">
      <c r="A6064" s="1420">
        <v>70490</v>
      </c>
      <c r="B6064" s="1422">
        <v>1.25</v>
      </c>
      <c r="C6064" s="1064" t="s">
        <v>6078</v>
      </c>
      <c r="D6064" s="1"/>
      <c r="E6064" s="1" t="s">
        <v>5923</v>
      </c>
      <c r="F6064" s="3"/>
      <c r="O6064"/>
      <c r="P6064"/>
      <c r="Q6064"/>
      <c r="U6064" s="969"/>
      <c r="V6064" s="38"/>
      <c r="W6064" s="38"/>
    </row>
    <row r="6065" spans="1:23" x14ac:dyDescent="0.35">
      <c r="A6065" s="1420">
        <v>70491</v>
      </c>
      <c r="B6065" s="1422">
        <v>1.35</v>
      </c>
      <c r="C6065" s="1064" t="s">
        <v>6082</v>
      </c>
      <c r="E6065" s="1" t="s">
        <v>5923</v>
      </c>
      <c r="F6065" s="3"/>
      <c r="O6065"/>
      <c r="P6065"/>
      <c r="Q6065"/>
      <c r="U6065" s="969"/>
      <c r="V6065" s="38"/>
      <c r="W6065" s="38"/>
    </row>
    <row r="6066" spans="1:23" x14ac:dyDescent="0.35">
      <c r="A6066" s="1420">
        <v>70492</v>
      </c>
      <c r="B6066" s="1422">
        <v>1.58</v>
      </c>
      <c r="C6066" s="1064" t="s">
        <v>6094</v>
      </c>
      <c r="D6066" s="1"/>
      <c r="E6066" s="1" t="s">
        <v>5923</v>
      </c>
      <c r="F6066" s="3"/>
      <c r="O6066"/>
      <c r="P6066"/>
      <c r="Q6066"/>
      <c r="U6066" s="969"/>
      <c r="V6066" s="38"/>
      <c r="W6066" s="38"/>
    </row>
    <row r="6067" spans="1:23" x14ac:dyDescent="0.35">
      <c r="A6067" s="1420">
        <v>70496</v>
      </c>
      <c r="B6067" s="1422">
        <v>1.71</v>
      </c>
      <c r="C6067" s="1064" t="s">
        <v>6097</v>
      </c>
      <c r="D6067" s="1"/>
      <c r="E6067" s="1" t="s">
        <v>5923</v>
      </c>
      <c r="F6067" s="3"/>
      <c r="O6067"/>
      <c r="P6067"/>
      <c r="Q6067"/>
      <c r="U6067" s="969"/>
      <c r="V6067" s="38"/>
      <c r="W6067" s="38"/>
    </row>
    <row r="6068" spans="1:23" x14ac:dyDescent="0.35">
      <c r="A6068" s="1420">
        <v>70498</v>
      </c>
      <c r="B6068" s="1422">
        <v>1.71</v>
      </c>
      <c r="C6068" s="1064" t="s">
        <v>6098</v>
      </c>
      <c r="D6068" s="1"/>
      <c r="E6068" s="1" t="s">
        <v>5923</v>
      </c>
      <c r="F6068" s="3"/>
      <c r="O6068"/>
      <c r="P6068"/>
      <c r="Q6068"/>
      <c r="U6068" s="969"/>
      <c r="V6068" s="38"/>
      <c r="W6068" s="38"/>
    </row>
    <row r="6069" spans="1:23" x14ac:dyDescent="0.35">
      <c r="A6069" s="1420">
        <v>71045</v>
      </c>
      <c r="B6069" s="1421">
        <v>0.18</v>
      </c>
      <c r="C6069" s="1064" t="s">
        <v>605</v>
      </c>
      <c r="D6069" s="1"/>
      <c r="E6069" s="1" t="s">
        <v>5923</v>
      </c>
      <c r="O6069"/>
      <c r="P6069"/>
      <c r="Q6069"/>
      <c r="U6069" s="969"/>
      <c r="V6069" s="38"/>
      <c r="W6069" s="38"/>
    </row>
    <row r="6070" spans="1:23" x14ac:dyDescent="0.35">
      <c r="A6070" s="1420">
        <v>71046</v>
      </c>
      <c r="B6070" s="1422">
        <v>0.21</v>
      </c>
      <c r="C6070" s="1064" t="s">
        <v>5984</v>
      </c>
      <c r="D6070" s="1"/>
      <c r="E6070" s="1" t="s">
        <v>5923</v>
      </c>
      <c r="F6070" s="3"/>
      <c r="O6070"/>
      <c r="P6070"/>
      <c r="Q6070"/>
      <c r="U6070" s="969"/>
      <c r="V6070" s="38"/>
      <c r="W6070" s="38"/>
    </row>
    <row r="6071" spans="1:23" x14ac:dyDescent="0.35">
      <c r="A6071" s="1420">
        <v>71046</v>
      </c>
      <c r="B6071" s="1422">
        <v>0.21</v>
      </c>
      <c r="C6071" s="1064" t="s">
        <v>5985</v>
      </c>
      <c r="D6071" s="1"/>
      <c r="E6071" s="1" t="s">
        <v>5923</v>
      </c>
      <c r="O6071"/>
      <c r="P6071"/>
      <c r="Q6071"/>
      <c r="U6071" s="969"/>
      <c r="V6071" s="38"/>
      <c r="W6071" s="38"/>
    </row>
    <row r="6072" spans="1:23" x14ac:dyDescent="0.35">
      <c r="A6072" s="1420">
        <v>71048</v>
      </c>
      <c r="B6072" s="1422">
        <v>0.3</v>
      </c>
      <c r="C6072" s="1064" t="s">
        <v>1860</v>
      </c>
      <c r="D6072" s="1"/>
      <c r="E6072" s="1" t="s">
        <v>5923</v>
      </c>
      <c r="F6072" s="3"/>
      <c r="O6072"/>
      <c r="P6072"/>
      <c r="Q6072"/>
      <c r="U6072" s="969"/>
      <c r="V6072" s="38"/>
      <c r="W6072" s="38"/>
    </row>
    <row r="6073" spans="1:23" x14ac:dyDescent="0.35">
      <c r="A6073" s="1420">
        <v>71120</v>
      </c>
      <c r="B6073" s="1422">
        <v>0.2</v>
      </c>
      <c r="C6073" s="1064" t="s">
        <v>615</v>
      </c>
      <c r="D6073" s="1"/>
      <c r="E6073" s="1" t="s">
        <v>5923</v>
      </c>
      <c r="F6073" s="3"/>
      <c r="O6073"/>
      <c r="P6073"/>
      <c r="Q6073"/>
      <c r="U6073" s="969"/>
      <c r="V6073" s="38"/>
      <c r="W6073" s="38"/>
    </row>
    <row r="6074" spans="1:23" x14ac:dyDescent="0.35">
      <c r="A6074" s="1420">
        <v>71250</v>
      </c>
      <c r="B6074" s="1422">
        <v>1.05</v>
      </c>
      <c r="C6074" s="1064" t="s">
        <v>1397</v>
      </c>
      <c r="D6074" s="1"/>
      <c r="E6074" s="1" t="s">
        <v>5923</v>
      </c>
      <c r="F6074" s="3"/>
      <c r="O6074"/>
      <c r="P6074"/>
      <c r="Q6074"/>
      <c r="U6074" s="969"/>
      <c r="V6074" s="38"/>
      <c r="W6074" s="38"/>
    </row>
    <row r="6075" spans="1:23" x14ac:dyDescent="0.35">
      <c r="A6075" s="1420">
        <v>71250</v>
      </c>
      <c r="B6075" s="1422">
        <v>1.05</v>
      </c>
      <c r="C6075" s="1064" t="s">
        <v>4229</v>
      </c>
      <c r="D6075" s="1"/>
      <c r="E6075" s="1" t="s">
        <v>5923</v>
      </c>
      <c r="F6075" s="3"/>
      <c r="O6075"/>
      <c r="P6075"/>
      <c r="Q6075"/>
      <c r="U6075" s="969"/>
      <c r="V6075" s="38"/>
      <c r="W6075" s="38"/>
    </row>
    <row r="6076" spans="1:23" x14ac:dyDescent="0.35">
      <c r="A6076" s="1420">
        <v>71260</v>
      </c>
      <c r="B6076" s="1422">
        <v>1.1299999999999999</v>
      </c>
      <c r="C6076" s="1064" t="s">
        <v>1402</v>
      </c>
      <c r="D6076" s="1"/>
      <c r="E6076" s="1" t="s">
        <v>5923</v>
      </c>
      <c r="F6076" s="3"/>
      <c r="O6076"/>
      <c r="P6076"/>
      <c r="Q6076"/>
      <c r="U6076" s="969"/>
      <c r="V6076" s="38"/>
      <c r="W6076" s="38"/>
    </row>
    <row r="6077" spans="1:23" x14ac:dyDescent="0.35">
      <c r="A6077" s="1420">
        <v>71260</v>
      </c>
      <c r="B6077" s="1422">
        <v>1.1299999999999999</v>
      </c>
      <c r="C6077" s="1064" t="s">
        <v>1548</v>
      </c>
      <c r="D6077" s="1"/>
      <c r="E6077" s="1" t="s">
        <v>5923</v>
      </c>
      <c r="F6077" s="3"/>
      <c r="O6077"/>
      <c r="P6077"/>
      <c r="Q6077"/>
      <c r="U6077" s="969"/>
      <c r="V6077" s="38"/>
      <c r="W6077" s="38"/>
    </row>
    <row r="6078" spans="1:23" x14ac:dyDescent="0.35">
      <c r="A6078" s="1420">
        <v>71270</v>
      </c>
      <c r="B6078" s="1422">
        <v>1.22</v>
      </c>
      <c r="C6078" s="1064" t="s">
        <v>6068</v>
      </c>
      <c r="D6078" s="1128"/>
      <c r="E6078" s="1" t="s">
        <v>5923</v>
      </c>
      <c r="F6078" s="3"/>
      <c r="O6078"/>
      <c r="P6078"/>
      <c r="Q6078"/>
      <c r="U6078" s="969"/>
      <c r="V6078" s="38"/>
      <c r="W6078" s="38"/>
    </row>
    <row r="6079" spans="1:23" x14ac:dyDescent="0.35">
      <c r="A6079" s="1420">
        <v>71270</v>
      </c>
      <c r="B6079" s="1422">
        <v>1.22</v>
      </c>
      <c r="C6079" s="1064" t="s">
        <v>6069</v>
      </c>
      <c r="D6079" s="1128"/>
      <c r="E6079" s="1" t="s">
        <v>5923</v>
      </c>
      <c r="F6079" s="3"/>
      <c r="O6079"/>
      <c r="P6079"/>
      <c r="Q6079"/>
      <c r="U6079" s="969"/>
      <c r="V6079" s="38"/>
      <c r="W6079" s="38"/>
    </row>
    <row r="6080" spans="1:23" x14ac:dyDescent="0.35">
      <c r="A6080" s="1420">
        <v>71271</v>
      </c>
      <c r="B6080" s="1422">
        <v>1.05</v>
      </c>
      <c r="C6080" s="1064" t="s">
        <v>6046</v>
      </c>
      <c r="D6080" s="1"/>
      <c r="E6080" s="1" t="s">
        <v>5923</v>
      </c>
      <c r="F6080" s="3"/>
      <c r="O6080"/>
      <c r="P6080"/>
      <c r="Q6080"/>
      <c r="U6080" s="969"/>
      <c r="V6080" s="38"/>
      <c r="W6080" s="38"/>
    </row>
    <row r="6081" spans="1:23" x14ac:dyDescent="0.35">
      <c r="A6081" s="1420">
        <v>71275</v>
      </c>
      <c r="B6081" s="1421">
        <v>1.77</v>
      </c>
      <c r="C6081" s="1064" t="s">
        <v>6101</v>
      </c>
      <c r="E6081" s="1" t="s">
        <v>5923</v>
      </c>
      <c r="F6081" s="3"/>
      <c r="O6081"/>
      <c r="P6081"/>
      <c r="Q6081"/>
      <c r="U6081" s="969"/>
      <c r="V6081" s="38"/>
      <c r="W6081" s="38"/>
    </row>
    <row r="6082" spans="1:23" x14ac:dyDescent="0.35">
      <c r="A6082" s="1420">
        <v>72040</v>
      </c>
      <c r="B6082" s="1421">
        <v>0.21</v>
      </c>
      <c r="C6082" s="1064" t="s">
        <v>5986</v>
      </c>
      <c r="D6082" s="1"/>
      <c r="E6082" s="1" t="s">
        <v>5923</v>
      </c>
      <c r="F6082" s="3"/>
      <c r="O6082"/>
      <c r="P6082"/>
      <c r="Q6082"/>
      <c r="U6082" s="969"/>
      <c r="V6082" s="38"/>
      <c r="W6082" s="38"/>
    </row>
    <row r="6083" spans="1:23" x14ac:dyDescent="0.35">
      <c r="A6083" s="1420">
        <v>72050</v>
      </c>
      <c r="B6083" s="1422">
        <v>0.26</v>
      </c>
      <c r="C6083" s="1064" t="s">
        <v>5997</v>
      </c>
      <c r="D6083" s="1"/>
      <c r="E6083" s="1" t="s">
        <v>5923</v>
      </c>
      <c r="F6083" s="3"/>
      <c r="O6083"/>
      <c r="P6083"/>
      <c r="Q6083"/>
      <c r="U6083" s="969"/>
      <c r="V6083" s="38"/>
      <c r="W6083" s="38"/>
    </row>
    <row r="6084" spans="1:23" x14ac:dyDescent="0.35">
      <c r="A6084" s="1420">
        <v>72070</v>
      </c>
      <c r="B6084" s="1421">
        <v>0.2</v>
      </c>
      <c r="C6084" s="1064" t="s">
        <v>5982</v>
      </c>
      <c r="D6084" s="1"/>
      <c r="E6084" s="1" t="s">
        <v>5923</v>
      </c>
      <c r="F6084" s="3"/>
      <c r="O6084"/>
      <c r="P6084"/>
      <c r="Q6084"/>
      <c r="U6084" s="969"/>
      <c r="V6084" s="38"/>
      <c r="W6084" s="38"/>
    </row>
    <row r="6085" spans="1:23" x14ac:dyDescent="0.35">
      <c r="A6085" s="1420">
        <v>72072</v>
      </c>
      <c r="B6085" s="1421">
        <v>0.22</v>
      </c>
      <c r="C6085" s="1064" t="s">
        <v>5990</v>
      </c>
      <c r="D6085" s="1"/>
      <c r="E6085" s="1" t="s">
        <v>5923</v>
      </c>
      <c r="F6085" s="3"/>
      <c r="O6085"/>
      <c r="P6085"/>
      <c r="Q6085"/>
      <c r="U6085" s="969"/>
      <c r="V6085" s="38"/>
      <c r="W6085" s="38"/>
    </row>
    <row r="6086" spans="1:23" x14ac:dyDescent="0.35">
      <c r="A6086" s="1435">
        <v>72082</v>
      </c>
      <c r="B6086" s="1422">
        <v>0.3</v>
      </c>
      <c r="C6086" s="1103" t="s">
        <v>6002</v>
      </c>
      <c r="D6086" s="1"/>
      <c r="E6086" s="1" t="s">
        <v>5923</v>
      </c>
      <c r="F6086" s="3"/>
      <c r="O6086"/>
      <c r="P6086"/>
      <c r="Q6086"/>
      <c r="U6086" s="969"/>
      <c r="V6086" s="38"/>
      <c r="W6086" s="38"/>
    </row>
    <row r="6087" spans="1:23" x14ac:dyDescent="0.35">
      <c r="A6087" s="1420">
        <v>72100</v>
      </c>
      <c r="B6087" s="1421">
        <v>0.21</v>
      </c>
      <c r="C6087" s="1064" t="s">
        <v>5987</v>
      </c>
      <c r="D6087" s="1"/>
      <c r="E6087" s="1" t="s">
        <v>5923</v>
      </c>
      <c r="F6087" s="1126"/>
      <c r="O6087"/>
      <c r="P6087"/>
      <c r="Q6087"/>
      <c r="U6087" s="969"/>
      <c r="V6087" s="38"/>
      <c r="W6087" s="38"/>
    </row>
    <row r="6088" spans="1:23" x14ac:dyDescent="0.35">
      <c r="A6088" s="1420">
        <v>72110</v>
      </c>
      <c r="B6088" s="1421">
        <v>0.25</v>
      </c>
      <c r="C6088" s="1064" t="s">
        <v>5995</v>
      </c>
      <c r="D6088" s="1"/>
      <c r="E6088" s="1" t="s">
        <v>5923</v>
      </c>
      <c r="F6088" s="1126"/>
      <c r="O6088"/>
      <c r="P6088"/>
      <c r="Q6088"/>
      <c r="U6088" s="969"/>
      <c r="V6088" s="38"/>
      <c r="W6088" s="38"/>
    </row>
    <row r="6089" spans="1:23" x14ac:dyDescent="0.35">
      <c r="A6089" s="1420">
        <v>72110</v>
      </c>
      <c r="B6089" s="1421">
        <v>0.25</v>
      </c>
      <c r="C6089" s="1064" t="s">
        <v>5996</v>
      </c>
      <c r="D6089" s="1"/>
      <c r="E6089" s="1" t="s">
        <v>5923</v>
      </c>
      <c r="F6089" s="3"/>
      <c r="O6089"/>
      <c r="P6089"/>
      <c r="Q6089"/>
      <c r="U6089" s="969"/>
      <c r="V6089" s="38"/>
      <c r="W6089" s="38"/>
    </row>
    <row r="6090" spans="1:23" x14ac:dyDescent="0.35">
      <c r="A6090" s="1420">
        <v>72114</v>
      </c>
      <c r="B6090" s="1421">
        <v>0.28999999999999998</v>
      </c>
      <c r="C6090" s="1064" t="s">
        <v>6001</v>
      </c>
      <c r="E6090" s="1" t="s">
        <v>5923</v>
      </c>
      <c r="F6090" s="3"/>
      <c r="O6090"/>
      <c r="P6090"/>
      <c r="Q6090"/>
      <c r="U6090" s="969"/>
      <c r="V6090" s="38"/>
      <c r="W6090" s="38"/>
    </row>
    <row r="6091" spans="1:23" x14ac:dyDescent="0.35">
      <c r="A6091" s="1420">
        <v>72125</v>
      </c>
      <c r="B6091" s="1421">
        <v>0.98</v>
      </c>
      <c r="C6091" s="1064" t="s">
        <v>6037</v>
      </c>
      <c r="D6091" s="38"/>
      <c r="E6091" s="1" t="s">
        <v>5923</v>
      </c>
      <c r="F6091" s="3"/>
      <c r="O6091"/>
      <c r="P6091"/>
      <c r="Q6091"/>
      <c r="U6091" s="969"/>
      <c r="V6091" s="38"/>
      <c r="W6091" s="38"/>
    </row>
    <row r="6092" spans="1:23" x14ac:dyDescent="0.35">
      <c r="A6092" s="1420">
        <v>72126</v>
      </c>
      <c r="B6092" s="1421">
        <v>1.19</v>
      </c>
      <c r="C6092" s="1064" t="s">
        <v>6060</v>
      </c>
      <c r="D6092" s="1"/>
      <c r="E6092" s="1" t="s">
        <v>5923</v>
      </c>
      <c r="F6092" s="1109"/>
      <c r="O6092"/>
      <c r="P6092"/>
      <c r="Q6092"/>
      <c r="U6092" s="969"/>
      <c r="V6092" s="38"/>
      <c r="W6092" s="38"/>
    </row>
    <row r="6093" spans="1:23" x14ac:dyDescent="0.35">
      <c r="A6093" s="1420">
        <v>72127</v>
      </c>
      <c r="B6093" s="1421">
        <v>1.24</v>
      </c>
      <c r="C6093" s="1064" t="s">
        <v>6073</v>
      </c>
      <c r="D6093" s="1"/>
      <c r="E6093" s="1" t="s">
        <v>5923</v>
      </c>
      <c r="F6093" s="3"/>
      <c r="O6093"/>
      <c r="P6093"/>
      <c r="Q6093"/>
      <c r="U6093" s="969"/>
      <c r="V6093" s="38"/>
      <c r="W6093" s="38"/>
    </row>
    <row r="6094" spans="1:23" x14ac:dyDescent="0.35">
      <c r="A6094" s="1420">
        <v>72128</v>
      </c>
      <c r="B6094" s="1421">
        <v>0.98</v>
      </c>
      <c r="C6094" s="1064" t="s">
        <v>6038</v>
      </c>
      <c r="D6094" s="1"/>
      <c r="E6094" s="1" t="s">
        <v>5923</v>
      </c>
      <c r="F6094" s="3"/>
      <c r="O6094"/>
      <c r="P6094"/>
      <c r="Q6094"/>
      <c r="U6094" s="969"/>
      <c r="V6094" s="38"/>
      <c r="W6094" s="38"/>
    </row>
    <row r="6095" spans="1:23" x14ac:dyDescent="0.35">
      <c r="A6095" s="1420">
        <v>72129</v>
      </c>
      <c r="B6095" s="1421">
        <v>1.19</v>
      </c>
      <c r="C6095" s="1064" t="s">
        <v>6061</v>
      </c>
      <c r="D6095" s="1"/>
      <c r="E6095" s="1" t="s">
        <v>5923</v>
      </c>
      <c r="O6095"/>
      <c r="P6095"/>
      <c r="Q6095"/>
      <c r="U6095" s="969"/>
      <c r="V6095" s="38"/>
      <c r="W6095" s="38"/>
    </row>
    <row r="6096" spans="1:23" x14ac:dyDescent="0.35">
      <c r="A6096" s="1420">
        <v>72130</v>
      </c>
      <c r="B6096" s="1421">
        <v>1.24</v>
      </c>
      <c r="C6096" s="1064" t="s">
        <v>6074</v>
      </c>
      <c r="D6096" s="1"/>
      <c r="E6096" s="1" t="s">
        <v>5923</v>
      </c>
      <c r="O6096"/>
      <c r="P6096"/>
      <c r="Q6096"/>
      <c r="U6096" s="969"/>
      <c r="V6096" s="38"/>
      <c r="W6096" s="38"/>
    </row>
    <row r="6097" spans="1:23" x14ac:dyDescent="0.35">
      <c r="A6097" s="1420">
        <v>72131</v>
      </c>
      <c r="B6097" s="1421">
        <v>0.98</v>
      </c>
      <c r="C6097" s="1064" t="s">
        <v>6039</v>
      </c>
      <c r="D6097" s="1194"/>
      <c r="E6097" s="1" t="s">
        <v>5923</v>
      </c>
      <c r="F6097" s="3"/>
      <c r="O6097"/>
      <c r="P6097"/>
      <c r="Q6097"/>
      <c r="U6097" s="969"/>
      <c r="V6097" s="38"/>
      <c r="W6097" s="38"/>
    </row>
    <row r="6098" spans="1:23" x14ac:dyDescent="0.35">
      <c r="A6098" s="1420">
        <v>72132</v>
      </c>
      <c r="B6098" s="1421">
        <v>1.19</v>
      </c>
      <c r="C6098" s="1064" t="s">
        <v>6062</v>
      </c>
      <c r="D6098" s="1"/>
      <c r="E6098" s="1" t="s">
        <v>5923</v>
      </c>
      <c r="F6098" s="3"/>
      <c r="O6098"/>
      <c r="P6098"/>
      <c r="Q6098"/>
      <c r="U6098" s="969"/>
      <c r="V6098" s="38"/>
      <c r="W6098" s="38"/>
    </row>
    <row r="6099" spans="1:23" x14ac:dyDescent="0.35">
      <c r="A6099" s="1420">
        <v>72133</v>
      </c>
      <c r="B6099" s="1421">
        <v>1.24</v>
      </c>
      <c r="C6099" s="1064" t="s">
        <v>6075</v>
      </c>
      <c r="D6099" s="1"/>
      <c r="E6099" s="1" t="s">
        <v>5923</v>
      </c>
      <c r="F6099" s="3"/>
      <c r="O6099"/>
      <c r="P6099"/>
      <c r="Q6099"/>
      <c r="U6099" s="969"/>
      <c r="V6099" s="38"/>
      <c r="W6099" s="38"/>
    </row>
    <row r="6100" spans="1:23" x14ac:dyDescent="0.35">
      <c r="A6100" s="1420">
        <v>72170</v>
      </c>
      <c r="B6100" s="1421">
        <v>0.17</v>
      </c>
      <c r="C6100" s="1064" t="s">
        <v>5960</v>
      </c>
      <c r="D6100" s="1"/>
      <c r="E6100" s="1" t="s">
        <v>5923</v>
      </c>
      <c r="F6100" s="3"/>
      <c r="O6100"/>
      <c r="P6100"/>
      <c r="Q6100"/>
      <c r="U6100" s="969"/>
      <c r="V6100" s="38"/>
      <c r="W6100" s="38"/>
    </row>
    <row r="6101" spans="1:23" x14ac:dyDescent="0.35">
      <c r="A6101" s="1420">
        <v>72190</v>
      </c>
      <c r="B6101" s="1421">
        <v>0.24</v>
      </c>
      <c r="C6101" s="1064" t="s">
        <v>5993</v>
      </c>
      <c r="D6101" s="1"/>
      <c r="E6101" s="1" t="s">
        <v>5923</v>
      </c>
      <c r="F6101" s="3"/>
      <c r="O6101"/>
      <c r="P6101"/>
      <c r="Q6101"/>
      <c r="U6101" s="969"/>
      <c r="V6101" s="38"/>
      <c r="W6101" s="38"/>
    </row>
    <row r="6102" spans="1:23" x14ac:dyDescent="0.35">
      <c r="A6102" s="1420">
        <v>72191</v>
      </c>
      <c r="B6102" s="1421">
        <v>1.76</v>
      </c>
      <c r="C6102" s="1064" t="s">
        <v>6099</v>
      </c>
      <c r="D6102" s="1"/>
      <c r="E6102" s="1" t="s">
        <v>5923</v>
      </c>
      <c r="F6102" s="3"/>
      <c r="O6102"/>
      <c r="P6102"/>
      <c r="Q6102"/>
      <c r="U6102" s="969"/>
      <c r="V6102" s="38"/>
      <c r="W6102" s="38"/>
    </row>
    <row r="6103" spans="1:23" x14ac:dyDescent="0.35">
      <c r="A6103" s="1420">
        <v>72192</v>
      </c>
      <c r="B6103" s="1422">
        <v>1.06</v>
      </c>
      <c r="C6103" s="1064" t="s">
        <v>6047</v>
      </c>
      <c r="D6103" s="1"/>
      <c r="E6103" s="1" t="s">
        <v>5923</v>
      </c>
      <c r="F6103" s="3"/>
      <c r="O6103"/>
      <c r="P6103"/>
      <c r="Q6103"/>
      <c r="U6103" s="969"/>
      <c r="V6103" s="38"/>
      <c r="W6103" s="38"/>
    </row>
    <row r="6104" spans="1:23" x14ac:dyDescent="0.35">
      <c r="A6104" s="1420">
        <v>72193</v>
      </c>
      <c r="B6104" s="1422">
        <v>1.1299999999999999</v>
      </c>
      <c r="C6104" s="1064" t="s">
        <v>6052</v>
      </c>
      <c r="D6104" s="1"/>
      <c r="E6104" s="1" t="s">
        <v>5923</v>
      </c>
      <c r="F6104" s="3"/>
      <c r="O6104"/>
      <c r="P6104"/>
      <c r="Q6104"/>
      <c r="U6104" s="969"/>
      <c r="V6104" s="38"/>
      <c r="W6104" s="38"/>
    </row>
    <row r="6105" spans="1:23" x14ac:dyDescent="0.35">
      <c r="A6105" s="1420">
        <v>72194</v>
      </c>
      <c r="B6105" s="1422">
        <v>1.19</v>
      </c>
      <c r="C6105" s="1064" t="s">
        <v>6063</v>
      </c>
      <c r="D6105" s="1"/>
      <c r="E6105" s="1" t="s">
        <v>5923</v>
      </c>
      <c r="F6105" s="3"/>
      <c r="O6105"/>
      <c r="P6105"/>
      <c r="Q6105"/>
      <c r="U6105" s="969"/>
      <c r="V6105" s="38"/>
      <c r="W6105" s="38"/>
    </row>
    <row r="6106" spans="1:23" x14ac:dyDescent="0.35">
      <c r="A6106" s="1420">
        <v>72220</v>
      </c>
      <c r="B6106" s="1422">
        <v>0.17</v>
      </c>
      <c r="C6106" s="1064" t="s">
        <v>5961</v>
      </c>
      <c r="D6106" s="1"/>
      <c r="E6106" s="1" t="s">
        <v>5923</v>
      </c>
      <c r="F6106" s="3"/>
      <c r="O6106"/>
      <c r="P6106"/>
      <c r="Q6106"/>
      <c r="U6106" s="969"/>
      <c r="V6106" s="38"/>
      <c r="W6106" s="38"/>
    </row>
    <row r="6107" spans="1:23" x14ac:dyDescent="0.35">
      <c r="A6107" s="1420">
        <v>73000</v>
      </c>
      <c r="B6107" s="1422">
        <v>0.16</v>
      </c>
      <c r="C6107" s="1064" t="s">
        <v>557</v>
      </c>
      <c r="D6107" s="5"/>
      <c r="E6107" s="1" t="s">
        <v>5923</v>
      </c>
      <c r="F6107" s="3"/>
      <c r="O6107"/>
      <c r="P6107"/>
      <c r="Q6107"/>
      <c r="U6107" s="969"/>
      <c r="V6107" s="38"/>
      <c r="W6107" s="38"/>
    </row>
    <row r="6108" spans="1:23" x14ac:dyDescent="0.35">
      <c r="A6108" s="1420">
        <v>73000</v>
      </c>
      <c r="B6108" s="1422">
        <v>0.16</v>
      </c>
      <c r="C6108" s="1064" t="s">
        <v>558</v>
      </c>
      <c r="D6108" s="1"/>
      <c r="E6108" s="1" t="s">
        <v>5923</v>
      </c>
      <c r="F6108" s="3"/>
      <c r="O6108"/>
      <c r="P6108"/>
      <c r="Q6108"/>
      <c r="U6108" s="969"/>
      <c r="V6108" s="38"/>
      <c r="W6108" s="38"/>
    </row>
    <row r="6109" spans="1:23" x14ac:dyDescent="0.35">
      <c r="A6109" s="1420">
        <v>73010</v>
      </c>
      <c r="B6109" s="1422">
        <v>0.17</v>
      </c>
      <c r="C6109" s="1064" t="s">
        <v>583</v>
      </c>
      <c r="D6109" s="1"/>
      <c r="E6109" s="1" t="s">
        <v>5923</v>
      </c>
      <c r="F6109" s="3"/>
      <c r="O6109"/>
      <c r="P6109"/>
      <c r="Q6109"/>
      <c r="U6109" s="969"/>
      <c r="V6109" s="38"/>
      <c r="W6109" s="38"/>
    </row>
    <row r="6110" spans="1:23" x14ac:dyDescent="0.35">
      <c r="A6110" s="1420">
        <v>73010</v>
      </c>
      <c r="B6110" s="1422">
        <v>0.17</v>
      </c>
      <c r="C6110" s="1064" t="s">
        <v>583</v>
      </c>
      <c r="D6110" s="1"/>
      <c r="E6110" s="1" t="s">
        <v>5923</v>
      </c>
      <c r="F6110" s="3"/>
      <c r="O6110"/>
      <c r="P6110"/>
      <c r="Q6110"/>
      <c r="U6110" s="969"/>
      <c r="V6110" s="38"/>
      <c r="W6110" s="38"/>
    </row>
    <row r="6111" spans="1:23" x14ac:dyDescent="0.35">
      <c r="A6111" s="1420">
        <v>73010</v>
      </c>
      <c r="B6111" s="1422">
        <v>0.17</v>
      </c>
      <c r="C6111" s="1064" t="s">
        <v>584</v>
      </c>
      <c r="D6111" s="1"/>
      <c r="E6111" s="1" t="s">
        <v>5923</v>
      </c>
      <c r="F6111" s="3"/>
      <c r="O6111"/>
      <c r="P6111"/>
      <c r="Q6111"/>
      <c r="U6111" s="969"/>
      <c r="V6111" s="38"/>
      <c r="W6111" s="38"/>
    </row>
    <row r="6112" spans="1:23" x14ac:dyDescent="0.35">
      <c r="A6112" s="1420">
        <v>73020</v>
      </c>
      <c r="B6112" s="1422">
        <v>0.15</v>
      </c>
      <c r="C6112" s="1064" t="s">
        <v>5941</v>
      </c>
      <c r="D6112" s="1"/>
      <c r="E6112" s="1" t="s">
        <v>5923</v>
      </c>
      <c r="F6112" s="3"/>
      <c r="O6112"/>
      <c r="P6112"/>
      <c r="Q6112"/>
      <c r="U6112" s="969"/>
      <c r="V6112" s="38"/>
      <c r="W6112" s="38"/>
    </row>
    <row r="6113" spans="1:23" x14ac:dyDescent="0.35">
      <c r="A6113" s="1420">
        <v>73020</v>
      </c>
      <c r="B6113" s="1422">
        <v>0.15</v>
      </c>
      <c r="C6113" s="1064" t="s">
        <v>5942</v>
      </c>
      <c r="D6113" s="1"/>
      <c r="E6113" s="1" t="s">
        <v>5923</v>
      </c>
      <c r="F6113" s="3"/>
      <c r="O6113"/>
      <c r="P6113"/>
      <c r="Q6113"/>
      <c r="U6113" s="969"/>
      <c r="V6113" s="38"/>
      <c r="W6113" s="38"/>
    </row>
    <row r="6114" spans="1:23" x14ac:dyDescent="0.35">
      <c r="A6114" s="1434">
        <v>73030</v>
      </c>
      <c r="B6114" s="1422">
        <v>0.18</v>
      </c>
      <c r="C6114" s="1065" t="s">
        <v>5972</v>
      </c>
      <c r="D6114" s="1"/>
      <c r="E6114" s="1" t="s">
        <v>5923</v>
      </c>
      <c r="F6114" s="3"/>
      <c r="O6114"/>
      <c r="P6114"/>
      <c r="Q6114"/>
      <c r="U6114" s="969"/>
      <c r="V6114" s="38"/>
      <c r="W6114" s="38"/>
    </row>
    <row r="6115" spans="1:23" x14ac:dyDescent="0.35">
      <c r="A6115" s="1434">
        <v>73030</v>
      </c>
      <c r="B6115" s="1422">
        <v>0.18</v>
      </c>
      <c r="C6115" s="1065" t="s">
        <v>5973</v>
      </c>
      <c r="D6115" s="1"/>
      <c r="E6115" s="1" t="s">
        <v>5923</v>
      </c>
      <c r="O6115"/>
      <c r="P6115"/>
      <c r="Q6115"/>
      <c r="U6115" s="969"/>
      <c r="V6115" s="38"/>
      <c r="W6115" s="38"/>
    </row>
    <row r="6116" spans="1:23" x14ac:dyDescent="0.35">
      <c r="A6116" s="1420">
        <v>73060</v>
      </c>
      <c r="B6116" s="1422">
        <v>0.16</v>
      </c>
      <c r="C6116" s="1064" t="s">
        <v>559</v>
      </c>
      <c r="D6116" s="1"/>
      <c r="E6116" s="1" t="s">
        <v>5923</v>
      </c>
      <c r="F6116" s="3"/>
      <c r="O6116"/>
      <c r="P6116"/>
      <c r="Q6116"/>
      <c r="U6116" s="969"/>
      <c r="V6116" s="38"/>
      <c r="W6116" s="38"/>
    </row>
    <row r="6117" spans="1:23" x14ac:dyDescent="0.35">
      <c r="A6117" s="1420">
        <v>73060</v>
      </c>
      <c r="B6117" s="1422">
        <v>0.16</v>
      </c>
      <c r="C6117" s="1064" t="s">
        <v>560</v>
      </c>
      <c r="D6117" s="1"/>
      <c r="E6117" s="1" t="s">
        <v>5923</v>
      </c>
      <c r="O6117"/>
      <c r="P6117"/>
      <c r="Q6117"/>
      <c r="U6117" s="969"/>
      <c r="V6117" s="38"/>
      <c r="W6117" s="38"/>
    </row>
    <row r="6118" spans="1:23" x14ac:dyDescent="0.35">
      <c r="A6118" s="1420">
        <v>73080</v>
      </c>
      <c r="B6118" s="1422">
        <v>0.17</v>
      </c>
      <c r="C6118" s="1064" t="s">
        <v>5962</v>
      </c>
      <c r="D6118" s="1"/>
      <c r="E6118" s="1" t="s">
        <v>5923</v>
      </c>
      <c r="F6118" s="1115"/>
      <c r="O6118"/>
      <c r="P6118"/>
      <c r="Q6118"/>
      <c r="U6118" s="969"/>
      <c r="V6118" s="38"/>
      <c r="W6118" s="38"/>
    </row>
    <row r="6119" spans="1:23" x14ac:dyDescent="0.35">
      <c r="A6119" s="1434">
        <v>73080</v>
      </c>
      <c r="B6119" s="1422">
        <v>0.17</v>
      </c>
      <c r="C6119" s="1065" t="s">
        <v>5963</v>
      </c>
      <c r="D6119" s="1"/>
      <c r="E6119" s="1" t="s">
        <v>5923</v>
      </c>
      <c r="F6119" s="3"/>
      <c r="O6119"/>
      <c r="P6119"/>
      <c r="Q6119"/>
      <c r="U6119" s="969"/>
      <c r="V6119" s="38"/>
      <c r="W6119" s="38"/>
    </row>
    <row r="6120" spans="1:23" x14ac:dyDescent="0.35">
      <c r="A6120" s="1434">
        <v>73080</v>
      </c>
      <c r="B6120" s="1422">
        <v>0.17</v>
      </c>
      <c r="C6120" s="1065" t="s">
        <v>5964</v>
      </c>
      <c r="D6120" s="1"/>
      <c r="E6120" s="1" t="s">
        <v>5923</v>
      </c>
      <c r="F6120" s="3"/>
      <c r="O6120"/>
      <c r="P6120"/>
      <c r="Q6120"/>
      <c r="U6120" s="969"/>
      <c r="V6120" s="38"/>
      <c r="W6120" s="38"/>
    </row>
    <row r="6121" spans="1:23" x14ac:dyDescent="0.35">
      <c r="A6121" s="1420">
        <v>73090</v>
      </c>
      <c r="B6121" s="1422">
        <v>0.16</v>
      </c>
      <c r="C6121" s="1064" t="s">
        <v>204</v>
      </c>
      <c r="D6121" s="1"/>
      <c r="E6121" s="1" t="s">
        <v>5923</v>
      </c>
      <c r="F6121" s="3"/>
      <c r="O6121"/>
      <c r="P6121"/>
      <c r="Q6121"/>
      <c r="U6121" s="969"/>
      <c r="V6121" s="38"/>
      <c r="W6121" s="38"/>
    </row>
    <row r="6122" spans="1:23" x14ac:dyDescent="0.35">
      <c r="A6122" s="1420">
        <v>73090</v>
      </c>
      <c r="B6122" s="1422">
        <v>0.16</v>
      </c>
      <c r="C6122" s="1064" t="s">
        <v>562</v>
      </c>
      <c r="D6122" s="1"/>
      <c r="E6122" s="1" t="s">
        <v>5923</v>
      </c>
      <c r="F6122" s="3"/>
      <c r="O6122"/>
      <c r="P6122"/>
      <c r="Q6122"/>
      <c r="U6122" s="969"/>
      <c r="V6122" s="38"/>
      <c r="W6122" s="38"/>
    </row>
    <row r="6123" spans="1:23" x14ac:dyDescent="0.35">
      <c r="A6123" s="1420">
        <v>73092</v>
      </c>
      <c r="B6123" s="1422">
        <v>0.16</v>
      </c>
      <c r="C6123" s="1064" t="s">
        <v>5943</v>
      </c>
      <c r="D6123" s="1"/>
      <c r="E6123" s="1" t="s">
        <v>5923</v>
      </c>
      <c r="F6123" s="3"/>
      <c r="O6123"/>
      <c r="P6123"/>
      <c r="Q6123"/>
      <c r="U6123" s="969"/>
      <c r="V6123" s="38"/>
      <c r="W6123" s="38"/>
    </row>
    <row r="6124" spans="1:23" x14ac:dyDescent="0.35">
      <c r="A6124" s="1420">
        <v>73092</v>
      </c>
      <c r="B6124" s="1422">
        <v>0.16</v>
      </c>
      <c r="C6124" s="1064" t="s">
        <v>5944</v>
      </c>
      <c r="D6124" s="1"/>
      <c r="E6124" s="1" t="s">
        <v>5923</v>
      </c>
      <c r="F6124" s="3"/>
      <c r="O6124"/>
      <c r="P6124"/>
      <c r="Q6124"/>
      <c r="U6124" s="969"/>
      <c r="V6124" s="38"/>
      <c r="W6124" s="38"/>
    </row>
    <row r="6125" spans="1:23" x14ac:dyDescent="0.35">
      <c r="A6125" s="1420">
        <v>73100</v>
      </c>
      <c r="B6125" s="1422">
        <v>0.16</v>
      </c>
      <c r="C6125" s="1064" t="s">
        <v>5945</v>
      </c>
      <c r="D6125" s="1"/>
      <c r="E6125" s="1" t="s">
        <v>5923</v>
      </c>
      <c r="F6125" s="38"/>
      <c r="O6125"/>
      <c r="P6125"/>
      <c r="Q6125"/>
      <c r="U6125" s="969"/>
      <c r="V6125" s="38"/>
      <c r="W6125" s="38"/>
    </row>
    <row r="6126" spans="1:23" x14ac:dyDescent="0.35">
      <c r="A6126" s="1420">
        <v>73100</v>
      </c>
      <c r="B6126" s="1422">
        <v>0.16</v>
      </c>
      <c r="C6126" s="1064" t="s">
        <v>5946</v>
      </c>
      <c r="D6126" s="1"/>
      <c r="E6126" s="1" t="s">
        <v>5923</v>
      </c>
      <c r="F6126" s="3"/>
      <c r="O6126"/>
      <c r="P6126"/>
      <c r="Q6126"/>
      <c r="U6126" s="969"/>
      <c r="V6126" s="38"/>
      <c r="W6126" s="38"/>
    </row>
    <row r="6127" spans="1:23" x14ac:dyDescent="0.35">
      <c r="A6127" s="1420">
        <v>73110</v>
      </c>
      <c r="B6127" s="1422">
        <v>0.17</v>
      </c>
      <c r="C6127" s="1064" t="s">
        <v>2705</v>
      </c>
      <c r="D6127" s="1"/>
      <c r="E6127" s="1" t="s">
        <v>5923</v>
      </c>
      <c r="F6127" s="3"/>
      <c r="O6127"/>
      <c r="P6127"/>
      <c r="Q6127"/>
      <c r="U6127" s="969"/>
      <c r="V6127" s="38"/>
      <c r="W6127" s="38"/>
    </row>
    <row r="6128" spans="1:23" x14ac:dyDescent="0.35">
      <c r="A6128" s="1420">
        <v>73110</v>
      </c>
      <c r="B6128" s="1422">
        <v>0.17</v>
      </c>
      <c r="C6128" s="1064" t="s">
        <v>5965</v>
      </c>
      <c r="D6128" s="1"/>
      <c r="E6128" s="1" t="s">
        <v>5923</v>
      </c>
      <c r="F6128" s="3"/>
      <c r="O6128"/>
      <c r="P6128"/>
      <c r="Q6128"/>
      <c r="U6128" s="969"/>
      <c r="V6128" s="38"/>
      <c r="W6128" s="38"/>
    </row>
    <row r="6129" spans="1:23" x14ac:dyDescent="0.35">
      <c r="A6129" s="1420">
        <v>73120</v>
      </c>
      <c r="B6129" s="1422">
        <v>0.16</v>
      </c>
      <c r="C6129" s="1064" t="s">
        <v>5947</v>
      </c>
      <c r="D6129" s="1"/>
      <c r="E6129" s="1" t="s">
        <v>5923</v>
      </c>
      <c r="F6129" s="3"/>
      <c r="O6129"/>
      <c r="P6129"/>
      <c r="Q6129"/>
      <c r="U6129" s="969"/>
      <c r="V6129" s="38"/>
      <c r="W6129" s="38"/>
    </row>
    <row r="6130" spans="1:23" x14ac:dyDescent="0.35">
      <c r="A6130" s="1420">
        <v>73120</v>
      </c>
      <c r="B6130" s="1422">
        <v>0.16</v>
      </c>
      <c r="C6130" s="1064" t="s">
        <v>5948</v>
      </c>
      <c r="D6130" s="1"/>
      <c r="E6130" s="1" t="s">
        <v>5923</v>
      </c>
      <c r="F6130" s="3"/>
      <c r="O6130"/>
      <c r="P6130"/>
      <c r="Q6130"/>
      <c r="U6130" s="969"/>
      <c r="V6130" s="38"/>
      <c r="W6130" s="38"/>
    </row>
    <row r="6131" spans="1:23" x14ac:dyDescent="0.35">
      <c r="A6131" s="1420">
        <v>73130</v>
      </c>
      <c r="B6131" s="1422">
        <v>0.17</v>
      </c>
      <c r="C6131" s="1064" t="s">
        <v>5966</v>
      </c>
      <c r="D6131" s="1"/>
      <c r="E6131" s="1" t="s">
        <v>5923</v>
      </c>
      <c r="F6131" s="3"/>
      <c r="O6131"/>
      <c r="P6131"/>
      <c r="Q6131"/>
      <c r="U6131" s="969"/>
      <c r="V6131" s="38"/>
      <c r="W6131" s="38"/>
    </row>
    <row r="6132" spans="1:23" x14ac:dyDescent="0.35">
      <c r="A6132" s="1420">
        <v>73130</v>
      </c>
      <c r="B6132" s="1422">
        <v>0.17</v>
      </c>
      <c r="C6132" s="1064" t="s">
        <v>5967</v>
      </c>
      <c r="D6132" s="1"/>
      <c r="E6132" s="1" t="s">
        <v>5923</v>
      </c>
      <c r="F6132" s="3"/>
      <c r="O6132"/>
      <c r="P6132"/>
      <c r="Q6132"/>
      <c r="U6132" s="969"/>
      <c r="V6132" s="38"/>
      <c r="W6132" s="38"/>
    </row>
    <row r="6133" spans="1:23" x14ac:dyDescent="0.35">
      <c r="A6133" s="1420">
        <v>73140</v>
      </c>
      <c r="B6133" s="1422">
        <v>0.13</v>
      </c>
      <c r="C6133" s="1064" t="s">
        <v>5922</v>
      </c>
      <c r="D6133" s="1"/>
      <c r="E6133" s="1" t="s">
        <v>5923</v>
      </c>
      <c r="F6133" s="3"/>
      <c r="O6133"/>
      <c r="P6133"/>
      <c r="Q6133"/>
      <c r="U6133" s="969"/>
      <c r="V6133" s="38"/>
      <c r="W6133" s="38"/>
    </row>
    <row r="6134" spans="1:23" x14ac:dyDescent="0.35">
      <c r="A6134" s="1420">
        <v>73140</v>
      </c>
      <c r="B6134" s="1422">
        <v>0.13</v>
      </c>
      <c r="C6134" s="1064" t="s">
        <v>5924</v>
      </c>
      <c r="D6134" s="1"/>
      <c r="E6134" s="1" t="s">
        <v>5923</v>
      </c>
      <c r="F6134" s="3"/>
      <c r="O6134"/>
      <c r="P6134"/>
      <c r="Q6134"/>
      <c r="U6134" s="969"/>
      <c r="V6134" s="38"/>
      <c r="W6134" s="38"/>
    </row>
    <row r="6135" spans="1:23" x14ac:dyDescent="0.35">
      <c r="A6135" s="1420">
        <v>73140</v>
      </c>
      <c r="B6135" s="1422">
        <v>0.13</v>
      </c>
      <c r="C6135" s="1064" t="s">
        <v>5925</v>
      </c>
      <c r="D6135" s="1"/>
      <c r="E6135" s="1" t="s">
        <v>5923</v>
      </c>
      <c r="F6135" s="3"/>
      <c r="O6135"/>
      <c r="P6135"/>
      <c r="Q6135"/>
      <c r="U6135" s="969"/>
      <c r="V6135" s="38"/>
      <c r="W6135" s="38"/>
    </row>
    <row r="6136" spans="1:23" x14ac:dyDescent="0.35">
      <c r="A6136" s="1420">
        <v>73140</v>
      </c>
      <c r="B6136" s="1422">
        <v>0.13</v>
      </c>
      <c r="C6136" s="1064" t="s">
        <v>5926</v>
      </c>
      <c r="D6136" s="1"/>
      <c r="E6136" s="1" t="s">
        <v>5923</v>
      </c>
      <c r="F6136" s="3"/>
      <c r="O6136"/>
      <c r="P6136"/>
      <c r="Q6136"/>
      <c r="U6136" s="969"/>
      <c r="V6136" s="38"/>
      <c r="W6136" s="38"/>
    </row>
    <row r="6137" spans="1:23" x14ac:dyDescent="0.35">
      <c r="A6137" s="1420">
        <v>73140</v>
      </c>
      <c r="B6137" s="1422">
        <v>0.13</v>
      </c>
      <c r="C6137" s="1064" t="s">
        <v>2669</v>
      </c>
      <c r="D6137" s="1"/>
      <c r="E6137" s="1" t="s">
        <v>5923</v>
      </c>
      <c r="F6137" s="3"/>
      <c r="O6137"/>
      <c r="P6137"/>
      <c r="Q6137"/>
      <c r="U6137" s="969"/>
      <c r="V6137" s="38"/>
      <c r="W6137" s="38"/>
    </row>
    <row r="6138" spans="1:23" x14ac:dyDescent="0.35">
      <c r="A6138" s="1420">
        <v>73140</v>
      </c>
      <c r="B6138" s="1422">
        <v>0.13</v>
      </c>
      <c r="C6138" s="1064" t="s">
        <v>5927</v>
      </c>
      <c r="D6138" s="1"/>
      <c r="E6138" s="1" t="s">
        <v>5923</v>
      </c>
      <c r="F6138" s="3"/>
      <c r="O6138"/>
      <c r="P6138"/>
      <c r="Q6138"/>
      <c r="U6138" s="969"/>
      <c r="V6138" s="38"/>
      <c r="W6138" s="38"/>
    </row>
    <row r="6139" spans="1:23" x14ac:dyDescent="0.35">
      <c r="A6139" s="1420">
        <v>73140</v>
      </c>
      <c r="B6139" s="1422">
        <v>0.13</v>
      </c>
      <c r="C6139" s="1064" t="s">
        <v>5928</v>
      </c>
      <c r="D6139" s="1"/>
      <c r="E6139" s="1" t="s">
        <v>5923</v>
      </c>
      <c r="F6139" s="3"/>
      <c r="O6139"/>
      <c r="P6139"/>
      <c r="Q6139"/>
      <c r="U6139" s="969"/>
      <c r="V6139" s="38"/>
      <c r="W6139" s="38"/>
    </row>
    <row r="6140" spans="1:23" x14ac:dyDescent="0.35">
      <c r="A6140" s="1420">
        <v>73140</v>
      </c>
      <c r="B6140" s="1422">
        <v>0.13</v>
      </c>
      <c r="C6140" s="1064" t="s">
        <v>5929</v>
      </c>
      <c r="E6140" s="1" t="s">
        <v>5923</v>
      </c>
      <c r="F6140" s="3"/>
      <c r="O6140"/>
      <c r="P6140"/>
      <c r="Q6140"/>
      <c r="U6140" s="969"/>
      <c r="V6140" s="38"/>
      <c r="W6140" s="38"/>
    </row>
    <row r="6141" spans="1:23" x14ac:dyDescent="0.35">
      <c r="A6141" s="1420">
        <v>73140</v>
      </c>
      <c r="B6141" s="1422">
        <v>0.13</v>
      </c>
      <c r="C6141" s="1064" t="s">
        <v>5930</v>
      </c>
      <c r="D6141" s="1"/>
      <c r="E6141" s="1" t="s">
        <v>5923</v>
      </c>
      <c r="F6141" s="3"/>
      <c r="O6141"/>
      <c r="P6141"/>
      <c r="Q6141"/>
      <c r="U6141" s="969"/>
      <c r="V6141" s="38"/>
      <c r="W6141" s="38"/>
    </row>
    <row r="6142" spans="1:23" x14ac:dyDescent="0.35">
      <c r="A6142" s="1420">
        <v>73140</v>
      </c>
      <c r="B6142" s="1422">
        <v>0.13</v>
      </c>
      <c r="C6142" s="1064" t="s">
        <v>2670</v>
      </c>
      <c r="D6142" s="1"/>
      <c r="E6142" s="1" t="s">
        <v>5923</v>
      </c>
      <c r="F6142" s="3"/>
      <c r="O6142"/>
      <c r="P6142"/>
      <c r="Q6142"/>
      <c r="U6142" s="969"/>
      <c r="V6142" s="38"/>
      <c r="W6142" s="38"/>
    </row>
    <row r="6143" spans="1:23" x14ac:dyDescent="0.35">
      <c r="A6143" s="1420">
        <v>73200</v>
      </c>
      <c r="B6143" s="1422">
        <v>0.98</v>
      </c>
      <c r="C6143" s="1064" t="s">
        <v>6040</v>
      </c>
      <c r="D6143" s="1"/>
      <c r="E6143" s="1" t="s">
        <v>5923</v>
      </c>
      <c r="F6143" s="3"/>
      <c r="O6143"/>
      <c r="P6143"/>
      <c r="Q6143"/>
      <c r="U6143" s="969"/>
      <c r="V6143" s="38"/>
      <c r="W6143" s="38"/>
    </row>
    <row r="6144" spans="1:23" x14ac:dyDescent="0.35">
      <c r="A6144" s="1420">
        <v>73200</v>
      </c>
      <c r="B6144" s="1422">
        <v>0.98</v>
      </c>
      <c r="C6144" s="1064" t="s">
        <v>6041</v>
      </c>
      <c r="D6144" s="1"/>
      <c r="E6144" s="1" t="s">
        <v>5923</v>
      </c>
      <c r="F6144" s="3"/>
      <c r="O6144"/>
      <c r="P6144"/>
      <c r="Q6144"/>
      <c r="U6144" s="969"/>
      <c r="V6144" s="38"/>
      <c r="W6144" s="38"/>
    </row>
    <row r="6145" spans="1:23" x14ac:dyDescent="0.35">
      <c r="A6145" s="1420">
        <v>73201</v>
      </c>
      <c r="B6145" s="1422">
        <v>1.1299999999999999</v>
      </c>
      <c r="C6145" s="1064" t="s">
        <v>6053</v>
      </c>
      <c r="D6145" s="1"/>
      <c r="E6145" s="1" t="s">
        <v>5923</v>
      </c>
      <c r="F6145" s="3"/>
      <c r="O6145"/>
      <c r="P6145"/>
      <c r="Q6145"/>
      <c r="U6145" s="969"/>
      <c r="V6145" s="38"/>
      <c r="W6145" s="38"/>
    </row>
    <row r="6146" spans="1:23" x14ac:dyDescent="0.35">
      <c r="A6146" s="1420">
        <v>73201</v>
      </c>
      <c r="B6146" s="1422">
        <v>1.1299999999999999</v>
      </c>
      <c r="C6146" s="1064" t="s">
        <v>6054</v>
      </c>
      <c r="D6146" s="1"/>
      <c r="E6146" s="1" t="s">
        <v>5923</v>
      </c>
      <c r="F6146" s="3"/>
      <c r="O6146"/>
      <c r="P6146"/>
      <c r="Q6146"/>
      <c r="U6146" s="969"/>
      <c r="V6146" s="38"/>
      <c r="W6146" s="38"/>
    </row>
    <row r="6147" spans="1:23" x14ac:dyDescent="0.35">
      <c r="A6147" s="1420">
        <v>73202</v>
      </c>
      <c r="B6147" s="1422">
        <v>1.19</v>
      </c>
      <c r="C6147" s="1064" t="s">
        <v>6064</v>
      </c>
      <c r="D6147" s="1"/>
      <c r="E6147" s="1" t="s">
        <v>5923</v>
      </c>
      <c r="F6147" s="1126"/>
      <c r="O6147"/>
      <c r="P6147"/>
      <c r="Q6147"/>
      <c r="U6147" s="969"/>
      <c r="V6147" s="38"/>
      <c r="W6147" s="38"/>
    </row>
    <row r="6148" spans="1:23" x14ac:dyDescent="0.35">
      <c r="A6148" s="1420">
        <v>73202</v>
      </c>
      <c r="B6148" s="1422">
        <v>1.19</v>
      </c>
      <c r="C6148" s="1064" t="s">
        <v>6065</v>
      </c>
      <c r="D6148" s="1"/>
      <c r="E6148" s="1" t="s">
        <v>5923</v>
      </c>
      <c r="F6148" s="3"/>
      <c r="O6148"/>
      <c r="P6148"/>
      <c r="Q6148"/>
      <c r="U6148" s="969"/>
      <c r="V6148" s="38"/>
      <c r="W6148" s="38"/>
    </row>
    <row r="6149" spans="1:23" x14ac:dyDescent="0.35">
      <c r="A6149" s="1420">
        <v>73206</v>
      </c>
      <c r="B6149" s="1422">
        <v>1.76</v>
      </c>
      <c r="C6149" s="1064" t="s">
        <v>6100</v>
      </c>
      <c r="D6149" s="1"/>
      <c r="E6149" s="1" t="s">
        <v>5923</v>
      </c>
      <c r="F6149" s="3"/>
      <c r="O6149"/>
      <c r="P6149"/>
      <c r="Q6149"/>
      <c r="U6149" s="969"/>
      <c r="V6149" s="38"/>
      <c r="W6149" s="38"/>
    </row>
    <row r="6150" spans="1:23" x14ac:dyDescent="0.35">
      <c r="A6150" s="1420">
        <v>73501</v>
      </c>
      <c r="B6150" s="1422">
        <v>0.18</v>
      </c>
      <c r="C6150" s="1064" t="s">
        <v>5974</v>
      </c>
      <c r="D6150" s="1"/>
      <c r="E6150" s="1" t="s">
        <v>5923</v>
      </c>
      <c r="F6150" s="3"/>
      <c r="O6150"/>
      <c r="P6150"/>
      <c r="Q6150"/>
      <c r="U6150" s="969"/>
      <c r="V6150" s="38"/>
      <c r="W6150" s="38"/>
    </row>
    <row r="6151" spans="1:23" x14ac:dyDescent="0.35">
      <c r="A6151" s="1420">
        <v>73501</v>
      </c>
      <c r="B6151" s="1422">
        <v>0.18</v>
      </c>
      <c r="C6151" s="1064" t="s">
        <v>5975</v>
      </c>
      <c r="D6151" s="1"/>
      <c r="E6151" s="1" t="s">
        <v>5923</v>
      </c>
      <c r="F6151" s="3"/>
      <c r="O6151"/>
      <c r="P6151"/>
      <c r="Q6151"/>
      <c r="U6151" s="969"/>
      <c r="V6151" s="38"/>
      <c r="W6151" s="38"/>
    </row>
    <row r="6152" spans="1:23" x14ac:dyDescent="0.35">
      <c r="A6152" s="1420">
        <v>73502</v>
      </c>
      <c r="B6152" s="1422">
        <v>0.21</v>
      </c>
      <c r="C6152" s="1101" t="s">
        <v>5988</v>
      </c>
      <c r="D6152" s="1"/>
      <c r="E6152" s="1" t="s">
        <v>5923</v>
      </c>
      <c r="F6152" s="3"/>
      <c r="O6152"/>
      <c r="P6152"/>
      <c r="Q6152"/>
      <c r="U6152" s="969"/>
      <c r="V6152" s="38"/>
      <c r="W6152" s="38"/>
    </row>
    <row r="6153" spans="1:23" x14ac:dyDescent="0.35">
      <c r="A6153" s="1423">
        <v>73502</v>
      </c>
      <c r="B6153" s="1424">
        <v>0.21</v>
      </c>
      <c r="C6153" s="1101" t="s">
        <v>5989</v>
      </c>
      <c r="D6153" s="1"/>
      <c r="E6153" s="1" t="s">
        <v>5923</v>
      </c>
      <c r="F6153" s="3"/>
      <c r="O6153"/>
      <c r="P6153"/>
      <c r="Q6153"/>
      <c r="U6153" s="969"/>
      <c r="V6153" s="38"/>
      <c r="W6153" s="38"/>
    </row>
    <row r="6154" spans="1:23" x14ac:dyDescent="0.35">
      <c r="A6154" s="1420">
        <v>73502</v>
      </c>
      <c r="B6154" s="1422">
        <v>0.21</v>
      </c>
      <c r="C6154" s="1064" t="s">
        <v>816</v>
      </c>
      <c r="D6154" s="1"/>
      <c r="E6154" s="1" t="s">
        <v>5923</v>
      </c>
      <c r="O6154"/>
      <c r="P6154"/>
      <c r="Q6154"/>
      <c r="U6154" s="969"/>
      <c r="V6154" s="38"/>
      <c r="W6154" s="38"/>
    </row>
    <row r="6155" spans="1:23" x14ac:dyDescent="0.35">
      <c r="A6155" s="1420">
        <v>73502</v>
      </c>
      <c r="B6155" s="1422">
        <v>0.21</v>
      </c>
      <c r="C6155" s="1064" t="s">
        <v>817</v>
      </c>
      <c r="D6155" s="1"/>
      <c r="E6155" s="1" t="s">
        <v>5923</v>
      </c>
      <c r="O6155"/>
      <c r="P6155"/>
      <c r="Q6155"/>
      <c r="U6155" s="969"/>
      <c r="V6155" s="38"/>
      <c r="W6155" s="38"/>
    </row>
    <row r="6156" spans="1:23" x14ac:dyDescent="0.35">
      <c r="A6156" s="1420">
        <v>73522</v>
      </c>
      <c r="B6156" s="1422">
        <v>0.28000000000000003</v>
      </c>
      <c r="C6156" s="1064" t="s">
        <v>6000</v>
      </c>
      <c r="D6156" s="1"/>
      <c r="E6156" s="1" t="s">
        <v>5923</v>
      </c>
      <c r="F6156" s="3"/>
      <c r="O6156"/>
      <c r="P6156"/>
      <c r="Q6156"/>
      <c r="U6156" s="969"/>
      <c r="V6156" s="38"/>
      <c r="W6156" s="38"/>
    </row>
    <row r="6157" spans="1:23" x14ac:dyDescent="0.35">
      <c r="A6157" s="1420">
        <v>73552</v>
      </c>
      <c r="B6157" s="1422">
        <v>0.18</v>
      </c>
      <c r="C6157" s="1064" t="s">
        <v>5976</v>
      </c>
      <c r="D6157" s="1"/>
      <c r="E6157" s="1" t="s">
        <v>5923</v>
      </c>
      <c r="F6157" s="3"/>
      <c r="O6157"/>
      <c r="P6157"/>
      <c r="Q6157"/>
      <c r="U6157" s="969"/>
      <c r="V6157" s="38"/>
      <c r="W6157" s="38"/>
    </row>
    <row r="6158" spans="1:23" x14ac:dyDescent="0.35">
      <c r="A6158" s="1420">
        <v>73552</v>
      </c>
      <c r="B6158" s="1422">
        <v>0.18</v>
      </c>
      <c r="C6158" s="1064" t="s">
        <v>5977</v>
      </c>
      <c r="D6158" s="1"/>
      <c r="E6158" s="1" t="s">
        <v>5923</v>
      </c>
      <c r="F6158" s="3"/>
      <c r="O6158"/>
      <c r="P6158"/>
      <c r="Q6158"/>
      <c r="U6158" s="969"/>
      <c r="V6158" s="38"/>
      <c r="W6158" s="38"/>
    </row>
    <row r="6159" spans="1:23" x14ac:dyDescent="0.35">
      <c r="A6159" s="1420">
        <v>73560</v>
      </c>
      <c r="B6159" s="1422">
        <v>0.16</v>
      </c>
      <c r="C6159" s="1064" t="s">
        <v>5949</v>
      </c>
      <c r="D6159" s="1"/>
      <c r="E6159" s="1" t="s">
        <v>5923</v>
      </c>
      <c r="O6159"/>
      <c r="P6159"/>
      <c r="Q6159"/>
      <c r="U6159" s="969"/>
      <c r="V6159" s="38"/>
      <c r="W6159" s="38"/>
    </row>
    <row r="6160" spans="1:23" x14ac:dyDescent="0.35">
      <c r="A6160" s="1420">
        <v>73560</v>
      </c>
      <c r="B6160" s="1422">
        <v>0.16</v>
      </c>
      <c r="C6160" s="1064" t="s">
        <v>5950</v>
      </c>
      <c r="D6160" s="1"/>
      <c r="E6160" s="1" t="s">
        <v>5923</v>
      </c>
      <c r="O6160"/>
      <c r="P6160"/>
      <c r="Q6160"/>
      <c r="U6160" s="969"/>
      <c r="V6160" s="38"/>
      <c r="W6160" s="38"/>
    </row>
    <row r="6161" spans="1:23" x14ac:dyDescent="0.35">
      <c r="A6161" s="1420">
        <v>73560</v>
      </c>
      <c r="B6161" s="1422">
        <v>0.16</v>
      </c>
      <c r="C6161" s="1064" t="s">
        <v>5951</v>
      </c>
      <c r="D6161" s="1"/>
      <c r="E6161" s="1" t="s">
        <v>5923</v>
      </c>
      <c r="F6161" s="3"/>
      <c r="O6161"/>
      <c r="P6161"/>
      <c r="Q6161"/>
      <c r="U6161" s="969"/>
      <c r="V6161" s="38"/>
      <c r="W6161" s="38"/>
    </row>
    <row r="6162" spans="1:23" x14ac:dyDescent="0.35">
      <c r="A6162" s="1420">
        <v>73562</v>
      </c>
      <c r="B6162" s="1422">
        <v>0.18</v>
      </c>
      <c r="C6162" s="1064" t="s">
        <v>5978</v>
      </c>
      <c r="D6162" s="1"/>
      <c r="E6162" s="1" t="s">
        <v>5923</v>
      </c>
      <c r="F6162" s="3"/>
      <c r="O6162"/>
      <c r="P6162"/>
      <c r="Q6162"/>
      <c r="U6162" s="969"/>
      <c r="V6162" s="38"/>
      <c r="W6162" s="38"/>
    </row>
    <row r="6163" spans="1:23" x14ac:dyDescent="0.35">
      <c r="A6163" s="1420">
        <v>73562</v>
      </c>
      <c r="B6163" s="1422">
        <v>0.18</v>
      </c>
      <c r="C6163" s="1064" t="s">
        <v>5979</v>
      </c>
      <c r="D6163" s="1"/>
      <c r="E6163" s="1" t="s">
        <v>5923</v>
      </c>
      <c r="F6163" s="3"/>
      <c r="O6163"/>
      <c r="P6163"/>
      <c r="Q6163"/>
      <c r="U6163" s="969"/>
      <c r="V6163" s="38"/>
      <c r="W6163" s="38"/>
    </row>
    <row r="6164" spans="1:23" x14ac:dyDescent="0.35">
      <c r="A6164" s="1420">
        <v>73590</v>
      </c>
      <c r="B6164" s="1422">
        <v>0.16</v>
      </c>
      <c r="C6164" s="1064" t="s">
        <v>5712</v>
      </c>
      <c r="D6164" s="1"/>
      <c r="E6164" s="1" t="s">
        <v>5923</v>
      </c>
      <c r="F6164" s="3"/>
      <c r="O6164"/>
      <c r="P6164"/>
      <c r="Q6164"/>
      <c r="U6164" s="969"/>
      <c r="V6164" s="38"/>
      <c r="W6164" s="38"/>
    </row>
    <row r="6165" spans="1:23" x14ac:dyDescent="0.35">
      <c r="A6165" s="1420">
        <v>73590</v>
      </c>
      <c r="B6165" s="1422">
        <v>0.16</v>
      </c>
      <c r="C6165" s="1064" t="s">
        <v>5713</v>
      </c>
      <c r="D6165" s="1"/>
      <c r="E6165" s="1" t="s">
        <v>5923</v>
      </c>
      <c r="F6165" s="3"/>
      <c r="O6165"/>
      <c r="P6165"/>
      <c r="Q6165"/>
      <c r="U6165" s="969"/>
      <c r="V6165" s="38"/>
      <c r="W6165" s="38"/>
    </row>
    <row r="6166" spans="1:23" x14ac:dyDescent="0.35">
      <c r="A6166" s="1420">
        <v>73592</v>
      </c>
      <c r="B6166" s="1422">
        <v>0.16</v>
      </c>
      <c r="C6166" s="1064" t="s">
        <v>5952</v>
      </c>
      <c r="D6166" s="1"/>
      <c r="E6166" s="1" t="s">
        <v>5923</v>
      </c>
      <c r="F6166" s="3"/>
      <c r="O6166"/>
      <c r="P6166"/>
      <c r="Q6166"/>
      <c r="U6166" s="969"/>
      <c r="V6166" s="38"/>
      <c r="W6166" s="38"/>
    </row>
    <row r="6167" spans="1:23" x14ac:dyDescent="0.35">
      <c r="A6167" s="1420">
        <v>73592</v>
      </c>
      <c r="B6167" s="1422">
        <v>0.16</v>
      </c>
      <c r="C6167" s="1064" t="s">
        <v>5953</v>
      </c>
      <c r="D6167" s="1"/>
      <c r="E6167" s="1" t="s">
        <v>5923</v>
      </c>
      <c r="F6167" s="3"/>
      <c r="O6167"/>
      <c r="P6167"/>
      <c r="Q6167"/>
      <c r="U6167" s="969"/>
      <c r="V6167" s="38"/>
      <c r="W6167" s="38"/>
    </row>
    <row r="6168" spans="1:23" x14ac:dyDescent="0.35">
      <c r="A6168" s="1420">
        <v>73600</v>
      </c>
      <c r="B6168" s="1422">
        <v>0.16</v>
      </c>
      <c r="C6168" s="1064" t="s">
        <v>5954</v>
      </c>
      <c r="D6168" s="1"/>
      <c r="E6168" s="1" t="s">
        <v>5923</v>
      </c>
      <c r="F6168" s="3"/>
      <c r="O6168"/>
      <c r="P6168"/>
      <c r="Q6168"/>
      <c r="U6168" s="969"/>
      <c r="V6168" s="38"/>
      <c r="W6168" s="38"/>
    </row>
    <row r="6169" spans="1:23" x14ac:dyDescent="0.35">
      <c r="A6169" s="1420">
        <v>73600</v>
      </c>
      <c r="B6169" s="1422">
        <v>0.16</v>
      </c>
      <c r="C6169" s="1064" t="s">
        <v>5955</v>
      </c>
      <c r="D6169" s="1"/>
      <c r="E6169" s="1" t="s">
        <v>5923</v>
      </c>
      <c r="F6169" s="3"/>
      <c r="O6169"/>
      <c r="P6169"/>
      <c r="Q6169"/>
      <c r="U6169" s="969"/>
      <c r="V6169" s="38"/>
      <c r="W6169" s="38"/>
    </row>
    <row r="6170" spans="1:23" x14ac:dyDescent="0.35">
      <c r="A6170" s="1420">
        <v>73610</v>
      </c>
      <c r="B6170" s="1422">
        <v>0.17</v>
      </c>
      <c r="C6170" s="1064" t="s">
        <v>797</v>
      </c>
      <c r="D6170" s="1"/>
      <c r="E6170" s="1" t="s">
        <v>5923</v>
      </c>
      <c r="F6170" s="3"/>
      <c r="O6170"/>
      <c r="P6170"/>
      <c r="Q6170"/>
      <c r="U6170" s="969"/>
      <c r="V6170" s="38"/>
      <c r="W6170" s="38"/>
    </row>
    <row r="6171" spans="1:23" x14ac:dyDescent="0.35">
      <c r="A6171" s="1420">
        <v>73610</v>
      </c>
      <c r="B6171" s="1422">
        <v>0.17</v>
      </c>
      <c r="C6171" s="1064" t="s">
        <v>798</v>
      </c>
      <c r="D6171" s="1"/>
      <c r="E6171" s="1" t="s">
        <v>5923</v>
      </c>
      <c r="F6171" s="3"/>
      <c r="O6171"/>
      <c r="P6171"/>
      <c r="Q6171"/>
      <c r="U6171" s="969"/>
      <c r="V6171" s="38"/>
      <c r="W6171" s="38"/>
    </row>
    <row r="6172" spans="1:23" x14ac:dyDescent="0.35">
      <c r="A6172" s="1420">
        <v>73620</v>
      </c>
      <c r="B6172" s="1422">
        <v>0.16</v>
      </c>
      <c r="C6172" s="1064" t="s">
        <v>5956</v>
      </c>
      <c r="D6172" s="1"/>
      <c r="E6172" s="1" t="s">
        <v>5923</v>
      </c>
      <c r="F6172" s="3"/>
      <c r="O6172"/>
      <c r="P6172"/>
      <c r="Q6172"/>
      <c r="U6172" s="969"/>
      <c r="V6172" s="38"/>
      <c r="W6172" s="38"/>
    </row>
    <row r="6173" spans="1:23" x14ac:dyDescent="0.35">
      <c r="A6173" s="1420">
        <v>73620</v>
      </c>
      <c r="B6173" s="1422">
        <v>0.16</v>
      </c>
      <c r="C6173" s="1064" t="s">
        <v>5957</v>
      </c>
      <c r="D6173" s="1"/>
      <c r="E6173" s="1" t="s">
        <v>5923</v>
      </c>
      <c r="F6173" s="3"/>
      <c r="O6173"/>
      <c r="P6173"/>
      <c r="Q6173"/>
      <c r="U6173" s="969"/>
      <c r="V6173" s="38"/>
      <c r="W6173" s="38"/>
    </row>
    <row r="6174" spans="1:23" x14ac:dyDescent="0.35">
      <c r="A6174" s="1420">
        <v>73630</v>
      </c>
      <c r="B6174" s="1422">
        <v>0.17</v>
      </c>
      <c r="C6174" s="1064" t="s">
        <v>5968</v>
      </c>
      <c r="D6174" s="1"/>
      <c r="E6174" s="1" t="s">
        <v>5923</v>
      </c>
      <c r="O6174"/>
      <c r="P6174"/>
      <c r="Q6174"/>
      <c r="U6174" s="969"/>
      <c r="V6174" s="38"/>
      <c r="W6174" s="38"/>
    </row>
    <row r="6175" spans="1:23" x14ac:dyDescent="0.35">
      <c r="A6175" s="1420">
        <v>73630</v>
      </c>
      <c r="B6175" s="1422">
        <v>0.17</v>
      </c>
      <c r="C6175" s="1064" t="s">
        <v>5969</v>
      </c>
      <c r="D6175" s="1"/>
      <c r="E6175" s="1" t="s">
        <v>5923</v>
      </c>
      <c r="F6175" s="3"/>
      <c r="O6175"/>
      <c r="P6175"/>
      <c r="Q6175"/>
      <c r="U6175" s="969"/>
      <c r="V6175" s="38"/>
      <c r="W6175" s="38"/>
    </row>
    <row r="6176" spans="1:23" x14ac:dyDescent="0.35">
      <c r="A6176" s="1420">
        <v>73650</v>
      </c>
      <c r="B6176" s="1422">
        <v>0.16</v>
      </c>
      <c r="C6176" s="1064" t="s">
        <v>5958</v>
      </c>
      <c r="D6176" s="1"/>
      <c r="E6176" s="1" t="s">
        <v>5923</v>
      </c>
      <c r="F6176" s="3"/>
      <c r="O6176"/>
      <c r="P6176"/>
      <c r="Q6176"/>
      <c r="U6176" s="969"/>
      <c r="V6176" s="38"/>
      <c r="W6176" s="38"/>
    </row>
    <row r="6177" spans="1:23" x14ac:dyDescent="0.35">
      <c r="A6177" s="1420">
        <v>73650</v>
      </c>
      <c r="B6177" s="1422">
        <v>0.16</v>
      </c>
      <c r="C6177" s="1064" t="s">
        <v>5959</v>
      </c>
      <c r="D6177" s="1"/>
      <c r="E6177" s="1" t="s">
        <v>5923</v>
      </c>
      <c r="F6177" s="3"/>
      <c r="O6177"/>
      <c r="P6177"/>
      <c r="Q6177"/>
      <c r="U6177" s="969"/>
      <c r="V6177" s="38"/>
      <c r="W6177" s="38"/>
    </row>
    <row r="6178" spans="1:23" x14ac:dyDescent="0.35">
      <c r="A6178" s="1420">
        <v>73660</v>
      </c>
      <c r="B6178" s="1422">
        <v>0.13</v>
      </c>
      <c r="C6178" s="1064" t="s">
        <v>5931</v>
      </c>
      <c r="D6178" s="1"/>
      <c r="E6178" s="1" t="s">
        <v>5923</v>
      </c>
      <c r="F6178" s="3"/>
      <c r="O6178"/>
      <c r="P6178"/>
      <c r="Q6178"/>
      <c r="U6178" s="969"/>
      <c r="V6178" s="38"/>
      <c r="W6178" s="38"/>
    </row>
    <row r="6179" spans="1:23" x14ac:dyDescent="0.35">
      <c r="A6179" s="1420">
        <v>73660</v>
      </c>
      <c r="B6179" s="1422">
        <v>0.13</v>
      </c>
      <c r="C6179" s="1064" t="s">
        <v>5932</v>
      </c>
      <c r="D6179" s="1"/>
      <c r="E6179" s="1" t="s">
        <v>5923</v>
      </c>
      <c r="F6179" s="3"/>
      <c r="O6179"/>
      <c r="P6179"/>
      <c r="Q6179"/>
      <c r="U6179" s="969"/>
      <c r="V6179" s="38"/>
      <c r="W6179" s="38"/>
    </row>
    <row r="6180" spans="1:23" x14ac:dyDescent="0.35">
      <c r="A6180" s="1420">
        <v>73660</v>
      </c>
      <c r="B6180" s="1422">
        <v>0.13</v>
      </c>
      <c r="C6180" s="1064" t="s">
        <v>5933</v>
      </c>
      <c r="D6180" s="1"/>
      <c r="E6180" s="1" t="s">
        <v>5923</v>
      </c>
      <c r="F6180" s="3"/>
      <c r="O6180"/>
      <c r="P6180"/>
      <c r="Q6180"/>
      <c r="U6180" s="969"/>
      <c r="V6180" s="38"/>
      <c r="W6180" s="38"/>
    </row>
    <row r="6181" spans="1:23" x14ac:dyDescent="0.35">
      <c r="A6181" s="1420">
        <v>73660</v>
      </c>
      <c r="B6181" s="1422">
        <v>0.13</v>
      </c>
      <c r="C6181" s="1064" t="s">
        <v>5934</v>
      </c>
      <c r="D6181" s="1"/>
      <c r="E6181" s="1" t="s">
        <v>5923</v>
      </c>
      <c r="F6181" s="3"/>
      <c r="O6181"/>
      <c r="P6181"/>
      <c r="Q6181"/>
      <c r="U6181" s="969"/>
      <c r="V6181" s="38"/>
      <c r="W6181" s="38"/>
    </row>
    <row r="6182" spans="1:23" x14ac:dyDescent="0.35">
      <c r="A6182" s="1420">
        <v>73660</v>
      </c>
      <c r="B6182" s="1422">
        <v>0.13</v>
      </c>
      <c r="C6182" s="1064" t="s">
        <v>5935</v>
      </c>
      <c r="D6182" s="1"/>
      <c r="E6182" s="1" t="s">
        <v>5923</v>
      </c>
      <c r="F6182" s="3"/>
      <c r="O6182"/>
      <c r="P6182"/>
      <c r="Q6182"/>
      <c r="U6182" s="969"/>
      <c r="V6182" s="38"/>
      <c r="W6182" s="38"/>
    </row>
    <row r="6183" spans="1:23" x14ac:dyDescent="0.35">
      <c r="A6183" s="1420">
        <v>73660</v>
      </c>
      <c r="B6183" s="1422">
        <v>0.13</v>
      </c>
      <c r="C6183" s="1064" t="s">
        <v>5936</v>
      </c>
      <c r="D6183" s="1"/>
      <c r="E6183" s="1" t="s">
        <v>5923</v>
      </c>
      <c r="F6183" s="3"/>
      <c r="O6183"/>
      <c r="P6183"/>
      <c r="Q6183"/>
      <c r="U6183" s="969"/>
      <c r="V6183" s="38"/>
      <c r="W6183" s="38"/>
    </row>
    <row r="6184" spans="1:23" x14ac:dyDescent="0.35">
      <c r="A6184" s="1420">
        <v>73660</v>
      </c>
      <c r="B6184" s="1422">
        <v>0.13</v>
      </c>
      <c r="C6184" s="1064" t="s">
        <v>5937</v>
      </c>
      <c r="D6184" s="1"/>
      <c r="E6184" s="1" t="s">
        <v>5923</v>
      </c>
      <c r="F6184" s="3"/>
      <c r="O6184"/>
      <c r="P6184"/>
      <c r="Q6184"/>
      <c r="U6184" s="969"/>
      <c r="V6184" s="38"/>
      <c r="W6184" s="38"/>
    </row>
    <row r="6185" spans="1:23" x14ac:dyDescent="0.35">
      <c r="A6185" s="1420">
        <v>73660</v>
      </c>
      <c r="B6185" s="1422">
        <v>0.13</v>
      </c>
      <c r="C6185" s="1064" t="s">
        <v>5938</v>
      </c>
      <c r="D6185" s="1"/>
      <c r="E6185" s="1" t="s">
        <v>5923</v>
      </c>
      <c r="F6185" s="3"/>
      <c r="O6185"/>
      <c r="P6185"/>
      <c r="Q6185"/>
      <c r="U6185" s="969"/>
      <c r="V6185" s="38"/>
      <c r="W6185" s="38"/>
    </row>
    <row r="6186" spans="1:23" x14ac:dyDescent="0.35">
      <c r="A6186" s="1420">
        <v>73660</v>
      </c>
      <c r="B6186" s="1422">
        <v>0.13</v>
      </c>
      <c r="C6186" s="1064" t="s">
        <v>5939</v>
      </c>
      <c r="D6186" s="1"/>
      <c r="E6186" s="1" t="s">
        <v>5923</v>
      </c>
      <c r="F6186" s="3"/>
      <c r="O6186"/>
      <c r="P6186"/>
      <c r="Q6186"/>
      <c r="U6186" s="969"/>
      <c r="V6186" s="38"/>
      <c r="W6186" s="38"/>
    </row>
    <row r="6187" spans="1:23" x14ac:dyDescent="0.35">
      <c r="A6187" s="1420">
        <v>73660</v>
      </c>
      <c r="B6187" s="1422">
        <v>0.13</v>
      </c>
      <c r="C6187" s="1064" t="s">
        <v>5940</v>
      </c>
      <c r="D6187" s="1"/>
      <c r="E6187" s="1" t="s">
        <v>5923</v>
      </c>
      <c r="F6187" s="3"/>
      <c r="O6187"/>
      <c r="P6187"/>
      <c r="Q6187"/>
      <c r="U6187" s="969"/>
      <c r="V6187" s="38"/>
      <c r="W6187" s="38"/>
    </row>
    <row r="6188" spans="1:23" x14ac:dyDescent="0.35">
      <c r="A6188" s="1420">
        <v>73700</v>
      </c>
      <c r="B6188" s="1422">
        <v>0.98</v>
      </c>
      <c r="C6188" s="1064" t="s">
        <v>6042</v>
      </c>
      <c r="D6188" s="1"/>
      <c r="E6188" s="1" t="s">
        <v>5923</v>
      </c>
      <c r="F6188" s="3"/>
      <c r="O6188"/>
      <c r="P6188"/>
      <c r="Q6188"/>
      <c r="U6188" s="969"/>
      <c r="V6188" s="38"/>
      <c r="W6188" s="38"/>
    </row>
    <row r="6189" spans="1:23" x14ac:dyDescent="0.35">
      <c r="A6189" s="1420">
        <v>73700</v>
      </c>
      <c r="B6189" s="1422">
        <v>0.98</v>
      </c>
      <c r="C6189" s="1064" t="s">
        <v>6043</v>
      </c>
      <c r="D6189" s="1"/>
      <c r="E6189" s="1" t="s">
        <v>5923</v>
      </c>
      <c r="F6189" s="3"/>
      <c r="O6189"/>
      <c r="P6189"/>
      <c r="Q6189"/>
      <c r="U6189" s="969"/>
      <c r="V6189" s="38"/>
      <c r="W6189" s="38"/>
    </row>
    <row r="6190" spans="1:23" x14ac:dyDescent="0.35">
      <c r="A6190" s="1420">
        <v>73701</v>
      </c>
      <c r="B6190" s="1422">
        <v>1.1299999999999999</v>
      </c>
      <c r="C6190" s="1064" t="s">
        <v>6055</v>
      </c>
      <c r="D6190" s="1"/>
      <c r="E6190" s="1" t="s">
        <v>5923</v>
      </c>
      <c r="F6190" s="3"/>
      <c r="O6190"/>
      <c r="P6190"/>
      <c r="Q6190"/>
      <c r="U6190" s="969"/>
      <c r="V6190" s="38"/>
      <c r="W6190" s="38"/>
    </row>
    <row r="6191" spans="1:23" x14ac:dyDescent="0.35">
      <c r="A6191" s="1420">
        <v>73701</v>
      </c>
      <c r="B6191" s="1422">
        <v>1.1299999999999999</v>
      </c>
      <c r="C6191" s="1064" t="s">
        <v>6056</v>
      </c>
      <c r="E6191" s="1" t="s">
        <v>5923</v>
      </c>
      <c r="F6191" s="3"/>
      <c r="O6191"/>
      <c r="P6191"/>
      <c r="Q6191"/>
      <c r="U6191" s="969"/>
      <c r="V6191" s="38"/>
      <c r="W6191" s="38"/>
    </row>
    <row r="6192" spans="1:23" x14ac:dyDescent="0.35">
      <c r="A6192" s="1420">
        <v>73701</v>
      </c>
      <c r="B6192" s="1422">
        <v>1.1299999999999999</v>
      </c>
      <c r="C6192" s="1064" t="s">
        <v>6057</v>
      </c>
      <c r="D6192" s="1"/>
      <c r="E6192" s="1" t="s">
        <v>5923</v>
      </c>
      <c r="F6192" s="1194"/>
      <c r="O6192"/>
      <c r="P6192"/>
      <c r="Q6192"/>
      <c r="U6192" s="969"/>
      <c r="V6192" s="38"/>
      <c r="W6192" s="38"/>
    </row>
    <row r="6193" spans="1:23" x14ac:dyDescent="0.35">
      <c r="A6193" s="1420">
        <v>73701</v>
      </c>
      <c r="B6193" s="1422">
        <v>1.1299999999999999</v>
      </c>
      <c r="C6193" s="1064" t="s">
        <v>6058</v>
      </c>
      <c r="D6193" s="1"/>
      <c r="E6193" s="1" t="s">
        <v>5923</v>
      </c>
      <c r="F6193" s="3"/>
      <c r="O6193"/>
      <c r="P6193"/>
      <c r="Q6193"/>
      <c r="U6193" s="969"/>
      <c r="V6193" s="38"/>
      <c r="W6193" s="38"/>
    </row>
    <row r="6194" spans="1:23" x14ac:dyDescent="0.35">
      <c r="A6194" s="1420">
        <v>73702</v>
      </c>
      <c r="B6194" s="1422">
        <v>1.19</v>
      </c>
      <c r="C6194" s="1064" t="s">
        <v>6066</v>
      </c>
      <c r="D6194" s="1"/>
      <c r="E6194" s="1" t="s">
        <v>5923</v>
      </c>
      <c r="F6194" s="3"/>
      <c r="O6194"/>
      <c r="P6194"/>
      <c r="Q6194"/>
      <c r="U6194" s="969"/>
      <c r="V6194" s="38"/>
      <c r="W6194" s="38"/>
    </row>
    <row r="6195" spans="1:23" x14ac:dyDescent="0.35">
      <c r="A6195" s="1420">
        <v>73702</v>
      </c>
      <c r="B6195" s="1422">
        <v>1.19</v>
      </c>
      <c r="C6195" s="1064" t="s">
        <v>6067</v>
      </c>
      <c r="D6195" s="1"/>
      <c r="E6195" s="1" t="s">
        <v>5923</v>
      </c>
      <c r="F6195" s="3"/>
      <c r="O6195"/>
      <c r="P6195"/>
      <c r="Q6195"/>
      <c r="U6195" s="969"/>
      <c r="V6195" s="38"/>
      <c r="W6195" s="38"/>
    </row>
    <row r="6196" spans="1:23" x14ac:dyDescent="0.35">
      <c r="A6196" s="1420">
        <v>73706</v>
      </c>
      <c r="B6196" s="1422">
        <v>1.85</v>
      </c>
      <c r="C6196" s="1064" t="s">
        <v>6104</v>
      </c>
      <c r="D6196" s="1"/>
      <c r="E6196" s="1" t="s">
        <v>5923</v>
      </c>
      <c r="F6196" s="1126"/>
      <c r="O6196"/>
      <c r="P6196"/>
      <c r="Q6196"/>
      <c r="U6196" s="969"/>
      <c r="V6196" s="38"/>
      <c r="W6196" s="38"/>
    </row>
    <row r="6197" spans="1:23" x14ac:dyDescent="0.35">
      <c r="A6197" s="1420">
        <v>74018</v>
      </c>
      <c r="B6197" s="1422">
        <v>0.18</v>
      </c>
      <c r="C6197" s="1064" t="s">
        <v>5980</v>
      </c>
      <c r="D6197" s="1"/>
      <c r="E6197" s="1" t="s">
        <v>5923</v>
      </c>
      <c r="F6197" s="1126"/>
      <c r="O6197"/>
      <c r="P6197"/>
      <c r="Q6197"/>
      <c r="U6197" s="969"/>
      <c r="V6197" s="38"/>
      <c r="W6197" s="38"/>
    </row>
    <row r="6198" spans="1:23" x14ac:dyDescent="0.35">
      <c r="A6198" s="1420">
        <v>74019</v>
      </c>
      <c r="B6198" s="1422">
        <v>0.22</v>
      </c>
      <c r="C6198" s="1064" t="s">
        <v>5991</v>
      </c>
      <c r="D6198" s="1"/>
      <c r="E6198" s="1" t="s">
        <v>5923</v>
      </c>
      <c r="F6198" s="3"/>
      <c r="O6198"/>
      <c r="P6198"/>
      <c r="Q6198"/>
      <c r="U6198" s="969"/>
      <c r="V6198" s="38"/>
      <c r="W6198" s="38"/>
    </row>
    <row r="6199" spans="1:23" x14ac:dyDescent="0.35">
      <c r="A6199" s="1420">
        <v>74022</v>
      </c>
      <c r="B6199" s="1422">
        <v>0.31</v>
      </c>
      <c r="C6199" s="1064" t="s">
        <v>6003</v>
      </c>
      <c r="D6199" s="1"/>
      <c r="E6199" s="1" t="s">
        <v>5923</v>
      </c>
      <c r="F6199" s="3"/>
      <c r="O6199"/>
      <c r="P6199"/>
      <c r="Q6199"/>
      <c r="U6199" s="969"/>
      <c r="V6199" s="38"/>
      <c r="W6199" s="38"/>
    </row>
    <row r="6200" spans="1:23" x14ac:dyDescent="0.35">
      <c r="A6200" s="1420">
        <v>74150</v>
      </c>
      <c r="B6200" s="1422">
        <v>1.1599999999999999</v>
      </c>
      <c r="C6200" s="1064" t="s">
        <v>6059</v>
      </c>
      <c r="D6200" s="1"/>
      <c r="E6200" s="1" t="s">
        <v>5923</v>
      </c>
      <c r="F6200" s="3"/>
      <c r="O6200"/>
      <c r="P6200"/>
      <c r="Q6200"/>
      <c r="U6200" s="969"/>
      <c r="V6200" s="38"/>
      <c r="W6200" s="38"/>
    </row>
    <row r="6201" spans="1:23" x14ac:dyDescent="0.35">
      <c r="A6201" s="1420">
        <v>74160</v>
      </c>
      <c r="B6201" s="1422">
        <v>1.24</v>
      </c>
      <c r="C6201" s="1064" t="s">
        <v>6076</v>
      </c>
      <c r="D6201" s="1"/>
      <c r="E6201" s="1" t="s">
        <v>5923</v>
      </c>
      <c r="F6201" s="3"/>
      <c r="O6201"/>
      <c r="P6201"/>
      <c r="Q6201"/>
      <c r="U6201" s="969"/>
      <c r="V6201" s="38"/>
      <c r="W6201" s="38"/>
    </row>
    <row r="6202" spans="1:23" x14ac:dyDescent="0.35">
      <c r="A6202" s="1420">
        <v>74170</v>
      </c>
      <c r="B6202" s="1422">
        <v>1.37</v>
      </c>
      <c r="C6202" s="1064" t="s">
        <v>6083</v>
      </c>
      <c r="E6202" s="1" t="s">
        <v>5923</v>
      </c>
      <c r="F6202" s="3"/>
      <c r="O6202"/>
      <c r="P6202"/>
      <c r="Q6202"/>
      <c r="U6202" s="969"/>
      <c r="V6202" s="38"/>
      <c r="W6202" s="38"/>
    </row>
    <row r="6203" spans="1:23" x14ac:dyDescent="0.35">
      <c r="A6203" s="1420">
        <v>74175</v>
      </c>
      <c r="B6203" s="1422">
        <v>1.77</v>
      </c>
      <c r="C6203" s="1064" t="s">
        <v>6102</v>
      </c>
      <c r="D6203" s="1"/>
      <c r="E6203" s="1" t="s">
        <v>5923</v>
      </c>
      <c r="F6203" s="3"/>
      <c r="O6203"/>
      <c r="P6203"/>
      <c r="Q6203"/>
      <c r="U6203" s="969"/>
      <c r="V6203" s="38"/>
      <c r="W6203" s="38"/>
    </row>
    <row r="6204" spans="1:23" x14ac:dyDescent="0.35">
      <c r="A6204" s="1420">
        <v>74176</v>
      </c>
      <c r="B6204" s="1422">
        <v>1.7</v>
      </c>
      <c r="C6204" s="1064" t="s">
        <v>6095</v>
      </c>
      <c r="D6204" s="1"/>
      <c r="E6204" s="1" t="s">
        <v>5923</v>
      </c>
      <c r="F6204" s="3"/>
      <c r="O6204"/>
      <c r="P6204"/>
      <c r="Q6204"/>
      <c r="U6204" s="969"/>
      <c r="V6204" s="38"/>
      <c r="W6204" s="38"/>
    </row>
    <row r="6205" spans="1:23" x14ac:dyDescent="0.35">
      <c r="A6205" s="1420">
        <v>74176</v>
      </c>
      <c r="B6205" s="1422">
        <v>1.7</v>
      </c>
      <c r="C6205" s="1064" t="s">
        <v>6096</v>
      </c>
      <c r="D6205" s="1"/>
      <c r="E6205" s="1" t="s">
        <v>5923</v>
      </c>
      <c r="F6205" s="3"/>
      <c r="O6205"/>
      <c r="P6205"/>
      <c r="Q6205"/>
      <c r="U6205" s="969"/>
      <c r="V6205" s="38"/>
      <c r="W6205" s="38"/>
    </row>
    <row r="6206" spans="1:23" x14ac:dyDescent="0.35">
      <c r="A6206" s="1420">
        <v>74177</v>
      </c>
      <c r="B6206" s="1422">
        <v>1.77</v>
      </c>
      <c r="C6206" s="1064" t="s">
        <v>6103</v>
      </c>
      <c r="D6206" s="1"/>
      <c r="E6206" s="1" t="s">
        <v>5923</v>
      </c>
      <c r="O6206"/>
      <c r="P6206"/>
      <c r="Q6206"/>
      <c r="U6206" s="969"/>
      <c r="V6206" s="38"/>
      <c r="W6206" s="38"/>
    </row>
    <row r="6207" spans="1:23" x14ac:dyDescent="0.35">
      <c r="A6207" s="1420">
        <v>74178</v>
      </c>
      <c r="B6207" s="1422">
        <v>1.96</v>
      </c>
      <c r="C6207" s="1064" t="s">
        <v>6107</v>
      </c>
      <c r="D6207" s="1"/>
      <c r="E6207" s="1" t="s">
        <v>5923</v>
      </c>
      <c r="F6207" s="3"/>
      <c r="O6207"/>
      <c r="P6207"/>
      <c r="Q6207"/>
      <c r="U6207" s="969"/>
      <c r="V6207" s="38"/>
      <c r="W6207" s="38"/>
    </row>
    <row r="6208" spans="1:23" x14ac:dyDescent="0.35">
      <c r="A6208" s="1420">
        <v>74400</v>
      </c>
      <c r="B6208" s="1422">
        <v>0.48</v>
      </c>
      <c r="C6208" s="1064" t="s">
        <v>658</v>
      </c>
      <c r="D6208" s="1"/>
      <c r="E6208" s="1" t="s">
        <v>5923</v>
      </c>
      <c r="F6208" s="1227"/>
      <c r="O6208"/>
      <c r="P6208"/>
      <c r="Q6208"/>
      <c r="U6208" s="969"/>
      <c r="V6208" s="38"/>
      <c r="W6208" s="38"/>
    </row>
    <row r="6209" spans="1:23" x14ac:dyDescent="0.35">
      <c r="A6209" s="1420">
        <v>76536</v>
      </c>
      <c r="B6209" s="1422">
        <v>0.55000000000000004</v>
      </c>
      <c r="C6209" s="1064" t="s">
        <v>1037</v>
      </c>
      <c r="D6209" s="1"/>
      <c r="E6209" s="1" t="s">
        <v>5923</v>
      </c>
      <c r="F6209" s="3"/>
      <c r="O6209"/>
      <c r="P6209"/>
      <c r="Q6209"/>
      <c r="U6209" s="969"/>
      <c r="V6209" s="38"/>
      <c r="W6209" s="38"/>
    </row>
    <row r="6210" spans="1:23" x14ac:dyDescent="0.35">
      <c r="A6210" s="1420">
        <v>76604</v>
      </c>
      <c r="B6210" s="1422">
        <v>0.57999999999999996</v>
      </c>
      <c r="C6210" s="1064" t="s">
        <v>1371</v>
      </c>
      <c r="D6210" s="1"/>
      <c r="E6210" s="1" t="s">
        <v>5923</v>
      </c>
      <c r="F6210" s="3"/>
      <c r="O6210"/>
      <c r="P6210"/>
      <c r="Q6210"/>
      <c r="U6210" s="969"/>
      <c r="V6210" s="38"/>
      <c r="W6210" s="38"/>
    </row>
    <row r="6211" spans="1:23" x14ac:dyDescent="0.35">
      <c r="A6211" s="1420">
        <v>76641</v>
      </c>
      <c r="B6211" s="1421">
        <v>0.71</v>
      </c>
      <c r="C6211" s="1064" t="s">
        <v>6020</v>
      </c>
      <c r="E6211" s="1" t="s">
        <v>5923</v>
      </c>
      <c r="F6211" s="3"/>
      <c r="O6211"/>
      <c r="P6211"/>
      <c r="Q6211"/>
      <c r="U6211" s="969"/>
      <c r="V6211" s="38"/>
      <c r="W6211" s="38"/>
    </row>
    <row r="6212" spans="1:23" x14ac:dyDescent="0.35">
      <c r="A6212" s="1420">
        <v>76641</v>
      </c>
      <c r="B6212" s="1421">
        <v>0.71</v>
      </c>
      <c r="C6212" s="1064" t="s">
        <v>6021</v>
      </c>
      <c r="D6212" s="1"/>
      <c r="E6212" s="1" t="s">
        <v>5923</v>
      </c>
      <c r="F6212" s="3"/>
      <c r="O6212"/>
      <c r="P6212"/>
      <c r="Q6212"/>
      <c r="U6212" s="969"/>
      <c r="V6212" s="38"/>
      <c r="W6212" s="38"/>
    </row>
    <row r="6213" spans="1:23" x14ac:dyDescent="0.35">
      <c r="A6213" s="1420">
        <v>76642</v>
      </c>
      <c r="B6213" s="1421">
        <v>0.66</v>
      </c>
      <c r="C6213" s="1064" t="s">
        <v>5814</v>
      </c>
      <c r="D6213" s="38"/>
      <c r="E6213" s="1" t="s">
        <v>5923</v>
      </c>
      <c r="F6213" s="3"/>
      <c r="O6213"/>
      <c r="P6213"/>
      <c r="Q6213"/>
      <c r="U6213" s="969"/>
      <c r="V6213" s="38"/>
      <c r="W6213" s="38"/>
    </row>
    <row r="6214" spans="1:23" x14ac:dyDescent="0.35">
      <c r="A6214" s="1420">
        <v>76642</v>
      </c>
      <c r="B6214" s="1421">
        <v>0.66</v>
      </c>
      <c r="C6214" s="1064" t="s">
        <v>5815</v>
      </c>
      <c r="D6214" s="1"/>
      <c r="E6214" s="1" t="s">
        <v>5923</v>
      </c>
      <c r="F6214" s="1120"/>
      <c r="O6214"/>
      <c r="P6214"/>
      <c r="Q6214"/>
      <c r="U6214" s="969"/>
      <c r="V6214" s="38"/>
      <c r="W6214" s="38"/>
    </row>
    <row r="6215" spans="1:23" x14ac:dyDescent="0.35">
      <c r="A6215" s="1420">
        <v>76700</v>
      </c>
      <c r="B6215" s="1422">
        <v>0.79</v>
      </c>
      <c r="C6215" s="1064" t="s">
        <v>689</v>
      </c>
      <c r="E6215" s="1" t="s">
        <v>5923</v>
      </c>
      <c r="F6215" s="3"/>
      <c r="O6215"/>
      <c r="P6215"/>
      <c r="Q6215"/>
      <c r="U6215" s="969"/>
      <c r="V6215" s="38"/>
      <c r="W6215" s="38"/>
    </row>
    <row r="6216" spans="1:23" x14ac:dyDescent="0.35">
      <c r="A6216" s="1420">
        <v>76705</v>
      </c>
      <c r="B6216" s="1422">
        <v>0.57999999999999996</v>
      </c>
      <c r="C6216" s="1064" t="s">
        <v>667</v>
      </c>
      <c r="D6216" s="1"/>
      <c r="E6216" s="1" t="s">
        <v>5923</v>
      </c>
      <c r="F6216" s="3"/>
      <c r="O6216"/>
      <c r="P6216"/>
      <c r="Q6216"/>
      <c r="U6216" s="969"/>
      <c r="V6216" s="38"/>
      <c r="W6216" s="38"/>
    </row>
    <row r="6217" spans="1:23" x14ac:dyDescent="0.35">
      <c r="A6217" s="1420">
        <v>76705</v>
      </c>
      <c r="B6217" s="1422">
        <v>0.57999999999999996</v>
      </c>
      <c r="C6217" s="1064" t="s">
        <v>6015</v>
      </c>
      <c r="D6217" s="1"/>
      <c r="E6217" s="1" t="s">
        <v>5923</v>
      </c>
      <c r="F6217" s="3"/>
      <c r="O6217"/>
      <c r="P6217"/>
      <c r="Q6217"/>
      <c r="U6217" s="969"/>
      <c r="V6217" s="38"/>
      <c r="W6217" s="38"/>
    </row>
    <row r="6218" spans="1:23" x14ac:dyDescent="0.35">
      <c r="A6218" s="1420">
        <v>76706</v>
      </c>
      <c r="B6218" s="1421">
        <v>0.54</v>
      </c>
      <c r="C6218" s="1064" t="s">
        <v>6013</v>
      </c>
      <c r="D6218" s="1"/>
      <c r="E6218" s="1" t="s">
        <v>5923</v>
      </c>
      <c r="F6218" s="3"/>
      <c r="O6218"/>
      <c r="P6218"/>
      <c r="Q6218"/>
      <c r="U6218" s="969"/>
      <c r="V6218" s="38"/>
      <c r="W6218" s="38"/>
    </row>
    <row r="6219" spans="1:23" x14ac:dyDescent="0.35">
      <c r="A6219" s="1423">
        <v>76770</v>
      </c>
      <c r="B6219" s="1424">
        <v>0.72</v>
      </c>
      <c r="C6219" s="1101" t="s">
        <v>6022</v>
      </c>
      <c r="D6219" s="1"/>
      <c r="E6219" s="1" t="s">
        <v>5923</v>
      </c>
      <c r="F6219" s="3"/>
      <c r="O6219"/>
      <c r="P6219"/>
      <c r="Q6219"/>
      <c r="U6219" s="969"/>
      <c r="V6219" s="38"/>
      <c r="W6219" s="38"/>
    </row>
    <row r="6220" spans="1:23" x14ac:dyDescent="0.35">
      <c r="A6220" s="1420">
        <v>76801</v>
      </c>
      <c r="B6220" s="1422">
        <v>0.97</v>
      </c>
      <c r="C6220" s="1064" t="s">
        <v>6035</v>
      </c>
      <c r="D6220" s="1"/>
      <c r="E6220" s="1" t="s">
        <v>5923</v>
      </c>
      <c r="O6220"/>
      <c r="P6220"/>
      <c r="Q6220"/>
      <c r="U6220" s="969"/>
      <c r="V6220" s="38"/>
      <c r="W6220" s="38"/>
    </row>
    <row r="6221" spans="1:23" x14ac:dyDescent="0.35">
      <c r="A6221" s="1420">
        <v>76805</v>
      </c>
      <c r="B6221" s="1422">
        <v>0.97</v>
      </c>
      <c r="C6221" s="1064" t="s">
        <v>6036</v>
      </c>
      <c r="E6221" s="1" t="s">
        <v>5923</v>
      </c>
      <c r="F6221" s="1120"/>
      <c r="O6221"/>
      <c r="P6221"/>
      <c r="Q6221"/>
      <c r="U6221" s="969"/>
      <c r="V6221" s="38"/>
      <c r="W6221" s="38"/>
    </row>
    <row r="6222" spans="1:23" x14ac:dyDescent="0.35">
      <c r="A6222" s="1420">
        <v>76811</v>
      </c>
      <c r="B6222" s="1421">
        <v>1.85</v>
      </c>
      <c r="C6222" s="1064" t="s">
        <v>6105</v>
      </c>
      <c r="D6222" s="1"/>
      <c r="E6222" s="1" t="s">
        <v>5923</v>
      </c>
      <c r="F6222" s="3"/>
      <c r="O6222"/>
      <c r="P6222"/>
      <c r="Q6222"/>
      <c r="U6222" s="969"/>
      <c r="V6222" s="38"/>
      <c r="W6222" s="38"/>
    </row>
    <row r="6223" spans="1:23" x14ac:dyDescent="0.35">
      <c r="A6223" s="1420">
        <v>76811</v>
      </c>
      <c r="B6223" s="1421">
        <v>1.85</v>
      </c>
      <c r="C6223" s="1064" t="s">
        <v>6106</v>
      </c>
      <c r="D6223" s="1"/>
      <c r="E6223" s="1" t="s">
        <v>5923</v>
      </c>
      <c r="O6223"/>
      <c r="P6223"/>
      <c r="Q6223"/>
      <c r="U6223" s="969"/>
      <c r="V6223" s="38"/>
      <c r="W6223" s="38"/>
    </row>
    <row r="6224" spans="1:23" x14ac:dyDescent="0.35">
      <c r="A6224" s="1420">
        <v>76815</v>
      </c>
      <c r="B6224" s="1422">
        <v>0.63</v>
      </c>
      <c r="C6224" s="1064" t="s">
        <v>6017</v>
      </c>
      <c r="D6224" s="1"/>
      <c r="E6224" s="1" t="s">
        <v>5923</v>
      </c>
      <c r="F6224" s="3"/>
      <c r="O6224"/>
      <c r="P6224"/>
      <c r="Q6224"/>
      <c r="U6224" s="969"/>
      <c r="V6224" s="38"/>
      <c r="W6224" s="38"/>
    </row>
    <row r="6225" spans="1:23" x14ac:dyDescent="0.35">
      <c r="A6225" s="1420">
        <v>76830</v>
      </c>
      <c r="B6225" s="1422">
        <v>0.67</v>
      </c>
      <c r="C6225" s="1064" t="s">
        <v>1052</v>
      </c>
      <c r="D6225" s="38"/>
      <c r="E6225" s="1" t="s">
        <v>5923</v>
      </c>
      <c r="F6225" s="3"/>
      <c r="O6225"/>
      <c r="P6225"/>
      <c r="Q6225"/>
      <c r="U6225" s="969"/>
      <c r="V6225" s="38"/>
      <c r="W6225" s="38"/>
    </row>
    <row r="6226" spans="1:23" x14ac:dyDescent="0.35">
      <c r="A6226" s="1420">
        <v>76856</v>
      </c>
      <c r="B6226" s="1422">
        <v>0.67</v>
      </c>
      <c r="C6226" s="1064" t="s">
        <v>1538</v>
      </c>
      <c r="D6226" s="1126"/>
      <c r="E6226" s="1" t="s">
        <v>5923</v>
      </c>
      <c r="F6226" s="3"/>
      <c r="O6226"/>
      <c r="P6226"/>
      <c r="Q6226"/>
      <c r="U6226" s="969"/>
      <c r="V6226" s="38"/>
      <c r="W6226" s="38"/>
    </row>
    <row r="6227" spans="1:23" x14ac:dyDescent="0.35">
      <c r="A6227" s="1420">
        <v>76870</v>
      </c>
      <c r="B6227" s="1422">
        <v>0.62</v>
      </c>
      <c r="C6227" s="1064" t="s">
        <v>6016</v>
      </c>
      <c r="D6227" s="1"/>
      <c r="E6227" s="1" t="s">
        <v>5923</v>
      </c>
      <c r="F6227" s="3"/>
      <c r="O6227"/>
      <c r="P6227"/>
      <c r="Q6227"/>
      <c r="U6227" s="969"/>
      <c r="V6227" s="38"/>
      <c r="W6227" s="38"/>
    </row>
    <row r="6228" spans="1:23" x14ac:dyDescent="0.35">
      <c r="A6228" s="1431">
        <v>76881</v>
      </c>
      <c r="B6228" s="1432">
        <v>0.88</v>
      </c>
      <c r="C6228" s="1433" t="s">
        <v>6034</v>
      </c>
      <c r="D6228" s="1"/>
      <c r="E6228" s="1" t="s">
        <v>5923</v>
      </c>
      <c r="F6228" s="3"/>
      <c r="O6228"/>
      <c r="P6228"/>
      <c r="Q6228"/>
      <c r="U6228" s="969"/>
      <c r="V6228" s="38"/>
      <c r="W6228" s="38"/>
    </row>
    <row r="6229" spans="1:23" x14ac:dyDescent="0.35">
      <c r="A6229" s="1420">
        <v>77065</v>
      </c>
      <c r="B6229" s="1422">
        <v>0.79</v>
      </c>
      <c r="C6229" s="1064" t="s">
        <v>6029</v>
      </c>
      <c r="E6229" s="1" t="s">
        <v>5923</v>
      </c>
      <c r="F6229" s="3"/>
      <c r="O6229"/>
      <c r="P6229"/>
      <c r="Q6229"/>
      <c r="U6229" s="969"/>
      <c r="V6229" s="38"/>
      <c r="W6229" s="38"/>
    </row>
    <row r="6230" spans="1:23" x14ac:dyDescent="0.35">
      <c r="A6230" s="1420">
        <v>77065</v>
      </c>
      <c r="B6230" s="1422">
        <v>0.79</v>
      </c>
      <c r="C6230" s="1064" t="s">
        <v>6030</v>
      </c>
      <c r="E6230" s="1" t="s">
        <v>5923</v>
      </c>
      <c r="F6230" s="3"/>
      <c r="O6230"/>
      <c r="P6230"/>
      <c r="Q6230"/>
      <c r="U6230" s="969"/>
      <c r="V6230" s="38"/>
      <c r="W6230" s="38"/>
    </row>
    <row r="6231" spans="1:23" x14ac:dyDescent="0.35">
      <c r="A6231" s="1420">
        <v>77066</v>
      </c>
      <c r="B6231" s="1421">
        <v>0.98</v>
      </c>
      <c r="C6231" s="1064" t="s">
        <v>6044</v>
      </c>
      <c r="D6231" s="1"/>
      <c r="E6231" s="1" t="s">
        <v>5923</v>
      </c>
      <c r="F6231" s="3"/>
      <c r="O6231"/>
      <c r="P6231"/>
      <c r="Q6231"/>
      <c r="U6231" s="969"/>
      <c r="V6231" s="38"/>
      <c r="W6231" s="38"/>
    </row>
    <row r="6232" spans="1:23" x14ac:dyDescent="0.35">
      <c r="A6232" s="1420">
        <v>77066</v>
      </c>
      <c r="B6232" s="1421">
        <v>0.98</v>
      </c>
      <c r="C6232" s="1064" t="s">
        <v>6045</v>
      </c>
      <c r="D6232" s="1"/>
      <c r="E6232" s="1" t="s">
        <v>5923</v>
      </c>
      <c r="F6232" s="3"/>
      <c r="O6232"/>
      <c r="P6232"/>
      <c r="Q6232"/>
      <c r="U6232" s="969"/>
      <c r="V6232" s="38"/>
      <c r="W6232" s="38"/>
    </row>
    <row r="6233" spans="1:23" x14ac:dyDescent="0.35">
      <c r="A6233" s="1420">
        <v>77067</v>
      </c>
      <c r="B6233" s="1421">
        <v>0.74</v>
      </c>
      <c r="C6233" s="1064" t="s">
        <v>6023</v>
      </c>
      <c r="D6233" s="1"/>
      <c r="E6233" s="1" t="s">
        <v>5923</v>
      </c>
      <c r="F6233" s="3"/>
      <c r="O6233"/>
      <c r="P6233"/>
      <c r="Q6233"/>
      <c r="U6233" s="969"/>
      <c r="V6233" s="38"/>
      <c r="W6233" s="38"/>
    </row>
    <row r="6234" spans="1:23" x14ac:dyDescent="0.35">
      <c r="A6234" s="1420">
        <v>77067</v>
      </c>
      <c r="B6234" s="1421">
        <v>0.74</v>
      </c>
      <c r="C6234" s="1064" t="s">
        <v>6024</v>
      </c>
      <c r="D6234" s="1"/>
      <c r="E6234" s="1" t="s">
        <v>5923</v>
      </c>
      <c r="F6234" s="3"/>
      <c r="O6234"/>
      <c r="P6234"/>
      <c r="Q6234"/>
      <c r="U6234" s="969"/>
      <c r="V6234" s="38"/>
      <c r="W6234" s="38"/>
    </row>
    <row r="6235" spans="1:23" x14ac:dyDescent="0.35">
      <c r="A6235" s="1420">
        <v>77072</v>
      </c>
      <c r="B6235" s="1422">
        <v>0.19</v>
      </c>
      <c r="C6235" s="1064" t="s">
        <v>5981</v>
      </c>
      <c r="D6235" s="1"/>
      <c r="E6235" s="1" t="s">
        <v>5923</v>
      </c>
      <c r="F6235" s="3"/>
      <c r="O6235"/>
      <c r="P6235"/>
      <c r="Q6235"/>
      <c r="U6235" s="969"/>
      <c r="V6235" s="38"/>
      <c r="W6235" s="38"/>
    </row>
    <row r="6236" spans="1:23" x14ac:dyDescent="0.35">
      <c r="A6236" s="1420">
        <v>77075</v>
      </c>
      <c r="B6236" s="1422">
        <v>0.54</v>
      </c>
      <c r="C6236" s="1064" t="s">
        <v>6014</v>
      </c>
      <c r="D6236" s="1"/>
      <c r="E6236" s="1" t="s">
        <v>5923</v>
      </c>
      <c r="F6236" s="3"/>
      <c r="O6236"/>
      <c r="P6236"/>
      <c r="Q6236"/>
      <c r="U6236" s="969"/>
      <c r="V6236" s="38"/>
      <c r="W6236" s="38"/>
    </row>
    <row r="6237" spans="1:23" x14ac:dyDescent="0.35">
      <c r="A6237" s="1420">
        <v>77078</v>
      </c>
      <c r="B6237" s="1421">
        <v>0.24</v>
      </c>
      <c r="C6237" s="1064" t="s">
        <v>5994</v>
      </c>
      <c r="D6237" s="1"/>
      <c r="E6237" s="1" t="s">
        <v>5923</v>
      </c>
      <c r="F6237" s="3"/>
      <c r="O6237"/>
      <c r="P6237"/>
      <c r="Q6237"/>
      <c r="U6237" s="969"/>
      <c r="V6237" s="38"/>
      <c r="W6237" s="38"/>
    </row>
    <row r="6238" spans="1:23" x14ac:dyDescent="0.35">
      <c r="A6238" s="1420">
        <v>77078</v>
      </c>
      <c r="B6238" s="1422">
        <v>0.24</v>
      </c>
      <c r="C6238" s="1064" t="s">
        <v>1351</v>
      </c>
      <c r="D6238" s="1"/>
      <c r="E6238" s="1" t="s">
        <v>5923</v>
      </c>
      <c r="F6238" s="3"/>
      <c r="O6238"/>
      <c r="P6238"/>
      <c r="Q6238"/>
      <c r="U6238" s="969"/>
      <c r="V6238" s="38"/>
      <c r="W6238" s="38"/>
    </row>
    <row r="6239" spans="1:23" x14ac:dyDescent="0.35">
      <c r="A6239" s="1420">
        <v>93306</v>
      </c>
      <c r="B6239" s="1422">
        <v>1.42</v>
      </c>
      <c r="C6239" s="1064" t="s">
        <v>1193</v>
      </c>
      <c r="D6239" s="1"/>
      <c r="E6239" s="1" t="s">
        <v>5923</v>
      </c>
      <c r="F6239" s="3"/>
      <c r="O6239"/>
      <c r="P6239"/>
      <c r="Q6239"/>
      <c r="U6239" s="969"/>
      <c r="V6239" s="38"/>
      <c r="W6239" s="38"/>
    </row>
    <row r="6240" spans="1:23" x14ac:dyDescent="0.35">
      <c r="A6240" s="1420">
        <v>93880</v>
      </c>
      <c r="B6240" s="1422">
        <v>0.78</v>
      </c>
      <c r="C6240" s="1064" t="s">
        <v>684</v>
      </c>
      <c r="D6240" s="1"/>
      <c r="E6240" s="1" t="s">
        <v>5923</v>
      </c>
      <c r="F6240" s="3"/>
      <c r="O6240"/>
      <c r="P6240"/>
      <c r="Q6240"/>
      <c r="U6240" s="969"/>
      <c r="V6240" s="38"/>
      <c r="W6240" s="38"/>
    </row>
    <row r="6241" spans="1:23" x14ac:dyDescent="0.35">
      <c r="A6241" s="1420">
        <v>93925</v>
      </c>
      <c r="B6241" s="1422">
        <v>0.78</v>
      </c>
      <c r="C6241" s="1064" t="s">
        <v>6025</v>
      </c>
      <c r="D6241" s="1115"/>
      <c r="E6241" s="1" t="s">
        <v>5923</v>
      </c>
      <c r="F6241" s="3"/>
      <c r="O6241"/>
      <c r="P6241"/>
      <c r="Q6241"/>
      <c r="U6241" s="969"/>
      <c r="V6241" s="38"/>
      <c r="W6241" s="38"/>
    </row>
    <row r="6242" spans="1:23" x14ac:dyDescent="0.35">
      <c r="A6242" s="1420">
        <v>93926</v>
      </c>
      <c r="B6242" s="1422">
        <v>0.49</v>
      </c>
      <c r="C6242" s="1064" t="s">
        <v>6008</v>
      </c>
      <c r="D6242" s="1"/>
      <c r="E6242" s="1" t="s">
        <v>5923</v>
      </c>
      <c r="F6242" s="3"/>
      <c r="O6242"/>
      <c r="P6242"/>
      <c r="Q6242"/>
      <c r="U6242" s="969"/>
      <c r="V6242" s="38"/>
      <c r="W6242" s="38"/>
    </row>
    <row r="6243" spans="1:23" x14ac:dyDescent="0.35">
      <c r="A6243" s="1420">
        <v>93926</v>
      </c>
      <c r="B6243" s="1422">
        <v>0.49</v>
      </c>
      <c r="C6243" s="1064" t="s">
        <v>6009</v>
      </c>
      <c r="D6243" s="1"/>
      <c r="E6243" s="1" t="s">
        <v>5923</v>
      </c>
      <c r="F6243" s="3"/>
      <c r="O6243"/>
      <c r="P6243"/>
      <c r="Q6243"/>
      <c r="U6243" s="969"/>
      <c r="V6243" s="38"/>
      <c r="W6243" s="38"/>
    </row>
    <row r="6244" spans="1:23" x14ac:dyDescent="0.35">
      <c r="A6244" s="1420">
        <v>93930</v>
      </c>
      <c r="B6244" s="1422">
        <v>0.78</v>
      </c>
      <c r="C6244" s="1064" t="s">
        <v>6026</v>
      </c>
      <c r="D6244" s="1"/>
      <c r="E6244" s="1" t="s">
        <v>5923</v>
      </c>
      <c r="F6244" s="3"/>
      <c r="O6244"/>
      <c r="P6244"/>
      <c r="Q6244"/>
      <c r="U6244" s="969"/>
      <c r="V6244" s="38"/>
      <c r="W6244" s="38"/>
    </row>
    <row r="6245" spans="1:23" x14ac:dyDescent="0.35">
      <c r="A6245" s="1420">
        <v>93931</v>
      </c>
      <c r="B6245" s="1422">
        <v>0.49</v>
      </c>
      <c r="C6245" s="1064" t="s">
        <v>6010</v>
      </c>
      <c r="D6245" s="1"/>
      <c r="E6245" s="1" t="s">
        <v>5923</v>
      </c>
      <c r="F6245" s="3"/>
      <c r="O6245"/>
      <c r="P6245"/>
      <c r="Q6245"/>
      <c r="U6245" s="969"/>
      <c r="V6245" s="38"/>
      <c r="W6245" s="38"/>
    </row>
    <row r="6246" spans="1:23" x14ac:dyDescent="0.35">
      <c r="A6246" s="1420">
        <v>93931</v>
      </c>
      <c r="B6246" s="1422">
        <v>0.49</v>
      </c>
      <c r="C6246" s="1064" t="s">
        <v>6011</v>
      </c>
      <c r="D6246" s="1"/>
      <c r="E6246" s="1" t="s">
        <v>5923</v>
      </c>
      <c r="F6246" s="3"/>
      <c r="O6246"/>
      <c r="P6246"/>
      <c r="Q6246"/>
      <c r="U6246" s="969"/>
      <c r="V6246" s="38"/>
      <c r="W6246" s="38"/>
    </row>
    <row r="6247" spans="1:23" x14ac:dyDescent="0.35">
      <c r="A6247" s="1420">
        <v>93970</v>
      </c>
      <c r="B6247" s="1422">
        <v>0.68</v>
      </c>
      <c r="C6247" s="1064" t="s">
        <v>6018</v>
      </c>
      <c r="D6247" s="1"/>
      <c r="E6247" s="1" t="s">
        <v>5923</v>
      </c>
      <c r="F6247" s="3"/>
      <c r="O6247"/>
      <c r="P6247"/>
      <c r="Q6247"/>
      <c r="U6247" s="969"/>
      <c r="V6247" s="38"/>
      <c r="W6247" s="38"/>
    </row>
    <row r="6248" spans="1:23" x14ac:dyDescent="0.35">
      <c r="A6248" s="1420">
        <v>93970</v>
      </c>
      <c r="B6248" s="1422">
        <v>0.68</v>
      </c>
      <c r="C6248" s="1064" t="s">
        <v>6019</v>
      </c>
      <c r="D6248" s="1"/>
      <c r="E6248" s="1" t="s">
        <v>5923</v>
      </c>
      <c r="F6248" s="3"/>
      <c r="O6248"/>
      <c r="P6248"/>
      <c r="Q6248"/>
      <c r="U6248" s="969"/>
      <c r="V6248" s="38"/>
      <c r="W6248" s="38"/>
    </row>
    <row r="6249" spans="1:23" x14ac:dyDescent="0.35">
      <c r="A6249" s="1420">
        <v>93971</v>
      </c>
      <c r="B6249" s="1422">
        <v>0.44</v>
      </c>
      <c r="C6249" s="1064" t="s">
        <v>6004</v>
      </c>
      <c r="D6249" s="1"/>
      <c r="E6249" s="1" t="s">
        <v>5923</v>
      </c>
      <c r="F6249" s="3"/>
      <c r="O6249"/>
      <c r="P6249"/>
      <c r="Q6249"/>
      <c r="U6249" s="969"/>
      <c r="V6249" s="38"/>
      <c r="W6249" s="38"/>
    </row>
    <row r="6250" spans="1:23" x14ac:dyDescent="0.35">
      <c r="A6250" s="1420">
        <v>93971</v>
      </c>
      <c r="B6250" s="1422">
        <v>0.44</v>
      </c>
      <c r="C6250" s="1064" t="s">
        <v>6005</v>
      </c>
      <c r="D6250" s="1"/>
      <c r="E6250" s="1" t="s">
        <v>5923</v>
      </c>
      <c r="F6250" s="3"/>
      <c r="O6250"/>
      <c r="P6250"/>
      <c r="Q6250"/>
      <c r="U6250" s="969"/>
      <c r="V6250" s="38"/>
      <c r="W6250" s="38"/>
    </row>
    <row r="6251" spans="1:23" x14ac:dyDescent="0.35">
      <c r="A6251" s="1420">
        <v>93971</v>
      </c>
      <c r="B6251" s="1422">
        <v>0.44</v>
      </c>
      <c r="C6251" s="1064" t="s">
        <v>6006</v>
      </c>
      <c r="D6251" s="1"/>
      <c r="E6251" s="1" t="s">
        <v>5923</v>
      </c>
      <c r="F6251" s="3"/>
      <c r="O6251"/>
      <c r="P6251"/>
      <c r="Q6251"/>
      <c r="U6251" s="969"/>
      <c r="V6251" s="38"/>
      <c r="W6251" s="38"/>
    </row>
    <row r="6252" spans="1:23" x14ac:dyDescent="0.35">
      <c r="A6252" s="1420">
        <v>93971</v>
      </c>
      <c r="B6252" s="1422">
        <v>0.44</v>
      </c>
      <c r="C6252" s="1064" t="s">
        <v>6007</v>
      </c>
      <c r="D6252" s="1"/>
      <c r="E6252" s="1" t="s">
        <v>5923</v>
      </c>
      <c r="F6252" s="3"/>
      <c r="O6252"/>
      <c r="P6252"/>
      <c r="Q6252"/>
      <c r="U6252" s="969"/>
      <c r="V6252" s="38"/>
      <c r="W6252" s="38"/>
    </row>
    <row r="6253" spans="1:23" x14ac:dyDescent="0.35">
      <c r="A6253" s="1420">
        <v>93978</v>
      </c>
      <c r="B6253" s="1422">
        <v>0.78</v>
      </c>
      <c r="C6253" s="1064" t="s">
        <v>6027</v>
      </c>
      <c r="D6253" s="1"/>
      <c r="E6253" s="1" t="s">
        <v>5923</v>
      </c>
      <c r="F6253" s="3"/>
      <c r="O6253"/>
      <c r="P6253"/>
      <c r="Q6253"/>
      <c r="U6253" s="969"/>
      <c r="V6253" s="38"/>
      <c r="W6253" s="38"/>
    </row>
    <row r="6254" spans="1:23" x14ac:dyDescent="0.35">
      <c r="A6254" s="1420">
        <v>93978</v>
      </c>
      <c r="B6254" s="1422">
        <v>0.78</v>
      </c>
      <c r="C6254" s="1064" t="s">
        <v>6028</v>
      </c>
      <c r="D6254" s="1"/>
      <c r="E6254" s="1" t="s">
        <v>5923</v>
      </c>
      <c r="F6254" s="3"/>
      <c r="O6254"/>
      <c r="P6254"/>
      <c r="Q6254"/>
      <c r="U6254" s="969"/>
      <c r="V6254" s="38"/>
      <c r="W6254" s="38"/>
    </row>
    <row r="6255" spans="1:23" x14ac:dyDescent="0.35">
      <c r="A6255" s="1420">
        <v>93990</v>
      </c>
      <c r="B6255" s="1422">
        <v>0.49</v>
      </c>
      <c r="C6255" s="1064" t="s">
        <v>6012</v>
      </c>
      <c r="E6255" s="1" t="s">
        <v>5923</v>
      </c>
      <c r="F6255" s="3"/>
      <c r="O6255"/>
      <c r="P6255"/>
      <c r="Q6255"/>
      <c r="U6255" s="969"/>
      <c r="V6255" s="38"/>
      <c r="W6255" s="38"/>
    </row>
    <row r="6256" spans="1:23" x14ac:dyDescent="0.35">
      <c r="A6256" s="1420" t="s">
        <v>3552</v>
      </c>
      <c r="B6256" s="1421">
        <v>1.38</v>
      </c>
      <c r="C6256" s="1064" t="s">
        <v>6088</v>
      </c>
      <c r="D6256" s="1"/>
      <c r="E6256" s="1" t="s">
        <v>5923</v>
      </c>
      <c r="F6256" s="3"/>
      <c r="O6256"/>
      <c r="P6256"/>
      <c r="Q6256"/>
      <c r="U6256" s="969"/>
      <c r="V6256" s="38"/>
      <c r="W6256" s="38"/>
    </row>
    <row r="6257" spans="1:23" x14ac:dyDescent="0.35">
      <c r="A6257" s="1420" t="s">
        <v>3552</v>
      </c>
      <c r="B6257" s="1421">
        <v>1.38</v>
      </c>
      <c r="C6257" s="1064" t="s">
        <v>6089</v>
      </c>
      <c r="D6257" s="1"/>
      <c r="E6257" s="1" t="s">
        <v>5923</v>
      </c>
      <c r="F6257" s="3"/>
      <c r="O6257"/>
      <c r="P6257"/>
      <c r="Q6257"/>
      <c r="U6257" s="969"/>
      <c r="V6257" s="38"/>
      <c r="W6257" s="38"/>
    </row>
    <row r="6258" spans="1:23" x14ac:dyDescent="0.35">
      <c r="A6258" s="1428" t="s">
        <v>3552</v>
      </c>
      <c r="B6258" s="1429">
        <v>1.38</v>
      </c>
      <c r="C6258" s="1430" t="s">
        <v>6090</v>
      </c>
      <c r="D6258" s="1"/>
      <c r="E6258" s="1" t="s">
        <v>5923</v>
      </c>
      <c r="F6258" s="3"/>
      <c r="O6258"/>
      <c r="P6258"/>
      <c r="Q6258"/>
      <c r="U6258" s="969"/>
      <c r="V6258" s="38"/>
      <c r="W6258" s="38"/>
    </row>
    <row r="6259" spans="1:23" x14ac:dyDescent="0.35">
      <c r="A6259" s="1428" t="s">
        <v>3552</v>
      </c>
      <c r="B6259" s="1429">
        <v>1.38</v>
      </c>
      <c r="C6259" s="1430" t="s">
        <v>6091</v>
      </c>
      <c r="E6259" s="1" t="s">
        <v>5923</v>
      </c>
      <c r="F6259" s="3"/>
      <c r="O6259"/>
      <c r="P6259"/>
      <c r="Q6259"/>
      <c r="U6259" s="969"/>
      <c r="V6259" s="38"/>
      <c r="W6259" s="38"/>
    </row>
    <row r="6260" spans="1:23" x14ac:dyDescent="0.35">
      <c r="A6260" s="1425" t="s">
        <v>3580</v>
      </c>
      <c r="B6260" s="1426">
        <v>1.57</v>
      </c>
      <c r="C6260" s="1427" t="s">
        <v>6092</v>
      </c>
      <c r="D6260" s="1"/>
      <c r="E6260" s="1" t="s">
        <v>5923</v>
      </c>
      <c r="F6260" s="3"/>
      <c r="O6260"/>
      <c r="P6260"/>
      <c r="Q6260"/>
      <c r="U6260" s="969"/>
      <c r="V6260" s="38"/>
      <c r="W6260" s="38"/>
    </row>
    <row r="6261" spans="1:23" x14ac:dyDescent="0.35">
      <c r="A6261" s="1420" t="s">
        <v>3580</v>
      </c>
      <c r="B6261" s="1421">
        <v>1.57</v>
      </c>
      <c r="C6261" s="1064" t="s">
        <v>6093</v>
      </c>
      <c r="D6261" s="1"/>
      <c r="E6261" s="1" t="s">
        <v>5923</v>
      </c>
      <c r="F6261" s="3"/>
      <c r="O6261"/>
      <c r="P6261"/>
      <c r="Q6261"/>
      <c r="U6261" s="969"/>
      <c r="V6261" s="38"/>
      <c r="W6261" s="38"/>
    </row>
    <row r="6262" spans="1:23" x14ac:dyDescent="0.35">
      <c r="A6262" s="1420" t="s">
        <v>863</v>
      </c>
      <c r="B6262" s="1421">
        <v>1.33</v>
      </c>
      <c r="C6262" s="1064" t="s">
        <v>6079</v>
      </c>
      <c r="E6262" s="1" t="s">
        <v>5923</v>
      </c>
      <c r="F6262" s="3"/>
      <c r="O6262"/>
      <c r="P6262"/>
      <c r="Q6262"/>
      <c r="U6262" s="969"/>
      <c r="V6262" s="38"/>
      <c r="W6262" s="38"/>
    </row>
    <row r="6263" spans="1:23" x14ac:dyDescent="0.35">
      <c r="A6263" s="1420" t="s">
        <v>863</v>
      </c>
      <c r="B6263" s="1421">
        <v>1.33</v>
      </c>
      <c r="C6263" s="1064" t="s">
        <v>6080</v>
      </c>
      <c r="E6263" s="1" t="s">
        <v>5923</v>
      </c>
      <c r="F6263" s="3"/>
      <c r="O6263"/>
      <c r="P6263"/>
      <c r="Q6263"/>
      <c r="U6263" s="969"/>
      <c r="V6263" s="38"/>
      <c r="W6263" s="38"/>
    </row>
    <row r="6264" spans="1:23" x14ac:dyDescent="0.35">
      <c r="A6264" s="1420" t="s">
        <v>863</v>
      </c>
      <c r="B6264" s="1421">
        <v>1.33</v>
      </c>
      <c r="C6264" s="1064" t="s">
        <v>6081</v>
      </c>
      <c r="E6264" s="1" t="s">
        <v>5923</v>
      </c>
      <c r="F6264" s="3"/>
      <c r="O6264"/>
      <c r="P6264"/>
      <c r="Q6264"/>
      <c r="U6264" s="969"/>
      <c r="V6264" s="38"/>
      <c r="W6264" s="38"/>
    </row>
    <row r="6265" spans="1:23" x14ac:dyDescent="0.35">
      <c r="A6265" s="1420" t="s">
        <v>1187</v>
      </c>
      <c r="B6265" s="1421">
        <v>1.38</v>
      </c>
      <c r="C6265" s="1064" t="s">
        <v>6084</v>
      </c>
      <c r="D6265" s="1"/>
      <c r="E6265" s="1" t="s">
        <v>5923</v>
      </c>
      <c r="F6265" s="3"/>
      <c r="O6265"/>
      <c r="P6265"/>
      <c r="Q6265"/>
      <c r="U6265" s="969"/>
      <c r="V6265" s="38"/>
      <c r="W6265" s="38"/>
    </row>
    <row r="6266" spans="1:23" x14ac:dyDescent="0.35">
      <c r="A6266" s="1420" t="s">
        <v>1187</v>
      </c>
      <c r="B6266" s="1421">
        <v>1.38</v>
      </c>
      <c r="C6266" s="1064" t="s">
        <v>6085</v>
      </c>
      <c r="D6266" s="1"/>
      <c r="E6266" s="1" t="s">
        <v>5923</v>
      </c>
      <c r="F6266" s="3"/>
      <c r="O6266"/>
      <c r="P6266"/>
      <c r="Q6266"/>
      <c r="U6266" s="969"/>
      <c r="V6266" s="38"/>
      <c r="W6266" s="38"/>
    </row>
    <row r="6267" spans="1:23" x14ac:dyDescent="0.35">
      <c r="A6267" s="1420" t="s">
        <v>1187</v>
      </c>
      <c r="B6267" s="1421">
        <v>1.38</v>
      </c>
      <c r="C6267" s="1064" t="s">
        <v>6086</v>
      </c>
      <c r="D6267" s="1"/>
      <c r="E6267" s="1" t="s">
        <v>5923</v>
      </c>
      <c r="F6267" s="3"/>
      <c r="O6267"/>
      <c r="P6267"/>
      <c r="Q6267"/>
      <c r="U6267" s="969"/>
      <c r="V6267" s="38"/>
      <c r="W6267" s="38"/>
    </row>
    <row r="6268" spans="1:23" x14ac:dyDescent="0.35">
      <c r="A6268" s="1420" t="s">
        <v>1187</v>
      </c>
      <c r="B6268" s="1421">
        <v>1.38</v>
      </c>
      <c r="C6268" s="1064" t="s">
        <v>6087</v>
      </c>
      <c r="D6268" s="1"/>
      <c r="E6268" s="1" t="s">
        <v>5923</v>
      </c>
      <c r="F6268" s="3"/>
      <c r="O6268"/>
      <c r="P6268"/>
      <c r="Q6268"/>
      <c r="U6268" s="969"/>
      <c r="V6268" s="38"/>
      <c r="W6268" s="38"/>
    </row>
    <row r="6269" spans="1:23" x14ac:dyDescent="0.35">
      <c r="A6269" s="1436">
        <v>70100</v>
      </c>
      <c r="B6269" s="1437">
        <v>0.18</v>
      </c>
      <c r="C6269" s="285" t="s">
        <v>6193</v>
      </c>
      <c r="D6269" s="1"/>
      <c r="E6269" s="1" t="s">
        <v>6110</v>
      </c>
      <c r="F6269" s="3"/>
      <c r="O6269"/>
      <c r="P6269"/>
      <c r="Q6269"/>
      <c r="U6269" s="969"/>
      <c r="V6269" s="38"/>
      <c r="W6269" s="38"/>
    </row>
    <row r="6270" spans="1:23" x14ac:dyDescent="0.35">
      <c r="A6270" s="1436">
        <v>70100</v>
      </c>
      <c r="B6270" s="1437">
        <v>0.18</v>
      </c>
      <c r="C6270" s="285" t="s">
        <v>6194</v>
      </c>
      <c r="D6270" s="1"/>
      <c r="E6270" s="1" t="s">
        <v>6110</v>
      </c>
      <c r="F6270" s="3"/>
      <c r="O6270"/>
      <c r="P6270"/>
      <c r="Q6270"/>
      <c r="U6270" s="969"/>
      <c r="V6270" s="38"/>
      <c r="W6270" s="38"/>
    </row>
    <row r="6271" spans="1:23" x14ac:dyDescent="0.35">
      <c r="A6271" s="1436">
        <v>70110</v>
      </c>
      <c r="B6271" s="1437">
        <v>0.24</v>
      </c>
      <c r="C6271" s="285" t="s">
        <v>6243</v>
      </c>
      <c r="D6271" s="1"/>
      <c r="E6271" s="1" t="s">
        <v>6110</v>
      </c>
      <c r="F6271" s="3"/>
      <c r="O6271"/>
      <c r="P6271"/>
      <c r="Q6271"/>
      <c r="U6271" s="969"/>
      <c r="V6271" s="38"/>
      <c r="W6271" s="38"/>
    </row>
    <row r="6272" spans="1:23" x14ac:dyDescent="0.35">
      <c r="A6272" s="1436">
        <v>70120</v>
      </c>
      <c r="B6272" s="1437">
        <v>0.18</v>
      </c>
      <c r="C6272" s="285" t="s">
        <v>6195</v>
      </c>
      <c r="D6272" s="1"/>
      <c r="E6272" s="1" t="s">
        <v>6110</v>
      </c>
      <c r="F6272" s="3"/>
      <c r="O6272"/>
      <c r="P6272"/>
      <c r="Q6272"/>
      <c r="U6272" s="969"/>
      <c r="V6272" s="38"/>
      <c r="W6272" s="38"/>
    </row>
    <row r="6273" spans="1:23" x14ac:dyDescent="0.35">
      <c r="A6273" s="1436">
        <v>70130</v>
      </c>
      <c r="B6273" s="1437">
        <v>0.33</v>
      </c>
      <c r="C6273" s="285" t="s">
        <v>6260</v>
      </c>
      <c r="D6273" s="1"/>
      <c r="E6273" s="1" t="s">
        <v>6110</v>
      </c>
      <c r="F6273" s="3"/>
      <c r="O6273"/>
      <c r="P6273"/>
      <c r="Q6273"/>
      <c r="U6273" s="969"/>
      <c r="V6273" s="38"/>
      <c r="W6273" s="38"/>
    </row>
    <row r="6274" spans="1:23" x14ac:dyDescent="0.35">
      <c r="A6274" s="1436">
        <v>70140</v>
      </c>
      <c r="B6274" s="1437">
        <v>0.19</v>
      </c>
      <c r="C6274" s="285" t="s">
        <v>6215</v>
      </c>
      <c r="D6274" s="1"/>
      <c r="E6274" s="1" t="s">
        <v>6110</v>
      </c>
      <c r="F6274" s="3"/>
      <c r="O6274"/>
      <c r="P6274"/>
      <c r="Q6274"/>
      <c r="U6274" s="969"/>
      <c r="V6274" s="38"/>
      <c r="W6274" s="38"/>
    </row>
    <row r="6275" spans="1:23" x14ac:dyDescent="0.35">
      <c r="A6275" s="1436">
        <v>70140</v>
      </c>
      <c r="B6275" s="1437">
        <v>0.19</v>
      </c>
      <c r="C6275" s="285" t="s">
        <v>6216</v>
      </c>
      <c r="D6275" s="1"/>
      <c r="E6275" s="1" t="s">
        <v>6110</v>
      </c>
      <c r="F6275" s="3"/>
      <c r="O6275"/>
      <c r="P6275"/>
      <c r="Q6275"/>
      <c r="U6275" s="969"/>
      <c r="V6275" s="38"/>
      <c r="W6275" s="38"/>
    </row>
    <row r="6276" spans="1:23" x14ac:dyDescent="0.35">
      <c r="A6276" s="1436">
        <v>70150</v>
      </c>
      <c r="B6276" s="1437">
        <v>0.25</v>
      </c>
      <c r="C6276" s="339" t="s">
        <v>6246</v>
      </c>
      <c r="D6276" s="1"/>
      <c r="E6276" s="1" t="s">
        <v>6110</v>
      </c>
      <c r="F6276" s="3"/>
      <c r="O6276"/>
      <c r="P6276"/>
      <c r="Q6276"/>
      <c r="U6276" s="969"/>
      <c r="V6276" s="38"/>
      <c r="W6276" s="38"/>
    </row>
    <row r="6277" spans="1:23" x14ac:dyDescent="0.35">
      <c r="A6277" s="1436">
        <v>70160</v>
      </c>
      <c r="B6277" s="1437">
        <v>0.17</v>
      </c>
      <c r="C6277" s="285" t="s">
        <v>6164</v>
      </c>
      <c r="D6277" s="1"/>
      <c r="E6277" s="1" t="s">
        <v>6110</v>
      </c>
      <c r="F6277" s="3"/>
      <c r="O6277"/>
      <c r="P6277"/>
      <c r="Q6277"/>
      <c r="U6277" s="969"/>
      <c r="V6277" s="38"/>
      <c r="W6277" s="38"/>
    </row>
    <row r="6278" spans="1:23" x14ac:dyDescent="0.35">
      <c r="A6278" s="1436">
        <v>70190</v>
      </c>
      <c r="B6278" s="1437">
        <v>0.2</v>
      </c>
      <c r="C6278" s="285" t="s">
        <v>6217</v>
      </c>
      <c r="D6278" s="1"/>
      <c r="E6278" s="1" t="s">
        <v>6110</v>
      </c>
      <c r="F6278" s="3"/>
      <c r="O6278"/>
      <c r="P6278"/>
      <c r="Q6278"/>
      <c r="U6278" s="969"/>
      <c r="V6278" s="38"/>
      <c r="W6278" s="38"/>
    </row>
    <row r="6279" spans="1:23" x14ac:dyDescent="0.35">
      <c r="A6279" s="1436">
        <v>70200</v>
      </c>
      <c r="B6279" s="1437">
        <v>0.27</v>
      </c>
      <c r="C6279" s="285" t="s">
        <v>6251</v>
      </c>
      <c r="D6279" s="1"/>
      <c r="E6279" s="1" t="s">
        <v>6110</v>
      </c>
      <c r="F6279" s="3"/>
      <c r="O6279"/>
      <c r="P6279"/>
      <c r="Q6279"/>
      <c r="U6279" s="969"/>
      <c r="V6279" s="38"/>
      <c r="W6279" s="38"/>
    </row>
    <row r="6280" spans="1:23" x14ac:dyDescent="0.35">
      <c r="A6280" s="1436">
        <v>70210</v>
      </c>
      <c r="B6280" s="1437">
        <v>0.17</v>
      </c>
      <c r="C6280" s="297" t="s">
        <v>6165</v>
      </c>
      <c r="D6280" s="1"/>
      <c r="E6280" s="1" t="s">
        <v>6110</v>
      </c>
      <c r="F6280" s="3"/>
      <c r="O6280"/>
      <c r="P6280"/>
      <c r="Q6280"/>
      <c r="U6280" s="969"/>
      <c r="V6280" s="38"/>
      <c r="W6280" s="38"/>
    </row>
    <row r="6281" spans="1:23" x14ac:dyDescent="0.35">
      <c r="A6281" s="1436">
        <v>70210</v>
      </c>
      <c r="B6281" s="1437">
        <v>0.17</v>
      </c>
      <c r="C6281" s="297" t="s">
        <v>6166</v>
      </c>
      <c r="D6281" s="1"/>
      <c r="E6281" s="1" t="s">
        <v>6110</v>
      </c>
      <c r="F6281" s="3"/>
      <c r="O6281"/>
      <c r="P6281"/>
      <c r="Q6281"/>
      <c r="U6281" s="969"/>
      <c r="V6281" s="38"/>
      <c r="W6281" s="38"/>
    </row>
    <row r="6282" spans="1:23" x14ac:dyDescent="0.35">
      <c r="A6282" s="1436">
        <v>70220</v>
      </c>
      <c r="B6282" s="1437">
        <v>0.21</v>
      </c>
      <c r="C6282" s="297" t="s">
        <v>6222</v>
      </c>
      <c r="D6282" s="1"/>
      <c r="E6282" s="1" t="s">
        <v>6110</v>
      </c>
      <c r="F6282" s="3"/>
      <c r="O6282"/>
      <c r="P6282"/>
      <c r="Q6282"/>
      <c r="U6282" s="969"/>
      <c r="V6282" s="38"/>
      <c r="W6282" s="38"/>
    </row>
    <row r="6283" spans="1:23" x14ac:dyDescent="0.35">
      <c r="A6283" s="1436">
        <v>70220</v>
      </c>
      <c r="B6283" s="1437">
        <v>0.21</v>
      </c>
      <c r="C6283" s="297" t="s">
        <v>6223</v>
      </c>
      <c r="D6283" s="1"/>
      <c r="E6283" s="1" t="s">
        <v>6110</v>
      </c>
      <c r="F6283" s="3"/>
      <c r="O6283"/>
      <c r="P6283"/>
      <c r="Q6283"/>
      <c r="U6283" s="969"/>
      <c r="V6283" s="38"/>
      <c r="W6283" s="38"/>
    </row>
    <row r="6284" spans="1:23" x14ac:dyDescent="0.35">
      <c r="A6284" s="1436">
        <v>70240</v>
      </c>
      <c r="B6284" s="1437">
        <v>0.19</v>
      </c>
      <c r="C6284" s="285" t="s">
        <v>965</v>
      </c>
      <c r="D6284" s="1"/>
      <c r="E6284" s="1" t="s">
        <v>6110</v>
      </c>
      <c r="F6284" s="3"/>
      <c r="O6284"/>
      <c r="P6284"/>
      <c r="Q6284"/>
      <c r="U6284" s="969"/>
      <c r="V6284" s="38"/>
      <c r="W6284" s="38"/>
    </row>
    <row r="6285" spans="1:23" x14ac:dyDescent="0.35">
      <c r="A6285" s="1436">
        <v>70250</v>
      </c>
      <c r="B6285" s="1437">
        <v>0.18</v>
      </c>
      <c r="C6285" s="297" t="s">
        <v>6196</v>
      </c>
      <c r="D6285" s="1"/>
      <c r="E6285" s="1" t="s">
        <v>6110</v>
      </c>
      <c r="F6285" s="3"/>
      <c r="O6285"/>
      <c r="P6285"/>
      <c r="Q6285"/>
      <c r="U6285" s="969"/>
      <c r="V6285" s="38"/>
      <c r="W6285" s="38"/>
    </row>
    <row r="6286" spans="1:23" x14ac:dyDescent="0.35">
      <c r="A6286" s="1436">
        <v>70250</v>
      </c>
      <c r="B6286" s="1437">
        <v>0.18</v>
      </c>
      <c r="C6286" s="297" t="s">
        <v>6197</v>
      </c>
      <c r="D6286" s="1"/>
      <c r="E6286" s="1" t="s">
        <v>6110</v>
      </c>
      <c r="F6286" s="3"/>
      <c r="O6286"/>
      <c r="P6286"/>
      <c r="Q6286"/>
      <c r="U6286" s="969"/>
      <c r="V6286" s="38"/>
      <c r="W6286" s="38"/>
    </row>
    <row r="6287" spans="1:23" x14ac:dyDescent="0.35">
      <c r="A6287" s="1436">
        <v>70260</v>
      </c>
      <c r="B6287" s="1437">
        <v>0.27</v>
      </c>
      <c r="C6287" s="285" t="s">
        <v>6252</v>
      </c>
      <c r="D6287" s="1"/>
      <c r="E6287" s="1" t="s">
        <v>6110</v>
      </c>
      <c r="F6287" s="3"/>
      <c r="O6287"/>
      <c r="P6287"/>
      <c r="Q6287"/>
      <c r="U6287" s="969"/>
      <c r="V6287" s="38"/>
      <c r="W6287" s="38"/>
    </row>
    <row r="6288" spans="1:23" x14ac:dyDescent="0.35">
      <c r="A6288" s="1436">
        <v>70328</v>
      </c>
      <c r="B6288" s="1437">
        <v>0.18</v>
      </c>
      <c r="C6288" s="285" t="s">
        <v>6198</v>
      </c>
      <c r="D6288" s="1"/>
      <c r="E6288" s="1" t="s">
        <v>6110</v>
      </c>
      <c r="F6288" s="3"/>
      <c r="O6288"/>
      <c r="P6288"/>
      <c r="Q6288"/>
      <c r="U6288" s="969"/>
      <c r="V6288" s="38"/>
      <c r="W6288" s="38"/>
    </row>
    <row r="6289" spans="1:23" x14ac:dyDescent="0.35">
      <c r="A6289" s="1436">
        <v>70328</v>
      </c>
      <c r="B6289" s="1437">
        <v>0.18</v>
      </c>
      <c r="C6289" s="285" t="s">
        <v>6199</v>
      </c>
      <c r="D6289" s="1"/>
      <c r="E6289" s="1" t="s">
        <v>6110</v>
      </c>
      <c r="F6289" s="3"/>
      <c r="O6289"/>
      <c r="P6289"/>
      <c r="Q6289"/>
      <c r="U6289" s="969"/>
      <c r="V6289" s="38"/>
      <c r="W6289" s="38"/>
    </row>
    <row r="6290" spans="1:23" x14ac:dyDescent="0.35">
      <c r="A6290" s="1436">
        <v>70330</v>
      </c>
      <c r="B6290" s="1437">
        <v>0.23</v>
      </c>
      <c r="C6290" s="285" t="s">
        <v>989</v>
      </c>
      <c r="D6290" s="1"/>
      <c r="E6290" s="1" t="s">
        <v>6110</v>
      </c>
      <c r="F6290" s="3"/>
      <c r="O6290"/>
      <c r="P6290"/>
      <c r="Q6290"/>
      <c r="U6290" s="969"/>
      <c r="V6290" s="38"/>
      <c r="W6290" s="38"/>
    </row>
    <row r="6291" spans="1:23" x14ac:dyDescent="0.35">
      <c r="A6291" s="1436">
        <v>70360</v>
      </c>
      <c r="B6291" s="1437">
        <v>0.18</v>
      </c>
      <c r="C6291" s="297" t="s">
        <v>6200</v>
      </c>
      <c r="D6291" s="1"/>
      <c r="E6291" s="1" t="s">
        <v>6110</v>
      </c>
      <c r="F6291" s="3"/>
      <c r="O6291"/>
      <c r="P6291"/>
      <c r="Q6291"/>
      <c r="U6291" s="969"/>
      <c r="V6291" s="38"/>
      <c r="W6291" s="38"/>
    </row>
    <row r="6292" spans="1:23" x14ac:dyDescent="0.35">
      <c r="A6292" s="1436">
        <v>70450</v>
      </c>
      <c r="B6292" s="1437">
        <v>0.83</v>
      </c>
      <c r="C6292" s="297" t="s">
        <v>6308</v>
      </c>
      <c r="D6292" s="1"/>
      <c r="E6292" s="1" t="s">
        <v>6110</v>
      </c>
      <c r="F6292" s="3"/>
      <c r="O6292"/>
      <c r="P6292"/>
      <c r="Q6292"/>
      <c r="U6292" s="969"/>
      <c r="V6292" s="38"/>
      <c r="W6292" s="38"/>
    </row>
    <row r="6293" spans="1:23" x14ac:dyDescent="0.35">
      <c r="A6293" s="1436">
        <v>70460</v>
      </c>
      <c r="B6293" s="1437">
        <v>1.1000000000000001</v>
      </c>
      <c r="C6293" s="285" t="s">
        <v>6348</v>
      </c>
      <c r="D6293" s="1"/>
      <c r="E6293" s="1" t="s">
        <v>6110</v>
      </c>
      <c r="F6293" s="3"/>
      <c r="O6293"/>
      <c r="P6293"/>
      <c r="Q6293"/>
      <c r="U6293" s="969"/>
      <c r="V6293" s="38"/>
      <c r="W6293" s="38"/>
    </row>
    <row r="6294" spans="1:23" x14ac:dyDescent="0.35">
      <c r="A6294" s="1436">
        <v>70470</v>
      </c>
      <c r="B6294" s="1437">
        <v>1.24</v>
      </c>
      <c r="C6294" s="297" t="s">
        <v>6393</v>
      </c>
      <c r="D6294" s="1"/>
      <c r="E6294" s="1" t="s">
        <v>6110</v>
      </c>
      <c r="F6294" s="3"/>
      <c r="O6294"/>
      <c r="P6294"/>
      <c r="Q6294"/>
      <c r="U6294" s="969"/>
      <c r="V6294" s="38"/>
      <c r="W6294" s="38"/>
    </row>
    <row r="6295" spans="1:23" x14ac:dyDescent="0.35">
      <c r="A6295" s="1438">
        <v>70480</v>
      </c>
      <c r="B6295" s="1437">
        <v>1.25</v>
      </c>
      <c r="C6295" s="324" t="s">
        <v>6404</v>
      </c>
      <c r="D6295" s="1"/>
      <c r="E6295" s="1" t="s">
        <v>6110</v>
      </c>
      <c r="F6295" s="3"/>
      <c r="O6295"/>
      <c r="P6295"/>
      <c r="Q6295"/>
      <c r="U6295" s="969"/>
      <c r="V6295" s="38"/>
      <c r="W6295" s="38"/>
    </row>
    <row r="6296" spans="1:23" x14ac:dyDescent="0.35">
      <c r="A6296" s="1436">
        <v>70480</v>
      </c>
      <c r="B6296" s="1437">
        <v>1.25</v>
      </c>
      <c r="C6296" s="297" t="s">
        <v>6405</v>
      </c>
      <c r="D6296" s="1"/>
      <c r="E6296" s="1" t="s">
        <v>6110</v>
      </c>
      <c r="F6296" s="3"/>
      <c r="O6296"/>
      <c r="P6296"/>
      <c r="Q6296"/>
      <c r="U6296" s="969"/>
      <c r="V6296" s="38"/>
      <c r="W6296" s="38"/>
    </row>
    <row r="6297" spans="1:23" x14ac:dyDescent="0.35">
      <c r="A6297" s="1438">
        <v>70481</v>
      </c>
      <c r="B6297" s="1439">
        <v>1.1000000000000001</v>
      </c>
      <c r="C6297" s="324" t="s">
        <v>6349</v>
      </c>
      <c r="D6297" s="1"/>
      <c r="E6297" s="1" t="s">
        <v>6110</v>
      </c>
      <c r="F6297" s="3"/>
      <c r="O6297"/>
      <c r="P6297"/>
      <c r="Q6297"/>
      <c r="U6297" s="969"/>
      <c r="V6297" s="38"/>
      <c r="W6297" s="38"/>
    </row>
    <row r="6298" spans="1:23" x14ac:dyDescent="0.35">
      <c r="A6298" s="1436">
        <v>70482</v>
      </c>
      <c r="B6298" s="1437">
        <v>1.24</v>
      </c>
      <c r="C6298" s="285" t="s">
        <v>6394</v>
      </c>
      <c r="D6298" s="1"/>
      <c r="E6298" s="1" t="s">
        <v>6110</v>
      </c>
      <c r="F6298" s="3"/>
      <c r="O6298"/>
      <c r="P6298"/>
      <c r="Q6298"/>
      <c r="U6298" s="969"/>
      <c r="V6298" s="38"/>
      <c r="W6298" s="38"/>
    </row>
    <row r="6299" spans="1:23" x14ac:dyDescent="0.35">
      <c r="A6299" s="1436">
        <v>70486</v>
      </c>
      <c r="B6299" s="1437">
        <v>0.83</v>
      </c>
      <c r="C6299" s="297" t="s">
        <v>6309</v>
      </c>
      <c r="D6299" s="1"/>
      <c r="E6299" s="1" t="s">
        <v>6110</v>
      </c>
      <c r="F6299" s="3"/>
      <c r="O6299"/>
      <c r="P6299"/>
      <c r="Q6299"/>
      <c r="U6299" s="969"/>
      <c r="V6299" s="38"/>
      <c r="W6299" s="38"/>
    </row>
    <row r="6300" spans="1:23" x14ac:dyDescent="0.35">
      <c r="A6300" s="1436">
        <v>70486</v>
      </c>
      <c r="B6300" s="1437">
        <v>0.83</v>
      </c>
      <c r="C6300" s="285" t="s">
        <v>6310</v>
      </c>
      <c r="D6300" s="1"/>
      <c r="E6300" s="1" t="s">
        <v>6110</v>
      </c>
      <c r="F6300" s="3"/>
      <c r="O6300"/>
      <c r="P6300"/>
      <c r="Q6300"/>
      <c r="U6300" s="969"/>
      <c r="V6300" s="38"/>
      <c r="W6300" s="38"/>
    </row>
    <row r="6301" spans="1:23" x14ac:dyDescent="0.35">
      <c r="A6301" s="1436">
        <v>70486</v>
      </c>
      <c r="B6301" s="1437">
        <v>0.83</v>
      </c>
      <c r="C6301" s="285" t="s">
        <v>6311</v>
      </c>
      <c r="D6301" s="1"/>
      <c r="E6301" s="1" t="s">
        <v>6110</v>
      </c>
      <c r="F6301" s="3"/>
      <c r="O6301"/>
      <c r="P6301"/>
      <c r="Q6301"/>
      <c r="U6301" s="969"/>
      <c r="V6301" s="38"/>
      <c r="W6301" s="38"/>
    </row>
    <row r="6302" spans="1:23" x14ac:dyDescent="0.35">
      <c r="A6302" s="1436">
        <v>70486</v>
      </c>
      <c r="B6302" s="1437">
        <v>0.83</v>
      </c>
      <c r="C6302" s="297" t="s">
        <v>6312</v>
      </c>
      <c r="D6302" s="1"/>
      <c r="E6302" s="1" t="s">
        <v>6110</v>
      </c>
      <c r="F6302" s="3"/>
      <c r="O6302"/>
      <c r="P6302"/>
      <c r="Q6302"/>
      <c r="U6302" s="969"/>
      <c r="V6302" s="38"/>
      <c r="W6302" s="38"/>
    </row>
    <row r="6303" spans="1:23" x14ac:dyDescent="0.35">
      <c r="A6303" s="1436">
        <v>70487</v>
      </c>
      <c r="B6303" s="1437">
        <v>1.1000000000000001</v>
      </c>
      <c r="C6303" s="285" t="s">
        <v>6350</v>
      </c>
      <c r="D6303" s="1"/>
      <c r="E6303" s="1" t="s">
        <v>6110</v>
      </c>
      <c r="F6303" s="3"/>
      <c r="O6303"/>
      <c r="P6303"/>
      <c r="Q6303"/>
      <c r="U6303" s="969"/>
      <c r="V6303" s="38"/>
      <c r="W6303" s="38"/>
    </row>
    <row r="6304" spans="1:23" x14ac:dyDescent="0.35">
      <c r="A6304" s="1436">
        <v>70487</v>
      </c>
      <c r="B6304" s="1437">
        <v>1.1000000000000001</v>
      </c>
      <c r="C6304" s="285" t="s">
        <v>6351</v>
      </c>
      <c r="D6304" s="1"/>
      <c r="E6304" s="1" t="s">
        <v>6110</v>
      </c>
      <c r="F6304" s="3"/>
      <c r="O6304"/>
      <c r="P6304"/>
      <c r="Q6304"/>
      <c r="U6304" s="969"/>
      <c r="V6304" s="38"/>
      <c r="W6304" s="38"/>
    </row>
    <row r="6305" spans="1:23" x14ac:dyDescent="0.35">
      <c r="A6305" s="1436">
        <v>70487</v>
      </c>
      <c r="B6305" s="1437">
        <v>1.1000000000000001</v>
      </c>
      <c r="C6305" s="285" t="s">
        <v>6051</v>
      </c>
      <c r="D6305" s="1"/>
      <c r="E6305" s="1" t="s">
        <v>6110</v>
      </c>
      <c r="F6305" s="3"/>
      <c r="O6305"/>
      <c r="P6305"/>
      <c r="Q6305"/>
      <c r="U6305" s="969"/>
      <c r="V6305" s="38"/>
      <c r="W6305" s="38"/>
    </row>
    <row r="6306" spans="1:23" x14ac:dyDescent="0.35">
      <c r="A6306" s="1436">
        <v>70488</v>
      </c>
      <c r="B6306" s="1437">
        <v>1.24</v>
      </c>
      <c r="C6306" s="285" t="s">
        <v>6395</v>
      </c>
      <c r="D6306" s="1"/>
      <c r="E6306" s="1" t="s">
        <v>6110</v>
      </c>
      <c r="F6306" s="3"/>
      <c r="O6306"/>
      <c r="P6306"/>
      <c r="Q6306"/>
      <c r="U6306" s="969"/>
      <c r="V6306" s="38"/>
      <c r="W6306" s="38"/>
    </row>
    <row r="6307" spans="1:23" x14ac:dyDescent="0.35">
      <c r="A6307" s="1436">
        <v>70488</v>
      </c>
      <c r="B6307" s="1437">
        <v>1.24</v>
      </c>
      <c r="C6307" s="285" t="s">
        <v>6396</v>
      </c>
      <c r="D6307" s="1"/>
      <c r="E6307" s="1" t="s">
        <v>6110</v>
      </c>
      <c r="F6307" s="3"/>
      <c r="O6307"/>
      <c r="P6307"/>
      <c r="Q6307"/>
      <c r="U6307" s="969"/>
      <c r="V6307" s="38"/>
      <c r="W6307" s="38"/>
    </row>
    <row r="6308" spans="1:23" x14ac:dyDescent="0.35">
      <c r="A6308" s="1436">
        <v>70488</v>
      </c>
      <c r="B6308" s="1437">
        <v>1.24</v>
      </c>
      <c r="C6308" s="285" t="s">
        <v>6397</v>
      </c>
      <c r="D6308" s="1"/>
      <c r="E6308" s="1" t="s">
        <v>6110</v>
      </c>
      <c r="F6308" s="3"/>
      <c r="O6308"/>
      <c r="P6308"/>
      <c r="Q6308"/>
      <c r="U6308" s="969"/>
      <c r="V6308" s="38"/>
      <c r="W6308" s="38"/>
    </row>
    <row r="6309" spans="1:23" x14ac:dyDescent="0.35">
      <c r="A6309" s="1436">
        <v>70490</v>
      </c>
      <c r="B6309" s="1437">
        <v>1.25</v>
      </c>
      <c r="C6309" s="297" t="s">
        <v>6406</v>
      </c>
      <c r="D6309" s="1"/>
      <c r="E6309" s="1" t="s">
        <v>6110</v>
      </c>
      <c r="F6309" s="3"/>
      <c r="O6309"/>
      <c r="P6309"/>
      <c r="Q6309"/>
      <c r="U6309" s="969"/>
      <c r="V6309" s="38"/>
      <c r="W6309" s="38"/>
    </row>
    <row r="6310" spans="1:23" x14ac:dyDescent="0.35">
      <c r="A6310" s="1436">
        <v>70491</v>
      </c>
      <c r="B6310" s="1437">
        <v>1.35</v>
      </c>
      <c r="C6310" s="285" t="s">
        <v>1414</v>
      </c>
      <c r="D6310" s="1"/>
      <c r="E6310" s="1" t="s">
        <v>6110</v>
      </c>
      <c r="F6310" s="3"/>
      <c r="O6310"/>
      <c r="P6310"/>
      <c r="Q6310"/>
      <c r="U6310" s="969"/>
      <c r="V6310" s="38"/>
      <c r="W6310" s="38"/>
    </row>
    <row r="6311" spans="1:23" x14ac:dyDescent="0.35">
      <c r="A6311" s="1436">
        <v>70492</v>
      </c>
      <c r="B6311" s="1437">
        <v>1.58</v>
      </c>
      <c r="C6311" s="285" t="s">
        <v>6432</v>
      </c>
      <c r="D6311" s="1"/>
      <c r="E6311" s="1" t="s">
        <v>6110</v>
      </c>
      <c r="F6311" s="3"/>
      <c r="O6311"/>
      <c r="P6311"/>
      <c r="Q6311"/>
      <c r="U6311" s="969"/>
      <c r="V6311" s="38"/>
      <c r="W6311" s="38"/>
    </row>
    <row r="6312" spans="1:23" x14ac:dyDescent="0.35">
      <c r="A6312" s="1436">
        <v>70540</v>
      </c>
      <c r="B6312" s="1437">
        <v>1.32</v>
      </c>
      <c r="C6312" s="285" t="s">
        <v>2494</v>
      </c>
      <c r="D6312" s="1"/>
      <c r="E6312" s="1" t="s">
        <v>6110</v>
      </c>
      <c r="F6312" s="3"/>
      <c r="O6312"/>
      <c r="P6312"/>
      <c r="Q6312"/>
      <c r="U6312" s="969"/>
      <c r="V6312" s="38"/>
      <c r="W6312" s="38"/>
    </row>
    <row r="6313" spans="1:23" x14ac:dyDescent="0.35">
      <c r="A6313" s="1436">
        <v>70540</v>
      </c>
      <c r="B6313" s="1437">
        <v>1.32</v>
      </c>
      <c r="C6313" s="285" t="s">
        <v>6407</v>
      </c>
      <c r="D6313" s="1"/>
      <c r="E6313" s="1" t="s">
        <v>6110</v>
      </c>
      <c r="F6313" s="3"/>
      <c r="O6313"/>
      <c r="P6313"/>
      <c r="Q6313"/>
      <c r="U6313" s="969"/>
      <c r="V6313" s="38"/>
      <c r="W6313" s="38"/>
    </row>
    <row r="6314" spans="1:23" x14ac:dyDescent="0.35">
      <c r="A6314" s="1436">
        <v>70542</v>
      </c>
      <c r="B6314" s="1437">
        <v>1.58</v>
      </c>
      <c r="C6314" s="285" t="s">
        <v>6433</v>
      </c>
      <c r="D6314" s="1"/>
      <c r="E6314" s="1" t="s">
        <v>6110</v>
      </c>
      <c r="F6314" s="3"/>
      <c r="O6314"/>
      <c r="P6314"/>
      <c r="Q6314"/>
      <c r="U6314" s="969"/>
      <c r="V6314" s="38"/>
      <c r="W6314" s="38"/>
    </row>
    <row r="6315" spans="1:23" x14ac:dyDescent="0.35">
      <c r="A6315" s="1436">
        <v>70542</v>
      </c>
      <c r="B6315" s="1437">
        <v>1.58</v>
      </c>
      <c r="C6315" s="285" t="s">
        <v>6434</v>
      </c>
      <c r="D6315" s="1"/>
      <c r="E6315" s="1" t="s">
        <v>6110</v>
      </c>
      <c r="F6315" s="3"/>
      <c r="O6315"/>
      <c r="P6315"/>
      <c r="Q6315"/>
      <c r="U6315" s="969"/>
      <c r="V6315" s="38"/>
      <c r="W6315" s="38"/>
    </row>
    <row r="6316" spans="1:23" x14ac:dyDescent="0.35">
      <c r="A6316" s="1436">
        <v>70543</v>
      </c>
      <c r="B6316" s="1437">
        <v>2.1</v>
      </c>
      <c r="C6316" s="285" t="s">
        <v>6458</v>
      </c>
      <c r="D6316" s="1"/>
      <c r="E6316" s="1" t="s">
        <v>6110</v>
      </c>
      <c r="F6316" s="3"/>
      <c r="O6316"/>
      <c r="P6316"/>
      <c r="Q6316"/>
      <c r="U6316" s="969"/>
      <c r="V6316" s="38"/>
      <c r="W6316" s="38"/>
    </row>
    <row r="6317" spans="1:23" x14ac:dyDescent="0.35">
      <c r="A6317" s="1436">
        <v>70543</v>
      </c>
      <c r="B6317" s="1437">
        <v>2.1</v>
      </c>
      <c r="C6317" s="285" t="s">
        <v>6459</v>
      </c>
      <c r="D6317" s="1"/>
      <c r="E6317" s="1" t="s">
        <v>6110</v>
      </c>
      <c r="F6317" s="3"/>
      <c r="O6317"/>
      <c r="P6317"/>
      <c r="Q6317"/>
      <c r="U6317" s="969"/>
      <c r="V6317" s="38"/>
      <c r="W6317" s="38"/>
    </row>
    <row r="6318" spans="1:23" x14ac:dyDescent="0.35">
      <c r="A6318" s="1436">
        <v>70543</v>
      </c>
      <c r="B6318" s="1437">
        <v>2.1</v>
      </c>
      <c r="C6318" s="285" t="s">
        <v>6460</v>
      </c>
      <c r="D6318" s="1"/>
      <c r="E6318" s="1" t="s">
        <v>6110</v>
      </c>
      <c r="F6318" s="3"/>
      <c r="O6318"/>
      <c r="P6318"/>
      <c r="Q6318"/>
      <c r="U6318" s="969"/>
      <c r="V6318" s="38"/>
      <c r="W6318" s="38"/>
    </row>
    <row r="6319" spans="1:23" x14ac:dyDescent="0.35">
      <c r="A6319" s="1436">
        <v>70544</v>
      </c>
      <c r="B6319" s="1437">
        <v>1.17</v>
      </c>
      <c r="C6319" s="285" t="s">
        <v>6382</v>
      </c>
      <c r="D6319" s="1"/>
      <c r="E6319" s="1" t="s">
        <v>6110</v>
      </c>
      <c r="F6319" s="3"/>
      <c r="O6319"/>
      <c r="P6319"/>
      <c r="Q6319"/>
      <c r="U6319" s="969"/>
      <c r="V6319" s="38"/>
      <c r="W6319" s="38"/>
    </row>
    <row r="6320" spans="1:23" x14ac:dyDescent="0.35">
      <c r="A6320" s="1436">
        <v>70551</v>
      </c>
      <c r="B6320" s="1437">
        <v>1.44</v>
      </c>
      <c r="C6320" s="285" t="s">
        <v>4095</v>
      </c>
      <c r="D6320" s="1"/>
      <c r="E6320" s="1" t="s">
        <v>6110</v>
      </c>
      <c r="F6320" s="3"/>
      <c r="O6320"/>
      <c r="P6320"/>
      <c r="Q6320"/>
      <c r="U6320" s="969"/>
      <c r="V6320" s="38"/>
      <c r="W6320" s="38"/>
    </row>
    <row r="6321" spans="1:23" x14ac:dyDescent="0.35">
      <c r="A6321" s="1436">
        <v>70551</v>
      </c>
      <c r="B6321" s="1437">
        <v>1.44</v>
      </c>
      <c r="C6321" s="285" t="s">
        <v>6427</v>
      </c>
      <c r="D6321" s="1"/>
      <c r="E6321" s="1" t="s">
        <v>6110</v>
      </c>
      <c r="F6321" s="3"/>
      <c r="O6321"/>
      <c r="P6321"/>
      <c r="Q6321"/>
      <c r="U6321" s="969"/>
      <c r="V6321" s="38"/>
      <c r="W6321" s="38"/>
    </row>
    <row r="6322" spans="1:23" x14ac:dyDescent="0.35">
      <c r="A6322" s="1436">
        <v>70552</v>
      </c>
      <c r="B6322" s="1437">
        <v>1.74</v>
      </c>
      <c r="C6322" s="285" t="s">
        <v>6446</v>
      </c>
      <c r="D6322" s="1"/>
      <c r="E6322" s="1" t="s">
        <v>6110</v>
      </c>
      <c r="F6322" s="3"/>
      <c r="O6322"/>
      <c r="P6322"/>
      <c r="Q6322"/>
      <c r="U6322" s="969"/>
      <c r="V6322" s="38"/>
      <c r="W6322" s="38"/>
    </row>
    <row r="6323" spans="1:23" x14ac:dyDescent="0.35">
      <c r="A6323" s="1436">
        <v>70552</v>
      </c>
      <c r="B6323" s="1437">
        <v>1.74</v>
      </c>
      <c r="C6323" s="285" t="s">
        <v>6447</v>
      </c>
      <c r="D6323" s="1"/>
      <c r="E6323" s="1" t="s">
        <v>6110</v>
      </c>
      <c r="F6323" s="3"/>
      <c r="O6323"/>
      <c r="P6323"/>
      <c r="Q6323"/>
      <c r="U6323" s="969"/>
      <c r="V6323" s="38"/>
      <c r="W6323" s="38"/>
    </row>
    <row r="6324" spans="1:23" x14ac:dyDescent="0.35">
      <c r="A6324" s="1436">
        <v>70553</v>
      </c>
      <c r="B6324" s="1437">
        <v>2.23</v>
      </c>
      <c r="C6324" s="297" t="s">
        <v>6471</v>
      </c>
      <c r="D6324" s="1"/>
      <c r="E6324" s="1" t="s">
        <v>6110</v>
      </c>
      <c r="F6324" s="3"/>
      <c r="O6324"/>
      <c r="P6324"/>
      <c r="Q6324"/>
      <c r="U6324" s="969"/>
      <c r="V6324" s="38"/>
      <c r="W6324" s="38"/>
    </row>
    <row r="6325" spans="1:23" x14ac:dyDescent="0.35">
      <c r="A6325" s="1436">
        <v>70553</v>
      </c>
      <c r="B6325" s="1437">
        <v>2.23</v>
      </c>
      <c r="C6325" s="297" t="s">
        <v>6472</v>
      </c>
      <c r="D6325" s="1"/>
      <c r="E6325" s="1" t="s">
        <v>6110</v>
      </c>
      <c r="F6325" s="3"/>
      <c r="O6325"/>
      <c r="P6325"/>
      <c r="Q6325"/>
      <c r="U6325" s="969"/>
      <c r="V6325" s="38"/>
      <c r="W6325" s="38"/>
    </row>
    <row r="6326" spans="1:23" x14ac:dyDescent="0.35">
      <c r="A6326" s="1436">
        <v>71045</v>
      </c>
      <c r="B6326" s="1437">
        <v>0.18</v>
      </c>
      <c r="C6326" s="297" t="s">
        <v>6201</v>
      </c>
      <c r="D6326" s="1"/>
      <c r="E6326" s="1" t="s">
        <v>6110</v>
      </c>
      <c r="F6326" s="3"/>
      <c r="O6326"/>
      <c r="P6326"/>
      <c r="Q6326"/>
      <c r="U6326" s="969"/>
      <c r="V6326" s="38"/>
      <c r="W6326" s="38"/>
    </row>
    <row r="6327" spans="1:23" x14ac:dyDescent="0.35">
      <c r="A6327" s="1436">
        <v>71045</v>
      </c>
      <c r="B6327" s="1437">
        <v>0.18</v>
      </c>
      <c r="C6327" s="285" t="s">
        <v>6202</v>
      </c>
      <c r="D6327" s="1"/>
      <c r="E6327" s="1" t="s">
        <v>6110</v>
      </c>
      <c r="F6327" s="3"/>
      <c r="O6327"/>
      <c r="P6327"/>
      <c r="Q6327"/>
      <c r="U6327" s="969"/>
      <c r="V6327" s="38"/>
      <c r="W6327" s="38"/>
    </row>
    <row r="6328" spans="1:23" x14ac:dyDescent="0.35">
      <c r="A6328" s="1436">
        <v>71045</v>
      </c>
      <c r="B6328" s="1437">
        <v>0.18</v>
      </c>
      <c r="C6328" s="297" t="s">
        <v>605</v>
      </c>
      <c r="D6328" s="1"/>
      <c r="E6328" s="1" t="s">
        <v>6110</v>
      </c>
      <c r="F6328" s="3"/>
      <c r="O6328"/>
      <c r="P6328"/>
      <c r="Q6328"/>
      <c r="U6328" s="969"/>
      <c r="V6328" s="38"/>
      <c r="W6328" s="38"/>
    </row>
    <row r="6329" spans="1:23" x14ac:dyDescent="0.35">
      <c r="A6329" s="1436">
        <v>71046</v>
      </c>
      <c r="B6329" s="1437">
        <v>0.21</v>
      </c>
      <c r="C6329" s="324" t="s">
        <v>6224</v>
      </c>
      <c r="D6329" s="1"/>
      <c r="E6329" s="1" t="s">
        <v>6110</v>
      </c>
      <c r="F6329" s="3"/>
      <c r="O6329"/>
      <c r="P6329"/>
      <c r="Q6329"/>
      <c r="U6329" s="969"/>
      <c r="V6329" s="38"/>
      <c r="W6329" s="38"/>
    </row>
    <row r="6330" spans="1:23" x14ac:dyDescent="0.35">
      <c r="A6330" s="1436">
        <v>71046</v>
      </c>
      <c r="B6330" s="1437">
        <v>0.21</v>
      </c>
      <c r="C6330" s="339" t="s">
        <v>6225</v>
      </c>
      <c r="D6330" s="1"/>
      <c r="E6330" s="1" t="s">
        <v>6110</v>
      </c>
      <c r="F6330" s="3"/>
      <c r="O6330"/>
      <c r="P6330"/>
      <c r="Q6330"/>
      <c r="U6330" s="969"/>
      <c r="V6330" s="38"/>
      <c r="W6330" s="38"/>
    </row>
    <row r="6331" spans="1:23" x14ac:dyDescent="0.35">
      <c r="A6331" s="1436">
        <v>71046</v>
      </c>
      <c r="B6331" s="1437">
        <v>0.21</v>
      </c>
      <c r="C6331" s="324" t="s">
        <v>6226</v>
      </c>
      <c r="D6331" s="1"/>
      <c r="E6331" s="1" t="s">
        <v>6110</v>
      </c>
      <c r="F6331" s="3"/>
      <c r="O6331"/>
      <c r="P6331"/>
      <c r="Q6331"/>
      <c r="U6331" s="969"/>
      <c r="V6331" s="38"/>
      <c r="W6331" s="38"/>
    </row>
    <row r="6332" spans="1:23" x14ac:dyDescent="0.35">
      <c r="A6332" s="1436">
        <v>71046</v>
      </c>
      <c r="B6332" s="1437">
        <v>0.21</v>
      </c>
      <c r="C6332" s="324" t="s">
        <v>6227</v>
      </c>
      <c r="D6332" s="1"/>
      <c r="E6332" s="1" t="s">
        <v>6110</v>
      </c>
      <c r="F6332" s="3"/>
      <c r="O6332"/>
      <c r="P6332"/>
      <c r="Q6332"/>
      <c r="U6332" s="969"/>
      <c r="V6332" s="38"/>
      <c r="W6332" s="38"/>
    </row>
    <row r="6333" spans="1:23" x14ac:dyDescent="0.35">
      <c r="A6333" s="1436">
        <v>71046</v>
      </c>
      <c r="B6333" s="1437">
        <v>0.21</v>
      </c>
      <c r="C6333" s="324" t="s">
        <v>6228</v>
      </c>
      <c r="D6333" s="1"/>
      <c r="E6333" s="1" t="s">
        <v>6110</v>
      </c>
      <c r="F6333" s="3"/>
      <c r="O6333"/>
      <c r="P6333"/>
      <c r="Q6333"/>
      <c r="U6333" s="969"/>
      <c r="V6333" s="38"/>
      <c r="W6333" s="38"/>
    </row>
    <row r="6334" spans="1:23" x14ac:dyDescent="0.35">
      <c r="A6334" s="1436">
        <v>71048</v>
      </c>
      <c r="B6334" s="1437">
        <v>0.3</v>
      </c>
      <c r="C6334" s="285" t="s">
        <v>6256</v>
      </c>
      <c r="D6334" s="1"/>
      <c r="E6334" s="1" t="s">
        <v>6110</v>
      </c>
      <c r="F6334" s="3"/>
      <c r="O6334"/>
      <c r="P6334"/>
      <c r="Q6334"/>
      <c r="U6334" s="969"/>
      <c r="V6334" s="38"/>
      <c r="W6334" s="38"/>
    </row>
    <row r="6335" spans="1:23" x14ac:dyDescent="0.35">
      <c r="A6335" s="1436">
        <v>71100</v>
      </c>
      <c r="B6335" s="1437">
        <v>0.21</v>
      </c>
      <c r="C6335" s="297" t="s">
        <v>6229</v>
      </c>
      <c r="D6335" s="1"/>
      <c r="E6335" s="1" t="s">
        <v>6110</v>
      </c>
      <c r="F6335" s="3"/>
      <c r="O6335"/>
      <c r="P6335"/>
      <c r="Q6335"/>
      <c r="U6335" s="969"/>
      <c r="V6335" s="38"/>
      <c r="W6335" s="38"/>
    </row>
    <row r="6336" spans="1:23" x14ac:dyDescent="0.35">
      <c r="A6336" s="1436">
        <v>71100</v>
      </c>
      <c r="B6336" s="1437">
        <v>0.21</v>
      </c>
      <c r="C6336" s="297" t="s">
        <v>6230</v>
      </c>
      <c r="D6336" s="1"/>
      <c r="E6336" s="1" t="s">
        <v>6110</v>
      </c>
      <c r="F6336" s="3"/>
      <c r="O6336"/>
      <c r="P6336"/>
      <c r="Q6336"/>
      <c r="U6336" s="969"/>
      <c r="V6336" s="38"/>
      <c r="W6336" s="38"/>
    </row>
    <row r="6337" spans="1:23" x14ac:dyDescent="0.35">
      <c r="A6337" s="1436">
        <v>71100</v>
      </c>
      <c r="B6337" s="1437">
        <v>0.21</v>
      </c>
      <c r="C6337" s="297" t="s">
        <v>6231</v>
      </c>
      <c r="D6337" s="1"/>
      <c r="E6337" s="1" t="s">
        <v>6110</v>
      </c>
      <c r="F6337" s="3"/>
      <c r="O6337"/>
      <c r="P6337"/>
      <c r="Q6337"/>
      <c r="U6337" s="969"/>
      <c r="V6337" s="38"/>
      <c r="W6337" s="38"/>
    </row>
    <row r="6338" spans="1:23" x14ac:dyDescent="0.35">
      <c r="A6338" s="1436">
        <v>71101</v>
      </c>
      <c r="B6338" s="1437">
        <v>0.26</v>
      </c>
      <c r="C6338" s="339" t="s">
        <v>6249</v>
      </c>
      <c r="D6338" s="1"/>
      <c r="E6338" s="1" t="s">
        <v>6110</v>
      </c>
      <c r="F6338" s="3"/>
      <c r="O6338"/>
      <c r="P6338"/>
      <c r="Q6338"/>
      <c r="U6338" s="969"/>
      <c r="V6338" s="38"/>
      <c r="W6338" s="38"/>
    </row>
    <row r="6339" spans="1:23" x14ac:dyDescent="0.35">
      <c r="A6339" s="1436">
        <v>71110</v>
      </c>
      <c r="B6339" s="1437">
        <v>0.28000000000000003</v>
      </c>
      <c r="C6339" s="339" t="s">
        <v>6253</v>
      </c>
      <c r="D6339" s="1"/>
      <c r="E6339" s="1" t="s">
        <v>6110</v>
      </c>
      <c r="F6339" s="3"/>
      <c r="O6339"/>
      <c r="P6339"/>
      <c r="Q6339"/>
      <c r="U6339" s="969"/>
      <c r="V6339" s="38"/>
      <c r="W6339" s="38"/>
    </row>
    <row r="6340" spans="1:23" x14ac:dyDescent="0.35">
      <c r="A6340" s="1436">
        <v>71111</v>
      </c>
      <c r="B6340" s="1437">
        <v>0.31</v>
      </c>
      <c r="C6340" s="285" t="s">
        <v>6258</v>
      </c>
      <c r="D6340" s="1"/>
      <c r="E6340" s="1" t="s">
        <v>6110</v>
      </c>
      <c r="F6340" s="3"/>
      <c r="O6340"/>
      <c r="P6340"/>
      <c r="Q6340"/>
      <c r="U6340" s="969"/>
      <c r="V6340" s="38"/>
      <c r="W6340" s="38"/>
    </row>
    <row r="6341" spans="1:23" x14ac:dyDescent="0.35">
      <c r="A6341" s="1436">
        <v>71120</v>
      </c>
      <c r="B6341" s="1437">
        <v>0.2</v>
      </c>
      <c r="C6341" s="285" t="s">
        <v>6218</v>
      </c>
      <c r="D6341" s="1"/>
      <c r="E6341" s="1" t="s">
        <v>6110</v>
      </c>
      <c r="F6341" s="3"/>
      <c r="O6341"/>
      <c r="P6341"/>
      <c r="Q6341"/>
      <c r="U6341" s="969"/>
      <c r="V6341" s="38"/>
      <c r="W6341" s="38"/>
    </row>
    <row r="6342" spans="1:23" x14ac:dyDescent="0.35">
      <c r="A6342" s="1436">
        <v>71130</v>
      </c>
      <c r="B6342" s="1437">
        <v>0.21</v>
      </c>
      <c r="C6342" s="285" t="s">
        <v>6232</v>
      </c>
      <c r="D6342" s="1"/>
      <c r="E6342" s="1" t="s">
        <v>6110</v>
      </c>
      <c r="F6342" s="3"/>
      <c r="O6342"/>
      <c r="P6342"/>
      <c r="Q6342"/>
      <c r="U6342" s="969"/>
      <c r="V6342" s="38"/>
      <c r="W6342" s="38"/>
    </row>
    <row r="6343" spans="1:23" x14ac:dyDescent="0.35">
      <c r="A6343" s="1436">
        <v>71250</v>
      </c>
      <c r="B6343" s="1437">
        <v>1.05</v>
      </c>
      <c r="C6343" s="297" t="s">
        <v>6346</v>
      </c>
      <c r="D6343" s="1"/>
      <c r="E6343" s="1" t="s">
        <v>6110</v>
      </c>
      <c r="F6343" s="3"/>
      <c r="O6343"/>
      <c r="P6343"/>
      <c r="Q6343"/>
      <c r="U6343" s="969"/>
      <c r="V6343" s="38"/>
      <c r="W6343" s="38"/>
    </row>
    <row r="6344" spans="1:23" x14ac:dyDescent="0.35">
      <c r="A6344" s="1436">
        <v>71260</v>
      </c>
      <c r="B6344" s="1437">
        <v>1.1299999999999999</v>
      </c>
      <c r="C6344" s="297" t="s">
        <v>1548</v>
      </c>
      <c r="D6344" s="1"/>
      <c r="E6344" s="1" t="s">
        <v>6110</v>
      </c>
      <c r="F6344" s="3"/>
      <c r="O6344"/>
      <c r="P6344"/>
      <c r="Q6344"/>
      <c r="U6344" s="969"/>
      <c r="V6344" s="38"/>
      <c r="W6344" s="38"/>
    </row>
    <row r="6345" spans="1:23" x14ac:dyDescent="0.35">
      <c r="A6345" s="1436">
        <v>71270</v>
      </c>
      <c r="B6345" s="1437">
        <v>1.22</v>
      </c>
      <c r="C6345" s="285" t="s">
        <v>6391</v>
      </c>
      <c r="D6345" s="1"/>
      <c r="E6345" s="1" t="s">
        <v>6110</v>
      </c>
      <c r="F6345" s="3"/>
      <c r="O6345"/>
      <c r="P6345"/>
      <c r="Q6345"/>
      <c r="U6345" s="969"/>
      <c r="V6345" s="38"/>
      <c r="W6345" s="38"/>
    </row>
    <row r="6346" spans="1:23" x14ac:dyDescent="0.35">
      <c r="A6346" s="1436">
        <v>71275</v>
      </c>
      <c r="B6346" s="1437">
        <v>1.77</v>
      </c>
      <c r="C6346" s="285" t="s">
        <v>6452</v>
      </c>
      <c r="D6346" s="1"/>
      <c r="E6346" s="1" t="s">
        <v>6110</v>
      </c>
      <c r="F6346" s="3"/>
      <c r="O6346"/>
      <c r="P6346"/>
      <c r="Q6346"/>
      <c r="U6346" s="969"/>
      <c r="V6346" s="38"/>
      <c r="W6346" s="38"/>
    </row>
    <row r="6347" spans="1:23" x14ac:dyDescent="0.35">
      <c r="A6347" s="1436">
        <v>71275</v>
      </c>
      <c r="B6347" s="1437">
        <v>1.77</v>
      </c>
      <c r="C6347" s="285" t="s">
        <v>5679</v>
      </c>
      <c r="D6347" s="1"/>
      <c r="E6347" s="1" t="s">
        <v>6110</v>
      </c>
      <c r="F6347" s="3"/>
      <c r="O6347"/>
      <c r="P6347"/>
      <c r="Q6347"/>
      <c r="U6347" s="969"/>
      <c r="V6347" s="38"/>
      <c r="W6347" s="38"/>
    </row>
    <row r="6348" spans="1:23" x14ac:dyDescent="0.35">
      <c r="A6348" s="1436">
        <v>71550</v>
      </c>
      <c r="B6348" s="1437">
        <v>1.42</v>
      </c>
      <c r="C6348" s="285" t="s">
        <v>4088</v>
      </c>
      <c r="D6348" s="1"/>
      <c r="E6348" s="1" t="s">
        <v>6110</v>
      </c>
      <c r="F6348" s="3"/>
      <c r="O6348"/>
      <c r="P6348"/>
      <c r="Q6348"/>
      <c r="U6348" s="969"/>
      <c r="V6348" s="38"/>
      <c r="W6348" s="38"/>
    </row>
    <row r="6349" spans="1:23" x14ac:dyDescent="0.35">
      <c r="A6349" s="1436">
        <v>71551</v>
      </c>
      <c r="B6349" s="1437">
        <v>1.69</v>
      </c>
      <c r="C6349" s="285" t="s">
        <v>6440</v>
      </c>
      <c r="D6349" s="1"/>
      <c r="E6349" s="1" t="s">
        <v>6110</v>
      </c>
      <c r="F6349" s="3"/>
      <c r="O6349"/>
      <c r="P6349"/>
      <c r="Q6349"/>
      <c r="U6349" s="969"/>
      <c r="V6349" s="38"/>
      <c r="W6349" s="38"/>
    </row>
    <row r="6350" spans="1:23" x14ac:dyDescent="0.35">
      <c r="A6350" s="1436">
        <v>71552</v>
      </c>
      <c r="B6350" s="1437">
        <v>2.2000000000000002</v>
      </c>
      <c r="C6350" s="285" t="s">
        <v>6469</v>
      </c>
      <c r="D6350" s="1"/>
      <c r="E6350" s="1" t="s">
        <v>6110</v>
      </c>
      <c r="F6350" s="3"/>
      <c r="O6350"/>
      <c r="P6350"/>
      <c r="Q6350"/>
      <c r="U6350" s="969"/>
      <c r="V6350" s="38"/>
      <c r="W6350" s="38"/>
    </row>
    <row r="6351" spans="1:23" x14ac:dyDescent="0.35">
      <c r="A6351" s="1436">
        <v>72020</v>
      </c>
      <c r="B6351" s="1437">
        <v>0.16</v>
      </c>
      <c r="C6351" s="285" t="s">
        <v>6123</v>
      </c>
      <c r="D6351" s="1"/>
      <c r="E6351" s="1" t="s">
        <v>6110</v>
      </c>
      <c r="F6351" s="3"/>
      <c r="O6351"/>
      <c r="P6351"/>
      <c r="Q6351"/>
      <c r="U6351" s="969"/>
      <c r="V6351" s="38"/>
      <c r="W6351" s="38"/>
    </row>
    <row r="6352" spans="1:23" x14ac:dyDescent="0.35">
      <c r="A6352" s="1436">
        <v>72040</v>
      </c>
      <c r="B6352" s="1437">
        <v>0.21</v>
      </c>
      <c r="C6352" s="297" t="s">
        <v>6233</v>
      </c>
      <c r="D6352" s="1"/>
      <c r="E6352" s="1" t="s">
        <v>6110</v>
      </c>
      <c r="F6352" s="3"/>
      <c r="O6352"/>
      <c r="P6352"/>
      <c r="Q6352"/>
      <c r="U6352" s="969"/>
      <c r="V6352" s="38"/>
      <c r="W6352" s="38"/>
    </row>
    <row r="6353" spans="1:23" x14ac:dyDescent="0.35">
      <c r="A6353" s="1436">
        <v>72050</v>
      </c>
      <c r="B6353" s="1437">
        <v>0.26</v>
      </c>
      <c r="C6353" s="339" t="s">
        <v>6250</v>
      </c>
      <c r="D6353" s="1"/>
      <c r="E6353" s="1" t="s">
        <v>6110</v>
      </c>
      <c r="F6353" s="3"/>
      <c r="O6353"/>
      <c r="P6353"/>
      <c r="Q6353"/>
      <c r="U6353" s="969"/>
      <c r="V6353" s="38"/>
      <c r="W6353" s="38"/>
    </row>
    <row r="6354" spans="1:23" x14ac:dyDescent="0.35">
      <c r="A6354" s="1436">
        <v>72052</v>
      </c>
      <c r="B6354" s="1437">
        <v>0.28999999999999998</v>
      </c>
      <c r="C6354" s="285" t="s">
        <v>6254</v>
      </c>
      <c r="D6354" s="1"/>
      <c r="E6354" s="1" t="s">
        <v>6110</v>
      </c>
      <c r="F6354" s="3"/>
      <c r="O6354"/>
      <c r="P6354"/>
      <c r="Q6354"/>
      <c r="U6354" s="969"/>
      <c r="V6354" s="38"/>
      <c r="W6354" s="38"/>
    </row>
    <row r="6355" spans="1:23" x14ac:dyDescent="0.35">
      <c r="A6355" s="1436">
        <v>72070</v>
      </c>
      <c r="B6355" s="1437">
        <v>0.2</v>
      </c>
      <c r="C6355" s="297" t="s">
        <v>6219</v>
      </c>
      <c r="D6355" s="1"/>
      <c r="E6355" s="1" t="s">
        <v>6110</v>
      </c>
      <c r="F6355" s="3"/>
      <c r="O6355"/>
      <c r="P6355"/>
      <c r="Q6355"/>
      <c r="U6355" s="969"/>
      <c r="V6355" s="38"/>
      <c r="W6355" s="38"/>
    </row>
    <row r="6356" spans="1:23" x14ac:dyDescent="0.35">
      <c r="A6356" s="1436">
        <v>72072</v>
      </c>
      <c r="B6356" s="1437">
        <v>0.22</v>
      </c>
      <c r="C6356" s="297" t="s">
        <v>6240</v>
      </c>
      <c r="D6356" s="1"/>
      <c r="E6356" s="1" t="s">
        <v>6110</v>
      </c>
      <c r="F6356" s="3"/>
      <c r="O6356"/>
      <c r="P6356"/>
      <c r="Q6356"/>
      <c r="U6356" s="969"/>
      <c r="V6356" s="38"/>
      <c r="W6356" s="38"/>
    </row>
    <row r="6357" spans="1:23" x14ac:dyDescent="0.35">
      <c r="A6357" s="1436">
        <v>72074</v>
      </c>
      <c r="B6357" s="1437">
        <v>0.24</v>
      </c>
      <c r="C6357" s="285" t="s">
        <v>6244</v>
      </c>
      <c r="D6357" s="1"/>
      <c r="E6357" s="1" t="s">
        <v>6110</v>
      </c>
      <c r="F6357" s="3"/>
      <c r="O6357"/>
      <c r="P6357"/>
      <c r="Q6357"/>
      <c r="U6357" s="969"/>
      <c r="V6357" s="38"/>
      <c r="W6357" s="38"/>
    </row>
    <row r="6358" spans="1:23" x14ac:dyDescent="0.35">
      <c r="A6358" s="1436">
        <v>72080</v>
      </c>
      <c r="B6358" s="1437">
        <v>0.2</v>
      </c>
      <c r="C6358" s="285" t="s">
        <v>6220</v>
      </c>
      <c r="D6358" s="1"/>
      <c r="E6358" s="1" t="s">
        <v>6110</v>
      </c>
      <c r="F6358" s="3"/>
      <c r="O6358"/>
      <c r="P6358"/>
      <c r="Q6358"/>
      <c r="U6358" s="969"/>
      <c r="V6358" s="38"/>
      <c r="W6358" s="38"/>
    </row>
    <row r="6359" spans="1:23" x14ac:dyDescent="0.35">
      <c r="A6359" s="1436">
        <v>72082</v>
      </c>
      <c r="B6359" s="1437">
        <v>0.3</v>
      </c>
      <c r="C6359" s="297" t="s">
        <v>6257</v>
      </c>
      <c r="D6359" s="1"/>
      <c r="E6359" s="1" t="s">
        <v>6110</v>
      </c>
      <c r="F6359" s="3"/>
      <c r="O6359"/>
      <c r="P6359"/>
      <c r="Q6359"/>
      <c r="U6359" s="969"/>
      <c r="V6359" s="38"/>
      <c r="W6359" s="38"/>
    </row>
    <row r="6360" spans="1:23" x14ac:dyDescent="0.35">
      <c r="A6360" s="1436">
        <v>72083</v>
      </c>
      <c r="B6360" s="1437">
        <v>0.34</v>
      </c>
      <c r="C6360" s="339" t="s">
        <v>6261</v>
      </c>
      <c r="D6360" s="1"/>
      <c r="E6360" s="1" t="s">
        <v>6110</v>
      </c>
      <c r="F6360" s="3"/>
      <c r="O6360"/>
      <c r="P6360"/>
      <c r="Q6360"/>
      <c r="U6360" s="969"/>
      <c r="V6360" s="38"/>
      <c r="W6360" s="38"/>
    </row>
    <row r="6361" spans="1:23" x14ac:dyDescent="0.35">
      <c r="A6361" s="1436">
        <v>72100</v>
      </c>
      <c r="B6361" s="1437">
        <v>0.21</v>
      </c>
      <c r="C6361" s="297" t="s">
        <v>6234</v>
      </c>
      <c r="D6361" s="1"/>
      <c r="E6361" s="1" t="s">
        <v>6110</v>
      </c>
      <c r="F6361" s="3"/>
      <c r="O6361"/>
      <c r="P6361"/>
      <c r="Q6361"/>
      <c r="U6361" s="969"/>
      <c r="V6361" s="38"/>
      <c r="W6361" s="38"/>
    </row>
    <row r="6362" spans="1:23" x14ac:dyDescent="0.35">
      <c r="A6362" s="1436">
        <v>72110</v>
      </c>
      <c r="B6362" s="1437">
        <v>0.25</v>
      </c>
      <c r="C6362" s="297" t="s">
        <v>6247</v>
      </c>
      <c r="D6362" s="1"/>
      <c r="E6362" s="1" t="s">
        <v>6110</v>
      </c>
      <c r="F6362" s="3"/>
      <c r="O6362"/>
      <c r="P6362"/>
      <c r="Q6362"/>
      <c r="U6362" s="969"/>
      <c r="V6362" s="38"/>
      <c r="W6362" s="38"/>
    </row>
    <row r="6363" spans="1:23" x14ac:dyDescent="0.35">
      <c r="A6363" s="1436">
        <v>72114</v>
      </c>
      <c r="B6363" s="1437">
        <v>0.28999999999999998</v>
      </c>
      <c r="C6363" s="285" t="s">
        <v>6255</v>
      </c>
      <c r="D6363" s="1"/>
      <c r="E6363" s="1" t="s">
        <v>6110</v>
      </c>
      <c r="F6363" s="3"/>
      <c r="O6363"/>
      <c r="P6363"/>
      <c r="Q6363"/>
      <c r="U6363" s="969"/>
      <c r="V6363" s="38"/>
      <c r="W6363" s="38"/>
    </row>
    <row r="6364" spans="1:23" x14ac:dyDescent="0.35">
      <c r="A6364" s="1436">
        <v>72125</v>
      </c>
      <c r="B6364" s="1437">
        <v>0.98</v>
      </c>
      <c r="C6364" s="297" t="s">
        <v>6317</v>
      </c>
      <c r="D6364" s="1"/>
      <c r="E6364" s="1" t="s">
        <v>6110</v>
      </c>
      <c r="F6364" s="3"/>
      <c r="O6364"/>
      <c r="P6364"/>
      <c r="Q6364"/>
      <c r="U6364" s="969"/>
      <c r="V6364" s="38"/>
      <c r="W6364" s="38"/>
    </row>
    <row r="6365" spans="1:23" x14ac:dyDescent="0.35">
      <c r="A6365" s="1436">
        <v>72126</v>
      </c>
      <c r="B6365" s="1437">
        <v>1.19</v>
      </c>
      <c r="C6365" s="285" t="s">
        <v>6383</v>
      </c>
      <c r="D6365" s="1"/>
      <c r="E6365" s="1" t="s">
        <v>6110</v>
      </c>
      <c r="F6365" s="3"/>
      <c r="O6365"/>
      <c r="P6365"/>
      <c r="Q6365"/>
      <c r="U6365" s="969"/>
      <c r="V6365" s="38"/>
      <c r="W6365" s="38"/>
    </row>
    <row r="6366" spans="1:23" x14ac:dyDescent="0.35">
      <c r="A6366" s="1436">
        <v>72127</v>
      </c>
      <c r="B6366" s="1437">
        <v>1.24</v>
      </c>
      <c r="C6366" s="285" t="s">
        <v>6398</v>
      </c>
      <c r="D6366" s="1"/>
      <c r="E6366" s="1" t="s">
        <v>6110</v>
      </c>
      <c r="F6366" s="3"/>
      <c r="O6366"/>
      <c r="P6366"/>
      <c r="Q6366"/>
      <c r="U6366" s="969"/>
      <c r="V6366" s="38"/>
      <c r="W6366" s="38"/>
    </row>
    <row r="6367" spans="1:23" x14ac:dyDescent="0.35">
      <c r="A6367" s="1436">
        <v>72128</v>
      </c>
      <c r="B6367" s="1437">
        <v>0.98</v>
      </c>
      <c r="C6367" s="339" t="s">
        <v>6318</v>
      </c>
      <c r="D6367" s="1"/>
      <c r="E6367" s="1" t="s">
        <v>6110</v>
      </c>
      <c r="F6367" s="3"/>
      <c r="O6367"/>
      <c r="P6367"/>
      <c r="Q6367"/>
      <c r="U6367" s="969"/>
      <c r="V6367" s="38"/>
      <c r="W6367" s="38"/>
    </row>
    <row r="6368" spans="1:23" x14ac:dyDescent="0.35">
      <c r="A6368" s="1436">
        <v>72129</v>
      </c>
      <c r="B6368" s="1437">
        <v>1.19</v>
      </c>
      <c r="C6368" s="285" t="s">
        <v>6384</v>
      </c>
      <c r="D6368" s="1"/>
      <c r="E6368" s="1" t="s">
        <v>6110</v>
      </c>
      <c r="F6368" s="3"/>
      <c r="O6368"/>
      <c r="P6368"/>
      <c r="Q6368"/>
      <c r="U6368" s="969"/>
      <c r="V6368" s="38"/>
      <c r="W6368" s="38"/>
    </row>
    <row r="6369" spans="1:23" x14ac:dyDescent="0.35">
      <c r="A6369" s="1436">
        <v>72130</v>
      </c>
      <c r="B6369" s="1437">
        <v>1.24</v>
      </c>
      <c r="C6369" s="297" t="s">
        <v>6399</v>
      </c>
      <c r="D6369" s="1"/>
      <c r="E6369" s="1" t="s">
        <v>6110</v>
      </c>
      <c r="F6369" s="3"/>
      <c r="O6369"/>
      <c r="P6369"/>
      <c r="Q6369"/>
      <c r="U6369" s="969"/>
      <c r="V6369" s="38"/>
      <c r="W6369" s="38"/>
    </row>
    <row r="6370" spans="1:23" x14ac:dyDescent="0.35">
      <c r="A6370" s="1436">
        <v>72131</v>
      </c>
      <c r="B6370" s="1437">
        <v>0.98</v>
      </c>
      <c r="C6370" s="297" t="s">
        <v>6319</v>
      </c>
      <c r="D6370" s="1"/>
      <c r="E6370" s="1" t="s">
        <v>6110</v>
      </c>
      <c r="F6370" s="3"/>
      <c r="O6370"/>
      <c r="P6370"/>
      <c r="Q6370"/>
      <c r="U6370" s="969"/>
      <c r="V6370" s="38"/>
      <c r="W6370" s="38"/>
    </row>
    <row r="6371" spans="1:23" x14ac:dyDescent="0.35">
      <c r="A6371" s="1436">
        <v>72132</v>
      </c>
      <c r="B6371" s="1437">
        <v>1.19</v>
      </c>
      <c r="C6371" s="285" t="s">
        <v>6385</v>
      </c>
      <c r="D6371" s="1"/>
      <c r="E6371" s="1" t="s">
        <v>6110</v>
      </c>
      <c r="F6371" s="3"/>
      <c r="O6371"/>
      <c r="P6371"/>
      <c r="Q6371"/>
      <c r="U6371" s="969"/>
      <c r="V6371" s="38"/>
      <c r="W6371" s="38"/>
    </row>
    <row r="6372" spans="1:23" x14ac:dyDescent="0.35">
      <c r="A6372" s="1436">
        <v>72133</v>
      </c>
      <c r="B6372" s="1437">
        <v>1.24</v>
      </c>
      <c r="C6372" s="285" t="s">
        <v>6400</v>
      </c>
      <c r="D6372" s="1"/>
      <c r="E6372" s="1" t="s">
        <v>6110</v>
      </c>
      <c r="F6372" s="3"/>
      <c r="O6372"/>
      <c r="P6372"/>
      <c r="Q6372"/>
      <c r="U6372" s="969"/>
      <c r="V6372" s="38"/>
      <c r="W6372" s="38"/>
    </row>
    <row r="6373" spans="1:23" x14ac:dyDescent="0.35">
      <c r="A6373" s="1436">
        <v>72141</v>
      </c>
      <c r="B6373" s="1437">
        <v>1.44</v>
      </c>
      <c r="C6373" s="285" t="s">
        <v>6428</v>
      </c>
      <c r="D6373" s="1"/>
      <c r="E6373" s="1" t="s">
        <v>6110</v>
      </c>
      <c r="F6373" s="3"/>
      <c r="O6373"/>
      <c r="P6373"/>
      <c r="Q6373"/>
      <c r="U6373" s="969"/>
      <c r="V6373" s="38"/>
      <c r="W6373" s="38"/>
    </row>
    <row r="6374" spans="1:23" x14ac:dyDescent="0.35">
      <c r="A6374" s="1436">
        <v>72142</v>
      </c>
      <c r="B6374" s="1437">
        <v>1.74</v>
      </c>
      <c r="C6374" s="285" t="s">
        <v>6448</v>
      </c>
      <c r="D6374" s="1"/>
      <c r="E6374" s="1" t="s">
        <v>6110</v>
      </c>
      <c r="F6374" s="3"/>
      <c r="O6374"/>
      <c r="P6374"/>
      <c r="Q6374"/>
      <c r="U6374" s="969"/>
      <c r="V6374" s="38"/>
      <c r="W6374" s="38"/>
    </row>
    <row r="6375" spans="1:23" x14ac:dyDescent="0.35">
      <c r="A6375" s="1436">
        <v>72146</v>
      </c>
      <c r="B6375" s="1437">
        <v>1.44</v>
      </c>
      <c r="C6375" s="297" t="s">
        <v>6429</v>
      </c>
      <c r="D6375" s="1"/>
      <c r="E6375" s="1" t="s">
        <v>6110</v>
      </c>
      <c r="F6375" s="3"/>
      <c r="O6375"/>
      <c r="P6375"/>
      <c r="Q6375"/>
      <c r="U6375" s="969"/>
      <c r="V6375" s="38"/>
      <c r="W6375" s="38"/>
    </row>
    <row r="6376" spans="1:23" x14ac:dyDescent="0.35">
      <c r="A6376" s="1436">
        <v>72147</v>
      </c>
      <c r="B6376" s="1437">
        <v>1.74</v>
      </c>
      <c r="C6376" s="285" t="s">
        <v>6449</v>
      </c>
      <c r="D6376" s="1"/>
      <c r="E6376" s="1" t="s">
        <v>6110</v>
      </c>
      <c r="F6376" s="3"/>
      <c r="O6376"/>
      <c r="P6376"/>
      <c r="Q6376"/>
      <c r="U6376" s="969"/>
      <c r="V6376" s="38"/>
      <c r="W6376" s="38"/>
    </row>
    <row r="6377" spans="1:23" x14ac:dyDescent="0.35">
      <c r="A6377" s="1436">
        <v>72148</v>
      </c>
      <c r="B6377" s="1437">
        <v>1.44</v>
      </c>
      <c r="C6377" s="285" t="s">
        <v>6430</v>
      </c>
      <c r="D6377" s="1"/>
      <c r="E6377" s="1" t="s">
        <v>6110</v>
      </c>
      <c r="F6377" s="3"/>
      <c r="O6377"/>
      <c r="P6377"/>
      <c r="Q6377"/>
      <c r="U6377" s="969"/>
      <c r="V6377" s="38"/>
      <c r="W6377" s="38"/>
    </row>
    <row r="6378" spans="1:23" x14ac:dyDescent="0.35">
      <c r="A6378" s="1436">
        <v>72149</v>
      </c>
      <c r="B6378" s="1437">
        <v>1.74</v>
      </c>
      <c r="C6378" s="285" t="s">
        <v>6450</v>
      </c>
      <c r="D6378" s="1"/>
      <c r="E6378" s="1" t="s">
        <v>6110</v>
      </c>
      <c r="F6378" s="3"/>
      <c r="O6378"/>
      <c r="P6378"/>
      <c r="Q6378"/>
      <c r="U6378" s="969"/>
      <c r="V6378" s="38"/>
      <c r="W6378" s="38"/>
    </row>
    <row r="6379" spans="1:23" x14ac:dyDescent="0.35">
      <c r="A6379" s="1436">
        <v>72156</v>
      </c>
      <c r="B6379" s="1437">
        <v>2.23</v>
      </c>
      <c r="C6379" s="285" t="s">
        <v>6473</v>
      </c>
      <c r="D6379" s="1"/>
      <c r="E6379" s="1" t="s">
        <v>6110</v>
      </c>
      <c r="F6379" s="3"/>
      <c r="O6379"/>
      <c r="P6379"/>
      <c r="Q6379"/>
      <c r="U6379" s="969"/>
      <c r="V6379" s="38"/>
      <c r="W6379" s="38"/>
    </row>
    <row r="6380" spans="1:23" x14ac:dyDescent="0.35">
      <c r="A6380" s="1436">
        <v>72157</v>
      </c>
      <c r="B6380" s="1437">
        <v>2.23</v>
      </c>
      <c r="C6380" s="297" t="s">
        <v>6474</v>
      </c>
      <c r="D6380" s="1"/>
      <c r="E6380" s="1" t="s">
        <v>6110</v>
      </c>
      <c r="F6380" s="3"/>
      <c r="O6380"/>
      <c r="P6380"/>
      <c r="Q6380"/>
      <c r="U6380" s="969"/>
      <c r="V6380" s="38"/>
      <c r="W6380" s="38"/>
    </row>
    <row r="6381" spans="1:23" x14ac:dyDescent="0.35">
      <c r="A6381" s="1438">
        <v>72158</v>
      </c>
      <c r="B6381" s="1439">
        <v>2.23</v>
      </c>
      <c r="C6381" s="324" t="s">
        <v>6475</v>
      </c>
      <c r="D6381" s="1"/>
      <c r="E6381" s="1" t="s">
        <v>6110</v>
      </c>
      <c r="F6381" s="3"/>
      <c r="O6381"/>
      <c r="P6381"/>
      <c r="Q6381"/>
      <c r="U6381" s="969"/>
      <c r="V6381" s="38"/>
      <c r="W6381" s="38"/>
    </row>
    <row r="6382" spans="1:23" x14ac:dyDescent="0.35">
      <c r="A6382" s="1436">
        <v>72158</v>
      </c>
      <c r="B6382" s="1437">
        <v>2.23</v>
      </c>
      <c r="C6382" s="297" t="s">
        <v>6476</v>
      </c>
      <c r="D6382" s="1"/>
      <c r="E6382" s="1" t="s">
        <v>6110</v>
      </c>
      <c r="F6382" s="3"/>
      <c r="O6382"/>
      <c r="P6382"/>
      <c r="Q6382"/>
      <c r="U6382" s="969"/>
      <c r="V6382" s="38"/>
      <c r="W6382" s="38"/>
    </row>
    <row r="6383" spans="1:23" x14ac:dyDescent="0.35">
      <c r="A6383" s="1436">
        <v>72170</v>
      </c>
      <c r="B6383" s="1437">
        <v>0.17</v>
      </c>
      <c r="C6383" s="297" t="s">
        <v>6167</v>
      </c>
      <c r="D6383" s="1"/>
      <c r="E6383" s="1" t="s">
        <v>6110</v>
      </c>
      <c r="F6383" s="3"/>
      <c r="O6383"/>
      <c r="P6383"/>
      <c r="Q6383"/>
      <c r="U6383" s="969"/>
      <c r="V6383" s="38"/>
      <c r="W6383" s="38"/>
    </row>
    <row r="6384" spans="1:23" x14ac:dyDescent="0.35">
      <c r="A6384" s="1436">
        <v>72190</v>
      </c>
      <c r="B6384" s="1437">
        <v>0.24</v>
      </c>
      <c r="C6384" s="339" t="s">
        <v>6245</v>
      </c>
      <c r="D6384" s="1"/>
      <c r="E6384" s="1" t="s">
        <v>6110</v>
      </c>
      <c r="F6384" s="3"/>
      <c r="O6384"/>
      <c r="P6384"/>
      <c r="Q6384"/>
      <c r="U6384" s="969"/>
      <c r="V6384" s="38"/>
      <c r="W6384" s="38"/>
    </row>
    <row r="6385" spans="1:23" x14ac:dyDescent="0.35">
      <c r="A6385" s="1436">
        <v>72192</v>
      </c>
      <c r="B6385" s="1437">
        <v>1.06</v>
      </c>
      <c r="C6385" s="297" t="s">
        <v>6347</v>
      </c>
      <c r="D6385" s="1"/>
      <c r="E6385" s="1" t="s">
        <v>6110</v>
      </c>
      <c r="F6385" s="3"/>
      <c r="O6385"/>
      <c r="P6385"/>
      <c r="Q6385"/>
      <c r="U6385" s="969"/>
      <c r="V6385" s="38"/>
      <c r="W6385" s="38"/>
    </row>
    <row r="6386" spans="1:23" x14ac:dyDescent="0.35">
      <c r="A6386" s="1436">
        <v>72193</v>
      </c>
      <c r="B6386" s="1437">
        <v>1.1299999999999999</v>
      </c>
      <c r="C6386" s="285" t="s">
        <v>6352</v>
      </c>
      <c r="D6386" s="1"/>
      <c r="E6386" s="1" t="s">
        <v>6110</v>
      </c>
      <c r="F6386" s="3"/>
      <c r="O6386"/>
      <c r="P6386"/>
      <c r="Q6386"/>
      <c r="U6386" s="969"/>
      <c r="V6386" s="38"/>
      <c r="W6386" s="38"/>
    </row>
    <row r="6387" spans="1:23" x14ac:dyDescent="0.35">
      <c r="A6387" s="1436">
        <v>72194</v>
      </c>
      <c r="B6387" s="1437">
        <v>1.19</v>
      </c>
      <c r="C6387" s="285" t="s">
        <v>6386</v>
      </c>
      <c r="D6387" s="1"/>
      <c r="E6387" s="1" t="s">
        <v>6110</v>
      </c>
      <c r="F6387" s="3"/>
      <c r="O6387"/>
      <c r="P6387"/>
      <c r="Q6387"/>
      <c r="U6387" s="969"/>
      <c r="V6387" s="38"/>
      <c r="W6387" s="38"/>
    </row>
    <row r="6388" spans="1:23" x14ac:dyDescent="0.35">
      <c r="A6388" s="1436">
        <v>72195</v>
      </c>
      <c r="B6388" s="1437">
        <v>1.42</v>
      </c>
      <c r="C6388" s="285" t="s">
        <v>6423</v>
      </c>
      <c r="D6388" s="1"/>
      <c r="E6388" s="1" t="s">
        <v>6110</v>
      </c>
      <c r="F6388" s="3"/>
      <c r="O6388"/>
      <c r="P6388"/>
      <c r="Q6388"/>
      <c r="U6388" s="969"/>
      <c r="V6388" s="38"/>
      <c r="W6388" s="38"/>
    </row>
    <row r="6389" spans="1:23" x14ac:dyDescent="0.35">
      <c r="A6389" s="1436">
        <v>72196</v>
      </c>
      <c r="B6389" s="1437">
        <v>1.69</v>
      </c>
      <c r="C6389" s="285" t="s">
        <v>6441</v>
      </c>
      <c r="D6389" s="1"/>
      <c r="E6389" s="1" t="s">
        <v>6110</v>
      </c>
      <c r="F6389" s="3"/>
      <c r="O6389"/>
      <c r="P6389"/>
      <c r="Q6389"/>
      <c r="U6389" s="969"/>
      <c r="V6389" s="38"/>
      <c r="W6389" s="38"/>
    </row>
    <row r="6390" spans="1:23" x14ac:dyDescent="0.35">
      <c r="A6390" s="1436">
        <v>72197</v>
      </c>
      <c r="B6390" s="1437">
        <v>2.15</v>
      </c>
      <c r="C6390" s="285" t="s">
        <v>6467</v>
      </c>
      <c r="D6390" s="1"/>
      <c r="E6390" s="1" t="s">
        <v>6110</v>
      </c>
      <c r="F6390" s="3"/>
      <c r="O6390"/>
      <c r="P6390"/>
      <c r="Q6390"/>
      <c r="U6390" s="969"/>
      <c r="V6390" s="38"/>
      <c r="W6390" s="38"/>
    </row>
    <row r="6391" spans="1:23" x14ac:dyDescent="0.35">
      <c r="A6391" s="1436">
        <v>72200</v>
      </c>
      <c r="B6391" s="1437">
        <v>0.17</v>
      </c>
      <c r="C6391" s="285" t="s">
        <v>6168</v>
      </c>
      <c r="D6391" s="1"/>
      <c r="E6391" s="1" t="s">
        <v>6110</v>
      </c>
      <c r="F6391" s="3"/>
      <c r="O6391"/>
      <c r="P6391"/>
      <c r="Q6391"/>
      <c r="U6391" s="969"/>
      <c r="V6391" s="38"/>
      <c r="W6391" s="38"/>
    </row>
    <row r="6392" spans="1:23" x14ac:dyDescent="0.35">
      <c r="A6392" s="1436">
        <v>72200</v>
      </c>
      <c r="B6392" s="1437">
        <v>0.17</v>
      </c>
      <c r="C6392" s="285" t="s">
        <v>6169</v>
      </c>
      <c r="D6392" s="1"/>
      <c r="E6392" s="1" t="s">
        <v>6110</v>
      </c>
      <c r="F6392" s="3"/>
      <c r="O6392"/>
      <c r="P6392"/>
      <c r="Q6392"/>
      <c r="U6392" s="969"/>
      <c r="V6392" s="38"/>
      <c r="W6392" s="38"/>
    </row>
    <row r="6393" spans="1:23" x14ac:dyDescent="0.35">
      <c r="A6393" s="1436">
        <v>72220</v>
      </c>
      <c r="B6393" s="1437">
        <v>0.17</v>
      </c>
      <c r="C6393" s="297" t="s">
        <v>6170</v>
      </c>
      <c r="D6393" s="1"/>
      <c r="E6393" s="1" t="s">
        <v>6110</v>
      </c>
      <c r="F6393" s="3"/>
      <c r="O6393"/>
      <c r="P6393"/>
      <c r="Q6393"/>
      <c r="U6393" s="969"/>
      <c r="V6393" s="38"/>
      <c r="W6393" s="38"/>
    </row>
    <row r="6394" spans="1:23" x14ac:dyDescent="0.35">
      <c r="A6394" s="1436">
        <v>73000</v>
      </c>
      <c r="B6394" s="1437">
        <v>0.16</v>
      </c>
      <c r="C6394" s="297" t="s">
        <v>6124</v>
      </c>
      <c r="D6394" s="1"/>
      <c r="E6394" s="1" t="s">
        <v>6110</v>
      </c>
      <c r="F6394" s="3"/>
      <c r="O6394"/>
      <c r="P6394"/>
      <c r="Q6394"/>
      <c r="U6394" s="969"/>
      <c r="V6394" s="38"/>
      <c r="W6394" s="38"/>
    </row>
    <row r="6395" spans="1:23" x14ac:dyDescent="0.35">
      <c r="A6395" s="1436">
        <v>73000</v>
      </c>
      <c r="B6395" s="1437">
        <v>0.16</v>
      </c>
      <c r="C6395" s="297" t="s">
        <v>6125</v>
      </c>
      <c r="D6395" s="1"/>
      <c r="E6395" s="1" t="s">
        <v>6110</v>
      </c>
      <c r="F6395" s="3"/>
      <c r="O6395"/>
      <c r="P6395"/>
      <c r="Q6395"/>
      <c r="U6395" s="969"/>
      <c r="V6395" s="38"/>
      <c r="W6395" s="38"/>
    </row>
    <row r="6396" spans="1:23" x14ac:dyDescent="0.35">
      <c r="A6396" s="1436">
        <v>73010</v>
      </c>
      <c r="B6396" s="1437">
        <v>0.17</v>
      </c>
      <c r="C6396" s="339" t="s">
        <v>6171</v>
      </c>
      <c r="D6396" s="1"/>
      <c r="E6396" s="1" t="s">
        <v>6110</v>
      </c>
      <c r="F6396" s="3"/>
      <c r="O6396"/>
      <c r="P6396"/>
      <c r="Q6396"/>
      <c r="U6396" s="969"/>
      <c r="V6396" s="38"/>
      <c r="W6396" s="38"/>
    </row>
    <row r="6397" spans="1:23" x14ac:dyDescent="0.35">
      <c r="A6397" s="1436">
        <v>73010</v>
      </c>
      <c r="B6397" s="1437">
        <v>0.17</v>
      </c>
      <c r="C6397" s="339" t="s">
        <v>6172</v>
      </c>
      <c r="D6397" s="1"/>
      <c r="E6397" s="1" t="s">
        <v>6110</v>
      </c>
      <c r="F6397" s="3"/>
      <c r="O6397"/>
      <c r="P6397"/>
      <c r="Q6397"/>
      <c r="U6397" s="969"/>
      <c r="V6397" s="38"/>
      <c r="W6397" s="38"/>
    </row>
    <row r="6398" spans="1:23" x14ac:dyDescent="0.35">
      <c r="A6398" s="1436">
        <v>73020</v>
      </c>
      <c r="B6398" s="1437">
        <v>0.15</v>
      </c>
      <c r="C6398" s="285" t="s">
        <v>6121</v>
      </c>
      <c r="D6398" s="1"/>
      <c r="E6398" s="1" t="s">
        <v>6110</v>
      </c>
      <c r="F6398" s="3"/>
      <c r="O6398"/>
      <c r="P6398"/>
      <c r="Q6398"/>
      <c r="U6398" s="969"/>
      <c r="V6398" s="38"/>
      <c r="W6398" s="38"/>
    </row>
    <row r="6399" spans="1:23" x14ac:dyDescent="0.35">
      <c r="A6399" s="1436">
        <v>73020</v>
      </c>
      <c r="B6399" s="1437">
        <v>0.15</v>
      </c>
      <c r="C6399" s="285" t="s">
        <v>6122</v>
      </c>
      <c r="D6399" s="1"/>
      <c r="E6399" s="1" t="s">
        <v>6110</v>
      </c>
      <c r="F6399" s="3"/>
      <c r="O6399"/>
      <c r="P6399"/>
      <c r="Q6399"/>
      <c r="U6399" s="969"/>
      <c r="V6399" s="38"/>
      <c r="W6399" s="38"/>
    </row>
    <row r="6400" spans="1:23" x14ac:dyDescent="0.35">
      <c r="A6400" s="1436">
        <v>73030</v>
      </c>
      <c r="B6400" s="1437">
        <v>0.18</v>
      </c>
      <c r="C6400" s="297" t="s">
        <v>6203</v>
      </c>
      <c r="D6400" s="1"/>
      <c r="E6400" s="1" t="s">
        <v>6110</v>
      </c>
      <c r="F6400" s="3"/>
      <c r="O6400"/>
      <c r="P6400"/>
      <c r="Q6400"/>
      <c r="U6400" s="969"/>
      <c r="V6400" s="38"/>
      <c r="W6400" s="38"/>
    </row>
    <row r="6401" spans="1:23" x14ac:dyDescent="0.35">
      <c r="A6401" s="1436">
        <v>73030</v>
      </c>
      <c r="B6401" s="1437">
        <v>0.18</v>
      </c>
      <c r="C6401" s="297" t="s">
        <v>6204</v>
      </c>
      <c r="D6401" s="1"/>
      <c r="E6401" s="1" t="s">
        <v>6110</v>
      </c>
      <c r="F6401" s="3"/>
      <c r="O6401"/>
      <c r="P6401"/>
      <c r="Q6401"/>
      <c r="U6401" s="969"/>
      <c r="V6401" s="38"/>
      <c r="W6401" s="38"/>
    </row>
    <row r="6402" spans="1:23" x14ac:dyDescent="0.35">
      <c r="A6402" s="1436">
        <v>73050</v>
      </c>
      <c r="B6402" s="1437">
        <v>0.18</v>
      </c>
      <c r="C6402" s="285" t="s">
        <v>6205</v>
      </c>
      <c r="D6402" s="1"/>
      <c r="E6402" s="1" t="s">
        <v>6110</v>
      </c>
      <c r="F6402" s="3"/>
      <c r="O6402"/>
      <c r="P6402"/>
      <c r="Q6402"/>
      <c r="U6402" s="969"/>
      <c r="V6402" s="38"/>
      <c r="W6402" s="38"/>
    </row>
    <row r="6403" spans="1:23" x14ac:dyDescent="0.35">
      <c r="A6403" s="1436">
        <v>73060</v>
      </c>
      <c r="B6403" s="1437">
        <v>0.16</v>
      </c>
      <c r="C6403" s="297" t="s">
        <v>6126</v>
      </c>
      <c r="D6403" s="1"/>
      <c r="E6403" s="1" t="s">
        <v>6110</v>
      </c>
      <c r="F6403" s="3"/>
      <c r="O6403"/>
      <c r="P6403"/>
      <c r="Q6403"/>
      <c r="U6403" s="969"/>
      <c r="V6403" s="38"/>
      <c r="W6403" s="38"/>
    </row>
    <row r="6404" spans="1:23" x14ac:dyDescent="0.35">
      <c r="A6404" s="1436">
        <v>73060</v>
      </c>
      <c r="B6404" s="1437">
        <v>0.16</v>
      </c>
      <c r="C6404" s="297" t="s">
        <v>6127</v>
      </c>
      <c r="D6404" s="1"/>
      <c r="E6404" s="1" t="s">
        <v>6110</v>
      </c>
      <c r="F6404" s="3"/>
      <c r="O6404"/>
      <c r="P6404"/>
      <c r="Q6404"/>
      <c r="U6404" s="969"/>
      <c r="V6404" s="38"/>
      <c r="W6404" s="38"/>
    </row>
    <row r="6405" spans="1:23" x14ac:dyDescent="0.35">
      <c r="A6405" s="1436">
        <v>73070</v>
      </c>
      <c r="B6405" s="1437">
        <v>0.16</v>
      </c>
      <c r="C6405" s="297" t="s">
        <v>6128</v>
      </c>
      <c r="D6405" s="1"/>
      <c r="E6405" s="1" t="s">
        <v>6110</v>
      </c>
      <c r="F6405" s="3"/>
      <c r="O6405"/>
      <c r="P6405"/>
      <c r="Q6405"/>
      <c r="U6405" s="969"/>
      <c r="V6405" s="38"/>
      <c r="W6405" s="38"/>
    </row>
    <row r="6406" spans="1:23" x14ac:dyDescent="0.35">
      <c r="A6406" s="1436">
        <v>73070</v>
      </c>
      <c r="B6406" s="1437">
        <v>0.16</v>
      </c>
      <c r="C6406" s="297" t="s">
        <v>6129</v>
      </c>
      <c r="D6406" s="1"/>
      <c r="E6406" s="1" t="s">
        <v>6110</v>
      </c>
      <c r="F6406" s="3"/>
      <c r="O6406"/>
      <c r="P6406"/>
      <c r="Q6406"/>
      <c r="U6406" s="969"/>
      <c r="V6406" s="38"/>
      <c r="W6406" s="38"/>
    </row>
    <row r="6407" spans="1:23" x14ac:dyDescent="0.35">
      <c r="A6407" s="1436">
        <v>73080</v>
      </c>
      <c r="B6407" s="1437">
        <v>0.17</v>
      </c>
      <c r="C6407" s="285" t="s">
        <v>6173</v>
      </c>
      <c r="D6407" s="1"/>
      <c r="E6407" s="1" t="s">
        <v>6110</v>
      </c>
      <c r="F6407" s="3"/>
      <c r="O6407"/>
      <c r="P6407"/>
      <c r="Q6407"/>
      <c r="U6407" s="969"/>
      <c r="V6407" s="38"/>
      <c r="W6407" s="38"/>
    </row>
    <row r="6408" spans="1:23" x14ac:dyDescent="0.35">
      <c r="A6408" s="1436">
        <v>73080</v>
      </c>
      <c r="B6408" s="1437">
        <v>0.17</v>
      </c>
      <c r="C6408" s="285" t="s">
        <v>6174</v>
      </c>
      <c r="D6408" s="1"/>
      <c r="E6408" s="1" t="s">
        <v>6110</v>
      </c>
      <c r="F6408" s="3"/>
      <c r="O6408"/>
      <c r="P6408"/>
      <c r="Q6408"/>
      <c r="U6408" s="969"/>
      <c r="V6408" s="38"/>
      <c r="W6408" s="38"/>
    </row>
    <row r="6409" spans="1:23" x14ac:dyDescent="0.35">
      <c r="A6409" s="1436">
        <v>73090</v>
      </c>
      <c r="B6409" s="1437">
        <v>0.16</v>
      </c>
      <c r="C6409" s="297" t="s">
        <v>6130</v>
      </c>
      <c r="D6409" s="1"/>
      <c r="E6409" s="1" t="s">
        <v>6110</v>
      </c>
      <c r="O6409"/>
      <c r="P6409"/>
      <c r="Q6409"/>
      <c r="U6409" s="969"/>
      <c r="V6409" s="38"/>
      <c r="W6409" s="38"/>
    </row>
    <row r="6410" spans="1:23" x14ac:dyDescent="0.35">
      <c r="A6410" s="1436">
        <v>73090</v>
      </c>
      <c r="B6410" s="1437">
        <v>0.16</v>
      </c>
      <c r="C6410" s="297" t="s">
        <v>6131</v>
      </c>
      <c r="D6410" s="1"/>
      <c r="E6410" s="1" t="s">
        <v>6110</v>
      </c>
      <c r="F6410" s="3"/>
      <c r="O6410"/>
      <c r="P6410"/>
      <c r="Q6410"/>
      <c r="U6410" s="969"/>
      <c r="V6410" s="38"/>
      <c r="W6410" s="38"/>
    </row>
    <row r="6411" spans="1:23" x14ac:dyDescent="0.35">
      <c r="A6411" s="1436">
        <v>73092</v>
      </c>
      <c r="B6411" s="1437">
        <v>0.16</v>
      </c>
      <c r="C6411" s="285" t="s">
        <v>6132</v>
      </c>
      <c r="D6411" s="1"/>
      <c r="E6411" s="1" t="s">
        <v>6110</v>
      </c>
      <c r="F6411" s="1227"/>
      <c r="O6411"/>
      <c r="P6411"/>
      <c r="Q6411"/>
      <c r="U6411" s="969"/>
      <c r="V6411" s="38"/>
      <c r="W6411" s="38"/>
    </row>
    <row r="6412" spans="1:23" x14ac:dyDescent="0.35">
      <c r="A6412" s="1436">
        <v>73092</v>
      </c>
      <c r="B6412" s="1437">
        <v>0.16</v>
      </c>
      <c r="C6412" s="285" t="s">
        <v>6133</v>
      </c>
      <c r="D6412" s="1"/>
      <c r="E6412" s="1" t="s">
        <v>6110</v>
      </c>
      <c r="F6412" s="3"/>
      <c r="O6412"/>
      <c r="P6412"/>
      <c r="Q6412"/>
      <c r="U6412" s="969"/>
      <c r="V6412" s="38"/>
      <c r="W6412" s="38"/>
    </row>
    <row r="6413" spans="1:23" x14ac:dyDescent="0.35">
      <c r="A6413" s="1436">
        <v>73100</v>
      </c>
      <c r="B6413" s="1437">
        <v>0.16</v>
      </c>
      <c r="C6413" s="297" t="s">
        <v>6134</v>
      </c>
      <c r="D6413" s="1"/>
      <c r="E6413" s="1" t="s">
        <v>6110</v>
      </c>
      <c r="F6413" s="100"/>
      <c r="O6413"/>
      <c r="P6413"/>
      <c r="Q6413"/>
      <c r="U6413" s="969"/>
      <c r="V6413" s="38"/>
      <c r="W6413" s="38"/>
    </row>
    <row r="6414" spans="1:23" x14ac:dyDescent="0.35">
      <c r="A6414" s="1436">
        <v>73100</v>
      </c>
      <c r="B6414" s="1437">
        <v>0.16</v>
      </c>
      <c r="C6414" s="297" t="s">
        <v>6135</v>
      </c>
      <c r="D6414" s="1"/>
      <c r="E6414" s="1" t="s">
        <v>6110</v>
      </c>
      <c r="F6414" s="100"/>
      <c r="O6414"/>
      <c r="P6414"/>
      <c r="Q6414"/>
      <c r="U6414" s="969"/>
      <c r="V6414" s="38"/>
      <c r="W6414" s="38"/>
    </row>
    <row r="6415" spans="1:23" x14ac:dyDescent="0.35">
      <c r="A6415" s="1436">
        <v>73110</v>
      </c>
      <c r="B6415" s="1437">
        <v>0.17</v>
      </c>
      <c r="C6415" s="297" t="s">
        <v>6175</v>
      </c>
      <c r="D6415" s="1"/>
      <c r="E6415" s="1" t="s">
        <v>6110</v>
      </c>
      <c r="O6415"/>
      <c r="P6415"/>
      <c r="Q6415"/>
      <c r="U6415" s="969"/>
      <c r="V6415" s="38"/>
      <c r="W6415" s="38"/>
    </row>
    <row r="6416" spans="1:23" x14ac:dyDescent="0.35">
      <c r="A6416" s="1436">
        <v>73110</v>
      </c>
      <c r="B6416" s="1437">
        <v>0.17</v>
      </c>
      <c r="C6416" s="297" t="s">
        <v>6176</v>
      </c>
      <c r="D6416" s="1"/>
      <c r="E6416" s="1" t="s">
        <v>6110</v>
      </c>
      <c r="O6416"/>
      <c r="P6416"/>
      <c r="Q6416"/>
      <c r="U6416" s="969"/>
      <c r="V6416" s="38"/>
      <c r="W6416" s="38"/>
    </row>
    <row r="6417" spans="1:23" x14ac:dyDescent="0.35">
      <c r="A6417" s="1436">
        <v>73130</v>
      </c>
      <c r="B6417" s="1437">
        <v>0.17</v>
      </c>
      <c r="C6417" s="297" t="s">
        <v>6177</v>
      </c>
      <c r="D6417" s="1"/>
      <c r="E6417" s="1" t="s">
        <v>6110</v>
      </c>
      <c r="F6417" s="3"/>
      <c r="O6417"/>
      <c r="P6417"/>
      <c r="Q6417"/>
      <c r="U6417" s="969"/>
      <c r="V6417" s="38"/>
      <c r="W6417" s="38"/>
    </row>
    <row r="6418" spans="1:23" x14ac:dyDescent="0.35">
      <c r="A6418" s="1436">
        <v>73130</v>
      </c>
      <c r="B6418" s="1437">
        <v>0.17</v>
      </c>
      <c r="C6418" s="297" t="s">
        <v>6178</v>
      </c>
      <c r="D6418" s="1"/>
      <c r="E6418" s="1" t="s">
        <v>6110</v>
      </c>
      <c r="F6418" s="1109"/>
      <c r="O6418"/>
      <c r="P6418"/>
      <c r="Q6418"/>
      <c r="U6418" s="969"/>
      <c r="V6418" s="38"/>
      <c r="W6418" s="38"/>
    </row>
    <row r="6419" spans="1:23" x14ac:dyDescent="0.35">
      <c r="A6419" s="1436">
        <v>73140</v>
      </c>
      <c r="B6419" s="1437">
        <v>0.13</v>
      </c>
      <c r="C6419" s="297" t="s">
        <v>6109</v>
      </c>
      <c r="D6419" s="1"/>
      <c r="E6419" s="1" t="s">
        <v>6110</v>
      </c>
      <c r="F6419" s="3"/>
      <c r="O6419"/>
      <c r="P6419"/>
      <c r="Q6419"/>
      <c r="U6419" s="969"/>
      <c r="V6419" s="38"/>
      <c r="W6419" s="38"/>
    </row>
    <row r="6420" spans="1:23" x14ac:dyDescent="0.35">
      <c r="A6420" s="1436">
        <v>73140</v>
      </c>
      <c r="B6420" s="1437">
        <v>0.13</v>
      </c>
      <c r="C6420" s="297" t="s">
        <v>6111</v>
      </c>
      <c r="D6420" s="1"/>
      <c r="E6420" s="1" t="s">
        <v>6110</v>
      </c>
      <c r="F6420" s="3"/>
      <c r="O6420"/>
      <c r="P6420"/>
      <c r="Q6420"/>
      <c r="U6420" s="969"/>
      <c r="V6420" s="38"/>
      <c r="W6420" s="38"/>
    </row>
    <row r="6421" spans="1:23" x14ac:dyDescent="0.35">
      <c r="A6421" s="1436">
        <v>73140</v>
      </c>
      <c r="B6421" s="1437">
        <v>0.13</v>
      </c>
      <c r="C6421" s="285" t="s">
        <v>6112</v>
      </c>
      <c r="D6421" s="1"/>
      <c r="E6421" s="1" t="s">
        <v>6110</v>
      </c>
      <c r="F6421" s="3"/>
      <c r="O6421"/>
      <c r="P6421"/>
      <c r="Q6421"/>
      <c r="U6421" s="969"/>
      <c r="V6421" s="38"/>
      <c r="W6421" s="38"/>
    </row>
    <row r="6422" spans="1:23" x14ac:dyDescent="0.35">
      <c r="A6422" s="1436">
        <v>73140</v>
      </c>
      <c r="B6422" s="1437">
        <v>0.13</v>
      </c>
      <c r="C6422" s="297" t="s">
        <v>6113</v>
      </c>
      <c r="D6422" s="1"/>
      <c r="E6422" s="1" t="s">
        <v>6110</v>
      </c>
      <c r="F6422" s="3"/>
      <c r="O6422"/>
      <c r="P6422"/>
      <c r="Q6422"/>
      <c r="U6422" s="969"/>
      <c r="V6422" s="38"/>
      <c r="W6422" s="38"/>
    </row>
    <row r="6423" spans="1:23" x14ac:dyDescent="0.35">
      <c r="A6423" s="1436">
        <v>73140</v>
      </c>
      <c r="B6423" s="1437">
        <v>0.13</v>
      </c>
      <c r="C6423" s="297" t="s">
        <v>6114</v>
      </c>
      <c r="D6423" s="1"/>
      <c r="E6423" s="1" t="s">
        <v>6110</v>
      </c>
      <c r="F6423" s="3"/>
      <c r="O6423"/>
      <c r="P6423"/>
      <c r="Q6423"/>
      <c r="U6423" s="969"/>
      <c r="V6423" s="38"/>
      <c r="W6423" s="38"/>
    </row>
    <row r="6424" spans="1:23" x14ac:dyDescent="0.35">
      <c r="A6424" s="1436">
        <v>73140</v>
      </c>
      <c r="B6424" s="1437">
        <v>0.13</v>
      </c>
      <c r="C6424" s="297" t="s">
        <v>6115</v>
      </c>
      <c r="D6424" s="1"/>
      <c r="E6424" s="1" t="s">
        <v>6110</v>
      </c>
      <c r="F6424" s="3"/>
      <c r="O6424"/>
      <c r="P6424"/>
      <c r="Q6424"/>
      <c r="U6424" s="969"/>
      <c r="V6424" s="38"/>
      <c r="W6424" s="38"/>
    </row>
    <row r="6425" spans="1:23" x14ac:dyDescent="0.35">
      <c r="A6425" s="1436">
        <v>73140</v>
      </c>
      <c r="B6425" s="1437">
        <v>0.13</v>
      </c>
      <c r="C6425" s="297" t="s">
        <v>6116</v>
      </c>
      <c r="D6425" s="1"/>
      <c r="E6425" s="1" t="s">
        <v>6110</v>
      </c>
      <c r="F6425" s="3"/>
      <c r="O6425"/>
      <c r="P6425"/>
      <c r="Q6425"/>
      <c r="U6425" s="969"/>
      <c r="V6425" s="38"/>
      <c r="W6425" s="38"/>
    </row>
    <row r="6426" spans="1:23" x14ac:dyDescent="0.35">
      <c r="A6426" s="1436">
        <v>73140</v>
      </c>
      <c r="B6426" s="1437">
        <v>0.13</v>
      </c>
      <c r="C6426" s="285" t="s">
        <v>6117</v>
      </c>
      <c r="D6426" s="1"/>
      <c r="E6426" s="1" t="s">
        <v>6110</v>
      </c>
      <c r="F6426" s="3"/>
      <c r="O6426"/>
      <c r="P6426"/>
      <c r="Q6426"/>
      <c r="U6426" s="969"/>
      <c r="V6426" s="38"/>
      <c r="W6426" s="38"/>
    </row>
    <row r="6427" spans="1:23" x14ac:dyDescent="0.35">
      <c r="A6427" s="1436">
        <v>73140</v>
      </c>
      <c r="B6427" s="1437">
        <v>0.13</v>
      </c>
      <c r="C6427" s="297" t="s">
        <v>6118</v>
      </c>
      <c r="D6427" s="1"/>
      <c r="E6427" s="1" t="s">
        <v>6110</v>
      </c>
      <c r="F6427" s="3"/>
      <c r="O6427"/>
      <c r="P6427"/>
      <c r="Q6427"/>
      <c r="U6427" s="969"/>
      <c r="V6427" s="38"/>
      <c r="W6427" s="38"/>
    </row>
    <row r="6428" spans="1:23" x14ac:dyDescent="0.35">
      <c r="A6428" s="1436">
        <v>73140</v>
      </c>
      <c r="B6428" s="1437">
        <v>0.13</v>
      </c>
      <c r="C6428" s="285" t="s">
        <v>6119</v>
      </c>
      <c r="D6428" s="1"/>
      <c r="E6428" s="1" t="s">
        <v>6110</v>
      </c>
      <c r="F6428" s="3"/>
      <c r="O6428"/>
      <c r="P6428"/>
      <c r="Q6428"/>
      <c r="U6428" s="969"/>
      <c r="V6428" s="38"/>
      <c r="W6428" s="38"/>
    </row>
    <row r="6429" spans="1:23" x14ac:dyDescent="0.35">
      <c r="A6429" s="1436">
        <v>73200</v>
      </c>
      <c r="B6429" s="1437">
        <v>0.98</v>
      </c>
      <c r="C6429" s="297" t="s">
        <v>6320</v>
      </c>
      <c r="D6429" s="1"/>
      <c r="E6429" s="1" t="s">
        <v>6110</v>
      </c>
      <c r="F6429" s="3"/>
      <c r="O6429"/>
      <c r="P6429"/>
      <c r="Q6429"/>
      <c r="U6429" s="969"/>
      <c r="V6429" s="38"/>
      <c r="W6429" s="38"/>
    </row>
    <row r="6430" spans="1:23" x14ac:dyDescent="0.35">
      <c r="A6430" s="1436">
        <v>73200</v>
      </c>
      <c r="B6430" s="1437">
        <v>0.98</v>
      </c>
      <c r="C6430" s="285" t="s">
        <v>6321</v>
      </c>
      <c r="D6430" s="1"/>
      <c r="E6430" s="1" t="s">
        <v>6110</v>
      </c>
      <c r="F6430" s="3"/>
      <c r="O6430"/>
      <c r="P6430"/>
      <c r="Q6430"/>
      <c r="U6430" s="969"/>
      <c r="V6430" s="38"/>
      <c r="W6430" s="38"/>
    </row>
    <row r="6431" spans="1:23" x14ac:dyDescent="0.35">
      <c r="A6431" s="1436">
        <v>73200</v>
      </c>
      <c r="B6431" s="1437">
        <v>0.98</v>
      </c>
      <c r="C6431" s="285" t="s">
        <v>6322</v>
      </c>
      <c r="D6431" s="1"/>
      <c r="E6431" s="1" t="s">
        <v>6110</v>
      </c>
      <c r="F6431" s="3"/>
      <c r="O6431"/>
      <c r="P6431"/>
      <c r="Q6431"/>
      <c r="U6431" s="969"/>
      <c r="V6431" s="38"/>
      <c r="W6431" s="38"/>
    </row>
    <row r="6432" spans="1:23" x14ac:dyDescent="0.35">
      <c r="A6432" s="1436">
        <v>73200</v>
      </c>
      <c r="B6432" s="1437">
        <v>0.98</v>
      </c>
      <c r="C6432" s="285" t="s">
        <v>6323</v>
      </c>
      <c r="D6432" s="1"/>
      <c r="E6432" s="1" t="s">
        <v>6110</v>
      </c>
      <c r="F6432" s="3"/>
      <c r="O6432"/>
      <c r="P6432"/>
      <c r="Q6432"/>
      <c r="U6432" s="969"/>
      <c r="V6432" s="38"/>
      <c r="W6432" s="38"/>
    </row>
    <row r="6433" spans="1:23" x14ac:dyDescent="0.35">
      <c r="A6433" s="1436">
        <v>73200</v>
      </c>
      <c r="B6433" s="1437">
        <v>0.98</v>
      </c>
      <c r="C6433" s="285" t="s">
        <v>6324</v>
      </c>
      <c r="D6433" s="1"/>
      <c r="E6433" s="1" t="s">
        <v>6110</v>
      </c>
      <c r="F6433" s="3"/>
      <c r="O6433"/>
      <c r="P6433"/>
      <c r="Q6433"/>
      <c r="U6433" s="969"/>
      <c r="V6433" s="38"/>
      <c r="W6433" s="38"/>
    </row>
    <row r="6434" spans="1:23" x14ac:dyDescent="0.35">
      <c r="A6434" s="1436">
        <v>73200</v>
      </c>
      <c r="B6434" s="1437">
        <v>0.98</v>
      </c>
      <c r="C6434" s="285" t="s">
        <v>6325</v>
      </c>
      <c r="D6434" s="1"/>
      <c r="E6434" s="1" t="s">
        <v>6110</v>
      </c>
      <c r="F6434" s="3"/>
      <c r="O6434"/>
      <c r="P6434"/>
      <c r="Q6434"/>
      <c r="U6434" s="969"/>
      <c r="V6434" s="38"/>
      <c r="W6434" s="38"/>
    </row>
    <row r="6435" spans="1:23" x14ac:dyDescent="0.35">
      <c r="A6435" s="1436">
        <v>73200</v>
      </c>
      <c r="B6435" s="1437">
        <v>0.98</v>
      </c>
      <c r="C6435" s="285" t="s">
        <v>6326</v>
      </c>
      <c r="D6435" s="1"/>
      <c r="E6435" s="1" t="s">
        <v>6110</v>
      </c>
      <c r="F6435" s="3"/>
      <c r="O6435"/>
      <c r="P6435"/>
      <c r="Q6435"/>
      <c r="U6435" s="969"/>
      <c r="V6435" s="38"/>
      <c r="W6435" s="38"/>
    </row>
    <row r="6436" spans="1:23" x14ac:dyDescent="0.35">
      <c r="A6436" s="1436">
        <v>73200</v>
      </c>
      <c r="B6436" s="1437">
        <v>0.98</v>
      </c>
      <c r="C6436" s="285" t="s">
        <v>6327</v>
      </c>
      <c r="D6436" s="1"/>
      <c r="E6436" s="1" t="s">
        <v>6110</v>
      </c>
      <c r="F6436" s="3"/>
      <c r="O6436"/>
      <c r="P6436"/>
      <c r="Q6436"/>
      <c r="U6436" s="969"/>
      <c r="V6436" s="38"/>
      <c r="W6436" s="38"/>
    </row>
    <row r="6437" spans="1:23" x14ac:dyDescent="0.35">
      <c r="A6437" s="1436">
        <v>73200</v>
      </c>
      <c r="B6437" s="1437">
        <v>0.98</v>
      </c>
      <c r="C6437" s="285" t="s">
        <v>6328</v>
      </c>
      <c r="D6437" s="1"/>
      <c r="E6437" s="1" t="s">
        <v>6110</v>
      </c>
      <c r="F6437" s="3"/>
      <c r="O6437"/>
      <c r="P6437"/>
      <c r="Q6437"/>
      <c r="U6437" s="969"/>
      <c r="V6437" s="38"/>
      <c r="W6437" s="38"/>
    </row>
    <row r="6438" spans="1:23" x14ac:dyDescent="0.35">
      <c r="A6438" s="1436">
        <v>73200</v>
      </c>
      <c r="B6438" s="1437">
        <v>0.98</v>
      </c>
      <c r="C6438" s="285" t="s">
        <v>6329</v>
      </c>
      <c r="D6438" s="1"/>
      <c r="E6438" s="1" t="s">
        <v>6110</v>
      </c>
      <c r="F6438" s="3"/>
      <c r="O6438"/>
      <c r="P6438"/>
      <c r="Q6438"/>
      <c r="U6438" s="969"/>
      <c r="V6438" s="38"/>
      <c r="W6438" s="38"/>
    </row>
    <row r="6439" spans="1:23" x14ac:dyDescent="0.35">
      <c r="A6439" s="1436">
        <v>73200</v>
      </c>
      <c r="B6439" s="1437">
        <v>0.98</v>
      </c>
      <c r="C6439" s="297" t="s">
        <v>6330</v>
      </c>
      <c r="D6439" s="1"/>
      <c r="E6439" s="1" t="s">
        <v>6110</v>
      </c>
      <c r="F6439" s="3"/>
      <c r="O6439"/>
      <c r="P6439"/>
      <c r="Q6439"/>
      <c r="U6439" s="969"/>
      <c r="V6439" s="38"/>
      <c r="W6439" s="38"/>
    </row>
    <row r="6440" spans="1:23" x14ac:dyDescent="0.35">
      <c r="A6440" s="1436">
        <v>73200</v>
      </c>
      <c r="B6440" s="1437">
        <v>0.98</v>
      </c>
      <c r="C6440" s="285" t="s">
        <v>6331</v>
      </c>
      <c r="D6440" s="1"/>
      <c r="E6440" s="1" t="s">
        <v>6110</v>
      </c>
      <c r="F6440" s="3"/>
      <c r="O6440"/>
      <c r="P6440"/>
      <c r="Q6440"/>
      <c r="U6440" s="969"/>
      <c r="V6440" s="38"/>
      <c r="W6440" s="38"/>
    </row>
    <row r="6441" spans="1:23" x14ac:dyDescent="0.35">
      <c r="A6441" s="1436">
        <v>73200</v>
      </c>
      <c r="B6441" s="1437">
        <v>0.98</v>
      </c>
      <c r="C6441" s="297" t="s">
        <v>6332</v>
      </c>
      <c r="D6441" s="1"/>
      <c r="E6441" s="1" t="s">
        <v>6110</v>
      </c>
      <c r="F6441" s="3"/>
      <c r="O6441"/>
      <c r="P6441"/>
      <c r="Q6441"/>
      <c r="U6441" s="969"/>
      <c r="V6441" s="38"/>
      <c r="W6441" s="38"/>
    </row>
    <row r="6442" spans="1:23" x14ac:dyDescent="0.35">
      <c r="A6442" s="1436">
        <v>73201</v>
      </c>
      <c r="B6442" s="1437">
        <v>1.1299999999999999</v>
      </c>
      <c r="C6442" s="285" t="s">
        <v>6353</v>
      </c>
      <c r="D6442" s="1"/>
      <c r="E6442" s="1" t="s">
        <v>6110</v>
      </c>
      <c r="F6442" s="3"/>
      <c r="O6442"/>
      <c r="P6442"/>
      <c r="Q6442"/>
      <c r="U6442" s="969"/>
      <c r="V6442" s="38"/>
      <c r="W6442" s="38"/>
    </row>
    <row r="6443" spans="1:23" x14ac:dyDescent="0.35">
      <c r="A6443" s="1436">
        <v>73201</v>
      </c>
      <c r="B6443" s="1437">
        <v>1.1299999999999999</v>
      </c>
      <c r="C6443" s="285" t="s">
        <v>6354</v>
      </c>
      <c r="D6443" s="1"/>
      <c r="E6443" s="1" t="s">
        <v>6110</v>
      </c>
      <c r="F6443" s="3"/>
      <c r="O6443"/>
      <c r="P6443"/>
      <c r="Q6443"/>
      <c r="U6443" s="969"/>
      <c r="V6443" s="38"/>
      <c r="W6443" s="38"/>
    </row>
    <row r="6444" spans="1:23" x14ac:dyDescent="0.35">
      <c r="A6444" s="1436">
        <v>73201</v>
      </c>
      <c r="B6444" s="1437">
        <v>1.1299999999999999</v>
      </c>
      <c r="C6444" s="285" t="s">
        <v>6355</v>
      </c>
      <c r="D6444" s="1"/>
      <c r="E6444" s="1" t="s">
        <v>6110</v>
      </c>
      <c r="F6444" s="3"/>
      <c r="O6444"/>
      <c r="P6444"/>
      <c r="Q6444"/>
      <c r="U6444" s="969"/>
      <c r="V6444" s="38"/>
      <c r="W6444" s="38"/>
    </row>
    <row r="6445" spans="1:23" x14ac:dyDescent="0.35">
      <c r="A6445" s="1436">
        <v>73201</v>
      </c>
      <c r="B6445" s="1437">
        <v>1.1299999999999999</v>
      </c>
      <c r="C6445" s="285" t="s">
        <v>6356</v>
      </c>
      <c r="D6445" s="1"/>
      <c r="E6445" s="1" t="s">
        <v>6110</v>
      </c>
      <c r="F6445" s="3"/>
      <c r="O6445"/>
      <c r="P6445"/>
      <c r="Q6445"/>
      <c r="U6445" s="969"/>
      <c r="V6445" s="38"/>
      <c r="W6445" s="38"/>
    </row>
    <row r="6446" spans="1:23" x14ac:dyDescent="0.35">
      <c r="A6446" s="1436">
        <v>73201</v>
      </c>
      <c r="B6446" s="1437">
        <v>1.1299999999999999</v>
      </c>
      <c r="C6446" s="285" t="s">
        <v>6357</v>
      </c>
      <c r="D6446" s="1"/>
      <c r="E6446" s="1" t="s">
        <v>6110</v>
      </c>
      <c r="F6446" s="3"/>
      <c r="O6446"/>
      <c r="P6446"/>
      <c r="Q6446"/>
      <c r="U6446" s="969"/>
      <c r="V6446" s="38"/>
      <c r="W6446" s="38"/>
    </row>
    <row r="6447" spans="1:23" x14ac:dyDescent="0.35">
      <c r="A6447" s="1436">
        <v>73201</v>
      </c>
      <c r="B6447" s="1437">
        <v>1.1299999999999999</v>
      </c>
      <c r="C6447" s="285" t="s">
        <v>6358</v>
      </c>
      <c r="D6447" s="1"/>
      <c r="E6447" s="1" t="s">
        <v>6110</v>
      </c>
      <c r="F6447" s="3"/>
      <c r="O6447"/>
      <c r="P6447"/>
      <c r="Q6447"/>
      <c r="U6447" s="969"/>
      <c r="V6447" s="38"/>
      <c r="W6447" s="38"/>
    </row>
    <row r="6448" spans="1:23" x14ac:dyDescent="0.35">
      <c r="A6448" s="1436">
        <v>73201</v>
      </c>
      <c r="B6448" s="1437">
        <v>1.1299999999999999</v>
      </c>
      <c r="C6448" s="285" t="s">
        <v>6359</v>
      </c>
      <c r="D6448" s="1"/>
      <c r="E6448" s="1" t="s">
        <v>6110</v>
      </c>
      <c r="F6448" s="3"/>
      <c r="O6448"/>
      <c r="P6448"/>
      <c r="Q6448"/>
      <c r="U6448" s="969"/>
      <c r="V6448" s="38"/>
      <c r="W6448" s="38"/>
    </row>
    <row r="6449" spans="1:23" x14ac:dyDescent="0.35">
      <c r="A6449" s="1436">
        <v>73201</v>
      </c>
      <c r="B6449" s="1437">
        <v>1.1299999999999999</v>
      </c>
      <c r="C6449" s="285" t="s">
        <v>6360</v>
      </c>
      <c r="D6449" s="1"/>
      <c r="E6449" s="1" t="s">
        <v>6110</v>
      </c>
      <c r="F6449" s="3"/>
      <c r="O6449"/>
      <c r="P6449"/>
      <c r="Q6449"/>
      <c r="U6449" s="969"/>
      <c r="V6449" s="38"/>
      <c r="W6449" s="38"/>
    </row>
    <row r="6450" spans="1:23" x14ac:dyDescent="0.35">
      <c r="A6450" s="1436">
        <v>73201</v>
      </c>
      <c r="B6450" s="1437">
        <v>1.1299999999999999</v>
      </c>
      <c r="C6450" s="285" t="s">
        <v>6361</v>
      </c>
      <c r="D6450" s="1"/>
      <c r="E6450" s="1" t="s">
        <v>6110</v>
      </c>
      <c r="F6450" s="3"/>
      <c r="O6450"/>
      <c r="P6450"/>
      <c r="Q6450"/>
      <c r="U6450" s="969"/>
      <c r="V6450" s="38"/>
      <c r="W6450" s="38"/>
    </row>
    <row r="6451" spans="1:23" x14ac:dyDescent="0.35">
      <c r="A6451" s="1436">
        <v>73201</v>
      </c>
      <c r="B6451" s="1437">
        <v>1.1299999999999999</v>
      </c>
      <c r="C6451" s="285" t="s">
        <v>6362</v>
      </c>
      <c r="D6451" s="1"/>
      <c r="E6451" s="1" t="s">
        <v>6110</v>
      </c>
      <c r="F6451" s="3"/>
      <c r="O6451"/>
      <c r="P6451"/>
      <c r="Q6451"/>
      <c r="U6451" s="969"/>
      <c r="V6451" s="38"/>
      <c r="W6451" s="38"/>
    </row>
    <row r="6452" spans="1:23" x14ac:dyDescent="0.35">
      <c r="A6452" s="1436">
        <v>73201</v>
      </c>
      <c r="B6452" s="1437">
        <v>1.1299999999999999</v>
      </c>
      <c r="C6452" s="285" t="s">
        <v>6363</v>
      </c>
      <c r="D6452" s="1"/>
      <c r="E6452" s="1" t="s">
        <v>6110</v>
      </c>
      <c r="F6452" s="3"/>
      <c r="O6452"/>
      <c r="P6452"/>
      <c r="Q6452"/>
      <c r="U6452" s="969"/>
      <c r="V6452" s="38"/>
      <c r="W6452" s="38"/>
    </row>
    <row r="6453" spans="1:23" x14ac:dyDescent="0.35">
      <c r="A6453" s="1436">
        <v>73201</v>
      </c>
      <c r="B6453" s="1437">
        <v>1.1299999999999999</v>
      </c>
      <c r="C6453" s="285" t="s">
        <v>6364</v>
      </c>
      <c r="D6453" s="1"/>
      <c r="E6453" s="1" t="s">
        <v>6110</v>
      </c>
      <c r="F6453" s="3"/>
      <c r="O6453"/>
      <c r="P6453"/>
      <c r="Q6453"/>
      <c r="U6453" s="969"/>
      <c r="V6453" s="38"/>
      <c r="W6453" s="38"/>
    </row>
    <row r="6454" spans="1:23" x14ac:dyDescent="0.35">
      <c r="A6454" s="1436">
        <v>73201</v>
      </c>
      <c r="B6454" s="1437">
        <v>1.1299999999999999</v>
      </c>
      <c r="C6454" s="285" t="s">
        <v>6365</v>
      </c>
      <c r="D6454" s="1"/>
      <c r="E6454" s="1" t="s">
        <v>6110</v>
      </c>
      <c r="F6454" s="3"/>
      <c r="O6454"/>
      <c r="P6454"/>
      <c r="Q6454"/>
      <c r="U6454" s="969"/>
      <c r="V6454" s="38"/>
      <c r="W6454" s="38"/>
    </row>
    <row r="6455" spans="1:23" x14ac:dyDescent="0.35">
      <c r="A6455" s="1436">
        <v>73202</v>
      </c>
      <c r="B6455" s="1437">
        <v>1.19</v>
      </c>
      <c r="C6455" s="285" t="s">
        <v>6387</v>
      </c>
      <c r="D6455" s="1"/>
      <c r="E6455" s="1" t="s">
        <v>6110</v>
      </c>
      <c r="F6455" s="3"/>
      <c r="O6455"/>
      <c r="P6455"/>
      <c r="Q6455"/>
      <c r="U6455" s="969"/>
      <c r="V6455" s="38"/>
      <c r="W6455" s="38"/>
    </row>
    <row r="6456" spans="1:23" x14ac:dyDescent="0.35">
      <c r="A6456" s="1436">
        <v>73218</v>
      </c>
      <c r="B6456" s="1437">
        <v>1.32</v>
      </c>
      <c r="C6456" s="285" t="s">
        <v>6408</v>
      </c>
      <c r="D6456" s="1"/>
      <c r="E6456" s="1" t="s">
        <v>6110</v>
      </c>
      <c r="F6456" s="3"/>
      <c r="O6456"/>
      <c r="P6456"/>
      <c r="Q6456"/>
      <c r="U6456" s="969"/>
      <c r="V6456" s="38"/>
      <c r="W6456" s="38"/>
    </row>
    <row r="6457" spans="1:23" x14ac:dyDescent="0.35">
      <c r="A6457" s="1436">
        <v>73219</v>
      </c>
      <c r="B6457" s="1437">
        <v>1.58</v>
      </c>
      <c r="C6457" s="285" t="s">
        <v>6435</v>
      </c>
      <c r="D6457" s="1"/>
      <c r="E6457" s="1" t="s">
        <v>6110</v>
      </c>
      <c r="F6457" s="3"/>
      <c r="O6457"/>
      <c r="P6457"/>
      <c r="Q6457"/>
      <c r="U6457" s="969"/>
      <c r="V6457" s="38"/>
      <c r="W6457" s="38"/>
    </row>
    <row r="6458" spans="1:23" x14ac:dyDescent="0.35">
      <c r="A6458" s="1436">
        <v>73220</v>
      </c>
      <c r="B6458" s="1437">
        <v>2.1</v>
      </c>
      <c r="C6458" s="285" t="s">
        <v>6461</v>
      </c>
      <c r="D6458" s="1"/>
      <c r="E6458" s="1" t="s">
        <v>6110</v>
      </c>
      <c r="F6458" s="3"/>
      <c r="O6458"/>
      <c r="P6458"/>
      <c r="Q6458"/>
      <c r="U6458" s="969"/>
      <c r="V6458" s="38"/>
      <c r="W6458" s="38"/>
    </row>
    <row r="6459" spans="1:23" x14ac:dyDescent="0.35">
      <c r="A6459" s="1436">
        <v>73221</v>
      </c>
      <c r="B6459" s="1437">
        <v>1.32</v>
      </c>
      <c r="C6459" s="285" t="s">
        <v>6409</v>
      </c>
      <c r="D6459" s="1"/>
      <c r="E6459" s="1" t="s">
        <v>6110</v>
      </c>
      <c r="F6459" s="3"/>
      <c r="O6459"/>
      <c r="P6459"/>
      <c r="Q6459"/>
      <c r="U6459" s="969"/>
      <c r="V6459" s="38"/>
      <c r="W6459" s="38"/>
    </row>
    <row r="6460" spans="1:23" x14ac:dyDescent="0.35">
      <c r="A6460" s="1436">
        <v>73221</v>
      </c>
      <c r="B6460" s="1437">
        <v>1.32</v>
      </c>
      <c r="C6460" s="285" t="s">
        <v>6410</v>
      </c>
      <c r="D6460" s="1"/>
      <c r="E6460" s="1" t="s">
        <v>6110</v>
      </c>
      <c r="F6460" s="3"/>
      <c r="O6460"/>
      <c r="P6460"/>
      <c r="Q6460"/>
      <c r="U6460" s="969"/>
      <c r="V6460" s="38"/>
      <c r="W6460" s="38"/>
    </row>
    <row r="6461" spans="1:23" x14ac:dyDescent="0.35">
      <c r="A6461" s="1436">
        <v>73221</v>
      </c>
      <c r="B6461" s="1437">
        <v>1.32</v>
      </c>
      <c r="C6461" s="285" t="s">
        <v>6411</v>
      </c>
      <c r="D6461" s="1"/>
      <c r="E6461" s="1" t="s">
        <v>6110</v>
      </c>
      <c r="F6461" s="3"/>
      <c r="O6461"/>
      <c r="P6461"/>
      <c r="Q6461"/>
      <c r="U6461" s="969"/>
      <c r="V6461" s="38"/>
      <c r="W6461" s="38"/>
    </row>
    <row r="6462" spans="1:23" x14ac:dyDescent="0.35">
      <c r="A6462" s="1436">
        <v>73221</v>
      </c>
      <c r="B6462" s="1437">
        <v>1.32</v>
      </c>
      <c r="C6462" s="285" t="s">
        <v>6412</v>
      </c>
      <c r="D6462" s="1"/>
      <c r="E6462" s="1" t="s">
        <v>6110</v>
      </c>
      <c r="F6462" s="3"/>
      <c r="O6462"/>
      <c r="P6462"/>
      <c r="Q6462"/>
      <c r="U6462" s="969"/>
      <c r="V6462" s="38"/>
      <c r="W6462" s="38"/>
    </row>
    <row r="6463" spans="1:23" x14ac:dyDescent="0.35">
      <c r="A6463" s="1436">
        <v>73221</v>
      </c>
      <c r="B6463" s="1437">
        <v>1.32</v>
      </c>
      <c r="C6463" s="285" t="s">
        <v>6413</v>
      </c>
      <c r="D6463" s="1"/>
      <c r="E6463" s="1" t="s">
        <v>6110</v>
      </c>
      <c r="F6463" s="3"/>
      <c r="O6463"/>
      <c r="P6463"/>
      <c r="Q6463"/>
      <c r="U6463" s="969"/>
      <c r="V6463" s="38"/>
      <c r="W6463" s="38"/>
    </row>
    <row r="6464" spans="1:23" x14ac:dyDescent="0.35">
      <c r="A6464" s="1436">
        <v>73222</v>
      </c>
      <c r="B6464" s="1437">
        <v>1.58</v>
      </c>
      <c r="C6464" s="285" t="s">
        <v>6436</v>
      </c>
      <c r="D6464" s="1"/>
      <c r="E6464" s="1" t="s">
        <v>6110</v>
      </c>
      <c r="F6464" s="3"/>
      <c r="O6464"/>
      <c r="P6464"/>
      <c r="Q6464"/>
      <c r="U6464" s="969"/>
      <c r="V6464" s="38"/>
      <c r="W6464" s="38"/>
    </row>
    <row r="6465" spans="1:23" x14ac:dyDescent="0.35">
      <c r="A6465" s="1436">
        <v>73223</v>
      </c>
      <c r="B6465" s="1437">
        <v>2.1</v>
      </c>
      <c r="C6465" s="285" t="s">
        <v>6462</v>
      </c>
      <c r="D6465" s="1"/>
      <c r="E6465" s="1" t="s">
        <v>6110</v>
      </c>
      <c r="F6465" s="3"/>
      <c r="O6465"/>
      <c r="P6465"/>
      <c r="Q6465"/>
      <c r="U6465" s="969"/>
      <c r="V6465" s="38"/>
      <c r="W6465" s="38"/>
    </row>
    <row r="6466" spans="1:23" x14ac:dyDescent="0.35">
      <c r="A6466" s="1436">
        <v>73501</v>
      </c>
      <c r="B6466" s="1437">
        <v>0.18</v>
      </c>
      <c r="C6466" s="285" t="s">
        <v>6206</v>
      </c>
      <c r="D6466" s="1"/>
      <c r="E6466" s="1" t="s">
        <v>6110</v>
      </c>
      <c r="F6466" s="3"/>
      <c r="O6466"/>
      <c r="P6466"/>
      <c r="Q6466"/>
      <c r="U6466" s="969"/>
      <c r="V6466" s="38"/>
      <c r="W6466" s="38"/>
    </row>
    <row r="6467" spans="1:23" x14ac:dyDescent="0.35">
      <c r="A6467" s="1436">
        <v>73502</v>
      </c>
      <c r="B6467" s="1437">
        <v>0.21</v>
      </c>
      <c r="C6467" s="297" t="s">
        <v>6235</v>
      </c>
      <c r="D6467" s="1"/>
      <c r="E6467" s="1" t="s">
        <v>6110</v>
      </c>
      <c r="F6467" s="3"/>
      <c r="O6467"/>
      <c r="P6467"/>
      <c r="Q6467"/>
      <c r="U6467" s="969"/>
      <c r="V6467" s="38"/>
      <c r="W6467" s="38"/>
    </row>
    <row r="6468" spans="1:23" x14ac:dyDescent="0.35">
      <c r="A6468" s="1436">
        <v>73502</v>
      </c>
      <c r="B6468" s="1437">
        <v>0.21</v>
      </c>
      <c r="C6468" s="297" t="s">
        <v>6236</v>
      </c>
      <c r="D6468" s="1"/>
      <c r="E6468" s="1" t="s">
        <v>6110</v>
      </c>
      <c r="F6468" s="3"/>
      <c r="O6468"/>
      <c r="P6468"/>
      <c r="Q6468"/>
      <c r="U6468" s="969"/>
      <c r="V6468" s="38"/>
      <c r="W6468" s="38"/>
    </row>
    <row r="6469" spans="1:23" x14ac:dyDescent="0.35">
      <c r="A6469" s="1436">
        <v>73521</v>
      </c>
      <c r="B6469" s="1437">
        <v>0.21</v>
      </c>
      <c r="C6469" s="297" t="s">
        <v>6237</v>
      </c>
      <c r="D6469" s="1"/>
      <c r="E6469" s="1" t="s">
        <v>6110</v>
      </c>
      <c r="F6469" s="3"/>
      <c r="O6469"/>
      <c r="P6469"/>
      <c r="Q6469"/>
      <c r="U6469" s="969"/>
      <c r="V6469" s="38"/>
      <c r="W6469" s="38"/>
    </row>
    <row r="6470" spans="1:23" x14ac:dyDescent="0.35">
      <c r="A6470" s="1436">
        <v>73551</v>
      </c>
      <c r="B6470" s="1437">
        <v>0.16</v>
      </c>
      <c r="C6470" s="285" t="s">
        <v>6136</v>
      </c>
      <c r="D6470" s="1"/>
      <c r="E6470" s="1" t="s">
        <v>6110</v>
      </c>
      <c r="F6470" s="3"/>
      <c r="O6470"/>
      <c r="P6470"/>
      <c r="Q6470"/>
      <c r="U6470" s="969"/>
      <c r="V6470" s="38"/>
      <c r="W6470" s="38"/>
    </row>
    <row r="6471" spans="1:23" x14ac:dyDescent="0.35">
      <c r="A6471" s="1436">
        <v>73551</v>
      </c>
      <c r="B6471" s="1437">
        <v>0.16</v>
      </c>
      <c r="C6471" s="285" t="s">
        <v>6137</v>
      </c>
      <c r="D6471" s="1"/>
      <c r="E6471" s="1" t="s">
        <v>6110</v>
      </c>
      <c r="F6471" s="3"/>
      <c r="O6471"/>
      <c r="P6471"/>
      <c r="Q6471"/>
      <c r="U6471" s="969"/>
      <c r="V6471" s="38"/>
      <c r="W6471" s="38"/>
    </row>
    <row r="6472" spans="1:23" x14ac:dyDescent="0.35">
      <c r="A6472" s="1436">
        <v>73552</v>
      </c>
      <c r="B6472" s="1437">
        <v>0.18</v>
      </c>
      <c r="C6472" s="297" t="s">
        <v>6207</v>
      </c>
      <c r="D6472" s="1"/>
      <c r="E6472" s="1" t="s">
        <v>6110</v>
      </c>
      <c r="F6472" s="3"/>
      <c r="O6472"/>
      <c r="P6472"/>
      <c r="Q6472"/>
      <c r="U6472" s="969"/>
      <c r="V6472" s="38"/>
      <c r="W6472" s="38"/>
    </row>
    <row r="6473" spans="1:23" x14ac:dyDescent="0.35">
      <c r="A6473" s="1436">
        <v>73552</v>
      </c>
      <c r="B6473" s="1437">
        <v>0.18</v>
      </c>
      <c r="C6473" s="297" t="s">
        <v>6208</v>
      </c>
      <c r="D6473" s="1"/>
      <c r="E6473" s="1" t="s">
        <v>6110</v>
      </c>
      <c r="F6473" s="3"/>
      <c r="O6473"/>
      <c r="P6473"/>
      <c r="Q6473"/>
      <c r="U6473" s="969"/>
      <c r="V6473" s="38"/>
      <c r="W6473" s="38"/>
    </row>
    <row r="6474" spans="1:23" x14ac:dyDescent="0.35">
      <c r="A6474" s="1436">
        <v>73560</v>
      </c>
      <c r="B6474" s="1437">
        <v>0.16</v>
      </c>
      <c r="C6474" s="297" t="s">
        <v>6138</v>
      </c>
      <c r="D6474" s="1"/>
      <c r="E6474" s="1" t="s">
        <v>6110</v>
      </c>
      <c r="F6474" s="1113"/>
      <c r="O6474"/>
      <c r="P6474"/>
      <c r="Q6474"/>
      <c r="U6474" s="969"/>
      <c r="V6474" s="38"/>
      <c r="W6474" s="38"/>
    </row>
    <row r="6475" spans="1:23" x14ac:dyDescent="0.35">
      <c r="A6475" s="1436">
        <v>73560</v>
      </c>
      <c r="B6475" s="1437">
        <v>0.16</v>
      </c>
      <c r="C6475" s="297" t="s">
        <v>6139</v>
      </c>
      <c r="D6475" s="1"/>
      <c r="E6475" s="1" t="s">
        <v>6110</v>
      </c>
      <c r="F6475" s="3"/>
      <c r="O6475"/>
      <c r="P6475"/>
      <c r="Q6475"/>
      <c r="U6475" s="969"/>
      <c r="V6475" s="38"/>
      <c r="W6475" s="38"/>
    </row>
    <row r="6476" spans="1:23" x14ac:dyDescent="0.35">
      <c r="A6476" s="1436">
        <v>73562</v>
      </c>
      <c r="B6476" s="1437">
        <v>0.18</v>
      </c>
      <c r="C6476" s="297" t="s">
        <v>6209</v>
      </c>
      <c r="D6476" s="1"/>
      <c r="E6476" s="1" t="s">
        <v>6110</v>
      </c>
      <c r="F6476" s="3"/>
      <c r="O6476"/>
      <c r="P6476"/>
      <c r="Q6476"/>
      <c r="U6476" s="969"/>
      <c r="V6476" s="38"/>
      <c r="W6476" s="38"/>
    </row>
    <row r="6477" spans="1:23" x14ac:dyDescent="0.35">
      <c r="A6477" s="1436">
        <v>73562</v>
      </c>
      <c r="B6477" s="1437">
        <v>0.18</v>
      </c>
      <c r="C6477" s="297" t="s">
        <v>6210</v>
      </c>
      <c r="D6477" s="1"/>
      <c r="E6477" s="1" t="s">
        <v>6110</v>
      </c>
      <c r="F6477" s="3"/>
      <c r="O6477"/>
      <c r="P6477"/>
      <c r="Q6477"/>
      <c r="U6477" s="969"/>
      <c r="V6477" s="38"/>
      <c r="W6477" s="38"/>
    </row>
    <row r="6478" spans="1:23" x14ac:dyDescent="0.35">
      <c r="A6478" s="1436">
        <v>73564</v>
      </c>
      <c r="B6478" s="1437">
        <v>0.21</v>
      </c>
      <c r="C6478" s="285" t="s">
        <v>6238</v>
      </c>
      <c r="D6478" s="1"/>
      <c r="E6478" s="1" t="s">
        <v>6110</v>
      </c>
      <c r="F6478" s="3"/>
      <c r="O6478"/>
      <c r="P6478"/>
      <c r="Q6478"/>
      <c r="U6478" s="969"/>
      <c r="V6478" s="38"/>
      <c r="W6478" s="38"/>
    </row>
    <row r="6479" spans="1:23" x14ac:dyDescent="0.35">
      <c r="A6479" s="1436">
        <v>73564</v>
      </c>
      <c r="B6479" s="1437">
        <v>0.21</v>
      </c>
      <c r="C6479" s="285" t="s">
        <v>6239</v>
      </c>
      <c r="D6479" s="1"/>
      <c r="E6479" s="1" t="s">
        <v>6110</v>
      </c>
      <c r="F6479" s="3"/>
      <c r="O6479"/>
      <c r="P6479"/>
      <c r="Q6479"/>
      <c r="U6479" s="969"/>
      <c r="V6479" s="38"/>
      <c r="W6479" s="38"/>
    </row>
    <row r="6480" spans="1:23" x14ac:dyDescent="0.35">
      <c r="A6480" s="1436">
        <v>73565</v>
      </c>
      <c r="B6480" s="1437">
        <v>0.16</v>
      </c>
      <c r="C6480" s="285" t="s">
        <v>6140</v>
      </c>
      <c r="D6480" s="1"/>
      <c r="E6480" s="1" t="s">
        <v>6110</v>
      </c>
      <c r="F6480" s="3"/>
      <c r="O6480"/>
      <c r="P6480"/>
      <c r="Q6480"/>
      <c r="U6480" s="969"/>
      <c r="V6480" s="38"/>
      <c r="W6480" s="38"/>
    </row>
    <row r="6481" spans="1:23" x14ac:dyDescent="0.35">
      <c r="A6481" s="1436">
        <v>73590</v>
      </c>
      <c r="B6481" s="1437">
        <v>0.16</v>
      </c>
      <c r="C6481" s="297" t="s">
        <v>6141</v>
      </c>
      <c r="D6481" s="1"/>
      <c r="E6481" s="1" t="s">
        <v>6110</v>
      </c>
      <c r="F6481" s="3"/>
      <c r="O6481"/>
      <c r="P6481"/>
      <c r="Q6481"/>
      <c r="U6481" s="969"/>
      <c r="V6481" s="38"/>
      <c r="W6481" s="38"/>
    </row>
    <row r="6482" spans="1:23" x14ac:dyDescent="0.35">
      <c r="A6482" s="1436">
        <v>73590</v>
      </c>
      <c r="B6482" s="1437">
        <v>0.16</v>
      </c>
      <c r="C6482" s="297" t="s">
        <v>6142</v>
      </c>
      <c r="D6482" s="1"/>
      <c r="E6482" s="1" t="s">
        <v>6110</v>
      </c>
      <c r="F6482" s="3"/>
      <c r="O6482"/>
      <c r="P6482"/>
      <c r="Q6482"/>
      <c r="U6482" s="969"/>
      <c r="V6482" s="38"/>
      <c r="W6482" s="38"/>
    </row>
    <row r="6483" spans="1:23" x14ac:dyDescent="0.35">
      <c r="A6483" s="1436">
        <v>73592</v>
      </c>
      <c r="B6483" s="1437">
        <v>0.16</v>
      </c>
      <c r="C6483" s="285" t="s">
        <v>6143</v>
      </c>
      <c r="D6483" s="1"/>
      <c r="E6483" s="1" t="s">
        <v>6110</v>
      </c>
      <c r="F6483" s="3"/>
      <c r="O6483"/>
      <c r="P6483"/>
      <c r="Q6483"/>
      <c r="U6483" s="969"/>
      <c r="V6483" s="38"/>
      <c r="W6483" s="38"/>
    </row>
    <row r="6484" spans="1:23" x14ac:dyDescent="0.35">
      <c r="A6484" s="1436">
        <v>73592</v>
      </c>
      <c r="B6484" s="1437">
        <v>0.16</v>
      </c>
      <c r="C6484" s="285" t="s">
        <v>6144</v>
      </c>
      <c r="D6484" s="1"/>
      <c r="E6484" s="1" t="s">
        <v>6110</v>
      </c>
      <c r="F6484" s="3"/>
      <c r="O6484"/>
      <c r="P6484"/>
      <c r="Q6484"/>
      <c r="U6484" s="969"/>
      <c r="V6484" s="38"/>
      <c r="W6484" s="38"/>
    </row>
    <row r="6485" spans="1:23" x14ac:dyDescent="0.35">
      <c r="A6485" s="1436">
        <v>73592</v>
      </c>
      <c r="B6485" s="1437">
        <v>0.16</v>
      </c>
      <c r="C6485" s="285" t="s">
        <v>6145</v>
      </c>
      <c r="D6485" s="1"/>
      <c r="E6485" s="1" t="s">
        <v>6110</v>
      </c>
      <c r="F6485" s="3"/>
      <c r="O6485"/>
      <c r="P6485"/>
      <c r="Q6485"/>
      <c r="U6485" s="969"/>
      <c r="V6485" s="38"/>
      <c r="W6485" s="38"/>
    </row>
    <row r="6486" spans="1:23" x14ac:dyDescent="0.35">
      <c r="A6486" s="1436">
        <v>73600</v>
      </c>
      <c r="B6486" s="1437">
        <v>0.16</v>
      </c>
      <c r="C6486" s="285" t="s">
        <v>6146</v>
      </c>
      <c r="D6486" s="1"/>
      <c r="E6486" s="1" t="s">
        <v>6110</v>
      </c>
      <c r="F6486" s="3"/>
      <c r="O6486"/>
      <c r="P6486"/>
      <c r="Q6486"/>
      <c r="U6486" s="969"/>
      <c r="V6486" s="38"/>
      <c r="W6486" s="38"/>
    </row>
    <row r="6487" spans="1:23" x14ac:dyDescent="0.35">
      <c r="A6487" s="1436">
        <v>73600</v>
      </c>
      <c r="B6487" s="1437">
        <v>0.16</v>
      </c>
      <c r="C6487" s="297" t="s">
        <v>6147</v>
      </c>
      <c r="D6487" s="1"/>
      <c r="E6487" s="1" t="s">
        <v>6110</v>
      </c>
      <c r="F6487" s="3"/>
      <c r="O6487"/>
      <c r="P6487"/>
      <c r="Q6487"/>
      <c r="U6487" s="969"/>
      <c r="V6487" s="38"/>
      <c r="W6487" s="38"/>
    </row>
    <row r="6488" spans="1:23" x14ac:dyDescent="0.35">
      <c r="A6488" s="1436">
        <v>73610</v>
      </c>
      <c r="B6488" s="1437">
        <v>0.17</v>
      </c>
      <c r="C6488" s="297" t="s">
        <v>6179</v>
      </c>
      <c r="D6488" s="1"/>
      <c r="E6488" s="1" t="s">
        <v>6110</v>
      </c>
      <c r="F6488" s="3"/>
      <c r="O6488"/>
      <c r="P6488"/>
      <c r="Q6488"/>
      <c r="U6488" s="969"/>
      <c r="V6488" s="38"/>
      <c r="W6488" s="38"/>
    </row>
    <row r="6489" spans="1:23" x14ac:dyDescent="0.35">
      <c r="A6489" s="1436">
        <v>73610</v>
      </c>
      <c r="B6489" s="1437">
        <v>0.17</v>
      </c>
      <c r="C6489" s="297" t="s">
        <v>6180</v>
      </c>
      <c r="D6489" s="1"/>
      <c r="E6489" s="1" t="s">
        <v>6110</v>
      </c>
      <c r="F6489" s="3"/>
      <c r="O6489"/>
      <c r="P6489"/>
      <c r="Q6489"/>
      <c r="U6489" s="969"/>
      <c r="V6489" s="38"/>
      <c r="W6489" s="38"/>
    </row>
    <row r="6490" spans="1:23" x14ac:dyDescent="0.35">
      <c r="A6490" s="1436">
        <v>73620</v>
      </c>
      <c r="B6490" s="1437">
        <v>0.16</v>
      </c>
      <c r="C6490" s="297" t="s">
        <v>6148</v>
      </c>
      <c r="D6490" s="1"/>
      <c r="E6490" s="1" t="s">
        <v>6110</v>
      </c>
      <c r="O6490"/>
      <c r="P6490"/>
      <c r="Q6490"/>
      <c r="U6490" s="969"/>
      <c r="V6490" s="38"/>
      <c r="W6490" s="38"/>
    </row>
    <row r="6491" spans="1:23" x14ac:dyDescent="0.35">
      <c r="A6491" s="1436">
        <v>73620</v>
      </c>
      <c r="B6491" s="1437">
        <v>0.16</v>
      </c>
      <c r="C6491" s="297" t="s">
        <v>6149</v>
      </c>
      <c r="D6491" s="1"/>
      <c r="E6491" s="1" t="s">
        <v>6110</v>
      </c>
      <c r="F6491" s="3"/>
      <c r="O6491"/>
      <c r="P6491"/>
      <c r="Q6491"/>
      <c r="U6491" s="969"/>
      <c r="V6491" s="38"/>
      <c r="W6491" s="38"/>
    </row>
    <row r="6492" spans="1:23" x14ac:dyDescent="0.35">
      <c r="A6492" s="1436">
        <v>73620</v>
      </c>
      <c r="B6492" s="1437">
        <v>0.16</v>
      </c>
      <c r="C6492" s="285" t="s">
        <v>6150</v>
      </c>
      <c r="D6492" s="1"/>
      <c r="E6492" s="1" t="s">
        <v>6110</v>
      </c>
      <c r="F6492" s="1227"/>
      <c r="O6492"/>
      <c r="P6492"/>
      <c r="Q6492"/>
      <c r="U6492" s="969"/>
      <c r="V6492" s="38"/>
      <c r="W6492" s="38"/>
    </row>
    <row r="6493" spans="1:23" x14ac:dyDescent="0.35">
      <c r="A6493" s="1436">
        <v>73620</v>
      </c>
      <c r="B6493" s="1437">
        <v>0.16</v>
      </c>
      <c r="C6493" s="285" t="s">
        <v>6151</v>
      </c>
      <c r="D6493" s="1"/>
      <c r="E6493" s="1" t="s">
        <v>6110</v>
      </c>
      <c r="F6493" s="3"/>
      <c r="O6493"/>
      <c r="P6493"/>
      <c r="Q6493"/>
      <c r="U6493" s="969"/>
      <c r="V6493" s="38"/>
      <c r="W6493" s="38"/>
    </row>
    <row r="6494" spans="1:23" x14ac:dyDescent="0.35">
      <c r="A6494" s="1436">
        <v>73620</v>
      </c>
      <c r="B6494" s="1437">
        <v>0.16</v>
      </c>
      <c r="C6494" s="285" t="s">
        <v>6152</v>
      </c>
      <c r="D6494" s="1"/>
      <c r="E6494" s="1" t="s">
        <v>6110</v>
      </c>
      <c r="F6494" s="3"/>
      <c r="O6494"/>
      <c r="P6494"/>
      <c r="Q6494"/>
      <c r="U6494" s="969"/>
      <c r="V6494" s="38"/>
      <c r="W6494" s="38"/>
    </row>
    <row r="6495" spans="1:23" x14ac:dyDescent="0.35">
      <c r="A6495" s="1436">
        <v>73620</v>
      </c>
      <c r="B6495" s="1437">
        <v>0.16</v>
      </c>
      <c r="C6495" s="285" t="s">
        <v>6153</v>
      </c>
      <c r="D6495" s="1"/>
      <c r="E6495" s="1" t="s">
        <v>6110</v>
      </c>
      <c r="F6495" s="3"/>
      <c r="O6495"/>
      <c r="P6495"/>
      <c r="Q6495"/>
      <c r="U6495" s="969"/>
      <c r="V6495" s="38"/>
      <c r="W6495" s="38"/>
    </row>
    <row r="6496" spans="1:23" x14ac:dyDescent="0.35">
      <c r="A6496" s="1436">
        <v>73620</v>
      </c>
      <c r="B6496" s="1437">
        <v>0.16</v>
      </c>
      <c r="C6496" s="285" t="s">
        <v>6154</v>
      </c>
      <c r="D6496" s="1"/>
      <c r="E6496" s="1" t="s">
        <v>6110</v>
      </c>
      <c r="F6496" s="3"/>
      <c r="O6496"/>
      <c r="P6496"/>
      <c r="Q6496"/>
      <c r="U6496" s="969"/>
      <c r="V6496" s="38"/>
      <c r="W6496" s="38"/>
    </row>
    <row r="6497" spans="1:23" x14ac:dyDescent="0.35">
      <c r="A6497" s="1436">
        <v>73620</v>
      </c>
      <c r="B6497" s="1437">
        <v>0.16</v>
      </c>
      <c r="C6497" s="285" t="s">
        <v>6155</v>
      </c>
      <c r="D6497" s="1"/>
      <c r="E6497" s="1" t="s">
        <v>6110</v>
      </c>
      <c r="F6497" s="3"/>
      <c r="O6497"/>
      <c r="P6497"/>
      <c r="Q6497"/>
      <c r="U6497" s="969"/>
      <c r="V6497" s="38"/>
      <c r="W6497" s="38"/>
    </row>
    <row r="6498" spans="1:23" x14ac:dyDescent="0.35">
      <c r="A6498" s="1436">
        <v>73620</v>
      </c>
      <c r="B6498" s="1437">
        <v>0.16</v>
      </c>
      <c r="C6498" s="285" t="s">
        <v>6156</v>
      </c>
      <c r="D6498" s="1"/>
      <c r="E6498" s="1" t="s">
        <v>6110</v>
      </c>
      <c r="F6498" s="3"/>
      <c r="O6498"/>
      <c r="P6498"/>
      <c r="Q6498"/>
      <c r="U6498" s="969"/>
      <c r="V6498" s="38"/>
      <c r="W6498" s="38"/>
    </row>
    <row r="6499" spans="1:23" x14ac:dyDescent="0.35">
      <c r="A6499" s="1436">
        <v>73620</v>
      </c>
      <c r="B6499" s="1437">
        <v>0.16</v>
      </c>
      <c r="C6499" s="285" t="s">
        <v>6157</v>
      </c>
      <c r="D6499" s="1"/>
      <c r="E6499" s="1" t="s">
        <v>6110</v>
      </c>
      <c r="F6499" s="3"/>
      <c r="O6499"/>
      <c r="P6499"/>
      <c r="Q6499"/>
      <c r="U6499" s="969"/>
      <c r="V6499" s="38"/>
      <c r="W6499" s="38"/>
    </row>
    <row r="6500" spans="1:23" x14ac:dyDescent="0.35">
      <c r="A6500" s="1436">
        <v>73620</v>
      </c>
      <c r="B6500" s="1437">
        <v>0.16</v>
      </c>
      <c r="C6500" s="285" t="s">
        <v>6158</v>
      </c>
      <c r="D6500" s="1"/>
      <c r="E6500" s="1" t="s">
        <v>6110</v>
      </c>
      <c r="F6500" s="3"/>
      <c r="O6500"/>
      <c r="P6500"/>
      <c r="Q6500"/>
      <c r="U6500" s="969"/>
      <c r="V6500" s="38"/>
      <c r="W6500" s="38"/>
    </row>
    <row r="6501" spans="1:23" x14ac:dyDescent="0.35">
      <c r="A6501" s="1436">
        <v>73620</v>
      </c>
      <c r="B6501" s="1437">
        <v>0.16</v>
      </c>
      <c r="C6501" s="285" t="s">
        <v>6159</v>
      </c>
      <c r="D6501" s="1"/>
      <c r="E6501" s="1" t="s">
        <v>6110</v>
      </c>
      <c r="F6501" s="3"/>
      <c r="O6501"/>
      <c r="P6501"/>
      <c r="Q6501"/>
      <c r="U6501" s="969"/>
      <c r="V6501" s="38"/>
      <c r="W6501" s="38"/>
    </row>
    <row r="6502" spans="1:23" x14ac:dyDescent="0.35">
      <c r="A6502" s="1436">
        <v>73630</v>
      </c>
      <c r="B6502" s="1437">
        <v>0.17</v>
      </c>
      <c r="C6502" s="297" t="s">
        <v>6181</v>
      </c>
      <c r="D6502" s="1"/>
      <c r="E6502" s="1" t="s">
        <v>6110</v>
      </c>
      <c r="O6502"/>
      <c r="P6502"/>
      <c r="Q6502"/>
      <c r="U6502" s="969"/>
      <c r="V6502" s="38"/>
      <c r="W6502" s="38"/>
    </row>
    <row r="6503" spans="1:23" x14ac:dyDescent="0.35">
      <c r="A6503" s="1436">
        <v>73630</v>
      </c>
      <c r="B6503" s="1437">
        <v>0.17</v>
      </c>
      <c r="C6503" s="297" t="s">
        <v>6182</v>
      </c>
      <c r="D6503" s="1"/>
      <c r="E6503" s="1" t="s">
        <v>6110</v>
      </c>
      <c r="F6503" s="1120"/>
      <c r="O6503"/>
      <c r="P6503"/>
      <c r="Q6503"/>
      <c r="U6503" s="969"/>
      <c r="V6503" s="38"/>
      <c r="W6503" s="38"/>
    </row>
    <row r="6504" spans="1:23" x14ac:dyDescent="0.35">
      <c r="A6504" s="1436">
        <v>73630</v>
      </c>
      <c r="B6504" s="1437">
        <v>0.17</v>
      </c>
      <c r="C6504" s="285" t="s">
        <v>6183</v>
      </c>
      <c r="D6504" s="1"/>
      <c r="E6504" s="1" t="s">
        <v>6110</v>
      </c>
      <c r="F6504" s="3"/>
      <c r="O6504"/>
      <c r="P6504"/>
      <c r="Q6504"/>
      <c r="U6504" s="969"/>
      <c r="V6504" s="38"/>
      <c r="W6504" s="38"/>
    </row>
    <row r="6505" spans="1:23" x14ac:dyDescent="0.35">
      <c r="A6505" s="1436">
        <v>73630</v>
      </c>
      <c r="B6505" s="1437">
        <v>0.17</v>
      </c>
      <c r="C6505" s="285" t="s">
        <v>6184</v>
      </c>
      <c r="D6505" s="1"/>
      <c r="E6505" s="1" t="s">
        <v>6110</v>
      </c>
      <c r="O6505"/>
      <c r="P6505"/>
      <c r="Q6505"/>
      <c r="U6505" s="969"/>
      <c r="V6505" s="38"/>
      <c r="W6505" s="38"/>
    </row>
    <row r="6506" spans="1:23" x14ac:dyDescent="0.35">
      <c r="A6506" s="1436">
        <v>73630</v>
      </c>
      <c r="B6506" s="1437">
        <v>0.17</v>
      </c>
      <c r="C6506" s="297" t="s">
        <v>6185</v>
      </c>
      <c r="D6506" s="1"/>
      <c r="E6506" s="1" t="s">
        <v>6110</v>
      </c>
      <c r="F6506" s="1120"/>
      <c r="O6506"/>
      <c r="P6506"/>
      <c r="Q6506"/>
      <c r="U6506" s="969"/>
      <c r="V6506" s="38"/>
      <c r="W6506" s="38"/>
    </row>
    <row r="6507" spans="1:23" x14ac:dyDescent="0.35">
      <c r="A6507" s="1436">
        <v>73630</v>
      </c>
      <c r="B6507" s="1437">
        <v>0.17</v>
      </c>
      <c r="C6507" s="285" t="s">
        <v>6186</v>
      </c>
      <c r="D6507" s="1"/>
      <c r="E6507" s="1" t="s">
        <v>6110</v>
      </c>
      <c r="F6507" s="3"/>
      <c r="O6507"/>
      <c r="P6507"/>
      <c r="Q6507"/>
      <c r="U6507" s="969"/>
      <c r="V6507" s="38"/>
      <c r="W6507" s="38"/>
    </row>
    <row r="6508" spans="1:23" x14ac:dyDescent="0.35">
      <c r="A6508" s="1436">
        <v>73630</v>
      </c>
      <c r="B6508" s="1437">
        <v>0.17</v>
      </c>
      <c r="C6508" s="285" t="s">
        <v>6187</v>
      </c>
      <c r="D6508" s="1"/>
      <c r="E6508" s="1" t="s">
        <v>6110</v>
      </c>
      <c r="F6508" s="3"/>
      <c r="O6508"/>
      <c r="P6508"/>
      <c r="Q6508"/>
      <c r="U6508" s="969"/>
      <c r="V6508" s="38"/>
      <c r="W6508" s="38"/>
    </row>
    <row r="6509" spans="1:23" x14ac:dyDescent="0.35">
      <c r="A6509" s="1436">
        <v>73630</v>
      </c>
      <c r="B6509" s="1437">
        <v>0.17</v>
      </c>
      <c r="C6509" s="285" t="s">
        <v>6188</v>
      </c>
      <c r="D6509" s="1"/>
      <c r="E6509" s="1" t="s">
        <v>6110</v>
      </c>
      <c r="F6509" s="3"/>
      <c r="O6509"/>
      <c r="P6509"/>
      <c r="Q6509"/>
      <c r="U6509" s="969"/>
      <c r="V6509" s="38"/>
      <c r="W6509" s="38"/>
    </row>
    <row r="6510" spans="1:23" x14ac:dyDescent="0.35">
      <c r="A6510" s="1436">
        <v>73630</v>
      </c>
      <c r="B6510" s="1437">
        <v>0.17</v>
      </c>
      <c r="C6510" s="285" t="s">
        <v>6189</v>
      </c>
      <c r="D6510" s="1"/>
      <c r="E6510" s="1" t="s">
        <v>6110</v>
      </c>
      <c r="F6510" s="3"/>
      <c r="O6510"/>
      <c r="P6510"/>
      <c r="Q6510"/>
      <c r="U6510" s="969"/>
      <c r="V6510" s="38"/>
      <c r="W6510" s="38"/>
    </row>
    <row r="6511" spans="1:23" x14ac:dyDescent="0.35">
      <c r="A6511" s="1436">
        <v>73630</v>
      </c>
      <c r="B6511" s="1437">
        <v>0.17</v>
      </c>
      <c r="C6511" s="297" t="s">
        <v>6190</v>
      </c>
      <c r="D6511" s="1"/>
      <c r="E6511" s="1" t="s">
        <v>6110</v>
      </c>
      <c r="F6511" s="3"/>
      <c r="O6511"/>
      <c r="P6511"/>
      <c r="Q6511"/>
      <c r="U6511" s="969"/>
      <c r="V6511" s="38"/>
      <c r="W6511" s="38"/>
    </row>
    <row r="6512" spans="1:23" x14ac:dyDescent="0.35">
      <c r="A6512" s="1436">
        <v>73630</v>
      </c>
      <c r="B6512" s="1437">
        <v>0.17</v>
      </c>
      <c r="C6512" s="285" t="s">
        <v>6191</v>
      </c>
      <c r="D6512" s="1"/>
      <c r="E6512" s="1" t="s">
        <v>6110</v>
      </c>
      <c r="F6512" s="3"/>
      <c r="O6512"/>
      <c r="P6512"/>
      <c r="Q6512"/>
      <c r="U6512" s="969"/>
      <c r="V6512" s="38"/>
      <c r="W6512" s="38"/>
    </row>
    <row r="6513" spans="1:23" x14ac:dyDescent="0.35">
      <c r="A6513" s="1436">
        <v>73630</v>
      </c>
      <c r="B6513" s="1437">
        <v>0.17</v>
      </c>
      <c r="C6513" s="285" t="s">
        <v>6192</v>
      </c>
      <c r="D6513" s="1"/>
      <c r="E6513" s="1" t="s">
        <v>6110</v>
      </c>
      <c r="F6513" s="3"/>
      <c r="O6513"/>
      <c r="P6513"/>
      <c r="Q6513"/>
      <c r="U6513" s="969"/>
      <c r="V6513" s="38"/>
      <c r="W6513" s="38"/>
    </row>
    <row r="6514" spans="1:23" x14ac:dyDescent="0.35">
      <c r="A6514" s="1436">
        <v>73650</v>
      </c>
      <c r="B6514" s="1437">
        <v>0.16</v>
      </c>
      <c r="C6514" s="285" t="s">
        <v>6160</v>
      </c>
      <c r="D6514" s="1"/>
      <c r="E6514" s="1" t="s">
        <v>6110</v>
      </c>
      <c r="F6514" s="3"/>
      <c r="O6514"/>
      <c r="P6514"/>
      <c r="Q6514"/>
      <c r="U6514" s="969"/>
      <c r="V6514" s="38"/>
      <c r="W6514" s="38"/>
    </row>
    <row r="6515" spans="1:23" x14ac:dyDescent="0.35">
      <c r="A6515" s="1436">
        <v>73650</v>
      </c>
      <c r="B6515" s="1437">
        <v>0.16</v>
      </c>
      <c r="C6515" s="285" t="s">
        <v>6161</v>
      </c>
      <c r="D6515" s="1"/>
      <c r="E6515" s="1" t="s">
        <v>6110</v>
      </c>
      <c r="F6515" s="3"/>
      <c r="O6515"/>
      <c r="P6515"/>
      <c r="Q6515"/>
      <c r="U6515" s="969"/>
      <c r="V6515" s="38"/>
      <c r="W6515" s="38"/>
    </row>
    <row r="6516" spans="1:23" x14ac:dyDescent="0.35">
      <c r="A6516" s="1436">
        <v>73650</v>
      </c>
      <c r="B6516" s="1437">
        <v>0.16</v>
      </c>
      <c r="C6516" s="285" t="s">
        <v>6162</v>
      </c>
      <c r="D6516" s="1"/>
      <c r="E6516" s="1" t="s">
        <v>6110</v>
      </c>
      <c r="F6516" s="3"/>
      <c r="O6516"/>
      <c r="P6516"/>
      <c r="Q6516"/>
      <c r="U6516" s="969"/>
      <c r="V6516" s="38"/>
      <c r="W6516" s="38"/>
    </row>
    <row r="6517" spans="1:23" x14ac:dyDescent="0.35">
      <c r="A6517" s="1436">
        <v>73650</v>
      </c>
      <c r="B6517" s="1437">
        <v>0.16</v>
      </c>
      <c r="C6517" s="285" t="s">
        <v>6163</v>
      </c>
      <c r="D6517" s="1"/>
      <c r="E6517" s="1" t="s">
        <v>6110</v>
      </c>
      <c r="F6517" s="3"/>
      <c r="O6517"/>
      <c r="P6517"/>
      <c r="Q6517"/>
      <c r="U6517" s="969"/>
      <c r="V6517" s="38"/>
      <c r="W6517" s="38"/>
    </row>
    <row r="6518" spans="1:23" x14ac:dyDescent="0.35">
      <c r="A6518" s="1436">
        <v>73660</v>
      </c>
      <c r="B6518" s="1437">
        <v>0.13</v>
      </c>
      <c r="C6518" s="285" t="s">
        <v>6120</v>
      </c>
      <c r="D6518" s="1"/>
      <c r="E6518" s="1" t="s">
        <v>6110</v>
      </c>
      <c r="F6518" s="3"/>
      <c r="O6518"/>
      <c r="P6518"/>
      <c r="Q6518"/>
      <c r="U6518" s="969"/>
      <c r="V6518" s="38"/>
      <c r="W6518" s="38"/>
    </row>
    <row r="6519" spans="1:23" x14ac:dyDescent="0.35">
      <c r="A6519" s="1436">
        <v>73700</v>
      </c>
      <c r="B6519" s="1437">
        <v>0.98</v>
      </c>
      <c r="C6519" s="297" t="s">
        <v>6333</v>
      </c>
      <c r="D6519" s="1"/>
      <c r="E6519" s="1" t="s">
        <v>6110</v>
      </c>
      <c r="F6519" s="3"/>
      <c r="O6519"/>
      <c r="P6519"/>
      <c r="Q6519"/>
      <c r="U6519" s="969"/>
      <c r="V6519" s="38"/>
      <c r="W6519" s="38"/>
    </row>
    <row r="6520" spans="1:23" x14ac:dyDescent="0.35">
      <c r="A6520" s="1436">
        <v>73700</v>
      </c>
      <c r="B6520" s="1437">
        <v>0.98</v>
      </c>
      <c r="C6520" s="297" t="s">
        <v>6334</v>
      </c>
      <c r="D6520" s="1"/>
      <c r="E6520" s="1" t="s">
        <v>6110</v>
      </c>
      <c r="F6520" s="3"/>
      <c r="O6520"/>
      <c r="P6520"/>
      <c r="Q6520"/>
      <c r="U6520" s="969"/>
      <c r="V6520" s="38"/>
      <c r="W6520" s="38"/>
    </row>
    <row r="6521" spans="1:23" x14ac:dyDescent="0.35">
      <c r="A6521" s="1436">
        <v>73700</v>
      </c>
      <c r="B6521" s="1437">
        <v>0.98</v>
      </c>
      <c r="C6521" s="285" t="s">
        <v>6335</v>
      </c>
      <c r="D6521" s="1"/>
      <c r="E6521" s="1" t="s">
        <v>6110</v>
      </c>
      <c r="F6521" s="3"/>
      <c r="O6521"/>
      <c r="P6521"/>
      <c r="Q6521"/>
      <c r="U6521" s="969"/>
      <c r="V6521" s="38"/>
      <c r="W6521" s="38"/>
    </row>
    <row r="6522" spans="1:23" x14ac:dyDescent="0.35">
      <c r="A6522" s="1436">
        <v>73700</v>
      </c>
      <c r="B6522" s="1437">
        <v>0.98</v>
      </c>
      <c r="C6522" s="285" t="s">
        <v>6336</v>
      </c>
      <c r="D6522" s="1"/>
      <c r="E6522" s="1" t="s">
        <v>6110</v>
      </c>
      <c r="F6522" s="3"/>
      <c r="O6522"/>
      <c r="P6522"/>
      <c r="Q6522"/>
      <c r="U6522" s="969"/>
      <c r="V6522" s="38"/>
      <c r="W6522" s="38"/>
    </row>
    <row r="6523" spans="1:23" x14ac:dyDescent="0.35">
      <c r="A6523" s="1436">
        <v>73700</v>
      </c>
      <c r="B6523" s="1437">
        <v>0.98</v>
      </c>
      <c r="C6523" s="285" t="s">
        <v>6337</v>
      </c>
      <c r="D6523" s="1"/>
      <c r="E6523" s="1" t="s">
        <v>6110</v>
      </c>
      <c r="F6523" s="3"/>
      <c r="O6523"/>
      <c r="P6523"/>
      <c r="Q6523"/>
      <c r="U6523" s="969"/>
      <c r="V6523" s="38"/>
      <c r="W6523" s="38"/>
    </row>
    <row r="6524" spans="1:23" x14ac:dyDescent="0.35">
      <c r="A6524" s="1436">
        <v>73700</v>
      </c>
      <c r="B6524" s="1437">
        <v>0.98</v>
      </c>
      <c r="C6524" s="285" t="s">
        <v>6338</v>
      </c>
      <c r="D6524" s="1"/>
      <c r="E6524" s="1" t="s">
        <v>6110</v>
      </c>
      <c r="F6524" s="3"/>
      <c r="O6524"/>
      <c r="P6524"/>
      <c r="Q6524"/>
      <c r="U6524" s="969"/>
      <c r="V6524" s="38"/>
      <c r="W6524" s="38"/>
    </row>
    <row r="6525" spans="1:23" x14ac:dyDescent="0.35">
      <c r="A6525" s="1436">
        <v>73700</v>
      </c>
      <c r="B6525" s="1437">
        <v>0.98</v>
      </c>
      <c r="C6525" s="285" t="s">
        <v>6339</v>
      </c>
      <c r="D6525" s="1"/>
      <c r="E6525" s="1" t="s">
        <v>6110</v>
      </c>
      <c r="F6525" s="3"/>
      <c r="O6525"/>
      <c r="P6525"/>
      <c r="Q6525"/>
      <c r="U6525" s="969"/>
      <c r="V6525" s="38"/>
      <c r="W6525" s="38"/>
    </row>
    <row r="6526" spans="1:23" x14ac:dyDescent="0.35">
      <c r="A6526" s="1436">
        <v>73700</v>
      </c>
      <c r="B6526" s="1437">
        <v>0.98</v>
      </c>
      <c r="C6526" s="297" t="s">
        <v>6340</v>
      </c>
      <c r="D6526" s="1"/>
      <c r="E6526" s="1" t="s">
        <v>6110</v>
      </c>
      <c r="F6526" s="3"/>
      <c r="O6526"/>
      <c r="P6526"/>
      <c r="Q6526"/>
      <c r="U6526" s="969"/>
      <c r="V6526" s="38"/>
      <c r="W6526" s="38"/>
    </row>
    <row r="6527" spans="1:23" x14ac:dyDescent="0.35">
      <c r="A6527" s="1436">
        <v>73700</v>
      </c>
      <c r="B6527" s="1437">
        <v>0.98</v>
      </c>
      <c r="C6527" s="285" t="s">
        <v>6341</v>
      </c>
      <c r="D6527" s="1"/>
      <c r="E6527" s="1" t="s">
        <v>6110</v>
      </c>
      <c r="F6527" s="3"/>
      <c r="O6527"/>
      <c r="P6527"/>
      <c r="Q6527"/>
      <c r="U6527" s="969"/>
      <c r="V6527" s="38"/>
      <c r="W6527" s="38"/>
    </row>
    <row r="6528" spans="1:23" x14ac:dyDescent="0.35">
      <c r="A6528" s="1436">
        <v>73700</v>
      </c>
      <c r="B6528" s="1437">
        <v>0.98</v>
      </c>
      <c r="C6528" s="285" t="s">
        <v>4449</v>
      </c>
      <c r="D6528" s="1"/>
      <c r="E6528" s="1" t="s">
        <v>6110</v>
      </c>
      <c r="F6528" s="3"/>
      <c r="O6528"/>
      <c r="P6528"/>
      <c r="Q6528"/>
      <c r="U6528" s="969"/>
      <c r="V6528" s="38"/>
      <c r="W6528" s="38"/>
    </row>
    <row r="6529" spans="1:23" x14ac:dyDescent="0.35">
      <c r="A6529" s="1436">
        <v>73700</v>
      </c>
      <c r="B6529" s="1437">
        <v>0.98</v>
      </c>
      <c r="C6529" s="285" t="s">
        <v>6342</v>
      </c>
      <c r="D6529" s="1"/>
      <c r="E6529" s="1" t="s">
        <v>6110</v>
      </c>
      <c r="F6529" s="3"/>
      <c r="O6529"/>
      <c r="P6529"/>
      <c r="Q6529"/>
      <c r="U6529" s="969"/>
      <c r="V6529" s="38"/>
      <c r="W6529" s="38"/>
    </row>
    <row r="6530" spans="1:23" x14ac:dyDescent="0.35">
      <c r="A6530" s="1436">
        <v>73700</v>
      </c>
      <c r="B6530" s="1437">
        <v>0.98</v>
      </c>
      <c r="C6530" s="297" t="s">
        <v>6343</v>
      </c>
      <c r="D6530" s="1"/>
      <c r="E6530" s="1" t="s">
        <v>6110</v>
      </c>
      <c r="F6530" s="3"/>
      <c r="O6530"/>
      <c r="P6530"/>
      <c r="Q6530"/>
      <c r="U6530" s="969"/>
      <c r="V6530" s="38"/>
      <c r="W6530" s="38"/>
    </row>
    <row r="6531" spans="1:23" x14ac:dyDescent="0.35">
      <c r="A6531" s="1436">
        <v>73700</v>
      </c>
      <c r="B6531" s="1437">
        <v>0.98</v>
      </c>
      <c r="C6531" s="285" t="s">
        <v>6344</v>
      </c>
      <c r="D6531" s="1"/>
      <c r="E6531" s="1" t="s">
        <v>6110</v>
      </c>
      <c r="F6531" s="3"/>
      <c r="O6531"/>
      <c r="P6531"/>
      <c r="Q6531"/>
      <c r="U6531" s="969"/>
      <c r="V6531" s="38"/>
      <c r="W6531" s="38"/>
    </row>
    <row r="6532" spans="1:23" x14ac:dyDescent="0.35">
      <c r="A6532" s="1436">
        <v>73701</v>
      </c>
      <c r="B6532" s="1437">
        <v>1.1299999999999999</v>
      </c>
      <c r="C6532" s="285" t="s">
        <v>6366</v>
      </c>
      <c r="D6532" s="1"/>
      <c r="E6532" s="1" t="s">
        <v>6110</v>
      </c>
      <c r="F6532" s="3"/>
      <c r="O6532"/>
      <c r="P6532"/>
      <c r="Q6532"/>
      <c r="U6532" s="969"/>
      <c r="V6532" s="38"/>
      <c r="W6532" s="38"/>
    </row>
    <row r="6533" spans="1:23" x14ac:dyDescent="0.35">
      <c r="A6533" s="1436">
        <v>73701</v>
      </c>
      <c r="B6533" s="1437">
        <v>1.1299999999999999</v>
      </c>
      <c r="C6533" s="285" t="s">
        <v>6367</v>
      </c>
      <c r="D6533" s="1"/>
      <c r="E6533" s="1" t="s">
        <v>6110</v>
      </c>
      <c r="F6533" s="3"/>
      <c r="O6533"/>
      <c r="P6533"/>
      <c r="Q6533"/>
      <c r="U6533" s="969"/>
      <c r="V6533" s="38"/>
      <c r="W6533" s="38"/>
    </row>
    <row r="6534" spans="1:23" x14ac:dyDescent="0.35">
      <c r="A6534" s="1436">
        <v>73701</v>
      </c>
      <c r="B6534" s="1437">
        <v>1.1299999999999999</v>
      </c>
      <c r="C6534" s="285" t="s">
        <v>6368</v>
      </c>
      <c r="D6534" s="1"/>
      <c r="E6534" s="1" t="s">
        <v>6110</v>
      </c>
      <c r="F6534" s="3"/>
      <c r="O6534"/>
      <c r="P6534"/>
      <c r="Q6534"/>
      <c r="U6534" s="969"/>
      <c r="V6534" s="38"/>
      <c r="W6534" s="38"/>
    </row>
    <row r="6535" spans="1:23" x14ac:dyDescent="0.35">
      <c r="A6535" s="1436">
        <v>73701</v>
      </c>
      <c r="B6535" s="1437">
        <v>1.1299999999999999</v>
      </c>
      <c r="C6535" s="285" t="s">
        <v>6369</v>
      </c>
      <c r="D6535" s="1"/>
      <c r="E6535" s="1" t="s">
        <v>6110</v>
      </c>
      <c r="F6535" s="3"/>
      <c r="O6535"/>
      <c r="P6535"/>
      <c r="Q6535"/>
      <c r="U6535" s="969"/>
      <c r="V6535" s="38"/>
      <c r="W6535" s="38"/>
    </row>
    <row r="6536" spans="1:23" x14ac:dyDescent="0.35">
      <c r="A6536" s="1436">
        <v>73701</v>
      </c>
      <c r="B6536" s="1437">
        <v>1.1299999999999999</v>
      </c>
      <c r="C6536" s="285" t="s">
        <v>6370</v>
      </c>
      <c r="D6536" s="1"/>
      <c r="E6536" s="1" t="s">
        <v>6110</v>
      </c>
      <c r="F6536" s="3"/>
      <c r="O6536"/>
      <c r="P6536"/>
      <c r="Q6536"/>
      <c r="U6536" s="969"/>
      <c r="V6536" s="38"/>
      <c r="W6536" s="38"/>
    </row>
    <row r="6537" spans="1:23" x14ac:dyDescent="0.35">
      <c r="A6537" s="1436">
        <v>73701</v>
      </c>
      <c r="B6537" s="1437">
        <v>1.1299999999999999</v>
      </c>
      <c r="C6537" s="285" t="s">
        <v>6371</v>
      </c>
      <c r="D6537" s="1"/>
      <c r="E6537" s="1" t="s">
        <v>6110</v>
      </c>
      <c r="F6537" s="3"/>
      <c r="O6537"/>
      <c r="P6537"/>
      <c r="Q6537"/>
      <c r="U6537" s="969"/>
      <c r="V6537" s="38"/>
      <c r="W6537" s="38"/>
    </row>
    <row r="6538" spans="1:23" x14ac:dyDescent="0.35">
      <c r="A6538" s="1436">
        <v>73701</v>
      </c>
      <c r="B6538" s="1437">
        <v>1.1299999999999999</v>
      </c>
      <c r="C6538" s="285" t="s">
        <v>6372</v>
      </c>
      <c r="D6538" s="1"/>
      <c r="E6538" s="1" t="s">
        <v>6110</v>
      </c>
      <c r="F6538" s="3"/>
      <c r="O6538"/>
      <c r="P6538"/>
      <c r="Q6538"/>
      <c r="U6538" s="969"/>
      <c r="V6538" s="38"/>
      <c r="W6538" s="38"/>
    </row>
    <row r="6539" spans="1:23" x14ac:dyDescent="0.35">
      <c r="A6539" s="1436">
        <v>73701</v>
      </c>
      <c r="B6539" s="1437">
        <v>1.1299999999999999</v>
      </c>
      <c r="C6539" s="285" t="s">
        <v>6373</v>
      </c>
      <c r="D6539" s="1"/>
      <c r="E6539" s="1" t="s">
        <v>6110</v>
      </c>
      <c r="F6539" s="3"/>
      <c r="O6539"/>
      <c r="P6539"/>
      <c r="Q6539"/>
      <c r="U6539" s="969"/>
      <c r="V6539" s="38"/>
      <c r="W6539" s="38"/>
    </row>
    <row r="6540" spans="1:23" x14ac:dyDescent="0.35">
      <c r="A6540" s="1436">
        <v>73701</v>
      </c>
      <c r="B6540" s="1437">
        <v>1.1299999999999999</v>
      </c>
      <c r="C6540" s="285" t="s">
        <v>6374</v>
      </c>
      <c r="D6540" s="1"/>
      <c r="E6540" s="1" t="s">
        <v>6110</v>
      </c>
      <c r="F6540" s="3"/>
      <c r="O6540"/>
      <c r="P6540"/>
      <c r="Q6540"/>
      <c r="U6540" s="969"/>
      <c r="V6540" s="38"/>
      <c r="W6540" s="38"/>
    </row>
    <row r="6541" spans="1:23" x14ac:dyDescent="0.35">
      <c r="A6541" s="1436">
        <v>73701</v>
      </c>
      <c r="B6541" s="1437">
        <v>1.1299999999999999</v>
      </c>
      <c r="C6541" s="285" t="s">
        <v>6375</v>
      </c>
      <c r="D6541" s="1"/>
      <c r="E6541" s="1" t="s">
        <v>6110</v>
      </c>
      <c r="F6541" s="3"/>
      <c r="O6541"/>
      <c r="P6541"/>
      <c r="Q6541"/>
      <c r="U6541" s="969"/>
      <c r="V6541" s="38"/>
      <c r="W6541" s="38"/>
    </row>
    <row r="6542" spans="1:23" x14ac:dyDescent="0.35">
      <c r="A6542" s="1436">
        <v>73701</v>
      </c>
      <c r="B6542" s="1437">
        <v>1.1299999999999999</v>
      </c>
      <c r="C6542" s="285" t="s">
        <v>6376</v>
      </c>
      <c r="D6542" s="1"/>
      <c r="E6542" s="1" t="s">
        <v>6110</v>
      </c>
      <c r="F6542" s="3"/>
      <c r="O6542"/>
      <c r="P6542"/>
      <c r="Q6542"/>
      <c r="U6542" s="969"/>
      <c r="V6542" s="38"/>
      <c r="W6542" s="38"/>
    </row>
    <row r="6543" spans="1:23" x14ac:dyDescent="0.35">
      <c r="A6543" s="1436">
        <v>73701</v>
      </c>
      <c r="B6543" s="1437">
        <v>1.1299999999999999</v>
      </c>
      <c r="C6543" s="285" t="s">
        <v>6377</v>
      </c>
      <c r="D6543" s="1"/>
      <c r="E6543" s="1" t="s">
        <v>6110</v>
      </c>
      <c r="F6543" s="3"/>
      <c r="O6543"/>
      <c r="P6543"/>
      <c r="Q6543"/>
      <c r="U6543" s="969"/>
      <c r="V6543" s="38"/>
      <c r="W6543" s="38"/>
    </row>
    <row r="6544" spans="1:23" x14ac:dyDescent="0.35">
      <c r="A6544" s="1436">
        <v>73701</v>
      </c>
      <c r="B6544" s="1437">
        <v>1.1299999999999999</v>
      </c>
      <c r="C6544" s="285" t="s">
        <v>6378</v>
      </c>
      <c r="D6544" s="1"/>
      <c r="E6544" s="1" t="s">
        <v>6110</v>
      </c>
      <c r="F6544" s="3"/>
      <c r="O6544"/>
      <c r="P6544"/>
      <c r="Q6544"/>
      <c r="U6544" s="969"/>
      <c r="V6544" s="38"/>
      <c r="W6544" s="38"/>
    </row>
    <row r="6545" spans="1:23" x14ac:dyDescent="0.35">
      <c r="A6545" s="1436">
        <v>73702</v>
      </c>
      <c r="B6545" s="1437">
        <v>1.19</v>
      </c>
      <c r="C6545" s="285" t="s">
        <v>6388</v>
      </c>
      <c r="D6545" s="1"/>
      <c r="E6545" s="1" t="s">
        <v>6110</v>
      </c>
      <c r="F6545" s="3"/>
      <c r="O6545"/>
      <c r="P6545"/>
      <c r="Q6545"/>
      <c r="U6545" s="969"/>
      <c r="V6545" s="38"/>
      <c r="W6545" s="38"/>
    </row>
    <row r="6546" spans="1:23" x14ac:dyDescent="0.35">
      <c r="A6546" s="1436">
        <v>73702</v>
      </c>
      <c r="B6546" s="1437">
        <v>1.19</v>
      </c>
      <c r="C6546" s="285" t="s">
        <v>6389</v>
      </c>
      <c r="D6546" s="1"/>
      <c r="E6546" s="1" t="s">
        <v>6110</v>
      </c>
      <c r="F6546" s="3"/>
      <c r="O6546"/>
      <c r="P6546"/>
      <c r="Q6546"/>
      <c r="U6546" s="969"/>
      <c r="V6546" s="38"/>
      <c r="W6546" s="38"/>
    </row>
    <row r="6547" spans="1:23" x14ac:dyDescent="0.35">
      <c r="A6547" s="1436">
        <v>73702</v>
      </c>
      <c r="B6547" s="1437">
        <v>1.19</v>
      </c>
      <c r="C6547" s="285" t="s">
        <v>6390</v>
      </c>
      <c r="D6547" s="1"/>
      <c r="E6547" s="1" t="s">
        <v>6110</v>
      </c>
      <c r="F6547" s="3"/>
      <c r="O6547"/>
      <c r="P6547"/>
      <c r="Q6547"/>
      <c r="U6547" s="969"/>
      <c r="V6547" s="38"/>
      <c r="W6547" s="38"/>
    </row>
    <row r="6548" spans="1:23" x14ac:dyDescent="0.35">
      <c r="A6548" s="1436">
        <v>73718</v>
      </c>
      <c r="B6548" s="1437">
        <v>1.32</v>
      </c>
      <c r="C6548" s="285" t="s">
        <v>6414</v>
      </c>
      <c r="D6548" s="1"/>
      <c r="E6548" s="1" t="s">
        <v>6110</v>
      </c>
      <c r="F6548" s="3"/>
      <c r="O6548"/>
      <c r="P6548"/>
      <c r="Q6548"/>
      <c r="U6548" s="969"/>
      <c r="V6548" s="38"/>
      <c r="W6548" s="38"/>
    </row>
    <row r="6549" spans="1:23" x14ac:dyDescent="0.35">
      <c r="A6549" s="1436">
        <v>73718</v>
      </c>
      <c r="B6549" s="1437">
        <v>1.32</v>
      </c>
      <c r="C6549" s="285" t="s">
        <v>6415</v>
      </c>
      <c r="D6549" s="1"/>
      <c r="E6549" s="1" t="s">
        <v>6110</v>
      </c>
      <c r="F6549" s="3"/>
      <c r="O6549"/>
      <c r="P6549"/>
      <c r="Q6549"/>
      <c r="U6549" s="969"/>
      <c r="V6549" s="38"/>
      <c r="W6549" s="38"/>
    </row>
    <row r="6550" spans="1:23" x14ac:dyDescent="0.35">
      <c r="A6550" s="1436">
        <v>73719</v>
      </c>
      <c r="B6550" s="1437">
        <v>1.58</v>
      </c>
      <c r="C6550" s="285" t="s">
        <v>6437</v>
      </c>
      <c r="D6550" s="1"/>
      <c r="E6550" s="1" t="s">
        <v>6110</v>
      </c>
      <c r="F6550" s="3"/>
      <c r="O6550"/>
      <c r="P6550"/>
      <c r="Q6550"/>
      <c r="U6550" s="969"/>
      <c r="V6550" s="38"/>
      <c r="W6550" s="38"/>
    </row>
    <row r="6551" spans="1:23" x14ac:dyDescent="0.35">
      <c r="A6551" s="1436">
        <v>73720</v>
      </c>
      <c r="B6551" s="1437">
        <v>2.1</v>
      </c>
      <c r="C6551" s="285" t="s">
        <v>6463</v>
      </c>
      <c r="D6551" s="1"/>
      <c r="E6551" s="1" t="s">
        <v>6110</v>
      </c>
      <c r="F6551" s="3"/>
      <c r="O6551"/>
      <c r="P6551"/>
      <c r="Q6551"/>
      <c r="U6551" s="969"/>
      <c r="V6551" s="38"/>
      <c r="W6551" s="38"/>
    </row>
    <row r="6552" spans="1:23" x14ac:dyDescent="0.35">
      <c r="A6552" s="1436">
        <v>73720</v>
      </c>
      <c r="B6552" s="1437">
        <v>2.1</v>
      </c>
      <c r="C6552" s="285" t="s">
        <v>6464</v>
      </c>
      <c r="D6552" s="1"/>
      <c r="E6552" s="1" t="s">
        <v>6110</v>
      </c>
      <c r="F6552" s="3"/>
      <c r="O6552"/>
      <c r="P6552"/>
      <c r="Q6552"/>
      <c r="U6552" s="969"/>
      <c r="V6552" s="38"/>
      <c r="W6552" s="38"/>
    </row>
    <row r="6553" spans="1:23" x14ac:dyDescent="0.35">
      <c r="A6553" s="1438">
        <v>73721</v>
      </c>
      <c r="B6553" s="1439">
        <v>1.32</v>
      </c>
      <c r="C6553" s="324" t="s">
        <v>6416</v>
      </c>
      <c r="D6553" s="1"/>
      <c r="E6553" s="1" t="s">
        <v>6110</v>
      </c>
      <c r="F6553" s="3"/>
      <c r="O6553"/>
      <c r="P6553"/>
      <c r="Q6553"/>
      <c r="U6553" s="969"/>
      <c r="V6553" s="38"/>
      <c r="W6553" s="38"/>
    </row>
    <row r="6554" spans="1:23" x14ac:dyDescent="0.35">
      <c r="A6554" s="1436">
        <v>73721</v>
      </c>
      <c r="B6554" s="1437">
        <v>1.32</v>
      </c>
      <c r="C6554" s="285" t="s">
        <v>6417</v>
      </c>
      <c r="D6554" s="1"/>
      <c r="E6554" s="1" t="s">
        <v>6110</v>
      </c>
      <c r="F6554" s="3"/>
      <c r="O6554"/>
      <c r="P6554"/>
      <c r="Q6554"/>
      <c r="U6554" s="969"/>
      <c r="V6554" s="38"/>
      <c r="W6554" s="38"/>
    </row>
    <row r="6555" spans="1:23" x14ac:dyDescent="0.35">
      <c r="A6555" s="1436">
        <v>73721</v>
      </c>
      <c r="B6555" s="1437">
        <v>1.32</v>
      </c>
      <c r="C6555" s="285" t="s">
        <v>6418</v>
      </c>
      <c r="D6555" s="1"/>
      <c r="E6555" s="1" t="s">
        <v>6110</v>
      </c>
      <c r="F6555" s="3"/>
      <c r="O6555"/>
      <c r="P6555"/>
      <c r="Q6555"/>
      <c r="U6555" s="969"/>
      <c r="V6555" s="38"/>
      <c r="W6555" s="38"/>
    </row>
    <row r="6556" spans="1:23" x14ac:dyDescent="0.35">
      <c r="A6556" s="1436">
        <v>73721</v>
      </c>
      <c r="B6556" s="1437">
        <v>1.32</v>
      </c>
      <c r="C6556" s="285" t="s">
        <v>6419</v>
      </c>
      <c r="D6556" s="1"/>
      <c r="E6556" s="1" t="s">
        <v>6110</v>
      </c>
      <c r="F6556" s="3"/>
      <c r="O6556"/>
      <c r="P6556"/>
      <c r="Q6556"/>
      <c r="U6556" s="969"/>
      <c r="V6556" s="38"/>
      <c r="W6556" s="38"/>
    </row>
    <row r="6557" spans="1:23" x14ac:dyDescent="0.35">
      <c r="A6557" s="1436">
        <v>73722</v>
      </c>
      <c r="B6557" s="1437">
        <v>1.58</v>
      </c>
      <c r="C6557" s="285" t="s">
        <v>6438</v>
      </c>
      <c r="D6557" s="1"/>
      <c r="E6557" s="1" t="s">
        <v>6110</v>
      </c>
      <c r="F6557" s="3"/>
      <c r="O6557"/>
      <c r="P6557"/>
      <c r="Q6557"/>
      <c r="U6557" s="969"/>
      <c r="V6557" s="38"/>
      <c r="W6557" s="38"/>
    </row>
    <row r="6558" spans="1:23" x14ac:dyDescent="0.35">
      <c r="A6558" s="1436">
        <v>73722</v>
      </c>
      <c r="B6558" s="1437">
        <v>1.58</v>
      </c>
      <c r="C6558" s="285" t="s">
        <v>6439</v>
      </c>
      <c r="D6558" s="1"/>
      <c r="E6558" s="1" t="s">
        <v>6110</v>
      </c>
      <c r="F6558" s="3"/>
      <c r="O6558"/>
      <c r="P6558"/>
      <c r="Q6558"/>
      <c r="U6558" s="969"/>
      <c r="V6558" s="38"/>
      <c r="W6558" s="38"/>
    </row>
    <row r="6559" spans="1:23" x14ac:dyDescent="0.35">
      <c r="A6559" s="1436">
        <v>73723</v>
      </c>
      <c r="B6559" s="1437">
        <v>2.1</v>
      </c>
      <c r="C6559" s="285" t="s">
        <v>6465</v>
      </c>
      <c r="D6559" s="1"/>
      <c r="E6559" s="1" t="s">
        <v>6110</v>
      </c>
      <c r="F6559" s="3"/>
      <c r="O6559"/>
      <c r="P6559"/>
      <c r="Q6559"/>
      <c r="U6559" s="969"/>
      <c r="V6559" s="38"/>
      <c r="W6559" s="38"/>
    </row>
    <row r="6560" spans="1:23" x14ac:dyDescent="0.35">
      <c r="A6560" s="1436">
        <v>73723</v>
      </c>
      <c r="B6560" s="1437">
        <v>2.1</v>
      </c>
      <c r="C6560" s="285" t="s">
        <v>6466</v>
      </c>
      <c r="D6560" s="1"/>
      <c r="E6560" s="1" t="s">
        <v>6110</v>
      </c>
      <c r="F6560" s="3"/>
      <c r="O6560"/>
      <c r="P6560"/>
      <c r="Q6560"/>
      <c r="U6560" s="969"/>
      <c r="V6560" s="38"/>
      <c r="W6560" s="38"/>
    </row>
    <row r="6561" spans="1:23" x14ac:dyDescent="0.35">
      <c r="A6561" s="1436">
        <v>74018</v>
      </c>
      <c r="B6561" s="1437">
        <v>0.18</v>
      </c>
      <c r="C6561" s="297" t="s">
        <v>6211</v>
      </c>
      <c r="D6561" s="1"/>
      <c r="E6561" s="1" t="s">
        <v>6110</v>
      </c>
      <c r="F6561" s="3"/>
      <c r="O6561"/>
      <c r="P6561"/>
      <c r="Q6561"/>
      <c r="U6561" s="969"/>
      <c r="V6561" s="38"/>
      <c r="W6561" s="38"/>
    </row>
    <row r="6562" spans="1:23" x14ac:dyDescent="0.35">
      <c r="A6562" s="1436">
        <v>74018</v>
      </c>
      <c r="B6562" s="1437">
        <v>0.18</v>
      </c>
      <c r="C6562" s="285" t="s">
        <v>6212</v>
      </c>
      <c r="D6562" s="1"/>
      <c r="E6562" s="1" t="s">
        <v>6110</v>
      </c>
      <c r="F6562" s="3"/>
      <c r="O6562"/>
      <c r="P6562"/>
      <c r="Q6562"/>
      <c r="U6562" s="969"/>
      <c r="V6562" s="38"/>
      <c r="W6562" s="38"/>
    </row>
    <row r="6563" spans="1:23" x14ac:dyDescent="0.35">
      <c r="A6563" s="1436">
        <v>74018</v>
      </c>
      <c r="B6563" s="1437">
        <v>0.18</v>
      </c>
      <c r="C6563" s="285" t="s">
        <v>6213</v>
      </c>
      <c r="D6563" s="1"/>
      <c r="E6563" s="1" t="s">
        <v>6110</v>
      </c>
      <c r="F6563" s="3"/>
      <c r="O6563"/>
      <c r="P6563"/>
      <c r="Q6563"/>
      <c r="U6563" s="969"/>
      <c r="V6563" s="38"/>
      <c r="W6563" s="38"/>
    </row>
    <row r="6564" spans="1:23" x14ac:dyDescent="0.35">
      <c r="A6564" s="1436">
        <v>74019</v>
      </c>
      <c r="B6564" s="1437">
        <v>0.22</v>
      </c>
      <c r="C6564" s="297" t="s">
        <v>6241</v>
      </c>
      <c r="D6564" s="1"/>
      <c r="E6564" s="1" t="s">
        <v>6110</v>
      </c>
      <c r="F6564" s="3"/>
      <c r="O6564"/>
      <c r="P6564"/>
      <c r="Q6564"/>
      <c r="U6564" s="969"/>
      <c r="V6564" s="38"/>
      <c r="W6564" s="38"/>
    </row>
    <row r="6565" spans="1:23" x14ac:dyDescent="0.35">
      <c r="A6565" s="1438">
        <v>74019</v>
      </c>
      <c r="B6565" s="1439">
        <v>0.22</v>
      </c>
      <c r="C6565" s="324" t="s">
        <v>6242</v>
      </c>
      <c r="D6565" s="1"/>
      <c r="E6565" s="1" t="s">
        <v>6110</v>
      </c>
      <c r="F6565" s="3"/>
      <c r="O6565"/>
      <c r="P6565"/>
      <c r="Q6565"/>
      <c r="U6565" s="969"/>
      <c r="V6565" s="38"/>
      <c r="W6565" s="38"/>
    </row>
    <row r="6566" spans="1:23" x14ac:dyDescent="0.35">
      <c r="A6566" s="1436">
        <v>74022</v>
      </c>
      <c r="B6566" s="1437">
        <v>0.31</v>
      </c>
      <c r="C6566" s="285" t="s">
        <v>6259</v>
      </c>
      <c r="D6566" s="1"/>
      <c r="E6566" s="1" t="s">
        <v>6110</v>
      </c>
      <c r="F6566" s="3"/>
      <c r="O6566"/>
      <c r="P6566"/>
      <c r="Q6566"/>
      <c r="U6566" s="969"/>
      <c r="V6566" s="38"/>
      <c r="W6566" s="38"/>
    </row>
    <row r="6567" spans="1:23" x14ac:dyDescent="0.35">
      <c r="A6567" s="1436">
        <v>74150</v>
      </c>
      <c r="B6567" s="1437">
        <v>1.1599999999999999</v>
      </c>
      <c r="C6567" s="285" t="s">
        <v>6380</v>
      </c>
      <c r="D6567" s="1"/>
      <c r="E6567" s="1" t="s">
        <v>6110</v>
      </c>
      <c r="F6567" s="3"/>
      <c r="O6567"/>
      <c r="P6567"/>
      <c r="Q6567"/>
      <c r="U6567" s="969"/>
      <c r="V6567" s="38"/>
      <c r="W6567" s="38"/>
    </row>
    <row r="6568" spans="1:23" x14ac:dyDescent="0.35">
      <c r="A6568" s="1436">
        <v>74150</v>
      </c>
      <c r="B6568" s="1437">
        <v>1.1599999999999999</v>
      </c>
      <c r="C6568" s="285" t="s">
        <v>6381</v>
      </c>
      <c r="D6568" s="1"/>
      <c r="E6568" s="1" t="s">
        <v>6110</v>
      </c>
      <c r="F6568" s="3"/>
      <c r="O6568"/>
      <c r="P6568"/>
      <c r="Q6568"/>
      <c r="U6568" s="969"/>
      <c r="V6568" s="38"/>
      <c r="W6568" s="38"/>
    </row>
    <row r="6569" spans="1:23" x14ac:dyDescent="0.35">
      <c r="A6569" s="1436">
        <v>74160</v>
      </c>
      <c r="B6569" s="1437">
        <v>1.24</v>
      </c>
      <c r="C6569" s="297" t="s">
        <v>6401</v>
      </c>
      <c r="D6569" s="1"/>
      <c r="E6569" s="1" t="s">
        <v>6110</v>
      </c>
      <c r="F6569" s="3"/>
      <c r="O6569"/>
      <c r="P6569"/>
      <c r="Q6569"/>
      <c r="U6569" s="969"/>
      <c r="V6569" s="38"/>
      <c r="W6569" s="38"/>
    </row>
    <row r="6570" spans="1:23" x14ac:dyDescent="0.35">
      <c r="A6570" s="1436">
        <v>74160</v>
      </c>
      <c r="B6570" s="1437">
        <v>1.24</v>
      </c>
      <c r="C6570" s="285" t="s">
        <v>6402</v>
      </c>
      <c r="D6570" s="1"/>
      <c r="E6570" s="1" t="s">
        <v>6110</v>
      </c>
      <c r="F6570" s="3"/>
      <c r="O6570"/>
      <c r="P6570"/>
      <c r="Q6570"/>
      <c r="U6570" s="969"/>
      <c r="V6570" s="38"/>
      <c r="W6570" s="38"/>
    </row>
    <row r="6571" spans="1:23" x14ac:dyDescent="0.35">
      <c r="A6571" s="1436">
        <v>74160</v>
      </c>
      <c r="B6571" s="1437">
        <v>1.24</v>
      </c>
      <c r="C6571" s="285" t="s">
        <v>6403</v>
      </c>
      <c r="D6571" s="1"/>
      <c r="E6571" s="1" t="s">
        <v>6110</v>
      </c>
      <c r="F6571" s="3"/>
      <c r="O6571"/>
      <c r="P6571"/>
      <c r="Q6571"/>
      <c r="U6571" s="969"/>
      <c r="V6571" s="38"/>
      <c r="W6571" s="38"/>
    </row>
    <row r="6572" spans="1:23" x14ac:dyDescent="0.35">
      <c r="A6572" s="1436">
        <v>74170</v>
      </c>
      <c r="B6572" s="1437">
        <v>1.37</v>
      </c>
      <c r="C6572" s="285" t="s">
        <v>6420</v>
      </c>
      <c r="D6572" s="1"/>
      <c r="E6572" s="1" t="s">
        <v>6110</v>
      </c>
      <c r="F6572" s="3"/>
      <c r="O6572"/>
      <c r="P6572"/>
      <c r="Q6572"/>
      <c r="U6572" s="969"/>
      <c r="V6572" s="38"/>
      <c r="W6572" s="38"/>
    </row>
    <row r="6573" spans="1:23" x14ac:dyDescent="0.35">
      <c r="A6573" s="1436">
        <v>74170</v>
      </c>
      <c r="B6573" s="1437">
        <v>1.37</v>
      </c>
      <c r="C6573" s="285" t="s">
        <v>6421</v>
      </c>
      <c r="D6573" s="1"/>
      <c r="E6573" s="1" t="s">
        <v>6110</v>
      </c>
      <c r="F6573" s="3"/>
      <c r="O6573"/>
      <c r="P6573"/>
      <c r="Q6573"/>
      <c r="U6573" s="969"/>
      <c r="V6573" s="38"/>
      <c r="W6573" s="38"/>
    </row>
    <row r="6574" spans="1:23" x14ac:dyDescent="0.35">
      <c r="A6574" s="1436">
        <v>74176</v>
      </c>
      <c r="B6574" s="1437">
        <v>1.7</v>
      </c>
      <c r="C6574" s="285" t="s">
        <v>6443</v>
      </c>
      <c r="D6574" s="1"/>
      <c r="E6574" s="1" t="s">
        <v>6110</v>
      </c>
      <c r="F6574" s="3"/>
      <c r="O6574"/>
      <c r="P6574"/>
      <c r="Q6574"/>
      <c r="U6574" s="969"/>
      <c r="V6574" s="38"/>
      <c r="W6574" s="38"/>
    </row>
    <row r="6575" spans="1:23" x14ac:dyDescent="0.35">
      <c r="A6575" s="1436">
        <v>74176</v>
      </c>
      <c r="B6575" s="1437">
        <v>1.7</v>
      </c>
      <c r="C6575" s="297" t="s">
        <v>6444</v>
      </c>
      <c r="D6575" s="1"/>
      <c r="E6575" s="1" t="s">
        <v>6110</v>
      </c>
      <c r="F6575" s="3"/>
      <c r="O6575"/>
      <c r="P6575"/>
      <c r="Q6575"/>
      <c r="U6575" s="969"/>
      <c r="V6575" s="38"/>
      <c r="W6575" s="38"/>
    </row>
    <row r="6576" spans="1:23" x14ac:dyDescent="0.35">
      <c r="A6576" s="1436">
        <v>74176</v>
      </c>
      <c r="B6576" s="1437">
        <v>1.7</v>
      </c>
      <c r="C6576" s="339" t="s">
        <v>6445</v>
      </c>
      <c r="D6576" s="1"/>
      <c r="E6576" s="1" t="s">
        <v>6110</v>
      </c>
      <c r="F6576" s="3"/>
      <c r="O6576"/>
      <c r="P6576"/>
      <c r="Q6576"/>
      <c r="U6576" s="969"/>
      <c r="V6576" s="38"/>
      <c r="W6576" s="38"/>
    </row>
    <row r="6577" spans="1:23" x14ac:dyDescent="0.35">
      <c r="A6577" s="1436">
        <v>74177</v>
      </c>
      <c r="B6577" s="1437">
        <v>1.77</v>
      </c>
      <c r="C6577" s="297" t="s">
        <v>6453</v>
      </c>
      <c r="D6577" s="1"/>
      <c r="E6577" s="1" t="s">
        <v>6110</v>
      </c>
      <c r="F6577" s="3"/>
      <c r="O6577"/>
      <c r="P6577"/>
      <c r="Q6577"/>
      <c r="U6577" s="969"/>
      <c r="V6577" s="38"/>
      <c r="W6577" s="38"/>
    </row>
    <row r="6578" spans="1:23" x14ac:dyDescent="0.35">
      <c r="A6578" s="1436">
        <v>74177</v>
      </c>
      <c r="B6578" s="1437">
        <v>1.77</v>
      </c>
      <c r="C6578" s="297" t="s">
        <v>6454</v>
      </c>
      <c r="D6578" s="1"/>
      <c r="E6578" s="1" t="s">
        <v>6110</v>
      </c>
      <c r="F6578" s="1114"/>
      <c r="O6578"/>
      <c r="P6578"/>
      <c r="Q6578"/>
      <c r="U6578" s="969"/>
      <c r="V6578" s="38"/>
      <c r="W6578" s="38"/>
    </row>
    <row r="6579" spans="1:23" x14ac:dyDescent="0.35">
      <c r="A6579" s="1436">
        <v>74177</v>
      </c>
      <c r="B6579" s="1437">
        <v>1.77</v>
      </c>
      <c r="C6579" s="297" t="s">
        <v>6455</v>
      </c>
      <c r="D6579" s="1"/>
      <c r="E6579" s="1" t="s">
        <v>6110</v>
      </c>
      <c r="F6579" s="3"/>
      <c r="O6579"/>
      <c r="P6579"/>
      <c r="Q6579"/>
      <c r="U6579" s="969"/>
      <c r="V6579" s="38"/>
      <c r="W6579" s="38"/>
    </row>
    <row r="6580" spans="1:23" x14ac:dyDescent="0.35">
      <c r="A6580" s="1436">
        <v>74178</v>
      </c>
      <c r="B6580" s="1437">
        <v>1.96</v>
      </c>
      <c r="C6580" s="297" t="s">
        <v>6456</v>
      </c>
      <c r="D6580" s="1"/>
      <c r="E6580" s="1" t="s">
        <v>6110</v>
      </c>
      <c r="F6580" s="3"/>
      <c r="O6580"/>
      <c r="P6580"/>
      <c r="Q6580"/>
      <c r="U6580" s="969"/>
      <c r="V6580" s="38"/>
      <c r="W6580" s="38"/>
    </row>
    <row r="6581" spans="1:23" x14ac:dyDescent="0.35">
      <c r="A6581" s="1436">
        <v>74178</v>
      </c>
      <c r="B6581" s="1437">
        <v>1.96</v>
      </c>
      <c r="C6581" s="285" t="s">
        <v>6457</v>
      </c>
      <c r="D6581" s="1"/>
      <c r="E6581" s="1" t="s">
        <v>6110</v>
      </c>
      <c r="F6581" s="3"/>
      <c r="O6581"/>
      <c r="P6581"/>
      <c r="Q6581"/>
      <c r="U6581" s="969"/>
      <c r="V6581" s="38"/>
      <c r="W6581" s="38"/>
    </row>
    <row r="6582" spans="1:23" x14ac:dyDescent="0.35">
      <c r="A6582" s="1436">
        <v>74181</v>
      </c>
      <c r="B6582" s="1437">
        <v>1.42</v>
      </c>
      <c r="C6582" s="285" t="s">
        <v>6424</v>
      </c>
      <c r="D6582" s="1"/>
      <c r="E6582" s="1" t="s">
        <v>6110</v>
      </c>
      <c r="F6582" s="3"/>
      <c r="O6582"/>
      <c r="P6582"/>
      <c r="Q6582"/>
      <c r="U6582" s="969"/>
      <c r="V6582" s="38"/>
      <c r="W6582" s="38"/>
    </row>
    <row r="6583" spans="1:23" x14ac:dyDescent="0.35">
      <c r="A6583" s="1436">
        <v>74182</v>
      </c>
      <c r="B6583" s="1437">
        <v>1.69</v>
      </c>
      <c r="C6583" s="285" t="s">
        <v>6442</v>
      </c>
      <c r="D6583" s="1"/>
      <c r="E6583" s="1" t="s">
        <v>6110</v>
      </c>
      <c r="F6583" s="3"/>
      <c r="O6583"/>
      <c r="P6583"/>
      <c r="Q6583"/>
      <c r="U6583" s="969"/>
      <c r="V6583" s="38"/>
      <c r="W6583" s="38"/>
    </row>
    <row r="6584" spans="1:23" x14ac:dyDescent="0.35">
      <c r="A6584" s="1436">
        <v>74183</v>
      </c>
      <c r="B6584" s="1437">
        <v>2.15</v>
      </c>
      <c r="C6584" s="285" t="s">
        <v>6468</v>
      </c>
      <c r="D6584" s="1"/>
      <c r="E6584" s="1" t="s">
        <v>6110</v>
      </c>
      <c r="F6584" s="3"/>
      <c r="O6584"/>
      <c r="P6584"/>
      <c r="Q6584"/>
      <c r="U6584" s="969"/>
      <c r="V6584" s="38"/>
      <c r="W6584" s="38"/>
    </row>
    <row r="6585" spans="1:23" x14ac:dyDescent="0.35">
      <c r="A6585" s="1436">
        <v>74185</v>
      </c>
      <c r="B6585" s="1437">
        <v>1.76</v>
      </c>
      <c r="C6585" s="285" t="s">
        <v>6451</v>
      </c>
      <c r="D6585" s="1"/>
      <c r="E6585" s="1" t="s">
        <v>6110</v>
      </c>
      <c r="F6585" s="3"/>
      <c r="O6585"/>
      <c r="P6585"/>
      <c r="Q6585"/>
      <c r="U6585" s="969"/>
      <c r="V6585" s="38"/>
      <c r="W6585" s="38"/>
    </row>
    <row r="6586" spans="1:23" x14ac:dyDescent="0.35">
      <c r="A6586" s="1436">
        <v>74220</v>
      </c>
      <c r="B6586" s="1437">
        <v>0.59</v>
      </c>
      <c r="C6586" s="285" t="s">
        <v>1044</v>
      </c>
      <c r="D6586" s="1"/>
      <c r="E6586" s="1" t="s">
        <v>6110</v>
      </c>
      <c r="F6586" s="3"/>
      <c r="O6586"/>
      <c r="P6586"/>
      <c r="Q6586"/>
      <c r="U6586" s="969"/>
      <c r="V6586" s="38"/>
      <c r="W6586" s="38"/>
    </row>
    <row r="6587" spans="1:23" x14ac:dyDescent="0.35">
      <c r="A6587" s="1436">
        <v>74230</v>
      </c>
      <c r="B6587" s="1437">
        <v>0.52</v>
      </c>
      <c r="C6587" s="285" t="s">
        <v>6278</v>
      </c>
      <c r="D6587" s="1"/>
      <c r="E6587" s="1" t="s">
        <v>6110</v>
      </c>
      <c r="F6587" s="3"/>
      <c r="O6587"/>
      <c r="P6587"/>
      <c r="Q6587"/>
      <c r="U6587" s="969"/>
      <c r="V6587" s="38"/>
      <c r="W6587" s="38"/>
    </row>
    <row r="6588" spans="1:23" x14ac:dyDescent="0.35">
      <c r="A6588" s="1436">
        <v>74246</v>
      </c>
      <c r="B6588" s="1437">
        <v>0.88</v>
      </c>
      <c r="C6588" s="285" t="s">
        <v>6313</v>
      </c>
      <c r="D6588" s="1"/>
      <c r="E6588" s="1" t="s">
        <v>6110</v>
      </c>
      <c r="F6588" s="3"/>
      <c r="O6588"/>
      <c r="P6588"/>
      <c r="Q6588"/>
      <c r="U6588" s="969"/>
      <c r="V6588" s="38"/>
      <c r="W6588" s="38"/>
    </row>
    <row r="6589" spans="1:23" x14ac:dyDescent="0.35">
      <c r="A6589" s="1436">
        <v>74246</v>
      </c>
      <c r="B6589" s="1437">
        <v>0.88</v>
      </c>
      <c r="C6589" s="285" t="s">
        <v>6314</v>
      </c>
      <c r="D6589" s="1"/>
      <c r="E6589" s="1" t="s">
        <v>6110</v>
      </c>
      <c r="F6589" s="3"/>
      <c r="O6589"/>
      <c r="P6589"/>
      <c r="Q6589"/>
      <c r="U6589" s="969"/>
      <c r="V6589" s="38"/>
      <c r="W6589" s="38"/>
    </row>
    <row r="6590" spans="1:23" x14ac:dyDescent="0.35">
      <c r="A6590" s="1438">
        <v>74248</v>
      </c>
      <c r="B6590" s="1439">
        <v>0.68</v>
      </c>
      <c r="C6590" s="324" t="s">
        <v>6295</v>
      </c>
      <c r="D6590" s="1"/>
      <c r="E6590" s="1" t="s">
        <v>6110</v>
      </c>
      <c r="F6590" s="3"/>
      <c r="O6590"/>
      <c r="P6590"/>
      <c r="Q6590"/>
      <c r="U6590" s="969"/>
      <c r="V6590" s="38"/>
      <c r="W6590" s="38"/>
    </row>
    <row r="6591" spans="1:23" x14ac:dyDescent="0.35">
      <c r="A6591" s="1436">
        <v>74250</v>
      </c>
      <c r="B6591" s="1437">
        <v>0.79</v>
      </c>
      <c r="C6591" s="285" t="s">
        <v>6306</v>
      </c>
      <c r="D6591" s="1"/>
      <c r="E6591" s="1" t="s">
        <v>6110</v>
      </c>
      <c r="F6591" s="3"/>
      <c r="O6591"/>
      <c r="P6591"/>
      <c r="Q6591"/>
      <c r="U6591" s="969"/>
      <c r="V6591" s="38"/>
      <c r="W6591" s="38"/>
    </row>
    <row r="6592" spans="1:23" x14ac:dyDescent="0.35">
      <c r="A6592" s="1438">
        <v>74270</v>
      </c>
      <c r="B6592" s="1439">
        <v>1.01</v>
      </c>
      <c r="C6592" s="324" t="s">
        <v>6345</v>
      </c>
      <c r="D6592" s="1"/>
      <c r="E6592" s="1" t="s">
        <v>6110</v>
      </c>
      <c r="F6592" s="3"/>
      <c r="O6592"/>
      <c r="P6592"/>
      <c r="Q6592"/>
      <c r="U6592" s="969"/>
      <c r="V6592" s="38"/>
      <c r="W6592" s="38"/>
    </row>
    <row r="6593" spans="1:23" x14ac:dyDescent="0.35">
      <c r="A6593" s="1438">
        <v>74280</v>
      </c>
      <c r="B6593" s="1439">
        <v>1.23</v>
      </c>
      <c r="C6593" s="324" t="s">
        <v>6392</v>
      </c>
      <c r="D6593" s="1"/>
      <c r="E6593" s="1" t="s">
        <v>6110</v>
      </c>
      <c r="F6593" s="3"/>
      <c r="O6593"/>
      <c r="P6593"/>
      <c r="Q6593"/>
      <c r="U6593" s="969"/>
      <c r="V6593" s="38"/>
      <c r="W6593" s="38"/>
    </row>
    <row r="6594" spans="1:23" x14ac:dyDescent="0.35">
      <c r="A6594" s="1436">
        <v>74400</v>
      </c>
      <c r="B6594" s="1437">
        <v>0.48</v>
      </c>
      <c r="C6594" s="285" t="s">
        <v>6270</v>
      </c>
      <c r="D6594" s="1"/>
      <c r="E6594" s="1" t="s">
        <v>6110</v>
      </c>
      <c r="F6594" s="3"/>
      <c r="O6594"/>
      <c r="P6594"/>
      <c r="Q6594"/>
      <c r="U6594" s="969"/>
      <c r="V6594" s="38"/>
      <c r="W6594" s="38"/>
    </row>
    <row r="6595" spans="1:23" x14ac:dyDescent="0.35">
      <c r="A6595" s="1436">
        <v>76010</v>
      </c>
      <c r="B6595" s="1437">
        <v>0.18</v>
      </c>
      <c r="C6595" s="285" t="s">
        <v>6214</v>
      </c>
      <c r="D6595" s="1"/>
      <c r="E6595" s="1" t="s">
        <v>6110</v>
      </c>
      <c r="F6595" s="3"/>
      <c r="O6595"/>
      <c r="P6595"/>
      <c r="Q6595"/>
      <c r="U6595" s="969"/>
      <c r="V6595" s="38"/>
      <c r="W6595" s="38"/>
    </row>
    <row r="6596" spans="1:23" x14ac:dyDescent="0.35">
      <c r="A6596" s="1436">
        <v>76536</v>
      </c>
      <c r="B6596" s="1437">
        <v>0.55000000000000004</v>
      </c>
      <c r="C6596" s="297" t="s">
        <v>6281</v>
      </c>
      <c r="D6596" s="1"/>
      <c r="E6596" s="1" t="s">
        <v>6110</v>
      </c>
      <c r="F6596" s="3"/>
      <c r="O6596"/>
      <c r="P6596"/>
      <c r="Q6596"/>
      <c r="U6596" s="969"/>
      <c r="V6596" s="38"/>
      <c r="W6596" s="38"/>
    </row>
    <row r="6597" spans="1:23" x14ac:dyDescent="0.35">
      <c r="A6597" s="1436">
        <v>76604</v>
      </c>
      <c r="B6597" s="1437">
        <v>0.57999999999999996</v>
      </c>
      <c r="C6597" s="297" t="s">
        <v>6284</v>
      </c>
      <c r="D6597" s="1"/>
      <c r="E6597" s="1" t="s">
        <v>6110</v>
      </c>
      <c r="F6597" s="3"/>
      <c r="O6597"/>
      <c r="P6597"/>
      <c r="Q6597"/>
      <c r="U6597" s="969"/>
      <c r="V6597" s="38"/>
      <c r="W6597" s="38"/>
    </row>
    <row r="6598" spans="1:23" x14ac:dyDescent="0.35">
      <c r="A6598" s="1436">
        <v>76641</v>
      </c>
      <c r="B6598" s="1437">
        <v>0.71</v>
      </c>
      <c r="C6598" s="285" t="s">
        <v>1065</v>
      </c>
      <c r="D6598" s="1"/>
      <c r="E6598" s="1" t="s">
        <v>6110</v>
      </c>
      <c r="F6598" s="3"/>
      <c r="O6598"/>
      <c r="P6598"/>
      <c r="Q6598"/>
      <c r="U6598" s="969"/>
      <c r="V6598" s="38"/>
      <c r="W6598" s="38"/>
    </row>
    <row r="6599" spans="1:23" x14ac:dyDescent="0.35">
      <c r="A6599" s="1436">
        <v>76641</v>
      </c>
      <c r="B6599" s="1437">
        <v>0.71</v>
      </c>
      <c r="C6599" s="297" t="s">
        <v>6298</v>
      </c>
      <c r="D6599" s="1"/>
      <c r="E6599" s="1" t="s">
        <v>6110</v>
      </c>
      <c r="F6599" s="3"/>
      <c r="O6599"/>
      <c r="P6599"/>
      <c r="Q6599"/>
      <c r="U6599" s="969"/>
      <c r="V6599" s="38"/>
      <c r="W6599" s="38"/>
    </row>
    <row r="6600" spans="1:23" x14ac:dyDescent="0.35">
      <c r="A6600" s="1436">
        <v>76641</v>
      </c>
      <c r="B6600" s="1437">
        <v>0.71</v>
      </c>
      <c r="C6600" s="297" t="s">
        <v>6299</v>
      </c>
      <c r="D6600" s="1"/>
      <c r="E6600" s="1" t="s">
        <v>6110</v>
      </c>
      <c r="F6600" s="3"/>
      <c r="O6600"/>
      <c r="P6600"/>
      <c r="Q6600"/>
      <c r="U6600" s="969"/>
      <c r="V6600" s="38"/>
      <c r="W6600" s="38"/>
    </row>
    <row r="6601" spans="1:23" x14ac:dyDescent="0.35">
      <c r="A6601" s="1436">
        <v>76642</v>
      </c>
      <c r="B6601" s="1437">
        <v>0.66</v>
      </c>
      <c r="C6601" s="339" t="s">
        <v>6287</v>
      </c>
      <c r="D6601" s="1"/>
      <c r="E6601" s="1" t="s">
        <v>6110</v>
      </c>
      <c r="F6601" s="3"/>
      <c r="O6601"/>
      <c r="P6601"/>
      <c r="Q6601"/>
      <c r="U6601" s="969"/>
      <c r="V6601" s="38"/>
      <c r="W6601" s="38"/>
    </row>
    <row r="6602" spans="1:23" x14ac:dyDescent="0.35">
      <c r="A6602" s="1436">
        <v>76642</v>
      </c>
      <c r="B6602" s="1437">
        <v>0.66</v>
      </c>
      <c r="C6602" s="339" t="s">
        <v>6288</v>
      </c>
      <c r="D6602" s="1"/>
      <c r="E6602" s="1" t="s">
        <v>6110</v>
      </c>
      <c r="F6602" s="3"/>
      <c r="O6602"/>
      <c r="P6602"/>
      <c r="Q6602"/>
      <c r="U6602" s="969"/>
      <c r="V6602" s="38"/>
      <c r="W6602" s="38"/>
    </row>
    <row r="6603" spans="1:23" x14ac:dyDescent="0.35">
      <c r="A6603" s="1436">
        <v>76700</v>
      </c>
      <c r="B6603" s="1437">
        <v>0.79</v>
      </c>
      <c r="C6603" s="297" t="s">
        <v>6307</v>
      </c>
      <c r="D6603" s="1"/>
      <c r="E6603" s="1" t="s">
        <v>6110</v>
      </c>
      <c r="F6603" s="3"/>
      <c r="O6603"/>
      <c r="P6603"/>
      <c r="Q6603"/>
      <c r="U6603" s="969"/>
      <c r="V6603" s="38"/>
      <c r="W6603" s="38"/>
    </row>
    <row r="6604" spans="1:23" x14ac:dyDescent="0.35">
      <c r="A6604" s="1436">
        <v>76705</v>
      </c>
      <c r="B6604" s="1437">
        <v>0.57999999999999996</v>
      </c>
      <c r="C6604" s="297" t="s">
        <v>6285</v>
      </c>
      <c r="D6604" s="1"/>
      <c r="E6604" s="1" t="s">
        <v>6110</v>
      </c>
      <c r="F6604" s="3"/>
      <c r="O6604"/>
      <c r="P6604"/>
      <c r="Q6604"/>
      <c r="U6604" s="969"/>
      <c r="V6604" s="38"/>
      <c r="W6604" s="38"/>
    </row>
    <row r="6605" spans="1:23" x14ac:dyDescent="0.35">
      <c r="A6605" s="1436">
        <v>76705</v>
      </c>
      <c r="B6605" s="1437">
        <v>0.57999999999999996</v>
      </c>
      <c r="C6605" s="285" t="s">
        <v>6286</v>
      </c>
      <c r="D6605" s="1"/>
      <c r="E6605" s="1" t="s">
        <v>6110</v>
      </c>
      <c r="F6605" s="3"/>
      <c r="O6605"/>
      <c r="P6605"/>
      <c r="Q6605"/>
      <c r="U6605" s="969"/>
      <c r="V6605" s="38"/>
      <c r="W6605" s="38"/>
    </row>
    <row r="6606" spans="1:23" x14ac:dyDescent="0.35">
      <c r="A6606" s="1436">
        <v>76705</v>
      </c>
      <c r="B6606" s="1437">
        <v>0.57999999999999996</v>
      </c>
      <c r="C6606" s="285" t="s">
        <v>5811</v>
      </c>
      <c r="D6606" s="1"/>
      <c r="E6606" s="1" t="s">
        <v>6110</v>
      </c>
      <c r="F6606" s="3"/>
      <c r="O6606"/>
      <c r="P6606"/>
      <c r="Q6606"/>
      <c r="U6606" s="969"/>
      <c r="V6606" s="38"/>
      <c r="W6606" s="38"/>
    </row>
    <row r="6607" spans="1:23" x14ac:dyDescent="0.35">
      <c r="A6607" s="1436">
        <v>76706</v>
      </c>
      <c r="B6607" s="1437">
        <v>0.54</v>
      </c>
      <c r="C6607" s="297" t="s">
        <v>6279</v>
      </c>
      <c r="D6607" s="1"/>
      <c r="E6607" s="1" t="s">
        <v>6110</v>
      </c>
      <c r="F6607" s="3"/>
      <c r="O6607"/>
      <c r="P6607"/>
      <c r="Q6607"/>
      <c r="U6607" s="969"/>
      <c r="V6607" s="38"/>
      <c r="W6607" s="38"/>
    </row>
    <row r="6608" spans="1:23" x14ac:dyDescent="0.35">
      <c r="A6608" s="1436">
        <v>76770</v>
      </c>
      <c r="B6608" s="1437">
        <v>0.72</v>
      </c>
      <c r="C6608" s="297" t="s">
        <v>6300</v>
      </c>
      <c r="D6608" s="1"/>
      <c r="E6608" s="1" t="s">
        <v>6110</v>
      </c>
      <c r="F6608" s="3"/>
      <c r="O6608"/>
      <c r="P6608"/>
      <c r="Q6608"/>
      <c r="U6608" s="969"/>
      <c r="V6608" s="38"/>
      <c r="W6608" s="38"/>
    </row>
    <row r="6609" spans="1:23" x14ac:dyDescent="0.35">
      <c r="A6609" s="1436">
        <v>76770</v>
      </c>
      <c r="B6609" s="1437">
        <v>0.72</v>
      </c>
      <c r="C6609" s="297" t="s">
        <v>6301</v>
      </c>
      <c r="D6609" s="1"/>
      <c r="E6609" s="1" t="s">
        <v>6110</v>
      </c>
      <c r="F6609" s="3"/>
      <c r="O6609"/>
      <c r="P6609"/>
      <c r="Q6609"/>
      <c r="U6609" s="969"/>
      <c r="V6609" s="38"/>
      <c r="W6609" s="38"/>
    </row>
    <row r="6610" spans="1:23" x14ac:dyDescent="0.35">
      <c r="A6610" s="1436">
        <v>76775</v>
      </c>
      <c r="B6610" s="1437">
        <v>0.56999999999999995</v>
      </c>
      <c r="C6610" s="297" t="s">
        <v>6282</v>
      </c>
      <c r="D6610" s="1"/>
      <c r="E6610" s="1" t="s">
        <v>6110</v>
      </c>
      <c r="F6610" s="3"/>
      <c r="O6610"/>
      <c r="P6610"/>
      <c r="Q6610"/>
      <c r="U6610" s="969"/>
      <c r="V6610" s="38"/>
      <c r="W6610" s="38"/>
    </row>
    <row r="6611" spans="1:23" x14ac:dyDescent="0.35">
      <c r="A6611" s="1436">
        <v>76775</v>
      </c>
      <c r="B6611" s="1437">
        <v>0.56999999999999995</v>
      </c>
      <c r="C6611" s="297" t="s">
        <v>6283</v>
      </c>
      <c r="D6611" s="1"/>
      <c r="E6611" s="1" t="s">
        <v>6110</v>
      </c>
      <c r="F6611" s="3"/>
      <c r="O6611"/>
      <c r="P6611"/>
      <c r="Q6611"/>
      <c r="U6611" s="969"/>
      <c r="V6611" s="38"/>
      <c r="W6611" s="38"/>
    </row>
    <row r="6612" spans="1:23" x14ac:dyDescent="0.35">
      <c r="A6612" s="1436">
        <v>76805</v>
      </c>
      <c r="B6612" s="1437">
        <v>0.97</v>
      </c>
      <c r="C6612" s="339" t="s">
        <v>6316</v>
      </c>
      <c r="D6612" s="1"/>
      <c r="E6612" s="1" t="s">
        <v>6110</v>
      </c>
      <c r="F6612" s="3"/>
      <c r="O6612"/>
      <c r="P6612"/>
      <c r="Q6612"/>
      <c r="U6612" s="969"/>
      <c r="V6612" s="38"/>
      <c r="W6612" s="38"/>
    </row>
    <row r="6613" spans="1:23" x14ac:dyDescent="0.35">
      <c r="A6613" s="1436">
        <v>76817</v>
      </c>
      <c r="B6613" s="1437">
        <v>0.73</v>
      </c>
      <c r="C6613" s="285" t="s">
        <v>3959</v>
      </c>
      <c r="D6613" s="1"/>
      <c r="E6613" s="1" t="s">
        <v>6110</v>
      </c>
      <c r="F6613" s="3"/>
      <c r="O6613"/>
      <c r="P6613"/>
      <c r="Q6613"/>
      <c r="U6613" s="969"/>
      <c r="V6613" s="38"/>
      <c r="W6613" s="38"/>
    </row>
    <row r="6614" spans="1:23" x14ac:dyDescent="0.35">
      <c r="A6614" s="1438">
        <v>76856</v>
      </c>
      <c r="B6614" s="1439">
        <v>0.67</v>
      </c>
      <c r="C6614" s="339" t="s">
        <v>6289</v>
      </c>
      <c r="D6614" s="1"/>
      <c r="E6614" s="1" t="s">
        <v>6110</v>
      </c>
      <c r="F6614" s="3"/>
      <c r="O6614"/>
      <c r="P6614"/>
      <c r="Q6614"/>
      <c r="U6614" s="969"/>
      <c r="V6614" s="38"/>
      <c r="W6614" s="38"/>
    </row>
    <row r="6615" spans="1:23" x14ac:dyDescent="0.35">
      <c r="A6615" s="1436">
        <v>76856</v>
      </c>
      <c r="B6615" s="1437">
        <v>0.67</v>
      </c>
      <c r="C6615" s="297" t="s">
        <v>1538</v>
      </c>
      <c r="D6615" s="1"/>
      <c r="E6615" s="1" t="s">
        <v>6110</v>
      </c>
      <c r="F6615" s="3"/>
      <c r="O6615"/>
      <c r="P6615"/>
      <c r="Q6615"/>
      <c r="U6615" s="969"/>
      <c r="V6615" s="38"/>
      <c r="W6615" s="38"/>
    </row>
    <row r="6616" spans="1:23" x14ac:dyDescent="0.35">
      <c r="A6616" s="1436">
        <v>76857</v>
      </c>
      <c r="B6616" s="1437">
        <v>0.49</v>
      </c>
      <c r="C6616" s="297" t="s">
        <v>6271</v>
      </c>
      <c r="D6616" s="1"/>
      <c r="E6616" s="1" t="s">
        <v>6110</v>
      </c>
      <c r="F6616" s="3"/>
      <c r="O6616"/>
      <c r="P6616"/>
      <c r="Q6616"/>
      <c r="U6616" s="969"/>
      <c r="V6616" s="38"/>
      <c r="W6616" s="38"/>
    </row>
    <row r="6617" spans="1:23" x14ac:dyDescent="0.35">
      <c r="A6617" s="1436">
        <v>76872</v>
      </c>
      <c r="B6617" s="1437">
        <v>0.65</v>
      </c>
      <c r="C6617" s="297" t="s">
        <v>674</v>
      </c>
      <c r="D6617" s="1"/>
      <c r="E6617" s="1" t="s">
        <v>6110</v>
      </c>
      <c r="F6617" s="3"/>
      <c r="O6617"/>
      <c r="P6617"/>
      <c r="Q6617"/>
      <c r="U6617" s="969"/>
      <c r="V6617" s="38"/>
      <c r="W6617" s="38"/>
    </row>
    <row r="6618" spans="1:23" x14ac:dyDescent="0.35">
      <c r="A6618" s="1438">
        <v>76881</v>
      </c>
      <c r="B6618" s="1439">
        <v>0.88</v>
      </c>
      <c r="C6618" s="324" t="s">
        <v>6315</v>
      </c>
      <c r="D6618" s="1"/>
      <c r="E6618" s="1" t="s">
        <v>6110</v>
      </c>
      <c r="F6618" s="3"/>
      <c r="O6618"/>
      <c r="P6618"/>
      <c r="Q6618"/>
      <c r="U6618" s="969"/>
      <c r="V6618" s="38"/>
      <c r="W6618" s="38"/>
    </row>
    <row r="6619" spans="1:23" x14ac:dyDescent="0.35">
      <c r="A6619" s="1436">
        <v>76882</v>
      </c>
      <c r="B6619" s="1437">
        <v>0.67</v>
      </c>
      <c r="C6619" s="324" t="s">
        <v>6290</v>
      </c>
      <c r="D6619" s="1"/>
      <c r="E6619" s="1" t="s">
        <v>6110</v>
      </c>
      <c r="F6619" s="3"/>
      <c r="O6619"/>
      <c r="P6619"/>
      <c r="Q6619"/>
      <c r="U6619" s="969"/>
      <c r="V6619" s="38"/>
      <c r="W6619" s="38"/>
    </row>
    <row r="6620" spans="1:23" x14ac:dyDescent="0.35">
      <c r="A6620" s="1436">
        <v>76882</v>
      </c>
      <c r="B6620" s="1437">
        <v>0.67</v>
      </c>
      <c r="C6620" s="324" t="s">
        <v>6291</v>
      </c>
      <c r="D6620" s="1"/>
      <c r="E6620" s="1" t="s">
        <v>6110</v>
      </c>
      <c r="F6620" s="3"/>
      <c r="O6620"/>
      <c r="P6620"/>
      <c r="Q6620"/>
      <c r="U6620" s="969"/>
      <c r="V6620" s="38"/>
      <c r="W6620" s="38"/>
    </row>
    <row r="6621" spans="1:23" x14ac:dyDescent="0.35">
      <c r="A6621" s="1436">
        <v>76882</v>
      </c>
      <c r="B6621" s="1437">
        <v>0.67</v>
      </c>
      <c r="C6621" s="324" t="s">
        <v>6292</v>
      </c>
      <c r="D6621" s="1"/>
      <c r="E6621" s="1" t="s">
        <v>6110</v>
      </c>
      <c r="F6621" s="3"/>
      <c r="O6621"/>
      <c r="P6621"/>
      <c r="Q6621"/>
      <c r="U6621" s="969"/>
      <c r="V6621" s="38"/>
      <c r="W6621" s="38"/>
    </row>
    <row r="6622" spans="1:23" x14ac:dyDescent="0.35">
      <c r="A6622" s="1436">
        <v>76882</v>
      </c>
      <c r="B6622" s="1437">
        <v>0.67</v>
      </c>
      <c r="C6622" s="324" t="s">
        <v>6293</v>
      </c>
      <c r="D6622" s="1"/>
      <c r="E6622" s="1" t="s">
        <v>6110</v>
      </c>
      <c r="F6622" s="3"/>
      <c r="O6622"/>
      <c r="P6622"/>
      <c r="Q6622"/>
      <c r="U6622" s="969"/>
      <c r="V6622" s="38"/>
      <c r="W6622" s="38"/>
    </row>
    <row r="6623" spans="1:23" x14ac:dyDescent="0.35">
      <c r="A6623" s="1436">
        <v>76882</v>
      </c>
      <c r="B6623" s="1437">
        <v>0.67</v>
      </c>
      <c r="C6623" s="285" t="s">
        <v>6294</v>
      </c>
      <c r="D6623" s="1"/>
      <c r="E6623" s="1" t="s">
        <v>6110</v>
      </c>
      <c r="F6623" s="3"/>
      <c r="O6623"/>
      <c r="P6623"/>
      <c r="Q6623"/>
      <c r="U6623" s="969"/>
      <c r="V6623" s="38"/>
      <c r="W6623" s="38"/>
    </row>
    <row r="6624" spans="1:23" x14ac:dyDescent="0.35">
      <c r="A6624" s="1436">
        <v>77072</v>
      </c>
      <c r="B6624" s="1437">
        <v>0.19</v>
      </c>
      <c r="C6624" s="297" t="s">
        <v>966</v>
      </c>
      <c r="D6624" s="1"/>
      <c r="E6624" s="1" t="s">
        <v>6110</v>
      </c>
      <c r="F6624" s="3"/>
      <c r="O6624"/>
      <c r="P6624"/>
      <c r="Q6624"/>
      <c r="U6624" s="969"/>
      <c r="V6624" s="38"/>
      <c r="W6624" s="38"/>
    </row>
    <row r="6625" spans="1:23" x14ac:dyDescent="0.35">
      <c r="A6625" s="1436">
        <v>77073</v>
      </c>
      <c r="B6625" s="1437">
        <v>0.25</v>
      </c>
      <c r="C6625" s="285" t="s">
        <v>6248</v>
      </c>
      <c r="D6625" s="1"/>
      <c r="E6625" s="1" t="s">
        <v>6110</v>
      </c>
      <c r="F6625" s="3"/>
      <c r="O6625"/>
      <c r="P6625"/>
      <c r="Q6625"/>
      <c r="U6625" s="969"/>
      <c r="V6625" s="38"/>
      <c r="W6625" s="38"/>
    </row>
    <row r="6626" spans="1:23" x14ac:dyDescent="0.35">
      <c r="A6626" s="1438">
        <v>77075</v>
      </c>
      <c r="B6626" s="1439">
        <v>0.54</v>
      </c>
      <c r="C6626" s="324" t="s">
        <v>6280</v>
      </c>
      <c r="D6626" s="1"/>
      <c r="E6626" s="1" t="s">
        <v>6110</v>
      </c>
      <c r="O6626"/>
      <c r="P6626"/>
      <c r="Q6626"/>
      <c r="U6626" s="969"/>
      <c r="V6626" s="38"/>
      <c r="W6626" s="38"/>
    </row>
    <row r="6627" spans="1:23" x14ac:dyDescent="0.35">
      <c r="A6627" s="1436">
        <v>77080</v>
      </c>
      <c r="B6627" s="1437">
        <v>0.2</v>
      </c>
      <c r="C6627" s="285" t="s">
        <v>6221</v>
      </c>
      <c r="D6627" s="1"/>
      <c r="E6627" s="1" t="s">
        <v>6110</v>
      </c>
      <c r="F6627" s="3"/>
      <c r="O6627"/>
      <c r="P6627"/>
      <c r="Q6627"/>
      <c r="U6627" s="969"/>
      <c r="V6627" s="38"/>
      <c r="W6627" s="38"/>
    </row>
    <row r="6628" spans="1:23" x14ac:dyDescent="0.35">
      <c r="A6628" s="1436">
        <v>77084</v>
      </c>
      <c r="B6628" s="1437">
        <v>1.56</v>
      </c>
      <c r="C6628" s="285" t="s">
        <v>6431</v>
      </c>
      <c r="D6628" s="1"/>
      <c r="E6628" s="1" t="s">
        <v>6110</v>
      </c>
      <c r="F6628" s="3"/>
      <c r="O6628"/>
      <c r="P6628"/>
      <c r="Q6628"/>
      <c r="U6628" s="969"/>
      <c r="V6628" s="38"/>
      <c r="W6628" s="38"/>
    </row>
    <row r="6629" spans="1:23" x14ac:dyDescent="0.35">
      <c r="A6629" s="1436">
        <v>93306</v>
      </c>
      <c r="B6629" s="1437">
        <v>1.42</v>
      </c>
      <c r="C6629" s="297" t="s">
        <v>6425</v>
      </c>
      <c r="D6629" s="1"/>
      <c r="E6629" s="1" t="s">
        <v>6110</v>
      </c>
      <c r="F6629" s="3"/>
      <c r="O6629"/>
      <c r="P6629"/>
      <c r="Q6629"/>
      <c r="U6629" s="969"/>
      <c r="V6629" s="38"/>
      <c r="W6629" s="38"/>
    </row>
    <row r="6630" spans="1:23" x14ac:dyDescent="0.35">
      <c r="A6630" s="1436">
        <v>93320</v>
      </c>
      <c r="B6630" s="1437">
        <v>0.37</v>
      </c>
      <c r="C6630" s="285" t="s">
        <v>6262</v>
      </c>
      <c r="D6630" s="1"/>
      <c r="E6630" s="1" t="s">
        <v>6110</v>
      </c>
      <c r="O6630"/>
      <c r="P6630"/>
      <c r="Q6630"/>
      <c r="U6630" s="969"/>
      <c r="V6630" s="38"/>
      <c r="W6630" s="38"/>
    </row>
    <row r="6631" spans="1:23" x14ac:dyDescent="0.35">
      <c r="A6631" s="1436">
        <v>93350</v>
      </c>
      <c r="B6631" s="1437">
        <v>1.42</v>
      </c>
      <c r="C6631" s="285" t="s">
        <v>6426</v>
      </c>
      <c r="D6631" s="1"/>
      <c r="E6631" s="1" t="s">
        <v>6110</v>
      </c>
      <c r="F6631" s="1128"/>
      <c r="O6631"/>
      <c r="P6631"/>
      <c r="Q6631"/>
      <c r="U6631" s="969"/>
      <c r="V6631" s="38"/>
      <c r="W6631" s="38"/>
    </row>
    <row r="6632" spans="1:23" x14ac:dyDescent="0.35">
      <c r="A6632" s="1436">
        <v>93880</v>
      </c>
      <c r="B6632" s="1437">
        <v>0.78</v>
      </c>
      <c r="C6632" s="297" t="s">
        <v>6302</v>
      </c>
      <c r="D6632" s="1"/>
      <c r="E6632" s="1" t="s">
        <v>6110</v>
      </c>
      <c r="F6632" s="3"/>
      <c r="O6632"/>
      <c r="P6632"/>
      <c r="Q6632"/>
      <c r="U6632" s="969"/>
      <c r="V6632" s="38"/>
      <c r="W6632" s="38"/>
    </row>
    <row r="6633" spans="1:23" x14ac:dyDescent="0.35">
      <c r="A6633" s="1436">
        <v>93880</v>
      </c>
      <c r="B6633" s="1437">
        <v>0.78</v>
      </c>
      <c r="C6633" s="297" t="s">
        <v>6303</v>
      </c>
      <c r="D6633" s="1"/>
      <c r="E6633" s="1" t="s">
        <v>6110</v>
      </c>
      <c r="F6633" s="3"/>
      <c r="O6633"/>
      <c r="P6633"/>
      <c r="Q6633"/>
      <c r="U6633" s="969"/>
      <c r="V6633" s="38"/>
      <c r="W6633" s="38"/>
    </row>
    <row r="6634" spans="1:23" x14ac:dyDescent="0.35">
      <c r="A6634" s="1436">
        <v>93923</v>
      </c>
      <c r="B6634" s="1437">
        <v>0.44</v>
      </c>
      <c r="C6634" s="285" t="s">
        <v>6263</v>
      </c>
      <c r="D6634" s="1"/>
      <c r="E6634" s="1" t="s">
        <v>6110</v>
      </c>
      <c r="F6634" s="3"/>
      <c r="O6634"/>
      <c r="P6634"/>
      <c r="Q6634"/>
      <c r="U6634" s="969"/>
      <c r="V6634" s="38"/>
      <c r="W6634" s="38"/>
    </row>
    <row r="6635" spans="1:23" x14ac:dyDescent="0.35">
      <c r="A6635" s="1436">
        <v>93925</v>
      </c>
      <c r="B6635" s="1437">
        <v>0.78</v>
      </c>
      <c r="C6635" s="339" t="s">
        <v>6304</v>
      </c>
      <c r="D6635" s="1"/>
      <c r="E6635" s="1" t="s">
        <v>6110</v>
      </c>
      <c r="F6635" s="3"/>
      <c r="O6635"/>
      <c r="P6635"/>
      <c r="Q6635"/>
      <c r="U6635" s="969"/>
      <c r="V6635" s="38"/>
      <c r="W6635" s="38"/>
    </row>
    <row r="6636" spans="1:23" x14ac:dyDescent="0.35">
      <c r="A6636" s="1436">
        <v>93926</v>
      </c>
      <c r="B6636" s="1437">
        <v>0.49</v>
      </c>
      <c r="C6636" s="297" t="s">
        <v>6272</v>
      </c>
      <c r="D6636" s="1"/>
      <c r="E6636" s="1" t="s">
        <v>6110</v>
      </c>
      <c r="F6636" s="3"/>
      <c r="O6636"/>
      <c r="P6636"/>
      <c r="Q6636"/>
      <c r="U6636" s="969"/>
      <c r="V6636" s="38"/>
      <c r="W6636" s="38"/>
    </row>
    <row r="6637" spans="1:23" x14ac:dyDescent="0.35">
      <c r="A6637" s="1436">
        <v>93926</v>
      </c>
      <c r="B6637" s="1437">
        <v>0.49</v>
      </c>
      <c r="C6637" s="339" t="s">
        <v>6273</v>
      </c>
      <c r="D6637" s="1"/>
      <c r="E6637" s="1" t="s">
        <v>6110</v>
      </c>
      <c r="F6637" s="3"/>
      <c r="O6637"/>
      <c r="P6637"/>
      <c r="Q6637"/>
      <c r="U6637" s="969"/>
      <c r="V6637" s="38"/>
      <c r="W6637" s="38"/>
    </row>
    <row r="6638" spans="1:23" x14ac:dyDescent="0.35">
      <c r="A6638" s="1436">
        <v>93926</v>
      </c>
      <c r="B6638" s="1437">
        <v>0.49</v>
      </c>
      <c r="C6638" s="297" t="s">
        <v>6274</v>
      </c>
      <c r="D6638" s="1"/>
      <c r="E6638" s="1" t="s">
        <v>6110</v>
      </c>
      <c r="F6638" s="3"/>
      <c r="O6638"/>
      <c r="P6638"/>
      <c r="Q6638"/>
      <c r="U6638" s="969"/>
      <c r="V6638" s="38"/>
      <c r="W6638" s="38"/>
    </row>
    <row r="6639" spans="1:23" x14ac:dyDescent="0.35">
      <c r="A6639" s="1436">
        <v>93930</v>
      </c>
      <c r="B6639" s="1437">
        <v>0.78</v>
      </c>
      <c r="C6639" s="285" t="s">
        <v>6305</v>
      </c>
      <c r="D6639" s="1"/>
      <c r="E6639" s="1" t="s">
        <v>6110</v>
      </c>
      <c r="F6639" s="3"/>
      <c r="O6639"/>
      <c r="P6639"/>
      <c r="Q6639"/>
      <c r="U6639" s="969"/>
      <c r="V6639" s="38"/>
      <c r="W6639" s="38"/>
    </row>
    <row r="6640" spans="1:23" x14ac:dyDescent="0.35">
      <c r="A6640" s="1436">
        <v>93931</v>
      </c>
      <c r="B6640" s="1437">
        <v>0.49</v>
      </c>
      <c r="C6640" s="297" t="s">
        <v>6275</v>
      </c>
      <c r="D6640" s="1"/>
      <c r="E6640" s="1" t="s">
        <v>6110</v>
      </c>
      <c r="F6640" s="3"/>
      <c r="O6640"/>
      <c r="P6640"/>
      <c r="Q6640"/>
      <c r="U6640" s="969"/>
      <c r="V6640" s="38"/>
      <c r="W6640" s="38"/>
    </row>
    <row r="6641" spans="1:23" x14ac:dyDescent="0.35">
      <c r="A6641" s="1436">
        <v>93931</v>
      </c>
      <c r="B6641" s="1437">
        <v>0.49</v>
      </c>
      <c r="C6641" s="285" t="s">
        <v>6276</v>
      </c>
      <c r="D6641" s="1"/>
      <c r="E6641" s="1" t="s">
        <v>6110</v>
      </c>
      <c r="F6641" s="3"/>
      <c r="O6641"/>
      <c r="P6641"/>
      <c r="Q6641"/>
      <c r="U6641" s="969"/>
      <c r="V6641" s="38"/>
      <c r="W6641" s="38"/>
    </row>
    <row r="6642" spans="1:23" x14ac:dyDescent="0.35">
      <c r="A6642" s="1436">
        <v>93931</v>
      </c>
      <c r="B6642" s="1437">
        <v>0.49</v>
      </c>
      <c r="C6642" s="285" t="s">
        <v>6277</v>
      </c>
      <c r="D6642" s="1"/>
      <c r="E6642" s="1" t="s">
        <v>6110</v>
      </c>
      <c r="F6642" s="3"/>
      <c r="O6642"/>
      <c r="P6642"/>
      <c r="Q6642"/>
      <c r="U6642" s="969"/>
      <c r="V6642" s="38"/>
      <c r="W6642" s="38"/>
    </row>
    <row r="6643" spans="1:23" x14ac:dyDescent="0.35">
      <c r="A6643" s="1436">
        <v>93970</v>
      </c>
      <c r="B6643" s="1437">
        <v>0.68</v>
      </c>
      <c r="C6643" s="285" t="s">
        <v>6296</v>
      </c>
      <c r="D6643" s="1"/>
      <c r="E6643" s="1" t="s">
        <v>6110</v>
      </c>
      <c r="F6643" s="3"/>
      <c r="O6643"/>
      <c r="P6643"/>
      <c r="Q6643"/>
      <c r="U6643" s="969"/>
      <c r="V6643" s="38"/>
      <c r="W6643" s="38"/>
    </row>
    <row r="6644" spans="1:23" x14ac:dyDescent="0.35">
      <c r="A6644" s="1436">
        <v>93970</v>
      </c>
      <c r="B6644" s="1437">
        <v>0.68</v>
      </c>
      <c r="C6644" s="297" t="s">
        <v>6297</v>
      </c>
      <c r="D6644" s="1"/>
      <c r="E6644" s="1" t="s">
        <v>6110</v>
      </c>
      <c r="O6644"/>
      <c r="P6644"/>
      <c r="Q6644"/>
      <c r="U6644" s="969"/>
      <c r="V6644" s="38"/>
      <c r="W6644" s="38"/>
    </row>
    <row r="6645" spans="1:23" x14ac:dyDescent="0.35">
      <c r="A6645" s="1436">
        <v>93971</v>
      </c>
      <c r="B6645" s="1437">
        <v>0.44</v>
      </c>
      <c r="C6645" s="297" t="s">
        <v>6264</v>
      </c>
      <c r="D6645" s="1"/>
      <c r="E6645" s="1" t="s">
        <v>6110</v>
      </c>
      <c r="F6645" s="3"/>
      <c r="O6645"/>
      <c r="P6645"/>
      <c r="Q6645"/>
      <c r="U6645" s="969"/>
      <c r="V6645" s="38"/>
      <c r="W6645" s="38"/>
    </row>
    <row r="6646" spans="1:23" x14ac:dyDescent="0.35">
      <c r="A6646" s="1436">
        <v>93971</v>
      </c>
      <c r="B6646" s="1437">
        <v>0.44</v>
      </c>
      <c r="C6646" s="297" t="s">
        <v>6265</v>
      </c>
      <c r="D6646" s="1"/>
      <c r="E6646" s="1" t="s">
        <v>6110</v>
      </c>
      <c r="F6646" s="3"/>
      <c r="O6646"/>
      <c r="P6646"/>
      <c r="Q6646"/>
      <c r="U6646" s="969"/>
      <c r="V6646" s="38"/>
      <c r="W6646" s="38"/>
    </row>
    <row r="6647" spans="1:23" x14ac:dyDescent="0.35">
      <c r="A6647" s="1436">
        <v>93971</v>
      </c>
      <c r="B6647" s="1437">
        <v>0.44</v>
      </c>
      <c r="C6647" s="285" t="s">
        <v>6266</v>
      </c>
      <c r="D6647" s="1"/>
      <c r="E6647" s="1" t="s">
        <v>6110</v>
      </c>
      <c r="F6647" s="3"/>
      <c r="O6647"/>
      <c r="P6647"/>
      <c r="Q6647"/>
      <c r="U6647" s="969"/>
      <c r="V6647" s="38"/>
      <c r="W6647" s="38"/>
    </row>
    <row r="6648" spans="1:23" x14ac:dyDescent="0.35">
      <c r="A6648" s="1436">
        <v>93971</v>
      </c>
      <c r="B6648" s="1437">
        <v>0.44</v>
      </c>
      <c r="C6648" s="285" t="s">
        <v>6267</v>
      </c>
      <c r="D6648" s="1"/>
      <c r="E6648" s="1" t="s">
        <v>6110</v>
      </c>
      <c r="O6648"/>
      <c r="P6648"/>
      <c r="Q6648"/>
      <c r="U6648" s="969"/>
      <c r="V6648" s="38"/>
      <c r="W6648" s="38"/>
    </row>
    <row r="6649" spans="1:23" x14ac:dyDescent="0.35">
      <c r="A6649" s="1436">
        <v>93971</v>
      </c>
      <c r="B6649" s="1437">
        <v>0.44</v>
      </c>
      <c r="C6649" s="297" t="s">
        <v>6268</v>
      </c>
      <c r="D6649" s="1"/>
      <c r="E6649" s="1" t="s">
        <v>6110</v>
      </c>
      <c r="F6649" s="3"/>
      <c r="O6649"/>
      <c r="P6649"/>
      <c r="Q6649"/>
      <c r="U6649" s="969"/>
      <c r="V6649" s="38"/>
      <c r="W6649" s="38"/>
    </row>
    <row r="6650" spans="1:23" x14ac:dyDescent="0.35">
      <c r="A6650" s="1436">
        <v>93971</v>
      </c>
      <c r="B6650" s="1437">
        <v>0.44</v>
      </c>
      <c r="C6650" s="297" t="s">
        <v>6269</v>
      </c>
      <c r="D6650" s="1"/>
      <c r="E6650" s="1" t="s">
        <v>6110</v>
      </c>
      <c r="F6650" s="3"/>
      <c r="O6650"/>
      <c r="P6650"/>
      <c r="Q6650"/>
      <c r="U6650" s="969"/>
      <c r="V6650" s="38"/>
      <c r="W6650" s="38"/>
    </row>
    <row r="6651" spans="1:23" x14ac:dyDescent="0.35">
      <c r="A6651" s="1436">
        <v>93975</v>
      </c>
      <c r="B6651" s="1437">
        <v>1.1299999999999999</v>
      </c>
      <c r="C6651" s="297" t="s">
        <v>6379</v>
      </c>
      <c r="D6651" s="1"/>
      <c r="E6651" s="1" t="s">
        <v>6110</v>
      </c>
      <c r="F6651" s="3"/>
      <c r="O6651"/>
      <c r="P6651"/>
      <c r="Q6651"/>
      <c r="U6651" s="969"/>
      <c r="V6651" s="38"/>
      <c r="W6651" s="38"/>
    </row>
    <row r="6652" spans="1:23" x14ac:dyDescent="0.35">
      <c r="A6652" s="1436" t="s">
        <v>1260</v>
      </c>
      <c r="B6652" s="1437">
        <v>2.21</v>
      </c>
      <c r="C6652" s="285" t="s">
        <v>6470</v>
      </c>
      <c r="D6652" s="1"/>
      <c r="E6652" s="1" t="s">
        <v>6110</v>
      </c>
      <c r="F6652" s="3"/>
      <c r="O6652"/>
      <c r="P6652"/>
      <c r="Q6652"/>
      <c r="U6652" s="969"/>
      <c r="V6652" s="38"/>
      <c r="W6652" s="38"/>
    </row>
    <row r="6653" spans="1:23" x14ac:dyDescent="0.35">
      <c r="A6653" s="1436" t="s">
        <v>515</v>
      </c>
      <c r="B6653" s="1437">
        <v>2.75</v>
      </c>
      <c r="C6653" s="285" t="s">
        <v>6479</v>
      </c>
      <c r="D6653" s="1"/>
      <c r="E6653" s="1" t="s">
        <v>6110</v>
      </c>
      <c r="F6653" s="3"/>
      <c r="O6653"/>
      <c r="P6653"/>
      <c r="Q6653"/>
      <c r="U6653" s="969"/>
      <c r="V6653" s="38"/>
      <c r="W6653" s="38"/>
    </row>
    <row r="6654" spans="1:23" x14ac:dyDescent="0.35">
      <c r="A6654" s="1436" t="s">
        <v>1269</v>
      </c>
      <c r="B6654" s="1437">
        <v>2.37</v>
      </c>
      <c r="C6654" s="285" t="s">
        <v>6477</v>
      </c>
      <c r="D6654" s="1"/>
      <c r="E6654" s="1" t="s">
        <v>6110</v>
      </c>
      <c r="F6654" s="3"/>
      <c r="O6654"/>
      <c r="P6654"/>
      <c r="Q6654"/>
      <c r="U6654" s="969"/>
      <c r="V6654" s="38"/>
      <c r="W6654" s="38"/>
    </row>
    <row r="6655" spans="1:23" x14ac:dyDescent="0.35">
      <c r="A6655" s="1436" t="s">
        <v>517</v>
      </c>
      <c r="B6655" s="1437">
        <v>2.9</v>
      </c>
      <c r="C6655" s="285" t="s">
        <v>6480</v>
      </c>
      <c r="D6655" s="1"/>
      <c r="E6655" s="1" t="s">
        <v>6110</v>
      </c>
      <c r="F6655" s="3"/>
      <c r="O6655"/>
      <c r="P6655"/>
      <c r="Q6655"/>
      <c r="U6655" s="969"/>
      <c r="V6655" s="38"/>
      <c r="W6655" s="38"/>
    </row>
    <row r="6656" spans="1:23" x14ac:dyDescent="0.35">
      <c r="A6656" s="1436" t="s">
        <v>2219</v>
      </c>
      <c r="B6656" s="1437">
        <v>2.59</v>
      </c>
      <c r="C6656" s="285" t="s">
        <v>6478</v>
      </c>
      <c r="D6656" s="1"/>
      <c r="E6656" s="1" t="s">
        <v>6110</v>
      </c>
      <c r="F6656" s="3"/>
      <c r="O6656"/>
      <c r="P6656"/>
      <c r="Q6656"/>
      <c r="U6656" s="969"/>
      <c r="V6656" s="38"/>
      <c r="W6656" s="38"/>
    </row>
    <row r="6657" spans="1:23" x14ac:dyDescent="0.35">
      <c r="A6657" s="1436" t="s">
        <v>1275</v>
      </c>
      <c r="B6657" s="1437">
        <v>3.1799999999999997</v>
      </c>
      <c r="C6657" s="285" t="s">
        <v>6481</v>
      </c>
      <c r="D6657" s="1"/>
      <c r="E6657" s="1" t="s">
        <v>6110</v>
      </c>
      <c r="F6657" s="3"/>
      <c r="O6657"/>
      <c r="P6657"/>
      <c r="Q6657"/>
      <c r="U6657" s="969"/>
      <c r="V6657" s="38"/>
      <c r="W6657" s="38"/>
    </row>
    <row r="6658" spans="1:23" x14ac:dyDescent="0.35">
      <c r="A6658" s="1436" t="s">
        <v>3552</v>
      </c>
      <c r="B6658" s="1437">
        <v>1.38</v>
      </c>
      <c r="C6658" s="339" t="s">
        <v>6422</v>
      </c>
      <c r="D6658" s="1"/>
      <c r="E6658" s="1" t="s">
        <v>6110</v>
      </c>
      <c r="F6658" s="3"/>
      <c r="O6658"/>
      <c r="P6658"/>
      <c r="Q6658"/>
      <c r="U6658" s="969"/>
      <c r="V6658" s="38"/>
      <c r="W6658" s="38"/>
    </row>
    <row r="6659" spans="1:23" x14ac:dyDescent="0.35">
      <c r="A6659" s="1440">
        <v>70486</v>
      </c>
      <c r="B6659" s="1441">
        <v>0.83</v>
      </c>
      <c r="C6659" s="329" t="s">
        <v>6488</v>
      </c>
      <c r="D6659" s="1"/>
      <c r="E6659" s="1" t="s">
        <v>6484</v>
      </c>
      <c r="F6659" s="3"/>
      <c r="O6659"/>
      <c r="P6659"/>
      <c r="Q6659"/>
      <c r="U6659" s="969"/>
      <c r="V6659" s="38"/>
      <c r="W6659" s="38"/>
    </row>
    <row r="6660" spans="1:23" x14ac:dyDescent="0.35">
      <c r="A6660" s="1440">
        <v>70488</v>
      </c>
      <c r="B6660" s="1441">
        <v>1.24</v>
      </c>
      <c r="C6660" s="329" t="s">
        <v>6498</v>
      </c>
      <c r="D6660" s="1"/>
      <c r="E6660" s="1" t="s">
        <v>6484</v>
      </c>
      <c r="F6660" s="3"/>
      <c r="O6660"/>
      <c r="P6660"/>
      <c r="Q6660"/>
      <c r="U6660" s="969"/>
      <c r="V6660" s="38"/>
      <c r="W6660" s="38"/>
    </row>
    <row r="6661" spans="1:23" x14ac:dyDescent="0.35">
      <c r="A6661" s="1440">
        <v>70488</v>
      </c>
      <c r="B6661" s="1441">
        <v>1.24</v>
      </c>
      <c r="C6661" s="329" t="s">
        <v>6499</v>
      </c>
      <c r="D6661" s="1"/>
      <c r="E6661" s="1" t="s">
        <v>6484</v>
      </c>
      <c r="F6661" s="3"/>
      <c r="O6661"/>
      <c r="P6661"/>
      <c r="Q6661"/>
      <c r="U6661" s="969"/>
      <c r="V6661" s="38"/>
      <c r="W6661" s="38"/>
    </row>
    <row r="6662" spans="1:23" x14ac:dyDescent="0.35">
      <c r="A6662" s="1440">
        <v>70544</v>
      </c>
      <c r="B6662" s="1441">
        <v>1.17</v>
      </c>
      <c r="C6662" s="329" t="s">
        <v>6496</v>
      </c>
      <c r="D6662" s="1"/>
      <c r="E6662" s="1" t="s">
        <v>6484</v>
      </c>
      <c r="F6662" s="3"/>
      <c r="O6662"/>
      <c r="P6662"/>
      <c r="Q6662"/>
      <c r="U6662" s="969"/>
      <c r="V6662" s="38"/>
      <c r="W6662" s="38"/>
    </row>
    <row r="6663" spans="1:23" x14ac:dyDescent="0.35">
      <c r="A6663" s="1440">
        <v>70544</v>
      </c>
      <c r="B6663" s="1441">
        <v>1.17</v>
      </c>
      <c r="C6663" s="1343" t="s">
        <v>6497</v>
      </c>
      <c r="D6663" s="1"/>
      <c r="E6663" s="1" t="s">
        <v>6484</v>
      </c>
      <c r="O6663"/>
      <c r="P6663"/>
      <c r="Q6663"/>
      <c r="U6663" s="969"/>
      <c r="V6663" s="38"/>
      <c r="W6663" s="38"/>
    </row>
    <row r="6664" spans="1:23" x14ac:dyDescent="0.35">
      <c r="A6664" s="1440">
        <v>71271</v>
      </c>
      <c r="B6664" s="1441">
        <v>1.05</v>
      </c>
      <c r="C6664" s="351" t="s">
        <v>6489</v>
      </c>
      <c r="D6664" s="1"/>
      <c r="E6664" s="1" t="s">
        <v>10273</v>
      </c>
      <c r="F6664" s="3"/>
      <c r="O6664"/>
      <c r="P6664"/>
      <c r="Q6664"/>
      <c r="U6664" s="969"/>
      <c r="V6664" s="38"/>
      <c r="W6664" s="38"/>
    </row>
    <row r="6665" spans="1:23" x14ac:dyDescent="0.35">
      <c r="A6665" s="1440">
        <v>71271</v>
      </c>
      <c r="B6665" s="1441">
        <v>1.05</v>
      </c>
      <c r="C6665" s="351" t="s">
        <v>6490</v>
      </c>
      <c r="D6665" s="1"/>
      <c r="E6665" s="1" t="s">
        <v>10273</v>
      </c>
      <c r="F6665" s="3"/>
      <c r="O6665"/>
      <c r="P6665"/>
      <c r="Q6665"/>
      <c r="U6665" s="969"/>
      <c r="V6665" s="38"/>
      <c r="W6665" s="38"/>
    </row>
    <row r="6666" spans="1:23" x14ac:dyDescent="0.35">
      <c r="A6666" s="1440">
        <v>71271</v>
      </c>
      <c r="B6666" s="1441">
        <v>1.05</v>
      </c>
      <c r="C6666" s="351" t="s">
        <v>6491</v>
      </c>
      <c r="D6666" s="1"/>
      <c r="E6666" s="1" t="s">
        <v>10273</v>
      </c>
      <c r="F6666" s="3"/>
      <c r="O6666"/>
      <c r="P6666"/>
      <c r="Q6666"/>
      <c r="U6666" s="969"/>
      <c r="V6666" s="38"/>
      <c r="W6666" s="38"/>
    </row>
    <row r="6667" spans="1:23" x14ac:dyDescent="0.35">
      <c r="A6667" s="1440">
        <v>71271</v>
      </c>
      <c r="B6667" s="1441">
        <v>1.05</v>
      </c>
      <c r="C6667" s="351" t="s">
        <v>6492</v>
      </c>
      <c r="D6667" s="1"/>
      <c r="E6667" s="1" t="s">
        <v>10273</v>
      </c>
      <c r="F6667" s="3"/>
      <c r="O6667"/>
      <c r="P6667"/>
      <c r="Q6667"/>
      <c r="U6667" s="969"/>
      <c r="V6667" s="38"/>
      <c r="W6667" s="38"/>
    </row>
    <row r="6668" spans="1:23" x14ac:dyDescent="0.35">
      <c r="A6668" s="1440">
        <v>71271</v>
      </c>
      <c r="B6668" s="1441">
        <v>1.05</v>
      </c>
      <c r="C6668" s="351" t="s">
        <v>6493</v>
      </c>
      <c r="D6668" s="1"/>
      <c r="E6668" s="1" t="s">
        <v>10273</v>
      </c>
      <c r="O6668"/>
      <c r="P6668"/>
      <c r="Q6668"/>
      <c r="U6668" s="969"/>
      <c r="V6668" s="38"/>
      <c r="W6668" s="38"/>
    </row>
    <row r="6669" spans="1:23" x14ac:dyDescent="0.35">
      <c r="A6669" s="1440">
        <v>71271</v>
      </c>
      <c r="B6669" s="1441">
        <v>1.05</v>
      </c>
      <c r="C6669" s="351" t="s">
        <v>6494</v>
      </c>
      <c r="D6669" s="1"/>
      <c r="E6669" s="1" t="s">
        <v>10273</v>
      </c>
      <c r="F6669" s="3"/>
      <c r="O6669"/>
      <c r="P6669"/>
      <c r="Q6669"/>
      <c r="U6669" s="969"/>
      <c r="V6669" s="38"/>
      <c r="W6669" s="38"/>
    </row>
    <row r="6670" spans="1:23" x14ac:dyDescent="0.35">
      <c r="A6670" s="1440">
        <v>71271</v>
      </c>
      <c r="B6670" s="1441">
        <v>1.05</v>
      </c>
      <c r="C6670" s="351" t="s">
        <v>6495</v>
      </c>
      <c r="D6670" s="1"/>
      <c r="E6670" s="1" t="s">
        <v>6484</v>
      </c>
      <c r="F6670" s="3"/>
      <c r="O6670"/>
      <c r="P6670"/>
      <c r="Q6670"/>
      <c r="U6670" s="969"/>
      <c r="V6670" s="38"/>
      <c r="W6670" s="38"/>
    </row>
    <row r="6671" spans="1:23" x14ac:dyDescent="0.35">
      <c r="A6671" s="1442">
        <v>73201</v>
      </c>
      <c r="B6671" s="1443">
        <v>1.1299999999999999</v>
      </c>
      <c r="C6671" s="1444" t="s">
        <v>6500</v>
      </c>
      <c r="D6671" s="1"/>
      <c r="E6671" s="1" t="s">
        <v>6484</v>
      </c>
      <c r="F6671" s="3"/>
      <c r="O6671"/>
      <c r="P6671"/>
      <c r="Q6671"/>
      <c r="U6671" s="969"/>
      <c r="V6671" s="38"/>
      <c r="W6671" s="38"/>
    </row>
    <row r="6672" spans="1:23" x14ac:dyDescent="0.35">
      <c r="A6672" s="1445">
        <v>73206</v>
      </c>
      <c r="B6672" s="1446">
        <v>1.76</v>
      </c>
      <c r="C6672" s="1447" t="s">
        <v>6501</v>
      </c>
      <c r="D6672" s="1"/>
      <c r="E6672" s="1" t="s">
        <v>6484</v>
      </c>
      <c r="O6672"/>
      <c r="P6672"/>
      <c r="Q6672"/>
      <c r="U6672" s="969"/>
      <c r="V6672" s="38"/>
      <c r="W6672" s="38"/>
    </row>
    <row r="6673" spans="1:23" x14ac:dyDescent="0.35">
      <c r="A6673" s="1440">
        <v>73650</v>
      </c>
      <c r="B6673" s="1441">
        <v>0.16</v>
      </c>
      <c r="C6673" s="351" t="s">
        <v>6483</v>
      </c>
      <c r="D6673" s="1"/>
      <c r="E6673" s="1" t="s">
        <v>6484</v>
      </c>
      <c r="F6673" s="3"/>
      <c r="O6673"/>
      <c r="P6673"/>
      <c r="Q6673"/>
      <c r="U6673" s="969"/>
      <c r="V6673" s="38"/>
      <c r="W6673" s="38"/>
    </row>
    <row r="6674" spans="1:23" x14ac:dyDescent="0.35">
      <c r="A6674" s="1440">
        <v>73650</v>
      </c>
      <c r="B6674" s="1441">
        <v>0.16</v>
      </c>
      <c r="C6674" s="351" t="s">
        <v>6485</v>
      </c>
      <c r="D6674" s="1"/>
      <c r="E6674" s="1" t="s">
        <v>6484</v>
      </c>
      <c r="F6674" s="3"/>
      <c r="O6674"/>
      <c r="P6674"/>
      <c r="Q6674"/>
      <c r="U6674" s="969"/>
      <c r="V6674" s="38"/>
      <c r="W6674" s="38"/>
    </row>
    <row r="6675" spans="1:23" x14ac:dyDescent="0.35">
      <c r="A6675" s="1440">
        <v>73650</v>
      </c>
      <c r="B6675" s="1441">
        <v>0.16</v>
      </c>
      <c r="C6675" s="351" t="s">
        <v>6486</v>
      </c>
      <c r="D6675" s="1"/>
      <c r="E6675" s="1" t="s">
        <v>6484</v>
      </c>
      <c r="F6675" s="3"/>
      <c r="O6675"/>
      <c r="P6675"/>
      <c r="Q6675"/>
      <c r="U6675" s="969"/>
      <c r="V6675" s="38"/>
      <c r="W6675" s="38"/>
    </row>
    <row r="6676" spans="1:23" x14ac:dyDescent="0.35">
      <c r="A6676" s="1440">
        <v>73650</v>
      </c>
      <c r="B6676" s="1441">
        <v>0.16</v>
      </c>
      <c r="C6676" s="351" t="s">
        <v>6487</v>
      </c>
      <c r="D6676" s="1"/>
      <c r="E6676" s="1" t="s">
        <v>6484</v>
      </c>
      <c r="F6676" s="3"/>
      <c r="O6676"/>
      <c r="P6676"/>
      <c r="Q6676"/>
      <c r="U6676" s="969"/>
      <c r="V6676" s="38"/>
      <c r="W6676" s="38"/>
    </row>
    <row r="6677" spans="1:23" x14ac:dyDescent="0.35">
      <c r="A6677" s="1449">
        <v>70250</v>
      </c>
      <c r="B6677" s="1450">
        <v>0.18</v>
      </c>
      <c r="C6677" s="1463" t="s">
        <v>6523</v>
      </c>
      <c r="D6677" s="1"/>
      <c r="E6677" s="1001" t="s">
        <v>6503</v>
      </c>
      <c r="F6677" s="3"/>
      <c r="O6677"/>
      <c r="P6677"/>
      <c r="Q6677"/>
      <c r="U6677" s="969"/>
      <c r="V6677" s="38"/>
      <c r="W6677" s="38"/>
    </row>
    <row r="6678" spans="1:23" x14ac:dyDescent="0.35">
      <c r="A6678" s="1460">
        <v>70551</v>
      </c>
      <c r="B6678" s="1461">
        <v>1.44</v>
      </c>
      <c r="C6678" s="1462" t="s">
        <v>6547</v>
      </c>
      <c r="D6678" s="1"/>
      <c r="E6678" s="1001" t="s">
        <v>6503</v>
      </c>
      <c r="F6678" s="3"/>
      <c r="O6678"/>
      <c r="P6678"/>
      <c r="Q6678"/>
      <c r="U6678" s="969"/>
      <c r="V6678" s="38"/>
      <c r="W6678" s="38"/>
    </row>
    <row r="6679" spans="1:23" x14ac:dyDescent="0.35">
      <c r="A6679" s="1457">
        <v>70553</v>
      </c>
      <c r="B6679" s="1458">
        <v>2.23</v>
      </c>
      <c r="C6679" s="1459" t="s">
        <v>6549</v>
      </c>
      <c r="D6679" s="1"/>
      <c r="E6679" s="1001" t="s">
        <v>6503</v>
      </c>
      <c r="F6679" s="3"/>
      <c r="O6679"/>
      <c r="P6679"/>
      <c r="Q6679"/>
      <c r="U6679" s="969"/>
      <c r="V6679" s="38"/>
      <c r="W6679" s="38"/>
    </row>
    <row r="6680" spans="1:23" x14ac:dyDescent="0.35">
      <c r="A6680" s="1457">
        <v>70553</v>
      </c>
      <c r="B6680" s="1458">
        <v>2.23</v>
      </c>
      <c r="C6680" s="1459" t="s">
        <v>6550</v>
      </c>
      <c r="D6680" s="1"/>
      <c r="E6680" s="1001" t="s">
        <v>6503</v>
      </c>
      <c r="F6680" s="3"/>
      <c r="O6680"/>
      <c r="P6680"/>
      <c r="Q6680"/>
      <c r="U6680" s="969"/>
      <c r="V6680" s="38"/>
      <c r="W6680" s="38"/>
    </row>
    <row r="6681" spans="1:23" x14ac:dyDescent="0.35">
      <c r="A6681" s="1081">
        <v>71100</v>
      </c>
      <c r="B6681" s="1448">
        <v>0.21</v>
      </c>
      <c r="C6681" s="1095" t="s">
        <v>6535</v>
      </c>
      <c r="D6681" s="1"/>
      <c r="E6681" s="1001" t="s">
        <v>6503</v>
      </c>
      <c r="F6681" s="3"/>
      <c r="O6681"/>
      <c r="P6681"/>
      <c r="Q6681"/>
      <c r="U6681" s="969"/>
      <c r="V6681" s="38"/>
      <c r="W6681" s="38"/>
    </row>
    <row r="6682" spans="1:23" x14ac:dyDescent="0.35">
      <c r="A6682" s="1081">
        <v>71270</v>
      </c>
      <c r="B6682" s="1448">
        <v>1.22</v>
      </c>
      <c r="C6682" s="1095" t="s">
        <v>6541</v>
      </c>
      <c r="D6682" s="1128"/>
      <c r="E6682" s="1001" t="s">
        <v>6503</v>
      </c>
      <c r="F6682" s="3"/>
      <c r="O6682"/>
      <c r="P6682"/>
      <c r="Q6682"/>
      <c r="U6682" s="969"/>
      <c r="V6682" s="38"/>
      <c r="W6682" s="38"/>
    </row>
    <row r="6683" spans="1:23" x14ac:dyDescent="0.35">
      <c r="A6683" s="1081">
        <v>72125</v>
      </c>
      <c r="B6683" s="1448">
        <v>0.98</v>
      </c>
      <c r="C6683" s="1451" t="s">
        <v>6539</v>
      </c>
      <c r="D6683" s="1"/>
      <c r="E6683" s="1001" t="s">
        <v>6503</v>
      </c>
      <c r="F6683" s="3"/>
      <c r="O6683"/>
      <c r="P6683"/>
      <c r="Q6683"/>
      <c r="U6683" s="969"/>
      <c r="V6683" s="38"/>
      <c r="W6683" s="38"/>
    </row>
    <row r="6684" spans="1:23" x14ac:dyDescent="0.35">
      <c r="A6684" s="1081">
        <v>72131</v>
      </c>
      <c r="B6684" s="1448">
        <v>0.98</v>
      </c>
      <c r="C6684" s="1451" t="s">
        <v>6540</v>
      </c>
      <c r="D6684" s="1"/>
      <c r="E6684" s="1001" t="s">
        <v>6503</v>
      </c>
      <c r="F6684" s="3"/>
      <c r="O6684"/>
      <c r="P6684"/>
      <c r="Q6684"/>
      <c r="U6684" s="969"/>
      <c r="V6684" s="38"/>
      <c r="W6684" s="38"/>
    </row>
    <row r="6685" spans="1:23" x14ac:dyDescent="0.35">
      <c r="A6685" s="1081">
        <v>72195</v>
      </c>
      <c r="B6685" s="1448">
        <v>1.42</v>
      </c>
      <c r="C6685" s="1081" t="s">
        <v>6546</v>
      </c>
      <c r="D6685" s="1"/>
      <c r="E6685" s="1001" t="s">
        <v>6503</v>
      </c>
      <c r="F6685" s="3"/>
      <c r="O6685"/>
      <c r="P6685"/>
      <c r="Q6685"/>
      <c r="U6685" s="969"/>
      <c r="V6685" s="38"/>
      <c r="W6685" s="38"/>
    </row>
    <row r="6686" spans="1:23" x14ac:dyDescent="0.35">
      <c r="A6686" s="1081">
        <v>72202</v>
      </c>
      <c r="B6686" s="1448">
        <v>0.22</v>
      </c>
      <c r="C6686" s="1095" t="s">
        <v>6536</v>
      </c>
      <c r="D6686" s="1"/>
      <c r="E6686" s="1001" t="s">
        <v>6503</v>
      </c>
      <c r="F6686" s="3"/>
      <c r="O6686"/>
      <c r="P6686"/>
      <c r="Q6686"/>
      <c r="U6686" s="969"/>
      <c r="V6686" s="38"/>
      <c r="W6686" s="38"/>
    </row>
    <row r="6687" spans="1:23" x14ac:dyDescent="0.35">
      <c r="A6687" s="1081">
        <v>72220</v>
      </c>
      <c r="B6687" s="1448">
        <v>0.17</v>
      </c>
      <c r="C6687" s="1095" t="s">
        <v>6513</v>
      </c>
      <c r="D6687" s="1"/>
      <c r="E6687" s="1001" t="s">
        <v>6503</v>
      </c>
      <c r="F6687" s="3"/>
      <c r="O6687"/>
      <c r="P6687"/>
      <c r="Q6687"/>
      <c r="U6687" s="969"/>
      <c r="V6687" s="38"/>
      <c r="W6687" s="38"/>
    </row>
    <row r="6688" spans="1:23" x14ac:dyDescent="0.35">
      <c r="A6688" s="1449">
        <v>73030</v>
      </c>
      <c r="B6688" s="1450">
        <v>0.18</v>
      </c>
      <c r="C6688" s="1080" t="s">
        <v>6524</v>
      </c>
      <c r="D6688" s="38"/>
      <c r="E6688" s="1001" t="s">
        <v>6503</v>
      </c>
      <c r="F6688" s="3"/>
      <c r="O6688"/>
      <c r="P6688"/>
      <c r="Q6688"/>
      <c r="U6688" s="969"/>
      <c r="V6688" s="38"/>
      <c r="W6688" s="38"/>
    </row>
    <row r="6689" spans="1:23" x14ac:dyDescent="0.35">
      <c r="A6689" s="1081">
        <v>73030</v>
      </c>
      <c r="B6689" s="1448">
        <v>0.18</v>
      </c>
      <c r="C6689" s="1451" t="s">
        <v>6525</v>
      </c>
      <c r="D6689" s="1"/>
      <c r="E6689" s="1001" t="s">
        <v>6503</v>
      </c>
      <c r="F6689" s="3"/>
      <c r="O6689"/>
      <c r="P6689"/>
      <c r="Q6689"/>
      <c r="U6689" s="969"/>
      <c r="V6689" s="38"/>
      <c r="W6689" s="38"/>
    </row>
    <row r="6690" spans="1:23" x14ac:dyDescent="0.35">
      <c r="A6690" s="1081">
        <v>73030</v>
      </c>
      <c r="B6690" s="1448">
        <v>0.18</v>
      </c>
      <c r="C6690" s="1451" t="s">
        <v>6526</v>
      </c>
      <c r="D6690" s="1"/>
      <c r="E6690" s="1001" t="s">
        <v>6503</v>
      </c>
      <c r="F6690" s="3"/>
      <c r="O6690"/>
      <c r="P6690"/>
      <c r="Q6690"/>
      <c r="U6690" s="969"/>
      <c r="V6690" s="38"/>
      <c r="W6690" s="38"/>
    </row>
    <row r="6691" spans="1:23" x14ac:dyDescent="0.35">
      <c r="A6691" s="1081">
        <v>73030</v>
      </c>
      <c r="B6691" s="1448">
        <v>0.18</v>
      </c>
      <c r="C6691" s="1451" t="s">
        <v>6527</v>
      </c>
      <c r="D6691" s="1"/>
      <c r="E6691" s="1001" t="s">
        <v>6503</v>
      </c>
      <c r="F6691" s="3"/>
      <c r="O6691"/>
      <c r="P6691"/>
      <c r="Q6691"/>
      <c r="U6691" s="969"/>
      <c r="V6691" s="38"/>
      <c r="W6691" s="38"/>
    </row>
    <row r="6692" spans="1:23" x14ac:dyDescent="0.35">
      <c r="A6692" s="1449">
        <v>73030</v>
      </c>
      <c r="B6692" s="1450">
        <v>0.18</v>
      </c>
      <c r="C6692" s="1463" t="s">
        <v>6528</v>
      </c>
      <c r="D6692" s="1"/>
      <c r="E6692" s="1001" t="s">
        <v>6503</v>
      </c>
      <c r="F6692" s="3"/>
      <c r="O6692"/>
      <c r="P6692"/>
      <c r="Q6692"/>
      <c r="U6692" s="969"/>
      <c r="V6692" s="38"/>
      <c r="W6692" s="38"/>
    </row>
    <row r="6693" spans="1:23" x14ac:dyDescent="0.35">
      <c r="A6693" s="1081">
        <v>73030</v>
      </c>
      <c r="B6693" s="1448">
        <v>0.18</v>
      </c>
      <c r="C6693" s="1451" t="s">
        <v>6529</v>
      </c>
      <c r="D6693" s="1"/>
      <c r="E6693" s="1001" t="s">
        <v>6503</v>
      </c>
      <c r="F6693" s="3"/>
      <c r="O6693"/>
      <c r="P6693"/>
      <c r="Q6693"/>
      <c r="U6693" s="969"/>
      <c r="V6693" s="38"/>
      <c r="W6693" s="38"/>
    </row>
    <row r="6694" spans="1:23" x14ac:dyDescent="0.35">
      <c r="A6694" s="1452">
        <v>73080</v>
      </c>
      <c r="B6694" s="1453">
        <v>0.17</v>
      </c>
      <c r="C6694" s="1454" t="s">
        <v>6514</v>
      </c>
      <c r="D6694" s="1"/>
      <c r="E6694" s="1001" t="s">
        <v>6503</v>
      </c>
      <c r="F6694" s="3"/>
      <c r="O6694"/>
      <c r="P6694"/>
      <c r="Q6694"/>
      <c r="U6694" s="969"/>
      <c r="V6694" s="38"/>
      <c r="W6694" s="38"/>
    </row>
    <row r="6695" spans="1:23" x14ac:dyDescent="0.35">
      <c r="A6695" s="1464">
        <v>73100</v>
      </c>
      <c r="B6695" s="1465">
        <v>0.16</v>
      </c>
      <c r="C6695" s="1466" t="s">
        <v>6502</v>
      </c>
      <c r="D6695" s="1"/>
      <c r="E6695" s="1001" t="s">
        <v>6503</v>
      </c>
      <c r="F6695" s="3"/>
      <c r="O6695"/>
      <c r="P6695"/>
      <c r="Q6695"/>
      <c r="U6695" s="969"/>
      <c r="V6695" s="38"/>
      <c r="W6695" s="38"/>
    </row>
    <row r="6696" spans="1:23" x14ac:dyDescent="0.35">
      <c r="A6696" s="1464">
        <v>73100</v>
      </c>
      <c r="B6696" s="1465">
        <v>0.16</v>
      </c>
      <c r="C6696" s="1466" t="s">
        <v>6504</v>
      </c>
      <c r="D6696" s="1"/>
      <c r="E6696" s="1001" t="s">
        <v>6503</v>
      </c>
      <c r="F6696" s="3"/>
      <c r="O6696"/>
      <c r="P6696"/>
      <c r="Q6696"/>
      <c r="U6696" s="969"/>
      <c r="V6696" s="38"/>
      <c r="W6696" s="38"/>
    </row>
    <row r="6697" spans="1:23" x14ac:dyDescent="0.35">
      <c r="A6697" s="1081">
        <v>73110</v>
      </c>
      <c r="B6697" s="1448">
        <v>0.17</v>
      </c>
      <c r="C6697" s="1095" t="s">
        <v>6515</v>
      </c>
      <c r="D6697" s="1"/>
      <c r="E6697" s="1001" t="s">
        <v>6503</v>
      </c>
      <c r="F6697" s="3"/>
      <c r="O6697"/>
      <c r="P6697"/>
      <c r="Q6697"/>
      <c r="U6697" s="969"/>
      <c r="V6697" s="38"/>
      <c r="W6697" s="38"/>
    </row>
    <row r="6698" spans="1:23" x14ac:dyDescent="0.35">
      <c r="A6698" s="1081">
        <v>73110</v>
      </c>
      <c r="B6698" s="1448">
        <v>0.17</v>
      </c>
      <c r="C6698" s="1095" t="s">
        <v>6516</v>
      </c>
      <c r="D6698" s="1"/>
      <c r="E6698" s="1001" t="s">
        <v>6503</v>
      </c>
      <c r="F6698" s="3"/>
      <c r="O6698"/>
      <c r="P6698"/>
      <c r="Q6698"/>
      <c r="U6698" s="969"/>
      <c r="V6698" s="38"/>
      <c r="W6698" s="38"/>
    </row>
    <row r="6699" spans="1:23" x14ac:dyDescent="0.35">
      <c r="A6699" s="1081">
        <v>73120</v>
      </c>
      <c r="B6699" s="1448">
        <v>0.16</v>
      </c>
      <c r="C6699" s="1095" t="s">
        <v>6505</v>
      </c>
      <c r="D6699" s="1"/>
      <c r="E6699" s="1001" t="s">
        <v>6503</v>
      </c>
      <c r="O6699"/>
      <c r="P6699"/>
      <c r="Q6699"/>
      <c r="U6699" s="969"/>
      <c r="V6699" s="38"/>
      <c r="W6699" s="38"/>
    </row>
    <row r="6700" spans="1:23" x14ac:dyDescent="0.35">
      <c r="A6700" s="1081">
        <v>73120</v>
      </c>
      <c r="B6700" s="1448">
        <v>0.16</v>
      </c>
      <c r="C6700" s="1095" t="s">
        <v>6506</v>
      </c>
      <c r="D6700" s="1"/>
      <c r="E6700" s="1001" t="s">
        <v>6503</v>
      </c>
      <c r="F6700" s="3"/>
      <c r="O6700"/>
      <c r="P6700"/>
      <c r="Q6700"/>
      <c r="U6700" s="969"/>
      <c r="V6700" s="38"/>
      <c r="W6700" s="38"/>
    </row>
    <row r="6701" spans="1:23" x14ac:dyDescent="0.35">
      <c r="A6701" s="1081">
        <v>73218</v>
      </c>
      <c r="B6701" s="1448">
        <v>1.32</v>
      </c>
      <c r="C6701" s="1451" t="s">
        <v>6542</v>
      </c>
      <c r="D6701" s="1"/>
      <c r="E6701" s="1001" t="s">
        <v>6503</v>
      </c>
      <c r="F6701" s="3"/>
      <c r="O6701"/>
      <c r="P6701"/>
      <c r="Q6701"/>
      <c r="U6701" s="969"/>
      <c r="V6701" s="38"/>
      <c r="W6701" s="38"/>
    </row>
    <row r="6702" spans="1:23" x14ac:dyDescent="0.35">
      <c r="A6702" s="1449">
        <v>73522</v>
      </c>
      <c r="B6702" s="1450">
        <v>0.28000000000000003</v>
      </c>
      <c r="C6702" s="1080" t="s">
        <v>6537</v>
      </c>
      <c r="D6702" s="1"/>
      <c r="E6702" s="1001" t="s">
        <v>6503</v>
      </c>
      <c r="F6702" s="3"/>
      <c r="O6702"/>
      <c r="P6702"/>
      <c r="Q6702"/>
      <c r="U6702" s="969"/>
      <c r="V6702" s="38"/>
      <c r="W6702" s="38"/>
    </row>
    <row r="6703" spans="1:23" x14ac:dyDescent="0.35">
      <c r="A6703" s="1081">
        <v>73560</v>
      </c>
      <c r="B6703" s="1448">
        <v>0.16</v>
      </c>
      <c r="C6703" s="1095" t="s">
        <v>6507</v>
      </c>
      <c r="D6703" s="1"/>
      <c r="E6703" s="1001" t="s">
        <v>6503</v>
      </c>
      <c r="O6703"/>
      <c r="P6703"/>
      <c r="Q6703"/>
      <c r="U6703" s="969"/>
      <c r="V6703" s="38"/>
      <c r="W6703" s="38"/>
    </row>
    <row r="6704" spans="1:23" x14ac:dyDescent="0.35">
      <c r="A6704" s="1081">
        <v>73562</v>
      </c>
      <c r="B6704" s="1448">
        <v>0.18</v>
      </c>
      <c r="C6704" s="1451" t="s">
        <v>6530</v>
      </c>
      <c r="D6704" s="1"/>
      <c r="E6704" s="1001" t="s">
        <v>6503</v>
      </c>
      <c r="F6704" s="3"/>
      <c r="O6704"/>
      <c r="P6704"/>
      <c r="Q6704"/>
      <c r="U6704" s="969"/>
      <c r="V6704" s="38"/>
      <c r="W6704" s="38"/>
    </row>
    <row r="6705" spans="1:23" x14ac:dyDescent="0.35">
      <c r="A6705" s="1081">
        <v>73562</v>
      </c>
      <c r="B6705" s="1448">
        <v>0.18</v>
      </c>
      <c r="C6705" s="1451" t="s">
        <v>6531</v>
      </c>
      <c r="D6705" s="1"/>
      <c r="E6705" s="1001" t="s">
        <v>6503</v>
      </c>
      <c r="F6705" s="3"/>
      <c r="O6705"/>
      <c r="P6705"/>
      <c r="Q6705"/>
      <c r="U6705" s="969"/>
      <c r="V6705" s="38"/>
      <c r="W6705" s="38"/>
    </row>
    <row r="6706" spans="1:23" x14ac:dyDescent="0.35">
      <c r="A6706" s="1081">
        <v>73562</v>
      </c>
      <c r="B6706" s="1448">
        <v>0.18</v>
      </c>
      <c r="C6706" s="1451" t="s">
        <v>6532</v>
      </c>
      <c r="D6706" s="1"/>
      <c r="E6706" s="1001" t="s">
        <v>6503</v>
      </c>
      <c r="F6706" s="3"/>
      <c r="O6706"/>
      <c r="P6706"/>
      <c r="Q6706"/>
      <c r="U6706" s="969"/>
      <c r="V6706" s="38"/>
      <c r="W6706" s="38"/>
    </row>
    <row r="6707" spans="1:23" x14ac:dyDescent="0.35">
      <c r="A6707" s="1081">
        <v>73562</v>
      </c>
      <c r="B6707" s="1448">
        <v>0.18</v>
      </c>
      <c r="C6707" s="1451" t="s">
        <v>6533</v>
      </c>
      <c r="D6707" s="1"/>
      <c r="E6707" s="1001" t="s">
        <v>6503</v>
      </c>
      <c r="F6707" s="3"/>
      <c r="O6707"/>
      <c r="P6707"/>
      <c r="Q6707"/>
      <c r="U6707" s="969"/>
      <c r="V6707" s="38"/>
      <c r="W6707" s="38"/>
    </row>
    <row r="6708" spans="1:23" x14ac:dyDescent="0.35">
      <c r="A6708" s="1081">
        <v>73562</v>
      </c>
      <c r="B6708" s="1448">
        <v>0.18</v>
      </c>
      <c r="C6708" s="1451" t="s">
        <v>6534</v>
      </c>
      <c r="D6708" s="1"/>
      <c r="E6708" s="1001" t="s">
        <v>6503</v>
      </c>
      <c r="F6708" s="3"/>
      <c r="O6708"/>
      <c r="P6708"/>
      <c r="Q6708"/>
      <c r="U6708" s="969"/>
      <c r="V6708" s="38"/>
      <c r="W6708" s="38"/>
    </row>
    <row r="6709" spans="1:23" x14ac:dyDescent="0.35">
      <c r="A6709" s="1081">
        <v>73600</v>
      </c>
      <c r="B6709" s="1448">
        <v>0.16</v>
      </c>
      <c r="C6709" s="1081" t="s">
        <v>6508</v>
      </c>
      <c r="D6709" s="1"/>
      <c r="E6709" s="1001" t="s">
        <v>6503</v>
      </c>
      <c r="F6709" s="3"/>
      <c r="O6709"/>
      <c r="P6709"/>
      <c r="Q6709"/>
      <c r="U6709" s="969"/>
      <c r="V6709" s="38"/>
      <c r="W6709" s="38"/>
    </row>
    <row r="6710" spans="1:23" x14ac:dyDescent="0.35">
      <c r="A6710" s="1081">
        <v>73600</v>
      </c>
      <c r="B6710" s="1448">
        <v>0.16</v>
      </c>
      <c r="C6710" s="1081" t="s">
        <v>6509</v>
      </c>
      <c r="D6710" s="1"/>
      <c r="E6710" s="1001" t="s">
        <v>6503</v>
      </c>
      <c r="F6710" s="3"/>
      <c r="O6710"/>
      <c r="P6710"/>
      <c r="Q6710"/>
      <c r="U6710" s="969"/>
      <c r="V6710" s="38"/>
      <c r="W6710" s="38"/>
    </row>
    <row r="6711" spans="1:23" x14ac:dyDescent="0.35">
      <c r="A6711" s="1449">
        <v>73610</v>
      </c>
      <c r="B6711" s="1450">
        <v>0.17</v>
      </c>
      <c r="C6711" s="1080" t="s">
        <v>6517</v>
      </c>
      <c r="D6711" s="1"/>
      <c r="E6711" s="1001" t="s">
        <v>6503</v>
      </c>
      <c r="F6711" s="3"/>
      <c r="O6711"/>
      <c r="P6711"/>
      <c r="Q6711"/>
      <c r="U6711" s="969"/>
      <c r="V6711" s="38"/>
      <c r="W6711" s="38"/>
    </row>
    <row r="6712" spans="1:23" x14ac:dyDescent="0.35">
      <c r="A6712" s="1449">
        <v>73610</v>
      </c>
      <c r="B6712" s="1450">
        <v>0.17</v>
      </c>
      <c r="C6712" s="1080" t="s">
        <v>6518</v>
      </c>
      <c r="D6712" s="1"/>
      <c r="E6712" s="1001" t="s">
        <v>6503</v>
      </c>
      <c r="F6712" s="3"/>
      <c r="O6712"/>
      <c r="P6712"/>
      <c r="Q6712"/>
      <c r="U6712" s="969"/>
      <c r="V6712" s="38"/>
      <c r="W6712" s="38"/>
    </row>
    <row r="6713" spans="1:23" x14ac:dyDescent="0.35">
      <c r="A6713" s="1449">
        <v>73610</v>
      </c>
      <c r="B6713" s="1450">
        <v>0.17</v>
      </c>
      <c r="C6713" s="1080" t="s">
        <v>6519</v>
      </c>
      <c r="D6713" s="38"/>
      <c r="E6713" s="1001" t="s">
        <v>6503</v>
      </c>
      <c r="F6713" s="3"/>
      <c r="O6713"/>
      <c r="P6713"/>
      <c r="Q6713"/>
      <c r="U6713" s="969"/>
      <c r="V6713" s="38"/>
      <c r="W6713" s="38"/>
    </row>
    <row r="6714" spans="1:23" x14ac:dyDescent="0.35">
      <c r="A6714" s="1449">
        <v>73610</v>
      </c>
      <c r="B6714" s="1450">
        <v>0.17</v>
      </c>
      <c r="C6714" s="1080" t="s">
        <v>6520</v>
      </c>
      <c r="D6714" s="1"/>
      <c r="E6714" s="1001" t="s">
        <v>6503</v>
      </c>
      <c r="F6714" s="3"/>
      <c r="O6714"/>
      <c r="P6714"/>
      <c r="Q6714"/>
      <c r="U6714" s="969"/>
      <c r="V6714" s="38"/>
      <c r="W6714" s="38"/>
    </row>
    <row r="6715" spans="1:23" x14ac:dyDescent="0.35">
      <c r="A6715" s="1449">
        <v>73610</v>
      </c>
      <c r="B6715" s="1450">
        <v>0.17</v>
      </c>
      <c r="C6715" s="1080" t="s">
        <v>6520</v>
      </c>
      <c r="D6715" s="1"/>
      <c r="E6715" s="1001" t="s">
        <v>6503</v>
      </c>
      <c r="F6715" s="3"/>
      <c r="O6715"/>
      <c r="P6715"/>
      <c r="Q6715"/>
      <c r="U6715" s="969"/>
      <c r="V6715" s="38"/>
      <c r="W6715" s="38"/>
    </row>
    <row r="6716" spans="1:23" x14ac:dyDescent="0.35">
      <c r="A6716" s="1081">
        <v>73620</v>
      </c>
      <c r="B6716" s="1448">
        <v>0.16</v>
      </c>
      <c r="C6716" s="1095" t="s">
        <v>6510</v>
      </c>
      <c r="D6716" s="1"/>
      <c r="E6716" s="1001" t="s">
        <v>6503</v>
      </c>
      <c r="F6716" s="3"/>
      <c r="O6716"/>
      <c r="P6716"/>
      <c r="Q6716"/>
      <c r="U6716" s="969"/>
      <c r="V6716" s="38"/>
      <c r="W6716" s="38"/>
    </row>
    <row r="6717" spans="1:23" x14ac:dyDescent="0.35">
      <c r="A6717" s="1449">
        <v>73620</v>
      </c>
      <c r="B6717" s="1450">
        <v>0.16</v>
      </c>
      <c r="C6717" s="1080" t="s">
        <v>6511</v>
      </c>
      <c r="D6717" s="1"/>
      <c r="E6717" s="1001" t="s">
        <v>6503</v>
      </c>
      <c r="F6717" s="3"/>
      <c r="O6717"/>
      <c r="P6717"/>
      <c r="Q6717"/>
      <c r="U6717" s="969"/>
      <c r="V6717" s="38"/>
      <c r="W6717" s="38"/>
    </row>
    <row r="6718" spans="1:23" x14ac:dyDescent="0.35">
      <c r="A6718" s="1449">
        <v>73620</v>
      </c>
      <c r="B6718" s="1450">
        <v>0.16</v>
      </c>
      <c r="C6718" s="1080" t="s">
        <v>6512</v>
      </c>
      <c r="D6718" s="1"/>
      <c r="E6718" s="1001" t="s">
        <v>6503</v>
      </c>
      <c r="F6718" s="3"/>
      <c r="O6718"/>
      <c r="P6718"/>
      <c r="Q6718"/>
      <c r="U6718" s="969"/>
      <c r="V6718" s="38"/>
      <c r="W6718" s="38"/>
    </row>
    <row r="6719" spans="1:23" x14ac:dyDescent="0.35">
      <c r="A6719" s="1452">
        <v>73630</v>
      </c>
      <c r="B6719" s="1453">
        <v>0.17</v>
      </c>
      <c r="C6719" s="1087" t="s">
        <v>6521</v>
      </c>
      <c r="D6719" s="1"/>
      <c r="E6719" s="1001" t="s">
        <v>6503</v>
      </c>
      <c r="F6719" s="3"/>
      <c r="O6719"/>
      <c r="P6719"/>
      <c r="Q6719"/>
      <c r="U6719" s="969"/>
      <c r="V6719" s="38"/>
      <c r="W6719" s="38"/>
    </row>
    <row r="6720" spans="1:23" x14ac:dyDescent="0.35">
      <c r="A6720" s="1455">
        <v>73630</v>
      </c>
      <c r="B6720" s="1456">
        <v>0.17</v>
      </c>
      <c r="C6720" s="1090" t="s">
        <v>6522</v>
      </c>
      <c r="D6720" s="1"/>
      <c r="E6720" s="1001" t="s">
        <v>6503</v>
      </c>
      <c r="F6720" s="3"/>
      <c r="O6720"/>
      <c r="P6720"/>
      <c r="Q6720"/>
      <c r="U6720" s="969"/>
      <c r="V6720" s="38"/>
      <c r="W6720" s="38"/>
    </row>
    <row r="6721" spans="1:23" x14ac:dyDescent="0.35">
      <c r="A6721" s="1081">
        <v>73718</v>
      </c>
      <c r="B6721" s="1448">
        <v>1.32</v>
      </c>
      <c r="C6721" s="1095" t="s">
        <v>6543</v>
      </c>
      <c r="D6721" s="1"/>
      <c r="E6721" s="1001" t="s">
        <v>6503</v>
      </c>
      <c r="F6721" s="3"/>
      <c r="O6721"/>
      <c r="P6721"/>
      <c r="Q6721"/>
      <c r="U6721" s="969"/>
      <c r="V6721" s="38"/>
      <c r="W6721" s="38"/>
    </row>
    <row r="6722" spans="1:23" x14ac:dyDescent="0.35">
      <c r="A6722" s="1081">
        <v>73718</v>
      </c>
      <c r="B6722" s="1448">
        <v>1.32</v>
      </c>
      <c r="C6722" s="1095" t="s">
        <v>6544</v>
      </c>
      <c r="D6722" s="1"/>
      <c r="E6722" s="1001" t="s">
        <v>6503</v>
      </c>
      <c r="F6722" s="3"/>
      <c r="O6722"/>
      <c r="P6722"/>
      <c r="Q6722"/>
      <c r="U6722" s="969"/>
      <c r="V6722" s="38"/>
      <c r="W6722" s="38"/>
    </row>
    <row r="6723" spans="1:23" x14ac:dyDescent="0.35">
      <c r="A6723" s="1081">
        <v>73721</v>
      </c>
      <c r="B6723" s="1448">
        <v>1.32</v>
      </c>
      <c r="C6723" s="1451" t="s">
        <v>6545</v>
      </c>
      <c r="D6723" s="1"/>
      <c r="E6723" s="1001" t="s">
        <v>6503</v>
      </c>
      <c r="F6723" s="3"/>
      <c r="O6723"/>
      <c r="P6723"/>
      <c r="Q6723"/>
      <c r="U6723" s="969"/>
      <c r="V6723" s="38"/>
      <c r="W6723" s="38"/>
    </row>
    <row r="6724" spans="1:23" x14ac:dyDescent="0.35">
      <c r="A6724" s="1081">
        <v>74175</v>
      </c>
      <c r="B6724" s="1448">
        <v>1.77</v>
      </c>
      <c r="C6724" s="1081" t="s">
        <v>6548</v>
      </c>
      <c r="D6724" s="1"/>
      <c r="E6724" s="1001" t="s">
        <v>6503</v>
      </c>
      <c r="F6724" s="3"/>
      <c r="O6724"/>
      <c r="P6724"/>
      <c r="Q6724"/>
      <c r="U6724" s="969"/>
      <c r="V6724" s="38"/>
      <c r="W6724" s="38"/>
    </row>
    <row r="6725" spans="1:23" x14ac:dyDescent="0.35">
      <c r="A6725" s="1081" t="s">
        <v>6552</v>
      </c>
      <c r="B6725" s="1448">
        <v>4.33</v>
      </c>
      <c r="C6725" s="1451" t="s">
        <v>6553</v>
      </c>
      <c r="D6725" s="1"/>
      <c r="E6725" s="1001" t="s">
        <v>6503</v>
      </c>
      <c r="F6725" s="3"/>
      <c r="O6725"/>
      <c r="P6725"/>
      <c r="Q6725"/>
      <c r="U6725" s="969"/>
      <c r="V6725" s="38"/>
      <c r="W6725" s="38"/>
    </row>
    <row r="6726" spans="1:23" x14ac:dyDescent="0.35">
      <c r="A6726" s="1081" t="s">
        <v>6552</v>
      </c>
      <c r="B6726" s="1448">
        <v>4.33</v>
      </c>
      <c r="C6726" s="1451" t="s">
        <v>6554</v>
      </c>
      <c r="D6726" s="1"/>
      <c r="E6726" s="1001" t="s">
        <v>6503</v>
      </c>
      <c r="F6726" s="3"/>
      <c r="O6726"/>
      <c r="P6726"/>
      <c r="Q6726"/>
      <c r="U6726" s="969"/>
      <c r="V6726" s="38"/>
      <c r="W6726" s="38"/>
    </row>
    <row r="6727" spans="1:23" x14ac:dyDescent="0.35">
      <c r="A6727" s="1081" t="s">
        <v>1275</v>
      </c>
      <c r="B6727" s="1448">
        <v>3.1799999999999997</v>
      </c>
      <c r="C6727" s="1095" t="s">
        <v>6551</v>
      </c>
      <c r="D6727" s="1"/>
      <c r="E6727" s="1001" t="s">
        <v>6503</v>
      </c>
      <c r="F6727" s="3"/>
      <c r="O6727"/>
      <c r="P6727"/>
      <c r="Q6727"/>
      <c r="U6727" s="969"/>
      <c r="V6727" s="38"/>
      <c r="W6727" s="38"/>
    </row>
    <row r="6728" spans="1:23" x14ac:dyDescent="0.35">
      <c r="A6728" s="1449" t="s">
        <v>323</v>
      </c>
      <c r="B6728" s="1450">
        <v>0.32</v>
      </c>
      <c r="C6728" s="1080" t="s">
        <v>6538</v>
      </c>
      <c r="D6728" s="1"/>
      <c r="E6728" s="1001" t="s">
        <v>6503</v>
      </c>
      <c r="F6728" s="3"/>
      <c r="O6728"/>
      <c r="P6728"/>
      <c r="Q6728"/>
      <c r="U6728" s="969"/>
      <c r="V6728" s="38"/>
      <c r="W6728" s="38"/>
    </row>
    <row r="6729" spans="1:23" x14ac:dyDescent="0.35">
      <c r="A6729" s="1043">
        <v>70030</v>
      </c>
      <c r="B6729" s="1060">
        <v>0.18</v>
      </c>
      <c r="C6729" s="296" t="s">
        <v>6564</v>
      </c>
      <c r="D6729" s="1"/>
      <c r="E6729" s="984" t="s">
        <v>6556</v>
      </c>
      <c r="F6729" s="3"/>
      <c r="O6729"/>
      <c r="P6729"/>
      <c r="Q6729"/>
      <c r="U6729" s="969"/>
      <c r="V6729" s="38"/>
      <c r="W6729" s="38"/>
    </row>
    <row r="6730" spans="1:23" x14ac:dyDescent="0.35">
      <c r="A6730" s="1043">
        <v>70100</v>
      </c>
      <c r="B6730" s="1060">
        <v>0.18</v>
      </c>
      <c r="C6730" s="296" t="s">
        <v>6565</v>
      </c>
      <c r="D6730" s="1"/>
      <c r="E6730" s="984" t="s">
        <v>6556</v>
      </c>
      <c r="F6730" s="3"/>
      <c r="O6730"/>
      <c r="P6730"/>
      <c r="Q6730"/>
      <c r="U6730" s="969"/>
      <c r="V6730" s="38"/>
      <c r="W6730" s="38"/>
    </row>
    <row r="6731" spans="1:23" x14ac:dyDescent="0.35">
      <c r="A6731" s="1043">
        <v>70150</v>
      </c>
      <c r="B6731" s="1060">
        <v>0.25</v>
      </c>
      <c r="C6731" s="296" t="s">
        <v>6587</v>
      </c>
      <c r="D6731" s="1"/>
      <c r="E6731" s="984" t="s">
        <v>6556</v>
      </c>
      <c r="F6731" s="3"/>
      <c r="O6731"/>
      <c r="P6731"/>
      <c r="Q6731"/>
      <c r="U6731" s="969"/>
      <c r="V6731" s="38"/>
      <c r="W6731" s="38"/>
    </row>
    <row r="6732" spans="1:23" x14ac:dyDescent="0.35">
      <c r="A6732" s="1043">
        <v>70200</v>
      </c>
      <c r="B6732" s="1060">
        <v>0.27</v>
      </c>
      <c r="C6732" s="296" t="s">
        <v>6590</v>
      </c>
      <c r="D6732" s="1"/>
      <c r="E6732" s="984" t="s">
        <v>6556</v>
      </c>
      <c r="F6732" s="3"/>
      <c r="O6732"/>
      <c r="P6732"/>
      <c r="Q6732"/>
      <c r="U6732" s="969"/>
      <c r="V6732" s="38"/>
      <c r="W6732" s="38"/>
    </row>
    <row r="6733" spans="1:23" x14ac:dyDescent="0.35">
      <c r="A6733" s="1043">
        <v>70210</v>
      </c>
      <c r="B6733" s="1060">
        <v>0.17</v>
      </c>
      <c r="C6733" s="296" t="s">
        <v>6562</v>
      </c>
      <c r="D6733" s="1"/>
      <c r="E6733" s="984" t="s">
        <v>6556</v>
      </c>
      <c r="F6733" s="3"/>
      <c r="O6733"/>
      <c r="P6733"/>
      <c r="Q6733"/>
      <c r="U6733" s="969"/>
      <c r="V6733" s="38"/>
      <c r="W6733" s="38"/>
    </row>
    <row r="6734" spans="1:23" x14ac:dyDescent="0.35">
      <c r="A6734" s="1043">
        <v>70220</v>
      </c>
      <c r="B6734" s="1060">
        <v>0.21</v>
      </c>
      <c r="C6734" s="303" t="s">
        <v>6574</v>
      </c>
      <c r="D6734" s="1"/>
      <c r="E6734" s="984" t="s">
        <v>6556</v>
      </c>
      <c r="F6734" s="3"/>
      <c r="O6734"/>
      <c r="P6734"/>
      <c r="Q6734"/>
      <c r="U6734" s="969"/>
      <c r="V6734" s="38"/>
      <c r="W6734" s="38"/>
    </row>
    <row r="6735" spans="1:23" x14ac:dyDescent="0.35">
      <c r="A6735" s="1043">
        <v>70260</v>
      </c>
      <c r="B6735" s="1060">
        <v>0.27</v>
      </c>
      <c r="C6735" s="303" t="s">
        <v>6591</v>
      </c>
      <c r="D6735" s="1"/>
      <c r="E6735" s="984" t="s">
        <v>6556</v>
      </c>
      <c r="F6735" s="3"/>
      <c r="O6735"/>
      <c r="P6735"/>
      <c r="Q6735"/>
      <c r="U6735" s="969"/>
      <c r="V6735" s="38"/>
      <c r="W6735" s="38"/>
    </row>
    <row r="6736" spans="1:23" x14ac:dyDescent="0.35">
      <c r="A6736" s="1043">
        <v>70336</v>
      </c>
      <c r="B6736" s="1060">
        <v>1.44</v>
      </c>
      <c r="C6736" s="296" t="s">
        <v>6681</v>
      </c>
      <c r="D6736" s="1"/>
      <c r="E6736" s="984" t="s">
        <v>6556</v>
      </c>
      <c r="F6736" s="3"/>
      <c r="O6736"/>
      <c r="P6736"/>
      <c r="Q6736"/>
      <c r="U6736" s="969"/>
      <c r="V6736" s="38"/>
      <c r="W6736" s="38"/>
    </row>
    <row r="6737" spans="1:23" x14ac:dyDescent="0.35">
      <c r="A6737" s="1043">
        <v>70450</v>
      </c>
      <c r="B6737" s="1060">
        <v>0.83</v>
      </c>
      <c r="C6737" s="303" t="s">
        <v>6632</v>
      </c>
      <c r="D6737" s="1"/>
      <c r="E6737" s="984" t="s">
        <v>6556</v>
      </c>
      <c r="F6737" s="3"/>
      <c r="O6737"/>
      <c r="P6737"/>
      <c r="Q6737"/>
      <c r="U6737" s="969"/>
      <c r="V6737" s="38"/>
      <c r="W6737" s="38"/>
    </row>
    <row r="6738" spans="1:23" x14ac:dyDescent="0.35">
      <c r="A6738" s="1043">
        <v>70450</v>
      </c>
      <c r="B6738" s="1060">
        <v>0.83</v>
      </c>
      <c r="C6738" s="303" t="s">
        <v>6633</v>
      </c>
      <c r="D6738" s="1"/>
      <c r="E6738" s="984" t="s">
        <v>6556</v>
      </c>
      <c r="F6738" s="3"/>
      <c r="O6738"/>
      <c r="P6738"/>
      <c r="Q6738"/>
      <c r="U6738" s="969"/>
      <c r="V6738" s="38"/>
      <c r="W6738" s="38"/>
    </row>
    <row r="6739" spans="1:23" x14ac:dyDescent="0.35">
      <c r="A6739" s="1043">
        <v>70450</v>
      </c>
      <c r="B6739" s="1060">
        <v>0.83</v>
      </c>
      <c r="C6739" s="303" t="s">
        <v>4832</v>
      </c>
      <c r="D6739" s="1"/>
      <c r="E6739" s="984" t="s">
        <v>6556</v>
      </c>
      <c r="F6739" s="3"/>
      <c r="O6739"/>
      <c r="P6739"/>
      <c r="Q6739"/>
      <c r="U6739" s="969"/>
      <c r="V6739" s="38"/>
      <c r="W6739" s="38"/>
    </row>
    <row r="6740" spans="1:23" x14ac:dyDescent="0.35">
      <c r="A6740" s="1043">
        <v>70470</v>
      </c>
      <c r="B6740" s="1060">
        <v>1.24</v>
      </c>
      <c r="C6740" s="303" t="s">
        <v>6654</v>
      </c>
      <c r="D6740" s="1"/>
      <c r="E6740" s="984" t="s">
        <v>6556</v>
      </c>
      <c r="F6740" s="3"/>
      <c r="O6740"/>
      <c r="P6740"/>
      <c r="Q6740"/>
      <c r="U6740" s="969"/>
      <c r="V6740" s="38"/>
      <c r="W6740" s="38"/>
    </row>
    <row r="6741" spans="1:23" x14ac:dyDescent="0.35">
      <c r="A6741" s="1043">
        <v>70480</v>
      </c>
      <c r="B6741" s="1060">
        <v>1.25</v>
      </c>
      <c r="C6741" s="303" t="s">
        <v>2491</v>
      </c>
      <c r="D6741" s="1"/>
      <c r="E6741" s="984" t="s">
        <v>6556</v>
      </c>
      <c r="F6741" s="3"/>
      <c r="O6741"/>
      <c r="P6741"/>
      <c r="Q6741"/>
      <c r="U6741" s="969"/>
      <c r="V6741" s="38"/>
      <c r="W6741" s="38"/>
    </row>
    <row r="6742" spans="1:23" x14ac:dyDescent="0.35">
      <c r="A6742" s="1043">
        <v>70481</v>
      </c>
      <c r="B6742" s="1060">
        <v>1.1000000000000001</v>
      </c>
      <c r="C6742" s="303" t="s">
        <v>6647</v>
      </c>
      <c r="E6742" s="984" t="s">
        <v>6556</v>
      </c>
      <c r="F6742" s="3"/>
      <c r="O6742"/>
      <c r="P6742"/>
      <c r="Q6742"/>
      <c r="U6742" s="969"/>
      <c r="V6742" s="38"/>
      <c r="W6742" s="38"/>
    </row>
    <row r="6743" spans="1:23" x14ac:dyDescent="0.35">
      <c r="A6743" s="1043">
        <v>70486</v>
      </c>
      <c r="B6743" s="1060">
        <v>0.83</v>
      </c>
      <c r="C6743" s="303" t="s">
        <v>6634</v>
      </c>
      <c r="D6743" s="1"/>
      <c r="E6743" s="984" t="s">
        <v>6556</v>
      </c>
      <c r="F6743" s="3"/>
      <c r="O6743"/>
      <c r="P6743"/>
      <c r="Q6743"/>
      <c r="U6743" s="969"/>
      <c r="V6743" s="38"/>
      <c r="W6743" s="38"/>
    </row>
    <row r="6744" spans="1:23" x14ac:dyDescent="0.35">
      <c r="A6744" s="1043">
        <v>70486</v>
      </c>
      <c r="B6744" s="1060">
        <v>0.83</v>
      </c>
      <c r="C6744" s="303" t="s">
        <v>6635</v>
      </c>
      <c r="D6744" s="1"/>
      <c r="E6744" s="984" t="s">
        <v>6556</v>
      </c>
      <c r="F6744" s="3"/>
      <c r="O6744"/>
      <c r="P6744"/>
      <c r="Q6744"/>
      <c r="U6744" s="969"/>
      <c r="V6744" s="38"/>
      <c r="W6744" s="38"/>
    </row>
    <row r="6745" spans="1:23" x14ac:dyDescent="0.35">
      <c r="A6745" s="1043">
        <v>70490</v>
      </c>
      <c r="B6745" s="1060">
        <v>1.25</v>
      </c>
      <c r="C6745" s="303" t="s">
        <v>752</v>
      </c>
      <c r="D6745" s="1"/>
      <c r="E6745" s="984" t="s">
        <v>6556</v>
      </c>
      <c r="F6745" s="3"/>
      <c r="O6745"/>
      <c r="P6745"/>
      <c r="Q6745"/>
      <c r="U6745" s="969"/>
      <c r="V6745" s="38"/>
      <c r="W6745" s="38"/>
    </row>
    <row r="6746" spans="1:23" x14ac:dyDescent="0.35">
      <c r="A6746" s="1043">
        <v>70491</v>
      </c>
      <c r="B6746" s="1060">
        <v>1.35</v>
      </c>
      <c r="C6746" s="296" t="s">
        <v>6671</v>
      </c>
      <c r="D6746" s="1"/>
      <c r="E6746" s="984" t="s">
        <v>6556</v>
      </c>
      <c r="F6746" s="3"/>
      <c r="O6746"/>
      <c r="P6746"/>
      <c r="Q6746"/>
      <c r="U6746" s="969"/>
      <c r="V6746" s="38"/>
      <c r="W6746" s="38"/>
    </row>
    <row r="6747" spans="1:23" x14ac:dyDescent="0.35">
      <c r="A6747" s="1043">
        <v>70492</v>
      </c>
      <c r="B6747" s="1060">
        <v>1.58</v>
      </c>
      <c r="C6747" s="303" t="s">
        <v>6690</v>
      </c>
      <c r="D6747" s="1"/>
      <c r="E6747" s="984" t="s">
        <v>6556</v>
      </c>
      <c r="F6747" s="3"/>
      <c r="O6747"/>
      <c r="P6747"/>
      <c r="Q6747"/>
      <c r="U6747" s="969"/>
      <c r="V6747" s="38"/>
      <c r="W6747" s="38"/>
    </row>
    <row r="6748" spans="1:23" x14ac:dyDescent="0.35">
      <c r="A6748" s="1043">
        <v>70496</v>
      </c>
      <c r="B6748" s="1060">
        <v>1.71</v>
      </c>
      <c r="C6748" s="303" t="s">
        <v>6702</v>
      </c>
      <c r="D6748" s="1"/>
      <c r="E6748" s="984" t="s">
        <v>6556</v>
      </c>
      <c r="F6748" s="3"/>
      <c r="O6748"/>
      <c r="P6748"/>
      <c r="Q6748"/>
      <c r="U6748" s="969"/>
      <c r="V6748" s="38"/>
      <c r="W6748" s="38"/>
    </row>
    <row r="6749" spans="1:23" x14ac:dyDescent="0.35">
      <c r="A6749" s="1043">
        <v>70496</v>
      </c>
      <c r="B6749" s="1060">
        <v>1.71</v>
      </c>
      <c r="C6749" s="303" t="s">
        <v>6703</v>
      </c>
      <c r="D6749" s="1"/>
      <c r="E6749" s="984" t="s">
        <v>6556</v>
      </c>
      <c r="F6749" s="3"/>
      <c r="O6749"/>
      <c r="P6749"/>
      <c r="Q6749"/>
      <c r="U6749" s="969"/>
      <c r="V6749" s="38"/>
      <c r="W6749" s="38"/>
    </row>
    <row r="6750" spans="1:23" x14ac:dyDescent="0.35">
      <c r="A6750" s="1043">
        <v>70498</v>
      </c>
      <c r="B6750" s="1060">
        <v>1.71</v>
      </c>
      <c r="C6750" s="303" t="s">
        <v>6704</v>
      </c>
      <c r="D6750" s="1"/>
      <c r="E6750" s="984" t="s">
        <v>6556</v>
      </c>
      <c r="F6750" s="1138"/>
      <c r="O6750"/>
      <c r="P6750"/>
      <c r="Q6750"/>
      <c r="U6750" s="969"/>
      <c r="V6750" s="38"/>
      <c r="W6750" s="38"/>
    </row>
    <row r="6751" spans="1:23" x14ac:dyDescent="0.35">
      <c r="A6751" s="1043">
        <v>70540</v>
      </c>
      <c r="B6751" s="1060">
        <v>1.32</v>
      </c>
      <c r="C6751" s="296" t="s">
        <v>6656</v>
      </c>
      <c r="D6751" s="1"/>
      <c r="E6751" s="984" t="s">
        <v>6556</v>
      </c>
      <c r="F6751" s="3"/>
      <c r="O6751"/>
      <c r="P6751"/>
      <c r="Q6751"/>
      <c r="U6751" s="969"/>
      <c r="V6751" s="38"/>
      <c r="W6751" s="38"/>
    </row>
    <row r="6752" spans="1:23" x14ac:dyDescent="0.35">
      <c r="A6752" s="1043">
        <v>70542</v>
      </c>
      <c r="B6752" s="1060">
        <v>1.58</v>
      </c>
      <c r="C6752" s="296" t="s">
        <v>6691</v>
      </c>
      <c r="D6752" s="1"/>
      <c r="E6752" s="984" t="s">
        <v>6556</v>
      </c>
      <c r="F6752" s="3"/>
      <c r="O6752"/>
      <c r="P6752"/>
      <c r="Q6752"/>
      <c r="U6752" s="969"/>
      <c r="V6752" s="38"/>
      <c r="W6752" s="38"/>
    </row>
    <row r="6753" spans="1:23" x14ac:dyDescent="0.35">
      <c r="A6753" s="1043">
        <v>70543</v>
      </c>
      <c r="B6753" s="1060">
        <v>2.1</v>
      </c>
      <c r="C6753" s="296" t="s">
        <v>6717</v>
      </c>
      <c r="D6753" s="1"/>
      <c r="E6753" s="984" t="s">
        <v>6556</v>
      </c>
      <c r="F6753" s="3"/>
      <c r="O6753"/>
      <c r="P6753"/>
      <c r="Q6753"/>
      <c r="U6753" s="969"/>
      <c r="V6753" s="38"/>
      <c r="W6753" s="38"/>
    </row>
    <row r="6754" spans="1:23" x14ac:dyDescent="0.35">
      <c r="A6754" s="1043">
        <v>70544</v>
      </c>
      <c r="B6754" s="1060">
        <v>1.17</v>
      </c>
      <c r="C6754" s="303" t="s">
        <v>2441</v>
      </c>
      <c r="D6754" s="1"/>
      <c r="E6754" s="984" t="s">
        <v>6556</v>
      </c>
      <c r="F6754" s="3"/>
      <c r="O6754"/>
      <c r="P6754"/>
      <c r="Q6754"/>
      <c r="U6754" s="969"/>
      <c r="V6754" s="38"/>
      <c r="W6754" s="38"/>
    </row>
    <row r="6755" spans="1:23" x14ac:dyDescent="0.35">
      <c r="A6755" s="1043">
        <v>70547</v>
      </c>
      <c r="B6755" s="1060">
        <v>1.17</v>
      </c>
      <c r="C6755" s="303" t="s">
        <v>6650</v>
      </c>
      <c r="D6755" s="1"/>
      <c r="E6755" s="984" t="s">
        <v>6556</v>
      </c>
      <c r="F6755" s="3"/>
      <c r="O6755"/>
      <c r="P6755"/>
      <c r="Q6755"/>
      <c r="U6755" s="969"/>
      <c r="V6755" s="38"/>
      <c r="W6755" s="38"/>
    </row>
    <row r="6756" spans="1:23" x14ac:dyDescent="0.35">
      <c r="A6756" s="1043">
        <v>70551</v>
      </c>
      <c r="B6756" s="1060">
        <v>1.44</v>
      </c>
      <c r="C6756" s="303" t="s">
        <v>6682</v>
      </c>
      <c r="D6756" s="1"/>
      <c r="E6756" s="984" t="s">
        <v>6556</v>
      </c>
      <c r="F6756" s="3"/>
      <c r="O6756"/>
      <c r="P6756"/>
      <c r="Q6756"/>
      <c r="U6756" s="969"/>
      <c r="V6756" s="38"/>
      <c r="W6756" s="38"/>
    </row>
    <row r="6757" spans="1:23" x14ac:dyDescent="0.35">
      <c r="A6757" s="1043">
        <v>70551</v>
      </c>
      <c r="B6757" s="1060">
        <v>1.44</v>
      </c>
      <c r="C6757" s="296" t="s">
        <v>6683</v>
      </c>
      <c r="D6757" s="1"/>
      <c r="E6757" s="984" t="s">
        <v>6556</v>
      </c>
      <c r="F6757" s="3"/>
      <c r="O6757"/>
      <c r="P6757"/>
      <c r="Q6757"/>
      <c r="U6757" s="969"/>
      <c r="V6757" s="38"/>
      <c r="W6757" s="38"/>
    </row>
    <row r="6758" spans="1:23" x14ac:dyDescent="0.35">
      <c r="A6758" s="1043">
        <v>70551</v>
      </c>
      <c r="B6758" s="1060">
        <v>1.44</v>
      </c>
      <c r="C6758" s="296" t="s">
        <v>6684</v>
      </c>
      <c r="D6758" s="1"/>
      <c r="E6758" s="984" t="s">
        <v>6556</v>
      </c>
      <c r="F6758" s="3"/>
      <c r="O6758"/>
      <c r="P6758"/>
      <c r="Q6758"/>
      <c r="U6758" s="969"/>
      <c r="V6758" s="38"/>
      <c r="W6758" s="38"/>
    </row>
    <row r="6759" spans="1:23" x14ac:dyDescent="0.35">
      <c r="A6759" s="1043">
        <v>70552</v>
      </c>
      <c r="B6759" s="1060">
        <v>1.74</v>
      </c>
      <c r="C6759" s="296" t="s">
        <v>5135</v>
      </c>
      <c r="D6759" s="1"/>
      <c r="E6759" s="984" t="s">
        <v>6556</v>
      </c>
      <c r="F6759" s="3"/>
      <c r="O6759"/>
      <c r="P6759"/>
      <c r="Q6759"/>
      <c r="U6759" s="969"/>
      <c r="V6759" s="38"/>
      <c r="W6759" s="38"/>
    </row>
    <row r="6760" spans="1:23" x14ac:dyDescent="0.35">
      <c r="A6760" s="1043">
        <v>70553</v>
      </c>
      <c r="B6760" s="1060">
        <v>2.23</v>
      </c>
      <c r="C6760" s="303" t="s">
        <v>6730</v>
      </c>
      <c r="D6760" s="1"/>
      <c r="E6760" s="984" t="s">
        <v>6556</v>
      </c>
      <c r="F6760" s="3"/>
      <c r="O6760"/>
      <c r="P6760"/>
      <c r="Q6760"/>
      <c r="U6760" s="969"/>
      <c r="V6760" s="38"/>
      <c r="W6760" s="38"/>
    </row>
    <row r="6761" spans="1:23" x14ac:dyDescent="0.35">
      <c r="A6761" s="1043">
        <v>70553</v>
      </c>
      <c r="B6761" s="1060">
        <v>2.23</v>
      </c>
      <c r="C6761" s="296" t="s">
        <v>6731</v>
      </c>
      <c r="D6761" s="1"/>
      <c r="E6761" s="984" t="s">
        <v>6556</v>
      </c>
      <c r="F6761" s="3"/>
      <c r="O6761"/>
      <c r="P6761"/>
      <c r="Q6761"/>
      <c r="U6761" s="969"/>
      <c r="V6761" s="38"/>
      <c r="W6761" s="38"/>
    </row>
    <row r="6762" spans="1:23" x14ac:dyDescent="0.35">
      <c r="A6762" s="1043">
        <v>70553</v>
      </c>
      <c r="B6762" s="1060">
        <v>2.23</v>
      </c>
      <c r="C6762" s="296" t="s">
        <v>6732</v>
      </c>
      <c r="D6762" s="1"/>
      <c r="E6762" s="984" t="s">
        <v>6556</v>
      </c>
      <c r="F6762" s="3"/>
      <c r="O6762"/>
      <c r="P6762"/>
      <c r="Q6762"/>
      <c r="U6762" s="969"/>
      <c r="V6762" s="38"/>
      <c r="W6762" s="38"/>
    </row>
    <row r="6763" spans="1:23" x14ac:dyDescent="0.35">
      <c r="A6763" s="1043">
        <v>71045</v>
      </c>
      <c r="B6763" s="1060">
        <v>0.18</v>
      </c>
      <c r="C6763" s="303" t="s">
        <v>6566</v>
      </c>
      <c r="D6763" s="1"/>
      <c r="E6763" s="984" t="s">
        <v>6556</v>
      </c>
      <c r="F6763" s="3"/>
      <c r="O6763"/>
      <c r="P6763"/>
      <c r="Q6763"/>
      <c r="U6763" s="969"/>
      <c r="V6763" s="38"/>
      <c r="W6763" s="38"/>
    </row>
    <row r="6764" spans="1:23" x14ac:dyDescent="0.35">
      <c r="A6764" s="1043">
        <v>71045</v>
      </c>
      <c r="B6764" s="1060">
        <v>0.18</v>
      </c>
      <c r="C6764" s="303" t="s">
        <v>6567</v>
      </c>
      <c r="D6764" s="1"/>
      <c r="E6764" s="984" t="s">
        <v>6556</v>
      </c>
      <c r="F6764" s="3"/>
      <c r="O6764"/>
      <c r="P6764"/>
      <c r="Q6764"/>
      <c r="U6764" s="969"/>
      <c r="V6764" s="38"/>
      <c r="W6764" s="38"/>
    </row>
    <row r="6765" spans="1:23" x14ac:dyDescent="0.35">
      <c r="A6765" s="1043">
        <v>71045</v>
      </c>
      <c r="B6765" s="1060">
        <v>0.18</v>
      </c>
      <c r="C6765" s="303" t="s">
        <v>6568</v>
      </c>
      <c r="D6765" s="1"/>
      <c r="E6765" s="984" t="s">
        <v>6556</v>
      </c>
      <c r="F6765" s="3"/>
      <c r="O6765"/>
      <c r="P6765"/>
      <c r="Q6765"/>
      <c r="U6765" s="969"/>
      <c r="V6765" s="38"/>
      <c r="W6765" s="38"/>
    </row>
    <row r="6766" spans="1:23" x14ac:dyDescent="0.35">
      <c r="A6766" s="1043">
        <v>71046</v>
      </c>
      <c r="B6766" s="1060">
        <v>0.21</v>
      </c>
      <c r="C6766" s="303" t="s">
        <v>6575</v>
      </c>
      <c r="D6766" s="1"/>
      <c r="E6766" s="984" t="s">
        <v>6556</v>
      </c>
      <c r="F6766" s="3"/>
      <c r="O6766"/>
      <c r="P6766"/>
      <c r="Q6766"/>
      <c r="U6766" s="969"/>
      <c r="V6766" s="38"/>
      <c r="W6766" s="38"/>
    </row>
    <row r="6767" spans="1:23" x14ac:dyDescent="0.35">
      <c r="A6767" s="1043">
        <v>71046</v>
      </c>
      <c r="B6767" s="1060">
        <v>0.21</v>
      </c>
      <c r="C6767" s="303" t="s">
        <v>6576</v>
      </c>
      <c r="D6767" s="1"/>
      <c r="E6767" s="984" t="s">
        <v>6556</v>
      </c>
      <c r="F6767" s="3"/>
      <c r="O6767"/>
      <c r="P6767"/>
      <c r="Q6767"/>
      <c r="U6767" s="969"/>
      <c r="V6767" s="38"/>
      <c r="W6767" s="38"/>
    </row>
    <row r="6768" spans="1:23" x14ac:dyDescent="0.35">
      <c r="A6768" s="1043">
        <v>71100</v>
      </c>
      <c r="B6768" s="1060">
        <v>0.21</v>
      </c>
      <c r="C6768" s="296" t="s">
        <v>6577</v>
      </c>
      <c r="D6768" s="1"/>
      <c r="E6768" s="984" t="s">
        <v>6556</v>
      </c>
      <c r="F6768" s="3"/>
      <c r="O6768"/>
      <c r="P6768"/>
      <c r="Q6768"/>
      <c r="U6768" s="969"/>
      <c r="V6768" s="38"/>
      <c r="W6768" s="38"/>
    </row>
    <row r="6769" spans="1:23" x14ac:dyDescent="0.35">
      <c r="A6769" s="1043">
        <v>71100</v>
      </c>
      <c r="B6769" s="1060">
        <v>0.21</v>
      </c>
      <c r="C6769" s="296" t="s">
        <v>6578</v>
      </c>
      <c r="D6769" s="1"/>
      <c r="E6769" s="984" t="s">
        <v>6556</v>
      </c>
      <c r="F6769" s="3"/>
      <c r="O6769"/>
      <c r="P6769"/>
      <c r="Q6769"/>
      <c r="U6769" s="969"/>
      <c r="V6769" s="38"/>
      <c r="W6769" s="38"/>
    </row>
    <row r="6770" spans="1:23" x14ac:dyDescent="0.35">
      <c r="A6770" s="1043">
        <v>71110</v>
      </c>
      <c r="B6770" s="1060">
        <v>0.28000000000000003</v>
      </c>
      <c r="C6770" s="303" t="s">
        <v>6592</v>
      </c>
      <c r="D6770" s="1"/>
      <c r="E6770" s="984" t="s">
        <v>6556</v>
      </c>
      <c r="F6770" s="3"/>
      <c r="O6770"/>
      <c r="P6770"/>
      <c r="Q6770"/>
      <c r="U6770" s="969"/>
      <c r="V6770" s="38"/>
      <c r="W6770" s="38"/>
    </row>
    <row r="6771" spans="1:23" x14ac:dyDescent="0.35">
      <c r="A6771" s="1043">
        <v>71120</v>
      </c>
      <c r="B6771" s="1060">
        <v>0.2</v>
      </c>
      <c r="C6771" s="303" t="s">
        <v>6572</v>
      </c>
      <c r="D6771" s="1"/>
      <c r="E6771" s="984" t="s">
        <v>6556</v>
      </c>
      <c r="F6771" s="3"/>
      <c r="O6771"/>
      <c r="P6771"/>
      <c r="Q6771"/>
      <c r="U6771" s="969"/>
      <c r="V6771" s="38"/>
      <c r="W6771" s="38"/>
    </row>
    <row r="6772" spans="1:23" x14ac:dyDescent="0.35">
      <c r="A6772" s="1043">
        <v>71250</v>
      </c>
      <c r="B6772" s="1060">
        <v>1.05</v>
      </c>
      <c r="C6772" s="296" t="s">
        <v>731</v>
      </c>
      <c r="D6772" s="1"/>
      <c r="E6772" s="984" t="s">
        <v>6556</v>
      </c>
      <c r="F6772" s="3"/>
      <c r="O6772"/>
      <c r="P6772"/>
      <c r="Q6772"/>
      <c r="U6772" s="969"/>
      <c r="V6772" s="38"/>
      <c r="W6772" s="38"/>
    </row>
    <row r="6773" spans="1:23" x14ac:dyDescent="0.35">
      <c r="A6773" s="1098">
        <v>71260</v>
      </c>
      <c r="B6773" s="1100">
        <v>1.1299999999999999</v>
      </c>
      <c r="C6773" s="350" t="s">
        <v>907</v>
      </c>
      <c r="D6773" s="1"/>
      <c r="E6773" s="984" t="s">
        <v>6556</v>
      </c>
      <c r="F6773" s="3"/>
      <c r="O6773"/>
      <c r="P6773"/>
      <c r="Q6773"/>
      <c r="U6773" s="969"/>
      <c r="V6773" s="38"/>
      <c r="W6773" s="38"/>
    </row>
    <row r="6774" spans="1:23" x14ac:dyDescent="0.35">
      <c r="A6774" s="1043">
        <v>71270</v>
      </c>
      <c r="B6774" s="1060">
        <v>1.22</v>
      </c>
      <c r="C6774" s="296" t="s">
        <v>1136</v>
      </c>
      <c r="D6774" s="1"/>
      <c r="E6774" s="984" t="s">
        <v>6556</v>
      </c>
      <c r="F6774" s="3"/>
      <c r="O6774"/>
      <c r="P6774"/>
      <c r="Q6774"/>
      <c r="U6774" s="969"/>
      <c r="V6774" s="38"/>
      <c r="W6774" s="38"/>
    </row>
    <row r="6775" spans="1:23" x14ac:dyDescent="0.35">
      <c r="A6775" s="1043">
        <v>71271</v>
      </c>
      <c r="B6775" s="1060">
        <v>1.05</v>
      </c>
      <c r="C6775" s="296" t="s">
        <v>6046</v>
      </c>
      <c r="D6775" s="1"/>
      <c r="E6775" s="984" t="s">
        <v>6556</v>
      </c>
      <c r="F6775" s="3"/>
      <c r="O6775"/>
      <c r="P6775"/>
      <c r="Q6775"/>
      <c r="U6775" s="969"/>
      <c r="V6775" s="38"/>
      <c r="W6775" s="38"/>
    </row>
    <row r="6776" spans="1:23" x14ac:dyDescent="0.35">
      <c r="A6776" s="1043">
        <v>71550</v>
      </c>
      <c r="B6776" s="1060">
        <v>1.42</v>
      </c>
      <c r="C6776" s="296" t="s">
        <v>6677</v>
      </c>
      <c r="E6776" s="984" t="s">
        <v>6556</v>
      </c>
      <c r="F6776" s="3"/>
      <c r="O6776"/>
      <c r="P6776"/>
      <c r="Q6776"/>
      <c r="U6776" s="969"/>
      <c r="V6776" s="38"/>
      <c r="W6776" s="38"/>
    </row>
    <row r="6777" spans="1:23" x14ac:dyDescent="0.35">
      <c r="A6777" s="1043">
        <v>71551</v>
      </c>
      <c r="B6777" s="1060">
        <v>1.69</v>
      </c>
      <c r="C6777" s="296" t="s">
        <v>6700</v>
      </c>
      <c r="D6777" s="1"/>
      <c r="E6777" s="984" t="s">
        <v>6556</v>
      </c>
      <c r="F6777" s="3"/>
      <c r="O6777"/>
      <c r="P6777"/>
      <c r="Q6777"/>
      <c r="U6777" s="969"/>
      <c r="V6777" s="38"/>
      <c r="W6777" s="38"/>
    </row>
    <row r="6778" spans="1:23" x14ac:dyDescent="0.35">
      <c r="A6778" s="1043">
        <v>71552</v>
      </c>
      <c r="B6778" s="1060">
        <v>2.2000000000000002</v>
      </c>
      <c r="C6778" s="296" t="s">
        <v>6729</v>
      </c>
      <c r="D6778" s="1"/>
      <c r="E6778" s="984" t="s">
        <v>6556</v>
      </c>
      <c r="F6778" s="3"/>
      <c r="O6778"/>
      <c r="P6778"/>
      <c r="Q6778"/>
      <c r="U6778" s="969"/>
      <c r="V6778" s="38"/>
      <c r="W6778" s="38"/>
    </row>
    <row r="6779" spans="1:23" x14ac:dyDescent="0.35">
      <c r="A6779" s="1043">
        <v>72020</v>
      </c>
      <c r="B6779" s="1060">
        <v>0.16</v>
      </c>
      <c r="C6779" s="303" t="s">
        <v>6555</v>
      </c>
      <c r="D6779" s="1"/>
      <c r="E6779" s="984" t="s">
        <v>6556</v>
      </c>
      <c r="F6779" s="3"/>
      <c r="O6779"/>
      <c r="P6779"/>
      <c r="Q6779"/>
      <c r="U6779" s="969"/>
      <c r="V6779" s="38"/>
      <c r="W6779" s="38"/>
    </row>
    <row r="6780" spans="1:23" x14ac:dyDescent="0.35">
      <c r="A6780" s="1043">
        <v>72050</v>
      </c>
      <c r="B6780" s="1060">
        <v>0.26</v>
      </c>
      <c r="C6780" s="303" t="s">
        <v>6588</v>
      </c>
      <c r="D6780" s="1"/>
      <c r="E6780" s="984" t="s">
        <v>6556</v>
      </c>
      <c r="F6780" s="3"/>
      <c r="O6780"/>
      <c r="P6780"/>
      <c r="Q6780"/>
      <c r="U6780" s="969"/>
      <c r="V6780" s="38"/>
      <c r="W6780" s="38"/>
    </row>
    <row r="6781" spans="1:23" x14ac:dyDescent="0.35">
      <c r="A6781" s="1043">
        <v>72082</v>
      </c>
      <c r="B6781" s="1060">
        <v>0.3</v>
      </c>
      <c r="C6781" s="303" t="s">
        <v>6593</v>
      </c>
      <c r="D6781" s="1"/>
      <c r="E6781" s="984" t="s">
        <v>6556</v>
      </c>
      <c r="F6781" s="3"/>
      <c r="O6781"/>
      <c r="P6781"/>
      <c r="Q6781"/>
      <c r="U6781" s="969"/>
      <c r="V6781" s="38"/>
      <c r="W6781" s="38"/>
    </row>
    <row r="6782" spans="1:23" x14ac:dyDescent="0.35">
      <c r="A6782" s="1043">
        <v>72100</v>
      </c>
      <c r="B6782" s="1060">
        <v>0.21</v>
      </c>
      <c r="C6782" s="303" t="s">
        <v>6579</v>
      </c>
      <c r="D6782" s="1"/>
      <c r="E6782" s="984" t="s">
        <v>6556</v>
      </c>
      <c r="F6782" s="3"/>
      <c r="O6782"/>
      <c r="P6782"/>
      <c r="Q6782"/>
      <c r="U6782" s="969"/>
      <c r="V6782" s="38"/>
      <c r="W6782" s="38"/>
    </row>
    <row r="6783" spans="1:23" x14ac:dyDescent="0.35">
      <c r="A6783" s="1043">
        <v>72125</v>
      </c>
      <c r="B6783" s="1060">
        <v>0.98</v>
      </c>
      <c r="C6783" s="303" t="s">
        <v>6640</v>
      </c>
      <c r="D6783" s="1"/>
      <c r="E6783" s="984" t="s">
        <v>6556</v>
      </c>
      <c r="F6783" s="3"/>
      <c r="O6783"/>
      <c r="P6783"/>
      <c r="Q6783"/>
      <c r="U6783" s="969"/>
      <c r="V6783" s="38"/>
      <c r="W6783" s="38"/>
    </row>
    <row r="6784" spans="1:23" x14ac:dyDescent="0.35">
      <c r="A6784" s="1044">
        <v>72129</v>
      </c>
      <c r="B6784" s="1061">
        <v>1.19</v>
      </c>
      <c r="C6784" s="1091" t="s">
        <v>6653</v>
      </c>
      <c r="D6784" s="1"/>
      <c r="E6784" s="984" t="s">
        <v>6556</v>
      </c>
      <c r="F6784" s="3"/>
      <c r="O6784"/>
      <c r="P6784"/>
      <c r="Q6784"/>
      <c r="U6784" s="969"/>
      <c r="V6784" s="38"/>
      <c r="W6784" s="38"/>
    </row>
    <row r="6785" spans="1:23" x14ac:dyDescent="0.35">
      <c r="A6785" s="1043">
        <v>72130</v>
      </c>
      <c r="B6785" s="1060">
        <v>1.24</v>
      </c>
      <c r="C6785" s="296" t="s">
        <v>529</v>
      </c>
      <c r="D6785" s="1"/>
      <c r="E6785" s="984" t="s">
        <v>6556</v>
      </c>
      <c r="F6785" s="3"/>
      <c r="O6785"/>
      <c r="P6785"/>
      <c r="Q6785"/>
      <c r="U6785" s="969"/>
      <c r="V6785" s="38"/>
      <c r="W6785" s="38"/>
    </row>
    <row r="6786" spans="1:23" x14ac:dyDescent="0.35">
      <c r="A6786" s="1043">
        <v>72141</v>
      </c>
      <c r="B6786" s="1060">
        <v>1.44</v>
      </c>
      <c r="C6786" s="303" t="s">
        <v>6685</v>
      </c>
      <c r="D6786" s="1"/>
      <c r="E6786" s="984" t="s">
        <v>6556</v>
      </c>
      <c r="F6786" s="3"/>
      <c r="O6786"/>
      <c r="P6786"/>
      <c r="Q6786"/>
      <c r="U6786" s="969"/>
      <c r="V6786" s="38"/>
      <c r="W6786" s="38"/>
    </row>
    <row r="6787" spans="1:23" x14ac:dyDescent="0.35">
      <c r="A6787" s="1043">
        <v>72141</v>
      </c>
      <c r="B6787" s="1060">
        <v>1.44</v>
      </c>
      <c r="C6787" s="303" t="s">
        <v>6686</v>
      </c>
      <c r="D6787" s="1"/>
      <c r="E6787" s="984" t="s">
        <v>6556</v>
      </c>
      <c r="F6787" s="3"/>
      <c r="O6787"/>
      <c r="P6787"/>
      <c r="Q6787"/>
      <c r="U6787" s="969"/>
      <c r="V6787" s="38"/>
      <c r="W6787" s="38"/>
    </row>
    <row r="6788" spans="1:23" x14ac:dyDescent="0.35">
      <c r="A6788" s="1043">
        <v>72142</v>
      </c>
      <c r="B6788" s="1060">
        <v>1.74</v>
      </c>
      <c r="C6788" s="296" t="s">
        <v>6705</v>
      </c>
      <c r="D6788" s="1"/>
      <c r="E6788" s="984" t="s">
        <v>6556</v>
      </c>
      <c r="F6788" s="3"/>
      <c r="O6788"/>
      <c r="P6788"/>
      <c r="Q6788"/>
      <c r="U6788" s="969"/>
      <c r="V6788" s="38"/>
      <c r="W6788" s="38"/>
    </row>
    <row r="6789" spans="1:23" x14ac:dyDescent="0.35">
      <c r="A6789" s="1043">
        <v>72146</v>
      </c>
      <c r="B6789" s="1060">
        <v>1.44</v>
      </c>
      <c r="C6789" s="303" t="s">
        <v>6687</v>
      </c>
      <c r="D6789" s="1"/>
      <c r="E6789" s="984" t="s">
        <v>6556</v>
      </c>
      <c r="F6789" s="3"/>
      <c r="O6789"/>
      <c r="P6789"/>
      <c r="Q6789"/>
      <c r="U6789" s="969"/>
      <c r="V6789" s="38"/>
      <c r="W6789" s="38"/>
    </row>
    <row r="6790" spans="1:23" x14ac:dyDescent="0.35">
      <c r="A6790" s="1043">
        <v>72147</v>
      </c>
      <c r="B6790" s="1060">
        <v>1.74</v>
      </c>
      <c r="C6790" s="296" t="s">
        <v>6706</v>
      </c>
      <c r="D6790" s="1"/>
      <c r="E6790" s="984" t="s">
        <v>6556</v>
      </c>
      <c r="F6790" s="3"/>
      <c r="O6790"/>
      <c r="P6790"/>
      <c r="Q6790"/>
      <c r="U6790" s="969"/>
      <c r="V6790" s="38"/>
      <c r="W6790" s="38"/>
    </row>
    <row r="6791" spans="1:23" x14ac:dyDescent="0.35">
      <c r="A6791" s="1043">
        <v>72149</v>
      </c>
      <c r="B6791" s="1060">
        <v>1.74</v>
      </c>
      <c r="C6791" s="296" t="s">
        <v>6707</v>
      </c>
      <c r="D6791" s="1"/>
      <c r="E6791" s="984" t="s">
        <v>6556</v>
      </c>
      <c r="F6791" s="3"/>
      <c r="O6791"/>
      <c r="P6791"/>
      <c r="Q6791"/>
      <c r="U6791" s="969"/>
      <c r="V6791" s="38"/>
      <c r="W6791" s="38"/>
    </row>
    <row r="6792" spans="1:23" x14ac:dyDescent="0.35">
      <c r="A6792" s="1043">
        <v>72156</v>
      </c>
      <c r="B6792" s="1060">
        <v>2.23</v>
      </c>
      <c r="C6792" s="303" t="s">
        <v>6733</v>
      </c>
      <c r="D6792" s="1"/>
      <c r="E6792" s="984" t="s">
        <v>6556</v>
      </c>
      <c r="F6792" s="3"/>
      <c r="O6792"/>
      <c r="P6792"/>
      <c r="Q6792"/>
      <c r="U6792" s="969"/>
      <c r="V6792" s="38"/>
      <c r="W6792" s="38"/>
    </row>
    <row r="6793" spans="1:23" x14ac:dyDescent="0.35">
      <c r="A6793" s="1043">
        <v>72191</v>
      </c>
      <c r="B6793" s="1060">
        <v>1.76</v>
      </c>
      <c r="C6793" s="296" t="s">
        <v>6708</v>
      </c>
      <c r="D6793" s="1"/>
      <c r="E6793" s="984" t="s">
        <v>6556</v>
      </c>
      <c r="F6793" s="3"/>
      <c r="O6793"/>
      <c r="P6793"/>
      <c r="Q6793"/>
      <c r="U6793" s="969"/>
      <c r="V6793" s="38"/>
      <c r="W6793" s="38"/>
    </row>
    <row r="6794" spans="1:23" x14ac:dyDescent="0.35">
      <c r="A6794" s="1043">
        <v>72196</v>
      </c>
      <c r="B6794" s="1060">
        <v>1.69</v>
      </c>
      <c r="C6794" s="296" t="s">
        <v>1204</v>
      </c>
      <c r="D6794" s="38"/>
      <c r="E6794" s="984" t="s">
        <v>6556</v>
      </c>
      <c r="F6794" s="3"/>
      <c r="O6794"/>
      <c r="P6794"/>
      <c r="Q6794"/>
      <c r="U6794" s="969"/>
      <c r="V6794" s="38"/>
      <c r="W6794" s="38"/>
    </row>
    <row r="6795" spans="1:23" x14ac:dyDescent="0.35">
      <c r="A6795" s="1043">
        <v>72220</v>
      </c>
      <c r="B6795" s="1060">
        <v>0.17</v>
      </c>
      <c r="C6795" s="303" t="s">
        <v>4975</v>
      </c>
      <c r="D6795" s="1"/>
      <c r="E6795" s="984" t="s">
        <v>6556</v>
      </c>
      <c r="F6795" s="3"/>
      <c r="O6795"/>
      <c r="P6795"/>
      <c r="Q6795"/>
      <c r="U6795" s="969"/>
      <c r="V6795" s="38"/>
      <c r="W6795" s="38"/>
    </row>
    <row r="6796" spans="1:23" x14ac:dyDescent="0.35">
      <c r="A6796" s="1043">
        <v>73030</v>
      </c>
      <c r="B6796" s="1060">
        <v>0.18</v>
      </c>
      <c r="C6796" s="303" t="s">
        <v>6569</v>
      </c>
      <c r="D6796" s="1"/>
      <c r="E6796" s="984" t="s">
        <v>6556</v>
      </c>
      <c r="F6796" s="1114"/>
      <c r="O6796"/>
      <c r="P6796"/>
      <c r="Q6796"/>
      <c r="U6796" s="969"/>
      <c r="V6796" s="38"/>
      <c r="W6796" s="38"/>
    </row>
    <row r="6797" spans="1:23" x14ac:dyDescent="0.35">
      <c r="A6797" s="1043">
        <v>73030</v>
      </c>
      <c r="B6797" s="1060">
        <v>0.18</v>
      </c>
      <c r="C6797" s="303" t="s">
        <v>6570</v>
      </c>
      <c r="D6797" s="1"/>
      <c r="E6797" s="984" t="s">
        <v>6556</v>
      </c>
      <c r="F6797" s="3"/>
      <c r="O6797"/>
      <c r="P6797"/>
      <c r="Q6797"/>
      <c r="U6797" s="969"/>
      <c r="V6797" s="38"/>
      <c r="W6797" s="38"/>
    </row>
    <row r="6798" spans="1:23" x14ac:dyDescent="0.35">
      <c r="A6798" s="1098">
        <v>73030</v>
      </c>
      <c r="B6798" s="1100">
        <v>0.18</v>
      </c>
      <c r="C6798" s="384" t="s">
        <v>6571</v>
      </c>
      <c r="D6798" s="1"/>
      <c r="E6798" s="984" t="s">
        <v>6556</v>
      </c>
      <c r="F6798" s="3"/>
      <c r="O6798"/>
      <c r="P6798"/>
      <c r="Q6798"/>
      <c r="U6798" s="969"/>
      <c r="V6798" s="38"/>
      <c r="W6798" s="38"/>
    </row>
    <row r="6799" spans="1:23" x14ac:dyDescent="0.35">
      <c r="A6799" s="1043">
        <v>73120</v>
      </c>
      <c r="B6799" s="1060">
        <v>0.16</v>
      </c>
      <c r="C6799" s="303" t="s">
        <v>6557</v>
      </c>
      <c r="D6799" s="1"/>
      <c r="E6799" s="984" t="s">
        <v>6556</v>
      </c>
      <c r="F6799" s="3"/>
      <c r="O6799"/>
      <c r="P6799"/>
      <c r="Q6799"/>
      <c r="U6799" s="969"/>
      <c r="V6799" s="38"/>
      <c r="W6799" s="38"/>
    </row>
    <row r="6800" spans="1:23" x14ac:dyDescent="0.35">
      <c r="A6800" s="1043">
        <v>73120</v>
      </c>
      <c r="B6800" s="1060">
        <v>0.16</v>
      </c>
      <c r="C6800" s="303" t="s">
        <v>6558</v>
      </c>
      <c r="D6800" s="1"/>
      <c r="E6800" s="984" t="s">
        <v>6556</v>
      </c>
      <c r="F6800" s="3"/>
      <c r="O6800"/>
      <c r="P6800"/>
      <c r="Q6800"/>
      <c r="U6800" s="969"/>
      <c r="V6800" s="38"/>
      <c r="W6800" s="38"/>
    </row>
    <row r="6801" spans="1:23" x14ac:dyDescent="0.35">
      <c r="A6801" s="1098">
        <v>73130</v>
      </c>
      <c r="B6801" s="1100">
        <v>0.17</v>
      </c>
      <c r="C6801" s="350" t="s">
        <v>6563</v>
      </c>
      <c r="D6801" s="1"/>
      <c r="E6801" s="984" t="s">
        <v>6556</v>
      </c>
      <c r="F6801" s="3"/>
      <c r="O6801"/>
      <c r="P6801"/>
      <c r="Q6801"/>
      <c r="U6801" s="969"/>
      <c r="V6801" s="38"/>
      <c r="W6801" s="38"/>
    </row>
    <row r="6802" spans="1:23" x14ac:dyDescent="0.35">
      <c r="A6802" s="1043">
        <v>73200</v>
      </c>
      <c r="B6802" s="1060">
        <v>0.98</v>
      </c>
      <c r="C6802" s="303" t="s">
        <v>6641</v>
      </c>
      <c r="D6802" s="1"/>
      <c r="E6802" s="984" t="s">
        <v>6556</v>
      </c>
      <c r="F6802" s="3"/>
      <c r="O6802"/>
      <c r="P6802"/>
      <c r="Q6802"/>
      <c r="U6802" s="969"/>
      <c r="V6802" s="38"/>
      <c r="W6802" s="38"/>
    </row>
    <row r="6803" spans="1:23" x14ac:dyDescent="0.35">
      <c r="A6803" s="1043">
        <v>73200</v>
      </c>
      <c r="B6803" s="1060">
        <v>0.98</v>
      </c>
      <c r="C6803" s="303" t="s">
        <v>6642</v>
      </c>
      <c r="D6803" s="1"/>
      <c r="E6803" s="984" t="s">
        <v>6556</v>
      </c>
      <c r="F6803" s="3"/>
      <c r="O6803"/>
      <c r="P6803"/>
      <c r="Q6803"/>
      <c r="U6803" s="969"/>
      <c r="V6803" s="38"/>
      <c r="W6803" s="38"/>
    </row>
    <row r="6804" spans="1:23" x14ac:dyDescent="0.35">
      <c r="A6804" s="1043">
        <v>73201</v>
      </c>
      <c r="B6804" s="1060">
        <v>1.1299999999999999</v>
      </c>
      <c r="C6804" s="296" t="s">
        <v>6648</v>
      </c>
      <c r="D6804" s="1"/>
      <c r="E6804" s="984" t="s">
        <v>6556</v>
      </c>
      <c r="F6804" s="3"/>
      <c r="O6804"/>
      <c r="P6804"/>
      <c r="Q6804"/>
      <c r="U6804" s="969"/>
      <c r="V6804" s="38"/>
      <c r="W6804" s="38"/>
    </row>
    <row r="6805" spans="1:23" x14ac:dyDescent="0.35">
      <c r="A6805" s="1043">
        <v>73218</v>
      </c>
      <c r="B6805" s="1060">
        <v>1.32</v>
      </c>
      <c r="C6805" s="296" t="s">
        <v>6657</v>
      </c>
      <c r="D6805" s="1"/>
      <c r="E6805" s="984" t="s">
        <v>6556</v>
      </c>
      <c r="F6805" s="3"/>
      <c r="O6805"/>
      <c r="P6805"/>
      <c r="Q6805"/>
      <c r="U6805" s="969"/>
      <c r="V6805" s="38"/>
      <c r="W6805" s="38"/>
    </row>
    <row r="6806" spans="1:23" x14ac:dyDescent="0.35">
      <c r="A6806" s="1043">
        <v>73218</v>
      </c>
      <c r="B6806" s="1060">
        <v>1.32</v>
      </c>
      <c r="C6806" s="296" t="s">
        <v>6658</v>
      </c>
      <c r="D6806" s="1"/>
      <c r="E6806" s="984" t="s">
        <v>6556</v>
      </c>
      <c r="F6806" s="3"/>
      <c r="O6806"/>
      <c r="P6806"/>
      <c r="Q6806"/>
      <c r="U6806" s="969"/>
      <c r="V6806" s="38"/>
      <c r="W6806" s="38"/>
    </row>
    <row r="6807" spans="1:23" x14ac:dyDescent="0.35">
      <c r="A6807" s="1043">
        <v>73219</v>
      </c>
      <c r="B6807" s="1060">
        <v>1.58</v>
      </c>
      <c r="C6807" s="296" t="s">
        <v>6692</v>
      </c>
      <c r="D6807" s="1"/>
      <c r="E6807" s="984" t="s">
        <v>6556</v>
      </c>
      <c r="F6807" s="3"/>
      <c r="O6807"/>
      <c r="P6807"/>
      <c r="Q6807"/>
      <c r="U6807" s="969"/>
      <c r="V6807" s="38"/>
      <c r="W6807" s="38"/>
    </row>
    <row r="6808" spans="1:23" x14ac:dyDescent="0.35">
      <c r="A6808" s="1043">
        <v>73219</v>
      </c>
      <c r="B6808" s="1060">
        <v>1.58</v>
      </c>
      <c r="C6808" s="296" t="s">
        <v>6693</v>
      </c>
      <c r="D6808" s="1"/>
      <c r="E6808" s="984" t="s">
        <v>6556</v>
      </c>
      <c r="F6808" s="3"/>
      <c r="O6808"/>
      <c r="P6808"/>
      <c r="Q6808"/>
      <c r="U6808" s="969"/>
      <c r="V6808" s="38"/>
      <c r="W6808" s="38"/>
    </row>
    <row r="6809" spans="1:23" x14ac:dyDescent="0.35">
      <c r="A6809" s="1043">
        <v>73220</v>
      </c>
      <c r="B6809" s="1060">
        <v>2.1</v>
      </c>
      <c r="C6809" s="296" t="s">
        <v>6718</v>
      </c>
      <c r="D6809" s="1"/>
      <c r="E6809" s="984" t="s">
        <v>6556</v>
      </c>
      <c r="F6809" s="3"/>
      <c r="O6809"/>
      <c r="P6809"/>
      <c r="Q6809"/>
      <c r="U6809" s="969"/>
      <c r="V6809" s="38"/>
      <c r="W6809" s="38"/>
    </row>
    <row r="6810" spans="1:23" x14ac:dyDescent="0.35">
      <c r="A6810" s="1043">
        <v>73220</v>
      </c>
      <c r="B6810" s="1060">
        <v>2.1</v>
      </c>
      <c r="C6810" s="303" t="s">
        <v>6719</v>
      </c>
      <c r="D6810" s="1"/>
      <c r="E6810" s="984" t="s">
        <v>6556</v>
      </c>
      <c r="F6810" s="3"/>
      <c r="O6810"/>
      <c r="P6810"/>
      <c r="Q6810"/>
      <c r="U6810" s="969"/>
      <c r="V6810" s="38"/>
      <c r="W6810" s="38"/>
    </row>
    <row r="6811" spans="1:23" x14ac:dyDescent="0.35">
      <c r="A6811" s="1043">
        <v>73221</v>
      </c>
      <c r="B6811" s="1060">
        <v>1.32</v>
      </c>
      <c r="C6811" s="303" t="s">
        <v>6659</v>
      </c>
      <c r="D6811" s="1"/>
      <c r="E6811" s="984" t="s">
        <v>6556</v>
      </c>
      <c r="F6811" s="3"/>
      <c r="O6811"/>
      <c r="P6811"/>
      <c r="Q6811"/>
      <c r="U6811" s="969"/>
      <c r="V6811" s="38"/>
      <c r="W6811" s="38"/>
    </row>
    <row r="6812" spans="1:23" x14ac:dyDescent="0.35">
      <c r="A6812" s="1043">
        <v>73221</v>
      </c>
      <c r="B6812" s="1060">
        <v>1.32</v>
      </c>
      <c r="C6812" s="296" t="s">
        <v>6660</v>
      </c>
      <c r="D6812" s="1"/>
      <c r="E6812" s="984" t="s">
        <v>6556</v>
      </c>
      <c r="F6812" s="3"/>
      <c r="O6812"/>
      <c r="P6812"/>
      <c r="Q6812"/>
      <c r="U6812" s="969"/>
      <c r="V6812" s="38"/>
      <c r="W6812" s="38"/>
    </row>
    <row r="6813" spans="1:23" x14ac:dyDescent="0.35">
      <c r="A6813" s="1043">
        <v>73221</v>
      </c>
      <c r="B6813" s="1060">
        <v>1.32</v>
      </c>
      <c r="C6813" s="296" t="s">
        <v>6661</v>
      </c>
      <c r="D6813" s="1"/>
      <c r="E6813" s="984" t="s">
        <v>6556</v>
      </c>
      <c r="F6813" s="3"/>
      <c r="O6813"/>
      <c r="P6813"/>
      <c r="Q6813"/>
      <c r="U6813" s="969"/>
      <c r="V6813" s="38"/>
      <c r="W6813" s="38"/>
    </row>
    <row r="6814" spans="1:23" x14ac:dyDescent="0.35">
      <c r="A6814" s="1043">
        <v>73222</v>
      </c>
      <c r="B6814" s="1060">
        <v>1.58</v>
      </c>
      <c r="C6814" s="296" t="s">
        <v>6694</v>
      </c>
      <c r="D6814" s="1126"/>
      <c r="E6814" s="984" t="s">
        <v>6556</v>
      </c>
      <c r="F6814" s="3"/>
      <c r="O6814"/>
      <c r="P6814"/>
      <c r="Q6814"/>
      <c r="U6814" s="969"/>
      <c r="V6814" s="38"/>
      <c r="W6814" s="38"/>
    </row>
    <row r="6815" spans="1:23" x14ac:dyDescent="0.35">
      <c r="A6815" s="1043">
        <v>73222</v>
      </c>
      <c r="B6815" s="1060">
        <v>1.58</v>
      </c>
      <c r="C6815" s="296" t="s">
        <v>6695</v>
      </c>
      <c r="D6815" s="1"/>
      <c r="E6815" s="984" t="s">
        <v>6556</v>
      </c>
      <c r="F6815" s="3"/>
      <c r="O6815"/>
      <c r="P6815"/>
      <c r="Q6815"/>
      <c r="U6815" s="969"/>
      <c r="V6815" s="38"/>
      <c r="W6815" s="38"/>
    </row>
    <row r="6816" spans="1:23" x14ac:dyDescent="0.35">
      <c r="A6816" s="1043">
        <v>73502</v>
      </c>
      <c r="B6816" s="1060">
        <v>0.21</v>
      </c>
      <c r="C6816" s="303" t="s">
        <v>6580</v>
      </c>
      <c r="D6816" s="1"/>
      <c r="E6816" s="984" t="s">
        <v>6556</v>
      </c>
      <c r="F6816" s="3"/>
      <c r="O6816"/>
      <c r="P6816"/>
      <c r="Q6816"/>
      <c r="U6816" s="969"/>
      <c r="V6816" s="38"/>
      <c r="W6816" s="38"/>
    </row>
    <row r="6817" spans="1:23" x14ac:dyDescent="0.35">
      <c r="A6817" s="1043">
        <v>73502</v>
      </c>
      <c r="B6817" s="1060">
        <v>0.21</v>
      </c>
      <c r="C6817" s="303" t="s">
        <v>6581</v>
      </c>
      <c r="D6817" s="1"/>
      <c r="E6817" s="984" t="s">
        <v>6556</v>
      </c>
      <c r="F6817" s="3"/>
      <c r="O6817"/>
      <c r="P6817"/>
      <c r="Q6817"/>
      <c r="U6817" s="969"/>
      <c r="V6817" s="38"/>
      <c r="W6817" s="38"/>
    </row>
    <row r="6818" spans="1:23" x14ac:dyDescent="0.35">
      <c r="A6818" s="1043">
        <v>73564</v>
      </c>
      <c r="B6818" s="1060">
        <v>0.21</v>
      </c>
      <c r="C6818" s="296" t="s">
        <v>6582</v>
      </c>
      <c r="D6818" s="1"/>
      <c r="E6818" s="984" t="s">
        <v>6556</v>
      </c>
      <c r="F6818" s="3"/>
      <c r="O6818"/>
      <c r="P6818"/>
      <c r="Q6818"/>
      <c r="U6818" s="969"/>
      <c r="V6818" s="38"/>
      <c r="W6818" s="38"/>
    </row>
    <row r="6819" spans="1:23" x14ac:dyDescent="0.35">
      <c r="A6819" s="1043">
        <v>73564</v>
      </c>
      <c r="B6819" s="1060">
        <v>0.21</v>
      </c>
      <c r="C6819" s="303" t="s">
        <v>6583</v>
      </c>
      <c r="D6819" s="1"/>
      <c r="E6819" s="984" t="s">
        <v>6556</v>
      </c>
      <c r="F6819" s="3"/>
      <c r="O6819"/>
      <c r="P6819"/>
      <c r="Q6819"/>
      <c r="U6819" s="969"/>
      <c r="V6819" s="38"/>
      <c r="W6819" s="38"/>
    </row>
    <row r="6820" spans="1:23" x14ac:dyDescent="0.35">
      <c r="A6820" s="1043">
        <v>73564</v>
      </c>
      <c r="B6820" s="1060">
        <v>0.21</v>
      </c>
      <c r="C6820" s="303" t="s">
        <v>6584</v>
      </c>
      <c r="D6820" s="1"/>
      <c r="E6820" s="984" t="s">
        <v>6556</v>
      </c>
      <c r="F6820" s="3"/>
      <c r="O6820"/>
      <c r="P6820"/>
      <c r="Q6820"/>
      <c r="U6820" s="969"/>
      <c r="V6820" s="38"/>
      <c r="W6820" s="38"/>
    </row>
    <row r="6821" spans="1:23" x14ac:dyDescent="0.35">
      <c r="A6821" s="1043">
        <v>73564</v>
      </c>
      <c r="B6821" s="1060">
        <v>0.21</v>
      </c>
      <c r="C6821" s="303" t="s">
        <v>6585</v>
      </c>
      <c r="D6821" s="1"/>
      <c r="E6821" s="984" t="s">
        <v>6556</v>
      </c>
      <c r="F6821" s="3"/>
      <c r="O6821"/>
      <c r="P6821"/>
      <c r="Q6821"/>
      <c r="U6821" s="969"/>
      <c r="V6821" s="38"/>
      <c r="W6821" s="38"/>
    </row>
    <row r="6822" spans="1:23" x14ac:dyDescent="0.35">
      <c r="A6822" s="1043">
        <v>73565</v>
      </c>
      <c r="B6822" s="1060">
        <v>0.16</v>
      </c>
      <c r="C6822" s="296" t="s">
        <v>6559</v>
      </c>
      <c r="D6822" s="1"/>
      <c r="E6822" s="984" t="s">
        <v>6556</v>
      </c>
      <c r="F6822" s="3"/>
      <c r="O6822"/>
      <c r="P6822"/>
      <c r="Q6822"/>
      <c r="U6822" s="969"/>
      <c r="V6822" s="38"/>
      <c r="W6822" s="38"/>
    </row>
    <row r="6823" spans="1:23" x14ac:dyDescent="0.35">
      <c r="A6823" s="1043">
        <v>73592</v>
      </c>
      <c r="B6823" s="1060">
        <v>0.16</v>
      </c>
      <c r="C6823" s="303" t="s">
        <v>6560</v>
      </c>
      <c r="D6823" s="1"/>
      <c r="E6823" s="984" t="s">
        <v>6556</v>
      </c>
      <c r="F6823" s="3"/>
      <c r="O6823"/>
      <c r="P6823"/>
      <c r="Q6823"/>
      <c r="U6823" s="969"/>
      <c r="V6823" s="38"/>
      <c r="W6823" s="38"/>
    </row>
    <row r="6824" spans="1:23" x14ac:dyDescent="0.35">
      <c r="A6824" s="1043">
        <v>73592</v>
      </c>
      <c r="B6824" s="1060">
        <v>0.16</v>
      </c>
      <c r="C6824" s="303" t="s">
        <v>6561</v>
      </c>
      <c r="D6824" s="1"/>
      <c r="E6824" s="984" t="s">
        <v>6556</v>
      </c>
      <c r="F6824" s="3"/>
      <c r="O6824"/>
      <c r="P6824"/>
      <c r="Q6824"/>
      <c r="U6824" s="969"/>
      <c r="V6824" s="38"/>
      <c r="W6824" s="38"/>
    </row>
    <row r="6825" spans="1:23" x14ac:dyDescent="0.35">
      <c r="A6825" s="1043">
        <v>73700</v>
      </c>
      <c r="B6825" s="1060">
        <v>0.98</v>
      </c>
      <c r="C6825" s="303" t="s">
        <v>6643</v>
      </c>
      <c r="D6825" s="1"/>
      <c r="E6825" s="984" t="s">
        <v>6556</v>
      </c>
      <c r="F6825" s="3"/>
      <c r="O6825"/>
      <c r="P6825"/>
      <c r="Q6825"/>
      <c r="U6825" s="969"/>
      <c r="V6825" s="38"/>
      <c r="W6825" s="38"/>
    </row>
    <row r="6826" spans="1:23" x14ac:dyDescent="0.35">
      <c r="A6826" s="1043">
        <v>73700</v>
      </c>
      <c r="B6826" s="1060">
        <v>0.98</v>
      </c>
      <c r="C6826" s="303" t="s">
        <v>6644</v>
      </c>
      <c r="D6826" s="1"/>
      <c r="E6826" s="984" t="s">
        <v>6556</v>
      </c>
      <c r="F6826" s="3"/>
      <c r="O6826"/>
      <c r="P6826"/>
      <c r="Q6826"/>
      <c r="U6826" s="969"/>
      <c r="V6826" s="38"/>
      <c r="W6826" s="38"/>
    </row>
    <row r="6827" spans="1:23" x14ac:dyDescent="0.35">
      <c r="A6827" s="1043">
        <v>73706</v>
      </c>
      <c r="B6827" s="1060">
        <v>1.85</v>
      </c>
      <c r="C6827" s="296" t="s">
        <v>6715</v>
      </c>
      <c r="D6827" s="1"/>
      <c r="E6827" s="984" t="s">
        <v>6556</v>
      </c>
      <c r="F6827" s="3"/>
      <c r="O6827"/>
      <c r="P6827"/>
      <c r="Q6827"/>
      <c r="U6827" s="969"/>
      <c r="V6827" s="38"/>
      <c r="W6827" s="38"/>
    </row>
    <row r="6828" spans="1:23" x14ac:dyDescent="0.35">
      <c r="A6828" s="1043">
        <v>73718</v>
      </c>
      <c r="B6828" s="1060">
        <v>1.32</v>
      </c>
      <c r="C6828" s="296" t="s">
        <v>6662</v>
      </c>
      <c r="D6828" s="1"/>
      <c r="E6828" s="984" t="s">
        <v>6556</v>
      </c>
      <c r="F6828" s="3"/>
      <c r="O6828"/>
      <c r="P6828"/>
      <c r="Q6828"/>
      <c r="U6828" s="969"/>
      <c r="V6828" s="38"/>
      <c r="W6828" s="38"/>
    </row>
    <row r="6829" spans="1:23" x14ac:dyDescent="0.35">
      <c r="A6829" s="1043">
        <v>73718</v>
      </c>
      <c r="B6829" s="1060">
        <v>1.32</v>
      </c>
      <c r="C6829" s="296" t="s">
        <v>6663</v>
      </c>
      <c r="D6829" s="1120"/>
      <c r="E6829" s="984" t="s">
        <v>6556</v>
      </c>
      <c r="F6829" s="3"/>
      <c r="O6829"/>
      <c r="P6829"/>
      <c r="Q6829"/>
      <c r="U6829" s="969"/>
      <c r="V6829" s="38"/>
      <c r="W6829" s="38"/>
    </row>
    <row r="6830" spans="1:23" x14ac:dyDescent="0.35">
      <c r="A6830" s="1043">
        <v>73719</v>
      </c>
      <c r="B6830" s="1060">
        <v>1.58</v>
      </c>
      <c r="C6830" s="296" t="s">
        <v>6696</v>
      </c>
      <c r="D6830" s="1"/>
      <c r="E6830" s="984" t="s">
        <v>6556</v>
      </c>
      <c r="F6830" s="3"/>
      <c r="O6830"/>
      <c r="P6830"/>
      <c r="Q6830"/>
      <c r="U6830" s="969"/>
      <c r="V6830" s="38"/>
      <c r="W6830" s="38"/>
    </row>
    <row r="6831" spans="1:23" x14ac:dyDescent="0.35">
      <c r="A6831" s="1043">
        <v>73719</v>
      </c>
      <c r="B6831" s="1060">
        <v>1.58</v>
      </c>
      <c r="C6831" s="296" t="s">
        <v>6697</v>
      </c>
      <c r="D6831" s="1"/>
      <c r="E6831" s="984" t="s">
        <v>6556</v>
      </c>
      <c r="F6831" s="3"/>
      <c r="O6831"/>
      <c r="P6831"/>
      <c r="Q6831"/>
      <c r="U6831" s="969"/>
      <c r="V6831" s="38"/>
      <c r="W6831" s="38"/>
    </row>
    <row r="6832" spans="1:23" x14ac:dyDescent="0.35">
      <c r="A6832" s="1043">
        <v>73720</v>
      </c>
      <c r="B6832" s="1060">
        <v>2.1</v>
      </c>
      <c r="C6832" s="296" t="s">
        <v>6720</v>
      </c>
      <c r="D6832" s="1"/>
      <c r="E6832" s="984" t="s">
        <v>6556</v>
      </c>
      <c r="F6832" s="3"/>
      <c r="O6832"/>
      <c r="P6832"/>
      <c r="Q6832"/>
      <c r="U6832" s="969"/>
      <c r="V6832" s="38"/>
      <c r="W6832" s="38"/>
    </row>
    <row r="6833" spans="1:23" x14ac:dyDescent="0.35">
      <c r="A6833" s="1043">
        <v>73720</v>
      </c>
      <c r="B6833" s="1060">
        <v>2.1</v>
      </c>
      <c r="C6833" s="296" t="s">
        <v>6721</v>
      </c>
      <c r="D6833" s="1"/>
      <c r="E6833" s="984" t="s">
        <v>6556</v>
      </c>
      <c r="F6833" s="3"/>
      <c r="O6833"/>
      <c r="P6833"/>
      <c r="Q6833"/>
      <c r="U6833" s="969"/>
      <c r="V6833" s="38"/>
      <c r="W6833" s="38"/>
    </row>
    <row r="6834" spans="1:23" x14ac:dyDescent="0.35">
      <c r="A6834" s="1043">
        <v>73721</v>
      </c>
      <c r="B6834" s="1060">
        <v>1.32</v>
      </c>
      <c r="C6834" s="303" t="s">
        <v>6664</v>
      </c>
      <c r="D6834" s="1"/>
      <c r="E6834" s="984" t="s">
        <v>6556</v>
      </c>
      <c r="F6834" s="3"/>
      <c r="O6834"/>
      <c r="P6834"/>
      <c r="Q6834"/>
      <c r="U6834" s="969"/>
      <c r="V6834" s="38"/>
      <c r="W6834" s="38"/>
    </row>
    <row r="6835" spans="1:23" x14ac:dyDescent="0.35">
      <c r="A6835" s="1043">
        <v>73721</v>
      </c>
      <c r="B6835" s="1060">
        <v>1.32</v>
      </c>
      <c r="C6835" s="303" t="s">
        <v>6665</v>
      </c>
      <c r="D6835" s="38"/>
      <c r="E6835" s="984" t="s">
        <v>6556</v>
      </c>
      <c r="F6835" s="3"/>
      <c r="O6835"/>
      <c r="P6835"/>
      <c r="Q6835"/>
      <c r="U6835" s="969"/>
      <c r="V6835" s="38"/>
      <c r="W6835" s="38"/>
    </row>
    <row r="6836" spans="1:23" x14ac:dyDescent="0.35">
      <c r="A6836" s="1043">
        <v>73722</v>
      </c>
      <c r="B6836" s="1060">
        <v>1.58</v>
      </c>
      <c r="C6836" s="296" t="s">
        <v>6698</v>
      </c>
      <c r="D6836" s="1"/>
      <c r="E6836" s="984" t="s">
        <v>6556</v>
      </c>
      <c r="F6836" s="3"/>
      <c r="O6836"/>
      <c r="P6836"/>
      <c r="Q6836"/>
      <c r="U6836" s="969"/>
      <c r="V6836" s="38"/>
      <c r="W6836" s="38"/>
    </row>
    <row r="6837" spans="1:23" x14ac:dyDescent="0.35">
      <c r="A6837" s="1043">
        <v>73722</v>
      </c>
      <c r="B6837" s="1060">
        <v>1.58</v>
      </c>
      <c r="C6837" s="296" t="s">
        <v>6699</v>
      </c>
      <c r="D6837" s="1"/>
      <c r="E6837" s="984" t="s">
        <v>6556</v>
      </c>
      <c r="F6837" s="3"/>
      <c r="O6837"/>
      <c r="P6837"/>
      <c r="Q6837"/>
      <c r="U6837" s="969"/>
      <c r="V6837" s="38"/>
      <c r="W6837" s="38"/>
    </row>
    <row r="6838" spans="1:23" x14ac:dyDescent="0.35">
      <c r="A6838" s="1043">
        <v>73723</v>
      </c>
      <c r="B6838" s="1060">
        <v>2.1</v>
      </c>
      <c r="C6838" s="296" t="s">
        <v>6722</v>
      </c>
      <c r="D6838" s="1469"/>
      <c r="E6838" s="984" t="s">
        <v>6556</v>
      </c>
      <c r="F6838" s="3"/>
      <c r="O6838"/>
      <c r="P6838"/>
      <c r="Q6838"/>
      <c r="U6838" s="969"/>
      <c r="V6838" s="38"/>
      <c r="W6838" s="38"/>
    </row>
    <row r="6839" spans="1:23" x14ac:dyDescent="0.35">
      <c r="A6839" s="1043">
        <v>73723</v>
      </c>
      <c r="B6839" s="1060">
        <v>2.1</v>
      </c>
      <c r="C6839" s="296" t="s">
        <v>6723</v>
      </c>
      <c r="D6839" s="1"/>
      <c r="E6839" s="984" t="s">
        <v>6556</v>
      </c>
      <c r="F6839" s="3"/>
      <c r="O6839"/>
      <c r="P6839"/>
      <c r="Q6839"/>
      <c r="U6839" s="969"/>
      <c r="V6839" s="38"/>
      <c r="W6839" s="38"/>
    </row>
    <row r="6840" spans="1:23" x14ac:dyDescent="0.35">
      <c r="A6840" s="1098">
        <v>73725</v>
      </c>
      <c r="B6840" s="1100">
        <v>1.77</v>
      </c>
      <c r="C6840" s="350" t="s">
        <v>530</v>
      </c>
      <c r="D6840" s="1"/>
      <c r="E6840" s="984" t="s">
        <v>6556</v>
      </c>
      <c r="F6840" s="3"/>
      <c r="O6840"/>
      <c r="P6840"/>
      <c r="Q6840"/>
      <c r="U6840" s="969"/>
      <c r="V6840" s="38"/>
      <c r="W6840" s="38"/>
    </row>
    <row r="6841" spans="1:23" x14ac:dyDescent="0.35">
      <c r="A6841" s="1043">
        <v>74019</v>
      </c>
      <c r="B6841" s="1060">
        <v>0.22</v>
      </c>
      <c r="C6841" s="303" t="s">
        <v>6586</v>
      </c>
      <c r="D6841" s="1"/>
      <c r="E6841" s="984" t="s">
        <v>6556</v>
      </c>
      <c r="F6841" s="3"/>
      <c r="O6841"/>
      <c r="P6841"/>
      <c r="Q6841"/>
      <c r="U6841" s="969"/>
      <c r="V6841" s="38"/>
      <c r="W6841" s="38"/>
    </row>
    <row r="6842" spans="1:23" x14ac:dyDescent="0.35">
      <c r="A6842" s="1098">
        <v>74021</v>
      </c>
      <c r="B6842" s="1100">
        <v>0.26</v>
      </c>
      <c r="C6842" s="303" t="s">
        <v>6589</v>
      </c>
      <c r="D6842" s="1"/>
      <c r="E6842" s="984" t="s">
        <v>6556</v>
      </c>
      <c r="F6842" s="3"/>
      <c r="O6842"/>
      <c r="P6842"/>
      <c r="Q6842"/>
      <c r="U6842" s="969"/>
      <c r="V6842" s="38"/>
      <c r="W6842" s="38"/>
    </row>
    <row r="6843" spans="1:23" x14ac:dyDescent="0.35">
      <c r="A6843" s="1043">
        <v>74150</v>
      </c>
      <c r="B6843" s="1060">
        <v>1.1599999999999999</v>
      </c>
      <c r="C6843" s="303" t="s">
        <v>2439</v>
      </c>
      <c r="D6843" s="1"/>
      <c r="E6843" s="984" t="s">
        <v>6556</v>
      </c>
      <c r="F6843" s="3"/>
      <c r="O6843"/>
      <c r="P6843"/>
      <c r="Q6843"/>
      <c r="U6843" s="969"/>
      <c r="V6843" s="38"/>
      <c r="W6843" s="38"/>
    </row>
    <row r="6844" spans="1:23" x14ac:dyDescent="0.35">
      <c r="A6844" s="1043">
        <v>74160</v>
      </c>
      <c r="B6844" s="1060">
        <v>1.24</v>
      </c>
      <c r="C6844" s="296" t="s">
        <v>6655</v>
      </c>
      <c r="D6844" s="1"/>
      <c r="E6844" s="984" t="s">
        <v>6556</v>
      </c>
      <c r="F6844" s="3"/>
      <c r="O6844"/>
      <c r="P6844"/>
      <c r="Q6844"/>
      <c r="U6844" s="969"/>
      <c r="V6844" s="38"/>
      <c r="W6844" s="38"/>
    </row>
    <row r="6845" spans="1:23" x14ac:dyDescent="0.35">
      <c r="A6845" s="1043">
        <v>74174</v>
      </c>
      <c r="B6845" s="1060">
        <v>2.15</v>
      </c>
      <c r="C6845" s="296" t="s">
        <v>6724</v>
      </c>
      <c r="D6845" s="1"/>
      <c r="E6845" s="984" t="s">
        <v>6556</v>
      </c>
      <c r="F6845" s="3"/>
      <c r="O6845"/>
      <c r="P6845"/>
      <c r="Q6845"/>
      <c r="U6845" s="969"/>
      <c r="V6845" s="38"/>
      <c r="W6845" s="38"/>
    </row>
    <row r="6846" spans="1:23" x14ac:dyDescent="0.35">
      <c r="A6846" s="1043">
        <v>74174</v>
      </c>
      <c r="B6846" s="1060">
        <v>2.15</v>
      </c>
      <c r="C6846" s="296" t="s">
        <v>6725</v>
      </c>
      <c r="D6846" s="1"/>
      <c r="E6846" s="984" t="s">
        <v>6556</v>
      </c>
      <c r="F6846" s="3"/>
      <c r="O6846"/>
      <c r="P6846"/>
      <c r="Q6846"/>
      <c r="U6846" s="969"/>
      <c r="V6846" s="38"/>
      <c r="W6846" s="38"/>
    </row>
    <row r="6847" spans="1:23" x14ac:dyDescent="0.35">
      <c r="A6847" s="1043">
        <v>74175</v>
      </c>
      <c r="B6847" s="1060">
        <v>1.77</v>
      </c>
      <c r="C6847" s="296" t="s">
        <v>6709</v>
      </c>
      <c r="D6847" s="1"/>
      <c r="E6847" s="984" t="s">
        <v>6556</v>
      </c>
      <c r="F6847" s="3"/>
      <c r="O6847"/>
      <c r="P6847"/>
      <c r="Q6847"/>
      <c r="U6847" s="969"/>
      <c r="V6847" s="38"/>
      <c r="W6847" s="38"/>
    </row>
    <row r="6848" spans="1:23" x14ac:dyDescent="0.35">
      <c r="A6848" s="1043">
        <v>74175</v>
      </c>
      <c r="B6848" s="1060">
        <v>1.77</v>
      </c>
      <c r="C6848" s="296" t="s">
        <v>6710</v>
      </c>
      <c r="D6848" s="1"/>
      <c r="E6848" s="984" t="s">
        <v>6556</v>
      </c>
      <c r="F6848" s="3"/>
      <c r="O6848"/>
      <c r="P6848"/>
      <c r="Q6848"/>
      <c r="U6848" s="969"/>
      <c r="V6848" s="38"/>
      <c r="W6848" s="38"/>
    </row>
    <row r="6849" spans="1:23" x14ac:dyDescent="0.35">
      <c r="A6849" s="1043">
        <v>74177</v>
      </c>
      <c r="B6849" s="1060">
        <v>1.77</v>
      </c>
      <c r="C6849" s="303" t="s">
        <v>6711</v>
      </c>
      <c r="D6849" s="1"/>
      <c r="E6849" s="984" t="s">
        <v>6556</v>
      </c>
      <c r="F6849" s="3"/>
      <c r="O6849"/>
      <c r="P6849"/>
      <c r="Q6849"/>
      <c r="U6849" s="969"/>
      <c r="V6849" s="38"/>
      <c r="W6849" s="38"/>
    </row>
    <row r="6850" spans="1:23" x14ac:dyDescent="0.35">
      <c r="A6850" s="1043">
        <v>74177</v>
      </c>
      <c r="B6850" s="1060">
        <v>1.77</v>
      </c>
      <c r="C6850" s="303" t="s">
        <v>6712</v>
      </c>
      <c r="D6850" s="1"/>
      <c r="E6850" s="984" t="s">
        <v>6556</v>
      </c>
      <c r="F6850" s="3"/>
      <c r="O6850"/>
      <c r="P6850"/>
      <c r="Q6850"/>
      <c r="U6850" s="969"/>
      <c r="V6850" s="38"/>
      <c r="W6850" s="38"/>
    </row>
    <row r="6851" spans="1:23" x14ac:dyDescent="0.35">
      <c r="A6851" s="1043">
        <v>74178</v>
      </c>
      <c r="B6851" s="1060">
        <v>1.96</v>
      </c>
      <c r="C6851" s="303" t="s">
        <v>6716</v>
      </c>
      <c r="D6851" s="1"/>
      <c r="E6851" s="984" t="s">
        <v>6556</v>
      </c>
      <c r="F6851" s="3"/>
      <c r="O6851"/>
      <c r="P6851"/>
      <c r="Q6851"/>
      <c r="U6851" s="969"/>
      <c r="V6851" s="38"/>
      <c r="W6851" s="38"/>
    </row>
    <row r="6852" spans="1:23" x14ac:dyDescent="0.35">
      <c r="A6852" s="1043">
        <v>74181</v>
      </c>
      <c r="B6852" s="1060">
        <v>1.42</v>
      </c>
      <c r="C6852" s="296" t="s">
        <v>6678</v>
      </c>
      <c r="D6852" s="1"/>
      <c r="E6852" s="984" t="s">
        <v>6556</v>
      </c>
      <c r="F6852" s="3"/>
      <c r="O6852"/>
      <c r="P6852"/>
      <c r="Q6852"/>
      <c r="U6852" s="969"/>
      <c r="V6852" s="38"/>
      <c r="W6852" s="38"/>
    </row>
    <row r="6853" spans="1:23" x14ac:dyDescent="0.35">
      <c r="A6853" s="1043">
        <v>74181</v>
      </c>
      <c r="B6853" s="1060">
        <v>1.42</v>
      </c>
      <c r="C6853" s="303" t="s">
        <v>6679</v>
      </c>
      <c r="D6853" s="1"/>
      <c r="E6853" s="984" t="s">
        <v>6556</v>
      </c>
      <c r="F6853" s="3"/>
      <c r="O6853"/>
      <c r="P6853"/>
      <c r="Q6853"/>
      <c r="U6853" s="969"/>
      <c r="V6853" s="38"/>
      <c r="W6853" s="38"/>
    </row>
    <row r="6854" spans="1:23" x14ac:dyDescent="0.35">
      <c r="A6854" s="1043">
        <v>74182</v>
      </c>
      <c r="B6854" s="1060">
        <v>1.69</v>
      </c>
      <c r="C6854" s="296" t="s">
        <v>6701</v>
      </c>
      <c r="D6854" s="1"/>
      <c r="E6854" s="984" t="s">
        <v>6556</v>
      </c>
      <c r="F6854" s="3"/>
      <c r="O6854"/>
      <c r="P6854"/>
      <c r="Q6854"/>
      <c r="U6854" s="969"/>
      <c r="V6854" s="38"/>
      <c r="W6854" s="38"/>
    </row>
    <row r="6855" spans="1:23" x14ac:dyDescent="0.35">
      <c r="A6855" s="1043">
        <v>74183</v>
      </c>
      <c r="B6855" s="1060">
        <v>2.15</v>
      </c>
      <c r="C6855" s="296" t="s">
        <v>6726</v>
      </c>
      <c r="D6855" s="1"/>
      <c r="E6855" s="984" t="s">
        <v>6556</v>
      </c>
      <c r="F6855" s="3"/>
      <c r="O6855"/>
      <c r="P6855"/>
      <c r="Q6855"/>
      <c r="U6855" s="969"/>
      <c r="V6855" s="38"/>
      <c r="W6855" s="38"/>
    </row>
    <row r="6856" spans="1:23" x14ac:dyDescent="0.35">
      <c r="A6856" s="1043">
        <v>74183</v>
      </c>
      <c r="B6856" s="1060">
        <v>2.15</v>
      </c>
      <c r="C6856" s="296" t="s">
        <v>6727</v>
      </c>
      <c r="D6856" s="1"/>
      <c r="E6856" s="984" t="s">
        <v>6556</v>
      </c>
      <c r="F6856" s="3"/>
      <c r="O6856"/>
      <c r="P6856"/>
      <c r="Q6856"/>
      <c r="U6856" s="969"/>
      <c r="V6856" s="38"/>
      <c r="W6856" s="38"/>
    </row>
    <row r="6857" spans="1:23" x14ac:dyDescent="0.35">
      <c r="A6857" s="1043">
        <v>74183</v>
      </c>
      <c r="B6857" s="1060">
        <v>2.15</v>
      </c>
      <c r="C6857" s="296" t="s">
        <v>6728</v>
      </c>
      <c r="D6857" s="1"/>
      <c r="E6857" s="984" t="s">
        <v>6556</v>
      </c>
      <c r="F6857" s="3"/>
      <c r="O6857"/>
      <c r="P6857"/>
      <c r="Q6857"/>
      <c r="U6857" s="969"/>
      <c r="V6857" s="38"/>
      <c r="W6857" s="38"/>
    </row>
    <row r="6858" spans="1:23" x14ac:dyDescent="0.35">
      <c r="A6858" s="1043">
        <v>74185</v>
      </c>
      <c r="B6858" s="1060">
        <v>1.76</v>
      </c>
      <c r="C6858" s="296" t="s">
        <v>5408</v>
      </c>
      <c r="D6858" s="1"/>
      <c r="E6858" s="984" t="s">
        <v>6556</v>
      </c>
      <c r="F6858" s="3"/>
      <c r="O6858"/>
      <c r="P6858"/>
      <c r="Q6858"/>
      <c r="U6858" s="969"/>
      <c r="V6858" s="38"/>
      <c r="W6858" s="38"/>
    </row>
    <row r="6859" spans="1:23" x14ac:dyDescent="0.35">
      <c r="A6859" s="1043">
        <v>75635</v>
      </c>
      <c r="B6859" s="1060">
        <v>2.34</v>
      </c>
      <c r="C6859" s="303" t="s">
        <v>6734</v>
      </c>
      <c r="E6859" s="984" t="s">
        <v>6556</v>
      </c>
      <c r="F6859" s="3"/>
      <c r="O6859"/>
      <c r="P6859"/>
      <c r="Q6859"/>
      <c r="U6859" s="969"/>
      <c r="V6859" s="38"/>
      <c r="W6859" s="38"/>
    </row>
    <row r="6860" spans="1:23" x14ac:dyDescent="0.35">
      <c r="A6860" s="1043">
        <v>76000</v>
      </c>
      <c r="B6860" s="1060">
        <v>0.3</v>
      </c>
      <c r="C6860" s="296" t="s">
        <v>6594</v>
      </c>
      <c r="D6860" s="1"/>
      <c r="E6860" s="984" t="s">
        <v>6556</v>
      </c>
      <c r="F6860" s="3"/>
      <c r="O6860"/>
      <c r="P6860"/>
      <c r="Q6860"/>
      <c r="U6860" s="969"/>
      <c r="V6860" s="38"/>
      <c r="W6860" s="38"/>
    </row>
    <row r="6861" spans="1:23" x14ac:dyDescent="0.35">
      <c r="A6861" s="1043">
        <v>76000</v>
      </c>
      <c r="B6861" s="1060">
        <v>0.3</v>
      </c>
      <c r="C6861" s="296" t="s">
        <v>6595</v>
      </c>
      <c r="E6861" s="984" t="s">
        <v>6556</v>
      </c>
      <c r="F6861" s="3"/>
      <c r="O6861"/>
      <c r="P6861"/>
      <c r="Q6861"/>
      <c r="U6861" s="969"/>
      <c r="V6861" s="38"/>
      <c r="W6861" s="38"/>
    </row>
    <row r="6862" spans="1:23" x14ac:dyDescent="0.35">
      <c r="A6862" s="1043">
        <v>76080</v>
      </c>
      <c r="B6862" s="1060">
        <v>0.53</v>
      </c>
      <c r="C6862" s="296" t="s">
        <v>6608</v>
      </c>
      <c r="D6862" s="1"/>
      <c r="E6862" s="984" t="s">
        <v>6556</v>
      </c>
      <c r="F6862" s="3"/>
      <c r="O6862"/>
      <c r="P6862"/>
      <c r="Q6862"/>
      <c r="U6862" s="969"/>
      <c r="V6862" s="38"/>
      <c r="W6862" s="38"/>
    </row>
    <row r="6863" spans="1:23" x14ac:dyDescent="0.35">
      <c r="A6863" s="1043">
        <v>76641</v>
      </c>
      <c r="B6863" s="1060">
        <v>0.71</v>
      </c>
      <c r="C6863" s="296" t="s">
        <v>388</v>
      </c>
      <c r="D6863" s="38"/>
      <c r="E6863" s="984" t="s">
        <v>6556</v>
      </c>
      <c r="F6863" s="3"/>
      <c r="O6863"/>
      <c r="P6863"/>
      <c r="Q6863"/>
      <c r="U6863" s="969"/>
      <c r="V6863" s="38"/>
      <c r="W6863" s="38"/>
    </row>
    <row r="6864" spans="1:23" x14ac:dyDescent="0.35">
      <c r="A6864" s="1043">
        <v>76641</v>
      </c>
      <c r="B6864" s="1060">
        <v>0.71</v>
      </c>
      <c r="C6864" s="296" t="s">
        <v>389</v>
      </c>
      <c r="D6864" s="1"/>
      <c r="E6864" s="984" t="s">
        <v>6556</v>
      </c>
      <c r="F6864" s="3"/>
      <c r="O6864"/>
      <c r="P6864"/>
      <c r="Q6864"/>
      <c r="U6864" s="969"/>
      <c r="V6864" s="38"/>
      <c r="W6864" s="38"/>
    </row>
    <row r="6865" spans="1:23" x14ac:dyDescent="0.35">
      <c r="A6865" s="1043">
        <v>76642</v>
      </c>
      <c r="B6865" s="1060">
        <v>0.66</v>
      </c>
      <c r="C6865" s="296" t="s">
        <v>371</v>
      </c>
      <c r="D6865" s="1"/>
      <c r="E6865" s="984" t="s">
        <v>6556</v>
      </c>
      <c r="F6865" s="3"/>
      <c r="O6865"/>
      <c r="P6865"/>
      <c r="Q6865"/>
      <c r="U6865" s="969"/>
      <c r="V6865" s="38"/>
      <c r="W6865" s="38"/>
    </row>
    <row r="6866" spans="1:23" x14ac:dyDescent="0.35">
      <c r="A6866" s="1043">
        <v>76642</v>
      </c>
      <c r="B6866" s="1060">
        <v>0.66</v>
      </c>
      <c r="C6866" s="296" t="s">
        <v>372</v>
      </c>
      <c r="D6866" s="1"/>
      <c r="E6866" s="984" t="s">
        <v>6556</v>
      </c>
      <c r="F6866" s="3"/>
      <c r="O6866"/>
      <c r="P6866"/>
      <c r="Q6866"/>
      <c r="U6866" s="969"/>
      <c r="V6866" s="38"/>
      <c r="W6866" s="38"/>
    </row>
    <row r="6867" spans="1:23" x14ac:dyDescent="0.35">
      <c r="A6867" s="1098">
        <v>76700</v>
      </c>
      <c r="B6867" s="1100">
        <v>0.79</v>
      </c>
      <c r="C6867" s="303" t="s">
        <v>409</v>
      </c>
      <c r="E6867" s="984" t="s">
        <v>6556</v>
      </c>
      <c r="F6867" s="3"/>
      <c r="O6867"/>
      <c r="P6867"/>
      <c r="Q6867"/>
      <c r="U6867" s="969"/>
      <c r="V6867" s="38"/>
      <c r="W6867" s="38"/>
    </row>
    <row r="6868" spans="1:23" x14ac:dyDescent="0.35">
      <c r="A6868" s="1043">
        <v>76770</v>
      </c>
      <c r="B6868" s="1060">
        <v>0.72</v>
      </c>
      <c r="C6868" s="296" t="s">
        <v>6619</v>
      </c>
      <c r="D6868" s="1"/>
      <c r="E6868" s="984" t="s">
        <v>6556</v>
      </c>
      <c r="F6868" s="3"/>
      <c r="O6868"/>
      <c r="P6868"/>
      <c r="Q6868"/>
      <c r="U6868" s="969"/>
      <c r="V6868" s="38"/>
      <c r="W6868" s="38"/>
    </row>
    <row r="6869" spans="1:23" x14ac:dyDescent="0.35">
      <c r="A6869" s="1098">
        <v>76770</v>
      </c>
      <c r="B6869" s="1100">
        <v>0.72</v>
      </c>
      <c r="C6869" s="303" t="s">
        <v>6620</v>
      </c>
      <c r="D6869" s="1"/>
      <c r="E6869" s="984" t="s">
        <v>6556</v>
      </c>
      <c r="F6869" s="3"/>
      <c r="O6869"/>
      <c r="P6869"/>
      <c r="Q6869"/>
      <c r="U6869" s="969"/>
      <c r="V6869" s="38"/>
      <c r="W6869" s="38"/>
    </row>
    <row r="6870" spans="1:23" x14ac:dyDescent="0.35">
      <c r="A6870" s="1043">
        <v>76770</v>
      </c>
      <c r="B6870" s="1060">
        <v>0.72</v>
      </c>
      <c r="C6870" s="296" t="s">
        <v>6621</v>
      </c>
      <c r="D6870" s="1"/>
      <c r="E6870" s="984" t="s">
        <v>6556</v>
      </c>
      <c r="F6870" s="3"/>
      <c r="O6870"/>
      <c r="P6870"/>
      <c r="Q6870"/>
      <c r="U6870" s="969"/>
      <c r="V6870" s="38"/>
      <c r="W6870" s="38"/>
    </row>
    <row r="6871" spans="1:23" x14ac:dyDescent="0.35">
      <c r="A6871" s="1043">
        <v>76775</v>
      </c>
      <c r="B6871" s="1060">
        <v>0.56999999999999995</v>
      </c>
      <c r="C6871" s="296" t="s">
        <v>6609</v>
      </c>
      <c r="D6871" s="1"/>
      <c r="E6871" s="984" t="s">
        <v>6556</v>
      </c>
      <c r="F6871" s="3"/>
      <c r="O6871"/>
      <c r="P6871"/>
      <c r="Q6871"/>
      <c r="U6871" s="969"/>
      <c r="V6871" s="38"/>
      <c r="W6871" s="38"/>
    </row>
    <row r="6872" spans="1:23" x14ac:dyDescent="0.35">
      <c r="A6872" s="1043">
        <v>76775</v>
      </c>
      <c r="B6872" s="1060">
        <v>0.56999999999999995</v>
      </c>
      <c r="C6872" s="296" t="s">
        <v>6610</v>
      </c>
      <c r="D6872" s="1"/>
      <c r="E6872" s="984" t="s">
        <v>6556</v>
      </c>
      <c r="F6872" s="3"/>
      <c r="O6872"/>
      <c r="P6872"/>
      <c r="Q6872"/>
      <c r="U6872" s="969"/>
      <c r="V6872" s="38"/>
      <c r="W6872" s="38"/>
    </row>
    <row r="6873" spans="1:23" x14ac:dyDescent="0.35">
      <c r="A6873" s="1098">
        <v>76801</v>
      </c>
      <c r="B6873" s="1100">
        <v>0.97</v>
      </c>
      <c r="C6873" s="303" t="s">
        <v>6639</v>
      </c>
      <c r="D6873" s="1"/>
      <c r="E6873" s="984" t="s">
        <v>6556</v>
      </c>
      <c r="F6873" s="3"/>
      <c r="O6873"/>
      <c r="P6873"/>
      <c r="Q6873"/>
      <c r="U6873" s="969"/>
      <c r="V6873" s="38"/>
      <c r="W6873" s="38"/>
    </row>
    <row r="6874" spans="1:23" x14ac:dyDescent="0.35">
      <c r="A6874" s="1043">
        <v>76819</v>
      </c>
      <c r="B6874" s="1060">
        <v>0.75</v>
      </c>
      <c r="C6874" s="296" t="s">
        <v>6625</v>
      </c>
      <c r="D6874" s="1"/>
      <c r="E6874" s="984" t="s">
        <v>6556</v>
      </c>
      <c r="F6874" s="3"/>
      <c r="O6874"/>
      <c r="P6874"/>
      <c r="Q6874"/>
      <c r="U6874" s="969"/>
      <c r="V6874" s="38"/>
      <c r="W6874" s="38"/>
    </row>
    <row r="6875" spans="1:23" x14ac:dyDescent="0.35">
      <c r="A6875" s="1043">
        <v>76819</v>
      </c>
      <c r="B6875" s="1060">
        <v>0.75</v>
      </c>
      <c r="C6875" s="296" t="s">
        <v>6626</v>
      </c>
      <c r="D6875" s="1"/>
      <c r="E6875" s="984" t="s">
        <v>6556</v>
      </c>
      <c r="F6875" s="3"/>
      <c r="O6875"/>
      <c r="P6875"/>
      <c r="Q6875"/>
      <c r="U6875" s="969"/>
      <c r="V6875" s="38"/>
      <c r="W6875" s="38"/>
    </row>
    <row r="6876" spans="1:23" x14ac:dyDescent="0.35">
      <c r="A6876" s="1043">
        <v>76857</v>
      </c>
      <c r="B6876" s="1060">
        <v>0.49</v>
      </c>
      <c r="C6876" s="296" t="s">
        <v>6603</v>
      </c>
      <c r="D6876" s="38"/>
      <c r="E6876" s="984" t="s">
        <v>6556</v>
      </c>
      <c r="F6876" s="3"/>
      <c r="O6876"/>
      <c r="P6876"/>
      <c r="Q6876"/>
      <c r="U6876" s="969"/>
      <c r="V6876" s="38"/>
      <c r="W6876" s="38"/>
    </row>
    <row r="6877" spans="1:23" x14ac:dyDescent="0.35">
      <c r="A6877" s="1098">
        <v>76870</v>
      </c>
      <c r="B6877" s="1100">
        <v>0.62</v>
      </c>
      <c r="C6877" s="303" t="s">
        <v>6611</v>
      </c>
      <c r="D6877" s="1"/>
      <c r="E6877" s="984" t="s">
        <v>6556</v>
      </c>
      <c r="F6877" s="3"/>
      <c r="O6877"/>
      <c r="P6877"/>
      <c r="Q6877"/>
      <c r="U6877" s="969"/>
      <c r="V6877" s="38"/>
      <c r="W6877" s="38"/>
    </row>
    <row r="6878" spans="1:23" x14ac:dyDescent="0.35">
      <c r="A6878" s="1098">
        <v>76882</v>
      </c>
      <c r="B6878" s="1100">
        <v>0.67</v>
      </c>
      <c r="C6878" s="303" t="s">
        <v>6614</v>
      </c>
      <c r="D6878" s="1"/>
      <c r="E6878" s="984" t="s">
        <v>6556</v>
      </c>
      <c r="F6878" s="3"/>
      <c r="O6878"/>
      <c r="P6878"/>
      <c r="Q6878"/>
      <c r="U6878" s="969"/>
      <c r="V6878" s="38"/>
      <c r="W6878" s="38"/>
    </row>
    <row r="6879" spans="1:23" x14ac:dyDescent="0.35">
      <c r="A6879" s="1098">
        <v>76882</v>
      </c>
      <c r="B6879" s="1100">
        <v>0.67</v>
      </c>
      <c r="C6879" s="303" t="s">
        <v>6615</v>
      </c>
      <c r="D6879" s="1"/>
      <c r="E6879" s="984" t="s">
        <v>6556</v>
      </c>
      <c r="F6879" s="3"/>
      <c r="O6879"/>
      <c r="P6879"/>
      <c r="Q6879"/>
      <c r="U6879" s="969"/>
      <c r="V6879" s="38"/>
      <c r="W6879" s="38"/>
    </row>
    <row r="6880" spans="1:23" x14ac:dyDescent="0.35">
      <c r="A6880" s="1043">
        <v>76882</v>
      </c>
      <c r="B6880" s="1060">
        <v>0.67</v>
      </c>
      <c r="C6880" s="303" t="s">
        <v>6616</v>
      </c>
      <c r="D6880" s="1"/>
      <c r="E6880" s="984" t="s">
        <v>6556</v>
      </c>
      <c r="F6880" s="3"/>
      <c r="O6880"/>
      <c r="P6880"/>
      <c r="Q6880"/>
      <c r="U6880" s="969"/>
      <c r="V6880" s="38"/>
      <c r="W6880" s="38"/>
    </row>
    <row r="6881" spans="1:23" x14ac:dyDescent="0.35">
      <c r="A6881" s="1043">
        <v>76882</v>
      </c>
      <c r="B6881" s="1060">
        <v>0.67</v>
      </c>
      <c r="C6881" s="303" t="s">
        <v>6617</v>
      </c>
      <c r="D6881" s="1"/>
      <c r="E6881" s="984" t="s">
        <v>6556</v>
      </c>
      <c r="F6881" s="3"/>
      <c r="O6881"/>
      <c r="P6881"/>
      <c r="Q6881"/>
      <c r="U6881" s="969"/>
      <c r="V6881" s="38"/>
      <c r="W6881" s="38"/>
    </row>
    <row r="6882" spans="1:23" x14ac:dyDescent="0.35">
      <c r="A6882" s="1043">
        <v>76882</v>
      </c>
      <c r="B6882" s="1060">
        <v>0.67</v>
      </c>
      <c r="C6882" s="303" t="s">
        <v>6618</v>
      </c>
      <c r="D6882" s="1"/>
      <c r="E6882" s="984" t="s">
        <v>6556</v>
      </c>
      <c r="F6882" s="3"/>
      <c r="O6882"/>
      <c r="P6882"/>
      <c r="Q6882"/>
      <c r="U6882" s="969"/>
      <c r="V6882" s="38"/>
      <c r="W6882" s="38"/>
    </row>
    <row r="6883" spans="1:23" x14ac:dyDescent="0.35">
      <c r="A6883" s="1470">
        <v>76942</v>
      </c>
      <c r="B6883" s="1471">
        <v>0.65</v>
      </c>
      <c r="C6883" s="350" t="s">
        <v>6613</v>
      </c>
      <c r="D6883" s="1"/>
      <c r="E6883" s="984" t="s">
        <v>6556</v>
      </c>
      <c r="F6883" s="3"/>
      <c r="O6883"/>
      <c r="P6883"/>
      <c r="Q6883"/>
      <c r="U6883" s="969"/>
      <c r="V6883" s="38"/>
      <c r="W6883" s="38"/>
    </row>
    <row r="6884" spans="1:23" x14ac:dyDescent="0.35">
      <c r="A6884" s="1043">
        <v>77067</v>
      </c>
      <c r="B6884" s="1060">
        <v>0.74</v>
      </c>
      <c r="C6884" s="296" t="s">
        <v>6624</v>
      </c>
      <c r="D6884" s="1"/>
      <c r="E6884" s="984" t="s">
        <v>6556</v>
      </c>
      <c r="F6884" s="3"/>
      <c r="O6884"/>
      <c r="P6884"/>
      <c r="Q6884"/>
      <c r="U6884" s="969"/>
      <c r="V6884" s="38"/>
      <c r="W6884" s="38"/>
    </row>
    <row r="6885" spans="1:23" x14ac:dyDescent="0.35">
      <c r="A6885" s="1043">
        <v>77074</v>
      </c>
      <c r="B6885" s="1060">
        <v>0.43</v>
      </c>
      <c r="C6885" s="296" t="s">
        <v>6597</v>
      </c>
      <c r="D6885" s="1"/>
      <c r="E6885" s="984" t="s">
        <v>6556</v>
      </c>
      <c r="F6885" s="3"/>
      <c r="O6885"/>
      <c r="P6885"/>
      <c r="Q6885"/>
      <c r="U6885" s="969"/>
      <c r="V6885" s="38"/>
      <c r="W6885" s="38"/>
    </row>
    <row r="6886" spans="1:23" x14ac:dyDescent="0.35">
      <c r="A6886" s="1043">
        <v>77077</v>
      </c>
      <c r="B6886" s="1060">
        <v>0.32</v>
      </c>
      <c r="C6886" s="296" t="s">
        <v>6596</v>
      </c>
      <c r="D6886" s="1"/>
      <c r="E6886" s="984" t="s">
        <v>6556</v>
      </c>
      <c r="F6886" s="3"/>
      <c r="O6886"/>
      <c r="P6886"/>
      <c r="Q6886"/>
      <c r="U6886" s="969"/>
      <c r="V6886" s="38"/>
      <c r="W6886" s="38"/>
    </row>
    <row r="6887" spans="1:23" x14ac:dyDescent="0.35">
      <c r="A6887" s="1043">
        <v>77080</v>
      </c>
      <c r="B6887" s="1060">
        <v>0.2</v>
      </c>
      <c r="C6887" s="303" t="s">
        <v>6573</v>
      </c>
      <c r="D6887" s="1"/>
      <c r="E6887" s="984" t="s">
        <v>6556</v>
      </c>
      <c r="F6887" s="3"/>
      <c r="O6887"/>
      <c r="P6887"/>
      <c r="Q6887"/>
      <c r="U6887" s="969"/>
      <c r="V6887" s="38"/>
      <c r="W6887" s="38"/>
    </row>
    <row r="6888" spans="1:23" x14ac:dyDescent="0.35">
      <c r="A6888" s="1467">
        <v>78014</v>
      </c>
      <c r="B6888" s="1468">
        <v>0.49</v>
      </c>
      <c r="C6888" s="303" t="s">
        <v>6604</v>
      </c>
      <c r="D6888" s="1"/>
      <c r="E6888" s="984" t="s">
        <v>6556</v>
      </c>
      <c r="F6888" s="1128"/>
      <c r="O6888"/>
      <c r="P6888"/>
      <c r="Q6888"/>
      <c r="U6888" s="969"/>
      <c r="V6888" s="38"/>
      <c r="W6888" s="38"/>
    </row>
    <row r="6889" spans="1:23" x14ac:dyDescent="0.35">
      <c r="A6889" s="1098">
        <v>78227</v>
      </c>
      <c r="B6889" s="1100">
        <v>0.88</v>
      </c>
      <c r="C6889" s="303" t="s">
        <v>6637</v>
      </c>
      <c r="D6889" s="1"/>
      <c r="E6889" s="984" t="s">
        <v>6556</v>
      </c>
      <c r="F6889" s="3"/>
      <c r="O6889"/>
      <c r="P6889"/>
      <c r="Q6889"/>
      <c r="U6889" s="969"/>
      <c r="V6889" s="38"/>
      <c r="W6889" s="38"/>
    </row>
    <row r="6890" spans="1:23" x14ac:dyDescent="0.35">
      <c r="A6890" s="1043">
        <v>78227</v>
      </c>
      <c r="B6890" s="1060">
        <v>0.88</v>
      </c>
      <c r="C6890" s="303" t="s">
        <v>6638</v>
      </c>
      <c r="D6890" s="1"/>
      <c r="E6890" s="984" t="s">
        <v>6556</v>
      </c>
      <c r="F6890" s="3"/>
      <c r="O6890"/>
      <c r="P6890"/>
      <c r="Q6890"/>
      <c r="U6890" s="969"/>
      <c r="V6890" s="38"/>
      <c r="W6890" s="38"/>
    </row>
    <row r="6891" spans="1:23" x14ac:dyDescent="0.35">
      <c r="A6891" s="1043">
        <v>78264</v>
      </c>
      <c r="B6891" s="1060">
        <v>0.77</v>
      </c>
      <c r="C6891" s="303" t="s">
        <v>6627</v>
      </c>
      <c r="D6891" s="1"/>
      <c r="E6891" s="984" t="s">
        <v>6556</v>
      </c>
      <c r="F6891" s="3"/>
      <c r="O6891"/>
      <c r="P6891"/>
      <c r="Q6891"/>
      <c r="U6891" s="969"/>
      <c r="V6891" s="38"/>
      <c r="W6891" s="38"/>
    </row>
    <row r="6892" spans="1:23" x14ac:dyDescent="0.35">
      <c r="A6892" s="1098">
        <v>78306</v>
      </c>
      <c r="B6892" s="1100">
        <v>0.84</v>
      </c>
      <c r="C6892" s="384" t="s">
        <v>6636</v>
      </c>
      <c r="D6892" s="1"/>
      <c r="E6892" s="984" t="s">
        <v>6556</v>
      </c>
      <c r="F6892" s="3"/>
      <c r="O6892"/>
      <c r="P6892"/>
      <c r="Q6892"/>
      <c r="U6892" s="969"/>
      <c r="V6892" s="38"/>
      <c r="W6892" s="38"/>
    </row>
    <row r="6893" spans="1:23" x14ac:dyDescent="0.35">
      <c r="A6893" s="1043">
        <v>78451</v>
      </c>
      <c r="B6893" s="1060">
        <v>1.35</v>
      </c>
      <c r="C6893" s="303" t="s">
        <v>6672</v>
      </c>
      <c r="E6893" s="984" t="s">
        <v>6556</v>
      </c>
      <c r="F6893" s="3"/>
      <c r="O6893"/>
      <c r="P6893"/>
      <c r="Q6893"/>
      <c r="U6893" s="969"/>
      <c r="V6893" s="38"/>
      <c r="W6893" s="38"/>
    </row>
    <row r="6894" spans="1:23" x14ac:dyDescent="0.35">
      <c r="A6894" s="1043">
        <v>78579</v>
      </c>
      <c r="B6894" s="1060">
        <v>0.48</v>
      </c>
      <c r="C6894" s="296" t="s">
        <v>6602</v>
      </c>
      <c r="D6894" s="1"/>
      <c r="E6894" s="984" t="s">
        <v>6556</v>
      </c>
      <c r="F6894" s="3"/>
      <c r="O6894"/>
      <c r="P6894"/>
      <c r="Q6894"/>
      <c r="U6894" s="969"/>
      <c r="V6894" s="38"/>
      <c r="W6894" s="38"/>
    </row>
    <row r="6895" spans="1:23" x14ac:dyDescent="0.35">
      <c r="A6895" s="1098">
        <v>78580</v>
      </c>
      <c r="B6895" s="1100">
        <v>0.72</v>
      </c>
      <c r="C6895" s="350" t="s">
        <v>6622</v>
      </c>
      <c r="D6895" s="1"/>
      <c r="E6895" s="984" t="s">
        <v>6556</v>
      </c>
      <c r="F6895" s="3"/>
      <c r="O6895"/>
      <c r="P6895"/>
      <c r="Q6895"/>
      <c r="U6895" s="969"/>
      <c r="V6895" s="38"/>
      <c r="W6895" s="38"/>
    </row>
    <row r="6896" spans="1:23" x14ac:dyDescent="0.35">
      <c r="A6896" s="1043">
        <v>78582</v>
      </c>
      <c r="B6896" s="1060">
        <v>1.04</v>
      </c>
      <c r="C6896" s="296" t="s">
        <v>6646</v>
      </c>
      <c r="D6896" s="1"/>
      <c r="E6896" s="984" t="s">
        <v>6556</v>
      </c>
      <c r="F6896" s="3"/>
      <c r="O6896"/>
      <c r="P6896"/>
      <c r="Q6896"/>
      <c r="U6896" s="969"/>
      <c r="V6896" s="38"/>
      <c r="W6896" s="38"/>
    </row>
    <row r="6897" spans="1:23" x14ac:dyDescent="0.35">
      <c r="A6897" s="1467">
        <v>78597</v>
      </c>
      <c r="B6897" s="1468">
        <v>0.73</v>
      </c>
      <c r="C6897" s="303" t="s">
        <v>6623</v>
      </c>
      <c r="D6897" s="1"/>
      <c r="E6897" s="984" t="s">
        <v>6556</v>
      </c>
      <c r="F6897" s="3"/>
      <c r="O6897"/>
      <c r="P6897"/>
      <c r="Q6897"/>
      <c r="U6897" s="969"/>
      <c r="V6897" s="38"/>
      <c r="W6897" s="38"/>
    </row>
    <row r="6898" spans="1:23" x14ac:dyDescent="0.35">
      <c r="A6898" s="1043">
        <v>78708</v>
      </c>
      <c r="B6898" s="1060">
        <v>1.18</v>
      </c>
      <c r="C6898" s="296" t="s">
        <v>6651</v>
      </c>
      <c r="D6898" s="1"/>
      <c r="E6898" s="984" t="s">
        <v>6556</v>
      </c>
      <c r="F6898" s="3"/>
      <c r="O6898"/>
      <c r="P6898"/>
      <c r="Q6898"/>
      <c r="U6898" s="969"/>
      <c r="V6898" s="38"/>
      <c r="W6898" s="38"/>
    </row>
    <row r="6899" spans="1:23" x14ac:dyDescent="0.35">
      <c r="A6899" s="1043">
        <v>78708</v>
      </c>
      <c r="B6899" s="1060">
        <v>1.18</v>
      </c>
      <c r="C6899" s="296" t="s">
        <v>6652</v>
      </c>
      <c r="D6899" s="1"/>
      <c r="E6899" s="984" t="s">
        <v>6556</v>
      </c>
      <c r="F6899" s="3"/>
      <c r="O6899"/>
      <c r="P6899"/>
      <c r="Q6899"/>
      <c r="U6899" s="969"/>
      <c r="V6899" s="38"/>
      <c r="W6899" s="38"/>
    </row>
    <row r="6900" spans="1:23" x14ac:dyDescent="0.35">
      <c r="A6900" s="1043">
        <v>78800</v>
      </c>
      <c r="B6900" s="1060">
        <v>0.62</v>
      </c>
      <c r="C6900" s="296" t="s">
        <v>6612</v>
      </c>
      <c r="D6900" s="1"/>
      <c r="E6900" s="984" t="s">
        <v>6556</v>
      </c>
      <c r="F6900" s="3"/>
      <c r="O6900"/>
      <c r="P6900"/>
      <c r="Q6900"/>
      <c r="U6900" s="969"/>
      <c r="V6900" s="38"/>
      <c r="W6900" s="38"/>
    </row>
    <row r="6901" spans="1:23" x14ac:dyDescent="0.35">
      <c r="A6901" s="1043">
        <v>78804</v>
      </c>
      <c r="B6901" s="1060">
        <v>0.98</v>
      </c>
      <c r="C6901" s="303" t="s">
        <v>6645</v>
      </c>
      <c r="D6901" s="1"/>
      <c r="E6901" s="984" t="s">
        <v>6556</v>
      </c>
      <c r="F6901" s="3"/>
      <c r="O6901"/>
      <c r="P6901"/>
      <c r="Q6901"/>
      <c r="U6901" s="969"/>
      <c r="V6901" s="38"/>
      <c r="W6901" s="38"/>
    </row>
    <row r="6902" spans="1:23" x14ac:dyDescent="0.35">
      <c r="A6902" s="1467">
        <v>93880</v>
      </c>
      <c r="B6902" s="1060">
        <v>0.78</v>
      </c>
      <c r="C6902" s="303" t="s">
        <v>6628</v>
      </c>
      <c r="D6902" s="1"/>
      <c r="E6902" s="984" t="s">
        <v>6556</v>
      </c>
      <c r="F6902" s="3"/>
      <c r="O6902"/>
      <c r="P6902"/>
      <c r="Q6902"/>
      <c r="U6902" s="969"/>
      <c r="V6902" s="38"/>
      <c r="W6902" s="38"/>
    </row>
    <row r="6903" spans="1:23" x14ac:dyDescent="0.35">
      <c r="A6903" s="1098">
        <v>93925</v>
      </c>
      <c r="B6903" s="1100">
        <v>0.78</v>
      </c>
      <c r="C6903" s="303" t="s">
        <v>6629</v>
      </c>
      <c r="D6903" s="1115"/>
      <c r="E6903" s="984" t="s">
        <v>6556</v>
      </c>
      <c r="F6903" s="3"/>
      <c r="O6903"/>
      <c r="P6903"/>
      <c r="Q6903"/>
      <c r="U6903" s="969"/>
      <c r="V6903" s="38"/>
      <c r="W6903" s="38"/>
    </row>
    <row r="6904" spans="1:23" x14ac:dyDescent="0.35">
      <c r="A6904" s="1098">
        <v>93925</v>
      </c>
      <c r="B6904" s="1100">
        <v>0.78</v>
      </c>
      <c r="C6904" s="384" t="s">
        <v>6630</v>
      </c>
      <c r="D6904" s="1115"/>
      <c r="E6904" s="984" t="s">
        <v>6556</v>
      </c>
      <c r="F6904" s="3"/>
      <c r="O6904"/>
      <c r="P6904"/>
      <c r="Q6904"/>
      <c r="U6904" s="969"/>
      <c r="V6904" s="38"/>
      <c r="W6904" s="38"/>
    </row>
    <row r="6905" spans="1:23" x14ac:dyDescent="0.35">
      <c r="A6905" s="1098">
        <v>93926</v>
      </c>
      <c r="B6905" s="1100">
        <v>0.49</v>
      </c>
      <c r="C6905" s="303" t="s">
        <v>6605</v>
      </c>
      <c r="D6905" s="1"/>
      <c r="E6905" s="984" t="s">
        <v>6556</v>
      </c>
      <c r="F6905" s="3"/>
      <c r="O6905"/>
      <c r="P6905"/>
      <c r="Q6905"/>
      <c r="U6905" s="969"/>
      <c r="V6905" s="38"/>
      <c r="W6905" s="38"/>
    </row>
    <row r="6906" spans="1:23" x14ac:dyDescent="0.35">
      <c r="A6906" s="1467">
        <v>93926</v>
      </c>
      <c r="B6906" s="1468">
        <v>0.49</v>
      </c>
      <c r="C6906" s="303" t="s">
        <v>6606</v>
      </c>
      <c r="D6906" s="1"/>
      <c r="E6906" s="984" t="s">
        <v>6556</v>
      </c>
      <c r="F6906" s="3"/>
      <c r="O6906"/>
      <c r="P6906"/>
      <c r="Q6906"/>
      <c r="U6906" s="969"/>
      <c r="V6906" s="38"/>
      <c r="W6906" s="38"/>
    </row>
    <row r="6907" spans="1:23" x14ac:dyDescent="0.35">
      <c r="A6907" s="1467">
        <v>93926</v>
      </c>
      <c r="B6907" s="1468">
        <v>0.49</v>
      </c>
      <c r="C6907" s="303" t="s">
        <v>6607</v>
      </c>
      <c r="D6907" s="1"/>
      <c r="E6907" s="984" t="s">
        <v>6556</v>
      </c>
      <c r="F6907" s="3"/>
      <c r="O6907"/>
      <c r="P6907"/>
      <c r="Q6907"/>
      <c r="U6907" s="969"/>
      <c r="V6907" s="38"/>
      <c r="W6907" s="38"/>
    </row>
    <row r="6908" spans="1:23" x14ac:dyDescent="0.35">
      <c r="A6908" s="1043">
        <v>93930</v>
      </c>
      <c r="B6908" s="1060">
        <v>0.78</v>
      </c>
      <c r="C6908" s="303" t="s">
        <v>6631</v>
      </c>
      <c r="D6908" s="1"/>
      <c r="E6908" s="984" t="s">
        <v>6556</v>
      </c>
      <c r="F6908" s="3"/>
      <c r="O6908"/>
      <c r="P6908"/>
      <c r="Q6908"/>
      <c r="U6908" s="969"/>
      <c r="V6908" s="38"/>
      <c r="W6908" s="38"/>
    </row>
    <row r="6909" spans="1:23" x14ac:dyDescent="0.35">
      <c r="A6909" s="1043">
        <v>93971</v>
      </c>
      <c r="B6909" s="1060">
        <v>0.44</v>
      </c>
      <c r="C6909" s="303" t="s">
        <v>6598</v>
      </c>
      <c r="D6909" s="1"/>
      <c r="E6909" s="984" t="s">
        <v>6556</v>
      </c>
      <c r="F6909" s="3"/>
      <c r="O6909"/>
      <c r="P6909"/>
      <c r="Q6909"/>
      <c r="U6909" s="969"/>
      <c r="V6909" s="38"/>
      <c r="W6909" s="38"/>
    </row>
    <row r="6910" spans="1:23" x14ac:dyDescent="0.35">
      <c r="A6910" s="1043">
        <v>93971</v>
      </c>
      <c r="B6910" s="1060">
        <v>0.44</v>
      </c>
      <c r="C6910" s="303" t="s">
        <v>6599</v>
      </c>
      <c r="D6910" s="1"/>
      <c r="E6910" s="984" t="s">
        <v>6556</v>
      </c>
      <c r="F6910" s="3"/>
      <c r="O6910"/>
      <c r="P6910"/>
      <c r="Q6910"/>
      <c r="U6910" s="969"/>
      <c r="V6910" s="38"/>
      <c r="W6910" s="38"/>
    </row>
    <row r="6911" spans="1:23" x14ac:dyDescent="0.35">
      <c r="A6911" s="1043">
        <v>93971</v>
      </c>
      <c r="B6911" s="1060">
        <v>0.44</v>
      </c>
      <c r="C6911" s="303" t="s">
        <v>6600</v>
      </c>
      <c r="D6911" s="1"/>
      <c r="E6911" s="984" t="s">
        <v>6556</v>
      </c>
      <c r="F6911" s="3"/>
      <c r="O6911"/>
      <c r="P6911"/>
      <c r="Q6911"/>
      <c r="U6911" s="969"/>
      <c r="V6911" s="38"/>
      <c r="W6911" s="38"/>
    </row>
    <row r="6912" spans="1:23" x14ac:dyDescent="0.35">
      <c r="A6912" s="1043">
        <v>93971</v>
      </c>
      <c r="B6912" s="1060">
        <v>0.44</v>
      </c>
      <c r="C6912" s="303" t="s">
        <v>6601</v>
      </c>
      <c r="D6912" s="1"/>
      <c r="E6912" s="984" t="s">
        <v>6556</v>
      </c>
      <c r="F6912" s="3"/>
      <c r="O6912"/>
      <c r="P6912"/>
      <c r="Q6912"/>
      <c r="U6912" s="969"/>
      <c r="V6912" s="38"/>
      <c r="W6912" s="38"/>
    </row>
    <row r="6913" spans="1:23" x14ac:dyDescent="0.35">
      <c r="A6913" s="1043">
        <v>93971</v>
      </c>
      <c r="B6913" s="1060">
        <v>0.44</v>
      </c>
      <c r="C6913" s="303" t="s">
        <v>6601</v>
      </c>
      <c r="D6913" s="1"/>
      <c r="E6913" s="984" t="s">
        <v>6556</v>
      </c>
      <c r="F6913" s="3"/>
      <c r="O6913"/>
      <c r="P6913"/>
      <c r="Q6913"/>
      <c r="U6913" s="969"/>
      <c r="V6913" s="38"/>
      <c r="W6913" s="38"/>
    </row>
    <row r="6914" spans="1:23" x14ac:dyDescent="0.35">
      <c r="A6914" s="1044">
        <v>93975</v>
      </c>
      <c r="B6914" s="1061">
        <v>1.1299999999999999</v>
      </c>
      <c r="C6914" s="1044" t="s">
        <v>6649</v>
      </c>
      <c r="E6914" s="984" t="s">
        <v>6556</v>
      </c>
      <c r="F6914" s="3"/>
      <c r="O6914"/>
      <c r="P6914"/>
      <c r="Q6914"/>
      <c r="U6914" s="969"/>
      <c r="V6914" s="38"/>
      <c r="W6914" s="38"/>
    </row>
    <row r="6915" spans="1:23" x14ac:dyDescent="0.35">
      <c r="A6915" s="1043" t="s">
        <v>517</v>
      </c>
      <c r="B6915" s="1060">
        <v>2.9</v>
      </c>
      <c r="C6915" s="296" t="s">
        <v>6735</v>
      </c>
      <c r="D6915" s="1"/>
      <c r="E6915" s="984" t="s">
        <v>6556</v>
      </c>
      <c r="F6915" s="3"/>
      <c r="O6915"/>
      <c r="P6915"/>
      <c r="Q6915"/>
      <c r="U6915" s="969"/>
      <c r="V6915" s="38"/>
      <c r="W6915" s="38"/>
    </row>
    <row r="6916" spans="1:23" x14ac:dyDescent="0.35">
      <c r="A6916" s="1474" t="s">
        <v>26</v>
      </c>
      <c r="B6916" s="1475">
        <v>0.36</v>
      </c>
      <c r="C6916" s="1044" t="s">
        <v>526</v>
      </c>
      <c r="D6916" s="1"/>
      <c r="E6916" s="984" t="s">
        <v>6556</v>
      </c>
      <c r="F6916" s="3"/>
      <c r="O6916"/>
      <c r="P6916"/>
      <c r="Q6916"/>
      <c r="U6916" s="969"/>
      <c r="V6916" s="38"/>
      <c r="W6916" s="38"/>
    </row>
    <row r="6917" spans="1:23" x14ac:dyDescent="0.35">
      <c r="A6917" s="1044" t="s">
        <v>331</v>
      </c>
      <c r="B6917" s="1061">
        <v>0.34</v>
      </c>
      <c r="C6917" s="1091" t="s">
        <v>523</v>
      </c>
      <c r="D6917" s="1"/>
      <c r="E6917" s="984" t="s">
        <v>6556</v>
      </c>
      <c r="F6917" s="3"/>
      <c r="O6917"/>
      <c r="P6917"/>
      <c r="Q6917"/>
      <c r="U6917" s="969"/>
      <c r="V6917" s="38"/>
      <c r="W6917" s="38"/>
    </row>
    <row r="6918" spans="1:23" x14ac:dyDescent="0.35">
      <c r="A6918" s="1097" t="s">
        <v>333</v>
      </c>
      <c r="B6918" s="1099">
        <v>0.34</v>
      </c>
      <c r="C6918" s="1102" t="s">
        <v>524</v>
      </c>
      <c r="D6918" s="1"/>
      <c r="E6918" s="984" t="s">
        <v>6556</v>
      </c>
      <c r="F6918" s="3"/>
      <c r="O6918"/>
      <c r="P6918"/>
      <c r="Q6918"/>
      <c r="U6918" s="969"/>
      <c r="V6918" s="38"/>
      <c r="W6918" s="38"/>
    </row>
    <row r="6919" spans="1:23" x14ac:dyDescent="0.35">
      <c r="A6919" s="1098" t="s">
        <v>527</v>
      </c>
      <c r="B6919" s="1100">
        <v>0.42</v>
      </c>
      <c r="C6919" s="350" t="s">
        <v>528</v>
      </c>
      <c r="D6919" s="1"/>
      <c r="E6919" s="984" t="s">
        <v>6556</v>
      </c>
      <c r="F6919" s="3"/>
      <c r="O6919"/>
      <c r="P6919"/>
      <c r="Q6919"/>
      <c r="U6919" s="969"/>
      <c r="V6919" s="38"/>
      <c r="W6919" s="38"/>
    </row>
    <row r="6920" spans="1:23" x14ac:dyDescent="0.35">
      <c r="A6920" s="1043" t="s">
        <v>16</v>
      </c>
      <c r="B6920" s="1060">
        <v>0.34</v>
      </c>
      <c r="C6920" s="303" t="s">
        <v>525</v>
      </c>
      <c r="D6920" s="1"/>
      <c r="E6920" s="984" t="s">
        <v>6556</v>
      </c>
      <c r="F6920" s="3"/>
      <c r="O6920"/>
      <c r="P6920"/>
      <c r="Q6920"/>
      <c r="U6920" s="969"/>
      <c r="V6920" s="38"/>
      <c r="W6920" s="38"/>
    </row>
    <row r="6921" spans="1:23" x14ac:dyDescent="0.35">
      <c r="A6921" s="1043" t="s">
        <v>478</v>
      </c>
      <c r="B6921" s="1060">
        <v>1.42</v>
      </c>
      <c r="C6921" s="296" t="s">
        <v>6680</v>
      </c>
      <c r="D6921" s="1"/>
      <c r="E6921" s="984" t="s">
        <v>6556</v>
      </c>
      <c r="F6921" s="3"/>
      <c r="O6921"/>
      <c r="P6921"/>
      <c r="Q6921"/>
      <c r="U6921" s="969"/>
      <c r="V6921" s="38"/>
      <c r="W6921" s="38"/>
    </row>
    <row r="6922" spans="1:23" x14ac:dyDescent="0.35">
      <c r="A6922" s="1043" t="s">
        <v>1178</v>
      </c>
      <c r="B6922" s="1060">
        <v>1.32</v>
      </c>
      <c r="C6922" s="296" t="s">
        <v>6666</v>
      </c>
      <c r="E6922" s="984" t="s">
        <v>6556</v>
      </c>
      <c r="F6922" s="3"/>
      <c r="O6922"/>
      <c r="P6922"/>
      <c r="Q6922"/>
      <c r="U6922" s="969"/>
      <c r="V6922" s="38"/>
      <c r="W6922" s="38"/>
    </row>
    <row r="6923" spans="1:23" x14ac:dyDescent="0.35">
      <c r="A6923" s="1044" t="s">
        <v>6713</v>
      </c>
      <c r="B6923" s="1061">
        <v>1.7999999999999998</v>
      </c>
      <c r="C6923" s="527" t="s">
        <v>6714</v>
      </c>
      <c r="D6923" s="1"/>
      <c r="E6923" s="984" t="s">
        <v>6556</v>
      </c>
      <c r="F6923" s="3"/>
      <c r="O6923"/>
      <c r="P6923"/>
      <c r="Q6923"/>
      <c r="U6923" s="969"/>
      <c r="V6923" s="38"/>
      <c r="W6923" s="38"/>
    </row>
    <row r="6924" spans="1:23" x14ac:dyDescent="0.35">
      <c r="A6924" s="1472" t="s">
        <v>36</v>
      </c>
      <c r="B6924" s="1473">
        <v>1.75</v>
      </c>
      <c r="C6924" s="218" t="s">
        <v>37</v>
      </c>
      <c r="D6924" s="1"/>
      <c r="E6924" s="1" t="s">
        <v>6556</v>
      </c>
      <c r="F6924" s="1109"/>
      <c r="O6924"/>
      <c r="P6924"/>
      <c r="Q6924"/>
      <c r="U6924" s="969"/>
      <c r="V6924" s="38"/>
      <c r="W6924" s="38"/>
    </row>
    <row r="6925" spans="1:23" x14ac:dyDescent="0.35">
      <c r="A6925" s="1043" t="s">
        <v>863</v>
      </c>
      <c r="B6925" s="1060">
        <v>1.33</v>
      </c>
      <c r="C6925" s="303" t="s">
        <v>6667</v>
      </c>
      <c r="E6925" s="984" t="s">
        <v>6556</v>
      </c>
      <c r="F6925" s="3"/>
      <c r="O6925"/>
      <c r="P6925"/>
      <c r="Q6925"/>
      <c r="U6925" s="969"/>
      <c r="V6925" s="38"/>
      <c r="W6925" s="38"/>
    </row>
    <row r="6926" spans="1:23" x14ac:dyDescent="0.35">
      <c r="A6926" s="1043" t="s">
        <v>863</v>
      </c>
      <c r="B6926" s="1060">
        <v>1.33</v>
      </c>
      <c r="C6926" s="296" t="s">
        <v>6668</v>
      </c>
      <c r="E6926" s="984" t="s">
        <v>6556</v>
      </c>
      <c r="F6926" s="3"/>
      <c r="O6926"/>
      <c r="P6926"/>
      <c r="Q6926"/>
      <c r="U6926" s="969"/>
      <c r="V6926" s="38"/>
      <c r="W6926" s="38"/>
    </row>
    <row r="6927" spans="1:23" x14ac:dyDescent="0.35">
      <c r="A6927" s="1043" t="s">
        <v>863</v>
      </c>
      <c r="B6927" s="1060">
        <v>1.33</v>
      </c>
      <c r="C6927" s="296" t="s">
        <v>6669</v>
      </c>
      <c r="E6927" s="984" t="s">
        <v>6556</v>
      </c>
      <c r="F6927" s="3"/>
      <c r="O6927"/>
      <c r="P6927"/>
      <c r="Q6927"/>
      <c r="U6927" s="969"/>
      <c r="V6927" s="38"/>
      <c r="W6927" s="38"/>
    </row>
    <row r="6928" spans="1:23" x14ac:dyDescent="0.35">
      <c r="A6928" s="1043" t="s">
        <v>863</v>
      </c>
      <c r="B6928" s="1060">
        <v>1.33</v>
      </c>
      <c r="C6928" s="296" t="s">
        <v>6670</v>
      </c>
      <c r="D6928" s="1"/>
      <c r="E6928" s="984" t="s">
        <v>6556</v>
      </c>
      <c r="F6928" s="3"/>
      <c r="O6928"/>
      <c r="P6928"/>
      <c r="Q6928"/>
      <c r="U6928" s="969"/>
      <c r="V6928" s="38"/>
      <c r="W6928" s="38"/>
    </row>
    <row r="6929" spans="1:23" x14ac:dyDescent="0.35">
      <c r="A6929" s="1043" t="s">
        <v>1187</v>
      </c>
      <c r="B6929" s="1060">
        <v>1.38</v>
      </c>
      <c r="C6929" s="303" t="s">
        <v>6673</v>
      </c>
      <c r="D6929" s="1"/>
      <c r="E6929" s="984" t="s">
        <v>6556</v>
      </c>
      <c r="F6929" s="3"/>
      <c r="O6929"/>
      <c r="P6929"/>
      <c r="Q6929"/>
      <c r="U6929" s="969"/>
      <c r="V6929" s="38"/>
      <c r="W6929" s="38"/>
    </row>
    <row r="6930" spans="1:23" x14ac:dyDescent="0.35">
      <c r="A6930" s="1043" t="s">
        <v>1187</v>
      </c>
      <c r="B6930" s="1060">
        <v>1.38</v>
      </c>
      <c r="C6930" s="303" t="s">
        <v>6674</v>
      </c>
      <c r="D6930" s="1"/>
      <c r="E6930" s="984" t="s">
        <v>6556</v>
      </c>
      <c r="F6930" s="3"/>
      <c r="O6930"/>
      <c r="P6930"/>
      <c r="Q6930"/>
      <c r="U6930" s="969"/>
      <c r="V6930" s="38"/>
      <c r="W6930" s="38"/>
    </row>
    <row r="6931" spans="1:23" x14ac:dyDescent="0.35">
      <c r="A6931" s="1043" t="s">
        <v>1187</v>
      </c>
      <c r="B6931" s="1060">
        <v>1.38</v>
      </c>
      <c r="C6931" s="296" t="s">
        <v>6675</v>
      </c>
      <c r="D6931" s="1"/>
      <c r="E6931" s="984" t="s">
        <v>6556</v>
      </c>
      <c r="F6931" s="3"/>
      <c r="O6931"/>
      <c r="P6931"/>
      <c r="Q6931"/>
      <c r="U6931" s="969"/>
      <c r="V6931" s="38"/>
      <c r="W6931" s="38"/>
    </row>
    <row r="6932" spans="1:23" x14ac:dyDescent="0.35">
      <c r="A6932" s="1043" t="s">
        <v>1187</v>
      </c>
      <c r="B6932" s="1060">
        <v>1.38</v>
      </c>
      <c r="C6932" s="296" t="s">
        <v>6676</v>
      </c>
      <c r="D6932" s="1"/>
      <c r="E6932" s="984" t="s">
        <v>6556</v>
      </c>
      <c r="F6932" s="3"/>
      <c r="O6932"/>
      <c r="P6932"/>
      <c r="Q6932"/>
      <c r="U6932" s="969"/>
      <c r="V6932" s="38"/>
      <c r="W6932" s="38"/>
    </row>
    <row r="6933" spans="1:23" x14ac:dyDescent="0.35">
      <c r="A6933" s="1043" t="s">
        <v>1199</v>
      </c>
      <c r="B6933" s="1060">
        <v>1.57</v>
      </c>
      <c r="C6933" s="303" t="s">
        <v>6688</v>
      </c>
      <c r="D6933" s="1"/>
      <c r="E6933" s="984" t="s">
        <v>6556</v>
      </c>
      <c r="F6933" s="3"/>
      <c r="O6933"/>
      <c r="P6933"/>
      <c r="Q6933"/>
      <c r="U6933" s="969"/>
      <c r="V6933" s="38"/>
      <c r="W6933" s="38"/>
    </row>
    <row r="6934" spans="1:23" x14ac:dyDescent="0.35">
      <c r="A6934" s="1043" t="s">
        <v>1199</v>
      </c>
      <c r="B6934" s="1060">
        <v>1.57</v>
      </c>
      <c r="C6934" s="296" t="s">
        <v>6689</v>
      </c>
      <c r="D6934" s="1"/>
      <c r="E6934" s="984" t="s">
        <v>6556</v>
      </c>
      <c r="F6934" s="3"/>
      <c r="O6934"/>
      <c r="P6934"/>
      <c r="Q6934"/>
      <c r="U6934" s="969"/>
      <c r="V6934" s="38"/>
      <c r="W6934" s="38"/>
    </row>
    <row r="6935" spans="1:23" x14ac:dyDescent="0.35">
      <c r="A6935" s="1045">
        <v>70450</v>
      </c>
      <c r="B6935" s="1062">
        <v>0.83</v>
      </c>
      <c r="C6935" s="165" t="s">
        <v>5072</v>
      </c>
      <c r="D6935" s="1"/>
      <c r="E6935" s="972" t="s">
        <v>6737</v>
      </c>
      <c r="F6935" s="3"/>
      <c r="O6935"/>
      <c r="P6935"/>
      <c r="Q6935"/>
      <c r="U6935" s="969"/>
      <c r="V6935" s="38"/>
      <c r="W6935" s="38"/>
    </row>
    <row r="6936" spans="1:23" x14ac:dyDescent="0.35">
      <c r="A6936" s="1045">
        <v>70460</v>
      </c>
      <c r="B6936" s="1062">
        <v>1.1000000000000001</v>
      </c>
      <c r="C6936" s="165" t="s">
        <v>6763</v>
      </c>
      <c r="D6936" s="1"/>
      <c r="E6936" s="972" t="s">
        <v>6737</v>
      </c>
      <c r="F6936" s="3"/>
      <c r="O6936"/>
      <c r="P6936"/>
      <c r="Q6936"/>
      <c r="U6936" s="969"/>
      <c r="V6936" s="38"/>
      <c r="W6936" s="38"/>
    </row>
    <row r="6937" spans="1:23" x14ac:dyDescent="0.35">
      <c r="A6937" s="1045">
        <v>70460</v>
      </c>
      <c r="B6937" s="1062">
        <v>1.1000000000000001</v>
      </c>
      <c r="C6937" s="165" t="s">
        <v>6763</v>
      </c>
      <c r="D6937" s="1"/>
      <c r="E6937" s="972" t="s">
        <v>6737</v>
      </c>
      <c r="F6937" s="3"/>
      <c r="O6937"/>
      <c r="P6937"/>
      <c r="Q6937"/>
      <c r="U6937" s="969"/>
      <c r="V6937" s="38"/>
      <c r="W6937" s="38"/>
    </row>
    <row r="6938" spans="1:23" x14ac:dyDescent="0.35">
      <c r="A6938" s="1045">
        <v>70470</v>
      </c>
      <c r="B6938" s="1062">
        <v>1.24</v>
      </c>
      <c r="C6938" s="165" t="s">
        <v>6814</v>
      </c>
      <c r="D6938" s="1"/>
      <c r="E6938" s="972" t="s">
        <v>6737</v>
      </c>
      <c r="F6938" s="3"/>
      <c r="O6938"/>
      <c r="P6938"/>
      <c r="Q6938"/>
      <c r="U6938" s="969"/>
      <c r="V6938" s="38"/>
      <c r="W6938" s="38"/>
    </row>
    <row r="6939" spans="1:23" x14ac:dyDescent="0.35">
      <c r="A6939" s="1045">
        <v>70482</v>
      </c>
      <c r="B6939" s="1062">
        <v>1.24</v>
      </c>
      <c r="C6939" s="165" t="s">
        <v>6815</v>
      </c>
      <c r="D6939" s="1"/>
      <c r="E6939" s="972" t="s">
        <v>6737</v>
      </c>
      <c r="F6939" s="3"/>
      <c r="O6939"/>
      <c r="P6939"/>
      <c r="Q6939"/>
      <c r="U6939" s="969"/>
      <c r="V6939" s="38"/>
      <c r="W6939" s="38"/>
    </row>
    <row r="6940" spans="1:23" x14ac:dyDescent="0.35">
      <c r="A6940" s="1045">
        <v>70482</v>
      </c>
      <c r="B6940" s="1062">
        <v>1.24</v>
      </c>
      <c r="C6940" s="165" t="s">
        <v>6816</v>
      </c>
      <c r="D6940" s="1"/>
      <c r="E6940" s="972" t="s">
        <v>6737</v>
      </c>
      <c r="F6940" s="3"/>
      <c r="O6940"/>
      <c r="P6940"/>
      <c r="Q6940"/>
      <c r="U6940" s="969"/>
      <c r="V6940" s="38"/>
      <c r="W6940" s="38"/>
    </row>
    <row r="6941" spans="1:23" x14ac:dyDescent="0.35">
      <c r="A6941" s="1045">
        <v>70482</v>
      </c>
      <c r="B6941" s="1062">
        <v>1.24</v>
      </c>
      <c r="C6941" s="165" t="s">
        <v>6817</v>
      </c>
      <c r="D6941" s="1"/>
      <c r="E6941" s="972" t="s">
        <v>6737</v>
      </c>
      <c r="F6941" s="3"/>
      <c r="O6941"/>
      <c r="P6941"/>
      <c r="Q6941"/>
      <c r="U6941" s="969"/>
      <c r="V6941" s="38"/>
      <c r="W6941" s="38"/>
    </row>
    <row r="6942" spans="1:23" x14ac:dyDescent="0.35">
      <c r="A6942" s="1045">
        <v>70487</v>
      </c>
      <c r="B6942" s="1062">
        <v>1.1000000000000001</v>
      </c>
      <c r="C6942" s="165" t="s">
        <v>2408</v>
      </c>
      <c r="D6942" s="38"/>
      <c r="E6942" s="972" t="s">
        <v>6737</v>
      </c>
      <c r="F6942" s="3"/>
      <c r="O6942"/>
      <c r="P6942"/>
      <c r="Q6942"/>
      <c r="U6942" s="969"/>
      <c r="V6942" s="38"/>
      <c r="W6942" s="38"/>
    </row>
    <row r="6943" spans="1:23" x14ac:dyDescent="0.35">
      <c r="A6943" s="1045">
        <v>70488</v>
      </c>
      <c r="B6943" s="1062">
        <v>1.24</v>
      </c>
      <c r="C6943" s="165" t="s">
        <v>6818</v>
      </c>
      <c r="D6943" s="1"/>
      <c r="E6943" s="972" t="s">
        <v>6737</v>
      </c>
      <c r="F6943" s="3"/>
      <c r="O6943"/>
      <c r="P6943"/>
      <c r="Q6943"/>
      <c r="U6943" s="969"/>
      <c r="V6943" s="38"/>
      <c r="W6943" s="38"/>
    </row>
    <row r="6944" spans="1:23" x14ac:dyDescent="0.35">
      <c r="A6944" s="1045">
        <v>70490</v>
      </c>
      <c r="B6944" s="1062">
        <v>1.25</v>
      </c>
      <c r="C6944" s="165" t="s">
        <v>5344</v>
      </c>
      <c r="D6944" s="1"/>
      <c r="E6944" s="972" t="s">
        <v>6737</v>
      </c>
      <c r="F6944" s="3"/>
      <c r="O6944"/>
      <c r="P6944"/>
      <c r="Q6944"/>
      <c r="U6944" s="969"/>
      <c r="V6944" s="38"/>
      <c r="W6944" s="38"/>
    </row>
    <row r="6945" spans="1:23" x14ac:dyDescent="0.35">
      <c r="A6945" s="1045">
        <v>70491</v>
      </c>
      <c r="B6945" s="1062">
        <v>1.35</v>
      </c>
      <c r="C6945" s="165" t="s">
        <v>6851</v>
      </c>
      <c r="E6945" s="972" t="s">
        <v>6737</v>
      </c>
      <c r="F6945" s="3"/>
      <c r="O6945"/>
      <c r="P6945"/>
      <c r="Q6945"/>
      <c r="U6945" s="969"/>
      <c r="V6945" s="38"/>
      <c r="W6945" s="38"/>
    </row>
    <row r="6946" spans="1:23" x14ac:dyDescent="0.35">
      <c r="A6946" s="1045">
        <v>70491</v>
      </c>
      <c r="B6946" s="1062">
        <v>1.35</v>
      </c>
      <c r="C6946" s="165" t="s">
        <v>6852</v>
      </c>
      <c r="D6946" s="38"/>
      <c r="E6946" s="972" t="s">
        <v>6737</v>
      </c>
      <c r="F6946" s="3"/>
      <c r="O6946"/>
      <c r="P6946"/>
      <c r="Q6946"/>
      <c r="U6946" s="969"/>
      <c r="V6946" s="38"/>
      <c r="W6946" s="38"/>
    </row>
    <row r="6947" spans="1:23" x14ac:dyDescent="0.35">
      <c r="A6947" s="1045">
        <v>70543</v>
      </c>
      <c r="B6947" s="1062">
        <v>2.1</v>
      </c>
      <c r="C6947" s="165" t="s">
        <v>6916</v>
      </c>
      <c r="D6947" s="1"/>
      <c r="E6947" s="972" t="s">
        <v>6737</v>
      </c>
      <c r="F6947" s="3"/>
      <c r="O6947"/>
      <c r="P6947"/>
      <c r="Q6947"/>
      <c r="U6947" s="969"/>
      <c r="V6947" s="38"/>
      <c r="W6947" s="38"/>
    </row>
    <row r="6948" spans="1:23" x14ac:dyDescent="0.35">
      <c r="A6948" s="1045">
        <v>70543</v>
      </c>
      <c r="B6948" s="1062">
        <v>2.1</v>
      </c>
      <c r="C6948" s="165" t="s">
        <v>6917</v>
      </c>
      <c r="D6948" s="1"/>
      <c r="E6948" s="972" t="s">
        <v>6737</v>
      </c>
      <c r="F6948" s="3"/>
      <c r="O6948"/>
      <c r="P6948"/>
      <c r="Q6948"/>
      <c r="U6948" s="969"/>
      <c r="V6948" s="38"/>
      <c r="W6948" s="38"/>
    </row>
    <row r="6949" spans="1:23" x14ac:dyDescent="0.35">
      <c r="A6949" s="1045">
        <v>70543</v>
      </c>
      <c r="B6949" s="1062">
        <v>2.1</v>
      </c>
      <c r="C6949" s="165" t="s">
        <v>6918</v>
      </c>
      <c r="D6949" s="1"/>
      <c r="E6949" s="972" t="s">
        <v>6737</v>
      </c>
      <c r="F6949" s="3"/>
      <c r="O6949"/>
      <c r="P6949"/>
      <c r="Q6949"/>
      <c r="U6949" s="969"/>
      <c r="V6949" s="38"/>
      <c r="W6949" s="38"/>
    </row>
    <row r="6950" spans="1:23" x14ac:dyDescent="0.35">
      <c r="A6950" s="1045">
        <v>70543</v>
      </c>
      <c r="B6950" s="1062">
        <v>2.1</v>
      </c>
      <c r="C6950" s="165" t="s">
        <v>6919</v>
      </c>
      <c r="D6950" s="1"/>
      <c r="E6950" s="972" t="s">
        <v>6737</v>
      </c>
      <c r="F6950" s="3"/>
      <c r="O6950"/>
      <c r="P6950"/>
      <c r="Q6950"/>
      <c r="U6950" s="969"/>
      <c r="V6950" s="38"/>
      <c r="W6950" s="38"/>
    </row>
    <row r="6951" spans="1:23" x14ac:dyDescent="0.35">
      <c r="A6951" s="1045">
        <v>70543</v>
      </c>
      <c r="B6951" s="1062">
        <v>2.1</v>
      </c>
      <c r="C6951" s="165" t="s">
        <v>6920</v>
      </c>
      <c r="D6951" s="1"/>
      <c r="E6951" s="972" t="s">
        <v>6737</v>
      </c>
      <c r="F6951" s="3"/>
      <c r="O6951"/>
      <c r="P6951"/>
      <c r="Q6951"/>
      <c r="U6951" s="969"/>
      <c r="V6951" s="38"/>
      <c r="W6951" s="38"/>
    </row>
    <row r="6952" spans="1:23" x14ac:dyDescent="0.35">
      <c r="A6952" s="1045">
        <v>70543</v>
      </c>
      <c r="B6952" s="1062">
        <v>2.1</v>
      </c>
      <c r="C6952" s="165" t="s">
        <v>6921</v>
      </c>
      <c r="D6952" s="1"/>
      <c r="E6952" s="972" t="s">
        <v>6737</v>
      </c>
      <c r="F6952" s="3"/>
      <c r="O6952"/>
      <c r="P6952"/>
      <c r="Q6952"/>
      <c r="U6952" s="969"/>
      <c r="V6952" s="38"/>
      <c r="W6952" s="38"/>
    </row>
    <row r="6953" spans="1:23" x14ac:dyDescent="0.35">
      <c r="A6953" s="1045">
        <v>70544</v>
      </c>
      <c r="B6953" s="1062">
        <v>1.17</v>
      </c>
      <c r="C6953" s="165" t="s">
        <v>5335</v>
      </c>
      <c r="D6953" s="1"/>
      <c r="E6953" s="972" t="s">
        <v>6737</v>
      </c>
      <c r="F6953" s="1109"/>
      <c r="O6953"/>
      <c r="P6953"/>
      <c r="Q6953"/>
      <c r="U6953" s="969"/>
      <c r="V6953" s="38"/>
      <c r="W6953" s="38"/>
    </row>
    <row r="6954" spans="1:23" x14ac:dyDescent="0.35">
      <c r="A6954" s="1045">
        <v>70546</v>
      </c>
      <c r="B6954" s="1062">
        <v>1.44</v>
      </c>
      <c r="C6954" s="165" t="s">
        <v>6855</v>
      </c>
      <c r="D6954" s="1"/>
      <c r="E6954" s="972" t="s">
        <v>6737</v>
      </c>
      <c r="O6954"/>
      <c r="P6954"/>
      <c r="Q6954"/>
      <c r="U6954" s="969"/>
      <c r="V6954" s="38"/>
      <c r="W6954" s="38"/>
    </row>
    <row r="6955" spans="1:23" x14ac:dyDescent="0.35">
      <c r="A6955" s="1045">
        <v>70551</v>
      </c>
      <c r="B6955" s="1062">
        <v>1.44</v>
      </c>
      <c r="C6955" s="165" t="s">
        <v>6856</v>
      </c>
      <c r="D6955" s="1"/>
      <c r="E6955" s="972" t="s">
        <v>6737</v>
      </c>
      <c r="O6955"/>
      <c r="P6955"/>
      <c r="Q6955"/>
      <c r="U6955" s="969"/>
      <c r="V6955" s="38"/>
      <c r="W6955" s="38"/>
    </row>
    <row r="6956" spans="1:23" x14ac:dyDescent="0.35">
      <c r="A6956" s="1045">
        <v>70551</v>
      </c>
      <c r="B6956" s="1062">
        <v>1.44</v>
      </c>
      <c r="C6956" s="165" t="s">
        <v>2540</v>
      </c>
      <c r="D6956" s="1"/>
      <c r="E6956" s="972" t="s">
        <v>6737</v>
      </c>
      <c r="F6956" s="3"/>
      <c r="O6956"/>
      <c r="P6956"/>
      <c r="Q6956"/>
      <c r="U6956" s="969"/>
      <c r="V6956" s="38"/>
      <c r="W6956" s="38"/>
    </row>
    <row r="6957" spans="1:23" x14ac:dyDescent="0.35">
      <c r="A6957" s="1045">
        <v>70552</v>
      </c>
      <c r="B6957" s="1062">
        <v>1.74</v>
      </c>
      <c r="C6957" s="165" t="s">
        <v>2589</v>
      </c>
      <c r="D6957" s="1"/>
      <c r="E6957" s="972" t="s">
        <v>6737</v>
      </c>
      <c r="F6957" s="3"/>
      <c r="O6957"/>
      <c r="P6957"/>
      <c r="Q6957"/>
      <c r="U6957" s="969"/>
      <c r="V6957" s="38"/>
      <c r="W6957" s="38"/>
    </row>
    <row r="6958" spans="1:23" x14ac:dyDescent="0.35">
      <c r="A6958" s="1045">
        <v>70553</v>
      </c>
      <c r="B6958" s="1062">
        <v>2.23</v>
      </c>
      <c r="C6958" s="165" t="s">
        <v>6957</v>
      </c>
      <c r="D6958" s="1"/>
      <c r="E6958" s="972" t="s">
        <v>6737</v>
      </c>
      <c r="F6958" s="3"/>
      <c r="O6958"/>
      <c r="P6958"/>
      <c r="Q6958"/>
      <c r="U6958" s="969"/>
      <c r="V6958" s="38"/>
      <c r="W6958" s="38"/>
    </row>
    <row r="6959" spans="1:23" x14ac:dyDescent="0.35">
      <c r="A6959" s="1045">
        <v>70553</v>
      </c>
      <c r="B6959" s="1062">
        <v>2.23</v>
      </c>
      <c r="C6959" s="165" t="s">
        <v>6958</v>
      </c>
      <c r="D6959" s="1"/>
      <c r="E6959" s="972" t="s">
        <v>6737</v>
      </c>
      <c r="O6959"/>
      <c r="P6959"/>
      <c r="Q6959"/>
      <c r="U6959" s="969"/>
      <c r="V6959" s="38"/>
      <c r="W6959" s="38"/>
    </row>
    <row r="6960" spans="1:23" x14ac:dyDescent="0.35">
      <c r="A6960" s="1045">
        <v>70553</v>
      </c>
      <c r="B6960" s="1062">
        <v>2.23</v>
      </c>
      <c r="C6960" s="165" t="s">
        <v>6959</v>
      </c>
      <c r="D6960" s="1"/>
      <c r="E6960" s="972" t="s">
        <v>6737</v>
      </c>
      <c r="F6960" s="3"/>
      <c r="O6960"/>
      <c r="P6960"/>
      <c r="Q6960"/>
      <c r="U6960" s="969"/>
      <c r="V6960" s="38"/>
      <c r="W6960" s="38"/>
    </row>
    <row r="6961" spans="1:23" x14ac:dyDescent="0.35">
      <c r="A6961" s="1045">
        <v>70553</v>
      </c>
      <c r="B6961" s="1062">
        <v>2.23</v>
      </c>
      <c r="C6961" s="165" t="s">
        <v>6960</v>
      </c>
      <c r="D6961" s="1"/>
      <c r="E6961" s="972" t="s">
        <v>6737</v>
      </c>
      <c r="O6961"/>
      <c r="P6961"/>
      <c r="Q6961"/>
      <c r="U6961" s="969"/>
      <c r="V6961" s="38"/>
      <c r="W6961" s="38"/>
    </row>
    <row r="6962" spans="1:23" x14ac:dyDescent="0.35">
      <c r="A6962" s="1045">
        <v>70553</v>
      </c>
      <c r="B6962" s="1062">
        <v>2.23</v>
      </c>
      <c r="C6962" s="165" t="s">
        <v>6961</v>
      </c>
      <c r="D6962" s="1"/>
      <c r="E6962" s="972" t="s">
        <v>6737</v>
      </c>
      <c r="F6962" s="3"/>
      <c r="O6962"/>
      <c r="P6962"/>
      <c r="Q6962"/>
      <c r="U6962" s="969"/>
      <c r="V6962" s="38"/>
      <c r="W6962" s="38"/>
    </row>
    <row r="6963" spans="1:23" x14ac:dyDescent="0.35">
      <c r="A6963" s="1045">
        <v>70553</v>
      </c>
      <c r="B6963" s="1062">
        <v>2.23</v>
      </c>
      <c r="C6963" s="165" t="s">
        <v>6961</v>
      </c>
      <c r="D6963" s="1"/>
      <c r="E6963" s="972" t="s">
        <v>6737</v>
      </c>
      <c r="F6963" s="3"/>
      <c r="O6963"/>
      <c r="P6963"/>
      <c r="Q6963"/>
      <c r="U6963" s="969"/>
      <c r="V6963" s="38"/>
      <c r="W6963" s="38"/>
    </row>
    <row r="6964" spans="1:23" x14ac:dyDescent="0.35">
      <c r="A6964" s="1045">
        <v>71250</v>
      </c>
      <c r="B6964" s="1062">
        <v>1.05</v>
      </c>
      <c r="C6964" s="165" t="s">
        <v>731</v>
      </c>
      <c r="D6964" s="1"/>
      <c r="E6964" s="972" t="s">
        <v>6737</v>
      </c>
      <c r="F6964" s="3"/>
      <c r="O6964"/>
      <c r="P6964"/>
      <c r="Q6964"/>
      <c r="U6964" s="969"/>
      <c r="V6964" s="38"/>
      <c r="W6964" s="38"/>
    </row>
    <row r="6965" spans="1:23" x14ac:dyDescent="0.35">
      <c r="A6965" s="1045">
        <v>71260</v>
      </c>
      <c r="B6965" s="1062">
        <v>1.1299999999999999</v>
      </c>
      <c r="C6965" s="165" t="s">
        <v>1118</v>
      </c>
      <c r="D6965" s="1"/>
      <c r="E6965" s="972" t="s">
        <v>6737</v>
      </c>
      <c r="F6965" s="3"/>
      <c r="O6965"/>
      <c r="P6965"/>
      <c r="Q6965"/>
      <c r="U6965" s="969"/>
      <c r="V6965" s="38"/>
      <c r="W6965" s="38"/>
    </row>
    <row r="6966" spans="1:23" x14ac:dyDescent="0.35">
      <c r="A6966" s="1045">
        <v>71260</v>
      </c>
      <c r="B6966" s="1062">
        <v>1.1299999999999999</v>
      </c>
      <c r="C6966" s="165" t="s">
        <v>6764</v>
      </c>
      <c r="D6966" s="1"/>
      <c r="E6966" s="972" t="s">
        <v>6737</v>
      </c>
      <c r="F6966" s="3"/>
      <c r="O6966"/>
      <c r="P6966"/>
      <c r="Q6966"/>
      <c r="U6966" s="969"/>
      <c r="V6966" s="38"/>
      <c r="W6966" s="38"/>
    </row>
    <row r="6967" spans="1:23" x14ac:dyDescent="0.35">
      <c r="A6967" s="1045">
        <v>71275</v>
      </c>
      <c r="B6967" s="1062">
        <v>1.77</v>
      </c>
      <c r="C6967" s="165" t="s">
        <v>4133</v>
      </c>
      <c r="D6967" s="1"/>
      <c r="E6967" s="972" t="s">
        <v>6737</v>
      </c>
      <c r="F6967" s="3"/>
      <c r="O6967"/>
      <c r="P6967"/>
      <c r="Q6967"/>
      <c r="U6967" s="969"/>
      <c r="V6967" s="38"/>
      <c r="W6967" s="38"/>
    </row>
    <row r="6968" spans="1:23" x14ac:dyDescent="0.35">
      <c r="A6968" s="1045">
        <v>71552</v>
      </c>
      <c r="B6968" s="1062">
        <v>2.2000000000000002</v>
      </c>
      <c r="C6968" s="165" t="s">
        <v>6956</v>
      </c>
      <c r="D6968" s="1"/>
      <c r="E6968" s="972" t="s">
        <v>6737</v>
      </c>
      <c r="F6968" s="3"/>
      <c r="O6968"/>
      <c r="P6968"/>
      <c r="Q6968"/>
      <c r="U6968" s="969"/>
      <c r="V6968" s="38"/>
      <c r="W6968" s="38"/>
    </row>
    <row r="6969" spans="1:23" x14ac:dyDescent="0.35">
      <c r="A6969" s="1045">
        <v>71555</v>
      </c>
      <c r="B6969" s="1062">
        <v>1.76</v>
      </c>
      <c r="C6969" s="165" t="s">
        <v>6895</v>
      </c>
      <c r="D6969" s="1"/>
      <c r="E6969" s="972" t="s">
        <v>6737</v>
      </c>
      <c r="F6969" s="3"/>
      <c r="O6969"/>
      <c r="P6969"/>
      <c r="Q6969"/>
      <c r="U6969" s="969"/>
      <c r="V6969" s="38"/>
      <c r="W6969" s="38"/>
    </row>
    <row r="6970" spans="1:23" x14ac:dyDescent="0.35">
      <c r="A6970" s="1045">
        <v>72125</v>
      </c>
      <c r="B6970" s="1062">
        <v>0.98</v>
      </c>
      <c r="C6970" s="165" t="s">
        <v>702</v>
      </c>
      <c r="D6970" s="1"/>
      <c r="E6970" s="972" t="s">
        <v>6737</v>
      </c>
      <c r="O6970"/>
      <c r="P6970"/>
      <c r="Q6970"/>
      <c r="U6970" s="969"/>
      <c r="V6970" s="38"/>
      <c r="W6970" s="38"/>
    </row>
    <row r="6971" spans="1:23" x14ac:dyDescent="0.35">
      <c r="A6971" s="1045">
        <v>72126</v>
      </c>
      <c r="B6971" s="1062">
        <v>1.19</v>
      </c>
      <c r="C6971" s="165" t="s">
        <v>2445</v>
      </c>
      <c r="D6971" s="1"/>
      <c r="E6971" s="972" t="s">
        <v>6737</v>
      </c>
      <c r="O6971"/>
      <c r="P6971"/>
      <c r="Q6971"/>
      <c r="U6971" s="969"/>
      <c r="V6971" s="38"/>
      <c r="W6971" s="38"/>
    </row>
    <row r="6972" spans="1:23" x14ac:dyDescent="0.35">
      <c r="A6972" s="1045">
        <v>72127</v>
      </c>
      <c r="B6972" s="1062">
        <v>1.24</v>
      </c>
      <c r="C6972" s="165" t="s">
        <v>6819</v>
      </c>
      <c r="D6972" s="1"/>
      <c r="E6972" s="972" t="s">
        <v>6737</v>
      </c>
      <c r="F6972" s="3"/>
      <c r="O6972"/>
      <c r="P6972"/>
      <c r="Q6972"/>
      <c r="U6972" s="969"/>
      <c r="V6972" s="38"/>
      <c r="W6972" s="38"/>
    </row>
    <row r="6973" spans="1:23" x14ac:dyDescent="0.35">
      <c r="A6973" s="1045">
        <v>72128</v>
      </c>
      <c r="B6973" s="1062">
        <v>0.98</v>
      </c>
      <c r="C6973" s="165" t="s">
        <v>703</v>
      </c>
      <c r="D6973" s="1"/>
      <c r="E6973" s="972" t="s">
        <v>6737</v>
      </c>
      <c r="F6973" s="3"/>
      <c r="O6973"/>
      <c r="P6973"/>
      <c r="Q6973"/>
      <c r="U6973" s="969"/>
      <c r="V6973" s="38"/>
      <c r="W6973" s="38"/>
    </row>
    <row r="6974" spans="1:23" x14ac:dyDescent="0.35">
      <c r="A6974" s="1045">
        <v>72129</v>
      </c>
      <c r="B6974" s="1062">
        <v>1.19</v>
      </c>
      <c r="C6974" s="165" t="s">
        <v>2446</v>
      </c>
      <c r="D6974" s="1"/>
      <c r="E6974" s="972" t="s">
        <v>6737</v>
      </c>
      <c r="F6974" s="3"/>
      <c r="O6974"/>
      <c r="P6974"/>
      <c r="Q6974"/>
      <c r="U6974" s="969"/>
      <c r="V6974" s="38"/>
      <c r="W6974" s="38"/>
    </row>
    <row r="6975" spans="1:23" x14ac:dyDescent="0.35">
      <c r="A6975" s="1045">
        <v>72130</v>
      </c>
      <c r="B6975" s="1062">
        <v>1.24</v>
      </c>
      <c r="C6975" s="165" t="s">
        <v>6820</v>
      </c>
      <c r="D6975" s="1"/>
      <c r="E6975" s="972" t="s">
        <v>6737</v>
      </c>
      <c r="F6975" s="3"/>
      <c r="O6975"/>
      <c r="P6975"/>
      <c r="Q6975"/>
      <c r="U6975" s="969"/>
      <c r="V6975" s="38"/>
      <c r="W6975" s="38"/>
    </row>
    <row r="6976" spans="1:23" x14ac:dyDescent="0.35">
      <c r="A6976" s="1045">
        <v>72131</v>
      </c>
      <c r="B6976" s="1062">
        <v>0.98</v>
      </c>
      <c r="C6976" s="165" t="s">
        <v>2390</v>
      </c>
      <c r="D6976" s="1"/>
      <c r="E6976" s="972" t="s">
        <v>6737</v>
      </c>
      <c r="F6976" s="3"/>
      <c r="O6976"/>
      <c r="P6976"/>
      <c r="Q6976"/>
      <c r="U6976" s="969"/>
      <c r="V6976" s="38"/>
      <c r="W6976" s="38"/>
    </row>
    <row r="6977" spans="1:23" x14ac:dyDescent="0.35">
      <c r="A6977" s="1045">
        <v>72133</v>
      </c>
      <c r="B6977" s="1062">
        <v>1.24</v>
      </c>
      <c r="C6977" s="165" t="s">
        <v>6821</v>
      </c>
      <c r="D6977" s="1114"/>
      <c r="E6977" s="972" t="s">
        <v>6737</v>
      </c>
      <c r="F6977" s="3"/>
      <c r="O6977"/>
      <c r="P6977"/>
      <c r="Q6977"/>
      <c r="U6977" s="969"/>
      <c r="V6977" s="38"/>
      <c r="W6977" s="38"/>
    </row>
    <row r="6978" spans="1:23" x14ac:dyDescent="0.35">
      <c r="A6978" s="1045">
        <v>72147</v>
      </c>
      <c r="B6978" s="1062">
        <v>1.74</v>
      </c>
      <c r="C6978" s="165" t="s">
        <v>2593</v>
      </c>
      <c r="D6978" s="1"/>
      <c r="E6978" s="972" t="s">
        <v>6737</v>
      </c>
      <c r="F6978" s="3"/>
      <c r="O6978"/>
      <c r="P6978"/>
      <c r="Q6978"/>
      <c r="U6978" s="969"/>
      <c r="V6978" s="38"/>
      <c r="W6978" s="38"/>
    </row>
    <row r="6979" spans="1:23" x14ac:dyDescent="0.35">
      <c r="A6979" s="1096">
        <v>72148</v>
      </c>
      <c r="B6979" s="1478">
        <v>1.44</v>
      </c>
      <c r="C6979" s="1479" t="s">
        <v>6857</v>
      </c>
      <c r="D6979" s="1"/>
      <c r="E6979" s="972" t="s">
        <v>6737</v>
      </c>
      <c r="F6979" s="3"/>
      <c r="O6979"/>
      <c r="P6979"/>
      <c r="Q6979"/>
      <c r="U6979" s="969"/>
      <c r="V6979" s="38"/>
      <c r="W6979" s="38"/>
    </row>
    <row r="6980" spans="1:23" x14ac:dyDescent="0.35">
      <c r="A6980" s="1045">
        <v>72156</v>
      </c>
      <c r="B6980" s="1062">
        <v>2.23</v>
      </c>
      <c r="C6980" s="165" t="s">
        <v>6962</v>
      </c>
      <c r="D6980" s="1"/>
      <c r="E6980" s="972" t="s">
        <v>6737</v>
      </c>
      <c r="F6980" s="3"/>
      <c r="O6980"/>
      <c r="P6980"/>
      <c r="Q6980"/>
      <c r="U6980" s="969"/>
      <c r="V6980" s="38"/>
      <c r="W6980" s="38"/>
    </row>
    <row r="6981" spans="1:23" x14ac:dyDescent="0.35">
      <c r="A6981" s="1045">
        <v>72157</v>
      </c>
      <c r="B6981" s="1062">
        <v>2.23</v>
      </c>
      <c r="C6981" s="165" t="s">
        <v>6963</v>
      </c>
      <c r="D6981" s="1"/>
      <c r="E6981" s="972" t="s">
        <v>6737</v>
      </c>
      <c r="F6981" s="3"/>
      <c r="O6981"/>
      <c r="P6981"/>
      <c r="Q6981"/>
      <c r="U6981" s="969"/>
      <c r="V6981" s="38"/>
      <c r="W6981" s="38"/>
    </row>
    <row r="6982" spans="1:23" x14ac:dyDescent="0.35">
      <c r="A6982" s="1045">
        <v>72158</v>
      </c>
      <c r="B6982" s="1062">
        <v>2.23</v>
      </c>
      <c r="C6982" s="165" t="s">
        <v>1754</v>
      </c>
      <c r="D6982" s="1"/>
      <c r="E6982" s="972" t="s">
        <v>6737</v>
      </c>
      <c r="F6982" s="3"/>
      <c r="O6982"/>
      <c r="P6982"/>
      <c r="Q6982"/>
      <c r="U6982" s="969"/>
      <c r="V6982" s="38"/>
      <c r="W6982" s="38"/>
    </row>
    <row r="6983" spans="1:23" x14ac:dyDescent="0.35">
      <c r="A6983" s="1045">
        <v>72194</v>
      </c>
      <c r="B6983" s="1062">
        <v>1.19</v>
      </c>
      <c r="C6983" s="165" t="s">
        <v>6789</v>
      </c>
      <c r="D6983" s="1"/>
      <c r="E6983" s="972" t="s">
        <v>6737</v>
      </c>
      <c r="F6983" s="3"/>
      <c r="O6983"/>
      <c r="P6983"/>
      <c r="Q6983"/>
      <c r="U6983" s="969"/>
      <c r="V6983" s="38"/>
      <c r="W6983" s="38"/>
    </row>
    <row r="6984" spans="1:23" x14ac:dyDescent="0.35">
      <c r="A6984" s="1045">
        <v>72197</v>
      </c>
      <c r="B6984" s="1062">
        <v>2.15</v>
      </c>
      <c r="C6984" s="165" t="s">
        <v>6953</v>
      </c>
      <c r="D6984" s="1"/>
      <c r="E6984" s="972" t="s">
        <v>6737</v>
      </c>
      <c r="F6984" s="3"/>
      <c r="O6984"/>
      <c r="P6984"/>
      <c r="Q6984"/>
      <c r="U6984" s="969"/>
      <c r="V6984" s="38"/>
      <c r="W6984" s="38"/>
    </row>
    <row r="6985" spans="1:23" x14ac:dyDescent="0.35">
      <c r="A6985" s="1045">
        <v>73200</v>
      </c>
      <c r="B6985" s="1062">
        <v>0.98</v>
      </c>
      <c r="C6985" s="165" t="s">
        <v>6739</v>
      </c>
      <c r="D6985" s="1"/>
      <c r="E6985" s="972" t="s">
        <v>6737</v>
      </c>
      <c r="F6985" s="3"/>
      <c r="O6985"/>
      <c r="P6985"/>
      <c r="Q6985"/>
      <c r="U6985" s="969"/>
      <c r="V6985" s="38"/>
      <c r="W6985" s="38"/>
    </row>
    <row r="6986" spans="1:23" x14ac:dyDescent="0.35">
      <c r="A6986" s="1045">
        <v>73200</v>
      </c>
      <c r="B6986" s="1062">
        <v>0.98</v>
      </c>
      <c r="C6986" s="165" t="s">
        <v>6740</v>
      </c>
      <c r="D6986" s="1"/>
      <c r="E6986" s="972" t="s">
        <v>6737</v>
      </c>
      <c r="F6986" s="3"/>
      <c r="O6986"/>
      <c r="P6986"/>
      <c r="Q6986"/>
      <c r="U6986" s="969"/>
      <c r="V6986" s="38"/>
      <c r="W6986" s="38"/>
    </row>
    <row r="6987" spans="1:23" x14ac:dyDescent="0.35">
      <c r="A6987" s="1045">
        <v>73200</v>
      </c>
      <c r="B6987" s="1062">
        <v>0.98</v>
      </c>
      <c r="C6987" s="165" t="s">
        <v>6741</v>
      </c>
      <c r="D6987" s="1"/>
      <c r="E6987" s="972" t="s">
        <v>6737</v>
      </c>
      <c r="F6987" s="3"/>
      <c r="O6987"/>
      <c r="P6987"/>
      <c r="Q6987"/>
      <c r="U6987" s="969"/>
      <c r="V6987" s="38"/>
      <c r="W6987" s="38"/>
    </row>
    <row r="6988" spans="1:23" x14ac:dyDescent="0.35">
      <c r="A6988" s="1045">
        <v>73200</v>
      </c>
      <c r="B6988" s="1062">
        <v>0.98</v>
      </c>
      <c r="C6988" s="165" t="s">
        <v>6742</v>
      </c>
      <c r="D6988" s="1"/>
      <c r="E6988" s="972" t="s">
        <v>6737</v>
      </c>
      <c r="F6988" s="3"/>
      <c r="O6988"/>
      <c r="P6988"/>
      <c r="Q6988"/>
      <c r="U6988" s="969"/>
      <c r="V6988" s="38"/>
      <c r="W6988" s="38"/>
    </row>
    <row r="6989" spans="1:23" x14ac:dyDescent="0.35">
      <c r="A6989" s="1045">
        <v>73200</v>
      </c>
      <c r="B6989" s="1062">
        <v>0.98</v>
      </c>
      <c r="C6989" s="165" t="s">
        <v>6743</v>
      </c>
      <c r="D6989" s="1"/>
      <c r="E6989" s="972" t="s">
        <v>6737</v>
      </c>
      <c r="F6989" s="3"/>
      <c r="O6989"/>
      <c r="P6989"/>
      <c r="Q6989"/>
      <c r="U6989" s="969"/>
      <c r="V6989" s="38"/>
      <c r="W6989" s="38"/>
    </row>
    <row r="6990" spans="1:23" x14ac:dyDescent="0.35">
      <c r="A6990" s="1045">
        <v>73200</v>
      </c>
      <c r="B6990" s="1062">
        <v>0.98</v>
      </c>
      <c r="C6990" s="165" t="s">
        <v>6744</v>
      </c>
      <c r="D6990" s="1"/>
      <c r="E6990" s="972" t="s">
        <v>6737</v>
      </c>
      <c r="F6990" s="3"/>
      <c r="O6990"/>
      <c r="P6990"/>
      <c r="Q6990"/>
      <c r="U6990" s="969"/>
      <c r="V6990" s="38"/>
      <c r="W6990" s="38"/>
    </row>
    <row r="6991" spans="1:23" x14ac:dyDescent="0.35">
      <c r="A6991" s="1045">
        <v>73200</v>
      </c>
      <c r="B6991" s="1062">
        <v>0.98</v>
      </c>
      <c r="C6991" s="165" t="s">
        <v>6745</v>
      </c>
      <c r="D6991" s="1"/>
      <c r="E6991" s="972" t="s">
        <v>6737</v>
      </c>
      <c r="F6991" s="3"/>
      <c r="O6991"/>
      <c r="P6991"/>
      <c r="Q6991"/>
      <c r="U6991" s="969"/>
      <c r="V6991" s="38"/>
      <c r="W6991" s="38"/>
    </row>
    <row r="6992" spans="1:23" x14ac:dyDescent="0.35">
      <c r="A6992" s="1045">
        <v>73200</v>
      </c>
      <c r="B6992" s="1062">
        <v>0.98</v>
      </c>
      <c r="C6992" s="165" t="s">
        <v>6746</v>
      </c>
      <c r="D6992" s="1"/>
      <c r="E6992" s="972" t="s">
        <v>6737</v>
      </c>
      <c r="F6992" s="3"/>
      <c r="O6992"/>
      <c r="P6992"/>
      <c r="Q6992"/>
      <c r="U6992" s="969"/>
      <c r="V6992" s="38"/>
      <c r="W6992" s="38"/>
    </row>
    <row r="6993" spans="1:23" x14ac:dyDescent="0.35">
      <c r="A6993" s="1045">
        <v>73200</v>
      </c>
      <c r="B6993" s="1062">
        <v>0.98</v>
      </c>
      <c r="C6993" s="165" t="s">
        <v>6747</v>
      </c>
      <c r="D6993" s="1"/>
      <c r="E6993" s="972" t="s">
        <v>6737</v>
      </c>
      <c r="F6993" s="3"/>
      <c r="O6993"/>
      <c r="P6993"/>
      <c r="Q6993"/>
      <c r="U6993" s="969"/>
      <c r="V6993" s="38"/>
      <c r="W6993" s="38"/>
    </row>
    <row r="6994" spans="1:23" x14ac:dyDescent="0.35">
      <c r="A6994" s="1045">
        <v>73200</v>
      </c>
      <c r="B6994" s="1062">
        <v>0.98</v>
      </c>
      <c r="C6994" s="165" t="s">
        <v>6748</v>
      </c>
      <c r="D6994" s="1"/>
      <c r="E6994" s="972" t="s">
        <v>6737</v>
      </c>
      <c r="F6994" s="3"/>
      <c r="O6994"/>
      <c r="P6994"/>
      <c r="Q6994"/>
      <c r="U6994" s="969"/>
      <c r="V6994" s="38"/>
      <c r="W6994" s="38"/>
    </row>
    <row r="6995" spans="1:23" x14ac:dyDescent="0.35">
      <c r="A6995" s="1045">
        <v>73200</v>
      </c>
      <c r="B6995" s="1062">
        <v>0.98</v>
      </c>
      <c r="C6995" s="165" t="s">
        <v>6749</v>
      </c>
      <c r="D6995" s="1"/>
      <c r="E6995" s="972" t="s">
        <v>6737</v>
      </c>
      <c r="F6995" s="3"/>
      <c r="O6995"/>
      <c r="P6995"/>
      <c r="Q6995"/>
      <c r="U6995" s="969"/>
      <c r="V6995" s="38"/>
      <c r="W6995" s="38"/>
    </row>
    <row r="6996" spans="1:23" x14ac:dyDescent="0.35">
      <c r="A6996" s="1045">
        <v>73200</v>
      </c>
      <c r="B6996" s="1062">
        <v>0.98</v>
      </c>
      <c r="C6996" s="165" t="s">
        <v>6750</v>
      </c>
      <c r="D6996" s="1"/>
      <c r="E6996" s="972" t="s">
        <v>6737</v>
      </c>
      <c r="F6996" s="1114"/>
      <c r="O6996"/>
      <c r="P6996"/>
      <c r="Q6996"/>
      <c r="U6996" s="969"/>
      <c r="V6996" s="38"/>
      <c r="W6996" s="38"/>
    </row>
    <row r="6997" spans="1:23" x14ac:dyDescent="0.35">
      <c r="A6997" s="1045">
        <v>73201</v>
      </c>
      <c r="B6997" s="1062">
        <v>1.1299999999999999</v>
      </c>
      <c r="C6997" s="165" t="s">
        <v>6765</v>
      </c>
      <c r="D6997" s="1"/>
      <c r="E6997" s="972" t="s">
        <v>6737</v>
      </c>
      <c r="F6997" s="3"/>
      <c r="O6997"/>
      <c r="P6997"/>
      <c r="Q6997"/>
      <c r="U6997" s="969"/>
      <c r="V6997" s="38"/>
      <c r="W6997" s="38"/>
    </row>
    <row r="6998" spans="1:23" x14ac:dyDescent="0.35">
      <c r="A6998" s="1045">
        <v>73201</v>
      </c>
      <c r="B6998" s="1062">
        <v>1.1299999999999999</v>
      </c>
      <c r="C6998" s="165" t="s">
        <v>6766</v>
      </c>
      <c r="D6998" s="1"/>
      <c r="E6998" s="972" t="s">
        <v>6737</v>
      </c>
      <c r="F6998" s="3"/>
      <c r="O6998"/>
      <c r="P6998"/>
      <c r="Q6998"/>
      <c r="U6998" s="969"/>
      <c r="V6998" s="38"/>
      <c r="W6998" s="38"/>
    </row>
    <row r="6999" spans="1:23" x14ac:dyDescent="0.35">
      <c r="A6999" s="1045">
        <v>73201</v>
      </c>
      <c r="B6999" s="1062">
        <v>1.1299999999999999</v>
      </c>
      <c r="C6999" s="165" t="s">
        <v>6767</v>
      </c>
      <c r="D6999" s="1"/>
      <c r="E6999" s="972" t="s">
        <v>6737</v>
      </c>
      <c r="F6999" s="3"/>
      <c r="O6999"/>
      <c r="P6999"/>
      <c r="Q6999"/>
      <c r="U6999" s="969"/>
      <c r="V6999" s="38"/>
      <c r="W6999" s="38"/>
    </row>
    <row r="7000" spans="1:23" x14ac:dyDescent="0.35">
      <c r="A7000" s="1045">
        <v>73201</v>
      </c>
      <c r="B7000" s="1062">
        <v>1.1299999999999999</v>
      </c>
      <c r="C7000" s="165" t="s">
        <v>6768</v>
      </c>
      <c r="D7000" s="1"/>
      <c r="E7000" s="972" t="s">
        <v>6737</v>
      </c>
      <c r="F7000" s="3"/>
      <c r="O7000"/>
      <c r="P7000"/>
      <c r="Q7000"/>
      <c r="U7000" s="969"/>
      <c r="V7000" s="38"/>
      <c r="W7000" s="38"/>
    </row>
    <row r="7001" spans="1:23" x14ac:dyDescent="0.35">
      <c r="A7001" s="1045">
        <v>73201</v>
      </c>
      <c r="B7001" s="1062">
        <v>1.1299999999999999</v>
      </c>
      <c r="C7001" s="165" t="s">
        <v>6769</v>
      </c>
      <c r="D7001" s="1"/>
      <c r="E7001" s="972" t="s">
        <v>6737</v>
      </c>
      <c r="F7001" s="3"/>
      <c r="O7001"/>
      <c r="P7001"/>
      <c r="Q7001"/>
      <c r="U7001" s="969"/>
      <c r="V7001" s="38"/>
      <c r="W7001" s="38"/>
    </row>
    <row r="7002" spans="1:23" x14ac:dyDescent="0.35">
      <c r="A7002" s="1045">
        <v>73201</v>
      </c>
      <c r="B7002" s="1062">
        <v>1.1299999999999999</v>
      </c>
      <c r="C7002" s="165" t="s">
        <v>6770</v>
      </c>
      <c r="E7002" s="972" t="s">
        <v>6737</v>
      </c>
      <c r="F7002" s="3"/>
      <c r="O7002"/>
      <c r="P7002"/>
      <c r="Q7002"/>
      <c r="U7002" s="969"/>
      <c r="V7002" s="38"/>
      <c r="W7002" s="38"/>
    </row>
    <row r="7003" spans="1:23" x14ac:dyDescent="0.35">
      <c r="A7003" s="1045">
        <v>73201</v>
      </c>
      <c r="B7003" s="1062">
        <v>1.1299999999999999</v>
      </c>
      <c r="C7003" s="165" t="s">
        <v>6771</v>
      </c>
      <c r="D7003" s="1"/>
      <c r="E7003" s="972" t="s">
        <v>6737</v>
      </c>
      <c r="F7003" s="3"/>
      <c r="O7003"/>
      <c r="P7003"/>
      <c r="Q7003"/>
      <c r="U7003" s="969"/>
      <c r="V7003" s="38"/>
      <c r="W7003" s="38"/>
    </row>
    <row r="7004" spans="1:23" x14ac:dyDescent="0.35">
      <c r="A7004" s="1045">
        <v>73201</v>
      </c>
      <c r="B7004" s="1062">
        <v>1.1299999999999999</v>
      </c>
      <c r="C7004" s="165" t="s">
        <v>6772</v>
      </c>
      <c r="D7004" s="1"/>
      <c r="E7004" s="972" t="s">
        <v>6737</v>
      </c>
      <c r="F7004" s="3"/>
      <c r="O7004"/>
      <c r="P7004"/>
      <c r="Q7004"/>
      <c r="U7004" s="969"/>
      <c r="V7004" s="38"/>
      <c r="W7004" s="38"/>
    </row>
    <row r="7005" spans="1:23" x14ac:dyDescent="0.35">
      <c r="A7005" s="1045">
        <v>73201</v>
      </c>
      <c r="B7005" s="1062">
        <v>1.1299999999999999</v>
      </c>
      <c r="C7005" s="165" t="s">
        <v>6773</v>
      </c>
      <c r="D7005" s="1"/>
      <c r="E7005" s="972" t="s">
        <v>6737</v>
      </c>
      <c r="F7005" s="3"/>
      <c r="O7005"/>
      <c r="P7005"/>
      <c r="Q7005"/>
      <c r="U7005" s="969"/>
      <c r="V7005" s="38"/>
      <c r="W7005" s="38"/>
    </row>
    <row r="7006" spans="1:23" x14ac:dyDescent="0.35">
      <c r="A7006" s="1045">
        <v>73201</v>
      </c>
      <c r="B7006" s="1062">
        <v>1.1299999999999999</v>
      </c>
      <c r="C7006" s="165" t="s">
        <v>6774</v>
      </c>
      <c r="D7006" s="1"/>
      <c r="E7006" s="972" t="s">
        <v>6737</v>
      </c>
      <c r="F7006" s="3"/>
      <c r="O7006"/>
      <c r="P7006"/>
      <c r="Q7006"/>
      <c r="U7006" s="969"/>
      <c r="V7006" s="38"/>
      <c r="W7006" s="38"/>
    </row>
    <row r="7007" spans="1:23" x14ac:dyDescent="0.35">
      <c r="A7007" s="1045">
        <v>73201</v>
      </c>
      <c r="B7007" s="1062">
        <v>1.1299999999999999</v>
      </c>
      <c r="C7007" s="165" t="s">
        <v>6775</v>
      </c>
      <c r="D7007" s="1"/>
      <c r="E7007" s="972" t="s">
        <v>6737</v>
      </c>
      <c r="F7007" s="3"/>
      <c r="O7007"/>
      <c r="P7007"/>
      <c r="Q7007"/>
      <c r="U7007" s="969"/>
      <c r="V7007" s="38"/>
      <c r="W7007" s="38"/>
    </row>
    <row r="7008" spans="1:23" x14ac:dyDescent="0.35">
      <c r="A7008" s="1045">
        <v>73201</v>
      </c>
      <c r="B7008" s="1062">
        <v>1.1299999999999999</v>
      </c>
      <c r="C7008" s="165" t="s">
        <v>6776</v>
      </c>
      <c r="D7008" s="1"/>
      <c r="E7008" s="972" t="s">
        <v>6737</v>
      </c>
      <c r="F7008" s="3"/>
      <c r="O7008"/>
      <c r="P7008"/>
      <c r="Q7008"/>
      <c r="U7008" s="969"/>
      <c r="V7008" s="38"/>
      <c r="W7008" s="38"/>
    </row>
    <row r="7009" spans="1:23" x14ac:dyDescent="0.35">
      <c r="A7009" s="1045">
        <v>73202</v>
      </c>
      <c r="B7009" s="1062">
        <v>1.19</v>
      </c>
      <c r="C7009" s="165" t="s">
        <v>6790</v>
      </c>
      <c r="D7009" s="1"/>
      <c r="E7009" s="972" t="s">
        <v>6737</v>
      </c>
      <c r="F7009" s="3"/>
      <c r="O7009"/>
      <c r="P7009"/>
      <c r="Q7009"/>
      <c r="U7009" s="969"/>
      <c r="V7009" s="38"/>
      <c r="W7009" s="38"/>
    </row>
    <row r="7010" spans="1:23" x14ac:dyDescent="0.35">
      <c r="A7010" s="1045">
        <v>73202</v>
      </c>
      <c r="B7010" s="1062">
        <v>1.19</v>
      </c>
      <c r="C7010" s="165" t="s">
        <v>6791</v>
      </c>
      <c r="D7010" s="1"/>
      <c r="E7010" s="972" t="s">
        <v>6737</v>
      </c>
      <c r="F7010" s="3"/>
      <c r="O7010"/>
      <c r="P7010"/>
      <c r="Q7010"/>
      <c r="U7010" s="969"/>
      <c r="V7010" s="38"/>
      <c r="W7010" s="38"/>
    </row>
    <row r="7011" spans="1:23" x14ac:dyDescent="0.35">
      <c r="A7011" s="1045">
        <v>73202</v>
      </c>
      <c r="B7011" s="1062">
        <v>1.19</v>
      </c>
      <c r="C7011" s="165" t="s">
        <v>6792</v>
      </c>
      <c r="D7011" s="1"/>
      <c r="E7011" s="972" t="s">
        <v>6737</v>
      </c>
      <c r="F7011" s="3"/>
      <c r="O7011"/>
      <c r="P7011"/>
      <c r="Q7011"/>
      <c r="U7011" s="969"/>
      <c r="V7011" s="38"/>
      <c r="W7011" s="38"/>
    </row>
    <row r="7012" spans="1:23" x14ac:dyDescent="0.35">
      <c r="A7012" s="1045">
        <v>73202</v>
      </c>
      <c r="B7012" s="1062">
        <v>1.19</v>
      </c>
      <c r="C7012" s="165" t="s">
        <v>6793</v>
      </c>
      <c r="D7012" s="1"/>
      <c r="E7012" s="972" t="s">
        <v>6737</v>
      </c>
      <c r="F7012" s="3"/>
      <c r="O7012"/>
      <c r="P7012"/>
      <c r="Q7012"/>
      <c r="U7012" s="969"/>
      <c r="V7012" s="38"/>
      <c r="W7012" s="38"/>
    </row>
    <row r="7013" spans="1:23" x14ac:dyDescent="0.35">
      <c r="A7013" s="1045">
        <v>73202</v>
      </c>
      <c r="B7013" s="1062">
        <v>1.19</v>
      </c>
      <c r="C7013" s="165" t="s">
        <v>6794</v>
      </c>
      <c r="D7013" s="1"/>
      <c r="E7013" s="972" t="s">
        <v>6737</v>
      </c>
      <c r="F7013" s="3"/>
      <c r="O7013"/>
      <c r="P7013"/>
      <c r="Q7013"/>
      <c r="U7013" s="969"/>
      <c r="V7013" s="38"/>
      <c r="W7013" s="38"/>
    </row>
    <row r="7014" spans="1:23" x14ac:dyDescent="0.35">
      <c r="A7014" s="1045">
        <v>73202</v>
      </c>
      <c r="B7014" s="1062">
        <v>1.19</v>
      </c>
      <c r="C7014" s="165" t="s">
        <v>6795</v>
      </c>
      <c r="D7014" s="1"/>
      <c r="E7014" s="972" t="s">
        <v>6737</v>
      </c>
      <c r="F7014" s="3"/>
      <c r="O7014"/>
      <c r="P7014"/>
      <c r="Q7014"/>
      <c r="U7014" s="969"/>
      <c r="V7014" s="38"/>
      <c r="W7014" s="38"/>
    </row>
    <row r="7015" spans="1:23" x14ac:dyDescent="0.35">
      <c r="A7015" s="1045">
        <v>73202</v>
      </c>
      <c r="B7015" s="1062">
        <v>1.19</v>
      </c>
      <c r="C7015" s="165" t="s">
        <v>6796</v>
      </c>
      <c r="D7015" s="1"/>
      <c r="E7015" s="972" t="s">
        <v>6737</v>
      </c>
      <c r="F7015" s="3"/>
      <c r="O7015"/>
      <c r="P7015"/>
      <c r="Q7015"/>
      <c r="U7015" s="969"/>
      <c r="V7015" s="38"/>
      <c r="W7015" s="38"/>
    </row>
    <row r="7016" spans="1:23" x14ac:dyDescent="0.35">
      <c r="A7016" s="1045">
        <v>73202</v>
      </c>
      <c r="B7016" s="1062">
        <v>1.19</v>
      </c>
      <c r="C7016" s="165" t="s">
        <v>6797</v>
      </c>
      <c r="D7016" s="1"/>
      <c r="E7016" s="972" t="s">
        <v>6737</v>
      </c>
      <c r="F7016" s="3"/>
      <c r="O7016"/>
      <c r="P7016"/>
      <c r="Q7016"/>
      <c r="U7016" s="969"/>
      <c r="V7016" s="38"/>
      <c r="W7016" s="38"/>
    </row>
    <row r="7017" spans="1:23" x14ac:dyDescent="0.35">
      <c r="A7017" s="1045">
        <v>73202</v>
      </c>
      <c r="B7017" s="1062">
        <v>1.19</v>
      </c>
      <c r="C7017" s="165" t="s">
        <v>6798</v>
      </c>
      <c r="D7017" s="1"/>
      <c r="E7017" s="972" t="s">
        <v>6737</v>
      </c>
      <c r="F7017" s="3"/>
      <c r="O7017"/>
      <c r="P7017"/>
      <c r="Q7017"/>
      <c r="U7017" s="969"/>
      <c r="V7017" s="38"/>
      <c r="W7017" s="38"/>
    </row>
    <row r="7018" spans="1:23" x14ac:dyDescent="0.35">
      <c r="A7018" s="1045">
        <v>73202</v>
      </c>
      <c r="B7018" s="1062">
        <v>1.19</v>
      </c>
      <c r="C7018" s="165" t="s">
        <v>6799</v>
      </c>
      <c r="D7018" s="1"/>
      <c r="E7018" s="972" t="s">
        <v>6737</v>
      </c>
      <c r="F7018" s="3"/>
      <c r="O7018"/>
      <c r="P7018"/>
      <c r="Q7018"/>
      <c r="U7018" s="969"/>
      <c r="V7018" s="38"/>
      <c r="W7018" s="38"/>
    </row>
    <row r="7019" spans="1:23" x14ac:dyDescent="0.35">
      <c r="A7019" s="1045">
        <v>73202</v>
      </c>
      <c r="B7019" s="1062">
        <v>1.19</v>
      </c>
      <c r="C7019" s="165" t="s">
        <v>6800</v>
      </c>
      <c r="D7019" s="1"/>
      <c r="E7019" s="972" t="s">
        <v>6737</v>
      </c>
      <c r="F7019" s="3"/>
      <c r="O7019"/>
      <c r="P7019"/>
      <c r="Q7019"/>
      <c r="U7019" s="969"/>
      <c r="V7019" s="38"/>
      <c r="W7019" s="38"/>
    </row>
    <row r="7020" spans="1:23" x14ac:dyDescent="0.35">
      <c r="A7020" s="1045">
        <v>73202</v>
      </c>
      <c r="B7020" s="1062">
        <v>1.19</v>
      </c>
      <c r="C7020" s="165" t="s">
        <v>6801</v>
      </c>
      <c r="D7020" s="1"/>
      <c r="E7020" s="972" t="s">
        <v>6737</v>
      </c>
      <c r="F7020" s="3"/>
      <c r="O7020"/>
      <c r="P7020"/>
      <c r="Q7020"/>
      <c r="U7020" s="969"/>
      <c r="V7020" s="38"/>
      <c r="W7020" s="38"/>
    </row>
    <row r="7021" spans="1:23" x14ac:dyDescent="0.35">
      <c r="A7021" s="1476">
        <v>73206</v>
      </c>
      <c r="B7021" s="1477">
        <v>1.76</v>
      </c>
      <c r="C7021" s="165" t="s">
        <v>6896</v>
      </c>
      <c r="D7021" s="1"/>
      <c r="E7021" s="972" t="s">
        <v>6737</v>
      </c>
      <c r="F7021" s="3"/>
      <c r="O7021"/>
      <c r="P7021"/>
      <c r="Q7021"/>
      <c r="U7021" s="969"/>
      <c r="V7021" s="38"/>
      <c r="W7021" s="38"/>
    </row>
    <row r="7022" spans="1:23" x14ac:dyDescent="0.35">
      <c r="A7022" s="1476">
        <v>73206</v>
      </c>
      <c r="B7022" s="1477">
        <v>1.76</v>
      </c>
      <c r="C7022" s="165" t="s">
        <v>6897</v>
      </c>
      <c r="D7022" s="1"/>
      <c r="E7022" s="972" t="s">
        <v>6737</v>
      </c>
      <c r="F7022" s="3"/>
      <c r="O7022"/>
      <c r="P7022"/>
      <c r="Q7022"/>
      <c r="U7022" s="969"/>
      <c r="V7022" s="38"/>
      <c r="W7022" s="38"/>
    </row>
    <row r="7023" spans="1:23" x14ac:dyDescent="0.35">
      <c r="A7023" s="1045">
        <v>73218</v>
      </c>
      <c r="B7023" s="1062">
        <v>1.32</v>
      </c>
      <c r="C7023" s="165" t="s">
        <v>6823</v>
      </c>
      <c r="D7023" s="1"/>
      <c r="E7023" s="972" t="s">
        <v>6737</v>
      </c>
      <c r="F7023" s="3"/>
      <c r="O7023"/>
      <c r="P7023"/>
      <c r="Q7023"/>
      <c r="U7023" s="969"/>
      <c r="V7023" s="38"/>
      <c r="W7023" s="38"/>
    </row>
    <row r="7024" spans="1:23" x14ac:dyDescent="0.35">
      <c r="A7024" s="1045">
        <v>73218</v>
      </c>
      <c r="B7024" s="1062">
        <v>1.32</v>
      </c>
      <c r="C7024" s="165" t="s">
        <v>6824</v>
      </c>
      <c r="D7024" s="1"/>
      <c r="E7024" s="972" t="s">
        <v>6737</v>
      </c>
      <c r="F7024" s="3"/>
      <c r="O7024"/>
      <c r="P7024"/>
      <c r="Q7024"/>
      <c r="U7024" s="969"/>
      <c r="V7024" s="38"/>
      <c r="W7024" s="38"/>
    </row>
    <row r="7025" spans="1:23" x14ac:dyDescent="0.35">
      <c r="A7025" s="1045">
        <v>73218</v>
      </c>
      <c r="B7025" s="1062">
        <v>1.32</v>
      </c>
      <c r="C7025" s="165" t="s">
        <v>6825</v>
      </c>
      <c r="D7025" s="1"/>
      <c r="E7025" s="972" t="s">
        <v>6737</v>
      </c>
      <c r="F7025" s="3"/>
      <c r="O7025"/>
      <c r="P7025"/>
      <c r="Q7025"/>
      <c r="U7025" s="969"/>
      <c r="V7025" s="38"/>
      <c r="W7025" s="38"/>
    </row>
    <row r="7026" spans="1:23" x14ac:dyDescent="0.35">
      <c r="A7026" s="1045">
        <v>73218</v>
      </c>
      <c r="B7026" s="1062">
        <v>1.32</v>
      </c>
      <c r="C7026" s="165" t="s">
        <v>6826</v>
      </c>
      <c r="D7026" s="1"/>
      <c r="E7026" s="972" t="s">
        <v>6737</v>
      </c>
      <c r="F7026" s="3"/>
      <c r="O7026"/>
      <c r="P7026"/>
      <c r="Q7026"/>
      <c r="U7026" s="969"/>
      <c r="V7026" s="38"/>
      <c r="W7026" s="38"/>
    </row>
    <row r="7027" spans="1:23" x14ac:dyDescent="0.35">
      <c r="A7027" s="1045">
        <v>73218</v>
      </c>
      <c r="B7027" s="1062">
        <v>1.32</v>
      </c>
      <c r="C7027" s="165" t="s">
        <v>6827</v>
      </c>
      <c r="D7027" s="1"/>
      <c r="E7027" s="972" t="s">
        <v>6737</v>
      </c>
      <c r="F7027" s="3"/>
      <c r="O7027"/>
      <c r="P7027"/>
      <c r="Q7027"/>
      <c r="U7027" s="969"/>
      <c r="V7027" s="38"/>
      <c r="W7027" s="38"/>
    </row>
    <row r="7028" spans="1:23" x14ac:dyDescent="0.35">
      <c r="A7028" s="1045">
        <v>73218</v>
      </c>
      <c r="B7028" s="1062">
        <v>1.32</v>
      </c>
      <c r="C7028" s="165" t="s">
        <v>6828</v>
      </c>
      <c r="D7028" s="1"/>
      <c r="E7028" s="972" t="s">
        <v>6737</v>
      </c>
      <c r="F7028" s="3"/>
      <c r="O7028"/>
      <c r="P7028"/>
      <c r="Q7028"/>
      <c r="U7028" s="969"/>
      <c r="V7028" s="38"/>
      <c r="W7028" s="38"/>
    </row>
    <row r="7029" spans="1:23" x14ac:dyDescent="0.35">
      <c r="A7029" s="1045">
        <v>73219</v>
      </c>
      <c r="B7029" s="1062">
        <v>1.58</v>
      </c>
      <c r="C7029" s="165" t="s">
        <v>6858</v>
      </c>
      <c r="D7029" s="1"/>
      <c r="E7029" s="972" t="s">
        <v>6737</v>
      </c>
      <c r="F7029" s="3"/>
      <c r="O7029"/>
      <c r="P7029"/>
      <c r="Q7029"/>
      <c r="U7029" s="969"/>
      <c r="V7029" s="38"/>
      <c r="W7029" s="38"/>
    </row>
    <row r="7030" spans="1:23" x14ac:dyDescent="0.35">
      <c r="A7030" s="1045">
        <v>73219</v>
      </c>
      <c r="B7030" s="1062">
        <v>1.58</v>
      </c>
      <c r="C7030" s="165" t="s">
        <v>6859</v>
      </c>
      <c r="D7030" s="1"/>
      <c r="E7030" s="972" t="s">
        <v>6737</v>
      </c>
      <c r="F7030" s="3"/>
      <c r="O7030"/>
      <c r="P7030"/>
      <c r="Q7030"/>
      <c r="U7030" s="969"/>
      <c r="V7030" s="38"/>
      <c r="W7030" s="38"/>
    </row>
    <row r="7031" spans="1:23" x14ac:dyDescent="0.35">
      <c r="A7031" s="1045">
        <v>73219</v>
      </c>
      <c r="B7031" s="1062">
        <v>1.58</v>
      </c>
      <c r="C7031" s="165" t="s">
        <v>6860</v>
      </c>
      <c r="D7031" s="1"/>
      <c r="E7031" s="972" t="s">
        <v>6737</v>
      </c>
      <c r="F7031" s="3"/>
      <c r="O7031"/>
      <c r="P7031"/>
      <c r="Q7031"/>
      <c r="U7031" s="969"/>
      <c r="V7031" s="38"/>
      <c r="W7031" s="38"/>
    </row>
    <row r="7032" spans="1:23" x14ac:dyDescent="0.35">
      <c r="A7032" s="1045">
        <v>73219</v>
      </c>
      <c r="B7032" s="1062">
        <v>1.58</v>
      </c>
      <c r="C7032" s="165" t="s">
        <v>6861</v>
      </c>
      <c r="D7032" s="1"/>
      <c r="E7032" s="972" t="s">
        <v>6737</v>
      </c>
      <c r="F7032" s="3"/>
      <c r="O7032"/>
      <c r="P7032"/>
      <c r="Q7032"/>
      <c r="U7032" s="969"/>
      <c r="V7032" s="38"/>
      <c r="W7032" s="38"/>
    </row>
    <row r="7033" spans="1:23" x14ac:dyDescent="0.35">
      <c r="A7033" s="1045">
        <v>73219</v>
      </c>
      <c r="B7033" s="1062">
        <v>1.58</v>
      </c>
      <c r="C7033" s="165" t="s">
        <v>6862</v>
      </c>
      <c r="D7033" s="1126"/>
      <c r="E7033" s="972" t="s">
        <v>6737</v>
      </c>
      <c r="F7033" s="3"/>
      <c r="O7033"/>
      <c r="P7033"/>
      <c r="Q7033"/>
      <c r="U7033" s="969"/>
      <c r="V7033" s="38"/>
      <c r="W7033" s="38"/>
    </row>
    <row r="7034" spans="1:23" x14ac:dyDescent="0.35">
      <c r="A7034" s="1045">
        <v>73219</v>
      </c>
      <c r="B7034" s="1062">
        <v>1.58</v>
      </c>
      <c r="C7034" s="165" t="s">
        <v>6863</v>
      </c>
      <c r="D7034" s="1"/>
      <c r="E7034" s="972" t="s">
        <v>6737</v>
      </c>
      <c r="F7034" s="3"/>
      <c r="O7034"/>
      <c r="P7034"/>
      <c r="Q7034"/>
      <c r="U7034" s="969"/>
      <c r="V7034" s="38"/>
      <c r="W7034" s="38"/>
    </row>
    <row r="7035" spans="1:23" x14ac:dyDescent="0.35">
      <c r="A7035" s="1045">
        <v>73220</v>
      </c>
      <c r="B7035" s="1062">
        <v>2.1</v>
      </c>
      <c r="C7035" s="165" t="s">
        <v>6922</v>
      </c>
      <c r="D7035" s="1"/>
      <c r="E7035" s="972" t="s">
        <v>6737</v>
      </c>
      <c r="F7035" s="3"/>
      <c r="O7035"/>
      <c r="P7035"/>
      <c r="Q7035"/>
      <c r="U7035" s="969"/>
      <c r="V7035" s="38"/>
      <c r="W7035" s="38"/>
    </row>
    <row r="7036" spans="1:23" x14ac:dyDescent="0.35">
      <c r="A7036" s="1045">
        <v>73220</v>
      </c>
      <c r="B7036" s="1062">
        <v>2.1</v>
      </c>
      <c r="C7036" s="165" t="s">
        <v>6923</v>
      </c>
      <c r="D7036" s="1"/>
      <c r="E7036" s="972" t="s">
        <v>6737</v>
      </c>
      <c r="F7036" s="3"/>
      <c r="O7036"/>
      <c r="P7036"/>
      <c r="Q7036"/>
      <c r="U7036" s="969"/>
      <c r="V7036" s="38"/>
      <c r="W7036" s="38"/>
    </row>
    <row r="7037" spans="1:23" x14ac:dyDescent="0.35">
      <c r="A7037" s="1045">
        <v>73220</v>
      </c>
      <c r="B7037" s="1062">
        <v>2.1</v>
      </c>
      <c r="C7037" s="165" t="s">
        <v>6924</v>
      </c>
      <c r="D7037" s="1"/>
      <c r="E7037" s="972" t="s">
        <v>6737</v>
      </c>
      <c r="F7037" s="3"/>
      <c r="O7037"/>
      <c r="P7037"/>
      <c r="Q7037"/>
      <c r="U7037" s="969"/>
      <c r="V7037" s="38"/>
      <c r="W7037" s="38"/>
    </row>
    <row r="7038" spans="1:23" x14ac:dyDescent="0.35">
      <c r="A7038" s="1045">
        <v>73220</v>
      </c>
      <c r="B7038" s="1062">
        <v>2.1</v>
      </c>
      <c r="C7038" s="165" t="s">
        <v>6925</v>
      </c>
      <c r="D7038" s="1"/>
      <c r="E7038" s="972" t="s">
        <v>6737</v>
      </c>
      <c r="F7038" s="3"/>
      <c r="O7038"/>
      <c r="P7038"/>
      <c r="Q7038"/>
      <c r="U7038" s="969"/>
      <c r="V7038" s="38"/>
      <c r="W7038" s="38"/>
    </row>
    <row r="7039" spans="1:23" x14ac:dyDescent="0.35">
      <c r="A7039" s="1045">
        <v>73220</v>
      </c>
      <c r="B7039" s="1062">
        <v>2.1</v>
      </c>
      <c r="C7039" s="165" t="s">
        <v>6926</v>
      </c>
      <c r="D7039" s="1"/>
      <c r="E7039" s="972" t="s">
        <v>6737</v>
      </c>
      <c r="F7039" s="3"/>
      <c r="O7039"/>
      <c r="P7039"/>
      <c r="Q7039"/>
      <c r="U7039" s="969"/>
      <c r="V7039" s="38"/>
      <c r="W7039" s="38"/>
    </row>
    <row r="7040" spans="1:23" x14ac:dyDescent="0.35">
      <c r="A7040" s="1045">
        <v>73220</v>
      </c>
      <c r="B7040" s="1062">
        <v>2.1</v>
      </c>
      <c r="C7040" s="165" t="s">
        <v>6927</v>
      </c>
      <c r="D7040" s="1"/>
      <c r="E7040" s="972" t="s">
        <v>6737</v>
      </c>
      <c r="F7040" s="3"/>
      <c r="O7040"/>
      <c r="P7040"/>
      <c r="Q7040"/>
      <c r="U7040" s="969"/>
      <c r="V7040" s="38"/>
      <c r="W7040" s="38"/>
    </row>
    <row r="7041" spans="1:23" x14ac:dyDescent="0.35">
      <c r="A7041" s="1045">
        <v>73221</v>
      </c>
      <c r="B7041" s="1062">
        <v>1.32</v>
      </c>
      <c r="C7041" s="165" t="s">
        <v>6829</v>
      </c>
      <c r="D7041" s="1"/>
      <c r="E7041" s="972" t="s">
        <v>6737</v>
      </c>
      <c r="F7041" s="3"/>
      <c r="O7041"/>
      <c r="P7041"/>
      <c r="Q7041"/>
      <c r="U7041" s="969"/>
      <c r="V7041" s="38"/>
      <c r="W7041" s="38"/>
    </row>
    <row r="7042" spans="1:23" x14ac:dyDescent="0.35">
      <c r="A7042" s="1045">
        <v>73221</v>
      </c>
      <c r="B7042" s="1062">
        <v>1.32</v>
      </c>
      <c r="C7042" s="165" t="s">
        <v>6830</v>
      </c>
      <c r="D7042" s="1"/>
      <c r="E7042" s="972" t="s">
        <v>6737</v>
      </c>
      <c r="F7042" s="3"/>
      <c r="O7042"/>
      <c r="P7042"/>
      <c r="Q7042"/>
      <c r="U7042" s="969"/>
      <c r="V7042" s="38"/>
      <c r="W7042" s="38"/>
    </row>
    <row r="7043" spans="1:23" x14ac:dyDescent="0.35">
      <c r="A7043" s="1045">
        <v>73221</v>
      </c>
      <c r="B7043" s="1062">
        <v>1.32</v>
      </c>
      <c r="C7043" s="165" t="s">
        <v>6831</v>
      </c>
      <c r="D7043" s="1"/>
      <c r="E7043" s="972" t="s">
        <v>6737</v>
      </c>
      <c r="F7043" s="3"/>
      <c r="O7043"/>
      <c r="P7043"/>
      <c r="Q7043"/>
      <c r="U7043" s="969"/>
      <c r="V7043" s="38"/>
      <c r="W7043" s="38"/>
    </row>
    <row r="7044" spans="1:23" x14ac:dyDescent="0.35">
      <c r="A7044" s="1045">
        <v>73221</v>
      </c>
      <c r="B7044" s="1062">
        <v>1.32</v>
      </c>
      <c r="C7044" s="165" t="s">
        <v>6832</v>
      </c>
      <c r="D7044" s="1"/>
      <c r="E7044" s="972" t="s">
        <v>6737</v>
      </c>
      <c r="F7044" s="3"/>
      <c r="O7044"/>
      <c r="P7044"/>
      <c r="Q7044"/>
      <c r="U7044" s="969"/>
      <c r="V7044" s="38"/>
      <c r="W7044" s="38"/>
    </row>
    <row r="7045" spans="1:23" x14ac:dyDescent="0.35">
      <c r="A7045" s="1045">
        <v>73221</v>
      </c>
      <c r="B7045" s="1062">
        <v>1.32</v>
      </c>
      <c r="C7045" s="165" t="s">
        <v>6833</v>
      </c>
      <c r="D7045" s="1"/>
      <c r="E7045" s="972" t="s">
        <v>6737</v>
      </c>
      <c r="O7045"/>
      <c r="P7045"/>
      <c r="Q7045"/>
      <c r="U7045" s="969"/>
      <c r="V7045" s="38"/>
      <c r="W7045" s="38"/>
    </row>
    <row r="7046" spans="1:23" x14ac:dyDescent="0.35">
      <c r="A7046" s="1045">
        <v>73221</v>
      </c>
      <c r="B7046" s="1062">
        <v>1.32</v>
      </c>
      <c r="C7046" s="165" t="s">
        <v>6834</v>
      </c>
      <c r="D7046" s="1109"/>
      <c r="E7046" s="972" t="s">
        <v>6737</v>
      </c>
      <c r="F7046" s="1109"/>
      <c r="O7046"/>
      <c r="P7046"/>
      <c r="Q7046"/>
      <c r="U7046" s="969"/>
      <c r="V7046" s="38"/>
      <c r="W7046" s="38"/>
    </row>
    <row r="7047" spans="1:23" x14ac:dyDescent="0.35">
      <c r="A7047" s="1045">
        <v>73221</v>
      </c>
      <c r="B7047" s="1062">
        <v>1.32</v>
      </c>
      <c r="C7047" s="165" t="s">
        <v>6835</v>
      </c>
      <c r="D7047" s="1"/>
      <c r="E7047" s="972" t="s">
        <v>6737</v>
      </c>
      <c r="F7047" s="3"/>
      <c r="O7047"/>
      <c r="P7047"/>
      <c r="Q7047"/>
      <c r="U7047" s="969"/>
      <c r="V7047" s="38"/>
      <c r="W7047" s="38"/>
    </row>
    <row r="7048" spans="1:23" x14ac:dyDescent="0.35">
      <c r="A7048" s="1045">
        <v>73221</v>
      </c>
      <c r="B7048" s="1062">
        <v>1.32</v>
      </c>
      <c r="C7048" s="165" t="s">
        <v>6836</v>
      </c>
      <c r="D7048" s="1"/>
      <c r="E7048" s="972" t="s">
        <v>6737</v>
      </c>
      <c r="O7048"/>
      <c r="P7048"/>
      <c r="Q7048"/>
      <c r="U7048" s="969"/>
      <c r="V7048" s="38"/>
      <c r="W7048" s="38"/>
    </row>
    <row r="7049" spans="1:23" x14ac:dyDescent="0.35">
      <c r="A7049" s="1045">
        <v>73222</v>
      </c>
      <c r="B7049" s="1062">
        <v>1.58</v>
      </c>
      <c r="C7049" s="165" t="s">
        <v>6864</v>
      </c>
      <c r="D7049" s="1"/>
      <c r="E7049" s="972" t="s">
        <v>6737</v>
      </c>
      <c r="F7049" s="3"/>
      <c r="O7049"/>
      <c r="P7049"/>
      <c r="Q7049"/>
      <c r="U7049" s="969"/>
      <c r="V7049" s="38"/>
      <c r="W7049" s="38"/>
    </row>
    <row r="7050" spans="1:23" x14ac:dyDescent="0.35">
      <c r="A7050" s="1045">
        <v>73222</v>
      </c>
      <c r="B7050" s="1062">
        <v>1.58</v>
      </c>
      <c r="C7050" s="165" t="s">
        <v>6865</v>
      </c>
      <c r="D7050" s="1"/>
      <c r="E7050" s="972" t="s">
        <v>6737</v>
      </c>
      <c r="F7050" s="3"/>
      <c r="O7050"/>
      <c r="P7050"/>
      <c r="Q7050"/>
      <c r="U7050" s="969"/>
      <c r="V7050" s="38"/>
      <c r="W7050" s="38"/>
    </row>
    <row r="7051" spans="1:23" x14ac:dyDescent="0.35">
      <c r="A7051" s="1045">
        <v>73222</v>
      </c>
      <c r="B7051" s="1062">
        <v>1.58</v>
      </c>
      <c r="C7051" s="165" t="s">
        <v>6866</v>
      </c>
      <c r="D7051" s="1"/>
      <c r="E7051" s="972" t="s">
        <v>6737</v>
      </c>
      <c r="F7051" s="3"/>
      <c r="O7051"/>
      <c r="P7051"/>
      <c r="Q7051"/>
      <c r="U7051" s="969"/>
      <c r="V7051" s="38"/>
      <c r="W7051" s="38"/>
    </row>
    <row r="7052" spans="1:23" x14ac:dyDescent="0.35">
      <c r="A7052" s="1045">
        <v>73222</v>
      </c>
      <c r="B7052" s="1062">
        <v>1.58</v>
      </c>
      <c r="C7052" s="165" t="s">
        <v>6867</v>
      </c>
      <c r="D7052" s="1"/>
      <c r="E7052" s="972" t="s">
        <v>6737</v>
      </c>
      <c r="F7052" s="3"/>
      <c r="O7052"/>
      <c r="P7052"/>
      <c r="Q7052"/>
      <c r="U7052" s="969"/>
      <c r="V7052" s="38"/>
      <c r="W7052" s="38"/>
    </row>
    <row r="7053" spans="1:23" x14ac:dyDescent="0.35">
      <c r="A7053" s="1045">
        <v>73222</v>
      </c>
      <c r="B7053" s="1062">
        <v>1.58</v>
      </c>
      <c r="C7053" s="165" t="s">
        <v>6868</v>
      </c>
      <c r="D7053" s="1"/>
      <c r="E7053" s="972" t="s">
        <v>6737</v>
      </c>
      <c r="O7053"/>
      <c r="P7053"/>
      <c r="Q7053"/>
      <c r="U7053" s="969"/>
      <c r="V7053" s="38"/>
      <c r="W7053" s="38"/>
    </row>
    <row r="7054" spans="1:23" x14ac:dyDescent="0.35">
      <c r="A7054" s="1045">
        <v>73222</v>
      </c>
      <c r="B7054" s="1062">
        <v>1.58</v>
      </c>
      <c r="C7054" s="165" t="s">
        <v>6869</v>
      </c>
      <c r="D7054" s="1"/>
      <c r="E7054" s="972" t="s">
        <v>6737</v>
      </c>
      <c r="F7054" s="3"/>
      <c r="O7054"/>
      <c r="P7054"/>
      <c r="Q7054"/>
      <c r="U7054" s="969"/>
      <c r="V7054" s="38"/>
      <c r="W7054" s="38"/>
    </row>
    <row r="7055" spans="1:23" x14ac:dyDescent="0.35">
      <c r="A7055" s="1045">
        <v>73223</v>
      </c>
      <c r="B7055" s="1062">
        <v>2.1</v>
      </c>
      <c r="C7055" s="165" t="s">
        <v>6928</v>
      </c>
      <c r="D7055" s="1"/>
      <c r="E7055" s="972" t="s">
        <v>6737</v>
      </c>
      <c r="F7055" s="3"/>
      <c r="O7055"/>
      <c r="P7055"/>
      <c r="Q7055"/>
      <c r="U7055" s="969"/>
      <c r="V7055" s="38"/>
      <c r="W7055" s="38"/>
    </row>
    <row r="7056" spans="1:23" x14ac:dyDescent="0.35">
      <c r="A7056" s="1045">
        <v>73223</v>
      </c>
      <c r="B7056" s="1062">
        <v>2.1</v>
      </c>
      <c r="C7056" s="165" t="s">
        <v>6929</v>
      </c>
      <c r="D7056" s="1"/>
      <c r="E7056" s="972" t="s">
        <v>6737</v>
      </c>
      <c r="O7056"/>
      <c r="P7056"/>
      <c r="Q7056"/>
      <c r="U7056" s="969"/>
      <c r="V7056" s="38"/>
      <c r="W7056" s="38"/>
    </row>
    <row r="7057" spans="1:23" x14ac:dyDescent="0.35">
      <c r="A7057" s="1045">
        <v>73223</v>
      </c>
      <c r="B7057" s="1062">
        <v>2.1</v>
      </c>
      <c r="C7057" s="165" t="s">
        <v>6930</v>
      </c>
      <c r="D7057" s="1"/>
      <c r="E7057" s="972" t="s">
        <v>6737</v>
      </c>
      <c r="F7057" s="3"/>
      <c r="O7057"/>
      <c r="P7057"/>
      <c r="Q7057"/>
      <c r="U7057" s="969"/>
      <c r="V7057" s="38"/>
      <c r="W7057" s="38"/>
    </row>
    <row r="7058" spans="1:23" x14ac:dyDescent="0.35">
      <c r="A7058" s="1045">
        <v>73223</v>
      </c>
      <c r="B7058" s="1062">
        <v>2.1</v>
      </c>
      <c r="C7058" s="165" t="s">
        <v>6931</v>
      </c>
      <c r="D7058" s="1"/>
      <c r="E7058" s="972" t="s">
        <v>6737</v>
      </c>
      <c r="F7058" s="3"/>
      <c r="O7058"/>
      <c r="P7058"/>
      <c r="Q7058"/>
      <c r="U7058" s="969"/>
      <c r="V7058" s="38"/>
      <c r="W7058" s="38"/>
    </row>
    <row r="7059" spans="1:23" x14ac:dyDescent="0.35">
      <c r="A7059" s="1045">
        <v>73223</v>
      </c>
      <c r="B7059" s="1062">
        <v>2.1</v>
      </c>
      <c r="C7059" s="165" t="s">
        <v>6932</v>
      </c>
      <c r="D7059" s="1"/>
      <c r="E7059" s="972" t="s">
        <v>6737</v>
      </c>
      <c r="F7059" s="3"/>
      <c r="O7059"/>
      <c r="P7059"/>
      <c r="Q7059"/>
      <c r="U7059" s="969"/>
      <c r="V7059" s="38"/>
      <c r="W7059" s="38"/>
    </row>
    <row r="7060" spans="1:23" x14ac:dyDescent="0.35">
      <c r="A7060" s="1045">
        <v>73223</v>
      </c>
      <c r="B7060" s="1062">
        <v>2.1</v>
      </c>
      <c r="C7060" s="165" t="s">
        <v>6933</v>
      </c>
      <c r="D7060" s="1"/>
      <c r="E7060" s="972" t="s">
        <v>6737</v>
      </c>
      <c r="F7060" s="3"/>
      <c r="O7060"/>
      <c r="P7060"/>
      <c r="Q7060"/>
      <c r="U7060" s="969"/>
      <c r="V7060" s="38"/>
      <c r="W7060" s="38"/>
    </row>
    <row r="7061" spans="1:23" x14ac:dyDescent="0.35">
      <c r="A7061" s="1045">
        <v>73223</v>
      </c>
      <c r="B7061" s="1062">
        <v>2.1</v>
      </c>
      <c r="C7061" s="165" t="s">
        <v>6934</v>
      </c>
      <c r="D7061" s="1"/>
      <c r="E7061" s="972" t="s">
        <v>6737</v>
      </c>
      <c r="F7061" s="3"/>
      <c r="O7061"/>
      <c r="P7061"/>
      <c r="Q7061"/>
      <c r="U7061" s="969"/>
      <c r="V7061" s="38"/>
      <c r="W7061" s="38"/>
    </row>
    <row r="7062" spans="1:23" x14ac:dyDescent="0.35">
      <c r="A7062" s="1045">
        <v>73223</v>
      </c>
      <c r="B7062" s="1062">
        <v>2.1</v>
      </c>
      <c r="C7062" s="165" t="s">
        <v>6935</v>
      </c>
      <c r="D7062" s="1"/>
      <c r="E7062" s="972" t="s">
        <v>6737</v>
      </c>
      <c r="F7062" s="3"/>
      <c r="O7062"/>
      <c r="P7062"/>
      <c r="Q7062"/>
      <c r="U7062" s="969"/>
      <c r="V7062" s="38"/>
      <c r="W7062" s="38"/>
    </row>
    <row r="7063" spans="1:23" x14ac:dyDescent="0.35">
      <c r="A7063" s="1045">
        <v>73225</v>
      </c>
      <c r="B7063" s="1062">
        <v>1.69</v>
      </c>
      <c r="C7063" s="165" t="s">
        <v>6886</v>
      </c>
      <c r="D7063" s="1"/>
      <c r="E7063" s="972" t="s">
        <v>6737</v>
      </c>
      <c r="F7063" s="3"/>
      <c r="O7063"/>
      <c r="P7063"/>
      <c r="Q7063"/>
      <c r="U7063" s="969"/>
      <c r="V7063" s="38"/>
      <c r="W7063" s="38"/>
    </row>
    <row r="7064" spans="1:23" x14ac:dyDescent="0.35">
      <c r="A7064" s="1045">
        <v>73225</v>
      </c>
      <c r="B7064" s="1062">
        <v>1.69</v>
      </c>
      <c r="C7064" s="165" t="s">
        <v>6887</v>
      </c>
      <c r="D7064" s="1"/>
      <c r="E7064" s="972" t="s">
        <v>6737</v>
      </c>
      <c r="F7064" s="3"/>
      <c r="O7064"/>
      <c r="P7064"/>
      <c r="Q7064"/>
      <c r="U7064" s="969"/>
      <c r="V7064" s="38"/>
      <c r="W7064" s="38"/>
    </row>
    <row r="7065" spans="1:23" x14ac:dyDescent="0.35">
      <c r="A7065" s="1045">
        <v>73225</v>
      </c>
      <c r="B7065" s="1062">
        <v>1.69</v>
      </c>
      <c r="C7065" s="165" t="s">
        <v>6888</v>
      </c>
      <c r="D7065" s="1"/>
      <c r="E7065" s="972" t="s">
        <v>6737</v>
      </c>
      <c r="F7065" s="3"/>
      <c r="O7065"/>
      <c r="P7065"/>
      <c r="Q7065"/>
      <c r="U7065" s="969"/>
      <c r="V7065" s="38"/>
      <c r="W7065" s="38"/>
    </row>
    <row r="7066" spans="1:23" x14ac:dyDescent="0.35">
      <c r="A7066" s="1045">
        <v>73225</v>
      </c>
      <c r="B7066" s="1062">
        <v>1.69</v>
      </c>
      <c r="C7066" s="165" t="s">
        <v>6889</v>
      </c>
      <c r="D7066" s="1"/>
      <c r="E7066" s="972" t="s">
        <v>6737</v>
      </c>
      <c r="F7066" s="3"/>
      <c r="O7066"/>
      <c r="P7066"/>
      <c r="Q7066"/>
      <c r="U7066" s="969"/>
      <c r="V7066" s="38"/>
      <c r="W7066" s="38"/>
    </row>
    <row r="7067" spans="1:23" x14ac:dyDescent="0.35">
      <c r="A7067" s="1045">
        <v>73225</v>
      </c>
      <c r="B7067" s="1062">
        <v>1.69</v>
      </c>
      <c r="C7067" s="165" t="s">
        <v>6890</v>
      </c>
      <c r="D7067" s="1"/>
      <c r="E7067" s="972" t="s">
        <v>6737</v>
      </c>
      <c r="F7067" s="3"/>
      <c r="O7067"/>
      <c r="P7067"/>
      <c r="Q7067"/>
      <c r="U7067" s="969"/>
      <c r="V7067" s="38"/>
      <c r="W7067" s="38"/>
    </row>
    <row r="7068" spans="1:23" x14ac:dyDescent="0.35">
      <c r="A7068" s="1045">
        <v>73225</v>
      </c>
      <c r="B7068" s="1062">
        <v>1.69</v>
      </c>
      <c r="C7068" s="165" t="s">
        <v>6891</v>
      </c>
      <c r="D7068" s="1"/>
      <c r="E7068" s="972" t="s">
        <v>6737</v>
      </c>
      <c r="F7068" s="3"/>
      <c r="O7068"/>
      <c r="P7068"/>
      <c r="Q7068"/>
      <c r="U7068" s="969"/>
      <c r="V7068" s="38"/>
      <c r="W7068" s="38"/>
    </row>
    <row r="7069" spans="1:23" x14ac:dyDescent="0.35">
      <c r="A7069" s="1045">
        <v>73225</v>
      </c>
      <c r="B7069" s="1062">
        <v>1.69</v>
      </c>
      <c r="C7069" s="165" t="s">
        <v>6892</v>
      </c>
      <c r="D7069" s="1"/>
      <c r="E7069" s="972" t="s">
        <v>6737</v>
      </c>
      <c r="F7069" s="3"/>
      <c r="O7069"/>
      <c r="P7069"/>
      <c r="Q7069"/>
      <c r="U7069" s="969"/>
      <c r="V7069" s="38"/>
      <c r="W7069" s="38"/>
    </row>
    <row r="7070" spans="1:23" x14ac:dyDescent="0.35">
      <c r="A7070" s="1045">
        <v>73225</v>
      </c>
      <c r="B7070" s="1062">
        <v>1.69</v>
      </c>
      <c r="C7070" s="165" t="s">
        <v>6893</v>
      </c>
      <c r="D7070" s="1"/>
      <c r="E7070" s="972" t="s">
        <v>6737</v>
      </c>
      <c r="O7070"/>
      <c r="P7070"/>
      <c r="Q7070"/>
      <c r="U7070" s="969"/>
      <c r="V7070" s="38"/>
      <c r="W7070" s="38"/>
    </row>
    <row r="7071" spans="1:23" x14ac:dyDescent="0.35">
      <c r="A7071" s="1046">
        <v>73502</v>
      </c>
      <c r="B7071" s="1063">
        <v>0.21</v>
      </c>
      <c r="C7071" s="522" t="s">
        <v>6736</v>
      </c>
      <c r="D7071" s="1"/>
      <c r="E7071" s="972" t="s">
        <v>6737</v>
      </c>
      <c r="F7071" s="3"/>
      <c r="O7071"/>
      <c r="P7071"/>
      <c r="Q7071"/>
      <c r="U7071" s="969"/>
      <c r="V7071" s="38"/>
      <c r="W7071" s="38"/>
    </row>
    <row r="7072" spans="1:23" x14ac:dyDescent="0.35">
      <c r="A7072" s="1046">
        <v>73502</v>
      </c>
      <c r="B7072" s="1063">
        <v>0.21</v>
      </c>
      <c r="C7072" s="522" t="s">
        <v>6738</v>
      </c>
      <c r="D7072" s="1"/>
      <c r="E7072" s="972" t="s">
        <v>6737</v>
      </c>
      <c r="F7072" s="3"/>
      <c r="O7072"/>
      <c r="P7072"/>
      <c r="Q7072"/>
      <c r="U7072" s="969"/>
      <c r="V7072" s="38"/>
      <c r="W7072" s="38"/>
    </row>
    <row r="7073" spans="1:23" x14ac:dyDescent="0.35">
      <c r="A7073" s="1045">
        <v>73700</v>
      </c>
      <c r="B7073" s="1062">
        <v>0.98</v>
      </c>
      <c r="C7073" s="165" t="s">
        <v>6751</v>
      </c>
      <c r="D7073" s="1"/>
      <c r="E7073" s="972" t="s">
        <v>6737</v>
      </c>
      <c r="O7073"/>
      <c r="P7073"/>
      <c r="Q7073"/>
      <c r="U7073" s="969"/>
      <c r="V7073" s="38"/>
      <c r="W7073" s="38"/>
    </row>
    <row r="7074" spans="1:23" x14ac:dyDescent="0.35">
      <c r="A7074" s="1045">
        <v>73700</v>
      </c>
      <c r="B7074" s="1062">
        <v>0.98</v>
      </c>
      <c r="C7074" s="165" t="s">
        <v>6752</v>
      </c>
      <c r="D7074" s="1"/>
      <c r="E7074" s="972" t="s">
        <v>6737</v>
      </c>
      <c r="F7074" s="3"/>
      <c r="O7074"/>
      <c r="P7074"/>
      <c r="Q7074"/>
      <c r="U7074" s="969"/>
      <c r="V7074" s="38"/>
      <c r="W7074" s="38"/>
    </row>
    <row r="7075" spans="1:23" x14ac:dyDescent="0.35">
      <c r="A7075" s="1045">
        <v>73700</v>
      </c>
      <c r="B7075" s="1062">
        <v>0.98</v>
      </c>
      <c r="C7075" s="165" t="s">
        <v>6753</v>
      </c>
      <c r="D7075" s="1"/>
      <c r="E7075" s="972" t="s">
        <v>6737</v>
      </c>
      <c r="F7075" s="3"/>
      <c r="O7075"/>
      <c r="P7075"/>
      <c r="Q7075"/>
      <c r="U7075" s="969"/>
      <c r="V7075" s="38"/>
      <c r="W7075" s="38"/>
    </row>
    <row r="7076" spans="1:23" x14ac:dyDescent="0.35">
      <c r="A7076" s="1045">
        <v>73700</v>
      </c>
      <c r="B7076" s="1062">
        <v>0.98</v>
      </c>
      <c r="C7076" s="165" t="s">
        <v>6754</v>
      </c>
      <c r="D7076" s="1"/>
      <c r="E7076" s="972" t="s">
        <v>6737</v>
      </c>
      <c r="F7076" s="3"/>
      <c r="O7076"/>
      <c r="P7076"/>
      <c r="Q7076"/>
      <c r="U7076" s="969"/>
      <c r="V7076" s="38"/>
      <c r="W7076" s="38"/>
    </row>
    <row r="7077" spans="1:23" x14ac:dyDescent="0.35">
      <c r="A7077" s="1045">
        <v>73700</v>
      </c>
      <c r="B7077" s="1062">
        <v>0.98</v>
      </c>
      <c r="C7077" s="165" t="s">
        <v>6755</v>
      </c>
      <c r="D7077" s="1"/>
      <c r="E7077" s="972" t="s">
        <v>6737</v>
      </c>
      <c r="F7077" s="3"/>
      <c r="O7077"/>
      <c r="P7077"/>
      <c r="Q7077"/>
      <c r="U7077" s="969"/>
      <c r="V7077" s="38"/>
      <c r="W7077" s="38"/>
    </row>
    <row r="7078" spans="1:23" x14ac:dyDescent="0.35">
      <c r="A7078" s="1045">
        <v>73700</v>
      </c>
      <c r="B7078" s="1062">
        <v>0.98</v>
      </c>
      <c r="C7078" s="165" t="s">
        <v>6756</v>
      </c>
      <c r="D7078" s="1"/>
      <c r="E7078" s="972" t="s">
        <v>6737</v>
      </c>
      <c r="F7078" s="3"/>
      <c r="O7078"/>
      <c r="P7078"/>
      <c r="Q7078"/>
      <c r="U7078" s="969"/>
      <c r="V7078" s="38"/>
      <c r="W7078" s="38"/>
    </row>
    <row r="7079" spans="1:23" x14ac:dyDescent="0.35">
      <c r="A7079" s="1045">
        <v>73700</v>
      </c>
      <c r="B7079" s="1062">
        <v>0.98</v>
      </c>
      <c r="C7079" s="165" t="s">
        <v>6757</v>
      </c>
      <c r="E7079" s="972" t="s">
        <v>6737</v>
      </c>
      <c r="F7079" s="3"/>
      <c r="O7079"/>
      <c r="P7079"/>
      <c r="Q7079"/>
      <c r="U7079" s="969"/>
      <c r="V7079" s="38"/>
      <c r="W7079" s="38"/>
    </row>
    <row r="7080" spans="1:23" x14ac:dyDescent="0.35">
      <c r="A7080" s="1045">
        <v>73700</v>
      </c>
      <c r="B7080" s="1062">
        <v>0.98</v>
      </c>
      <c r="C7080" s="165" t="s">
        <v>6758</v>
      </c>
      <c r="D7080" s="1112"/>
      <c r="E7080" s="972" t="s">
        <v>6737</v>
      </c>
      <c r="F7080" s="3"/>
      <c r="O7080"/>
      <c r="P7080"/>
      <c r="Q7080"/>
      <c r="U7080" s="969"/>
      <c r="V7080" s="38"/>
      <c r="W7080" s="38"/>
    </row>
    <row r="7081" spans="1:23" x14ac:dyDescent="0.35">
      <c r="A7081" s="1045">
        <v>73700</v>
      </c>
      <c r="B7081" s="1062">
        <v>0.98</v>
      </c>
      <c r="C7081" s="165" t="s">
        <v>6759</v>
      </c>
      <c r="D7081" s="1"/>
      <c r="E7081" s="972" t="s">
        <v>6737</v>
      </c>
      <c r="F7081" s="3"/>
      <c r="O7081"/>
      <c r="P7081"/>
      <c r="Q7081"/>
      <c r="U7081" s="969"/>
      <c r="V7081" s="38"/>
      <c r="W7081" s="38"/>
    </row>
    <row r="7082" spans="1:23" x14ac:dyDescent="0.35">
      <c r="A7082" s="1045">
        <v>73700</v>
      </c>
      <c r="B7082" s="1062">
        <v>0.98</v>
      </c>
      <c r="C7082" s="165" t="s">
        <v>6760</v>
      </c>
      <c r="D7082" s="1"/>
      <c r="E7082" s="972" t="s">
        <v>6737</v>
      </c>
      <c r="F7082" s="3"/>
      <c r="O7082"/>
      <c r="P7082"/>
      <c r="Q7082"/>
      <c r="U7082" s="969"/>
      <c r="V7082" s="38"/>
      <c r="W7082" s="38"/>
    </row>
    <row r="7083" spans="1:23" x14ac:dyDescent="0.35">
      <c r="A7083" s="1045">
        <v>73700</v>
      </c>
      <c r="B7083" s="1062">
        <v>0.98</v>
      </c>
      <c r="C7083" s="165" t="s">
        <v>6761</v>
      </c>
      <c r="D7083" s="1"/>
      <c r="E7083" s="972" t="s">
        <v>6737</v>
      </c>
      <c r="F7083" s="3"/>
      <c r="O7083"/>
      <c r="P7083"/>
      <c r="Q7083"/>
      <c r="U7083" s="969"/>
      <c r="V7083" s="38"/>
      <c r="W7083" s="38"/>
    </row>
    <row r="7084" spans="1:23" x14ac:dyDescent="0.35">
      <c r="A7084" s="1045">
        <v>73700</v>
      </c>
      <c r="B7084" s="1062">
        <v>0.98</v>
      </c>
      <c r="C7084" s="165" t="s">
        <v>6762</v>
      </c>
      <c r="D7084" s="1"/>
      <c r="E7084" s="972" t="s">
        <v>6737</v>
      </c>
      <c r="F7084" s="3"/>
      <c r="O7084"/>
      <c r="P7084"/>
      <c r="Q7084"/>
      <c r="U7084" s="969"/>
      <c r="V7084" s="38"/>
      <c r="W7084" s="38"/>
    </row>
    <row r="7085" spans="1:23" x14ac:dyDescent="0.35">
      <c r="A7085" s="1045">
        <v>73701</v>
      </c>
      <c r="B7085" s="1062">
        <v>1.1299999999999999</v>
      </c>
      <c r="C7085" s="165" t="s">
        <v>6777</v>
      </c>
      <c r="D7085" s="1"/>
      <c r="E7085" s="972" t="s">
        <v>6737</v>
      </c>
      <c r="F7085" s="3"/>
      <c r="O7085"/>
      <c r="P7085"/>
      <c r="Q7085"/>
      <c r="U7085" s="969"/>
      <c r="V7085" s="38"/>
      <c r="W7085" s="38"/>
    </row>
    <row r="7086" spans="1:23" x14ac:dyDescent="0.35">
      <c r="A7086" s="1045">
        <v>73701</v>
      </c>
      <c r="B7086" s="1062">
        <v>1.1299999999999999</v>
      </c>
      <c r="C7086" s="165" t="s">
        <v>6778</v>
      </c>
      <c r="D7086" s="1"/>
      <c r="E7086" s="972" t="s">
        <v>6737</v>
      </c>
      <c r="F7086" s="3"/>
      <c r="O7086"/>
      <c r="P7086"/>
      <c r="Q7086"/>
      <c r="U7086" s="969"/>
      <c r="V7086" s="38"/>
      <c r="W7086" s="38"/>
    </row>
    <row r="7087" spans="1:23" x14ac:dyDescent="0.35">
      <c r="A7087" s="1045">
        <v>73701</v>
      </c>
      <c r="B7087" s="1062">
        <v>1.1299999999999999</v>
      </c>
      <c r="C7087" s="165" t="s">
        <v>6779</v>
      </c>
      <c r="D7087" s="1"/>
      <c r="E7087" s="972" t="s">
        <v>6737</v>
      </c>
      <c r="F7087" s="3"/>
      <c r="O7087"/>
      <c r="P7087"/>
      <c r="Q7087"/>
      <c r="U7087" s="969"/>
      <c r="V7087" s="38"/>
      <c r="W7087" s="38"/>
    </row>
    <row r="7088" spans="1:23" x14ac:dyDescent="0.35">
      <c r="A7088" s="1045">
        <v>73701</v>
      </c>
      <c r="B7088" s="1062">
        <v>1.1299999999999999</v>
      </c>
      <c r="C7088" s="165" t="s">
        <v>6780</v>
      </c>
      <c r="D7088" s="38"/>
      <c r="E7088" s="972" t="s">
        <v>6737</v>
      </c>
      <c r="F7088" s="3"/>
      <c r="O7088"/>
      <c r="P7088"/>
      <c r="Q7088"/>
      <c r="U7088" s="969"/>
      <c r="V7088" s="38"/>
      <c r="W7088" s="38"/>
    </row>
    <row r="7089" spans="1:23" x14ac:dyDescent="0.35">
      <c r="A7089" s="1045">
        <v>73701</v>
      </c>
      <c r="B7089" s="1062">
        <v>1.1299999999999999</v>
      </c>
      <c r="C7089" s="165" t="s">
        <v>6781</v>
      </c>
      <c r="D7089" s="1"/>
      <c r="E7089" s="972" t="s">
        <v>6737</v>
      </c>
      <c r="F7089" s="3"/>
      <c r="O7089"/>
      <c r="P7089"/>
      <c r="Q7089"/>
      <c r="U7089" s="969"/>
      <c r="V7089" s="38"/>
      <c r="W7089" s="38"/>
    </row>
    <row r="7090" spans="1:23" x14ac:dyDescent="0.35">
      <c r="A7090" s="1045">
        <v>73701</v>
      </c>
      <c r="B7090" s="1062">
        <v>1.1299999999999999</v>
      </c>
      <c r="C7090" s="165" t="s">
        <v>6782</v>
      </c>
      <c r="D7090" s="1"/>
      <c r="E7090" s="972" t="s">
        <v>6737</v>
      </c>
      <c r="F7090" s="3"/>
      <c r="O7090"/>
      <c r="P7090"/>
      <c r="Q7090"/>
      <c r="U7090" s="969"/>
      <c r="V7090" s="38"/>
      <c r="W7090" s="38"/>
    </row>
    <row r="7091" spans="1:23" x14ac:dyDescent="0.35">
      <c r="A7091" s="1045">
        <v>73701</v>
      </c>
      <c r="B7091" s="1062">
        <v>1.1299999999999999</v>
      </c>
      <c r="C7091" s="165" t="s">
        <v>6783</v>
      </c>
      <c r="D7091" s="1"/>
      <c r="E7091" s="972" t="s">
        <v>6737</v>
      </c>
      <c r="F7091" s="3"/>
      <c r="O7091"/>
      <c r="P7091"/>
      <c r="Q7091"/>
      <c r="U7091" s="969"/>
      <c r="V7091" s="38"/>
      <c r="W7091" s="38"/>
    </row>
    <row r="7092" spans="1:23" x14ac:dyDescent="0.35">
      <c r="A7092" s="1045">
        <v>73701</v>
      </c>
      <c r="B7092" s="1062">
        <v>1.1299999999999999</v>
      </c>
      <c r="C7092" s="165" t="s">
        <v>6784</v>
      </c>
      <c r="D7092" s="1"/>
      <c r="E7092" s="972" t="s">
        <v>6737</v>
      </c>
      <c r="F7092" s="3"/>
      <c r="O7092"/>
      <c r="P7092"/>
      <c r="Q7092"/>
      <c r="U7092" s="969"/>
      <c r="V7092" s="38"/>
      <c r="W7092" s="38"/>
    </row>
    <row r="7093" spans="1:23" x14ac:dyDescent="0.35">
      <c r="A7093" s="1045">
        <v>73701</v>
      </c>
      <c r="B7093" s="1062">
        <v>1.1299999999999999</v>
      </c>
      <c r="C7093" s="165" t="s">
        <v>6785</v>
      </c>
      <c r="D7093" s="1"/>
      <c r="E7093" s="972" t="s">
        <v>6737</v>
      </c>
      <c r="F7093" s="3"/>
      <c r="O7093"/>
      <c r="P7093"/>
      <c r="Q7093"/>
      <c r="U7093" s="969"/>
      <c r="V7093" s="38"/>
      <c r="W7093" s="38"/>
    </row>
    <row r="7094" spans="1:23" x14ac:dyDescent="0.35">
      <c r="A7094" s="1045">
        <v>73701</v>
      </c>
      <c r="B7094" s="1062">
        <v>1.1299999999999999</v>
      </c>
      <c r="C7094" s="165" t="s">
        <v>6786</v>
      </c>
      <c r="D7094" s="1"/>
      <c r="E7094" s="972" t="s">
        <v>6737</v>
      </c>
      <c r="F7094" s="3"/>
      <c r="O7094"/>
      <c r="P7094"/>
      <c r="Q7094"/>
      <c r="U7094" s="969"/>
      <c r="V7094" s="38"/>
      <c r="W7094" s="38"/>
    </row>
    <row r="7095" spans="1:23" x14ac:dyDescent="0.35">
      <c r="A7095" s="1045">
        <v>73701</v>
      </c>
      <c r="B7095" s="1062">
        <v>1.1299999999999999</v>
      </c>
      <c r="C7095" s="165" t="s">
        <v>6787</v>
      </c>
      <c r="D7095" s="38"/>
      <c r="E7095" s="972" t="s">
        <v>6737</v>
      </c>
      <c r="F7095" s="3"/>
      <c r="O7095"/>
      <c r="P7095"/>
      <c r="Q7095"/>
      <c r="U7095" s="969"/>
      <c r="V7095" s="38"/>
      <c r="W7095" s="38"/>
    </row>
    <row r="7096" spans="1:23" x14ac:dyDescent="0.35">
      <c r="A7096" s="1045">
        <v>73702</v>
      </c>
      <c r="B7096" s="1062">
        <v>1.19</v>
      </c>
      <c r="C7096" s="165" t="s">
        <v>6802</v>
      </c>
      <c r="D7096" s="1"/>
      <c r="E7096" s="972" t="s">
        <v>6737</v>
      </c>
      <c r="F7096" s="3"/>
      <c r="O7096"/>
      <c r="P7096"/>
      <c r="Q7096"/>
      <c r="U7096" s="969"/>
      <c r="V7096" s="38"/>
      <c r="W7096" s="38"/>
    </row>
    <row r="7097" spans="1:23" x14ac:dyDescent="0.35">
      <c r="A7097" s="1045">
        <v>73702</v>
      </c>
      <c r="B7097" s="1062">
        <v>1.19</v>
      </c>
      <c r="C7097" s="165" t="s">
        <v>6803</v>
      </c>
      <c r="D7097" s="1"/>
      <c r="E7097" s="972" t="s">
        <v>6737</v>
      </c>
      <c r="F7097" s="3"/>
      <c r="O7097"/>
      <c r="P7097"/>
      <c r="Q7097"/>
      <c r="U7097" s="969"/>
      <c r="V7097" s="38"/>
      <c r="W7097" s="38"/>
    </row>
    <row r="7098" spans="1:23" x14ac:dyDescent="0.35">
      <c r="A7098" s="1045">
        <v>73702</v>
      </c>
      <c r="B7098" s="1062">
        <v>1.19</v>
      </c>
      <c r="C7098" s="165" t="s">
        <v>6804</v>
      </c>
      <c r="D7098" s="1"/>
      <c r="E7098" s="972" t="s">
        <v>6737</v>
      </c>
      <c r="F7098" s="3"/>
      <c r="O7098"/>
      <c r="P7098"/>
      <c r="Q7098"/>
      <c r="U7098" s="969"/>
      <c r="V7098" s="38"/>
      <c r="W7098" s="38"/>
    </row>
    <row r="7099" spans="1:23" x14ac:dyDescent="0.35">
      <c r="A7099" s="1045">
        <v>73702</v>
      </c>
      <c r="B7099" s="1062">
        <v>1.19</v>
      </c>
      <c r="C7099" s="165" t="s">
        <v>6805</v>
      </c>
      <c r="D7099" s="1"/>
      <c r="E7099" s="972" t="s">
        <v>6737</v>
      </c>
      <c r="F7099" s="3"/>
      <c r="O7099"/>
      <c r="P7099"/>
      <c r="Q7099"/>
      <c r="U7099" s="969"/>
      <c r="V7099" s="38"/>
      <c r="W7099" s="38"/>
    </row>
    <row r="7100" spans="1:23" x14ac:dyDescent="0.35">
      <c r="A7100" s="1045">
        <v>73702</v>
      </c>
      <c r="B7100" s="1062">
        <v>1.19</v>
      </c>
      <c r="C7100" s="165" t="s">
        <v>6806</v>
      </c>
      <c r="D7100" s="1"/>
      <c r="E7100" s="972" t="s">
        <v>6737</v>
      </c>
      <c r="F7100" s="3"/>
      <c r="O7100"/>
      <c r="P7100"/>
      <c r="Q7100"/>
      <c r="U7100" s="969"/>
      <c r="V7100" s="38"/>
      <c r="W7100" s="38"/>
    </row>
    <row r="7101" spans="1:23" x14ac:dyDescent="0.35">
      <c r="A7101" s="1045">
        <v>73702</v>
      </c>
      <c r="B7101" s="1062">
        <v>1.19</v>
      </c>
      <c r="C7101" s="165" t="s">
        <v>6807</v>
      </c>
      <c r="D7101" s="1"/>
      <c r="E7101" s="972" t="s">
        <v>6737</v>
      </c>
      <c r="F7101" s="3"/>
      <c r="O7101"/>
      <c r="P7101"/>
      <c r="Q7101"/>
      <c r="U7101" s="969"/>
      <c r="V7101" s="38"/>
      <c r="W7101" s="38"/>
    </row>
    <row r="7102" spans="1:23" x14ac:dyDescent="0.35">
      <c r="A7102" s="1045">
        <v>73702</v>
      </c>
      <c r="B7102" s="1062">
        <v>1.19</v>
      </c>
      <c r="C7102" s="165" t="s">
        <v>6808</v>
      </c>
      <c r="D7102" s="1"/>
      <c r="E7102" s="972" t="s">
        <v>6737</v>
      </c>
      <c r="F7102" s="1114"/>
      <c r="O7102"/>
      <c r="P7102"/>
      <c r="Q7102"/>
      <c r="U7102" s="969"/>
      <c r="V7102" s="38"/>
      <c r="W7102" s="38"/>
    </row>
    <row r="7103" spans="1:23" x14ac:dyDescent="0.35">
      <c r="A7103" s="1045">
        <v>73702</v>
      </c>
      <c r="B7103" s="1062">
        <v>1.19</v>
      </c>
      <c r="C7103" s="165" t="s">
        <v>6809</v>
      </c>
      <c r="D7103" s="1"/>
      <c r="E7103" s="972" t="s">
        <v>6737</v>
      </c>
      <c r="F7103" s="3"/>
      <c r="O7103"/>
      <c r="P7103"/>
      <c r="Q7103"/>
      <c r="U7103" s="969"/>
      <c r="V7103" s="38"/>
      <c r="W7103" s="38"/>
    </row>
    <row r="7104" spans="1:23" x14ac:dyDescent="0.35">
      <c r="A7104" s="1045">
        <v>73702</v>
      </c>
      <c r="B7104" s="1062">
        <v>1.19</v>
      </c>
      <c r="C7104" s="165" t="s">
        <v>6810</v>
      </c>
      <c r="D7104" s="1"/>
      <c r="E7104" s="972" t="s">
        <v>6737</v>
      </c>
      <c r="F7104" s="3"/>
      <c r="O7104"/>
      <c r="P7104"/>
      <c r="Q7104"/>
      <c r="U7104" s="969"/>
      <c r="V7104" s="38"/>
      <c r="W7104" s="38"/>
    </row>
    <row r="7105" spans="1:23" x14ac:dyDescent="0.35">
      <c r="A7105" s="1045">
        <v>73702</v>
      </c>
      <c r="B7105" s="1062">
        <v>1.19</v>
      </c>
      <c r="C7105" s="165" t="s">
        <v>6811</v>
      </c>
      <c r="D7105" s="1"/>
      <c r="E7105" s="972" t="s">
        <v>6737</v>
      </c>
      <c r="F7105" s="3"/>
      <c r="O7105"/>
      <c r="P7105"/>
      <c r="Q7105"/>
      <c r="U7105" s="969"/>
      <c r="V7105" s="38"/>
      <c r="W7105" s="38"/>
    </row>
    <row r="7106" spans="1:23" x14ac:dyDescent="0.35">
      <c r="A7106" s="1045">
        <v>73702</v>
      </c>
      <c r="B7106" s="1062">
        <v>1.19</v>
      </c>
      <c r="C7106" s="165" t="s">
        <v>6812</v>
      </c>
      <c r="D7106" s="1"/>
      <c r="E7106" s="972" t="s">
        <v>6737</v>
      </c>
      <c r="F7106" s="3"/>
      <c r="O7106"/>
      <c r="P7106"/>
      <c r="Q7106"/>
      <c r="U7106" s="969"/>
      <c r="V7106" s="38"/>
      <c r="W7106" s="38"/>
    </row>
    <row r="7107" spans="1:23" x14ac:dyDescent="0.35">
      <c r="A7107" s="1045">
        <v>73702</v>
      </c>
      <c r="B7107" s="1062">
        <v>1.19</v>
      </c>
      <c r="C7107" s="165" t="s">
        <v>6813</v>
      </c>
      <c r="D7107" s="1"/>
      <c r="E7107" s="972" t="s">
        <v>6737</v>
      </c>
      <c r="F7107" s="3"/>
      <c r="O7107"/>
      <c r="P7107"/>
      <c r="Q7107"/>
      <c r="U7107" s="969"/>
      <c r="V7107" s="38"/>
      <c r="W7107" s="38"/>
    </row>
    <row r="7108" spans="1:23" x14ac:dyDescent="0.35">
      <c r="A7108" s="1476">
        <v>73706</v>
      </c>
      <c r="B7108" s="1477">
        <v>1.85</v>
      </c>
      <c r="C7108" s="165" t="s">
        <v>6909</v>
      </c>
      <c r="D7108" s="1"/>
      <c r="E7108" s="972" t="s">
        <v>6737</v>
      </c>
      <c r="F7108" s="3"/>
      <c r="O7108"/>
      <c r="P7108"/>
      <c r="Q7108"/>
      <c r="U7108" s="969"/>
      <c r="V7108" s="38"/>
      <c r="W7108" s="38"/>
    </row>
    <row r="7109" spans="1:23" x14ac:dyDescent="0.35">
      <c r="A7109" s="1476">
        <v>73706</v>
      </c>
      <c r="B7109" s="1477">
        <v>1.85</v>
      </c>
      <c r="C7109" s="165" t="s">
        <v>6910</v>
      </c>
      <c r="D7109" s="1"/>
      <c r="E7109" s="972" t="s">
        <v>6737</v>
      </c>
      <c r="F7109" s="3"/>
      <c r="O7109"/>
      <c r="P7109"/>
      <c r="Q7109"/>
      <c r="U7109" s="969"/>
      <c r="V7109" s="38"/>
      <c r="W7109" s="38"/>
    </row>
    <row r="7110" spans="1:23" x14ac:dyDescent="0.35">
      <c r="A7110" s="1045">
        <v>73718</v>
      </c>
      <c r="B7110" s="1062">
        <v>1.32</v>
      </c>
      <c r="C7110" s="165" t="s">
        <v>6837</v>
      </c>
      <c r="D7110" s="1"/>
      <c r="E7110" s="972" t="s">
        <v>6737</v>
      </c>
      <c r="F7110" s="3"/>
      <c r="O7110"/>
      <c r="P7110"/>
      <c r="Q7110"/>
      <c r="U7110" s="969"/>
      <c r="V7110" s="38"/>
      <c r="W7110" s="38"/>
    </row>
    <row r="7111" spans="1:23" x14ac:dyDescent="0.35">
      <c r="A7111" s="1045">
        <v>73718</v>
      </c>
      <c r="B7111" s="1062">
        <v>1.32</v>
      </c>
      <c r="C7111" s="165" t="s">
        <v>6838</v>
      </c>
      <c r="D7111" s="1"/>
      <c r="E7111" s="972" t="s">
        <v>6737</v>
      </c>
      <c r="F7111" s="3"/>
      <c r="O7111"/>
      <c r="P7111"/>
      <c r="Q7111"/>
      <c r="U7111" s="969"/>
      <c r="V7111" s="38"/>
      <c r="W7111" s="38"/>
    </row>
    <row r="7112" spans="1:23" x14ac:dyDescent="0.35">
      <c r="A7112" s="1045">
        <v>73718</v>
      </c>
      <c r="B7112" s="1062">
        <v>1.32</v>
      </c>
      <c r="C7112" s="165" t="s">
        <v>6839</v>
      </c>
      <c r="D7112" s="1"/>
      <c r="E7112" s="972" t="s">
        <v>6737</v>
      </c>
      <c r="F7112" s="3"/>
      <c r="O7112"/>
      <c r="P7112"/>
      <c r="Q7112"/>
      <c r="U7112" s="969"/>
      <c r="V7112" s="38"/>
      <c r="W7112" s="38"/>
    </row>
    <row r="7113" spans="1:23" x14ac:dyDescent="0.35">
      <c r="A7113" s="1045">
        <v>73718</v>
      </c>
      <c r="B7113" s="1062">
        <v>1.32</v>
      </c>
      <c r="C7113" s="165" t="s">
        <v>6840</v>
      </c>
      <c r="D7113" s="1"/>
      <c r="E7113" s="972" t="s">
        <v>6737</v>
      </c>
      <c r="F7113" s="3"/>
      <c r="O7113"/>
      <c r="P7113"/>
      <c r="Q7113"/>
      <c r="U7113" s="969"/>
      <c r="V7113" s="38"/>
      <c r="W7113" s="38"/>
    </row>
    <row r="7114" spans="1:23" x14ac:dyDescent="0.35">
      <c r="A7114" s="1045">
        <v>73718</v>
      </c>
      <c r="B7114" s="1062">
        <v>1.32</v>
      </c>
      <c r="C7114" s="165" t="s">
        <v>6841</v>
      </c>
      <c r="D7114" s="1"/>
      <c r="E7114" s="972" t="s">
        <v>6737</v>
      </c>
      <c r="F7114" s="3"/>
      <c r="O7114"/>
      <c r="P7114"/>
      <c r="Q7114"/>
      <c r="U7114" s="969"/>
      <c r="V7114" s="38"/>
      <c r="W7114" s="38"/>
    </row>
    <row r="7115" spans="1:23" x14ac:dyDescent="0.35">
      <c r="A7115" s="1045">
        <v>73718</v>
      </c>
      <c r="B7115" s="1062">
        <v>1.32</v>
      </c>
      <c r="C7115" s="165" t="s">
        <v>6842</v>
      </c>
      <c r="D7115" s="1"/>
      <c r="E7115" s="972" t="s">
        <v>6737</v>
      </c>
      <c r="F7115" s="3"/>
      <c r="O7115"/>
      <c r="P7115"/>
      <c r="Q7115"/>
      <c r="U7115" s="969"/>
      <c r="V7115" s="38"/>
      <c r="W7115" s="38"/>
    </row>
    <row r="7116" spans="1:23" x14ac:dyDescent="0.35">
      <c r="A7116" s="1045">
        <v>73718</v>
      </c>
      <c r="B7116" s="1062">
        <v>1.32</v>
      </c>
      <c r="C7116" s="165" t="s">
        <v>6843</v>
      </c>
      <c r="D7116" s="1"/>
      <c r="E7116" s="972" t="s">
        <v>6737</v>
      </c>
      <c r="F7116" s="3"/>
      <c r="O7116"/>
      <c r="P7116"/>
      <c r="Q7116"/>
      <c r="U7116" s="969"/>
      <c r="V7116" s="38"/>
      <c r="W7116" s="38"/>
    </row>
    <row r="7117" spans="1:23" x14ac:dyDescent="0.35">
      <c r="A7117" s="1045">
        <v>73718</v>
      </c>
      <c r="B7117" s="1062">
        <v>1.32</v>
      </c>
      <c r="C7117" s="165" t="s">
        <v>6844</v>
      </c>
      <c r="D7117" s="1"/>
      <c r="E7117" s="972" t="s">
        <v>6737</v>
      </c>
      <c r="F7117" s="3"/>
      <c r="O7117"/>
      <c r="P7117"/>
      <c r="Q7117"/>
      <c r="U7117" s="969"/>
      <c r="V7117" s="38"/>
      <c r="W7117" s="38"/>
    </row>
    <row r="7118" spans="1:23" x14ac:dyDescent="0.35">
      <c r="A7118" s="1045">
        <v>73718</v>
      </c>
      <c r="B7118" s="1062">
        <v>1.32</v>
      </c>
      <c r="C7118" s="165" t="s">
        <v>6845</v>
      </c>
      <c r="D7118" s="1"/>
      <c r="E7118" s="972" t="s">
        <v>6737</v>
      </c>
      <c r="F7118" s="3"/>
      <c r="O7118"/>
      <c r="P7118"/>
      <c r="Q7118"/>
      <c r="U7118" s="969"/>
      <c r="V7118" s="38"/>
      <c r="W7118" s="38"/>
    </row>
    <row r="7119" spans="1:23" x14ac:dyDescent="0.35">
      <c r="A7119" s="1045">
        <v>73718</v>
      </c>
      <c r="B7119" s="1062">
        <v>1.32</v>
      </c>
      <c r="C7119" s="165" t="s">
        <v>6846</v>
      </c>
      <c r="D7119" s="1"/>
      <c r="E7119" s="972" t="s">
        <v>6737</v>
      </c>
      <c r="F7119" s="3"/>
      <c r="O7119"/>
      <c r="P7119"/>
      <c r="Q7119"/>
      <c r="U7119" s="969"/>
      <c r="V7119" s="38"/>
      <c r="W7119" s="38"/>
    </row>
    <row r="7120" spans="1:23" x14ac:dyDescent="0.35">
      <c r="A7120" s="1045">
        <v>73719</v>
      </c>
      <c r="B7120" s="1062">
        <v>1.58</v>
      </c>
      <c r="C7120" s="165" t="s">
        <v>6870</v>
      </c>
      <c r="E7120" s="972" t="s">
        <v>6737</v>
      </c>
      <c r="F7120" s="3"/>
      <c r="O7120"/>
      <c r="P7120"/>
      <c r="Q7120"/>
      <c r="U7120" s="969"/>
      <c r="V7120" s="38"/>
      <c r="W7120" s="38"/>
    </row>
    <row r="7121" spans="1:23" x14ac:dyDescent="0.35">
      <c r="A7121" s="1045">
        <v>73719</v>
      </c>
      <c r="B7121" s="1062">
        <v>1.58</v>
      </c>
      <c r="C7121" s="165" t="s">
        <v>6871</v>
      </c>
      <c r="D7121" s="1"/>
      <c r="E7121" s="972" t="s">
        <v>6737</v>
      </c>
      <c r="F7121" s="3"/>
      <c r="O7121"/>
      <c r="P7121"/>
      <c r="Q7121"/>
      <c r="U7121" s="969"/>
      <c r="V7121" s="38"/>
      <c r="W7121" s="38"/>
    </row>
    <row r="7122" spans="1:23" x14ac:dyDescent="0.35">
      <c r="A7122" s="1045">
        <v>73719</v>
      </c>
      <c r="B7122" s="1062">
        <v>1.58</v>
      </c>
      <c r="C7122" s="165" t="s">
        <v>6872</v>
      </c>
      <c r="D7122" s="1"/>
      <c r="E7122" s="972" t="s">
        <v>6737</v>
      </c>
      <c r="F7122" s="3"/>
      <c r="O7122"/>
      <c r="P7122"/>
      <c r="Q7122"/>
      <c r="U7122" s="969"/>
      <c r="V7122" s="38"/>
      <c r="W7122" s="38"/>
    </row>
    <row r="7123" spans="1:23" x14ac:dyDescent="0.35">
      <c r="A7123" s="1045">
        <v>73719</v>
      </c>
      <c r="B7123" s="1062">
        <v>1.58</v>
      </c>
      <c r="C7123" s="165" t="s">
        <v>6873</v>
      </c>
      <c r="D7123" s="1"/>
      <c r="E7123" s="972" t="s">
        <v>6737</v>
      </c>
      <c r="F7123" s="3"/>
      <c r="O7123"/>
      <c r="P7123"/>
      <c r="Q7123"/>
      <c r="U7123" s="969"/>
      <c r="V7123" s="38"/>
      <c r="W7123" s="38"/>
    </row>
    <row r="7124" spans="1:23" x14ac:dyDescent="0.35">
      <c r="A7124" s="1045">
        <v>73719</v>
      </c>
      <c r="B7124" s="1062">
        <v>1.58</v>
      </c>
      <c r="C7124" s="165" t="s">
        <v>6874</v>
      </c>
      <c r="D7124" s="1"/>
      <c r="E7124" s="972" t="s">
        <v>6737</v>
      </c>
      <c r="F7124" s="3"/>
      <c r="O7124"/>
      <c r="P7124"/>
      <c r="Q7124"/>
      <c r="U7124" s="969"/>
      <c r="V7124" s="38"/>
      <c r="W7124" s="38"/>
    </row>
    <row r="7125" spans="1:23" x14ac:dyDescent="0.35">
      <c r="A7125" s="1045">
        <v>73719</v>
      </c>
      <c r="B7125" s="1062">
        <v>1.58</v>
      </c>
      <c r="C7125" s="165" t="s">
        <v>6875</v>
      </c>
      <c r="D7125" s="1"/>
      <c r="E7125" s="972" t="s">
        <v>6737</v>
      </c>
      <c r="F7125" s="3"/>
      <c r="O7125"/>
      <c r="P7125"/>
      <c r="Q7125"/>
      <c r="U7125" s="969"/>
      <c r="V7125" s="38"/>
      <c r="W7125" s="38"/>
    </row>
    <row r="7126" spans="1:23" x14ac:dyDescent="0.35">
      <c r="A7126" s="1045">
        <v>73719</v>
      </c>
      <c r="B7126" s="1062">
        <v>1.58</v>
      </c>
      <c r="C7126" s="165" t="s">
        <v>6876</v>
      </c>
      <c r="D7126" s="1"/>
      <c r="E7126" s="972" t="s">
        <v>6737</v>
      </c>
      <c r="F7126" s="3"/>
      <c r="O7126"/>
      <c r="P7126"/>
      <c r="Q7126"/>
      <c r="U7126" s="969"/>
      <c r="V7126" s="38"/>
      <c r="W7126" s="38"/>
    </row>
    <row r="7127" spans="1:23" x14ac:dyDescent="0.35">
      <c r="A7127" s="1045">
        <v>73719</v>
      </c>
      <c r="B7127" s="1062">
        <v>1.58</v>
      </c>
      <c r="C7127" s="165" t="s">
        <v>6877</v>
      </c>
      <c r="D7127" s="1"/>
      <c r="E7127" s="972" t="s">
        <v>6737</v>
      </c>
      <c r="F7127" s="3"/>
      <c r="O7127"/>
      <c r="P7127"/>
      <c r="Q7127"/>
      <c r="U7127" s="969"/>
      <c r="V7127" s="38"/>
      <c r="W7127" s="38"/>
    </row>
    <row r="7128" spans="1:23" x14ac:dyDescent="0.35">
      <c r="A7128" s="1045">
        <v>73720</v>
      </c>
      <c r="B7128" s="1062">
        <v>2.1</v>
      </c>
      <c r="C7128" s="1096" t="s">
        <v>6936</v>
      </c>
      <c r="D7128" s="1"/>
      <c r="E7128" s="972" t="s">
        <v>6737</v>
      </c>
      <c r="F7128" s="3"/>
      <c r="O7128"/>
      <c r="P7128"/>
      <c r="Q7128"/>
      <c r="U7128" s="969"/>
      <c r="V7128" s="38"/>
      <c r="W7128" s="38"/>
    </row>
    <row r="7129" spans="1:23" x14ac:dyDescent="0.35">
      <c r="A7129" s="1045">
        <v>73720</v>
      </c>
      <c r="B7129" s="1062">
        <v>2.1</v>
      </c>
      <c r="C7129" s="165" t="s">
        <v>6937</v>
      </c>
      <c r="D7129" s="1"/>
      <c r="E7129" s="972" t="s">
        <v>6737</v>
      </c>
      <c r="F7129" s="3"/>
      <c r="O7129"/>
      <c r="P7129"/>
      <c r="Q7129"/>
      <c r="U7129" s="969"/>
      <c r="V7129" s="38"/>
      <c r="W7129" s="38"/>
    </row>
    <row r="7130" spans="1:23" x14ac:dyDescent="0.35">
      <c r="A7130" s="1045">
        <v>73720</v>
      </c>
      <c r="B7130" s="1062">
        <v>2.1</v>
      </c>
      <c r="C7130" s="165" t="s">
        <v>6938</v>
      </c>
      <c r="D7130" s="1"/>
      <c r="E7130" s="972" t="s">
        <v>6737</v>
      </c>
      <c r="F7130" s="3"/>
      <c r="O7130"/>
      <c r="P7130"/>
      <c r="Q7130"/>
      <c r="U7130" s="969"/>
      <c r="V7130" s="38"/>
      <c r="W7130" s="38"/>
    </row>
    <row r="7131" spans="1:23" x14ac:dyDescent="0.35">
      <c r="A7131" s="1045">
        <v>73720</v>
      </c>
      <c r="B7131" s="1062">
        <v>2.1</v>
      </c>
      <c r="C7131" s="165" t="s">
        <v>6939</v>
      </c>
      <c r="D7131" s="1"/>
      <c r="E7131" s="972" t="s">
        <v>6737</v>
      </c>
      <c r="F7131" s="3"/>
      <c r="O7131"/>
      <c r="P7131"/>
      <c r="Q7131"/>
      <c r="U7131" s="969"/>
      <c r="V7131" s="38"/>
      <c r="W7131" s="38"/>
    </row>
    <row r="7132" spans="1:23" x14ac:dyDescent="0.35">
      <c r="A7132" s="1045">
        <v>73720</v>
      </c>
      <c r="B7132" s="1062">
        <v>2.1</v>
      </c>
      <c r="C7132" s="165" t="s">
        <v>6940</v>
      </c>
      <c r="D7132" s="1"/>
      <c r="E7132" s="972" t="s">
        <v>6737</v>
      </c>
      <c r="F7132" s="3"/>
      <c r="O7132"/>
      <c r="P7132"/>
      <c r="Q7132"/>
      <c r="U7132" s="969"/>
      <c r="V7132" s="38"/>
      <c r="W7132" s="38"/>
    </row>
    <row r="7133" spans="1:23" x14ac:dyDescent="0.35">
      <c r="A7133" s="1045">
        <v>73720</v>
      </c>
      <c r="B7133" s="1062">
        <v>2.1</v>
      </c>
      <c r="C7133" s="165" t="s">
        <v>6941</v>
      </c>
      <c r="D7133" s="1"/>
      <c r="E7133" s="972" t="s">
        <v>6737</v>
      </c>
      <c r="F7133" s="3"/>
      <c r="O7133"/>
      <c r="P7133"/>
      <c r="Q7133"/>
      <c r="U7133" s="969"/>
      <c r="V7133" s="38"/>
      <c r="W7133" s="38"/>
    </row>
    <row r="7134" spans="1:23" x14ac:dyDescent="0.35">
      <c r="A7134" s="1045">
        <v>73720</v>
      </c>
      <c r="B7134" s="1062">
        <v>2.1</v>
      </c>
      <c r="C7134" s="165" t="s">
        <v>6942</v>
      </c>
      <c r="D7134" s="1"/>
      <c r="E7134" s="972" t="s">
        <v>6737</v>
      </c>
      <c r="F7134" s="3"/>
      <c r="O7134"/>
      <c r="P7134"/>
      <c r="Q7134"/>
      <c r="U7134" s="969"/>
      <c r="V7134" s="38"/>
      <c r="W7134" s="38"/>
    </row>
    <row r="7135" spans="1:23" x14ac:dyDescent="0.35">
      <c r="A7135" s="1045">
        <v>73720</v>
      </c>
      <c r="B7135" s="1062">
        <v>2.1</v>
      </c>
      <c r="C7135" s="165" t="s">
        <v>6943</v>
      </c>
      <c r="D7135" s="1"/>
      <c r="E7135" s="972" t="s">
        <v>6737</v>
      </c>
      <c r="F7135" s="3"/>
      <c r="O7135"/>
      <c r="P7135"/>
      <c r="Q7135"/>
      <c r="U7135" s="969"/>
      <c r="V7135" s="38"/>
      <c r="W7135" s="38"/>
    </row>
    <row r="7136" spans="1:23" x14ac:dyDescent="0.35">
      <c r="A7136" s="1045">
        <v>73720</v>
      </c>
      <c r="B7136" s="1062">
        <v>2.1</v>
      </c>
      <c r="C7136" s="165" t="s">
        <v>6944</v>
      </c>
      <c r="D7136" s="1"/>
      <c r="E7136" s="972" t="s">
        <v>6737</v>
      </c>
      <c r="F7136" s="3"/>
      <c r="O7136"/>
      <c r="P7136"/>
      <c r="Q7136"/>
      <c r="U7136" s="969"/>
      <c r="V7136" s="38"/>
      <c r="W7136" s="38"/>
    </row>
    <row r="7137" spans="1:23" x14ac:dyDescent="0.35">
      <c r="A7137" s="1045">
        <v>73721</v>
      </c>
      <c r="B7137" s="1062">
        <v>1.32</v>
      </c>
      <c r="C7137" s="165" t="s">
        <v>6847</v>
      </c>
      <c r="D7137" s="1"/>
      <c r="E7137" s="972" t="s">
        <v>6737</v>
      </c>
      <c r="F7137" s="3"/>
      <c r="O7137"/>
      <c r="P7137"/>
      <c r="Q7137"/>
      <c r="U7137" s="969"/>
      <c r="V7137" s="38"/>
      <c r="W7137" s="38"/>
    </row>
    <row r="7138" spans="1:23" x14ac:dyDescent="0.35">
      <c r="A7138" s="1045">
        <v>73721</v>
      </c>
      <c r="B7138" s="1062">
        <v>1.32</v>
      </c>
      <c r="C7138" s="165" t="s">
        <v>6848</v>
      </c>
      <c r="D7138" s="1"/>
      <c r="E7138" s="972" t="s">
        <v>6737</v>
      </c>
      <c r="F7138" s="3"/>
      <c r="O7138"/>
      <c r="P7138"/>
      <c r="Q7138"/>
      <c r="U7138" s="969"/>
      <c r="V7138" s="38"/>
      <c r="W7138" s="38"/>
    </row>
    <row r="7139" spans="1:23" x14ac:dyDescent="0.35">
      <c r="A7139" s="1045">
        <v>73721</v>
      </c>
      <c r="B7139" s="1062">
        <v>1.32</v>
      </c>
      <c r="C7139" s="165" t="s">
        <v>6849</v>
      </c>
      <c r="D7139" s="1126"/>
      <c r="E7139" s="972" t="s">
        <v>6737</v>
      </c>
      <c r="F7139" s="3"/>
      <c r="O7139"/>
      <c r="P7139"/>
      <c r="Q7139"/>
      <c r="U7139" s="969"/>
      <c r="V7139" s="38"/>
      <c r="W7139" s="38"/>
    </row>
    <row r="7140" spans="1:23" x14ac:dyDescent="0.35">
      <c r="A7140" s="1045">
        <v>73721</v>
      </c>
      <c r="B7140" s="1062">
        <v>1.32</v>
      </c>
      <c r="C7140" s="165" t="s">
        <v>6850</v>
      </c>
      <c r="E7140" s="972" t="s">
        <v>6737</v>
      </c>
      <c r="F7140" s="3"/>
      <c r="O7140"/>
      <c r="P7140"/>
      <c r="Q7140"/>
      <c r="U7140" s="969"/>
      <c r="V7140" s="38"/>
      <c r="W7140" s="38"/>
    </row>
    <row r="7141" spans="1:23" x14ac:dyDescent="0.35">
      <c r="A7141" s="1045">
        <v>73722</v>
      </c>
      <c r="B7141" s="1062">
        <v>1.58</v>
      </c>
      <c r="C7141" s="165" t="s">
        <v>6878</v>
      </c>
      <c r="D7141" s="38"/>
      <c r="E7141" s="972" t="s">
        <v>6737</v>
      </c>
      <c r="F7141" s="3"/>
      <c r="O7141"/>
      <c r="P7141"/>
      <c r="Q7141"/>
      <c r="U7141" s="969"/>
      <c r="V7141" s="38"/>
      <c r="W7141" s="38"/>
    </row>
    <row r="7142" spans="1:23" x14ac:dyDescent="0.35">
      <c r="A7142" s="1045">
        <v>73722</v>
      </c>
      <c r="B7142" s="1062">
        <v>1.58</v>
      </c>
      <c r="C7142" s="165" t="s">
        <v>6879</v>
      </c>
      <c r="D7142" s="1"/>
      <c r="E7142" s="972" t="s">
        <v>6737</v>
      </c>
      <c r="F7142" s="3"/>
      <c r="O7142"/>
      <c r="P7142"/>
      <c r="Q7142"/>
      <c r="U7142" s="969"/>
      <c r="V7142" s="38"/>
      <c r="W7142" s="38"/>
    </row>
    <row r="7143" spans="1:23" x14ac:dyDescent="0.35">
      <c r="A7143" s="1045">
        <v>73722</v>
      </c>
      <c r="B7143" s="1062">
        <v>1.58</v>
      </c>
      <c r="C7143" s="165" t="s">
        <v>6880</v>
      </c>
      <c r="D7143" s="1"/>
      <c r="E7143" s="972" t="s">
        <v>6737</v>
      </c>
      <c r="F7143" s="3"/>
      <c r="O7143"/>
      <c r="P7143"/>
      <c r="Q7143"/>
      <c r="U7143" s="969"/>
      <c r="V7143" s="38"/>
      <c r="W7143" s="38"/>
    </row>
    <row r="7144" spans="1:23" x14ac:dyDescent="0.35">
      <c r="A7144" s="1045">
        <v>73722</v>
      </c>
      <c r="B7144" s="1062">
        <v>1.58</v>
      </c>
      <c r="C7144" s="165" t="s">
        <v>6881</v>
      </c>
      <c r="D7144" s="1"/>
      <c r="E7144" s="972" t="s">
        <v>6737</v>
      </c>
      <c r="F7144" s="3"/>
      <c r="O7144"/>
      <c r="P7144"/>
      <c r="Q7144"/>
      <c r="U7144" s="969"/>
      <c r="V7144" s="38"/>
      <c r="W7144" s="38"/>
    </row>
    <row r="7145" spans="1:23" x14ac:dyDescent="0.35">
      <c r="A7145" s="1045">
        <v>73722</v>
      </c>
      <c r="B7145" s="1062">
        <v>1.58</v>
      </c>
      <c r="C7145" s="165" t="s">
        <v>6882</v>
      </c>
      <c r="D7145" s="1"/>
      <c r="E7145" s="972" t="s">
        <v>6737</v>
      </c>
      <c r="F7145" s="3"/>
      <c r="O7145"/>
      <c r="P7145"/>
      <c r="Q7145"/>
      <c r="U7145" s="969"/>
      <c r="V7145" s="38"/>
      <c r="W7145" s="38"/>
    </row>
    <row r="7146" spans="1:23" x14ac:dyDescent="0.35">
      <c r="A7146" s="1045">
        <v>73722</v>
      </c>
      <c r="B7146" s="1062">
        <v>1.58</v>
      </c>
      <c r="C7146" s="165" t="s">
        <v>6883</v>
      </c>
      <c r="D7146" s="1"/>
      <c r="E7146" s="972" t="s">
        <v>6737</v>
      </c>
      <c r="F7146" s="3"/>
      <c r="O7146"/>
      <c r="P7146"/>
      <c r="Q7146"/>
      <c r="U7146" s="969"/>
      <c r="V7146" s="38"/>
      <c r="W7146" s="38"/>
    </row>
    <row r="7147" spans="1:23" x14ac:dyDescent="0.35">
      <c r="A7147" s="1045">
        <v>73722</v>
      </c>
      <c r="B7147" s="1062">
        <v>1.58</v>
      </c>
      <c r="C7147" s="165" t="s">
        <v>6884</v>
      </c>
      <c r="D7147" s="1"/>
      <c r="E7147" s="972" t="s">
        <v>6737</v>
      </c>
      <c r="F7147" s="3"/>
      <c r="O7147"/>
      <c r="P7147"/>
      <c r="Q7147"/>
      <c r="U7147" s="969"/>
      <c r="V7147" s="38"/>
      <c r="W7147" s="38"/>
    </row>
    <row r="7148" spans="1:23" x14ac:dyDescent="0.35">
      <c r="A7148" s="1045">
        <v>73722</v>
      </c>
      <c r="B7148" s="1062">
        <v>1.58</v>
      </c>
      <c r="C7148" s="165" t="s">
        <v>6885</v>
      </c>
      <c r="D7148" s="1"/>
      <c r="E7148" s="972" t="s">
        <v>6737</v>
      </c>
      <c r="F7148" s="3"/>
      <c r="O7148"/>
      <c r="P7148"/>
      <c r="Q7148"/>
      <c r="U7148" s="969"/>
      <c r="V7148" s="38"/>
      <c r="W7148" s="38"/>
    </row>
    <row r="7149" spans="1:23" x14ac:dyDescent="0.35">
      <c r="A7149" s="1045">
        <v>73723</v>
      </c>
      <c r="B7149" s="1062">
        <v>2.1</v>
      </c>
      <c r="C7149" s="165" t="s">
        <v>6945</v>
      </c>
      <c r="D7149" s="1"/>
      <c r="E7149" s="972" t="s">
        <v>6737</v>
      </c>
      <c r="F7149" s="3"/>
      <c r="O7149"/>
      <c r="P7149"/>
      <c r="Q7149"/>
      <c r="U7149" s="969"/>
      <c r="V7149" s="38"/>
      <c r="W7149" s="38"/>
    </row>
    <row r="7150" spans="1:23" x14ac:dyDescent="0.35">
      <c r="A7150" s="1045">
        <v>73723</v>
      </c>
      <c r="B7150" s="1062">
        <v>2.1</v>
      </c>
      <c r="C7150" s="165" t="s">
        <v>6946</v>
      </c>
      <c r="D7150" s="1"/>
      <c r="E7150" s="972" t="s">
        <v>6737</v>
      </c>
      <c r="F7150" s="3"/>
      <c r="O7150"/>
      <c r="P7150"/>
      <c r="Q7150"/>
      <c r="U7150" s="969"/>
      <c r="V7150" s="38"/>
      <c r="W7150" s="38"/>
    </row>
    <row r="7151" spans="1:23" x14ac:dyDescent="0.35">
      <c r="A7151" s="1045">
        <v>73723</v>
      </c>
      <c r="B7151" s="1062">
        <v>2.1</v>
      </c>
      <c r="C7151" s="165" t="s">
        <v>6947</v>
      </c>
      <c r="D7151" s="1"/>
      <c r="E7151" s="972" t="s">
        <v>6737</v>
      </c>
      <c r="F7151" s="3"/>
      <c r="O7151"/>
      <c r="P7151"/>
      <c r="Q7151"/>
      <c r="U7151" s="969"/>
      <c r="V7151" s="38"/>
      <c r="W7151" s="38"/>
    </row>
    <row r="7152" spans="1:23" x14ac:dyDescent="0.35">
      <c r="A7152" s="1045">
        <v>73723</v>
      </c>
      <c r="B7152" s="1062">
        <v>2.1</v>
      </c>
      <c r="C7152" s="165" t="s">
        <v>6948</v>
      </c>
      <c r="D7152" s="1"/>
      <c r="E7152" s="972" t="s">
        <v>6737</v>
      </c>
      <c r="F7152" s="3"/>
      <c r="O7152"/>
      <c r="P7152"/>
      <c r="Q7152"/>
      <c r="U7152" s="969"/>
      <c r="V7152" s="38"/>
      <c r="W7152" s="38"/>
    </row>
    <row r="7153" spans="1:23" x14ac:dyDescent="0.35">
      <c r="A7153" s="1045">
        <v>73723</v>
      </c>
      <c r="B7153" s="1062">
        <v>2.1</v>
      </c>
      <c r="C7153" s="165" t="s">
        <v>6949</v>
      </c>
      <c r="D7153" s="1"/>
      <c r="E7153" s="972" t="s">
        <v>6737</v>
      </c>
      <c r="F7153" s="3"/>
      <c r="O7153"/>
      <c r="P7153"/>
      <c r="Q7153"/>
      <c r="U7153" s="969"/>
      <c r="V7153" s="38"/>
      <c r="W7153" s="38"/>
    </row>
    <row r="7154" spans="1:23" x14ac:dyDescent="0.35">
      <c r="A7154" s="1045">
        <v>73723</v>
      </c>
      <c r="B7154" s="1062">
        <v>2.1</v>
      </c>
      <c r="C7154" s="165" t="s">
        <v>6950</v>
      </c>
      <c r="E7154" s="972" t="s">
        <v>6737</v>
      </c>
      <c r="F7154" s="3"/>
      <c r="O7154"/>
      <c r="P7154"/>
      <c r="Q7154"/>
      <c r="U7154" s="969"/>
      <c r="V7154" s="38"/>
      <c r="W7154" s="38"/>
    </row>
    <row r="7155" spans="1:23" x14ac:dyDescent="0.35">
      <c r="A7155" s="1045">
        <v>73723</v>
      </c>
      <c r="B7155" s="1062">
        <v>2.1</v>
      </c>
      <c r="C7155" s="165" t="s">
        <v>6951</v>
      </c>
      <c r="D7155" s="1"/>
      <c r="E7155" s="972" t="s">
        <v>6737</v>
      </c>
      <c r="F7155" s="3"/>
      <c r="O7155"/>
      <c r="P7155"/>
      <c r="Q7155"/>
      <c r="U7155" s="969"/>
      <c r="V7155" s="38"/>
      <c r="W7155" s="38"/>
    </row>
    <row r="7156" spans="1:23" x14ac:dyDescent="0.35">
      <c r="A7156" s="1045">
        <v>73723</v>
      </c>
      <c r="B7156" s="1062">
        <v>2.1</v>
      </c>
      <c r="C7156" s="165" t="s">
        <v>6952</v>
      </c>
      <c r="D7156" s="1"/>
      <c r="E7156" s="972" t="s">
        <v>6737</v>
      </c>
      <c r="F7156" s="3"/>
      <c r="O7156"/>
      <c r="P7156"/>
      <c r="Q7156"/>
      <c r="U7156" s="969"/>
      <c r="V7156" s="38"/>
      <c r="W7156" s="38"/>
    </row>
    <row r="7157" spans="1:23" x14ac:dyDescent="0.35">
      <c r="A7157" s="1045">
        <v>73725</v>
      </c>
      <c r="B7157" s="1062">
        <v>1.77</v>
      </c>
      <c r="C7157" s="165" t="s">
        <v>6898</v>
      </c>
      <c r="D7157" s="1"/>
      <c r="E7157" s="972" t="s">
        <v>6737</v>
      </c>
      <c r="F7157" s="3"/>
      <c r="O7157"/>
      <c r="P7157"/>
      <c r="Q7157"/>
      <c r="U7157" s="969"/>
      <c r="V7157" s="38"/>
      <c r="W7157" s="38"/>
    </row>
    <row r="7158" spans="1:23" x14ac:dyDescent="0.35">
      <c r="A7158" s="1045">
        <v>73725</v>
      </c>
      <c r="B7158" s="1062">
        <v>1.77</v>
      </c>
      <c r="C7158" s="165" t="s">
        <v>6899</v>
      </c>
      <c r="D7158" s="1"/>
      <c r="E7158" s="972" t="s">
        <v>6737</v>
      </c>
      <c r="F7158" s="3"/>
      <c r="O7158"/>
      <c r="P7158"/>
      <c r="Q7158"/>
      <c r="U7158" s="969"/>
      <c r="V7158" s="38"/>
      <c r="W7158" s="38"/>
    </row>
    <row r="7159" spans="1:23" x14ac:dyDescent="0.35">
      <c r="A7159" s="1045">
        <v>73725</v>
      </c>
      <c r="B7159" s="1062">
        <v>1.77</v>
      </c>
      <c r="C7159" s="165" t="s">
        <v>6900</v>
      </c>
      <c r="D7159" s="1"/>
      <c r="E7159" s="972" t="s">
        <v>6737</v>
      </c>
      <c r="F7159" s="3"/>
      <c r="O7159"/>
      <c r="P7159"/>
      <c r="Q7159"/>
      <c r="U7159" s="969"/>
      <c r="V7159" s="38"/>
      <c r="W7159" s="38"/>
    </row>
    <row r="7160" spans="1:23" x14ac:dyDescent="0.35">
      <c r="A7160" s="1045">
        <v>73725</v>
      </c>
      <c r="B7160" s="1062">
        <v>1.77</v>
      </c>
      <c r="C7160" s="165" t="s">
        <v>6901</v>
      </c>
      <c r="D7160" s="1"/>
      <c r="E7160" s="972" t="s">
        <v>6737</v>
      </c>
      <c r="F7160" s="3"/>
      <c r="O7160"/>
      <c r="P7160"/>
      <c r="Q7160"/>
      <c r="U7160" s="969"/>
      <c r="V7160" s="38"/>
      <c r="W7160" s="38"/>
    </row>
    <row r="7161" spans="1:23" x14ac:dyDescent="0.35">
      <c r="A7161" s="1045">
        <v>73725</v>
      </c>
      <c r="B7161" s="1062">
        <v>1.77</v>
      </c>
      <c r="C7161" s="165" t="s">
        <v>6902</v>
      </c>
      <c r="D7161" s="1"/>
      <c r="E7161" s="972" t="s">
        <v>6737</v>
      </c>
      <c r="F7161" s="3"/>
      <c r="O7161"/>
      <c r="P7161"/>
      <c r="Q7161"/>
      <c r="U7161" s="969"/>
      <c r="V7161" s="38"/>
      <c r="W7161" s="38"/>
    </row>
    <row r="7162" spans="1:23" x14ac:dyDescent="0.35">
      <c r="A7162" s="1045">
        <v>73725</v>
      </c>
      <c r="B7162" s="1062">
        <v>1.77</v>
      </c>
      <c r="C7162" s="165" t="s">
        <v>6903</v>
      </c>
      <c r="D7162" s="1"/>
      <c r="E7162" s="972" t="s">
        <v>6737</v>
      </c>
      <c r="F7162" s="3"/>
      <c r="O7162"/>
      <c r="P7162"/>
      <c r="Q7162"/>
      <c r="U7162" s="969"/>
      <c r="V7162" s="38"/>
      <c r="W7162" s="38"/>
    </row>
    <row r="7163" spans="1:23" x14ac:dyDescent="0.35">
      <c r="A7163" s="1045">
        <v>73725</v>
      </c>
      <c r="B7163" s="1062">
        <v>1.77</v>
      </c>
      <c r="C7163" s="165" t="s">
        <v>6904</v>
      </c>
      <c r="D7163" s="1"/>
      <c r="E7163" s="972" t="s">
        <v>6737</v>
      </c>
      <c r="F7163" s="3"/>
      <c r="O7163"/>
      <c r="P7163"/>
      <c r="Q7163"/>
      <c r="U7163" s="969"/>
      <c r="V7163" s="38"/>
      <c r="W7163" s="38"/>
    </row>
    <row r="7164" spans="1:23" x14ac:dyDescent="0.35">
      <c r="A7164" s="1045">
        <v>73725</v>
      </c>
      <c r="B7164" s="1062">
        <v>1.77</v>
      </c>
      <c r="C7164" s="165" t="s">
        <v>6905</v>
      </c>
      <c r="D7164" s="1"/>
      <c r="E7164" s="972" t="s">
        <v>6737</v>
      </c>
      <c r="F7164" s="3"/>
      <c r="O7164"/>
      <c r="P7164"/>
      <c r="Q7164"/>
      <c r="U7164" s="969"/>
      <c r="V7164" s="38"/>
      <c r="W7164" s="38"/>
    </row>
    <row r="7165" spans="1:23" x14ac:dyDescent="0.35">
      <c r="A7165" s="1045">
        <v>74150</v>
      </c>
      <c r="B7165" s="1062">
        <v>1.1599999999999999</v>
      </c>
      <c r="C7165" s="165" t="s">
        <v>6788</v>
      </c>
      <c r="D7165" s="1"/>
      <c r="E7165" s="972" t="s">
        <v>6737</v>
      </c>
      <c r="F7165" s="3"/>
      <c r="O7165"/>
      <c r="P7165"/>
      <c r="Q7165"/>
      <c r="U7165" s="969"/>
      <c r="V7165" s="38"/>
      <c r="W7165" s="38"/>
    </row>
    <row r="7166" spans="1:23" x14ac:dyDescent="0.35">
      <c r="A7166" s="1045">
        <v>74160</v>
      </c>
      <c r="B7166" s="1062">
        <v>1.24</v>
      </c>
      <c r="C7166" s="165" t="s">
        <v>6822</v>
      </c>
      <c r="D7166" s="1"/>
      <c r="E7166" s="972" t="s">
        <v>6737</v>
      </c>
      <c r="F7166" s="3"/>
      <c r="O7166"/>
      <c r="P7166"/>
      <c r="Q7166"/>
      <c r="U7166" s="969"/>
      <c r="V7166" s="38"/>
      <c r="W7166" s="38"/>
    </row>
    <row r="7167" spans="1:23" x14ac:dyDescent="0.35">
      <c r="A7167" s="1045">
        <v>74176</v>
      </c>
      <c r="B7167" s="1062">
        <v>1.7</v>
      </c>
      <c r="C7167" s="165" t="s">
        <v>6894</v>
      </c>
      <c r="D7167" s="1"/>
      <c r="E7167" s="972" t="s">
        <v>6737</v>
      </c>
      <c r="F7167" s="3"/>
      <c r="O7167"/>
      <c r="P7167"/>
      <c r="Q7167"/>
      <c r="U7167" s="969"/>
      <c r="V7167" s="38"/>
      <c r="W7167" s="38"/>
    </row>
    <row r="7168" spans="1:23" x14ac:dyDescent="0.35">
      <c r="A7168" s="1045">
        <v>74177</v>
      </c>
      <c r="B7168" s="1062">
        <v>1.77</v>
      </c>
      <c r="C7168" s="165" t="s">
        <v>6906</v>
      </c>
      <c r="D7168" s="1"/>
      <c r="E7168" s="972" t="s">
        <v>6737</v>
      </c>
      <c r="F7168" s="3"/>
      <c r="O7168"/>
      <c r="P7168"/>
      <c r="Q7168"/>
      <c r="U7168" s="969"/>
      <c r="V7168" s="38"/>
      <c r="W7168" s="38"/>
    </row>
    <row r="7169" spans="1:23" x14ac:dyDescent="0.35">
      <c r="A7169" s="1045">
        <v>74177</v>
      </c>
      <c r="B7169" s="1062">
        <v>1.77</v>
      </c>
      <c r="C7169" s="165" t="s">
        <v>6907</v>
      </c>
      <c r="D7169" s="1"/>
      <c r="E7169" s="972" t="s">
        <v>6737</v>
      </c>
      <c r="F7169" s="3"/>
      <c r="O7169"/>
      <c r="P7169"/>
      <c r="Q7169"/>
      <c r="U7169" s="969"/>
      <c r="V7169" s="38"/>
      <c r="W7169" s="38"/>
    </row>
    <row r="7170" spans="1:23" x14ac:dyDescent="0.35">
      <c r="A7170" s="1045">
        <v>74177</v>
      </c>
      <c r="B7170" s="1062">
        <v>1.77</v>
      </c>
      <c r="C7170" s="165" t="s">
        <v>6908</v>
      </c>
      <c r="D7170" s="1"/>
      <c r="E7170" s="972" t="s">
        <v>6737</v>
      </c>
      <c r="F7170" s="3"/>
      <c r="O7170"/>
      <c r="P7170"/>
      <c r="Q7170"/>
      <c r="U7170" s="969"/>
      <c r="V7170" s="38"/>
      <c r="W7170" s="38"/>
    </row>
    <row r="7171" spans="1:23" x14ac:dyDescent="0.35">
      <c r="A7171" s="1045">
        <v>74178</v>
      </c>
      <c r="B7171" s="1062">
        <v>1.96</v>
      </c>
      <c r="C7171" s="165" t="s">
        <v>6911</v>
      </c>
      <c r="D7171" s="1"/>
      <c r="E7171" s="972" t="s">
        <v>6737</v>
      </c>
      <c r="F7171" s="3"/>
      <c r="O7171"/>
      <c r="P7171"/>
      <c r="Q7171"/>
      <c r="U7171" s="969"/>
      <c r="V7171" s="38"/>
      <c r="W7171" s="38"/>
    </row>
    <row r="7172" spans="1:23" x14ac:dyDescent="0.35">
      <c r="A7172" s="1045">
        <v>74183</v>
      </c>
      <c r="B7172" s="1062">
        <v>2.15</v>
      </c>
      <c r="C7172" s="791" t="s">
        <v>6954</v>
      </c>
      <c r="D7172" s="1"/>
      <c r="E7172" s="972" t="s">
        <v>6737</v>
      </c>
      <c r="F7172" s="3"/>
      <c r="O7172"/>
      <c r="P7172"/>
      <c r="Q7172"/>
      <c r="U7172" s="969"/>
      <c r="V7172" s="38"/>
      <c r="W7172" s="38"/>
    </row>
    <row r="7173" spans="1:23" x14ac:dyDescent="0.35">
      <c r="A7173" s="1045">
        <v>74183</v>
      </c>
      <c r="B7173" s="1062">
        <v>2.15</v>
      </c>
      <c r="C7173" s="165" t="s">
        <v>6955</v>
      </c>
      <c r="D7173" s="1"/>
      <c r="E7173" s="972" t="s">
        <v>6737</v>
      </c>
      <c r="F7173" s="3"/>
      <c r="O7173"/>
      <c r="P7173"/>
      <c r="Q7173"/>
      <c r="U7173" s="969"/>
      <c r="V7173" s="38"/>
      <c r="W7173" s="38"/>
    </row>
    <row r="7174" spans="1:23" x14ac:dyDescent="0.35">
      <c r="A7174" s="1045">
        <v>77046</v>
      </c>
      <c r="B7174" s="1062">
        <v>1.41</v>
      </c>
      <c r="C7174" s="165" t="s">
        <v>6853</v>
      </c>
      <c r="D7174" s="1"/>
      <c r="E7174" s="972" t="s">
        <v>6737</v>
      </c>
      <c r="F7174" s="3"/>
      <c r="O7174"/>
      <c r="P7174"/>
      <c r="Q7174"/>
      <c r="U7174" s="969"/>
      <c r="V7174" s="38"/>
      <c r="W7174" s="38"/>
    </row>
    <row r="7175" spans="1:23" x14ac:dyDescent="0.35">
      <c r="A7175" s="1045">
        <v>77046</v>
      </c>
      <c r="B7175" s="1062">
        <v>1.41</v>
      </c>
      <c r="C7175" s="165" t="s">
        <v>6854</v>
      </c>
      <c r="D7175" s="1"/>
      <c r="E7175" s="972" t="s">
        <v>6737</v>
      </c>
      <c r="F7175" s="3"/>
      <c r="O7175"/>
      <c r="P7175"/>
      <c r="Q7175"/>
      <c r="U7175" s="969"/>
      <c r="V7175" s="38"/>
      <c r="W7175" s="38"/>
    </row>
    <row r="7176" spans="1:23" x14ac:dyDescent="0.35">
      <c r="A7176" s="1045">
        <v>77048</v>
      </c>
      <c r="B7176" s="1062">
        <v>2.0499999999999998</v>
      </c>
      <c r="C7176" s="165" t="s">
        <v>6914</v>
      </c>
      <c r="D7176" s="1"/>
      <c r="E7176" s="972" t="s">
        <v>6737</v>
      </c>
      <c r="F7176" s="3"/>
      <c r="O7176"/>
      <c r="P7176"/>
      <c r="Q7176"/>
      <c r="U7176" s="969"/>
      <c r="V7176" s="38"/>
      <c r="W7176" s="38"/>
    </row>
    <row r="7177" spans="1:23" x14ac:dyDescent="0.35">
      <c r="A7177" s="1045">
        <v>77048</v>
      </c>
      <c r="B7177" s="1062">
        <v>2.0499999999999998</v>
      </c>
      <c r="C7177" s="165" t="s">
        <v>6915</v>
      </c>
      <c r="D7177" s="1"/>
      <c r="E7177" s="972" t="s">
        <v>6737</v>
      </c>
      <c r="F7177" s="3"/>
      <c r="O7177"/>
      <c r="P7177"/>
      <c r="Q7177"/>
      <c r="U7177" s="969"/>
      <c r="V7177" s="38"/>
      <c r="W7177" s="38"/>
    </row>
    <row r="7178" spans="1:23" x14ac:dyDescent="0.35">
      <c r="A7178" s="1045" t="s">
        <v>494</v>
      </c>
      <c r="B7178" s="1062">
        <v>1.96</v>
      </c>
      <c r="C7178" s="165" t="s">
        <v>6912</v>
      </c>
      <c r="D7178" s="1"/>
      <c r="E7178" s="972" t="s">
        <v>6737</v>
      </c>
      <c r="F7178" s="3"/>
      <c r="O7178"/>
      <c r="P7178"/>
      <c r="Q7178"/>
      <c r="U7178" s="969"/>
      <c r="V7178" s="38"/>
      <c r="W7178" s="38"/>
    </row>
    <row r="7179" spans="1:23" x14ac:dyDescent="0.35">
      <c r="A7179" s="1045" t="s">
        <v>494</v>
      </c>
      <c r="B7179" s="1062">
        <v>1.96</v>
      </c>
      <c r="C7179" s="165" t="s">
        <v>6913</v>
      </c>
      <c r="D7179" s="1"/>
      <c r="E7179" s="972" t="s">
        <v>6737</v>
      </c>
      <c r="F7179" s="3"/>
      <c r="O7179"/>
      <c r="P7179"/>
      <c r="Q7179"/>
      <c r="U7179" s="969"/>
      <c r="V7179" s="38"/>
      <c r="W7179" s="38"/>
    </row>
    <row r="7180" spans="1:23" x14ac:dyDescent="0.35">
      <c r="A7180" s="1034">
        <v>70100</v>
      </c>
      <c r="B7180" s="1050">
        <v>0.18</v>
      </c>
      <c r="C7180" s="93" t="s">
        <v>7052</v>
      </c>
      <c r="D7180" s="1"/>
      <c r="E7180" s="973" t="s">
        <v>6965</v>
      </c>
      <c r="F7180" s="3"/>
      <c r="O7180"/>
      <c r="P7180"/>
      <c r="Q7180"/>
      <c r="U7180" s="969"/>
      <c r="V7180" s="38"/>
      <c r="W7180" s="38"/>
    </row>
    <row r="7181" spans="1:23" x14ac:dyDescent="0.35">
      <c r="A7181" s="1034">
        <v>70100</v>
      </c>
      <c r="B7181" s="1050">
        <v>0.18</v>
      </c>
      <c r="C7181" s="93" t="s">
        <v>7053</v>
      </c>
      <c r="D7181" s="1"/>
      <c r="E7181" s="973" t="s">
        <v>6965</v>
      </c>
      <c r="F7181" s="3"/>
      <c r="O7181"/>
      <c r="P7181"/>
      <c r="Q7181"/>
      <c r="U7181" s="969"/>
      <c r="V7181" s="38"/>
      <c r="W7181" s="38"/>
    </row>
    <row r="7182" spans="1:23" x14ac:dyDescent="0.35">
      <c r="A7182" s="1034">
        <v>70110</v>
      </c>
      <c r="B7182" s="1050">
        <v>0.24</v>
      </c>
      <c r="C7182" s="94" t="s">
        <v>7095</v>
      </c>
      <c r="D7182" s="1"/>
      <c r="E7182" s="973" t="s">
        <v>6965</v>
      </c>
      <c r="F7182" s="3"/>
      <c r="O7182"/>
      <c r="P7182"/>
      <c r="Q7182"/>
      <c r="U7182" s="969"/>
      <c r="V7182" s="38"/>
      <c r="W7182" s="38"/>
    </row>
    <row r="7183" spans="1:23" x14ac:dyDescent="0.35">
      <c r="A7183" s="1035">
        <v>70130</v>
      </c>
      <c r="B7183" s="1051">
        <v>0.33</v>
      </c>
      <c r="C7183" s="354" t="s">
        <v>7114</v>
      </c>
      <c r="D7183" s="38"/>
      <c r="E7183" s="973" t="s">
        <v>6965</v>
      </c>
      <c r="F7183" s="3"/>
      <c r="O7183"/>
      <c r="P7183"/>
      <c r="Q7183"/>
      <c r="U7183" s="969"/>
      <c r="V7183" s="38"/>
      <c r="W7183" s="38"/>
    </row>
    <row r="7184" spans="1:23" x14ac:dyDescent="0.35">
      <c r="A7184" s="1035">
        <v>70130</v>
      </c>
      <c r="B7184" s="1051">
        <v>0.33</v>
      </c>
      <c r="C7184" s="354" t="s">
        <v>7115</v>
      </c>
      <c r="D7184" s="1"/>
      <c r="E7184" s="973" t="s">
        <v>6965</v>
      </c>
      <c r="F7184" s="3"/>
      <c r="O7184"/>
      <c r="P7184"/>
      <c r="Q7184"/>
      <c r="U7184" s="969"/>
      <c r="V7184" s="38"/>
      <c r="W7184" s="38"/>
    </row>
    <row r="7185" spans="1:23" x14ac:dyDescent="0.35">
      <c r="A7185" s="1034">
        <v>70140</v>
      </c>
      <c r="B7185" s="1050">
        <v>0.19</v>
      </c>
      <c r="C7185" s="93" t="s">
        <v>7070</v>
      </c>
      <c r="D7185" s="1"/>
      <c r="E7185" s="973" t="s">
        <v>6965</v>
      </c>
      <c r="F7185" s="3"/>
      <c r="O7185"/>
      <c r="P7185"/>
      <c r="Q7185"/>
      <c r="U7185" s="969"/>
      <c r="V7185" s="38"/>
      <c r="W7185" s="38"/>
    </row>
    <row r="7186" spans="1:23" x14ac:dyDescent="0.35">
      <c r="A7186" s="1034">
        <v>70140</v>
      </c>
      <c r="B7186" s="1050">
        <v>0.19</v>
      </c>
      <c r="C7186" s="94" t="s">
        <v>7071</v>
      </c>
      <c r="D7186" s="1"/>
      <c r="E7186" s="973" t="s">
        <v>6965</v>
      </c>
      <c r="F7186" s="3"/>
      <c r="O7186"/>
      <c r="P7186"/>
      <c r="Q7186"/>
      <c r="U7186" s="969"/>
      <c r="V7186" s="38"/>
      <c r="W7186" s="38"/>
    </row>
    <row r="7187" spans="1:23" x14ac:dyDescent="0.35">
      <c r="A7187" s="1034">
        <v>70150</v>
      </c>
      <c r="B7187" s="1050">
        <v>0.25</v>
      </c>
      <c r="C7187" s="93" t="s">
        <v>1352</v>
      </c>
      <c r="D7187" s="1"/>
      <c r="E7187" s="973" t="s">
        <v>6965</v>
      </c>
      <c r="F7187" s="3"/>
      <c r="O7187"/>
      <c r="P7187"/>
      <c r="Q7187"/>
      <c r="U7187" s="969"/>
      <c r="V7187" s="38"/>
      <c r="W7187" s="38"/>
    </row>
    <row r="7188" spans="1:23" x14ac:dyDescent="0.35">
      <c r="A7188" s="1034">
        <v>70150</v>
      </c>
      <c r="B7188" s="1050">
        <v>0.25</v>
      </c>
      <c r="C7188" s="93" t="s">
        <v>7096</v>
      </c>
      <c r="D7188" s="1"/>
      <c r="E7188" s="973" t="s">
        <v>6965</v>
      </c>
      <c r="F7188" s="3"/>
      <c r="O7188"/>
      <c r="P7188"/>
      <c r="Q7188"/>
      <c r="U7188" s="969"/>
      <c r="V7188" s="38"/>
      <c r="W7188" s="38"/>
    </row>
    <row r="7189" spans="1:23" x14ac:dyDescent="0.35">
      <c r="A7189" s="1034">
        <v>70160</v>
      </c>
      <c r="B7189" s="1050">
        <v>0.17</v>
      </c>
      <c r="C7189" s="94" t="s">
        <v>7024</v>
      </c>
      <c r="D7189" s="1"/>
      <c r="E7189" s="973" t="s">
        <v>6965</v>
      </c>
      <c r="F7189" s="3"/>
      <c r="O7189"/>
      <c r="P7189"/>
      <c r="Q7189"/>
      <c r="U7189" s="969"/>
      <c r="V7189" s="38"/>
      <c r="W7189" s="38"/>
    </row>
    <row r="7190" spans="1:23" x14ac:dyDescent="0.35">
      <c r="A7190" s="1034">
        <v>70200</v>
      </c>
      <c r="B7190" s="1050">
        <v>0.27</v>
      </c>
      <c r="C7190" s="93" t="s">
        <v>7104</v>
      </c>
      <c r="D7190" s="1"/>
      <c r="E7190" s="973" t="s">
        <v>6965</v>
      </c>
      <c r="F7190" s="3"/>
      <c r="O7190"/>
      <c r="P7190"/>
      <c r="Q7190"/>
      <c r="U7190" s="969"/>
      <c r="V7190" s="38"/>
      <c r="W7190" s="38"/>
    </row>
    <row r="7191" spans="1:23" x14ac:dyDescent="0.35">
      <c r="A7191" s="1034">
        <v>70210</v>
      </c>
      <c r="B7191" s="1050">
        <v>0.17</v>
      </c>
      <c r="C7191" s="93" t="s">
        <v>7025</v>
      </c>
      <c r="D7191" s="1"/>
      <c r="E7191" s="973" t="s">
        <v>6965</v>
      </c>
      <c r="F7191" s="3"/>
      <c r="O7191"/>
      <c r="P7191"/>
      <c r="Q7191"/>
      <c r="U7191" s="969"/>
      <c r="V7191" s="38"/>
      <c r="W7191" s="38"/>
    </row>
    <row r="7192" spans="1:23" x14ac:dyDescent="0.35">
      <c r="A7192" s="1034">
        <v>70210</v>
      </c>
      <c r="B7192" s="1050">
        <v>0.17</v>
      </c>
      <c r="C7192" s="93" t="s">
        <v>7026</v>
      </c>
      <c r="D7192" s="1"/>
      <c r="E7192" s="973" t="s">
        <v>6965</v>
      </c>
      <c r="F7192" s="3"/>
      <c r="O7192"/>
      <c r="P7192"/>
      <c r="Q7192"/>
      <c r="U7192" s="969"/>
      <c r="V7192" s="38"/>
      <c r="W7192" s="38"/>
    </row>
    <row r="7193" spans="1:23" x14ac:dyDescent="0.35">
      <c r="A7193" s="1034">
        <v>70210</v>
      </c>
      <c r="B7193" s="1050">
        <v>0.17</v>
      </c>
      <c r="C7193" s="93" t="s">
        <v>7027</v>
      </c>
      <c r="D7193" s="1"/>
      <c r="E7193" s="973" t="s">
        <v>6965</v>
      </c>
      <c r="F7193" s="3"/>
      <c r="O7193"/>
      <c r="P7193"/>
      <c r="Q7193"/>
      <c r="U7193" s="969"/>
      <c r="V7193" s="38"/>
      <c r="W7193" s="38"/>
    </row>
    <row r="7194" spans="1:23" x14ac:dyDescent="0.35">
      <c r="A7194" s="1034">
        <v>70220</v>
      </c>
      <c r="B7194" s="1050">
        <v>0.21</v>
      </c>
      <c r="C7194" s="93" t="s">
        <v>7079</v>
      </c>
      <c r="D7194" s="1"/>
      <c r="E7194" s="973" t="s">
        <v>6965</v>
      </c>
      <c r="F7194" s="3"/>
      <c r="O7194"/>
      <c r="P7194"/>
      <c r="Q7194"/>
      <c r="U7194" s="969"/>
      <c r="V7194" s="38"/>
      <c r="W7194" s="38"/>
    </row>
    <row r="7195" spans="1:23" x14ac:dyDescent="0.35">
      <c r="A7195" s="1036">
        <v>70250</v>
      </c>
      <c r="B7195" s="1052">
        <v>0.18</v>
      </c>
      <c r="C7195" s="307" t="s">
        <v>6196</v>
      </c>
      <c r="D7195" s="1"/>
      <c r="E7195" s="973" t="s">
        <v>6965</v>
      </c>
      <c r="F7195" s="3"/>
      <c r="O7195"/>
      <c r="P7195"/>
      <c r="Q7195"/>
      <c r="U7195" s="969"/>
      <c r="V7195" s="38"/>
      <c r="W7195" s="38"/>
    </row>
    <row r="7196" spans="1:23" x14ac:dyDescent="0.35">
      <c r="A7196" s="1036">
        <v>70250</v>
      </c>
      <c r="B7196" s="1052">
        <v>0.18</v>
      </c>
      <c r="C7196" s="307" t="s">
        <v>7054</v>
      </c>
      <c r="D7196" s="1"/>
      <c r="E7196" s="973" t="s">
        <v>6965</v>
      </c>
      <c r="F7196" s="3"/>
      <c r="O7196"/>
      <c r="P7196"/>
      <c r="Q7196"/>
      <c r="U7196" s="969"/>
      <c r="V7196" s="38"/>
      <c r="W7196" s="38"/>
    </row>
    <row r="7197" spans="1:23" x14ac:dyDescent="0.35">
      <c r="A7197" s="1034">
        <v>70260</v>
      </c>
      <c r="B7197" s="1050">
        <v>0.27</v>
      </c>
      <c r="C7197" s="93" t="s">
        <v>7105</v>
      </c>
      <c r="D7197" s="1"/>
      <c r="E7197" s="973" t="s">
        <v>6965</v>
      </c>
      <c r="F7197" s="3"/>
      <c r="O7197"/>
      <c r="P7197"/>
      <c r="Q7197"/>
      <c r="U7197" s="969"/>
      <c r="V7197" s="38"/>
      <c r="W7197" s="38"/>
    </row>
    <row r="7198" spans="1:23" x14ac:dyDescent="0.35">
      <c r="A7198" s="1035">
        <v>70330</v>
      </c>
      <c r="B7198" s="1051">
        <v>0.23</v>
      </c>
      <c r="C7198" s="94" t="s">
        <v>7094</v>
      </c>
      <c r="D7198" s="1"/>
      <c r="E7198" s="973" t="s">
        <v>6965</v>
      </c>
      <c r="F7198" s="3"/>
      <c r="O7198"/>
      <c r="P7198"/>
      <c r="Q7198"/>
      <c r="U7198" s="969"/>
      <c r="V7198" s="38"/>
      <c r="W7198" s="38"/>
    </row>
    <row r="7199" spans="1:23" x14ac:dyDescent="0.35">
      <c r="A7199" s="1480">
        <v>70336</v>
      </c>
      <c r="B7199" s="1481">
        <v>1.44</v>
      </c>
      <c r="C7199" s="307" t="s">
        <v>7244</v>
      </c>
      <c r="D7199" s="1"/>
      <c r="E7199" s="973" t="s">
        <v>6965</v>
      </c>
      <c r="F7199" s="3"/>
      <c r="O7199"/>
      <c r="P7199"/>
      <c r="Q7199"/>
      <c r="U7199" s="969"/>
      <c r="V7199" s="38"/>
      <c r="W7199" s="38"/>
    </row>
    <row r="7200" spans="1:23" x14ac:dyDescent="0.35">
      <c r="A7200" s="1034">
        <v>70360</v>
      </c>
      <c r="B7200" s="1050">
        <v>0.18</v>
      </c>
      <c r="C7200" s="94" t="s">
        <v>7055</v>
      </c>
      <c r="D7200" s="1"/>
      <c r="E7200" s="973" t="s">
        <v>6965</v>
      </c>
      <c r="F7200" s="3"/>
      <c r="O7200"/>
      <c r="P7200"/>
      <c r="Q7200"/>
      <c r="U7200" s="969"/>
      <c r="V7200" s="38"/>
      <c r="W7200" s="38"/>
    </row>
    <row r="7201" spans="1:23" x14ac:dyDescent="0.35">
      <c r="A7201" s="1034">
        <v>70360</v>
      </c>
      <c r="B7201" s="1050">
        <v>0.18</v>
      </c>
      <c r="C7201" s="94" t="s">
        <v>7056</v>
      </c>
      <c r="D7201" s="1"/>
      <c r="E7201" s="973" t="s">
        <v>6965</v>
      </c>
      <c r="F7201" s="3"/>
      <c r="O7201"/>
      <c r="P7201"/>
      <c r="Q7201"/>
      <c r="U7201" s="969"/>
      <c r="V7201" s="38"/>
      <c r="W7201" s="38"/>
    </row>
    <row r="7202" spans="1:23" x14ac:dyDescent="0.35">
      <c r="A7202" s="1036">
        <v>70450</v>
      </c>
      <c r="B7202" s="1052">
        <v>0.83</v>
      </c>
      <c r="C7202" s="307" t="s">
        <v>7172</v>
      </c>
      <c r="D7202" s="1"/>
      <c r="E7202" s="973" t="s">
        <v>6965</v>
      </c>
      <c r="F7202" s="3"/>
      <c r="O7202"/>
      <c r="P7202"/>
      <c r="Q7202"/>
      <c r="U7202" s="969"/>
      <c r="V7202" s="38"/>
      <c r="W7202" s="38"/>
    </row>
    <row r="7203" spans="1:23" x14ac:dyDescent="0.35">
      <c r="A7203" s="1036">
        <v>70450</v>
      </c>
      <c r="B7203" s="1052">
        <v>0.83</v>
      </c>
      <c r="C7203" s="307" t="s">
        <v>7173</v>
      </c>
      <c r="D7203" s="1"/>
      <c r="E7203" s="973" t="s">
        <v>6965</v>
      </c>
      <c r="F7203" s="3"/>
      <c r="O7203"/>
      <c r="P7203"/>
      <c r="Q7203"/>
      <c r="U7203" s="969"/>
      <c r="V7203" s="38"/>
      <c r="W7203" s="38"/>
    </row>
    <row r="7204" spans="1:23" x14ac:dyDescent="0.35">
      <c r="A7204" s="1034">
        <v>70450</v>
      </c>
      <c r="B7204" s="1050">
        <v>0.83</v>
      </c>
      <c r="C7204" s="93" t="s">
        <v>6031</v>
      </c>
      <c r="D7204" s="1"/>
      <c r="E7204" s="973" t="s">
        <v>6965</v>
      </c>
      <c r="F7204" s="3"/>
      <c r="O7204"/>
      <c r="P7204"/>
      <c r="Q7204"/>
      <c r="U7204" s="969"/>
      <c r="V7204" s="38"/>
      <c r="W7204" s="38"/>
    </row>
    <row r="7205" spans="1:23" x14ac:dyDescent="0.35">
      <c r="A7205" s="1034">
        <v>70450</v>
      </c>
      <c r="B7205" s="1050">
        <v>0.83</v>
      </c>
      <c r="C7205" s="93" t="s">
        <v>7174</v>
      </c>
      <c r="D7205" s="1"/>
      <c r="E7205" s="973" t="s">
        <v>6965</v>
      </c>
      <c r="F7205" s="3"/>
      <c r="O7205"/>
      <c r="P7205"/>
      <c r="Q7205"/>
      <c r="U7205" s="969"/>
      <c r="V7205" s="38"/>
      <c r="W7205" s="38"/>
    </row>
    <row r="7206" spans="1:23" x14ac:dyDescent="0.35">
      <c r="A7206" s="1034">
        <v>70470</v>
      </c>
      <c r="B7206" s="1050">
        <v>1.24</v>
      </c>
      <c r="C7206" s="93" t="s">
        <v>7210</v>
      </c>
      <c r="D7206" s="1"/>
      <c r="E7206" s="973" t="s">
        <v>6965</v>
      </c>
      <c r="F7206" s="3"/>
      <c r="O7206"/>
      <c r="P7206"/>
      <c r="Q7206"/>
      <c r="U7206" s="969"/>
      <c r="V7206" s="38"/>
      <c r="W7206" s="38"/>
    </row>
    <row r="7207" spans="1:23" x14ac:dyDescent="0.35">
      <c r="A7207" s="1034">
        <v>70470</v>
      </c>
      <c r="B7207" s="1050">
        <v>1.24</v>
      </c>
      <c r="C7207" s="93" t="s">
        <v>7211</v>
      </c>
      <c r="D7207" s="1"/>
      <c r="E7207" s="973" t="s">
        <v>6965</v>
      </c>
      <c r="F7207" s="3"/>
      <c r="O7207"/>
      <c r="P7207"/>
      <c r="Q7207"/>
      <c r="U7207" s="969"/>
      <c r="V7207" s="38"/>
      <c r="W7207" s="38"/>
    </row>
    <row r="7208" spans="1:23" x14ac:dyDescent="0.35">
      <c r="A7208" s="1034">
        <v>70471</v>
      </c>
      <c r="B7208" s="1050">
        <v>2.5</v>
      </c>
      <c r="C7208" s="94" t="s">
        <v>7328</v>
      </c>
      <c r="D7208" s="1"/>
      <c r="E7208" s="973" t="s">
        <v>6965</v>
      </c>
      <c r="F7208" s="3"/>
      <c r="O7208"/>
      <c r="P7208"/>
      <c r="Q7208"/>
      <c r="U7208" s="969"/>
      <c r="V7208" s="38"/>
      <c r="W7208" s="38"/>
    </row>
    <row r="7209" spans="1:23" x14ac:dyDescent="0.35">
      <c r="A7209" s="1034">
        <v>70471</v>
      </c>
      <c r="B7209" s="1050">
        <v>2.5</v>
      </c>
      <c r="C7209" s="94" t="s">
        <v>7329</v>
      </c>
      <c r="D7209" s="1"/>
      <c r="E7209" s="973" t="s">
        <v>6965</v>
      </c>
      <c r="F7209" s="3"/>
      <c r="O7209"/>
      <c r="P7209"/>
      <c r="Q7209"/>
      <c r="U7209" s="969"/>
      <c r="V7209" s="38"/>
      <c r="W7209" s="38"/>
    </row>
    <row r="7210" spans="1:23" x14ac:dyDescent="0.35">
      <c r="A7210" s="1034">
        <v>70471</v>
      </c>
      <c r="B7210" s="1050">
        <v>2.5</v>
      </c>
      <c r="C7210" s="94" t="s">
        <v>7330</v>
      </c>
      <c r="D7210" s="1"/>
      <c r="E7210" s="973" t="s">
        <v>6965</v>
      </c>
      <c r="F7210" s="3"/>
      <c r="O7210"/>
      <c r="P7210"/>
      <c r="Q7210"/>
      <c r="U7210" s="969"/>
      <c r="V7210" s="38"/>
      <c r="W7210" s="38"/>
    </row>
    <row r="7211" spans="1:23" x14ac:dyDescent="0.35">
      <c r="A7211" s="1035">
        <v>70480</v>
      </c>
      <c r="B7211" s="1051">
        <v>1.25</v>
      </c>
      <c r="C7211" s="94" t="s">
        <v>7220</v>
      </c>
      <c r="D7211" s="1"/>
      <c r="E7211" s="973" t="s">
        <v>6965</v>
      </c>
      <c r="F7211" s="3"/>
      <c r="O7211"/>
      <c r="P7211"/>
      <c r="Q7211"/>
      <c r="U7211" s="969"/>
      <c r="V7211" s="38"/>
      <c r="W7211" s="38"/>
    </row>
    <row r="7212" spans="1:23" x14ac:dyDescent="0.35">
      <c r="A7212" s="1035">
        <v>70482</v>
      </c>
      <c r="B7212" s="1051">
        <v>1.24</v>
      </c>
      <c r="C7212" s="94" t="s">
        <v>7212</v>
      </c>
      <c r="D7212" s="1"/>
      <c r="E7212" s="973" t="s">
        <v>6965</v>
      </c>
      <c r="F7212" s="3"/>
      <c r="O7212"/>
      <c r="P7212"/>
      <c r="Q7212"/>
      <c r="U7212" s="969"/>
      <c r="V7212" s="38"/>
      <c r="W7212" s="38"/>
    </row>
    <row r="7213" spans="1:23" x14ac:dyDescent="0.35">
      <c r="A7213" s="1036">
        <v>70482</v>
      </c>
      <c r="B7213" s="1052">
        <v>1.24</v>
      </c>
      <c r="C7213" s="307" t="s">
        <v>7213</v>
      </c>
      <c r="D7213" s="1"/>
      <c r="E7213" s="973" t="s">
        <v>6965</v>
      </c>
      <c r="F7213" s="3"/>
      <c r="O7213"/>
      <c r="P7213"/>
      <c r="Q7213"/>
      <c r="U7213" s="969"/>
      <c r="V7213" s="38"/>
      <c r="W7213" s="38"/>
    </row>
    <row r="7214" spans="1:23" x14ac:dyDescent="0.35">
      <c r="A7214" s="1034">
        <v>70486</v>
      </c>
      <c r="B7214" s="1050">
        <v>0.83</v>
      </c>
      <c r="C7214" s="93" t="s">
        <v>7175</v>
      </c>
      <c r="D7214" s="1"/>
      <c r="E7214" s="973" t="s">
        <v>6965</v>
      </c>
      <c r="F7214" s="3"/>
      <c r="O7214"/>
      <c r="P7214"/>
      <c r="Q7214"/>
      <c r="U7214" s="969"/>
      <c r="V7214" s="38"/>
      <c r="W7214" s="38"/>
    </row>
    <row r="7215" spans="1:23" x14ac:dyDescent="0.35">
      <c r="A7215" s="1034">
        <v>70486</v>
      </c>
      <c r="B7215" s="1050">
        <v>0.83</v>
      </c>
      <c r="C7215" s="93" t="s">
        <v>6032</v>
      </c>
      <c r="D7215" s="1"/>
      <c r="E7215" s="973" t="s">
        <v>6965</v>
      </c>
      <c r="F7215" s="3"/>
      <c r="O7215"/>
      <c r="P7215"/>
      <c r="Q7215"/>
      <c r="U7215" s="969"/>
      <c r="V7215" s="38"/>
      <c r="W7215" s="38"/>
    </row>
    <row r="7216" spans="1:23" x14ac:dyDescent="0.35">
      <c r="A7216" s="1034">
        <v>70486</v>
      </c>
      <c r="B7216" s="1050">
        <v>0.83</v>
      </c>
      <c r="C7216" s="93" t="s">
        <v>7176</v>
      </c>
      <c r="D7216" s="1"/>
      <c r="E7216" s="973" t="s">
        <v>6965</v>
      </c>
      <c r="F7216" s="3"/>
      <c r="O7216"/>
      <c r="P7216"/>
      <c r="Q7216"/>
      <c r="U7216" s="969"/>
      <c r="V7216" s="38"/>
      <c r="W7216" s="38"/>
    </row>
    <row r="7217" spans="1:23" x14ac:dyDescent="0.35">
      <c r="A7217" s="1034">
        <v>70486</v>
      </c>
      <c r="B7217" s="1050">
        <v>0.83</v>
      </c>
      <c r="C7217" s="93" t="s">
        <v>7177</v>
      </c>
      <c r="D7217" s="1"/>
      <c r="E7217" s="973" t="s">
        <v>6965</v>
      </c>
      <c r="F7217" s="3"/>
      <c r="O7217"/>
      <c r="P7217"/>
      <c r="Q7217"/>
      <c r="U7217" s="969"/>
      <c r="V7217" s="38"/>
      <c r="W7217" s="38"/>
    </row>
    <row r="7218" spans="1:23" x14ac:dyDescent="0.35">
      <c r="A7218" s="1034">
        <v>70487</v>
      </c>
      <c r="B7218" s="1050">
        <v>1.1000000000000001</v>
      </c>
      <c r="C7218" s="94" t="s">
        <v>7194</v>
      </c>
      <c r="D7218" s="1"/>
      <c r="E7218" s="973" t="s">
        <v>6965</v>
      </c>
      <c r="F7218" s="3"/>
      <c r="O7218"/>
      <c r="P7218"/>
      <c r="Q7218"/>
      <c r="U7218" s="969"/>
      <c r="V7218" s="38"/>
      <c r="W7218" s="38"/>
    </row>
    <row r="7219" spans="1:23" x14ac:dyDescent="0.35">
      <c r="A7219" s="1480">
        <v>70487</v>
      </c>
      <c r="B7219" s="1481">
        <v>1.1000000000000001</v>
      </c>
      <c r="C7219" s="307" t="s">
        <v>7195</v>
      </c>
      <c r="D7219" s="1"/>
      <c r="E7219" s="973" t="s">
        <v>6965</v>
      </c>
      <c r="F7219" s="3"/>
      <c r="O7219"/>
      <c r="P7219"/>
      <c r="Q7219"/>
      <c r="U7219" s="969"/>
      <c r="V7219" s="38"/>
      <c r="W7219" s="38"/>
    </row>
    <row r="7220" spans="1:23" x14ac:dyDescent="0.35">
      <c r="A7220" s="1034">
        <v>70488</v>
      </c>
      <c r="B7220" s="1050">
        <v>1.24</v>
      </c>
      <c r="C7220" s="94" t="s">
        <v>7214</v>
      </c>
      <c r="D7220" s="1"/>
      <c r="E7220" s="973" t="s">
        <v>6965</v>
      </c>
      <c r="F7220" s="3"/>
      <c r="O7220"/>
      <c r="P7220"/>
      <c r="Q7220"/>
      <c r="U7220" s="969"/>
      <c r="V7220" s="38"/>
      <c r="W7220" s="38"/>
    </row>
    <row r="7221" spans="1:23" x14ac:dyDescent="0.35">
      <c r="A7221" s="1034">
        <v>70490</v>
      </c>
      <c r="B7221" s="1050">
        <v>1.25</v>
      </c>
      <c r="C7221" s="93" t="s">
        <v>7221</v>
      </c>
      <c r="D7221" s="1"/>
      <c r="E7221" s="973" t="s">
        <v>6965</v>
      </c>
      <c r="F7221" s="3"/>
      <c r="O7221"/>
      <c r="P7221"/>
      <c r="Q7221"/>
      <c r="U7221" s="969"/>
      <c r="V7221" s="38"/>
      <c r="W7221" s="38"/>
    </row>
    <row r="7222" spans="1:23" x14ac:dyDescent="0.35">
      <c r="A7222" s="1034">
        <v>70491</v>
      </c>
      <c r="B7222" s="1050">
        <v>1.35</v>
      </c>
      <c r="C7222" s="93" t="s">
        <v>7235</v>
      </c>
      <c r="E7222" s="973" t="s">
        <v>6965</v>
      </c>
      <c r="F7222" s="3"/>
      <c r="O7222"/>
      <c r="P7222"/>
      <c r="Q7222"/>
      <c r="U7222" s="969"/>
      <c r="V7222" s="38"/>
      <c r="W7222" s="38"/>
    </row>
    <row r="7223" spans="1:23" x14ac:dyDescent="0.35">
      <c r="A7223" s="1034">
        <v>70491</v>
      </c>
      <c r="B7223" s="1050">
        <v>1.35</v>
      </c>
      <c r="C7223" s="93" t="s">
        <v>7236</v>
      </c>
      <c r="E7223" s="973" t="s">
        <v>6965</v>
      </c>
      <c r="F7223" s="3"/>
      <c r="O7223"/>
      <c r="P7223"/>
      <c r="Q7223"/>
      <c r="U7223" s="969"/>
      <c r="V7223" s="38"/>
      <c r="W7223" s="38"/>
    </row>
    <row r="7224" spans="1:23" x14ac:dyDescent="0.35">
      <c r="A7224" s="1034">
        <v>70492</v>
      </c>
      <c r="B7224" s="1050">
        <v>1.58</v>
      </c>
      <c r="C7224" s="93" t="s">
        <v>7251</v>
      </c>
      <c r="D7224" s="1"/>
      <c r="E7224" s="973" t="s">
        <v>6965</v>
      </c>
      <c r="F7224" s="3"/>
      <c r="O7224"/>
      <c r="P7224"/>
      <c r="Q7224"/>
      <c r="U7224" s="969"/>
      <c r="V7224" s="38"/>
      <c r="W7224" s="38"/>
    </row>
    <row r="7225" spans="1:23" x14ac:dyDescent="0.35">
      <c r="A7225" s="1034">
        <v>70492</v>
      </c>
      <c r="B7225" s="1050">
        <v>1.58</v>
      </c>
      <c r="C7225" s="93" t="s">
        <v>7252</v>
      </c>
      <c r="D7225" s="1"/>
      <c r="E7225" s="973" t="s">
        <v>6965</v>
      </c>
      <c r="F7225" s="3"/>
      <c r="O7225"/>
      <c r="P7225"/>
      <c r="Q7225"/>
      <c r="U7225" s="969"/>
      <c r="V7225" s="38"/>
      <c r="W7225" s="38"/>
    </row>
    <row r="7226" spans="1:23" x14ac:dyDescent="0.35">
      <c r="A7226" s="1034">
        <v>70496</v>
      </c>
      <c r="B7226" s="1050">
        <v>1.71</v>
      </c>
      <c r="C7226" s="93" t="s">
        <v>7261</v>
      </c>
      <c r="D7226" s="1"/>
      <c r="E7226" s="973" t="s">
        <v>6965</v>
      </c>
      <c r="F7226" s="3"/>
      <c r="O7226"/>
      <c r="P7226"/>
      <c r="Q7226"/>
      <c r="U7226" s="969"/>
      <c r="V7226" s="38"/>
      <c r="W7226" s="38"/>
    </row>
    <row r="7227" spans="1:23" x14ac:dyDescent="0.35">
      <c r="A7227" s="1034">
        <v>70496</v>
      </c>
      <c r="B7227" s="1050">
        <v>1.71</v>
      </c>
      <c r="C7227" s="93" t="s">
        <v>7262</v>
      </c>
      <c r="D7227" s="1"/>
      <c r="E7227" s="973" t="s">
        <v>6965</v>
      </c>
      <c r="F7227" s="3"/>
      <c r="O7227"/>
      <c r="P7227"/>
      <c r="Q7227"/>
      <c r="U7227" s="969"/>
      <c r="V7227" s="38"/>
      <c r="W7227" s="38"/>
    </row>
    <row r="7228" spans="1:23" x14ac:dyDescent="0.35">
      <c r="A7228" s="1034">
        <v>70496</v>
      </c>
      <c r="B7228" s="1050">
        <v>1.71</v>
      </c>
      <c r="C7228" s="93" t="s">
        <v>7263</v>
      </c>
      <c r="D7228" s="1"/>
      <c r="E7228" s="973" t="s">
        <v>6965</v>
      </c>
      <c r="F7228" s="3"/>
      <c r="O7228"/>
      <c r="P7228"/>
      <c r="Q7228"/>
      <c r="U7228" s="969"/>
      <c r="V7228" s="38"/>
      <c r="W7228" s="38"/>
    </row>
    <row r="7229" spans="1:23" x14ac:dyDescent="0.35">
      <c r="A7229" s="1034">
        <v>70498</v>
      </c>
      <c r="B7229" s="1050">
        <v>1.71</v>
      </c>
      <c r="C7229" s="93" t="s">
        <v>7264</v>
      </c>
      <c r="D7229" s="1"/>
      <c r="E7229" s="973" t="s">
        <v>6965</v>
      </c>
      <c r="F7229" s="3"/>
      <c r="O7229"/>
      <c r="P7229"/>
      <c r="Q7229"/>
      <c r="U7229" s="969"/>
      <c r="V7229" s="38"/>
      <c r="W7229" s="38"/>
    </row>
    <row r="7230" spans="1:23" x14ac:dyDescent="0.35">
      <c r="A7230" s="1034">
        <v>70498</v>
      </c>
      <c r="B7230" s="1050">
        <v>1.71</v>
      </c>
      <c r="C7230" s="93" t="s">
        <v>7265</v>
      </c>
      <c r="D7230" s="1"/>
      <c r="E7230" s="973" t="s">
        <v>6965</v>
      </c>
      <c r="F7230" s="3"/>
      <c r="O7230"/>
      <c r="P7230"/>
      <c r="Q7230"/>
      <c r="U7230" s="969"/>
      <c r="V7230" s="38"/>
      <c r="W7230" s="38"/>
    </row>
    <row r="7231" spans="1:23" x14ac:dyDescent="0.35">
      <c r="A7231" s="1034">
        <v>70498</v>
      </c>
      <c r="B7231" s="1050">
        <v>1.71</v>
      </c>
      <c r="C7231" s="93" t="s">
        <v>7266</v>
      </c>
      <c r="D7231" s="1"/>
      <c r="E7231" s="973" t="s">
        <v>6965</v>
      </c>
      <c r="F7231" s="3"/>
      <c r="O7231"/>
      <c r="P7231"/>
      <c r="Q7231"/>
      <c r="U7231" s="969"/>
      <c r="V7231" s="38"/>
      <c r="W7231" s="38"/>
    </row>
    <row r="7232" spans="1:23" x14ac:dyDescent="0.35">
      <c r="A7232" s="1035">
        <v>70540</v>
      </c>
      <c r="B7232" s="1051">
        <v>1.32</v>
      </c>
      <c r="C7232" s="94" t="s">
        <v>7222</v>
      </c>
      <c r="D7232" s="1"/>
      <c r="E7232" s="973" t="s">
        <v>6965</v>
      </c>
      <c r="F7232" s="3"/>
      <c r="O7232"/>
      <c r="P7232"/>
      <c r="Q7232"/>
      <c r="U7232" s="969"/>
      <c r="V7232" s="38"/>
      <c r="W7232" s="38"/>
    </row>
    <row r="7233" spans="1:23" x14ac:dyDescent="0.35">
      <c r="A7233" s="1035">
        <v>70540</v>
      </c>
      <c r="B7233" s="1051">
        <v>1.32</v>
      </c>
      <c r="C7233" s="94" t="s">
        <v>7223</v>
      </c>
      <c r="D7233" s="1"/>
      <c r="E7233" s="973" t="s">
        <v>6965</v>
      </c>
      <c r="F7233" s="3"/>
      <c r="O7233"/>
      <c r="P7233"/>
      <c r="Q7233"/>
      <c r="U7233" s="969"/>
      <c r="V7233" s="38"/>
      <c r="W7233" s="38"/>
    </row>
    <row r="7234" spans="1:23" x14ac:dyDescent="0.35">
      <c r="A7234" s="1034">
        <v>70543</v>
      </c>
      <c r="B7234" s="1050">
        <v>2.1</v>
      </c>
      <c r="C7234" s="93" t="s">
        <v>7289</v>
      </c>
      <c r="D7234" s="1"/>
      <c r="E7234" s="973" t="s">
        <v>6965</v>
      </c>
      <c r="F7234" s="3"/>
      <c r="O7234"/>
      <c r="P7234"/>
      <c r="Q7234"/>
      <c r="U7234" s="969"/>
      <c r="V7234" s="38"/>
      <c r="W7234" s="38"/>
    </row>
    <row r="7235" spans="1:23" x14ac:dyDescent="0.35">
      <c r="A7235" s="1034">
        <v>70543</v>
      </c>
      <c r="B7235" s="1050">
        <v>2.1</v>
      </c>
      <c r="C7235" s="93" t="s">
        <v>7290</v>
      </c>
      <c r="D7235" s="1"/>
      <c r="E7235" s="973" t="s">
        <v>6965</v>
      </c>
      <c r="F7235" s="3"/>
      <c r="O7235"/>
      <c r="P7235"/>
      <c r="Q7235"/>
      <c r="U7235" s="969"/>
      <c r="V7235" s="38"/>
      <c r="W7235" s="38"/>
    </row>
    <row r="7236" spans="1:23" x14ac:dyDescent="0.35">
      <c r="A7236" s="1035">
        <v>70544</v>
      </c>
      <c r="B7236" s="1051">
        <v>1.17</v>
      </c>
      <c r="C7236" s="94" t="s">
        <v>7202</v>
      </c>
      <c r="D7236" s="1"/>
      <c r="E7236" s="973" t="s">
        <v>6965</v>
      </c>
      <c r="F7236" s="3"/>
      <c r="O7236"/>
      <c r="P7236"/>
      <c r="Q7236"/>
      <c r="U7236" s="969"/>
      <c r="V7236" s="38"/>
      <c r="W7236" s="38"/>
    </row>
    <row r="7237" spans="1:23" x14ac:dyDescent="0.35">
      <c r="A7237" s="1034">
        <v>70549</v>
      </c>
      <c r="B7237" s="1050">
        <v>1.76</v>
      </c>
      <c r="C7237" s="93" t="s">
        <v>7267</v>
      </c>
      <c r="D7237" s="1"/>
      <c r="E7237" s="973" t="s">
        <v>6965</v>
      </c>
      <c r="F7237" s="3"/>
      <c r="O7237"/>
      <c r="P7237"/>
      <c r="Q7237"/>
      <c r="U7237" s="969"/>
      <c r="V7237" s="38"/>
      <c r="W7237" s="38"/>
    </row>
    <row r="7238" spans="1:23" x14ac:dyDescent="0.35">
      <c r="A7238" s="1034">
        <v>70549</v>
      </c>
      <c r="B7238" s="1050">
        <v>1.76</v>
      </c>
      <c r="C7238" s="93" t="s">
        <v>7268</v>
      </c>
      <c r="D7238" s="1"/>
      <c r="E7238" s="973" t="s">
        <v>6965</v>
      </c>
      <c r="F7238" s="3"/>
      <c r="O7238"/>
      <c r="P7238"/>
      <c r="Q7238"/>
      <c r="U7238" s="969"/>
      <c r="V7238" s="38"/>
      <c r="W7238" s="38"/>
    </row>
    <row r="7239" spans="1:23" x14ac:dyDescent="0.35">
      <c r="A7239" s="1034">
        <v>70549</v>
      </c>
      <c r="B7239" s="1050">
        <v>1.76</v>
      </c>
      <c r="C7239" s="93" t="s">
        <v>7269</v>
      </c>
      <c r="D7239" s="1"/>
      <c r="E7239" s="973" t="s">
        <v>6965</v>
      </c>
      <c r="F7239" s="3"/>
      <c r="O7239"/>
      <c r="P7239"/>
      <c r="Q7239"/>
      <c r="U7239" s="969"/>
      <c r="V7239" s="38"/>
      <c r="W7239" s="38"/>
    </row>
    <row r="7240" spans="1:23" x14ac:dyDescent="0.35">
      <c r="A7240" s="1034">
        <v>70551</v>
      </c>
      <c r="B7240" s="1050">
        <v>1.44</v>
      </c>
      <c r="C7240" s="93" t="s">
        <v>7245</v>
      </c>
      <c r="D7240" s="1"/>
      <c r="E7240" s="973" t="s">
        <v>6965</v>
      </c>
      <c r="F7240" s="3"/>
      <c r="O7240"/>
      <c r="P7240"/>
      <c r="Q7240"/>
      <c r="U7240" s="969"/>
      <c r="V7240" s="38"/>
      <c r="W7240" s="38"/>
    </row>
    <row r="7241" spans="1:23" x14ac:dyDescent="0.35">
      <c r="A7241" s="1034">
        <v>70553</v>
      </c>
      <c r="B7241" s="1050">
        <v>2.23</v>
      </c>
      <c r="C7241" s="93" t="s">
        <v>7316</v>
      </c>
      <c r="D7241" s="1"/>
      <c r="E7241" s="973" t="s">
        <v>6965</v>
      </c>
      <c r="F7241" s="3"/>
      <c r="O7241"/>
      <c r="P7241"/>
      <c r="Q7241"/>
      <c r="U7241" s="969"/>
      <c r="V7241" s="38"/>
      <c r="W7241" s="38"/>
    </row>
    <row r="7242" spans="1:23" x14ac:dyDescent="0.35">
      <c r="A7242" s="1034">
        <v>70553</v>
      </c>
      <c r="B7242" s="1050">
        <v>2.23</v>
      </c>
      <c r="C7242" s="93" t="s">
        <v>7317</v>
      </c>
      <c r="D7242" s="1"/>
      <c r="E7242" s="973" t="s">
        <v>6965</v>
      </c>
      <c r="F7242" s="3"/>
      <c r="O7242"/>
      <c r="P7242"/>
      <c r="Q7242"/>
      <c r="U7242" s="969"/>
      <c r="V7242" s="38"/>
      <c r="W7242" s="38"/>
    </row>
    <row r="7243" spans="1:23" x14ac:dyDescent="0.35">
      <c r="A7243" s="1034">
        <v>70553</v>
      </c>
      <c r="B7243" s="1050">
        <v>2.23</v>
      </c>
      <c r="C7243" s="93" t="s">
        <v>7318</v>
      </c>
      <c r="D7243" s="1"/>
      <c r="E7243" s="973" t="s">
        <v>6965</v>
      </c>
      <c r="F7243" s="3"/>
      <c r="O7243"/>
      <c r="P7243"/>
      <c r="Q7243"/>
      <c r="U7243" s="969"/>
      <c r="V7243" s="38"/>
      <c r="W7243" s="38"/>
    </row>
    <row r="7244" spans="1:23" x14ac:dyDescent="0.35">
      <c r="A7244" s="1034">
        <v>70553</v>
      </c>
      <c r="B7244" s="1050">
        <v>2.23</v>
      </c>
      <c r="C7244" s="93" t="s">
        <v>7319</v>
      </c>
      <c r="D7244" s="1"/>
      <c r="E7244" s="973" t="s">
        <v>6965</v>
      </c>
      <c r="F7244" s="3"/>
      <c r="O7244"/>
      <c r="P7244"/>
      <c r="Q7244"/>
      <c r="U7244" s="969"/>
      <c r="V7244" s="38"/>
      <c r="W7244" s="38"/>
    </row>
    <row r="7245" spans="1:23" x14ac:dyDescent="0.35">
      <c r="A7245" s="1034">
        <v>71045</v>
      </c>
      <c r="B7245" s="1050">
        <v>0.18</v>
      </c>
      <c r="C7245" s="93" t="s">
        <v>3796</v>
      </c>
      <c r="D7245" s="1"/>
      <c r="E7245" s="973" t="s">
        <v>6965</v>
      </c>
      <c r="F7245" s="3"/>
      <c r="O7245"/>
      <c r="P7245"/>
      <c r="Q7245"/>
      <c r="U7245" s="969"/>
      <c r="V7245" s="38"/>
      <c r="W7245" s="38"/>
    </row>
    <row r="7246" spans="1:23" x14ac:dyDescent="0.35">
      <c r="A7246" s="1034">
        <v>71045</v>
      </c>
      <c r="B7246" s="1050">
        <v>0.18</v>
      </c>
      <c r="C7246" s="93" t="s">
        <v>7057</v>
      </c>
      <c r="D7246" s="1"/>
      <c r="E7246" s="973" t="s">
        <v>6965</v>
      </c>
      <c r="F7246" s="3"/>
      <c r="O7246"/>
      <c r="P7246"/>
      <c r="Q7246"/>
      <c r="U7246" s="969"/>
      <c r="V7246" s="38"/>
      <c r="W7246" s="38"/>
    </row>
    <row r="7247" spans="1:23" x14ac:dyDescent="0.35">
      <c r="A7247" s="1034">
        <v>71046</v>
      </c>
      <c r="B7247" s="1050">
        <v>0.21</v>
      </c>
      <c r="C7247" s="93" t="s">
        <v>7080</v>
      </c>
      <c r="D7247" s="1"/>
      <c r="E7247" s="973" t="s">
        <v>6965</v>
      </c>
      <c r="F7247" s="3"/>
      <c r="O7247"/>
      <c r="P7247"/>
      <c r="Q7247"/>
      <c r="U7247" s="969"/>
      <c r="V7247" s="38"/>
      <c r="W7247" s="38"/>
    </row>
    <row r="7248" spans="1:23" x14ac:dyDescent="0.35">
      <c r="A7248" s="1034">
        <v>71047</v>
      </c>
      <c r="B7248" s="1050">
        <v>0.26</v>
      </c>
      <c r="C7248" s="93" t="s">
        <v>7100</v>
      </c>
      <c r="D7248" s="1"/>
      <c r="E7248" s="973" t="s">
        <v>6965</v>
      </c>
      <c r="F7248" s="3"/>
      <c r="O7248"/>
      <c r="P7248"/>
      <c r="Q7248"/>
      <c r="U7248" s="969"/>
      <c r="V7248" s="38"/>
      <c r="W7248" s="38"/>
    </row>
    <row r="7249" spans="1:23" x14ac:dyDescent="0.35">
      <c r="A7249" s="1035">
        <v>71048</v>
      </c>
      <c r="B7249" s="1051">
        <v>0.3</v>
      </c>
      <c r="C7249" s="94" t="s">
        <v>7108</v>
      </c>
      <c r="D7249" s="1"/>
      <c r="E7249" s="973" t="s">
        <v>6965</v>
      </c>
      <c r="F7249" s="3"/>
      <c r="O7249"/>
      <c r="P7249"/>
      <c r="Q7249"/>
      <c r="U7249" s="969"/>
      <c r="V7249" s="38"/>
      <c r="W7249" s="38"/>
    </row>
    <row r="7250" spans="1:23" x14ac:dyDescent="0.35">
      <c r="A7250" s="1034">
        <v>71100</v>
      </c>
      <c r="B7250" s="1050">
        <v>0.21</v>
      </c>
      <c r="C7250" s="93" t="s">
        <v>7081</v>
      </c>
      <c r="D7250" s="1"/>
      <c r="E7250" s="973" t="s">
        <v>6965</v>
      </c>
      <c r="F7250" s="3"/>
      <c r="O7250"/>
      <c r="P7250"/>
      <c r="Q7250"/>
      <c r="U7250" s="969"/>
      <c r="V7250" s="38"/>
      <c r="W7250" s="38"/>
    </row>
    <row r="7251" spans="1:23" x14ac:dyDescent="0.35">
      <c r="A7251" s="1034">
        <v>71100</v>
      </c>
      <c r="B7251" s="1050">
        <v>0.21</v>
      </c>
      <c r="C7251" s="93" t="s">
        <v>7082</v>
      </c>
      <c r="D7251" s="1"/>
      <c r="E7251" s="973" t="s">
        <v>6965</v>
      </c>
      <c r="F7251" s="3"/>
      <c r="O7251"/>
      <c r="P7251"/>
      <c r="Q7251"/>
      <c r="U7251" s="969"/>
      <c r="V7251" s="38"/>
      <c r="W7251" s="38"/>
    </row>
    <row r="7252" spans="1:23" x14ac:dyDescent="0.35">
      <c r="A7252" s="1034">
        <v>71111</v>
      </c>
      <c r="B7252" s="1050">
        <v>0.31</v>
      </c>
      <c r="C7252" s="93" t="s">
        <v>7111</v>
      </c>
      <c r="D7252" s="1"/>
      <c r="E7252" s="973" t="s">
        <v>6965</v>
      </c>
      <c r="F7252" s="3"/>
      <c r="O7252"/>
      <c r="P7252"/>
      <c r="Q7252"/>
      <c r="U7252" s="969"/>
      <c r="V7252" s="38"/>
      <c r="W7252" s="38"/>
    </row>
    <row r="7253" spans="1:23" x14ac:dyDescent="0.35">
      <c r="A7253" s="1034">
        <v>71120</v>
      </c>
      <c r="B7253" s="1050">
        <v>0.2</v>
      </c>
      <c r="C7253" s="93" t="s">
        <v>7073</v>
      </c>
      <c r="D7253" s="1"/>
      <c r="E7253" s="973" t="s">
        <v>6965</v>
      </c>
      <c r="F7253" s="3"/>
      <c r="O7253"/>
      <c r="P7253"/>
      <c r="Q7253"/>
      <c r="U7253" s="969"/>
      <c r="V7253" s="38"/>
      <c r="W7253" s="38"/>
    </row>
    <row r="7254" spans="1:23" x14ac:dyDescent="0.35">
      <c r="A7254" s="1035">
        <v>71130</v>
      </c>
      <c r="B7254" s="1051">
        <v>0.21</v>
      </c>
      <c r="C7254" s="94" t="s">
        <v>7083</v>
      </c>
      <c r="D7254" s="1"/>
      <c r="E7254" s="973" t="s">
        <v>6965</v>
      </c>
      <c r="F7254" s="3"/>
      <c r="O7254"/>
      <c r="P7254"/>
      <c r="Q7254"/>
      <c r="U7254" s="969"/>
      <c r="V7254" s="38"/>
      <c r="W7254" s="38"/>
    </row>
    <row r="7255" spans="1:23" x14ac:dyDescent="0.35">
      <c r="A7255" s="1034">
        <v>71270</v>
      </c>
      <c r="B7255" s="1050">
        <v>1.22</v>
      </c>
      <c r="C7255" s="93" t="s">
        <v>7209</v>
      </c>
      <c r="D7255" s="1"/>
      <c r="E7255" s="973" t="s">
        <v>6965</v>
      </c>
      <c r="F7255" s="3"/>
      <c r="O7255"/>
      <c r="P7255"/>
      <c r="Q7255"/>
      <c r="U7255" s="969"/>
      <c r="V7255" s="38"/>
      <c r="W7255" s="38"/>
    </row>
    <row r="7256" spans="1:23" x14ac:dyDescent="0.35">
      <c r="A7256" s="1034">
        <v>71271</v>
      </c>
      <c r="B7256" s="1050">
        <v>1.05</v>
      </c>
      <c r="C7256" s="93" t="s">
        <v>7192</v>
      </c>
      <c r="D7256" s="1"/>
      <c r="E7256" s="973" t="s">
        <v>6965</v>
      </c>
      <c r="F7256" s="3"/>
      <c r="O7256"/>
      <c r="P7256"/>
      <c r="Q7256"/>
      <c r="U7256" s="969"/>
      <c r="V7256" s="38"/>
      <c r="W7256" s="38"/>
    </row>
    <row r="7257" spans="1:23" x14ac:dyDescent="0.35">
      <c r="A7257" s="1034">
        <v>71275</v>
      </c>
      <c r="B7257" s="1050">
        <v>1.77</v>
      </c>
      <c r="C7257" s="93" t="s">
        <v>7278</v>
      </c>
      <c r="D7257" s="1"/>
      <c r="E7257" s="973" t="s">
        <v>6965</v>
      </c>
      <c r="F7257" s="3"/>
      <c r="O7257"/>
      <c r="P7257"/>
      <c r="Q7257"/>
      <c r="U7257" s="969"/>
      <c r="V7257" s="38"/>
      <c r="W7257" s="38"/>
    </row>
    <row r="7258" spans="1:23" x14ac:dyDescent="0.35">
      <c r="A7258" s="1034">
        <v>71275</v>
      </c>
      <c r="B7258" s="1050">
        <v>1.77</v>
      </c>
      <c r="C7258" s="94" t="s">
        <v>7279</v>
      </c>
      <c r="D7258" s="1"/>
      <c r="E7258" s="973" t="s">
        <v>6965</v>
      </c>
      <c r="F7258" s="3"/>
      <c r="O7258"/>
      <c r="P7258"/>
      <c r="Q7258"/>
      <c r="U7258" s="969"/>
      <c r="V7258" s="38"/>
      <c r="W7258" s="38"/>
    </row>
    <row r="7259" spans="1:23" x14ac:dyDescent="0.35">
      <c r="A7259" s="1035">
        <v>71550</v>
      </c>
      <c r="B7259" s="1051">
        <v>1.42</v>
      </c>
      <c r="C7259" s="94" t="s">
        <v>2531</v>
      </c>
      <c r="D7259" s="1"/>
      <c r="E7259" s="973" t="s">
        <v>6965</v>
      </c>
      <c r="F7259" s="3"/>
      <c r="O7259"/>
      <c r="P7259"/>
      <c r="Q7259"/>
      <c r="U7259" s="969"/>
      <c r="V7259" s="38"/>
      <c r="W7259" s="38"/>
    </row>
    <row r="7260" spans="1:23" x14ac:dyDescent="0.35">
      <c r="A7260" s="1035">
        <v>71551</v>
      </c>
      <c r="B7260" s="1051">
        <v>1.69</v>
      </c>
      <c r="C7260" s="94" t="s">
        <v>7256</v>
      </c>
      <c r="D7260" s="1"/>
      <c r="E7260" s="973" t="s">
        <v>6965</v>
      </c>
      <c r="F7260" s="3"/>
      <c r="O7260"/>
      <c r="P7260"/>
      <c r="Q7260"/>
      <c r="U7260" s="969"/>
      <c r="V7260" s="38"/>
      <c r="W7260" s="38"/>
    </row>
    <row r="7261" spans="1:23" x14ac:dyDescent="0.35">
      <c r="A7261" s="1035">
        <v>71551</v>
      </c>
      <c r="B7261" s="1051">
        <v>1.69</v>
      </c>
      <c r="C7261" s="94" t="s">
        <v>7257</v>
      </c>
      <c r="D7261" s="1"/>
      <c r="E7261" s="973" t="s">
        <v>6965</v>
      </c>
      <c r="F7261" s="3"/>
      <c r="O7261"/>
      <c r="P7261"/>
      <c r="Q7261"/>
      <c r="U7261" s="969"/>
      <c r="V7261" s="38"/>
      <c r="W7261" s="38"/>
    </row>
    <row r="7262" spans="1:23" x14ac:dyDescent="0.35">
      <c r="A7262" s="1035">
        <v>71552</v>
      </c>
      <c r="B7262" s="1051">
        <v>2.2000000000000002</v>
      </c>
      <c r="C7262" s="354" t="s">
        <v>7315</v>
      </c>
      <c r="D7262" s="1"/>
      <c r="E7262" s="973" t="s">
        <v>6965</v>
      </c>
      <c r="F7262" s="3"/>
      <c r="O7262"/>
      <c r="P7262"/>
      <c r="Q7262"/>
      <c r="U7262" s="969"/>
      <c r="V7262" s="38"/>
      <c r="W7262" s="38"/>
    </row>
    <row r="7263" spans="1:23" x14ac:dyDescent="0.35">
      <c r="A7263" s="1034">
        <v>71555</v>
      </c>
      <c r="B7263" s="1050">
        <v>1.76</v>
      </c>
      <c r="C7263" s="94" t="s">
        <v>7270</v>
      </c>
      <c r="D7263" s="1"/>
      <c r="E7263" s="973" t="s">
        <v>6965</v>
      </c>
      <c r="F7263" s="3"/>
      <c r="O7263"/>
      <c r="P7263"/>
      <c r="Q7263"/>
      <c r="U7263" s="969"/>
      <c r="V7263" s="38"/>
      <c r="W7263" s="38"/>
    </row>
    <row r="7264" spans="1:23" x14ac:dyDescent="0.35">
      <c r="A7264" s="1035">
        <v>72020</v>
      </c>
      <c r="B7264" s="1051">
        <v>0.16</v>
      </c>
      <c r="C7264" s="354" t="s">
        <v>6972</v>
      </c>
      <c r="D7264" s="1114"/>
      <c r="E7264" s="973" t="s">
        <v>6965</v>
      </c>
      <c r="F7264" s="3"/>
      <c r="O7264"/>
      <c r="P7264"/>
      <c r="Q7264"/>
      <c r="U7264" s="969"/>
      <c r="V7264" s="38"/>
      <c r="W7264" s="38"/>
    </row>
    <row r="7265" spans="1:23" x14ac:dyDescent="0.35">
      <c r="A7265" s="1034">
        <v>72020</v>
      </c>
      <c r="B7265" s="1050">
        <v>0.16</v>
      </c>
      <c r="C7265" s="93" t="s">
        <v>6973</v>
      </c>
      <c r="D7265" s="1"/>
      <c r="E7265" s="973" t="s">
        <v>6965</v>
      </c>
      <c r="F7265" s="3"/>
      <c r="O7265"/>
      <c r="P7265"/>
      <c r="Q7265"/>
      <c r="U7265" s="969"/>
      <c r="V7265" s="38"/>
      <c r="W7265" s="38"/>
    </row>
    <row r="7266" spans="1:23" x14ac:dyDescent="0.35">
      <c r="A7266" s="1034">
        <v>72040</v>
      </c>
      <c r="B7266" s="1050">
        <v>0.21</v>
      </c>
      <c r="C7266" s="93" t="s">
        <v>7084</v>
      </c>
      <c r="D7266" s="1"/>
      <c r="E7266" s="973" t="s">
        <v>6965</v>
      </c>
      <c r="F7266" s="3"/>
      <c r="O7266"/>
      <c r="P7266"/>
      <c r="Q7266"/>
      <c r="U7266" s="969"/>
      <c r="V7266" s="38"/>
      <c r="W7266" s="38"/>
    </row>
    <row r="7267" spans="1:23" x14ac:dyDescent="0.35">
      <c r="A7267" s="1035">
        <v>72050</v>
      </c>
      <c r="B7267" s="1051">
        <v>0.26</v>
      </c>
      <c r="C7267" s="94" t="s">
        <v>7101</v>
      </c>
      <c r="D7267" s="1"/>
      <c r="E7267" s="973" t="s">
        <v>6965</v>
      </c>
      <c r="F7267" s="3"/>
      <c r="O7267"/>
      <c r="P7267"/>
      <c r="Q7267"/>
      <c r="U7267" s="969"/>
      <c r="V7267" s="38"/>
      <c r="W7267" s="38"/>
    </row>
    <row r="7268" spans="1:23" x14ac:dyDescent="0.35">
      <c r="A7268" s="1036">
        <v>72050</v>
      </c>
      <c r="B7268" s="1052">
        <v>0.26</v>
      </c>
      <c r="C7268" s="307" t="s">
        <v>7102</v>
      </c>
      <c r="D7268" s="1"/>
      <c r="E7268" s="973" t="s">
        <v>6965</v>
      </c>
      <c r="F7268" s="3"/>
      <c r="O7268"/>
      <c r="P7268"/>
      <c r="Q7268"/>
      <c r="U7268" s="969"/>
      <c r="V7268" s="38"/>
      <c r="W7268" s="38"/>
    </row>
    <row r="7269" spans="1:23" x14ac:dyDescent="0.35">
      <c r="A7269" s="1034">
        <v>72070</v>
      </c>
      <c r="B7269" s="1050">
        <v>0.2</v>
      </c>
      <c r="C7269" s="93" t="s">
        <v>7074</v>
      </c>
      <c r="D7269" s="1"/>
      <c r="E7269" s="973" t="s">
        <v>6965</v>
      </c>
      <c r="F7269" s="3"/>
      <c r="O7269"/>
      <c r="P7269"/>
      <c r="Q7269"/>
      <c r="U7269" s="969"/>
      <c r="V7269" s="38"/>
      <c r="W7269" s="38"/>
    </row>
    <row r="7270" spans="1:23" x14ac:dyDescent="0.35">
      <c r="A7270" s="1034">
        <v>72072</v>
      </c>
      <c r="B7270" s="1050">
        <v>0.22</v>
      </c>
      <c r="C7270" s="94" t="s">
        <v>7091</v>
      </c>
      <c r="D7270" s="1"/>
      <c r="E7270" s="973" t="s">
        <v>6965</v>
      </c>
      <c r="F7270" s="3"/>
      <c r="O7270"/>
      <c r="P7270"/>
      <c r="Q7270"/>
      <c r="U7270" s="969"/>
      <c r="V7270" s="38"/>
      <c r="W7270" s="38"/>
    </row>
    <row r="7271" spans="1:23" x14ac:dyDescent="0.35">
      <c r="A7271" s="1034">
        <v>72080</v>
      </c>
      <c r="B7271" s="1050">
        <v>0.2</v>
      </c>
      <c r="C7271" s="93" t="s">
        <v>7075</v>
      </c>
      <c r="D7271" s="1"/>
      <c r="E7271" s="973" t="s">
        <v>6965</v>
      </c>
      <c r="F7271" s="3"/>
      <c r="O7271"/>
      <c r="P7271"/>
      <c r="Q7271"/>
      <c r="U7271" s="969"/>
      <c r="V7271" s="38"/>
      <c r="W7271" s="38"/>
    </row>
    <row r="7272" spans="1:23" x14ac:dyDescent="0.35">
      <c r="A7272" s="1034">
        <v>72080</v>
      </c>
      <c r="B7272" s="1050">
        <v>0.2</v>
      </c>
      <c r="C7272" s="93" t="s">
        <v>7076</v>
      </c>
      <c r="D7272" s="1"/>
      <c r="E7272" s="973" t="s">
        <v>6965</v>
      </c>
      <c r="F7272" s="3"/>
      <c r="O7272"/>
      <c r="P7272"/>
      <c r="Q7272"/>
      <c r="U7272" s="969"/>
      <c r="V7272" s="38"/>
      <c r="W7272" s="38"/>
    </row>
    <row r="7273" spans="1:23" x14ac:dyDescent="0.35">
      <c r="A7273" s="1034">
        <v>72080</v>
      </c>
      <c r="B7273" s="1050">
        <v>0.2</v>
      </c>
      <c r="C7273" s="94" t="s">
        <v>7077</v>
      </c>
      <c r="D7273" s="1"/>
      <c r="E7273" s="973" t="s">
        <v>6965</v>
      </c>
      <c r="F7273" s="3"/>
      <c r="O7273"/>
      <c r="P7273"/>
      <c r="Q7273"/>
      <c r="U7273" s="969"/>
      <c r="V7273" s="38"/>
      <c r="W7273" s="38"/>
    </row>
    <row r="7274" spans="1:23" x14ac:dyDescent="0.35">
      <c r="A7274" s="1034">
        <v>72080</v>
      </c>
      <c r="B7274" s="1050">
        <v>0.2</v>
      </c>
      <c r="C7274" s="93" t="s">
        <v>7078</v>
      </c>
      <c r="D7274" s="1"/>
      <c r="E7274" s="973" t="s">
        <v>6965</v>
      </c>
      <c r="F7274" s="3"/>
      <c r="O7274"/>
      <c r="P7274"/>
      <c r="Q7274"/>
      <c r="U7274" s="969"/>
      <c r="V7274" s="38"/>
      <c r="W7274" s="38"/>
    </row>
    <row r="7275" spans="1:23" x14ac:dyDescent="0.35">
      <c r="A7275" s="1034">
        <v>72081</v>
      </c>
      <c r="B7275" s="1050">
        <v>0.25</v>
      </c>
      <c r="C7275" s="94" t="s">
        <v>7097</v>
      </c>
      <c r="D7275" s="1"/>
      <c r="E7275" s="973" t="s">
        <v>6965</v>
      </c>
      <c r="F7275" s="3"/>
      <c r="O7275"/>
      <c r="P7275"/>
      <c r="Q7275"/>
      <c r="U7275" s="969"/>
      <c r="V7275" s="38"/>
      <c r="W7275" s="38"/>
    </row>
    <row r="7276" spans="1:23" x14ac:dyDescent="0.35">
      <c r="A7276" s="1034">
        <v>72083</v>
      </c>
      <c r="B7276" s="1050">
        <v>0.34</v>
      </c>
      <c r="C7276" s="93" t="s">
        <v>7116</v>
      </c>
      <c r="D7276" s="1"/>
      <c r="E7276" s="973" t="s">
        <v>6965</v>
      </c>
      <c r="F7276" s="3"/>
      <c r="O7276"/>
      <c r="P7276"/>
      <c r="Q7276"/>
      <c r="U7276" s="969"/>
      <c r="V7276" s="38"/>
      <c r="W7276" s="38"/>
    </row>
    <row r="7277" spans="1:23" x14ac:dyDescent="0.35">
      <c r="A7277" s="1034">
        <v>72100</v>
      </c>
      <c r="B7277" s="1050">
        <v>0.21</v>
      </c>
      <c r="C7277" s="93" t="s">
        <v>7085</v>
      </c>
      <c r="D7277" s="1209"/>
      <c r="E7277" s="973" t="s">
        <v>6965</v>
      </c>
      <c r="F7277" s="3"/>
      <c r="O7277"/>
      <c r="P7277"/>
      <c r="Q7277"/>
      <c r="U7277" s="969"/>
      <c r="V7277" s="38"/>
      <c r="W7277" s="38"/>
    </row>
    <row r="7278" spans="1:23" x14ac:dyDescent="0.35">
      <c r="A7278" s="1034">
        <v>72110</v>
      </c>
      <c r="B7278" s="1050">
        <v>0.25</v>
      </c>
      <c r="C7278" s="93" t="s">
        <v>7098</v>
      </c>
      <c r="D7278" s="1128"/>
      <c r="E7278" s="973" t="s">
        <v>6965</v>
      </c>
      <c r="F7278" s="3"/>
      <c r="O7278"/>
      <c r="P7278"/>
      <c r="Q7278"/>
      <c r="U7278" s="969"/>
      <c r="V7278" s="38"/>
      <c r="W7278" s="38"/>
    </row>
    <row r="7279" spans="1:23" x14ac:dyDescent="0.35">
      <c r="A7279" s="1034">
        <v>72114</v>
      </c>
      <c r="B7279" s="1050">
        <v>0.28999999999999998</v>
      </c>
      <c r="C7279" s="93" t="s">
        <v>7107</v>
      </c>
      <c r="D7279" s="1"/>
      <c r="E7279" s="973" t="s">
        <v>6965</v>
      </c>
      <c r="F7279" s="3"/>
      <c r="O7279"/>
      <c r="P7279"/>
      <c r="Q7279"/>
      <c r="U7279" s="969"/>
      <c r="V7279" s="38"/>
      <c r="W7279" s="38"/>
    </row>
    <row r="7280" spans="1:23" x14ac:dyDescent="0.35">
      <c r="A7280" s="1035">
        <v>72125</v>
      </c>
      <c r="B7280" s="1051">
        <v>0.98</v>
      </c>
      <c r="C7280" s="94" t="s">
        <v>702</v>
      </c>
      <c r="D7280" s="1"/>
      <c r="E7280" s="973" t="s">
        <v>6965</v>
      </c>
      <c r="F7280" s="3"/>
      <c r="O7280"/>
      <c r="P7280"/>
      <c r="Q7280"/>
      <c r="U7280" s="969"/>
      <c r="V7280" s="38"/>
      <c r="W7280" s="38"/>
    </row>
    <row r="7281" spans="1:23" x14ac:dyDescent="0.35">
      <c r="A7281" s="1036">
        <v>72127</v>
      </c>
      <c r="B7281" s="1052">
        <v>1.24</v>
      </c>
      <c r="C7281" s="307" t="s">
        <v>7215</v>
      </c>
      <c r="D7281" s="1"/>
      <c r="E7281" s="973" t="s">
        <v>6965</v>
      </c>
      <c r="F7281" s="3"/>
      <c r="O7281"/>
      <c r="P7281"/>
      <c r="Q7281"/>
      <c r="U7281" s="969"/>
      <c r="V7281" s="38"/>
      <c r="W7281" s="38"/>
    </row>
    <row r="7282" spans="1:23" x14ac:dyDescent="0.35">
      <c r="A7282" s="1035">
        <v>72130</v>
      </c>
      <c r="B7282" s="1051">
        <v>1.24</v>
      </c>
      <c r="C7282" s="94" t="s">
        <v>7216</v>
      </c>
      <c r="D7282" s="1"/>
      <c r="E7282" s="973" t="s">
        <v>6965</v>
      </c>
      <c r="F7282" s="1113"/>
      <c r="O7282"/>
      <c r="P7282"/>
      <c r="Q7282"/>
      <c r="U7282" s="969"/>
      <c r="V7282" s="38"/>
      <c r="W7282" s="38"/>
    </row>
    <row r="7283" spans="1:23" x14ac:dyDescent="0.35">
      <c r="A7283" s="1034">
        <v>72131</v>
      </c>
      <c r="B7283" s="1050">
        <v>0.98</v>
      </c>
      <c r="C7283" s="93" t="s">
        <v>2390</v>
      </c>
      <c r="D7283" s="38"/>
      <c r="E7283" s="973" t="s">
        <v>6965</v>
      </c>
      <c r="F7283" s="3"/>
      <c r="O7283"/>
      <c r="P7283"/>
      <c r="Q7283"/>
      <c r="U7283" s="969"/>
      <c r="V7283" s="38"/>
      <c r="W7283" s="38"/>
    </row>
    <row r="7284" spans="1:23" x14ac:dyDescent="0.35">
      <c r="A7284" s="1035">
        <v>72133</v>
      </c>
      <c r="B7284" s="1051">
        <v>1.24</v>
      </c>
      <c r="C7284" s="94" t="s">
        <v>7217</v>
      </c>
      <c r="D7284" s="1114"/>
      <c r="E7284" s="973" t="s">
        <v>6965</v>
      </c>
      <c r="F7284" s="3"/>
      <c r="O7284"/>
      <c r="P7284"/>
      <c r="Q7284"/>
      <c r="U7284" s="969"/>
      <c r="V7284" s="38"/>
      <c r="W7284" s="38"/>
    </row>
    <row r="7285" spans="1:23" x14ac:dyDescent="0.35">
      <c r="A7285" s="1034">
        <v>72141</v>
      </c>
      <c r="B7285" s="1050">
        <v>1.44</v>
      </c>
      <c r="C7285" s="93" t="s">
        <v>7246</v>
      </c>
      <c r="D7285" s="1"/>
      <c r="E7285" s="973" t="s">
        <v>6965</v>
      </c>
      <c r="F7285" s="3"/>
      <c r="O7285"/>
      <c r="P7285"/>
      <c r="Q7285"/>
      <c r="U7285" s="969"/>
      <c r="V7285" s="38"/>
      <c r="W7285" s="38"/>
    </row>
    <row r="7286" spans="1:23" x14ac:dyDescent="0.35">
      <c r="A7286" s="1034">
        <v>72146</v>
      </c>
      <c r="B7286" s="1050">
        <v>1.44</v>
      </c>
      <c r="C7286" s="93" t="s">
        <v>7247</v>
      </c>
      <c r="D7286" s="1"/>
      <c r="E7286" s="973" t="s">
        <v>6965</v>
      </c>
      <c r="F7286" s="3"/>
      <c r="O7286"/>
      <c r="P7286"/>
      <c r="Q7286"/>
      <c r="U7286" s="969"/>
      <c r="V7286" s="38"/>
      <c r="W7286" s="38"/>
    </row>
    <row r="7287" spans="1:23" x14ac:dyDescent="0.35">
      <c r="A7287" s="1034">
        <v>72146</v>
      </c>
      <c r="B7287" s="1050">
        <v>1.44</v>
      </c>
      <c r="C7287" s="93" t="s">
        <v>7248</v>
      </c>
      <c r="D7287" s="1"/>
      <c r="E7287" s="973" t="s">
        <v>6965</v>
      </c>
      <c r="F7287" s="3"/>
      <c r="O7287"/>
      <c r="P7287"/>
      <c r="Q7287"/>
      <c r="U7287" s="969"/>
      <c r="V7287" s="38"/>
      <c r="W7287" s="38"/>
    </row>
    <row r="7288" spans="1:23" x14ac:dyDescent="0.35">
      <c r="A7288" s="1034">
        <v>72148</v>
      </c>
      <c r="B7288" s="1050">
        <v>1.44</v>
      </c>
      <c r="C7288" s="93" t="s">
        <v>7249</v>
      </c>
      <c r="D7288" s="1"/>
      <c r="E7288" s="973" t="s">
        <v>6965</v>
      </c>
      <c r="F7288" s="3"/>
      <c r="O7288"/>
      <c r="P7288"/>
      <c r="Q7288"/>
      <c r="U7288" s="969"/>
      <c r="V7288" s="38"/>
      <c r="W7288" s="38"/>
    </row>
    <row r="7289" spans="1:23" x14ac:dyDescent="0.35">
      <c r="A7289" s="1034">
        <v>72156</v>
      </c>
      <c r="B7289" s="1050">
        <v>2.23</v>
      </c>
      <c r="C7289" s="93" t="s">
        <v>7320</v>
      </c>
      <c r="D7289" s="1"/>
      <c r="E7289" s="973" t="s">
        <v>6965</v>
      </c>
      <c r="F7289" s="3"/>
      <c r="O7289"/>
      <c r="P7289"/>
      <c r="Q7289"/>
      <c r="U7289" s="969"/>
      <c r="V7289" s="38"/>
      <c r="W7289" s="38"/>
    </row>
    <row r="7290" spans="1:23" x14ac:dyDescent="0.35">
      <c r="A7290" s="1034">
        <v>72156</v>
      </c>
      <c r="B7290" s="1050">
        <v>2.23</v>
      </c>
      <c r="C7290" s="93" t="s">
        <v>7321</v>
      </c>
      <c r="D7290" s="1"/>
      <c r="E7290" s="973" t="s">
        <v>6965</v>
      </c>
      <c r="F7290" s="3"/>
      <c r="O7290"/>
      <c r="P7290"/>
      <c r="Q7290"/>
      <c r="U7290" s="969"/>
      <c r="V7290" s="38"/>
      <c r="W7290" s="38"/>
    </row>
    <row r="7291" spans="1:23" x14ac:dyDescent="0.35">
      <c r="A7291" s="1034">
        <v>72157</v>
      </c>
      <c r="B7291" s="1050">
        <v>2.23</v>
      </c>
      <c r="C7291" s="93" t="s">
        <v>7322</v>
      </c>
      <c r="D7291" s="1"/>
      <c r="E7291" s="973" t="s">
        <v>6965</v>
      </c>
      <c r="F7291" s="3"/>
      <c r="O7291"/>
      <c r="P7291"/>
      <c r="Q7291"/>
      <c r="U7291" s="969"/>
      <c r="V7291" s="38"/>
      <c r="W7291" s="38"/>
    </row>
    <row r="7292" spans="1:23" x14ac:dyDescent="0.35">
      <c r="A7292" s="1034">
        <v>72157</v>
      </c>
      <c r="B7292" s="1050">
        <v>2.23</v>
      </c>
      <c r="C7292" s="93" t="s">
        <v>7323</v>
      </c>
      <c r="D7292" s="1"/>
      <c r="E7292" s="973" t="s">
        <v>6965</v>
      </c>
      <c r="F7292" s="3"/>
      <c r="O7292"/>
      <c r="P7292"/>
      <c r="Q7292"/>
      <c r="U7292" s="969"/>
      <c r="V7292" s="38"/>
      <c r="W7292" s="38"/>
    </row>
    <row r="7293" spans="1:23" x14ac:dyDescent="0.35">
      <c r="A7293" s="1034">
        <v>72157</v>
      </c>
      <c r="B7293" s="1050">
        <v>2.23</v>
      </c>
      <c r="C7293" s="93" t="s">
        <v>7324</v>
      </c>
      <c r="D7293" s="1"/>
      <c r="E7293" s="973" t="s">
        <v>6965</v>
      </c>
      <c r="F7293" s="3"/>
      <c r="O7293"/>
      <c r="P7293"/>
      <c r="Q7293"/>
      <c r="U7293" s="969"/>
      <c r="V7293" s="38"/>
      <c r="W7293" s="38"/>
    </row>
    <row r="7294" spans="1:23" x14ac:dyDescent="0.35">
      <c r="A7294" s="1034">
        <v>72158</v>
      </c>
      <c r="B7294" s="1050">
        <v>2.23</v>
      </c>
      <c r="C7294" s="93" t="s">
        <v>7325</v>
      </c>
      <c r="D7294" s="1"/>
      <c r="E7294" s="973" t="s">
        <v>6965</v>
      </c>
      <c r="F7294" s="3"/>
      <c r="O7294"/>
      <c r="P7294"/>
      <c r="Q7294"/>
      <c r="U7294" s="969"/>
      <c r="V7294" s="38"/>
      <c r="W7294" s="38"/>
    </row>
    <row r="7295" spans="1:23" x14ac:dyDescent="0.35">
      <c r="A7295" s="1034">
        <v>72158</v>
      </c>
      <c r="B7295" s="1050">
        <v>2.23</v>
      </c>
      <c r="C7295" s="93" t="s">
        <v>7326</v>
      </c>
      <c r="D7295" s="1"/>
      <c r="E7295" s="973" t="s">
        <v>6965</v>
      </c>
      <c r="F7295" s="3"/>
      <c r="O7295"/>
      <c r="P7295"/>
      <c r="Q7295"/>
      <c r="U7295" s="969"/>
      <c r="V7295" s="38"/>
      <c r="W7295" s="38"/>
    </row>
    <row r="7296" spans="1:23" x14ac:dyDescent="0.35">
      <c r="A7296" s="1034">
        <v>72170</v>
      </c>
      <c r="B7296" s="1050">
        <v>0.17</v>
      </c>
      <c r="C7296" s="93" t="s">
        <v>7028</v>
      </c>
      <c r="D7296" s="1"/>
      <c r="E7296" s="973" t="s">
        <v>6965</v>
      </c>
      <c r="F7296" s="3"/>
      <c r="O7296"/>
      <c r="P7296"/>
      <c r="Q7296"/>
      <c r="U7296" s="969"/>
      <c r="V7296" s="38"/>
      <c r="W7296" s="38"/>
    </row>
    <row r="7297" spans="1:23" x14ac:dyDescent="0.35">
      <c r="A7297" s="1034">
        <v>72170</v>
      </c>
      <c r="B7297" s="1050">
        <v>0.17</v>
      </c>
      <c r="C7297" s="93" t="s">
        <v>7029</v>
      </c>
      <c r="D7297" s="1"/>
      <c r="E7297" s="973" t="s">
        <v>6965</v>
      </c>
      <c r="F7297" s="3"/>
      <c r="O7297"/>
      <c r="P7297"/>
      <c r="Q7297"/>
      <c r="U7297" s="969"/>
      <c r="V7297" s="38"/>
      <c r="W7297" s="38"/>
    </row>
    <row r="7298" spans="1:23" x14ac:dyDescent="0.35">
      <c r="A7298" s="1035">
        <v>72191</v>
      </c>
      <c r="B7298" s="1051">
        <v>1.76</v>
      </c>
      <c r="C7298" s="94" t="s">
        <v>7271</v>
      </c>
      <c r="D7298" s="1"/>
      <c r="E7298" s="973" t="s">
        <v>6965</v>
      </c>
      <c r="F7298" s="3"/>
      <c r="O7298"/>
      <c r="P7298"/>
      <c r="Q7298"/>
      <c r="U7298" s="969"/>
      <c r="V7298" s="38"/>
      <c r="W7298" s="38"/>
    </row>
    <row r="7299" spans="1:23" x14ac:dyDescent="0.35">
      <c r="A7299" s="1034">
        <v>72192</v>
      </c>
      <c r="B7299" s="1050">
        <v>1.06</v>
      </c>
      <c r="C7299" s="93" t="s">
        <v>7193</v>
      </c>
      <c r="D7299" s="1"/>
      <c r="E7299" s="973" t="s">
        <v>6965</v>
      </c>
      <c r="F7299" s="3"/>
      <c r="O7299"/>
      <c r="P7299"/>
      <c r="Q7299"/>
      <c r="U7299" s="969"/>
      <c r="V7299" s="38"/>
      <c r="W7299" s="38"/>
    </row>
    <row r="7300" spans="1:23" x14ac:dyDescent="0.35">
      <c r="A7300" s="1034">
        <v>72193</v>
      </c>
      <c r="B7300" s="1050">
        <v>1.1299999999999999</v>
      </c>
      <c r="C7300" s="94" t="s">
        <v>6052</v>
      </c>
      <c r="D7300" s="1"/>
      <c r="E7300" s="973" t="s">
        <v>6965</v>
      </c>
      <c r="F7300" s="3"/>
      <c r="O7300"/>
      <c r="P7300"/>
      <c r="Q7300"/>
      <c r="U7300" s="969"/>
      <c r="V7300" s="38"/>
      <c r="W7300" s="38"/>
    </row>
    <row r="7301" spans="1:23" x14ac:dyDescent="0.35">
      <c r="A7301" s="1034">
        <v>72194</v>
      </c>
      <c r="B7301" s="1050">
        <v>1.19</v>
      </c>
      <c r="C7301" s="94" t="s">
        <v>7203</v>
      </c>
      <c r="D7301" s="1"/>
      <c r="E7301" s="973" t="s">
        <v>6965</v>
      </c>
      <c r="F7301" s="3"/>
      <c r="O7301"/>
      <c r="P7301"/>
      <c r="Q7301"/>
      <c r="U7301" s="969"/>
      <c r="V7301" s="38"/>
      <c r="W7301" s="38"/>
    </row>
    <row r="7302" spans="1:23" x14ac:dyDescent="0.35">
      <c r="A7302" s="1034">
        <v>72197</v>
      </c>
      <c r="B7302" s="1050">
        <v>2.15</v>
      </c>
      <c r="C7302" s="94" t="s">
        <v>7308</v>
      </c>
      <c r="D7302" s="1"/>
      <c r="E7302" s="973" t="s">
        <v>6965</v>
      </c>
      <c r="F7302" s="3"/>
      <c r="O7302"/>
      <c r="P7302"/>
      <c r="Q7302"/>
      <c r="U7302" s="969"/>
      <c r="V7302" s="38"/>
      <c r="W7302" s="38"/>
    </row>
    <row r="7303" spans="1:23" x14ac:dyDescent="0.35">
      <c r="A7303" s="1034">
        <v>72202</v>
      </c>
      <c r="B7303" s="1050">
        <v>0.22</v>
      </c>
      <c r="C7303" s="93" t="s">
        <v>7092</v>
      </c>
      <c r="D7303" s="1"/>
      <c r="E7303" s="973" t="s">
        <v>6965</v>
      </c>
      <c r="F7303" s="1126"/>
      <c r="O7303"/>
      <c r="P7303"/>
      <c r="Q7303"/>
      <c r="U7303" s="969"/>
      <c r="V7303" s="38"/>
      <c r="W7303" s="38"/>
    </row>
    <row r="7304" spans="1:23" x14ac:dyDescent="0.35">
      <c r="A7304" s="1034">
        <v>72220</v>
      </c>
      <c r="B7304" s="1050">
        <v>0.17</v>
      </c>
      <c r="C7304" s="93" t="s">
        <v>7030</v>
      </c>
      <c r="D7304" s="1"/>
      <c r="E7304" s="973" t="s">
        <v>6965</v>
      </c>
      <c r="F7304" s="3"/>
      <c r="O7304"/>
      <c r="P7304"/>
      <c r="Q7304"/>
      <c r="U7304" s="969"/>
      <c r="V7304" s="38"/>
      <c r="W7304" s="38"/>
    </row>
    <row r="7305" spans="1:23" x14ac:dyDescent="0.35">
      <c r="A7305" s="1034">
        <v>72220</v>
      </c>
      <c r="B7305" s="1050">
        <v>0.17</v>
      </c>
      <c r="C7305" s="94" t="s">
        <v>7031</v>
      </c>
      <c r="D7305" s="1"/>
      <c r="E7305" s="973" t="s">
        <v>6965</v>
      </c>
      <c r="F7305" s="3"/>
      <c r="O7305"/>
      <c r="P7305"/>
      <c r="Q7305"/>
      <c r="U7305" s="969"/>
      <c r="V7305" s="38"/>
      <c r="W7305" s="38"/>
    </row>
    <row r="7306" spans="1:23" x14ac:dyDescent="0.35">
      <c r="A7306" s="1034">
        <v>72220</v>
      </c>
      <c r="B7306" s="1050">
        <v>0.17</v>
      </c>
      <c r="C7306" s="94" t="s">
        <v>7032</v>
      </c>
      <c r="D7306" s="1"/>
      <c r="E7306" s="973" t="s">
        <v>6965</v>
      </c>
      <c r="F7306" s="3"/>
      <c r="O7306"/>
      <c r="P7306"/>
      <c r="Q7306"/>
      <c r="U7306" s="969"/>
      <c r="V7306" s="38"/>
      <c r="W7306" s="38"/>
    </row>
    <row r="7307" spans="1:23" x14ac:dyDescent="0.35">
      <c r="A7307" s="1034">
        <v>73000</v>
      </c>
      <c r="B7307" s="1050">
        <v>0.16</v>
      </c>
      <c r="C7307" s="94" t="s">
        <v>6974</v>
      </c>
      <c r="D7307" s="1"/>
      <c r="E7307" s="973" t="s">
        <v>6965</v>
      </c>
      <c r="F7307" s="3"/>
      <c r="O7307"/>
      <c r="P7307"/>
      <c r="Q7307"/>
      <c r="U7307" s="969"/>
      <c r="V7307" s="38"/>
      <c r="W7307" s="38"/>
    </row>
    <row r="7308" spans="1:23" x14ac:dyDescent="0.35">
      <c r="A7308" s="1034">
        <v>73000</v>
      </c>
      <c r="B7308" s="1050">
        <v>0.16</v>
      </c>
      <c r="C7308" s="94" t="s">
        <v>6975</v>
      </c>
      <c r="D7308" s="1"/>
      <c r="E7308" s="973" t="s">
        <v>6965</v>
      </c>
      <c r="F7308" s="3"/>
      <c r="O7308"/>
      <c r="P7308"/>
      <c r="Q7308"/>
      <c r="U7308" s="969"/>
      <c r="V7308" s="38"/>
      <c r="W7308" s="38"/>
    </row>
    <row r="7309" spans="1:23" x14ac:dyDescent="0.35">
      <c r="A7309" s="1034">
        <v>73000</v>
      </c>
      <c r="B7309" s="1050">
        <v>0.16</v>
      </c>
      <c r="C7309" s="94" t="s">
        <v>6976</v>
      </c>
      <c r="D7309" s="1"/>
      <c r="E7309" s="973" t="s">
        <v>6965</v>
      </c>
      <c r="F7309" s="3"/>
      <c r="O7309"/>
      <c r="P7309"/>
      <c r="Q7309"/>
      <c r="U7309" s="969"/>
      <c r="V7309" s="38"/>
      <c r="W7309" s="38"/>
    </row>
    <row r="7310" spans="1:23" x14ac:dyDescent="0.35">
      <c r="A7310" s="1036">
        <v>73010</v>
      </c>
      <c r="B7310" s="1052">
        <v>0.17</v>
      </c>
      <c r="C7310" s="307" t="s">
        <v>7033</v>
      </c>
      <c r="D7310" s="1"/>
      <c r="E7310" s="973" t="s">
        <v>6965</v>
      </c>
      <c r="F7310" s="3"/>
      <c r="O7310"/>
      <c r="P7310"/>
      <c r="Q7310"/>
      <c r="U7310" s="969"/>
      <c r="V7310" s="38"/>
      <c r="W7310" s="38"/>
    </row>
    <row r="7311" spans="1:23" x14ac:dyDescent="0.35">
      <c r="A7311" s="1480">
        <v>73010</v>
      </c>
      <c r="B7311" s="1481">
        <v>0.17</v>
      </c>
      <c r="C7311" s="680" t="s">
        <v>873</v>
      </c>
      <c r="D7311" s="1"/>
      <c r="E7311" s="1729" t="s">
        <v>6965</v>
      </c>
      <c r="F7311" s="3"/>
      <c r="O7311"/>
      <c r="P7311"/>
      <c r="Q7311"/>
      <c r="U7311" s="969"/>
      <c r="V7311" s="38"/>
      <c r="W7311" s="38"/>
    </row>
    <row r="7312" spans="1:23" x14ac:dyDescent="0.35">
      <c r="A7312" s="1034">
        <v>73010</v>
      </c>
      <c r="B7312" s="1050">
        <v>0.17</v>
      </c>
      <c r="C7312" s="93" t="s">
        <v>7034</v>
      </c>
      <c r="D7312" s="1"/>
      <c r="E7312" s="973" t="s">
        <v>6965</v>
      </c>
      <c r="F7312" s="3"/>
      <c r="O7312"/>
      <c r="P7312"/>
      <c r="Q7312"/>
      <c r="U7312" s="969"/>
      <c r="V7312" s="38"/>
      <c r="W7312" s="38"/>
    </row>
    <row r="7313" spans="1:23" x14ac:dyDescent="0.35">
      <c r="A7313" s="1034">
        <v>73010</v>
      </c>
      <c r="B7313" s="1050">
        <v>0.17</v>
      </c>
      <c r="C7313" s="93" t="s">
        <v>7035</v>
      </c>
      <c r="D7313" s="1"/>
      <c r="E7313" s="973" t="s">
        <v>6965</v>
      </c>
      <c r="F7313" s="3"/>
      <c r="O7313"/>
      <c r="P7313"/>
      <c r="Q7313"/>
      <c r="U7313" s="969"/>
      <c r="V7313" s="38"/>
      <c r="W7313" s="38"/>
    </row>
    <row r="7314" spans="1:23" x14ac:dyDescent="0.35">
      <c r="A7314" s="1034">
        <v>73020</v>
      </c>
      <c r="B7314" s="1050">
        <v>0.15</v>
      </c>
      <c r="C7314" s="94" t="s">
        <v>6969</v>
      </c>
      <c r="D7314" s="1"/>
      <c r="E7314" s="973" t="s">
        <v>6965</v>
      </c>
      <c r="F7314" s="3"/>
      <c r="O7314"/>
      <c r="P7314"/>
      <c r="Q7314"/>
      <c r="U7314" s="969"/>
      <c r="V7314" s="38"/>
      <c r="W7314" s="38"/>
    </row>
    <row r="7315" spans="1:23" x14ac:dyDescent="0.35">
      <c r="A7315" s="1034">
        <v>73020</v>
      </c>
      <c r="B7315" s="1050">
        <v>0.15</v>
      </c>
      <c r="C7315" s="94" t="s">
        <v>6970</v>
      </c>
      <c r="D7315" s="1"/>
      <c r="E7315" s="973" t="s">
        <v>6965</v>
      </c>
      <c r="F7315" s="3"/>
      <c r="O7315"/>
      <c r="P7315"/>
      <c r="Q7315"/>
      <c r="U7315" s="969"/>
      <c r="V7315" s="38"/>
      <c r="W7315" s="38"/>
    </row>
    <row r="7316" spans="1:23" x14ac:dyDescent="0.35">
      <c r="A7316" s="1034">
        <v>73020</v>
      </c>
      <c r="B7316" s="1050">
        <v>0.15</v>
      </c>
      <c r="C7316" s="94" t="s">
        <v>6971</v>
      </c>
      <c r="D7316" s="1"/>
      <c r="E7316" s="973" t="s">
        <v>6965</v>
      </c>
      <c r="F7316" s="3"/>
      <c r="O7316"/>
      <c r="P7316"/>
      <c r="Q7316"/>
      <c r="U7316" s="969"/>
      <c r="V7316" s="38"/>
      <c r="W7316" s="38"/>
    </row>
    <row r="7317" spans="1:23" x14ac:dyDescent="0.35">
      <c r="A7317" s="1034">
        <v>73030</v>
      </c>
      <c r="B7317" s="1050">
        <v>0.18</v>
      </c>
      <c r="C7317" s="93" t="s">
        <v>7058</v>
      </c>
      <c r="D7317" s="1"/>
      <c r="E7317" s="973" t="s">
        <v>6965</v>
      </c>
      <c r="F7317" s="3"/>
      <c r="O7317"/>
      <c r="P7317"/>
      <c r="Q7317"/>
      <c r="U7317" s="969"/>
      <c r="V7317" s="38"/>
      <c r="W7317" s="38"/>
    </row>
    <row r="7318" spans="1:23" x14ac:dyDescent="0.35">
      <c r="A7318" s="1034">
        <v>73030</v>
      </c>
      <c r="B7318" s="1050">
        <v>0.18</v>
      </c>
      <c r="C7318" s="93" t="s">
        <v>7059</v>
      </c>
      <c r="D7318" s="1"/>
      <c r="E7318" s="973" t="s">
        <v>6965</v>
      </c>
      <c r="F7318" s="3"/>
      <c r="O7318"/>
      <c r="P7318"/>
      <c r="Q7318"/>
      <c r="U7318" s="969"/>
      <c r="V7318" s="38"/>
      <c r="W7318" s="38"/>
    </row>
    <row r="7319" spans="1:23" x14ac:dyDescent="0.35">
      <c r="A7319" s="1034">
        <v>73030</v>
      </c>
      <c r="B7319" s="1050">
        <v>0.18</v>
      </c>
      <c r="C7319" s="93" t="s">
        <v>7060</v>
      </c>
      <c r="D7319" s="1"/>
      <c r="E7319" s="973" t="s">
        <v>6965</v>
      </c>
      <c r="F7319" s="3"/>
      <c r="O7319"/>
      <c r="P7319"/>
      <c r="Q7319"/>
      <c r="U7319" s="969"/>
      <c r="V7319" s="38"/>
      <c r="W7319" s="38"/>
    </row>
    <row r="7320" spans="1:23" x14ac:dyDescent="0.35">
      <c r="A7320" s="1034">
        <v>73030</v>
      </c>
      <c r="B7320" s="1050">
        <v>0.18</v>
      </c>
      <c r="C7320" s="93" t="s">
        <v>7061</v>
      </c>
      <c r="D7320" s="1"/>
      <c r="E7320" s="973" t="s">
        <v>6965</v>
      </c>
      <c r="F7320" s="3"/>
      <c r="O7320"/>
      <c r="P7320"/>
      <c r="Q7320"/>
      <c r="U7320" s="969"/>
      <c r="V7320" s="38"/>
      <c r="W7320" s="38"/>
    </row>
    <row r="7321" spans="1:23" x14ac:dyDescent="0.35">
      <c r="A7321" s="1035">
        <v>73050</v>
      </c>
      <c r="B7321" s="1051">
        <v>0.18</v>
      </c>
      <c r="C7321" s="94" t="s">
        <v>7062</v>
      </c>
      <c r="D7321" s="1"/>
      <c r="E7321" s="973" t="s">
        <v>6965</v>
      </c>
      <c r="F7321" s="3"/>
      <c r="O7321"/>
      <c r="P7321"/>
      <c r="Q7321"/>
      <c r="U7321" s="969"/>
      <c r="V7321" s="38"/>
      <c r="W7321" s="38"/>
    </row>
    <row r="7322" spans="1:23" x14ac:dyDescent="0.35">
      <c r="A7322" s="1034">
        <v>73060</v>
      </c>
      <c r="B7322" s="1050">
        <v>0.16</v>
      </c>
      <c r="C7322" s="93" t="s">
        <v>6977</v>
      </c>
      <c r="D7322" s="1"/>
      <c r="E7322" s="973" t="s">
        <v>6965</v>
      </c>
      <c r="F7322" s="3"/>
      <c r="O7322"/>
      <c r="P7322"/>
      <c r="Q7322"/>
      <c r="U7322" s="969"/>
      <c r="V7322" s="38"/>
      <c r="W7322" s="38"/>
    </row>
    <row r="7323" spans="1:23" x14ac:dyDescent="0.35">
      <c r="A7323" s="1034">
        <v>73060</v>
      </c>
      <c r="B7323" s="1050">
        <v>0.16</v>
      </c>
      <c r="C7323" s="94" t="s">
        <v>6978</v>
      </c>
      <c r="D7323" s="1"/>
      <c r="E7323" s="973" t="s">
        <v>6965</v>
      </c>
      <c r="F7323" s="3"/>
      <c r="O7323"/>
      <c r="P7323"/>
      <c r="Q7323"/>
      <c r="U7323" s="969"/>
      <c r="V7323" s="38"/>
      <c r="W7323" s="38"/>
    </row>
    <row r="7324" spans="1:23" x14ac:dyDescent="0.35">
      <c r="A7324" s="1034">
        <v>73060</v>
      </c>
      <c r="B7324" s="1050">
        <v>0.16</v>
      </c>
      <c r="C7324" s="94" t="s">
        <v>6979</v>
      </c>
      <c r="D7324" s="38"/>
      <c r="E7324" s="973" t="s">
        <v>6965</v>
      </c>
      <c r="F7324" s="3"/>
      <c r="O7324"/>
      <c r="P7324"/>
      <c r="Q7324"/>
      <c r="U7324" s="969"/>
      <c r="V7324" s="38"/>
      <c r="W7324" s="38"/>
    </row>
    <row r="7325" spans="1:23" x14ac:dyDescent="0.35">
      <c r="A7325" s="1034">
        <v>73070</v>
      </c>
      <c r="B7325" s="1050">
        <v>0.16</v>
      </c>
      <c r="C7325" s="94" t="s">
        <v>6980</v>
      </c>
      <c r="D7325" s="1"/>
      <c r="E7325" s="973" t="s">
        <v>6965</v>
      </c>
      <c r="F7325" s="3"/>
      <c r="O7325"/>
      <c r="P7325"/>
      <c r="Q7325"/>
      <c r="U7325" s="969"/>
      <c r="V7325" s="38"/>
      <c r="W7325" s="38"/>
    </row>
    <row r="7326" spans="1:23" x14ac:dyDescent="0.35">
      <c r="A7326" s="1034">
        <v>73070</v>
      </c>
      <c r="B7326" s="1050">
        <v>0.16</v>
      </c>
      <c r="C7326" s="94" t="s">
        <v>6981</v>
      </c>
      <c r="D7326" s="1"/>
      <c r="E7326" s="973" t="s">
        <v>6965</v>
      </c>
      <c r="F7326" s="3"/>
      <c r="O7326"/>
      <c r="P7326"/>
      <c r="Q7326"/>
      <c r="U7326" s="969"/>
      <c r="V7326" s="38"/>
      <c r="W7326" s="38"/>
    </row>
    <row r="7327" spans="1:23" x14ac:dyDescent="0.35">
      <c r="A7327" s="1034">
        <v>73070</v>
      </c>
      <c r="B7327" s="1050">
        <v>0.16</v>
      </c>
      <c r="C7327" s="94" t="s">
        <v>6982</v>
      </c>
      <c r="D7327" s="1"/>
      <c r="E7327" s="973" t="s">
        <v>6965</v>
      </c>
      <c r="F7327" s="3"/>
      <c r="O7327"/>
      <c r="P7327"/>
      <c r="Q7327"/>
      <c r="U7327" s="969"/>
      <c r="V7327" s="38"/>
      <c r="W7327" s="38"/>
    </row>
    <row r="7328" spans="1:23" x14ac:dyDescent="0.35">
      <c r="A7328" s="1034">
        <v>73070</v>
      </c>
      <c r="B7328" s="1050">
        <v>0.16</v>
      </c>
      <c r="C7328" s="94" t="s">
        <v>6983</v>
      </c>
      <c r="D7328" s="1"/>
      <c r="E7328" s="973" t="s">
        <v>6965</v>
      </c>
      <c r="F7328" s="3"/>
      <c r="O7328"/>
      <c r="P7328"/>
      <c r="Q7328"/>
      <c r="U7328" s="969"/>
      <c r="V7328" s="38"/>
      <c r="W7328" s="38"/>
    </row>
    <row r="7329" spans="1:23" x14ac:dyDescent="0.35">
      <c r="A7329" s="1034">
        <v>73070</v>
      </c>
      <c r="B7329" s="1050">
        <v>0.16</v>
      </c>
      <c r="C7329" s="94" t="s">
        <v>6984</v>
      </c>
      <c r="D7329" s="1"/>
      <c r="E7329" s="973" t="s">
        <v>6965</v>
      </c>
      <c r="F7329" s="3"/>
      <c r="O7329"/>
      <c r="P7329"/>
      <c r="Q7329"/>
      <c r="U7329" s="969"/>
      <c r="V7329" s="38"/>
      <c r="W7329" s="38"/>
    </row>
    <row r="7330" spans="1:23" x14ac:dyDescent="0.35">
      <c r="A7330" s="1034">
        <v>73070</v>
      </c>
      <c r="B7330" s="1050">
        <v>0.16</v>
      </c>
      <c r="C7330" s="94" t="s">
        <v>6985</v>
      </c>
      <c r="D7330" s="1"/>
      <c r="E7330" s="973" t="s">
        <v>6965</v>
      </c>
      <c r="F7330" s="3"/>
      <c r="O7330"/>
      <c r="P7330"/>
      <c r="Q7330"/>
      <c r="U7330" s="969"/>
      <c r="V7330" s="38"/>
      <c r="W7330" s="38"/>
    </row>
    <row r="7331" spans="1:23" x14ac:dyDescent="0.35">
      <c r="A7331" s="1034">
        <v>73070</v>
      </c>
      <c r="B7331" s="1050">
        <v>0.16</v>
      </c>
      <c r="C7331" s="94" t="s">
        <v>6986</v>
      </c>
      <c r="D7331" s="1"/>
      <c r="E7331" s="973" t="s">
        <v>6965</v>
      </c>
      <c r="F7331" s="3"/>
      <c r="O7331"/>
      <c r="P7331"/>
      <c r="Q7331"/>
      <c r="U7331" s="969"/>
      <c r="V7331" s="38"/>
      <c r="W7331" s="38"/>
    </row>
    <row r="7332" spans="1:23" x14ac:dyDescent="0.35">
      <c r="A7332" s="1034">
        <v>73080</v>
      </c>
      <c r="B7332" s="1050">
        <v>0.17</v>
      </c>
      <c r="C7332" s="93" t="s">
        <v>7036</v>
      </c>
      <c r="D7332" s="1"/>
      <c r="E7332" s="973" t="s">
        <v>6965</v>
      </c>
      <c r="F7332" s="3"/>
      <c r="O7332"/>
      <c r="P7332"/>
      <c r="Q7332"/>
      <c r="U7332" s="969"/>
      <c r="V7332" s="38"/>
      <c r="W7332" s="38"/>
    </row>
    <row r="7333" spans="1:23" x14ac:dyDescent="0.35">
      <c r="A7333" s="1034">
        <v>73080</v>
      </c>
      <c r="B7333" s="1050">
        <v>0.17</v>
      </c>
      <c r="C7333" s="93" t="s">
        <v>7037</v>
      </c>
      <c r="D7333" s="1"/>
      <c r="E7333" s="973" t="s">
        <v>6965</v>
      </c>
      <c r="F7333" s="3"/>
      <c r="O7333"/>
      <c r="P7333"/>
      <c r="Q7333"/>
      <c r="U7333" s="969"/>
      <c r="V7333" s="38"/>
      <c r="W7333" s="38"/>
    </row>
    <row r="7334" spans="1:23" x14ac:dyDescent="0.35">
      <c r="A7334" s="1034">
        <v>73080</v>
      </c>
      <c r="B7334" s="1050">
        <v>0.17</v>
      </c>
      <c r="C7334" s="93" t="s">
        <v>7038</v>
      </c>
      <c r="D7334" s="1"/>
      <c r="E7334" s="973" t="s">
        <v>6965</v>
      </c>
      <c r="F7334" s="3"/>
      <c r="O7334"/>
      <c r="P7334"/>
      <c r="Q7334"/>
      <c r="U7334" s="969"/>
      <c r="V7334" s="38"/>
      <c r="W7334" s="38"/>
    </row>
    <row r="7335" spans="1:23" x14ac:dyDescent="0.35">
      <c r="A7335" s="1034">
        <v>73090</v>
      </c>
      <c r="B7335" s="1050">
        <v>0.16</v>
      </c>
      <c r="C7335" s="93" t="s">
        <v>6987</v>
      </c>
      <c r="D7335" s="1"/>
      <c r="E7335" s="973" t="s">
        <v>6965</v>
      </c>
      <c r="F7335" s="3"/>
      <c r="O7335"/>
      <c r="P7335"/>
      <c r="Q7335"/>
      <c r="U7335" s="969"/>
      <c r="V7335" s="38"/>
      <c r="W7335" s="38"/>
    </row>
    <row r="7336" spans="1:23" x14ac:dyDescent="0.35">
      <c r="A7336" s="1034">
        <v>73090</v>
      </c>
      <c r="B7336" s="1050">
        <v>0.16</v>
      </c>
      <c r="C7336" s="93" t="s">
        <v>6988</v>
      </c>
      <c r="D7336" s="1"/>
      <c r="E7336" s="973" t="s">
        <v>6965</v>
      </c>
      <c r="F7336" s="3"/>
      <c r="O7336"/>
      <c r="P7336"/>
      <c r="Q7336"/>
      <c r="U7336" s="969"/>
      <c r="V7336" s="38"/>
      <c r="W7336" s="38"/>
    </row>
    <row r="7337" spans="1:23" x14ac:dyDescent="0.35">
      <c r="A7337" s="1034">
        <v>73090</v>
      </c>
      <c r="B7337" s="1050">
        <v>0.16</v>
      </c>
      <c r="C7337" s="93" t="s">
        <v>6989</v>
      </c>
      <c r="D7337" s="1"/>
      <c r="E7337" s="973" t="s">
        <v>6965</v>
      </c>
      <c r="F7337" s="3"/>
      <c r="O7337"/>
      <c r="P7337"/>
      <c r="Q7337"/>
      <c r="U7337" s="969"/>
      <c r="V7337" s="38"/>
      <c r="W7337" s="38"/>
    </row>
    <row r="7338" spans="1:23" x14ac:dyDescent="0.35">
      <c r="A7338" s="1035">
        <v>73092</v>
      </c>
      <c r="B7338" s="1051">
        <v>0.16</v>
      </c>
      <c r="C7338" s="94" t="s">
        <v>6990</v>
      </c>
      <c r="D7338" s="1"/>
      <c r="E7338" s="973" t="s">
        <v>6965</v>
      </c>
      <c r="F7338" s="3"/>
      <c r="O7338"/>
      <c r="P7338"/>
      <c r="Q7338"/>
      <c r="U7338" s="969"/>
      <c r="V7338" s="38"/>
      <c r="W7338" s="38"/>
    </row>
    <row r="7339" spans="1:23" x14ac:dyDescent="0.35">
      <c r="A7339" s="1035">
        <v>73092</v>
      </c>
      <c r="B7339" s="1051">
        <v>0.16</v>
      </c>
      <c r="C7339" s="94" t="s">
        <v>6991</v>
      </c>
      <c r="D7339" s="1"/>
      <c r="E7339" s="973" t="s">
        <v>6965</v>
      </c>
      <c r="F7339" s="3"/>
      <c r="O7339"/>
      <c r="P7339"/>
      <c r="Q7339"/>
      <c r="U7339" s="969"/>
      <c r="V7339" s="38"/>
      <c r="W7339" s="38"/>
    </row>
    <row r="7340" spans="1:23" x14ac:dyDescent="0.35">
      <c r="A7340" s="1035">
        <v>73092</v>
      </c>
      <c r="B7340" s="1051">
        <v>0.16</v>
      </c>
      <c r="C7340" s="94" t="s">
        <v>6992</v>
      </c>
      <c r="D7340" s="1"/>
      <c r="E7340" s="973" t="s">
        <v>6965</v>
      </c>
      <c r="F7340" s="3"/>
      <c r="O7340"/>
      <c r="P7340"/>
      <c r="Q7340"/>
      <c r="U7340" s="969"/>
      <c r="V7340" s="38"/>
      <c r="W7340" s="38"/>
    </row>
    <row r="7341" spans="1:23" x14ac:dyDescent="0.35">
      <c r="A7341" s="1035">
        <v>73100</v>
      </c>
      <c r="B7341" s="1051">
        <v>0.16</v>
      </c>
      <c r="C7341" s="94" t="s">
        <v>6993</v>
      </c>
      <c r="D7341" s="1"/>
      <c r="E7341" s="973" t="s">
        <v>6965</v>
      </c>
      <c r="F7341" s="3"/>
      <c r="O7341"/>
      <c r="P7341"/>
      <c r="Q7341"/>
      <c r="U7341" s="969"/>
      <c r="V7341" s="38"/>
      <c r="W7341" s="38"/>
    </row>
    <row r="7342" spans="1:23" x14ac:dyDescent="0.35">
      <c r="A7342" s="1035">
        <v>73100</v>
      </c>
      <c r="B7342" s="1051">
        <v>0.16</v>
      </c>
      <c r="C7342" s="94" t="s">
        <v>6994</v>
      </c>
      <c r="D7342" s="1"/>
      <c r="E7342" s="973" t="s">
        <v>6965</v>
      </c>
      <c r="F7342" s="3"/>
      <c r="O7342"/>
      <c r="P7342"/>
      <c r="Q7342"/>
      <c r="U7342" s="969"/>
      <c r="V7342" s="38"/>
      <c r="W7342" s="38"/>
    </row>
    <row r="7343" spans="1:23" x14ac:dyDescent="0.35">
      <c r="A7343" s="1035">
        <v>73100</v>
      </c>
      <c r="B7343" s="1051">
        <v>0.16</v>
      </c>
      <c r="C7343" s="94" t="s">
        <v>6995</v>
      </c>
      <c r="D7343" s="1"/>
      <c r="E7343" s="973" t="s">
        <v>6965</v>
      </c>
      <c r="F7343" s="3"/>
      <c r="O7343"/>
      <c r="P7343"/>
      <c r="Q7343"/>
      <c r="U7343" s="969"/>
      <c r="V7343" s="38"/>
      <c r="W7343" s="38"/>
    </row>
    <row r="7344" spans="1:23" x14ac:dyDescent="0.35">
      <c r="A7344" s="1034">
        <v>73110</v>
      </c>
      <c r="B7344" s="1050">
        <v>0.17</v>
      </c>
      <c r="C7344" s="93" t="s">
        <v>7039</v>
      </c>
      <c r="D7344" s="1"/>
      <c r="E7344" s="973" t="s">
        <v>6965</v>
      </c>
      <c r="F7344" s="3"/>
      <c r="O7344"/>
      <c r="P7344"/>
      <c r="Q7344"/>
      <c r="U7344" s="969"/>
      <c r="V7344" s="38"/>
      <c r="W7344" s="38"/>
    </row>
    <row r="7345" spans="1:23" x14ac:dyDescent="0.35">
      <c r="A7345" s="1034">
        <v>73110</v>
      </c>
      <c r="B7345" s="1050">
        <v>0.17</v>
      </c>
      <c r="C7345" s="93" t="s">
        <v>7040</v>
      </c>
      <c r="D7345" s="1"/>
      <c r="E7345" s="973" t="s">
        <v>6965</v>
      </c>
      <c r="F7345" s="3"/>
      <c r="O7345"/>
      <c r="P7345"/>
      <c r="Q7345"/>
      <c r="U7345" s="969"/>
      <c r="V7345" s="38"/>
      <c r="W7345" s="38"/>
    </row>
    <row r="7346" spans="1:23" x14ac:dyDescent="0.35">
      <c r="A7346" s="1034">
        <v>73110</v>
      </c>
      <c r="B7346" s="1050">
        <v>0.17</v>
      </c>
      <c r="C7346" s="93" t="s">
        <v>7041</v>
      </c>
      <c r="D7346" s="1"/>
      <c r="E7346" s="973" t="s">
        <v>6965</v>
      </c>
      <c r="F7346" s="3"/>
      <c r="O7346"/>
      <c r="P7346"/>
      <c r="Q7346"/>
      <c r="U7346" s="969"/>
      <c r="V7346" s="38"/>
      <c r="W7346" s="38"/>
    </row>
    <row r="7347" spans="1:23" x14ac:dyDescent="0.35">
      <c r="A7347" s="1480">
        <v>73110</v>
      </c>
      <c r="B7347" s="1481">
        <v>0.17</v>
      </c>
      <c r="C7347" s="1483" t="s">
        <v>5965</v>
      </c>
      <c r="D7347" s="1"/>
      <c r="E7347" s="973" t="s">
        <v>6965</v>
      </c>
      <c r="F7347" s="3"/>
      <c r="O7347"/>
      <c r="P7347"/>
      <c r="Q7347"/>
      <c r="U7347" s="969"/>
      <c r="V7347" s="38"/>
      <c r="W7347" s="38"/>
    </row>
    <row r="7348" spans="1:23" x14ac:dyDescent="0.35">
      <c r="A7348" s="1034">
        <v>73120</v>
      </c>
      <c r="B7348" s="1050">
        <v>0.16</v>
      </c>
      <c r="C7348" s="93" t="s">
        <v>6996</v>
      </c>
      <c r="D7348" s="1"/>
      <c r="E7348" s="973" t="s">
        <v>6965</v>
      </c>
      <c r="F7348" s="3"/>
      <c r="O7348"/>
      <c r="P7348"/>
      <c r="Q7348"/>
      <c r="U7348" s="969"/>
      <c r="V7348" s="38"/>
      <c r="W7348" s="38"/>
    </row>
    <row r="7349" spans="1:23" x14ac:dyDescent="0.35">
      <c r="A7349" s="1034">
        <v>73120</v>
      </c>
      <c r="B7349" s="1050">
        <v>0.16</v>
      </c>
      <c r="C7349" s="93" t="s">
        <v>6997</v>
      </c>
      <c r="D7349" s="1"/>
      <c r="E7349" s="973" t="s">
        <v>6965</v>
      </c>
      <c r="F7349" s="3"/>
      <c r="O7349"/>
      <c r="P7349"/>
      <c r="Q7349"/>
      <c r="U7349" s="969"/>
      <c r="V7349" s="38"/>
      <c r="W7349" s="38"/>
    </row>
    <row r="7350" spans="1:23" x14ac:dyDescent="0.35">
      <c r="A7350" s="1034">
        <v>73120</v>
      </c>
      <c r="B7350" s="1050">
        <v>0.16</v>
      </c>
      <c r="C7350" s="93" t="s">
        <v>6998</v>
      </c>
      <c r="D7350" s="1"/>
      <c r="E7350" s="973" t="s">
        <v>6965</v>
      </c>
      <c r="F7350" s="3"/>
      <c r="O7350"/>
      <c r="P7350"/>
      <c r="Q7350"/>
      <c r="U7350" s="969"/>
      <c r="V7350" s="38"/>
      <c r="W7350" s="38"/>
    </row>
    <row r="7351" spans="1:23" x14ac:dyDescent="0.35">
      <c r="A7351" s="1034">
        <v>73130</v>
      </c>
      <c r="B7351" s="1050">
        <v>0.17</v>
      </c>
      <c r="C7351" s="93" t="s">
        <v>7042</v>
      </c>
      <c r="D7351" s="1"/>
      <c r="E7351" s="973" t="s">
        <v>6965</v>
      </c>
      <c r="F7351" s="3"/>
      <c r="O7351"/>
      <c r="P7351"/>
      <c r="Q7351"/>
      <c r="U7351" s="969"/>
      <c r="V7351" s="38"/>
      <c r="W7351" s="38"/>
    </row>
    <row r="7352" spans="1:23" x14ac:dyDescent="0.35">
      <c r="A7352" s="1034">
        <v>73130</v>
      </c>
      <c r="B7352" s="1050">
        <v>0.17</v>
      </c>
      <c r="C7352" s="94" t="s">
        <v>7043</v>
      </c>
      <c r="D7352" s="1"/>
      <c r="E7352" s="973" t="s">
        <v>6965</v>
      </c>
      <c r="F7352" s="3"/>
      <c r="O7352"/>
      <c r="P7352"/>
      <c r="Q7352"/>
      <c r="U7352" s="969"/>
      <c r="V7352" s="38"/>
      <c r="W7352" s="38"/>
    </row>
    <row r="7353" spans="1:23" x14ac:dyDescent="0.35">
      <c r="A7353" s="1034">
        <v>73130</v>
      </c>
      <c r="B7353" s="1050">
        <v>0.17</v>
      </c>
      <c r="C7353" s="94" t="s">
        <v>7044</v>
      </c>
      <c r="D7353" s="1"/>
      <c r="E7353" s="973" t="s">
        <v>6965</v>
      </c>
      <c r="F7353" s="3"/>
      <c r="O7353"/>
      <c r="P7353"/>
      <c r="Q7353"/>
      <c r="U7353" s="969"/>
      <c r="V7353" s="38"/>
      <c r="W7353" s="38"/>
    </row>
    <row r="7354" spans="1:23" x14ac:dyDescent="0.35">
      <c r="A7354" s="1034">
        <v>73130</v>
      </c>
      <c r="B7354" s="1050">
        <v>0.17</v>
      </c>
      <c r="C7354" s="94" t="s">
        <v>5967</v>
      </c>
      <c r="D7354" s="1"/>
      <c r="E7354" s="973" t="s">
        <v>6965</v>
      </c>
      <c r="F7354" s="3"/>
      <c r="O7354"/>
      <c r="P7354"/>
      <c r="Q7354"/>
      <c r="U7354" s="969"/>
      <c r="V7354" s="38"/>
      <c r="W7354" s="38"/>
    </row>
    <row r="7355" spans="1:23" x14ac:dyDescent="0.35">
      <c r="A7355" s="1034">
        <v>73140</v>
      </c>
      <c r="B7355" s="1050">
        <v>0.13</v>
      </c>
      <c r="C7355" s="93" t="s">
        <v>6964</v>
      </c>
      <c r="D7355" s="1"/>
      <c r="E7355" s="973" t="s">
        <v>6965</v>
      </c>
      <c r="F7355" s="3"/>
      <c r="O7355"/>
      <c r="P7355"/>
      <c r="Q7355"/>
      <c r="U7355" s="969"/>
      <c r="V7355" s="38"/>
      <c r="W7355" s="38"/>
    </row>
    <row r="7356" spans="1:23" x14ac:dyDescent="0.35">
      <c r="A7356" s="1034">
        <v>73200</v>
      </c>
      <c r="B7356" s="1050">
        <v>0.98</v>
      </c>
      <c r="C7356" s="93" t="s">
        <v>7185</v>
      </c>
      <c r="D7356" s="1"/>
      <c r="E7356" s="973" t="s">
        <v>6965</v>
      </c>
      <c r="F7356" s="3"/>
      <c r="O7356"/>
      <c r="P7356"/>
      <c r="Q7356"/>
      <c r="U7356" s="969"/>
      <c r="V7356" s="38"/>
      <c r="W7356" s="38"/>
    </row>
    <row r="7357" spans="1:23" x14ac:dyDescent="0.35">
      <c r="A7357" s="1035">
        <v>73200</v>
      </c>
      <c r="B7357" s="1051">
        <v>0.98</v>
      </c>
      <c r="C7357" s="94" t="s">
        <v>7186</v>
      </c>
      <c r="D7357" s="1"/>
      <c r="E7357" s="973" t="s">
        <v>6965</v>
      </c>
      <c r="F7357" s="3"/>
      <c r="O7357"/>
      <c r="P7357"/>
      <c r="Q7357"/>
      <c r="U7357" s="969"/>
      <c r="V7357" s="38"/>
      <c r="W7357" s="38"/>
    </row>
    <row r="7358" spans="1:23" x14ac:dyDescent="0.35">
      <c r="A7358" s="1034">
        <v>73201</v>
      </c>
      <c r="B7358" s="1050">
        <v>1.1299999999999999</v>
      </c>
      <c r="C7358" s="93" t="s">
        <v>7196</v>
      </c>
      <c r="D7358" s="1"/>
      <c r="E7358" s="973" t="s">
        <v>6965</v>
      </c>
      <c r="F7358" s="3"/>
      <c r="O7358"/>
      <c r="P7358"/>
      <c r="Q7358"/>
      <c r="U7358" s="969"/>
      <c r="V7358" s="38"/>
      <c r="W7358" s="38"/>
    </row>
    <row r="7359" spans="1:23" x14ac:dyDescent="0.35">
      <c r="A7359" s="1034">
        <v>73201</v>
      </c>
      <c r="B7359" s="1050">
        <v>1.1299999999999999</v>
      </c>
      <c r="C7359" s="93" t="s">
        <v>7197</v>
      </c>
      <c r="D7359" s="1"/>
      <c r="E7359" s="973" t="s">
        <v>6965</v>
      </c>
      <c r="F7359" s="3"/>
      <c r="O7359"/>
      <c r="P7359"/>
      <c r="Q7359"/>
      <c r="U7359" s="969"/>
      <c r="V7359" s="38"/>
      <c r="W7359" s="38"/>
    </row>
    <row r="7360" spans="1:23" x14ac:dyDescent="0.35">
      <c r="A7360" s="1034">
        <v>73202</v>
      </c>
      <c r="B7360" s="1050">
        <v>1.19</v>
      </c>
      <c r="C7360" s="94" t="s">
        <v>7204</v>
      </c>
      <c r="D7360" s="1"/>
      <c r="E7360" s="973" t="s">
        <v>6965</v>
      </c>
      <c r="F7360" s="3"/>
      <c r="O7360"/>
      <c r="P7360"/>
      <c r="Q7360"/>
      <c r="U7360" s="969"/>
      <c r="V7360" s="38"/>
      <c r="W7360" s="38"/>
    </row>
    <row r="7361" spans="1:23" x14ac:dyDescent="0.35">
      <c r="A7361" s="1034">
        <v>73202</v>
      </c>
      <c r="B7361" s="1050">
        <v>1.19</v>
      </c>
      <c r="C7361" s="94" t="s">
        <v>7205</v>
      </c>
      <c r="D7361" s="1"/>
      <c r="E7361" s="973" t="s">
        <v>6965</v>
      </c>
      <c r="F7361" s="3"/>
      <c r="O7361"/>
      <c r="P7361"/>
      <c r="Q7361"/>
      <c r="U7361" s="969"/>
      <c r="V7361" s="38"/>
      <c r="W7361" s="38"/>
    </row>
    <row r="7362" spans="1:23" x14ac:dyDescent="0.35">
      <c r="A7362" s="1035">
        <v>73206</v>
      </c>
      <c r="B7362" s="1051">
        <v>1.76</v>
      </c>
      <c r="C7362" s="354" t="s">
        <v>7272</v>
      </c>
      <c r="D7362" s="1"/>
      <c r="E7362" s="973" t="s">
        <v>6965</v>
      </c>
      <c r="F7362" s="3"/>
      <c r="O7362"/>
      <c r="P7362"/>
      <c r="Q7362"/>
      <c r="U7362" s="969"/>
      <c r="V7362" s="38"/>
      <c r="W7362" s="38"/>
    </row>
    <row r="7363" spans="1:23" x14ac:dyDescent="0.35">
      <c r="A7363" s="1035">
        <v>73206</v>
      </c>
      <c r="B7363" s="1051">
        <v>1.76</v>
      </c>
      <c r="C7363" s="354" t="s">
        <v>7273</v>
      </c>
      <c r="D7363" s="1"/>
      <c r="E7363" s="973" t="s">
        <v>6965</v>
      </c>
      <c r="F7363" s="3"/>
      <c r="O7363"/>
      <c r="P7363"/>
      <c r="Q7363"/>
      <c r="U7363" s="969"/>
      <c r="V7363" s="38"/>
      <c r="W7363" s="38"/>
    </row>
    <row r="7364" spans="1:23" x14ac:dyDescent="0.35">
      <c r="A7364" s="1035">
        <v>73206</v>
      </c>
      <c r="B7364" s="1051">
        <v>1.76</v>
      </c>
      <c r="C7364" s="354" t="s">
        <v>7274</v>
      </c>
      <c r="D7364" s="1"/>
      <c r="E7364" s="973" t="s">
        <v>6965</v>
      </c>
      <c r="F7364" s="3"/>
      <c r="O7364"/>
      <c r="P7364"/>
      <c r="Q7364"/>
      <c r="U7364" s="969"/>
      <c r="V7364" s="38"/>
      <c r="W7364" s="38"/>
    </row>
    <row r="7365" spans="1:23" x14ac:dyDescent="0.35">
      <c r="A7365" s="1034">
        <v>73218</v>
      </c>
      <c r="B7365" s="1050">
        <v>1.32</v>
      </c>
      <c r="C7365" s="93" t="s">
        <v>7224</v>
      </c>
      <c r="D7365" s="1"/>
      <c r="E7365" s="973" t="s">
        <v>6965</v>
      </c>
      <c r="F7365" s="3"/>
      <c r="O7365"/>
      <c r="P7365"/>
      <c r="Q7365"/>
      <c r="U7365" s="969"/>
      <c r="V7365" s="38"/>
      <c r="W7365" s="38"/>
    </row>
    <row r="7366" spans="1:23" x14ac:dyDescent="0.35">
      <c r="A7366" s="1034">
        <v>73220</v>
      </c>
      <c r="B7366" s="1050">
        <v>2.1</v>
      </c>
      <c r="C7366" s="94" t="s">
        <v>7291</v>
      </c>
      <c r="D7366" s="1"/>
      <c r="E7366" s="973" t="s">
        <v>6965</v>
      </c>
      <c r="F7366" s="3"/>
      <c r="O7366"/>
      <c r="P7366"/>
      <c r="Q7366"/>
      <c r="U7366" s="969"/>
      <c r="V7366" s="38"/>
      <c r="W7366" s="38"/>
    </row>
    <row r="7367" spans="1:23" x14ac:dyDescent="0.35">
      <c r="A7367" s="1034">
        <v>73220</v>
      </c>
      <c r="B7367" s="1050">
        <v>2.1</v>
      </c>
      <c r="C7367" s="94" t="s">
        <v>7292</v>
      </c>
      <c r="D7367" s="1"/>
      <c r="E7367" s="973" t="s">
        <v>6965</v>
      </c>
      <c r="F7367" s="3"/>
      <c r="O7367"/>
      <c r="P7367"/>
      <c r="Q7367"/>
      <c r="U7367" s="969"/>
      <c r="V7367" s="38"/>
      <c r="W7367" s="38"/>
    </row>
    <row r="7368" spans="1:23" x14ac:dyDescent="0.35">
      <c r="A7368" s="1034">
        <v>73221</v>
      </c>
      <c r="B7368" s="1050">
        <v>1.32</v>
      </c>
      <c r="C7368" s="93" t="s">
        <v>7225</v>
      </c>
      <c r="D7368" s="1"/>
      <c r="E7368" s="973" t="s">
        <v>6965</v>
      </c>
      <c r="F7368" s="3"/>
      <c r="O7368"/>
      <c r="P7368"/>
      <c r="Q7368"/>
      <c r="U7368" s="969"/>
      <c r="V7368" s="38"/>
      <c r="W7368" s="38"/>
    </row>
    <row r="7369" spans="1:23" x14ac:dyDescent="0.35">
      <c r="A7369" s="1034">
        <v>73221</v>
      </c>
      <c r="B7369" s="1050">
        <v>1.32</v>
      </c>
      <c r="C7369" s="93" t="s">
        <v>7226</v>
      </c>
      <c r="D7369" s="1"/>
      <c r="E7369" s="973" t="s">
        <v>6965</v>
      </c>
      <c r="F7369" s="3"/>
      <c r="O7369"/>
      <c r="P7369"/>
      <c r="Q7369"/>
      <c r="U7369" s="969"/>
      <c r="V7369" s="38"/>
      <c r="W7369" s="38"/>
    </row>
    <row r="7370" spans="1:23" x14ac:dyDescent="0.35">
      <c r="A7370" s="1034">
        <v>73221</v>
      </c>
      <c r="B7370" s="1050">
        <v>1.32</v>
      </c>
      <c r="C7370" s="93" t="s">
        <v>2511</v>
      </c>
      <c r="D7370" s="1"/>
      <c r="E7370" s="973" t="s">
        <v>6965</v>
      </c>
      <c r="F7370" s="3"/>
      <c r="O7370"/>
      <c r="P7370"/>
      <c r="Q7370"/>
      <c r="U7370" s="969"/>
      <c r="V7370" s="38"/>
      <c r="W7370" s="38"/>
    </row>
    <row r="7371" spans="1:23" x14ac:dyDescent="0.35">
      <c r="A7371" s="1034">
        <v>73221</v>
      </c>
      <c r="B7371" s="1050">
        <v>1.32</v>
      </c>
      <c r="C7371" s="93" t="s">
        <v>2512</v>
      </c>
      <c r="D7371" s="1"/>
      <c r="E7371" s="973" t="s">
        <v>6965</v>
      </c>
      <c r="F7371" s="3"/>
      <c r="O7371"/>
      <c r="P7371"/>
      <c r="Q7371"/>
      <c r="U7371" s="969"/>
      <c r="V7371" s="38"/>
      <c r="W7371" s="38"/>
    </row>
    <row r="7372" spans="1:23" x14ac:dyDescent="0.35">
      <c r="A7372" s="1034">
        <v>73221</v>
      </c>
      <c r="B7372" s="1050">
        <v>1.32</v>
      </c>
      <c r="C7372" s="94" t="s">
        <v>7227</v>
      </c>
      <c r="D7372" s="1"/>
      <c r="E7372" s="973" t="s">
        <v>6965</v>
      </c>
      <c r="F7372" s="3"/>
      <c r="O7372"/>
      <c r="P7372"/>
      <c r="Q7372"/>
      <c r="U7372" s="969"/>
      <c r="V7372" s="38"/>
      <c r="W7372" s="38"/>
    </row>
    <row r="7373" spans="1:23" x14ac:dyDescent="0.35">
      <c r="A7373" s="1034">
        <v>73221</v>
      </c>
      <c r="B7373" s="1050">
        <v>1.32</v>
      </c>
      <c r="C7373" s="94" t="s">
        <v>7228</v>
      </c>
      <c r="D7373" s="1"/>
      <c r="E7373" s="973" t="s">
        <v>6965</v>
      </c>
      <c r="F7373" s="3"/>
      <c r="O7373"/>
      <c r="P7373"/>
      <c r="Q7373"/>
      <c r="U7373" s="969"/>
      <c r="V7373" s="38"/>
      <c r="W7373" s="38"/>
    </row>
    <row r="7374" spans="1:23" x14ac:dyDescent="0.35">
      <c r="A7374" s="1034">
        <v>73223</v>
      </c>
      <c r="B7374" s="1050">
        <v>2.1</v>
      </c>
      <c r="C7374" s="93" t="s">
        <v>7293</v>
      </c>
      <c r="D7374" s="1"/>
      <c r="E7374" s="973" t="s">
        <v>6965</v>
      </c>
      <c r="F7374" s="3"/>
      <c r="O7374"/>
      <c r="P7374"/>
      <c r="Q7374"/>
      <c r="U7374" s="969"/>
      <c r="V7374" s="38"/>
      <c r="W7374" s="38"/>
    </row>
    <row r="7375" spans="1:23" x14ac:dyDescent="0.35">
      <c r="A7375" s="1034">
        <v>73223</v>
      </c>
      <c r="B7375" s="1050">
        <v>2.1</v>
      </c>
      <c r="C7375" s="93" t="s">
        <v>7294</v>
      </c>
      <c r="D7375" s="1"/>
      <c r="E7375" s="973" t="s">
        <v>6965</v>
      </c>
      <c r="F7375" s="3"/>
      <c r="O7375"/>
      <c r="P7375"/>
      <c r="Q7375"/>
      <c r="U7375" s="969"/>
      <c r="V7375" s="38"/>
      <c r="W7375" s="38"/>
    </row>
    <row r="7376" spans="1:23" x14ac:dyDescent="0.35">
      <c r="A7376" s="1034">
        <v>73223</v>
      </c>
      <c r="B7376" s="1050">
        <v>2.1</v>
      </c>
      <c r="C7376" s="93" t="s">
        <v>7295</v>
      </c>
      <c r="D7376" s="1"/>
      <c r="E7376" s="973" t="s">
        <v>6965</v>
      </c>
      <c r="F7376" s="3"/>
      <c r="O7376"/>
      <c r="P7376"/>
      <c r="Q7376"/>
      <c r="U7376" s="969"/>
      <c r="V7376" s="38"/>
      <c r="W7376" s="38"/>
    </row>
    <row r="7377" spans="1:23" x14ac:dyDescent="0.35">
      <c r="A7377" s="1035">
        <v>73225</v>
      </c>
      <c r="B7377" s="1051">
        <v>1.69</v>
      </c>
      <c r="C7377" s="354" t="s">
        <v>7258</v>
      </c>
      <c r="D7377" s="1"/>
      <c r="E7377" s="973" t="s">
        <v>6965</v>
      </c>
      <c r="F7377" s="3"/>
      <c r="O7377"/>
      <c r="P7377"/>
      <c r="Q7377"/>
      <c r="U7377" s="969"/>
      <c r="V7377" s="38"/>
      <c r="W7377" s="38"/>
    </row>
    <row r="7378" spans="1:23" x14ac:dyDescent="0.35">
      <c r="A7378" s="1034">
        <v>73502</v>
      </c>
      <c r="B7378" s="1050">
        <v>0.21</v>
      </c>
      <c r="C7378" s="93" t="s">
        <v>7086</v>
      </c>
      <c r="D7378" s="1"/>
      <c r="E7378" s="973" t="s">
        <v>6965</v>
      </c>
      <c r="F7378" s="3"/>
      <c r="O7378"/>
      <c r="P7378"/>
      <c r="Q7378"/>
      <c r="U7378" s="969"/>
      <c r="V7378" s="38"/>
      <c r="W7378" s="38"/>
    </row>
    <row r="7379" spans="1:23" x14ac:dyDescent="0.35">
      <c r="A7379" s="1034">
        <v>73502</v>
      </c>
      <c r="B7379" s="1050">
        <v>0.21</v>
      </c>
      <c r="C7379" s="1480" t="s">
        <v>7087</v>
      </c>
      <c r="D7379" s="1"/>
      <c r="E7379" s="973" t="s">
        <v>6965</v>
      </c>
      <c r="F7379" s="3"/>
      <c r="O7379"/>
      <c r="P7379"/>
      <c r="Q7379"/>
      <c r="U7379" s="969"/>
      <c r="V7379" s="38"/>
      <c r="W7379" s="38"/>
    </row>
    <row r="7380" spans="1:23" x14ac:dyDescent="0.35">
      <c r="A7380" s="1034">
        <v>73502</v>
      </c>
      <c r="B7380" s="1050">
        <v>0.21</v>
      </c>
      <c r="C7380" s="1480" t="s">
        <v>7088</v>
      </c>
      <c r="D7380" s="1"/>
      <c r="E7380" s="973" t="s">
        <v>6965</v>
      </c>
      <c r="F7380" s="3"/>
      <c r="O7380"/>
      <c r="P7380"/>
      <c r="Q7380"/>
      <c r="U7380" s="969"/>
      <c r="V7380" s="38"/>
      <c r="W7380" s="38"/>
    </row>
    <row r="7381" spans="1:23" x14ac:dyDescent="0.35">
      <c r="A7381" s="1034">
        <v>73502</v>
      </c>
      <c r="B7381" s="1050">
        <v>0.21</v>
      </c>
      <c r="C7381" s="93" t="s">
        <v>7089</v>
      </c>
      <c r="D7381" s="1"/>
      <c r="E7381" s="973" t="s">
        <v>6965</v>
      </c>
      <c r="F7381" s="3"/>
      <c r="O7381"/>
      <c r="P7381"/>
      <c r="Q7381"/>
      <c r="U7381" s="969"/>
      <c r="V7381" s="38"/>
      <c r="W7381" s="38"/>
    </row>
    <row r="7382" spans="1:23" x14ac:dyDescent="0.35">
      <c r="A7382" s="1034">
        <v>73522</v>
      </c>
      <c r="B7382" s="1050">
        <v>0.28000000000000003</v>
      </c>
      <c r="C7382" s="93" t="s">
        <v>7106</v>
      </c>
      <c r="D7382" s="1"/>
      <c r="E7382" s="973" t="s">
        <v>6965</v>
      </c>
      <c r="F7382" s="3"/>
      <c r="O7382"/>
      <c r="P7382"/>
      <c r="Q7382"/>
      <c r="U7382" s="969"/>
      <c r="V7382" s="38"/>
      <c r="W7382" s="38"/>
    </row>
    <row r="7383" spans="1:23" x14ac:dyDescent="0.35">
      <c r="A7383" s="1034">
        <v>73552</v>
      </c>
      <c r="B7383" s="1050">
        <v>0.18</v>
      </c>
      <c r="C7383" s="93" t="s">
        <v>7063</v>
      </c>
      <c r="D7383" s="1"/>
      <c r="E7383" s="973" t="s">
        <v>6965</v>
      </c>
      <c r="F7383" s="3"/>
      <c r="O7383"/>
      <c r="P7383"/>
      <c r="Q7383"/>
      <c r="U7383" s="969"/>
      <c r="V7383" s="38"/>
      <c r="W7383" s="38"/>
    </row>
    <row r="7384" spans="1:23" x14ac:dyDescent="0.35">
      <c r="A7384" s="1480">
        <v>73560</v>
      </c>
      <c r="B7384" s="1481">
        <v>0.16</v>
      </c>
      <c r="C7384" s="94" t="s">
        <v>6999</v>
      </c>
      <c r="D7384" s="1"/>
      <c r="E7384" s="973" t="s">
        <v>6965</v>
      </c>
      <c r="F7384" s="3"/>
      <c r="O7384"/>
      <c r="P7384"/>
      <c r="Q7384"/>
      <c r="U7384" s="969"/>
      <c r="V7384" s="38"/>
      <c r="W7384" s="38"/>
    </row>
    <row r="7385" spans="1:23" x14ac:dyDescent="0.35">
      <c r="A7385" s="1034">
        <v>73560</v>
      </c>
      <c r="B7385" s="1050">
        <v>0.16</v>
      </c>
      <c r="C7385" s="1480" t="s">
        <v>7000</v>
      </c>
      <c r="D7385" s="1"/>
      <c r="E7385" s="973" t="s">
        <v>6965</v>
      </c>
      <c r="F7385" s="3"/>
      <c r="O7385"/>
      <c r="P7385"/>
      <c r="Q7385"/>
      <c r="U7385" s="969"/>
      <c r="V7385" s="38"/>
      <c r="W7385" s="38"/>
    </row>
    <row r="7386" spans="1:23" x14ac:dyDescent="0.35">
      <c r="A7386" s="1034">
        <v>73560</v>
      </c>
      <c r="B7386" s="1050">
        <v>0.16</v>
      </c>
      <c r="C7386" s="1480" t="s">
        <v>7001</v>
      </c>
      <c r="D7386" s="1"/>
      <c r="E7386" s="973" t="s">
        <v>6965</v>
      </c>
      <c r="F7386" s="3"/>
      <c r="O7386"/>
      <c r="P7386"/>
      <c r="Q7386"/>
      <c r="U7386" s="969"/>
      <c r="V7386" s="38"/>
      <c r="W7386" s="38"/>
    </row>
    <row r="7387" spans="1:23" x14ac:dyDescent="0.35">
      <c r="A7387" s="1034">
        <v>73560</v>
      </c>
      <c r="B7387" s="1050">
        <v>0.16</v>
      </c>
      <c r="C7387" s="93" t="s">
        <v>7002</v>
      </c>
      <c r="D7387" s="1"/>
      <c r="E7387" s="973" t="s">
        <v>6965</v>
      </c>
      <c r="F7387" s="3"/>
      <c r="O7387"/>
      <c r="P7387"/>
      <c r="Q7387"/>
      <c r="U7387" s="969"/>
      <c r="V7387" s="38"/>
      <c r="W7387" s="38"/>
    </row>
    <row r="7388" spans="1:23" x14ac:dyDescent="0.35">
      <c r="A7388" s="1480">
        <v>73560</v>
      </c>
      <c r="B7388" s="1481">
        <v>0.16</v>
      </c>
      <c r="C7388" s="94" t="s">
        <v>7003</v>
      </c>
      <c r="D7388" s="1"/>
      <c r="E7388" s="973" t="s">
        <v>6965</v>
      </c>
      <c r="F7388" s="3"/>
      <c r="O7388"/>
      <c r="P7388"/>
      <c r="Q7388"/>
      <c r="U7388" s="969"/>
      <c r="V7388" s="38"/>
      <c r="W7388" s="38"/>
    </row>
    <row r="7389" spans="1:23" x14ac:dyDescent="0.35">
      <c r="A7389" s="1034">
        <v>73560</v>
      </c>
      <c r="B7389" s="1050">
        <v>0.16</v>
      </c>
      <c r="C7389" s="93" t="s">
        <v>7004</v>
      </c>
      <c r="D7389" s="1"/>
      <c r="E7389" s="973" t="s">
        <v>6965</v>
      </c>
      <c r="F7389" s="3"/>
      <c r="O7389"/>
      <c r="P7389"/>
      <c r="Q7389"/>
      <c r="U7389" s="969"/>
      <c r="V7389" s="38"/>
      <c r="W7389" s="38"/>
    </row>
    <row r="7390" spans="1:23" x14ac:dyDescent="0.35">
      <c r="A7390" s="1034">
        <v>73562</v>
      </c>
      <c r="B7390" s="1050">
        <v>0.18</v>
      </c>
      <c r="C7390" s="93" t="s">
        <v>7064</v>
      </c>
      <c r="D7390" s="1109"/>
      <c r="E7390" s="973" t="s">
        <v>6965</v>
      </c>
      <c r="F7390" s="3"/>
      <c r="O7390"/>
      <c r="P7390"/>
      <c r="Q7390"/>
      <c r="U7390" s="969"/>
      <c r="V7390" s="38"/>
      <c r="W7390" s="38"/>
    </row>
    <row r="7391" spans="1:23" x14ac:dyDescent="0.35">
      <c r="A7391" s="1034">
        <v>73562</v>
      </c>
      <c r="B7391" s="1050">
        <v>0.18</v>
      </c>
      <c r="C7391" s="93" t="s">
        <v>7065</v>
      </c>
      <c r="D7391" s="1"/>
      <c r="E7391" s="973" t="s">
        <v>6965</v>
      </c>
      <c r="F7391" s="3"/>
      <c r="O7391"/>
      <c r="P7391"/>
      <c r="Q7391"/>
      <c r="U7391" s="969"/>
      <c r="V7391" s="38"/>
      <c r="W7391" s="38"/>
    </row>
    <row r="7392" spans="1:23" x14ac:dyDescent="0.35">
      <c r="A7392" s="1034">
        <v>73562</v>
      </c>
      <c r="B7392" s="1050">
        <v>0.18</v>
      </c>
      <c r="C7392" s="94" t="s">
        <v>7066</v>
      </c>
      <c r="D7392" s="1"/>
      <c r="E7392" s="973" t="s">
        <v>6965</v>
      </c>
      <c r="F7392" s="3"/>
      <c r="O7392"/>
      <c r="P7392"/>
      <c r="Q7392"/>
      <c r="U7392" s="969"/>
      <c r="V7392" s="38"/>
      <c r="W7392" s="38"/>
    </row>
    <row r="7393" spans="1:23" x14ac:dyDescent="0.35">
      <c r="A7393" s="1034">
        <v>73562</v>
      </c>
      <c r="B7393" s="1050">
        <v>0.18</v>
      </c>
      <c r="C7393" s="94" t="s">
        <v>7067</v>
      </c>
      <c r="D7393" s="1"/>
      <c r="E7393" s="973" t="s">
        <v>6965</v>
      </c>
      <c r="F7393" s="3"/>
      <c r="O7393"/>
      <c r="P7393"/>
      <c r="Q7393"/>
      <c r="U7393" s="969"/>
      <c r="V7393" s="38"/>
      <c r="W7393" s="38"/>
    </row>
    <row r="7394" spans="1:23" x14ac:dyDescent="0.35">
      <c r="A7394" s="1034">
        <v>73564</v>
      </c>
      <c r="B7394" s="1050">
        <v>0.21</v>
      </c>
      <c r="C7394" s="93" t="s">
        <v>7090</v>
      </c>
      <c r="D7394" s="1"/>
      <c r="E7394" s="973" t="s">
        <v>6965</v>
      </c>
      <c r="F7394" s="3"/>
      <c r="O7394"/>
      <c r="P7394"/>
      <c r="Q7394"/>
      <c r="U7394" s="969"/>
      <c r="V7394" s="38"/>
      <c r="W7394" s="38"/>
    </row>
    <row r="7395" spans="1:23" x14ac:dyDescent="0.35">
      <c r="A7395" s="1035">
        <v>73565</v>
      </c>
      <c r="B7395" s="1051">
        <v>0.16</v>
      </c>
      <c r="C7395" s="94" t="s">
        <v>7005</v>
      </c>
      <c r="D7395" s="1"/>
      <c r="E7395" s="973" t="s">
        <v>6965</v>
      </c>
      <c r="F7395" s="3"/>
      <c r="O7395"/>
      <c r="P7395"/>
      <c r="Q7395"/>
      <c r="U7395" s="969"/>
      <c r="V7395" s="38"/>
      <c r="W7395" s="38"/>
    </row>
    <row r="7396" spans="1:23" x14ac:dyDescent="0.35">
      <c r="A7396" s="1034">
        <v>73590</v>
      </c>
      <c r="B7396" s="1050">
        <v>0.16</v>
      </c>
      <c r="C7396" s="93" t="s">
        <v>7006</v>
      </c>
      <c r="D7396" s="1"/>
      <c r="E7396" s="973" t="s">
        <v>6965</v>
      </c>
      <c r="F7396" s="3"/>
      <c r="O7396"/>
      <c r="P7396"/>
      <c r="Q7396"/>
      <c r="U7396" s="969"/>
      <c r="V7396" s="38"/>
      <c r="W7396" s="38"/>
    </row>
    <row r="7397" spans="1:23" x14ac:dyDescent="0.35">
      <c r="A7397" s="1034">
        <v>73590</v>
      </c>
      <c r="B7397" s="1050">
        <v>0.16</v>
      </c>
      <c r="C7397" s="94" t="s">
        <v>7007</v>
      </c>
      <c r="D7397" s="1"/>
      <c r="E7397" s="973" t="s">
        <v>6965</v>
      </c>
      <c r="F7397" s="3"/>
      <c r="O7397"/>
      <c r="P7397"/>
      <c r="Q7397"/>
      <c r="U7397" s="969"/>
      <c r="V7397" s="38"/>
      <c r="W7397" s="38"/>
    </row>
    <row r="7398" spans="1:23" x14ac:dyDescent="0.35">
      <c r="A7398" s="1034">
        <v>73590</v>
      </c>
      <c r="B7398" s="1050">
        <v>0.16</v>
      </c>
      <c r="C7398" s="94" t="s">
        <v>7008</v>
      </c>
      <c r="D7398" s="1"/>
      <c r="E7398" s="973" t="s">
        <v>6965</v>
      </c>
      <c r="F7398" s="3"/>
      <c r="O7398"/>
      <c r="P7398"/>
      <c r="Q7398"/>
      <c r="U7398" s="969"/>
      <c r="V7398" s="38"/>
      <c r="W7398" s="38"/>
    </row>
    <row r="7399" spans="1:23" x14ac:dyDescent="0.35">
      <c r="A7399" s="1034">
        <v>73592</v>
      </c>
      <c r="B7399" s="1050">
        <v>0.16</v>
      </c>
      <c r="C7399" s="93" t="s">
        <v>7009</v>
      </c>
      <c r="D7399" s="1"/>
      <c r="E7399" s="973" t="s">
        <v>6965</v>
      </c>
      <c r="F7399" s="3"/>
      <c r="O7399"/>
      <c r="P7399"/>
      <c r="Q7399"/>
      <c r="U7399" s="969"/>
      <c r="V7399" s="38"/>
      <c r="W7399" s="38"/>
    </row>
    <row r="7400" spans="1:23" x14ac:dyDescent="0.35">
      <c r="A7400" s="1034">
        <v>73592</v>
      </c>
      <c r="B7400" s="1050">
        <v>0.16</v>
      </c>
      <c r="C7400" s="93" t="s">
        <v>7010</v>
      </c>
      <c r="E7400" s="973" t="s">
        <v>6965</v>
      </c>
      <c r="F7400" s="3"/>
      <c r="O7400"/>
      <c r="P7400"/>
      <c r="Q7400"/>
      <c r="U7400" s="969"/>
      <c r="V7400" s="38"/>
      <c r="W7400" s="38"/>
    </row>
    <row r="7401" spans="1:23" x14ac:dyDescent="0.35">
      <c r="A7401" s="1034">
        <v>73592</v>
      </c>
      <c r="B7401" s="1050">
        <v>0.16</v>
      </c>
      <c r="C7401" s="93" t="s">
        <v>7011</v>
      </c>
      <c r="D7401" s="1"/>
      <c r="E7401" s="973" t="s">
        <v>6965</v>
      </c>
      <c r="F7401" s="3"/>
      <c r="O7401"/>
      <c r="P7401"/>
      <c r="Q7401"/>
      <c r="U7401" s="969"/>
      <c r="V7401" s="38"/>
      <c r="W7401" s="38"/>
    </row>
    <row r="7402" spans="1:23" x14ac:dyDescent="0.35">
      <c r="A7402" s="1034">
        <v>73592</v>
      </c>
      <c r="B7402" s="1050">
        <v>0.16</v>
      </c>
      <c r="C7402" s="1480" t="s">
        <v>7012</v>
      </c>
      <c r="D7402" s="1"/>
      <c r="E7402" s="973" t="s">
        <v>6965</v>
      </c>
      <c r="F7402" s="3"/>
      <c r="O7402"/>
      <c r="P7402"/>
      <c r="Q7402"/>
      <c r="U7402" s="969"/>
      <c r="V7402" s="38"/>
      <c r="W7402" s="38"/>
    </row>
    <row r="7403" spans="1:23" x14ac:dyDescent="0.35">
      <c r="A7403" s="1034">
        <v>73592</v>
      </c>
      <c r="B7403" s="1050">
        <v>0.16</v>
      </c>
      <c r="C7403" s="1480" t="s">
        <v>7013</v>
      </c>
      <c r="D7403" s="1"/>
      <c r="E7403" s="973" t="s">
        <v>6965</v>
      </c>
      <c r="F7403" s="3"/>
      <c r="O7403"/>
      <c r="P7403"/>
      <c r="Q7403"/>
      <c r="U7403" s="969"/>
      <c r="V7403" s="38"/>
      <c r="W7403" s="38"/>
    </row>
    <row r="7404" spans="1:23" x14ac:dyDescent="0.35">
      <c r="A7404" s="1034">
        <v>73592</v>
      </c>
      <c r="B7404" s="1050">
        <v>0.16</v>
      </c>
      <c r="C7404" s="1480" t="s">
        <v>7014</v>
      </c>
      <c r="D7404" s="1"/>
      <c r="E7404" s="973" t="s">
        <v>6965</v>
      </c>
      <c r="F7404" s="3"/>
      <c r="O7404"/>
      <c r="P7404"/>
      <c r="Q7404"/>
      <c r="U7404" s="969"/>
      <c r="V7404" s="38"/>
      <c r="W7404" s="38"/>
    </row>
    <row r="7405" spans="1:23" x14ac:dyDescent="0.35">
      <c r="A7405" s="1034">
        <v>73600</v>
      </c>
      <c r="B7405" s="1050">
        <v>0.16</v>
      </c>
      <c r="C7405" s="93" t="s">
        <v>7015</v>
      </c>
      <c r="D7405" s="1"/>
      <c r="E7405" s="973" t="s">
        <v>6965</v>
      </c>
      <c r="F7405" s="3"/>
      <c r="O7405"/>
      <c r="P7405"/>
      <c r="Q7405"/>
      <c r="U7405" s="969"/>
      <c r="V7405" s="38"/>
      <c r="W7405" s="38"/>
    </row>
    <row r="7406" spans="1:23" x14ac:dyDescent="0.35">
      <c r="A7406" s="1034">
        <v>73600</v>
      </c>
      <c r="B7406" s="1050">
        <v>0.16</v>
      </c>
      <c r="C7406" s="93" t="s">
        <v>7016</v>
      </c>
      <c r="D7406" s="1"/>
      <c r="E7406" s="973" t="s">
        <v>6965</v>
      </c>
      <c r="F7406" s="3"/>
      <c r="O7406"/>
      <c r="P7406"/>
      <c r="Q7406"/>
      <c r="U7406" s="969"/>
      <c r="V7406" s="38"/>
      <c r="W7406" s="38"/>
    </row>
    <row r="7407" spans="1:23" x14ac:dyDescent="0.35">
      <c r="A7407" s="1034">
        <v>73600</v>
      </c>
      <c r="B7407" s="1050">
        <v>0.16</v>
      </c>
      <c r="C7407" s="93" t="s">
        <v>7017</v>
      </c>
      <c r="D7407" s="1"/>
      <c r="E7407" s="973" t="s">
        <v>6965</v>
      </c>
      <c r="F7407" s="3"/>
      <c r="O7407"/>
      <c r="P7407"/>
      <c r="Q7407"/>
      <c r="U7407" s="969"/>
      <c r="V7407" s="38"/>
      <c r="W7407" s="38"/>
    </row>
    <row r="7408" spans="1:23" x14ac:dyDescent="0.35">
      <c r="A7408" s="1034">
        <v>73610</v>
      </c>
      <c r="B7408" s="1050">
        <v>0.17</v>
      </c>
      <c r="C7408" s="93" t="s">
        <v>7045</v>
      </c>
      <c r="D7408" s="1"/>
      <c r="E7408" s="973" t="s">
        <v>6965</v>
      </c>
      <c r="F7408" s="3"/>
      <c r="O7408"/>
      <c r="P7408"/>
      <c r="Q7408"/>
      <c r="U7408" s="969"/>
      <c r="V7408" s="38"/>
      <c r="W7408" s="38"/>
    </row>
    <row r="7409" spans="1:23" x14ac:dyDescent="0.35">
      <c r="A7409" s="1034">
        <v>73610</v>
      </c>
      <c r="B7409" s="1050">
        <v>0.17</v>
      </c>
      <c r="C7409" s="94" t="s">
        <v>7046</v>
      </c>
      <c r="D7409" s="1"/>
      <c r="E7409" s="973" t="s">
        <v>6965</v>
      </c>
      <c r="F7409" s="3"/>
      <c r="O7409"/>
      <c r="P7409"/>
      <c r="Q7409"/>
      <c r="U7409" s="969"/>
      <c r="V7409" s="38"/>
      <c r="W7409" s="38"/>
    </row>
    <row r="7410" spans="1:23" x14ac:dyDescent="0.35">
      <c r="A7410" s="1034">
        <v>73610</v>
      </c>
      <c r="B7410" s="1050">
        <v>0.17</v>
      </c>
      <c r="C7410" s="94" t="s">
        <v>7047</v>
      </c>
      <c r="D7410" s="1"/>
      <c r="E7410" s="973" t="s">
        <v>6965</v>
      </c>
      <c r="F7410" s="3"/>
      <c r="O7410"/>
      <c r="P7410"/>
      <c r="Q7410"/>
      <c r="U7410" s="969"/>
      <c r="V7410" s="38"/>
      <c r="W7410" s="38"/>
    </row>
    <row r="7411" spans="1:23" x14ac:dyDescent="0.35">
      <c r="A7411" s="1034">
        <v>73620</v>
      </c>
      <c r="B7411" s="1050">
        <v>0.16</v>
      </c>
      <c r="C7411" s="93" t="s">
        <v>7018</v>
      </c>
      <c r="D7411" s="1"/>
      <c r="E7411" s="973" t="s">
        <v>6965</v>
      </c>
      <c r="F7411" s="1109"/>
      <c r="O7411"/>
      <c r="P7411"/>
      <c r="Q7411"/>
      <c r="U7411" s="969"/>
      <c r="V7411" s="38"/>
      <c r="W7411" s="38"/>
    </row>
    <row r="7412" spans="1:23" x14ac:dyDescent="0.35">
      <c r="A7412" s="1034">
        <v>73620</v>
      </c>
      <c r="B7412" s="1050">
        <v>0.16</v>
      </c>
      <c r="C7412" s="93" t="s">
        <v>7019</v>
      </c>
      <c r="D7412" s="1"/>
      <c r="E7412" s="973" t="s">
        <v>6965</v>
      </c>
      <c r="F7412" s="3"/>
      <c r="O7412"/>
      <c r="P7412"/>
      <c r="Q7412"/>
      <c r="U7412" s="969"/>
      <c r="V7412" s="38"/>
      <c r="W7412" s="38"/>
    </row>
    <row r="7413" spans="1:23" x14ac:dyDescent="0.35">
      <c r="A7413" s="1034">
        <v>73620</v>
      </c>
      <c r="B7413" s="1050">
        <v>0.16</v>
      </c>
      <c r="C7413" s="93" t="s">
        <v>7020</v>
      </c>
      <c r="D7413" s="1"/>
      <c r="E7413" s="973" t="s">
        <v>6965</v>
      </c>
      <c r="F7413" s="3"/>
      <c r="O7413"/>
      <c r="P7413"/>
      <c r="Q7413"/>
      <c r="U7413" s="969"/>
      <c r="V7413" s="38"/>
      <c r="W7413" s="38"/>
    </row>
    <row r="7414" spans="1:23" x14ac:dyDescent="0.35">
      <c r="A7414" s="1034">
        <v>73630</v>
      </c>
      <c r="B7414" s="1050">
        <v>0.17</v>
      </c>
      <c r="C7414" s="93" t="s">
        <v>7048</v>
      </c>
      <c r="D7414" s="1"/>
      <c r="E7414" s="973" t="s">
        <v>6965</v>
      </c>
      <c r="F7414" s="3"/>
      <c r="O7414"/>
      <c r="P7414"/>
      <c r="Q7414"/>
      <c r="U7414" s="969"/>
      <c r="V7414" s="38"/>
      <c r="W7414" s="38"/>
    </row>
    <row r="7415" spans="1:23" x14ac:dyDescent="0.35">
      <c r="A7415" s="1034">
        <v>73630</v>
      </c>
      <c r="B7415" s="1050">
        <v>0.17</v>
      </c>
      <c r="C7415" s="93" t="s">
        <v>7049</v>
      </c>
      <c r="D7415" s="1"/>
      <c r="E7415" s="973" t="s">
        <v>6965</v>
      </c>
      <c r="F7415" s="3"/>
      <c r="O7415"/>
      <c r="P7415"/>
      <c r="Q7415"/>
      <c r="U7415" s="969"/>
      <c r="V7415" s="38"/>
      <c r="W7415" s="38"/>
    </row>
    <row r="7416" spans="1:23" x14ac:dyDescent="0.35">
      <c r="A7416" s="1034">
        <v>73630</v>
      </c>
      <c r="B7416" s="1050">
        <v>0.17</v>
      </c>
      <c r="C7416" s="94" t="s">
        <v>7050</v>
      </c>
      <c r="D7416" s="1"/>
      <c r="E7416" s="973" t="s">
        <v>6965</v>
      </c>
      <c r="F7416" s="3"/>
      <c r="O7416"/>
      <c r="P7416"/>
      <c r="Q7416"/>
      <c r="U7416" s="969"/>
      <c r="V7416" s="38"/>
      <c r="W7416" s="38"/>
    </row>
    <row r="7417" spans="1:23" x14ac:dyDescent="0.35">
      <c r="A7417" s="1034">
        <v>73630</v>
      </c>
      <c r="B7417" s="1050">
        <v>0.17</v>
      </c>
      <c r="C7417" s="94" t="s">
        <v>7051</v>
      </c>
      <c r="D7417" s="38"/>
      <c r="E7417" s="973" t="s">
        <v>6965</v>
      </c>
      <c r="F7417" s="3"/>
      <c r="O7417"/>
      <c r="P7417"/>
      <c r="Q7417"/>
      <c r="U7417" s="969"/>
      <c r="V7417" s="38"/>
      <c r="W7417" s="38"/>
    </row>
    <row r="7418" spans="1:23" x14ac:dyDescent="0.35">
      <c r="A7418" s="1034">
        <v>73650</v>
      </c>
      <c r="B7418" s="1050">
        <v>0.16</v>
      </c>
      <c r="C7418" s="93" t="s">
        <v>7021</v>
      </c>
      <c r="D7418" s="1"/>
      <c r="E7418" s="973" t="s">
        <v>6965</v>
      </c>
      <c r="F7418" s="3"/>
      <c r="O7418"/>
      <c r="P7418"/>
      <c r="Q7418"/>
      <c r="U7418" s="969"/>
      <c r="V7418" s="38"/>
      <c r="W7418" s="38"/>
    </row>
    <row r="7419" spans="1:23" x14ac:dyDescent="0.35">
      <c r="A7419" s="1034">
        <v>73650</v>
      </c>
      <c r="B7419" s="1050">
        <v>0.16</v>
      </c>
      <c r="C7419" s="93" t="s">
        <v>7022</v>
      </c>
      <c r="D7419" s="1"/>
      <c r="E7419" s="973" t="s">
        <v>6965</v>
      </c>
      <c r="F7419" s="1109"/>
      <c r="O7419"/>
      <c r="P7419"/>
      <c r="Q7419"/>
      <c r="U7419" s="969"/>
      <c r="V7419" s="38"/>
      <c r="W7419" s="38"/>
    </row>
    <row r="7420" spans="1:23" x14ac:dyDescent="0.35">
      <c r="A7420" s="1034">
        <v>73650</v>
      </c>
      <c r="B7420" s="1050">
        <v>0.16</v>
      </c>
      <c r="C7420" s="93" t="s">
        <v>7023</v>
      </c>
      <c r="D7420" s="1"/>
      <c r="E7420" s="973" t="s">
        <v>6965</v>
      </c>
      <c r="F7420" s="3"/>
      <c r="O7420"/>
      <c r="P7420"/>
      <c r="Q7420"/>
      <c r="U7420" s="969"/>
      <c r="V7420" s="38"/>
      <c r="W7420" s="38"/>
    </row>
    <row r="7421" spans="1:23" x14ac:dyDescent="0.35">
      <c r="A7421" s="1034">
        <v>73660</v>
      </c>
      <c r="B7421" s="1050">
        <v>0.13</v>
      </c>
      <c r="C7421" s="93" t="s">
        <v>6966</v>
      </c>
      <c r="E7421" s="973" t="s">
        <v>6965</v>
      </c>
      <c r="F7421" s="3"/>
      <c r="O7421"/>
      <c r="P7421"/>
      <c r="Q7421"/>
      <c r="U7421" s="969"/>
      <c r="V7421" s="38"/>
      <c r="W7421" s="38"/>
    </row>
    <row r="7422" spans="1:23" x14ac:dyDescent="0.35">
      <c r="A7422" s="1034">
        <v>73660</v>
      </c>
      <c r="B7422" s="1050">
        <v>0.13</v>
      </c>
      <c r="C7422" s="93" t="s">
        <v>6967</v>
      </c>
      <c r="E7422" s="973" t="s">
        <v>6965</v>
      </c>
      <c r="F7422" s="3"/>
      <c r="O7422"/>
      <c r="P7422"/>
      <c r="Q7422"/>
      <c r="U7422" s="969"/>
      <c r="V7422" s="38"/>
      <c r="W7422" s="38"/>
    </row>
    <row r="7423" spans="1:23" x14ac:dyDescent="0.35">
      <c r="A7423" s="1034">
        <v>73660</v>
      </c>
      <c r="B7423" s="1050">
        <v>0.13</v>
      </c>
      <c r="C7423" s="93" t="s">
        <v>6968</v>
      </c>
      <c r="E7423" s="973" t="s">
        <v>6965</v>
      </c>
      <c r="F7423" s="3"/>
      <c r="O7423"/>
      <c r="P7423"/>
      <c r="Q7423"/>
      <c r="U7423" s="969"/>
      <c r="V7423" s="38"/>
      <c r="W7423" s="38"/>
    </row>
    <row r="7424" spans="1:23" x14ac:dyDescent="0.35">
      <c r="A7424" s="1034">
        <v>73700</v>
      </c>
      <c r="B7424" s="1050">
        <v>0.98</v>
      </c>
      <c r="C7424" s="93" t="s">
        <v>7187</v>
      </c>
      <c r="D7424" s="1"/>
      <c r="E7424" s="973" t="s">
        <v>6965</v>
      </c>
      <c r="F7424" s="3"/>
      <c r="O7424"/>
      <c r="P7424"/>
      <c r="Q7424"/>
      <c r="U7424" s="969"/>
      <c r="V7424" s="38"/>
      <c r="W7424" s="38"/>
    </row>
    <row r="7425" spans="1:23" x14ac:dyDescent="0.35">
      <c r="A7425" s="1034">
        <v>73700</v>
      </c>
      <c r="B7425" s="1050">
        <v>0.98</v>
      </c>
      <c r="C7425" s="93" t="s">
        <v>7188</v>
      </c>
      <c r="D7425" s="1"/>
      <c r="E7425" s="973" t="s">
        <v>6965</v>
      </c>
      <c r="F7425" s="3"/>
      <c r="O7425"/>
      <c r="P7425"/>
      <c r="Q7425"/>
      <c r="U7425" s="969"/>
      <c r="V7425" s="38"/>
      <c r="W7425" s="38"/>
    </row>
    <row r="7426" spans="1:23" x14ac:dyDescent="0.35">
      <c r="A7426" s="1034">
        <v>73700</v>
      </c>
      <c r="B7426" s="1050">
        <v>0.98</v>
      </c>
      <c r="C7426" s="93" t="s">
        <v>7189</v>
      </c>
      <c r="D7426" s="1"/>
      <c r="E7426" s="973" t="s">
        <v>6965</v>
      </c>
      <c r="F7426" s="3"/>
      <c r="O7426"/>
      <c r="P7426"/>
      <c r="Q7426"/>
      <c r="U7426" s="969"/>
      <c r="V7426" s="38"/>
      <c r="W7426" s="38"/>
    </row>
    <row r="7427" spans="1:23" x14ac:dyDescent="0.35">
      <c r="A7427" s="1034">
        <v>73701</v>
      </c>
      <c r="B7427" s="1050">
        <v>1.1299999999999999</v>
      </c>
      <c r="C7427" s="93" t="s">
        <v>7198</v>
      </c>
      <c r="D7427" s="1"/>
      <c r="E7427" s="973" t="s">
        <v>6965</v>
      </c>
      <c r="F7427" s="3"/>
      <c r="O7427"/>
      <c r="P7427"/>
      <c r="Q7427"/>
      <c r="U7427" s="969"/>
      <c r="V7427" s="38"/>
      <c r="W7427" s="38"/>
    </row>
    <row r="7428" spans="1:23" x14ac:dyDescent="0.35">
      <c r="A7428" s="1034">
        <v>73701</v>
      </c>
      <c r="B7428" s="1050">
        <v>1.1299999999999999</v>
      </c>
      <c r="C7428" s="93" t="s">
        <v>7199</v>
      </c>
      <c r="D7428" s="1"/>
      <c r="E7428" s="973" t="s">
        <v>6965</v>
      </c>
      <c r="F7428" s="3"/>
      <c r="O7428"/>
      <c r="P7428"/>
      <c r="Q7428"/>
      <c r="U7428" s="969"/>
      <c r="V7428" s="38"/>
      <c r="W7428" s="38"/>
    </row>
    <row r="7429" spans="1:23" x14ac:dyDescent="0.35">
      <c r="A7429" s="1034">
        <v>73701</v>
      </c>
      <c r="B7429" s="1050">
        <v>1.1299999999999999</v>
      </c>
      <c r="C7429" s="93" t="s">
        <v>7200</v>
      </c>
      <c r="D7429" s="1"/>
      <c r="E7429" s="973" t="s">
        <v>6965</v>
      </c>
      <c r="F7429" s="3"/>
      <c r="O7429"/>
      <c r="P7429"/>
      <c r="Q7429"/>
      <c r="U7429" s="969"/>
      <c r="V7429" s="38"/>
      <c r="W7429" s="38"/>
    </row>
    <row r="7430" spans="1:23" x14ac:dyDescent="0.35">
      <c r="A7430" s="1034">
        <v>73702</v>
      </c>
      <c r="B7430" s="1050">
        <v>1.19</v>
      </c>
      <c r="C7430" s="93" t="s">
        <v>7206</v>
      </c>
      <c r="D7430" s="1"/>
      <c r="E7430" s="973" t="s">
        <v>6965</v>
      </c>
      <c r="F7430" s="3"/>
      <c r="O7430"/>
      <c r="P7430"/>
      <c r="Q7430"/>
      <c r="U7430" s="969"/>
      <c r="V7430" s="38"/>
      <c r="W7430" s="38"/>
    </row>
    <row r="7431" spans="1:23" x14ac:dyDescent="0.35">
      <c r="A7431" s="1034">
        <v>73702</v>
      </c>
      <c r="B7431" s="1050">
        <v>1.19</v>
      </c>
      <c r="C7431" s="93" t="s">
        <v>7207</v>
      </c>
      <c r="D7431" s="1"/>
      <c r="E7431" s="973" t="s">
        <v>6965</v>
      </c>
      <c r="F7431" s="3"/>
      <c r="O7431"/>
      <c r="P7431"/>
      <c r="Q7431"/>
      <c r="U7431" s="969"/>
      <c r="V7431" s="38"/>
      <c r="W7431" s="38"/>
    </row>
    <row r="7432" spans="1:23" x14ac:dyDescent="0.35">
      <c r="A7432" s="1034">
        <v>73702</v>
      </c>
      <c r="B7432" s="1050">
        <v>1.19</v>
      </c>
      <c r="C7432" s="93" t="s">
        <v>7208</v>
      </c>
      <c r="D7432" s="1"/>
      <c r="E7432" s="973" t="s">
        <v>6965</v>
      </c>
      <c r="F7432" s="3"/>
      <c r="O7432"/>
      <c r="P7432"/>
      <c r="Q7432"/>
      <c r="U7432" s="969"/>
      <c r="V7432" s="38"/>
      <c r="W7432" s="38"/>
    </row>
    <row r="7433" spans="1:23" x14ac:dyDescent="0.35">
      <c r="A7433" s="1035">
        <v>73706</v>
      </c>
      <c r="B7433" s="1051">
        <v>1.85</v>
      </c>
      <c r="C7433" s="94" t="s">
        <v>7283</v>
      </c>
      <c r="D7433" s="1"/>
      <c r="E7433" s="973" t="s">
        <v>6965</v>
      </c>
      <c r="F7433" s="3"/>
      <c r="O7433"/>
      <c r="P7433"/>
      <c r="Q7433"/>
      <c r="U7433" s="969"/>
      <c r="V7433" s="38"/>
      <c r="W7433" s="38"/>
    </row>
    <row r="7434" spans="1:23" x14ac:dyDescent="0.35">
      <c r="A7434" s="1035">
        <v>73706</v>
      </c>
      <c r="B7434" s="1051">
        <v>1.85</v>
      </c>
      <c r="C7434" s="94" t="s">
        <v>7284</v>
      </c>
      <c r="D7434" s="1"/>
      <c r="E7434" s="973" t="s">
        <v>6965</v>
      </c>
      <c r="F7434" s="3"/>
      <c r="O7434"/>
      <c r="P7434"/>
      <c r="Q7434"/>
      <c r="U7434" s="969"/>
      <c r="V7434" s="38"/>
      <c r="W7434" s="38"/>
    </row>
    <row r="7435" spans="1:23" x14ac:dyDescent="0.35">
      <c r="A7435" s="1035">
        <v>73706</v>
      </c>
      <c r="B7435" s="1051">
        <v>1.85</v>
      </c>
      <c r="C7435" s="94" t="s">
        <v>7285</v>
      </c>
      <c r="D7435" s="1"/>
      <c r="E7435" s="973" t="s">
        <v>6965</v>
      </c>
      <c r="F7435" s="3"/>
      <c r="O7435"/>
      <c r="P7435"/>
      <c r="Q7435"/>
      <c r="U7435" s="969"/>
      <c r="V7435" s="38"/>
      <c r="W7435" s="38"/>
    </row>
    <row r="7436" spans="1:23" x14ac:dyDescent="0.35">
      <c r="A7436" s="1034">
        <v>73718</v>
      </c>
      <c r="B7436" s="1050">
        <v>1.32</v>
      </c>
      <c r="C7436" s="93" t="s">
        <v>7229</v>
      </c>
      <c r="D7436" s="1"/>
      <c r="E7436" s="973" t="s">
        <v>6965</v>
      </c>
      <c r="F7436" s="3"/>
      <c r="O7436"/>
      <c r="P7436"/>
      <c r="Q7436"/>
      <c r="U7436" s="969"/>
      <c r="V7436" s="38"/>
      <c r="W7436" s="38"/>
    </row>
    <row r="7437" spans="1:23" x14ac:dyDescent="0.35">
      <c r="A7437" s="1034">
        <v>73718</v>
      </c>
      <c r="B7437" s="1050">
        <v>1.32</v>
      </c>
      <c r="C7437" s="93" t="s">
        <v>7230</v>
      </c>
      <c r="D7437" s="1"/>
      <c r="E7437" s="973" t="s">
        <v>6965</v>
      </c>
      <c r="F7437" s="3"/>
      <c r="O7437"/>
      <c r="P7437"/>
      <c r="Q7437"/>
      <c r="U7437" s="969"/>
      <c r="V7437" s="38"/>
      <c r="W7437" s="38"/>
    </row>
    <row r="7438" spans="1:23" x14ac:dyDescent="0.35">
      <c r="A7438" s="1034">
        <v>73718</v>
      </c>
      <c r="B7438" s="1050">
        <v>1.32</v>
      </c>
      <c r="C7438" s="93" t="s">
        <v>7231</v>
      </c>
      <c r="D7438" s="1"/>
      <c r="E7438" s="973" t="s">
        <v>6965</v>
      </c>
      <c r="F7438" s="3"/>
      <c r="O7438"/>
      <c r="P7438"/>
      <c r="Q7438"/>
      <c r="U7438" s="969"/>
      <c r="V7438" s="38"/>
      <c r="W7438" s="38"/>
    </row>
    <row r="7439" spans="1:23" x14ac:dyDescent="0.35">
      <c r="A7439" s="1034">
        <v>73720</v>
      </c>
      <c r="B7439" s="1050">
        <v>2.1</v>
      </c>
      <c r="C7439" s="93" t="s">
        <v>7296</v>
      </c>
      <c r="D7439" s="1"/>
      <c r="E7439" s="973" t="s">
        <v>6965</v>
      </c>
      <c r="F7439" s="3"/>
      <c r="O7439"/>
      <c r="P7439"/>
      <c r="Q7439"/>
      <c r="U7439" s="969"/>
      <c r="V7439" s="38"/>
      <c r="W7439" s="38"/>
    </row>
    <row r="7440" spans="1:23" x14ac:dyDescent="0.35">
      <c r="A7440" s="1034">
        <v>73720</v>
      </c>
      <c r="B7440" s="1050">
        <v>2.1</v>
      </c>
      <c r="C7440" s="93" t="s">
        <v>7297</v>
      </c>
      <c r="D7440" s="1"/>
      <c r="E7440" s="973" t="s">
        <v>6965</v>
      </c>
      <c r="F7440" s="3"/>
      <c r="O7440"/>
      <c r="P7440"/>
      <c r="Q7440"/>
      <c r="U7440" s="969"/>
      <c r="V7440" s="38"/>
      <c r="W7440" s="38"/>
    </row>
    <row r="7441" spans="1:23" x14ac:dyDescent="0.35">
      <c r="A7441" s="1034">
        <v>73720</v>
      </c>
      <c r="B7441" s="1050">
        <v>2.1</v>
      </c>
      <c r="C7441" s="93" t="s">
        <v>7298</v>
      </c>
      <c r="D7441" s="1"/>
      <c r="E7441" s="973" t="s">
        <v>6965</v>
      </c>
      <c r="F7441" s="3"/>
      <c r="O7441"/>
      <c r="P7441"/>
      <c r="Q7441"/>
      <c r="U7441" s="969"/>
      <c r="V7441" s="38"/>
      <c r="W7441" s="38"/>
    </row>
    <row r="7442" spans="1:23" x14ac:dyDescent="0.35">
      <c r="A7442" s="1034">
        <v>73720</v>
      </c>
      <c r="B7442" s="1050">
        <v>2.1</v>
      </c>
      <c r="C7442" s="93" t="s">
        <v>7299</v>
      </c>
      <c r="D7442" s="1"/>
      <c r="E7442" s="973" t="s">
        <v>6965</v>
      </c>
      <c r="F7442" s="3"/>
      <c r="O7442"/>
      <c r="P7442"/>
      <c r="Q7442"/>
      <c r="U7442" s="969"/>
      <c r="V7442" s="38"/>
      <c r="W7442" s="38"/>
    </row>
    <row r="7443" spans="1:23" x14ac:dyDescent="0.35">
      <c r="A7443" s="1034">
        <v>73720</v>
      </c>
      <c r="B7443" s="1050">
        <v>2.1</v>
      </c>
      <c r="C7443" s="93" t="s">
        <v>7300</v>
      </c>
      <c r="D7443" s="1"/>
      <c r="E7443" s="973" t="s">
        <v>6965</v>
      </c>
      <c r="F7443" s="3"/>
      <c r="O7443"/>
      <c r="P7443"/>
      <c r="Q7443"/>
      <c r="U7443" s="969"/>
      <c r="V7443" s="38"/>
      <c r="W7443" s="38"/>
    </row>
    <row r="7444" spans="1:23" x14ac:dyDescent="0.35">
      <c r="A7444" s="1034">
        <v>73720</v>
      </c>
      <c r="B7444" s="1050">
        <v>2.1</v>
      </c>
      <c r="C7444" s="93" t="s">
        <v>7301</v>
      </c>
      <c r="D7444" s="1"/>
      <c r="E7444" s="973" t="s">
        <v>6965</v>
      </c>
      <c r="F7444" s="3"/>
      <c r="O7444"/>
      <c r="P7444"/>
      <c r="Q7444"/>
      <c r="U7444" s="969"/>
      <c r="V7444" s="38"/>
      <c r="W7444" s="38"/>
    </row>
    <row r="7445" spans="1:23" x14ac:dyDescent="0.35">
      <c r="A7445" s="1034">
        <v>73721</v>
      </c>
      <c r="B7445" s="1050">
        <v>1.32</v>
      </c>
      <c r="C7445" s="93" t="s">
        <v>2524</v>
      </c>
      <c r="D7445" s="1"/>
      <c r="E7445" s="973" t="s">
        <v>6965</v>
      </c>
      <c r="F7445" s="3"/>
      <c r="O7445"/>
      <c r="P7445"/>
      <c r="Q7445"/>
      <c r="U7445" s="969"/>
      <c r="V7445" s="38"/>
      <c r="W7445" s="38"/>
    </row>
    <row r="7446" spans="1:23" x14ac:dyDescent="0.35">
      <c r="A7446" s="1034">
        <v>73721</v>
      </c>
      <c r="B7446" s="1050">
        <v>1.32</v>
      </c>
      <c r="C7446" s="93" t="s">
        <v>7232</v>
      </c>
      <c r="D7446" s="1"/>
      <c r="E7446" s="973" t="s">
        <v>6965</v>
      </c>
      <c r="F7446" s="3"/>
      <c r="O7446"/>
      <c r="P7446"/>
      <c r="Q7446"/>
      <c r="U7446" s="969"/>
      <c r="V7446" s="38"/>
      <c r="W7446" s="38"/>
    </row>
    <row r="7447" spans="1:23" x14ac:dyDescent="0.35">
      <c r="A7447" s="1034">
        <v>73721</v>
      </c>
      <c r="B7447" s="1050">
        <v>1.32</v>
      </c>
      <c r="C7447" s="93" t="s">
        <v>2525</v>
      </c>
      <c r="D7447" s="1"/>
      <c r="E7447" s="973" t="s">
        <v>6965</v>
      </c>
      <c r="F7447" s="3"/>
      <c r="O7447"/>
      <c r="P7447"/>
      <c r="Q7447"/>
      <c r="U7447" s="969"/>
      <c r="V7447" s="38"/>
      <c r="W7447" s="38"/>
    </row>
    <row r="7448" spans="1:23" x14ac:dyDescent="0.35">
      <c r="A7448" s="1034">
        <v>73721</v>
      </c>
      <c r="B7448" s="1050">
        <v>1.32</v>
      </c>
      <c r="C7448" s="93" t="s">
        <v>2526</v>
      </c>
      <c r="D7448" s="1"/>
      <c r="E7448" s="973" t="s">
        <v>6965</v>
      </c>
      <c r="F7448" s="3"/>
      <c r="O7448"/>
      <c r="P7448"/>
      <c r="Q7448"/>
      <c r="U7448" s="969"/>
      <c r="V7448" s="38"/>
      <c r="W7448" s="38"/>
    </row>
    <row r="7449" spans="1:23" x14ac:dyDescent="0.35">
      <c r="A7449" s="1034">
        <v>73723</v>
      </c>
      <c r="B7449" s="1050">
        <v>2.1</v>
      </c>
      <c r="C7449" s="93" t="s">
        <v>7302</v>
      </c>
      <c r="D7449" s="1"/>
      <c r="E7449" s="973" t="s">
        <v>6965</v>
      </c>
      <c r="F7449" s="3"/>
      <c r="O7449"/>
      <c r="P7449"/>
      <c r="Q7449"/>
      <c r="U7449" s="969"/>
      <c r="V7449" s="38"/>
      <c r="W7449" s="38"/>
    </row>
    <row r="7450" spans="1:23" x14ac:dyDescent="0.35">
      <c r="A7450" s="1034">
        <v>73723</v>
      </c>
      <c r="B7450" s="1050">
        <v>2.1</v>
      </c>
      <c r="C7450" s="93" t="s">
        <v>7303</v>
      </c>
      <c r="D7450" s="1"/>
      <c r="E7450" s="973" t="s">
        <v>6965</v>
      </c>
      <c r="F7450" s="3"/>
      <c r="O7450"/>
      <c r="P7450"/>
      <c r="Q7450"/>
      <c r="U7450" s="969"/>
      <c r="V7450" s="38"/>
      <c r="W7450" s="38"/>
    </row>
    <row r="7451" spans="1:23" x14ac:dyDescent="0.35">
      <c r="A7451" s="1034">
        <v>73723</v>
      </c>
      <c r="B7451" s="1050">
        <v>2.1</v>
      </c>
      <c r="C7451" s="93" t="s">
        <v>7304</v>
      </c>
      <c r="D7451" s="1"/>
      <c r="E7451" s="973" t="s">
        <v>6965</v>
      </c>
      <c r="F7451" s="3"/>
      <c r="O7451"/>
      <c r="P7451"/>
      <c r="Q7451"/>
      <c r="U7451" s="969"/>
      <c r="V7451" s="38"/>
      <c r="W7451" s="38"/>
    </row>
    <row r="7452" spans="1:23" x14ac:dyDescent="0.35">
      <c r="A7452" s="1034">
        <v>73723</v>
      </c>
      <c r="B7452" s="1050">
        <v>2.1</v>
      </c>
      <c r="C7452" s="93" t="s">
        <v>7305</v>
      </c>
      <c r="D7452" s="1"/>
      <c r="E7452" s="973" t="s">
        <v>6965</v>
      </c>
      <c r="F7452" s="3"/>
      <c r="O7452"/>
      <c r="P7452"/>
      <c r="Q7452"/>
      <c r="U7452" s="969"/>
      <c r="V7452" s="38"/>
      <c r="W7452" s="38"/>
    </row>
    <row r="7453" spans="1:23" x14ac:dyDescent="0.35">
      <c r="A7453" s="1034">
        <v>73723</v>
      </c>
      <c r="B7453" s="1050">
        <v>2.1</v>
      </c>
      <c r="C7453" s="93" t="s">
        <v>7306</v>
      </c>
      <c r="D7453" s="1"/>
      <c r="E7453" s="973" t="s">
        <v>6965</v>
      </c>
      <c r="F7453" s="3"/>
      <c r="O7453"/>
      <c r="P7453"/>
      <c r="Q7453"/>
      <c r="U7453" s="969"/>
      <c r="V7453" s="38"/>
      <c r="W7453" s="38"/>
    </row>
    <row r="7454" spans="1:23" x14ac:dyDescent="0.35">
      <c r="A7454" s="1034">
        <v>73723</v>
      </c>
      <c r="B7454" s="1050">
        <v>2.1</v>
      </c>
      <c r="C7454" s="93" t="s">
        <v>7307</v>
      </c>
      <c r="D7454" s="1"/>
      <c r="E7454" s="973" t="s">
        <v>6965</v>
      </c>
      <c r="F7454" s="3"/>
      <c r="O7454"/>
      <c r="P7454"/>
      <c r="Q7454"/>
      <c r="U7454" s="969"/>
      <c r="V7454" s="38"/>
      <c r="W7454" s="38"/>
    </row>
    <row r="7455" spans="1:23" x14ac:dyDescent="0.35">
      <c r="A7455" s="1034">
        <v>74018</v>
      </c>
      <c r="B7455" s="1050">
        <v>0.18</v>
      </c>
      <c r="C7455" s="93" t="s">
        <v>7068</v>
      </c>
      <c r="D7455" s="1"/>
      <c r="E7455" s="973" t="s">
        <v>6965</v>
      </c>
      <c r="F7455" s="3"/>
      <c r="O7455"/>
      <c r="P7455"/>
      <c r="Q7455"/>
      <c r="U7455" s="969"/>
      <c r="V7455" s="38"/>
      <c r="W7455" s="38"/>
    </row>
    <row r="7456" spans="1:23" x14ac:dyDescent="0.35">
      <c r="A7456" s="1034">
        <v>74018</v>
      </c>
      <c r="B7456" s="1050">
        <v>0.18</v>
      </c>
      <c r="C7456" s="93" t="s">
        <v>7069</v>
      </c>
      <c r="D7456" s="1"/>
      <c r="E7456" s="973" t="s">
        <v>6965</v>
      </c>
      <c r="F7456" s="3"/>
      <c r="O7456"/>
      <c r="P7456"/>
      <c r="Q7456"/>
      <c r="U7456" s="969"/>
      <c r="V7456" s="38"/>
      <c r="W7456" s="38"/>
    </row>
    <row r="7457" spans="1:23" x14ac:dyDescent="0.35">
      <c r="A7457" s="1034">
        <v>74019</v>
      </c>
      <c r="B7457" s="1050">
        <v>0.22</v>
      </c>
      <c r="C7457" s="93" t="s">
        <v>7093</v>
      </c>
      <c r="D7457" s="38"/>
      <c r="E7457" s="973" t="s">
        <v>6965</v>
      </c>
      <c r="F7457" s="3"/>
      <c r="O7457"/>
      <c r="P7457"/>
      <c r="Q7457"/>
      <c r="U7457" s="969"/>
      <c r="V7457" s="38"/>
      <c r="W7457" s="38"/>
    </row>
    <row r="7458" spans="1:23" x14ac:dyDescent="0.35">
      <c r="A7458" s="1034">
        <v>74021</v>
      </c>
      <c r="B7458" s="1050">
        <v>0.26</v>
      </c>
      <c r="C7458" s="93" t="s">
        <v>7103</v>
      </c>
      <c r="D7458" s="1"/>
      <c r="E7458" s="973" t="s">
        <v>6965</v>
      </c>
      <c r="F7458" s="3"/>
      <c r="O7458"/>
      <c r="P7458"/>
      <c r="Q7458"/>
      <c r="U7458" s="969"/>
      <c r="V7458" s="38"/>
      <c r="W7458" s="38"/>
    </row>
    <row r="7459" spans="1:23" x14ac:dyDescent="0.35">
      <c r="A7459" s="1034">
        <v>74021</v>
      </c>
      <c r="B7459" s="1050">
        <v>0.26</v>
      </c>
      <c r="C7459" s="94" t="s">
        <v>14090</v>
      </c>
      <c r="D7459" s="1"/>
      <c r="E7459" s="973" t="s">
        <v>6965</v>
      </c>
      <c r="F7459" s="3"/>
      <c r="O7459"/>
      <c r="P7459"/>
      <c r="Q7459"/>
      <c r="U7459" s="969"/>
      <c r="V7459" s="38"/>
      <c r="W7459" s="38"/>
    </row>
    <row r="7460" spans="1:23" x14ac:dyDescent="0.35">
      <c r="A7460" s="1034">
        <v>74022</v>
      </c>
      <c r="B7460" s="1050">
        <v>0.31</v>
      </c>
      <c r="C7460" s="93" t="s">
        <v>7112</v>
      </c>
      <c r="D7460" s="1"/>
      <c r="E7460" s="973" t="s">
        <v>6965</v>
      </c>
      <c r="F7460" s="3"/>
      <c r="O7460"/>
      <c r="P7460"/>
      <c r="Q7460"/>
      <c r="U7460" s="969"/>
      <c r="V7460" s="38"/>
      <c r="W7460" s="38"/>
    </row>
    <row r="7461" spans="1:23" x14ac:dyDescent="0.35">
      <c r="A7461" s="1034">
        <v>74150</v>
      </c>
      <c r="B7461" s="1050">
        <v>1.1599999999999999</v>
      </c>
      <c r="C7461" s="93" t="s">
        <v>6381</v>
      </c>
      <c r="D7461" s="1"/>
      <c r="E7461" s="973" t="s">
        <v>6965</v>
      </c>
      <c r="F7461" s="3"/>
      <c r="O7461"/>
      <c r="P7461"/>
      <c r="Q7461"/>
      <c r="U7461" s="969"/>
      <c r="V7461" s="38"/>
      <c r="W7461" s="38"/>
    </row>
    <row r="7462" spans="1:23" x14ac:dyDescent="0.35">
      <c r="A7462" s="1034">
        <v>74150</v>
      </c>
      <c r="B7462" s="1050">
        <v>1.1599999999999999</v>
      </c>
      <c r="C7462" s="93" t="s">
        <v>7201</v>
      </c>
      <c r="D7462" s="1"/>
      <c r="E7462" s="973" t="s">
        <v>6965</v>
      </c>
      <c r="F7462" s="3"/>
      <c r="O7462"/>
      <c r="P7462"/>
      <c r="Q7462"/>
      <c r="U7462" s="969"/>
      <c r="V7462" s="38"/>
      <c r="W7462" s="38"/>
    </row>
    <row r="7463" spans="1:23" x14ac:dyDescent="0.35">
      <c r="A7463" s="1034">
        <v>74160</v>
      </c>
      <c r="B7463" s="1050">
        <v>1.24</v>
      </c>
      <c r="C7463" s="93" t="s">
        <v>7218</v>
      </c>
      <c r="D7463" s="1"/>
      <c r="E7463" s="973" t="s">
        <v>6965</v>
      </c>
      <c r="F7463" s="3"/>
      <c r="O7463"/>
      <c r="P7463"/>
      <c r="Q7463"/>
      <c r="U7463" s="969"/>
      <c r="V7463" s="38"/>
      <c r="W7463" s="38"/>
    </row>
    <row r="7464" spans="1:23" x14ac:dyDescent="0.35">
      <c r="A7464" s="1034">
        <v>74160</v>
      </c>
      <c r="B7464" s="1050">
        <v>1.24</v>
      </c>
      <c r="C7464" s="93" t="s">
        <v>7219</v>
      </c>
      <c r="D7464" s="1"/>
      <c r="E7464" s="973" t="s">
        <v>6965</v>
      </c>
      <c r="F7464" s="3"/>
      <c r="O7464"/>
      <c r="P7464"/>
      <c r="Q7464"/>
      <c r="U7464" s="969"/>
      <c r="V7464" s="38"/>
      <c r="W7464" s="38"/>
    </row>
    <row r="7465" spans="1:23" x14ac:dyDescent="0.35">
      <c r="A7465" s="1036">
        <v>74170</v>
      </c>
      <c r="B7465" s="1052">
        <v>1.37</v>
      </c>
      <c r="C7465" s="1723" t="s">
        <v>7239</v>
      </c>
      <c r="E7465" s="973" t="s">
        <v>6965</v>
      </c>
      <c r="F7465" s="3"/>
      <c r="O7465"/>
      <c r="P7465"/>
      <c r="Q7465"/>
      <c r="U7465" s="969"/>
      <c r="V7465" s="38"/>
      <c r="W7465" s="38"/>
    </row>
    <row r="7466" spans="1:23" x14ac:dyDescent="0.35">
      <c r="A7466" s="1034">
        <v>74170</v>
      </c>
      <c r="B7466" s="1050">
        <v>1.37</v>
      </c>
      <c r="C7466" s="93" t="s">
        <v>7240</v>
      </c>
      <c r="E7466" s="973" t="s">
        <v>6965</v>
      </c>
      <c r="F7466" s="3"/>
      <c r="O7466"/>
      <c r="P7466"/>
      <c r="Q7466"/>
      <c r="U7466" s="969"/>
      <c r="V7466" s="38"/>
      <c r="W7466" s="38"/>
    </row>
    <row r="7467" spans="1:23" x14ac:dyDescent="0.35">
      <c r="A7467" s="1035">
        <v>74174</v>
      </c>
      <c r="B7467" s="1051">
        <v>2.15</v>
      </c>
      <c r="C7467" s="94" t="s">
        <v>7309</v>
      </c>
      <c r="D7467" s="1"/>
      <c r="E7467" s="973" t="s">
        <v>6965</v>
      </c>
      <c r="F7467" s="3"/>
      <c r="O7467"/>
      <c r="P7467"/>
      <c r="Q7467"/>
      <c r="U7467" s="969"/>
      <c r="V7467" s="38"/>
      <c r="W7467" s="38"/>
    </row>
    <row r="7468" spans="1:23" x14ac:dyDescent="0.35">
      <c r="A7468" s="1035">
        <v>74174</v>
      </c>
      <c r="B7468" s="1051">
        <v>2.15</v>
      </c>
      <c r="C7468" s="94" t="s">
        <v>7310</v>
      </c>
      <c r="D7468" s="1"/>
      <c r="E7468" s="973" t="s">
        <v>6965</v>
      </c>
      <c r="F7468" s="3"/>
      <c r="O7468"/>
      <c r="P7468"/>
      <c r="Q7468"/>
      <c r="U7468" s="969"/>
      <c r="V7468" s="38"/>
      <c r="W7468" s="38"/>
    </row>
    <row r="7469" spans="1:23" x14ac:dyDescent="0.35">
      <c r="A7469" s="1034">
        <v>74174</v>
      </c>
      <c r="B7469" s="1050">
        <v>2.15</v>
      </c>
      <c r="C7469" s="93" t="s">
        <v>7311</v>
      </c>
      <c r="D7469" s="1"/>
      <c r="E7469" s="973" t="s">
        <v>6965</v>
      </c>
      <c r="F7469" s="3"/>
      <c r="O7469"/>
      <c r="P7469"/>
      <c r="Q7469"/>
      <c r="U7469" s="969"/>
      <c r="V7469" s="38"/>
      <c r="W7469" s="38"/>
    </row>
    <row r="7470" spans="1:23" x14ac:dyDescent="0.35">
      <c r="A7470" s="1035">
        <v>74174</v>
      </c>
      <c r="B7470" s="1051">
        <v>2.15</v>
      </c>
      <c r="C7470" s="94" t="s">
        <v>7312</v>
      </c>
      <c r="D7470" s="1"/>
      <c r="E7470" s="973" t="s">
        <v>6965</v>
      </c>
      <c r="F7470" s="3"/>
      <c r="O7470"/>
      <c r="P7470"/>
      <c r="Q7470"/>
      <c r="U7470" s="969"/>
      <c r="V7470" s="38"/>
      <c r="W7470" s="38"/>
    </row>
    <row r="7471" spans="1:23" x14ac:dyDescent="0.35">
      <c r="A7471" s="1034">
        <v>74175</v>
      </c>
      <c r="B7471" s="1050">
        <v>1.77</v>
      </c>
      <c r="C7471" s="93" t="s">
        <v>7280</v>
      </c>
      <c r="D7471" s="1"/>
      <c r="E7471" s="973" t="s">
        <v>6965</v>
      </c>
      <c r="F7471" s="3"/>
      <c r="O7471"/>
      <c r="P7471"/>
      <c r="Q7471"/>
      <c r="U7471" s="969"/>
      <c r="V7471" s="38"/>
      <c r="W7471" s="38"/>
    </row>
    <row r="7472" spans="1:23" x14ac:dyDescent="0.35">
      <c r="A7472" s="1034">
        <v>74176</v>
      </c>
      <c r="B7472" s="1050">
        <v>1.7</v>
      </c>
      <c r="C7472" s="93" t="s">
        <v>7259</v>
      </c>
      <c r="D7472" s="1"/>
      <c r="E7472" s="973" t="s">
        <v>6965</v>
      </c>
      <c r="F7472" s="3"/>
      <c r="O7472"/>
      <c r="P7472"/>
      <c r="Q7472"/>
      <c r="U7472" s="969"/>
      <c r="V7472" s="38"/>
      <c r="W7472" s="38"/>
    </row>
    <row r="7473" spans="1:23" x14ac:dyDescent="0.35">
      <c r="A7473" s="1034">
        <v>74176</v>
      </c>
      <c r="B7473" s="1050">
        <v>1.7</v>
      </c>
      <c r="C7473" s="93" t="s">
        <v>7260</v>
      </c>
      <c r="D7473" s="1"/>
      <c r="E7473" s="973" t="s">
        <v>6965</v>
      </c>
      <c r="F7473" s="3"/>
      <c r="O7473"/>
      <c r="P7473"/>
      <c r="Q7473"/>
      <c r="U7473" s="969"/>
      <c r="V7473" s="38"/>
      <c r="W7473" s="38"/>
    </row>
    <row r="7474" spans="1:23" x14ac:dyDescent="0.35">
      <c r="A7474" s="1034">
        <v>74177</v>
      </c>
      <c r="B7474" s="1050">
        <v>1.77</v>
      </c>
      <c r="C7474" s="93" t="s">
        <v>7281</v>
      </c>
      <c r="D7474" s="1"/>
      <c r="E7474" s="973" t="s">
        <v>6965</v>
      </c>
      <c r="F7474" s="3"/>
      <c r="O7474"/>
      <c r="P7474"/>
      <c r="Q7474"/>
      <c r="U7474" s="969"/>
      <c r="V7474" s="38"/>
      <c r="W7474" s="38"/>
    </row>
    <row r="7475" spans="1:23" x14ac:dyDescent="0.35">
      <c r="A7475" s="1035">
        <v>74177</v>
      </c>
      <c r="B7475" s="1051">
        <v>1.77</v>
      </c>
      <c r="C7475" s="94" t="s">
        <v>7282</v>
      </c>
      <c r="D7475" s="1"/>
      <c r="E7475" s="973" t="s">
        <v>6965</v>
      </c>
      <c r="F7475" s="3"/>
      <c r="O7475"/>
      <c r="P7475"/>
      <c r="Q7475"/>
      <c r="U7475" s="969"/>
      <c r="V7475" s="38"/>
      <c r="W7475" s="38"/>
    </row>
    <row r="7476" spans="1:23" x14ac:dyDescent="0.35">
      <c r="A7476" s="1480">
        <v>74178</v>
      </c>
      <c r="B7476" s="1481">
        <v>1.96</v>
      </c>
      <c r="C7476" s="680" t="s">
        <v>4606</v>
      </c>
      <c r="D7476" s="1"/>
      <c r="E7476" s="1729" t="s">
        <v>6965</v>
      </c>
      <c r="F7476" s="3"/>
      <c r="O7476"/>
      <c r="P7476"/>
      <c r="Q7476"/>
      <c r="U7476" s="969"/>
      <c r="V7476" s="38"/>
      <c r="W7476" s="38"/>
    </row>
    <row r="7477" spans="1:23" x14ac:dyDescent="0.35">
      <c r="A7477" s="1035">
        <v>74178</v>
      </c>
      <c r="B7477" s="1051">
        <v>1.96</v>
      </c>
      <c r="C7477" s="94" t="s">
        <v>7286</v>
      </c>
      <c r="D7477" s="1"/>
      <c r="E7477" s="973" t="s">
        <v>6965</v>
      </c>
      <c r="F7477" s="3"/>
      <c r="O7477"/>
      <c r="P7477"/>
      <c r="Q7477"/>
      <c r="U7477" s="969"/>
      <c r="V7477" s="38"/>
      <c r="W7477" s="38"/>
    </row>
    <row r="7478" spans="1:23" x14ac:dyDescent="0.35">
      <c r="A7478" s="1034">
        <v>74178</v>
      </c>
      <c r="B7478" s="1050">
        <v>1.96</v>
      </c>
      <c r="C7478" s="93" t="s">
        <v>7287</v>
      </c>
      <c r="D7478" s="1"/>
      <c r="E7478" s="973" t="s">
        <v>6965</v>
      </c>
      <c r="F7478" s="3"/>
      <c r="O7478"/>
      <c r="P7478"/>
      <c r="Q7478"/>
      <c r="U7478" s="969"/>
      <c r="V7478" s="38"/>
      <c r="W7478" s="38"/>
    </row>
    <row r="7479" spans="1:23" x14ac:dyDescent="0.35">
      <c r="A7479" s="1034">
        <v>74178</v>
      </c>
      <c r="B7479" s="1050">
        <v>1.96</v>
      </c>
      <c r="C7479" s="94" t="s">
        <v>7288</v>
      </c>
      <c r="D7479" s="1"/>
      <c r="E7479" s="973" t="s">
        <v>6965</v>
      </c>
      <c r="F7479" s="3"/>
      <c r="O7479"/>
      <c r="P7479"/>
      <c r="Q7479"/>
      <c r="U7479" s="969"/>
      <c r="V7479" s="38"/>
      <c r="W7479" s="38"/>
    </row>
    <row r="7480" spans="1:23" x14ac:dyDescent="0.35">
      <c r="A7480" s="1034">
        <v>74181</v>
      </c>
      <c r="B7480" s="1050">
        <v>1.42</v>
      </c>
      <c r="C7480" s="93" t="s">
        <v>7243</v>
      </c>
      <c r="D7480" s="1"/>
      <c r="E7480" s="973" t="s">
        <v>6965</v>
      </c>
      <c r="F7480" s="3"/>
      <c r="O7480"/>
      <c r="P7480"/>
      <c r="Q7480"/>
      <c r="U7480" s="969"/>
      <c r="V7480" s="38"/>
      <c r="W7480" s="38"/>
    </row>
    <row r="7481" spans="1:23" x14ac:dyDescent="0.35">
      <c r="A7481" s="1034">
        <v>74183</v>
      </c>
      <c r="B7481" s="1050">
        <v>2.15</v>
      </c>
      <c r="C7481" s="93" t="s">
        <v>7313</v>
      </c>
      <c r="D7481" s="1"/>
      <c r="E7481" s="973" t="s">
        <v>6965</v>
      </c>
      <c r="F7481" s="3"/>
      <c r="O7481"/>
      <c r="P7481"/>
      <c r="Q7481"/>
      <c r="U7481" s="969"/>
      <c r="V7481" s="38"/>
      <c r="W7481" s="38"/>
    </row>
    <row r="7482" spans="1:23" x14ac:dyDescent="0.35">
      <c r="A7482" s="1034">
        <v>74183</v>
      </c>
      <c r="B7482" s="1050">
        <v>2.15</v>
      </c>
      <c r="C7482" s="93" t="s">
        <v>7314</v>
      </c>
      <c r="D7482" s="1"/>
      <c r="E7482" s="973" t="s">
        <v>6965</v>
      </c>
      <c r="F7482" s="3"/>
      <c r="O7482"/>
      <c r="P7482"/>
      <c r="Q7482"/>
      <c r="U7482" s="969"/>
      <c r="V7482" s="38"/>
      <c r="W7482" s="38"/>
    </row>
    <row r="7483" spans="1:23" x14ac:dyDescent="0.35">
      <c r="A7483" s="1480">
        <v>74183</v>
      </c>
      <c r="B7483" s="1481">
        <v>2.15</v>
      </c>
      <c r="C7483" s="680" t="s">
        <v>4607</v>
      </c>
      <c r="D7483" s="1"/>
      <c r="E7483" s="1729" t="s">
        <v>6965</v>
      </c>
      <c r="F7483" s="3"/>
      <c r="O7483"/>
      <c r="P7483"/>
      <c r="Q7483"/>
      <c r="U7483" s="969"/>
      <c r="V7483" s="38"/>
      <c r="W7483" s="38"/>
    </row>
    <row r="7484" spans="1:23" x14ac:dyDescent="0.35">
      <c r="A7484" s="1034">
        <v>74185</v>
      </c>
      <c r="B7484" s="1050">
        <v>1.76</v>
      </c>
      <c r="C7484" s="94" t="s">
        <v>7275</v>
      </c>
      <c r="D7484" s="1"/>
      <c r="E7484" s="973" t="s">
        <v>6965</v>
      </c>
      <c r="F7484" s="3"/>
      <c r="O7484"/>
      <c r="P7484"/>
      <c r="Q7484"/>
      <c r="U7484" s="969"/>
      <c r="V7484" s="38"/>
      <c r="W7484" s="38"/>
    </row>
    <row r="7485" spans="1:23" x14ac:dyDescent="0.35">
      <c r="A7485" s="1034">
        <v>74185</v>
      </c>
      <c r="B7485" s="1050">
        <v>1.76</v>
      </c>
      <c r="C7485" s="94" t="s">
        <v>7276</v>
      </c>
      <c r="D7485" s="1"/>
      <c r="E7485" s="973" t="s">
        <v>6965</v>
      </c>
      <c r="F7485" s="3"/>
      <c r="O7485"/>
      <c r="P7485"/>
      <c r="Q7485"/>
      <c r="U7485" s="969"/>
      <c r="V7485" s="38"/>
      <c r="W7485" s="38"/>
    </row>
    <row r="7486" spans="1:23" x14ac:dyDescent="0.35">
      <c r="A7486" s="1034">
        <v>74185</v>
      </c>
      <c r="B7486" s="1050">
        <v>1.76</v>
      </c>
      <c r="C7486" s="94" t="s">
        <v>7277</v>
      </c>
      <c r="D7486" s="1"/>
      <c r="E7486" s="973" t="s">
        <v>6965</v>
      </c>
      <c r="F7486" s="3"/>
      <c r="O7486"/>
      <c r="P7486"/>
      <c r="Q7486"/>
      <c r="U7486" s="969"/>
      <c r="V7486" s="38"/>
      <c r="W7486" s="38"/>
    </row>
    <row r="7487" spans="1:23" x14ac:dyDescent="0.35">
      <c r="A7487" s="1480">
        <v>74230</v>
      </c>
      <c r="B7487" s="1481">
        <v>0.52</v>
      </c>
      <c r="C7487" s="680" t="s">
        <v>4604</v>
      </c>
      <c r="D7487" s="1"/>
      <c r="E7487" s="1729" t="s">
        <v>6965</v>
      </c>
      <c r="F7487" s="3"/>
      <c r="O7487"/>
      <c r="P7487"/>
      <c r="Q7487"/>
      <c r="U7487" s="969"/>
      <c r="V7487" s="38"/>
      <c r="W7487" s="38"/>
    </row>
    <row r="7488" spans="1:23" x14ac:dyDescent="0.35">
      <c r="A7488" s="1034">
        <v>74250</v>
      </c>
      <c r="B7488" s="1050">
        <v>0.79</v>
      </c>
      <c r="C7488" s="93" t="s">
        <v>7166</v>
      </c>
      <c r="D7488" s="1"/>
      <c r="E7488" s="973" t="s">
        <v>6965</v>
      </c>
      <c r="F7488" s="3"/>
      <c r="O7488"/>
      <c r="P7488"/>
      <c r="Q7488"/>
      <c r="U7488" s="969"/>
      <c r="V7488" s="38"/>
      <c r="W7488" s="38"/>
    </row>
    <row r="7489" spans="1:23" x14ac:dyDescent="0.35">
      <c r="A7489" s="1035">
        <v>74250</v>
      </c>
      <c r="B7489" s="1051">
        <v>0.79</v>
      </c>
      <c r="C7489" s="93" t="s">
        <v>7167</v>
      </c>
      <c r="D7489" s="1"/>
      <c r="E7489" s="973" t="s">
        <v>6965</v>
      </c>
      <c r="F7489" s="3"/>
      <c r="O7489"/>
      <c r="P7489"/>
      <c r="Q7489"/>
      <c r="U7489" s="969"/>
      <c r="V7489" s="38"/>
      <c r="W7489" s="38"/>
    </row>
    <row r="7490" spans="1:23" x14ac:dyDescent="0.35">
      <c r="A7490" s="1034">
        <v>74250</v>
      </c>
      <c r="B7490" s="1050">
        <v>0.79</v>
      </c>
      <c r="C7490" s="93" t="s">
        <v>7168</v>
      </c>
      <c r="D7490" s="1"/>
      <c r="E7490" s="973" t="s">
        <v>6965</v>
      </c>
      <c r="F7490" s="3"/>
      <c r="O7490"/>
      <c r="P7490"/>
      <c r="Q7490"/>
      <c r="U7490" s="969"/>
      <c r="V7490" s="38"/>
      <c r="W7490" s="38"/>
    </row>
    <row r="7491" spans="1:23" x14ac:dyDescent="0.35">
      <c r="A7491" s="1034">
        <v>74400</v>
      </c>
      <c r="B7491" s="1050">
        <v>0.48</v>
      </c>
      <c r="C7491" s="93" t="s">
        <v>7124</v>
      </c>
      <c r="D7491" s="1"/>
      <c r="E7491" s="973" t="s">
        <v>6965</v>
      </c>
      <c r="F7491" s="3"/>
      <c r="O7491"/>
      <c r="P7491"/>
      <c r="Q7491"/>
      <c r="U7491" s="969"/>
      <c r="V7491" s="38"/>
      <c r="W7491" s="38"/>
    </row>
    <row r="7492" spans="1:23" x14ac:dyDescent="0.35">
      <c r="A7492" s="1035">
        <v>74430</v>
      </c>
      <c r="B7492" s="1051">
        <v>0.31</v>
      </c>
      <c r="C7492" s="354" t="s">
        <v>7113</v>
      </c>
      <c r="D7492" s="1"/>
      <c r="E7492" s="973" t="s">
        <v>6965</v>
      </c>
      <c r="F7492" s="3"/>
      <c r="O7492"/>
      <c r="P7492"/>
      <c r="Q7492"/>
      <c r="U7492" s="969"/>
      <c r="V7492" s="38"/>
      <c r="W7492" s="38"/>
    </row>
    <row r="7493" spans="1:23" x14ac:dyDescent="0.35">
      <c r="A7493" s="1480">
        <v>74740</v>
      </c>
      <c r="B7493" s="1481">
        <v>0.37</v>
      </c>
      <c r="C7493" s="680" t="s">
        <v>4584</v>
      </c>
      <c r="D7493" s="1"/>
      <c r="E7493" s="1729" t="s">
        <v>6965</v>
      </c>
      <c r="F7493" s="3"/>
      <c r="O7493"/>
      <c r="P7493"/>
      <c r="Q7493"/>
      <c r="U7493" s="969"/>
      <c r="V7493" s="38"/>
      <c r="W7493" s="38"/>
    </row>
    <row r="7494" spans="1:23" x14ac:dyDescent="0.35">
      <c r="A7494" s="1034">
        <v>75571</v>
      </c>
      <c r="B7494" s="1050">
        <v>0.56999999999999995</v>
      </c>
      <c r="C7494" s="94" t="s">
        <v>14092</v>
      </c>
      <c r="D7494" s="1"/>
      <c r="E7494" s="973" t="s">
        <v>6965</v>
      </c>
      <c r="F7494" s="3"/>
      <c r="O7494"/>
      <c r="P7494"/>
      <c r="Q7494"/>
      <c r="U7494" s="969"/>
      <c r="V7494" s="38"/>
      <c r="W7494" s="38"/>
    </row>
    <row r="7495" spans="1:23" x14ac:dyDescent="0.35">
      <c r="A7495" s="1034">
        <v>75635</v>
      </c>
      <c r="B7495" s="1050">
        <v>2.34</v>
      </c>
      <c r="C7495" s="93" t="s">
        <v>7327</v>
      </c>
      <c r="D7495" s="1"/>
      <c r="E7495" s="973" t="s">
        <v>6965</v>
      </c>
      <c r="F7495" s="3"/>
      <c r="O7495"/>
      <c r="P7495"/>
      <c r="Q7495"/>
      <c r="U7495" s="969"/>
      <c r="V7495" s="38"/>
      <c r="W7495" s="38"/>
    </row>
    <row r="7496" spans="1:23" x14ac:dyDescent="0.35">
      <c r="A7496" s="1035">
        <v>75809</v>
      </c>
      <c r="B7496" s="1051">
        <v>0.46</v>
      </c>
      <c r="C7496" s="94" t="s">
        <v>7123</v>
      </c>
      <c r="D7496" s="1"/>
      <c r="E7496" s="973" t="s">
        <v>6965</v>
      </c>
      <c r="F7496" s="3"/>
      <c r="O7496"/>
      <c r="P7496"/>
      <c r="Q7496"/>
      <c r="U7496" s="969"/>
      <c r="V7496" s="38"/>
      <c r="W7496" s="38"/>
    </row>
    <row r="7497" spans="1:23" x14ac:dyDescent="0.35">
      <c r="A7497" s="1035">
        <v>76000</v>
      </c>
      <c r="B7497" s="1051">
        <v>0.3</v>
      </c>
      <c r="C7497" s="94" t="s">
        <v>7109</v>
      </c>
      <c r="D7497" s="1"/>
      <c r="E7497" s="973" t="s">
        <v>6965</v>
      </c>
      <c r="F7497" s="3"/>
      <c r="O7497"/>
      <c r="P7497"/>
      <c r="Q7497"/>
      <c r="U7497" s="969"/>
      <c r="V7497" s="38"/>
      <c r="W7497" s="38"/>
    </row>
    <row r="7498" spans="1:23" x14ac:dyDescent="0.35">
      <c r="A7498" s="1035">
        <v>76000</v>
      </c>
      <c r="B7498" s="1051">
        <v>0.3</v>
      </c>
      <c r="C7498" s="94" t="s">
        <v>7110</v>
      </c>
      <c r="D7498" s="1"/>
      <c r="E7498" s="973" t="s">
        <v>6965</v>
      </c>
      <c r="F7498" s="3"/>
      <c r="O7498"/>
      <c r="P7498"/>
      <c r="Q7498"/>
      <c r="U7498" s="969"/>
      <c r="V7498" s="38"/>
      <c r="W7498" s="38"/>
    </row>
    <row r="7499" spans="1:23" x14ac:dyDescent="0.35">
      <c r="A7499" s="1480">
        <v>76120</v>
      </c>
      <c r="B7499" s="1481">
        <v>0.37</v>
      </c>
      <c r="C7499" s="680" t="s">
        <v>4585</v>
      </c>
      <c r="D7499" s="1"/>
      <c r="E7499" s="1729" t="s">
        <v>6965</v>
      </c>
      <c r="F7499" s="3"/>
      <c r="O7499"/>
      <c r="P7499"/>
      <c r="Q7499"/>
      <c r="U7499" s="969"/>
      <c r="V7499" s="38"/>
      <c r="W7499" s="38"/>
    </row>
    <row r="7500" spans="1:23" x14ac:dyDescent="0.35">
      <c r="A7500" s="1480">
        <v>76120</v>
      </c>
      <c r="B7500" s="1481">
        <v>0.37</v>
      </c>
      <c r="C7500" s="680" t="s">
        <v>4586</v>
      </c>
      <c r="D7500" s="1"/>
      <c r="E7500" s="1729" t="s">
        <v>6965</v>
      </c>
      <c r="F7500" s="3"/>
      <c r="O7500"/>
      <c r="P7500"/>
      <c r="Q7500"/>
      <c r="U7500" s="969"/>
      <c r="V7500" s="38"/>
      <c r="W7500" s="38"/>
    </row>
    <row r="7501" spans="1:23" x14ac:dyDescent="0.35">
      <c r="A7501" s="1480">
        <v>76120</v>
      </c>
      <c r="B7501" s="1481">
        <v>0.37</v>
      </c>
      <c r="C7501" s="680" t="s">
        <v>4587</v>
      </c>
      <c r="D7501" s="1"/>
      <c r="E7501" s="1729" t="s">
        <v>6965</v>
      </c>
      <c r="F7501" s="3"/>
      <c r="O7501"/>
      <c r="P7501"/>
      <c r="Q7501"/>
      <c r="U7501" s="969"/>
      <c r="V7501" s="38"/>
      <c r="W7501" s="38"/>
    </row>
    <row r="7502" spans="1:23" x14ac:dyDescent="0.35">
      <c r="A7502" s="1480">
        <v>76120</v>
      </c>
      <c r="B7502" s="1481">
        <v>0.37</v>
      </c>
      <c r="C7502" s="680" t="s">
        <v>4588</v>
      </c>
      <c r="D7502" s="1"/>
      <c r="E7502" s="1729" t="s">
        <v>6965</v>
      </c>
      <c r="F7502" s="3"/>
      <c r="O7502"/>
      <c r="P7502"/>
      <c r="Q7502"/>
      <c r="U7502" s="969"/>
      <c r="V7502" s="38"/>
      <c r="W7502" s="38"/>
    </row>
    <row r="7503" spans="1:23" x14ac:dyDescent="0.35">
      <c r="A7503" s="1480">
        <v>76120</v>
      </c>
      <c r="B7503" s="1481">
        <v>0.37</v>
      </c>
      <c r="C7503" s="680" t="s">
        <v>4589</v>
      </c>
      <c r="D7503" s="1"/>
      <c r="E7503" s="1729" t="s">
        <v>6965</v>
      </c>
      <c r="F7503" s="3"/>
      <c r="O7503"/>
      <c r="P7503"/>
      <c r="Q7503"/>
      <c r="U7503" s="969"/>
      <c r="V7503" s="38"/>
      <c r="W7503" s="38"/>
    </row>
    <row r="7504" spans="1:23" x14ac:dyDescent="0.35">
      <c r="A7504" s="1480">
        <v>76120</v>
      </c>
      <c r="B7504" s="1481">
        <v>0.37</v>
      </c>
      <c r="C7504" s="680" t="s">
        <v>4590</v>
      </c>
      <c r="D7504" s="1"/>
      <c r="E7504" s="1729" t="s">
        <v>6965</v>
      </c>
      <c r="F7504" s="3"/>
      <c r="O7504"/>
      <c r="P7504"/>
      <c r="Q7504"/>
      <c r="U7504" s="969"/>
      <c r="V7504" s="38"/>
      <c r="W7504" s="38"/>
    </row>
    <row r="7505" spans="1:23" x14ac:dyDescent="0.35">
      <c r="A7505" s="1480">
        <v>76120</v>
      </c>
      <c r="B7505" s="1481">
        <v>0.37</v>
      </c>
      <c r="C7505" s="680" t="s">
        <v>4591</v>
      </c>
      <c r="D7505" s="1"/>
      <c r="E7505" s="1729" t="s">
        <v>6965</v>
      </c>
      <c r="F7505" s="3"/>
      <c r="O7505"/>
      <c r="P7505"/>
      <c r="Q7505"/>
      <c r="U7505" s="969"/>
      <c r="V7505" s="38"/>
      <c r="W7505" s="38"/>
    </row>
    <row r="7506" spans="1:23" x14ac:dyDescent="0.35">
      <c r="A7506" s="1480">
        <v>76120</v>
      </c>
      <c r="B7506" s="1481">
        <v>0.37</v>
      </c>
      <c r="C7506" s="680" t="s">
        <v>4592</v>
      </c>
      <c r="D7506" s="1"/>
      <c r="E7506" s="1729" t="s">
        <v>6965</v>
      </c>
      <c r="F7506" s="3"/>
      <c r="O7506"/>
      <c r="P7506"/>
      <c r="Q7506"/>
      <c r="U7506" s="969"/>
      <c r="V7506" s="38"/>
      <c r="W7506" s="38"/>
    </row>
    <row r="7507" spans="1:23" x14ac:dyDescent="0.35">
      <c r="A7507" s="1480">
        <v>76120</v>
      </c>
      <c r="B7507" s="1481">
        <v>0.37</v>
      </c>
      <c r="C7507" s="680" t="s">
        <v>4593</v>
      </c>
      <c r="D7507" s="1"/>
      <c r="E7507" s="1729" t="s">
        <v>6965</v>
      </c>
      <c r="F7507" s="3"/>
      <c r="O7507"/>
      <c r="P7507"/>
      <c r="Q7507"/>
      <c r="U7507" s="969"/>
      <c r="V7507" s="38"/>
      <c r="W7507" s="38"/>
    </row>
    <row r="7508" spans="1:23" x14ac:dyDescent="0.35">
      <c r="A7508" s="1480">
        <v>76120</v>
      </c>
      <c r="B7508" s="1481">
        <v>0.37</v>
      </c>
      <c r="C7508" s="680" t="s">
        <v>4594</v>
      </c>
      <c r="D7508" s="1"/>
      <c r="E7508" s="1729" t="s">
        <v>6965</v>
      </c>
      <c r="F7508" s="3"/>
      <c r="O7508"/>
      <c r="P7508"/>
      <c r="Q7508"/>
      <c r="U7508" s="969"/>
      <c r="V7508" s="38"/>
      <c r="W7508" s="38"/>
    </row>
    <row r="7509" spans="1:23" x14ac:dyDescent="0.35">
      <c r="A7509" s="1480">
        <v>76120</v>
      </c>
      <c r="B7509" s="1481">
        <v>0.37</v>
      </c>
      <c r="C7509" s="680" t="s">
        <v>4595</v>
      </c>
      <c r="E7509" s="1729" t="s">
        <v>6965</v>
      </c>
      <c r="F7509" s="3"/>
      <c r="O7509"/>
      <c r="P7509"/>
      <c r="Q7509"/>
      <c r="U7509" s="969"/>
      <c r="V7509" s="38"/>
      <c r="W7509" s="38"/>
    </row>
    <row r="7510" spans="1:23" x14ac:dyDescent="0.35">
      <c r="A7510" s="1480">
        <v>76120</v>
      </c>
      <c r="B7510" s="1481">
        <v>0.37</v>
      </c>
      <c r="C7510" s="680" t="s">
        <v>4596</v>
      </c>
      <c r="D7510" s="1"/>
      <c r="E7510" s="1729" t="s">
        <v>6965</v>
      </c>
      <c r="F7510" s="3"/>
      <c r="O7510"/>
      <c r="P7510"/>
      <c r="Q7510"/>
      <c r="U7510" s="969"/>
      <c r="V7510" s="38"/>
      <c r="W7510" s="38"/>
    </row>
    <row r="7511" spans="1:23" x14ac:dyDescent="0.35">
      <c r="A7511" s="1480">
        <v>76120</v>
      </c>
      <c r="B7511" s="1481">
        <v>0.37</v>
      </c>
      <c r="C7511" s="680" t="s">
        <v>4597</v>
      </c>
      <c r="D7511" s="1"/>
      <c r="E7511" s="1729" t="s">
        <v>6965</v>
      </c>
      <c r="F7511" s="3"/>
      <c r="O7511"/>
      <c r="P7511"/>
      <c r="Q7511"/>
      <c r="U7511" s="969"/>
      <c r="V7511" s="38"/>
      <c r="W7511" s="38"/>
    </row>
    <row r="7512" spans="1:23" x14ac:dyDescent="0.35">
      <c r="A7512" s="1480">
        <v>76120</v>
      </c>
      <c r="B7512" s="1481">
        <v>0.37</v>
      </c>
      <c r="C7512" s="680" t="s">
        <v>4598</v>
      </c>
      <c r="D7512" s="1"/>
      <c r="E7512" s="1729" t="s">
        <v>6965</v>
      </c>
      <c r="F7512" s="3"/>
      <c r="O7512"/>
      <c r="P7512"/>
      <c r="Q7512"/>
      <c r="U7512" s="969"/>
      <c r="V7512" s="38"/>
      <c r="W7512" s="38"/>
    </row>
    <row r="7513" spans="1:23" x14ac:dyDescent="0.35">
      <c r="A7513" s="1480">
        <v>76120</v>
      </c>
      <c r="B7513" s="1481">
        <v>0.37</v>
      </c>
      <c r="C7513" s="680" t="s">
        <v>4599</v>
      </c>
      <c r="D7513" s="1"/>
      <c r="E7513" s="1729" t="s">
        <v>6965</v>
      </c>
      <c r="F7513" s="3"/>
      <c r="O7513"/>
      <c r="P7513"/>
      <c r="Q7513"/>
      <c r="U7513" s="969"/>
      <c r="V7513" s="38"/>
      <c r="W7513" s="38"/>
    </row>
    <row r="7514" spans="1:23" x14ac:dyDescent="0.35">
      <c r="A7514" s="1480">
        <v>76120</v>
      </c>
      <c r="B7514" s="1481">
        <v>0.37</v>
      </c>
      <c r="C7514" s="680" t="s">
        <v>4600</v>
      </c>
      <c r="D7514" s="1"/>
      <c r="E7514" s="1729" t="s">
        <v>6965</v>
      </c>
      <c r="F7514" s="3"/>
      <c r="O7514"/>
      <c r="P7514"/>
      <c r="Q7514"/>
      <c r="U7514" s="969"/>
      <c r="V7514" s="38"/>
      <c r="W7514" s="38"/>
    </row>
    <row r="7515" spans="1:23" x14ac:dyDescent="0.35">
      <c r="A7515" s="1480">
        <v>76120</v>
      </c>
      <c r="B7515" s="1481">
        <v>0.37</v>
      </c>
      <c r="C7515" s="680" t="s">
        <v>4601</v>
      </c>
      <c r="D7515" s="1"/>
      <c r="E7515" s="1729" t="s">
        <v>6965</v>
      </c>
      <c r="F7515" s="3"/>
      <c r="O7515"/>
      <c r="P7515"/>
      <c r="Q7515"/>
      <c r="U7515" s="969"/>
      <c r="V7515" s="38"/>
      <c r="W7515" s="38"/>
    </row>
    <row r="7516" spans="1:23" x14ac:dyDescent="0.35">
      <c r="A7516" s="1480">
        <v>76120</v>
      </c>
      <c r="B7516" s="1481">
        <v>0.37</v>
      </c>
      <c r="C7516" s="680" t="s">
        <v>4602</v>
      </c>
      <c r="D7516" s="1"/>
      <c r="E7516" s="1729" t="s">
        <v>6965</v>
      </c>
      <c r="F7516" s="1112"/>
      <c r="O7516"/>
      <c r="P7516"/>
      <c r="Q7516"/>
      <c r="U7516" s="969"/>
      <c r="V7516" s="38"/>
      <c r="W7516" s="38"/>
    </row>
    <row r="7517" spans="1:23" x14ac:dyDescent="0.35">
      <c r="A7517" s="1480">
        <v>76120</v>
      </c>
      <c r="B7517" s="1481">
        <v>0.37</v>
      </c>
      <c r="C7517" s="680" t="s">
        <v>4603</v>
      </c>
      <c r="D7517" s="1"/>
      <c r="E7517" s="1729" t="s">
        <v>6965</v>
      </c>
      <c r="F7517" s="3"/>
      <c r="O7517"/>
      <c r="P7517"/>
      <c r="Q7517"/>
      <c r="U7517" s="969"/>
      <c r="V7517" s="38"/>
      <c r="W7517" s="38"/>
    </row>
    <row r="7518" spans="1:23" x14ac:dyDescent="0.35">
      <c r="A7518" s="1034">
        <v>76391</v>
      </c>
      <c r="B7518" s="1050">
        <v>1.07</v>
      </c>
      <c r="C7518" s="94" t="s">
        <v>14093</v>
      </c>
      <c r="E7518" s="973" t="s">
        <v>6965</v>
      </c>
      <c r="F7518" s="3"/>
      <c r="O7518"/>
      <c r="P7518"/>
      <c r="Q7518"/>
      <c r="U7518" s="969"/>
      <c r="V7518" s="38"/>
      <c r="W7518" s="38"/>
    </row>
    <row r="7519" spans="1:23" x14ac:dyDescent="0.35">
      <c r="A7519" s="1034">
        <v>76536</v>
      </c>
      <c r="B7519" s="1050">
        <v>0.55000000000000004</v>
      </c>
      <c r="C7519" s="93" t="s">
        <v>7130</v>
      </c>
      <c r="D7519" s="1"/>
      <c r="E7519" s="973" t="s">
        <v>6965</v>
      </c>
      <c r="F7519" s="3"/>
      <c r="O7519"/>
      <c r="P7519"/>
      <c r="Q7519"/>
      <c r="U7519" s="969"/>
      <c r="V7519" s="38"/>
      <c r="W7519" s="38"/>
    </row>
    <row r="7520" spans="1:23" x14ac:dyDescent="0.35">
      <c r="A7520" s="1034">
        <v>76536</v>
      </c>
      <c r="B7520" s="1050">
        <v>0.55000000000000004</v>
      </c>
      <c r="C7520" s="93" t="s">
        <v>7130</v>
      </c>
      <c r="D7520" s="1"/>
      <c r="E7520" s="973" t="s">
        <v>6965</v>
      </c>
      <c r="F7520" s="3"/>
      <c r="O7520"/>
      <c r="P7520"/>
      <c r="Q7520"/>
      <c r="U7520" s="969"/>
      <c r="V7520" s="38"/>
      <c r="W7520" s="38"/>
    </row>
    <row r="7521" spans="1:23" x14ac:dyDescent="0.35">
      <c r="A7521" s="1034">
        <v>76641</v>
      </c>
      <c r="B7521" s="1050">
        <v>0.71</v>
      </c>
      <c r="C7521" s="93" t="s">
        <v>1702</v>
      </c>
      <c r="E7521" s="973" t="s">
        <v>6965</v>
      </c>
      <c r="F7521" s="1109"/>
      <c r="O7521"/>
      <c r="P7521"/>
      <c r="Q7521"/>
      <c r="U7521" s="969"/>
      <c r="V7521" s="38"/>
      <c r="W7521" s="38"/>
    </row>
    <row r="7522" spans="1:23" x14ac:dyDescent="0.35">
      <c r="A7522" s="1034">
        <v>76641</v>
      </c>
      <c r="B7522" s="1050">
        <v>0.71</v>
      </c>
      <c r="C7522" s="93" t="s">
        <v>6020</v>
      </c>
      <c r="E7522" s="973" t="s">
        <v>6965</v>
      </c>
      <c r="F7522" s="3"/>
      <c r="O7522"/>
      <c r="P7522"/>
      <c r="Q7522"/>
      <c r="U7522" s="969"/>
      <c r="V7522" s="38"/>
      <c r="W7522" s="38"/>
    </row>
    <row r="7523" spans="1:23" x14ac:dyDescent="0.35">
      <c r="A7523" s="1034">
        <v>76641</v>
      </c>
      <c r="B7523" s="1050">
        <v>0.71</v>
      </c>
      <c r="C7523" s="93" t="s">
        <v>6021</v>
      </c>
      <c r="D7523" s="1"/>
      <c r="E7523" s="973" t="s">
        <v>6965</v>
      </c>
      <c r="F7523" s="3"/>
      <c r="O7523"/>
      <c r="P7523"/>
      <c r="Q7523"/>
      <c r="U7523" s="969"/>
      <c r="V7523" s="38"/>
      <c r="W7523" s="38"/>
    </row>
    <row r="7524" spans="1:23" x14ac:dyDescent="0.35">
      <c r="A7524" s="1034">
        <v>76642</v>
      </c>
      <c r="B7524" s="1050">
        <v>0.66</v>
      </c>
      <c r="C7524" s="93" t="s">
        <v>5814</v>
      </c>
      <c r="D7524" s="1"/>
      <c r="E7524" s="973" t="s">
        <v>6965</v>
      </c>
      <c r="F7524" s="3"/>
      <c r="O7524"/>
      <c r="P7524"/>
      <c r="Q7524"/>
      <c r="U7524" s="969"/>
      <c r="V7524" s="38"/>
      <c r="W7524" s="38"/>
    </row>
    <row r="7525" spans="1:23" x14ac:dyDescent="0.35">
      <c r="A7525" s="1034">
        <v>76642</v>
      </c>
      <c r="B7525" s="1050">
        <v>0.66</v>
      </c>
      <c r="C7525" s="93" t="s">
        <v>7142</v>
      </c>
      <c r="D7525" s="1"/>
      <c r="E7525" s="973" t="s">
        <v>6965</v>
      </c>
      <c r="O7525"/>
      <c r="P7525"/>
      <c r="Q7525"/>
      <c r="U7525" s="969"/>
      <c r="V7525" s="38"/>
      <c r="W7525" s="38"/>
    </row>
    <row r="7526" spans="1:23" x14ac:dyDescent="0.35">
      <c r="A7526" s="1034">
        <v>76642</v>
      </c>
      <c r="B7526" s="1050">
        <v>0.66</v>
      </c>
      <c r="C7526" s="93" t="s">
        <v>5815</v>
      </c>
      <c r="D7526" s="1"/>
      <c r="E7526" s="973" t="s">
        <v>6965</v>
      </c>
      <c r="F7526" s="3"/>
      <c r="O7526"/>
      <c r="P7526"/>
      <c r="Q7526"/>
      <c r="U7526" s="969"/>
      <c r="V7526" s="38"/>
      <c r="W7526" s="38"/>
    </row>
    <row r="7527" spans="1:23" x14ac:dyDescent="0.35">
      <c r="A7527" s="1034">
        <v>76642</v>
      </c>
      <c r="B7527" s="1050">
        <v>0.66</v>
      </c>
      <c r="C7527" s="93" t="s">
        <v>7143</v>
      </c>
      <c r="D7527" s="1"/>
      <c r="E7527" s="973" t="s">
        <v>6965</v>
      </c>
      <c r="F7527" s="3"/>
      <c r="O7527"/>
      <c r="P7527"/>
      <c r="Q7527"/>
      <c r="U7527" s="969"/>
      <c r="V7527" s="38"/>
      <c r="W7527" s="38"/>
    </row>
    <row r="7528" spans="1:23" x14ac:dyDescent="0.35">
      <c r="A7528" s="1035">
        <v>76700</v>
      </c>
      <c r="B7528" s="1051">
        <v>0.79</v>
      </c>
      <c r="C7528" s="94" t="s">
        <v>7169</v>
      </c>
      <c r="E7528" s="973" t="s">
        <v>6965</v>
      </c>
      <c r="F7528" s="5"/>
      <c r="O7528"/>
      <c r="P7528"/>
      <c r="Q7528"/>
      <c r="U7528" s="969"/>
      <c r="V7528" s="38"/>
      <c r="W7528" s="38"/>
    </row>
    <row r="7529" spans="1:23" x14ac:dyDescent="0.35">
      <c r="A7529" s="1034">
        <v>76705</v>
      </c>
      <c r="B7529" s="1050">
        <v>0.57999999999999996</v>
      </c>
      <c r="C7529" s="93" t="s">
        <v>7133</v>
      </c>
      <c r="D7529" s="1"/>
      <c r="E7529" s="973" t="s">
        <v>6965</v>
      </c>
      <c r="F7529" s="3"/>
      <c r="O7529"/>
      <c r="P7529"/>
      <c r="Q7529"/>
      <c r="U7529" s="969"/>
      <c r="V7529" s="38"/>
      <c r="W7529" s="38"/>
    </row>
    <row r="7530" spans="1:23" x14ac:dyDescent="0.35">
      <c r="A7530" s="1034">
        <v>76705</v>
      </c>
      <c r="B7530" s="1050">
        <v>0.57999999999999996</v>
      </c>
      <c r="C7530" s="93" t="s">
        <v>7134</v>
      </c>
      <c r="D7530" s="1"/>
      <c r="E7530" s="973" t="s">
        <v>6965</v>
      </c>
      <c r="F7530" s="3"/>
      <c r="O7530"/>
      <c r="P7530"/>
      <c r="Q7530"/>
      <c r="U7530" s="969"/>
      <c r="V7530" s="38"/>
      <c r="W7530" s="38"/>
    </row>
    <row r="7531" spans="1:23" x14ac:dyDescent="0.35">
      <c r="A7531" s="1034">
        <v>76705</v>
      </c>
      <c r="B7531" s="1050">
        <v>0.57999999999999996</v>
      </c>
      <c r="C7531" s="1482" t="s">
        <v>7135</v>
      </c>
      <c r="D7531" s="1"/>
      <c r="E7531" s="973" t="s">
        <v>6965</v>
      </c>
      <c r="F7531" s="3"/>
      <c r="O7531"/>
      <c r="P7531"/>
      <c r="Q7531"/>
      <c r="U7531" s="969"/>
      <c r="V7531" s="38"/>
      <c r="W7531" s="38"/>
    </row>
    <row r="7532" spans="1:23" x14ac:dyDescent="0.35">
      <c r="A7532" s="1034">
        <v>76705</v>
      </c>
      <c r="B7532" s="1050">
        <v>0.57999999999999996</v>
      </c>
      <c r="C7532" s="93" t="s">
        <v>7136</v>
      </c>
      <c r="D7532" s="1"/>
      <c r="E7532" s="973" t="s">
        <v>6965</v>
      </c>
      <c r="F7532" s="3"/>
      <c r="O7532"/>
      <c r="P7532"/>
      <c r="Q7532"/>
      <c r="U7532" s="969"/>
      <c r="V7532" s="38"/>
      <c r="W7532" s="38"/>
    </row>
    <row r="7533" spans="1:23" x14ac:dyDescent="0.35">
      <c r="A7533" s="1034">
        <v>76770</v>
      </c>
      <c r="B7533" s="1050">
        <v>0.72</v>
      </c>
      <c r="C7533" s="93" t="s">
        <v>7156</v>
      </c>
      <c r="D7533" s="1"/>
      <c r="E7533" s="973" t="s">
        <v>6965</v>
      </c>
      <c r="F7533" s="3"/>
      <c r="O7533"/>
      <c r="P7533"/>
      <c r="Q7533"/>
      <c r="U7533" s="969"/>
      <c r="V7533" s="38"/>
      <c r="W7533" s="38"/>
    </row>
    <row r="7534" spans="1:23" x14ac:dyDescent="0.35">
      <c r="A7534" s="1034">
        <v>76775</v>
      </c>
      <c r="B7534" s="1050">
        <v>0.56999999999999995</v>
      </c>
      <c r="C7534" s="93" t="s">
        <v>7131</v>
      </c>
      <c r="D7534" s="1"/>
      <c r="E7534" s="973" t="s">
        <v>6965</v>
      </c>
      <c r="F7534" s="3"/>
      <c r="O7534"/>
      <c r="P7534"/>
      <c r="Q7534"/>
      <c r="U7534" s="969"/>
      <c r="V7534" s="38"/>
      <c r="W7534" s="38"/>
    </row>
    <row r="7535" spans="1:23" x14ac:dyDescent="0.35">
      <c r="A7535" s="1034">
        <v>76775</v>
      </c>
      <c r="B7535" s="1050">
        <v>0.56999999999999995</v>
      </c>
      <c r="C7535" s="93" t="s">
        <v>7132</v>
      </c>
      <c r="D7535" s="1"/>
      <c r="E7535" s="973" t="s">
        <v>6965</v>
      </c>
      <c r="F7535" s="3"/>
      <c r="O7535"/>
      <c r="P7535"/>
      <c r="Q7535"/>
      <c r="U7535" s="969"/>
      <c r="V7535" s="38"/>
      <c r="W7535" s="38"/>
    </row>
    <row r="7536" spans="1:23" x14ac:dyDescent="0.35">
      <c r="A7536" s="1034">
        <v>76800</v>
      </c>
      <c r="B7536" s="1050">
        <v>1.1000000000000001</v>
      </c>
      <c r="C7536" s="93" t="s">
        <v>4021</v>
      </c>
      <c r="D7536" s="1"/>
      <c r="E7536" s="973" t="s">
        <v>6965</v>
      </c>
      <c r="F7536" s="3"/>
      <c r="O7536"/>
      <c r="P7536"/>
      <c r="Q7536"/>
      <c r="U7536" s="969"/>
      <c r="V7536" s="38"/>
      <c r="W7536" s="38"/>
    </row>
    <row r="7537" spans="1:23" x14ac:dyDescent="0.35">
      <c r="A7537" s="1034">
        <v>76805</v>
      </c>
      <c r="B7537" s="1050">
        <v>0.97</v>
      </c>
      <c r="C7537" s="93" t="s">
        <v>7183</v>
      </c>
      <c r="D7537" s="1"/>
      <c r="E7537" s="973" t="s">
        <v>6965</v>
      </c>
      <c r="F7537" s="3"/>
      <c r="O7537"/>
      <c r="P7537"/>
      <c r="Q7537"/>
      <c r="U7537" s="969"/>
      <c r="V7537" s="38"/>
      <c r="W7537" s="38"/>
    </row>
    <row r="7538" spans="1:23" x14ac:dyDescent="0.35">
      <c r="A7538" s="1034">
        <v>76815</v>
      </c>
      <c r="B7538" s="1050">
        <v>0.63</v>
      </c>
      <c r="C7538" s="93" t="s">
        <v>7139</v>
      </c>
      <c r="D7538" s="1"/>
      <c r="E7538" s="973" t="s">
        <v>6965</v>
      </c>
      <c r="F7538" s="3"/>
      <c r="O7538"/>
      <c r="P7538"/>
      <c r="Q7538"/>
      <c r="U7538" s="969"/>
      <c r="V7538" s="38"/>
      <c r="W7538" s="38"/>
    </row>
    <row r="7539" spans="1:23" x14ac:dyDescent="0.35">
      <c r="A7539" s="1034">
        <v>76815</v>
      </c>
      <c r="B7539" s="1050">
        <v>0.63</v>
      </c>
      <c r="C7539" s="93" t="s">
        <v>7140</v>
      </c>
      <c r="D7539" s="1"/>
      <c r="E7539" s="973" t="s">
        <v>6965</v>
      </c>
      <c r="F7539" s="3"/>
      <c r="O7539"/>
      <c r="P7539"/>
      <c r="Q7539"/>
      <c r="U7539" s="969"/>
      <c r="V7539" s="38"/>
      <c r="W7539" s="38"/>
    </row>
    <row r="7540" spans="1:23" x14ac:dyDescent="0.35">
      <c r="A7540" s="1034">
        <v>76819</v>
      </c>
      <c r="B7540" s="1050">
        <v>0.75</v>
      </c>
      <c r="C7540" s="94" t="s">
        <v>7163</v>
      </c>
      <c r="D7540" s="1"/>
      <c r="E7540" s="973" t="s">
        <v>6965</v>
      </c>
      <c r="F7540" s="3"/>
      <c r="O7540"/>
      <c r="P7540"/>
      <c r="Q7540"/>
      <c r="U7540" s="969"/>
      <c r="V7540" s="38"/>
      <c r="W7540" s="38"/>
    </row>
    <row r="7541" spans="1:23" x14ac:dyDescent="0.35">
      <c r="A7541" s="1034">
        <v>76830</v>
      </c>
      <c r="B7541" s="1050">
        <v>0.67</v>
      </c>
      <c r="C7541" s="93" t="s">
        <v>7146</v>
      </c>
      <c r="D7541" s="1126"/>
      <c r="E7541" s="973" t="s">
        <v>6965</v>
      </c>
      <c r="F7541" s="3"/>
      <c r="O7541"/>
      <c r="P7541"/>
      <c r="Q7541"/>
      <c r="U7541" s="969"/>
      <c r="V7541" s="38"/>
      <c r="W7541" s="38"/>
    </row>
    <row r="7542" spans="1:23" x14ac:dyDescent="0.35">
      <c r="A7542" s="1480">
        <v>76831</v>
      </c>
      <c r="B7542" s="1481">
        <v>0.7</v>
      </c>
      <c r="C7542" s="680" t="s">
        <v>4605</v>
      </c>
      <c r="D7542" s="1"/>
      <c r="E7542" s="1729" t="s">
        <v>6965</v>
      </c>
      <c r="F7542" s="3"/>
      <c r="O7542"/>
      <c r="P7542"/>
      <c r="Q7542"/>
      <c r="U7542" s="969"/>
      <c r="V7542" s="38"/>
      <c r="W7542" s="38"/>
    </row>
    <row r="7543" spans="1:23" x14ac:dyDescent="0.35">
      <c r="A7543" s="1034">
        <v>76856</v>
      </c>
      <c r="B7543" s="1050">
        <v>0.67</v>
      </c>
      <c r="C7543" s="93" t="s">
        <v>7147</v>
      </c>
      <c r="D7543" s="1126"/>
      <c r="E7543" s="973" t="s">
        <v>6965</v>
      </c>
      <c r="F7543" s="3"/>
      <c r="O7543"/>
      <c r="P7543"/>
      <c r="Q7543"/>
      <c r="U7543" s="969"/>
      <c r="V7543" s="38"/>
      <c r="W7543" s="38"/>
    </row>
    <row r="7544" spans="1:23" x14ac:dyDescent="0.35">
      <c r="A7544" s="1034">
        <v>76870</v>
      </c>
      <c r="B7544" s="1050">
        <v>0.62</v>
      </c>
      <c r="C7544" s="93" t="s">
        <v>7138</v>
      </c>
      <c r="D7544" s="1"/>
      <c r="E7544" s="973" t="s">
        <v>6965</v>
      </c>
      <c r="F7544" s="3"/>
      <c r="O7544"/>
      <c r="P7544"/>
      <c r="Q7544"/>
      <c r="U7544" s="969"/>
      <c r="V7544" s="38"/>
      <c r="W7544" s="38"/>
    </row>
    <row r="7545" spans="1:23" x14ac:dyDescent="0.35">
      <c r="A7545" s="1034">
        <v>76881</v>
      </c>
      <c r="B7545" s="1050">
        <v>0.88</v>
      </c>
      <c r="C7545" s="93" t="s">
        <v>7181</v>
      </c>
      <c r="D7545" s="1"/>
      <c r="E7545" s="973" t="s">
        <v>6965</v>
      </c>
      <c r="F7545" s="3"/>
      <c r="O7545"/>
      <c r="P7545"/>
      <c r="Q7545"/>
      <c r="U7545" s="969"/>
      <c r="V7545" s="38"/>
      <c r="W7545" s="38"/>
    </row>
    <row r="7546" spans="1:23" x14ac:dyDescent="0.35">
      <c r="A7546" s="1034">
        <v>76882</v>
      </c>
      <c r="B7546" s="1050">
        <v>0.67</v>
      </c>
      <c r="C7546" s="93" t="s">
        <v>7148</v>
      </c>
      <c r="E7546" s="973" t="s">
        <v>6965</v>
      </c>
      <c r="F7546" s="3"/>
      <c r="O7546"/>
      <c r="P7546"/>
      <c r="Q7546"/>
      <c r="U7546" s="969"/>
      <c r="V7546" s="38"/>
      <c r="W7546" s="38"/>
    </row>
    <row r="7547" spans="1:23" x14ac:dyDescent="0.35">
      <c r="A7547" s="1034">
        <v>76882</v>
      </c>
      <c r="B7547" s="1050">
        <v>0.67</v>
      </c>
      <c r="C7547" s="93" t="s">
        <v>7149</v>
      </c>
      <c r="E7547" s="973" t="s">
        <v>6965</v>
      </c>
      <c r="F7547" s="3"/>
      <c r="O7547"/>
      <c r="P7547"/>
      <c r="Q7547"/>
      <c r="U7547" s="969"/>
      <c r="V7547" s="38"/>
      <c r="W7547" s="38"/>
    </row>
    <row r="7548" spans="1:23" x14ac:dyDescent="0.35">
      <c r="A7548" s="1034">
        <v>76882</v>
      </c>
      <c r="B7548" s="1050">
        <v>0.67</v>
      </c>
      <c r="C7548" s="93" t="s">
        <v>7150</v>
      </c>
      <c r="E7548" s="973" t="s">
        <v>6965</v>
      </c>
      <c r="F7548" s="1126"/>
      <c r="O7548"/>
      <c r="P7548"/>
      <c r="Q7548"/>
      <c r="U7548" s="969"/>
      <c r="V7548" s="38"/>
      <c r="W7548" s="38"/>
    </row>
    <row r="7549" spans="1:23" x14ac:dyDescent="0.35">
      <c r="A7549" s="1035">
        <v>76885</v>
      </c>
      <c r="B7549" s="1051">
        <v>0.72</v>
      </c>
      <c r="C7549" s="94" t="s">
        <v>7157</v>
      </c>
      <c r="D7549" s="1"/>
      <c r="E7549" s="973" t="s">
        <v>6965</v>
      </c>
      <c r="F7549" s="3"/>
      <c r="O7549"/>
      <c r="P7549"/>
      <c r="Q7549"/>
      <c r="U7549" s="969"/>
      <c r="V7549" s="38"/>
      <c r="W7549" s="38"/>
    </row>
    <row r="7550" spans="1:23" x14ac:dyDescent="0.35">
      <c r="A7550" s="1035">
        <v>76942</v>
      </c>
      <c r="B7550" s="1051">
        <v>0.65</v>
      </c>
      <c r="C7550" s="94" t="s">
        <v>7141</v>
      </c>
      <c r="D7550" s="1"/>
      <c r="E7550" s="973" t="s">
        <v>6965</v>
      </c>
      <c r="F7550" s="3"/>
      <c r="O7550"/>
      <c r="P7550"/>
      <c r="Q7550"/>
      <c r="U7550" s="969"/>
      <c r="V7550" s="38"/>
      <c r="W7550" s="38"/>
    </row>
    <row r="7551" spans="1:23" x14ac:dyDescent="0.35">
      <c r="A7551" s="1035">
        <v>76946</v>
      </c>
      <c r="B7551" s="1051">
        <v>0.37</v>
      </c>
      <c r="C7551" s="94" t="s">
        <v>7117</v>
      </c>
      <c r="D7551" s="1"/>
      <c r="E7551" s="973" t="s">
        <v>6965</v>
      </c>
      <c r="F7551" s="3"/>
      <c r="O7551"/>
      <c r="P7551"/>
      <c r="Q7551"/>
      <c r="U7551" s="969"/>
      <c r="V7551" s="38"/>
      <c r="W7551" s="38"/>
    </row>
    <row r="7552" spans="1:23" x14ac:dyDescent="0.35">
      <c r="A7552" s="1034">
        <v>76981</v>
      </c>
      <c r="B7552" s="1050">
        <v>0.57999999999999996</v>
      </c>
      <c r="C7552" s="94" t="s">
        <v>14094</v>
      </c>
      <c r="D7552" s="1"/>
      <c r="E7552" s="973" t="s">
        <v>6965</v>
      </c>
      <c r="F7552" s="3"/>
      <c r="O7552"/>
      <c r="P7552"/>
      <c r="Q7552"/>
      <c r="U7552" s="969"/>
      <c r="V7552" s="38"/>
      <c r="W7552" s="38"/>
    </row>
    <row r="7553" spans="1:23" x14ac:dyDescent="0.35">
      <c r="A7553" s="1035">
        <v>77012</v>
      </c>
      <c r="B7553" s="1051">
        <v>1.46</v>
      </c>
      <c r="C7553" s="94" t="s">
        <v>7250</v>
      </c>
      <c r="D7553" s="1"/>
      <c r="E7553" s="973" t="s">
        <v>6965</v>
      </c>
      <c r="F7553" s="3"/>
      <c r="O7553"/>
      <c r="P7553"/>
      <c r="Q7553"/>
      <c r="U7553" s="969"/>
      <c r="V7553" s="38"/>
      <c r="W7553" s="38"/>
    </row>
    <row r="7554" spans="1:23" x14ac:dyDescent="0.35">
      <c r="A7554" s="1035">
        <v>77065</v>
      </c>
      <c r="B7554" s="1051">
        <v>0.79</v>
      </c>
      <c r="C7554" s="94" t="s">
        <v>7170</v>
      </c>
      <c r="E7554" s="973" t="s">
        <v>6965</v>
      </c>
      <c r="F7554" s="3"/>
      <c r="O7554"/>
      <c r="P7554"/>
      <c r="Q7554"/>
      <c r="U7554" s="969"/>
      <c r="V7554" s="38"/>
      <c r="W7554" s="38"/>
    </row>
    <row r="7555" spans="1:23" x14ac:dyDescent="0.35">
      <c r="A7555" s="1035">
        <v>77065</v>
      </c>
      <c r="B7555" s="1051">
        <v>0.79</v>
      </c>
      <c r="C7555" s="94" t="s">
        <v>7171</v>
      </c>
      <c r="E7555" s="973" t="s">
        <v>6965</v>
      </c>
      <c r="F7555" s="3"/>
      <c r="O7555"/>
      <c r="P7555"/>
      <c r="Q7555"/>
      <c r="U7555" s="969"/>
      <c r="V7555" s="38"/>
      <c r="W7555" s="38"/>
    </row>
    <row r="7556" spans="1:23" x14ac:dyDescent="0.35">
      <c r="A7556" s="1035">
        <v>77067</v>
      </c>
      <c r="B7556" s="1051">
        <v>0.74</v>
      </c>
      <c r="C7556" s="94" t="s">
        <v>7160</v>
      </c>
      <c r="D7556" s="1"/>
      <c r="E7556" s="973" t="s">
        <v>6965</v>
      </c>
      <c r="F7556" s="3"/>
      <c r="O7556"/>
      <c r="P7556"/>
      <c r="Q7556"/>
      <c r="U7556" s="969"/>
      <c r="V7556" s="38"/>
      <c r="W7556" s="38"/>
    </row>
    <row r="7557" spans="1:23" x14ac:dyDescent="0.35">
      <c r="A7557" s="1034">
        <v>77067</v>
      </c>
      <c r="B7557" s="1050">
        <v>0.74</v>
      </c>
      <c r="C7557" s="94" t="s">
        <v>7161</v>
      </c>
      <c r="D7557" s="1"/>
      <c r="E7557" s="973" t="s">
        <v>6965</v>
      </c>
      <c r="F7557" s="3"/>
      <c r="O7557"/>
      <c r="P7557"/>
      <c r="Q7557"/>
      <c r="U7557" s="969"/>
      <c r="V7557" s="38"/>
      <c r="W7557" s="38"/>
    </row>
    <row r="7558" spans="1:23" x14ac:dyDescent="0.35">
      <c r="A7558" s="1035">
        <v>77067</v>
      </c>
      <c r="B7558" s="1051">
        <v>0.74</v>
      </c>
      <c r="C7558" s="94" t="s">
        <v>7162</v>
      </c>
      <c r="D7558" s="1"/>
      <c r="E7558" s="973" t="s">
        <v>6965</v>
      </c>
      <c r="F7558" s="3"/>
      <c r="O7558"/>
      <c r="P7558"/>
      <c r="Q7558"/>
      <c r="U7558" s="969"/>
      <c r="V7558" s="38"/>
      <c r="W7558" s="38"/>
    </row>
    <row r="7559" spans="1:23" x14ac:dyDescent="0.35">
      <c r="A7559" s="1034">
        <v>77072</v>
      </c>
      <c r="B7559" s="1050">
        <v>0.19</v>
      </c>
      <c r="C7559" s="94" t="s">
        <v>7072</v>
      </c>
      <c r="D7559" s="1"/>
      <c r="E7559" s="973" t="s">
        <v>6965</v>
      </c>
      <c r="F7559" s="3"/>
      <c r="O7559"/>
      <c r="P7559"/>
      <c r="Q7559"/>
      <c r="U7559" s="969"/>
      <c r="V7559" s="38"/>
      <c r="W7559" s="38"/>
    </row>
    <row r="7560" spans="1:23" x14ac:dyDescent="0.35">
      <c r="A7560" s="1035">
        <v>77073</v>
      </c>
      <c r="B7560" s="1051">
        <v>0.25</v>
      </c>
      <c r="C7560" s="94" t="s">
        <v>7099</v>
      </c>
      <c r="D7560" s="1"/>
      <c r="E7560" s="973" t="s">
        <v>6965</v>
      </c>
      <c r="O7560"/>
      <c r="P7560"/>
      <c r="Q7560"/>
      <c r="U7560" s="969"/>
      <c r="V7560" s="38"/>
      <c r="W7560" s="38"/>
    </row>
    <row r="7561" spans="1:23" x14ac:dyDescent="0.35">
      <c r="A7561" s="1035">
        <v>77074</v>
      </c>
      <c r="B7561" s="1051">
        <v>0.43</v>
      </c>
      <c r="C7561" s="94" t="s">
        <v>7118</v>
      </c>
      <c r="D7561" s="1"/>
      <c r="E7561" s="973" t="s">
        <v>6965</v>
      </c>
      <c r="F7561" s="3"/>
      <c r="O7561"/>
      <c r="P7561"/>
      <c r="Q7561"/>
      <c r="U7561" s="969"/>
      <c r="V7561" s="38"/>
      <c r="W7561" s="38"/>
    </row>
    <row r="7562" spans="1:23" x14ac:dyDescent="0.35">
      <c r="A7562" s="1035">
        <v>77075</v>
      </c>
      <c r="B7562" s="1051">
        <v>0.54</v>
      </c>
      <c r="C7562" s="94" t="s">
        <v>7129</v>
      </c>
      <c r="D7562" s="1"/>
      <c r="E7562" s="973" t="s">
        <v>6965</v>
      </c>
      <c r="F7562" s="3"/>
      <c r="O7562"/>
      <c r="P7562"/>
      <c r="Q7562"/>
      <c r="U7562" s="969"/>
      <c r="V7562" s="38"/>
      <c r="W7562" s="38"/>
    </row>
    <row r="7563" spans="1:23" x14ac:dyDescent="0.35">
      <c r="A7563" s="1035">
        <v>77076</v>
      </c>
      <c r="B7563" s="1051">
        <v>0.68</v>
      </c>
      <c r="C7563" s="94" t="s">
        <v>7151</v>
      </c>
      <c r="D7563" s="1"/>
      <c r="E7563" s="973" t="s">
        <v>6965</v>
      </c>
      <c r="F7563" s="3"/>
      <c r="O7563"/>
      <c r="P7563"/>
      <c r="Q7563"/>
      <c r="U7563" s="969"/>
      <c r="V7563" s="38"/>
      <c r="W7563" s="38"/>
    </row>
    <row r="7564" spans="1:23" x14ac:dyDescent="0.35">
      <c r="A7564" s="1035">
        <v>77076</v>
      </c>
      <c r="B7564" s="1051">
        <v>0.68</v>
      </c>
      <c r="C7564" s="94" t="s">
        <v>7152</v>
      </c>
      <c r="D7564" s="1"/>
      <c r="E7564" s="973" t="s">
        <v>6965</v>
      </c>
      <c r="F7564" s="3"/>
      <c r="O7564"/>
      <c r="P7564"/>
      <c r="Q7564"/>
      <c r="U7564" s="969"/>
      <c r="V7564" s="38"/>
      <c r="W7564" s="38"/>
    </row>
    <row r="7565" spans="1:23" x14ac:dyDescent="0.35">
      <c r="A7565" s="1034">
        <v>78070</v>
      </c>
      <c r="B7565" s="1050">
        <v>0.78</v>
      </c>
      <c r="C7565" s="94" t="s">
        <v>1073</v>
      </c>
      <c r="D7565" s="1"/>
      <c r="E7565" s="973" t="s">
        <v>6965</v>
      </c>
      <c r="F7565" s="3"/>
      <c r="O7565"/>
      <c r="P7565"/>
      <c r="Q7565"/>
      <c r="U7565" s="969"/>
      <c r="V7565" s="38"/>
      <c r="W7565" s="38"/>
    </row>
    <row r="7566" spans="1:23" x14ac:dyDescent="0.35">
      <c r="A7566" s="1035">
        <v>78215</v>
      </c>
      <c r="B7566" s="1051">
        <v>0.48</v>
      </c>
      <c r="C7566" s="94" t="s">
        <v>7125</v>
      </c>
      <c r="D7566" s="1"/>
      <c r="E7566" s="973" t="s">
        <v>6965</v>
      </c>
      <c r="F7566" s="3"/>
      <c r="O7566"/>
      <c r="P7566"/>
      <c r="Q7566"/>
      <c r="U7566" s="969"/>
      <c r="V7566" s="38"/>
      <c r="W7566" s="38"/>
    </row>
    <row r="7567" spans="1:23" x14ac:dyDescent="0.35">
      <c r="A7567" s="1035">
        <v>78226</v>
      </c>
      <c r="B7567" s="1051">
        <v>0.72</v>
      </c>
      <c r="C7567" s="94" t="s">
        <v>7158</v>
      </c>
      <c r="D7567" s="1"/>
      <c r="E7567" s="973" t="s">
        <v>6965</v>
      </c>
      <c r="F7567" s="3"/>
      <c r="O7567"/>
      <c r="P7567"/>
      <c r="Q7567"/>
      <c r="U7567" s="969"/>
      <c r="V7567" s="38"/>
      <c r="W7567" s="38"/>
    </row>
    <row r="7568" spans="1:23" x14ac:dyDescent="0.35">
      <c r="A7568" s="1035">
        <v>78278</v>
      </c>
      <c r="B7568" s="1051">
        <v>0.97</v>
      </c>
      <c r="C7568" s="94" t="s">
        <v>7184</v>
      </c>
      <c r="D7568" s="38"/>
      <c r="E7568" s="973" t="s">
        <v>6965</v>
      </c>
      <c r="F7568" s="3"/>
      <c r="O7568"/>
      <c r="P7568"/>
      <c r="Q7568"/>
      <c r="U7568" s="969"/>
      <c r="V7568" s="38"/>
      <c r="W7568" s="38"/>
    </row>
    <row r="7569" spans="1:23" x14ac:dyDescent="0.35">
      <c r="A7569" s="1035">
        <v>78290</v>
      </c>
      <c r="B7569" s="1051">
        <v>0.66</v>
      </c>
      <c r="C7569" s="94" t="s">
        <v>7144</v>
      </c>
      <c r="D7569" s="1"/>
      <c r="E7569" s="973" t="s">
        <v>6965</v>
      </c>
      <c r="F7569" s="3"/>
      <c r="O7569"/>
      <c r="P7569"/>
      <c r="Q7569"/>
      <c r="U7569" s="969"/>
      <c r="V7569" s="38"/>
      <c r="W7569" s="38"/>
    </row>
    <row r="7570" spans="1:23" x14ac:dyDescent="0.35">
      <c r="A7570" s="1035">
        <v>78290</v>
      </c>
      <c r="B7570" s="1051">
        <v>0.66</v>
      </c>
      <c r="C7570" s="94" t="s">
        <v>7145</v>
      </c>
      <c r="D7570" s="1"/>
      <c r="E7570" s="973" t="s">
        <v>6965</v>
      </c>
      <c r="F7570" s="3"/>
      <c r="O7570"/>
      <c r="P7570"/>
      <c r="Q7570"/>
      <c r="U7570" s="969"/>
      <c r="V7570" s="38"/>
      <c r="W7570" s="38"/>
    </row>
    <row r="7571" spans="1:23" x14ac:dyDescent="0.35">
      <c r="A7571" s="1035">
        <v>78300</v>
      </c>
      <c r="B7571" s="1051">
        <v>0.6</v>
      </c>
      <c r="C7571" s="94" t="s">
        <v>7137</v>
      </c>
      <c r="D7571" s="1"/>
      <c r="E7571" s="973" t="s">
        <v>6965</v>
      </c>
      <c r="F7571" s="3"/>
      <c r="O7571"/>
      <c r="P7571"/>
      <c r="Q7571"/>
      <c r="U7571" s="969"/>
      <c r="V7571" s="38"/>
      <c r="W7571" s="38"/>
    </row>
    <row r="7572" spans="1:23" x14ac:dyDescent="0.35">
      <c r="A7572" s="1034">
        <v>78306</v>
      </c>
      <c r="B7572" s="1050">
        <v>0.84</v>
      </c>
      <c r="C7572" s="93" t="s">
        <v>7178</v>
      </c>
      <c r="D7572" s="1"/>
      <c r="E7572" s="973" t="s">
        <v>6965</v>
      </c>
      <c r="F7572" s="3"/>
      <c r="O7572"/>
      <c r="P7572"/>
      <c r="Q7572"/>
      <c r="U7572" s="969"/>
      <c r="V7572" s="38"/>
      <c r="W7572" s="38"/>
    </row>
    <row r="7573" spans="1:23" x14ac:dyDescent="0.35">
      <c r="A7573" s="1034">
        <v>78306</v>
      </c>
      <c r="B7573" s="1050">
        <v>0.84</v>
      </c>
      <c r="C7573" s="93" t="s">
        <v>7179</v>
      </c>
      <c r="D7573" s="1"/>
      <c r="E7573" s="973" t="s">
        <v>6965</v>
      </c>
      <c r="F7573" s="3"/>
      <c r="O7573"/>
      <c r="P7573"/>
      <c r="Q7573"/>
      <c r="U7573" s="969"/>
      <c r="V7573" s="38"/>
      <c r="W7573" s="38"/>
    </row>
    <row r="7574" spans="1:23" x14ac:dyDescent="0.35">
      <c r="A7574" s="1034">
        <v>78306</v>
      </c>
      <c r="B7574" s="1050">
        <v>0.84</v>
      </c>
      <c r="C7574" s="93" t="s">
        <v>7180</v>
      </c>
      <c r="D7574" s="1"/>
      <c r="E7574" s="973" t="s">
        <v>6965</v>
      </c>
      <c r="F7574" s="3"/>
      <c r="O7574"/>
      <c r="P7574"/>
      <c r="Q7574"/>
      <c r="U7574" s="969"/>
      <c r="V7574" s="38"/>
      <c r="W7574" s="38"/>
    </row>
    <row r="7575" spans="1:23" x14ac:dyDescent="0.35">
      <c r="A7575" s="1035">
        <v>78315</v>
      </c>
      <c r="B7575" s="1051">
        <v>0.99</v>
      </c>
      <c r="C7575" s="94" t="s">
        <v>1108</v>
      </c>
      <c r="D7575" s="1"/>
      <c r="E7575" s="973" t="s">
        <v>6965</v>
      </c>
      <c r="F7575" s="3"/>
      <c r="O7575"/>
      <c r="P7575"/>
      <c r="Q7575"/>
      <c r="U7575" s="969"/>
      <c r="V7575" s="38"/>
      <c r="W7575" s="38"/>
    </row>
    <row r="7576" spans="1:23" x14ac:dyDescent="0.35">
      <c r="A7576" s="1035">
        <v>78452</v>
      </c>
      <c r="B7576" s="1051">
        <v>1.58</v>
      </c>
      <c r="C7576" s="94" t="s">
        <v>7253</v>
      </c>
      <c r="D7576" s="1"/>
      <c r="E7576" s="973" t="s">
        <v>6965</v>
      </c>
      <c r="F7576" s="3"/>
      <c r="O7576"/>
      <c r="P7576"/>
      <c r="Q7576"/>
      <c r="U7576" s="969"/>
      <c r="V7576" s="38"/>
      <c r="W7576" s="38"/>
    </row>
    <row r="7577" spans="1:23" x14ac:dyDescent="0.35">
      <c r="A7577" s="1035">
        <v>78452</v>
      </c>
      <c r="B7577" s="1051">
        <v>1.58</v>
      </c>
      <c r="C7577" s="94" t="s">
        <v>7254</v>
      </c>
      <c r="D7577" s="1"/>
      <c r="E7577" s="973" t="s">
        <v>6965</v>
      </c>
      <c r="F7577" s="3"/>
      <c r="O7577"/>
      <c r="P7577"/>
      <c r="Q7577"/>
      <c r="U7577" s="969"/>
      <c r="V7577" s="38"/>
      <c r="W7577" s="38"/>
    </row>
    <row r="7578" spans="1:23" x14ac:dyDescent="0.35">
      <c r="A7578" s="1035">
        <v>78452</v>
      </c>
      <c r="B7578" s="1051">
        <v>1.58</v>
      </c>
      <c r="C7578" s="94" t="s">
        <v>7255</v>
      </c>
      <c r="D7578" s="1"/>
      <c r="E7578" s="973" t="s">
        <v>6965</v>
      </c>
      <c r="F7578" s="3"/>
      <c r="O7578"/>
      <c r="P7578"/>
      <c r="Q7578"/>
      <c r="U7578" s="969"/>
      <c r="V7578" s="38"/>
      <c r="W7578" s="38"/>
    </row>
    <row r="7579" spans="1:23" x14ac:dyDescent="0.35">
      <c r="A7579" s="1035">
        <v>78472</v>
      </c>
      <c r="B7579" s="1051">
        <v>0.96</v>
      </c>
      <c r="C7579" s="94" t="s">
        <v>1094</v>
      </c>
      <c r="D7579" s="1"/>
      <c r="E7579" s="973" t="s">
        <v>6965</v>
      </c>
      <c r="F7579" s="3"/>
      <c r="O7579"/>
      <c r="P7579"/>
      <c r="Q7579"/>
      <c r="U7579" s="969"/>
      <c r="V7579" s="38"/>
      <c r="W7579" s="38"/>
    </row>
    <row r="7580" spans="1:23" x14ac:dyDescent="0.35">
      <c r="A7580" s="1035">
        <v>78579</v>
      </c>
      <c r="B7580" s="1051">
        <v>0.48</v>
      </c>
      <c r="C7580" s="94" t="s">
        <v>7126</v>
      </c>
      <c r="D7580" s="1"/>
      <c r="E7580" s="973" t="s">
        <v>6965</v>
      </c>
      <c r="F7580" s="3"/>
      <c r="O7580"/>
      <c r="P7580"/>
      <c r="Q7580"/>
      <c r="U7580" s="969"/>
      <c r="V7580" s="38"/>
      <c r="W7580" s="38"/>
    </row>
    <row r="7581" spans="1:23" x14ac:dyDescent="0.35">
      <c r="A7581" s="1035">
        <v>78580</v>
      </c>
      <c r="B7581" s="1051">
        <v>0.72</v>
      </c>
      <c r="C7581" s="94" t="s">
        <v>7159</v>
      </c>
      <c r="D7581" s="1"/>
      <c r="E7581" s="973" t="s">
        <v>6965</v>
      </c>
      <c r="F7581" s="3"/>
      <c r="O7581"/>
      <c r="P7581"/>
      <c r="Q7581"/>
      <c r="U7581" s="969"/>
      <c r="V7581" s="38"/>
      <c r="W7581" s="38"/>
    </row>
    <row r="7582" spans="1:23" x14ac:dyDescent="0.35">
      <c r="A7582" s="1035">
        <v>78582</v>
      </c>
      <c r="B7582" s="1051">
        <v>1.04</v>
      </c>
      <c r="C7582" s="94" t="s">
        <v>7190</v>
      </c>
      <c r="D7582" s="1"/>
      <c r="E7582" s="973" t="s">
        <v>6965</v>
      </c>
      <c r="F7582" s="3"/>
      <c r="O7582"/>
      <c r="P7582"/>
      <c r="Q7582"/>
      <c r="U7582" s="969"/>
      <c r="V7582" s="38"/>
      <c r="W7582" s="38"/>
    </row>
    <row r="7583" spans="1:23" x14ac:dyDescent="0.35">
      <c r="A7583" s="1035">
        <v>78582</v>
      </c>
      <c r="B7583" s="1051">
        <v>1.04</v>
      </c>
      <c r="C7583" s="94" t="s">
        <v>7191</v>
      </c>
      <c r="D7583" s="1"/>
      <c r="E7583" s="973" t="s">
        <v>6965</v>
      </c>
      <c r="F7583" s="3"/>
      <c r="O7583"/>
      <c r="P7583"/>
      <c r="Q7583"/>
      <c r="U7583" s="969"/>
      <c r="V7583" s="38"/>
      <c r="W7583" s="38"/>
    </row>
    <row r="7584" spans="1:23" x14ac:dyDescent="0.35">
      <c r="A7584" s="1034">
        <v>78610</v>
      </c>
      <c r="B7584" s="1050">
        <v>0.28999999999999998</v>
      </c>
      <c r="C7584" s="94" t="s">
        <v>14091</v>
      </c>
      <c r="D7584" s="1"/>
      <c r="E7584" s="973" t="s">
        <v>6965</v>
      </c>
      <c r="F7584" s="3"/>
      <c r="O7584"/>
      <c r="P7584"/>
      <c r="Q7584"/>
      <c r="U7584" s="969"/>
      <c r="V7584" s="38"/>
      <c r="W7584" s="38"/>
    </row>
    <row r="7585" spans="1:23" x14ac:dyDescent="0.35">
      <c r="A7585" s="1035">
        <v>78707</v>
      </c>
      <c r="B7585" s="1051">
        <v>0.94</v>
      </c>
      <c r="C7585" s="94" t="s">
        <v>7182</v>
      </c>
      <c r="D7585" s="1109"/>
      <c r="E7585" s="973" t="s">
        <v>6965</v>
      </c>
      <c r="F7585" s="3"/>
      <c r="O7585"/>
      <c r="P7585"/>
      <c r="Q7585"/>
      <c r="U7585" s="969"/>
      <c r="V7585" s="38"/>
      <c r="W7585" s="38"/>
    </row>
    <row r="7586" spans="1:23" x14ac:dyDescent="0.35">
      <c r="A7586" s="1035">
        <v>93306</v>
      </c>
      <c r="B7586" s="1051">
        <v>1.42</v>
      </c>
      <c r="C7586" s="94" t="s">
        <v>5672</v>
      </c>
      <c r="D7586" s="1"/>
      <c r="E7586" s="973" t="s">
        <v>6965</v>
      </c>
      <c r="F7586" s="3"/>
      <c r="O7586"/>
      <c r="P7586"/>
      <c r="Q7586"/>
      <c r="U7586" s="969"/>
      <c r="V7586" s="38"/>
      <c r="W7586" s="38"/>
    </row>
    <row r="7587" spans="1:23" x14ac:dyDescent="0.35">
      <c r="A7587" s="1034">
        <v>93926</v>
      </c>
      <c r="B7587" s="1050">
        <v>0.49</v>
      </c>
      <c r="C7587" s="94" t="s">
        <v>7127</v>
      </c>
      <c r="D7587" s="1"/>
      <c r="E7587" s="973" t="s">
        <v>6965</v>
      </c>
      <c r="F7587" s="3"/>
      <c r="O7587"/>
      <c r="P7587"/>
      <c r="Q7587"/>
      <c r="U7587" s="969"/>
      <c r="V7587" s="38"/>
      <c r="W7587" s="38"/>
    </row>
    <row r="7588" spans="1:23" x14ac:dyDescent="0.35">
      <c r="A7588" s="1034">
        <v>93926</v>
      </c>
      <c r="B7588" s="1050">
        <v>0.49</v>
      </c>
      <c r="C7588" s="94" t="s">
        <v>7128</v>
      </c>
      <c r="D7588" s="1"/>
      <c r="E7588" s="973" t="s">
        <v>6965</v>
      </c>
      <c r="F7588" s="3"/>
      <c r="O7588"/>
      <c r="P7588"/>
      <c r="Q7588"/>
      <c r="U7588" s="969"/>
      <c r="V7588" s="38"/>
      <c r="W7588" s="38"/>
    </row>
    <row r="7589" spans="1:23" x14ac:dyDescent="0.35">
      <c r="A7589" s="1034">
        <v>93931</v>
      </c>
      <c r="B7589" s="1050">
        <v>0.49</v>
      </c>
      <c r="C7589" s="94" t="s">
        <v>124</v>
      </c>
      <c r="D7589" s="1"/>
      <c r="E7589" s="973" t="s">
        <v>6965</v>
      </c>
      <c r="F7589" s="3"/>
      <c r="O7589"/>
      <c r="P7589"/>
      <c r="Q7589"/>
      <c r="U7589" s="969"/>
      <c r="V7589" s="38"/>
      <c r="W7589" s="38"/>
    </row>
    <row r="7590" spans="1:23" x14ac:dyDescent="0.35">
      <c r="A7590" s="1034">
        <v>93970</v>
      </c>
      <c r="B7590" s="1050">
        <v>0.68</v>
      </c>
      <c r="C7590" s="93" t="s">
        <v>7153</v>
      </c>
      <c r="D7590" s="1"/>
      <c r="E7590" s="973" t="s">
        <v>6965</v>
      </c>
      <c r="F7590" s="3"/>
      <c r="O7590"/>
      <c r="P7590"/>
      <c r="Q7590"/>
      <c r="U7590" s="969"/>
      <c r="V7590" s="38"/>
      <c r="W7590" s="38"/>
    </row>
    <row r="7591" spans="1:23" x14ac:dyDescent="0.35">
      <c r="A7591" s="1034">
        <v>93970</v>
      </c>
      <c r="B7591" s="1050">
        <v>0.68</v>
      </c>
      <c r="C7591" s="93" t="s">
        <v>7154</v>
      </c>
      <c r="D7591" s="1"/>
      <c r="E7591" s="973" t="s">
        <v>6965</v>
      </c>
      <c r="F7591" s="3"/>
      <c r="O7591"/>
      <c r="P7591"/>
      <c r="Q7591"/>
      <c r="U7591" s="969"/>
      <c r="V7591" s="38"/>
      <c r="W7591" s="38"/>
    </row>
    <row r="7592" spans="1:23" x14ac:dyDescent="0.35">
      <c r="A7592" s="1035">
        <v>93970</v>
      </c>
      <c r="B7592" s="1051">
        <v>0.68</v>
      </c>
      <c r="C7592" s="94" t="s">
        <v>7155</v>
      </c>
      <c r="D7592" s="1"/>
      <c r="E7592" s="973" t="s">
        <v>6965</v>
      </c>
      <c r="F7592" s="3"/>
      <c r="O7592"/>
      <c r="P7592"/>
      <c r="Q7592"/>
      <c r="U7592" s="969"/>
      <c r="V7592" s="38"/>
      <c r="W7592" s="38"/>
    </row>
    <row r="7593" spans="1:23" x14ac:dyDescent="0.35">
      <c r="A7593" s="1034">
        <v>93971</v>
      </c>
      <c r="B7593" s="1050">
        <v>0.44</v>
      </c>
      <c r="C7593" s="93" t="s">
        <v>7119</v>
      </c>
      <c r="D7593" s="1"/>
      <c r="E7593" s="973" t="s">
        <v>6965</v>
      </c>
      <c r="F7593" s="3"/>
      <c r="O7593"/>
      <c r="P7593"/>
      <c r="Q7593"/>
      <c r="U7593" s="969"/>
      <c r="V7593" s="38"/>
      <c r="W7593" s="38"/>
    </row>
    <row r="7594" spans="1:23" x14ac:dyDescent="0.35">
      <c r="A7594" s="1034">
        <v>93971</v>
      </c>
      <c r="B7594" s="1050">
        <v>0.44</v>
      </c>
      <c r="C7594" s="93" t="s">
        <v>7120</v>
      </c>
      <c r="D7594" s="1"/>
      <c r="E7594" s="973" t="s">
        <v>6965</v>
      </c>
      <c r="F7594" s="3"/>
      <c r="O7594"/>
      <c r="P7594"/>
      <c r="Q7594"/>
      <c r="U7594" s="969"/>
      <c r="V7594" s="38"/>
      <c r="W7594" s="38"/>
    </row>
    <row r="7595" spans="1:23" x14ac:dyDescent="0.35">
      <c r="A7595" s="1034">
        <v>93971</v>
      </c>
      <c r="B7595" s="1050">
        <v>0.44</v>
      </c>
      <c r="C7595" s="93" t="s">
        <v>7121</v>
      </c>
      <c r="E7595" s="973" t="s">
        <v>6965</v>
      </c>
      <c r="F7595" s="3"/>
      <c r="O7595"/>
      <c r="P7595"/>
      <c r="Q7595"/>
      <c r="U7595" s="969"/>
      <c r="V7595" s="38"/>
      <c r="W7595" s="38"/>
    </row>
    <row r="7596" spans="1:23" x14ac:dyDescent="0.35">
      <c r="A7596" s="1034">
        <v>93971</v>
      </c>
      <c r="B7596" s="1050">
        <v>0.44</v>
      </c>
      <c r="C7596" s="93" t="s">
        <v>7122</v>
      </c>
      <c r="E7596" s="973" t="s">
        <v>6965</v>
      </c>
      <c r="F7596" s="3"/>
      <c r="O7596"/>
      <c r="P7596"/>
      <c r="Q7596"/>
      <c r="U7596" s="969"/>
      <c r="V7596" s="38"/>
      <c r="W7596" s="38"/>
    </row>
    <row r="7597" spans="1:23" x14ac:dyDescent="0.35">
      <c r="A7597" s="1034" t="s">
        <v>34</v>
      </c>
      <c r="B7597" s="1050">
        <v>3.7</v>
      </c>
      <c r="C7597" s="94" t="s">
        <v>7331</v>
      </c>
      <c r="D7597" s="1"/>
      <c r="E7597" s="973" t="s">
        <v>6965</v>
      </c>
      <c r="F7597" s="3"/>
      <c r="O7597"/>
      <c r="P7597"/>
      <c r="Q7597"/>
      <c r="U7597" s="969"/>
      <c r="V7597" s="38"/>
      <c r="W7597" s="38"/>
    </row>
    <row r="7598" spans="1:23" x14ac:dyDescent="0.35">
      <c r="A7598" s="1480" t="s">
        <v>7237</v>
      </c>
      <c r="B7598" s="1481">
        <v>1.3599999999999999</v>
      </c>
      <c r="C7598" s="680" t="s">
        <v>7238</v>
      </c>
      <c r="E7598" s="973" t="s">
        <v>6965</v>
      </c>
      <c r="F7598" s="3"/>
      <c r="O7598"/>
      <c r="P7598"/>
      <c r="Q7598"/>
      <c r="U7598" s="969"/>
      <c r="V7598" s="38"/>
      <c r="W7598" s="38"/>
    </row>
    <row r="7599" spans="1:23" x14ac:dyDescent="0.35">
      <c r="A7599" s="1034" t="s">
        <v>471</v>
      </c>
      <c r="B7599" s="1050">
        <v>1.34</v>
      </c>
      <c r="C7599" s="94" t="s">
        <v>7233</v>
      </c>
      <c r="E7599" s="973" t="s">
        <v>6965</v>
      </c>
      <c r="F7599" s="3"/>
      <c r="O7599"/>
      <c r="P7599"/>
      <c r="Q7599"/>
      <c r="U7599" s="969"/>
      <c r="V7599" s="38"/>
      <c r="W7599" s="38"/>
    </row>
    <row r="7600" spans="1:23" x14ac:dyDescent="0.35">
      <c r="A7600" s="1034" t="s">
        <v>471</v>
      </c>
      <c r="B7600" s="1050">
        <v>1.34</v>
      </c>
      <c r="C7600" s="94" t="s">
        <v>7234</v>
      </c>
      <c r="E7600" s="973" t="s">
        <v>6965</v>
      </c>
      <c r="F7600" s="3"/>
      <c r="O7600"/>
      <c r="P7600"/>
      <c r="Q7600"/>
      <c r="U7600" s="969"/>
      <c r="V7600" s="38"/>
      <c r="W7600" s="38"/>
    </row>
    <row r="7601" spans="1:23" x14ac:dyDescent="0.35">
      <c r="A7601" s="1034" t="s">
        <v>3552</v>
      </c>
      <c r="B7601" s="1050">
        <v>1.38</v>
      </c>
      <c r="C7601" s="94" t="s">
        <v>7242</v>
      </c>
      <c r="D7601" s="1109"/>
      <c r="E7601" s="973" t="s">
        <v>6965</v>
      </c>
      <c r="F7601" s="3"/>
      <c r="O7601"/>
      <c r="P7601"/>
      <c r="Q7601"/>
      <c r="U7601" s="969"/>
      <c r="V7601" s="38"/>
      <c r="W7601" s="38"/>
    </row>
    <row r="7602" spans="1:23" x14ac:dyDescent="0.35">
      <c r="A7602" s="1035" t="s">
        <v>1187</v>
      </c>
      <c r="B7602" s="1051">
        <v>1.38</v>
      </c>
      <c r="C7602" s="94" t="s">
        <v>6674</v>
      </c>
      <c r="D7602" s="1"/>
      <c r="E7602" s="973" t="s">
        <v>6965</v>
      </c>
      <c r="F7602" s="3"/>
      <c r="O7602"/>
      <c r="P7602"/>
      <c r="Q7602"/>
      <c r="U7602" s="969"/>
      <c r="V7602" s="38"/>
      <c r="W7602" s="38"/>
    </row>
    <row r="7603" spans="1:23" x14ac:dyDescent="0.35">
      <c r="A7603" s="1035" t="s">
        <v>1187</v>
      </c>
      <c r="B7603" s="1051">
        <v>1.38</v>
      </c>
      <c r="C7603" s="94" t="s">
        <v>7241</v>
      </c>
      <c r="D7603" s="1"/>
      <c r="E7603" s="973" t="s">
        <v>6965</v>
      </c>
      <c r="F7603" s="3"/>
      <c r="O7603"/>
      <c r="P7603"/>
      <c r="Q7603"/>
      <c r="U7603" s="969"/>
      <c r="V7603" s="38"/>
      <c r="W7603" s="38"/>
    </row>
    <row r="7604" spans="1:23" x14ac:dyDescent="0.35">
      <c r="A7604" s="1035" t="s">
        <v>1199</v>
      </c>
      <c r="B7604" s="1051">
        <v>1.57</v>
      </c>
      <c r="C7604" s="94" t="s">
        <v>6688</v>
      </c>
      <c r="D7604" s="1"/>
      <c r="E7604" s="973" t="s">
        <v>6965</v>
      </c>
      <c r="F7604" s="3"/>
      <c r="O7604"/>
      <c r="P7604"/>
      <c r="Q7604"/>
      <c r="U7604" s="969"/>
      <c r="V7604" s="38"/>
      <c r="W7604" s="38"/>
    </row>
    <row r="7605" spans="1:23" x14ac:dyDescent="0.35">
      <c r="A7605" s="1034" t="s">
        <v>7164</v>
      </c>
      <c r="B7605" s="1050">
        <v>0.78</v>
      </c>
      <c r="C7605" s="94" t="s">
        <v>7165</v>
      </c>
      <c r="D7605" s="1"/>
      <c r="E7605" s="973" t="s">
        <v>6965</v>
      </c>
      <c r="F7605" s="3"/>
      <c r="O7605"/>
      <c r="P7605"/>
      <c r="Q7605"/>
      <c r="U7605" s="969"/>
      <c r="V7605" s="38"/>
      <c r="W7605" s="38"/>
    </row>
    <row r="7606" spans="1:23" x14ac:dyDescent="0.35">
      <c r="A7606" s="1034" t="s">
        <v>7164</v>
      </c>
      <c r="B7606" s="1050">
        <v>0.78</v>
      </c>
      <c r="C7606" s="94" t="s">
        <v>7165</v>
      </c>
      <c r="D7606" s="1"/>
      <c r="E7606" s="973" t="s">
        <v>6965</v>
      </c>
      <c r="F7606" s="3"/>
      <c r="O7606"/>
      <c r="P7606"/>
      <c r="Q7606"/>
      <c r="U7606" s="969"/>
      <c r="V7606" s="38"/>
      <c r="W7606" s="38"/>
    </row>
    <row r="7607" spans="1:23" x14ac:dyDescent="0.35">
      <c r="A7607" s="1088">
        <v>70250</v>
      </c>
      <c r="B7607" s="1089">
        <v>0.18</v>
      </c>
      <c r="C7607" s="361" t="s">
        <v>7357</v>
      </c>
      <c r="D7607" s="1"/>
      <c r="E7607" s="987" t="s">
        <v>7410</v>
      </c>
      <c r="F7607" s="3"/>
      <c r="O7607"/>
      <c r="P7607"/>
      <c r="Q7607"/>
      <c r="U7607" s="969"/>
      <c r="V7607" s="38"/>
      <c r="W7607" s="38"/>
    </row>
    <row r="7608" spans="1:23" x14ac:dyDescent="0.35">
      <c r="A7608" s="1088">
        <v>70488</v>
      </c>
      <c r="B7608" s="1089">
        <v>1.24</v>
      </c>
      <c r="C7608" s="121" t="s">
        <v>7421</v>
      </c>
      <c r="D7608" s="1"/>
      <c r="E7608" s="987" t="s">
        <v>7410</v>
      </c>
      <c r="F7608" s="3"/>
      <c r="O7608"/>
      <c r="P7608"/>
      <c r="Q7608"/>
      <c r="U7608" s="969"/>
      <c r="V7608" s="38"/>
      <c r="W7608" s="38"/>
    </row>
    <row r="7609" spans="1:23" x14ac:dyDescent="0.35">
      <c r="A7609" s="1088">
        <v>70491</v>
      </c>
      <c r="B7609" s="1089">
        <v>1.35</v>
      </c>
      <c r="C7609" s="361" t="s">
        <v>1184</v>
      </c>
      <c r="D7609" s="1"/>
      <c r="E7609" s="987" t="s">
        <v>7410</v>
      </c>
      <c r="F7609" s="3"/>
      <c r="O7609"/>
      <c r="P7609"/>
      <c r="Q7609"/>
      <c r="U7609" s="969"/>
      <c r="V7609" s="38"/>
      <c r="W7609" s="38"/>
    </row>
    <row r="7610" spans="1:23" x14ac:dyDescent="0.35">
      <c r="A7610" s="1088">
        <v>70492</v>
      </c>
      <c r="B7610" s="1089">
        <v>1.58</v>
      </c>
      <c r="C7610" s="361" t="s">
        <v>1201</v>
      </c>
      <c r="D7610" s="1"/>
      <c r="E7610" s="987" t="s">
        <v>7410</v>
      </c>
      <c r="F7610" s="3"/>
      <c r="O7610"/>
      <c r="P7610"/>
      <c r="Q7610"/>
      <c r="U7610" s="969"/>
      <c r="V7610" s="38"/>
      <c r="W7610" s="38"/>
    </row>
    <row r="7611" spans="1:23" x14ac:dyDescent="0.35">
      <c r="A7611" s="1088">
        <v>70496</v>
      </c>
      <c r="B7611" s="1089">
        <v>1.71</v>
      </c>
      <c r="C7611" s="361" t="s">
        <v>7396</v>
      </c>
      <c r="E7611" s="987" t="s">
        <v>7410</v>
      </c>
      <c r="F7611" s="3"/>
      <c r="O7611"/>
      <c r="P7611"/>
      <c r="Q7611"/>
      <c r="U7611" s="969"/>
      <c r="V7611" s="38"/>
      <c r="W7611" s="38"/>
    </row>
    <row r="7612" spans="1:23" x14ac:dyDescent="0.35">
      <c r="A7612" s="1088">
        <v>70498</v>
      </c>
      <c r="B7612" s="1089">
        <v>1.71</v>
      </c>
      <c r="C7612" s="361" t="s">
        <v>7397</v>
      </c>
      <c r="D7612" s="1"/>
      <c r="E7612" s="987" t="s">
        <v>7410</v>
      </c>
      <c r="F7612" s="3"/>
      <c r="O7612"/>
      <c r="P7612"/>
      <c r="Q7612"/>
      <c r="U7612" s="969"/>
      <c r="V7612" s="38"/>
      <c r="W7612" s="38"/>
    </row>
    <row r="7613" spans="1:23" x14ac:dyDescent="0.35">
      <c r="A7613" s="1484">
        <v>70547</v>
      </c>
      <c r="B7613" s="1485">
        <v>1.17</v>
      </c>
      <c r="C7613" s="103" t="s">
        <v>5105</v>
      </c>
      <c r="D7613" s="1"/>
      <c r="E7613" s="987" t="s">
        <v>7410</v>
      </c>
      <c r="F7613" s="3"/>
      <c r="O7613"/>
      <c r="P7613"/>
      <c r="Q7613"/>
      <c r="U7613" s="969"/>
      <c r="V7613" s="38"/>
      <c r="W7613" s="38"/>
    </row>
    <row r="7614" spans="1:23" x14ac:dyDescent="0.35">
      <c r="A7614" s="1484">
        <v>70548</v>
      </c>
      <c r="B7614" s="1485">
        <v>1.46</v>
      </c>
      <c r="C7614" s="355" t="s">
        <v>5132</v>
      </c>
      <c r="D7614" s="1"/>
      <c r="E7614" s="987" t="s">
        <v>7410</v>
      </c>
      <c r="F7614" s="3"/>
      <c r="O7614"/>
      <c r="P7614"/>
      <c r="Q7614"/>
      <c r="U7614" s="969"/>
      <c r="V7614" s="38"/>
      <c r="W7614" s="38"/>
    </row>
    <row r="7615" spans="1:23" x14ac:dyDescent="0.35">
      <c r="A7615" s="1088">
        <v>71045</v>
      </c>
      <c r="B7615" s="1089">
        <v>0.18</v>
      </c>
      <c r="C7615" s="361" t="s">
        <v>7358</v>
      </c>
      <c r="D7615" s="1"/>
      <c r="E7615" s="987" t="s">
        <v>7410</v>
      </c>
      <c r="F7615" s="3"/>
      <c r="O7615"/>
      <c r="P7615"/>
      <c r="Q7615"/>
      <c r="U7615" s="969"/>
      <c r="V7615" s="38"/>
      <c r="W7615" s="38"/>
    </row>
    <row r="7616" spans="1:23" x14ac:dyDescent="0.35">
      <c r="A7616" s="1088">
        <v>71046</v>
      </c>
      <c r="B7616" s="1089">
        <v>0.21</v>
      </c>
      <c r="C7616" s="361" t="s">
        <v>7361</v>
      </c>
      <c r="D7616" s="1"/>
      <c r="E7616" s="987" t="s">
        <v>7410</v>
      </c>
      <c r="F7616" s="3"/>
      <c r="O7616"/>
      <c r="P7616"/>
      <c r="Q7616"/>
      <c r="U7616" s="969"/>
      <c r="V7616" s="38"/>
      <c r="W7616" s="38"/>
    </row>
    <row r="7617" spans="1:23" x14ac:dyDescent="0.35">
      <c r="A7617" s="1484">
        <v>71048</v>
      </c>
      <c r="B7617" s="1485">
        <v>0.3</v>
      </c>
      <c r="C7617" s="103" t="s">
        <v>7412</v>
      </c>
      <c r="D7617" s="1"/>
      <c r="E7617" s="987" t="s">
        <v>7410</v>
      </c>
      <c r="F7617" s="3"/>
      <c r="O7617"/>
      <c r="P7617"/>
      <c r="Q7617"/>
      <c r="U7617" s="969"/>
      <c r="V7617" s="38"/>
      <c r="W7617" s="38"/>
    </row>
    <row r="7618" spans="1:23" x14ac:dyDescent="0.35">
      <c r="A7618" s="1484">
        <v>71271</v>
      </c>
      <c r="B7618" s="1485">
        <v>1.05</v>
      </c>
      <c r="C7618" s="121" t="s">
        <v>7419</v>
      </c>
      <c r="E7618" s="987" t="s">
        <v>7410</v>
      </c>
      <c r="F7618" s="3"/>
      <c r="O7618"/>
      <c r="P7618"/>
      <c r="Q7618"/>
      <c r="U7618" s="969"/>
      <c r="V7618" s="38"/>
      <c r="W7618" s="38"/>
    </row>
    <row r="7619" spans="1:23" x14ac:dyDescent="0.35">
      <c r="A7619" s="1088">
        <v>71275</v>
      </c>
      <c r="B7619" s="1089">
        <v>1.77</v>
      </c>
      <c r="C7619" s="361" t="s">
        <v>7404</v>
      </c>
      <c r="D7619" s="1"/>
      <c r="E7619" s="987" t="s">
        <v>7410</v>
      </c>
      <c r="F7619" s="3"/>
      <c r="O7619"/>
      <c r="P7619"/>
      <c r="Q7619"/>
      <c r="U7619" s="969"/>
      <c r="V7619" s="38"/>
      <c r="W7619" s="38"/>
    </row>
    <row r="7620" spans="1:23" x14ac:dyDescent="0.35">
      <c r="A7620" s="1484">
        <v>72020</v>
      </c>
      <c r="B7620" s="1485">
        <v>0.16</v>
      </c>
      <c r="C7620" s="355" t="s">
        <v>7409</v>
      </c>
      <c r="D7620" s="1"/>
      <c r="E7620" s="987" t="s">
        <v>7410</v>
      </c>
      <c r="F7620" s="1114"/>
      <c r="O7620"/>
      <c r="P7620"/>
      <c r="Q7620"/>
      <c r="U7620" s="969"/>
      <c r="V7620" s="38"/>
      <c r="W7620" s="38"/>
    </row>
    <row r="7621" spans="1:23" x14ac:dyDescent="0.35">
      <c r="A7621" s="1484">
        <v>72020</v>
      </c>
      <c r="B7621" s="1485">
        <v>0.16</v>
      </c>
      <c r="C7621" s="355" t="s">
        <v>7411</v>
      </c>
      <c r="D7621" s="1"/>
      <c r="E7621" s="987" t="s">
        <v>7410</v>
      </c>
      <c r="F7621" s="1114"/>
      <c r="O7621"/>
      <c r="P7621"/>
      <c r="Q7621"/>
      <c r="U7621" s="969"/>
      <c r="V7621" s="38"/>
      <c r="W7621" s="38"/>
    </row>
    <row r="7622" spans="1:23" x14ac:dyDescent="0.35">
      <c r="A7622" s="1088">
        <v>72040</v>
      </c>
      <c r="B7622" s="1089">
        <v>0.21</v>
      </c>
      <c r="C7622" s="361" t="s">
        <v>7362</v>
      </c>
      <c r="D7622" s="1"/>
      <c r="E7622" s="987" t="s">
        <v>7410</v>
      </c>
      <c r="F7622" s="3"/>
      <c r="O7622"/>
      <c r="P7622"/>
      <c r="Q7622"/>
      <c r="U7622" s="969"/>
      <c r="V7622" s="38"/>
      <c r="W7622" s="38"/>
    </row>
    <row r="7623" spans="1:23" x14ac:dyDescent="0.35">
      <c r="A7623" s="1088">
        <v>72050</v>
      </c>
      <c r="B7623" s="1089">
        <v>0.26</v>
      </c>
      <c r="C7623" s="361" t="s">
        <v>7368</v>
      </c>
      <c r="D7623" s="1"/>
      <c r="E7623" s="987" t="s">
        <v>7410</v>
      </c>
      <c r="F7623" s="3"/>
      <c r="O7623"/>
      <c r="P7623"/>
      <c r="Q7623"/>
      <c r="U7623" s="969"/>
      <c r="V7623" s="38"/>
      <c r="W7623" s="38"/>
    </row>
    <row r="7624" spans="1:23" x14ac:dyDescent="0.35">
      <c r="A7624" s="1088">
        <v>72052</v>
      </c>
      <c r="B7624" s="1089">
        <v>0.28999999999999998</v>
      </c>
      <c r="C7624" s="361" t="s">
        <v>7371</v>
      </c>
      <c r="D7624" s="1"/>
      <c r="E7624" s="987" t="s">
        <v>7410</v>
      </c>
      <c r="F7624" s="3"/>
      <c r="O7624"/>
      <c r="P7624"/>
      <c r="Q7624"/>
      <c r="U7624" s="969"/>
      <c r="V7624" s="38"/>
      <c r="W7624" s="38"/>
    </row>
    <row r="7625" spans="1:23" x14ac:dyDescent="0.35">
      <c r="A7625" s="1088">
        <v>72072</v>
      </c>
      <c r="B7625" s="1089">
        <v>0.22</v>
      </c>
      <c r="C7625" s="361" t="s">
        <v>5766</v>
      </c>
      <c r="D7625" s="1"/>
      <c r="E7625" s="987" t="s">
        <v>7410</v>
      </c>
      <c r="F7625" s="3"/>
      <c r="O7625"/>
      <c r="P7625"/>
      <c r="Q7625"/>
      <c r="U7625" s="969"/>
      <c r="V7625" s="38"/>
      <c r="W7625" s="38"/>
    </row>
    <row r="7626" spans="1:23" x14ac:dyDescent="0.35">
      <c r="A7626" s="1088">
        <v>72083</v>
      </c>
      <c r="B7626" s="1089">
        <v>0.34</v>
      </c>
      <c r="C7626" s="361" t="s">
        <v>7413</v>
      </c>
      <c r="D7626" s="1"/>
      <c r="E7626" s="987" t="s">
        <v>7410</v>
      </c>
      <c r="F7626" s="3"/>
      <c r="O7626"/>
      <c r="P7626"/>
      <c r="Q7626"/>
      <c r="U7626" s="969"/>
      <c r="V7626" s="38"/>
      <c r="W7626" s="38"/>
    </row>
    <row r="7627" spans="1:23" x14ac:dyDescent="0.35">
      <c r="A7627" s="1088">
        <v>72100</v>
      </c>
      <c r="B7627" s="1089">
        <v>0.21</v>
      </c>
      <c r="C7627" s="361" t="s">
        <v>7363</v>
      </c>
      <c r="D7627" s="1"/>
      <c r="E7627" s="987" t="s">
        <v>7410</v>
      </c>
      <c r="F7627" s="3"/>
      <c r="O7627"/>
      <c r="P7627"/>
      <c r="Q7627"/>
      <c r="U7627" s="969"/>
      <c r="V7627" s="38"/>
      <c r="W7627" s="38"/>
    </row>
    <row r="7628" spans="1:23" x14ac:dyDescent="0.35">
      <c r="A7628" s="1088">
        <v>72100</v>
      </c>
      <c r="B7628" s="1089">
        <v>0.21</v>
      </c>
      <c r="C7628" s="361" t="s">
        <v>7363</v>
      </c>
      <c r="D7628" s="1"/>
      <c r="E7628" s="987" t="s">
        <v>7410</v>
      </c>
      <c r="F7628" s="3"/>
      <c r="O7628"/>
      <c r="P7628"/>
      <c r="Q7628"/>
      <c r="U7628" s="969"/>
      <c r="V7628" s="38"/>
      <c r="W7628" s="38"/>
    </row>
    <row r="7629" spans="1:23" x14ac:dyDescent="0.35">
      <c r="A7629" s="1088">
        <v>72110</v>
      </c>
      <c r="B7629" s="1089">
        <v>0.25</v>
      </c>
      <c r="C7629" s="361" t="s">
        <v>7332</v>
      </c>
      <c r="D7629" s="1"/>
      <c r="E7629" s="987" t="s">
        <v>7410</v>
      </c>
      <c r="F7629" s="3"/>
      <c r="O7629"/>
      <c r="P7629"/>
      <c r="Q7629"/>
      <c r="U7629" s="969"/>
      <c r="V7629" s="38"/>
      <c r="W7629" s="38"/>
    </row>
    <row r="7630" spans="1:23" x14ac:dyDescent="0.35">
      <c r="A7630" s="1088">
        <v>72114</v>
      </c>
      <c r="B7630" s="1089">
        <v>0.28999999999999998</v>
      </c>
      <c r="C7630" s="361" t="s">
        <v>7372</v>
      </c>
      <c r="D7630" s="1"/>
      <c r="E7630" s="987" t="s">
        <v>7410</v>
      </c>
      <c r="F7630" s="3"/>
      <c r="O7630"/>
      <c r="P7630"/>
      <c r="Q7630"/>
      <c r="U7630" s="969"/>
      <c r="V7630" s="38"/>
      <c r="W7630" s="38"/>
    </row>
    <row r="7631" spans="1:23" x14ac:dyDescent="0.35">
      <c r="A7631" s="1088">
        <v>72125</v>
      </c>
      <c r="B7631" s="1089">
        <v>0.98</v>
      </c>
      <c r="C7631" s="121" t="s">
        <v>5075</v>
      </c>
      <c r="D7631" s="1"/>
      <c r="E7631" s="987" t="s">
        <v>7410</v>
      </c>
      <c r="F7631" s="3"/>
      <c r="O7631"/>
      <c r="P7631"/>
      <c r="Q7631"/>
      <c r="U7631" s="969"/>
      <c r="V7631" s="38"/>
      <c r="W7631" s="38"/>
    </row>
    <row r="7632" spans="1:23" x14ac:dyDescent="0.35">
      <c r="A7632" s="1088">
        <v>72128</v>
      </c>
      <c r="B7632" s="1089">
        <v>0.98</v>
      </c>
      <c r="C7632" s="361" t="s">
        <v>5076</v>
      </c>
      <c r="E7632" s="987" t="s">
        <v>7410</v>
      </c>
      <c r="F7632" s="3"/>
      <c r="O7632"/>
      <c r="P7632"/>
      <c r="Q7632"/>
      <c r="U7632" s="969"/>
      <c r="V7632" s="38"/>
      <c r="W7632" s="38"/>
    </row>
    <row r="7633" spans="1:23" x14ac:dyDescent="0.35">
      <c r="A7633" s="1088">
        <v>72129</v>
      </c>
      <c r="B7633" s="1089">
        <v>1.19</v>
      </c>
      <c r="C7633" s="361" t="s">
        <v>7392</v>
      </c>
      <c r="D7633" s="1"/>
      <c r="E7633" s="987" t="s">
        <v>7410</v>
      </c>
      <c r="F7633" s="3"/>
      <c r="O7633"/>
      <c r="P7633"/>
      <c r="Q7633"/>
      <c r="U7633" s="969"/>
      <c r="V7633" s="38"/>
      <c r="W7633" s="38"/>
    </row>
    <row r="7634" spans="1:23" x14ac:dyDescent="0.35">
      <c r="A7634" s="1088">
        <v>72132</v>
      </c>
      <c r="B7634" s="1089">
        <v>1.19</v>
      </c>
      <c r="C7634" s="361" t="s">
        <v>5108</v>
      </c>
      <c r="D7634" s="1"/>
      <c r="E7634" s="987" t="s">
        <v>7410</v>
      </c>
      <c r="F7634" s="3"/>
      <c r="O7634"/>
      <c r="P7634"/>
      <c r="Q7634"/>
      <c r="U7634" s="969"/>
      <c r="V7634" s="38"/>
      <c r="W7634" s="38"/>
    </row>
    <row r="7635" spans="1:23" x14ac:dyDescent="0.35">
      <c r="A7635" s="1088">
        <v>72141</v>
      </c>
      <c r="B7635" s="1089">
        <v>1.44</v>
      </c>
      <c r="C7635" s="121" t="s">
        <v>5130</v>
      </c>
      <c r="D7635" s="1"/>
      <c r="E7635" s="987" t="s">
        <v>7410</v>
      </c>
      <c r="F7635" s="3"/>
      <c r="O7635"/>
      <c r="P7635"/>
      <c r="Q7635"/>
      <c r="U7635" s="969"/>
      <c r="V7635" s="38"/>
      <c r="W7635" s="38"/>
    </row>
    <row r="7636" spans="1:23" x14ac:dyDescent="0.35">
      <c r="A7636" s="1088">
        <v>72146</v>
      </c>
      <c r="B7636" s="1089">
        <v>1.44</v>
      </c>
      <c r="C7636" s="121" t="s">
        <v>5131</v>
      </c>
      <c r="D7636" s="1"/>
      <c r="E7636" s="987" t="s">
        <v>7410</v>
      </c>
      <c r="F7636" s="3"/>
      <c r="O7636"/>
      <c r="P7636"/>
      <c r="Q7636"/>
      <c r="U7636" s="969"/>
      <c r="V7636" s="38"/>
      <c r="W7636" s="38"/>
    </row>
    <row r="7637" spans="1:23" x14ac:dyDescent="0.35">
      <c r="A7637" s="1088">
        <v>72148</v>
      </c>
      <c r="B7637" s="1089">
        <v>1.44</v>
      </c>
      <c r="C7637" s="121" t="s">
        <v>7395</v>
      </c>
      <c r="D7637" s="1"/>
      <c r="E7637" s="987" t="s">
        <v>7410</v>
      </c>
      <c r="F7637" s="3"/>
      <c r="O7637"/>
      <c r="P7637"/>
      <c r="Q7637"/>
      <c r="U7637" s="969"/>
      <c r="V7637" s="38"/>
      <c r="W7637" s="38"/>
    </row>
    <row r="7638" spans="1:23" x14ac:dyDescent="0.35">
      <c r="A7638" s="1088">
        <v>72156</v>
      </c>
      <c r="B7638" s="1089">
        <v>2.23</v>
      </c>
      <c r="C7638" s="361" t="s">
        <v>7402</v>
      </c>
      <c r="D7638" s="1"/>
      <c r="E7638" s="987" t="s">
        <v>7410</v>
      </c>
      <c r="F7638" s="3"/>
      <c r="O7638"/>
      <c r="P7638"/>
      <c r="Q7638"/>
      <c r="U7638" s="969"/>
      <c r="V7638" s="38"/>
      <c r="W7638" s="38"/>
    </row>
    <row r="7639" spans="1:23" x14ac:dyDescent="0.35">
      <c r="A7639" s="1484">
        <v>72157</v>
      </c>
      <c r="B7639" s="1485">
        <v>2.23</v>
      </c>
      <c r="C7639" s="103" t="s">
        <v>5144</v>
      </c>
      <c r="D7639" s="1"/>
      <c r="E7639" s="987" t="s">
        <v>7410</v>
      </c>
      <c r="F7639" s="3"/>
      <c r="O7639"/>
      <c r="P7639"/>
      <c r="Q7639"/>
      <c r="U7639" s="969"/>
      <c r="V7639" s="38"/>
      <c r="W7639" s="38"/>
    </row>
    <row r="7640" spans="1:23" x14ac:dyDescent="0.35">
      <c r="A7640" s="1088">
        <v>72158</v>
      </c>
      <c r="B7640" s="1089">
        <v>2.23</v>
      </c>
      <c r="C7640" s="361" t="s">
        <v>7403</v>
      </c>
      <c r="D7640" s="1"/>
      <c r="E7640" s="987" t="s">
        <v>7410</v>
      </c>
      <c r="F7640" s="3"/>
      <c r="O7640"/>
      <c r="P7640"/>
      <c r="Q7640"/>
      <c r="U7640" s="969"/>
      <c r="V7640" s="38"/>
      <c r="W7640" s="38"/>
    </row>
    <row r="7641" spans="1:23" x14ac:dyDescent="0.35">
      <c r="A7641" s="1088">
        <v>72170</v>
      </c>
      <c r="B7641" s="1089">
        <v>0.17</v>
      </c>
      <c r="C7641" s="121" t="s">
        <v>5724</v>
      </c>
      <c r="D7641" s="1"/>
      <c r="E7641" s="987" t="s">
        <v>7410</v>
      </c>
      <c r="F7641" s="3"/>
      <c r="O7641"/>
      <c r="P7641"/>
      <c r="Q7641"/>
      <c r="U7641" s="969"/>
      <c r="V7641" s="38"/>
      <c r="W7641" s="38"/>
    </row>
    <row r="7642" spans="1:23" x14ac:dyDescent="0.35">
      <c r="A7642" s="1088">
        <v>73070</v>
      </c>
      <c r="B7642" s="1089">
        <v>0.16</v>
      </c>
      <c r="C7642" s="361" t="s">
        <v>7335</v>
      </c>
      <c r="E7642" s="987" t="s">
        <v>7410</v>
      </c>
      <c r="F7642" s="3"/>
      <c r="O7642"/>
      <c r="P7642"/>
      <c r="Q7642"/>
      <c r="U7642" s="969"/>
      <c r="V7642" s="38"/>
      <c r="W7642" s="38"/>
    </row>
    <row r="7643" spans="1:23" x14ac:dyDescent="0.35">
      <c r="A7643" s="1088">
        <v>73070</v>
      </c>
      <c r="B7643" s="1089">
        <v>0.16</v>
      </c>
      <c r="C7643" s="361" t="s">
        <v>7336</v>
      </c>
      <c r="E7643" s="987" t="s">
        <v>7410</v>
      </c>
      <c r="F7643" s="3"/>
      <c r="O7643"/>
      <c r="P7643"/>
      <c r="Q7643"/>
      <c r="U7643" s="969"/>
      <c r="V7643" s="38"/>
      <c r="W7643" s="38"/>
    </row>
    <row r="7644" spans="1:23" x14ac:dyDescent="0.35">
      <c r="A7644" s="1088">
        <v>73080</v>
      </c>
      <c r="B7644" s="1089">
        <v>0.17</v>
      </c>
      <c r="C7644" s="361" t="s">
        <v>7347</v>
      </c>
      <c r="D7644" s="1"/>
      <c r="E7644" s="987" t="s">
        <v>7410</v>
      </c>
      <c r="F7644" s="3"/>
      <c r="O7644"/>
      <c r="P7644"/>
      <c r="Q7644"/>
      <c r="U7644" s="969"/>
      <c r="V7644" s="38"/>
      <c r="W7644" s="38"/>
    </row>
    <row r="7645" spans="1:23" x14ac:dyDescent="0.35">
      <c r="A7645" s="1088">
        <v>73080</v>
      </c>
      <c r="B7645" s="1089">
        <v>0.17</v>
      </c>
      <c r="C7645" s="121" t="s">
        <v>7348</v>
      </c>
      <c r="D7645" s="1"/>
      <c r="E7645" s="987" t="s">
        <v>7410</v>
      </c>
      <c r="F7645" s="3"/>
      <c r="O7645"/>
      <c r="P7645"/>
      <c r="Q7645"/>
      <c r="U7645" s="969"/>
      <c r="V7645" s="38"/>
      <c r="W7645" s="38"/>
    </row>
    <row r="7646" spans="1:23" x14ac:dyDescent="0.35">
      <c r="A7646" s="1088">
        <v>73100</v>
      </c>
      <c r="B7646" s="1089">
        <v>0.16</v>
      </c>
      <c r="C7646" s="361" t="s">
        <v>7337</v>
      </c>
      <c r="D7646" s="1"/>
      <c r="E7646" s="987" t="s">
        <v>7410</v>
      </c>
      <c r="F7646" s="3"/>
      <c r="O7646"/>
      <c r="P7646"/>
      <c r="Q7646"/>
      <c r="U7646" s="969"/>
      <c r="V7646" s="38"/>
      <c r="W7646" s="38"/>
    </row>
    <row r="7647" spans="1:23" x14ac:dyDescent="0.35">
      <c r="A7647" s="1088">
        <v>73100</v>
      </c>
      <c r="B7647" s="1089">
        <v>0.16</v>
      </c>
      <c r="C7647" s="361" t="s">
        <v>7338</v>
      </c>
      <c r="D7647" s="1"/>
      <c r="E7647" s="987" t="s">
        <v>7410</v>
      </c>
      <c r="F7647" s="3"/>
      <c r="O7647"/>
      <c r="P7647"/>
      <c r="Q7647"/>
      <c r="U7647" s="969"/>
      <c r="V7647" s="38"/>
      <c r="W7647" s="38"/>
    </row>
    <row r="7648" spans="1:23" x14ac:dyDescent="0.35">
      <c r="A7648" s="1088">
        <v>73110</v>
      </c>
      <c r="B7648" s="1089">
        <v>0.17</v>
      </c>
      <c r="C7648" s="361" t="s">
        <v>7349</v>
      </c>
      <c r="D7648" s="1"/>
      <c r="E7648" s="987" t="s">
        <v>7410</v>
      </c>
      <c r="F7648" s="3"/>
      <c r="O7648"/>
      <c r="P7648"/>
      <c r="Q7648"/>
      <c r="U7648" s="969"/>
      <c r="V7648" s="38"/>
      <c r="W7648" s="38"/>
    </row>
    <row r="7649" spans="1:23" x14ac:dyDescent="0.35">
      <c r="A7649" s="1088">
        <v>73110</v>
      </c>
      <c r="B7649" s="1089">
        <v>0.17</v>
      </c>
      <c r="C7649" s="361" t="s">
        <v>7350</v>
      </c>
      <c r="D7649" s="1"/>
      <c r="E7649" s="987" t="s">
        <v>7410</v>
      </c>
      <c r="F7649" s="3"/>
      <c r="O7649"/>
      <c r="P7649"/>
      <c r="Q7649"/>
      <c r="U7649" s="969"/>
      <c r="V7649" s="38"/>
      <c r="W7649" s="38"/>
    </row>
    <row r="7650" spans="1:23" x14ac:dyDescent="0.35">
      <c r="A7650" s="1088">
        <v>73120</v>
      </c>
      <c r="B7650" s="1089">
        <v>0.16</v>
      </c>
      <c r="C7650" s="361" t="s">
        <v>7339</v>
      </c>
      <c r="D7650" s="1"/>
      <c r="E7650" s="987" t="s">
        <v>7410</v>
      </c>
      <c r="F7650" s="3"/>
      <c r="O7650"/>
      <c r="P7650"/>
      <c r="Q7650"/>
      <c r="U7650" s="969"/>
      <c r="V7650" s="38"/>
      <c r="W7650" s="38"/>
    </row>
    <row r="7651" spans="1:23" x14ac:dyDescent="0.35">
      <c r="A7651" s="1088">
        <v>73120</v>
      </c>
      <c r="B7651" s="1089">
        <v>0.16</v>
      </c>
      <c r="C7651" s="361" t="s">
        <v>7340</v>
      </c>
      <c r="D7651" s="1"/>
      <c r="E7651" s="987" t="s">
        <v>7410</v>
      </c>
      <c r="F7651" s="3"/>
      <c r="O7651"/>
      <c r="P7651"/>
      <c r="Q7651"/>
      <c r="U7651" s="969"/>
      <c r="V7651" s="38"/>
      <c r="W7651" s="38"/>
    </row>
    <row r="7652" spans="1:23" x14ac:dyDescent="0.35">
      <c r="A7652" s="1088">
        <v>73130</v>
      </c>
      <c r="B7652" s="1089">
        <v>0.17</v>
      </c>
      <c r="C7652" s="361" t="s">
        <v>7351</v>
      </c>
      <c r="E7652" s="987" t="s">
        <v>7410</v>
      </c>
      <c r="F7652" s="3"/>
      <c r="O7652"/>
      <c r="P7652"/>
      <c r="Q7652"/>
      <c r="U7652" s="969"/>
      <c r="V7652" s="38"/>
      <c r="W7652" s="38"/>
    </row>
    <row r="7653" spans="1:23" x14ac:dyDescent="0.35">
      <c r="A7653" s="1088">
        <v>73130</v>
      </c>
      <c r="B7653" s="1089">
        <v>0.17</v>
      </c>
      <c r="C7653" s="361" t="s">
        <v>7352</v>
      </c>
      <c r="E7653" s="987" t="s">
        <v>7410</v>
      </c>
      <c r="F7653" s="3"/>
      <c r="O7653"/>
      <c r="P7653"/>
      <c r="Q7653"/>
      <c r="U7653" s="969"/>
      <c r="V7653" s="38"/>
      <c r="W7653" s="38"/>
    </row>
    <row r="7654" spans="1:23" x14ac:dyDescent="0.35">
      <c r="A7654" s="1088">
        <v>73140</v>
      </c>
      <c r="B7654" s="1089">
        <v>0.13</v>
      </c>
      <c r="C7654" s="361" t="s">
        <v>7333</v>
      </c>
      <c r="D7654" s="1"/>
      <c r="E7654" s="987" t="s">
        <v>7410</v>
      </c>
      <c r="F7654" s="3"/>
      <c r="O7654"/>
      <c r="P7654"/>
      <c r="Q7654"/>
      <c r="U7654" s="969"/>
      <c r="V7654" s="38"/>
      <c r="W7654" s="38"/>
    </row>
    <row r="7655" spans="1:23" x14ac:dyDescent="0.35">
      <c r="A7655" s="1088">
        <v>73140</v>
      </c>
      <c r="B7655" s="1089">
        <v>0.13</v>
      </c>
      <c r="C7655" s="361" t="s">
        <v>7334</v>
      </c>
      <c r="D7655" s="1"/>
      <c r="E7655" s="987" t="s">
        <v>7410</v>
      </c>
      <c r="F7655" s="1109"/>
      <c r="O7655"/>
      <c r="P7655"/>
      <c r="Q7655"/>
      <c r="U7655" s="969"/>
      <c r="V7655" s="38"/>
      <c r="W7655" s="38"/>
    </row>
    <row r="7656" spans="1:23" x14ac:dyDescent="0.35">
      <c r="A7656" s="1088">
        <v>73200</v>
      </c>
      <c r="B7656" s="1089">
        <v>0.98</v>
      </c>
      <c r="C7656" s="121" t="s">
        <v>7385</v>
      </c>
      <c r="D7656" s="1"/>
      <c r="E7656" s="987" t="s">
        <v>7410</v>
      </c>
      <c r="F7656" s="3"/>
      <c r="O7656"/>
      <c r="P7656"/>
      <c r="Q7656"/>
      <c r="U7656" s="969"/>
      <c r="V7656" s="38"/>
      <c r="W7656" s="38"/>
    </row>
    <row r="7657" spans="1:23" x14ac:dyDescent="0.35">
      <c r="A7657" s="1088">
        <v>73502</v>
      </c>
      <c r="B7657" s="1089">
        <v>0.21</v>
      </c>
      <c r="C7657" s="361" t="s">
        <v>7364</v>
      </c>
      <c r="D7657" s="1"/>
      <c r="E7657" s="987" t="s">
        <v>7410</v>
      </c>
      <c r="F7657" s="3"/>
      <c r="O7657"/>
      <c r="P7657"/>
      <c r="Q7657"/>
      <c r="U7657" s="969"/>
      <c r="V7657" s="38"/>
      <c r="W7657" s="38"/>
    </row>
    <row r="7658" spans="1:23" x14ac:dyDescent="0.35">
      <c r="A7658" s="1088">
        <v>73502</v>
      </c>
      <c r="B7658" s="1089">
        <v>0.21</v>
      </c>
      <c r="C7658" s="361" t="s">
        <v>7365</v>
      </c>
      <c r="D7658" s="1"/>
      <c r="E7658" s="987" t="s">
        <v>7410</v>
      </c>
      <c r="F7658" s="3"/>
      <c r="O7658"/>
      <c r="P7658"/>
      <c r="Q7658"/>
      <c r="U7658" s="969"/>
      <c r="V7658" s="38"/>
      <c r="W7658" s="38"/>
    </row>
    <row r="7659" spans="1:23" x14ac:dyDescent="0.35">
      <c r="A7659" s="1088">
        <v>73522</v>
      </c>
      <c r="B7659" s="1089">
        <v>0.28000000000000003</v>
      </c>
      <c r="C7659" s="361" t="s">
        <v>7370</v>
      </c>
      <c r="D7659" s="1"/>
      <c r="E7659" s="987" t="s">
        <v>7410</v>
      </c>
      <c r="F7659" s="3"/>
      <c r="O7659"/>
      <c r="P7659"/>
      <c r="Q7659"/>
      <c r="U7659" s="969"/>
      <c r="V7659" s="38"/>
      <c r="W7659" s="38"/>
    </row>
    <row r="7660" spans="1:23" x14ac:dyDescent="0.35">
      <c r="A7660" s="1088">
        <v>73560</v>
      </c>
      <c r="B7660" s="1089">
        <v>0.16</v>
      </c>
      <c r="C7660" s="121" t="s">
        <v>7341</v>
      </c>
      <c r="D7660" s="1"/>
      <c r="E7660" s="987" t="s">
        <v>7410</v>
      </c>
      <c r="F7660" s="3"/>
      <c r="O7660"/>
      <c r="P7660"/>
      <c r="Q7660"/>
      <c r="U7660" s="969"/>
      <c r="V7660" s="38"/>
      <c r="W7660" s="38"/>
    </row>
    <row r="7661" spans="1:23" x14ac:dyDescent="0.35">
      <c r="A7661" s="1088">
        <v>73560</v>
      </c>
      <c r="B7661" s="1089">
        <v>0.16</v>
      </c>
      <c r="C7661" s="121" t="s">
        <v>7342</v>
      </c>
      <c r="D7661" s="1"/>
      <c r="E7661" s="987" t="s">
        <v>7410</v>
      </c>
      <c r="F7661" s="3"/>
      <c r="O7661"/>
      <c r="P7661"/>
      <c r="Q7661"/>
      <c r="U7661" s="969"/>
      <c r="V7661" s="38"/>
      <c r="W7661" s="38"/>
    </row>
    <row r="7662" spans="1:23" x14ac:dyDescent="0.35">
      <c r="A7662" s="1088">
        <v>73562</v>
      </c>
      <c r="B7662" s="1089">
        <v>0.18</v>
      </c>
      <c r="C7662" s="361" t="s">
        <v>7359</v>
      </c>
      <c r="D7662" s="1"/>
      <c r="E7662" s="987" t="s">
        <v>7410</v>
      </c>
      <c r="F7662" s="3"/>
      <c r="O7662"/>
      <c r="P7662"/>
      <c r="Q7662"/>
      <c r="U7662" s="969"/>
      <c r="V7662" s="38"/>
      <c r="W7662" s="38"/>
    </row>
    <row r="7663" spans="1:23" x14ac:dyDescent="0.35">
      <c r="A7663" s="1088">
        <v>73562</v>
      </c>
      <c r="B7663" s="1089">
        <v>0.18</v>
      </c>
      <c r="C7663" s="361" t="s">
        <v>7360</v>
      </c>
      <c r="D7663" s="38"/>
      <c r="E7663" s="987" t="s">
        <v>7410</v>
      </c>
      <c r="F7663" s="3"/>
      <c r="O7663"/>
      <c r="P7663"/>
      <c r="Q7663"/>
      <c r="U7663" s="969"/>
      <c r="V7663" s="38"/>
      <c r="W7663" s="38"/>
    </row>
    <row r="7664" spans="1:23" x14ac:dyDescent="0.35">
      <c r="A7664" s="1088">
        <v>73564</v>
      </c>
      <c r="B7664" s="1089">
        <v>0.21</v>
      </c>
      <c r="C7664" s="361" t="s">
        <v>7366</v>
      </c>
      <c r="D7664" s="1"/>
      <c r="E7664" s="987" t="s">
        <v>7410</v>
      </c>
      <c r="F7664" s="3"/>
      <c r="O7664"/>
      <c r="P7664"/>
      <c r="Q7664"/>
      <c r="U7664" s="969"/>
      <c r="V7664" s="38"/>
      <c r="W7664" s="38"/>
    </row>
    <row r="7665" spans="1:23" x14ac:dyDescent="0.35">
      <c r="A7665" s="1088">
        <v>73564</v>
      </c>
      <c r="B7665" s="1089">
        <v>0.21</v>
      </c>
      <c r="C7665" s="361" t="s">
        <v>7367</v>
      </c>
      <c r="D7665" s="1"/>
      <c r="E7665" s="987" t="s">
        <v>7410</v>
      </c>
      <c r="F7665" s="3"/>
      <c r="O7665"/>
      <c r="P7665"/>
      <c r="Q7665"/>
      <c r="U7665" s="969"/>
      <c r="V7665" s="38"/>
      <c r="W7665" s="38"/>
    </row>
    <row r="7666" spans="1:23" x14ac:dyDescent="0.35">
      <c r="A7666" s="1088">
        <v>73600</v>
      </c>
      <c r="B7666" s="1089">
        <v>0.16</v>
      </c>
      <c r="C7666" s="361" t="s">
        <v>7343</v>
      </c>
      <c r="D7666" s="1"/>
      <c r="E7666" s="987" t="s">
        <v>7410</v>
      </c>
      <c r="F7666" s="1126"/>
      <c r="O7666"/>
      <c r="P7666"/>
      <c r="Q7666"/>
      <c r="U7666" s="969"/>
      <c r="V7666" s="38"/>
      <c r="W7666" s="38"/>
    </row>
    <row r="7667" spans="1:23" x14ac:dyDescent="0.35">
      <c r="A7667" s="1088">
        <v>73600</v>
      </c>
      <c r="B7667" s="1089">
        <v>0.16</v>
      </c>
      <c r="C7667" s="361" t="s">
        <v>7344</v>
      </c>
      <c r="D7667" s="1"/>
      <c r="E7667" s="987" t="s">
        <v>7410</v>
      </c>
      <c r="F7667" s="3"/>
      <c r="O7667"/>
      <c r="P7667"/>
      <c r="Q7667"/>
      <c r="U7667" s="969"/>
      <c r="V7667" s="38"/>
      <c r="W7667" s="38"/>
    </row>
    <row r="7668" spans="1:23" x14ac:dyDescent="0.35">
      <c r="A7668" s="1088">
        <v>73610</v>
      </c>
      <c r="B7668" s="1089">
        <v>0.17</v>
      </c>
      <c r="C7668" s="361" t="s">
        <v>7353</v>
      </c>
      <c r="D7668" s="1"/>
      <c r="E7668" s="987" t="s">
        <v>7410</v>
      </c>
      <c r="F7668" s="3"/>
      <c r="O7668"/>
      <c r="P7668"/>
      <c r="Q7668"/>
      <c r="U7668" s="969"/>
      <c r="V7668" s="38"/>
      <c r="W7668" s="38"/>
    </row>
    <row r="7669" spans="1:23" x14ac:dyDescent="0.35">
      <c r="A7669" s="1088">
        <v>73610</v>
      </c>
      <c r="B7669" s="1089">
        <v>0.17</v>
      </c>
      <c r="C7669" s="361" t="s">
        <v>7354</v>
      </c>
      <c r="D7669" s="1"/>
      <c r="E7669" s="987" t="s">
        <v>7410</v>
      </c>
      <c r="F7669" s="3"/>
      <c r="O7669"/>
      <c r="P7669"/>
      <c r="Q7669"/>
      <c r="U7669" s="969"/>
      <c r="V7669" s="38"/>
      <c r="W7669" s="38"/>
    </row>
    <row r="7670" spans="1:23" x14ac:dyDescent="0.35">
      <c r="A7670" s="1088">
        <v>73620</v>
      </c>
      <c r="B7670" s="1089">
        <v>0.16</v>
      </c>
      <c r="C7670" s="361" t="s">
        <v>7345</v>
      </c>
      <c r="D7670" s="1"/>
      <c r="E7670" s="987" t="s">
        <v>7410</v>
      </c>
      <c r="F7670" s="3"/>
      <c r="O7670"/>
      <c r="P7670"/>
      <c r="Q7670"/>
      <c r="U7670" s="969"/>
      <c r="V7670" s="38"/>
      <c r="W7670" s="38"/>
    </row>
    <row r="7671" spans="1:23" x14ac:dyDescent="0.35">
      <c r="A7671" s="1088">
        <v>73620</v>
      </c>
      <c r="B7671" s="1089">
        <v>0.16</v>
      </c>
      <c r="C7671" s="361" t="s">
        <v>7346</v>
      </c>
      <c r="D7671" s="1"/>
      <c r="E7671" s="987" t="s">
        <v>7410</v>
      </c>
      <c r="F7671" s="3"/>
      <c r="O7671"/>
      <c r="P7671"/>
      <c r="Q7671"/>
      <c r="U7671" s="969"/>
      <c r="V7671" s="38"/>
      <c r="W7671" s="38"/>
    </row>
    <row r="7672" spans="1:23" x14ac:dyDescent="0.35">
      <c r="A7672" s="1088">
        <v>73630</v>
      </c>
      <c r="B7672" s="1089">
        <v>0.17</v>
      </c>
      <c r="C7672" s="361" t="s">
        <v>7355</v>
      </c>
      <c r="D7672" s="1"/>
      <c r="E7672" s="987" t="s">
        <v>7410</v>
      </c>
      <c r="F7672" s="3"/>
      <c r="O7672"/>
      <c r="P7672"/>
      <c r="Q7672"/>
      <c r="U7672" s="969"/>
      <c r="V7672" s="38"/>
      <c r="W7672" s="38"/>
    </row>
    <row r="7673" spans="1:23" x14ac:dyDescent="0.35">
      <c r="A7673" s="1088">
        <v>73630</v>
      </c>
      <c r="B7673" s="1089">
        <v>0.17</v>
      </c>
      <c r="C7673" s="361" t="s">
        <v>7356</v>
      </c>
      <c r="D7673" s="1"/>
      <c r="E7673" s="987" t="s">
        <v>7410</v>
      </c>
      <c r="F7673" s="3"/>
      <c r="O7673"/>
      <c r="P7673"/>
      <c r="Q7673"/>
      <c r="U7673" s="969"/>
      <c r="V7673" s="38"/>
      <c r="W7673" s="38"/>
    </row>
    <row r="7674" spans="1:23" x14ac:dyDescent="0.35">
      <c r="A7674" s="1088">
        <v>73701</v>
      </c>
      <c r="B7674" s="1089">
        <v>1.1299999999999999</v>
      </c>
      <c r="C7674" s="361" t="s">
        <v>5101</v>
      </c>
      <c r="D7674" s="1"/>
      <c r="E7674" s="987" t="s">
        <v>7410</v>
      </c>
      <c r="F7674" s="3"/>
      <c r="O7674"/>
      <c r="P7674"/>
      <c r="Q7674"/>
      <c r="U7674" s="969"/>
      <c r="V7674" s="38"/>
      <c r="W7674" s="38"/>
    </row>
    <row r="7675" spans="1:23" x14ac:dyDescent="0.35">
      <c r="A7675" s="1088">
        <v>73701</v>
      </c>
      <c r="B7675" s="1089">
        <v>1.1299999999999999</v>
      </c>
      <c r="C7675" s="361" t="s">
        <v>7386</v>
      </c>
      <c r="D7675" s="1"/>
      <c r="E7675" s="987" t="s">
        <v>7410</v>
      </c>
      <c r="F7675" s="3"/>
      <c r="O7675"/>
      <c r="P7675"/>
      <c r="Q7675"/>
      <c r="U7675" s="969"/>
      <c r="V7675" s="38"/>
      <c r="W7675" s="38"/>
    </row>
    <row r="7676" spans="1:23" x14ac:dyDescent="0.35">
      <c r="A7676" s="1088">
        <v>73701</v>
      </c>
      <c r="B7676" s="1089">
        <v>1.1299999999999999</v>
      </c>
      <c r="C7676" s="361" t="s">
        <v>7387</v>
      </c>
      <c r="D7676" s="1"/>
      <c r="E7676" s="987" t="s">
        <v>7410</v>
      </c>
      <c r="F7676" s="3"/>
      <c r="O7676"/>
      <c r="P7676"/>
      <c r="Q7676"/>
      <c r="U7676" s="969"/>
      <c r="V7676" s="38"/>
      <c r="W7676" s="38"/>
    </row>
    <row r="7677" spans="1:23" x14ac:dyDescent="0.35">
      <c r="A7677" s="1088">
        <v>73701</v>
      </c>
      <c r="B7677" s="1089">
        <v>1.1299999999999999</v>
      </c>
      <c r="C7677" s="361" t="s">
        <v>7388</v>
      </c>
      <c r="E7677" s="987" t="s">
        <v>7410</v>
      </c>
      <c r="F7677" s="3"/>
      <c r="O7677"/>
      <c r="P7677"/>
      <c r="Q7677"/>
      <c r="U7677" s="969"/>
      <c r="V7677" s="38"/>
      <c r="W7677" s="38"/>
    </row>
    <row r="7678" spans="1:23" x14ac:dyDescent="0.35">
      <c r="A7678" s="1088">
        <v>73701</v>
      </c>
      <c r="B7678" s="1089">
        <v>1.1299999999999999</v>
      </c>
      <c r="C7678" s="361" t="s">
        <v>7389</v>
      </c>
      <c r="D7678" s="1"/>
      <c r="E7678" s="987" t="s">
        <v>7410</v>
      </c>
      <c r="F7678" s="3"/>
      <c r="O7678"/>
      <c r="P7678"/>
      <c r="Q7678"/>
      <c r="U7678" s="969"/>
      <c r="V7678" s="38"/>
      <c r="W7678" s="38"/>
    </row>
    <row r="7679" spans="1:23" x14ac:dyDescent="0.35">
      <c r="A7679" s="1088">
        <v>73701</v>
      </c>
      <c r="B7679" s="1089">
        <v>1.1299999999999999</v>
      </c>
      <c r="C7679" s="361" t="s">
        <v>7420</v>
      </c>
      <c r="D7679" s="1"/>
      <c r="E7679" s="987" t="s">
        <v>7410</v>
      </c>
      <c r="F7679" s="3"/>
      <c r="O7679"/>
      <c r="P7679"/>
      <c r="Q7679"/>
      <c r="U7679" s="969"/>
      <c r="V7679" s="38"/>
      <c r="W7679" s="38"/>
    </row>
    <row r="7680" spans="1:23" x14ac:dyDescent="0.35">
      <c r="A7680" s="1088">
        <v>73701</v>
      </c>
      <c r="B7680" s="1089">
        <v>1.1299999999999999</v>
      </c>
      <c r="C7680" s="361" t="s">
        <v>7390</v>
      </c>
      <c r="D7680" s="1"/>
      <c r="E7680" s="987" t="s">
        <v>7410</v>
      </c>
      <c r="F7680" s="3"/>
      <c r="O7680"/>
      <c r="P7680"/>
      <c r="Q7680"/>
      <c r="U7680" s="969"/>
      <c r="V7680" s="38"/>
      <c r="W7680" s="38"/>
    </row>
    <row r="7681" spans="1:23" x14ac:dyDescent="0.35">
      <c r="A7681" s="1725">
        <v>73706</v>
      </c>
      <c r="B7681" s="1726">
        <v>1.85</v>
      </c>
      <c r="C7681" s="361" t="s">
        <v>7400</v>
      </c>
      <c r="D7681" s="1"/>
      <c r="E7681" s="987" t="s">
        <v>7410</v>
      </c>
      <c r="F7681" s="3"/>
      <c r="O7681"/>
      <c r="P7681"/>
      <c r="Q7681"/>
      <c r="U7681" s="969"/>
      <c r="V7681" s="38"/>
      <c r="W7681" s="38"/>
    </row>
    <row r="7682" spans="1:23" x14ac:dyDescent="0.35">
      <c r="A7682" s="1725">
        <v>73706</v>
      </c>
      <c r="B7682" s="1726">
        <v>1.85</v>
      </c>
      <c r="C7682" s="361" t="s">
        <v>7401</v>
      </c>
      <c r="D7682" s="1"/>
      <c r="E7682" s="987" t="s">
        <v>7410</v>
      </c>
      <c r="F7682" s="3"/>
      <c r="O7682"/>
      <c r="P7682"/>
      <c r="Q7682"/>
      <c r="U7682" s="969"/>
      <c r="V7682" s="38"/>
      <c r="W7682" s="38"/>
    </row>
    <row r="7683" spans="1:23" x14ac:dyDescent="0.35">
      <c r="A7683" s="1088">
        <v>74021</v>
      </c>
      <c r="B7683" s="1089">
        <v>0.26</v>
      </c>
      <c r="C7683" s="361" t="s">
        <v>7369</v>
      </c>
      <c r="D7683" s="1"/>
      <c r="E7683" s="987" t="s">
        <v>7410</v>
      </c>
      <c r="F7683" s="3"/>
      <c r="O7683"/>
      <c r="P7683"/>
      <c r="Q7683"/>
      <c r="U7683" s="969"/>
      <c r="V7683" s="38"/>
      <c r="W7683" s="38"/>
    </row>
    <row r="7684" spans="1:23" x14ac:dyDescent="0.35">
      <c r="A7684" s="1088">
        <v>74150</v>
      </c>
      <c r="B7684" s="1089">
        <v>1.1599999999999999</v>
      </c>
      <c r="C7684" s="121" t="s">
        <v>7391</v>
      </c>
      <c r="D7684" s="1"/>
      <c r="E7684" s="987" t="s">
        <v>7410</v>
      </c>
      <c r="F7684" s="3"/>
      <c r="O7684"/>
      <c r="P7684"/>
      <c r="Q7684"/>
      <c r="U7684" s="969"/>
      <c r="V7684" s="38"/>
      <c r="W7684" s="38"/>
    </row>
    <row r="7685" spans="1:23" x14ac:dyDescent="0.35">
      <c r="A7685" s="1088">
        <v>74160</v>
      </c>
      <c r="B7685" s="1089">
        <v>1.24</v>
      </c>
      <c r="C7685" s="121" t="s">
        <v>7422</v>
      </c>
      <c r="D7685" s="1"/>
      <c r="E7685" s="987" t="s">
        <v>7410</v>
      </c>
      <c r="F7685" s="3"/>
      <c r="O7685"/>
      <c r="P7685"/>
      <c r="Q7685"/>
      <c r="U7685" s="969"/>
      <c r="V7685" s="38"/>
      <c r="W7685" s="38"/>
    </row>
    <row r="7686" spans="1:23" x14ac:dyDescent="0.35">
      <c r="A7686" s="1088">
        <v>74170</v>
      </c>
      <c r="B7686" s="1089">
        <v>1.37</v>
      </c>
      <c r="C7686" s="361" t="s">
        <v>7393</v>
      </c>
      <c r="D7686" s="1"/>
      <c r="E7686" s="987" t="s">
        <v>7410</v>
      </c>
      <c r="F7686" s="3"/>
      <c r="O7686"/>
      <c r="P7686"/>
      <c r="Q7686"/>
      <c r="U7686" s="969"/>
      <c r="V7686" s="38"/>
      <c r="W7686" s="38"/>
    </row>
    <row r="7687" spans="1:23" x14ac:dyDescent="0.35">
      <c r="A7687" s="1088">
        <v>74170</v>
      </c>
      <c r="B7687" s="1089">
        <v>1.37</v>
      </c>
      <c r="C7687" s="361" t="s">
        <v>7394</v>
      </c>
      <c r="D7687" s="1"/>
      <c r="E7687" s="987" t="s">
        <v>7410</v>
      </c>
      <c r="F7687" s="3"/>
      <c r="O7687"/>
      <c r="P7687"/>
      <c r="Q7687"/>
      <c r="U7687" s="969"/>
      <c r="V7687" s="38"/>
      <c r="W7687" s="38"/>
    </row>
    <row r="7688" spans="1:23" x14ac:dyDescent="0.35">
      <c r="A7688" s="1088">
        <v>74175</v>
      </c>
      <c r="B7688" s="1089">
        <v>1.77</v>
      </c>
      <c r="C7688" s="361" t="s">
        <v>7398</v>
      </c>
      <c r="D7688" s="1"/>
      <c r="E7688" s="987" t="s">
        <v>7410</v>
      </c>
      <c r="F7688" s="3"/>
      <c r="O7688"/>
      <c r="P7688"/>
      <c r="Q7688"/>
      <c r="U7688" s="969"/>
      <c r="V7688" s="38"/>
      <c r="W7688" s="38"/>
    </row>
    <row r="7689" spans="1:23" x14ac:dyDescent="0.35">
      <c r="A7689" s="1088">
        <v>74177</v>
      </c>
      <c r="B7689" s="1089">
        <v>1.77</v>
      </c>
      <c r="C7689" s="121" t="s">
        <v>7399</v>
      </c>
      <c r="D7689" s="1"/>
      <c r="E7689" s="987" t="s">
        <v>7410</v>
      </c>
      <c r="F7689" s="3"/>
      <c r="O7689"/>
      <c r="P7689"/>
      <c r="Q7689"/>
      <c r="U7689" s="969"/>
      <c r="V7689" s="38"/>
      <c r="W7689" s="38"/>
    </row>
    <row r="7690" spans="1:23" x14ac:dyDescent="0.35">
      <c r="A7690" s="1088">
        <v>74250</v>
      </c>
      <c r="B7690" s="1089">
        <v>0.79</v>
      </c>
      <c r="C7690" s="361" t="s">
        <v>688</v>
      </c>
      <c r="D7690" s="1"/>
      <c r="E7690" s="987" t="s">
        <v>7410</v>
      </c>
      <c r="F7690" s="3"/>
      <c r="O7690"/>
      <c r="P7690"/>
      <c r="Q7690"/>
      <c r="U7690" s="969"/>
      <c r="V7690" s="38"/>
      <c r="W7690" s="38"/>
    </row>
    <row r="7691" spans="1:23" x14ac:dyDescent="0.35">
      <c r="A7691" s="1088">
        <v>76000</v>
      </c>
      <c r="B7691" s="1089">
        <v>0.3</v>
      </c>
      <c r="C7691" s="121" t="s">
        <v>7373</v>
      </c>
      <c r="D7691" s="1"/>
      <c r="E7691" s="987" t="s">
        <v>7410</v>
      </c>
      <c r="F7691" s="3"/>
      <c r="O7691"/>
      <c r="P7691"/>
      <c r="Q7691"/>
      <c r="U7691" s="969"/>
      <c r="V7691" s="38"/>
      <c r="W7691" s="38"/>
    </row>
    <row r="7692" spans="1:23" x14ac:dyDescent="0.35">
      <c r="A7692" s="1088">
        <v>76000</v>
      </c>
      <c r="B7692" s="1089">
        <v>0.3</v>
      </c>
      <c r="C7692" s="121" t="s">
        <v>7374</v>
      </c>
      <c r="D7692" s="1"/>
      <c r="E7692" s="987" t="s">
        <v>7410</v>
      </c>
      <c r="F7692" s="3"/>
      <c r="O7692"/>
      <c r="P7692"/>
      <c r="Q7692"/>
      <c r="U7692" s="969"/>
      <c r="V7692" s="38"/>
      <c r="W7692" s="38"/>
    </row>
    <row r="7693" spans="1:23" x14ac:dyDescent="0.35">
      <c r="A7693" s="1088">
        <v>76830</v>
      </c>
      <c r="B7693" s="1089">
        <v>0.67</v>
      </c>
      <c r="C7693" s="361" t="s">
        <v>7379</v>
      </c>
      <c r="D7693" s="1"/>
      <c r="E7693" s="987" t="s">
        <v>7410</v>
      </c>
      <c r="F7693" s="3"/>
      <c r="O7693"/>
      <c r="P7693"/>
      <c r="Q7693"/>
      <c r="U7693" s="969"/>
      <c r="V7693" s="38"/>
      <c r="W7693" s="38"/>
    </row>
    <row r="7694" spans="1:23" x14ac:dyDescent="0.35">
      <c r="A7694" s="1484">
        <v>76857</v>
      </c>
      <c r="B7694" s="1485">
        <v>0.49</v>
      </c>
      <c r="C7694" s="355" t="s">
        <v>7416</v>
      </c>
      <c r="D7694" s="1"/>
      <c r="E7694" s="987" t="s">
        <v>7410</v>
      </c>
      <c r="F7694" s="3"/>
      <c r="O7694"/>
      <c r="P7694"/>
      <c r="Q7694"/>
      <c r="U7694" s="969"/>
      <c r="V7694" s="38"/>
      <c r="W7694" s="38"/>
    </row>
    <row r="7695" spans="1:23" x14ac:dyDescent="0.35">
      <c r="A7695" s="1088">
        <v>76882</v>
      </c>
      <c r="B7695" s="1089">
        <v>0.67</v>
      </c>
      <c r="C7695" s="361" t="s">
        <v>7380</v>
      </c>
      <c r="D7695" s="1"/>
      <c r="E7695" s="987" t="s">
        <v>7410</v>
      </c>
      <c r="F7695" s="3"/>
      <c r="O7695"/>
      <c r="P7695"/>
      <c r="Q7695"/>
      <c r="U7695" s="969"/>
      <c r="V7695" s="38"/>
      <c r="W7695" s="38"/>
    </row>
    <row r="7696" spans="1:23" x14ac:dyDescent="0.35">
      <c r="A7696" s="1088">
        <v>76882</v>
      </c>
      <c r="B7696" s="1089">
        <v>0.67</v>
      </c>
      <c r="C7696" s="361" t="s">
        <v>7381</v>
      </c>
      <c r="D7696" s="1"/>
      <c r="E7696" s="987" t="s">
        <v>7410</v>
      </c>
      <c r="F7696" s="3"/>
      <c r="O7696"/>
      <c r="P7696"/>
      <c r="Q7696"/>
      <c r="U7696" s="969"/>
      <c r="V7696" s="38"/>
      <c r="W7696" s="38"/>
    </row>
    <row r="7697" spans="1:23" x14ac:dyDescent="0.35">
      <c r="A7697" s="1725">
        <v>77067</v>
      </c>
      <c r="B7697" s="1726">
        <v>0.74</v>
      </c>
      <c r="C7697" s="361" t="s">
        <v>7382</v>
      </c>
      <c r="D7697" s="1"/>
      <c r="E7697" s="987" t="s">
        <v>7410</v>
      </c>
      <c r="F7697" s="3"/>
      <c r="O7697"/>
      <c r="P7697"/>
      <c r="Q7697"/>
      <c r="U7697" s="969"/>
      <c r="V7697" s="38"/>
      <c r="W7697" s="38"/>
    </row>
    <row r="7698" spans="1:23" x14ac:dyDescent="0.35">
      <c r="A7698" s="1727">
        <v>78014</v>
      </c>
      <c r="B7698" s="1728">
        <v>0.49</v>
      </c>
      <c r="C7698" s="361" t="s">
        <v>7376</v>
      </c>
      <c r="D7698" s="1"/>
      <c r="E7698" s="987" t="s">
        <v>7410</v>
      </c>
      <c r="F7698" s="3"/>
      <c r="O7698"/>
      <c r="P7698"/>
      <c r="Q7698"/>
      <c r="U7698" s="969"/>
      <c r="V7698" s="38"/>
      <c r="W7698" s="38"/>
    </row>
    <row r="7699" spans="1:23" x14ac:dyDescent="0.35">
      <c r="A7699" s="1088">
        <v>78227</v>
      </c>
      <c r="B7699" s="1089">
        <v>0.88</v>
      </c>
      <c r="C7699" s="361" t="s">
        <v>7383</v>
      </c>
      <c r="D7699" s="1126"/>
      <c r="E7699" s="987" t="s">
        <v>7410</v>
      </c>
      <c r="F7699" s="3"/>
      <c r="O7699"/>
      <c r="P7699"/>
      <c r="Q7699"/>
      <c r="U7699" s="969"/>
      <c r="V7699" s="38"/>
      <c r="W7699" s="38"/>
    </row>
    <row r="7700" spans="1:23" x14ac:dyDescent="0.35">
      <c r="A7700" s="1088">
        <v>78227</v>
      </c>
      <c r="B7700" s="1089">
        <v>0.88</v>
      </c>
      <c r="C7700" s="361" t="s">
        <v>7384</v>
      </c>
      <c r="D7700" s="1"/>
      <c r="E7700" s="987" t="s">
        <v>7410</v>
      </c>
      <c r="F7700" s="3"/>
      <c r="O7700"/>
      <c r="P7700"/>
      <c r="Q7700"/>
      <c r="U7700" s="969"/>
      <c r="V7700" s="38"/>
      <c r="W7700" s="38"/>
    </row>
    <row r="7701" spans="1:23" x14ac:dyDescent="0.35">
      <c r="A7701" s="1088">
        <v>78264</v>
      </c>
      <c r="B7701" s="1089">
        <v>0.77</v>
      </c>
      <c r="C7701" s="121" t="s">
        <v>7417</v>
      </c>
      <c r="D7701" s="1"/>
      <c r="E7701" s="987" t="s">
        <v>7410</v>
      </c>
      <c r="F7701" s="3"/>
      <c r="O7701"/>
      <c r="P7701"/>
      <c r="Q7701"/>
      <c r="U7701" s="969"/>
      <c r="V7701" s="38"/>
      <c r="W7701" s="38"/>
    </row>
    <row r="7702" spans="1:23" x14ac:dyDescent="0.35">
      <c r="A7702" s="1088">
        <v>78278</v>
      </c>
      <c r="B7702" s="1089">
        <v>0.97</v>
      </c>
      <c r="C7702" s="121" t="s">
        <v>7418</v>
      </c>
      <c r="D7702" s="1"/>
      <c r="E7702" s="987" t="s">
        <v>7410</v>
      </c>
      <c r="F7702" s="3"/>
      <c r="O7702"/>
      <c r="P7702"/>
      <c r="Q7702"/>
      <c r="U7702" s="969"/>
      <c r="V7702" s="38"/>
      <c r="W7702" s="38"/>
    </row>
    <row r="7703" spans="1:23" x14ac:dyDescent="0.35">
      <c r="A7703" s="1088">
        <v>78452</v>
      </c>
      <c r="B7703" s="1089">
        <v>1.58</v>
      </c>
      <c r="C7703" s="121" t="s">
        <v>7425</v>
      </c>
      <c r="D7703" s="1"/>
      <c r="E7703" s="987" t="s">
        <v>7410</v>
      </c>
      <c r="F7703" s="3"/>
      <c r="O7703"/>
      <c r="P7703"/>
      <c r="Q7703"/>
      <c r="U7703" s="969"/>
      <c r="V7703" s="38"/>
      <c r="W7703" s="38"/>
    </row>
    <row r="7704" spans="1:23" x14ac:dyDescent="0.35">
      <c r="A7704" s="1484">
        <v>78831</v>
      </c>
      <c r="B7704" s="1485">
        <v>1.77</v>
      </c>
      <c r="C7704" s="355" t="s">
        <v>7426</v>
      </c>
      <c r="D7704" s="1"/>
      <c r="E7704" s="987" t="s">
        <v>7410</v>
      </c>
      <c r="F7704" s="3"/>
      <c r="O7704"/>
      <c r="P7704"/>
      <c r="Q7704"/>
      <c r="U7704" s="969"/>
      <c r="V7704" s="38"/>
      <c r="W7704" s="38"/>
    </row>
    <row r="7705" spans="1:23" x14ac:dyDescent="0.35">
      <c r="A7705" s="1088">
        <v>93923</v>
      </c>
      <c r="B7705" s="1089">
        <v>0.44</v>
      </c>
      <c r="C7705" s="121" t="s">
        <v>7414</v>
      </c>
      <c r="D7705" s="1"/>
      <c r="E7705" s="987" t="s">
        <v>7410</v>
      </c>
      <c r="F7705" s="3"/>
      <c r="O7705"/>
      <c r="P7705"/>
      <c r="Q7705"/>
      <c r="U7705" s="969"/>
      <c r="V7705" s="38"/>
      <c r="W7705" s="38"/>
    </row>
    <row r="7706" spans="1:23" x14ac:dyDescent="0.35">
      <c r="A7706" s="1088">
        <v>93926</v>
      </c>
      <c r="B7706" s="1089">
        <v>0.49</v>
      </c>
      <c r="C7706" s="361" t="s">
        <v>7377</v>
      </c>
      <c r="D7706" s="1"/>
      <c r="E7706" s="987" t="s">
        <v>7410</v>
      </c>
      <c r="F7706" s="3"/>
      <c r="O7706"/>
      <c r="P7706"/>
      <c r="Q7706"/>
      <c r="U7706" s="969"/>
      <c r="V7706" s="38"/>
      <c r="W7706" s="38"/>
    </row>
    <row r="7707" spans="1:23" x14ac:dyDescent="0.35">
      <c r="A7707" s="1088">
        <v>93926</v>
      </c>
      <c r="B7707" s="1089">
        <v>0.49</v>
      </c>
      <c r="C7707" s="361" t="s">
        <v>7378</v>
      </c>
      <c r="D7707" s="1"/>
      <c r="E7707" s="987" t="s">
        <v>7410</v>
      </c>
      <c r="F7707" s="3"/>
      <c r="O7707"/>
      <c r="P7707"/>
      <c r="Q7707"/>
      <c r="U7707" s="969"/>
      <c r="V7707" s="38"/>
      <c r="W7707" s="38"/>
    </row>
    <row r="7708" spans="1:23" x14ac:dyDescent="0.35">
      <c r="A7708" s="1088">
        <v>93971</v>
      </c>
      <c r="B7708" s="1089">
        <v>0.44</v>
      </c>
      <c r="C7708" s="361" t="s">
        <v>7415</v>
      </c>
      <c r="D7708" s="1"/>
      <c r="E7708" s="987" t="s">
        <v>7410</v>
      </c>
      <c r="F7708" s="3"/>
      <c r="O7708"/>
      <c r="P7708"/>
      <c r="Q7708"/>
      <c r="U7708" s="969"/>
      <c r="V7708" s="38"/>
      <c r="W7708" s="38"/>
    </row>
    <row r="7709" spans="1:23" x14ac:dyDescent="0.35">
      <c r="A7709" s="1088" t="s">
        <v>20</v>
      </c>
      <c r="B7709" s="1089">
        <v>0.32</v>
      </c>
      <c r="C7709" s="361" t="s">
        <v>7375</v>
      </c>
      <c r="D7709" s="1"/>
      <c r="E7709" s="987" t="s">
        <v>7410</v>
      </c>
      <c r="F7709" s="3"/>
      <c r="O7709"/>
      <c r="P7709"/>
      <c r="Q7709"/>
      <c r="U7709" s="969"/>
      <c r="V7709" s="38"/>
      <c r="W7709" s="38"/>
    </row>
    <row r="7710" spans="1:23" x14ac:dyDescent="0.35">
      <c r="A7710" s="1088" t="s">
        <v>863</v>
      </c>
      <c r="B7710" s="1089">
        <v>1.33</v>
      </c>
      <c r="C7710" s="361" t="s">
        <v>7423</v>
      </c>
      <c r="E7710" s="987" t="s">
        <v>7410</v>
      </c>
      <c r="F7710" s="3"/>
      <c r="O7710"/>
      <c r="P7710"/>
      <c r="Q7710"/>
      <c r="U7710" s="969"/>
      <c r="V7710" s="38"/>
      <c r="W7710" s="38"/>
    </row>
    <row r="7711" spans="1:23" x14ac:dyDescent="0.35">
      <c r="A7711" s="1088" t="s">
        <v>863</v>
      </c>
      <c r="B7711" s="1089">
        <v>1.33</v>
      </c>
      <c r="C7711" s="361" t="s">
        <v>7424</v>
      </c>
      <c r="D7711" s="1"/>
      <c r="E7711" s="987" t="s">
        <v>7410</v>
      </c>
      <c r="F7711" s="3"/>
      <c r="O7711"/>
      <c r="P7711"/>
      <c r="Q7711"/>
      <c r="U7711" s="969"/>
      <c r="V7711" s="38"/>
      <c r="W7711" s="38"/>
    </row>
    <row r="7712" spans="1:23" x14ac:dyDescent="0.35">
      <c r="A7712" s="1032">
        <v>70030</v>
      </c>
      <c r="B7712" s="1048">
        <v>0.18</v>
      </c>
      <c r="C7712" s="1073" t="s">
        <v>7482</v>
      </c>
      <c r="D7712" s="1"/>
      <c r="E7712" s="996" t="s">
        <v>7428</v>
      </c>
      <c r="F7712" s="3"/>
      <c r="O7712"/>
      <c r="P7712"/>
      <c r="Q7712"/>
      <c r="U7712" s="969"/>
      <c r="V7712" s="38"/>
      <c r="W7712" s="38"/>
    </row>
    <row r="7713" spans="1:23" x14ac:dyDescent="0.35">
      <c r="A7713" s="1032">
        <v>70100</v>
      </c>
      <c r="B7713" s="1048">
        <v>0.18</v>
      </c>
      <c r="C7713" s="1073" t="s">
        <v>7483</v>
      </c>
      <c r="D7713" s="1"/>
      <c r="E7713" s="996" t="s">
        <v>7428</v>
      </c>
      <c r="F7713" s="3"/>
      <c r="O7713"/>
      <c r="P7713"/>
      <c r="Q7713"/>
      <c r="U7713" s="969"/>
      <c r="V7713" s="38"/>
      <c r="W7713" s="38"/>
    </row>
    <row r="7714" spans="1:23" x14ac:dyDescent="0.35">
      <c r="A7714" s="1032">
        <v>70110</v>
      </c>
      <c r="B7714" s="1048">
        <v>0.24</v>
      </c>
      <c r="C7714" s="1073" t="s">
        <v>7526</v>
      </c>
      <c r="D7714" s="1"/>
      <c r="E7714" s="996" t="s">
        <v>7428</v>
      </c>
      <c r="F7714" s="3"/>
      <c r="O7714"/>
      <c r="P7714"/>
      <c r="Q7714"/>
      <c r="U7714" s="969"/>
      <c r="V7714" s="38"/>
      <c r="W7714" s="38"/>
    </row>
    <row r="7715" spans="1:23" x14ac:dyDescent="0.35">
      <c r="A7715" s="1032">
        <v>70120</v>
      </c>
      <c r="B7715" s="1048">
        <v>0.18</v>
      </c>
      <c r="C7715" s="1073" t="s">
        <v>7484</v>
      </c>
      <c r="D7715" s="1"/>
      <c r="E7715" s="996" t="s">
        <v>7428</v>
      </c>
      <c r="F7715" s="3"/>
      <c r="O7715"/>
      <c r="P7715"/>
      <c r="Q7715"/>
      <c r="U7715" s="969"/>
      <c r="V7715" s="38"/>
      <c r="W7715" s="38"/>
    </row>
    <row r="7716" spans="1:23" x14ac:dyDescent="0.35">
      <c r="A7716" s="1032">
        <v>70130</v>
      </c>
      <c r="B7716" s="1048">
        <v>0.33</v>
      </c>
      <c r="C7716" s="1073" t="s">
        <v>7553</v>
      </c>
      <c r="D7716" s="1"/>
      <c r="E7716" s="996" t="s">
        <v>7428</v>
      </c>
      <c r="F7716" s="3"/>
      <c r="O7716"/>
      <c r="P7716"/>
      <c r="Q7716"/>
      <c r="U7716" s="969"/>
      <c r="V7716" s="38"/>
      <c r="W7716" s="38"/>
    </row>
    <row r="7717" spans="1:23" x14ac:dyDescent="0.35">
      <c r="A7717" s="1032">
        <v>70134</v>
      </c>
      <c r="B7717" s="1048">
        <v>0.33</v>
      </c>
      <c r="C7717" s="1073" t="s">
        <v>7554</v>
      </c>
      <c r="D7717" s="1"/>
      <c r="E7717" s="996" t="s">
        <v>7428</v>
      </c>
      <c r="F7717" s="3"/>
      <c r="O7717"/>
      <c r="P7717"/>
      <c r="Q7717"/>
      <c r="U7717" s="969"/>
      <c r="V7717" s="38"/>
      <c r="W7717" s="38"/>
    </row>
    <row r="7718" spans="1:23" x14ac:dyDescent="0.35">
      <c r="A7718" s="1032">
        <v>70140</v>
      </c>
      <c r="B7718" s="1048">
        <v>0.19</v>
      </c>
      <c r="C7718" s="1073" t="s">
        <v>7500</v>
      </c>
      <c r="D7718" s="1"/>
      <c r="E7718" s="996" t="s">
        <v>7428</v>
      </c>
      <c r="F7718" s="3"/>
      <c r="O7718"/>
      <c r="P7718"/>
      <c r="Q7718"/>
      <c r="U7718" s="969"/>
      <c r="V7718" s="38"/>
      <c r="W7718" s="38"/>
    </row>
    <row r="7719" spans="1:23" x14ac:dyDescent="0.35">
      <c r="A7719" s="1032">
        <v>70150</v>
      </c>
      <c r="B7719" s="1048">
        <v>0.25</v>
      </c>
      <c r="C7719" s="1073" t="s">
        <v>7528</v>
      </c>
      <c r="D7719" s="1"/>
      <c r="E7719" s="996" t="s">
        <v>7428</v>
      </c>
      <c r="F7719" s="3"/>
      <c r="O7719"/>
      <c r="P7719"/>
      <c r="Q7719"/>
      <c r="U7719" s="969"/>
      <c r="V7719" s="38"/>
      <c r="W7719" s="38"/>
    </row>
    <row r="7720" spans="1:23" x14ac:dyDescent="0.35">
      <c r="A7720" s="1032">
        <v>70160</v>
      </c>
      <c r="B7720" s="1048">
        <v>0.17</v>
      </c>
      <c r="C7720" s="1073" t="s">
        <v>7464</v>
      </c>
      <c r="D7720" s="1"/>
      <c r="E7720" s="996" t="s">
        <v>7428</v>
      </c>
      <c r="F7720" s="3"/>
      <c r="O7720"/>
      <c r="P7720"/>
      <c r="Q7720"/>
      <c r="U7720" s="969"/>
      <c r="V7720" s="38"/>
      <c r="W7720" s="38"/>
    </row>
    <row r="7721" spans="1:23" x14ac:dyDescent="0.35">
      <c r="A7721" s="1032">
        <v>70200</v>
      </c>
      <c r="B7721" s="1048">
        <v>0.27</v>
      </c>
      <c r="C7721" s="1073" t="s">
        <v>7540</v>
      </c>
      <c r="D7721" s="1"/>
      <c r="E7721" s="996" t="s">
        <v>7428</v>
      </c>
      <c r="F7721" s="3"/>
      <c r="O7721"/>
      <c r="P7721"/>
      <c r="Q7721"/>
      <c r="U7721" s="969"/>
      <c r="V7721" s="38"/>
      <c r="W7721" s="38"/>
    </row>
    <row r="7722" spans="1:23" x14ac:dyDescent="0.35">
      <c r="A7722" s="1032">
        <v>70210</v>
      </c>
      <c r="B7722" s="1048">
        <v>0.17</v>
      </c>
      <c r="C7722" s="1073" t="s">
        <v>7465</v>
      </c>
      <c r="D7722" s="1"/>
      <c r="E7722" s="996" t="s">
        <v>7428</v>
      </c>
      <c r="F7722" s="3"/>
      <c r="O7722"/>
      <c r="P7722"/>
      <c r="Q7722"/>
      <c r="U7722" s="969"/>
      <c r="V7722" s="38"/>
      <c r="W7722" s="38"/>
    </row>
    <row r="7723" spans="1:23" x14ac:dyDescent="0.35">
      <c r="A7723" s="1032">
        <v>70220</v>
      </c>
      <c r="B7723" s="1048">
        <v>0.21</v>
      </c>
      <c r="C7723" s="1073" t="s">
        <v>7507</v>
      </c>
      <c r="D7723" s="1"/>
      <c r="E7723" s="996" t="s">
        <v>7428</v>
      </c>
      <c r="F7723" s="3"/>
      <c r="O7723"/>
      <c r="P7723"/>
      <c r="Q7723"/>
      <c r="U7723" s="969"/>
      <c r="V7723" s="38"/>
      <c r="W7723" s="38"/>
    </row>
    <row r="7724" spans="1:23" x14ac:dyDescent="0.35">
      <c r="A7724" s="1032">
        <v>70250</v>
      </c>
      <c r="B7724" s="1048">
        <v>0.18</v>
      </c>
      <c r="C7724" s="1073" t="s">
        <v>7485</v>
      </c>
      <c r="D7724" s="1"/>
      <c r="E7724" s="996" t="s">
        <v>7428</v>
      </c>
      <c r="F7724" s="3"/>
      <c r="O7724"/>
      <c r="P7724"/>
      <c r="Q7724"/>
      <c r="U7724" s="969"/>
      <c r="V7724" s="38"/>
      <c r="W7724" s="38"/>
    </row>
    <row r="7725" spans="1:23" x14ac:dyDescent="0.35">
      <c r="A7725" s="1032">
        <v>70260</v>
      </c>
      <c r="B7725" s="1048">
        <v>0.27</v>
      </c>
      <c r="C7725" s="1073" t="s">
        <v>7541</v>
      </c>
      <c r="D7725" s="1"/>
      <c r="E7725" s="996" t="s">
        <v>7428</v>
      </c>
      <c r="F7725" s="3"/>
      <c r="O7725"/>
      <c r="P7725"/>
      <c r="Q7725"/>
      <c r="U7725" s="969"/>
      <c r="V7725" s="38"/>
      <c r="W7725" s="38"/>
    </row>
    <row r="7726" spans="1:23" x14ac:dyDescent="0.35">
      <c r="A7726" s="1032">
        <v>70328</v>
      </c>
      <c r="B7726" s="1048">
        <v>0.18</v>
      </c>
      <c r="C7726" s="1073" t="s">
        <v>7486</v>
      </c>
      <c r="D7726" s="1"/>
      <c r="E7726" s="996" t="s">
        <v>7428</v>
      </c>
      <c r="F7726" s="3"/>
      <c r="O7726"/>
      <c r="P7726"/>
      <c r="Q7726"/>
      <c r="U7726" s="969"/>
      <c r="V7726" s="38"/>
      <c r="W7726" s="38"/>
    </row>
    <row r="7727" spans="1:23" x14ac:dyDescent="0.35">
      <c r="A7727" s="1032">
        <v>70328</v>
      </c>
      <c r="B7727" s="1048">
        <v>0.18</v>
      </c>
      <c r="C7727" s="1073" t="s">
        <v>7487</v>
      </c>
      <c r="D7727" s="1"/>
      <c r="E7727" s="996" t="s">
        <v>7428</v>
      </c>
      <c r="F7727" s="3"/>
      <c r="O7727"/>
      <c r="P7727"/>
      <c r="Q7727"/>
      <c r="U7727" s="969"/>
      <c r="V7727" s="38"/>
      <c r="W7727" s="38"/>
    </row>
    <row r="7728" spans="1:23" x14ac:dyDescent="0.35">
      <c r="A7728" s="1032">
        <v>70330</v>
      </c>
      <c r="B7728" s="1048">
        <v>0.23</v>
      </c>
      <c r="C7728" s="1073" t="s">
        <v>7525</v>
      </c>
      <c r="D7728" s="1"/>
      <c r="E7728" s="996" t="s">
        <v>7428</v>
      </c>
      <c r="F7728" s="3"/>
      <c r="O7728"/>
      <c r="P7728"/>
      <c r="Q7728"/>
      <c r="U7728" s="969"/>
      <c r="V7728" s="38"/>
      <c r="W7728" s="38"/>
    </row>
    <row r="7729" spans="1:23" x14ac:dyDescent="0.35">
      <c r="A7729" s="1032">
        <v>70336</v>
      </c>
      <c r="B7729" s="1048">
        <v>1.44</v>
      </c>
      <c r="C7729" s="1073" t="s">
        <v>7818</v>
      </c>
      <c r="D7729" s="1"/>
      <c r="E7729" s="996" t="s">
        <v>7428</v>
      </c>
      <c r="F7729" s="3"/>
      <c r="O7729"/>
      <c r="P7729"/>
      <c r="Q7729"/>
      <c r="U7729" s="969"/>
      <c r="V7729" s="38"/>
      <c r="W7729" s="38"/>
    </row>
    <row r="7730" spans="1:23" x14ac:dyDescent="0.35">
      <c r="A7730" s="1032">
        <v>70336</v>
      </c>
      <c r="B7730" s="1048">
        <v>1.44</v>
      </c>
      <c r="C7730" s="1073" t="s">
        <v>7818</v>
      </c>
      <c r="D7730" s="1"/>
      <c r="E7730" s="996" t="s">
        <v>7428</v>
      </c>
      <c r="F7730" s="3"/>
      <c r="O7730"/>
      <c r="P7730"/>
      <c r="Q7730"/>
      <c r="U7730" s="969"/>
      <c r="V7730" s="38"/>
      <c r="W7730" s="38"/>
    </row>
    <row r="7731" spans="1:23" x14ac:dyDescent="0.35">
      <c r="A7731" s="1032">
        <v>70360</v>
      </c>
      <c r="B7731" s="1048">
        <v>0.18</v>
      </c>
      <c r="C7731" s="1073" t="s">
        <v>7488</v>
      </c>
      <c r="D7731" s="1"/>
      <c r="E7731" s="996" t="s">
        <v>7428</v>
      </c>
      <c r="F7731" s="3"/>
      <c r="O7731"/>
      <c r="P7731"/>
      <c r="Q7731"/>
      <c r="U7731" s="969"/>
      <c r="V7731" s="38"/>
      <c r="W7731" s="38"/>
    </row>
    <row r="7732" spans="1:23" x14ac:dyDescent="0.35">
      <c r="A7732" s="1032">
        <v>70450</v>
      </c>
      <c r="B7732" s="1048">
        <v>0.83</v>
      </c>
      <c r="C7732" s="1073" t="s">
        <v>7633</v>
      </c>
      <c r="D7732" s="1"/>
      <c r="E7732" s="996" t="s">
        <v>7428</v>
      </c>
      <c r="F7732" s="3"/>
      <c r="O7732"/>
      <c r="P7732"/>
      <c r="Q7732"/>
      <c r="U7732" s="969"/>
      <c r="V7732" s="38"/>
      <c r="W7732" s="38"/>
    </row>
    <row r="7733" spans="1:23" x14ac:dyDescent="0.35">
      <c r="A7733" s="1032">
        <v>70460</v>
      </c>
      <c r="B7733" s="1048">
        <v>1.1000000000000001</v>
      </c>
      <c r="C7733" s="1073" t="s">
        <v>7674</v>
      </c>
      <c r="D7733" s="1"/>
      <c r="E7733" s="996" t="s">
        <v>7428</v>
      </c>
      <c r="F7733" s="3"/>
      <c r="O7733"/>
      <c r="P7733"/>
      <c r="Q7733"/>
      <c r="U7733" s="969"/>
      <c r="V7733" s="38"/>
      <c r="W7733" s="38"/>
    </row>
    <row r="7734" spans="1:23" x14ac:dyDescent="0.35">
      <c r="A7734" s="1032">
        <v>70470</v>
      </c>
      <c r="B7734" s="1048">
        <v>1.24</v>
      </c>
      <c r="C7734" s="1073" t="s">
        <v>7747</v>
      </c>
      <c r="D7734" s="1"/>
      <c r="E7734" s="996" t="s">
        <v>7428</v>
      </c>
      <c r="F7734" s="3"/>
      <c r="O7734"/>
      <c r="P7734"/>
      <c r="Q7734"/>
      <c r="U7734" s="969"/>
      <c r="V7734" s="38"/>
      <c r="W7734" s="38"/>
    </row>
    <row r="7735" spans="1:23" x14ac:dyDescent="0.35">
      <c r="A7735" s="1032">
        <v>70480</v>
      </c>
      <c r="B7735" s="1048">
        <v>1.25</v>
      </c>
      <c r="C7735" s="1073" t="s">
        <v>7764</v>
      </c>
      <c r="D7735" s="1"/>
      <c r="E7735" s="996" t="s">
        <v>7428</v>
      </c>
      <c r="F7735" s="3"/>
      <c r="O7735"/>
      <c r="P7735"/>
      <c r="Q7735"/>
      <c r="U7735" s="969"/>
      <c r="V7735" s="38"/>
      <c r="W7735" s="38"/>
    </row>
    <row r="7736" spans="1:23" x14ac:dyDescent="0.35">
      <c r="A7736" s="1032">
        <v>70480</v>
      </c>
      <c r="B7736" s="1048">
        <v>1.25</v>
      </c>
      <c r="C7736" s="1073" t="s">
        <v>7765</v>
      </c>
      <c r="D7736" s="1"/>
      <c r="E7736" s="996" t="s">
        <v>7428</v>
      </c>
      <c r="F7736" s="3"/>
      <c r="O7736"/>
      <c r="P7736"/>
      <c r="Q7736"/>
      <c r="U7736" s="969"/>
      <c r="V7736" s="38"/>
      <c r="W7736" s="38"/>
    </row>
    <row r="7737" spans="1:23" x14ac:dyDescent="0.35">
      <c r="A7737" s="1032">
        <v>70480</v>
      </c>
      <c r="B7737" s="1048">
        <v>1.25</v>
      </c>
      <c r="C7737" s="1073" t="s">
        <v>7766</v>
      </c>
      <c r="D7737" s="1"/>
      <c r="E7737" s="996" t="s">
        <v>7428</v>
      </c>
      <c r="F7737" s="3"/>
      <c r="O7737"/>
      <c r="P7737"/>
      <c r="Q7737"/>
      <c r="U7737" s="969"/>
      <c r="V7737" s="38"/>
      <c r="W7737" s="38"/>
    </row>
    <row r="7738" spans="1:23" x14ac:dyDescent="0.35">
      <c r="A7738" s="1032">
        <v>70480</v>
      </c>
      <c r="B7738" s="1048">
        <v>1.25</v>
      </c>
      <c r="C7738" s="1073" t="s">
        <v>7767</v>
      </c>
      <c r="D7738" s="1"/>
      <c r="E7738" s="996" t="s">
        <v>7428</v>
      </c>
      <c r="F7738" s="3"/>
      <c r="O7738"/>
      <c r="P7738"/>
      <c r="Q7738"/>
      <c r="U7738" s="969"/>
      <c r="V7738" s="38"/>
      <c r="W7738" s="38"/>
    </row>
    <row r="7739" spans="1:23" x14ac:dyDescent="0.35">
      <c r="A7739" s="1032">
        <v>70480</v>
      </c>
      <c r="B7739" s="1048">
        <v>1.25</v>
      </c>
      <c r="C7739" s="1073" t="s">
        <v>7768</v>
      </c>
      <c r="D7739" s="1"/>
      <c r="E7739" s="996" t="s">
        <v>7428</v>
      </c>
      <c r="F7739" s="3"/>
      <c r="O7739"/>
      <c r="P7739"/>
      <c r="Q7739"/>
      <c r="U7739" s="969"/>
      <c r="V7739" s="38"/>
      <c r="W7739" s="38"/>
    </row>
    <row r="7740" spans="1:23" x14ac:dyDescent="0.35">
      <c r="A7740" s="1032">
        <v>70480</v>
      </c>
      <c r="B7740" s="1048">
        <v>1.25</v>
      </c>
      <c r="C7740" s="1073" t="s">
        <v>5578</v>
      </c>
      <c r="D7740" s="1"/>
      <c r="E7740" s="996" t="s">
        <v>7428</v>
      </c>
      <c r="F7740" s="3"/>
      <c r="O7740"/>
      <c r="P7740"/>
      <c r="Q7740"/>
      <c r="U7740" s="969"/>
      <c r="V7740" s="38"/>
      <c r="W7740" s="38"/>
    </row>
    <row r="7741" spans="1:23" x14ac:dyDescent="0.35">
      <c r="A7741" s="1032">
        <v>70480</v>
      </c>
      <c r="B7741" s="1048">
        <v>1.25</v>
      </c>
      <c r="C7741" s="1073" t="s">
        <v>7769</v>
      </c>
      <c r="D7741" s="1"/>
      <c r="E7741" s="996" t="s">
        <v>7428</v>
      </c>
      <c r="F7741" s="3"/>
      <c r="O7741"/>
      <c r="P7741"/>
      <c r="Q7741"/>
      <c r="U7741" s="969"/>
      <c r="V7741" s="38"/>
      <c r="W7741" s="38"/>
    </row>
    <row r="7742" spans="1:23" x14ac:dyDescent="0.35">
      <c r="A7742" s="1032">
        <v>70480</v>
      </c>
      <c r="B7742" s="1048">
        <v>1.25</v>
      </c>
      <c r="C7742" s="1073" t="s">
        <v>7770</v>
      </c>
      <c r="D7742" s="1"/>
      <c r="E7742" s="996" t="s">
        <v>7428</v>
      </c>
      <c r="F7742" s="3"/>
      <c r="O7742"/>
      <c r="P7742"/>
      <c r="Q7742"/>
      <c r="U7742" s="969"/>
      <c r="V7742" s="38"/>
      <c r="W7742" s="38"/>
    </row>
    <row r="7743" spans="1:23" x14ac:dyDescent="0.35">
      <c r="A7743" s="1032">
        <v>70480</v>
      </c>
      <c r="B7743" s="1048">
        <v>1.25</v>
      </c>
      <c r="C7743" s="1073" t="s">
        <v>7771</v>
      </c>
      <c r="D7743" s="1"/>
      <c r="E7743" s="996" t="s">
        <v>7428</v>
      </c>
      <c r="F7743" s="3"/>
      <c r="O7743"/>
      <c r="P7743"/>
      <c r="Q7743"/>
      <c r="U7743" s="969"/>
      <c r="V7743" s="38"/>
      <c r="W7743" s="38"/>
    </row>
    <row r="7744" spans="1:23" x14ac:dyDescent="0.35">
      <c r="A7744" s="1032">
        <v>70481</v>
      </c>
      <c r="B7744" s="1048">
        <v>1.1000000000000001</v>
      </c>
      <c r="C7744" s="1073" t="s">
        <v>7675</v>
      </c>
      <c r="D7744" s="1"/>
      <c r="E7744" s="996" t="s">
        <v>7428</v>
      </c>
      <c r="F7744" s="3"/>
      <c r="O7744"/>
      <c r="P7744"/>
      <c r="Q7744"/>
      <c r="U7744" s="969"/>
      <c r="V7744" s="38"/>
      <c r="W7744" s="38"/>
    </row>
    <row r="7745" spans="1:23" x14ac:dyDescent="0.35">
      <c r="A7745" s="1032">
        <v>70481</v>
      </c>
      <c r="B7745" s="1048">
        <v>1.1000000000000001</v>
      </c>
      <c r="C7745" s="1073" t="s">
        <v>7676</v>
      </c>
      <c r="D7745" s="1"/>
      <c r="E7745" s="996" t="s">
        <v>7428</v>
      </c>
      <c r="F7745" s="3"/>
      <c r="O7745"/>
      <c r="P7745"/>
      <c r="Q7745"/>
      <c r="U7745" s="969"/>
      <c r="V7745" s="38"/>
      <c r="W7745" s="38"/>
    </row>
    <row r="7746" spans="1:23" x14ac:dyDescent="0.35">
      <c r="A7746" s="1032">
        <v>70481</v>
      </c>
      <c r="B7746" s="1048">
        <v>1.1000000000000001</v>
      </c>
      <c r="C7746" s="1073" t="s">
        <v>7677</v>
      </c>
      <c r="D7746" s="1"/>
      <c r="E7746" s="996" t="s">
        <v>7428</v>
      </c>
      <c r="F7746" s="3"/>
      <c r="O7746"/>
      <c r="P7746"/>
      <c r="Q7746"/>
      <c r="U7746" s="969"/>
      <c r="V7746" s="38"/>
      <c r="W7746" s="38"/>
    </row>
    <row r="7747" spans="1:23" x14ac:dyDescent="0.35">
      <c r="A7747" s="1032">
        <v>70481</v>
      </c>
      <c r="B7747" s="1048">
        <v>1.1000000000000001</v>
      </c>
      <c r="C7747" s="1073" t="s">
        <v>7678</v>
      </c>
      <c r="D7747" s="1"/>
      <c r="E7747" s="996" t="s">
        <v>7428</v>
      </c>
      <c r="F7747" s="3"/>
      <c r="O7747"/>
      <c r="P7747"/>
      <c r="Q7747"/>
      <c r="U7747" s="969"/>
      <c r="V7747" s="38"/>
      <c r="W7747" s="38"/>
    </row>
    <row r="7748" spans="1:23" x14ac:dyDescent="0.35">
      <c r="A7748" s="1032">
        <v>70481</v>
      </c>
      <c r="B7748" s="1048">
        <v>1.1000000000000001</v>
      </c>
      <c r="C7748" s="1073" t="s">
        <v>7679</v>
      </c>
      <c r="D7748" s="1"/>
      <c r="E7748" s="996" t="s">
        <v>7428</v>
      </c>
      <c r="F7748" s="3"/>
      <c r="O7748"/>
      <c r="P7748"/>
      <c r="Q7748"/>
      <c r="U7748" s="969"/>
      <c r="V7748" s="38"/>
      <c r="W7748" s="38"/>
    </row>
    <row r="7749" spans="1:23" x14ac:dyDescent="0.35">
      <c r="A7749" s="1032">
        <v>70481</v>
      </c>
      <c r="B7749" s="1048">
        <v>1.1000000000000001</v>
      </c>
      <c r="C7749" s="1073" t="s">
        <v>6049</v>
      </c>
      <c r="D7749" s="1"/>
      <c r="E7749" s="996" t="s">
        <v>7428</v>
      </c>
      <c r="F7749" s="3"/>
      <c r="O7749"/>
      <c r="P7749"/>
      <c r="Q7749"/>
      <c r="U7749" s="969"/>
      <c r="V7749" s="38"/>
      <c r="W7749" s="38"/>
    </row>
    <row r="7750" spans="1:23" x14ac:dyDescent="0.35">
      <c r="A7750" s="1032">
        <v>70481</v>
      </c>
      <c r="B7750" s="1048">
        <v>1.1000000000000001</v>
      </c>
      <c r="C7750" s="1073" t="s">
        <v>7680</v>
      </c>
      <c r="D7750" s="1"/>
      <c r="E7750" s="996" t="s">
        <v>7428</v>
      </c>
      <c r="F7750" s="3"/>
      <c r="O7750"/>
      <c r="P7750"/>
      <c r="Q7750"/>
      <c r="U7750" s="969"/>
      <c r="V7750" s="38"/>
      <c r="W7750" s="38"/>
    </row>
    <row r="7751" spans="1:23" x14ac:dyDescent="0.35">
      <c r="A7751" s="1032">
        <v>70481</v>
      </c>
      <c r="B7751" s="1048">
        <v>1.1000000000000001</v>
      </c>
      <c r="C7751" s="1073" t="s">
        <v>7681</v>
      </c>
      <c r="D7751" s="1"/>
      <c r="E7751" s="996" t="s">
        <v>7428</v>
      </c>
      <c r="F7751" s="3"/>
      <c r="O7751"/>
      <c r="P7751"/>
      <c r="Q7751"/>
      <c r="U7751" s="969"/>
      <c r="V7751" s="38"/>
      <c r="W7751" s="38"/>
    </row>
    <row r="7752" spans="1:23" x14ac:dyDescent="0.35">
      <c r="A7752" s="1032">
        <v>70482</v>
      </c>
      <c r="B7752" s="1048">
        <v>1.24</v>
      </c>
      <c r="C7752" s="1073" t="s">
        <v>7748</v>
      </c>
      <c r="D7752" s="1"/>
      <c r="E7752" s="996" t="s">
        <v>7428</v>
      </c>
      <c r="F7752" s="3"/>
      <c r="O7752"/>
      <c r="P7752"/>
      <c r="Q7752"/>
      <c r="U7752" s="969"/>
      <c r="V7752" s="38"/>
      <c r="W7752" s="38"/>
    </row>
    <row r="7753" spans="1:23" x14ac:dyDescent="0.35">
      <c r="A7753" s="1032">
        <v>70482</v>
      </c>
      <c r="B7753" s="1048">
        <v>1.24</v>
      </c>
      <c r="C7753" s="1073" t="s">
        <v>7749</v>
      </c>
      <c r="D7753" s="1"/>
      <c r="E7753" s="996" t="s">
        <v>7428</v>
      </c>
      <c r="F7753" s="3"/>
      <c r="O7753"/>
      <c r="P7753"/>
      <c r="Q7753"/>
      <c r="U7753" s="969"/>
      <c r="V7753" s="38"/>
      <c r="W7753" s="38"/>
    </row>
    <row r="7754" spans="1:23" x14ac:dyDescent="0.35">
      <c r="A7754" s="1032">
        <v>70482</v>
      </c>
      <c r="B7754" s="1048">
        <v>1.24</v>
      </c>
      <c r="C7754" s="1073" t="s">
        <v>7750</v>
      </c>
      <c r="D7754" s="1"/>
      <c r="E7754" s="996" t="s">
        <v>7428</v>
      </c>
      <c r="F7754" s="3"/>
      <c r="O7754"/>
      <c r="P7754"/>
      <c r="Q7754"/>
      <c r="U7754" s="969"/>
      <c r="V7754" s="38"/>
      <c r="W7754" s="38"/>
    </row>
    <row r="7755" spans="1:23" x14ac:dyDescent="0.35">
      <c r="A7755" s="1032">
        <v>70482</v>
      </c>
      <c r="B7755" s="1048">
        <v>1.24</v>
      </c>
      <c r="C7755" s="1073" t="s">
        <v>7751</v>
      </c>
      <c r="D7755" s="1"/>
      <c r="E7755" s="996" t="s">
        <v>7428</v>
      </c>
      <c r="F7755" s="3"/>
      <c r="O7755"/>
      <c r="P7755"/>
      <c r="Q7755"/>
      <c r="U7755" s="969"/>
      <c r="V7755" s="38"/>
      <c r="W7755" s="38"/>
    </row>
    <row r="7756" spans="1:23" x14ac:dyDescent="0.35">
      <c r="A7756" s="1032">
        <v>70482</v>
      </c>
      <c r="B7756" s="1048">
        <v>1.24</v>
      </c>
      <c r="C7756" s="1073" t="s">
        <v>7752</v>
      </c>
      <c r="D7756" s="1"/>
      <c r="E7756" s="996" t="s">
        <v>7428</v>
      </c>
      <c r="F7756" s="3"/>
      <c r="O7756"/>
      <c r="P7756"/>
      <c r="Q7756"/>
      <c r="U7756" s="969"/>
      <c r="V7756" s="38"/>
      <c r="W7756" s="38"/>
    </row>
    <row r="7757" spans="1:23" x14ac:dyDescent="0.35">
      <c r="A7757" s="1032">
        <v>70482</v>
      </c>
      <c r="B7757" s="1048">
        <v>1.24</v>
      </c>
      <c r="C7757" s="1073" t="s">
        <v>7753</v>
      </c>
      <c r="D7757" s="1"/>
      <c r="E7757" s="996" t="s">
        <v>7428</v>
      </c>
      <c r="F7757" s="3"/>
      <c r="O7757"/>
      <c r="P7757"/>
      <c r="Q7757"/>
      <c r="U7757" s="969"/>
      <c r="V7757" s="38"/>
      <c r="W7757" s="38"/>
    </row>
    <row r="7758" spans="1:23" x14ac:dyDescent="0.35">
      <c r="A7758" s="1032">
        <v>70482</v>
      </c>
      <c r="B7758" s="1048">
        <v>1.24</v>
      </c>
      <c r="C7758" s="1073" t="s">
        <v>7754</v>
      </c>
      <c r="D7758" s="38"/>
      <c r="E7758" s="996" t="s">
        <v>7428</v>
      </c>
      <c r="F7758" s="1114"/>
      <c r="O7758"/>
      <c r="P7758"/>
      <c r="Q7758"/>
      <c r="U7758" s="969"/>
      <c r="V7758" s="38"/>
      <c r="W7758" s="38"/>
    </row>
    <row r="7759" spans="1:23" x14ac:dyDescent="0.35">
      <c r="A7759" s="1032">
        <v>70482</v>
      </c>
      <c r="B7759" s="1048">
        <v>1.24</v>
      </c>
      <c r="C7759" s="1073" t="s">
        <v>7755</v>
      </c>
      <c r="D7759" s="1"/>
      <c r="E7759" s="996" t="s">
        <v>7428</v>
      </c>
      <c r="F7759" s="1114"/>
      <c r="O7759"/>
      <c r="P7759"/>
      <c r="Q7759"/>
      <c r="U7759" s="969"/>
      <c r="V7759" s="38"/>
      <c r="W7759" s="38"/>
    </row>
    <row r="7760" spans="1:23" x14ac:dyDescent="0.35">
      <c r="A7760" s="1032">
        <v>70486</v>
      </c>
      <c r="B7760" s="1048">
        <v>0.83</v>
      </c>
      <c r="C7760" s="1073" t="s">
        <v>6032</v>
      </c>
      <c r="D7760" s="1"/>
      <c r="E7760" s="996" t="s">
        <v>7428</v>
      </c>
      <c r="F7760" s="1109"/>
      <c r="O7760"/>
      <c r="P7760"/>
      <c r="Q7760"/>
      <c r="U7760" s="969"/>
      <c r="V7760" s="38"/>
      <c r="W7760" s="38"/>
    </row>
    <row r="7761" spans="1:23" x14ac:dyDescent="0.35">
      <c r="A7761" s="1032">
        <v>70486</v>
      </c>
      <c r="B7761" s="1048">
        <v>0.83</v>
      </c>
      <c r="C7761" s="1073" t="s">
        <v>7634</v>
      </c>
      <c r="D7761" s="1"/>
      <c r="E7761" s="996" t="s">
        <v>7428</v>
      </c>
      <c r="F7761" s="3"/>
      <c r="O7761"/>
      <c r="P7761"/>
      <c r="Q7761"/>
      <c r="U7761" s="969"/>
      <c r="V7761" s="38"/>
      <c r="W7761" s="38"/>
    </row>
    <row r="7762" spans="1:23" x14ac:dyDescent="0.35">
      <c r="A7762" s="1032">
        <v>70486</v>
      </c>
      <c r="B7762" s="1048">
        <v>0.83</v>
      </c>
      <c r="C7762" s="1073" t="s">
        <v>2382</v>
      </c>
      <c r="D7762" s="1"/>
      <c r="E7762" s="996" t="s">
        <v>7428</v>
      </c>
      <c r="F7762" s="3"/>
      <c r="O7762"/>
      <c r="P7762"/>
      <c r="Q7762"/>
      <c r="U7762" s="969"/>
      <c r="V7762" s="38"/>
      <c r="W7762" s="38"/>
    </row>
    <row r="7763" spans="1:23" x14ac:dyDescent="0.35">
      <c r="A7763" s="1032">
        <v>70486</v>
      </c>
      <c r="B7763" s="1048">
        <v>0.83</v>
      </c>
      <c r="C7763" s="1073" t="s">
        <v>7635</v>
      </c>
      <c r="D7763" s="1"/>
      <c r="E7763" s="996" t="s">
        <v>7428</v>
      </c>
      <c r="F7763" s="3"/>
      <c r="O7763"/>
      <c r="P7763"/>
      <c r="Q7763"/>
      <c r="U7763" s="969"/>
      <c r="V7763" s="38"/>
      <c r="W7763" s="38"/>
    </row>
    <row r="7764" spans="1:23" x14ac:dyDescent="0.35">
      <c r="A7764" s="1032">
        <v>70486</v>
      </c>
      <c r="B7764" s="1048">
        <v>0.83</v>
      </c>
      <c r="C7764" s="1073" t="s">
        <v>7636</v>
      </c>
      <c r="D7764" s="1"/>
      <c r="E7764" s="996" t="s">
        <v>7428</v>
      </c>
      <c r="F7764" s="3"/>
      <c r="O7764"/>
      <c r="P7764"/>
      <c r="Q7764"/>
      <c r="U7764" s="969"/>
      <c r="V7764" s="38"/>
      <c r="W7764" s="38"/>
    </row>
    <row r="7765" spans="1:23" x14ac:dyDescent="0.35">
      <c r="A7765" s="1032">
        <v>70487</v>
      </c>
      <c r="B7765" s="1048">
        <v>1.1000000000000001</v>
      </c>
      <c r="C7765" s="1073" t="s">
        <v>7682</v>
      </c>
      <c r="D7765" s="1"/>
      <c r="E7765" s="996" t="s">
        <v>7428</v>
      </c>
      <c r="F7765" s="3"/>
      <c r="O7765"/>
      <c r="P7765"/>
      <c r="Q7765"/>
      <c r="U7765" s="969"/>
      <c r="V7765" s="38"/>
      <c r="W7765" s="38"/>
    </row>
    <row r="7766" spans="1:23" x14ac:dyDescent="0.35">
      <c r="A7766" s="1032">
        <v>70487</v>
      </c>
      <c r="B7766" s="1048">
        <v>1.1000000000000001</v>
      </c>
      <c r="C7766" s="1073" t="s">
        <v>7683</v>
      </c>
      <c r="D7766" s="1"/>
      <c r="E7766" s="996" t="s">
        <v>7428</v>
      </c>
      <c r="F7766" s="3"/>
      <c r="O7766"/>
      <c r="P7766"/>
      <c r="Q7766"/>
      <c r="U7766" s="969"/>
      <c r="V7766" s="38"/>
      <c r="W7766" s="38"/>
    </row>
    <row r="7767" spans="1:23" x14ac:dyDescent="0.35">
      <c r="A7767" s="1032">
        <v>70487</v>
      </c>
      <c r="B7767" s="1048">
        <v>1.1000000000000001</v>
      </c>
      <c r="C7767" s="1073" t="s">
        <v>2409</v>
      </c>
      <c r="D7767" s="1"/>
      <c r="E7767" s="996" t="s">
        <v>7428</v>
      </c>
      <c r="F7767" s="3"/>
      <c r="O7767"/>
      <c r="P7767"/>
      <c r="Q7767"/>
      <c r="U7767" s="969"/>
      <c r="V7767" s="38"/>
      <c r="W7767" s="38"/>
    </row>
    <row r="7768" spans="1:23" x14ac:dyDescent="0.35">
      <c r="A7768" s="1032">
        <v>70487</v>
      </c>
      <c r="B7768" s="1048">
        <v>1.1000000000000001</v>
      </c>
      <c r="C7768" s="1073" t="s">
        <v>7684</v>
      </c>
      <c r="D7768" s="1"/>
      <c r="E7768" s="996" t="s">
        <v>7428</v>
      </c>
      <c r="F7768" s="3"/>
      <c r="O7768"/>
      <c r="P7768"/>
      <c r="Q7768"/>
      <c r="U7768" s="969"/>
      <c r="V7768" s="38"/>
      <c r="W7768" s="38"/>
    </row>
    <row r="7769" spans="1:23" x14ac:dyDescent="0.35">
      <c r="A7769" s="1032">
        <v>70488</v>
      </c>
      <c r="B7769" s="1048">
        <v>1.24</v>
      </c>
      <c r="C7769" s="1073" t="s">
        <v>7756</v>
      </c>
      <c r="D7769" s="1"/>
      <c r="E7769" s="996" t="s">
        <v>7428</v>
      </c>
      <c r="F7769" s="3"/>
      <c r="O7769"/>
      <c r="P7769"/>
      <c r="Q7769"/>
      <c r="U7769" s="969"/>
      <c r="V7769" s="38"/>
      <c r="W7769" s="38"/>
    </row>
    <row r="7770" spans="1:23" x14ac:dyDescent="0.35">
      <c r="A7770" s="1032">
        <v>70488</v>
      </c>
      <c r="B7770" s="1048">
        <v>1.24</v>
      </c>
      <c r="C7770" s="1073" t="s">
        <v>7757</v>
      </c>
      <c r="D7770" s="1"/>
      <c r="E7770" s="996" t="s">
        <v>7428</v>
      </c>
      <c r="F7770" s="3"/>
      <c r="O7770"/>
      <c r="P7770"/>
      <c r="Q7770"/>
      <c r="U7770" s="969"/>
      <c r="V7770" s="38"/>
      <c r="W7770" s="38"/>
    </row>
    <row r="7771" spans="1:23" x14ac:dyDescent="0.35">
      <c r="A7771" s="1032">
        <v>70488</v>
      </c>
      <c r="B7771" s="1048">
        <v>1.24</v>
      </c>
      <c r="C7771" s="1073" t="s">
        <v>6499</v>
      </c>
      <c r="D7771" s="1"/>
      <c r="E7771" s="996" t="s">
        <v>7428</v>
      </c>
      <c r="F7771" s="3"/>
      <c r="O7771"/>
      <c r="P7771"/>
      <c r="Q7771"/>
      <c r="U7771" s="969"/>
      <c r="V7771" s="38"/>
      <c r="W7771" s="38"/>
    </row>
    <row r="7772" spans="1:23" x14ac:dyDescent="0.35">
      <c r="A7772" s="1032">
        <v>70488</v>
      </c>
      <c r="B7772" s="1048">
        <v>1.24</v>
      </c>
      <c r="C7772" s="1073" t="s">
        <v>7758</v>
      </c>
      <c r="D7772" s="1"/>
      <c r="E7772" s="996" t="s">
        <v>7428</v>
      </c>
      <c r="F7772" s="3"/>
      <c r="O7772"/>
      <c r="P7772"/>
      <c r="Q7772"/>
      <c r="U7772" s="969"/>
      <c r="V7772" s="38"/>
      <c r="W7772" s="38"/>
    </row>
    <row r="7773" spans="1:23" x14ac:dyDescent="0.35">
      <c r="A7773" s="1032">
        <v>70490</v>
      </c>
      <c r="B7773" s="1048">
        <v>1.25</v>
      </c>
      <c r="C7773" s="1073" t="s">
        <v>2492</v>
      </c>
      <c r="D7773" s="1"/>
      <c r="E7773" s="996" t="s">
        <v>7428</v>
      </c>
      <c r="F7773" s="3"/>
      <c r="O7773"/>
      <c r="P7773"/>
      <c r="Q7773"/>
      <c r="U7773" s="969"/>
      <c r="V7773" s="38"/>
      <c r="W7773" s="38"/>
    </row>
    <row r="7774" spans="1:23" x14ac:dyDescent="0.35">
      <c r="A7774" s="1032">
        <v>70491</v>
      </c>
      <c r="B7774" s="1048">
        <v>1.35</v>
      </c>
      <c r="C7774" s="1073" t="s">
        <v>7802</v>
      </c>
      <c r="E7774" s="996" t="s">
        <v>7428</v>
      </c>
      <c r="F7774" s="3"/>
      <c r="O7774"/>
      <c r="P7774"/>
      <c r="Q7774"/>
      <c r="U7774" s="969"/>
      <c r="V7774" s="38"/>
      <c r="W7774" s="38"/>
    </row>
    <row r="7775" spans="1:23" x14ac:dyDescent="0.35">
      <c r="A7775" s="1032">
        <v>70492</v>
      </c>
      <c r="B7775" s="1048">
        <v>1.58</v>
      </c>
      <c r="C7775" s="1073" t="s">
        <v>7832</v>
      </c>
      <c r="D7775" s="1"/>
      <c r="E7775" s="996" t="s">
        <v>7428</v>
      </c>
      <c r="F7775" s="3"/>
      <c r="O7775"/>
      <c r="P7775"/>
      <c r="Q7775"/>
      <c r="U7775" s="969"/>
      <c r="V7775" s="38"/>
      <c r="W7775" s="38"/>
    </row>
    <row r="7776" spans="1:23" x14ac:dyDescent="0.35">
      <c r="A7776" s="1032">
        <v>70496</v>
      </c>
      <c r="B7776" s="1048">
        <v>1.71</v>
      </c>
      <c r="C7776" s="1073" t="s">
        <v>7853</v>
      </c>
      <c r="D7776" s="1"/>
      <c r="E7776" s="996" t="s">
        <v>7428</v>
      </c>
      <c r="F7776" s="3"/>
      <c r="O7776"/>
      <c r="P7776"/>
      <c r="Q7776"/>
      <c r="U7776" s="969"/>
      <c r="V7776" s="38"/>
      <c r="W7776" s="38"/>
    </row>
    <row r="7777" spans="1:23" x14ac:dyDescent="0.35">
      <c r="A7777" s="1032">
        <v>70496</v>
      </c>
      <c r="B7777" s="1048">
        <v>1.71</v>
      </c>
      <c r="C7777" s="1073" t="s">
        <v>7854</v>
      </c>
      <c r="D7777" s="1"/>
      <c r="E7777" s="996" t="s">
        <v>7428</v>
      </c>
      <c r="F7777" s="3"/>
      <c r="O7777"/>
      <c r="P7777"/>
      <c r="Q7777"/>
      <c r="U7777" s="969"/>
      <c r="V7777" s="38"/>
      <c r="W7777" s="38"/>
    </row>
    <row r="7778" spans="1:23" x14ac:dyDescent="0.35">
      <c r="A7778" s="1032">
        <v>70496</v>
      </c>
      <c r="B7778" s="1048">
        <v>1.71</v>
      </c>
      <c r="C7778" s="1073" t="s">
        <v>7855</v>
      </c>
      <c r="D7778" s="1"/>
      <c r="E7778" s="996" t="s">
        <v>7428</v>
      </c>
      <c r="F7778" s="3"/>
      <c r="O7778"/>
      <c r="P7778"/>
      <c r="Q7778"/>
      <c r="U7778" s="969"/>
      <c r="V7778" s="38"/>
      <c r="W7778" s="38"/>
    </row>
    <row r="7779" spans="1:23" x14ac:dyDescent="0.35">
      <c r="A7779" s="1032">
        <v>70498</v>
      </c>
      <c r="B7779" s="1048">
        <v>1.71</v>
      </c>
      <c r="C7779" s="1073" t="s">
        <v>7856</v>
      </c>
      <c r="D7779" s="38"/>
      <c r="E7779" s="996" t="s">
        <v>7428</v>
      </c>
      <c r="F7779" s="3"/>
      <c r="O7779"/>
      <c r="P7779"/>
      <c r="Q7779"/>
      <c r="U7779" s="969"/>
      <c r="V7779" s="38"/>
      <c r="W7779" s="38"/>
    </row>
    <row r="7780" spans="1:23" x14ac:dyDescent="0.35">
      <c r="A7780" s="1032">
        <v>70498</v>
      </c>
      <c r="B7780" s="1048">
        <v>1.71</v>
      </c>
      <c r="C7780" s="1073" t="s">
        <v>7857</v>
      </c>
      <c r="D7780" s="1"/>
      <c r="E7780" s="996" t="s">
        <v>7428</v>
      </c>
      <c r="F7780" s="3"/>
      <c r="O7780"/>
      <c r="P7780"/>
      <c r="Q7780"/>
      <c r="U7780" s="969"/>
      <c r="V7780" s="38"/>
      <c r="W7780" s="38"/>
    </row>
    <row r="7781" spans="1:23" x14ac:dyDescent="0.35">
      <c r="A7781" s="1032">
        <v>70540</v>
      </c>
      <c r="B7781" s="1048">
        <v>1.32</v>
      </c>
      <c r="C7781" s="1073" t="s">
        <v>7772</v>
      </c>
      <c r="D7781" s="1"/>
      <c r="E7781" s="996" t="s">
        <v>7428</v>
      </c>
      <c r="F7781" s="3"/>
      <c r="O7781"/>
      <c r="P7781"/>
      <c r="Q7781"/>
      <c r="U7781" s="969"/>
      <c r="V7781" s="38"/>
      <c r="W7781" s="38"/>
    </row>
    <row r="7782" spans="1:23" x14ac:dyDescent="0.35">
      <c r="A7782" s="1032">
        <v>70540</v>
      </c>
      <c r="B7782" s="1048">
        <v>1.32</v>
      </c>
      <c r="C7782" s="1073" t="s">
        <v>7773</v>
      </c>
      <c r="D7782" s="1"/>
      <c r="E7782" s="996" t="s">
        <v>7428</v>
      </c>
      <c r="F7782" s="3"/>
      <c r="O7782"/>
      <c r="P7782"/>
      <c r="Q7782"/>
      <c r="U7782" s="969"/>
      <c r="V7782" s="38"/>
      <c r="W7782" s="38"/>
    </row>
    <row r="7783" spans="1:23" x14ac:dyDescent="0.35">
      <c r="A7783" s="1032">
        <v>70540</v>
      </c>
      <c r="B7783" s="1048">
        <v>1.32</v>
      </c>
      <c r="C7783" s="1073" t="s">
        <v>7774</v>
      </c>
      <c r="D7783" s="1"/>
      <c r="E7783" s="996" t="s">
        <v>7428</v>
      </c>
      <c r="F7783" s="3"/>
      <c r="O7783"/>
      <c r="P7783"/>
      <c r="Q7783"/>
      <c r="U7783" s="969"/>
      <c r="V7783" s="38"/>
      <c r="W7783" s="38"/>
    </row>
    <row r="7784" spans="1:23" x14ac:dyDescent="0.35">
      <c r="A7784" s="1032">
        <v>70540</v>
      </c>
      <c r="B7784" s="1048">
        <v>1.32</v>
      </c>
      <c r="C7784" s="1073" t="s">
        <v>7775</v>
      </c>
      <c r="D7784" s="1"/>
      <c r="E7784" s="996" t="s">
        <v>7428</v>
      </c>
      <c r="F7784" s="3"/>
      <c r="O7784"/>
      <c r="P7784"/>
      <c r="Q7784"/>
      <c r="U7784" s="969"/>
      <c r="V7784" s="38"/>
      <c r="W7784" s="38"/>
    </row>
    <row r="7785" spans="1:23" x14ac:dyDescent="0.35">
      <c r="A7785" s="1032">
        <v>70542</v>
      </c>
      <c r="B7785" s="1048">
        <v>1.58</v>
      </c>
      <c r="C7785" s="1073" t="s">
        <v>7833</v>
      </c>
      <c r="D7785" s="1109"/>
      <c r="E7785" s="996" t="s">
        <v>7428</v>
      </c>
      <c r="F7785" s="3"/>
      <c r="O7785"/>
      <c r="P7785"/>
      <c r="Q7785"/>
      <c r="U7785" s="969"/>
      <c r="V7785" s="38"/>
      <c r="W7785" s="38"/>
    </row>
    <row r="7786" spans="1:23" x14ac:dyDescent="0.35">
      <c r="A7786" s="1032">
        <v>70543</v>
      </c>
      <c r="B7786" s="1048">
        <v>2.1</v>
      </c>
      <c r="C7786" s="1073" t="s">
        <v>7914</v>
      </c>
      <c r="D7786" s="1"/>
      <c r="E7786" s="996" t="s">
        <v>7428</v>
      </c>
      <c r="F7786" s="3"/>
      <c r="O7786"/>
      <c r="P7786"/>
      <c r="Q7786"/>
      <c r="U7786" s="969"/>
      <c r="V7786" s="38"/>
      <c r="W7786" s="38"/>
    </row>
    <row r="7787" spans="1:23" x14ac:dyDescent="0.35">
      <c r="A7787" s="1032">
        <v>70543</v>
      </c>
      <c r="B7787" s="1048">
        <v>2.1</v>
      </c>
      <c r="C7787" s="1073" t="s">
        <v>7915</v>
      </c>
      <c r="D7787" s="1"/>
      <c r="E7787" s="996" t="s">
        <v>7428</v>
      </c>
      <c r="F7787" s="3"/>
      <c r="O7787"/>
      <c r="P7787"/>
      <c r="Q7787"/>
      <c r="U7787" s="969"/>
      <c r="V7787" s="38"/>
      <c r="W7787" s="38"/>
    </row>
    <row r="7788" spans="1:23" x14ac:dyDescent="0.35">
      <c r="A7788" s="1032">
        <v>70543</v>
      </c>
      <c r="B7788" s="1048">
        <v>2.1</v>
      </c>
      <c r="C7788" s="1073" t="s">
        <v>7916</v>
      </c>
      <c r="D7788" s="1"/>
      <c r="E7788" s="996" t="s">
        <v>7428</v>
      </c>
      <c r="F7788" s="3"/>
      <c r="O7788"/>
      <c r="P7788"/>
      <c r="Q7788"/>
      <c r="U7788" s="969"/>
      <c r="V7788" s="38"/>
      <c r="W7788" s="38"/>
    </row>
    <row r="7789" spans="1:23" x14ac:dyDescent="0.35">
      <c r="A7789" s="1032">
        <v>70543</v>
      </c>
      <c r="B7789" s="1048">
        <v>2.1</v>
      </c>
      <c r="C7789" s="1073" t="s">
        <v>7917</v>
      </c>
      <c r="D7789" s="1"/>
      <c r="E7789" s="996" t="s">
        <v>7428</v>
      </c>
      <c r="F7789" s="3"/>
      <c r="O7789"/>
      <c r="P7789"/>
      <c r="Q7789"/>
      <c r="U7789" s="969"/>
      <c r="V7789" s="38"/>
      <c r="W7789" s="38"/>
    </row>
    <row r="7790" spans="1:23" x14ac:dyDescent="0.35">
      <c r="A7790" s="1032">
        <v>70544</v>
      </c>
      <c r="B7790" s="1048">
        <v>1.17</v>
      </c>
      <c r="C7790" s="1073" t="s">
        <v>2441</v>
      </c>
      <c r="D7790" s="1"/>
      <c r="E7790" s="996" t="s">
        <v>7428</v>
      </c>
      <c r="F7790" s="3"/>
      <c r="O7790"/>
      <c r="P7790"/>
      <c r="Q7790"/>
      <c r="U7790" s="969"/>
      <c r="V7790" s="38"/>
      <c r="W7790" s="38"/>
    </row>
    <row r="7791" spans="1:23" x14ac:dyDescent="0.35">
      <c r="A7791" s="1032">
        <v>70544</v>
      </c>
      <c r="B7791" s="1048">
        <v>1.17</v>
      </c>
      <c r="C7791" s="1073" t="s">
        <v>7710</v>
      </c>
      <c r="D7791" s="1"/>
      <c r="E7791" s="996" t="s">
        <v>7428</v>
      </c>
      <c r="F7791" s="3"/>
      <c r="O7791"/>
      <c r="P7791"/>
      <c r="Q7791"/>
      <c r="U7791" s="969"/>
      <c r="V7791" s="38"/>
      <c r="W7791" s="38"/>
    </row>
    <row r="7792" spans="1:23" x14ac:dyDescent="0.35">
      <c r="A7792" s="1032">
        <v>70545</v>
      </c>
      <c r="B7792" s="1048">
        <v>1.17</v>
      </c>
      <c r="C7792" s="1073" t="s">
        <v>7711</v>
      </c>
      <c r="D7792" s="1"/>
      <c r="E7792" s="996" t="s">
        <v>7428</v>
      </c>
      <c r="F7792" s="3"/>
      <c r="O7792"/>
      <c r="P7792"/>
      <c r="Q7792"/>
      <c r="U7792" s="969"/>
      <c r="V7792" s="38"/>
      <c r="W7792" s="38"/>
    </row>
    <row r="7793" spans="1:23" x14ac:dyDescent="0.35">
      <c r="A7793" s="1032">
        <v>70546</v>
      </c>
      <c r="B7793" s="1048">
        <v>1.44</v>
      </c>
      <c r="C7793" s="1073" t="s">
        <v>7819</v>
      </c>
      <c r="D7793" s="38"/>
      <c r="E7793" s="996" t="s">
        <v>7428</v>
      </c>
      <c r="F7793" s="3"/>
      <c r="O7793"/>
      <c r="P7793"/>
      <c r="Q7793"/>
      <c r="U7793" s="969"/>
      <c r="V7793" s="38"/>
      <c r="W7793" s="38"/>
    </row>
    <row r="7794" spans="1:23" x14ac:dyDescent="0.35">
      <c r="A7794" s="1032">
        <v>70547</v>
      </c>
      <c r="B7794" s="1048">
        <v>1.17</v>
      </c>
      <c r="C7794" s="1073" t="s">
        <v>7712</v>
      </c>
      <c r="D7794" s="1"/>
      <c r="E7794" s="996" t="s">
        <v>7428</v>
      </c>
      <c r="F7794" s="3"/>
      <c r="O7794"/>
      <c r="P7794"/>
      <c r="Q7794"/>
      <c r="U7794" s="969"/>
      <c r="V7794" s="38"/>
      <c r="W7794" s="38"/>
    </row>
    <row r="7795" spans="1:23" x14ac:dyDescent="0.35">
      <c r="A7795" s="1032">
        <v>70547</v>
      </c>
      <c r="B7795" s="1048">
        <v>1.17</v>
      </c>
      <c r="C7795" s="1073" t="s">
        <v>7713</v>
      </c>
      <c r="D7795" s="1"/>
      <c r="E7795" s="996" t="s">
        <v>7428</v>
      </c>
      <c r="F7795" s="1126"/>
      <c r="O7795"/>
      <c r="P7795"/>
      <c r="Q7795"/>
      <c r="U7795" s="969"/>
      <c r="V7795" s="38"/>
      <c r="W7795" s="38"/>
    </row>
    <row r="7796" spans="1:23" x14ac:dyDescent="0.35">
      <c r="A7796" s="1032">
        <v>70548</v>
      </c>
      <c r="B7796" s="1048">
        <v>1.46</v>
      </c>
      <c r="C7796" s="1073" t="s">
        <v>7827</v>
      </c>
      <c r="D7796" s="1"/>
      <c r="E7796" s="996" t="s">
        <v>7428</v>
      </c>
      <c r="F7796" s="3"/>
      <c r="O7796"/>
      <c r="P7796"/>
      <c r="Q7796"/>
      <c r="U7796" s="969"/>
      <c r="V7796" s="38"/>
      <c r="W7796" s="38"/>
    </row>
    <row r="7797" spans="1:23" x14ac:dyDescent="0.35">
      <c r="A7797" s="1032">
        <v>70549</v>
      </c>
      <c r="B7797" s="1048">
        <v>1.76</v>
      </c>
      <c r="C7797" s="1073" t="s">
        <v>7863</v>
      </c>
      <c r="D7797" s="1"/>
      <c r="E7797" s="996" t="s">
        <v>7428</v>
      </c>
      <c r="F7797" s="3"/>
      <c r="O7797"/>
      <c r="P7797"/>
      <c r="Q7797"/>
      <c r="U7797" s="969"/>
      <c r="V7797" s="38"/>
      <c r="W7797" s="38"/>
    </row>
    <row r="7798" spans="1:23" x14ac:dyDescent="0.35">
      <c r="A7798" s="1032">
        <v>70551</v>
      </c>
      <c r="B7798" s="1048">
        <v>1.44</v>
      </c>
      <c r="C7798" s="1073" t="s">
        <v>6684</v>
      </c>
      <c r="D7798" s="1"/>
      <c r="E7798" s="996" t="s">
        <v>7428</v>
      </c>
      <c r="F7798" s="3"/>
      <c r="O7798"/>
      <c r="P7798"/>
      <c r="Q7798"/>
      <c r="U7798" s="969"/>
      <c r="V7798" s="38"/>
      <c r="W7798" s="38"/>
    </row>
    <row r="7799" spans="1:23" x14ac:dyDescent="0.35">
      <c r="A7799" s="1032">
        <v>70551</v>
      </c>
      <c r="B7799" s="1048">
        <v>1.44</v>
      </c>
      <c r="C7799" s="1073" t="s">
        <v>7820</v>
      </c>
      <c r="D7799" s="1"/>
      <c r="E7799" s="996" t="s">
        <v>7428</v>
      </c>
      <c r="F7799" s="3"/>
      <c r="O7799"/>
      <c r="P7799"/>
      <c r="Q7799"/>
      <c r="U7799" s="969"/>
      <c r="V7799" s="38"/>
      <c r="W7799" s="38"/>
    </row>
    <row r="7800" spans="1:23" x14ac:dyDescent="0.35">
      <c r="A7800" s="1032">
        <v>70551</v>
      </c>
      <c r="B7800" s="1048">
        <v>1.44</v>
      </c>
      <c r="C7800" s="1073" t="s">
        <v>7821</v>
      </c>
      <c r="D7800" s="1"/>
      <c r="E7800" s="996" t="s">
        <v>7428</v>
      </c>
      <c r="F7800" s="3"/>
      <c r="O7800"/>
      <c r="P7800"/>
      <c r="Q7800"/>
      <c r="U7800" s="969"/>
      <c r="V7800" s="38"/>
      <c r="W7800" s="38"/>
    </row>
    <row r="7801" spans="1:23" x14ac:dyDescent="0.35">
      <c r="A7801" s="1032">
        <v>70551</v>
      </c>
      <c r="B7801" s="1048">
        <v>1.44</v>
      </c>
      <c r="C7801" s="1073" t="s">
        <v>7822</v>
      </c>
      <c r="D7801" s="1"/>
      <c r="E7801" s="996" t="s">
        <v>7428</v>
      </c>
      <c r="F7801" s="3"/>
      <c r="O7801"/>
      <c r="P7801"/>
      <c r="Q7801"/>
      <c r="U7801" s="969"/>
      <c r="V7801" s="38"/>
      <c r="W7801" s="38"/>
    </row>
    <row r="7802" spans="1:23" x14ac:dyDescent="0.35">
      <c r="A7802" s="1032">
        <v>70552</v>
      </c>
      <c r="B7802" s="1048">
        <v>1.74</v>
      </c>
      <c r="C7802" s="1073" t="s">
        <v>7858</v>
      </c>
      <c r="D7802" s="1"/>
      <c r="E7802" s="996" t="s">
        <v>7428</v>
      </c>
      <c r="F7802" s="3"/>
      <c r="O7802"/>
      <c r="P7802"/>
      <c r="Q7802"/>
      <c r="U7802" s="969"/>
      <c r="V7802" s="38"/>
      <c r="W7802" s="38"/>
    </row>
    <row r="7803" spans="1:23" x14ac:dyDescent="0.35">
      <c r="A7803" s="1032">
        <v>70552</v>
      </c>
      <c r="B7803" s="1048">
        <v>1.74</v>
      </c>
      <c r="C7803" s="1073" t="s">
        <v>7859</v>
      </c>
      <c r="D7803" s="1"/>
      <c r="E7803" s="996" t="s">
        <v>7428</v>
      </c>
      <c r="F7803" s="3"/>
      <c r="O7803"/>
      <c r="P7803"/>
      <c r="Q7803"/>
      <c r="U7803" s="969"/>
      <c r="V7803" s="38"/>
      <c r="W7803" s="38"/>
    </row>
    <row r="7804" spans="1:23" x14ac:dyDescent="0.35">
      <c r="A7804" s="1032">
        <v>70553</v>
      </c>
      <c r="B7804" s="1048">
        <v>2.23</v>
      </c>
      <c r="C7804" s="1073" t="s">
        <v>7955</v>
      </c>
      <c r="D7804" s="1"/>
      <c r="E7804" s="996" t="s">
        <v>7428</v>
      </c>
      <c r="F7804" s="3"/>
      <c r="O7804"/>
      <c r="P7804"/>
      <c r="Q7804"/>
      <c r="U7804" s="969"/>
      <c r="V7804" s="38"/>
      <c r="W7804" s="38"/>
    </row>
    <row r="7805" spans="1:23" x14ac:dyDescent="0.35">
      <c r="A7805" s="1032">
        <v>70553</v>
      </c>
      <c r="B7805" s="1048">
        <v>2.23</v>
      </c>
      <c r="C7805" s="1073" t="s">
        <v>7956</v>
      </c>
      <c r="D7805" s="1"/>
      <c r="E7805" s="996" t="s">
        <v>7428</v>
      </c>
      <c r="F7805" s="3"/>
      <c r="O7805"/>
      <c r="P7805"/>
      <c r="Q7805"/>
      <c r="U7805" s="969"/>
      <c r="V7805" s="38"/>
      <c r="W7805" s="38"/>
    </row>
    <row r="7806" spans="1:23" x14ac:dyDescent="0.35">
      <c r="A7806" s="1032">
        <v>70553</v>
      </c>
      <c r="B7806" s="1048">
        <v>2.23</v>
      </c>
      <c r="C7806" s="1073" t="s">
        <v>7957</v>
      </c>
      <c r="D7806" s="1"/>
      <c r="E7806" s="996" t="s">
        <v>7428</v>
      </c>
      <c r="F7806" s="3"/>
      <c r="O7806"/>
      <c r="P7806"/>
      <c r="Q7806"/>
      <c r="U7806" s="969"/>
      <c r="V7806" s="38"/>
      <c r="W7806" s="38"/>
    </row>
    <row r="7807" spans="1:23" x14ac:dyDescent="0.35">
      <c r="A7807" s="1032">
        <v>71045</v>
      </c>
      <c r="B7807" s="1048">
        <v>0.18</v>
      </c>
      <c r="C7807" s="1073" t="s">
        <v>7489</v>
      </c>
      <c r="D7807" s="1"/>
      <c r="E7807" s="996" t="s">
        <v>7428</v>
      </c>
      <c r="F7807" s="3"/>
      <c r="O7807"/>
      <c r="P7807"/>
      <c r="Q7807"/>
      <c r="U7807" s="969"/>
      <c r="V7807" s="38"/>
      <c r="W7807" s="38"/>
    </row>
    <row r="7808" spans="1:23" x14ac:dyDescent="0.35">
      <c r="A7808" s="1032">
        <v>71046</v>
      </c>
      <c r="B7808" s="1048">
        <v>0.21</v>
      </c>
      <c r="C7808" s="1073" t="s">
        <v>7508</v>
      </c>
      <c r="D7808" s="38"/>
      <c r="E7808" s="996" t="s">
        <v>7428</v>
      </c>
      <c r="F7808" s="3"/>
      <c r="O7808"/>
      <c r="P7808"/>
      <c r="Q7808"/>
      <c r="U7808" s="969"/>
      <c r="V7808" s="38"/>
      <c r="W7808" s="38"/>
    </row>
    <row r="7809" spans="1:23" x14ac:dyDescent="0.35">
      <c r="A7809" s="1032">
        <v>71047</v>
      </c>
      <c r="B7809" s="1048">
        <v>0.26</v>
      </c>
      <c r="C7809" s="1073" t="s">
        <v>7533</v>
      </c>
      <c r="D7809" s="1"/>
      <c r="E7809" s="996" t="s">
        <v>7428</v>
      </c>
      <c r="F7809" s="3"/>
      <c r="O7809"/>
      <c r="P7809"/>
      <c r="Q7809"/>
      <c r="U7809" s="969"/>
      <c r="V7809" s="38"/>
      <c r="W7809" s="38"/>
    </row>
    <row r="7810" spans="1:23" x14ac:dyDescent="0.35">
      <c r="A7810" s="1032">
        <v>71048</v>
      </c>
      <c r="B7810" s="1048">
        <v>0.3</v>
      </c>
      <c r="C7810" s="1073" t="s">
        <v>7546</v>
      </c>
      <c r="D7810" s="1"/>
      <c r="E7810" s="996" t="s">
        <v>7428</v>
      </c>
      <c r="F7810" s="3"/>
      <c r="O7810"/>
      <c r="P7810"/>
      <c r="Q7810"/>
      <c r="U7810" s="969"/>
      <c r="V7810" s="38"/>
      <c r="W7810" s="38"/>
    </row>
    <row r="7811" spans="1:23" x14ac:dyDescent="0.35">
      <c r="A7811" s="1032">
        <v>71100</v>
      </c>
      <c r="B7811" s="1048">
        <v>0.21</v>
      </c>
      <c r="C7811" s="1073" t="s">
        <v>7509</v>
      </c>
      <c r="D7811" s="1"/>
      <c r="E7811" s="996" t="s">
        <v>7428</v>
      </c>
      <c r="F7811" s="3"/>
      <c r="O7811"/>
      <c r="P7811"/>
      <c r="Q7811"/>
      <c r="U7811" s="969"/>
      <c r="V7811" s="38"/>
      <c r="W7811" s="38"/>
    </row>
    <row r="7812" spans="1:23" x14ac:dyDescent="0.35">
      <c r="A7812" s="1032">
        <v>71100</v>
      </c>
      <c r="B7812" s="1048">
        <v>0.21</v>
      </c>
      <c r="C7812" s="1073" t="s">
        <v>7510</v>
      </c>
      <c r="D7812" s="1"/>
      <c r="E7812" s="996" t="s">
        <v>7428</v>
      </c>
      <c r="F7812" s="3"/>
      <c r="O7812"/>
      <c r="P7812"/>
      <c r="Q7812"/>
      <c r="U7812" s="969"/>
      <c r="V7812" s="38"/>
      <c r="W7812" s="38"/>
    </row>
    <row r="7813" spans="1:23" x14ac:dyDescent="0.35">
      <c r="A7813" s="1032">
        <v>71101</v>
      </c>
      <c r="B7813" s="1048">
        <v>0.26</v>
      </c>
      <c r="C7813" s="1073" t="s">
        <v>7534</v>
      </c>
      <c r="D7813" s="1"/>
      <c r="E7813" s="996" t="s">
        <v>7428</v>
      </c>
      <c r="F7813" s="3"/>
      <c r="O7813"/>
      <c r="P7813"/>
      <c r="Q7813"/>
      <c r="U7813" s="969"/>
      <c r="V7813" s="38"/>
      <c r="W7813" s="38"/>
    </row>
    <row r="7814" spans="1:23" x14ac:dyDescent="0.35">
      <c r="A7814" s="1032">
        <v>71101</v>
      </c>
      <c r="B7814" s="1048">
        <v>0.26</v>
      </c>
      <c r="C7814" s="1073" t="s">
        <v>7535</v>
      </c>
      <c r="D7814" s="1"/>
      <c r="E7814" s="996" t="s">
        <v>7428</v>
      </c>
      <c r="F7814" s="3"/>
      <c r="O7814"/>
      <c r="P7814"/>
      <c r="Q7814"/>
      <c r="U7814" s="969"/>
      <c r="V7814" s="38"/>
      <c r="W7814" s="38"/>
    </row>
    <row r="7815" spans="1:23" x14ac:dyDescent="0.35">
      <c r="A7815" s="1032">
        <v>71110</v>
      </c>
      <c r="B7815" s="1048">
        <v>0.28000000000000003</v>
      </c>
      <c r="C7815" s="1073" t="s">
        <v>7542</v>
      </c>
      <c r="D7815" s="1"/>
      <c r="E7815" s="996" t="s">
        <v>7428</v>
      </c>
      <c r="F7815" s="3"/>
      <c r="O7815"/>
      <c r="P7815"/>
      <c r="Q7815"/>
      <c r="U7815" s="969"/>
      <c r="V7815" s="38"/>
      <c r="W7815" s="38"/>
    </row>
    <row r="7816" spans="1:23" x14ac:dyDescent="0.35">
      <c r="A7816" s="1032">
        <v>71111</v>
      </c>
      <c r="B7816" s="1048">
        <v>0.31</v>
      </c>
      <c r="C7816" s="1073" t="s">
        <v>7550</v>
      </c>
      <c r="D7816" s="1"/>
      <c r="E7816" s="996" t="s">
        <v>7428</v>
      </c>
      <c r="F7816" s="3"/>
      <c r="O7816"/>
      <c r="P7816"/>
      <c r="Q7816"/>
      <c r="U7816" s="969"/>
      <c r="V7816" s="38"/>
      <c r="W7816" s="38"/>
    </row>
    <row r="7817" spans="1:23" x14ac:dyDescent="0.35">
      <c r="A7817" s="1032">
        <v>71120</v>
      </c>
      <c r="B7817" s="1048">
        <v>0.2</v>
      </c>
      <c r="C7817" s="1073" t="s">
        <v>7503</v>
      </c>
      <c r="D7817" s="1"/>
      <c r="E7817" s="996" t="s">
        <v>7428</v>
      </c>
      <c r="F7817" s="3"/>
      <c r="O7817"/>
      <c r="P7817"/>
      <c r="Q7817"/>
      <c r="U7817" s="969"/>
      <c r="V7817" s="38"/>
      <c r="W7817" s="38"/>
    </row>
    <row r="7818" spans="1:23" x14ac:dyDescent="0.35">
      <c r="A7818" s="1032">
        <v>71130</v>
      </c>
      <c r="B7818" s="1048">
        <v>0.21</v>
      </c>
      <c r="C7818" s="1073" t="s">
        <v>7511</v>
      </c>
      <c r="D7818" s="1"/>
      <c r="E7818" s="996" t="s">
        <v>7428</v>
      </c>
      <c r="F7818" s="3"/>
      <c r="O7818"/>
      <c r="P7818"/>
      <c r="Q7818"/>
      <c r="U7818" s="969"/>
      <c r="V7818" s="38"/>
      <c r="W7818" s="38"/>
    </row>
    <row r="7819" spans="1:23" x14ac:dyDescent="0.35">
      <c r="A7819" s="1032">
        <v>71250</v>
      </c>
      <c r="B7819" s="1048">
        <v>1.05</v>
      </c>
      <c r="C7819" s="1073" t="s">
        <v>7667</v>
      </c>
      <c r="D7819" s="1"/>
      <c r="E7819" s="996" t="s">
        <v>7428</v>
      </c>
      <c r="F7819" s="1128"/>
      <c r="O7819"/>
      <c r="P7819"/>
      <c r="Q7819"/>
      <c r="U7819" s="969"/>
      <c r="V7819" s="38"/>
      <c r="W7819" s="38"/>
    </row>
    <row r="7820" spans="1:23" x14ac:dyDescent="0.35">
      <c r="A7820" s="1032">
        <v>71250</v>
      </c>
      <c r="B7820" s="1048">
        <v>1.05</v>
      </c>
      <c r="C7820" s="1073" t="s">
        <v>1397</v>
      </c>
      <c r="D7820" s="1"/>
      <c r="E7820" s="996" t="s">
        <v>7428</v>
      </c>
      <c r="F7820" s="3"/>
      <c r="O7820"/>
      <c r="P7820"/>
      <c r="Q7820"/>
      <c r="U7820" s="969"/>
      <c r="V7820" s="38"/>
      <c r="W7820" s="38"/>
    </row>
    <row r="7821" spans="1:23" x14ac:dyDescent="0.35">
      <c r="A7821" s="1032">
        <v>71250</v>
      </c>
      <c r="B7821" s="1048">
        <v>1.05</v>
      </c>
      <c r="C7821" s="1073" t="s">
        <v>7668</v>
      </c>
      <c r="D7821" s="1"/>
      <c r="E7821" s="996" t="s">
        <v>7428</v>
      </c>
      <c r="F7821" s="3"/>
      <c r="O7821"/>
      <c r="P7821"/>
      <c r="Q7821"/>
      <c r="U7821" s="969"/>
      <c r="V7821" s="38"/>
      <c r="W7821" s="38"/>
    </row>
    <row r="7822" spans="1:23" x14ac:dyDescent="0.35">
      <c r="A7822" s="1032">
        <v>71260</v>
      </c>
      <c r="B7822" s="1048">
        <v>1.1299999999999999</v>
      </c>
      <c r="C7822" s="1073" t="s">
        <v>1402</v>
      </c>
      <c r="D7822" s="1"/>
      <c r="E7822" s="996" t="s">
        <v>7428</v>
      </c>
      <c r="F7822" s="1109"/>
      <c r="O7822"/>
      <c r="P7822"/>
      <c r="Q7822"/>
      <c r="U7822" s="969"/>
      <c r="V7822" s="38"/>
      <c r="W7822" s="38"/>
    </row>
    <row r="7823" spans="1:23" x14ac:dyDescent="0.35">
      <c r="A7823" s="1032">
        <v>71270</v>
      </c>
      <c r="B7823" s="1048">
        <v>1.22</v>
      </c>
      <c r="C7823" s="1073" t="s">
        <v>7745</v>
      </c>
      <c r="D7823" s="1"/>
      <c r="E7823" s="996" t="s">
        <v>7428</v>
      </c>
      <c r="F7823" s="3"/>
      <c r="O7823"/>
      <c r="P7823"/>
      <c r="Q7823"/>
      <c r="U7823" s="969"/>
      <c r="V7823" s="38"/>
      <c r="W7823" s="38"/>
    </row>
    <row r="7824" spans="1:23" x14ac:dyDescent="0.35">
      <c r="A7824" s="1032">
        <v>71271</v>
      </c>
      <c r="B7824" s="1048">
        <v>1.05</v>
      </c>
      <c r="C7824" s="1073" t="s">
        <v>7669</v>
      </c>
      <c r="D7824" s="1"/>
      <c r="E7824" s="996" t="s">
        <v>7428</v>
      </c>
      <c r="F7824" s="3"/>
      <c r="O7824"/>
      <c r="P7824"/>
      <c r="Q7824"/>
      <c r="U7824" s="969"/>
      <c r="V7824" s="38"/>
      <c r="W7824" s="38"/>
    </row>
    <row r="7825" spans="1:23" x14ac:dyDescent="0.35">
      <c r="A7825" s="1032">
        <v>71275</v>
      </c>
      <c r="B7825" s="1048">
        <v>1.77</v>
      </c>
      <c r="C7825" s="1073" t="s">
        <v>7886</v>
      </c>
      <c r="D7825" s="1"/>
      <c r="E7825" s="996" t="s">
        <v>7428</v>
      </c>
      <c r="F7825" s="3"/>
      <c r="O7825"/>
      <c r="P7825"/>
      <c r="Q7825"/>
      <c r="U7825" s="969"/>
      <c r="V7825" s="38"/>
      <c r="W7825" s="38"/>
    </row>
    <row r="7826" spans="1:23" x14ac:dyDescent="0.35">
      <c r="A7826" s="1032">
        <v>71275</v>
      </c>
      <c r="B7826" s="1048">
        <v>1.77</v>
      </c>
      <c r="C7826" s="1073" t="s">
        <v>7887</v>
      </c>
      <c r="D7826" s="1"/>
      <c r="E7826" s="996" t="s">
        <v>7428</v>
      </c>
      <c r="F7826" s="3"/>
      <c r="O7826"/>
      <c r="P7826"/>
      <c r="Q7826"/>
      <c r="U7826" s="969"/>
      <c r="V7826" s="38"/>
      <c r="W7826" s="38"/>
    </row>
    <row r="7827" spans="1:23" x14ac:dyDescent="0.35">
      <c r="A7827" s="1032">
        <v>71550</v>
      </c>
      <c r="B7827" s="1048">
        <v>1.42</v>
      </c>
      <c r="C7827" s="1073" t="s">
        <v>7808</v>
      </c>
      <c r="D7827" s="1"/>
      <c r="E7827" s="996" t="s">
        <v>7428</v>
      </c>
      <c r="F7827" s="3"/>
      <c r="O7827"/>
      <c r="P7827"/>
      <c r="Q7827"/>
      <c r="U7827" s="969"/>
      <c r="V7827" s="38"/>
      <c r="W7827" s="38"/>
    </row>
    <row r="7828" spans="1:23" x14ac:dyDescent="0.35">
      <c r="A7828" s="1032">
        <v>71551</v>
      </c>
      <c r="B7828" s="1048">
        <v>1.69</v>
      </c>
      <c r="C7828" s="1073" t="s">
        <v>7844</v>
      </c>
      <c r="D7828" s="1"/>
      <c r="E7828" s="996" t="s">
        <v>7428</v>
      </c>
      <c r="F7828" s="3"/>
      <c r="O7828"/>
      <c r="P7828"/>
      <c r="Q7828"/>
      <c r="U7828" s="969"/>
      <c r="V7828" s="38"/>
      <c r="W7828" s="38"/>
    </row>
    <row r="7829" spans="1:23" x14ac:dyDescent="0.35">
      <c r="A7829" s="1032">
        <v>71552</v>
      </c>
      <c r="B7829" s="1048">
        <v>2.2000000000000002</v>
      </c>
      <c r="C7829" s="1073" t="s">
        <v>7954</v>
      </c>
      <c r="D7829" s="1"/>
      <c r="E7829" s="996" t="s">
        <v>7428</v>
      </c>
      <c r="F7829" s="3"/>
      <c r="O7829"/>
      <c r="P7829"/>
      <c r="Q7829"/>
      <c r="U7829" s="969"/>
      <c r="V7829" s="38"/>
      <c r="W7829" s="38"/>
    </row>
    <row r="7830" spans="1:23" x14ac:dyDescent="0.35">
      <c r="A7830" s="1032">
        <v>72020</v>
      </c>
      <c r="B7830" s="1048">
        <v>0.16</v>
      </c>
      <c r="C7830" s="1073" t="s">
        <v>7434</v>
      </c>
      <c r="D7830" s="1"/>
      <c r="E7830" s="996" t="s">
        <v>7428</v>
      </c>
      <c r="F7830" s="3"/>
      <c r="O7830"/>
      <c r="P7830"/>
      <c r="Q7830"/>
      <c r="U7830" s="969"/>
      <c r="V7830" s="38"/>
      <c r="W7830" s="38"/>
    </row>
    <row r="7831" spans="1:23" x14ac:dyDescent="0.35">
      <c r="A7831" s="1032">
        <v>72040</v>
      </c>
      <c r="B7831" s="1048">
        <v>0.21</v>
      </c>
      <c r="C7831" s="1073" t="s">
        <v>7512</v>
      </c>
      <c r="D7831" s="1"/>
      <c r="E7831" s="996" t="s">
        <v>7428</v>
      </c>
      <c r="F7831" s="3"/>
      <c r="O7831"/>
      <c r="P7831"/>
      <c r="Q7831"/>
      <c r="U7831" s="969"/>
      <c r="V7831" s="38"/>
      <c r="W7831" s="38"/>
    </row>
    <row r="7832" spans="1:23" x14ac:dyDescent="0.35">
      <c r="A7832" s="1032">
        <v>72050</v>
      </c>
      <c r="B7832" s="1048">
        <v>0.26</v>
      </c>
      <c r="C7832" s="1073" t="s">
        <v>7536</v>
      </c>
      <c r="D7832" s="1"/>
      <c r="E7832" s="996" t="s">
        <v>7428</v>
      </c>
      <c r="F7832" s="3"/>
      <c r="O7832"/>
      <c r="P7832"/>
      <c r="Q7832"/>
      <c r="U7832" s="969"/>
      <c r="V7832" s="38"/>
      <c r="W7832" s="38"/>
    </row>
    <row r="7833" spans="1:23" x14ac:dyDescent="0.35">
      <c r="A7833" s="1032">
        <v>72052</v>
      </c>
      <c r="B7833" s="1048">
        <v>0.28999999999999998</v>
      </c>
      <c r="C7833" s="1073" t="s">
        <v>7544</v>
      </c>
      <c r="D7833" s="1"/>
      <c r="E7833" s="996" t="s">
        <v>7428</v>
      </c>
      <c r="F7833" s="3"/>
      <c r="O7833"/>
      <c r="P7833"/>
      <c r="Q7833"/>
      <c r="U7833" s="969"/>
      <c r="V7833" s="38"/>
      <c r="W7833" s="38"/>
    </row>
    <row r="7834" spans="1:23" x14ac:dyDescent="0.35">
      <c r="A7834" s="1032">
        <v>72070</v>
      </c>
      <c r="B7834" s="1048">
        <v>0.2</v>
      </c>
      <c r="C7834" s="1073" t="s">
        <v>7504</v>
      </c>
      <c r="D7834" s="1"/>
      <c r="E7834" s="996" t="s">
        <v>7428</v>
      </c>
      <c r="F7834" s="3"/>
      <c r="O7834"/>
      <c r="P7834"/>
      <c r="Q7834"/>
      <c r="U7834" s="969"/>
      <c r="V7834" s="38"/>
      <c r="W7834" s="38"/>
    </row>
    <row r="7835" spans="1:23" x14ac:dyDescent="0.35">
      <c r="A7835" s="1032">
        <v>72072</v>
      </c>
      <c r="B7835" s="1048">
        <v>0.22</v>
      </c>
      <c r="C7835" s="1073" t="s">
        <v>7522</v>
      </c>
      <c r="D7835" s="1"/>
      <c r="E7835" s="996" t="s">
        <v>7428</v>
      </c>
      <c r="F7835" s="3"/>
      <c r="O7835"/>
      <c r="P7835"/>
      <c r="Q7835"/>
      <c r="U7835" s="969"/>
      <c r="V7835" s="38"/>
      <c r="W7835" s="38"/>
    </row>
    <row r="7836" spans="1:23" x14ac:dyDescent="0.35">
      <c r="A7836" s="1032">
        <v>72080</v>
      </c>
      <c r="B7836" s="1048">
        <v>0.2</v>
      </c>
      <c r="C7836" s="1073" t="s">
        <v>7505</v>
      </c>
      <c r="D7836" s="1"/>
      <c r="E7836" s="996" t="s">
        <v>7428</v>
      </c>
      <c r="F7836" s="3"/>
      <c r="O7836"/>
      <c r="P7836"/>
      <c r="Q7836"/>
      <c r="U7836" s="969"/>
      <c r="V7836" s="38"/>
      <c r="W7836" s="38"/>
    </row>
    <row r="7837" spans="1:23" x14ac:dyDescent="0.35">
      <c r="A7837" s="1032">
        <v>72081</v>
      </c>
      <c r="B7837" s="1048">
        <v>0.25</v>
      </c>
      <c r="C7837" s="1073" t="s">
        <v>7529</v>
      </c>
      <c r="D7837" s="1"/>
      <c r="E7837" s="996" t="s">
        <v>7428</v>
      </c>
      <c r="F7837" s="3"/>
      <c r="O7837"/>
      <c r="P7837"/>
      <c r="Q7837"/>
      <c r="U7837" s="969"/>
      <c r="V7837" s="38"/>
      <c r="W7837" s="38"/>
    </row>
    <row r="7838" spans="1:23" x14ac:dyDescent="0.35">
      <c r="A7838" s="1032">
        <v>72082</v>
      </c>
      <c r="B7838" s="1048">
        <v>0.3</v>
      </c>
      <c r="C7838" s="1073" t="s">
        <v>7547</v>
      </c>
      <c r="D7838" s="1"/>
      <c r="E7838" s="996" t="s">
        <v>7428</v>
      </c>
      <c r="F7838" s="3"/>
      <c r="O7838"/>
      <c r="P7838"/>
      <c r="Q7838"/>
      <c r="U7838" s="969"/>
      <c r="V7838" s="38"/>
      <c r="W7838" s="38"/>
    </row>
    <row r="7839" spans="1:23" x14ac:dyDescent="0.35">
      <c r="A7839" s="1032">
        <v>72083</v>
      </c>
      <c r="B7839" s="1048">
        <v>0.34</v>
      </c>
      <c r="C7839" s="1073" t="s">
        <v>7555</v>
      </c>
      <c r="D7839" s="1"/>
      <c r="E7839" s="996" t="s">
        <v>7428</v>
      </c>
      <c r="F7839" s="3"/>
      <c r="O7839"/>
      <c r="P7839"/>
      <c r="Q7839"/>
      <c r="U7839" s="969"/>
      <c r="V7839" s="38"/>
      <c r="W7839" s="38"/>
    </row>
    <row r="7840" spans="1:23" x14ac:dyDescent="0.35">
      <c r="A7840" s="1032">
        <v>72084</v>
      </c>
      <c r="B7840" s="1048">
        <v>0.4</v>
      </c>
      <c r="C7840" s="1073" t="s">
        <v>7557</v>
      </c>
      <c r="D7840" s="1"/>
      <c r="E7840" s="996" t="s">
        <v>7428</v>
      </c>
      <c r="F7840" s="3"/>
      <c r="O7840"/>
      <c r="P7840"/>
      <c r="Q7840"/>
      <c r="U7840" s="969"/>
      <c r="V7840" s="38"/>
      <c r="W7840" s="38"/>
    </row>
    <row r="7841" spans="1:23" x14ac:dyDescent="0.35">
      <c r="A7841" s="1491">
        <v>72100</v>
      </c>
      <c r="B7841" s="1492">
        <v>0.21</v>
      </c>
      <c r="C7841" s="1082" t="s">
        <v>7513</v>
      </c>
      <c r="D7841" s="1"/>
      <c r="E7841" s="996" t="s">
        <v>7428</v>
      </c>
      <c r="F7841" s="3"/>
      <c r="O7841"/>
      <c r="P7841"/>
      <c r="Q7841"/>
      <c r="U7841" s="969"/>
      <c r="V7841" s="38"/>
      <c r="W7841" s="38"/>
    </row>
    <row r="7842" spans="1:23" x14ac:dyDescent="0.35">
      <c r="A7842" s="1032">
        <v>72100</v>
      </c>
      <c r="B7842" s="1048">
        <v>0.21</v>
      </c>
      <c r="C7842" s="1073" t="s">
        <v>7514</v>
      </c>
      <c r="D7842" s="1"/>
      <c r="E7842" s="996" t="s">
        <v>7428</v>
      </c>
      <c r="F7842" s="3"/>
      <c r="O7842"/>
      <c r="P7842"/>
      <c r="Q7842"/>
      <c r="U7842" s="969"/>
      <c r="V7842" s="38"/>
      <c r="W7842" s="38"/>
    </row>
    <row r="7843" spans="1:23" x14ac:dyDescent="0.35">
      <c r="A7843" s="1032">
        <v>72110</v>
      </c>
      <c r="B7843" s="1048">
        <v>0.25</v>
      </c>
      <c r="C7843" s="1073" t="s">
        <v>7530</v>
      </c>
      <c r="D7843" s="1"/>
      <c r="E7843" s="996" t="s">
        <v>7428</v>
      </c>
      <c r="F7843" s="3"/>
      <c r="O7843"/>
      <c r="P7843"/>
      <c r="Q7843"/>
      <c r="U7843" s="969"/>
      <c r="V7843" s="38"/>
      <c r="W7843" s="38"/>
    </row>
    <row r="7844" spans="1:23" x14ac:dyDescent="0.35">
      <c r="A7844" s="1032">
        <v>72114</v>
      </c>
      <c r="B7844" s="1048">
        <v>0.28999999999999998</v>
      </c>
      <c r="C7844" s="1073" t="s">
        <v>7545</v>
      </c>
      <c r="D7844" s="1"/>
      <c r="E7844" s="996" t="s">
        <v>7428</v>
      </c>
      <c r="F7844" s="3"/>
      <c r="O7844"/>
      <c r="P7844"/>
      <c r="Q7844"/>
      <c r="U7844" s="969"/>
      <c r="V7844" s="38"/>
      <c r="W7844" s="38"/>
    </row>
    <row r="7845" spans="1:23" x14ac:dyDescent="0.35">
      <c r="A7845" s="1032">
        <v>72120</v>
      </c>
      <c r="B7845" s="1048">
        <v>0.21</v>
      </c>
      <c r="C7845" s="1073" t="s">
        <v>7515</v>
      </c>
      <c r="D7845" s="1"/>
      <c r="E7845" s="996" t="s">
        <v>7428</v>
      </c>
      <c r="F7845" s="3"/>
      <c r="O7845"/>
      <c r="P7845"/>
      <c r="Q7845"/>
      <c r="U7845" s="969"/>
      <c r="V7845" s="38"/>
      <c r="W7845" s="38"/>
    </row>
    <row r="7846" spans="1:23" x14ac:dyDescent="0.35">
      <c r="A7846" s="1032">
        <v>72125</v>
      </c>
      <c r="B7846" s="1048">
        <v>0.98</v>
      </c>
      <c r="C7846" s="1073" t="s">
        <v>5851</v>
      </c>
      <c r="D7846" s="1"/>
      <c r="E7846" s="996" t="s">
        <v>7428</v>
      </c>
      <c r="F7846" s="3"/>
      <c r="O7846"/>
      <c r="P7846"/>
      <c r="Q7846"/>
      <c r="U7846" s="969"/>
      <c r="V7846" s="38"/>
      <c r="W7846" s="38"/>
    </row>
    <row r="7847" spans="1:23" x14ac:dyDescent="0.35">
      <c r="A7847" s="1032">
        <v>72126</v>
      </c>
      <c r="B7847" s="1048">
        <v>1.19</v>
      </c>
      <c r="C7847" s="1073" t="s">
        <v>7714</v>
      </c>
      <c r="D7847" s="1"/>
      <c r="E7847" s="996" t="s">
        <v>7428</v>
      </c>
      <c r="F7847" s="3"/>
      <c r="O7847"/>
      <c r="P7847"/>
      <c r="Q7847"/>
      <c r="U7847" s="969"/>
      <c r="V7847" s="38"/>
      <c r="W7847" s="38"/>
    </row>
    <row r="7848" spans="1:23" x14ac:dyDescent="0.35">
      <c r="A7848" s="1032">
        <v>72127</v>
      </c>
      <c r="B7848" s="1048">
        <v>1.24</v>
      </c>
      <c r="C7848" s="1073" t="s">
        <v>7759</v>
      </c>
      <c r="D7848" t="s">
        <v>7760</v>
      </c>
      <c r="E7848" s="996" t="s">
        <v>7428</v>
      </c>
      <c r="F7848" s="3"/>
      <c r="O7848"/>
      <c r="P7848"/>
      <c r="Q7848"/>
      <c r="U7848" s="969"/>
      <c r="V7848" s="38"/>
      <c r="W7848" s="38"/>
    </row>
    <row r="7849" spans="1:23" x14ac:dyDescent="0.35">
      <c r="A7849" s="1032">
        <v>72128</v>
      </c>
      <c r="B7849" s="1048">
        <v>0.98</v>
      </c>
      <c r="C7849" s="1073" t="s">
        <v>423</v>
      </c>
      <c r="D7849" s="1"/>
      <c r="E7849" s="996" t="s">
        <v>7428</v>
      </c>
      <c r="F7849" s="3"/>
      <c r="O7849"/>
      <c r="P7849"/>
      <c r="Q7849"/>
      <c r="U7849" s="969"/>
      <c r="V7849" s="38"/>
      <c r="W7849" s="38"/>
    </row>
    <row r="7850" spans="1:23" x14ac:dyDescent="0.35">
      <c r="A7850" s="1032">
        <v>72129</v>
      </c>
      <c r="B7850" s="1048">
        <v>1.19</v>
      </c>
      <c r="C7850" s="1073" t="s">
        <v>7715</v>
      </c>
      <c r="D7850" s="1"/>
      <c r="E7850" s="996" t="s">
        <v>7428</v>
      </c>
      <c r="F7850" s="3"/>
      <c r="O7850"/>
      <c r="P7850"/>
      <c r="Q7850"/>
      <c r="U7850" s="969"/>
      <c r="V7850" s="38"/>
      <c r="W7850" s="38"/>
    </row>
    <row r="7851" spans="1:23" x14ac:dyDescent="0.35">
      <c r="A7851" s="1032">
        <v>72130</v>
      </c>
      <c r="B7851" s="1048">
        <v>1.24</v>
      </c>
      <c r="C7851" s="1073" t="s">
        <v>7761</v>
      </c>
      <c r="D7851" s="1"/>
      <c r="E7851" s="996" t="s">
        <v>7428</v>
      </c>
      <c r="F7851" s="3"/>
      <c r="O7851"/>
      <c r="P7851"/>
      <c r="Q7851"/>
      <c r="U7851" s="969"/>
      <c r="V7851" s="38"/>
      <c r="W7851" s="38"/>
    </row>
    <row r="7852" spans="1:23" x14ac:dyDescent="0.35">
      <c r="A7852" s="1032">
        <v>72131</v>
      </c>
      <c r="B7852" s="1048">
        <v>0.98</v>
      </c>
      <c r="C7852" s="1073" t="s">
        <v>5853</v>
      </c>
      <c r="D7852" s="1109"/>
      <c r="E7852" s="996" t="s">
        <v>7428</v>
      </c>
      <c r="F7852" s="3"/>
      <c r="O7852"/>
      <c r="P7852"/>
      <c r="Q7852"/>
      <c r="U7852" s="969"/>
      <c r="V7852" s="38"/>
      <c r="W7852" s="38"/>
    </row>
    <row r="7853" spans="1:23" x14ac:dyDescent="0.35">
      <c r="A7853" s="1032">
        <v>72132</v>
      </c>
      <c r="B7853" s="1048">
        <v>1.19</v>
      </c>
      <c r="C7853" s="1073" t="s">
        <v>7716</v>
      </c>
      <c r="D7853" s="1"/>
      <c r="E7853" s="996" t="s">
        <v>7428</v>
      </c>
      <c r="F7853" s="3"/>
      <c r="O7853"/>
      <c r="P7853"/>
      <c r="Q7853"/>
      <c r="U7853" s="969"/>
      <c r="V7853" s="38"/>
      <c r="W7853" s="38"/>
    </row>
    <row r="7854" spans="1:23" x14ac:dyDescent="0.35">
      <c r="A7854" s="1032">
        <v>72133</v>
      </c>
      <c r="B7854" s="1048">
        <v>1.24</v>
      </c>
      <c r="C7854" s="1073" t="s">
        <v>7762</v>
      </c>
      <c r="D7854" s="1"/>
      <c r="E7854" s="996" t="s">
        <v>7428</v>
      </c>
      <c r="F7854" s="3"/>
      <c r="O7854"/>
      <c r="P7854"/>
      <c r="Q7854"/>
      <c r="U7854" s="969"/>
      <c r="V7854" s="38"/>
      <c r="W7854" s="38"/>
    </row>
    <row r="7855" spans="1:23" x14ac:dyDescent="0.35">
      <c r="A7855" s="1032">
        <v>72141</v>
      </c>
      <c r="B7855" s="1048">
        <v>1.44</v>
      </c>
      <c r="C7855" s="1073" t="s">
        <v>7823</v>
      </c>
      <c r="D7855" s="1"/>
      <c r="E7855" s="996" t="s">
        <v>7428</v>
      </c>
      <c r="F7855" s="3"/>
      <c r="O7855"/>
      <c r="P7855"/>
      <c r="Q7855"/>
      <c r="U7855" s="969"/>
      <c r="V7855" s="38"/>
      <c r="W7855" s="38"/>
    </row>
    <row r="7856" spans="1:23" x14ac:dyDescent="0.35">
      <c r="A7856" s="1032">
        <v>72141</v>
      </c>
      <c r="B7856" s="1048">
        <v>1.44</v>
      </c>
      <c r="C7856" s="1073" t="s">
        <v>7824</v>
      </c>
      <c r="D7856" s="1"/>
      <c r="E7856" s="996" t="s">
        <v>7428</v>
      </c>
      <c r="F7856" s="3"/>
      <c r="O7856"/>
      <c r="P7856"/>
      <c r="Q7856"/>
      <c r="U7856" s="969"/>
      <c r="V7856" s="38"/>
      <c r="W7856" s="38"/>
    </row>
    <row r="7857" spans="1:23" x14ac:dyDescent="0.35">
      <c r="A7857" s="1032">
        <v>72142</v>
      </c>
      <c r="B7857" s="1048">
        <v>1.74</v>
      </c>
      <c r="C7857" s="1073" t="s">
        <v>7860</v>
      </c>
      <c r="D7857" s="1"/>
      <c r="E7857" s="996" t="s">
        <v>7428</v>
      </c>
      <c r="F7857" s="3"/>
      <c r="O7857"/>
      <c r="P7857"/>
      <c r="Q7857"/>
      <c r="U7857" s="969"/>
      <c r="V7857" s="38"/>
      <c r="W7857" s="38"/>
    </row>
    <row r="7858" spans="1:23" x14ac:dyDescent="0.35">
      <c r="A7858" s="1032">
        <v>72146</v>
      </c>
      <c r="B7858" s="1048">
        <v>1.44</v>
      </c>
      <c r="C7858" s="1073" t="s">
        <v>7825</v>
      </c>
      <c r="D7858" s="1"/>
      <c r="E7858" s="996" t="s">
        <v>7428</v>
      </c>
      <c r="F7858" s="3"/>
      <c r="O7858"/>
      <c r="P7858"/>
      <c r="Q7858"/>
      <c r="U7858" s="969"/>
      <c r="V7858" s="38"/>
      <c r="W7858" s="38"/>
    </row>
    <row r="7859" spans="1:23" x14ac:dyDescent="0.35">
      <c r="A7859" s="1032">
        <v>72147</v>
      </c>
      <c r="B7859" s="1048">
        <v>1.74</v>
      </c>
      <c r="C7859" s="1073" t="s">
        <v>7861</v>
      </c>
      <c r="D7859" s="1"/>
      <c r="E7859" s="996" t="s">
        <v>7428</v>
      </c>
      <c r="F7859" s="3"/>
      <c r="O7859"/>
      <c r="P7859"/>
      <c r="Q7859"/>
      <c r="U7859" s="969"/>
      <c r="V7859" s="38"/>
      <c r="W7859" s="38"/>
    </row>
    <row r="7860" spans="1:23" x14ac:dyDescent="0.35">
      <c r="A7860" s="1032">
        <v>72148</v>
      </c>
      <c r="B7860" s="1048">
        <v>1.44</v>
      </c>
      <c r="C7860" s="1073" t="s">
        <v>7826</v>
      </c>
      <c r="D7860" s="1487"/>
      <c r="E7860" s="996" t="s">
        <v>7428</v>
      </c>
      <c r="F7860" s="3"/>
      <c r="O7860"/>
      <c r="P7860"/>
      <c r="Q7860"/>
      <c r="U7860" s="969"/>
      <c r="V7860" s="38"/>
      <c r="W7860" s="38"/>
    </row>
    <row r="7861" spans="1:23" x14ac:dyDescent="0.35">
      <c r="A7861" s="1032">
        <v>72149</v>
      </c>
      <c r="B7861" s="1048">
        <v>1.74</v>
      </c>
      <c r="C7861" s="1073" t="s">
        <v>7862</v>
      </c>
      <c r="D7861" s="1"/>
      <c r="E7861" s="996" t="s">
        <v>7428</v>
      </c>
      <c r="F7861" s="3"/>
      <c r="O7861"/>
      <c r="P7861"/>
      <c r="Q7861"/>
      <c r="U7861" s="969"/>
      <c r="V7861" s="38"/>
      <c r="W7861" s="38"/>
    </row>
    <row r="7862" spans="1:23" x14ac:dyDescent="0.35">
      <c r="A7862" s="1032">
        <v>72156</v>
      </c>
      <c r="B7862" s="1048">
        <v>2.23</v>
      </c>
      <c r="C7862" s="1073" t="s">
        <v>7958</v>
      </c>
      <c r="D7862" s="1"/>
      <c r="E7862" s="996" t="s">
        <v>7428</v>
      </c>
      <c r="F7862" s="3"/>
      <c r="O7862"/>
      <c r="P7862"/>
      <c r="Q7862"/>
      <c r="U7862" s="969"/>
      <c r="V7862" s="38"/>
      <c r="W7862" s="38"/>
    </row>
    <row r="7863" spans="1:23" x14ac:dyDescent="0.35">
      <c r="A7863" s="1032">
        <v>72157</v>
      </c>
      <c r="B7863" s="1048">
        <v>2.23</v>
      </c>
      <c r="C7863" s="1073" t="s">
        <v>7959</v>
      </c>
      <c r="D7863" s="1"/>
      <c r="E7863" s="996" t="s">
        <v>7428</v>
      </c>
      <c r="F7863" s="1126"/>
      <c r="O7863"/>
      <c r="P7863"/>
      <c r="Q7863"/>
      <c r="U7863" s="969"/>
      <c r="V7863" s="38"/>
      <c r="W7863" s="38"/>
    </row>
    <row r="7864" spans="1:23" x14ac:dyDescent="0.35">
      <c r="A7864" s="1032">
        <v>72158</v>
      </c>
      <c r="B7864" s="1048">
        <v>2.23</v>
      </c>
      <c r="C7864" s="1073" t="s">
        <v>7960</v>
      </c>
      <c r="D7864" s="1"/>
      <c r="E7864" s="996" t="s">
        <v>7428</v>
      </c>
      <c r="F7864" s="1126"/>
      <c r="O7864"/>
      <c r="P7864"/>
      <c r="Q7864"/>
      <c r="U7864" s="969"/>
      <c r="V7864" s="38"/>
      <c r="W7864" s="38"/>
    </row>
    <row r="7865" spans="1:23" x14ac:dyDescent="0.35">
      <c r="A7865" s="1032">
        <v>72159</v>
      </c>
      <c r="B7865" s="1048">
        <v>1.76</v>
      </c>
      <c r="C7865" s="1073" t="s">
        <v>7864</v>
      </c>
      <c r="D7865" s="1"/>
      <c r="E7865" s="996" t="s">
        <v>7428</v>
      </c>
      <c r="F7865" s="3"/>
      <c r="O7865"/>
      <c r="P7865"/>
      <c r="Q7865"/>
      <c r="U7865" s="969"/>
      <c r="V7865" s="38"/>
      <c r="W7865" s="38"/>
    </row>
    <row r="7866" spans="1:23" x14ac:dyDescent="0.35">
      <c r="A7866" s="1032">
        <v>72170</v>
      </c>
      <c r="B7866" s="1048">
        <v>0.17</v>
      </c>
      <c r="C7866" s="1073" t="s">
        <v>7466</v>
      </c>
      <c r="D7866" s="1"/>
      <c r="E7866" s="996" t="s">
        <v>7428</v>
      </c>
      <c r="F7866" s="3"/>
      <c r="O7866"/>
      <c r="P7866"/>
      <c r="Q7866"/>
      <c r="U7866" s="969"/>
      <c r="V7866" s="38"/>
      <c r="W7866" s="38"/>
    </row>
    <row r="7867" spans="1:23" x14ac:dyDescent="0.35">
      <c r="A7867" s="1032">
        <v>72190</v>
      </c>
      <c r="B7867" s="1048">
        <v>0.24</v>
      </c>
      <c r="C7867" s="1073" t="s">
        <v>7527</v>
      </c>
      <c r="D7867" s="1"/>
      <c r="E7867" s="996" t="s">
        <v>7428</v>
      </c>
      <c r="F7867" s="1114"/>
      <c r="O7867"/>
      <c r="P7867"/>
      <c r="Q7867"/>
      <c r="U7867" s="969"/>
      <c r="V7867" s="38"/>
      <c r="W7867" s="38"/>
    </row>
    <row r="7868" spans="1:23" x14ac:dyDescent="0.35">
      <c r="A7868" s="1032">
        <v>72191</v>
      </c>
      <c r="B7868" s="1048">
        <v>1.76</v>
      </c>
      <c r="C7868" s="1073" t="s">
        <v>7865</v>
      </c>
      <c r="D7868" s="1"/>
      <c r="E7868" s="996" t="s">
        <v>7428</v>
      </c>
      <c r="F7868" s="1114"/>
      <c r="O7868"/>
      <c r="P7868"/>
      <c r="Q7868"/>
      <c r="U7868" s="969"/>
      <c r="V7868" s="38"/>
      <c r="W7868" s="38"/>
    </row>
    <row r="7869" spans="1:23" x14ac:dyDescent="0.35">
      <c r="A7869" s="1032">
        <v>72192</v>
      </c>
      <c r="B7869" s="1048">
        <v>1.06</v>
      </c>
      <c r="C7869" s="1073" t="s">
        <v>7670</v>
      </c>
      <c r="D7869" s="1"/>
      <c r="E7869" s="996" t="s">
        <v>7428</v>
      </c>
      <c r="F7869" s="3"/>
      <c r="O7869"/>
      <c r="P7869"/>
      <c r="Q7869"/>
      <c r="U7869" s="969"/>
      <c r="V7869" s="38"/>
      <c r="W7869" s="38"/>
    </row>
    <row r="7870" spans="1:23" x14ac:dyDescent="0.35">
      <c r="A7870" s="1032">
        <v>72192</v>
      </c>
      <c r="B7870" s="1048">
        <v>1.06</v>
      </c>
      <c r="C7870" s="1073" t="s">
        <v>7671</v>
      </c>
      <c r="D7870" s="1"/>
      <c r="E7870" s="996" t="s">
        <v>7428</v>
      </c>
      <c r="F7870" s="3"/>
      <c r="O7870"/>
      <c r="P7870"/>
      <c r="Q7870"/>
      <c r="U7870" s="969"/>
      <c r="V7870" s="38"/>
      <c r="W7870" s="38"/>
    </row>
    <row r="7871" spans="1:23" x14ac:dyDescent="0.35">
      <c r="A7871" s="1032">
        <v>72192</v>
      </c>
      <c r="B7871" s="1048">
        <v>1.06</v>
      </c>
      <c r="C7871" s="1073" t="s">
        <v>7672</v>
      </c>
      <c r="D7871" s="1"/>
      <c r="E7871" s="996" t="s">
        <v>7428</v>
      </c>
      <c r="F7871" s="3"/>
      <c r="O7871"/>
      <c r="P7871"/>
      <c r="Q7871"/>
      <c r="U7871" s="969"/>
      <c r="V7871" s="38"/>
      <c r="W7871" s="38"/>
    </row>
    <row r="7872" spans="1:23" x14ac:dyDescent="0.35">
      <c r="A7872" s="1032">
        <v>72193</v>
      </c>
      <c r="B7872" s="1048">
        <v>1.1299999999999999</v>
      </c>
      <c r="C7872" s="1073" t="s">
        <v>7686</v>
      </c>
      <c r="D7872" s="1"/>
      <c r="E7872" s="996" t="s">
        <v>7428</v>
      </c>
      <c r="F7872" s="3"/>
      <c r="O7872"/>
      <c r="P7872"/>
      <c r="Q7872"/>
      <c r="U7872" s="969"/>
      <c r="V7872" s="38"/>
      <c r="W7872" s="38"/>
    </row>
    <row r="7873" spans="1:23" x14ac:dyDescent="0.35">
      <c r="A7873" s="1032">
        <v>72194</v>
      </c>
      <c r="B7873" s="1048">
        <v>1.19</v>
      </c>
      <c r="C7873" s="1073" t="s">
        <v>452</v>
      </c>
      <c r="D7873" s="1"/>
      <c r="E7873" s="996" t="s">
        <v>7428</v>
      </c>
      <c r="F7873" s="3"/>
      <c r="O7873"/>
      <c r="P7873"/>
      <c r="Q7873"/>
      <c r="U7873" s="969"/>
      <c r="V7873" s="38"/>
      <c r="W7873" s="38"/>
    </row>
    <row r="7874" spans="1:23" x14ac:dyDescent="0.35">
      <c r="A7874" s="1032">
        <v>72195</v>
      </c>
      <c r="B7874" s="1048">
        <v>1.42</v>
      </c>
      <c r="C7874" s="1073" t="s">
        <v>7809</v>
      </c>
      <c r="D7874" s="1"/>
      <c r="E7874" s="996" t="s">
        <v>7428</v>
      </c>
      <c r="F7874" s="3"/>
      <c r="O7874"/>
      <c r="P7874"/>
      <c r="Q7874"/>
      <c r="U7874" s="969"/>
      <c r="V7874" s="38"/>
      <c r="W7874" s="38"/>
    </row>
    <row r="7875" spans="1:23" x14ac:dyDescent="0.35">
      <c r="A7875" s="1032">
        <v>72195</v>
      </c>
      <c r="B7875" s="1048">
        <v>1.42</v>
      </c>
      <c r="C7875" s="1073" t="s">
        <v>7810</v>
      </c>
      <c r="D7875" s="1"/>
      <c r="E7875" s="996" t="s">
        <v>7428</v>
      </c>
      <c r="F7875" s="3"/>
      <c r="O7875"/>
      <c r="P7875"/>
      <c r="Q7875"/>
      <c r="U7875" s="969"/>
      <c r="V7875" s="38"/>
      <c r="W7875" s="38"/>
    </row>
    <row r="7876" spans="1:23" x14ac:dyDescent="0.35">
      <c r="A7876" s="1032">
        <v>72195</v>
      </c>
      <c r="B7876" s="1048">
        <v>1.42</v>
      </c>
      <c r="C7876" s="1073" t="s">
        <v>7811</v>
      </c>
      <c r="D7876" s="1"/>
      <c r="E7876" s="996" t="s">
        <v>7428</v>
      </c>
      <c r="F7876" s="3"/>
      <c r="O7876"/>
      <c r="P7876"/>
      <c r="Q7876"/>
      <c r="U7876" s="969"/>
      <c r="V7876" s="38"/>
      <c r="W7876" s="38"/>
    </row>
    <row r="7877" spans="1:23" x14ac:dyDescent="0.35">
      <c r="A7877" s="1032">
        <v>72195</v>
      </c>
      <c r="B7877" s="1048">
        <v>1.42</v>
      </c>
      <c r="C7877" s="1073" t="s">
        <v>7812</v>
      </c>
      <c r="D7877" s="1112"/>
      <c r="E7877" s="996" t="s">
        <v>7428</v>
      </c>
      <c r="F7877" s="3"/>
      <c r="O7877"/>
      <c r="P7877"/>
      <c r="Q7877"/>
      <c r="U7877" s="969"/>
      <c r="V7877" s="38"/>
      <c r="W7877" s="38"/>
    </row>
    <row r="7878" spans="1:23" x14ac:dyDescent="0.35">
      <c r="A7878" s="1032">
        <v>72195</v>
      </c>
      <c r="B7878" s="1048">
        <v>1.42</v>
      </c>
      <c r="C7878" s="1073" t="s">
        <v>7813</v>
      </c>
      <c r="D7878" s="1126"/>
      <c r="E7878" s="996" t="s">
        <v>7428</v>
      </c>
      <c r="F7878" s="3"/>
      <c r="O7878"/>
      <c r="P7878"/>
      <c r="Q7878"/>
      <c r="U7878" s="969"/>
      <c r="V7878" s="38"/>
      <c r="W7878" s="38"/>
    </row>
    <row r="7879" spans="1:23" x14ac:dyDescent="0.35">
      <c r="A7879" s="1032">
        <v>72196</v>
      </c>
      <c r="B7879" s="1048">
        <v>1.69</v>
      </c>
      <c r="C7879" s="1073" t="s">
        <v>7845</v>
      </c>
      <c r="E7879" s="996" t="s">
        <v>7428</v>
      </c>
      <c r="F7879" s="3"/>
      <c r="O7879"/>
      <c r="P7879"/>
      <c r="Q7879"/>
      <c r="U7879" s="969"/>
      <c r="V7879" s="38"/>
      <c r="W7879" s="38"/>
    </row>
    <row r="7880" spans="1:23" x14ac:dyDescent="0.35">
      <c r="A7880" s="1032">
        <v>72196</v>
      </c>
      <c r="B7880" s="1048">
        <v>1.69</v>
      </c>
      <c r="C7880" s="1073" t="s">
        <v>7846</v>
      </c>
      <c r="D7880" s="1"/>
      <c r="E7880" s="996" t="s">
        <v>7428</v>
      </c>
      <c r="F7880" s="3"/>
      <c r="O7880"/>
      <c r="P7880"/>
      <c r="Q7880"/>
      <c r="U7880" s="969"/>
      <c r="V7880" s="38"/>
      <c r="W7880" s="38"/>
    </row>
    <row r="7881" spans="1:23" x14ac:dyDescent="0.35">
      <c r="A7881" s="1032">
        <v>72197</v>
      </c>
      <c r="B7881" s="1048">
        <v>2.15</v>
      </c>
      <c r="C7881" s="1073" t="s">
        <v>7950</v>
      </c>
      <c r="D7881" s="1"/>
      <c r="E7881" s="996" t="s">
        <v>7428</v>
      </c>
      <c r="F7881" s="3"/>
      <c r="O7881"/>
      <c r="P7881"/>
      <c r="Q7881"/>
      <c r="U7881" s="969"/>
      <c r="V7881" s="38"/>
      <c r="W7881" s="38"/>
    </row>
    <row r="7882" spans="1:23" x14ac:dyDescent="0.35">
      <c r="A7882" s="1032">
        <v>72197</v>
      </c>
      <c r="B7882" s="1048">
        <v>2.15</v>
      </c>
      <c r="C7882" s="1073" t="s">
        <v>7951</v>
      </c>
      <c r="D7882" s="1"/>
      <c r="E7882" s="996" t="s">
        <v>7428</v>
      </c>
      <c r="F7882" s="3"/>
      <c r="O7882"/>
      <c r="P7882"/>
      <c r="Q7882"/>
      <c r="U7882" s="969"/>
      <c r="V7882" s="38"/>
      <c r="W7882" s="38"/>
    </row>
    <row r="7883" spans="1:23" x14ac:dyDescent="0.35">
      <c r="A7883" s="1032">
        <v>72198</v>
      </c>
      <c r="B7883" s="1048">
        <v>1.76</v>
      </c>
      <c r="C7883" s="1073" t="s">
        <v>7866</v>
      </c>
      <c r="D7883" s="1"/>
      <c r="E7883" s="996" t="s">
        <v>7428</v>
      </c>
      <c r="F7883" s="3"/>
      <c r="O7883"/>
      <c r="P7883"/>
      <c r="Q7883"/>
      <c r="U7883" s="969"/>
      <c r="V7883" s="38"/>
      <c r="W7883" s="38"/>
    </row>
    <row r="7884" spans="1:23" x14ac:dyDescent="0.35">
      <c r="A7884" s="1032">
        <v>72198</v>
      </c>
      <c r="B7884" s="1048">
        <v>1.76</v>
      </c>
      <c r="C7884" s="1073" t="s">
        <v>7867</v>
      </c>
      <c r="D7884" s="1"/>
      <c r="E7884" s="996" t="s">
        <v>7428</v>
      </c>
      <c r="F7884" s="3"/>
      <c r="O7884"/>
      <c r="P7884"/>
      <c r="Q7884"/>
      <c r="U7884" s="969"/>
      <c r="V7884" s="38"/>
      <c r="W7884" s="38"/>
    </row>
    <row r="7885" spans="1:23" x14ac:dyDescent="0.35">
      <c r="A7885" s="1032">
        <v>72200</v>
      </c>
      <c r="B7885" s="1048">
        <v>0.17</v>
      </c>
      <c r="C7885" s="1073" t="s">
        <v>7467</v>
      </c>
      <c r="D7885" s="1"/>
      <c r="E7885" s="996" t="s">
        <v>7428</v>
      </c>
      <c r="F7885" s="3"/>
      <c r="O7885"/>
      <c r="P7885"/>
      <c r="Q7885"/>
      <c r="U7885" s="969"/>
      <c r="V7885" s="38"/>
      <c r="W7885" s="38"/>
    </row>
    <row r="7886" spans="1:23" x14ac:dyDescent="0.35">
      <c r="A7886" s="1032">
        <v>72202</v>
      </c>
      <c r="B7886" s="1048">
        <v>0.22</v>
      </c>
      <c r="C7886" s="1073" t="s">
        <v>7523</v>
      </c>
      <c r="D7886" s="1"/>
      <c r="E7886" s="996" t="s">
        <v>7428</v>
      </c>
      <c r="F7886" s="3"/>
      <c r="O7886"/>
      <c r="P7886"/>
      <c r="Q7886"/>
      <c r="U7886" s="969"/>
      <c r="V7886" s="38"/>
      <c r="W7886" s="38"/>
    </row>
    <row r="7887" spans="1:23" x14ac:dyDescent="0.35">
      <c r="A7887" s="1032">
        <v>72220</v>
      </c>
      <c r="B7887" s="1048">
        <v>0.17</v>
      </c>
      <c r="C7887" s="1073" t="s">
        <v>7468</v>
      </c>
      <c r="D7887" s="1"/>
      <c r="E7887" s="996" t="s">
        <v>7428</v>
      </c>
      <c r="F7887" s="3"/>
      <c r="O7887"/>
      <c r="P7887"/>
      <c r="Q7887"/>
      <c r="U7887" s="969"/>
      <c r="V7887" s="38"/>
      <c r="W7887" s="38"/>
    </row>
    <row r="7888" spans="1:23" x14ac:dyDescent="0.35">
      <c r="A7888" s="1032">
        <v>72285</v>
      </c>
      <c r="B7888" s="1048">
        <v>1.1299999999999999</v>
      </c>
      <c r="C7888" s="1073" t="s">
        <v>7687</v>
      </c>
      <c r="D7888" s="1"/>
      <c r="E7888" s="996" t="s">
        <v>7428</v>
      </c>
      <c r="F7888" s="3"/>
      <c r="O7888"/>
      <c r="P7888"/>
      <c r="Q7888"/>
      <c r="U7888" s="969"/>
      <c r="V7888" s="38"/>
      <c r="W7888" s="38"/>
    </row>
    <row r="7889" spans="1:23" x14ac:dyDescent="0.35">
      <c r="A7889" s="1032">
        <v>72295</v>
      </c>
      <c r="B7889" s="1048">
        <v>0.81</v>
      </c>
      <c r="C7889" s="1073" t="s">
        <v>7630</v>
      </c>
      <c r="D7889" s="1"/>
      <c r="E7889" s="996" t="s">
        <v>7428</v>
      </c>
      <c r="F7889" s="3"/>
      <c r="O7889"/>
      <c r="P7889"/>
      <c r="Q7889"/>
      <c r="U7889" s="969"/>
      <c r="V7889" s="38"/>
      <c r="W7889" s="38"/>
    </row>
    <row r="7890" spans="1:23" x14ac:dyDescent="0.35">
      <c r="A7890" s="1032">
        <v>73000</v>
      </c>
      <c r="B7890" s="1048">
        <v>0.16</v>
      </c>
      <c r="C7890" s="1073" t="s">
        <v>7435</v>
      </c>
      <c r="D7890" s="1112"/>
      <c r="E7890" s="996" t="s">
        <v>7428</v>
      </c>
      <c r="F7890" s="3"/>
      <c r="O7890"/>
      <c r="P7890"/>
      <c r="Q7890"/>
      <c r="U7890" s="969"/>
      <c r="V7890" s="38"/>
      <c r="W7890" s="38"/>
    </row>
    <row r="7891" spans="1:23" x14ac:dyDescent="0.35">
      <c r="A7891" s="1032">
        <v>73010</v>
      </c>
      <c r="B7891" s="1048">
        <v>0.17</v>
      </c>
      <c r="C7891" s="1073" t="s">
        <v>7469</v>
      </c>
      <c r="D7891" s="1"/>
      <c r="E7891" s="996" t="s">
        <v>7428</v>
      </c>
      <c r="F7891" s="3"/>
      <c r="O7891"/>
      <c r="P7891"/>
      <c r="Q7891"/>
      <c r="U7891" s="969"/>
      <c r="V7891" s="38"/>
      <c r="W7891" s="38"/>
    </row>
    <row r="7892" spans="1:23" x14ac:dyDescent="0.35">
      <c r="A7892" s="1032">
        <v>73010</v>
      </c>
      <c r="B7892" s="1048">
        <v>0.17</v>
      </c>
      <c r="C7892" s="1073" t="s">
        <v>7470</v>
      </c>
      <c r="D7892" s="1"/>
      <c r="E7892" s="996" t="s">
        <v>7428</v>
      </c>
      <c r="F7892" s="3"/>
      <c r="O7892"/>
      <c r="P7892"/>
      <c r="Q7892"/>
      <c r="U7892" s="969"/>
      <c r="V7892" s="38"/>
      <c r="W7892" s="38"/>
    </row>
    <row r="7893" spans="1:23" x14ac:dyDescent="0.35">
      <c r="A7893" s="1032">
        <v>73010</v>
      </c>
      <c r="B7893" s="1048">
        <v>0.17</v>
      </c>
      <c r="C7893" s="1073" t="s">
        <v>7471</v>
      </c>
      <c r="D7893" s="1"/>
      <c r="E7893" s="996" t="s">
        <v>7428</v>
      </c>
      <c r="F7893" s="3"/>
      <c r="O7893"/>
      <c r="P7893"/>
      <c r="Q7893"/>
      <c r="U7893" s="969"/>
      <c r="V7893" s="38"/>
      <c r="W7893" s="38"/>
    </row>
    <row r="7894" spans="1:23" x14ac:dyDescent="0.35">
      <c r="A7894" s="1032">
        <v>73020</v>
      </c>
      <c r="B7894" s="1048">
        <v>0.15</v>
      </c>
      <c r="C7894" s="1073" t="s">
        <v>7432</v>
      </c>
      <c r="D7894" s="1"/>
      <c r="E7894" s="996" t="s">
        <v>7428</v>
      </c>
      <c r="F7894" s="3"/>
      <c r="O7894"/>
      <c r="P7894"/>
      <c r="Q7894"/>
      <c r="U7894" s="969"/>
      <c r="V7894" s="38"/>
      <c r="W7894" s="38"/>
    </row>
    <row r="7895" spans="1:23" x14ac:dyDescent="0.35">
      <c r="A7895" s="1032">
        <v>73020</v>
      </c>
      <c r="B7895" s="1048">
        <v>0.15</v>
      </c>
      <c r="C7895" s="1073" t="s">
        <v>7433</v>
      </c>
      <c r="D7895" s="1"/>
      <c r="E7895" s="996" t="s">
        <v>7428</v>
      </c>
      <c r="O7895"/>
      <c r="P7895"/>
      <c r="Q7895"/>
      <c r="U7895" s="969"/>
      <c r="V7895" s="38"/>
      <c r="W7895" s="38"/>
    </row>
    <row r="7896" spans="1:23" x14ac:dyDescent="0.35">
      <c r="A7896" s="1032">
        <v>73030</v>
      </c>
      <c r="B7896" s="1048">
        <v>0.18</v>
      </c>
      <c r="C7896" s="1073" t="s">
        <v>7490</v>
      </c>
      <c r="E7896" s="996" t="s">
        <v>7428</v>
      </c>
      <c r="F7896" s="3"/>
      <c r="O7896"/>
      <c r="P7896"/>
      <c r="Q7896"/>
      <c r="U7896" s="969"/>
      <c r="V7896" s="38"/>
      <c r="W7896" s="38"/>
    </row>
    <row r="7897" spans="1:23" x14ac:dyDescent="0.35">
      <c r="A7897" s="1032">
        <v>73030</v>
      </c>
      <c r="B7897" s="1048">
        <v>0.18</v>
      </c>
      <c r="C7897" s="1073" t="s">
        <v>7491</v>
      </c>
      <c r="D7897" s="1"/>
      <c r="E7897" s="996" t="s">
        <v>7428</v>
      </c>
      <c r="F7897" s="3"/>
      <c r="O7897"/>
      <c r="P7897"/>
      <c r="Q7897"/>
      <c r="U7897" s="969"/>
      <c r="V7897" s="38"/>
      <c r="W7897" s="38"/>
    </row>
    <row r="7898" spans="1:23" x14ac:dyDescent="0.35">
      <c r="A7898" s="1032">
        <v>73040</v>
      </c>
      <c r="B7898" s="1048">
        <v>0.53</v>
      </c>
      <c r="C7898" s="1073" t="s">
        <v>7569</v>
      </c>
      <c r="D7898" s="1"/>
      <c r="E7898" s="996" t="s">
        <v>7428</v>
      </c>
      <c r="F7898" s="3"/>
      <c r="O7898"/>
      <c r="P7898"/>
      <c r="Q7898"/>
      <c r="U7898" s="969"/>
      <c r="V7898" s="38"/>
      <c r="W7898" s="38"/>
    </row>
    <row r="7899" spans="1:23" x14ac:dyDescent="0.35">
      <c r="A7899" s="1032">
        <v>73040</v>
      </c>
      <c r="B7899" s="1048">
        <v>0.53</v>
      </c>
      <c r="C7899" s="1073" t="s">
        <v>7570</v>
      </c>
      <c r="D7899" s="38"/>
      <c r="E7899" s="996" t="s">
        <v>7428</v>
      </c>
      <c r="F7899" s="3"/>
      <c r="O7899"/>
      <c r="P7899"/>
      <c r="Q7899"/>
      <c r="U7899" s="969"/>
      <c r="V7899" s="38"/>
      <c r="W7899" s="38"/>
    </row>
    <row r="7900" spans="1:23" x14ac:dyDescent="0.35">
      <c r="A7900" s="1032">
        <v>73040</v>
      </c>
      <c r="B7900" s="1048">
        <v>0.53</v>
      </c>
      <c r="C7900" s="1073" t="s">
        <v>7571</v>
      </c>
      <c r="D7900" s="1"/>
      <c r="E7900" s="996" t="s">
        <v>7428</v>
      </c>
      <c r="F7900" s="3"/>
      <c r="O7900"/>
      <c r="P7900"/>
      <c r="Q7900"/>
      <c r="U7900" s="969"/>
      <c r="V7900" s="38"/>
      <c r="W7900" s="38"/>
    </row>
    <row r="7901" spans="1:23" x14ac:dyDescent="0.35">
      <c r="A7901" s="1032">
        <v>73040</v>
      </c>
      <c r="B7901" s="1048">
        <v>0.53</v>
      </c>
      <c r="C7901" s="1073" t="s">
        <v>7572</v>
      </c>
      <c r="D7901" s="1"/>
      <c r="E7901" s="996" t="s">
        <v>7428</v>
      </c>
      <c r="F7901" s="3"/>
      <c r="O7901"/>
      <c r="P7901"/>
      <c r="Q7901"/>
      <c r="U7901" s="969"/>
      <c r="V7901" s="38"/>
      <c r="W7901" s="38"/>
    </row>
    <row r="7902" spans="1:23" x14ac:dyDescent="0.35">
      <c r="A7902" s="1032">
        <v>73050</v>
      </c>
      <c r="B7902" s="1048">
        <v>0.18</v>
      </c>
      <c r="C7902" s="1073" t="s">
        <v>7492</v>
      </c>
      <c r="D7902" s="1"/>
      <c r="E7902" s="996" t="s">
        <v>7428</v>
      </c>
      <c r="F7902" s="3"/>
      <c r="O7902"/>
      <c r="P7902"/>
      <c r="Q7902"/>
      <c r="U7902" s="969"/>
      <c r="V7902" s="38"/>
      <c r="W7902" s="38"/>
    </row>
    <row r="7903" spans="1:23" x14ac:dyDescent="0.35">
      <c r="A7903" s="1032">
        <v>73060</v>
      </c>
      <c r="B7903" s="1048">
        <v>0.16</v>
      </c>
      <c r="C7903" s="1073" t="s">
        <v>7436</v>
      </c>
      <c r="D7903" s="1"/>
      <c r="E7903" s="996" t="s">
        <v>7428</v>
      </c>
      <c r="F7903" s="3"/>
      <c r="O7903"/>
      <c r="P7903"/>
      <c r="Q7903"/>
      <c r="U7903" s="969"/>
      <c r="V7903" s="38"/>
      <c r="W7903" s="38"/>
    </row>
    <row r="7904" spans="1:23" x14ac:dyDescent="0.35">
      <c r="A7904" s="1032">
        <v>73060</v>
      </c>
      <c r="B7904" s="1048">
        <v>0.16</v>
      </c>
      <c r="C7904" s="1073" t="s">
        <v>7437</v>
      </c>
      <c r="D7904" s="1"/>
      <c r="E7904" s="996" t="s">
        <v>7428</v>
      </c>
      <c r="F7904" s="3"/>
      <c r="O7904"/>
      <c r="P7904"/>
      <c r="Q7904"/>
      <c r="U7904" s="969"/>
      <c r="V7904" s="38"/>
      <c r="W7904" s="38"/>
    </row>
    <row r="7905" spans="1:23" x14ac:dyDescent="0.35">
      <c r="A7905" s="1032">
        <v>73070</v>
      </c>
      <c r="B7905" s="1048">
        <v>0.16</v>
      </c>
      <c r="C7905" s="1073" t="s">
        <v>7438</v>
      </c>
      <c r="D7905" s="1"/>
      <c r="E7905" s="996" t="s">
        <v>7428</v>
      </c>
      <c r="F7905" s="3"/>
      <c r="O7905"/>
      <c r="P7905"/>
      <c r="Q7905"/>
      <c r="U7905" s="969"/>
      <c r="V7905" s="38"/>
      <c r="W7905" s="38"/>
    </row>
    <row r="7906" spans="1:23" x14ac:dyDescent="0.35">
      <c r="A7906" s="1032">
        <v>73070</v>
      </c>
      <c r="B7906" s="1048">
        <v>0.16</v>
      </c>
      <c r="C7906" s="1073" t="s">
        <v>7439</v>
      </c>
      <c r="D7906" s="1"/>
      <c r="E7906" s="996" t="s">
        <v>7428</v>
      </c>
      <c r="F7906" s="3"/>
      <c r="O7906"/>
      <c r="P7906"/>
      <c r="Q7906"/>
      <c r="U7906" s="969"/>
      <c r="V7906" s="38"/>
      <c r="W7906" s="38"/>
    </row>
    <row r="7907" spans="1:23" x14ac:dyDescent="0.35">
      <c r="A7907" s="1032">
        <v>73080</v>
      </c>
      <c r="B7907" s="1048">
        <v>0.17</v>
      </c>
      <c r="C7907" s="1073" t="s">
        <v>7472</v>
      </c>
      <c r="D7907" s="1"/>
      <c r="E7907" s="996" t="s">
        <v>7428</v>
      </c>
      <c r="F7907" s="3"/>
      <c r="O7907"/>
      <c r="P7907"/>
      <c r="Q7907"/>
      <c r="U7907" s="969"/>
      <c r="V7907" s="38"/>
      <c r="W7907" s="38"/>
    </row>
    <row r="7908" spans="1:23" x14ac:dyDescent="0.35">
      <c r="A7908" s="1032">
        <v>73080</v>
      </c>
      <c r="B7908" s="1048">
        <v>0.17</v>
      </c>
      <c r="C7908" s="1073" t="s">
        <v>7473</v>
      </c>
      <c r="D7908" s="1"/>
      <c r="E7908" s="996" t="s">
        <v>7428</v>
      </c>
      <c r="F7908" s="3"/>
      <c r="O7908"/>
      <c r="P7908"/>
      <c r="Q7908"/>
      <c r="U7908" s="969"/>
      <c r="V7908" s="38"/>
      <c r="W7908" s="38"/>
    </row>
    <row r="7909" spans="1:23" x14ac:dyDescent="0.35">
      <c r="A7909" s="1032">
        <v>73085</v>
      </c>
      <c r="B7909" s="1048">
        <v>0.53</v>
      </c>
      <c r="C7909" s="1073" t="s">
        <v>7573</v>
      </c>
      <c r="D7909" s="1"/>
      <c r="E7909" s="996" t="s">
        <v>7428</v>
      </c>
      <c r="F7909" s="3"/>
      <c r="O7909"/>
      <c r="P7909"/>
      <c r="Q7909"/>
      <c r="U7909" s="969"/>
      <c r="V7909" s="38"/>
      <c r="W7909" s="38"/>
    </row>
    <row r="7910" spans="1:23" x14ac:dyDescent="0.35">
      <c r="A7910" s="1032">
        <v>73085</v>
      </c>
      <c r="B7910" s="1048">
        <v>0.53</v>
      </c>
      <c r="C7910" s="1073" t="s">
        <v>7574</v>
      </c>
      <c r="D7910" s="1"/>
      <c r="E7910" s="996" t="s">
        <v>7428</v>
      </c>
      <c r="F7910" s="3"/>
      <c r="O7910"/>
      <c r="P7910"/>
      <c r="Q7910"/>
      <c r="U7910" s="969"/>
      <c r="V7910" s="38"/>
      <c r="W7910" s="38"/>
    </row>
    <row r="7911" spans="1:23" x14ac:dyDescent="0.35">
      <c r="A7911" s="1032">
        <v>73085</v>
      </c>
      <c r="B7911" s="1048">
        <v>0.53</v>
      </c>
      <c r="C7911" s="1073" t="s">
        <v>7575</v>
      </c>
      <c r="D7911" s="1"/>
      <c r="E7911" s="996" t="s">
        <v>7428</v>
      </c>
      <c r="F7911" s="3"/>
      <c r="O7911"/>
      <c r="P7911"/>
      <c r="Q7911"/>
      <c r="U7911" s="969"/>
      <c r="V7911" s="38"/>
      <c r="W7911" s="38"/>
    </row>
    <row r="7912" spans="1:23" x14ac:dyDescent="0.35">
      <c r="A7912" s="1032">
        <v>73090</v>
      </c>
      <c r="B7912" s="1048">
        <v>0.16</v>
      </c>
      <c r="C7912" s="1073" t="s">
        <v>7440</v>
      </c>
      <c r="E7912" s="996" t="s">
        <v>7428</v>
      </c>
      <c r="F7912" s="3"/>
      <c r="O7912"/>
      <c r="P7912"/>
      <c r="Q7912"/>
      <c r="U7912" s="969"/>
      <c r="V7912" s="38"/>
      <c r="W7912" s="38"/>
    </row>
    <row r="7913" spans="1:23" x14ac:dyDescent="0.35">
      <c r="A7913" s="1032">
        <v>73090</v>
      </c>
      <c r="B7913" s="1048">
        <v>0.16</v>
      </c>
      <c r="C7913" s="1073" t="s">
        <v>7441</v>
      </c>
      <c r="D7913" s="1"/>
      <c r="E7913" s="996" t="s">
        <v>7428</v>
      </c>
      <c r="F7913" s="3"/>
      <c r="O7913"/>
      <c r="P7913"/>
      <c r="Q7913"/>
      <c r="U7913" s="969"/>
      <c r="V7913" s="38"/>
      <c r="W7913" s="38"/>
    </row>
    <row r="7914" spans="1:23" x14ac:dyDescent="0.35">
      <c r="A7914" s="1032">
        <v>73090</v>
      </c>
      <c r="B7914" s="1048">
        <v>0.16</v>
      </c>
      <c r="C7914" s="1073" t="s">
        <v>7442</v>
      </c>
      <c r="D7914" s="1"/>
      <c r="E7914" s="996" t="s">
        <v>7428</v>
      </c>
      <c r="F7914" s="3"/>
      <c r="O7914"/>
      <c r="P7914"/>
      <c r="Q7914"/>
      <c r="U7914" s="969"/>
      <c r="V7914" s="38"/>
      <c r="W7914" s="38"/>
    </row>
    <row r="7915" spans="1:23" x14ac:dyDescent="0.35">
      <c r="A7915" s="1032">
        <v>73100</v>
      </c>
      <c r="B7915" s="1048">
        <v>0.16</v>
      </c>
      <c r="C7915" s="1073" t="s">
        <v>7443</v>
      </c>
      <c r="D7915" s="1"/>
      <c r="E7915" s="996" t="s">
        <v>7428</v>
      </c>
      <c r="F7915" s="3"/>
      <c r="O7915"/>
      <c r="P7915"/>
      <c r="Q7915"/>
      <c r="U7915" s="969"/>
      <c r="V7915" s="38"/>
      <c r="W7915" s="38"/>
    </row>
    <row r="7916" spans="1:23" x14ac:dyDescent="0.35">
      <c r="A7916" s="1032">
        <v>73100</v>
      </c>
      <c r="B7916" s="1048">
        <v>0.16</v>
      </c>
      <c r="C7916" s="1073" t="s">
        <v>7444</v>
      </c>
      <c r="D7916" s="1"/>
      <c r="E7916" s="996" t="s">
        <v>7428</v>
      </c>
      <c r="F7916" s="3"/>
      <c r="O7916"/>
      <c r="P7916"/>
      <c r="Q7916"/>
      <c r="U7916" s="969"/>
      <c r="V7916" s="38"/>
      <c r="W7916" s="38"/>
    </row>
    <row r="7917" spans="1:23" x14ac:dyDescent="0.35">
      <c r="A7917" s="1032">
        <v>73110</v>
      </c>
      <c r="B7917" s="1048">
        <v>0.17</v>
      </c>
      <c r="C7917" s="1073" t="s">
        <v>7474</v>
      </c>
      <c r="D7917" s="1"/>
      <c r="E7917" s="996" t="s">
        <v>7428</v>
      </c>
      <c r="F7917" s="3"/>
      <c r="O7917"/>
      <c r="P7917"/>
      <c r="Q7917"/>
      <c r="U7917" s="969"/>
      <c r="V7917" s="38"/>
      <c r="W7917" s="38"/>
    </row>
    <row r="7918" spans="1:23" x14ac:dyDescent="0.35">
      <c r="A7918" s="1032">
        <v>73110</v>
      </c>
      <c r="B7918" s="1048">
        <v>0.17</v>
      </c>
      <c r="C7918" s="1073" t="s">
        <v>7475</v>
      </c>
      <c r="D7918" s="1109"/>
      <c r="E7918" s="996" t="s">
        <v>7428</v>
      </c>
      <c r="F7918" s="3"/>
      <c r="O7918"/>
      <c r="P7918"/>
      <c r="Q7918"/>
      <c r="U7918" s="969"/>
      <c r="V7918" s="38"/>
      <c r="W7918" s="38"/>
    </row>
    <row r="7919" spans="1:23" x14ac:dyDescent="0.35">
      <c r="A7919" s="1032">
        <v>73115</v>
      </c>
      <c r="B7919" s="1048">
        <v>0.53</v>
      </c>
      <c r="C7919" s="1073" t="s">
        <v>7576</v>
      </c>
      <c r="D7919" s="1"/>
      <c r="E7919" s="996" t="s">
        <v>7428</v>
      </c>
      <c r="F7919" s="3"/>
      <c r="O7919"/>
      <c r="P7919"/>
      <c r="Q7919"/>
      <c r="U7919" s="969"/>
      <c r="V7919" s="38"/>
      <c r="W7919" s="38"/>
    </row>
    <row r="7920" spans="1:23" x14ac:dyDescent="0.35">
      <c r="A7920" s="1032">
        <v>73115</v>
      </c>
      <c r="B7920" s="1048">
        <v>0.53</v>
      </c>
      <c r="C7920" s="1073" t="s">
        <v>7577</v>
      </c>
      <c r="D7920" s="1"/>
      <c r="E7920" s="996" t="s">
        <v>7428</v>
      </c>
      <c r="F7920" s="3"/>
      <c r="O7920"/>
      <c r="P7920"/>
      <c r="Q7920"/>
      <c r="U7920" s="969"/>
      <c r="V7920" s="38"/>
      <c r="W7920" s="38"/>
    </row>
    <row r="7921" spans="1:23" x14ac:dyDescent="0.35">
      <c r="A7921" s="1032">
        <v>73120</v>
      </c>
      <c r="B7921" s="1048">
        <v>0.16</v>
      </c>
      <c r="C7921" s="1073" t="s">
        <v>7445</v>
      </c>
      <c r="D7921" s="1"/>
      <c r="E7921" s="996" t="s">
        <v>7428</v>
      </c>
      <c r="F7921" s="3"/>
      <c r="O7921"/>
      <c r="P7921"/>
      <c r="Q7921"/>
      <c r="U7921" s="969"/>
      <c r="V7921" s="38"/>
      <c r="W7921" s="38"/>
    </row>
    <row r="7922" spans="1:23" x14ac:dyDescent="0.35">
      <c r="A7922" s="1032">
        <v>73120</v>
      </c>
      <c r="B7922" s="1048">
        <v>0.16</v>
      </c>
      <c r="C7922" s="1073" t="s">
        <v>7446</v>
      </c>
      <c r="D7922" s="1"/>
      <c r="E7922" s="996" t="s">
        <v>7428</v>
      </c>
      <c r="F7922" s="3"/>
      <c r="O7922"/>
      <c r="P7922"/>
      <c r="Q7922"/>
      <c r="U7922" s="969"/>
      <c r="V7922" s="38"/>
      <c r="W7922" s="38"/>
    </row>
    <row r="7923" spans="1:23" x14ac:dyDescent="0.35">
      <c r="A7923" s="1032">
        <v>73130</v>
      </c>
      <c r="B7923" s="1048">
        <v>0.17</v>
      </c>
      <c r="C7923" s="1073" t="s">
        <v>7476</v>
      </c>
      <c r="D7923" s="1"/>
      <c r="E7923" s="996" t="s">
        <v>7428</v>
      </c>
      <c r="F7923" s="3"/>
      <c r="O7923"/>
      <c r="P7923"/>
      <c r="Q7923"/>
      <c r="U7923" s="969"/>
      <c r="V7923" s="38"/>
      <c r="W7923" s="38"/>
    </row>
    <row r="7924" spans="1:23" x14ac:dyDescent="0.35">
      <c r="A7924" s="1032">
        <v>73130</v>
      </c>
      <c r="B7924" s="1048">
        <v>0.17</v>
      </c>
      <c r="C7924" s="1073" t="s">
        <v>7477</v>
      </c>
      <c r="D7924" s="1"/>
      <c r="E7924" s="996" t="s">
        <v>7428</v>
      </c>
      <c r="F7924" s="3"/>
      <c r="O7924"/>
      <c r="P7924"/>
      <c r="Q7924"/>
      <c r="U7924" s="969"/>
      <c r="V7924" s="38"/>
      <c r="W7924" s="38"/>
    </row>
    <row r="7925" spans="1:23" x14ac:dyDescent="0.35">
      <c r="A7925" s="1032">
        <v>73140</v>
      </c>
      <c r="B7925" s="1048">
        <v>0.13</v>
      </c>
      <c r="C7925" s="1073" t="s">
        <v>7429</v>
      </c>
      <c r="D7925" s="1"/>
      <c r="E7925" s="996" t="s">
        <v>7428</v>
      </c>
      <c r="F7925" s="3"/>
      <c r="O7925"/>
      <c r="P7925"/>
      <c r="Q7925"/>
      <c r="U7925" s="969"/>
      <c r="V7925" s="38"/>
      <c r="W7925" s="38"/>
    </row>
    <row r="7926" spans="1:23" x14ac:dyDescent="0.35">
      <c r="A7926" s="1032">
        <v>73140</v>
      </c>
      <c r="B7926" s="1048">
        <v>0.13</v>
      </c>
      <c r="C7926" s="1073" t="s">
        <v>7430</v>
      </c>
      <c r="D7926" s="1"/>
      <c r="E7926" s="996" t="s">
        <v>7428</v>
      </c>
      <c r="F7926" s="3"/>
      <c r="O7926"/>
      <c r="P7926"/>
      <c r="Q7926"/>
      <c r="U7926" s="969"/>
      <c r="V7926" s="38"/>
      <c r="W7926" s="38"/>
    </row>
    <row r="7927" spans="1:23" x14ac:dyDescent="0.35">
      <c r="A7927" s="1032">
        <v>73200</v>
      </c>
      <c r="B7927" s="1048">
        <v>0.98</v>
      </c>
      <c r="C7927" s="1073" t="s">
        <v>7645</v>
      </c>
      <c r="D7927" s="1"/>
      <c r="E7927" s="996" t="s">
        <v>7428</v>
      </c>
      <c r="F7927" s="3"/>
      <c r="O7927"/>
      <c r="P7927"/>
      <c r="Q7927"/>
      <c r="U7927" s="969"/>
      <c r="V7927" s="38"/>
      <c r="W7927" s="38"/>
    </row>
    <row r="7928" spans="1:23" x14ac:dyDescent="0.35">
      <c r="A7928" s="1032">
        <v>73200</v>
      </c>
      <c r="B7928" s="1048">
        <v>0.98</v>
      </c>
      <c r="C7928" s="1073" t="s">
        <v>6739</v>
      </c>
      <c r="D7928" s="1"/>
      <c r="E7928" s="996" t="s">
        <v>7428</v>
      </c>
      <c r="F7928" s="3"/>
      <c r="O7928"/>
      <c r="P7928"/>
      <c r="Q7928"/>
      <c r="U7928" s="969"/>
      <c r="V7928" s="38"/>
      <c r="W7928" s="38"/>
    </row>
    <row r="7929" spans="1:23" x14ac:dyDescent="0.35">
      <c r="A7929" s="1032">
        <v>73200</v>
      </c>
      <c r="B7929" s="1048">
        <v>0.98</v>
      </c>
      <c r="C7929" s="1073" t="s">
        <v>7646</v>
      </c>
      <c r="D7929" s="1"/>
      <c r="E7929" s="996" t="s">
        <v>7428</v>
      </c>
      <c r="F7929" s="3"/>
      <c r="O7929"/>
      <c r="P7929"/>
      <c r="Q7929"/>
      <c r="U7929" s="969"/>
      <c r="V7929" s="38"/>
      <c r="W7929" s="38"/>
    </row>
    <row r="7930" spans="1:23" x14ac:dyDescent="0.35">
      <c r="A7930" s="1032">
        <v>73200</v>
      </c>
      <c r="B7930" s="1048">
        <v>0.98</v>
      </c>
      <c r="C7930" s="1073" t="s">
        <v>6740</v>
      </c>
      <c r="D7930" s="1"/>
      <c r="E7930" s="996" t="s">
        <v>7428</v>
      </c>
      <c r="F7930" s="3"/>
      <c r="O7930"/>
      <c r="P7930"/>
      <c r="Q7930"/>
      <c r="U7930" s="969"/>
      <c r="V7930" s="38"/>
      <c r="W7930" s="38"/>
    </row>
    <row r="7931" spans="1:23" x14ac:dyDescent="0.35">
      <c r="A7931" s="1032">
        <v>73200</v>
      </c>
      <c r="B7931" s="1048">
        <v>0.98</v>
      </c>
      <c r="C7931" s="1073" t="s">
        <v>6741</v>
      </c>
      <c r="D7931" s="1"/>
      <c r="E7931" s="996" t="s">
        <v>7428</v>
      </c>
      <c r="F7931" s="3"/>
      <c r="O7931"/>
      <c r="P7931"/>
      <c r="Q7931"/>
      <c r="U7931" s="969"/>
      <c r="V7931" s="38"/>
      <c r="W7931" s="38"/>
    </row>
    <row r="7932" spans="1:23" x14ac:dyDescent="0.35">
      <c r="A7932" s="1032">
        <v>73200</v>
      </c>
      <c r="B7932" s="1048">
        <v>0.98</v>
      </c>
      <c r="C7932" s="1073" t="s">
        <v>7647</v>
      </c>
      <c r="D7932" s="1"/>
      <c r="E7932" s="996" t="s">
        <v>7428</v>
      </c>
      <c r="F7932" s="1114"/>
      <c r="O7932"/>
      <c r="P7932"/>
      <c r="Q7932"/>
      <c r="U7932" s="969"/>
      <c r="V7932" s="38"/>
      <c r="W7932" s="38"/>
    </row>
    <row r="7933" spans="1:23" x14ac:dyDescent="0.35">
      <c r="A7933" s="1032">
        <v>73200</v>
      </c>
      <c r="B7933" s="1048">
        <v>0.98</v>
      </c>
      <c r="C7933" s="1073" t="s">
        <v>6744</v>
      </c>
      <c r="D7933" s="1"/>
      <c r="E7933" s="996" t="s">
        <v>7428</v>
      </c>
      <c r="F7933" s="3"/>
      <c r="O7933"/>
      <c r="P7933"/>
      <c r="Q7933"/>
      <c r="U7933" s="969"/>
      <c r="V7933" s="38"/>
      <c r="W7933" s="38"/>
    </row>
    <row r="7934" spans="1:23" x14ac:dyDescent="0.35">
      <c r="A7934" s="1032">
        <v>73200</v>
      </c>
      <c r="B7934" s="1048">
        <v>0.98</v>
      </c>
      <c r="C7934" s="1073" t="s">
        <v>7648</v>
      </c>
      <c r="D7934" s="1"/>
      <c r="E7934" s="996" t="s">
        <v>7428</v>
      </c>
      <c r="F7934" s="3"/>
      <c r="O7934"/>
      <c r="P7934"/>
      <c r="Q7934"/>
      <c r="U7934" s="969"/>
      <c r="V7934" s="38"/>
      <c r="W7934" s="38"/>
    </row>
    <row r="7935" spans="1:23" x14ac:dyDescent="0.35">
      <c r="A7935" s="1032">
        <v>73200</v>
      </c>
      <c r="B7935" s="1048">
        <v>0.98</v>
      </c>
      <c r="C7935" s="1073" t="s">
        <v>6745</v>
      </c>
      <c r="D7935" s="1"/>
      <c r="E7935" s="996" t="s">
        <v>7428</v>
      </c>
      <c r="F7935" s="3"/>
      <c r="O7935"/>
      <c r="P7935"/>
      <c r="Q7935"/>
      <c r="U7935" s="969"/>
      <c r="V7935" s="38"/>
      <c r="W7935" s="38"/>
    </row>
    <row r="7936" spans="1:23" x14ac:dyDescent="0.35">
      <c r="A7936" s="1032">
        <v>73200</v>
      </c>
      <c r="B7936" s="1048">
        <v>0.98</v>
      </c>
      <c r="C7936" s="1073" t="s">
        <v>7649</v>
      </c>
      <c r="D7936" s="1"/>
      <c r="E7936" s="996" t="s">
        <v>7428</v>
      </c>
      <c r="F7936" s="3"/>
      <c r="O7936"/>
      <c r="P7936"/>
      <c r="Q7936"/>
      <c r="U7936" s="969"/>
      <c r="V7936" s="38"/>
      <c r="W7936" s="38"/>
    </row>
    <row r="7937" spans="1:23" x14ac:dyDescent="0.35">
      <c r="A7937" s="1032">
        <v>73200</v>
      </c>
      <c r="B7937" s="1048">
        <v>0.98</v>
      </c>
      <c r="C7937" s="1073" t="s">
        <v>6746</v>
      </c>
      <c r="D7937" s="1"/>
      <c r="E7937" s="996" t="s">
        <v>7428</v>
      </c>
      <c r="F7937" s="3"/>
      <c r="O7937"/>
      <c r="P7937"/>
      <c r="Q7937"/>
      <c r="U7937" s="969"/>
      <c r="V7937" s="38"/>
      <c r="W7937" s="38"/>
    </row>
    <row r="7938" spans="1:23" x14ac:dyDescent="0.35">
      <c r="A7938" s="1032">
        <v>73200</v>
      </c>
      <c r="B7938" s="1048">
        <v>0.98</v>
      </c>
      <c r="C7938" s="1073" t="s">
        <v>6747</v>
      </c>
      <c r="D7938" s="1"/>
      <c r="E7938" s="996" t="s">
        <v>7428</v>
      </c>
      <c r="F7938" s="3"/>
      <c r="O7938"/>
      <c r="P7938"/>
      <c r="Q7938"/>
      <c r="U7938" s="969"/>
      <c r="V7938" s="38"/>
      <c r="W7938" s="38"/>
    </row>
    <row r="7939" spans="1:23" x14ac:dyDescent="0.35">
      <c r="A7939" s="1032">
        <v>73200</v>
      </c>
      <c r="B7939" s="1048">
        <v>0.98</v>
      </c>
      <c r="C7939" s="1073" t="s">
        <v>7650</v>
      </c>
      <c r="D7939" s="1"/>
      <c r="E7939" s="996" t="s">
        <v>7428</v>
      </c>
      <c r="F7939" s="3"/>
      <c r="O7939"/>
      <c r="P7939"/>
      <c r="Q7939"/>
      <c r="U7939" s="969"/>
      <c r="V7939" s="38"/>
      <c r="W7939" s="38"/>
    </row>
    <row r="7940" spans="1:23" x14ac:dyDescent="0.35">
      <c r="A7940" s="1032">
        <v>73200</v>
      </c>
      <c r="B7940" s="1048">
        <v>0.98</v>
      </c>
      <c r="C7940" s="1073" t="s">
        <v>6750</v>
      </c>
      <c r="D7940" s="1"/>
      <c r="E7940" s="996" t="s">
        <v>7428</v>
      </c>
      <c r="F7940" s="3"/>
      <c r="O7940"/>
      <c r="P7940"/>
      <c r="Q7940"/>
      <c r="U7940" s="969"/>
      <c r="V7940" s="38"/>
      <c r="W7940" s="38"/>
    </row>
    <row r="7941" spans="1:23" x14ac:dyDescent="0.35">
      <c r="A7941" s="1032">
        <v>73201</v>
      </c>
      <c r="B7941" s="1048">
        <v>1.1299999999999999</v>
      </c>
      <c r="C7941" s="1073" t="s">
        <v>7688</v>
      </c>
      <c r="D7941" s="1"/>
      <c r="E7941" s="996" t="s">
        <v>7428</v>
      </c>
      <c r="F7941" s="1112"/>
      <c r="O7941"/>
      <c r="P7941"/>
      <c r="Q7941"/>
      <c r="U7941" s="969"/>
      <c r="V7941" s="38"/>
      <c r="W7941" s="38"/>
    </row>
    <row r="7942" spans="1:23" x14ac:dyDescent="0.35">
      <c r="A7942" s="1032">
        <v>73201</v>
      </c>
      <c r="B7942" s="1048">
        <v>1.1299999999999999</v>
      </c>
      <c r="C7942" s="1073" t="s">
        <v>6765</v>
      </c>
      <c r="D7942" s="1"/>
      <c r="E7942" s="996" t="s">
        <v>7428</v>
      </c>
      <c r="F7942" s="3"/>
      <c r="O7942"/>
      <c r="P7942"/>
      <c r="Q7942"/>
      <c r="U7942" s="969"/>
      <c r="V7942" s="38"/>
      <c r="W7942" s="38"/>
    </row>
    <row r="7943" spans="1:23" x14ac:dyDescent="0.35">
      <c r="A7943" s="1032">
        <v>73201</v>
      </c>
      <c r="B7943" s="1048">
        <v>1.1299999999999999</v>
      </c>
      <c r="C7943" s="1073" t="s">
        <v>7689</v>
      </c>
      <c r="D7943" s="1"/>
      <c r="E7943" s="996" t="s">
        <v>7428</v>
      </c>
      <c r="F7943" s="3"/>
      <c r="O7943"/>
      <c r="P7943"/>
      <c r="Q7943"/>
      <c r="U7943" s="969"/>
      <c r="V7943" s="38"/>
      <c r="W7943" s="38"/>
    </row>
    <row r="7944" spans="1:23" x14ac:dyDescent="0.35">
      <c r="A7944" s="1032">
        <v>73201</v>
      </c>
      <c r="B7944" s="1048">
        <v>1.1299999999999999</v>
      </c>
      <c r="C7944" s="1073" t="s">
        <v>6766</v>
      </c>
      <c r="D7944" s="1"/>
      <c r="E7944" s="996" t="s">
        <v>7428</v>
      </c>
      <c r="F7944" s="3"/>
      <c r="O7944"/>
      <c r="P7944"/>
      <c r="Q7944"/>
      <c r="U7944" s="969"/>
      <c r="V7944" s="38"/>
      <c r="W7944" s="38"/>
    </row>
    <row r="7945" spans="1:23" x14ac:dyDescent="0.35">
      <c r="A7945" s="1032">
        <v>73201</v>
      </c>
      <c r="B7945" s="1048">
        <v>1.1299999999999999</v>
      </c>
      <c r="C7945" s="1073" t="s">
        <v>6767</v>
      </c>
      <c r="D7945" s="1"/>
      <c r="E7945" s="996" t="s">
        <v>7428</v>
      </c>
      <c r="F7945" s="3"/>
      <c r="O7945"/>
      <c r="P7945"/>
      <c r="Q7945"/>
      <c r="U7945" s="969"/>
      <c r="V7945" s="38"/>
      <c r="W7945" s="38"/>
    </row>
    <row r="7946" spans="1:23" x14ac:dyDescent="0.35">
      <c r="A7946" s="1032">
        <v>73201</v>
      </c>
      <c r="B7946" s="1048">
        <v>1.1299999999999999</v>
      </c>
      <c r="C7946" s="1073" t="s">
        <v>7690</v>
      </c>
      <c r="D7946" s="1"/>
      <c r="E7946" s="996" t="s">
        <v>7428</v>
      </c>
      <c r="F7946" s="3"/>
      <c r="O7946"/>
      <c r="P7946"/>
      <c r="Q7946"/>
      <c r="U7946" s="969"/>
      <c r="V7946" s="38"/>
      <c r="W7946" s="38"/>
    </row>
    <row r="7947" spans="1:23" x14ac:dyDescent="0.35">
      <c r="A7947" s="1032">
        <v>73201</v>
      </c>
      <c r="B7947" s="1048">
        <v>1.1299999999999999</v>
      </c>
      <c r="C7947" s="1073" t="s">
        <v>6770</v>
      </c>
      <c r="D7947" s="1"/>
      <c r="E7947" s="996" t="s">
        <v>7428</v>
      </c>
      <c r="F7947" s="3"/>
      <c r="O7947"/>
      <c r="P7947"/>
      <c r="Q7947"/>
      <c r="U7947" s="969"/>
      <c r="V7947" s="38"/>
      <c r="W7947" s="38"/>
    </row>
    <row r="7948" spans="1:23" x14ac:dyDescent="0.35">
      <c r="A7948" s="1032">
        <v>73201</v>
      </c>
      <c r="B7948" s="1048">
        <v>1.1299999999999999</v>
      </c>
      <c r="C7948" s="1073" t="s">
        <v>7691</v>
      </c>
      <c r="D7948" s="1"/>
      <c r="E7948" s="996" t="s">
        <v>7428</v>
      </c>
      <c r="F7948" s="3"/>
      <c r="O7948"/>
      <c r="P7948"/>
      <c r="Q7948"/>
      <c r="U7948" s="969"/>
      <c r="V7948" s="38"/>
      <c r="W7948" s="38"/>
    </row>
    <row r="7949" spans="1:23" x14ac:dyDescent="0.35">
      <c r="A7949" s="1032">
        <v>73201</v>
      </c>
      <c r="B7949" s="1048">
        <v>1.1299999999999999</v>
      </c>
      <c r="C7949" s="1073" t="s">
        <v>6771</v>
      </c>
      <c r="D7949" s="1"/>
      <c r="E7949" s="996" t="s">
        <v>7428</v>
      </c>
      <c r="F7949" s="3"/>
      <c r="O7949"/>
      <c r="P7949"/>
      <c r="Q7949"/>
      <c r="U7949" s="969"/>
      <c r="V7949" s="38"/>
      <c r="W7949" s="38"/>
    </row>
    <row r="7950" spans="1:23" x14ac:dyDescent="0.35">
      <c r="A7950" s="1032">
        <v>73201</v>
      </c>
      <c r="B7950" s="1048">
        <v>1.1299999999999999</v>
      </c>
      <c r="C7950" s="1073" t="s">
        <v>7692</v>
      </c>
      <c r="D7950" s="1"/>
      <c r="E7950" s="996" t="s">
        <v>7428</v>
      </c>
      <c r="F7950" s="3"/>
      <c r="O7950"/>
      <c r="P7950"/>
      <c r="Q7950"/>
      <c r="U7950" s="969"/>
      <c r="V7950" s="38"/>
      <c r="W7950" s="38"/>
    </row>
    <row r="7951" spans="1:23" x14ac:dyDescent="0.35">
      <c r="A7951" s="1032">
        <v>73201</v>
      </c>
      <c r="B7951" s="1048">
        <v>1.1299999999999999</v>
      </c>
      <c r="C7951" s="1073" t="s">
        <v>6772</v>
      </c>
      <c r="D7951" s="1"/>
      <c r="E7951" s="996" t="s">
        <v>7428</v>
      </c>
      <c r="F7951" s="3"/>
      <c r="O7951"/>
      <c r="P7951"/>
      <c r="Q7951"/>
      <c r="U7951" s="969"/>
      <c r="V7951" s="38"/>
      <c r="W7951" s="38"/>
    </row>
    <row r="7952" spans="1:23" x14ac:dyDescent="0.35">
      <c r="A7952" s="1032">
        <v>73201</v>
      </c>
      <c r="B7952" s="1048">
        <v>1.1299999999999999</v>
      </c>
      <c r="C7952" s="1073" t="s">
        <v>6773</v>
      </c>
      <c r="D7952" s="38"/>
      <c r="E7952" s="996" t="s">
        <v>7428</v>
      </c>
      <c r="F7952" s="3"/>
      <c r="O7952"/>
      <c r="P7952"/>
      <c r="Q7952"/>
      <c r="U7952" s="969"/>
      <c r="V7952" s="38"/>
      <c r="W7952" s="38"/>
    </row>
    <row r="7953" spans="1:23" x14ac:dyDescent="0.35">
      <c r="A7953" s="1032">
        <v>73201</v>
      </c>
      <c r="B7953" s="1048">
        <v>1.1299999999999999</v>
      </c>
      <c r="C7953" s="1073" t="s">
        <v>7693</v>
      </c>
      <c r="D7953" s="1"/>
      <c r="E7953" s="996" t="s">
        <v>7428</v>
      </c>
      <c r="F7953" s="3"/>
      <c r="O7953"/>
      <c r="P7953"/>
      <c r="Q7953"/>
      <c r="U7953" s="969"/>
      <c r="V7953" s="38"/>
      <c r="W7953" s="38"/>
    </row>
    <row r="7954" spans="1:23" x14ac:dyDescent="0.35">
      <c r="A7954" s="1032">
        <v>73201</v>
      </c>
      <c r="B7954" s="1048">
        <v>1.1299999999999999</v>
      </c>
      <c r="C7954" s="1073" t="s">
        <v>6776</v>
      </c>
      <c r="D7954" s="1"/>
      <c r="E7954" s="996" t="s">
        <v>7428</v>
      </c>
      <c r="F7954" s="3"/>
      <c r="O7954"/>
      <c r="P7954"/>
      <c r="Q7954"/>
      <c r="U7954" s="969"/>
      <c r="V7954" s="38"/>
      <c r="W7954" s="38"/>
    </row>
    <row r="7955" spans="1:23" x14ac:dyDescent="0.35">
      <c r="A7955" s="1032">
        <v>73202</v>
      </c>
      <c r="B7955" s="1048">
        <v>1.19</v>
      </c>
      <c r="C7955" s="1073" t="s">
        <v>7717</v>
      </c>
      <c r="D7955" s="1"/>
      <c r="E7955" s="996" t="s">
        <v>7428</v>
      </c>
      <c r="F7955" s="3"/>
      <c r="O7955"/>
      <c r="P7955"/>
      <c r="Q7955"/>
      <c r="U7955" s="969"/>
      <c r="V7955" s="38"/>
      <c r="W7955" s="38"/>
    </row>
    <row r="7956" spans="1:23" x14ac:dyDescent="0.35">
      <c r="A7956" s="1032">
        <v>73202</v>
      </c>
      <c r="B7956" s="1048">
        <v>1.19</v>
      </c>
      <c r="C7956" s="1073" t="s">
        <v>7718</v>
      </c>
      <c r="D7956" s="1"/>
      <c r="E7956" s="996" t="s">
        <v>7428</v>
      </c>
      <c r="F7956" s="3"/>
      <c r="O7956"/>
      <c r="P7956"/>
      <c r="Q7956"/>
      <c r="U7956" s="969"/>
      <c r="V7956" s="38"/>
      <c r="W7956" s="38"/>
    </row>
    <row r="7957" spans="1:23" x14ac:dyDescent="0.35">
      <c r="A7957" s="1032">
        <v>73202</v>
      </c>
      <c r="B7957" s="1048">
        <v>1.19</v>
      </c>
      <c r="C7957" s="1073" t="s">
        <v>7719</v>
      </c>
      <c r="D7957" s="1"/>
      <c r="E7957" s="996" t="s">
        <v>7428</v>
      </c>
      <c r="F7957" s="3"/>
      <c r="O7957"/>
      <c r="P7957"/>
      <c r="Q7957"/>
      <c r="U7957" s="969"/>
      <c r="V7957" s="38"/>
      <c r="W7957" s="38"/>
    </row>
    <row r="7958" spans="1:23" x14ac:dyDescent="0.35">
      <c r="A7958" s="1032">
        <v>73202</v>
      </c>
      <c r="B7958" s="1048">
        <v>1.19</v>
      </c>
      <c r="C7958" s="1073" t="s">
        <v>7720</v>
      </c>
      <c r="D7958" s="1"/>
      <c r="E7958" s="996" t="s">
        <v>7428</v>
      </c>
      <c r="F7958" s="3"/>
      <c r="O7958"/>
      <c r="P7958"/>
      <c r="Q7958"/>
      <c r="U7958" s="969"/>
      <c r="V7958" s="38"/>
      <c r="W7958" s="38"/>
    </row>
    <row r="7959" spans="1:23" x14ac:dyDescent="0.35">
      <c r="A7959" s="1032">
        <v>73202</v>
      </c>
      <c r="B7959" s="1048">
        <v>1.19</v>
      </c>
      <c r="C7959" s="1073" t="s">
        <v>7721</v>
      </c>
      <c r="D7959" s="1"/>
      <c r="E7959" s="996" t="s">
        <v>7428</v>
      </c>
      <c r="F7959" s="3"/>
      <c r="O7959"/>
      <c r="P7959"/>
      <c r="Q7959"/>
      <c r="U7959" s="969"/>
      <c r="V7959" s="38"/>
      <c r="W7959" s="38"/>
    </row>
    <row r="7960" spans="1:23" x14ac:dyDescent="0.35">
      <c r="A7960" s="1032">
        <v>73202</v>
      </c>
      <c r="B7960" s="1048">
        <v>1.19</v>
      </c>
      <c r="C7960" s="1073" t="s">
        <v>7722</v>
      </c>
      <c r="D7960" s="1"/>
      <c r="E7960" s="996" t="s">
        <v>7428</v>
      </c>
      <c r="F7960" s="3"/>
      <c r="O7960"/>
      <c r="P7960"/>
      <c r="Q7960"/>
      <c r="U7960" s="969"/>
      <c r="V7960" s="38"/>
      <c r="W7960" s="38"/>
    </row>
    <row r="7961" spans="1:23" x14ac:dyDescent="0.35">
      <c r="A7961" s="1032">
        <v>73202</v>
      </c>
      <c r="B7961" s="1048">
        <v>1.19</v>
      </c>
      <c r="C7961" s="1073" t="s">
        <v>7723</v>
      </c>
      <c r="D7961" s="1"/>
      <c r="E7961" s="996" t="s">
        <v>7428</v>
      </c>
      <c r="F7961" s="3"/>
      <c r="O7961"/>
      <c r="P7961"/>
      <c r="Q7961"/>
      <c r="U7961" s="969"/>
      <c r="V7961" s="38"/>
      <c r="W7961" s="38"/>
    </row>
    <row r="7962" spans="1:23" x14ac:dyDescent="0.35">
      <c r="A7962" s="1032">
        <v>73202</v>
      </c>
      <c r="B7962" s="1048">
        <v>1.19</v>
      </c>
      <c r="C7962" s="1073" t="s">
        <v>7724</v>
      </c>
      <c r="D7962" s="1112"/>
      <c r="E7962" s="996" t="s">
        <v>7428</v>
      </c>
      <c r="F7962" s="3"/>
      <c r="O7962"/>
      <c r="P7962"/>
      <c r="Q7962"/>
      <c r="U7962" s="969"/>
      <c r="V7962" s="38"/>
      <c r="W7962" s="38"/>
    </row>
    <row r="7963" spans="1:23" x14ac:dyDescent="0.35">
      <c r="A7963" s="1032">
        <v>73202</v>
      </c>
      <c r="B7963" s="1048">
        <v>1.19</v>
      </c>
      <c r="C7963" s="1073" t="s">
        <v>7725</v>
      </c>
      <c r="D7963" s="1"/>
      <c r="E7963" s="996" t="s">
        <v>7428</v>
      </c>
      <c r="F7963" s="3"/>
      <c r="O7963"/>
      <c r="P7963"/>
      <c r="Q7963"/>
      <c r="U7963" s="969"/>
      <c r="V7963" s="38"/>
      <c r="W7963" s="38"/>
    </row>
    <row r="7964" spans="1:23" x14ac:dyDescent="0.35">
      <c r="A7964" s="1032">
        <v>73202</v>
      </c>
      <c r="B7964" s="1048">
        <v>1.19</v>
      </c>
      <c r="C7964" s="1073" t="s">
        <v>7726</v>
      </c>
      <c r="D7964" s="1"/>
      <c r="E7964" s="996" t="s">
        <v>7428</v>
      </c>
      <c r="F7964" s="3"/>
      <c r="O7964"/>
      <c r="P7964"/>
      <c r="Q7964"/>
      <c r="U7964" s="969"/>
      <c r="V7964" s="38"/>
      <c r="W7964" s="38"/>
    </row>
    <row r="7965" spans="1:23" x14ac:dyDescent="0.35">
      <c r="A7965" s="1032">
        <v>73202</v>
      </c>
      <c r="B7965" s="1048">
        <v>1.19</v>
      </c>
      <c r="C7965" s="1073" t="s">
        <v>7727</v>
      </c>
      <c r="D7965" s="1"/>
      <c r="E7965" s="996" t="s">
        <v>7428</v>
      </c>
      <c r="F7965" s="1109"/>
      <c r="O7965"/>
      <c r="P7965"/>
      <c r="Q7965"/>
      <c r="U7965" s="969"/>
      <c r="V7965" s="38"/>
      <c r="W7965" s="38"/>
    </row>
    <row r="7966" spans="1:23" x14ac:dyDescent="0.35">
      <c r="A7966" s="1032">
        <v>73202</v>
      </c>
      <c r="B7966" s="1048">
        <v>1.19</v>
      </c>
      <c r="C7966" s="1073" t="s">
        <v>7728</v>
      </c>
      <c r="D7966" s="1"/>
      <c r="E7966" s="996" t="s">
        <v>7428</v>
      </c>
      <c r="F7966" s="3"/>
      <c r="O7966"/>
      <c r="P7966"/>
      <c r="Q7966"/>
      <c r="U7966" s="969"/>
      <c r="V7966" s="38"/>
      <c r="W7966" s="38"/>
    </row>
    <row r="7967" spans="1:23" x14ac:dyDescent="0.35">
      <c r="A7967" s="1032">
        <v>73202</v>
      </c>
      <c r="B7967" s="1048">
        <v>1.19</v>
      </c>
      <c r="C7967" s="1073" t="s">
        <v>7729</v>
      </c>
      <c r="D7967" s="1"/>
      <c r="E7967" s="996" t="s">
        <v>7428</v>
      </c>
      <c r="F7967" s="3"/>
      <c r="O7967"/>
      <c r="P7967"/>
      <c r="Q7967"/>
      <c r="U7967" s="969"/>
      <c r="V7967" s="38"/>
      <c r="W7967" s="38"/>
    </row>
    <row r="7968" spans="1:23" x14ac:dyDescent="0.35">
      <c r="A7968" s="1032">
        <v>73202</v>
      </c>
      <c r="B7968" s="1048">
        <v>1.19</v>
      </c>
      <c r="C7968" s="1073" t="s">
        <v>7730</v>
      </c>
      <c r="D7968" s="1"/>
      <c r="E7968" s="996" t="s">
        <v>7428</v>
      </c>
      <c r="F7968" s="3"/>
      <c r="O7968"/>
      <c r="P7968"/>
      <c r="Q7968"/>
      <c r="U7968" s="969"/>
      <c r="V7968" s="38"/>
      <c r="W7968" s="38"/>
    </row>
    <row r="7969" spans="1:23" x14ac:dyDescent="0.35">
      <c r="A7969" s="1032">
        <v>73206</v>
      </c>
      <c r="B7969" s="1048">
        <v>1.76</v>
      </c>
      <c r="C7969" s="1073" t="s">
        <v>7868</v>
      </c>
      <c r="D7969" s="1"/>
      <c r="E7969" s="996" t="s">
        <v>7428</v>
      </c>
      <c r="F7969" s="3"/>
      <c r="O7969"/>
      <c r="P7969"/>
      <c r="Q7969"/>
      <c r="U7969" s="969"/>
      <c r="V7969" s="38"/>
      <c r="W7969" s="38"/>
    </row>
    <row r="7970" spans="1:23" x14ac:dyDescent="0.35">
      <c r="A7970" s="1032">
        <v>73206</v>
      </c>
      <c r="B7970" s="1048">
        <v>1.76</v>
      </c>
      <c r="C7970" s="1073" t="s">
        <v>7869</v>
      </c>
      <c r="D7970" s="1"/>
      <c r="E7970" s="996" t="s">
        <v>7428</v>
      </c>
      <c r="F7970" s="3"/>
      <c r="O7970"/>
      <c r="P7970"/>
      <c r="Q7970"/>
      <c r="U7970" s="969"/>
      <c r="V7970" s="38"/>
      <c r="W7970" s="38"/>
    </row>
    <row r="7971" spans="1:23" x14ac:dyDescent="0.35">
      <c r="A7971" s="1032">
        <v>73206</v>
      </c>
      <c r="B7971" s="1048">
        <v>1.76</v>
      </c>
      <c r="C7971" s="1073" t="s">
        <v>7870</v>
      </c>
      <c r="D7971" s="1"/>
      <c r="E7971" s="996" t="s">
        <v>7428</v>
      </c>
      <c r="F7971" s="3"/>
      <c r="O7971"/>
      <c r="P7971"/>
      <c r="Q7971"/>
      <c r="U7971" s="969"/>
      <c r="V7971" s="38"/>
      <c r="W7971" s="38"/>
    </row>
    <row r="7972" spans="1:23" x14ac:dyDescent="0.35">
      <c r="A7972" s="1032">
        <v>73206</v>
      </c>
      <c r="B7972" s="1048">
        <v>1.76</v>
      </c>
      <c r="C7972" s="1073" t="s">
        <v>7871</v>
      </c>
      <c r="D7972" s="1"/>
      <c r="E7972" s="996" t="s">
        <v>7428</v>
      </c>
      <c r="F7972" s="3"/>
      <c r="O7972"/>
      <c r="P7972"/>
      <c r="Q7972"/>
      <c r="U7972" s="969"/>
      <c r="V7972" s="38"/>
      <c r="W7972" s="38"/>
    </row>
    <row r="7973" spans="1:23" x14ac:dyDescent="0.35">
      <c r="A7973" s="1032">
        <v>73206</v>
      </c>
      <c r="B7973" s="1048">
        <v>1.76</v>
      </c>
      <c r="C7973" s="1073" t="s">
        <v>7872</v>
      </c>
      <c r="D7973" s="1"/>
      <c r="E7973" s="996" t="s">
        <v>7428</v>
      </c>
      <c r="F7973" s="3"/>
      <c r="O7973"/>
      <c r="P7973"/>
      <c r="Q7973"/>
      <c r="U7973" s="969"/>
      <c r="V7973" s="38"/>
      <c r="W7973" s="38"/>
    </row>
    <row r="7974" spans="1:23" x14ac:dyDescent="0.35">
      <c r="A7974" s="1032">
        <v>73206</v>
      </c>
      <c r="B7974" s="1048">
        <v>1.76</v>
      </c>
      <c r="C7974" s="1073" t="s">
        <v>7873</v>
      </c>
      <c r="D7974" s="1"/>
      <c r="E7974" s="996" t="s">
        <v>7428</v>
      </c>
      <c r="F7974" s="1112"/>
      <c r="O7974"/>
      <c r="P7974"/>
      <c r="Q7974"/>
      <c r="U7974" s="969"/>
      <c r="V7974" s="38"/>
      <c r="W7974" s="38"/>
    </row>
    <row r="7975" spans="1:23" x14ac:dyDescent="0.35">
      <c r="A7975" s="1032">
        <v>73206</v>
      </c>
      <c r="B7975" s="1048">
        <v>1.76</v>
      </c>
      <c r="C7975" s="1073" t="s">
        <v>7874</v>
      </c>
      <c r="D7975" s="1313"/>
      <c r="E7975" s="996" t="s">
        <v>7428</v>
      </c>
      <c r="F7975" s="3"/>
      <c r="O7975"/>
      <c r="P7975"/>
      <c r="Q7975"/>
      <c r="U7975" s="969"/>
      <c r="V7975" s="38"/>
      <c r="W7975" s="38"/>
    </row>
    <row r="7976" spans="1:23" x14ac:dyDescent="0.35">
      <c r="A7976" s="1032">
        <v>73206</v>
      </c>
      <c r="B7976" s="1048">
        <v>1.76</v>
      </c>
      <c r="C7976" s="1073" t="s">
        <v>7875</v>
      </c>
      <c r="D7976" s="1"/>
      <c r="E7976" s="996" t="s">
        <v>7428</v>
      </c>
      <c r="F7976" s="3"/>
      <c r="O7976"/>
      <c r="P7976"/>
      <c r="Q7976"/>
      <c r="U7976" s="969"/>
      <c r="V7976" s="38"/>
      <c r="W7976" s="38"/>
    </row>
    <row r="7977" spans="1:23" x14ac:dyDescent="0.35">
      <c r="A7977" s="1032">
        <v>73206</v>
      </c>
      <c r="B7977" s="1048">
        <v>1.76</v>
      </c>
      <c r="C7977" s="1073" t="s">
        <v>7876</v>
      </c>
      <c r="D7977" s="1"/>
      <c r="E7977" s="996" t="s">
        <v>7428</v>
      </c>
      <c r="F7977" s="3"/>
      <c r="O7977"/>
      <c r="P7977"/>
      <c r="Q7977"/>
      <c r="U7977" s="969"/>
      <c r="V7977" s="38"/>
      <c r="W7977" s="38"/>
    </row>
    <row r="7978" spans="1:23" x14ac:dyDescent="0.35">
      <c r="A7978" s="1032">
        <v>73206</v>
      </c>
      <c r="B7978" s="1048">
        <v>1.76</v>
      </c>
      <c r="C7978" s="1073" t="s">
        <v>7877</v>
      </c>
      <c r="D7978" s="1"/>
      <c r="E7978" s="996" t="s">
        <v>7428</v>
      </c>
      <c r="F7978" s="3"/>
      <c r="O7978"/>
      <c r="P7978"/>
      <c r="Q7978"/>
      <c r="U7978" s="969"/>
      <c r="V7978" s="38"/>
      <c r="W7978" s="38"/>
    </row>
    <row r="7979" spans="1:23" x14ac:dyDescent="0.35">
      <c r="A7979" s="1032">
        <v>73206</v>
      </c>
      <c r="B7979" s="1048">
        <v>1.76</v>
      </c>
      <c r="C7979" s="1073" t="s">
        <v>7878</v>
      </c>
      <c r="D7979" s="1"/>
      <c r="E7979" s="996" t="s">
        <v>7428</v>
      </c>
      <c r="F7979" s="3"/>
      <c r="O7979"/>
      <c r="P7979"/>
      <c r="Q7979"/>
      <c r="U7979" s="969"/>
      <c r="V7979" s="38"/>
      <c r="W7979" s="38"/>
    </row>
    <row r="7980" spans="1:23" x14ac:dyDescent="0.35">
      <c r="A7980" s="1032">
        <v>73206</v>
      </c>
      <c r="B7980" s="1048">
        <v>1.76</v>
      </c>
      <c r="C7980" s="1073" t="s">
        <v>7879</v>
      </c>
      <c r="D7980" s="1"/>
      <c r="E7980" s="996" t="s">
        <v>7428</v>
      </c>
      <c r="F7980" s="3"/>
      <c r="O7980"/>
      <c r="P7980"/>
      <c r="Q7980"/>
      <c r="U7980" s="969"/>
      <c r="V7980" s="38"/>
      <c r="W7980" s="38"/>
    </row>
    <row r="7981" spans="1:23" x14ac:dyDescent="0.35">
      <c r="A7981" s="1032">
        <v>73206</v>
      </c>
      <c r="B7981" s="1048">
        <v>1.76</v>
      </c>
      <c r="C7981" s="1073" t="s">
        <v>7880</v>
      </c>
      <c r="D7981" s="1"/>
      <c r="E7981" s="996" t="s">
        <v>7428</v>
      </c>
      <c r="F7981" s="3"/>
      <c r="O7981"/>
      <c r="P7981"/>
      <c r="Q7981"/>
      <c r="U7981" s="969"/>
      <c r="V7981" s="38"/>
      <c r="W7981" s="38"/>
    </row>
    <row r="7982" spans="1:23" x14ac:dyDescent="0.35">
      <c r="A7982" s="1032">
        <v>73206</v>
      </c>
      <c r="B7982" s="1048">
        <v>1.76</v>
      </c>
      <c r="C7982" s="1073" t="s">
        <v>7881</v>
      </c>
      <c r="D7982" s="1"/>
      <c r="E7982" s="996" t="s">
        <v>7428</v>
      </c>
      <c r="F7982" s="3"/>
      <c r="O7982"/>
      <c r="P7982"/>
      <c r="Q7982"/>
      <c r="U7982" s="969"/>
      <c r="V7982" s="38"/>
      <c r="W7982" s="38"/>
    </row>
    <row r="7983" spans="1:23" x14ac:dyDescent="0.35">
      <c r="A7983" s="1032">
        <v>73206</v>
      </c>
      <c r="B7983" s="1048">
        <v>1.76</v>
      </c>
      <c r="C7983" s="1073" t="s">
        <v>7882</v>
      </c>
      <c r="D7983" s="1"/>
      <c r="E7983" s="996" t="s">
        <v>7428</v>
      </c>
      <c r="F7983" s="3"/>
      <c r="O7983"/>
      <c r="P7983"/>
      <c r="Q7983"/>
      <c r="U7983" s="969"/>
      <c r="V7983" s="38"/>
      <c r="W7983" s="38"/>
    </row>
    <row r="7984" spans="1:23" x14ac:dyDescent="0.35">
      <c r="A7984" s="1032">
        <v>73206</v>
      </c>
      <c r="B7984" s="1048">
        <v>1.76</v>
      </c>
      <c r="C7984" s="1073" t="s">
        <v>7883</v>
      </c>
      <c r="D7984" s="1"/>
      <c r="E7984" s="996" t="s">
        <v>7428</v>
      </c>
      <c r="F7984" s="3"/>
      <c r="O7984"/>
      <c r="P7984"/>
      <c r="Q7984"/>
      <c r="U7984" s="969"/>
      <c r="V7984" s="38"/>
      <c r="W7984" s="38"/>
    </row>
    <row r="7985" spans="1:23" x14ac:dyDescent="0.35">
      <c r="A7985" s="1032">
        <v>73218</v>
      </c>
      <c r="B7985" s="1048">
        <v>1.32</v>
      </c>
      <c r="C7985" s="1073" t="s">
        <v>7776</v>
      </c>
      <c r="D7985" s="1"/>
      <c r="E7985" s="996" t="s">
        <v>7428</v>
      </c>
      <c r="F7985" s="3"/>
      <c r="O7985"/>
      <c r="P7985"/>
      <c r="Q7985"/>
      <c r="U7985" s="969"/>
      <c r="V7985" s="38"/>
      <c r="W7985" s="38"/>
    </row>
    <row r="7986" spans="1:23" x14ac:dyDescent="0.35">
      <c r="A7986" s="1032">
        <v>73218</v>
      </c>
      <c r="B7986" s="1048">
        <v>1.32</v>
      </c>
      <c r="C7986" s="1073" t="s">
        <v>7777</v>
      </c>
      <c r="D7986" s="1"/>
      <c r="E7986" s="996" t="s">
        <v>7428</v>
      </c>
      <c r="F7986" s="3"/>
      <c r="O7986"/>
      <c r="P7986"/>
      <c r="Q7986"/>
      <c r="U7986" s="969"/>
      <c r="V7986" s="38"/>
      <c r="W7986" s="38"/>
    </row>
    <row r="7987" spans="1:23" x14ac:dyDescent="0.35">
      <c r="A7987" s="1032">
        <v>73218</v>
      </c>
      <c r="B7987" s="1048">
        <v>1.32</v>
      </c>
      <c r="C7987" s="1073" t="s">
        <v>6823</v>
      </c>
      <c r="D7987" s="1"/>
      <c r="E7987" s="996" t="s">
        <v>7428</v>
      </c>
      <c r="F7987" s="1114"/>
      <c r="O7987"/>
      <c r="P7987"/>
      <c r="Q7987"/>
      <c r="U7987" s="969"/>
      <c r="V7987" s="38"/>
      <c r="W7987" s="38"/>
    </row>
    <row r="7988" spans="1:23" x14ac:dyDescent="0.35">
      <c r="A7988" s="1032">
        <v>73218</v>
      </c>
      <c r="B7988" s="1048">
        <v>1.32</v>
      </c>
      <c r="C7988" s="1073" t="s">
        <v>6824</v>
      </c>
      <c r="D7988" s="1"/>
      <c r="E7988" s="996" t="s">
        <v>7428</v>
      </c>
      <c r="F7988" s="3"/>
      <c r="O7988"/>
      <c r="P7988"/>
      <c r="Q7988"/>
      <c r="U7988" s="969"/>
      <c r="V7988" s="38"/>
      <c r="W7988" s="38"/>
    </row>
    <row r="7989" spans="1:23" x14ac:dyDescent="0.35">
      <c r="A7989" s="1032">
        <v>73218</v>
      </c>
      <c r="B7989" s="1048">
        <v>1.32</v>
      </c>
      <c r="C7989" s="1073" t="s">
        <v>7778</v>
      </c>
      <c r="D7989" s="1"/>
      <c r="E7989" s="996" t="s">
        <v>7428</v>
      </c>
      <c r="F7989" s="3"/>
      <c r="O7989"/>
      <c r="P7989"/>
      <c r="Q7989"/>
      <c r="U7989" s="969"/>
      <c r="V7989" s="38"/>
      <c r="W7989" s="38"/>
    </row>
    <row r="7990" spans="1:23" x14ac:dyDescent="0.35">
      <c r="A7990" s="1032">
        <v>73218</v>
      </c>
      <c r="B7990" s="1048">
        <v>1.32</v>
      </c>
      <c r="C7990" s="1073" t="s">
        <v>7779</v>
      </c>
      <c r="D7990" s="1"/>
      <c r="E7990" s="996" t="s">
        <v>7428</v>
      </c>
      <c r="F7990" s="3"/>
      <c r="O7990"/>
      <c r="P7990"/>
      <c r="Q7990"/>
      <c r="U7990" s="969"/>
      <c r="V7990" s="38"/>
      <c r="W7990" s="38"/>
    </row>
    <row r="7991" spans="1:23" x14ac:dyDescent="0.35">
      <c r="A7991" s="1032">
        <v>73218</v>
      </c>
      <c r="B7991" s="1048">
        <v>1.32</v>
      </c>
      <c r="C7991" s="1073" t="s">
        <v>7780</v>
      </c>
      <c r="D7991" s="1"/>
      <c r="E7991" s="996" t="s">
        <v>7428</v>
      </c>
      <c r="F7991" s="3"/>
      <c r="O7991"/>
      <c r="P7991"/>
      <c r="Q7991"/>
      <c r="U7991" s="969"/>
      <c r="V7991" s="38"/>
      <c r="W7991" s="38"/>
    </row>
    <row r="7992" spans="1:23" x14ac:dyDescent="0.35">
      <c r="A7992" s="1032">
        <v>73218</v>
      </c>
      <c r="B7992" s="1048">
        <v>1.32</v>
      </c>
      <c r="C7992" s="1073" t="s">
        <v>6826</v>
      </c>
      <c r="D7992" s="1"/>
      <c r="E7992" s="996" t="s">
        <v>7428</v>
      </c>
      <c r="F7992" s="3"/>
      <c r="O7992"/>
      <c r="P7992"/>
      <c r="Q7992"/>
      <c r="U7992" s="969"/>
      <c r="V7992" s="38"/>
      <c r="W7992" s="38"/>
    </row>
    <row r="7993" spans="1:23" x14ac:dyDescent="0.35">
      <c r="A7993" s="1032">
        <v>73218</v>
      </c>
      <c r="B7993" s="1048">
        <v>1.32</v>
      </c>
      <c r="C7993" s="1073" t="s">
        <v>6827</v>
      </c>
      <c r="D7993" s="1"/>
      <c r="E7993" s="996" t="s">
        <v>7428</v>
      </c>
      <c r="F7993" s="3"/>
      <c r="O7993"/>
      <c r="P7993"/>
      <c r="Q7993"/>
      <c r="U7993" s="969"/>
      <c r="V7993" s="38"/>
      <c r="W7993" s="38"/>
    </row>
    <row r="7994" spans="1:23" x14ac:dyDescent="0.35">
      <c r="A7994" s="1032">
        <v>73218</v>
      </c>
      <c r="B7994" s="1048">
        <v>1.32</v>
      </c>
      <c r="C7994" s="1073" t="s">
        <v>7781</v>
      </c>
      <c r="D7994" s="1"/>
      <c r="E7994" s="996" t="s">
        <v>7428</v>
      </c>
      <c r="F7994" s="3"/>
      <c r="O7994"/>
      <c r="P7994"/>
      <c r="Q7994"/>
      <c r="U7994" s="969"/>
      <c r="V7994" s="38"/>
      <c r="W7994" s="38"/>
    </row>
    <row r="7995" spans="1:23" x14ac:dyDescent="0.35">
      <c r="A7995" s="1032">
        <v>73218</v>
      </c>
      <c r="B7995" s="1048">
        <v>1.32</v>
      </c>
      <c r="C7995" s="1073" t="s">
        <v>7782</v>
      </c>
      <c r="D7995" s="1"/>
      <c r="E7995" s="996" t="s">
        <v>7428</v>
      </c>
      <c r="F7995" s="3"/>
      <c r="O7995"/>
      <c r="P7995"/>
      <c r="Q7995"/>
      <c r="U7995" s="969"/>
      <c r="V7995" s="38"/>
      <c r="W7995" s="38"/>
    </row>
    <row r="7996" spans="1:23" x14ac:dyDescent="0.35">
      <c r="A7996" s="1032">
        <v>73218</v>
      </c>
      <c r="B7996" s="1048">
        <v>1.32</v>
      </c>
      <c r="C7996" s="1073" t="s">
        <v>7783</v>
      </c>
      <c r="D7996" s="1"/>
      <c r="E7996" s="996" t="s">
        <v>7428</v>
      </c>
      <c r="F7996" s="3"/>
      <c r="O7996"/>
      <c r="P7996"/>
      <c r="Q7996"/>
      <c r="U7996" s="969"/>
      <c r="V7996" s="38"/>
      <c r="W7996" s="38"/>
    </row>
    <row r="7997" spans="1:23" x14ac:dyDescent="0.35">
      <c r="A7997" s="1032">
        <v>73219</v>
      </c>
      <c r="B7997" s="1048">
        <v>1.58</v>
      </c>
      <c r="C7997" s="1073" t="s">
        <v>7834</v>
      </c>
      <c r="D7997" s="1"/>
      <c r="E7997" s="996" t="s">
        <v>7428</v>
      </c>
      <c r="F7997" s="3"/>
      <c r="O7997"/>
      <c r="P7997"/>
      <c r="Q7997"/>
      <c r="U7997" s="969"/>
      <c r="V7997" s="38"/>
      <c r="W7997" s="38"/>
    </row>
    <row r="7998" spans="1:23" x14ac:dyDescent="0.35">
      <c r="A7998" s="1032">
        <v>73219</v>
      </c>
      <c r="B7998" s="1048">
        <v>1.58</v>
      </c>
      <c r="C7998" s="1073" t="s">
        <v>7835</v>
      </c>
      <c r="D7998" s="1"/>
      <c r="E7998" s="996" t="s">
        <v>7428</v>
      </c>
      <c r="F7998" s="3"/>
      <c r="O7998"/>
      <c r="P7998"/>
      <c r="Q7998"/>
      <c r="U7998" s="969"/>
      <c r="V7998" s="38"/>
      <c r="W7998" s="38"/>
    </row>
    <row r="7999" spans="1:23" x14ac:dyDescent="0.35">
      <c r="A7999" s="1032">
        <v>73219</v>
      </c>
      <c r="B7999" s="1048">
        <v>1.58</v>
      </c>
      <c r="C7999" s="1073" t="s">
        <v>6858</v>
      </c>
      <c r="D7999" s="1"/>
      <c r="E7999" s="996" t="s">
        <v>7428</v>
      </c>
      <c r="F7999" s="3"/>
      <c r="O7999"/>
      <c r="P7999"/>
      <c r="Q7999"/>
      <c r="U7999" s="969"/>
      <c r="V7999" s="38"/>
      <c r="W7999" s="38"/>
    </row>
    <row r="8000" spans="1:23" x14ac:dyDescent="0.35">
      <c r="A8000" s="1032">
        <v>73219</v>
      </c>
      <c r="B8000" s="1048">
        <v>1.58</v>
      </c>
      <c r="C8000" s="1073" t="s">
        <v>6859</v>
      </c>
      <c r="D8000" s="1"/>
      <c r="E8000" s="996" t="s">
        <v>7428</v>
      </c>
      <c r="F8000" s="3"/>
      <c r="O8000"/>
      <c r="P8000"/>
      <c r="Q8000"/>
      <c r="U8000" s="969"/>
      <c r="V8000" s="38"/>
      <c r="W8000" s="38"/>
    </row>
    <row r="8001" spans="1:23" x14ac:dyDescent="0.35">
      <c r="A8001" s="1032">
        <v>73219</v>
      </c>
      <c r="B8001" s="1048">
        <v>1.58</v>
      </c>
      <c r="C8001" s="1073" t="s">
        <v>6861</v>
      </c>
      <c r="D8001" s="1126"/>
      <c r="E8001" s="996" t="s">
        <v>7428</v>
      </c>
      <c r="F8001" s="3"/>
      <c r="O8001"/>
      <c r="P8001"/>
      <c r="Q8001"/>
      <c r="U8001" s="969"/>
      <c r="V8001" s="38"/>
      <c r="W8001" s="38"/>
    </row>
    <row r="8002" spans="1:23" x14ac:dyDescent="0.35">
      <c r="A8002" s="1032">
        <v>73219</v>
      </c>
      <c r="B8002" s="1048">
        <v>1.58</v>
      </c>
      <c r="C8002" s="1073" t="s">
        <v>6862</v>
      </c>
      <c r="D8002" s="1"/>
      <c r="E8002" s="996" t="s">
        <v>7428</v>
      </c>
      <c r="F8002" s="3"/>
      <c r="O8002"/>
      <c r="P8002"/>
      <c r="Q8002"/>
      <c r="U8002" s="969"/>
      <c r="V8002" s="38"/>
      <c r="W8002" s="38"/>
    </row>
    <row r="8003" spans="1:23" x14ac:dyDescent="0.35">
      <c r="A8003" s="1032">
        <v>73220</v>
      </c>
      <c r="B8003" s="1048">
        <v>2.1</v>
      </c>
      <c r="C8003" s="1073" t="s">
        <v>7918</v>
      </c>
      <c r="D8003" s="1"/>
      <c r="E8003" s="996" t="s">
        <v>7428</v>
      </c>
      <c r="F8003" s="3"/>
      <c r="O8003"/>
      <c r="P8003"/>
      <c r="Q8003"/>
      <c r="U8003" s="969"/>
      <c r="V8003" s="38"/>
      <c r="W8003" s="38"/>
    </row>
    <row r="8004" spans="1:23" x14ac:dyDescent="0.35">
      <c r="A8004" s="1032">
        <v>73220</v>
      </c>
      <c r="B8004" s="1048">
        <v>2.1</v>
      </c>
      <c r="C8004" s="1073" t="s">
        <v>7919</v>
      </c>
      <c r="D8004" s="1"/>
      <c r="E8004" s="996" t="s">
        <v>7428</v>
      </c>
      <c r="F8004" s="3"/>
      <c r="O8004"/>
      <c r="P8004"/>
      <c r="Q8004"/>
      <c r="U8004" s="969"/>
      <c r="V8004" s="38"/>
      <c r="W8004" s="38"/>
    </row>
    <row r="8005" spans="1:23" x14ac:dyDescent="0.35">
      <c r="A8005" s="1032">
        <v>73220</v>
      </c>
      <c r="B8005" s="1048">
        <v>2.1</v>
      </c>
      <c r="C8005" s="1073" t="s">
        <v>7920</v>
      </c>
      <c r="D8005" s="1"/>
      <c r="E8005" s="996" t="s">
        <v>7428</v>
      </c>
      <c r="F8005" s="3"/>
      <c r="O8005"/>
      <c r="P8005"/>
      <c r="Q8005"/>
      <c r="U8005" s="969"/>
      <c r="V8005" s="38"/>
      <c r="W8005" s="38"/>
    </row>
    <row r="8006" spans="1:23" x14ac:dyDescent="0.35">
      <c r="A8006" s="1032">
        <v>73220</v>
      </c>
      <c r="B8006" s="1048">
        <v>2.1</v>
      </c>
      <c r="C8006" s="1073" t="s">
        <v>7921</v>
      </c>
      <c r="D8006" s="1"/>
      <c r="E8006" s="996" t="s">
        <v>7428</v>
      </c>
      <c r="F8006" s="3"/>
      <c r="O8006"/>
      <c r="P8006"/>
      <c r="Q8006"/>
      <c r="U8006" s="969"/>
      <c r="V8006" s="38"/>
      <c r="W8006" s="38"/>
    </row>
    <row r="8007" spans="1:23" x14ac:dyDescent="0.35">
      <c r="A8007" s="1032">
        <v>73220</v>
      </c>
      <c r="B8007" s="1048">
        <v>2.1</v>
      </c>
      <c r="C8007" s="1073" t="s">
        <v>7922</v>
      </c>
      <c r="D8007" s="1"/>
      <c r="E8007" s="996" t="s">
        <v>7428</v>
      </c>
      <c r="F8007" s="3"/>
      <c r="O8007"/>
      <c r="P8007"/>
      <c r="Q8007"/>
      <c r="U8007" s="969"/>
      <c r="V8007" s="38"/>
      <c r="W8007" s="38"/>
    </row>
    <row r="8008" spans="1:23" x14ac:dyDescent="0.35">
      <c r="A8008" s="1032">
        <v>73220</v>
      </c>
      <c r="B8008" s="1048">
        <v>2.1</v>
      </c>
      <c r="C8008" s="1073" t="s">
        <v>7923</v>
      </c>
      <c r="D8008" s="1"/>
      <c r="E8008" s="996" t="s">
        <v>7428</v>
      </c>
      <c r="F8008" s="3"/>
      <c r="O8008"/>
      <c r="P8008"/>
      <c r="Q8008"/>
      <c r="U8008" s="969"/>
      <c r="V8008" s="38"/>
      <c r="W8008" s="38"/>
    </row>
    <row r="8009" spans="1:23" x14ac:dyDescent="0.35">
      <c r="A8009" s="1032">
        <v>73220</v>
      </c>
      <c r="B8009" s="1048">
        <v>2.1</v>
      </c>
      <c r="C8009" s="1073" t="s">
        <v>7924</v>
      </c>
      <c r="D8009" s="1"/>
      <c r="E8009" s="996" t="s">
        <v>7428</v>
      </c>
      <c r="F8009" s="3"/>
      <c r="O8009"/>
      <c r="P8009"/>
      <c r="Q8009"/>
      <c r="U8009" s="969"/>
      <c r="V8009" s="38"/>
      <c r="W8009" s="38"/>
    </row>
    <row r="8010" spans="1:23" x14ac:dyDescent="0.35">
      <c r="A8010" s="1032">
        <v>73220</v>
      </c>
      <c r="B8010" s="1048">
        <v>2.1</v>
      </c>
      <c r="C8010" s="1073" t="s">
        <v>7925</v>
      </c>
      <c r="D8010" s="1"/>
      <c r="E8010" s="996" t="s">
        <v>7428</v>
      </c>
      <c r="F8010" s="3"/>
      <c r="O8010"/>
      <c r="P8010"/>
      <c r="Q8010"/>
      <c r="U8010" s="969"/>
      <c r="V8010" s="38"/>
      <c r="W8010" s="38"/>
    </row>
    <row r="8011" spans="1:23" x14ac:dyDescent="0.35">
      <c r="A8011" s="1032">
        <v>73220</v>
      </c>
      <c r="B8011" s="1048">
        <v>2.1</v>
      </c>
      <c r="C8011" s="1073" t="s">
        <v>7926</v>
      </c>
      <c r="D8011" s="1"/>
      <c r="E8011" s="996" t="s">
        <v>7428</v>
      </c>
      <c r="F8011" s="3"/>
      <c r="O8011"/>
      <c r="P8011"/>
      <c r="Q8011"/>
      <c r="U8011" s="969"/>
      <c r="V8011" s="38"/>
      <c r="W8011" s="38"/>
    </row>
    <row r="8012" spans="1:23" x14ac:dyDescent="0.35">
      <c r="A8012" s="1032">
        <v>73220</v>
      </c>
      <c r="B8012" s="1048">
        <v>2.1</v>
      </c>
      <c r="C8012" s="1073" t="s">
        <v>7927</v>
      </c>
      <c r="D8012" s="1"/>
      <c r="E8012" s="996" t="s">
        <v>7428</v>
      </c>
      <c r="F8012" s="3"/>
      <c r="O8012"/>
      <c r="P8012"/>
      <c r="Q8012"/>
      <c r="U8012" s="969"/>
      <c r="V8012" s="38"/>
      <c r="W8012" s="38"/>
    </row>
    <row r="8013" spans="1:23" x14ac:dyDescent="0.35">
      <c r="A8013" s="1032">
        <v>73220</v>
      </c>
      <c r="B8013" s="1048">
        <v>2.1</v>
      </c>
      <c r="C8013" s="1073" t="s">
        <v>7928</v>
      </c>
      <c r="D8013" s="1"/>
      <c r="E8013" s="996" t="s">
        <v>7428</v>
      </c>
      <c r="F8013" s="3"/>
      <c r="O8013"/>
      <c r="P8013"/>
      <c r="Q8013"/>
      <c r="U8013" s="969"/>
      <c r="V8013" s="38"/>
      <c r="W8013" s="38"/>
    </row>
    <row r="8014" spans="1:23" x14ac:dyDescent="0.35">
      <c r="A8014" s="1032">
        <v>73220</v>
      </c>
      <c r="B8014" s="1048">
        <v>2.1</v>
      </c>
      <c r="C8014" s="1073" t="s">
        <v>7929</v>
      </c>
      <c r="D8014" s="1"/>
      <c r="E8014" s="996" t="s">
        <v>7428</v>
      </c>
      <c r="F8014" s="3"/>
      <c r="O8014"/>
      <c r="P8014"/>
      <c r="Q8014"/>
      <c r="U8014" s="969"/>
      <c r="V8014" s="38"/>
      <c r="W8014" s="38"/>
    </row>
    <row r="8015" spans="1:23" x14ac:dyDescent="0.35">
      <c r="A8015" s="1032">
        <v>73221</v>
      </c>
      <c r="B8015" s="1048">
        <v>1.32</v>
      </c>
      <c r="C8015" s="1073" t="s">
        <v>6830</v>
      </c>
      <c r="D8015" s="1"/>
      <c r="E8015" s="996" t="s">
        <v>7428</v>
      </c>
      <c r="F8015" s="3"/>
      <c r="O8015"/>
      <c r="P8015"/>
      <c r="Q8015"/>
      <c r="U8015" s="969"/>
      <c r="V8015" s="38"/>
      <c r="W8015" s="38"/>
    </row>
    <row r="8016" spans="1:23" x14ac:dyDescent="0.35">
      <c r="A8016" s="1032">
        <v>73221</v>
      </c>
      <c r="B8016" s="1048">
        <v>1.32</v>
      </c>
      <c r="C8016" s="1073" t="s">
        <v>7784</v>
      </c>
      <c r="D8016" s="1"/>
      <c r="E8016" s="996" t="s">
        <v>7428</v>
      </c>
      <c r="F8016" s="3"/>
      <c r="O8016"/>
      <c r="P8016"/>
      <c r="Q8016"/>
      <c r="U8016" s="969"/>
      <c r="V8016" s="38"/>
      <c r="W8016" s="38"/>
    </row>
    <row r="8017" spans="1:23" x14ac:dyDescent="0.35">
      <c r="A8017" s="1032">
        <v>73221</v>
      </c>
      <c r="B8017" s="1048">
        <v>1.32</v>
      </c>
      <c r="C8017" s="1073" t="s">
        <v>6833</v>
      </c>
      <c r="D8017" s="1128"/>
      <c r="E8017" s="996" t="s">
        <v>7428</v>
      </c>
      <c r="F8017" s="3"/>
      <c r="O8017"/>
      <c r="P8017"/>
      <c r="Q8017"/>
      <c r="U8017" s="969"/>
      <c r="V8017" s="38"/>
      <c r="W8017" s="38"/>
    </row>
    <row r="8018" spans="1:23" x14ac:dyDescent="0.35">
      <c r="A8018" s="1032">
        <v>73221</v>
      </c>
      <c r="B8018" s="1048">
        <v>1.32</v>
      </c>
      <c r="C8018" s="1073" t="s">
        <v>6834</v>
      </c>
      <c r="D8018" s="1"/>
      <c r="E8018" s="996" t="s">
        <v>7428</v>
      </c>
      <c r="F8018" s="3"/>
      <c r="O8018"/>
      <c r="P8018"/>
      <c r="Q8018"/>
      <c r="U8018" s="969"/>
      <c r="V8018" s="38"/>
      <c r="W8018" s="38"/>
    </row>
    <row r="8019" spans="1:23" x14ac:dyDescent="0.35">
      <c r="A8019" s="1032">
        <v>73221</v>
      </c>
      <c r="B8019" s="1048">
        <v>1.32</v>
      </c>
      <c r="C8019" s="1073" t="s">
        <v>7785</v>
      </c>
      <c r="D8019" s="1"/>
      <c r="E8019" s="996" t="s">
        <v>7428</v>
      </c>
      <c r="F8019" s="3"/>
      <c r="O8019"/>
      <c r="P8019"/>
      <c r="Q8019"/>
      <c r="U8019" s="969"/>
      <c r="V8019" s="38"/>
      <c r="W8019" s="38"/>
    </row>
    <row r="8020" spans="1:23" x14ac:dyDescent="0.35">
      <c r="A8020" s="1032">
        <v>73221</v>
      </c>
      <c r="B8020" s="1048">
        <v>1.32</v>
      </c>
      <c r="C8020" s="1073" t="s">
        <v>7786</v>
      </c>
      <c r="D8020" s="1"/>
      <c r="E8020" s="996" t="s">
        <v>7428</v>
      </c>
      <c r="F8020" s="3"/>
      <c r="O8020"/>
      <c r="P8020"/>
      <c r="Q8020"/>
      <c r="U8020" s="969"/>
      <c r="V8020" s="38"/>
      <c r="W8020" s="38"/>
    </row>
    <row r="8021" spans="1:23" x14ac:dyDescent="0.35">
      <c r="A8021" s="1032">
        <v>73222</v>
      </c>
      <c r="B8021" s="1048">
        <v>1.58</v>
      </c>
      <c r="C8021" s="1073" t="s">
        <v>6864</v>
      </c>
      <c r="D8021" s="1"/>
      <c r="E8021" s="996" t="s">
        <v>7428</v>
      </c>
      <c r="F8021" s="3"/>
      <c r="O8021"/>
      <c r="P8021"/>
      <c r="Q8021"/>
      <c r="U8021" s="969"/>
      <c r="V8021" s="38"/>
      <c r="W8021" s="38"/>
    </row>
    <row r="8022" spans="1:23" x14ac:dyDescent="0.35">
      <c r="A8022" s="1032">
        <v>73222</v>
      </c>
      <c r="B8022" s="1048">
        <v>1.58</v>
      </c>
      <c r="C8022" s="1073" t="s">
        <v>7836</v>
      </c>
      <c r="D8022" s="1"/>
      <c r="E8022" s="996" t="s">
        <v>7428</v>
      </c>
      <c r="F8022" s="3"/>
      <c r="O8022"/>
      <c r="P8022"/>
      <c r="Q8022"/>
      <c r="U8022" s="969"/>
      <c r="V8022" s="38"/>
      <c r="W8022" s="38"/>
    </row>
    <row r="8023" spans="1:23" x14ac:dyDescent="0.35">
      <c r="A8023" s="1032">
        <v>73222</v>
      </c>
      <c r="B8023" s="1048">
        <v>1.58</v>
      </c>
      <c r="C8023" s="1073" t="s">
        <v>6866</v>
      </c>
      <c r="D8023" s="1"/>
      <c r="E8023" s="996" t="s">
        <v>7428</v>
      </c>
      <c r="F8023" s="3"/>
      <c r="O8023"/>
      <c r="P8023"/>
      <c r="Q8023"/>
      <c r="U8023" s="969"/>
      <c r="V8023" s="38"/>
      <c r="W8023" s="38"/>
    </row>
    <row r="8024" spans="1:23" x14ac:dyDescent="0.35">
      <c r="A8024" s="1032">
        <v>73222</v>
      </c>
      <c r="B8024" s="1048">
        <v>1.58</v>
      </c>
      <c r="C8024" s="1073" t="s">
        <v>6867</v>
      </c>
      <c r="D8024" s="1"/>
      <c r="E8024" s="996" t="s">
        <v>7428</v>
      </c>
      <c r="F8024" s="3"/>
      <c r="O8024"/>
      <c r="P8024"/>
      <c r="Q8024"/>
      <c r="U8024" s="969"/>
      <c r="V8024" s="38"/>
      <c r="W8024" s="38"/>
    </row>
    <row r="8025" spans="1:23" x14ac:dyDescent="0.35">
      <c r="A8025" s="1032">
        <v>73222</v>
      </c>
      <c r="B8025" s="1048">
        <v>1.58</v>
      </c>
      <c r="C8025" s="1073" t="s">
        <v>7837</v>
      </c>
      <c r="D8025" s="1"/>
      <c r="E8025" s="996" t="s">
        <v>7428</v>
      </c>
      <c r="F8025" s="3"/>
      <c r="O8025"/>
      <c r="P8025"/>
      <c r="Q8025"/>
      <c r="U8025" s="969"/>
      <c r="V8025" s="38"/>
      <c r="W8025" s="38"/>
    </row>
    <row r="8026" spans="1:23" x14ac:dyDescent="0.35">
      <c r="A8026" s="1032">
        <v>73222</v>
      </c>
      <c r="B8026" s="1048">
        <v>1.58</v>
      </c>
      <c r="C8026" s="1073" t="s">
        <v>6869</v>
      </c>
      <c r="D8026" s="1"/>
      <c r="E8026" s="996" t="s">
        <v>7428</v>
      </c>
      <c r="F8026" s="3"/>
      <c r="O8026"/>
      <c r="P8026"/>
      <c r="Q8026"/>
      <c r="U8026" s="969"/>
      <c r="V8026" s="38"/>
      <c r="W8026" s="38"/>
    </row>
    <row r="8027" spans="1:23" x14ac:dyDescent="0.35">
      <c r="A8027" s="1032">
        <v>73223</v>
      </c>
      <c r="B8027" s="1048">
        <v>2.1</v>
      </c>
      <c r="C8027" s="1073" t="s">
        <v>7930</v>
      </c>
      <c r="D8027" s="1"/>
      <c r="E8027" s="996" t="s">
        <v>7428</v>
      </c>
      <c r="F8027" s="3"/>
      <c r="O8027"/>
      <c r="P8027"/>
      <c r="Q8027"/>
      <c r="U8027" s="969"/>
      <c r="V8027" s="38"/>
      <c r="W8027" s="38"/>
    </row>
    <row r="8028" spans="1:23" x14ac:dyDescent="0.35">
      <c r="A8028" s="1032">
        <v>73223</v>
      </c>
      <c r="B8028" s="1048">
        <v>2.1</v>
      </c>
      <c r="C8028" s="1073" t="s">
        <v>7931</v>
      </c>
      <c r="D8028" s="1"/>
      <c r="E8028" s="996" t="s">
        <v>7428</v>
      </c>
      <c r="F8028" s="3"/>
      <c r="O8028"/>
      <c r="P8028"/>
      <c r="Q8028"/>
      <c r="U8028" s="969"/>
      <c r="V8028" s="38"/>
      <c r="W8028" s="38"/>
    </row>
    <row r="8029" spans="1:23" x14ac:dyDescent="0.35">
      <c r="A8029" s="1032">
        <v>73223</v>
      </c>
      <c r="B8029" s="1048">
        <v>2.1</v>
      </c>
      <c r="C8029" s="1073" t="s">
        <v>7932</v>
      </c>
      <c r="D8029" s="1"/>
      <c r="E8029" s="996" t="s">
        <v>7428</v>
      </c>
      <c r="F8029" s="3"/>
      <c r="O8029"/>
      <c r="P8029"/>
      <c r="Q8029"/>
      <c r="U8029" s="969"/>
      <c r="V8029" s="38"/>
      <c r="W8029" s="38"/>
    </row>
    <row r="8030" spans="1:23" x14ac:dyDescent="0.35">
      <c r="A8030" s="1032">
        <v>73223</v>
      </c>
      <c r="B8030" s="1048">
        <v>2.1</v>
      </c>
      <c r="C8030" s="1073" t="s">
        <v>7933</v>
      </c>
      <c r="D8030" s="1"/>
      <c r="E8030" s="996" t="s">
        <v>7428</v>
      </c>
      <c r="F8030" s="3"/>
      <c r="O8030"/>
      <c r="P8030"/>
      <c r="Q8030"/>
      <c r="U8030" s="969"/>
      <c r="V8030" s="38"/>
      <c r="W8030" s="38"/>
    </row>
    <row r="8031" spans="1:23" x14ac:dyDescent="0.35">
      <c r="A8031" s="1032">
        <v>73223</v>
      </c>
      <c r="B8031" s="1048">
        <v>2.1</v>
      </c>
      <c r="C8031" s="1073" t="s">
        <v>7934</v>
      </c>
      <c r="D8031" s="1"/>
      <c r="E8031" s="996" t="s">
        <v>7428</v>
      </c>
      <c r="F8031" s="3"/>
      <c r="O8031"/>
      <c r="P8031"/>
      <c r="Q8031"/>
      <c r="U8031" s="969"/>
      <c r="V8031" s="38"/>
      <c r="W8031" s="38"/>
    </row>
    <row r="8032" spans="1:23" x14ac:dyDescent="0.35">
      <c r="A8032" s="1032">
        <v>73223</v>
      </c>
      <c r="B8032" s="1048">
        <v>2.1</v>
      </c>
      <c r="C8032" s="1073" t="s">
        <v>7935</v>
      </c>
      <c r="D8032" s="1"/>
      <c r="E8032" s="996" t="s">
        <v>7428</v>
      </c>
      <c r="F8032" s="3"/>
      <c r="O8032"/>
      <c r="P8032"/>
      <c r="Q8032"/>
      <c r="U8032" s="969"/>
      <c r="V8032" s="38"/>
      <c r="W8032" s="38"/>
    </row>
    <row r="8033" spans="1:23" x14ac:dyDescent="0.35">
      <c r="A8033" s="1032">
        <v>73225</v>
      </c>
      <c r="B8033" s="1048">
        <v>1.69</v>
      </c>
      <c r="C8033" s="1073" t="s">
        <v>7847</v>
      </c>
      <c r="D8033" s="1"/>
      <c r="E8033" s="996" t="s">
        <v>7428</v>
      </c>
      <c r="F8033" s="3"/>
      <c r="O8033"/>
      <c r="P8033"/>
      <c r="Q8033"/>
      <c r="U8033" s="969"/>
      <c r="V8033" s="38"/>
      <c r="W8033" s="38"/>
    </row>
    <row r="8034" spans="1:23" x14ac:dyDescent="0.35">
      <c r="A8034" s="1032">
        <v>73225</v>
      </c>
      <c r="B8034" s="1048">
        <v>1.69</v>
      </c>
      <c r="C8034" s="1073" t="s">
        <v>7848</v>
      </c>
      <c r="D8034" s="1"/>
      <c r="E8034" s="996" t="s">
        <v>7428</v>
      </c>
      <c r="F8034" s="3"/>
      <c r="O8034"/>
      <c r="P8034"/>
      <c r="Q8034"/>
      <c r="U8034" s="969"/>
      <c r="V8034" s="38"/>
      <c r="W8034" s="38"/>
    </row>
    <row r="8035" spans="1:23" x14ac:dyDescent="0.35">
      <c r="A8035" s="1032">
        <v>73501</v>
      </c>
      <c r="B8035" s="1048">
        <v>0.18</v>
      </c>
      <c r="C8035" s="1073" t="s">
        <v>7493</v>
      </c>
      <c r="D8035" s="1"/>
      <c r="E8035" s="996" t="s">
        <v>7428</v>
      </c>
      <c r="F8035" s="3"/>
      <c r="O8035"/>
      <c r="P8035"/>
      <c r="Q8035"/>
      <c r="U8035" s="969"/>
      <c r="V8035" s="38"/>
      <c r="W8035" s="38"/>
    </row>
    <row r="8036" spans="1:23" x14ac:dyDescent="0.35">
      <c r="A8036" s="1032">
        <v>73501</v>
      </c>
      <c r="B8036" s="1048">
        <v>0.18</v>
      </c>
      <c r="C8036" s="1073" t="s">
        <v>7494</v>
      </c>
      <c r="D8036" s="1"/>
      <c r="E8036" s="996" t="s">
        <v>7428</v>
      </c>
      <c r="F8036" s="3"/>
      <c r="O8036"/>
      <c r="P8036"/>
      <c r="Q8036"/>
      <c r="U8036" s="969"/>
      <c r="V8036" s="38"/>
      <c r="W8036" s="38"/>
    </row>
    <row r="8037" spans="1:23" x14ac:dyDescent="0.35">
      <c r="A8037" s="1032">
        <v>73502</v>
      </c>
      <c r="B8037" s="1048">
        <v>0.21</v>
      </c>
      <c r="C8037" s="1073" t="s">
        <v>7516</v>
      </c>
      <c r="D8037" s="1"/>
      <c r="E8037" s="996" t="s">
        <v>7428</v>
      </c>
      <c r="F8037" s="3"/>
      <c r="O8037"/>
      <c r="P8037"/>
      <c r="Q8037"/>
      <c r="U8037" s="969"/>
      <c r="V8037" s="38"/>
      <c r="W8037" s="38"/>
    </row>
    <row r="8038" spans="1:23" x14ac:dyDescent="0.35">
      <c r="A8038" s="1032">
        <v>73502</v>
      </c>
      <c r="B8038" s="1048">
        <v>0.21</v>
      </c>
      <c r="C8038" s="1073" t="s">
        <v>7517</v>
      </c>
      <c r="D8038" s="1"/>
      <c r="E8038" s="996" t="s">
        <v>7428</v>
      </c>
      <c r="F8038" s="3"/>
      <c r="O8038"/>
      <c r="P8038"/>
      <c r="Q8038"/>
      <c r="U8038" s="969"/>
      <c r="V8038" s="38"/>
      <c r="W8038" s="38"/>
    </row>
    <row r="8039" spans="1:23" x14ac:dyDescent="0.35">
      <c r="A8039" s="1032">
        <v>73502</v>
      </c>
      <c r="B8039" s="1048">
        <v>0.21</v>
      </c>
      <c r="C8039" s="1073" t="s">
        <v>7518</v>
      </c>
      <c r="D8039" s="1"/>
      <c r="E8039" s="996" t="s">
        <v>7428</v>
      </c>
      <c r="F8039" s="3"/>
      <c r="O8039"/>
      <c r="P8039"/>
      <c r="Q8039"/>
      <c r="U8039" s="969"/>
      <c r="V8039" s="38"/>
      <c r="W8039" s="38"/>
    </row>
    <row r="8040" spans="1:23" x14ac:dyDescent="0.35">
      <c r="A8040" s="1032">
        <v>73503</v>
      </c>
      <c r="B8040" s="1048">
        <v>0.26</v>
      </c>
      <c r="C8040" s="1073" t="s">
        <v>7537</v>
      </c>
      <c r="D8040" s="1"/>
      <c r="E8040" s="996" t="s">
        <v>7428</v>
      </c>
      <c r="F8040" s="3"/>
      <c r="O8040"/>
      <c r="P8040"/>
      <c r="Q8040"/>
      <c r="U8040" s="969"/>
      <c r="V8040" s="38"/>
      <c r="W8040" s="38"/>
    </row>
    <row r="8041" spans="1:23" x14ac:dyDescent="0.35">
      <c r="A8041" s="1032">
        <v>73503</v>
      </c>
      <c r="B8041" s="1048">
        <v>0.26</v>
      </c>
      <c r="C8041" s="1073" t="s">
        <v>7538</v>
      </c>
      <c r="D8041" s="1"/>
      <c r="E8041" s="996" t="s">
        <v>7428</v>
      </c>
      <c r="F8041" s="3"/>
      <c r="O8041"/>
      <c r="P8041"/>
      <c r="Q8041"/>
      <c r="U8041" s="969"/>
      <c r="V8041" s="38"/>
      <c r="W8041" s="38"/>
    </row>
    <row r="8042" spans="1:23" x14ac:dyDescent="0.35">
      <c r="A8042" s="1032">
        <v>73521</v>
      </c>
      <c r="B8042" s="1048">
        <v>0.21</v>
      </c>
      <c r="C8042" s="1073" t="s">
        <v>7519</v>
      </c>
      <c r="D8042" s="1"/>
      <c r="E8042" s="996" t="s">
        <v>7428</v>
      </c>
      <c r="F8042" s="3"/>
      <c r="O8042"/>
      <c r="P8042"/>
      <c r="Q8042"/>
      <c r="U8042" s="969"/>
      <c r="V8042" s="38"/>
      <c r="W8042" s="38"/>
    </row>
    <row r="8043" spans="1:23" x14ac:dyDescent="0.35">
      <c r="A8043" s="1032">
        <v>73522</v>
      </c>
      <c r="B8043" s="1048">
        <v>0.28000000000000003</v>
      </c>
      <c r="C8043" s="1073" t="s">
        <v>7543</v>
      </c>
      <c r="D8043" s="1"/>
      <c r="E8043" s="996" t="s">
        <v>7428</v>
      </c>
      <c r="F8043" s="3"/>
      <c r="O8043"/>
      <c r="P8043"/>
      <c r="Q8043"/>
      <c r="U8043" s="969"/>
      <c r="V8043" s="38"/>
      <c r="W8043" s="38"/>
    </row>
    <row r="8044" spans="1:23" x14ac:dyDescent="0.35">
      <c r="A8044" s="1032">
        <v>73523</v>
      </c>
      <c r="B8044" s="1048">
        <v>0.3</v>
      </c>
      <c r="C8044" s="1073" t="s">
        <v>7548</v>
      </c>
      <c r="D8044" s="1"/>
      <c r="E8044" s="996" t="s">
        <v>7428</v>
      </c>
      <c r="F8044" s="3"/>
      <c r="O8044"/>
      <c r="P8044"/>
      <c r="Q8044"/>
      <c r="U8044" s="969"/>
      <c r="V8044" s="38"/>
      <c r="W8044" s="38"/>
    </row>
    <row r="8045" spans="1:23" x14ac:dyDescent="0.35">
      <c r="A8045" s="1032">
        <v>73525</v>
      </c>
      <c r="B8045" s="1048">
        <v>0.53</v>
      </c>
      <c r="C8045" s="1073" t="s">
        <v>7578</v>
      </c>
      <c r="D8045" s="1"/>
      <c r="E8045" s="996" t="s">
        <v>7428</v>
      </c>
      <c r="F8045" s="3"/>
      <c r="O8045"/>
      <c r="P8045"/>
      <c r="Q8045"/>
      <c r="U8045" s="969"/>
      <c r="V8045" s="38"/>
      <c r="W8045" s="38"/>
    </row>
    <row r="8046" spans="1:23" x14ac:dyDescent="0.35">
      <c r="A8046" s="1032">
        <v>73525</v>
      </c>
      <c r="B8046" s="1048">
        <v>0.53</v>
      </c>
      <c r="C8046" s="1073" t="s">
        <v>7579</v>
      </c>
      <c r="D8046" s="38"/>
      <c r="E8046" s="996" t="s">
        <v>7428</v>
      </c>
      <c r="F8046" s="3"/>
      <c r="O8046"/>
      <c r="P8046"/>
      <c r="Q8046"/>
      <c r="U8046" s="969"/>
      <c r="V8046" s="38"/>
      <c r="W8046" s="38"/>
    </row>
    <row r="8047" spans="1:23" x14ac:dyDescent="0.35">
      <c r="A8047" s="1032">
        <v>73525</v>
      </c>
      <c r="B8047" s="1048">
        <v>0.53</v>
      </c>
      <c r="C8047" s="1073" t="s">
        <v>7580</v>
      </c>
      <c r="D8047" s="1"/>
      <c r="E8047" s="996" t="s">
        <v>7428</v>
      </c>
      <c r="F8047" s="3"/>
      <c r="O8047"/>
      <c r="P8047"/>
      <c r="Q8047"/>
      <c r="U8047" s="969"/>
      <c r="V8047" s="38"/>
      <c r="W8047" s="38"/>
    </row>
    <row r="8048" spans="1:23" x14ac:dyDescent="0.35">
      <c r="A8048" s="1032">
        <v>73551</v>
      </c>
      <c r="B8048" s="1048">
        <v>0.16</v>
      </c>
      <c r="C8048" s="1073" t="s">
        <v>7447</v>
      </c>
      <c r="D8048" s="1"/>
      <c r="E8048" s="996" t="s">
        <v>7428</v>
      </c>
      <c r="F8048" s="3"/>
      <c r="O8048"/>
      <c r="P8048"/>
      <c r="Q8048"/>
      <c r="U8048" s="969"/>
      <c r="V8048" s="38"/>
      <c r="W8048" s="38"/>
    </row>
    <row r="8049" spans="1:23" x14ac:dyDescent="0.35">
      <c r="A8049" s="1032">
        <v>73551</v>
      </c>
      <c r="B8049" s="1048">
        <v>0.16</v>
      </c>
      <c r="C8049" s="1073" t="s">
        <v>7448</v>
      </c>
      <c r="D8049" s="1"/>
      <c r="E8049" s="996" t="s">
        <v>7428</v>
      </c>
      <c r="F8049" s="3"/>
      <c r="O8049"/>
      <c r="P8049"/>
      <c r="Q8049"/>
      <c r="U8049" s="969"/>
      <c r="V8049" s="38"/>
      <c r="W8049" s="38"/>
    </row>
    <row r="8050" spans="1:23" x14ac:dyDescent="0.35">
      <c r="A8050" s="1032">
        <v>73552</v>
      </c>
      <c r="B8050" s="1048">
        <v>0.18</v>
      </c>
      <c r="C8050" s="1073" t="s">
        <v>7495</v>
      </c>
      <c r="D8050" s="1"/>
      <c r="E8050" s="996" t="s">
        <v>7428</v>
      </c>
      <c r="F8050" s="3"/>
      <c r="O8050"/>
      <c r="P8050"/>
      <c r="Q8050"/>
      <c r="U8050" s="969"/>
      <c r="V8050" s="38"/>
      <c r="W8050" s="38"/>
    </row>
    <row r="8051" spans="1:23" x14ac:dyDescent="0.35">
      <c r="A8051" s="1032">
        <v>73552</v>
      </c>
      <c r="B8051" s="1048">
        <v>0.18</v>
      </c>
      <c r="C8051" s="1073" t="s">
        <v>7496</v>
      </c>
      <c r="D8051" s="1"/>
      <c r="E8051" s="996" t="s">
        <v>7428</v>
      </c>
      <c r="F8051" s="3"/>
      <c r="O8051"/>
      <c r="P8051"/>
      <c r="Q8051"/>
      <c r="U8051" s="969"/>
      <c r="V8051" s="38"/>
      <c r="W8051" s="38"/>
    </row>
    <row r="8052" spans="1:23" x14ac:dyDescent="0.35">
      <c r="A8052" s="1032">
        <v>73560</v>
      </c>
      <c r="B8052" s="1048">
        <v>0.16</v>
      </c>
      <c r="C8052" s="1073" t="s">
        <v>7449</v>
      </c>
      <c r="D8052" s="1"/>
      <c r="E8052" s="996" t="s">
        <v>7428</v>
      </c>
      <c r="F8052" s="3"/>
      <c r="O8052"/>
      <c r="P8052"/>
      <c r="Q8052"/>
      <c r="U8052" s="969"/>
      <c r="V8052" s="38"/>
      <c r="W8052" s="38"/>
    </row>
    <row r="8053" spans="1:23" x14ac:dyDescent="0.35">
      <c r="A8053" s="1032">
        <v>73560</v>
      </c>
      <c r="B8053" s="1048">
        <v>0.16</v>
      </c>
      <c r="C8053" s="1073" t="s">
        <v>7449</v>
      </c>
      <c r="E8053" s="996" t="s">
        <v>7428</v>
      </c>
      <c r="F8053" s="3"/>
      <c r="O8053"/>
      <c r="P8053"/>
      <c r="Q8053"/>
      <c r="U8053" s="969"/>
      <c r="V8053" s="38"/>
      <c r="W8053" s="38"/>
    </row>
    <row r="8054" spans="1:23" x14ac:dyDescent="0.35">
      <c r="A8054" s="1032">
        <v>73560</v>
      </c>
      <c r="B8054" s="1048">
        <v>0.16</v>
      </c>
      <c r="C8054" s="1073" t="s">
        <v>7450</v>
      </c>
      <c r="E8054" s="996" t="s">
        <v>7428</v>
      </c>
      <c r="F8054" s="3"/>
      <c r="O8054"/>
      <c r="P8054"/>
      <c r="Q8054"/>
      <c r="U8054" s="969"/>
      <c r="V8054" s="38"/>
      <c r="W8054" s="38"/>
    </row>
    <row r="8055" spans="1:23" x14ac:dyDescent="0.35">
      <c r="A8055" s="1032">
        <v>73560</v>
      </c>
      <c r="B8055" s="1048">
        <v>0.16</v>
      </c>
      <c r="C8055" s="1073" t="s">
        <v>7451</v>
      </c>
      <c r="D8055" s="1"/>
      <c r="E8055" s="996" t="s">
        <v>7428</v>
      </c>
      <c r="F8055" s="3"/>
      <c r="O8055"/>
      <c r="P8055"/>
      <c r="Q8055"/>
      <c r="U8055" s="969"/>
      <c r="V8055" s="38"/>
      <c r="W8055" s="38"/>
    </row>
    <row r="8056" spans="1:23" x14ac:dyDescent="0.35">
      <c r="A8056" s="1032">
        <v>73562</v>
      </c>
      <c r="B8056" s="1048">
        <v>0.18</v>
      </c>
      <c r="C8056" s="1073" t="s">
        <v>7497</v>
      </c>
      <c r="D8056" s="1"/>
      <c r="E8056" s="996" t="s">
        <v>7428</v>
      </c>
      <c r="F8056" s="3"/>
      <c r="O8056"/>
      <c r="P8056"/>
      <c r="Q8056"/>
      <c r="U8056" s="969"/>
      <c r="V8056" s="38"/>
      <c r="W8056" s="38"/>
    </row>
    <row r="8057" spans="1:23" x14ac:dyDescent="0.35">
      <c r="A8057" s="1032">
        <v>73562</v>
      </c>
      <c r="B8057" s="1048">
        <v>0.18</v>
      </c>
      <c r="C8057" s="1073" t="s">
        <v>7498</v>
      </c>
      <c r="D8057" s="38"/>
      <c r="E8057" s="996" t="s">
        <v>7428</v>
      </c>
      <c r="F8057" s="3"/>
      <c r="O8057"/>
      <c r="P8057"/>
      <c r="Q8057"/>
      <c r="U8057" s="969"/>
      <c r="V8057" s="38"/>
      <c r="W8057" s="38"/>
    </row>
    <row r="8058" spans="1:23" x14ac:dyDescent="0.35">
      <c r="A8058" s="1032">
        <v>73564</v>
      </c>
      <c r="B8058" s="1048">
        <v>0.21</v>
      </c>
      <c r="C8058" s="1073" t="s">
        <v>7520</v>
      </c>
      <c r="D8058" s="1"/>
      <c r="E8058" s="996" t="s">
        <v>7428</v>
      </c>
      <c r="F8058" s="3"/>
      <c r="O8058"/>
      <c r="P8058"/>
      <c r="Q8058"/>
      <c r="U8058" s="969"/>
      <c r="V8058" s="38"/>
      <c r="W8058" s="38"/>
    </row>
    <row r="8059" spans="1:23" x14ac:dyDescent="0.35">
      <c r="A8059" s="1032">
        <v>73564</v>
      </c>
      <c r="B8059" s="1048">
        <v>0.21</v>
      </c>
      <c r="C8059" s="1073" t="s">
        <v>7521</v>
      </c>
      <c r="D8059" s="1"/>
      <c r="E8059" s="996" t="s">
        <v>7428</v>
      </c>
      <c r="F8059" s="3"/>
      <c r="O8059"/>
      <c r="P8059"/>
      <c r="Q8059"/>
      <c r="U8059" s="969"/>
      <c r="V8059" s="38"/>
      <c r="W8059" s="38"/>
    </row>
    <row r="8060" spans="1:23" x14ac:dyDescent="0.35">
      <c r="A8060" s="1032">
        <v>73580</v>
      </c>
      <c r="B8060" s="1048">
        <v>0.57999999999999996</v>
      </c>
      <c r="C8060" s="1073" t="s">
        <v>7592</v>
      </c>
      <c r="D8060" s="1"/>
      <c r="E8060" s="996" t="s">
        <v>7428</v>
      </c>
      <c r="F8060" s="3"/>
      <c r="O8060"/>
      <c r="P8060"/>
      <c r="Q8060"/>
      <c r="U8060" s="969"/>
      <c r="V8060" s="38"/>
      <c r="W8060" s="38"/>
    </row>
    <row r="8061" spans="1:23" x14ac:dyDescent="0.35">
      <c r="A8061" s="1032">
        <v>73580</v>
      </c>
      <c r="B8061" s="1048">
        <v>0.57999999999999996</v>
      </c>
      <c r="C8061" s="1073" t="s">
        <v>7593</v>
      </c>
      <c r="D8061" s="1"/>
      <c r="E8061" s="996" t="s">
        <v>7428</v>
      </c>
      <c r="F8061" s="3"/>
      <c r="O8061"/>
      <c r="P8061"/>
      <c r="Q8061"/>
      <c r="U8061" s="969"/>
      <c r="V8061" s="38"/>
      <c r="W8061" s="38"/>
    </row>
    <row r="8062" spans="1:23" x14ac:dyDescent="0.35">
      <c r="A8062" s="1032">
        <v>73580</v>
      </c>
      <c r="B8062" s="1048">
        <v>0.57999999999999996</v>
      </c>
      <c r="C8062" s="1073" t="s">
        <v>7594</v>
      </c>
      <c r="D8062" s="1"/>
      <c r="E8062" s="996" t="s">
        <v>7428</v>
      </c>
      <c r="F8062" s="3"/>
      <c r="O8062"/>
      <c r="P8062"/>
      <c r="Q8062"/>
      <c r="U8062" s="969"/>
      <c r="V8062" s="38"/>
      <c r="W8062" s="38"/>
    </row>
    <row r="8063" spans="1:23" x14ac:dyDescent="0.35">
      <c r="A8063" s="1032">
        <v>73590</v>
      </c>
      <c r="B8063" s="1048">
        <v>0.16</v>
      </c>
      <c r="C8063" s="1073" t="s">
        <v>7452</v>
      </c>
      <c r="D8063" s="1"/>
      <c r="E8063" s="996" t="s">
        <v>7428</v>
      </c>
      <c r="F8063" s="3"/>
      <c r="O8063"/>
      <c r="P8063"/>
      <c r="Q8063"/>
      <c r="U8063" s="969"/>
      <c r="V8063" s="38"/>
      <c r="W8063" s="38"/>
    </row>
    <row r="8064" spans="1:23" x14ac:dyDescent="0.35">
      <c r="A8064" s="1491">
        <v>73590</v>
      </c>
      <c r="B8064" s="1492">
        <v>0.16</v>
      </c>
      <c r="C8064" s="1082" t="s">
        <v>7453</v>
      </c>
      <c r="D8064" s="1"/>
      <c r="E8064" s="996" t="s">
        <v>7428</v>
      </c>
      <c r="F8064" s="3"/>
      <c r="O8064"/>
      <c r="P8064"/>
      <c r="Q8064"/>
      <c r="U8064" s="969"/>
      <c r="V8064" s="38"/>
      <c r="W8064" s="38"/>
    </row>
    <row r="8065" spans="1:23" x14ac:dyDescent="0.35">
      <c r="A8065" s="1032">
        <v>73590</v>
      </c>
      <c r="B8065" s="1048">
        <v>0.16</v>
      </c>
      <c r="C8065" s="1073" t="s">
        <v>7454</v>
      </c>
      <c r="D8065" s="1"/>
      <c r="E8065" s="996" t="s">
        <v>7428</v>
      </c>
      <c r="F8065" s="3"/>
      <c r="O8065"/>
      <c r="P8065"/>
      <c r="Q8065"/>
      <c r="U8065" s="969"/>
      <c r="V8065" s="38"/>
      <c r="W8065" s="38"/>
    </row>
    <row r="8066" spans="1:23" x14ac:dyDescent="0.35">
      <c r="A8066" s="1032">
        <v>73590</v>
      </c>
      <c r="B8066" s="1048">
        <v>0.16</v>
      </c>
      <c r="C8066" s="1073" t="s">
        <v>7455</v>
      </c>
      <c r="D8066" s="1"/>
      <c r="E8066" s="996" t="s">
        <v>7428</v>
      </c>
      <c r="F8066" s="3"/>
      <c r="O8066"/>
      <c r="P8066"/>
      <c r="Q8066"/>
      <c r="U8066" s="969"/>
      <c r="V8066" s="38"/>
      <c r="W8066" s="38"/>
    </row>
    <row r="8067" spans="1:23" x14ac:dyDescent="0.35">
      <c r="A8067" s="1032">
        <v>73600</v>
      </c>
      <c r="B8067" s="1048">
        <v>0.16</v>
      </c>
      <c r="C8067" s="1073" t="s">
        <v>7456</v>
      </c>
      <c r="D8067" s="1"/>
      <c r="E8067" s="996" t="s">
        <v>7428</v>
      </c>
      <c r="F8067" s="3"/>
      <c r="O8067"/>
      <c r="P8067"/>
      <c r="Q8067"/>
      <c r="U8067" s="969"/>
      <c r="V8067" s="38"/>
      <c r="W8067" s="38"/>
    </row>
    <row r="8068" spans="1:23" x14ac:dyDescent="0.35">
      <c r="A8068" s="1032">
        <v>73600</v>
      </c>
      <c r="B8068" s="1048">
        <v>0.16</v>
      </c>
      <c r="C8068" s="1073" t="s">
        <v>7457</v>
      </c>
      <c r="D8068" s="1"/>
      <c r="E8068" s="996" t="s">
        <v>7428</v>
      </c>
      <c r="F8068" s="3"/>
      <c r="O8068"/>
      <c r="P8068"/>
      <c r="Q8068"/>
      <c r="U8068" s="969"/>
      <c r="V8068" s="38"/>
      <c r="W8068" s="38"/>
    </row>
    <row r="8069" spans="1:23" x14ac:dyDescent="0.35">
      <c r="A8069" s="1032">
        <v>73610</v>
      </c>
      <c r="B8069" s="1048">
        <v>0.17</v>
      </c>
      <c r="C8069" s="1073" t="s">
        <v>7478</v>
      </c>
      <c r="D8069" s="1"/>
      <c r="E8069" s="996" t="s">
        <v>7428</v>
      </c>
      <c r="F8069" s="3"/>
      <c r="O8069"/>
      <c r="P8069"/>
      <c r="Q8069"/>
      <c r="U8069" s="969"/>
      <c r="V8069" s="38"/>
      <c r="W8069" s="38"/>
    </row>
    <row r="8070" spans="1:23" x14ac:dyDescent="0.35">
      <c r="A8070" s="1032">
        <v>73610</v>
      </c>
      <c r="B8070" s="1048">
        <v>0.17</v>
      </c>
      <c r="C8070" s="1073" t="s">
        <v>7479</v>
      </c>
      <c r="D8070" s="1"/>
      <c r="E8070" s="996" t="s">
        <v>7428</v>
      </c>
      <c r="F8070" s="3"/>
      <c r="O8070"/>
      <c r="P8070"/>
      <c r="Q8070"/>
      <c r="U8070" s="969"/>
      <c r="V8070" s="38"/>
      <c r="W8070" s="38"/>
    </row>
    <row r="8071" spans="1:23" x14ac:dyDescent="0.35">
      <c r="A8071" s="1032">
        <v>73615</v>
      </c>
      <c r="B8071" s="1048">
        <v>0.53</v>
      </c>
      <c r="C8071" s="1073" t="s">
        <v>7581</v>
      </c>
      <c r="D8071" s="1"/>
      <c r="E8071" s="996" t="s">
        <v>7428</v>
      </c>
      <c r="F8071" s="3"/>
      <c r="O8071"/>
      <c r="P8071"/>
      <c r="Q8071"/>
      <c r="U8071" s="969"/>
      <c r="V8071" s="38"/>
      <c r="W8071" s="38"/>
    </row>
    <row r="8072" spans="1:23" x14ac:dyDescent="0.35">
      <c r="A8072" s="1032">
        <v>73615</v>
      </c>
      <c r="B8072" s="1048">
        <v>0.53</v>
      </c>
      <c r="C8072" s="1073" t="s">
        <v>7582</v>
      </c>
      <c r="D8072" s="38"/>
      <c r="E8072" s="996" t="s">
        <v>7428</v>
      </c>
      <c r="F8072" s="3"/>
      <c r="O8072"/>
      <c r="P8072"/>
      <c r="Q8072"/>
      <c r="U8072" s="969"/>
      <c r="V8072" s="38"/>
      <c r="W8072" s="38"/>
    </row>
    <row r="8073" spans="1:23" x14ac:dyDescent="0.35">
      <c r="A8073" s="1032">
        <v>73615</v>
      </c>
      <c r="B8073" s="1048">
        <v>0.53</v>
      </c>
      <c r="C8073" s="1073" t="s">
        <v>7583</v>
      </c>
      <c r="D8073" s="1"/>
      <c r="E8073" s="996" t="s">
        <v>7428</v>
      </c>
      <c r="F8073" s="3"/>
      <c r="O8073"/>
      <c r="P8073"/>
      <c r="Q8073"/>
      <c r="U8073" s="969"/>
      <c r="V8073" s="38"/>
      <c r="W8073" s="38"/>
    </row>
    <row r="8074" spans="1:23" x14ac:dyDescent="0.35">
      <c r="A8074" s="1032">
        <v>73620</v>
      </c>
      <c r="B8074" s="1048">
        <v>0.16</v>
      </c>
      <c r="C8074" s="1073" t="s">
        <v>7458</v>
      </c>
      <c r="D8074" s="1"/>
      <c r="E8074" s="996" t="s">
        <v>7428</v>
      </c>
      <c r="F8074" s="3"/>
      <c r="O8074"/>
      <c r="P8074"/>
      <c r="Q8074"/>
      <c r="U8074" s="969"/>
      <c r="V8074" s="38"/>
      <c r="W8074" s="38"/>
    </row>
    <row r="8075" spans="1:23" x14ac:dyDescent="0.35">
      <c r="A8075" s="1032">
        <v>73620</v>
      </c>
      <c r="B8075" s="1048">
        <v>0.16</v>
      </c>
      <c r="C8075" s="1073" t="s">
        <v>7459</v>
      </c>
      <c r="D8075" s="1"/>
      <c r="E8075" s="996" t="s">
        <v>7428</v>
      </c>
      <c r="F8075" s="3"/>
      <c r="O8075"/>
      <c r="P8075"/>
      <c r="Q8075"/>
      <c r="U8075" s="969"/>
      <c r="V8075" s="38"/>
      <c r="W8075" s="38"/>
    </row>
    <row r="8076" spans="1:23" x14ac:dyDescent="0.35">
      <c r="A8076" s="1032">
        <v>73630</v>
      </c>
      <c r="B8076" s="1048">
        <v>0.17</v>
      </c>
      <c r="C8076" s="1073" t="s">
        <v>7480</v>
      </c>
      <c r="D8076" s="1"/>
      <c r="E8076" s="996" t="s">
        <v>7428</v>
      </c>
      <c r="F8076" s="3"/>
      <c r="O8076"/>
      <c r="P8076"/>
      <c r="Q8076"/>
      <c r="U8076" s="969"/>
      <c r="V8076" s="38"/>
      <c r="W8076" s="38"/>
    </row>
    <row r="8077" spans="1:23" x14ac:dyDescent="0.35">
      <c r="A8077" s="1032">
        <v>73630</v>
      </c>
      <c r="B8077" s="1048">
        <v>0.17</v>
      </c>
      <c r="C8077" s="1073" t="s">
        <v>7481</v>
      </c>
      <c r="D8077" s="1"/>
      <c r="E8077" s="996" t="s">
        <v>7428</v>
      </c>
      <c r="F8077" s="3"/>
      <c r="O8077"/>
      <c r="P8077"/>
      <c r="Q8077"/>
      <c r="U8077" s="969"/>
      <c r="V8077" s="38"/>
      <c r="W8077" s="38"/>
    </row>
    <row r="8078" spans="1:23" x14ac:dyDescent="0.35">
      <c r="A8078" s="1032">
        <v>73650</v>
      </c>
      <c r="B8078" s="1048">
        <v>0.16</v>
      </c>
      <c r="C8078" s="1073" t="s">
        <v>7460</v>
      </c>
      <c r="D8078" s="1"/>
      <c r="E8078" s="996" t="s">
        <v>7428</v>
      </c>
      <c r="F8078" s="3"/>
      <c r="O8078"/>
      <c r="P8078"/>
      <c r="Q8078"/>
      <c r="U8078" s="969"/>
      <c r="V8078" s="38"/>
      <c r="W8078" s="38"/>
    </row>
    <row r="8079" spans="1:23" x14ac:dyDescent="0.35">
      <c r="A8079" s="1032">
        <v>73650</v>
      </c>
      <c r="B8079" s="1048">
        <v>0.16</v>
      </c>
      <c r="C8079" s="1073" t="s">
        <v>7461</v>
      </c>
      <c r="D8079" s="1"/>
      <c r="E8079" s="996" t="s">
        <v>7428</v>
      </c>
      <c r="F8079" s="3"/>
      <c r="O8079"/>
      <c r="P8079"/>
      <c r="Q8079"/>
      <c r="U8079" s="969"/>
      <c r="V8079" s="38"/>
      <c r="W8079" s="38"/>
    </row>
    <row r="8080" spans="1:23" x14ac:dyDescent="0.35">
      <c r="A8080" s="1032">
        <v>73650</v>
      </c>
      <c r="B8080" s="1048">
        <v>0.16</v>
      </c>
      <c r="C8080" s="1073" t="s">
        <v>7462</v>
      </c>
      <c r="D8080" s="1"/>
      <c r="E8080" s="996" t="s">
        <v>7428</v>
      </c>
      <c r="F8080" s="3"/>
      <c r="O8080"/>
      <c r="P8080"/>
      <c r="Q8080"/>
      <c r="U8080" s="969"/>
      <c r="V8080" s="38"/>
      <c r="W8080" s="38"/>
    </row>
    <row r="8081" spans="1:23" x14ac:dyDescent="0.35">
      <c r="A8081" s="1032">
        <v>73650</v>
      </c>
      <c r="B8081" s="1048">
        <v>0.16</v>
      </c>
      <c r="C8081" s="1073" t="s">
        <v>7463</v>
      </c>
      <c r="D8081" s="1"/>
      <c r="E8081" s="996" t="s">
        <v>7428</v>
      </c>
      <c r="F8081" s="3"/>
      <c r="O8081"/>
      <c r="P8081"/>
      <c r="Q8081"/>
      <c r="U8081" s="969"/>
      <c r="V8081" s="38"/>
      <c r="W8081" s="38"/>
    </row>
    <row r="8082" spans="1:23" x14ac:dyDescent="0.35">
      <c r="A8082" s="1032">
        <v>73660</v>
      </c>
      <c r="B8082" s="1048">
        <v>0.13</v>
      </c>
      <c r="C8082" s="1073" t="s">
        <v>7431</v>
      </c>
      <c r="D8082" s="1"/>
      <c r="E8082" s="996" t="s">
        <v>7428</v>
      </c>
      <c r="F8082" s="3"/>
      <c r="O8082"/>
      <c r="P8082"/>
      <c r="Q8082"/>
      <c r="U8082" s="969"/>
      <c r="V8082" s="38"/>
      <c r="W8082" s="38"/>
    </row>
    <row r="8083" spans="1:23" x14ac:dyDescent="0.35">
      <c r="A8083" s="1032">
        <v>73660</v>
      </c>
      <c r="B8083" s="1048">
        <v>0.13</v>
      </c>
      <c r="C8083" s="1073" t="s">
        <v>7427</v>
      </c>
      <c r="D8083" s="1"/>
      <c r="E8083" s="996" t="s">
        <v>7428</v>
      </c>
      <c r="F8083" s="3"/>
      <c r="O8083"/>
      <c r="P8083"/>
      <c r="Q8083"/>
      <c r="U8083" s="969"/>
      <c r="V8083" s="38"/>
      <c r="W8083" s="38"/>
    </row>
    <row r="8084" spans="1:23" x14ac:dyDescent="0.35">
      <c r="A8084" s="1032">
        <v>73700</v>
      </c>
      <c r="B8084" s="1048">
        <v>0.98</v>
      </c>
      <c r="C8084" s="1073" t="s">
        <v>6751</v>
      </c>
      <c r="D8084" s="1"/>
      <c r="E8084" s="996" t="s">
        <v>7428</v>
      </c>
      <c r="F8084" s="3"/>
      <c r="O8084"/>
      <c r="P8084"/>
      <c r="Q8084"/>
      <c r="U8084" s="969"/>
      <c r="V8084" s="38"/>
      <c r="W8084" s="38"/>
    </row>
    <row r="8085" spans="1:23" x14ac:dyDescent="0.35">
      <c r="A8085" s="1032">
        <v>73700</v>
      </c>
      <c r="B8085" s="1048">
        <v>0.98</v>
      </c>
      <c r="C8085" s="1073" t="s">
        <v>6753</v>
      </c>
      <c r="D8085" s="1"/>
      <c r="E8085" s="996" t="s">
        <v>7428</v>
      </c>
      <c r="F8085" s="3"/>
      <c r="O8085"/>
      <c r="P8085"/>
      <c r="Q8085"/>
      <c r="U8085" s="969"/>
      <c r="V8085" s="38"/>
      <c r="W8085" s="38"/>
    </row>
    <row r="8086" spans="1:23" x14ac:dyDescent="0.35">
      <c r="A8086" s="1032">
        <v>73700</v>
      </c>
      <c r="B8086" s="1048">
        <v>0.98</v>
      </c>
      <c r="C8086" s="1073" t="s">
        <v>7651</v>
      </c>
      <c r="D8086" s="1"/>
      <c r="E8086" s="996" t="s">
        <v>7428</v>
      </c>
      <c r="F8086" s="3"/>
      <c r="O8086"/>
      <c r="P8086"/>
      <c r="Q8086"/>
      <c r="U8086" s="969"/>
      <c r="V8086" s="38"/>
      <c r="W8086" s="38"/>
    </row>
    <row r="8087" spans="1:23" x14ac:dyDescent="0.35">
      <c r="A8087" s="1032">
        <v>73700</v>
      </c>
      <c r="B8087" s="1048">
        <v>0.98</v>
      </c>
      <c r="C8087" s="1073" t="s">
        <v>6754</v>
      </c>
      <c r="D8087" s="1"/>
      <c r="E8087" s="996" t="s">
        <v>7428</v>
      </c>
      <c r="F8087" s="3"/>
      <c r="O8087"/>
      <c r="P8087"/>
      <c r="Q8087"/>
      <c r="U8087" s="969"/>
      <c r="V8087" s="38"/>
      <c r="W8087" s="38"/>
    </row>
    <row r="8088" spans="1:23" x14ac:dyDescent="0.35">
      <c r="A8088" s="1032">
        <v>73700</v>
      </c>
      <c r="B8088" s="1048">
        <v>0.98</v>
      </c>
      <c r="C8088" s="1073" t="s">
        <v>7652</v>
      </c>
      <c r="D8088" s="1"/>
      <c r="E8088" s="996" t="s">
        <v>7428</v>
      </c>
      <c r="F8088" s="3"/>
      <c r="O8088"/>
      <c r="P8088"/>
      <c r="Q8088"/>
      <c r="U8088" s="969"/>
      <c r="V8088" s="38"/>
      <c r="W8088" s="38"/>
    </row>
    <row r="8089" spans="1:23" x14ac:dyDescent="0.35">
      <c r="A8089" s="1032">
        <v>73700</v>
      </c>
      <c r="B8089" s="1048">
        <v>0.98</v>
      </c>
      <c r="C8089" s="1073" t="s">
        <v>6755</v>
      </c>
      <c r="D8089" s="1"/>
      <c r="E8089" s="996" t="s">
        <v>7428</v>
      </c>
      <c r="F8089" s="3"/>
      <c r="O8089"/>
      <c r="P8089"/>
      <c r="Q8089"/>
      <c r="U8089" s="969"/>
      <c r="V8089" s="38"/>
      <c r="W8089" s="38"/>
    </row>
    <row r="8090" spans="1:23" x14ac:dyDescent="0.35">
      <c r="A8090" s="1032">
        <v>73700</v>
      </c>
      <c r="B8090" s="1048">
        <v>0.98</v>
      </c>
      <c r="C8090" s="1073" t="s">
        <v>7653</v>
      </c>
      <c r="D8090" s="1"/>
      <c r="E8090" s="996" t="s">
        <v>7428</v>
      </c>
      <c r="F8090" s="3"/>
      <c r="O8090"/>
      <c r="P8090"/>
      <c r="Q8090"/>
      <c r="U8090" s="969"/>
      <c r="V8090" s="38"/>
      <c r="W8090" s="38"/>
    </row>
    <row r="8091" spans="1:23" x14ac:dyDescent="0.35">
      <c r="A8091" s="1032">
        <v>73700</v>
      </c>
      <c r="B8091" s="1048">
        <v>0.98</v>
      </c>
      <c r="C8091" s="1073" t="s">
        <v>7654</v>
      </c>
      <c r="D8091" s="1"/>
      <c r="E8091" s="996" t="s">
        <v>7428</v>
      </c>
      <c r="F8091" s="3"/>
      <c r="O8091"/>
      <c r="P8091"/>
      <c r="Q8091"/>
      <c r="U8091" s="969"/>
      <c r="V8091" s="38"/>
      <c r="W8091" s="38"/>
    </row>
    <row r="8092" spans="1:23" x14ac:dyDescent="0.35">
      <c r="A8092" s="1032">
        <v>73700</v>
      </c>
      <c r="B8092" s="1048">
        <v>0.98</v>
      </c>
      <c r="C8092" s="1073" t="s">
        <v>7655</v>
      </c>
      <c r="D8092" s="1"/>
      <c r="E8092" s="996" t="s">
        <v>7428</v>
      </c>
      <c r="F8092" s="3"/>
      <c r="O8092"/>
      <c r="P8092"/>
      <c r="Q8092"/>
      <c r="U8092" s="969"/>
      <c r="V8092" s="38"/>
      <c r="W8092" s="38"/>
    </row>
    <row r="8093" spans="1:23" x14ac:dyDescent="0.35">
      <c r="A8093" s="1032">
        <v>73700</v>
      </c>
      <c r="B8093" s="1048">
        <v>0.98</v>
      </c>
      <c r="C8093" s="1073" t="s">
        <v>6757</v>
      </c>
      <c r="D8093" s="1"/>
      <c r="E8093" s="996" t="s">
        <v>7428</v>
      </c>
      <c r="F8093" s="3"/>
      <c r="O8093"/>
      <c r="P8093"/>
      <c r="Q8093"/>
      <c r="U8093" s="969"/>
      <c r="V8093" s="38"/>
      <c r="W8093" s="38"/>
    </row>
    <row r="8094" spans="1:23" x14ac:dyDescent="0.35">
      <c r="A8094" s="1032">
        <v>73700</v>
      </c>
      <c r="B8094" s="1048">
        <v>0.98</v>
      </c>
      <c r="C8094" s="1073" t="s">
        <v>6759</v>
      </c>
      <c r="D8094" s="1112"/>
      <c r="E8094" s="996" t="s">
        <v>7428</v>
      </c>
      <c r="F8094" s="3"/>
      <c r="O8094"/>
      <c r="P8094"/>
      <c r="Q8094"/>
      <c r="U8094" s="969"/>
      <c r="V8094" s="38"/>
      <c r="W8094" s="38"/>
    </row>
    <row r="8095" spans="1:23" x14ac:dyDescent="0.35">
      <c r="A8095" s="1032">
        <v>73700</v>
      </c>
      <c r="B8095" s="1048">
        <v>0.98</v>
      </c>
      <c r="C8095" s="1073" t="s">
        <v>7656</v>
      </c>
      <c r="D8095" s="1112"/>
      <c r="E8095" s="996" t="s">
        <v>7428</v>
      </c>
      <c r="F8095" s="3"/>
      <c r="O8095"/>
      <c r="P8095"/>
      <c r="Q8095"/>
      <c r="U8095" s="969"/>
      <c r="V8095" s="38"/>
      <c r="W8095" s="38"/>
    </row>
    <row r="8096" spans="1:23" x14ac:dyDescent="0.35">
      <c r="A8096" s="1032">
        <v>73700</v>
      </c>
      <c r="B8096" s="1048">
        <v>0.98</v>
      </c>
      <c r="C8096" s="1073" t="s">
        <v>6760</v>
      </c>
      <c r="D8096" s="1"/>
      <c r="E8096" s="996" t="s">
        <v>7428</v>
      </c>
      <c r="F8096" s="3"/>
      <c r="O8096"/>
      <c r="P8096"/>
      <c r="Q8096"/>
      <c r="U8096" s="969"/>
      <c r="V8096" s="38"/>
      <c r="W8096" s="38"/>
    </row>
    <row r="8097" spans="1:23" x14ac:dyDescent="0.35">
      <c r="A8097" s="1032">
        <v>73700</v>
      </c>
      <c r="B8097" s="1048">
        <v>0.98</v>
      </c>
      <c r="C8097" s="1073" t="s">
        <v>7657</v>
      </c>
      <c r="D8097" s="1"/>
      <c r="E8097" s="996" t="s">
        <v>7428</v>
      </c>
      <c r="F8097" s="3"/>
      <c r="O8097"/>
      <c r="P8097"/>
      <c r="Q8097"/>
      <c r="U8097" s="969"/>
      <c r="V8097" s="38"/>
      <c r="W8097" s="38"/>
    </row>
    <row r="8098" spans="1:23" x14ac:dyDescent="0.35">
      <c r="A8098" s="1032">
        <v>73700</v>
      </c>
      <c r="B8098" s="1048">
        <v>0.98</v>
      </c>
      <c r="C8098" s="1073" t="s">
        <v>6761</v>
      </c>
      <c r="D8098" s="1"/>
      <c r="E8098" s="996" t="s">
        <v>7428</v>
      </c>
      <c r="F8098" s="3"/>
      <c r="O8098"/>
      <c r="P8098"/>
      <c r="Q8098"/>
      <c r="U8098" s="969"/>
      <c r="V8098" s="38"/>
      <c r="W8098" s="38"/>
    </row>
    <row r="8099" spans="1:23" x14ac:dyDescent="0.35">
      <c r="A8099" s="1032">
        <v>73700</v>
      </c>
      <c r="B8099" s="1048">
        <v>0.98</v>
      </c>
      <c r="C8099" s="1073" t="s">
        <v>7658</v>
      </c>
      <c r="D8099" s="1"/>
      <c r="E8099" s="996" t="s">
        <v>7428</v>
      </c>
      <c r="F8099" s="3"/>
      <c r="O8099"/>
      <c r="P8099"/>
      <c r="Q8099"/>
      <c r="U8099" s="969"/>
      <c r="V8099" s="38"/>
      <c r="W8099" s="38"/>
    </row>
    <row r="8100" spans="1:23" x14ac:dyDescent="0.35">
      <c r="A8100" s="1032">
        <v>73700</v>
      </c>
      <c r="B8100" s="1048">
        <v>0.98</v>
      </c>
      <c r="C8100" s="1073" t="s">
        <v>7659</v>
      </c>
      <c r="D8100" s="1"/>
      <c r="E8100" s="996" t="s">
        <v>7428</v>
      </c>
      <c r="F8100" s="3"/>
      <c r="O8100"/>
      <c r="P8100"/>
      <c r="Q8100"/>
      <c r="U8100" s="969"/>
      <c r="V8100" s="38"/>
      <c r="W8100" s="38"/>
    </row>
    <row r="8101" spans="1:23" x14ac:dyDescent="0.35">
      <c r="A8101" s="1032">
        <v>73700</v>
      </c>
      <c r="B8101" s="1048">
        <v>0.98</v>
      </c>
      <c r="C8101" s="1073" t="s">
        <v>7660</v>
      </c>
      <c r="D8101" s="1"/>
      <c r="E8101" s="996" t="s">
        <v>7428</v>
      </c>
      <c r="F8101" s="3"/>
      <c r="O8101"/>
      <c r="P8101"/>
      <c r="Q8101"/>
      <c r="U8101" s="969"/>
      <c r="V8101" s="38"/>
      <c r="W8101" s="38"/>
    </row>
    <row r="8102" spans="1:23" x14ac:dyDescent="0.35">
      <c r="A8102" s="1032">
        <v>73701</v>
      </c>
      <c r="B8102" s="1048">
        <v>1.1299999999999999</v>
      </c>
      <c r="C8102" s="1073" t="s">
        <v>7694</v>
      </c>
      <c r="D8102" s="1"/>
      <c r="E8102" s="996" t="s">
        <v>7428</v>
      </c>
      <c r="F8102" s="3"/>
      <c r="O8102"/>
      <c r="P8102"/>
      <c r="Q8102"/>
      <c r="U8102" s="969"/>
      <c r="V8102" s="38"/>
      <c r="W8102" s="38"/>
    </row>
    <row r="8103" spans="1:23" x14ac:dyDescent="0.35">
      <c r="A8103" s="1032">
        <v>73701</v>
      </c>
      <c r="B8103" s="1048">
        <v>1.1299999999999999</v>
      </c>
      <c r="C8103" s="1073" t="s">
        <v>7695</v>
      </c>
      <c r="D8103" s="1"/>
      <c r="E8103" s="996" t="s">
        <v>7428</v>
      </c>
      <c r="F8103" s="3"/>
      <c r="O8103"/>
      <c r="P8103"/>
      <c r="Q8103"/>
      <c r="U8103" s="969"/>
      <c r="V8103" s="38"/>
      <c r="W8103" s="38"/>
    </row>
    <row r="8104" spans="1:23" x14ac:dyDescent="0.35">
      <c r="A8104" s="1032">
        <v>73701</v>
      </c>
      <c r="B8104" s="1048">
        <v>1.1299999999999999</v>
      </c>
      <c r="C8104" s="1073" t="s">
        <v>7696</v>
      </c>
      <c r="D8104" s="1"/>
      <c r="E8104" s="996" t="s">
        <v>7428</v>
      </c>
      <c r="F8104" s="3"/>
      <c r="O8104"/>
      <c r="P8104"/>
      <c r="Q8104"/>
      <c r="U8104" s="969"/>
      <c r="V8104" s="38"/>
      <c r="W8104" s="38"/>
    </row>
    <row r="8105" spans="1:23" x14ac:dyDescent="0.35">
      <c r="A8105" s="1032">
        <v>73701</v>
      </c>
      <c r="B8105" s="1048">
        <v>1.1299999999999999</v>
      </c>
      <c r="C8105" s="1073" t="s">
        <v>7697</v>
      </c>
      <c r="D8105" s="38"/>
      <c r="E8105" s="996" t="s">
        <v>7428</v>
      </c>
      <c r="F8105" s="3"/>
      <c r="O8105"/>
      <c r="P8105"/>
      <c r="Q8105"/>
      <c r="U8105" s="969"/>
      <c r="V8105" s="38"/>
      <c r="W8105" s="38"/>
    </row>
    <row r="8106" spans="1:23" x14ac:dyDescent="0.35">
      <c r="A8106" s="1032">
        <v>73701</v>
      </c>
      <c r="B8106" s="1048">
        <v>1.1299999999999999</v>
      </c>
      <c r="C8106" s="1073" t="s">
        <v>7698</v>
      </c>
      <c r="D8106" s="1"/>
      <c r="E8106" s="996" t="s">
        <v>7428</v>
      </c>
      <c r="F8106" s="3"/>
      <c r="O8106"/>
      <c r="P8106"/>
      <c r="Q8106"/>
      <c r="U8106" s="969"/>
      <c r="V8106" s="38"/>
      <c r="W8106" s="38"/>
    </row>
    <row r="8107" spans="1:23" x14ac:dyDescent="0.35">
      <c r="A8107" s="1032">
        <v>73701</v>
      </c>
      <c r="B8107" s="1048">
        <v>1.1299999999999999</v>
      </c>
      <c r="C8107" s="1073" t="s">
        <v>7699</v>
      </c>
      <c r="D8107" s="1"/>
      <c r="E8107" s="996" t="s">
        <v>7428</v>
      </c>
      <c r="F8107" s="3"/>
      <c r="O8107"/>
      <c r="P8107"/>
      <c r="Q8107"/>
      <c r="U8107" s="969"/>
      <c r="V8107" s="38"/>
      <c r="W8107" s="38"/>
    </row>
    <row r="8108" spans="1:23" x14ac:dyDescent="0.35">
      <c r="A8108" s="1032">
        <v>73701</v>
      </c>
      <c r="B8108" s="1048">
        <v>1.1299999999999999</v>
      </c>
      <c r="C8108" s="1073" t="s">
        <v>7700</v>
      </c>
      <c r="D8108" s="1"/>
      <c r="E8108" s="996" t="s">
        <v>7428</v>
      </c>
      <c r="F8108" s="3"/>
      <c r="O8108"/>
      <c r="P8108"/>
      <c r="Q8108"/>
      <c r="U8108" s="969"/>
      <c r="V8108" s="38"/>
      <c r="W8108" s="38"/>
    </row>
    <row r="8109" spans="1:23" x14ac:dyDescent="0.35">
      <c r="A8109" s="1032">
        <v>73701</v>
      </c>
      <c r="B8109" s="1048">
        <v>1.1299999999999999</v>
      </c>
      <c r="C8109" s="1073" t="s">
        <v>7701</v>
      </c>
      <c r="D8109" s="1"/>
      <c r="E8109" s="996" t="s">
        <v>7428</v>
      </c>
      <c r="F8109" s="3"/>
      <c r="O8109"/>
      <c r="P8109"/>
      <c r="Q8109"/>
      <c r="U8109" s="969"/>
      <c r="V8109" s="38"/>
      <c r="W8109" s="38"/>
    </row>
    <row r="8110" spans="1:23" x14ac:dyDescent="0.35">
      <c r="A8110" s="1032">
        <v>73701</v>
      </c>
      <c r="B8110" s="1048">
        <v>1.1299999999999999</v>
      </c>
      <c r="C8110" s="1073" t="s">
        <v>7702</v>
      </c>
      <c r="D8110" s="1"/>
      <c r="E8110" s="996" t="s">
        <v>7428</v>
      </c>
      <c r="F8110" s="3"/>
      <c r="O8110"/>
      <c r="P8110"/>
      <c r="Q8110"/>
      <c r="U8110" s="969"/>
      <c r="V8110" s="38"/>
      <c r="W8110" s="38"/>
    </row>
    <row r="8111" spans="1:23" x14ac:dyDescent="0.35">
      <c r="A8111" s="1032">
        <v>73701</v>
      </c>
      <c r="B8111" s="1048">
        <v>1.1299999999999999</v>
      </c>
      <c r="C8111" s="1073" t="s">
        <v>7703</v>
      </c>
      <c r="D8111" s="1"/>
      <c r="E8111" s="996" t="s">
        <v>7428</v>
      </c>
      <c r="F8111" s="3"/>
      <c r="O8111"/>
      <c r="P8111"/>
      <c r="Q8111"/>
      <c r="U8111" s="969"/>
      <c r="V8111" s="38"/>
      <c r="W8111" s="38"/>
    </row>
    <row r="8112" spans="1:23" x14ac:dyDescent="0.35">
      <c r="A8112" s="1032">
        <v>73701</v>
      </c>
      <c r="B8112" s="1048">
        <v>1.1299999999999999</v>
      </c>
      <c r="C8112" s="1073" t="s">
        <v>7704</v>
      </c>
      <c r="D8112" s="1"/>
      <c r="E8112" s="996" t="s">
        <v>7428</v>
      </c>
      <c r="F8112" s="3"/>
      <c r="O8112"/>
      <c r="P8112"/>
      <c r="Q8112"/>
      <c r="U8112" s="969"/>
      <c r="V8112" s="38"/>
      <c r="W8112" s="38"/>
    </row>
    <row r="8113" spans="1:23" x14ac:dyDescent="0.35">
      <c r="A8113" s="1032">
        <v>73701</v>
      </c>
      <c r="B8113" s="1048">
        <v>1.1299999999999999</v>
      </c>
      <c r="C8113" s="1073" t="s">
        <v>7705</v>
      </c>
      <c r="D8113" s="1"/>
      <c r="E8113" s="996" t="s">
        <v>7428</v>
      </c>
      <c r="F8113" s="3"/>
      <c r="O8113"/>
      <c r="P8113"/>
      <c r="Q8113"/>
      <c r="U8113" s="969"/>
      <c r="V8113" s="38"/>
      <c r="W8113" s="38"/>
    </row>
    <row r="8114" spans="1:23" x14ac:dyDescent="0.35">
      <c r="A8114" s="1032">
        <v>73701</v>
      </c>
      <c r="B8114" s="1048">
        <v>1.1299999999999999</v>
      </c>
      <c r="C8114" s="1073" t="s">
        <v>7706</v>
      </c>
      <c r="D8114" s="1"/>
      <c r="E8114" s="996" t="s">
        <v>7428</v>
      </c>
      <c r="F8114" s="3"/>
      <c r="O8114"/>
      <c r="P8114"/>
      <c r="Q8114"/>
      <c r="U8114" s="969"/>
      <c r="V8114" s="38"/>
      <c r="W8114" s="38"/>
    </row>
    <row r="8115" spans="1:23" x14ac:dyDescent="0.35">
      <c r="A8115" s="1032">
        <v>73701</v>
      </c>
      <c r="B8115" s="1048">
        <v>1.1299999999999999</v>
      </c>
      <c r="C8115" s="1073" t="s">
        <v>7707</v>
      </c>
      <c r="D8115" s="1"/>
      <c r="E8115" s="996" t="s">
        <v>7428</v>
      </c>
      <c r="F8115" s="3"/>
      <c r="O8115"/>
      <c r="P8115"/>
      <c r="Q8115"/>
      <c r="U8115" s="969"/>
      <c r="V8115" s="38"/>
      <c r="W8115" s="38"/>
    </row>
    <row r="8116" spans="1:23" x14ac:dyDescent="0.35">
      <c r="A8116" s="1032">
        <v>73702</v>
      </c>
      <c r="B8116" s="1048">
        <v>1.19</v>
      </c>
      <c r="C8116" s="1073" t="s">
        <v>7731</v>
      </c>
      <c r="D8116" s="1"/>
      <c r="E8116" s="996" t="s">
        <v>7428</v>
      </c>
      <c r="F8116" s="3"/>
      <c r="O8116"/>
      <c r="P8116"/>
      <c r="Q8116"/>
      <c r="U8116" s="969"/>
      <c r="V8116" s="38"/>
      <c r="W8116" s="38"/>
    </row>
    <row r="8117" spans="1:23" x14ac:dyDescent="0.35">
      <c r="A8117" s="1032">
        <v>73702</v>
      </c>
      <c r="B8117" s="1048">
        <v>1.19</v>
      </c>
      <c r="C8117" s="1073" t="s">
        <v>7732</v>
      </c>
      <c r="D8117" s="1"/>
      <c r="E8117" s="996" t="s">
        <v>7428</v>
      </c>
      <c r="F8117" s="3"/>
      <c r="O8117"/>
      <c r="P8117"/>
      <c r="Q8117"/>
      <c r="U8117" s="969"/>
      <c r="V8117" s="38"/>
      <c r="W8117" s="38"/>
    </row>
    <row r="8118" spans="1:23" x14ac:dyDescent="0.35">
      <c r="A8118" s="1032">
        <v>73702</v>
      </c>
      <c r="B8118" s="1048">
        <v>1.19</v>
      </c>
      <c r="C8118" s="1073" t="s">
        <v>7733</v>
      </c>
      <c r="D8118" s="1"/>
      <c r="E8118" s="996" t="s">
        <v>7428</v>
      </c>
      <c r="F8118" s="3"/>
      <c r="O8118"/>
      <c r="P8118"/>
      <c r="Q8118"/>
      <c r="U8118" s="969"/>
      <c r="V8118" s="38"/>
      <c r="W8118" s="38"/>
    </row>
    <row r="8119" spans="1:23" x14ac:dyDescent="0.35">
      <c r="A8119" s="1032">
        <v>73702</v>
      </c>
      <c r="B8119" s="1048">
        <v>1.19</v>
      </c>
      <c r="C8119" s="1073" t="s">
        <v>7734</v>
      </c>
      <c r="D8119" s="1"/>
      <c r="E8119" s="996" t="s">
        <v>7428</v>
      </c>
      <c r="F8119" s="3"/>
      <c r="O8119"/>
      <c r="P8119"/>
      <c r="Q8119"/>
      <c r="U8119" s="969"/>
      <c r="V8119" s="38"/>
      <c r="W8119" s="38"/>
    </row>
    <row r="8120" spans="1:23" x14ac:dyDescent="0.35">
      <c r="A8120" s="1032">
        <v>73702</v>
      </c>
      <c r="B8120" s="1048">
        <v>1.19</v>
      </c>
      <c r="C8120" s="1073" t="s">
        <v>7735</v>
      </c>
      <c r="D8120" s="1"/>
      <c r="E8120" s="996" t="s">
        <v>7428</v>
      </c>
      <c r="F8120" s="3"/>
      <c r="O8120"/>
      <c r="P8120"/>
      <c r="Q8120"/>
      <c r="U8120" s="969"/>
      <c r="V8120" s="38"/>
      <c r="W8120" s="38"/>
    </row>
    <row r="8121" spans="1:23" x14ac:dyDescent="0.35">
      <c r="A8121" s="1032">
        <v>73702</v>
      </c>
      <c r="B8121" s="1048">
        <v>1.19</v>
      </c>
      <c r="C8121" s="1073" t="s">
        <v>7736</v>
      </c>
      <c r="D8121" s="1"/>
      <c r="E8121" s="996" t="s">
        <v>7428</v>
      </c>
      <c r="F8121" s="3"/>
      <c r="O8121"/>
      <c r="P8121"/>
      <c r="Q8121"/>
      <c r="U8121" s="969"/>
      <c r="V8121" s="38"/>
      <c r="W8121" s="38"/>
    </row>
    <row r="8122" spans="1:23" x14ac:dyDescent="0.35">
      <c r="A8122" s="1032">
        <v>73702</v>
      </c>
      <c r="B8122" s="1048">
        <v>1.19</v>
      </c>
      <c r="C8122" s="1073" t="s">
        <v>7737</v>
      </c>
      <c r="D8122" s="38"/>
      <c r="E8122" s="996" t="s">
        <v>7428</v>
      </c>
      <c r="F8122" s="3"/>
      <c r="O8122"/>
      <c r="P8122"/>
      <c r="Q8122"/>
      <c r="U8122" s="969"/>
      <c r="V8122" s="38"/>
      <c r="W8122" s="38"/>
    </row>
    <row r="8123" spans="1:23" x14ac:dyDescent="0.35">
      <c r="A8123" s="1032">
        <v>73702</v>
      </c>
      <c r="B8123" s="1048">
        <v>1.19</v>
      </c>
      <c r="C8123" s="1073" t="s">
        <v>7738</v>
      </c>
      <c r="D8123" s="1"/>
      <c r="E8123" s="996" t="s">
        <v>7428</v>
      </c>
      <c r="F8123" s="3"/>
      <c r="O8123"/>
      <c r="P8123"/>
      <c r="Q8123"/>
      <c r="U8123" s="969"/>
      <c r="V8123" s="38"/>
      <c r="W8123" s="38"/>
    </row>
    <row r="8124" spans="1:23" x14ac:dyDescent="0.35">
      <c r="A8124" s="1032">
        <v>73702</v>
      </c>
      <c r="B8124" s="1048">
        <v>1.19</v>
      </c>
      <c r="C8124" s="1073" t="s">
        <v>7739</v>
      </c>
      <c r="D8124" s="1"/>
      <c r="E8124" s="996" t="s">
        <v>7428</v>
      </c>
      <c r="F8124" s="3"/>
      <c r="O8124"/>
      <c r="P8124"/>
      <c r="Q8124"/>
      <c r="U8124" s="969"/>
      <c r="V8124" s="38"/>
      <c r="W8124" s="38"/>
    </row>
    <row r="8125" spans="1:23" x14ac:dyDescent="0.35">
      <c r="A8125" s="1032">
        <v>73702</v>
      </c>
      <c r="B8125" s="1048">
        <v>1.19</v>
      </c>
      <c r="C8125" s="1073" t="s">
        <v>7740</v>
      </c>
      <c r="D8125" s="1"/>
      <c r="E8125" s="996" t="s">
        <v>7428</v>
      </c>
      <c r="F8125" s="3"/>
      <c r="O8125"/>
      <c r="P8125"/>
      <c r="Q8125"/>
      <c r="U8125" s="969"/>
      <c r="V8125" s="38"/>
      <c r="W8125" s="38"/>
    </row>
    <row r="8126" spans="1:23" x14ac:dyDescent="0.35">
      <c r="A8126" s="1032">
        <v>73702</v>
      </c>
      <c r="B8126" s="1048">
        <v>1.19</v>
      </c>
      <c r="C8126" s="1073" t="s">
        <v>7741</v>
      </c>
      <c r="D8126" s="1"/>
      <c r="E8126" s="996" t="s">
        <v>7428</v>
      </c>
      <c r="F8126" s="3"/>
      <c r="O8126"/>
      <c r="P8126"/>
      <c r="Q8126"/>
      <c r="U8126" s="969"/>
      <c r="V8126" s="38"/>
      <c r="W8126" s="38"/>
    </row>
    <row r="8127" spans="1:23" x14ac:dyDescent="0.35">
      <c r="A8127" s="1032">
        <v>73702</v>
      </c>
      <c r="B8127" s="1048">
        <v>1.19</v>
      </c>
      <c r="C8127" s="1073" t="s">
        <v>7742</v>
      </c>
      <c r="D8127" s="1"/>
      <c r="E8127" s="996" t="s">
        <v>7428</v>
      </c>
      <c r="F8127" s="3"/>
      <c r="O8127"/>
      <c r="P8127"/>
      <c r="Q8127"/>
      <c r="U8127" s="969"/>
      <c r="V8127" s="38"/>
      <c r="W8127" s="38"/>
    </row>
    <row r="8128" spans="1:23" x14ac:dyDescent="0.35">
      <c r="A8128" s="1032">
        <v>73702</v>
      </c>
      <c r="B8128" s="1048">
        <v>1.19</v>
      </c>
      <c r="C8128" s="1073" t="s">
        <v>7743</v>
      </c>
      <c r="D8128" s="1"/>
      <c r="E8128" s="996" t="s">
        <v>7428</v>
      </c>
      <c r="F8128" s="3"/>
      <c r="O8128"/>
      <c r="P8128"/>
      <c r="Q8128"/>
      <c r="U8128" s="969"/>
      <c r="V8128" s="38"/>
      <c r="W8128" s="38"/>
    </row>
    <row r="8129" spans="1:23" x14ac:dyDescent="0.35">
      <c r="A8129" s="1032">
        <v>73702</v>
      </c>
      <c r="B8129" s="1048">
        <v>1.19</v>
      </c>
      <c r="C8129" s="1073" t="s">
        <v>7744</v>
      </c>
      <c r="D8129" s="1"/>
      <c r="E8129" s="996" t="s">
        <v>7428</v>
      </c>
      <c r="F8129" s="3"/>
      <c r="O8129"/>
      <c r="P8129"/>
      <c r="Q8129"/>
      <c r="U8129" s="969"/>
      <c r="V8129" s="38"/>
      <c r="W8129" s="38"/>
    </row>
    <row r="8130" spans="1:23" x14ac:dyDescent="0.35">
      <c r="A8130" s="1032">
        <v>73706</v>
      </c>
      <c r="B8130" s="1048">
        <v>1.85</v>
      </c>
      <c r="C8130" s="1073" t="s">
        <v>7896</v>
      </c>
      <c r="D8130" s="1"/>
      <c r="E8130" s="996" t="s">
        <v>7428</v>
      </c>
      <c r="F8130" s="3"/>
      <c r="O8130"/>
      <c r="P8130"/>
      <c r="Q8130"/>
      <c r="U8130" s="969"/>
      <c r="V8130" s="38"/>
      <c r="W8130" s="38"/>
    </row>
    <row r="8131" spans="1:23" x14ac:dyDescent="0.35">
      <c r="A8131" s="1032">
        <v>73706</v>
      </c>
      <c r="B8131" s="1048">
        <v>1.85</v>
      </c>
      <c r="C8131" s="1073" t="s">
        <v>7897</v>
      </c>
      <c r="D8131" s="1"/>
      <c r="E8131" s="996" t="s">
        <v>7428</v>
      </c>
      <c r="F8131" s="3"/>
      <c r="O8131"/>
      <c r="P8131"/>
      <c r="Q8131"/>
      <c r="U8131" s="969"/>
      <c r="V8131" s="38"/>
      <c r="W8131" s="38"/>
    </row>
    <row r="8132" spans="1:23" x14ac:dyDescent="0.35">
      <c r="A8132" s="1032">
        <v>73706</v>
      </c>
      <c r="B8132" s="1048">
        <v>1.85</v>
      </c>
      <c r="C8132" s="1073" t="s">
        <v>7898</v>
      </c>
      <c r="D8132" s="1"/>
      <c r="E8132" s="996" t="s">
        <v>7428</v>
      </c>
      <c r="F8132" s="3"/>
      <c r="O8132"/>
      <c r="P8132"/>
      <c r="Q8132"/>
      <c r="U8132" s="969"/>
      <c r="V8132" s="38"/>
      <c r="W8132" s="38"/>
    </row>
    <row r="8133" spans="1:23" x14ac:dyDescent="0.35">
      <c r="A8133" s="1032">
        <v>73706</v>
      </c>
      <c r="B8133" s="1048">
        <v>1.85</v>
      </c>
      <c r="C8133" s="1073" t="s">
        <v>7899</v>
      </c>
      <c r="D8133" s="1"/>
      <c r="E8133" s="996" t="s">
        <v>7428</v>
      </c>
      <c r="F8133" s="3"/>
      <c r="O8133"/>
      <c r="P8133"/>
      <c r="Q8133"/>
      <c r="U8133" s="969"/>
      <c r="V8133" s="38"/>
      <c r="W8133" s="38"/>
    </row>
    <row r="8134" spans="1:23" x14ac:dyDescent="0.35">
      <c r="A8134" s="1032">
        <v>73706</v>
      </c>
      <c r="B8134" s="1048">
        <v>1.85</v>
      </c>
      <c r="C8134" s="1073" t="s">
        <v>7900</v>
      </c>
      <c r="D8134" s="1"/>
      <c r="E8134" s="996" t="s">
        <v>7428</v>
      </c>
      <c r="F8134" s="3"/>
      <c r="O8134"/>
      <c r="P8134"/>
      <c r="Q8134"/>
      <c r="U8134" s="969"/>
      <c r="V8134" s="38"/>
      <c r="W8134" s="38"/>
    </row>
    <row r="8135" spans="1:23" x14ac:dyDescent="0.35">
      <c r="A8135" s="1032">
        <v>73706</v>
      </c>
      <c r="B8135" s="1048">
        <v>1.85</v>
      </c>
      <c r="C8135" s="1073" t="s">
        <v>7901</v>
      </c>
      <c r="D8135" s="1"/>
      <c r="E8135" s="996" t="s">
        <v>7428</v>
      </c>
      <c r="F8135" s="3"/>
      <c r="O8135"/>
      <c r="P8135"/>
      <c r="Q8135"/>
      <c r="U8135" s="969"/>
      <c r="V8135" s="38"/>
      <c r="W8135" s="38"/>
    </row>
    <row r="8136" spans="1:23" x14ac:dyDescent="0.35">
      <c r="A8136" s="1032">
        <v>73706</v>
      </c>
      <c r="B8136" s="1048">
        <v>1.85</v>
      </c>
      <c r="C8136" s="1073" t="s">
        <v>7902</v>
      </c>
      <c r="D8136" s="1"/>
      <c r="E8136" s="996" t="s">
        <v>7428</v>
      </c>
      <c r="F8136" s="3"/>
      <c r="O8136"/>
      <c r="P8136"/>
      <c r="Q8136"/>
      <c r="U8136" s="969"/>
      <c r="V8136" s="38"/>
      <c r="W8136" s="38"/>
    </row>
    <row r="8137" spans="1:23" x14ac:dyDescent="0.35">
      <c r="A8137" s="1032">
        <v>73706</v>
      </c>
      <c r="B8137" s="1048">
        <v>1.85</v>
      </c>
      <c r="C8137" s="1073" t="s">
        <v>7903</v>
      </c>
      <c r="D8137" s="1"/>
      <c r="E8137" s="996" t="s">
        <v>7428</v>
      </c>
      <c r="F8137" s="3"/>
      <c r="O8137"/>
      <c r="P8137"/>
      <c r="Q8137"/>
      <c r="U8137" s="969"/>
      <c r="V8137" s="38"/>
      <c r="W8137" s="38"/>
    </row>
    <row r="8138" spans="1:23" x14ac:dyDescent="0.35">
      <c r="A8138" s="1032">
        <v>73706</v>
      </c>
      <c r="B8138" s="1048">
        <v>1.85</v>
      </c>
      <c r="C8138" s="1073" t="s">
        <v>7904</v>
      </c>
      <c r="D8138" s="1"/>
      <c r="E8138" s="996" t="s">
        <v>7428</v>
      </c>
      <c r="F8138" s="3"/>
      <c r="O8138"/>
      <c r="P8138"/>
      <c r="Q8138"/>
      <c r="U8138" s="969"/>
      <c r="V8138" s="38"/>
      <c r="W8138" s="38"/>
    </row>
    <row r="8139" spans="1:23" x14ac:dyDescent="0.35">
      <c r="A8139" s="1032">
        <v>73706</v>
      </c>
      <c r="B8139" s="1048">
        <v>1.85</v>
      </c>
      <c r="C8139" s="1073" t="s">
        <v>7905</v>
      </c>
      <c r="D8139" s="1"/>
      <c r="E8139" s="996" t="s">
        <v>7428</v>
      </c>
      <c r="F8139" s="1112"/>
      <c r="O8139"/>
      <c r="P8139"/>
      <c r="Q8139"/>
      <c r="U8139" s="969"/>
      <c r="V8139" s="38"/>
      <c r="W8139" s="38"/>
    </row>
    <row r="8140" spans="1:23" x14ac:dyDescent="0.35">
      <c r="A8140" s="1032">
        <v>73706</v>
      </c>
      <c r="B8140" s="1048">
        <v>1.85</v>
      </c>
      <c r="C8140" s="1073" t="s">
        <v>7906</v>
      </c>
      <c r="D8140" s="1"/>
      <c r="E8140" s="996" t="s">
        <v>7428</v>
      </c>
      <c r="O8140"/>
      <c r="P8140"/>
      <c r="Q8140"/>
      <c r="U8140" s="969"/>
      <c r="V8140" s="38"/>
      <c r="W8140" s="38"/>
    </row>
    <row r="8141" spans="1:23" x14ac:dyDescent="0.35">
      <c r="A8141" s="1032">
        <v>73706</v>
      </c>
      <c r="B8141" s="1048">
        <v>1.85</v>
      </c>
      <c r="C8141" s="1073" t="s">
        <v>7907</v>
      </c>
      <c r="D8141" s="1"/>
      <c r="E8141" s="996" t="s">
        <v>7428</v>
      </c>
      <c r="O8141"/>
      <c r="P8141"/>
      <c r="Q8141"/>
      <c r="U8141" s="969"/>
      <c r="V8141" s="38"/>
      <c r="W8141" s="38"/>
    </row>
    <row r="8142" spans="1:23" x14ac:dyDescent="0.35">
      <c r="A8142" s="1032">
        <v>73706</v>
      </c>
      <c r="B8142" s="1048">
        <v>1.85</v>
      </c>
      <c r="C8142" s="1073" t="s">
        <v>7908</v>
      </c>
      <c r="D8142" s="1"/>
      <c r="E8142" s="996" t="s">
        <v>7428</v>
      </c>
      <c r="F8142" s="3"/>
      <c r="O8142"/>
      <c r="P8142"/>
      <c r="Q8142"/>
      <c r="U8142" s="969"/>
      <c r="V8142" s="38"/>
      <c r="W8142" s="38"/>
    </row>
    <row r="8143" spans="1:23" x14ac:dyDescent="0.35">
      <c r="A8143" s="1032">
        <v>73706</v>
      </c>
      <c r="B8143" s="1048">
        <v>1.85</v>
      </c>
      <c r="C8143" s="1073" t="s">
        <v>7909</v>
      </c>
      <c r="D8143" s="1"/>
      <c r="E8143" s="996" t="s">
        <v>7428</v>
      </c>
      <c r="F8143" s="3"/>
      <c r="O8143"/>
      <c r="P8143"/>
      <c r="Q8143"/>
      <c r="U8143" s="969"/>
      <c r="V8143" s="38"/>
      <c r="W8143" s="38"/>
    </row>
    <row r="8144" spans="1:23" x14ac:dyDescent="0.35">
      <c r="A8144" s="1032">
        <v>73718</v>
      </c>
      <c r="B8144" s="1048">
        <v>1.32</v>
      </c>
      <c r="C8144" s="1073" t="s">
        <v>7787</v>
      </c>
      <c r="D8144" s="1"/>
      <c r="E8144" s="996" t="s">
        <v>7428</v>
      </c>
      <c r="F8144" s="3"/>
      <c r="O8144"/>
      <c r="P8144"/>
      <c r="Q8144"/>
      <c r="U8144" s="969"/>
      <c r="V8144" s="38"/>
      <c r="W8144" s="38"/>
    </row>
    <row r="8145" spans="1:23" x14ac:dyDescent="0.35">
      <c r="A8145" s="1032">
        <v>73718</v>
      </c>
      <c r="B8145" s="1048">
        <v>1.32</v>
      </c>
      <c r="C8145" s="1073" t="s">
        <v>7788</v>
      </c>
      <c r="D8145" s="38"/>
      <c r="E8145" s="996" t="s">
        <v>7428</v>
      </c>
      <c r="F8145" s="3"/>
      <c r="O8145"/>
      <c r="P8145"/>
      <c r="Q8145"/>
      <c r="U8145" s="969"/>
      <c r="V8145" s="38"/>
      <c r="W8145" s="38"/>
    </row>
    <row r="8146" spans="1:23" x14ac:dyDescent="0.35">
      <c r="A8146" s="1488">
        <v>73718</v>
      </c>
      <c r="B8146" s="1489">
        <v>1.32</v>
      </c>
      <c r="C8146" s="1490" t="s">
        <v>7789</v>
      </c>
      <c r="D8146" s="1"/>
      <c r="E8146" s="996" t="s">
        <v>7428</v>
      </c>
      <c r="F8146" s="3"/>
      <c r="O8146"/>
      <c r="P8146"/>
      <c r="Q8146"/>
      <c r="U8146" s="969"/>
      <c r="V8146" s="38"/>
      <c r="W8146" s="38"/>
    </row>
    <row r="8147" spans="1:23" x14ac:dyDescent="0.35">
      <c r="A8147" s="1032">
        <v>73718</v>
      </c>
      <c r="B8147" s="1048">
        <v>1.32</v>
      </c>
      <c r="C8147" s="1073" t="s">
        <v>6839</v>
      </c>
      <c r="D8147" s="1"/>
      <c r="E8147" s="996" t="s">
        <v>7428</v>
      </c>
      <c r="F8147" s="3"/>
      <c r="O8147"/>
      <c r="P8147"/>
      <c r="Q8147"/>
      <c r="U8147" s="969"/>
      <c r="V8147" s="38"/>
      <c r="W8147" s="38"/>
    </row>
    <row r="8148" spans="1:23" x14ac:dyDescent="0.35">
      <c r="A8148" s="1032">
        <v>73718</v>
      </c>
      <c r="B8148" s="1048">
        <v>1.32</v>
      </c>
      <c r="C8148" s="1073" t="s">
        <v>7790</v>
      </c>
      <c r="D8148" s="1"/>
      <c r="E8148" s="996" t="s">
        <v>7428</v>
      </c>
      <c r="O8148"/>
      <c r="P8148"/>
      <c r="Q8148"/>
      <c r="U8148" s="969"/>
      <c r="V8148" s="38"/>
      <c r="W8148" s="38"/>
    </row>
    <row r="8149" spans="1:23" x14ac:dyDescent="0.35">
      <c r="A8149" s="1032">
        <v>73718</v>
      </c>
      <c r="B8149" s="1048">
        <v>1.32</v>
      </c>
      <c r="C8149" s="1073" t="s">
        <v>7791</v>
      </c>
      <c r="D8149" s="1"/>
      <c r="E8149" s="996" t="s">
        <v>7428</v>
      </c>
      <c r="F8149" s="3"/>
      <c r="O8149"/>
      <c r="P8149"/>
      <c r="Q8149"/>
      <c r="U8149" s="969"/>
      <c r="V8149" s="38"/>
      <c r="W8149" s="38"/>
    </row>
    <row r="8150" spans="1:23" x14ac:dyDescent="0.35">
      <c r="A8150" s="1032">
        <v>73718</v>
      </c>
      <c r="B8150" s="1048">
        <v>1.32</v>
      </c>
      <c r="C8150" s="1073" t="s">
        <v>7792</v>
      </c>
      <c r="D8150" s="1"/>
      <c r="E8150" s="996" t="s">
        <v>7428</v>
      </c>
      <c r="F8150" s="3"/>
      <c r="O8150"/>
      <c r="P8150"/>
      <c r="Q8150"/>
      <c r="U8150" s="969"/>
      <c r="V8150" s="38"/>
      <c r="W8150" s="38"/>
    </row>
    <row r="8151" spans="1:23" x14ac:dyDescent="0.35">
      <c r="A8151" s="1032">
        <v>73719</v>
      </c>
      <c r="B8151" s="1048">
        <v>1.58</v>
      </c>
      <c r="C8151" s="1073" t="s">
        <v>7838</v>
      </c>
      <c r="D8151" s="1"/>
      <c r="E8151" s="996" t="s">
        <v>7428</v>
      </c>
      <c r="O8151"/>
      <c r="P8151"/>
      <c r="Q8151"/>
      <c r="U8151" s="969"/>
      <c r="V8151" s="38"/>
      <c r="W8151" s="38"/>
    </row>
    <row r="8152" spans="1:23" x14ac:dyDescent="0.35">
      <c r="A8152" s="1032">
        <v>73719</v>
      </c>
      <c r="B8152" s="1048">
        <v>1.58</v>
      </c>
      <c r="C8152" s="1073" t="s">
        <v>7839</v>
      </c>
      <c r="D8152" s="1"/>
      <c r="E8152" s="996" t="s">
        <v>7428</v>
      </c>
      <c r="F8152" s="1128"/>
      <c r="O8152"/>
      <c r="P8152"/>
      <c r="Q8152"/>
      <c r="U8152" s="969"/>
      <c r="V8152" s="38"/>
      <c r="W8152" s="38"/>
    </row>
    <row r="8153" spans="1:23" x14ac:dyDescent="0.35">
      <c r="A8153" s="1032">
        <v>73719</v>
      </c>
      <c r="B8153" s="1048">
        <v>1.58</v>
      </c>
      <c r="C8153" s="1073" t="s">
        <v>6871</v>
      </c>
      <c r="D8153" s="1"/>
      <c r="E8153" s="996" t="s">
        <v>7428</v>
      </c>
      <c r="F8153" s="3"/>
      <c r="O8153"/>
      <c r="P8153"/>
      <c r="Q8153"/>
      <c r="U8153" s="969"/>
      <c r="V8153" s="38"/>
      <c r="W8153" s="38"/>
    </row>
    <row r="8154" spans="1:23" x14ac:dyDescent="0.35">
      <c r="A8154" s="1032">
        <v>73719</v>
      </c>
      <c r="B8154" s="1048">
        <v>1.58</v>
      </c>
      <c r="C8154" s="1073" t="s">
        <v>7840</v>
      </c>
      <c r="D8154" s="1"/>
      <c r="E8154" s="996" t="s">
        <v>7428</v>
      </c>
      <c r="F8154" s="3"/>
      <c r="O8154"/>
      <c r="P8154"/>
      <c r="Q8154"/>
      <c r="U8154" s="969"/>
      <c r="V8154" s="38"/>
      <c r="W8154" s="38"/>
    </row>
    <row r="8155" spans="1:23" x14ac:dyDescent="0.35">
      <c r="A8155" s="1032">
        <v>73719</v>
      </c>
      <c r="B8155" s="1048">
        <v>1.58</v>
      </c>
      <c r="C8155" s="1073" t="s">
        <v>6875</v>
      </c>
      <c r="D8155" s="1"/>
      <c r="E8155" s="996" t="s">
        <v>7428</v>
      </c>
      <c r="F8155" s="3"/>
      <c r="O8155"/>
      <c r="P8155"/>
      <c r="Q8155"/>
      <c r="U8155" s="969"/>
      <c r="V8155" s="38"/>
      <c r="W8155" s="38"/>
    </row>
    <row r="8156" spans="1:23" x14ac:dyDescent="0.35">
      <c r="A8156" s="1032">
        <v>73719</v>
      </c>
      <c r="B8156" s="1048">
        <v>1.58</v>
      </c>
      <c r="C8156" s="1073" t="s">
        <v>7841</v>
      </c>
      <c r="D8156" s="1"/>
      <c r="E8156" s="996" t="s">
        <v>7428</v>
      </c>
      <c r="F8156" s="3"/>
      <c r="O8156"/>
      <c r="P8156"/>
      <c r="Q8156"/>
      <c r="U8156" s="969"/>
      <c r="V8156" s="38"/>
      <c r="W8156" s="38"/>
    </row>
    <row r="8157" spans="1:23" x14ac:dyDescent="0.35">
      <c r="A8157" s="1032">
        <v>73720</v>
      </c>
      <c r="B8157" s="1048">
        <v>2.1</v>
      </c>
      <c r="C8157" s="1073" t="s">
        <v>7936</v>
      </c>
      <c r="D8157" s="1128"/>
      <c r="E8157" s="996" t="s">
        <v>7428</v>
      </c>
      <c r="F8157" s="3"/>
      <c r="O8157"/>
      <c r="P8157"/>
      <c r="Q8157"/>
      <c r="U8157" s="969"/>
      <c r="V8157" s="38"/>
      <c r="W8157" s="38"/>
    </row>
    <row r="8158" spans="1:23" x14ac:dyDescent="0.35">
      <c r="A8158" s="1032">
        <v>73720</v>
      </c>
      <c r="B8158" s="1048">
        <v>2.1</v>
      </c>
      <c r="C8158" s="1073" t="s">
        <v>7937</v>
      </c>
      <c r="E8158" s="996" t="s">
        <v>7428</v>
      </c>
      <c r="F8158" s="3"/>
      <c r="O8158"/>
      <c r="P8158"/>
      <c r="Q8158"/>
      <c r="U8158" s="969"/>
      <c r="V8158" s="38"/>
      <c r="W8158" s="38"/>
    </row>
    <row r="8159" spans="1:23" x14ac:dyDescent="0.35">
      <c r="A8159" s="1032">
        <v>73720</v>
      </c>
      <c r="B8159" s="1048">
        <v>2.1</v>
      </c>
      <c r="C8159" s="1073" t="s">
        <v>7938</v>
      </c>
      <c r="D8159" s="1"/>
      <c r="E8159" s="996" t="s">
        <v>7428</v>
      </c>
      <c r="F8159" s="3"/>
      <c r="O8159"/>
      <c r="P8159"/>
      <c r="Q8159"/>
      <c r="U8159" s="969"/>
      <c r="V8159" s="38"/>
      <c r="W8159" s="38"/>
    </row>
    <row r="8160" spans="1:23" x14ac:dyDescent="0.35">
      <c r="A8160" s="1032">
        <v>73720</v>
      </c>
      <c r="B8160" s="1048">
        <v>2.1</v>
      </c>
      <c r="C8160" s="1073" t="s">
        <v>7939</v>
      </c>
      <c r="D8160" s="1"/>
      <c r="E8160" s="996" t="s">
        <v>7428</v>
      </c>
      <c r="F8160" s="3"/>
      <c r="O8160"/>
      <c r="P8160"/>
      <c r="Q8160"/>
      <c r="U8160" s="969"/>
      <c r="V8160" s="38"/>
      <c r="W8160" s="38"/>
    </row>
    <row r="8161" spans="1:23" x14ac:dyDescent="0.35">
      <c r="A8161" s="1032">
        <v>73720</v>
      </c>
      <c r="B8161" s="1048">
        <v>2.1</v>
      </c>
      <c r="C8161" s="1073" t="s">
        <v>7940</v>
      </c>
      <c r="D8161" s="1"/>
      <c r="E8161" s="996" t="s">
        <v>7428</v>
      </c>
      <c r="F8161" s="3"/>
      <c r="O8161"/>
      <c r="P8161"/>
      <c r="Q8161"/>
      <c r="U8161" s="969"/>
      <c r="V8161" s="38"/>
      <c r="W8161" s="38"/>
    </row>
    <row r="8162" spans="1:23" x14ac:dyDescent="0.35">
      <c r="A8162" s="1032">
        <v>73720</v>
      </c>
      <c r="B8162" s="1048">
        <v>2.1</v>
      </c>
      <c r="C8162" s="1073" t="s">
        <v>7941</v>
      </c>
      <c r="D8162" s="1"/>
      <c r="E8162" s="996" t="s">
        <v>7428</v>
      </c>
      <c r="F8162" s="3"/>
      <c r="O8162"/>
      <c r="P8162"/>
      <c r="Q8162"/>
      <c r="U8162" s="969"/>
      <c r="V8162" s="38"/>
      <c r="W8162" s="38"/>
    </row>
    <row r="8163" spans="1:23" x14ac:dyDescent="0.35">
      <c r="A8163" s="1032">
        <v>73720</v>
      </c>
      <c r="B8163" s="1048">
        <v>2.1</v>
      </c>
      <c r="C8163" s="1073" t="s">
        <v>7942</v>
      </c>
      <c r="D8163" s="38"/>
      <c r="E8163" s="996" t="s">
        <v>7428</v>
      </c>
      <c r="F8163" s="3"/>
      <c r="O8163"/>
      <c r="P8163"/>
      <c r="Q8163"/>
      <c r="U8163" s="969"/>
      <c r="V8163" s="38"/>
      <c r="W8163" s="38"/>
    </row>
    <row r="8164" spans="1:23" x14ac:dyDescent="0.35">
      <c r="A8164" s="1032">
        <v>73720</v>
      </c>
      <c r="B8164" s="1048">
        <v>2.1</v>
      </c>
      <c r="C8164" s="1073" t="s">
        <v>7943</v>
      </c>
      <c r="D8164" s="1"/>
      <c r="E8164" s="996" t="s">
        <v>7428</v>
      </c>
      <c r="F8164" s="3"/>
      <c r="O8164"/>
      <c r="P8164"/>
      <c r="Q8164"/>
      <c r="U8164" s="969"/>
      <c r="V8164" s="38"/>
      <c r="W8164" s="38"/>
    </row>
    <row r="8165" spans="1:23" x14ac:dyDescent="0.35">
      <c r="A8165" s="1032">
        <v>73721</v>
      </c>
      <c r="B8165" s="1048">
        <v>1.32</v>
      </c>
      <c r="C8165" s="1073" t="s">
        <v>7793</v>
      </c>
      <c r="D8165" s="1"/>
      <c r="E8165" s="996" t="s">
        <v>7428</v>
      </c>
      <c r="F8165" s="3"/>
      <c r="O8165"/>
      <c r="P8165"/>
      <c r="Q8165"/>
      <c r="U8165" s="969"/>
      <c r="V8165" s="38"/>
      <c r="W8165" s="38"/>
    </row>
    <row r="8166" spans="1:23" x14ac:dyDescent="0.35">
      <c r="A8166" s="1032">
        <v>73721</v>
      </c>
      <c r="B8166" s="1048">
        <v>1.32</v>
      </c>
      <c r="C8166" s="1073" t="s">
        <v>7794</v>
      </c>
      <c r="D8166" s="1"/>
      <c r="E8166" s="996" t="s">
        <v>7428</v>
      </c>
      <c r="F8166" s="3"/>
      <c r="O8166"/>
      <c r="P8166"/>
      <c r="Q8166"/>
      <c r="U8166" s="969"/>
      <c r="V8166" s="38"/>
      <c r="W8166" s="38"/>
    </row>
    <row r="8167" spans="1:23" x14ac:dyDescent="0.35">
      <c r="A8167" s="1032">
        <v>73721</v>
      </c>
      <c r="B8167" s="1048">
        <v>1.32</v>
      </c>
      <c r="C8167" s="1073" t="s">
        <v>7795</v>
      </c>
      <c r="D8167" s="1"/>
      <c r="E8167" s="996" t="s">
        <v>7428</v>
      </c>
      <c r="F8167" s="3"/>
      <c r="O8167"/>
      <c r="P8167"/>
      <c r="Q8167"/>
      <c r="U8167" s="969"/>
      <c r="V8167" s="38"/>
      <c r="W8167" s="38"/>
    </row>
    <row r="8168" spans="1:23" x14ac:dyDescent="0.35">
      <c r="A8168" s="1032">
        <v>73721</v>
      </c>
      <c r="B8168" s="1048">
        <v>1.32</v>
      </c>
      <c r="C8168" s="1073" t="s">
        <v>7796</v>
      </c>
      <c r="D8168" s="1"/>
      <c r="E8168" s="996" t="s">
        <v>7428</v>
      </c>
      <c r="F8168" s="3"/>
      <c r="O8168"/>
      <c r="P8168"/>
      <c r="Q8168"/>
      <c r="U8168" s="969"/>
      <c r="V8168" s="38"/>
      <c r="W8168" s="38"/>
    </row>
    <row r="8169" spans="1:23" x14ac:dyDescent="0.35">
      <c r="A8169" s="1032">
        <v>73721</v>
      </c>
      <c r="B8169" s="1048">
        <v>1.32</v>
      </c>
      <c r="C8169" s="1073" t="s">
        <v>7797</v>
      </c>
      <c r="E8169" s="996" t="s">
        <v>7428</v>
      </c>
      <c r="F8169" s="3"/>
      <c r="O8169"/>
      <c r="P8169"/>
      <c r="Q8169"/>
      <c r="U8169" s="969"/>
      <c r="V8169" s="38"/>
      <c r="W8169" s="38"/>
    </row>
    <row r="8170" spans="1:23" x14ac:dyDescent="0.35">
      <c r="A8170" s="1032">
        <v>73721</v>
      </c>
      <c r="B8170" s="1048">
        <v>1.32</v>
      </c>
      <c r="C8170" s="1073" t="s">
        <v>6849</v>
      </c>
      <c r="D8170" s="1"/>
      <c r="E8170" s="996" t="s">
        <v>7428</v>
      </c>
      <c r="F8170" s="3"/>
      <c r="O8170"/>
      <c r="P8170"/>
      <c r="Q8170"/>
      <c r="U8170" s="969"/>
      <c r="V8170" s="38"/>
      <c r="W8170" s="38"/>
    </row>
    <row r="8171" spans="1:23" x14ac:dyDescent="0.35">
      <c r="A8171" s="1032">
        <v>73721</v>
      </c>
      <c r="B8171" s="1048">
        <v>1.32</v>
      </c>
      <c r="C8171" s="1073" t="s">
        <v>7798</v>
      </c>
      <c r="D8171" s="1"/>
      <c r="E8171" s="996" t="s">
        <v>7428</v>
      </c>
      <c r="F8171" s="3"/>
      <c r="O8171"/>
      <c r="P8171"/>
      <c r="Q8171"/>
      <c r="U8171" s="969"/>
      <c r="V8171" s="38"/>
      <c r="W8171" s="38"/>
    </row>
    <row r="8172" spans="1:23" x14ac:dyDescent="0.35">
      <c r="A8172" s="1032">
        <v>73722</v>
      </c>
      <c r="B8172" s="1048">
        <v>1.58</v>
      </c>
      <c r="C8172" s="1073" t="s">
        <v>6878</v>
      </c>
      <c r="D8172" s="1"/>
      <c r="E8172" s="996" t="s">
        <v>7428</v>
      </c>
      <c r="F8172" s="3"/>
      <c r="O8172"/>
      <c r="P8172"/>
      <c r="Q8172"/>
      <c r="U8172" s="969"/>
      <c r="V8172" s="38"/>
      <c r="W8172" s="38"/>
    </row>
    <row r="8173" spans="1:23" x14ac:dyDescent="0.35">
      <c r="A8173" s="1032">
        <v>73722</v>
      </c>
      <c r="B8173" s="1048">
        <v>1.58</v>
      </c>
      <c r="C8173" s="1073" t="s">
        <v>6879</v>
      </c>
      <c r="D8173" s="1"/>
      <c r="E8173" s="996" t="s">
        <v>7428</v>
      </c>
      <c r="F8173" s="3"/>
      <c r="O8173"/>
      <c r="P8173"/>
      <c r="Q8173"/>
      <c r="U8173" s="969"/>
      <c r="V8173" s="38"/>
      <c r="W8173" s="38"/>
    </row>
    <row r="8174" spans="1:23" x14ac:dyDescent="0.35">
      <c r="A8174" s="1032">
        <v>73722</v>
      </c>
      <c r="B8174" s="1048">
        <v>1.58</v>
      </c>
      <c r="C8174" s="1073" t="s">
        <v>7842</v>
      </c>
      <c r="D8174" s="1"/>
      <c r="E8174" s="996" t="s">
        <v>7428</v>
      </c>
      <c r="F8174" s="3"/>
      <c r="O8174"/>
      <c r="P8174"/>
      <c r="Q8174"/>
      <c r="U8174" s="969"/>
      <c r="V8174" s="38"/>
      <c r="W8174" s="38"/>
    </row>
    <row r="8175" spans="1:23" x14ac:dyDescent="0.35">
      <c r="A8175" s="1032">
        <v>73722</v>
      </c>
      <c r="B8175" s="1048">
        <v>1.58</v>
      </c>
      <c r="C8175" s="1073" t="s">
        <v>6880</v>
      </c>
      <c r="D8175" s="1"/>
      <c r="E8175" s="996" t="s">
        <v>7428</v>
      </c>
      <c r="F8175" s="3"/>
      <c r="O8175"/>
      <c r="P8175"/>
      <c r="Q8175"/>
      <c r="U8175" s="969"/>
      <c r="V8175" s="38"/>
      <c r="W8175" s="38"/>
    </row>
    <row r="8176" spans="1:23" x14ac:dyDescent="0.35">
      <c r="A8176" s="1032">
        <v>73722</v>
      </c>
      <c r="B8176" s="1048">
        <v>1.58</v>
      </c>
      <c r="C8176" s="1073" t="s">
        <v>6882</v>
      </c>
      <c r="D8176" s="1"/>
      <c r="E8176" s="996" t="s">
        <v>7428</v>
      </c>
      <c r="F8176" s="244"/>
      <c r="O8176"/>
      <c r="P8176"/>
      <c r="Q8176"/>
      <c r="U8176" s="969"/>
      <c r="V8176" s="38"/>
      <c r="W8176" s="38"/>
    </row>
    <row r="8177" spans="1:23" x14ac:dyDescent="0.35">
      <c r="A8177" s="1032">
        <v>73722</v>
      </c>
      <c r="B8177" s="1048">
        <v>1.58</v>
      </c>
      <c r="C8177" s="1073" t="s">
        <v>6883</v>
      </c>
      <c r="D8177" s="1"/>
      <c r="E8177" s="996" t="s">
        <v>7428</v>
      </c>
      <c r="F8177" s="3"/>
      <c r="O8177"/>
      <c r="P8177"/>
      <c r="Q8177"/>
      <c r="U8177" s="969"/>
      <c r="V8177" s="38"/>
      <c r="W8177" s="38"/>
    </row>
    <row r="8178" spans="1:23" x14ac:dyDescent="0.35">
      <c r="A8178" s="1032">
        <v>73722</v>
      </c>
      <c r="B8178" s="1048">
        <v>1.58</v>
      </c>
      <c r="C8178" s="1073" t="s">
        <v>7843</v>
      </c>
      <c r="D8178" s="38"/>
      <c r="E8178" s="996" t="s">
        <v>7428</v>
      </c>
      <c r="F8178" s="3"/>
      <c r="O8178"/>
      <c r="P8178"/>
      <c r="Q8178"/>
      <c r="U8178" s="969"/>
      <c r="V8178" s="38"/>
      <c r="W8178" s="38"/>
    </row>
    <row r="8179" spans="1:23" x14ac:dyDescent="0.35">
      <c r="A8179" s="1032">
        <v>73722</v>
      </c>
      <c r="B8179" s="1048">
        <v>1.58</v>
      </c>
      <c r="C8179" s="1073" t="s">
        <v>6884</v>
      </c>
      <c r="D8179" s="1"/>
      <c r="E8179" s="996" t="s">
        <v>7428</v>
      </c>
      <c r="F8179" s="3"/>
      <c r="O8179"/>
      <c r="P8179"/>
      <c r="Q8179"/>
      <c r="U8179" s="969"/>
      <c r="V8179" s="38"/>
      <c r="W8179" s="38"/>
    </row>
    <row r="8180" spans="1:23" x14ac:dyDescent="0.35">
      <c r="A8180" s="1032">
        <v>73723</v>
      </c>
      <c r="B8180" s="1048">
        <v>2.1</v>
      </c>
      <c r="C8180" s="1073" t="s">
        <v>7944</v>
      </c>
      <c r="D8180" s="1"/>
      <c r="E8180" s="996" t="s">
        <v>7428</v>
      </c>
      <c r="F8180" s="3"/>
      <c r="O8180"/>
      <c r="P8180"/>
      <c r="Q8180"/>
      <c r="U8180" s="969"/>
      <c r="V8180" s="38"/>
      <c r="W8180" s="38"/>
    </row>
    <row r="8181" spans="1:23" x14ac:dyDescent="0.35">
      <c r="A8181" s="1032">
        <v>73723</v>
      </c>
      <c r="B8181" s="1048">
        <v>2.1</v>
      </c>
      <c r="C8181" s="1073" t="s">
        <v>7945</v>
      </c>
      <c r="D8181" s="1"/>
      <c r="E8181" s="996" t="s">
        <v>7428</v>
      </c>
      <c r="F8181" s="3"/>
      <c r="O8181"/>
      <c r="P8181"/>
      <c r="Q8181"/>
      <c r="U8181" s="969"/>
      <c r="V8181" s="38"/>
      <c r="W8181" s="38"/>
    </row>
    <row r="8182" spans="1:23" x14ac:dyDescent="0.35">
      <c r="A8182" s="1032">
        <v>73723</v>
      </c>
      <c r="B8182" s="1048">
        <v>2.1</v>
      </c>
      <c r="C8182" s="1073" t="s">
        <v>7946</v>
      </c>
      <c r="D8182" s="1"/>
      <c r="E8182" s="996" t="s">
        <v>7428</v>
      </c>
      <c r="F8182" s="3"/>
      <c r="O8182"/>
      <c r="P8182"/>
      <c r="Q8182"/>
      <c r="U8182" s="969"/>
      <c r="V8182" s="38"/>
      <c r="W8182" s="38"/>
    </row>
    <row r="8183" spans="1:23" x14ac:dyDescent="0.35">
      <c r="A8183" s="1032">
        <v>73723</v>
      </c>
      <c r="B8183" s="1048">
        <v>2.1</v>
      </c>
      <c r="C8183" s="1073" t="s">
        <v>7947</v>
      </c>
      <c r="D8183" s="1"/>
      <c r="E8183" s="996" t="s">
        <v>7428</v>
      </c>
      <c r="F8183" s="3"/>
      <c r="O8183"/>
      <c r="P8183"/>
      <c r="Q8183"/>
      <c r="U8183" s="969"/>
      <c r="V8183" s="38"/>
      <c r="W8183" s="38"/>
    </row>
    <row r="8184" spans="1:23" x14ac:dyDescent="0.35">
      <c r="A8184" s="1032">
        <v>73723</v>
      </c>
      <c r="B8184" s="1048">
        <v>2.1</v>
      </c>
      <c r="C8184" s="1073" t="s">
        <v>7948</v>
      </c>
      <c r="E8184" s="996" t="s">
        <v>7428</v>
      </c>
      <c r="F8184" s="3"/>
      <c r="O8184"/>
      <c r="P8184"/>
      <c r="Q8184"/>
      <c r="U8184" s="969"/>
      <c r="V8184" s="38"/>
      <c r="W8184" s="38"/>
    </row>
    <row r="8185" spans="1:23" x14ac:dyDescent="0.35">
      <c r="A8185" s="1032">
        <v>73723</v>
      </c>
      <c r="B8185" s="1048">
        <v>2.1</v>
      </c>
      <c r="C8185" s="1073" t="s">
        <v>7949</v>
      </c>
      <c r="D8185" s="1"/>
      <c r="E8185" s="996" t="s">
        <v>7428</v>
      </c>
      <c r="F8185" s="3"/>
      <c r="O8185"/>
      <c r="P8185"/>
      <c r="Q8185"/>
      <c r="U8185" s="969"/>
      <c r="V8185" s="38"/>
      <c r="W8185" s="38"/>
    </row>
    <row r="8186" spans="1:23" x14ac:dyDescent="0.35">
      <c r="A8186" s="1032">
        <v>73725</v>
      </c>
      <c r="B8186" s="1048">
        <v>1.77</v>
      </c>
      <c r="C8186" s="1073" t="s">
        <v>7888</v>
      </c>
      <c r="D8186" s="1"/>
      <c r="E8186" s="996" t="s">
        <v>7428</v>
      </c>
      <c r="F8186" s="3"/>
      <c r="O8186"/>
      <c r="P8186"/>
      <c r="Q8186"/>
      <c r="U8186" s="969"/>
      <c r="V8186" s="38"/>
      <c r="W8186" s="38"/>
    </row>
    <row r="8187" spans="1:23" x14ac:dyDescent="0.35">
      <c r="A8187" s="1032">
        <v>73725</v>
      </c>
      <c r="B8187" s="1048">
        <v>1.77</v>
      </c>
      <c r="C8187" s="1073" t="s">
        <v>7889</v>
      </c>
      <c r="D8187" s="1"/>
      <c r="E8187" s="996" t="s">
        <v>7428</v>
      </c>
      <c r="F8187" s="3"/>
      <c r="O8187"/>
      <c r="P8187"/>
      <c r="Q8187"/>
      <c r="U8187" s="969"/>
      <c r="V8187" s="38"/>
      <c r="W8187" s="38"/>
    </row>
    <row r="8188" spans="1:23" x14ac:dyDescent="0.35">
      <c r="A8188" s="1032">
        <v>73725</v>
      </c>
      <c r="B8188" s="1048">
        <v>1.77</v>
      </c>
      <c r="C8188" s="1073" t="s">
        <v>7890</v>
      </c>
      <c r="D8188" s="1"/>
      <c r="E8188" s="996" t="s">
        <v>7428</v>
      </c>
      <c r="F8188" s="3"/>
      <c r="O8188"/>
      <c r="P8188"/>
      <c r="Q8188"/>
      <c r="U8188" s="969"/>
      <c r="V8188" s="38"/>
      <c r="W8188" s="38"/>
    </row>
    <row r="8189" spans="1:23" x14ac:dyDescent="0.35">
      <c r="A8189" s="1032">
        <v>73725</v>
      </c>
      <c r="B8189" s="1048">
        <v>1.77</v>
      </c>
      <c r="C8189" s="1073" t="s">
        <v>7891</v>
      </c>
      <c r="D8189" s="1"/>
      <c r="E8189" s="996" t="s">
        <v>7428</v>
      </c>
      <c r="F8189" s="3"/>
      <c r="O8189"/>
      <c r="P8189"/>
      <c r="Q8189"/>
      <c r="U8189" s="969"/>
      <c r="V8189" s="38"/>
      <c r="W8189" s="38"/>
    </row>
    <row r="8190" spans="1:23" x14ac:dyDescent="0.35">
      <c r="A8190" s="1032">
        <v>74018</v>
      </c>
      <c r="B8190" s="1048">
        <v>0.18</v>
      </c>
      <c r="C8190" s="1073" t="s">
        <v>7499</v>
      </c>
      <c r="D8190" s="1"/>
      <c r="E8190" s="996" t="s">
        <v>7428</v>
      </c>
      <c r="F8190" s="3"/>
      <c r="O8190"/>
      <c r="P8190"/>
      <c r="Q8190"/>
      <c r="U8190" s="969"/>
      <c r="V8190" s="38"/>
      <c r="W8190" s="38"/>
    </row>
    <row r="8191" spans="1:23" x14ac:dyDescent="0.35">
      <c r="A8191" s="1032">
        <v>74019</v>
      </c>
      <c r="B8191" s="1048">
        <v>0.22</v>
      </c>
      <c r="C8191" s="1073" t="s">
        <v>7524</v>
      </c>
      <c r="D8191" s="1"/>
      <c r="E8191" s="996" t="s">
        <v>7428</v>
      </c>
      <c r="F8191" s="3"/>
      <c r="O8191"/>
      <c r="P8191"/>
      <c r="Q8191"/>
      <c r="U8191" s="969"/>
      <c r="V8191" s="38"/>
      <c r="W8191" s="38"/>
    </row>
    <row r="8192" spans="1:23" x14ac:dyDescent="0.35">
      <c r="A8192" s="1032">
        <v>74021</v>
      </c>
      <c r="B8192" s="1048">
        <v>0.26</v>
      </c>
      <c r="C8192" s="1073" t="s">
        <v>7539</v>
      </c>
      <c r="D8192" s="1"/>
      <c r="E8192" s="996" t="s">
        <v>7428</v>
      </c>
      <c r="F8192" s="3"/>
      <c r="O8192"/>
      <c r="P8192"/>
      <c r="Q8192"/>
      <c r="U8192" s="969"/>
      <c r="V8192" s="38"/>
      <c r="W8192" s="38"/>
    </row>
    <row r="8193" spans="1:23" x14ac:dyDescent="0.35">
      <c r="A8193" s="1032">
        <v>74022</v>
      </c>
      <c r="B8193" s="1048">
        <v>0.31</v>
      </c>
      <c r="C8193" s="1073" t="s">
        <v>7551</v>
      </c>
      <c r="D8193" s="1"/>
      <c r="E8193" s="996" t="s">
        <v>7428</v>
      </c>
      <c r="F8193" s="3"/>
      <c r="O8193"/>
      <c r="P8193"/>
      <c r="Q8193"/>
      <c r="U8193" s="969"/>
      <c r="V8193" s="38"/>
      <c r="W8193" s="38"/>
    </row>
    <row r="8194" spans="1:23" x14ac:dyDescent="0.35">
      <c r="A8194" s="1032">
        <v>74150</v>
      </c>
      <c r="B8194" s="1048">
        <v>1.1599999999999999</v>
      </c>
      <c r="C8194" s="1073" t="s">
        <v>7709</v>
      </c>
      <c r="D8194" s="1"/>
      <c r="E8194" s="996" t="s">
        <v>7428</v>
      </c>
      <c r="F8194" s="3"/>
      <c r="O8194"/>
      <c r="P8194"/>
      <c r="Q8194"/>
      <c r="U8194" s="969"/>
      <c r="V8194" s="38"/>
      <c r="W8194" s="38"/>
    </row>
    <row r="8195" spans="1:23" x14ac:dyDescent="0.35">
      <c r="A8195" s="1032">
        <v>74160</v>
      </c>
      <c r="B8195" s="1048">
        <v>1.24</v>
      </c>
      <c r="C8195" s="1073" t="s">
        <v>7763</v>
      </c>
      <c r="E8195" s="996" t="s">
        <v>7428</v>
      </c>
      <c r="F8195" s="3"/>
      <c r="O8195"/>
      <c r="P8195"/>
      <c r="Q8195"/>
      <c r="U8195" s="969"/>
      <c r="V8195" s="38"/>
      <c r="W8195" s="38"/>
    </row>
    <row r="8196" spans="1:23" x14ac:dyDescent="0.35">
      <c r="A8196" s="1032">
        <v>74170</v>
      </c>
      <c r="B8196" s="1048">
        <v>1.37</v>
      </c>
      <c r="C8196" s="1073" t="s">
        <v>7803</v>
      </c>
      <c r="E8196" s="996" t="s">
        <v>7428</v>
      </c>
      <c r="F8196" s="3"/>
      <c r="O8196"/>
      <c r="P8196"/>
      <c r="Q8196"/>
      <c r="U8196" s="969"/>
      <c r="V8196" s="38"/>
      <c r="W8196" s="38"/>
    </row>
    <row r="8197" spans="1:23" x14ac:dyDescent="0.35">
      <c r="A8197" s="1032">
        <v>74174</v>
      </c>
      <c r="B8197" s="1048">
        <v>2.15</v>
      </c>
      <c r="C8197" s="1073" t="s">
        <v>7952</v>
      </c>
      <c r="D8197" s="1"/>
      <c r="E8197" s="996" t="s">
        <v>7428</v>
      </c>
      <c r="F8197" s="3"/>
      <c r="O8197"/>
      <c r="P8197"/>
      <c r="Q8197"/>
      <c r="U8197" s="969"/>
      <c r="V8197" s="38"/>
      <c r="W8197" s="38"/>
    </row>
    <row r="8198" spans="1:23" x14ac:dyDescent="0.35">
      <c r="A8198" s="1032">
        <v>74174</v>
      </c>
      <c r="B8198" s="1048">
        <v>2.15</v>
      </c>
      <c r="C8198" s="1073" t="s">
        <v>2979</v>
      </c>
      <c r="D8198" s="1"/>
      <c r="E8198" s="996" t="s">
        <v>7428</v>
      </c>
      <c r="F8198" s="3"/>
      <c r="O8198"/>
      <c r="P8198"/>
      <c r="Q8198"/>
      <c r="U8198" s="969"/>
      <c r="V8198" s="38"/>
      <c r="W8198" s="38"/>
    </row>
    <row r="8199" spans="1:23" x14ac:dyDescent="0.35">
      <c r="A8199" s="1032">
        <v>74175</v>
      </c>
      <c r="B8199" s="1048">
        <v>1.77</v>
      </c>
      <c r="C8199" s="1073" t="s">
        <v>7892</v>
      </c>
      <c r="D8199" s="1"/>
      <c r="E8199" s="996" t="s">
        <v>7428</v>
      </c>
      <c r="F8199" s="3"/>
      <c r="O8199"/>
      <c r="P8199"/>
      <c r="Q8199"/>
      <c r="U8199" s="969"/>
      <c r="V8199" s="38"/>
      <c r="W8199" s="38"/>
    </row>
    <row r="8200" spans="1:23" x14ac:dyDescent="0.35">
      <c r="A8200" s="1032">
        <v>74175</v>
      </c>
      <c r="B8200" s="1048">
        <v>1.77</v>
      </c>
      <c r="C8200" s="1073" t="s">
        <v>7893</v>
      </c>
      <c r="D8200" s="1"/>
      <c r="E8200" s="996" t="s">
        <v>7428</v>
      </c>
      <c r="F8200" s="3"/>
      <c r="O8200"/>
      <c r="P8200"/>
      <c r="Q8200"/>
      <c r="U8200" s="969"/>
      <c r="V8200" s="38"/>
      <c r="W8200" s="38"/>
    </row>
    <row r="8201" spans="1:23" x14ac:dyDescent="0.35">
      <c r="A8201" s="1032">
        <v>74175</v>
      </c>
      <c r="B8201" s="1048">
        <v>1.77</v>
      </c>
      <c r="C8201" s="1073" t="s">
        <v>7894</v>
      </c>
      <c r="D8201" s="1"/>
      <c r="E8201" s="996" t="s">
        <v>7428</v>
      </c>
      <c r="F8201" s="3"/>
      <c r="O8201"/>
      <c r="P8201"/>
      <c r="Q8201"/>
      <c r="U8201" s="969"/>
      <c r="V8201" s="38"/>
      <c r="W8201" s="38"/>
    </row>
    <row r="8202" spans="1:23" x14ac:dyDescent="0.35">
      <c r="A8202" s="1032">
        <v>74176</v>
      </c>
      <c r="B8202" s="1048">
        <v>1.7</v>
      </c>
      <c r="C8202" s="1073" t="s">
        <v>7850</v>
      </c>
      <c r="D8202" s="1"/>
      <c r="E8202" s="996" t="s">
        <v>7428</v>
      </c>
      <c r="F8202" s="3"/>
      <c r="O8202"/>
      <c r="P8202"/>
      <c r="Q8202"/>
      <c r="U8202" s="969"/>
      <c r="V8202" s="38"/>
      <c r="W8202" s="38"/>
    </row>
    <row r="8203" spans="1:23" x14ac:dyDescent="0.35">
      <c r="A8203" s="1032">
        <v>74176</v>
      </c>
      <c r="B8203" s="1048">
        <v>1.7</v>
      </c>
      <c r="C8203" s="1073" t="s">
        <v>7851</v>
      </c>
      <c r="D8203" s="1"/>
      <c r="E8203" s="996" t="s">
        <v>7428</v>
      </c>
      <c r="F8203" s="3"/>
      <c r="O8203"/>
      <c r="P8203"/>
      <c r="Q8203"/>
      <c r="U8203" s="969"/>
      <c r="V8203" s="38"/>
      <c r="W8203" s="38"/>
    </row>
    <row r="8204" spans="1:23" x14ac:dyDescent="0.35">
      <c r="A8204" s="1032">
        <v>74176</v>
      </c>
      <c r="B8204" s="1486">
        <v>1.7</v>
      </c>
      <c r="C8204" s="1073" t="s">
        <v>7852</v>
      </c>
      <c r="D8204" s="1"/>
      <c r="E8204" s="996" t="s">
        <v>7428</v>
      </c>
      <c r="F8204" s="3"/>
      <c r="O8204"/>
      <c r="P8204"/>
      <c r="Q8204"/>
      <c r="U8204" s="969"/>
      <c r="V8204" s="38"/>
      <c r="W8204" s="38"/>
    </row>
    <row r="8205" spans="1:23" x14ac:dyDescent="0.35">
      <c r="A8205" s="1032">
        <v>74177</v>
      </c>
      <c r="B8205" s="1048">
        <v>1.77</v>
      </c>
      <c r="C8205" s="1073" t="s">
        <v>7895</v>
      </c>
      <c r="D8205" s="1"/>
      <c r="E8205" s="996" t="s">
        <v>7428</v>
      </c>
      <c r="F8205" s="3"/>
      <c r="O8205"/>
      <c r="P8205"/>
      <c r="Q8205"/>
      <c r="U8205" s="969"/>
      <c r="V8205" s="38"/>
      <c r="W8205" s="38"/>
    </row>
    <row r="8206" spans="1:23" x14ac:dyDescent="0.35">
      <c r="A8206" s="1032">
        <v>74178</v>
      </c>
      <c r="B8206" s="1048">
        <v>1.96</v>
      </c>
      <c r="C8206" s="1073" t="s">
        <v>7910</v>
      </c>
      <c r="D8206" s="1"/>
      <c r="E8206" s="996" t="s">
        <v>7428</v>
      </c>
      <c r="F8206" s="3"/>
      <c r="O8206"/>
      <c r="P8206"/>
      <c r="Q8206"/>
      <c r="U8206" s="969"/>
      <c r="V8206" s="38"/>
      <c r="W8206" s="38"/>
    </row>
    <row r="8207" spans="1:23" x14ac:dyDescent="0.35">
      <c r="A8207" s="1032">
        <v>74178</v>
      </c>
      <c r="B8207" s="1048">
        <v>1.96</v>
      </c>
      <c r="C8207" s="1073" t="s">
        <v>7911</v>
      </c>
      <c r="D8207" s="1"/>
      <c r="E8207" s="996" t="s">
        <v>7428</v>
      </c>
      <c r="F8207" s="1377"/>
      <c r="O8207"/>
      <c r="P8207"/>
      <c r="Q8207"/>
      <c r="U8207" s="969"/>
      <c r="V8207" s="38"/>
      <c r="W8207" s="38"/>
    </row>
    <row r="8208" spans="1:23" x14ac:dyDescent="0.35">
      <c r="A8208" s="1032">
        <v>74178</v>
      </c>
      <c r="B8208" s="1048">
        <v>1.96</v>
      </c>
      <c r="C8208" s="1073" t="s">
        <v>7912</v>
      </c>
      <c r="D8208" s="1"/>
      <c r="E8208" s="996" t="s">
        <v>7428</v>
      </c>
      <c r="F8208" s="1377"/>
      <c r="O8208"/>
      <c r="P8208"/>
      <c r="Q8208"/>
      <c r="U8208" s="969"/>
      <c r="V8208" s="38"/>
      <c r="W8208" s="38"/>
    </row>
    <row r="8209" spans="1:23" x14ac:dyDescent="0.35">
      <c r="A8209" s="1032">
        <v>74181</v>
      </c>
      <c r="B8209" s="1048">
        <v>1.42</v>
      </c>
      <c r="C8209" s="1073" t="s">
        <v>7814</v>
      </c>
      <c r="D8209" s="1"/>
      <c r="E8209" s="996" t="s">
        <v>7428</v>
      </c>
      <c r="F8209" s="3"/>
      <c r="O8209"/>
      <c r="P8209"/>
      <c r="Q8209"/>
      <c r="U8209" s="969"/>
      <c r="V8209" s="38"/>
      <c r="W8209" s="38"/>
    </row>
    <row r="8210" spans="1:23" x14ac:dyDescent="0.35">
      <c r="A8210" s="1032">
        <v>74182</v>
      </c>
      <c r="B8210" s="1048">
        <v>1.69</v>
      </c>
      <c r="C8210" s="1073" t="s">
        <v>7849</v>
      </c>
      <c r="D8210" s="1"/>
      <c r="E8210" s="996" t="s">
        <v>7428</v>
      </c>
      <c r="F8210" s="3"/>
      <c r="O8210"/>
      <c r="P8210"/>
      <c r="Q8210"/>
      <c r="U8210" s="969"/>
      <c r="V8210" s="38"/>
      <c r="W8210" s="38"/>
    </row>
    <row r="8211" spans="1:23" x14ac:dyDescent="0.35">
      <c r="A8211" s="1032">
        <v>74183</v>
      </c>
      <c r="B8211" s="1048">
        <v>2.15</v>
      </c>
      <c r="C8211" s="1073" t="s">
        <v>7953</v>
      </c>
      <c r="E8211" s="996" t="s">
        <v>7428</v>
      </c>
      <c r="F8211" s="3"/>
      <c r="O8211"/>
      <c r="P8211"/>
      <c r="Q8211"/>
      <c r="U8211" s="969"/>
      <c r="V8211" s="38"/>
      <c r="W8211" s="38"/>
    </row>
    <row r="8212" spans="1:23" x14ac:dyDescent="0.35">
      <c r="A8212" s="1032">
        <v>74185</v>
      </c>
      <c r="B8212" s="1048">
        <v>1.76</v>
      </c>
      <c r="C8212" s="1073" t="s">
        <v>7884</v>
      </c>
      <c r="D8212" s="1"/>
      <c r="E8212" s="996" t="s">
        <v>7428</v>
      </c>
      <c r="F8212" s="3"/>
      <c r="O8212"/>
      <c r="P8212"/>
      <c r="Q8212"/>
      <c r="U8212" s="969"/>
      <c r="V8212" s="38"/>
      <c r="W8212" s="38"/>
    </row>
    <row r="8213" spans="1:23" x14ac:dyDescent="0.35">
      <c r="A8213" s="1032">
        <v>74185</v>
      </c>
      <c r="B8213" s="1048">
        <v>1.76</v>
      </c>
      <c r="C8213" s="1073" t="s">
        <v>7885</v>
      </c>
      <c r="D8213" s="1"/>
      <c r="E8213" s="996" t="s">
        <v>7428</v>
      </c>
      <c r="F8213" s="3"/>
      <c r="O8213"/>
      <c r="P8213"/>
      <c r="Q8213"/>
      <c r="U8213" s="969"/>
      <c r="V8213" s="38"/>
      <c r="W8213" s="38"/>
    </row>
    <row r="8214" spans="1:23" x14ac:dyDescent="0.35">
      <c r="A8214" s="1032">
        <v>74220</v>
      </c>
      <c r="B8214" s="1048">
        <v>0.59</v>
      </c>
      <c r="C8214" s="1073" t="s">
        <v>7595</v>
      </c>
      <c r="D8214" s="1"/>
      <c r="E8214" s="996" t="s">
        <v>7428</v>
      </c>
      <c r="F8214" s="3"/>
      <c r="O8214"/>
      <c r="P8214"/>
      <c r="Q8214"/>
      <c r="U8214" s="969"/>
      <c r="V8214" s="38"/>
      <c r="W8214" s="38"/>
    </row>
    <row r="8215" spans="1:23" x14ac:dyDescent="0.35">
      <c r="A8215" s="1032">
        <v>74240</v>
      </c>
      <c r="B8215" s="1048">
        <v>0.78</v>
      </c>
      <c r="C8215" s="1073" t="s">
        <v>7619</v>
      </c>
      <c r="D8215" s="1"/>
      <c r="E8215" s="996" t="s">
        <v>7428</v>
      </c>
      <c r="F8215" s="3"/>
      <c r="O8215"/>
      <c r="P8215"/>
      <c r="Q8215"/>
      <c r="U8215" s="969"/>
      <c r="V8215" s="38"/>
      <c r="W8215" s="38"/>
    </row>
    <row r="8216" spans="1:23" x14ac:dyDescent="0.35">
      <c r="A8216" s="1032">
        <v>74246</v>
      </c>
      <c r="B8216" s="1048">
        <v>0.88</v>
      </c>
      <c r="C8216" s="1073" t="s">
        <v>7639</v>
      </c>
      <c r="D8216" s="1"/>
      <c r="E8216" s="996" t="s">
        <v>7428</v>
      </c>
      <c r="F8216" s="3"/>
      <c r="O8216"/>
      <c r="P8216"/>
      <c r="Q8216"/>
      <c r="U8216" s="969"/>
      <c r="V8216" s="38"/>
      <c r="W8216" s="38"/>
    </row>
    <row r="8217" spans="1:23" x14ac:dyDescent="0.35">
      <c r="A8217" s="1032">
        <v>74250</v>
      </c>
      <c r="B8217" s="1048">
        <v>0.79</v>
      </c>
      <c r="C8217" s="1073" t="s">
        <v>7625</v>
      </c>
      <c r="D8217" s="1"/>
      <c r="E8217" s="996" t="s">
        <v>7428</v>
      </c>
      <c r="F8217" s="3"/>
      <c r="O8217"/>
      <c r="P8217"/>
      <c r="Q8217"/>
      <c r="U8217" s="969"/>
      <c r="V8217" s="38"/>
      <c r="W8217" s="38"/>
    </row>
    <row r="8218" spans="1:23" x14ac:dyDescent="0.35">
      <c r="A8218" s="1032">
        <v>74270</v>
      </c>
      <c r="B8218" s="1048">
        <v>1.01</v>
      </c>
      <c r="C8218" s="1073" t="s">
        <v>7665</v>
      </c>
      <c r="E8218" s="996" t="s">
        <v>7428</v>
      </c>
      <c r="F8218" s="3"/>
      <c r="O8218"/>
      <c r="P8218"/>
      <c r="Q8218"/>
      <c r="U8218" s="969"/>
      <c r="V8218" s="38"/>
      <c r="W8218" s="38"/>
    </row>
    <row r="8219" spans="1:23" x14ac:dyDescent="0.35">
      <c r="A8219" s="1032">
        <v>74280</v>
      </c>
      <c r="B8219" s="1048">
        <v>1.23</v>
      </c>
      <c r="C8219" s="1073" t="s">
        <v>7746</v>
      </c>
      <c r="D8219" s="1"/>
      <c r="E8219" s="996" t="s">
        <v>7428</v>
      </c>
      <c r="F8219" s="3"/>
      <c r="O8219"/>
      <c r="P8219"/>
      <c r="Q8219"/>
      <c r="U8219" s="969"/>
      <c r="V8219" s="38"/>
      <c r="W8219" s="38"/>
    </row>
    <row r="8220" spans="1:23" x14ac:dyDescent="0.35">
      <c r="A8220" s="1032">
        <v>75571</v>
      </c>
      <c r="B8220" s="1048">
        <v>0.56999999999999995</v>
      </c>
      <c r="C8220" s="1073" t="s">
        <v>7589</v>
      </c>
      <c r="D8220" s="1"/>
      <c r="E8220" s="996" t="s">
        <v>7428</v>
      </c>
      <c r="F8220" s="3"/>
      <c r="O8220"/>
      <c r="P8220"/>
      <c r="Q8220"/>
      <c r="U8220" s="969"/>
      <c r="V8220" s="38"/>
      <c r="W8220" s="38"/>
    </row>
    <row r="8221" spans="1:23" x14ac:dyDescent="0.35">
      <c r="A8221" s="1032">
        <v>75635</v>
      </c>
      <c r="B8221" s="1048">
        <v>2.34</v>
      </c>
      <c r="C8221" s="1073" t="s">
        <v>7962</v>
      </c>
      <c r="D8221" s="1"/>
      <c r="E8221" s="996" t="s">
        <v>7428</v>
      </c>
      <c r="F8221" s="3"/>
      <c r="O8221"/>
      <c r="P8221"/>
      <c r="Q8221"/>
      <c r="U8221" s="969"/>
      <c r="V8221" s="38"/>
      <c r="W8221" s="38"/>
    </row>
    <row r="8222" spans="1:23" x14ac:dyDescent="0.35">
      <c r="A8222" s="1032">
        <v>75635</v>
      </c>
      <c r="B8222" s="1048">
        <v>2.34</v>
      </c>
      <c r="C8222" s="1073" t="s">
        <v>7963</v>
      </c>
      <c r="D8222" s="1"/>
      <c r="E8222" s="996" t="s">
        <v>7428</v>
      </c>
      <c r="F8222" s="3"/>
      <c r="O8222"/>
      <c r="P8222"/>
      <c r="Q8222"/>
      <c r="U8222" s="969"/>
      <c r="V8222" s="38"/>
      <c r="W8222" s="38"/>
    </row>
    <row r="8223" spans="1:23" x14ac:dyDescent="0.35">
      <c r="A8223" s="1032">
        <v>75809</v>
      </c>
      <c r="B8223" s="1048">
        <v>0.46</v>
      </c>
      <c r="C8223" s="1073" t="s">
        <v>7562</v>
      </c>
      <c r="D8223" s="1"/>
      <c r="E8223" s="996" t="s">
        <v>7428</v>
      </c>
      <c r="F8223" s="3"/>
      <c r="O8223"/>
      <c r="P8223"/>
      <c r="Q8223"/>
      <c r="U8223" s="969"/>
      <c r="V8223" s="38"/>
      <c r="W8223" s="38"/>
    </row>
    <row r="8224" spans="1:23" x14ac:dyDescent="0.35">
      <c r="A8224" s="1032">
        <v>76000</v>
      </c>
      <c r="B8224" s="1048">
        <v>0.3</v>
      </c>
      <c r="C8224" s="1073" t="s">
        <v>7549</v>
      </c>
      <c r="D8224" s="1"/>
      <c r="E8224" s="996" t="s">
        <v>7428</v>
      </c>
      <c r="F8224" s="3"/>
      <c r="O8224"/>
      <c r="P8224"/>
      <c r="Q8224"/>
      <c r="U8224" s="969"/>
      <c r="V8224" s="38"/>
      <c r="W8224" s="38"/>
    </row>
    <row r="8225" spans="1:23" x14ac:dyDescent="0.35">
      <c r="A8225" s="1032">
        <v>76380</v>
      </c>
      <c r="B8225" s="1048">
        <v>0.96</v>
      </c>
      <c r="C8225" s="1073" t="s">
        <v>7641</v>
      </c>
      <c r="D8225" s="1"/>
      <c r="E8225" s="996" t="s">
        <v>7428</v>
      </c>
      <c r="F8225" s="3"/>
      <c r="O8225"/>
      <c r="P8225"/>
      <c r="Q8225"/>
      <c r="U8225" s="969"/>
      <c r="V8225" s="38"/>
      <c r="W8225" s="38"/>
    </row>
    <row r="8226" spans="1:23" x14ac:dyDescent="0.35">
      <c r="A8226" s="1032">
        <v>76506</v>
      </c>
      <c r="B8226" s="1048">
        <v>0.61</v>
      </c>
      <c r="C8226" s="1073" t="s">
        <v>7597</v>
      </c>
      <c r="D8226" s="1"/>
      <c r="E8226" s="996" t="s">
        <v>7428</v>
      </c>
      <c r="F8226" s="3"/>
      <c r="O8226"/>
      <c r="P8226"/>
      <c r="Q8226"/>
      <c r="U8226" s="969"/>
      <c r="V8226" s="38"/>
      <c r="W8226" s="38"/>
    </row>
    <row r="8227" spans="1:23" x14ac:dyDescent="0.35">
      <c r="A8227" s="1032">
        <v>76536</v>
      </c>
      <c r="B8227" s="1048">
        <v>0.55000000000000004</v>
      </c>
      <c r="C8227" s="1073" t="s">
        <v>7586</v>
      </c>
      <c r="D8227" s="1"/>
      <c r="E8227" s="996" t="s">
        <v>7428</v>
      </c>
      <c r="F8227" s="3"/>
      <c r="O8227"/>
      <c r="P8227"/>
      <c r="Q8227"/>
      <c r="U8227" s="969"/>
      <c r="V8227" s="38"/>
      <c r="W8227" s="38"/>
    </row>
    <row r="8228" spans="1:23" x14ac:dyDescent="0.35">
      <c r="A8228" s="1032">
        <v>76536</v>
      </c>
      <c r="B8228" s="1048">
        <v>0.55000000000000004</v>
      </c>
      <c r="C8228" s="1073" t="s">
        <v>7587</v>
      </c>
      <c r="D8228" s="1194"/>
      <c r="E8228" s="996" t="s">
        <v>7428</v>
      </c>
      <c r="F8228" s="3"/>
      <c r="O8228"/>
      <c r="P8228"/>
      <c r="Q8228"/>
      <c r="U8228" s="969"/>
      <c r="V8228" s="38"/>
      <c r="W8228" s="38"/>
    </row>
    <row r="8229" spans="1:23" x14ac:dyDescent="0.35">
      <c r="A8229" s="1032">
        <v>76604</v>
      </c>
      <c r="B8229" s="1048">
        <v>0.57999999999999996</v>
      </c>
      <c r="C8229" s="1073" t="s">
        <v>1371</v>
      </c>
      <c r="D8229" s="1"/>
      <c r="E8229" s="996" t="s">
        <v>7428</v>
      </c>
      <c r="F8229" s="3"/>
      <c r="O8229"/>
      <c r="P8229"/>
      <c r="Q8229"/>
      <c r="U8229" s="969"/>
      <c r="V8229" s="38"/>
      <c r="W8229" s="38"/>
    </row>
    <row r="8230" spans="1:23" x14ac:dyDescent="0.35">
      <c r="A8230" s="1032">
        <v>76641</v>
      </c>
      <c r="B8230" s="1048">
        <v>0.71</v>
      </c>
      <c r="C8230" s="1073" t="s">
        <v>7608</v>
      </c>
      <c r="D8230" s="1"/>
      <c r="E8230" s="996" t="s">
        <v>7428</v>
      </c>
      <c r="F8230" s="3"/>
      <c r="O8230"/>
      <c r="P8230"/>
      <c r="Q8230"/>
      <c r="U8230" s="969"/>
      <c r="V8230" s="38"/>
      <c r="W8230" s="38"/>
    </row>
    <row r="8231" spans="1:23" x14ac:dyDescent="0.35">
      <c r="A8231" s="1032">
        <v>76641</v>
      </c>
      <c r="B8231" s="1048">
        <v>0.71</v>
      </c>
      <c r="C8231" s="1073" t="s">
        <v>7609</v>
      </c>
      <c r="D8231" s="1"/>
      <c r="E8231" s="996" t="s">
        <v>7428</v>
      </c>
      <c r="F8231" s="1138"/>
      <c r="O8231"/>
      <c r="P8231"/>
      <c r="Q8231"/>
      <c r="U8231" s="969"/>
      <c r="V8231" s="38"/>
      <c r="W8231" s="38"/>
    </row>
    <row r="8232" spans="1:23" x14ac:dyDescent="0.35">
      <c r="A8232" s="1032">
        <v>76642</v>
      </c>
      <c r="B8232" s="1048">
        <v>0.66</v>
      </c>
      <c r="C8232" s="1073" t="s">
        <v>7601</v>
      </c>
      <c r="D8232" s="1"/>
      <c r="E8232" s="996" t="s">
        <v>7428</v>
      </c>
      <c r="F8232" s="1138"/>
      <c r="O8232"/>
      <c r="P8232"/>
      <c r="Q8232"/>
      <c r="U8232" s="969"/>
      <c r="V8232" s="38"/>
      <c r="W8232" s="38"/>
    </row>
    <row r="8233" spans="1:23" x14ac:dyDescent="0.35">
      <c r="A8233" s="1032">
        <v>76642</v>
      </c>
      <c r="B8233" s="1048">
        <v>0.66</v>
      </c>
      <c r="C8233" s="1073" t="s">
        <v>7602</v>
      </c>
      <c r="D8233" s="1"/>
      <c r="E8233" s="996" t="s">
        <v>7428</v>
      </c>
      <c r="F8233" s="3"/>
      <c r="O8233"/>
      <c r="P8233"/>
      <c r="Q8233"/>
      <c r="U8233" s="969"/>
      <c r="V8233" s="38"/>
      <c r="W8233" s="38"/>
    </row>
    <row r="8234" spans="1:23" x14ac:dyDescent="0.35">
      <c r="A8234" s="1032">
        <v>76700</v>
      </c>
      <c r="B8234" s="1048">
        <v>0.79</v>
      </c>
      <c r="C8234" s="1073" t="s">
        <v>689</v>
      </c>
      <c r="E8234" s="996" t="s">
        <v>7428</v>
      </c>
      <c r="F8234" s="3"/>
      <c r="O8234"/>
      <c r="P8234"/>
      <c r="Q8234"/>
      <c r="U8234" s="969"/>
      <c r="V8234" s="38"/>
      <c r="W8234" s="38"/>
    </row>
    <row r="8235" spans="1:23" x14ac:dyDescent="0.35">
      <c r="A8235" s="1032">
        <v>76705</v>
      </c>
      <c r="B8235" s="1048">
        <v>0.57999999999999996</v>
      </c>
      <c r="C8235" s="1073" t="s">
        <v>667</v>
      </c>
      <c r="D8235" s="1"/>
      <c r="E8235" s="996" t="s">
        <v>7428</v>
      </c>
      <c r="F8235" s="3"/>
      <c r="O8235"/>
      <c r="P8235"/>
      <c r="Q8235"/>
      <c r="U8235" s="969"/>
      <c r="V8235" s="38"/>
      <c r="W8235" s="38"/>
    </row>
    <row r="8236" spans="1:23" x14ac:dyDescent="0.35">
      <c r="A8236" s="1032">
        <v>76705</v>
      </c>
      <c r="B8236" s="1048">
        <v>0.57999999999999996</v>
      </c>
      <c r="C8236" s="1073" t="s">
        <v>667</v>
      </c>
      <c r="D8236" s="1"/>
      <c r="E8236" s="996" t="s">
        <v>7428</v>
      </c>
      <c r="F8236" s="3"/>
      <c r="O8236"/>
      <c r="P8236"/>
      <c r="Q8236"/>
      <c r="U8236" s="969"/>
      <c r="V8236" s="38"/>
      <c r="W8236" s="38"/>
    </row>
    <row r="8237" spans="1:23" x14ac:dyDescent="0.35">
      <c r="A8237" s="1032">
        <v>76705</v>
      </c>
      <c r="B8237" s="1048">
        <v>0.57999999999999996</v>
      </c>
      <c r="C8237" s="1073" t="s">
        <v>1041</v>
      </c>
      <c r="D8237" s="1"/>
      <c r="E8237" s="996" t="s">
        <v>7428</v>
      </c>
      <c r="O8237"/>
      <c r="P8237"/>
      <c r="Q8237"/>
      <c r="U8237" s="969"/>
      <c r="V8237" s="38"/>
      <c r="W8237" s="38"/>
    </row>
    <row r="8238" spans="1:23" x14ac:dyDescent="0.35">
      <c r="A8238" s="1032">
        <v>76706</v>
      </c>
      <c r="B8238" s="1048">
        <v>0.54</v>
      </c>
      <c r="C8238" s="1073" t="s">
        <v>7584</v>
      </c>
      <c r="D8238" s="1"/>
      <c r="E8238" s="996" t="s">
        <v>7428</v>
      </c>
      <c r="O8238"/>
      <c r="P8238"/>
      <c r="Q8238"/>
      <c r="U8238" s="969"/>
      <c r="V8238" s="38"/>
      <c r="W8238" s="38"/>
    </row>
    <row r="8239" spans="1:23" x14ac:dyDescent="0.35">
      <c r="A8239" s="1032">
        <v>76770</v>
      </c>
      <c r="B8239" s="1048">
        <v>0.72</v>
      </c>
      <c r="C8239" s="1073" t="s">
        <v>681</v>
      </c>
      <c r="D8239" s="1"/>
      <c r="E8239" s="996" t="s">
        <v>7428</v>
      </c>
      <c r="F8239" s="3"/>
      <c r="O8239"/>
      <c r="P8239"/>
      <c r="Q8239"/>
      <c r="U8239" s="969"/>
      <c r="V8239" s="38"/>
      <c r="W8239" s="38"/>
    </row>
    <row r="8240" spans="1:23" x14ac:dyDescent="0.35">
      <c r="A8240" s="1032">
        <v>76770</v>
      </c>
      <c r="B8240" s="1048">
        <v>0.72</v>
      </c>
      <c r="C8240" s="1073" t="s">
        <v>7610</v>
      </c>
      <c r="D8240" s="1"/>
      <c r="E8240" s="996" t="s">
        <v>7428</v>
      </c>
      <c r="F8240" s="3"/>
      <c r="O8240"/>
      <c r="P8240"/>
      <c r="Q8240"/>
      <c r="U8240" s="969"/>
      <c r="V8240" s="38"/>
      <c r="W8240" s="38"/>
    </row>
    <row r="8241" spans="1:23" x14ac:dyDescent="0.35">
      <c r="A8241" s="1032">
        <v>76775</v>
      </c>
      <c r="B8241" s="1048">
        <v>0.56999999999999995</v>
      </c>
      <c r="C8241" s="1073" t="s">
        <v>7590</v>
      </c>
      <c r="D8241" s="1"/>
      <c r="E8241" s="996" t="s">
        <v>7428</v>
      </c>
      <c r="F8241" s="3"/>
      <c r="O8241"/>
      <c r="P8241"/>
      <c r="Q8241"/>
      <c r="U8241" s="969"/>
      <c r="V8241" s="38"/>
      <c r="W8241" s="38"/>
    </row>
    <row r="8242" spans="1:23" x14ac:dyDescent="0.35">
      <c r="A8242" s="1032">
        <v>76775</v>
      </c>
      <c r="B8242" s="1048">
        <v>0.56999999999999995</v>
      </c>
      <c r="C8242" s="1073" t="s">
        <v>7591</v>
      </c>
      <c r="D8242" s="1"/>
      <c r="E8242" s="996" t="s">
        <v>7428</v>
      </c>
      <c r="F8242" s="3"/>
      <c r="O8242"/>
      <c r="P8242"/>
      <c r="Q8242"/>
      <c r="U8242" s="969"/>
      <c r="V8242" s="38"/>
      <c r="W8242" s="38"/>
    </row>
    <row r="8243" spans="1:23" x14ac:dyDescent="0.35">
      <c r="A8243" s="1032">
        <v>76800</v>
      </c>
      <c r="B8243" s="1048">
        <v>1.1000000000000001</v>
      </c>
      <c r="C8243" s="1073" t="s">
        <v>7685</v>
      </c>
      <c r="D8243" s="1"/>
      <c r="E8243" s="996" t="s">
        <v>7428</v>
      </c>
      <c r="F8243" s="3"/>
      <c r="O8243"/>
      <c r="P8243"/>
      <c r="Q8243"/>
      <c r="U8243" s="969"/>
      <c r="V8243" s="38"/>
      <c r="W8243" s="38"/>
    </row>
    <row r="8244" spans="1:23" x14ac:dyDescent="0.35">
      <c r="A8244" s="1032">
        <v>76801</v>
      </c>
      <c r="B8244" s="1048">
        <v>0.97</v>
      </c>
      <c r="C8244" s="1073" t="s">
        <v>7643</v>
      </c>
      <c r="D8244" s="1"/>
      <c r="E8244" s="996" t="s">
        <v>7428</v>
      </c>
      <c r="F8244" s="3"/>
      <c r="O8244"/>
      <c r="P8244"/>
      <c r="Q8244"/>
      <c r="U8244" s="969"/>
      <c r="V8244" s="38"/>
      <c r="W8244" s="38"/>
    </row>
    <row r="8245" spans="1:23" x14ac:dyDescent="0.35">
      <c r="A8245" s="1032">
        <v>76802</v>
      </c>
      <c r="B8245" s="1048">
        <v>0.81</v>
      </c>
      <c r="C8245" s="1073" t="s">
        <v>7631</v>
      </c>
      <c r="D8245" s="1"/>
      <c r="E8245" s="996" t="s">
        <v>7428</v>
      </c>
      <c r="F8245" s="3"/>
      <c r="O8245"/>
      <c r="P8245"/>
      <c r="Q8245"/>
      <c r="U8245" s="969"/>
      <c r="V8245" s="38"/>
      <c r="W8245" s="38"/>
    </row>
    <row r="8246" spans="1:23" x14ac:dyDescent="0.35">
      <c r="A8246" s="1032">
        <v>76805</v>
      </c>
      <c r="B8246" s="1048">
        <v>0.97</v>
      </c>
      <c r="C8246" s="1073" t="s">
        <v>421</v>
      </c>
      <c r="E8246" s="996" t="s">
        <v>7428</v>
      </c>
      <c r="F8246" s="3"/>
      <c r="O8246"/>
      <c r="P8246"/>
      <c r="Q8246"/>
      <c r="U8246" s="969"/>
      <c r="V8246" s="38"/>
      <c r="W8246" s="38"/>
    </row>
    <row r="8247" spans="1:23" x14ac:dyDescent="0.35">
      <c r="A8247" s="1032">
        <v>76815</v>
      </c>
      <c r="B8247" s="1048">
        <v>0.63</v>
      </c>
      <c r="C8247" s="1073" t="s">
        <v>7598</v>
      </c>
      <c r="D8247" s="1"/>
      <c r="E8247" s="996" t="s">
        <v>7428</v>
      </c>
      <c r="F8247" s="3"/>
      <c r="O8247"/>
      <c r="P8247"/>
      <c r="Q8247"/>
      <c r="U8247" s="969"/>
      <c r="V8247" s="38"/>
      <c r="W8247" s="38"/>
    </row>
    <row r="8248" spans="1:23" x14ac:dyDescent="0.35">
      <c r="A8248" s="1032">
        <v>76817</v>
      </c>
      <c r="B8248" s="1048">
        <v>0.73</v>
      </c>
      <c r="C8248" s="1073" t="s">
        <v>7613</v>
      </c>
      <c r="D8248" s="1"/>
      <c r="E8248" s="996" t="s">
        <v>7428</v>
      </c>
      <c r="F8248" s="3"/>
      <c r="O8248"/>
      <c r="P8248"/>
      <c r="Q8248"/>
      <c r="U8248" s="969"/>
      <c r="V8248" s="38"/>
      <c r="W8248" s="38"/>
    </row>
    <row r="8249" spans="1:23" x14ac:dyDescent="0.35">
      <c r="A8249" s="1032">
        <v>76819</v>
      </c>
      <c r="B8249" s="1048">
        <v>0.75</v>
      </c>
      <c r="C8249" s="1073" t="s">
        <v>7617</v>
      </c>
      <c r="D8249" s="1"/>
      <c r="E8249" s="996" t="s">
        <v>7428</v>
      </c>
      <c r="F8249" s="3"/>
      <c r="O8249"/>
      <c r="P8249"/>
      <c r="Q8249"/>
      <c r="U8249" s="969"/>
      <c r="V8249" s="38"/>
      <c r="W8249" s="38"/>
    </row>
    <row r="8250" spans="1:23" x14ac:dyDescent="0.35">
      <c r="A8250" s="1032">
        <v>76830</v>
      </c>
      <c r="B8250" s="1048">
        <v>0.67</v>
      </c>
      <c r="C8250" s="1073" t="s">
        <v>1052</v>
      </c>
      <c r="D8250" s="1126"/>
      <c r="E8250" s="996" t="s">
        <v>7428</v>
      </c>
      <c r="F8250" s="3"/>
      <c r="O8250"/>
      <c r="P8250"/>
      <c r="Q8250"/>
      <c r="U8250" s="969"/>
      <c r="V8250" s="38"/>
      <c r="W8250" s="38"/>
    </row>
    <row r="8251" spans="1:23" x14ac:dyDescent="0.35">
      <c r="A8251" s="1032">
        <v>76856</v>
      </c>
      <c r="B8251" s="1048">
        <v>0.67</v>
      </c>
      <c r="C8251" s="1073" t="s">
        <v>1377</v>
      </c>
      <c r="D8251" s="1126"/>
      <c r="E8251" s="996" t="s">
        <v>7428</v>
      </c>
      <c r="F8251" s="3"/>
      <c r="O8251"/>
      <c r="P8251"/>
      <c r="Q8251"/>
      <c r="U8251" s="969"/>
      <c r="V8251" s="38"/>
      <c r="W8251" s="38"/>
    </row>
    <row r="8252" spans="1:23" x14ac:dyDescent="0.35">
      <c r="A8252" s="1032">
        <v>76857</v>
      </c>
      <c r="B8252" s="1048">
        <v>0.49</v>
      </c>
      <c r="C8252" s="1073" t="s">
        <v>7564</v>
      </c>
      <c r="D8252" s="1"/>
      <c r="E8252" s="996" t="s">
        <v>7428</v>
      </c>
      <c r="F8252" s="3"/>
      <c r="O8252"/>
      <c r="P8252"/>
      <c r="Q8252"/>
      <c r="U8252" s="969"/>
      <c r="V8252" s="38"/>
      <c r="W8252" s="38"/>
    </row>
    <row r="8253" spans="1:23" x14ac:dyDescent="0.35">
      <c r="A8253" s="1032">
        <v>76870</v>
      </c>
      <c r="B8253" s="1048">
        <v>0.62</v>
      </c>
      <c r="C8253" s="1073" t="s">
        <v>2363</v>
      </c>
      <c r="D8253" s="1"/>
      <c r="E8253" s="996" t="s">
        <v>7428</v>
      </c>
      <c r="F8253" s="3"/>
      <c r="O8253"/>
      <c r="P8253"/>
      <c r="Q8253"/>
      <c r="U8253" s="969"/>
      <c r="V8253" s="38"/>
      <c r="W8253" s="38"/>
    </row>
    <row r="8254" spans="1:23" x14ac:dyDescent="0.35">
      <c r="A8254" s="1032">
        <v>76872</v>
      </c>
      <c r="B8254" s="1048">
        <v>0.65</v>
      </c>
      <c r="C8254" s="1073" t="s">
        <v>7599</v>
      </c>
      <c r="D8254" s="1"/>
      <c r="E8254" s="996" t="s">
        <v>7428</v>
      </c>
      <c r="F8254" s="3"/>
      <c r="O8254"/>
      <c r="P8254"/>
      <c r="Q8254"/>
      <c r="U8254" s="969"/>
      <c r="V8254" s="38"/>
      <c r="W8254" s="38"/>
    </row>
    <row r="8255" spans="1:23" x14ac:dyDescent="0.35">
      <c r="A8255" s="1032">
        <v>76882</v>
      </c>
      <c r="B8255" s="1048">
        <v>0.67</v>
      </c>
      <c r="C8255" s="1073" t="s">
        <v>7604</v>
      </c>
      <c r="D8255" s="1126"/>
      <c r="E8255" s="996" t="s">
        <v>7428</v>
      </c>
      <c r="F8255" s="3"/>
      <c r="O8255"/>
      <c r="P8255"/>
      <c r="Q8255"/>
      <c r="U8255" s="969"/>
      <c r="V8255" s="38"/>
      <c r="W8255" s="38"/>
    </row>
    <row r="8256" spans="1:23" x14ac:dyDescent="0.35">
      <c r="A8256" s="1032">
        <v>76882</v>
      </c>
      <c r="B8256" s="1048">
        <v>0.67</v>
      </c>
      <c r="C8256" s="1073" t="s">
        <v>7605</v>
      </c>
      <c r="E8256" s="996" t="s">
        <v>7428</v>
      </c>
      <c r="F8256" s="3"/>
      <c r="O8256"/>
      <c r="P8256"/>
      <c r="Q8256"/>
      <c r="U8256" s="969"/>
      <c r="V8256" s="38"/>
      <c r="W8256" s="38"/>
    </row>
    <row r="8257" spans="1:23" x14ac:dyDescent="0.35">
      <c r="A8257" s="1032">
        <v>76882</v>
      </c>
      <c r="B8257" s="1048">
        <v>0.67</v>
      </c>
      <c r="C8257" s="1073" t="s">
        <v>7606</v>
      </c>
      <c r="D8257" s="1"/>
      <c r="E8257" s="996" t="s">
        <v>7428</v>
      </c>
      <c r="F8257" s="3"/>
      <c r="O8257"/>
      <c r="P8257"/>
      <c r="Q8257"/>
      <c r="U8257" s="969"/>
      <c r="V8257" s="38"/>
      <c r="W8257" s="38"/>
    </row>
    <row r="8258" spans="1:23" x14ac:dyDescent="0.35">
      <c r="A8258" s="1032">
        <v>76942</v>
      </c>
      <c r="B8258" s="1048">
        <v>0.65</v>
      </c>
      <c r="C8258" s="1073" t="s">
        <v>7600</v>
      </c>
      <c r="D8258" s="1"/>
      <c r="E8258" s="996" t="s">
        <v>7428</v>
      </c>
      <c r="F8258" s="3"/>
      <c r="O8258"/>
      <c r="P8258"/>
      <c r="Q8258"/>
      <c r="U8258" s="969"/>
      <c r="V8258" s="38"/>
      <c r="W8258" s="38"/>
    </row>
    <row r="8259" spans="1:23" x14ac:dyDescent="0.35">
      <c r="A8259" s="1032">
        <v>77047</v>
      </c>
      <c r="B8259" s="1048">
        <v>1.56</v>
      </c>
      <c r="C8259" s="1073" t="s">
        <v>7828</v>
      </c>
      <c r="D8259" s="1"/>
      <c r="E8259" s="996" t="s">
        <v>7428</v>
      </c>
      <c r="F8259" s="3"/>
      <c r="O8259"/>
      <c r="P8259"/>
      <c r="Q8259"/>
      <c r="U8259" s="969"/>
      <c r="V8259" s="38"/>
      <c r="W8259" s="38"/>
    </row>
    <row r="8260" spans="1:23" x14ac:dyDescent="0.35">
      <c r="A8260" s="1032">
        <v>77048</v>
      </c>
      <c r="B8260" s="1048">
        <v>2.0499999999999998</v>
      </c>
      <c r="C8260" s="1073" t="s">
        <v>7913</v>
      </c>
      <c r="D8260" s="1"/>
      <c r="E8260" s="996" t="s">
        <v>7428</v>
      </c>
      <c r="F8260" s="3"/>
      <c r="O8260"/>
      <c r="P8260"/>
      <c r="Q8260"/>
      <c r="U8260" s="969"/>
      <c r="V8260" s="38"/>
      <c r="W8260" s="38"/>
    </row>
    <row r="8261" spans="1:23" x14ac:dyDescent="0.35">
      <c r="A8261" s="1032">
        <v>77049</v>
      </c>
      <c r="B8261" s="1048">
        <v>2.2400000000000002</v>
      </c>
      <c r="C8261" s="1073" t="s">
        <v>7961</v>
      </c>
      <c r="D8261" s="1"/>
      <c r="E8261" s="996" t="s">
        <v>7428</v>
      </c>
      <c r="F8261" s="3"/>
      <c r="O8261"/>
      <c r="P8261"/>
      <c r="Q8261"/>
      <c r="U8261" s="969"/>
      <c r="V8261" s="38"/>
      <c r="W8261" s="38"/>
    </row>
    <row r="8262" spans="1:23" x14ac:dyDescent="0.35">
      <c r="A8262" s="1032">
        <v>77065</v>
      </c>
      <c r="B8262" s="1048">
        <v>0.79</v>
      </c>
      <c r="C8262" s="1073" t="s">
        <v>7626</v>
      </c>
      <c r="E8262" s="996" t="s">
        <v>7428</v>
      </c>
      <c r="F8262" s="3"/>
      <c r="O8262"/>
      <c r="P8262"/>
      <c r="Q8262"/>
      <c r="U8262" s="969"/>
      <c r="V8262" s="38"/>
      <c r="W8262" s="38"/>
    </row>
    <row r="8263" spans="1:23" x14ac:dyDescent="0.35">
      <c r="A8263" s="1032">
        <v>77065</v>
      </c>
      <c r="B8263" s="1048">
        <v>0.79</v>
      </c>
      <c r="C8263" s="1073" t="s">
        <v>7627</v>
      </c>
      <c r="E8263" s="996" t="s">
        <v>7428</v>
      </c>
      <c r="F8263" s="3"/>
      <c r="O8263"/>
      <c r="P8263"/>
      <c r="Q8263"/>
      <c r="U8263" s="969"/>
      <c r="V8263" s="38"/>
      <c r="W8263" s="38"/>
    </row>
    <row r="8264" spans="1:23" x14ac:dyDescent="0.35">
      <c r="A8264" s="1032">
        <v>77065</v>
      </c>
      <c r="B8264" s="1048">
        <v>0.79</v>
      </c>
      <c r="C8264" s="1073" t="s">
        <v>7628</v>
      </c>
      <c r="D8264" s="1"/>
      <c r="E8264" s="996" t="s">
        <v>7428</v>
      </c>
      <c r="F8264" s="3"/>
      <c r="O8264"/>
      <c r="P8264"/>
      <c r="Q8264"/>
      <c r="U8264" s="969"/>
      <c r="V8264" s="38"/>
      <c r="W8264" s="38"/>
    </row>
    <row r="8265" spans="1:23" x14ac:dyDescent="0.35">
      <c r="A8265" s="1032">
        <v>77065</v>
      </c>
      <c r="B8265" s="1048">
        <v>0.79</v>
      </c>
      <c r="C8265" s="1073" t="s">
        <v>7629</v>
      </c>
      <c r="D8265" s="1"/>
      <c r="E8265" s="996" t="s">
        <v>7428</v>
      </c>
      <c r="F8265" s="3"/>
      <c r="O8265"/>
      <c r="P8265"/>
      <c r="Q8265"/>
      <c r="U8265" s="969"/>
      <c r="V8265" s="38"/>
      <c r="W8265" s="38"/>
    </row>
    <row r="8266" spans="1:23" x14ac:dyDescent="0.35">
      <c r="A8266" s="1032">
        <v>77066</v>
      </c>
      <c r="B8266" s="1048">
        <v>0.98</v>
      </c>
      <c r="C8266" s="1073" t="s">
        <v>7661</v>
      </c>
      <c r="D8266" s="1"/>
      <c r="E8266" s="996" t="s">
        <v>7428</v>
      </c>
      <c r="F8266" s="3"/>
      <c r="O8266"/>
      <c r="P8266"/>
      <c r="Q8266"/>
      <c r="U8266" s="969"/>
      <c r="V8266" s="38"/>
      <c r="W8266" s="38"/>
    </row>
    <row r="8267" spans="1:23" x14ac:dyDescent="0.35">
      <c r="A8267" s="1032">
        <v>77066</v>
      </c>
      <c r="B8267" s="1048">
        <v>0.98</v>
      </c>
      <c r="C8267" s="1073" t="s">
        <v>7662</v>
      </c>
      <c r="D8267" s="1"/>
      <c r="E8267" s="996" t="s">
        <v>7428</v>
      </c>
      <c r="F8267" s="3"/>
      <c r="O8267"/>
      <c r="P8267"/>
      <c r="Q8267"/>
      <c r="U8267" s="969"/>
      <c r="V8267" s="38"/>
      <c r="W8267" s="38"/>
    </row>
    <row r="8268" spans="1:23" x14ac:dyDescent="0.35">
      <c r="A8268" s="1032">
        <v>77067</v>
      </c>
      <c r="B8268" s="1048">
        <v>0.74</v>
      </c>
      <c r="C8268" s="1073" t="s">
        <v>7615</v>
      </c>
      <c r="D8268" s="1"/>
      <c r="E8268" s="996" t="s">
        <v>7428</v>
      </c>
      <c r="F8268" s="3"/>
      <c r="O8268"/>
      <c r="P8268"/>
      <c r="Q8268"/>
      <c r="U8268" s="969"/>
      <c r="V8268" s="38"/>
      <c r="W8268" s="38"/>
    </row>
    <row r="8269" spans="1:23" x14ac:dyDescent="0.35">
      <c r="A8269" s="1032">
        <v>77067</v>
      </c>
      <c r="B8269" s="1048">
        <v>0.74</v>
      </c>
      <c r="C8269" s="1073" t="s">
        <v>7616</v>
      </c>
      <c r="D8269" s="1"/>
      <c r="E8269" s="996" t="s">
        <v>7428</v>
      </c>
      <c r="F8269" s="3"/>
      <c r="O8269"/>
      <c r="P8269"/>
      <c r="Q8269"/>
      <c r="U8269" s="969"/>
      <c r="V8269" s="38"/>
      <c r="W8269" s="38"/>
    </row>
    <row r="8270" spans="1:23" x14ac:dyDescent="0.35">
      <c r="A8270" s="1032">
        <v>77072</v>
      </c>
      <c r="B8270" s="1048">
        <v>0.19</v>
      </c>
      <c r="C8270" s="1073" t="s">
        <v>7501</v>
      </c>
      <c r="D8270" s="1"/>
      <c r="E8270" s="996" t="s">
        <v>7428</v>
      </c>
      <c r="F8270" s="3"/>
      <c r="O8270"/>
      <c r="P8270"/>
      <c r="Q8270"/>
      <c r="U8270" s="969"/>
      <c r="V8270" s="38"/>
      <c r="W8270" s="38"/>
    </row>
    <row r="8271" spans="1:23" x14ac:dyDescent="0.35">
      <c r="A8271" s="1032">
        <v>77073</v>
      </c>
      <c r="B8271" s="1048">
        <v>0.25</v>
      </c>
      <c r="C8271" s="1073" t="s">
        <v>7531</v>
      </c>
      <c r="D8271" s="1"/>
      <c r="E8271" s="996" t="s">
        <v>7428</v>
      </c>
      <c r="F8271" s="3"/>
      <c r="O8271"/>
      <c r="P8271"/>
      <c r="Q8271"/>
      <c r="U8271" s="969"/>
      <c r="V8271" s="38"/>
      <c r="W8271" s="38"/>
    </row>
    <row r="8272" spans="1:23" x14ac:dyDescent="0.35">
      <c r="A8272" s="1032">
        <v>77073</v>
      </c>
      <c r="B8272" s="1048">
        <v>0.25</v>
      </c>
      <c r="C8272" s="1073" t="s">
        <v>7532</v>
      </c>
      <c r="D8272" s="1"/>
      <c r="E8272" s="996" t="s">
        <v>7428</v>
      </c>
      <c r="F8272" s="3"/>
      <c r="O8272"/>
      <c r="P8272"/>
      <c r="Q8272"/>
      <c r="U8272" s="969"/>
      <c r="V8272" s="38"/>
      <c r="W8272" s="38"/>
    </row>
    <row r="8273" spans="1:23" x14ac:dyDescent="0.35">
      <c r="A8273" s="1032">
        <v>77074</v>
      </c>
      <c r="B8273" s="1048">
        <v>0.43</v>
      </c>
      <c r="C8273" s="1073" t="s">
        <v>7558</v>
      </c>
      <c r="D8273" s="1"/>
      <c r="E8273" s="996" t="s">
        <v>7428</v>
      </c>
      <c r="F8273" s="3"/>
      <c r="O8273"/>
      <c r="P8273"/>
      <c r="Q8273"/>
      <c r="U8273" s="969"/>
      <c r="V8273" s="38"/>
      <c r="W8273" s="38"/>
    </row>
    <row r="8274" spans="1:23" x14ac:dyDescent="0.35">
      <c r="A8274" s="1032">
        <v>77075</v>
      </c>
      <c r="B8274" s="1048">
        <v>0.54</v>
      </c>
      <c r="C8274" s="1073" t="s">
        <v>7585</v>
      </c>
      <c r="D8274" s="1"/>
      <c r="E8274" s="996" t="s">
        <v>7428</v>
      </c>
      <c r="F8274" s="3"/>
      <c r="O8274"/>
      <c r="P8274"/>
      <c r="Q8274"/>
      <c r="U8274" s="969"/>
      <c r="V8274" s="38"/>
      <c r="W8274" s="38"/>
    </row>
    <row r="8275" spans="1:23" x14ac:dyDescent="0.35">
      <c r="A8275" s="1032">
        <v>77077</v>
      </c>
      <c r="B8275" s="1048">
        <v>0.32</v>
      </c>
      <c r="C8275" s="1073" t="s">
        <v>7552</v>
      </c>
      <c r="D8275" s="1"/>
      <c r="E8275" s="996" t="s">
        <v>7428</v>
      </c>
      <c r="F8275" s="3"/>
      <c r="O8275"/>
      <c r="P8275"/>
      <c r="Q8275"/>
      <c r="U8275" s="969"/>
      <c r="V8275" s="38"/>
      <c r="W8275" s="38"/>
    </row>
    <row r="8276" spans="1:23" x14ac:dyDescent="0.35">
      <c r="A8276" s="1032">
        <v>77080</v>
      </c>
      <c r="B8276" s="1048">
        <v>0.2</v>
      </c>
      <c r="C8276" s="1073" t="s">
        <v>7506</v>
      </c>
      <c r="D8276" s="1"/>
      <c r="E8276" s="996" t="s">
        <v>7428</v>
      </c>
      <c r="F8276" s="3"/>
      <c r="O8276"/>
      <c r="P8276"/>
      <c r="Q8276"/>
      <c r="U8276" s="969"/>
      <c r="V8276" s="38"/>
      <c r="W8276" s="38"/>
    </row>
    <row r="8277" spans="1:23" x14ac:dyDescent="0.35">
      <c r="A8277" s="1032">
        <v>78012</v>
      </c>
      <c r="B8277" s="1048">
        <v>0.19</v>
      </c>
      <c r="C8277" s="1073" t="s">
        <v>7502</v>
      </c>
      <c r="D8277" s="1"/>
      <c r="E8277" s="996" t="s">
        <v>7428</v>
      </c>
      <c r="F8277" s="3"/>
      <c r="O8277"/>
      <c r="P8277"/>
      <c r="Q8277"/>
      <c r="U8277" s="969"/>
      <c r="V8277" s="38"/>
      <c r="W8277" s="38"/>
    </row>
    <row r="8278" spans="1:23" x14ac:dyDescent="0.35">
      <c r="A8278" s="1032">
        <v>78013</v>
      </c>
      <c r="B8278" s="1048">
        <v>0.36</v>
      </c>
      <c r="C8278" s="1073" t="s">
        <v>7556</v>
      </c>
      <c r="D8278" s="1"/>
      <c r="E8278" s="996" t="s">
        <v>7428</v>
      </c>
      <c r="F8278" s="3"/>
      <c r="O8278"/>
      <c r="P8278"/>
      <c r="Q8278"/>
      <c r="U8278" s="969"/>
      <c r="V8278" s="38"/>
      <c r="W8278" s="38"/>
    </row>
    <row r="8279" spans="1:23" x14ac:dyDescent="0.35">
      <c r="A8279" s="1032">
        <v>78014</v>
      </c>
      <c r="B8279" s="1048">
        <v>0.49</v>
      </c>
      <c r="C8279" s="1073" t="s">
        <v>7565</v>
      </c>
      <c r="D8279" s="1"/>
      <c r="E8279" s="996" t="s">
        <v>7428</v>
      </c>
      <c r="F8279" s="3"/>
      <c r="O8279"/>
      <c r="P8279"/>
      <c r="Q8279"/>
      <c r="U8279" s="969"/>
      <c r="V8279" s="38"/>
      <c r="W8279" s="38"/>
    </row>
    <row r="8280" spans="1:23" x14ac:dyDescent="0.35">
      <c r="A8280" s="1032">
        <v>78018</v>
      </c>
      <c r="B8280" s="1048">
        <v>0.84</v>
      </c>
      <c r="C8280" s="1073" t="s">
        <v>7637</v>
      </c>
      <c r="D8280" s="1"/>
      <c r="E8280" s="996" t="s">
        <v>7428</v>
      </c>
      <c r="F8280" s="3"/>
      <c r="O8280"/>
      <c r="P8280"/>
      <c r="Q8280"/>
      <c r="U8280" s="969"/>
      <c r="V8280" s="38"/>
      <c r="W8280" s="38"/>
    </row>
    <row r="8281" spans="1:23" x14ac:dyDescent="0.35">
      <c r="A8281" s="1032">
        <v>78215</v>
      </c>
      <c r="B8281" s="1048">
        <v>0.48</v>
      </c>
      <c r="C8281" s="1073" t="s">
        <v>7563</v>
      </c>
      <c r="D8281" s="1"/>
      <c r="E8281" s="996" t="s">
        <v>7428</v>
      </c>
      <c r="F8281" s="3"/>
      <c r="O8281"/>
      <c r="P8281"/>
      <c r="Q8281"/>
      <c r="U8281" s="969"/>
      <c r="V8281" s="38"/>
      <c r="W8281" s="38"/>
    </row>
    <row r="8282" spans="1:23" x14ac:dyDescent="0.35">
      <c r="A8282" s="1032">
        <v>78216</v>
      </c>
      <c r="B8282" s="1048">
        <v>0.56000000000000005</v>
      </c>
      <c r="C8282" s="1073" t="s">
        <v>7588</v>
      </c>
      <c r="D8282" s="1"/>
      <c r="E8282" s="996" t="s">
        <v>7428</v>
      </c>
      <c r="F8282" s="3"/>
      <c r="O8282"/>
      <c r="P8282"/>
      <c r="Q8282"/>
      <c r="U8282" s="969"/>
      <c r="V8282" s="38"/>
      <c r="W8282" s="38"/>
    </row>
    <row r="8283" spans="1:23" x14ac:dyDescent="0.35">
      <c r="A8283" s="1032">
        <v>78226</v>
      </c>
      <c r="B8283" s="1048">
        <v>0.72</v>
      </c>
      <c r="C8283" s="1073" t="s">
        <v>7611</v>
      </c>
      <c r="D8283" s="1"/>
      <c r="E8283" s="996" t="s">
        <v>7428</v>
      </c>
      <c r="F8283" s="3"/>
      <c r="O8283"/>
      <c r="P8283"/>
      <c r="Q8283"/>
      <c r="U8283" s="969"/>
      <c r="V8283" s="38"/>
      <c r="W8283" s="38"/>
    </row>
    <row r="8284" spans="1:23" x14ac:dyDescent="0.35">
      <c r="A8284" s="1032">
        <v>78227</v>
      </c>
      <c r="B8284" s="1048">
        <v>0.88</v>
      </c>
      <c r="C8284" s="1073" t="s">
        <v>7640</v>
      </c>
      <c r="D8284" s="1"/>
      <c r="E8284" s="996" t="s">
        <v>7428</v>
      </c>
      <c r="F8284" s="3"/>
      <c r="O8284"/>
      <c r="P8284"/>
      <c r="Q8284"/>
      <c r="U8284" s="969"/>
      <c r="V8284" s="38"/>
      <c r="W8284" s="38"/>
    </row>
    <row r="8285" spans="1:23" x14ac:dyDescent="0.35">
      <c r="A8285" s="1032">
        <v>78264</v>
      </c>
      <c r="B8285" s="1048">
        <v>0.77</v>
      </c>
      <c r="C8285" s="1073" t="s">
        <v>7618</v>
      </c>
      <c r="D8285" s="1"/>
      <c r="E8285" s="996" t="s">
        <v>7428</v>
      </c>
      <c r="F8285" s="3"/>
      <c r="O8285"/>
      <c r="P8285"/>
      <c r="Q8285"/>
      <c r="U8285" s="969"/>
      <c r="V8285" s="38"/>
      <c r="W8285" s="38"/>
    </row>
    <row r="8286" spans="1:23" x14ac:dyDescent="0.35">
      <c r="A8286" s="1032">
        <v>78278</v>
      </c>
      <c r="B8286" s="1048">
        <v>0.97</v>
      </c>
      <c r="C8286" s="1073" t="s">
        <v>7644</v>
      </c>
      <c r="D8286" s="1"/>
      <c r="E8286" s="996" t="s">
        <v>7428</v>
      </c>
      <c r="F8286" s="3"/>
      <c r="O8286"/>
      <c r="P8286"/>
      <c r="Q8286"/>
      <c r="U8286" s="969"/>
      <c r="V8286" s="38"/>
      <c r="W8286" s="38"/>
    </row>
    <row r="8287" spans="1:23" x14ac:dyDescent="0.35">
      <c r="A8287" s="1032">
        <v>78290</v>
      </c>
      <c r="B8287" s="1048">
        <v>0.66</v>
      </c>
      <c r="C8287" s="1073" t="s">
        <v>7603</v>
      </c>
      <c r="D8287" s="1"/>
      <c r="E8287" s="996" t="s">
        <v>7428</v>
      </c>
      <c r="F8287" s="3"/>
      <c r="O8287"/>
      <c r="P8287"/>
      <c r="Q8287"/>
      <c r="U8287" s="969"/>
      <c r="V8287" s="38"/>
      <c r="W8287" s="38"/>
    </row>
    <row r="8288" spans="1:23" x14ac:dyDescent="0.35">
      <c r="A8288" s="1032">
        <v>78300</v>
      </c>
      <c r="B8288" s="1048">
        <v>0.6</v>
      </c>
      <c r="C8288" s="1073" t="s">
        <v>7596</v>
      </c>
      <c r="D8288" s="38"/>
      <c r="E8288" s="996" t="s">
        <v>7428</v>
      </c>
      <c r="F8288" s="244"/>
      <c r="O8288"/>
      <c r="P8288"/>
      <c r="Q8288"/>
      <c r="U8288" s="969"/>
      <c r="V8288" s="38"/>
      <c r="W8288" s="38"/>
    </row>
    <row r="8289" spans="1:23" x14ac:dyDescent="0.35">
      <c r="A8289" s="1032">
        <v>78305</v>
      </c>
      <c r="B8289" s="1048">
        <v>0.81</v>
      </c>
      <c r="C8289" s="1073" t="s">
        <v>7632</v>
      </c>
      <c r="D8289" s="1"/>
      <c r="E8289" s="996" t="s">
        <v>7428</v>
      </c>
      <c r="F8289" s="3"/>
      <c r="O8289"/>
      <c r="P8289"/>
      <c r="Q8289"/>
      <c r="U8289" s="969"/>
      <c r="V8289" s="38"/>
      <c r="W8289" s="38"/>
    </row>
    <row r="8290" spans="1:23" x14ac:dyDescent="0.35">
      <c r="A8290" s="1032">
        <v>78306</v>
      </c>
      <c r="B8290" s="1048">
        <v>0.84</v>
      </c>
      <c r="C8290" s="1073" t="s">
        <v>7638</v>
      </c>
      <c r="D8290" s="1"/>
      <c r="E8290" s="996" t="s">
        <v>7428</v>
      </c>
      <c r="F8290" s="3"/>
      <c r="O8290"/>
      <c r="P8290"/>
      <c r="Q8290"/>
      <c r="U8290" s="969"/>
      <c r="V8290" s="38"/>
      <c r="W8290" s="38"/>
    </row>
    <row r="8291" spans="1:23" x14ac:dyDescent="0.35">
      <c r="A8291" s="1032">
        <v>78315</v>
      </c>
      <c r="B8291" s="1048">
        <v>0.99</v>
      </c>
      <c r="C8291" s="1073" t="s">
        <v>7664</v>
      </c>
      <c r="D8291" s="1"/>
      <c r="E8291" s="996" t="s">
        <v>7428</v>
      </c>
      <c r="F8291" s="3"/>
      <c r="O8291"/>
      <c r="P8291"/>
      <c r="Q8291"/>
      <c r="U8291" s="969"/>
      <c r="V8291" s="38"/>
      <c r="W8291" s="38"/>
    </row>
    <row r="8292" spans="1:23" x14ac:dyDescent="0.35">
      <c r="A8292" s="1032">
        <v>78472</v>
      </c>
      <c r="B8292" s="1048">
        <v>0.96</v>
      </c>
      <c r="C8292" s="1073" t="s">
        <v>7642</v>
      </c>
      <c r="D8292" s="1"/>
      <c r="E8292" s="996" t="s">
        <v>7428</v>
      </c>
      <c r="F8292" s="3"/>
      <c r="O8292"/>
      <c r="P8292"/>
      <c r="Q8292"/>
      <c r="U8292" s="969"/>
      <c r="V8292" s="38"/>
      <c r="W8292" s="38"/>
    </row>
    <row r="8293" spans="1:23" x14ac:dyDescent="0.35">
      <c r="A8293" s="1032">
        <v>78473</v>
      </c>
      <c r="B8293" s="1048">
        <v>1.43</v>
      </c>
      <c r="C8293" s="1073" t="s">
        <v>7817</v>
      </c>
      <c r="D8293" s="1"/>
      <c r="E8293" s="996" t="s">
        <v>7428</v>
      </c>
      <c r="F8293" s="3"/>
      <c r="O8293"/>
      <c r="P8293"/>
      <c r="Q8293"/>
      <c r="U8293" s="969"/>
      <c r="V8293" s="38"/>
      <c r="W8293" s="38"/>
    </row>
    <row r="8294" spans="1:23" x14ac:dyDescent="0.35">
      <c r="A8294" s="1032">
        <v>78580</v>
      </c>
      <c r="B8294" s="1048">
        <v>0.72</v>
      </c>
      <c r="C8294" s="1073" t="s">
        <v>7612</v>
      </c>
      <c r="D8294" s="1"/>
      <c r="E8294" s="996" t="s">
        <v>7428</v>
      </c>
      <c r="F8294" s="3"/>
      <c r="O8294"/>
      <c r="P8294"/>
      <c r="Q8294"/>
      <c r="U8294" s="969"/>
      <c r="V8294" s="38"/>
      <c r="W8294" s="38"/>
    </row>
    <row r="8295" spans="1:23" x14ac:dyDescent="0.35">
      <c r="A8295" s="1032">
        <v>78582</v>
      </c>
      <c r="B8295" s="1048">
        <v>1.04</v>
      </c>
      <c r="C8295" s="1073" t="s">
        <v>7666</v>
      </c>
      <c r="D8295" s="1"/>
      <c r="E8295" s="996" t="s">
        <v>7428</v>
      </c>
      <c r="F8295" s="3"/>
      <c r="O8295"/>
      <c r="P8295"/>
      <c r="Q8295"/>
      <c r="U8295" s="969"/>
      <c r="V8295" s="38"/>
      <c r="W8295" s="38"/>
    </row>
    <row r="8296" spans="1:23" x14ac:dyDescent="0.35">
      <c r="A8296" s="1032">
        <v>78597</v>
      </c>
      <c r="B8296" s="1048">
        <v>0.73</v>
      </c>
      <c r="C8296" s="1073" t="s">
        <v>7614</v>
      </c>
      <c r="D8296" s="1"/>
      <c r="E8296" s="996" t="s">
        <v>7428</v>
      </c>
      <c r="F8296" s="3"/>
      <c r="O8296"/>
      <c r="P8296"/>
      <c r="Q8296"/>
      <c r="U8296" s="969"/>
      <c r="V8296" s="38"/>
      <c r="W8296" s="38"/>
    </row>
    <row r="8297" spans="1:23" x14ac:dyDescent="0.35">
      <c r="A8297" s="1032">
        <v>78802</v>
      </c>
      <c r="B8297" s="1048">
        <v>0.78</v>
      </c>
      <c r="C8297" s="1073" t="s">
        <v>7620</v>
      </c>
      <c r="D8297" s="1"/>
      <c r="E8297" s="996" t="s">
        <v>7428</v>
      </c>
      <c r="F8297" s="3"/>
      <c r="O8297"/>
      <c r="P8297"/>
      <c r="Q8297"/>
      <c r="U8297" s="969"/>
      <c r="V8297" s="38"/>
      <c r="W8297" s="38"/>
    </row>
    <row r="8298" spans="1:23" x14ac:dyDescent="0.35">
      <c r="A8298" s="1032">
        <v>78803</v>
      </c>
      <c r="B8298" s="1048">
        <v>1.06</v>
      </c>
      <c r="C8298" s="1073" t="s">
        <v>7673</v>
      </c>
      <c r="D8298" s="1"/>
      <c r="E8298" s="996" t="s">
        <v>7428</v>
      </c>
      <c r="F8298" s="3"/>
      <c r="O8298"/>
      <c r="P8298"/>
      <c r="Q8298"/>
      <c r="U8298" s="969"/>
      <c r="V8298" s="38"/>
      <c r="W8298" s="38"/>
    </row>
    <row r="8299" spans="1:23" x14ac:dyDescent="0.35">
      <c r="A8299" s="1032">
        <v>78804</v>
      </c>
      <c r="B8299" s="1048">
        <v>0.98</v>
      </c>
      <c r="C8299" s="1073" t="s">
        <v>7663</v>
      </c>
      <c r="D8299" s="1"/>
      <c r="E8299" s="996" t="s">
        <v>7428</v>
      </c>
      <c r="F8299" s="3"/>
      <c r="O8299"/>
      <c r="P8299"/>
      <c r="Q8299"/>
      <c r="U8299" s="969"/>
      <c r="V8299" s="38"/>
      <c r="W8299" s="38"/>
    </row>
    <row r="8300" spans="1:23" x14ac:dyDescent="0.35">
      <c r="A8300" s="1032">
        <v>93306</v>
      </c>
      <c r="B8300" s="1048">
        <v>1.42</v>
      </c>
      <c r="C8300" s="1073" t="s">
        <v>7815</v>
      </c>
      <c r="D8300" s="1"/>
      <c r="E8300" s="996" t="s">
        <v>7428</v>
      </c>
      <c r="F8300" s="3"/>
      <c r="O8300"/>
      <c r="P8300"/>
      <c r="Q8300"/>
      <c r="U8300" s="969"/>
      <c r="V8300" s="38"/>
      <c r="W8300" s="38"/>
    </row>
    <row r="8301" spans="1:23" x14ac:dyDescent="0.35">
      <c r="A8301" s="1032">
        <v>93880</v>
      </c>
      <c r="B8301" s="1048">
        <v>0.78</v>
      </c>
      <c r="C8301" s="1073" t="s">
        <v>6303</v>
      </c>
      <c r="D8301" s="1"/>
      <c r="E8301" s="996" t="s">
        <v>7428</v>
      </c>
      <c r="F8301" s="3"/>
      <c r="O8301"/>
      <c r="P8301"/>
      <c r="Q8301"/>
      <c r="U8301" s="969"/>
      <c r="V8301" s="38"/>
      <c r="W8301" s="38"/>
    </row>
    <row r="8302" spans="1:23" x14ac:dyDescent="0.35">
      <c r="A8302" s="1032">
        <v>93882</v>
      </c>
      <c r="B8302" s="1048">
        <v>0.49</v>
      </c>
      <c r="C8302" s="1073" t="s">
        <v>7566</v>
      </c>
      <c r="D8302" s="1"/>
      <c r="E8302" s="996" t="s">
        <v>7428</v>
      </c>
      <c r="F8302" s="3"/>
      <c r="O8302"/>
      <c r="P8302"/>
      <c r="Q8302"/>
      <c r="U8302" s="969"/>
      <c r="V8302" s="38"/>
      <c r="W8302" s="38"/>
    </row>
    <row r="8303" spans="1:23" x14ac:dyDescent="0.35">
      <c r="A8303" s="1032">
        <v>93923</v>
      </c>
      <c r="B8303" s="1048">
        <v>0.44</v>
      </c>
      <c r="C8303" s="1073" t="s">
        <v>7559</v>
      </c>
      <c r="D8303" s="1"/>
      <c r="E8303" s="996" t="s">
        <v>7428</v>
      </c>
      <c r="F8303" s="3"/>
      <c r="O8303"/>
      <c r="P8303"/>
      <c r="Q8303"/>
      <c r="U8303" s="969"/>
      <c r="V8303" s="38"/>
      <c r="W8303" s="38"/>
    </row>
    <row r="8304" spans="1:23" x14ac:dyDescent="0.35">
      <c r="A8304" s="1032">
        <v>93925</v>
      </c>
      <c r="B8304" s="1048">
        <v>0.78</v>
      </c>
      <c r="C8304" s="1073" t="s">
        <v>7621</v>
      </c>
      <c r="D8304" s="1"/>
      <c r="E8304" s="996" t="s">
        <v>7428</v>
      </c>
      <c r="F8304" s="3"/>
      <c r="O8304"/>
      <c r="P8304"/>
      <c r="Q8304"/>
      <c r="U8304" s="969"/>
      <c r="V8304" s="38"/>
      <c r="W8304" s="38"/>
    </row>
    <row r="8305" spans="1:23" x14ac:dyDescent="0.35">
      <c r="A8305" s="1032">
        <v>93930</v>
      </c>
      <c r="B8305" s="1048">
        <v>0.78</v>
      </c>
      <c r="C8305" s="1073" t="s">
        <v>7622</v>
      </c>
      <c r="D8305" s="1"/>
      <c r="E8305" s="996" t="s">
        <v>7428</v>
      </c>
      <c r="F8305" s="3"/>
      <c r="O8305"/>
      <c r="P8305"/>
      <c r="Q8305"/>
      <c r="U8305" s="969"/>
      <c r="V8305" s="38"/>
      <c r="W8305" s="38"/>
    </row>
    <row r="8306" spans="1:23" x14ac:dyDescent="0.35">
      <c r="A8306" s="1032">
        <v>93931</v>
      </c>
      <c r="B8306" s="1048">
        <v>0.49</v>
      </c>
      <c r="C8306" s="1073" t="s">
        <v>7567</v>
      </c>
      <c r="D8306" s="1"/>
      <c r="E8306" s="996" t="s">
        <v>7428</v>
      </c>
      <c r="F8306" s="3"/>
      <c r="O8306"/>
      <c r="P8306"/>
      <c r="Q8306"/>
      <c r="U8306" s="969"/>
      <c r="V8306" s="38"/>
      <c r="W8306" s="38"/>
    </row>
    <row r="8307" spans="1:23" x14ac:dyDescent="0.35">
      <c r="A8307" s="1032">
        <v>93931</v>
      </c>
      <c r="B8307" s="1048">
        <v>0.49</v>
      </c>
      <c r="C8307" s="1073" t="s">
        <v>7568</v>
      </c>
      <c r="D8307" s="1"/>
      <c r="E8307" s="996" t="s">
        <v>7428</v>
      </c>
      <c r="F8307" s="3"/>
      <c r="O8307"/>
      <c r="P8307"/>
      <c r="Q8307"/>
      <c r="U8307" s="969"/>
      <c r="V8307" s="38"/>
      <c r="W8307" s="38"/>
    </row>
    <row r="8308" spans="1:23" x14ac:dyDescent="0.35">
      <c r="A8308" s="1032">
        <v>93970</v>
      </c>
      <c r="B8308" s="1048">
        <v>0.68</v>
      </c>
      <c r="C8308" s="1073" t="s">
        <v>7607</v>
      </c>
      <c r="D8308" s="1"/>
      <c r="E8308" s="996" t="s">
        <v>7428</v>
      </c>
      <c r="F8308" s="3"/>
      <c r="O8308"/>
      <c r="P8308"/>
      <c r="Q8308"/>
      <c r="U8308" s="969"/>
      <c r="V8308" s="38"/>
      <c r="W8308" s="38"/>
    </row>
    <row r="8309" spans="1:23" x14ac:dyDescent="0.35">
      <c r="A8309" s="1032">
        <v>93971</v>
      </c>
      <c r="B8309" s="1048">
        <v>0.44</v>
      </c>
      <c r="C8309" s="1073" t="s">
        <v>7560</v>
      </c>
      <c r="D8309" s="1"/>
      <c r="E8309" s="996" t="s">
        <v>7428</v>
      </c>
      <c r="F8309" s="3"/>
      <c r="O8309"/>
      <c r="P8309"/>
      <c r="Q8309"/>
      <c r="U8309" s="969"/>
      <c r="V8309" s="38"/>
      <c r="W8309" s="38"/>
    </row>
    <row r="8310" spans="1:23" x14ac:dyDescent="0.35">
      <c r="A8310" s="1032">
        <v>93971</v>
      </c>
      <c r="B8310" s="1048">
        <v>0.44</v>
      </c>
      <c r="C8310" s="1073" t="s">
        <v>7561</v>
      </c>
      <c r="D8310" s="1"/>
      <c r="E8310" s="996" t="s">
        <v>7428</v>
      </c>
      <c r="F8310" s="3"/>
      <c r="O8310"/>
      <c r="P8310"/>
      <c r="Q8310"/>
      <c r="U8310" s="969"/>
      <c r="V8310" s="38"/>
      <c r="W8310" s="38"/>
    </row>
    <row r="8311" spans="1:23" x14ac:dyDescent="0.35">
      <c r="A8311" s="1032">
        <v>93975</v>
      </c>
      <c r="B8311" s="1048">
        <v>1.1299999999999999</v>
      </c>
      <c r="C8311" s="1073" t="s">
        <v>7708</v>
      </c>
      <c r="D8311" s="1"/>
      <c r="E8311" s="996" t="s">
        <v>7428</v>
      </c>
      <c r="F8311" s="3"/>
      <c r="O8311"/>
      <c r="P8311"/>
      <c r="Q8311"/>
      <c r="U8311" s="969"/>
      <c r="V8311" s="38"/>
      <c r="W8311" s="38"/>
    </row>
    <row r="8312" spans="1:23" x14ac:dyDescent="0.35">
      <c r="A8312" s="1032">
        <v>93976</v>
      </c>
      <c r="B8312" s="1048">
        <v>0.78</v>
      </c>
      <c r="C8312" s="1073" t="s">
        <v>7623</v>
      </c>
      <c r="D8312" s="1115"/>
      <c r="E8312" s="996" t="s">
        <v>7428</v>
      </c>
      <c r="F8312" s="3"/>
      <c r="O8312"/>
      <c r="P8312"/>
      <c r="Q8312"/>
      <c r="U8312" s="969"/>
      <c r="V8312" s="38"/>
      <c r="W8312" s="38"/>
    </row>
    <row r="8313" spans="1:23" x14ac:dyDescent="0.35">
      <c r="A8313" s="1032">
        <v>93978</v>
      </c>
      <c r="B8313" s="1048">
        <v>0.78</v>
      </c>
      <c r="C8313" s="1073" t="s">
        <v>7624</v>
      </c>
      <c r="D8313" s="1115"/>
      <c r="E8313" s="996" t="s">
        <v>7428</v>
      </c>
      <c r="F8313" s="3"/>
      <c r="O8313"/>
      <c r="P8313"/>
      <c r="Q8313"/>
      <c r="U8313" s="969"/>
      <c r="V8313" s="38"/>
      <c r="W8313" s="38"/>
    </row>
    <row r="8314" spans="1:23" x14ac:dyDescent="0.35">
      <c r="A8314" s="1032" t="s">
        <v>7964</v>
      </c>
      <c r="B8314" s="1048">
        <v>4.2</v>
      </c>
      <c r="C8314" s="1073" t="s">
        <v>7965</v>
      </c>
      <c r="D8314" s="1"/>
      <c r="E8314" s="996" t="s">
        <v>7428</v>
      </c>
      <c r="F8314" s="3"/>
      <c r="O8314"/>
      <c r="P8314"/>
      <c r="Q8314"/>
      <c r="U8314" s="969"/>
      <c r="V8314" s="38"/>
      <c r="W8314" s="38"/>
    </row>
    <row r="8315" spans="1:23" x14ac:dyDescent="0.35">
      <c r="A8315" s="1032" t="s">
        <v>478</v>
      </c>
      <c r="B8315" s="1048">
        <v>1.42</v>
      </c>
      <c r="C8315" s="1073" t="s">
        <v>7816</v>
      </c>
      <c r="D8315" s="1"/>
      <c r="E8315" s="996" t="s">
        <v>7428</v>
      </c>
      <c r="F8315" s="3"/>
      <c r="O8315"/>
      <c r="P8315"/>
      <c r="Q8315"/>
      <c r="U8315" s="969"/>
      <c r="V8315" s="38"/>
      <c r="W8315" s="38"/>
    </row>
    <row r="8316" spans="1:23" x14ac:dyDescent="0.35">
      <c r="A8316" s="1032" t="s">
        <v>2070</v>
      </c>
      <c r="B8316" s="1048">
        <v>1.34</v>
      </c>
      <c r="C8316" s="1073" t="s">
        <v>7801</v>
      </c>
      <c r="E8316" s="996" t="s">
        <v>7428</v>
      </c>
      <c r="F8316" s="3"/>
      <c r="O8316"/>
      <c r="P8316"/>
      <c r="Q8316"/>
      <c r="U8316" s="969"/>
      <c r="V8316" s="38"/>
      <c r="W8316" s="38"/>
    </row>
    <row r="8317" spans="1:23" x14ac:dyDescent="0.35">
      <c r="A8317" s="1032" t="s">
        <v>3552</v>
      </c>
      <c r="B8317" s="1048">
        <v>1.38</v>
      </c>
      <c r="C8317" s="1073" t="s">
        <v>7806</v>
      </c>
      <c r="D8317" s="1"/>
      <c r="E8317" s="996" t="s">
        <v>7428</v>
      </c>
      <c r="F8317" s="3"/>
      <c r="O8317"/>
      <c r="P8317"/>
      <c r="Q8317"/>
      <c r="U8317" s="969"/>
      <c r="V8317" s="38"/>
      <c r="W8317" s="38"/>
    </row>
    <row r="8318" spans="1:23" x14ac:dyDescent="0.35">
      <c r="A8318" s="1032" t="s">
        <v>3552</v>
      </c>
      <c r="B8318" s="1048">
        <v>1.38</v>
      </c>
      <c r="C8318" s="1073" t="s">
        <v>7807</v>
      </c>
      <c r="D8318" s="1"/>
      <c r="E8318" s="996" t="s">
        <v>7428</v>
      </c>
      <c r="F8318" s="3"/>
      <c r="O8318"/>
      <c r="P8318"/>
      <c r="Q8318"/>
      <c r="U8318" s="969"/>
      <c r="V8318" s="38"/>
      <c r="W8318" s="38"/>
    </row>
    <row r="8319" spans="1:23" x14ac:dyDescent="0.35">
      <c r="A8319" s="1032" t="s">
        <v>3580</v>
      </c>
      <c r="B8319" s="1048">
        <v>1.57</v>
      </c>
      <c r="C8319" s="1073" t="s">
        <v>7831</v>
      </c>
      <c r="D8319" s="1"/>
      <c r="E8319" s="996" t="s">
        <v>7428</v>
      </c>
      <c r="F8319" s="3"/>
      <c r="O8319"/>
      <c r="P8319"/>
      <c r="Q8319"/>
      <c r="U8319" s="969"/>
      <c r="V8319" s="38"/>
      <c r="W8319" s="38"/>
    </row>
    <row r="8320" spans="1:23" x14ac:dyDescent="0.35">
      <c r="A8320" s="1032" t="s">
        <v>863</v>
      </c>
      <c r="B8320" s="1048">
        <v>1.33</v>
      </c>
      <c r="C8320" s="1073" t="s">
        <v>7799</v>
      </c>
      <c r="E8320" s="996" t="s">
        <v>7428</v>
      </c>
      <c r="F8320" s="3"/>
      <c r="O8320"/>
      <c r="P8320"/>
      <c r="Q8320"/>
      <c r="U8320" s="969"/>
      <c r="V8320" s="38"/>
      <c r="W8320" s="38"/>
    </row>
    <row r="8321" spans="1:23" x14ac:dyDescent="0.35">
      <c r="A8321" s="1032" t="s">
        <v>863</v>
      </c>
      <c r="B8321" s="1048">
        <v>1.33</v>
      </c>
      <c r="C8321" s="1073" t="s">
        <v>7800</v>
      </c>
      <c r="E8321" s="996" t="s">
        <v>7428</v>
      </c>
      <c r="F8321" s="3"/>
      <c r="O8321"/>
      <c r="P8321"/>
      <c r="Q8321"/>
      <c r="U8321" s="969"/>
      <c r="V8321" s="38"/>
      <c r="W8321" s="38"/>
    </row>
    <row r="8322" spans="1:23" x14ac:dyDescent="0.35">
      <c r="A8322" s="1032" t="s">
        <v>1187</v>
      </c>
      <c r="B8322" s="1048">
        <v>1.38</v>
      </c>
      <c r="C8322" s="1073" t="s">
        <v>7804</v>
      </c>
      <c r="D8322" s="1"/>
      <c r="E8322" s="996" t="s">
        <v>7428</v>
      </c>
      <c r="F8322" s="3"/>
      <c r="O8322"/>
      <c r="P8322"/>
      <c r="Q8322"/>
      <c r="U8322" s="969"/>
      <c r="V8322" s="38"/>
      <c r="W8322" s="38"/>
    </row>
    <row r="8323" spans="1:23" x14ac:dyDescent="0.35">
      <c r="A8323" s="1032" t="s">
        <v>1187</v>
      </c>
      <c r="B8323" s="1048">
        <v>1.38</v>
      </c>
      <c r="C8323" s="1073" t="s">
        <v>7805</v>
      </c>
      <c r="D8323" s="1"/>
      <c r="E8323" s="996" t="s">
        <v>7428</v>
      </c>
      <c r="F8323" s="3"/>
      <c r="O8323"/>
      <c r="P8323"/>
      <c r="Q8323"/>
      <c r="U8323" s="969"/>
      <c r="V8323" s="38"/>
      <c r="W8323" s="38"/>
    </row>
    <row r="8324" spans="1:23" x14ac:dyDescent="0.35">
      <c r="A8324" s="1032" t="s">
        <v>7829</v>
      </c>
      <c r="B8324" s="1048">
        <v>1.57</v>
      </c>
      <c r="C8324" s="1073" t="s">
        <v>7830</v>
      </c>
      <c r="D8324" s="1"/>
      <c r="E8324" s="996" t="s">
        <v>7428</v>
      </c>
      <c r="F8324" s="3"/>
      <c r="O8324"/>
      <c r="P8324"/>
      <c r="Q8324"/>
      <c r="U8324" s="969"/>
      <c r="V8324" s="38"/>
      <c r="W8324" s="38"/>
    </row>
    <row r="8325" spans="1:23" x14ac:dyDescent="0.35">
      <c r="A8325" s="1496">
        <v>70200</v>
      </c>
      <c r="B8325" s="1497">
        <v>0.27</v>
      </c>
      <c r="C8325" s="1498" t="s">
        <v>7968</v>
      </c>
      <c r="D8325" s="1"/>
      <c r="E8325" s="1002" t="s">
        <v>7967</v>
      </c>
      <c r="F8325" s="3"/>
      <c r="O8325"/>
      <c r="P8325"/>
      <c r="Q8325"/>
      <c r="U8325" s="969"/>
      <c r="V8325" s="38"/>
      <c r="W8325" s="38"/>
    </row>
    <row r="8326" spans="1:23" x14ac:dyDescent="0.35">
      <c r="A8326" s="1503">
        <v>71100</v>
      </c>
      <c r="B8326" s="1504">
        <v>0.21</v>
      </c>
      <c r="C8326" s="342" t="s">
        <v>7966</v>
      </c>
      <c r="D8326" s="1"/>
      <c r="E8326" s="1002" t="s">
        <v>7967</v>
      </c>
      <c r="F8326" s="3"/>
      <c r="O8326"/>
      <c r="P8326"/>
      <c r="Q8326"/>
      <c r="U8326" s="969"/>
      <c r="V8326" s="38"/>
      <c r="W8326" s="38"/>
    </row>
    <row r="8327" spans="1:23" x14ac:dyDescent="0.35">
      <c r="A8327" s="1493">
        <v>72128</v>
      </c>
      <c r="B8327" s="1494">
        <v>0.98</v>
      </c>
      <c r="C8327" s="1493" t="s">
        <v>7969</v>
      </c>
      <c r="D8327" s="1"/>
      <c r="E8327" s="1002" t="s">
        <v>7967</v>
      </c>
      <c r="F8327" s="3"/>
      <c r="O8327"/>
      <c r="P8327"/>
      <c r="Q8327"/>
      <c r="U8327" s="969"/>
      <c r="V8327" s="38"/>
      <c r="W8327" s="38"/>
    </row>
    <row r="8328" spans="1:23" x14ac:dyDescent="0.35">
      <c r="A8328" s="1493">
        <v>72197</v>
      </c>
      <c r="B8328" s="1494">
        <v>2.15</v>
      </c>
      <c r="C8328" s="1493" t="s">
        <v>862</v>
      </c>
      <c r="D8328" s="73"/>
      <c r="E8328" s="1502" t="s">
        <v>7967</v>
      </c>
      <c r="F8328" s="3"/>
      <c r="O8328"/>
      <c r="P8328"/>
      <c r="Q8328"/>
      <c r="U8328" s="969"/>
      <c r="V8328" s="38"/>
      <c r="W8328" s="38"/>
    </row>
    <row r="8329" spans="1:23" x14ac:dyDescent="0.35">
      <c r="A8329" s="1705">
        <v>72197</v>
      </c>
      <c r="B8329" s="1706">
        <v>2.15</v>
      </c>
      <c r="C8329" s="100" t="s">
        <v>14881</v>
      </c>
      <c r="D8329" s="1"/>
      <c r="E8329" s="1002" t="s">
        <v>7967</v>
      </c>
      <c r="F8329" s="3"/>
      <c r="O8329"/>
      <c r="P8329"/>
      <c r="Q8329"/>
      <c r="U8329" s="969"/>
      <c r="V8329" s="38"/>
      <c r="W8329" s="38"/>
    </row>
    <row r="8330" spans="1:23" x14ac:dyDescent="0.35">
      <c r="A8330" s="1493">
        <v>73700</v>
      </c>
      <c r="B8330" s="1494">
        <v>0.98</v>
      </c>
      <c r="C8330" s="1499" t="s">
        <v>7970</v>
      </c>
      <c r="D8330" s="1"/>
      <c r="E8330" s="1002" t="s">
        <v>7967</v>
      </c>
      <c r="F8330" s="3"/>
      <c r="O8330"/>
      <c r="P8330"/>
      <c r="Q8330"/>
      <c r="U8330" s="969"/>
      <c r="V8330" s="38"/>
      <c r="W8330" s="38"/>
    </row>
    <row r="8331" spans="1:23" x14ac:dyDescent="0.35">
      <c r="A8331" s="1493">
        <v>73700</v>
      </c>
      <c r="B8331" s="1494">
        <v>0.98</v>
      </c>
      <c r="C8331" s="1499" t="s">
        <v>7971</v>
      </c>
      <c r="D8331" s="1"/>
      <c r="E8331" s="1002" t="s">
        <v>7967</v>
      </c>
      <c r="F8331" s="3"/>
      <c r="O8331"/>
      <c r="P8331"/>
      <c r="Q8331"/>
      <c r="U8331" s="969"/>
      <c r="V8331" s="38"/>
      <c r="W8331" s="38"/>
    </row>
    <row r="8332" spans="1:23" x14ac:dyDescent="0.35">
      <c r="A8332" s="1500">
        <v>73700</v>
      </c>
      <c r="B8332" s="1501">
        <v>0.98</v>
      </c>
      <c r="C8332" s="1499" t="s">
        <v>7972</v>
      </c>
      <c r="D8332" s="1"/>
      <c r="E8332" s="1002" t="s">
        <v>7967</v>
      </c>
      <c r="F8332" s="3"/>
      <c r="O8332"/>
      <c r="P8332"/>
      <c r="Q8332"/>
      <c r="U8332" s="969"/>
      <c r="V8332" s="38"/>
      <c r="W8332" s="38"/>
    </row>
    <row r="8333" spans="1:23" x14ac:dyDescent="0.35">
      <c r="A8333" s="1493">
        <v>73700</v>
      </c>
      <c r="B8333" s="1494">
        <v>0.98</v>
      </c>
      <c r="C8333" s="1499" t="s">
        <v>7973</v>
      </c>
      <c r="D8333" s="1"/>
      <c r="E8333" s="1002" t="s">
        <v>7967</v>
      </c>
      <c r="F8333" s="3"/>
      <c r="O8333"/>
      <c r="P8333"/>
      <c r="Q8333"/>
      <c r="U8333" s="969"/>
      <c r="V8333" s="38"/>
      <c r="W8333" s="38"/>
    </row>
    <row r="8334" spans="1:23" x14ac:dyDescent="0.35">
      <c r="A8334" s="1493">
        <v>74170</v>
      </c>
      <c r="B8334" s="1494">
        <v>1.37</v>
      </c>
      <c r="C8334" s="1495" t="s">
        <v>7974</v>
      </c>
      <c r="E8334" s="1002" t="s">
        <v>7967</v>
      </c>
      <c r="F8334" s="3"/>
      <c r="O8334"/>
      <c r="P8334"/>
      <c r="Q8334"/>
      <c r="U8334" s="969"/>
      <c r="V8334" s="38"/>
      <c r="W8334" s="38"/>
    </row>
    <row r="8335" spans="1:23" x14ac:dyDescent="0.35">
      <c r="A8335" s="1496">
        <v>74178</v>
      </c>
      <c r="B8335" s="1497">
        <v>1.96</v>
      </c>
      <c r="C8335" s="1498" t="s">
        <v>7975</v>
      </c>
      <c r="D8335" s="1"/>
      <c r="E8335" s="1002" t="s">
        <v>7967</v>
      </c>
      <c r="F8335" s="3"/>
      <c r="O8335"/>
      <c r="P8335"/>
      <c r="Q8335"/>
      <c r="U8335" s="969"/>
      <c r="V8335" s="38"/>
      <c r="W8335" s="38"/>
    </row>
    <row r="8336" spans="1:23" x14ac:dyDescent="0.35">
      <c r="A8336" s="1496">
        <v>74178</v>
      </c>
      <c r="B8336" s="1497">
        <v>1.96</v>
      </c>
      <c r="C8336" s="1498" t="s">
        <v>7976</v>
      </c>
      <c r="D8336" s="1"/>
      <c r="E8336" s="1002" t="s">
        <v>7967</v>
      </c>
      <c r="F8336" s="3"/>
      <c r="O8336"/>
      <c r="P8336"/>
      <c r="Q8336"/>
      <c r="U8336" s="969"/>
      <c r="V8336" s="38"/>
      <c r="W8336" s="38"/>
    </row>
    <row r="8337" spans="1:23" x14ac:dyDescent="0.35">
      <c r="A8337" s="1493" t="s">
        <v>1275</v>
      </c>
      <c r="B8337" s="1494">
        <v>3.1799999999999997</v>
      </c>
      <c r="C8337" s="1495" t="s">
        <v>7977</v>
      </c>
      <c r="D8337" s="1"/>
      <c r="E8337" s="1002" t="s">
        <v>7967</v>
      </c>
      <c r="F8337" s="3"/>
      <c r="O8337"/>
      <c r="P8337"/>
      <c r="Q8337"/>
      <c r="U8337" s="969"/>
      <c r="V8337" s="38"/>
      <c r="W8337" s="38"/>
    </row>
    <row r="8338" spans="1:23" x14ac:dyDescent="0.35">
      <c r="A8338" s="1509">
        <v>70336</v>
      </c>
      <c r="B8338" s="1510">
        <v>1.44</v>
      </c>
      <c r="C8338" s="659" t="s">
        <v>8067</v>
      </c>
      <c r="D8338" s="1"/>
      <c r="E8338" s="1" t="s">
        <v>7979</v>
      </c>
      <c r="F8338" s="3"/>
      <c r="O8338"/>
      <c r="P8338"/>
      <c r="Q8338"/>
      <c r="U8338" s="969"/>
      <c r="V8338" s="38"/>
      <c r="W8338" s="38"/>
    </row>
    <row r="8339" spans="1:23" x14ac:dyDescent="0.35">
      <c r="A8339" s="1506">
        <v>70480</v>
      </c>
      <c r="B8339" s="1507">
        <v>1.25</v>
      </c>
      <c r="C8339" s="1508" t="s">
        <v>8055</v>
      </c>
      <c r="D8339" s="1"/>
      <c r="E8339" s="1" t="s">
        <v>7979</v>
      </c>
      <c r="F8339" s="3"/>
      <c r="O8339"/>
      <c r="P8339"/>
      <c r="Q8339"/>
      <c r="U8339" s="969"/>
      <c r="V8339" s="38"/>
      <c r="W8339" s="38"/>
    </row>
    <row r="8340" spans="1:23" x14ac:dyDescent="0.35">
      <c r="A8340" s="1509">
        <v>71100</v>
      </c>
      <c r="B8340" s="1510">
        <v>0.21</v>
      </c>
      <c r="C8340" s="659" t="s">
        <v>8019</v>
      </c>
      <c r="D8340" s="1"/>
      <c r="E8340" s="1" t="s">
        <v>7979</v>
      </c>
      <c r="F8340" s="3"/>
      <c r="O8340"/>
      <c r="P8340"/>
      <c r="Q8340"/>
      <c r="U8340" s="969"/>
      <c r="V8340" s="38"/>
      <c r="W8340" s="38"/>
    </row>
    <row r="8341" spans="1:23" x14ac:dyDescent="0.35">
      <c r="A8341" s="1075">
        <v>71550</v>
      </c>
      <c r="B8341" s="1505">
        <v>1.42</v>
      </c>
      <c r="C8341" s="1092" t="s">
        <v>8066</v>
      </c>
      <c r="D8341" s="1"/>
      <c r="E8341" s="1" t="s">
        <v>7979</v>
      </c>
      <c r="F8341" s="3"/>
      <c r="O8341"/>
      <c r="P8341"/>
      <c r="Q8341"/>
      <c r="U8341" s="969"/>
      <c r="V8341" s="38"/>
      <c r="W8341" s="38"/>
    </row>
    <row r="8342" spans="1:23" x14ac:dyDescent="0.35">
      <c r="A8342" s="1075">
        <v>72040</v>
      </c>
      <c r="B8342" s="1505">
        <v>0.21</v>
      </c>
      <c r="C8342" s="1076" t="s">
        <v>8020</v>
      </c>
      <c r="D8342" s="1"/>
      <c r="E8342" s="1" t="s">
        <v>7979</v>
      </c>
      <c r="F8342" s="3"/>
      <c r="O8342"/>
      <c r="P8342"/>
      <c r="Q8342"/>
      <c r="U8342" s="969"/>
      <c r="V8342" s="38"/>
      <c r="W8342" s="38"/>
    </row>
    <row r="8343" spans="1:23" x14ac:dyDescent="0.35">
      <c r="A8343" s="1075">
        <v>72040</v>
      </c>
      <c r="B8343" s="1505">
        <v>0.21</v>
      </c>
      <c r="C8343" s="1076" t="s">
        <v>8021</v>
      </c>
      <c r="D8343" s="1"/>
      <c r="E8343" s="1" t="s">
        <v>7979</v>
      </c>
      <c r="F8343" s="3"/>
      <c r="O8343"/>
      <c r="P8343"/>
      <c r="Q8343"/>
      <c r="U8343" s="969"/>
      <c r="V8343" s="38"/>
      <c r="W8343" s="38"/>
    </row>
    <row r="8344" spans="1:23" x14ac:dyDescent="0.35">
      <c r="A8344" s="1075">
        <v>72040</v>
      </c>
      <c r="B8344" s="1505">
        <v>0.21</v>
      </c>
      <c r="C8344" s="1076" t="s">
        <v>8022</v>
      </c>
      <c r="D8344" s="1"/>
      <c r="E8344" s="1" t="s">
        <v>7979</v>
      </c>
      <c r="F8344" s="3"/>
      <c r="O8344"/>
      <c r="P8344"/>
      <c r="Q8344"/>
      <c r="U8344" s="969"/>
      <c r="V8344" s="38"/>
      <c r="W8344" s="38"/>
    </row>
    <row r="8345" spans="1:23" x14ac:dyDescent="0.35">
      <c r="A8345" s="1509">
        <v>72040</v>
      </c>
      <c r="B8345" s="1510">
        <v>0.21</v>
      </c>
      <c r="C8345" s="1075" t="s">
        <v>8023</v>
      </c>
      <c r="D8345" s="1"/>
      <c r="E8345" s="1" t="s">
        <v>7979</v>
      </c>
      <c r="F8345" s="3"/>
      <c r="O8345"/>
      <c r="P8345"/>
      <c r="Q8345"/>
      <c r="U8345" s="969"/>
      <c r="V8345" s="38"/>
      <c r="W8345" s="38"/>
    </row>
    <row r="8346" spans="1:23" x14ac:dyDescent="0.35">
      <c r="A8346" s="1075">
        <v>72040</v>
      </c>
      <c r="B8346" s="1505">
        <v>0.21</v>
      </c>
      <c r="C8346" s="1075" t="s">
        <v>8024</v>
      </c>
      <c r="D8346" s="1"/>
      <c r="E8346" s="1" t="s">
        <v>7979</v>
      </c>
      <c r="F8346" s="3"/>
      <c r="O8346"/>
      <c r="P8346"/>
      <c r="Q8346"/>
      <c r="U8346" s="969"/>
      <c r="V8346" s="38"/>
      <c r="W8346" s="38"/>
    </row>
    <row r="8347" spans="1:23" x14ac:dyDescent="0.35">
      <c r="A8347" s="1075">
        <v>72052</v>
      </c>
      <c r="B8347" s="1505">
        <v>0.28999999999999998</v>
      </c>
      <c r="C8347" s="1076" t="s">
        <v>8040</v>
      </c>
      <c r="D8347" s="1"/>
      <c r="E8347" s="1" t="s">
        <v>7979</v>
      </c>
      <c r="F8347" s="3"/>
      <c r="O8347"/>
      <c r="P8347"/>
      <c r="Q8347"/>
      <c r="U8347" s="969"/>
      <c r="V8347" s="38"/>
      <c r="W8347" s="38"/>
    </row>
    <row r="8348" spans="1:23" x14ac:dyDescent="0.35">
      <c r="A8348" s="1075">
        <v>72052</v>
      </c>
      <c r="B8348" s="1505">
        <v>0.28999999999999998</v>
      </c>
      <c r="C8348" s="1076" t="s">
        <v>8041</v>
      </c>
      <c r="D8348" s="1"/>
      <c r="E8348" s="1" t="s">
        <v>7979</v>
      </c>
      <c r="F8348" s="3"/>
      <c r="O8348"/>
      <c r="P8348"/>
      <c r="Q8348"/>
      <c r="U8348" s="969"/>
      <c r="V8348" s="38"/>
      <c r="W8348" s="38"/>
    </row>
    <row r="8349" spans="1:23" x14ac:dyDescent="0.35">
      <c r="A8349" s="1075">
        <v>72052</v>
      </c>
      <c r="B8349" s="1505">
        <v>0.28999999999999998</v>
      </c>
      <c r="C8349" s="1075" t="s">
        <v>8042</v>
      </c>
      <c r="D8349" s="1"/>
      <c r="E8349" s="1" t="s">
        <v>7979</v>
      </c>
      <c r="F8349" s="3"/>
      <c r="O8349"/>
      <c r="P8349"/>
      <c r="Q8349"/>
      <c r="U8349" s="969"/>
      <c r="V8349" s="38"/>
      <c r="W8349" s="38"/>
    </row>
    <row r="8350" spans="1:23" x14ac:dyDescent="0.35">
      <c r="A8350" s="1075">
        <v>72052</v>
      </c>
      <c r="B8350" s="1505">
        <v>0.28999999999999998</v>
      </c>
      <c r="C8350" s="1075" t="s">
        <v>8043</v>
      </c>
      <c r="D8350" s="1"/>
      <c r="E8350" s="1" t="s">
        <v>7979</v>
      </c>
      <c r="F8350" s="5"/>
      <c r="O8350"/>
      <c r="P8350"/>
      <c r="Q8350"/>
      <c r="U8350" s="969"/>
      <c r="V8350" s="38"/>
      <c r="W8350" s="38"/>
    </row>
    <row r="8351" spans="1:23" x14ac:dyDescent="0.35">
      <c r="A8351" s="1506">
        <v>72052</v>
      </c>
      <c r="B8351" s="1507">
        <v>0.28999999999999998</v>
      </c>
      <c r="C8351" s="1508" t="s">
        <v>8044</v>
      </c>
      <c r="D8351" s="1"/>
      <c r="E8351" s="1" t="s">
        <v>7979</v>
      </c>
      <c r="F8351" s="5"/>
      <c r="O8351"/>
      <c r="P8351"/>
      <c r="Q8351"/>
      <c r="U8351" s="969"/>
      <c r="V8351" s="38"/>
      <c r="W8351" s="38"/>
    </row>
    <row r="8352" spans="1:23" x14ac:dyDescent="0.35">
      <c r="A8352" s="1075">
        <v>72070</v>
      </c>
      <c r="B8352" s="1505">
        <v>0.2</v>
      </c>
      <c r="C8352" s="1075" t="s">
        <v>8016</v>
      </c>
      <c r="D8352" s="1"/>
      <c r="E8352" s="1" t="s">
        <v>7979</v>
      </c>
      <c r="F8352" s="3"/>
      <c r="O8352"/>
      <c r="P8352"/>
      <c r="Q8352"/>
      <c r="U8352" s="969"/>
      <c r="V8352" s="38"/>
      <c r="W8352" s="38"/>
    </row>
    <row r="8353" spans="1:23" x14ac:dyDescent="0.35">
      <c r="A8353" s="1075">
        <v>72070</v>
      </c>
      <c r="B8353" s="1505">
        <v>0.2</v>
      </c>
      <c r="C8353" s="1092" t="s">
        <v>8017</v>
      </c>
      <c r="D8353" s="1"/>
      <c r="E8353" s="1" t="s">
        <v>7979</v>
      </c>
      <c r="F8353" s="3"/>
      <c r="O8353"/>
      <c r="P8353"/>
      <c r="Q8353"/>
      <c r="U8353" s="969"/>
      <c r="V8353" s="38"/>
      <c r="W8353" s="38"/>
    </row>
    <row r="8354" spans="1:23" x14ac:dyDescent="0.35">
      <c r="A8354" s="1075">
        <v>72070</v>
      </c>
      <c r="B8354" s="1505">
        <v>0.2</v>
      </c>
      <c r="C8354" s="1092" t="s">
        <v>8017</v>
      </c>
      <c r="D8354" s="1"/>
      <c r="E8354" s="1" t="s">
        <v>7979</v>
      </c>
      <c r="F8354" s="3"/>
      <c r="O8354"/>
      <c r="P8354"/>
      <c r="Q8354"/>
      <c r="U8354" s="969"/>
      <c r="V8354" s="38"/>
      <c r="W8354" s="38"/>
    </row>
    <row r="8355" spans="1:23" x14ac:dyDescent="0.35">
      <c r="A8355" s="1513">
        <v>72070</v>
      </c>
      <c r="B8355" s="1514">
        <v>0.2</v>
      </c>
      <c r="C8355" s="1518" t="s">
        <v>8018</v>
      </c>
      <c r="D8355" s="1"/>
      <c r="E8355" s="1" t="s">
        <v>7979</v>
      </c>
      <c r="F8355" s="1109"/>
      <c r="O8355"/>
      <c r="P8355"/>
      <c r="Q8355"/>
      <c r="U8355" s="969"/>
      <c r="V8355" s="38"/>
      <c r="W8355" s="38"/>
    </row>
    <row r="8356" spans="1:23" x14ac:dyDescent="0.35">
      <c r="A8356" s="1075">
        <v>72072</v>
      </c>
      <c r="B8356" s="1505">
        <v>0.22</v>
      </c>
      <c r="C8356" s="1076" t="s">
        <v>8033</v>
      </c>
      <c r="D8356" s="1"/>
      <c r="E8356" s="1" t="s">
        <v>7979</v>
      </c>
      <c r="F8356" s="3"/>
      <c r="O8356"/>
      <c r="P8356"/>
      <c r="Q8356"/>
      <c r="U8356" s="969"/>
      <c r="V8356" s="38"/>
      <c r="W8356" s="38"/>
    </row>
    <row r="8357" spans="1:23" x14ac:dyDescent="0.35">
      <c r="A8357" s="1075">
        <v>72100</v>
      </c>
      <c r="B8357" s="1505">
        <v>0.21</v>
      </c>
      <c r="C8357" s="1076" t="s">
        <v>8025</v>
      </c>
      <c r="D8357" s="1"/>
      <c r="E8357" s="1" t="s">
        <v>7979</v>
      </c>
      <c r="F8357" s="3"/>
      <c r="O8357"/>
      <c r="P8357"/>
      <c r="Q8357"/>
      <c r="U8357" s="969"/>
      <c r="V8357" s="38"/>
      <c r="W8357" s="38"/>
    </row>
    <row r="8358" spans="1:23" x14ac:dyDescent="0.35">
      <c r="A8358" s="1075">
        <v>72100</v>
      </c>
      <c r="B8358" s="1505">
        <v>0.21</v>
      </c>
      <c r="C8358" s="1075" t="s">
        <v>8026</v>
      </c>
      <c r="D8358" s="1"/>
      <c r="E8358" s="1" t="s">
        <v>7979</v>
      </c>
      <c r="F8358" s="3"/>
      <c r="O8358"/>
      <c r="P8358"/>
      <c r="Q8358"/>
      <c r="U8358" s="969"/>
      <c r="V8358" s="38"/>
      <c r="W8358" s="38"/>
    </row>
    <row r="8359" spans="1:23" x14ac:dyDescent="0.35">
      <c r="A8359" s="1515">
        <v>72100</v>
      </c>
      <c r="B8359" s="1516">
        <v>0.21</v>
      </c>
      <c r="C8359" s="1517" t="s">
        <v>8027</v>
      </c>
      <c r="D8359" s="1"/>
      <c r="E8359" s="1" t="s">
        <v>7979</v>
      </c>
      <c r="F8359" s="3"/>
      <c r="O8359"/>
      <c r="P8359"/>
      <c r="Q8359"/>
      <c r="U8359" s="969"/>
      <c r="V8359" s="38"/>
      <c r="W8359" s="38"/>
    </row>
    <row r="8360" spans="1:23" x14ac:dyDescent="0.35">
      <c r="A8360" s="1515">
        <v>72100</v>
      </c>
      <c r="B8360" s="1516">
        <v>0.21</v>
      </c>
      <c r="C8360" s="1517" t="s">
        <v>8028</v>
      </c>
      <c r="D8360" s="1"/>
      <c r="E8360" s="1" t="s">
        <v>7979</v>
      </c>
      <c r="F8360" s="3"/>
      <c r="O8360"/>
      <c r="P8360"/>
      <c r="Q8360"/>
      <c r="U8360" s="969"/>
      <c r="V8360" s="38"/>
      <c r="W8360" s="38"/>
    </row>
    <row r="8361" spans="1:23" x14ac:dyDescent="0.35">
      <c r="A8361" s="1509">
        <v>72110</v>
      </c>
      <c r="B8361" s="1510">
        <v>0.25</v>
      </c>
      <c r="C8361" s="605" t="s">
        <v>8034</v>
      </c>
      <c r="D8361" s="1"/>
      <c r="E8361" s="1" t="s">
        <v>7979</v>
      </c>
      <c r="F8361" s="3"/>
      <c r="O8361"/>
      <c r="P8361"/>
      <c r="Q8361"/>
      <c r="U8361" s="969"/>
      <c r="V8361" s="38"/>
      <c r="W8361" s="38"/>
    </row>
    <row r="8362" spans="1:23" x14ac:dyDescent="0.35">
      <c r="A8362" s="1075">
        <v>72110</v>
      </c>
      <c r="B8362" s="1505">
        <v>0.25</v>
      </c>
      <c r="C8362" s="1076" t="s">
        <v>8035</v>
      </c>
      <c r="D8362" s="1"/>
      <c r="E8362" s="1" t="s">
        <v>7979</v>
      </c>
      <c r="F8362" s="3"/>
      <c r="O8362"/>
      <c r="P8362"/>
      <c r="Q8362"/>
      <c r="U8362" s="969"/>
      <c r="V8362" s="38"/>
      <c r="W8362" s="38"/>
    </row>
    <row r="8363" spans="1:23" x14ac:dyDescent="0.35">
      <c r="A8363" s="1075">
        <v>72110</v>
      </c>
      <c r="B8363" s="1505">
        <v>0.25</v>
      </c>
      <c r="C8363" s="1076" t="s">
        <v>8036</v>
      </c>
      <c r="D8363" s="1"/>
      <c r="E8363" s="1" t="s">
        <v>7979</v>
      </c>
      <c r="F8363" s="3"/>
      <c r="O8363"/>
      <c r="P8363"/>
      <c r="Q8363"/>
      <c r="U8363" s="969"/>
      <c r="V8363" s="38"/>
      <c r="W8363" s="38"/>
    </row>
    <row r="8364" spans="1:23" x14ac:dyDescent="0.35">
      <c r="A8364" s="1075">
        <v>72110</v>
      </c>
      <c r="B8364" s="1505">
        <v>0.25</v>
      </c>
      <c r="C8364" s="1075" t="s">
        <v>8037</v>
      </c>
      <c r="D8364" s="1"/>
      <c r="E8364" s="1" t="s">
        <v>7979</v>
      </c>
      <c r="F8364" s="3"/>
      <c r="O8364"/>
      <c r="P8364"/>
      <c r="Q8364"/>
      <c r="U8364" s="969"/>
      <c r="V8364" s="38"/>
      <c r="W8364" s="38"/>
    </row>
    <row r="8365" spans="1:23" x14ac:dyDescent="0.35">
      <c r="A8365" s="1075">
        <v>72110</v>
      </c>
      <c r="B8365" s="1505">
        <v>0.25</v>
      </c>
      <c r="C8365" s="1076" t="s">
        <v>8038</v>
      </c>
      <c r="D8365" s="1"/>
      <c r="E8365" s="1" t="s">
        <v>7979</v>
      </c>
      <c r="F8365" s="3"/>
      <c r="O8365"/>
      <c r="P8365"/>
      <c r="Q8365"/>
      <c r="U8365" s="969"/>
      <c r="V8365" s="38"/>
      <c r="W8365" s="38"/>
    </row>
    <row r="8366" spans="1:23" x14ac:dyDescent="0.35">
      <c r="A8366" s="1075">
        <v>72110</v>
      </c>
      <c r="B8366" s="1505">
        <v>0.25</v>
      </c>
      <c r="C8366" s="1076" t="s">
        <v>8039</v>
      </c>
      <c r="D8366" s="1"/>
      <c r="E8366" s="1" t="s">
        <v>7979</v>
      </c>
      <c r="F8366" s="3"/>
      <c r="O8366"/>
      <c r="P8366"/>
      <c r="Q8366"/>
      <c r="U8366" s="969"/>
      <c r="V8366" s="38"/>
      <c r="W8366" s="38"/>
    </row>
    <row r="8367" spans="1:23" x14ac:dyDescent="0.35">
      <c r="A8367" s="1506">
        <v>72125</v>
      </c>
      <c r="B8367" s="1507">
        <v>0.98</v>
      </c>
      <c r="C8367" s="1508" t="s">
        <v>8045</v>
      </c>
      <c r="D8367" s="1"/>
      <c r="E8367" s="1" t="s">
        <v>7979</v>
      </c>
      <c r="F8367" s="3"/>
      <c r="O8367"/>
      <c r="P8367"/>
      <c r="Q8367"/>
      <c r="U8367" s="969"/>
      <c r="V8367" s="38"/>
      <c r="W8367" s="38"/>
    </row>
    <row r="8368" spans="1:23" x14ac:dyDescent="0.35">
      <c r="A8368" s="1509">
        <v>72125</v>
      </c>
      <c r="B8368" s="1510">
        <v>0.98</v>
      </c>
      <c r="C8368" s="605" t="s">
        <v>8046</v>
      </c>
      <c r="D8368" s="1"/>
      <c r="E8368" s="1" t="s">
        <v>7979</v>
      </c>
      <c r="F8368" s="3"/>
      <c r="O8368"/>
      <c r="P8368"/>
      <c r="Q8368"/>
      <c r="U8368" s="969"/>
      <c r="V8368" s="38"/>
      <c r="W8368" s="38"/>
    </row>
    <row r="8369" spans="1:23" x14ac:dyDescent="0.35">
      <c r="A8369" s="1509">
        <v>72125</v>
      </c>
      <c r="B8369" s="1510">
        <v>0.98</v>
      </c>
      <c r="C8369" s="605" t="s">
        <v>8046</v>
      </c>
      <c r="D8369" s="1"/>
      <c r="E8369" s="1" t="s">
        <v>7979</v>
      </c>
      <c r="F8369" s="3"/>
      <c r="O8369"/>
      <c r="P8369"/>
      <c r="Q8369"/>
      <c r="U8369" s="969"/>
      <c r="V8369" s="38"/>
      <c r="W8369" s="38"/>
    </row>
    <row r="8370" spans="1:23" x14ac:dyDescent="0.35">
      <c r="A8370" s="1075">
        <v>72125</v>
      </c>
      <c r="B8370" s="1505">
        <v>0.98</v>
      </c>
      <c r="C8370" s="1075" t="s">
        <v>8047</v>
      </c>
      <c r="D8370" s="1"/>
      <c r="E8370" s="1" t="s">
        <v>7979</v>
      </c>
      <c r="F8370" s="3"/>
      <c r="O8370"/>
      <c r="P8370"/>
      <c r="Q8370"/>
      <c r="U8370" s="969"/>
      <c r="V8370" s="38"/>
      <c r="W8370" s="38"/>
    </row>
    <row r="8371" spans="1:23" x14ac:dyDescent="0.35">
      <c r="A8371" s="1075">
        <v>72125</v>
      </c>
      <c r="B8371" s="1505">
        <v>0.98</v>
      </c>
      <c r="C8371" s="1075" t="s">
        <v>8048</v>
      </c>
      <c r="D8371" s="1"/>
      <c r="E8371" s="1" t="s">
        <v>7979</v>
      </c>
      <c r="F8371" s="3"/>
      <c r="O8371"/>
      <c r="P8371"/>
      <c r="Q8371"/>
      <c r="U8371" s="969"/>
      <c r="V8371" s="38"/>
      <c r="W8371" s="38"/>
    </row>
    <row r="8372" spans="1:23" x14ac:dyDescent="0.35">
      <c r="A8372" s="1506">
        <v>72125</v>
      </c>
      <c r="B8372" s="1507">
        <v>0.98</v>
      </c>
      <c r="C8372" s="1508" t="s">
        <v>5075</v>
      </c>
      <c r="D8372" s="1"/>
      <c r="E8372" s="1" t="s">
        <v>7979</v>
      </c>
      <c r="F8372" s="3"/>
      <c r="O8372"/>
      <c r="P8372"/>
      <c r="Q8372"/>
      <c r="U8372" s="969"/>
      <c r="V8372" s="38"/>
      <c r="W8372" s="38"/>
    </row>
    <row r="8373" spans="1:23" x14ac:dyDescent="0.35">
      <c r="A8373" s="1075">
        <v>72128</v>
      </c>
      <c r="B8373" s="1505">
        <v>0.98</v>
      </c>
      <c r="C8373" s="1075" t="s">
        <v>8049</v>
      </c>
      <c r="D8373" s="1"/>
      <c r="E8373" s="1" t="s">
        <v>7979</v>
      </c>
      <c r="F8373" s="3"/>
      <c r="O8373"/>
      <c r="P8373"/>
      <c r="Q8373"/>
      <c r="U8373" s="969"/>
      <c r="V8373" s="38"/>
      <c r="W8373" s="38"/>
    </row>
    <row r="8374" spans="1:23" x14ac:dyDescent="0.35">
      <c r="A8374" s="1075">
        <v>72131</v>
      </c>
      <c r="B8374" s="1505">
        <v>0.98</v>
      </c>
      <c r="C8374" s="1075" t="s">
        <v>8050</v>
      </c>
      <c r="D8374" s="1"/>
      <c r="E8374" s="1" t="s">
        <v>7979</v>
      </c>
      <c r="F8374" s="3"/>
      <c r="O8374"/>
      <c r="P8374"/>
      <c r="Q8374"/>
      <c r="U8374" s="969"/>
      <c r="V8374" s="38"/>
      <c r="W8374" s="38"/>
    </row>
    <row r="8375" spans="1:23" x14ac:dyDescent="0.35">
      <c r="A8375" s="1075">
        <v>72141</v>
      </c>
      <c r="B8375" s="1505">
        <v>1.44</v>
      </c>
      <c r="C8375" s="1513" t="s">
        <v>8068</v>
      </c>
      <c r="D8375" s="1"/>
      <c r="E8375" s="1" t="s">
        <v>7979</v>
      </c>
      <c r="F8375" s="3"/>
      <c r="O8375"/>
      <c r="P8375"/>
      <c r="Q8375"/>
      <c r="U8375" s="969"/>
      <c r="V8375" s="38"/>
      <c r="W8375" s="38"/>
    </row>
    <row r="8376" spans="1:23" x14ac:dyDescent="0.35">
      <c r="A8376" s="1509">
        <v>72141</v>
      </c>
      <c r="B8376" s="1510">
        <v>1.44</v>
      </c>
      <c r="C8376" s="605" t="s">
        <v>8069</v>
      </c>
      <c r="D8376" s="1"/>
      <c r="E8376" s="1" t="s">
        <v>7979</v>
      </c>
      <c r="F8376" s="3"/>
      <c r="O8376"/>
      <c r="P8376"/>
      <c r="Q8376"/>
      <c r="U8376" s="969"/>
      <c r="V8376" s="38"/>
      <c r="W8376" s="38"/>
    </row>
    <row r="8377" spans="1:23" x14ac:dyDescent="0.35">
      <c r="A8377" s="1075">
        <v>72148</v>
      </c>
      <c r="B8377" s="1505">
        <v>1.44</v>
      </c>
      <c r="C8377" s="1076" t="s">
        <v>8070</v>
      </c>
      <c r="D8377" s="1"/>
      <c r="E8377" s="1" t="s">
        <v>7979</v>
      </c>
      <c r="F8377" s="3"/>
      <c r="O8377"/>
      <c r="P8377"/>
      <c r="Q8377"/>
      <c r="U8377" s="969"/>
      <c r="V8377" s="38"/>
      <c r="W8377" s="38"/>
    </row>
    <row r="8378" spans="1:23" x14ac:dyDescent="0.35">
      <c r="A8378" s="1509">
        <v>72220</v>
      </c>
      <c r="B8378" s="1510">
        <v>0.17</v>
      </c>
      <c r="C8378" s="659" t="s">
        <v>7997</v>
      </c>
      <c r="D8378" s="1"/>
      <c r="E8378" s="1" t="s">
        <v>7979</v>
      </c>
      <c r="F8378" s="3"/>
      <c r="O8378"/>
      <c r="P8378"/>
      <c r="Q8378"/>
      <c r="U8378" s="969"/>
      <c r="V8378" s="38"/>
      <c r="W8378" s="38"/>
    </row>
    <row r="8379" spans="1:23" x14ac:dyDescent="0.35">
      <c r="A8379" s="1509">
        <v>72220</v>
      </c>
      <c r="B8379" s="1510">
        <v>0.17</v>
      </c>
      <c r="C8379" s="605" t="s">
        <v>7998</v>
      </c>
      <c r="D8379" s="1"/>
      <c r="E8379" s="1" t="s">
        <v>7979</v>
      </c>
      <c r="F8379" s="3"/>
      <c r="O8379"/>
      <c r="P8379"/>
      <c r="Q8379"/>
      <c r="U8379" s="969"/>
      <c r="V8379" s="38"/>
      <c r="W8379" s="38"/>
    </row>
    <row r="8380" spans="1:23" x14ac:dyDescent="0.35">
      <c r="A8380" s="1075">
        <v>73030</v>
      </c>
      <c r="B8380" s="1505">
        <v>0.18</v>
      </c>
      <c r="C8380" s="1075" t="s">
        <v>8008</v>
      </c>
      <c r="D8380" s="1"/>
      <c r="E8380" s="1" t="s">
        <v>7979</v>
      </c>
      <c r="F8380" s="3"/>
      <c r="O8380"/>
      <c r="P8380"/>
      <c r="Q8380"/>
      <c r="U8380" s="969"/>
      <c r="V8380" s="38"/>
      <c r="W8380" s="38"/>
    </row>
    <row r="8381" spans="1:23" x14ac:dyDescent="0.35">
      <c r="A8381" s="1075">
        <v>73030</v>
      </c>
      <c r="B8381" s="1505">
        <v>0.18</v>
      </c>
      <c r="C8381" s="1075" t="s">
        <v>8009</v>
      </c>
      <c r="D8381" s="1"/>
      <c r="E8381" s="1" t="s">
        <v>7979</v>
      </c>
      <c r="F8381" s="3"/>
      <c r="O8381"/>
      <c r="P8381"/>
      <c r="Q8381"/>
      <c r="U8381" s="969"/>
      <c r="V8381" s="38"/>
      <c r="W8381" s="38"/>
    </row>
    <row r="8382" spans="1:23" x14ac:dyDescent="0.35">
      <c r="A8382" s="1075">
        <v>73030</v>
      </c>
      <c r="B8382" s="1505">
        <v>0.18</v>
      </c>
      <c r="C8382" s="1092" t="s">
        <v>8010</v>
      </c>
      <c r="D8382" s="1"/>
      <c r="E8382" s="1" t="s">
        <v>7979</v>
      </c>
      <c r="F8382" s="3"/>
      <c r="O8382"/>
      <c r="P8382"/>
      <c r="Q8382"/>
      <c r="U8382" s="969"/>
      <c r="V8382" s="38"/>
      <c r="W8382" s="38"/>
    </row>
    <row r="8383" spans="1:23" x14ac:dyDescent="0.35">
      <c r="A8383" s="1075">
        <v>73030</v>
      </c>
      <c r="B8383" s="1505">
        <v>0.18</v>
      </c>
      <c r="C8383" s="1075" t="s">
        <v>8011</v>
      </c>
      <c r="D8383" s="1"/>
      <c r="E8383" s="1" t="s">
        <v>7979</v>
      </c>
      <c r="F8383" s="3"/>
      <c r="O8383"/>
      <c r="P8383"/>
      <c r="Q8383"/>
      <c r="U8383" s="969"/>
      <c r="V8383" s="38"/>
      <c r="W8383" s="38"/>
    </row>
    <row r="8384" spans="1:23" x14ac:dyDescent="0.35">
      <c r="A8384" s="1075">
        <v>73030</v>
      </c>
      <c r="B8384" s="1505">
        <v>0.18</v>
      </c>
      <c r="C8384" s="1075" t="s">
        <v>8012</v>
      </c>
      <c r="D8384" s="1"/>
      <c r="E8384" s="1" t="s">
        <v>7979</v>
      </c>
      <c r="F8384" s="3"/>
      <c r="O8384"/>
      <c r="P8384"/>
      <c r="Q8384"/>
      <c r="U8384" s="969"/>
      <c r="V8384" s="38"/>
      <c r="W8384" s="38"/>
    </row>
    <row r="8385" spans="1:23" x14ac:dyDescent="0.35">
      <c r="A8385" s="1509">
        <v>73070</v>
      </c>
      <c r="B8385" s="1510">
        <v>0.16</v>
      </c>
      <c r="C8385" s="659" t="s">
        <v>7978</v>
      </c>
      <c r="D8385" s="1"/>
      <c r="E8385" s="1" t="s">
        <v>7979</v>
      </c>
      <c r="F8385" s="3"/>
      <c r="O8385"/>
      <c r="P8385"/>
      <c r="Q8385"/>
      <c r="U8385" s="969"/>
      <c r="V8385" s="38"/>
      <c r="W8385" s="38"/>
    </row>
    <row r="8386" spans="1:23" x14ac:dyDescent="0.35">
      <c r="A8386" s="1509">
        <v>73090</v>
      </c>
      <c r="B8386" s="1510">
        <v>0.16</v>
      </c>
      <c r="C8386" s="605" t="s">
        <v>7980</v>
      </c>
      <c r="D8386" s="1"/>
      <c r="E8386" s="1" t="s">
        <v>7979</v>
      </c>
      <c r="F8386" s="3"/>
      <c r="O8386"/>
      <c r="P8386"/>
      <c r="Q8386"/>
      <c r="U8386" s="969"/>
      <c r="V8386" s="38"/>
      <c r="W8386" s="38"/>
    </row>
    <row r="8387" spans="1:23" x14ac:dyDescent="0.35">
      <c r="A8387" s="1075">
        <v>73090</v>
      </c>
      <c r="B8387" s="1505">
        <v>0.16</v>
      </c>
      <c r="C8387" s="1075" t="s">
        <v>7981</v>
      </c>
      <c r="D8387" s="1"/>
      <c r="E8387" s="1" t="s">
        <v>7979</v>
      </c>
      <c r="F8387" s="3"/>
      <c r="O8387"/>
      <c r="P8387"/>
      <c r="Q8387"/>
      <c r="U8387" s="969"/>
      <c r="V8387" s="38"/>
      <c r="W8387" s="38"/>
    </row>
    <row r="8388" spans="1:23" x14ac:dyDescent="0.35">
      <c r="A8388" s="1509">
        <v>73090</v>
      </c>
      <c r="B8388" s="1510">
        <v>0.16</v>
      </c>
      <c r="C8388" s="605" t="s">
        <v>7982</v>
      </c>
      <c r="D8388" s="1"/>
      <c r="E8388" s="1" t="s">
        <v>7979</v>
      </c>
      <c r="F8388" s="3"/>
      <c r="O8388"/>
      <c r="P8388"/>
      <c r="Q8388"/>
      <c r="U8388" s="969"/>
      <c r="V8388" s="38"/>
      <c r="W8388" s="38"/>
    </row>
    <row r="8389" spans="1:23" x14ac:dyDescent="0.35">
      <c r="A8389" s="1075">
        <v>73090</v>
      </c>
      <c r="B8389" s="1505">
        <v>0.16</v>
      </c>
      <c r="C8389" s="1075" t="s">
        <v>7983</v>
      </c>
      <c r="D8389" s="1"/>
      <c r="E8389" s="1" t="s">
        <v>7979</v>
      </c>
      <c r="F8389" s="3"/>
      <c r="O8389"/>
      <c r="P8389"/>
      <c r="Q8389"/>
      <c r="U8389" s="969"/>
      <c r="V8389" s="38"/>
      <c r="W8389" s="38"/>
    </row>
    <row r="8390" spans="1:23" x14ac:dyDescent="0.35">
      <c r="A8390" s="1075">
        <v>73100</v>
      </c>
      <c r="B8390" s="1505">
        <v>0.16</v>
      </c>
      <c r="C8390" s="1092" t="s">
        <v>7984</v>
      </c>
      <c r="D8390" s="1"/>
      <c r="E8390" s="1" t="s">
        <v>7979</v>
      </c>
      <c r="F8390" s="3"/>
      <c r="O8390"/>
      <c r="P8390"/>
      <c r="Q8390"/>
      <c r="U8390" s="969"/>
      <c r="V8390" s="38"/>
      <c r="W8390" s="38"/>
    </row>
    <row r="8391" spans="1:23" x14ac:dyDescent="0.35">
      <c r="A8391" s="1075">
        <v>73100</v>
      </c>
      <c r="B8391" s="1505">
        <v>0.16</v>
      </c>
      <c r="C8391" s="1513" t="s">
        <v>7985</v>
      </c>
      <c r="D8391" s="1"/>
      <c r="E8391" s="1" t="s">
        <v>7979</v>
      </c>
      <c r="F8391" s="3"/>
      <c r="O8391"/>
      <c r="P8391"/>
      <c r="Q8391"/>
      <c r="U8391" s="969"/>
      <c r="V8391" s="38"/>
      <c r="W8391" s="38"/>
    </row>
    <row r="8392" spans="1:23" x14ac:dyDescent="0.35">
      <c r="A8392" s="1509">
        <v>73110</v>
      </c>
      <c r="B8392" s="1510">
        <v>0.17</v>
      </c>
      <c r="C8392" s="605" t="s">
        <v>7999</v>
      </c>
      <c r="D8392" s="1"/>
      <c r="E8392" s="1" t="s">
        <v>7979</v>
      </c>
      <c r="F8392" s="3"/>
      <c r="O8392"/>
      <c r="P8392"/>
      <c r="Q8392"/>
      <c r="U8392" s="969"/>
      <c r="V8392" s="38"/>
      <c r="W8392" s="38"/>
    </row>
    <row r="8393" spans="1:23" x14ac:dyDescent="0.35">
      <c r="A8393" s="1509">
        <v>73110</v>
      </c>
      <c r="B8393" s="1510">
        <v>0.17</v>
      </c>
      <c r="C8393" s="605" t="s">
        <v>8000</v>
      </c>
      <c r="D8393" s="1"/>
      <c r="E8393" s="1" t="s">
        <v>7979</v>
      </c>
      <c r="F8393" s="3"/>
      <c r="O8393"/>
      <c r="P8393"/>
      <c r="Q8393"/>
      <c r="U8393" s="969"/>
      <c r="V8393" s="38"/>
      <c r="W8393" s="38"/>
    </row>
    <row r="8394" spans="1:23" x14ac:dyDescent="0.35">
      <c r="A8394" s="1509">
        <v>73130</v>
      </c>
      <c r="B8394" s="1510">
        <v>0.17</v>
      </c>
      <c r="C8394" s="605" t="s">
        <v>8001</v>
      </c>
      <c r="D8394" s="1"/>
      <c r="E8394" s="1" t="s">
        <v>7979</v>
      </c>
      <c r="F8394" s="3"/>
      <c r="O8394"/>
      <c r="P8394"/>
      <c r="Q8394"/>
      <c r="U8394" s="969"/>
      <c r="V8394" s="38"/>
      <c r="W8394" s="38"/>
    </row>
    <row r="8395" spans="1:23" x14ac:dyDescent="0.35">
      <c r="A8395" s="1509">
        <v>73130</v>
      </c>
      <c r="B8395" s="1510">
        <v>0.17</v>
      </c>
      <c r="C8395" s="605" t="s">
        <v>8002</v>
      </c>
      <c r="D8395" s="1"/>
      <c r="E8395" s="1" t="s">
        <v>7979</v>
      </c>
      <c r="F8395" s="3"/>
      <c r="O8395"/>
      <c r="P8395"/>
      <c r="Q8395"/>
      <c r="U8395" s="969"/>
      <c r="V8395" s="38"/>
      <c r="W8395" s="38"/>
    </row>
    <row r="8396" spans="1:23" x14ac:dyDescent="0.35">
      <c r="A8396" s="1509">
        <v>73200</v>
      </c>
      <c r="B8396" s="1510">
        <v>0.98</v>
      </c>
      <c r="C8396" s="605" t="s">
        <v>8051</v>
      </c>
      <c r="D8396" s="1"/>
      <c r="E8396" s="1" t="s">
        <v>7979</v>
      </c>
      <c r="F8396" s="3"/>
      <c r="O8396"/>
      <c r="P8396"/>
      <c r="Q8396"/>
      <c r="U8396" s="969"/>
      <c r="V8396" s="38"/>
      <c r="W8396" s="38"/>
    </row>
    <row r="8397" spans="1:23" x14ac:dyDescent="0.35">
      <c r="A8397" s="1075">
        <v>73218</v>
      </c>
      <c r="B8397" s="1505">
        <v>1.32</v>
      </c>
      <c r="C8397" s="1076" t="s">
        <v>8056</v>
      </c>
      <c r="D8397" s="1"/>
      <c r="E8397" s="1" t="s">
        <v>7979</v>
      </c>
      <c r="F8397" s="3"/>
      <c r="O8397"/>
      <c r="P8397"/>
      <c r="Q8397"/>
      <c r="U8397" s="969"/>
      <c r="V8397" s="38"/>
      <c r="W8397" s="38"/>
    </row>
    <row r="8398" spans="1:23" x14ac:dyDescent="0.35">
      <c r="A8398" s="1513">
        <v>73218</v>
      </c>
      <c r="B8398" s="1514">
        <v>1.32</v>
      </c>
      <c r="C8398" s="1513" t="s">
        <v>8057</v>
      </c>
      <c r="D8398" s="1"/>
      <c r="E8398" s="1" t="s">
        <v>7979</v>
      </c>
      <c r="F8398" s="3"/>
      <c r="O8398"/>
      <c r="P8398"/>
      <c r="Q8398"/>
      <c r="U8398" s="969"/>
      <c r="V8398" s="38"/>
      <c r="W8398" s="38"/>
    </row>
    <row r="8399" spans="1:23" x14ac:dyDescent="0.35">
      <c r="A8399" s="1075">
        <v>73218</v>
      </c>
      <c r="B8399" s="1505">
        <v>1.32</v>
      </c>
      <c r="C8399" s="1076" t="s">
        <v>8058</v>
      </c>
      <c r="D8399" s="1"/>
      <c r="E8399" s="1" t="s">
        <v>7979</v>
      </c>
      <c r="F8399" s="3"/>
      <c r="O8399"/>
      <c r="P8399"/>
      <c r="Q8399"/>
      <c r="U8399" s="969"/>
      <c r="V8399" s="38"/>
      <c r="W8399" s="38"/>
    </row>
    <row r="8400" spans="1:23" x14ac:dyDescent="0.35">
      <c r="A8400" s="1509">
        <v>73221</v>
      </c>
      <c r="B8400" s="1510">
        <v>1.32</v>
      </c>
      <c r="C8400" s="659" t="s">
        <v>8059</v>
      </c>
      <c r="D8400" s="1"/>
      <c r="E8400" s="1" t="s">
        <v>7979</v>
      </c>
      <c r="F8400" s="3"/>
      <c r="O8400"/>
      <c r="P8400"/>
      <c r="Q8400"/>
      <c r="U8400" s="969"/>
      <c r="V8400" s="38"/>
      <c r="W8400" s="38"/>
    </row>
    <row r="8401" spans="1:23" x14ac:dyDescent="0.35">
      <c r="A8401" s="1075">
        <v>73221</v>
      </c>
      <c r="B8401" s="1505">
        <v>1.32</v>
      </c>
      <c r="C8401" s="1076" t="s">
        <v>8060</v>
      </c>
      <c r="D8401" s="1"/>
      <c r="E8401" s="1" t="s">
        <v>7979</v>
      </c>
      <c r="F8401" s="3"/>
      <c r="O8401"/>
      <c r="P8401"/>
      <c r="Q8401"/>
      <c r="U8401" s="969"/>
      <c r="V8401" s="38"/>
      <c r="W8401" s="38"/>
    </row>
    <row r="8402" spans="1:23" x14ac:dyDescent="0.35">
      <c r="A8402" s="1075">
        <v>73502</v>
      </c>
      <c r="B8402" s="1505">
        <v>0.21</v>
      </c>
      <c r="C8402" s="1075" t="s">
        <v>8029</v>
      </c>
      <c r="D8402" s="1"/>
      <c r="E8402" s="1" t="s">
        <v>7979</v>
      </c>
      <c r="F8402" s="3"/>
      <c r="O8402"/>
      <c r="P8402"/>
      <c r="Q8402"/>
      <c r="U8402" s="969"/>
      <c r="V8402" s="38"/>
      <c r="W8402" s="38"/>
    </row>
    <row r="8403" spans="1:23" x14ac:dyDescent="0.35">
      <c r="A8403" s="1075">
        <v>73502</v>
      </c>
      <c r="B8403" s="1505">
        <v>0.21</v>
      </c>
      <c r="C8403" s="1075" t="s">
        <v>8030</v>
      </c>
      <c r="D8403" s="1"/>
      <c r="E8403" s="1" t="s">
        <v>7979</v>
      </c>
      <c r="F8403" s="3"/>
      <c r="O8403"/>
      <c r="P8403"/>
      <c r="Q8403"/>
      <c r="U8403" s="969"/>
      <c r="V8403" s="38"/>
      <c r="W8403" s="38"/>
    </row>
    <row r="8404" spans="1:23" x14ac:dyDescent="0.35">
      <c r="A8404" s="1509">
        <v>73502</v>
      </c>
      <c r="B8404" s="1510">
        <v>0.21</v>
      </c>
      <c r="C8404" s="1075" t="s">
        <v>8031</v>
      </c>
      <c r="D8404" s="1"/>
      <c r="E8404" s="1" t="s">
        <v>7979</v>
      </c>
      <c r="F8404" s="3"/>
      <c r="O8404"/>
      <c r="P8404"/>
      <c r="Q8404"/>
      <c r="U8404" s="969"/>
      <c r="V8404" s="38"/>
      <c r="W8404" s="38"/>
    </row>
    <row r="8405" spans="1:23" x14ac:dyDescent="0.35">
      <c r="A8405" s="1075">
        <v>73502</v>
      </c>
      <c r="B8405" s="1505">
        <v>0.21</v>
      </c>
      <c r="C8405" s="1075" t="s">
        <v>8032</v>
      </c>
      <c r="D8405" s="1"/>
      <c r="E8405" s="1" t="s">
        <v>7979</v>
      </c>
      <c r="F8405" s="3"/>
      <c r="O8405"/>
      <c r="P8405"/>
      <c r="Q8405"/>
      <c r="U8405" s="969"/>
      <c r="V8405" s="38"/>
      <c r="W8405" s="38"/>
    </row>
    <row r="8406" spans="1:23" x14ac:dyDescent="0.35">
      <c r="A8406" s="1075">
        <v>73552</v>
      </c>
      <c r="B8406" s="1505">
        <v>0.18</v>
      </c>
      <c r="C8406" s="1075" t="s">
        <v>8013</v>
      </c>
      <c r="D8406" s="1"/>
      <c r="E8406" s="1" t="s">
        <v>7979</v>
      </c>
      <c r="F8406" s="3"/>
      <c r="O8406"/>
      <c r="P8406"/>
      <c r="Q8406"/>
      <c r="U8406" s="969"/>
      <c r="V8406" s="38"/>
      <c r="W8406" s="38"/>
    </row>
    <row r="8407" spans="1:23" x14ac:dyDescent="0.35">
      <c r="A8407" s="1509">
        <v>73552</v>
      </c>
      <c r="B8407" s="1510">
        <v>0.18</v>
      </c>
      <c r="C8407" s="1075" t="s">
        <v>8014</v>
      </c>
      <c r="D8407" s="1"/>
      <c r="E8407" s="1" t="s">
        <v>7979</v>
      </c>
      <c r="F8407" s="3"/>
      <c r="O8407"/>
      <c r="P8407"/>
      <c r="Q8407"/>
      <c r="U8407" s="969"/>
      <c r="V8407" s="38"/>
      <c r="W8407" s="38"/>
    </row>
    <row r="8408" spans="1:23" x14ac:dyDescent="0.35">
      <c r="A8408" s="1075">
        <v>73560</v>
      </c>
      <c r="B8408" s="1505">
        <v>0.16</v>
      </c>
      <c r="C8408" s="1075" t="s">
        <v>7986</v>
      </c>
      <c r="D8408" s="1"/>
      <c r="E8408" s="1" t="s">
        <v>7979</v>
      </c>
      <c r="F8408" s="3"/>
      <c r="O8408"/>
      <c r="P8408"/>
      <c r="Q8408"/>
      <c r="U8408" s="969"/>
      <c r="V8408" s="38"/>
      <c r="W8408" s="38"/>
    </row>
    <row r="8409" spans="1:23" x14ac:dyDescent="0.35">
      <c r="A8409" s="1075">
        <v>73560</v>
      </c>
      <c r="B8409" s="1505">
        <v>0.16</v>
      </c>
      <c r="C8409" s="1075" t="s">
        <v>7987</v>
      </c>
      <c r="D8409" s="1"/>
      <c r="E8409" s="1" t="s">
        <v>7979</v>
      </c>
      <c r="F8409" s="3"/>
      <c r="O8409"/>
      <c r="P8409"/>
      <c r="Q8409"/>
      <c r="U8409" s="969"/>
      <c r="V8409" s="38"/>
      <c r="W8409" s="38"/>
    </row>
    <row r="8410" spans="1:23" x14ac:dyDescent="0.35">
      <c r="A8410" s="1075">
        <v>73560</v>
      </c>
      <c r="B8410" s="1505">
        <v>0.16</v>
      </c>
      <c r="C8410" s="1075" t="s">
        <v>7988</v>
      </c>
      <c r="D8410" s="1"/>
      <c r="E8410" s="1" t="s">
        <v>7979</v>
      </c>
      <c r="F8410" s="3"/>
      <c r="O8410"/>
      <c r="P8410"/>
      <c r="Q8410"/>
      <c r="U8410" s="969"/>
      <c r="V8410" s="38"/>
      <c r="W8410" s="38"/>
    </row>
    <row r="8411" spans="1:23" x14ac:dyDescent="0.35">
      <c r="A8411" s="1075">
        <v>73560</v>
      </c>
      <c r="B8411" s="1505">
        <v>0.16</v>
      </c>
      <c r="C8411" s="1075" t="s">
        <v>7989</v>
      </c>
      <c r="D8411" s="1"/>
      <c r="E8411" s="1" t="s">
        <v>7979</v>
      </c>
      <c r="F8411" s="3"/>
      <c r="O8411"/>
      <c r="P8411"/>
      <c r="Q8411"/>
      <c r="U8411" s="969"/>
      <c r="V8411" s="38"/>
      <c r="W8411" s="38"/>
    </row>
    <row r="8412" spans="1:23" x14ac:dyDescent="0.35">
      <c r="A8412" s="1509">
        <v>73562</v>
      </c>
      <c r="B8412" s="1510">
        <v>0.18</v>
      </c>
      <c r="C8412" s="605" t="s">
        <v>8015</v>
      </c>
      <c r="D8412" s="1"/>
      <c r="E8412" s="1" t="s">
        <v>7979</v>
      </c>
      <c r="F8412" s="3"/>
      <c r="O8412"/>
      <c r="P8412"/>
      <c r="Q8412"/>
      <c r="U8412" s="969"/>
      <c r="V8412" s="38"/>
      <c r="W8412" s="38"/>
    </row>
    <row r="8413" spans="1:23" x14ac:dyDescent="0.35">
      <c r="A8413" s="1509">
        <v>73590</v>
      </c>
      <c r="B8413" s="1510">
        <v>0.16</v>
      </c>
      <c r="C8413" s="605" t="s">
        <v>7990</v>
      </c>
      <c r="D8413" s="1"/>
      <c r="E8413" s="1" t="s">
        <v>7979</v>
      </c>
      <c r="F8413" s="3"/>
      <c r="O8413"/>
      <c r="P8413"/>
      <c r="Q8413"/>
      <c r="U8413" s="969"/>
      <c r="V8413" s="38"/>
      <c r="W8413" s="38"/>
    </row>
    <row r="8414" spans="1:23" x14ac:dyDescent="0.35">
      <c r="A8414" s="1075">
        <v>73590</v>
      </c>
      <c r="B8414" s="1505">
        <v>0.16</v>
      </c>
      <c r="C8414" s="605" t="s">
        <v>7991</v>
      </c>
      <c r="D8414" s="1"/>
      <c r="E8414" s="1" t="s">
        <v>7979</v>
      </c>
      <c r="F8414" s="3"/>
      <c r="O8414"/>
      <c r="P8414"/>
      <c r="Q8414"/>
      <c r="U8414" s="969"/>
      <c r="V8414" s="38"/>
      <c r="W8414" s="38"/>
    </row>
    <row r="8415" spans="1:23" x14ac:dyDescent="0.35">
      <c r="A8415" s="1509">
        <v>73590</v>
      </c>
      <c r="B8415" s="1510">
        <v>0.16</v>
      </c>
      <c r="C8415" s="605" t="s">
        <v>7992</v>
      </c>
      <c r="D8415" s="1"/>
      <c r="E8415" s="1" t="s">
        <v>7979</v>
      </c>
      <c r="F8415" s="3"/>
      <c r="O8415"/>
      <c r="P8415"/>
      <c r="Q8415"/>
      <c r="U8415" s="969"/>
      <c r="V8415" s="38"/>
      <c r="W8415" s="38"/>
    </row>
    <row r="8416" spans="1:23" x14ac:dyDescent="0.35">
      <c r="A8416" s="1509">
        <v>73590</v>
      </c>
      <c r="B8416" s="1510">
        <v>0.16</v>
      </c>
      <c r="C8416" s="605" t="s">
        <v>7993</v>
      </c>
      <c r="D8416" s="1"/>
      <c r="E8416" s="1" t="s">
        <v>7979</v>
      </c>
      <c r="F8416" s="3"/>
      <c r="O8416"/>
      <c r="P8416"/>
      <c r="Q8416"/>
      <c r="U8416" s="969"/>
      <c r="V8416" s="38"/>
      <c r="W8416" s="38"/>
    </row>
    <row r="8417" spans="1:23" x14ac:dyDescent="0.35">
      <c r="A8417" s="1509">
        <v>73600</v>
      </c>
      <c r="B8417" s="1510">
        <v>0.16</v>
      </c>
      <c r="C8417" s="1513" t="s">
        <v>7994</v>
      </c>
      <c r="D8417" s="1"/>
      <c r="E8417" s="1" t="s">
        <v>7979</v>
      </c>
      <c r="F8417" s="3"/>
      <c r="O8417"/>
      <c r="P8417"/>
      <c r="Q8417"/>
      <c r="U8417" s="969"/>
      <c r="V8417" s="38"/>
      <c r="W8417" s="38"/>
    </row>
    <row r="8418" spans="1:23" x14ac:dyDescent="0.35">
      <c r="A8418" s="1075">
        <v>73600</v>
      </c>
      <c r="B8418" s="1505">
        <v>0.16</v>
      </c>
      <c r="C8418" s="1076" t="s">
        <v>7995</v>
      </c>
      <c r="D8418" s="1"/>
      <c r="E8418" s="1" t="s">
        <v>7979</v>
      </c>
      <c r="F8418" s="3"/>
      <c r="O8418"/>
      <c r="P8418"/>
      <c r="Q8418"/>
      <c r="U8418" s="969"/>
      <c r="V8418" s="38"/>
      <c r="W8418" s="38"/>
    </row>
    <row r="8419" spans="1:23" x14ac:dyDescent="0.35">
      <c r="A8419" s="1513">
        <v>73610</v>
      </c>
      <c r="B8419" s="1514">
        <v>0.17</v>
      </c>
      <c r="C8419" s="1513" t="s">
        <v>8003</v>
      </c>
      <c r="D8419" s="1"/>
      <c r="E8419" s="1" t="s">
        <v>7979</v>
      </c>
      <c r="F8419" s="3"/>
      <c r="O8419"/>
      <c r="P8419"/>
      <c r="Q8419"/>
      <c r="U8419" s="969"/>
      <c r="V8419" s="38"/>
      <c r="W8419" s="38"/>
    </row>
    <row r="8420" spans="1:23" x14ac:dyDescent="0.35">
      <c r="A8420" s="1075">
        <v>73610</v>
      </c>
      <c r="B8420" s="1505">
        <v>0.17</v>
      </c>
      <c r="C8420" s="1075" t="s">
        <v>8004</v>
      </c>
      <c r="D8420" s="1"/>
      <c r="E8420" s="1" t="s">
        <v>7979</v>
      </c>
      <c r="F8420" s="3"/>
      <c r="O8420"/>
      <c r="P8420"/>
      <c r="Q8420"/>
      <c r="U8420" s="969"/>
      <c r="V8420" s="38"/>
      <c r="W8420" s="38"/>
    </row>
    <row r="8421" spans="1:23" x14ac:dyDescent="0.35">
      <c r="A8421" s="1075">
        <v>73620</v>
      </c>
      <c r="B8421" s="1505">
        <v>0.16</v>
      </c>
      <c r="C8421" s="1076" t="s">
        <v>7996</v>
      </c>
      <c r="D8421" s="1"/>
      <c r="E8421" s="1" t="s">
        <v>7979</v>
      </c>
      <c r="F8421" s="3"/>
      <c r="O8421"/>
      <c r="P8421"/>
      <c r="Q8421"/>
      <c r="U8421" s="969"/>
      <c r="V8421" s="38"/>
      <c r="W8421" s="38"/>
    </row>
    <row r="8422" spans="1:23" x14ac:dyDescent="0.35">
      <c r="A8422" s="1509">
        <v>73630</v>
      </c>
      <c r="B8422" s="1510">
        <v>0.17</v>
      </c>
      <c r="C8422" s="1513" t="s">
        <v>8005</v>
      </c>
      <c r="D8422" s="1"/>
      <c r="E8422" s="1" t="s">
        <v>7979</v>
      </c>
      <c r="F8422" s="3"/>
      <c r="O8422"/>
      <c r="P8422"/>
      <c r="Q8422"/>
      <c r="U8422" s="969"/>
      <c r="V8422" s="38"/>
      <c r="W8422" s="38"/>
    </row>
    <row r="8423" spans="1:23" x14ac:dyDescent="0.35">
      <c r="A8423" s="1509">
        <v>73630</v>
      </c>
      <c r="B8423" s="1510">
        <v>0.17</v>
      </c>
      <c r="C8423" s="659" t="s">
        <v>8006</v>
      </c>
      <c r="D8423" s="1"/>
      <c r="E8423" s="1" t="s">
        <v>7979</v>
      </c>
      <c r="F8423" s="3"/>
      <c r="O8423"/>
      <c r="P8423"/>
      <c r="Q8423"/>
      <c r="U8423" s="969"/>
      <c r="V8423" s="38"/>
      <c r="W8423" s="38"/>
    </row>
    <row r="8424" spans="1:23" x14ac:dyDescent="0.35">
      <c r="A8424" s="1509">
        <v>73630</v>
      </c>
      <c r="B8424" s="1510">
        <v>0.17</v>
      </c>
      <c r="C8424" s="659" t="s">
        <v>8007</v>
      </c>
      <c r="D8424" s="1"/>
      <c r="E8424" s="1" t="s">
        <v>7979</v>
      </c>
      <c r="F8424" s="3"/>
      <c r="O8424"/>
      <c r="P8424"/>
      <c r="Q8424"/>
      <c r="U8424" s="969"/>
      <c r="V8424" s="38"/>
      <c r="W8424" s="38"/>
    </row>
    <row r="8425" spans="1:23" x14ac:dyDescent="0.35">
      <c r="A8425" s="1511">
        <v>73700</v>
      </c>
      <c r="B8425" s="1512">
        <v>0.98</v>
      </c>
      <c r="C8425" s="1513" t="s">
        <v>8052</v>
      </c>
      <c r="D8425" s="1"/>
      <c r="E8425" s="1" t="s">
        <v>7979</v>
      </c>
      <c r="F8425" s="3"/>
      <c r="O8425"/>
      <c r="P8425"/>
      <c r="Q8425"/>
      <c r="U8425" s="969"/>
      <c r="V8425" s="38"/>
      <c r="W8425" s="38"/>
    </row>
    <row r="8426" spans="1:23" x14ac:dyDescent="0.35">
      <c r="A8426" s="1509">
        <v>73700</v>
      </c>
      <c r="B8426" s="1510">
        <v>0.98</v>
      </c>
      <c r="C8426" s="605" t="s">
        <v>8053</v>
      </c>
      <c r="D8426" s="1"/>
      <c r="E8426" s="1" t="s">
        <v>7979</v>
      </c>
      <c r="F8426" s="3"/>
      <c r="O8426"/>
      <c r="P8426"/>
      <c r="Q8426"/>
      <c r="U8426" s="969"/>
      <c r="V8426" s="38"/>
      <c r="W8426" s="38"/>
    </row>
    <row r="8427" spans="1:23" x14ac:dyDescent="0.35">
      <c r="A8427" s="1509">
        <v>73700</v>
      </c>
      <c r="B8427" s="1510">
        <v>0.98</v>
      </c>
      <c r="C8427" s="605" t="s">
        <v>8054</v>
      </c>
      <c r="D8427" s="1"/>
      <c r="E8427" s="1" t="s">
        <v>7979</v>
      </c>
      <c r="F8427" s="3"/>
      <c r="O8427"/>
      <c r="P8427"/>
      <c r="Q8427"/>
      <c r="U8427" s="969"/>
      <c r="V8427" s="38"/>
      <c r="W8427" s="38"/>
    </row>
    <row r="8428" spans="1:23" x14ac:dyDescent="0.35">
      <c r="A8428" s="1075">
        <v>73718</v>
      </c>
      <c r="B8428" s="1505">
        <v>1.32</v>
      </c>
      <c r="C8428" s="1076" t="s">
        <v>8061</v>
      </c>
      <c r="D8428" s="1"/>
      <c r="E8428" s="1" t="s">
        <v>7979</v>
      </c>
      <c r="F8428" s="3"/>
      <c r="O8428"/>
      <c r="P8428"/>
      <c r="Q8428"/>
      <c r="U8428" s="969"/>
      <c r="V8428" s="38"/>
      <c r="W8428" s="38"/>
    </row>
    <row r="8429" spans="1:23" x14ac:dyDescent="0.35">
      <c r="A8429" s="1075">
        <v>73718</v>
      </c>
      <c r="B8429" s="1505">
        <v>1.32</v>
      </c>
      <c r="C8429" s="1076" t="s">
        <v>8062</v>
      </c>
      <c r="D8429" s="1"/>
      <c r="E8429" s="1" t="s">
        <v>7979</v>
      </c>
      <c r="F8429" s="3"/>
      <c r="O8429"/>
      <c r="P8429"/>
      <c r="Q8429"/>
      <c r="U8429" s="969"/>
      <c r="V8429" s="38"/>
      <c r="W8429" s="38"/>
    </row>
    <row r="8430" spans="1:23" x14ac:dyDescent="0.35">
      <c r="A8430" s="1075">
        <v>73718</v>
      </c>
      <c r="B8430" s="1505">
        <v>1.32</v>
      </c>
      <c r="C8430" s="1076" t="s">
        <v>8063</v>
      </c>
      <c r="D8430" s="1"/>
      <c r="E8430" s="1" t="s">
        <v>7979</v>
      </c>
      <c r="F8430" s="3"/>
      <c r="O8430"/>
      <c r="P8430"/>
      <c r="Q8430"/>
      <c r="U8430" s="969"/>
      <c r="V8430" s="38"/>
      <c r="W8430" s="38"/>
    </row>
    <row r="8431" spans="1:23" x14ac:dyDescent="0.35">
      <c r="A8431" s="1075">
        <v>73718</v>
      </c>
      <c r="B8431" s="1505">
        <v>1.32</v>
      </c>
      <c r="C8431" s="1075" t="s">
        <v>8064</v>
      </c>
      <c r="D8431" s="1"/>
      <c r="E8431" s="1" t="s">
        <v>7979</v>
      </c>
      <c r="F8431" s="3"/>
      <c r="O8431"/>
      <c r="P8431"/>
      <c r="Q8431"/>
      <c r="U8431" s="969"/>
      <c r="V8431" s="38"/>
      <c r="W8431" s="38"/>
    </row>
    <row r="8432" spans="1:23" x14ac:dyDescent="0.35">
      <c r="A8432" s="1075">
        <v>73718</v>
      </c>
      <c r="B8432" s="1505">
        <v>1.32</v>
      </c>
      <c r="C8432" s="1076" t="s">
        <v>8065</v>
      </c>
      <c r="D8432" s="1"/>
      <c r="E8432" s="1" t="s">
        <v>7979</v>
      </c>
      <c r="F8432" s="3"/>
      <c r="O8432"/>
      <c r="P8432"/>
      <c r="Q8432"/>
      <c r="U8432" s="969"/>
      <c r="V8432" s="38"/>
      <c r="W8432" s="38"/>
    </row>
    <row r="8433" spans="1:23" x14ac:dyDescent="0.35">
      <c r="A8433" s="1509">
        <v>74178</v>
      </c>
      <c r="B8433" s="1510">
        <v>1.96</v>
      </c>
      <c r="C8433" s="659" t="s">
        <v>8071</v>
      </c>
      <c r="D8433" s="1"/>
      <c r="E8433" s="1" t="s">
        <v>7979</v>
      </c>
      <c r="F8433" s="3"/>
      <c r="O8433"/>
      <c r="P8433"/>
      <c r="Q8433"/>
      <c r="U8433" s="969"/>
      <c r="V8433" s="38"/>
      <c r="W8433" s="38"/>
    </row>
    <row r="8434" spans="1:23" x14ac:dyDescent="0.35">
      <c r="A8434" s="1523">
        <v>72072</v>
      </c>
      <c r="B8434" s="1524">
        <v>0.22</v>
      </c>
      <c r="C8434" s="250" t="s">
        <v>8363</v>
      </c>
      <c r="D8434" s="1"/>
      <c r="E8434" s="251" t="s">
        <v>8364</v>
      </c>
      <c r="F8434" s="3"/>
      <c r="O8434"/>
      <c r="P8434"/>
      <c r="Q8434"/>
      <c r="U8434" s="969"/>
      <c r="V8434" s="38"/>
      <c r="W8434" s="38"/>
    </row>
    <row r="8435" spans="1:23" x14ac:dyDescent="0.35">
      <c r="A8435" s="1523">
        <v>72110</v>
      </c>
      <c r="B8435" s="1524">
        <v>0.25</v>
      </c>
      <c r="C8435" s="1523" t="s">
        <v>8365</v>
      </c>
      <c r="D8435" s="1"/>
      <c r="E8435" s="251" t="s">
        <v>8364</v>
      </c>
      <c r="F8435" s="3"/>
      <c r="O8435"/>
      <c r="P8435"/>
      <c r="Q8435"/>
      <c r="U8435" s="969"/>
      <c r="V8435" s="38"/>
      <c r="W8435" s="38"/>
    </row>
    <row r="8436" spans="1:23" x14ac:dyDescent="0.35">
      <c r="A8436" s="1523">
        <v>72141</v>
      </c>
      <c r="B8436" s="1524">
        <v>1.44</v>
      </c>
      <c r="C8436" s="250" t="s">
        <v>8369</v>
      </c>
      <c r="D8436" s="1"/>
      <c r="E8436" s="251" t="s">
        <v>8364</v>
      </c>
      <c r="F8436" s="3"/>
      <c r="O8436"/>
      <c r="P8436"/>
      <c r="Q8436"/>
      <c r="U8436" s="969"/>
      <c r="V8436" s="38"/>
      <c r="W8436" s="38"/>
    </row>
    <row r="8437" spans="1:23" x14ac:dyDescent="0.35">
      <c r="A8437" s="1523">
        <v>72141</v>
      </c>
      <c r="B8437" s="1524">
        <v>1.44</v>
      </c>
      <c r="C8437" s="250" t="s">
        <v>8370</v>
      </c>
      <c r="D8437" s="1"/>
      <c r="E8437" s="251" t="s">
        <v>8364</v>
      </c>
      <c r="F8437" s="3"/>
      <c r="O8437"/>
      <c r="P8437"/>
      <c r="Q8437"/>
      <c r="U8437" s="969"/>
      <c r="V8437" s="38"/>
      <c r="W8437" s="38"/>
    </row>
    <row r="8438" spans="1:23" x14ac:dyDescent="0.35">
      <c r="A8438" s="1523">
        <v>72141</v>
      </c>
      <c r="B8438" s="1524">
        <v>1.44</v>
      </c>
      <c r="C8438" s="250" t="s">
        <v>8371</v>
      </c>
      <c r="D8438" s="1"/>
      <c r="E8438" s="251" t="s">
        <v>8364</v>
      </c>
      <c r="F8438" s="3"/>
      <c r="O8438"/>
      <c r="P8438"/>
      <c r="Q8438"/>
      <c r="U8438" s="969"/>
      <c r="V8438" s="38"/>
      <c r="W8438" s="38"/>
    </row>
    <row r="8439" spans="1:23" x14ac:dyDescent="0.35">
      <c r="A8439" s="1523">
        <v>72141</v>
      </c>
      <c r="B8439" s="1524">
        <v>1.44</v>
      </c>
      <c r="C8439" s="250" t="s">
        <v>8372</v>
      </c>
      <c r="D8439" s="1"/>
      <c r="E8439" s="251" t="s">
        <v>8364</v>
      </c>
      <c r="F8439" s="3"/>
      <c r="O8439"/>
      <c r="P8439"/>
      <c r="Q8439"/>
      <c r="U8439" s="969"/>
      <c r="V8439" s="38"/>
      <c r="W8439" s="38"/>
    </row>
    <row r="8440" spans="1:23" x14ac:dyDescent="0.35">
      <c r="A8440" s="1523">
        <v>72141</v>
      </c>
      <c r="B8440" s="1524">
        <v>1.44</v>
      </c>
      <c r="C8440" s="1523" t="s">
        <v>8373</v>
      </c>
      <c r="D8440" s="1"/>
      <c r="E8440" s="251" t="s">
        <v>8364</v>
      </c>
      <c r="F8440" s="3"/>
      <c r="O8440"/>
      <c r="P8440"/>
      <c r="Q8440"/>
      <c r="U8440" s="969"/>
      <c r="V8440" s="38"/>
      <c r="W8440" s="38"/>
    </row>
    <row r="8441" spans="1:23" x14ac:dyDescent="0.35">
      <c r="A8441" s="1523">
        <v>72141</v>
      </c>
      <c r="B8441" s="1524">
        <v>1.44</v>
      </c>
      <c r="C8441" s="250" t="s">
        <v>8374</v>
      </c>
      <c r="D8441" s="1"/>
      <c r="E8441" s="251" t="s">
        <v>8364</v>
      </c>
      <c r="F8441" s="3"/>
      <c r="O8441"/>
      <c r="P8441"/>
      <c r="Q8441"/>
      <c r="U8441" s="969"/>
      <c r="V8441" s="38"/>
      <c r="W8441" s="38"/>
    </row>
    <row r="8442" spans="1:23" x14ac:dyDescent="0.35">
      <c r="A8442" s="1523">
        <v>72141</v>
      </c>
      <c r="B8442" s="1524">
        <v>1.44</v>
      </c>
      <c r="C8442" s="250" t="s">
        <v>8375</v>
      </c>
      <c r="D8442" s="1"/>
      <c r="E8442" s="251" t="s">
        <v>8364</v>
      </c>
      <c r="F8442" s="3"/>
      <c r="O8442"/>
      <c r="P8442"/>
      <c r="Q8442"/>
      <c r="U8442" s="969"/>
      <c r="V8442" s="38"/>
      <c r="W8442" s="38"/>
    </row>
    <row r="8443" spans="1:23" x14ac:dyDescent="0.35">
      <c r="A8443" s="1523">
        <v>72141</v>
      </c>
      <c r="B8443" s="1524">
        <v>1.44</v>
      </c>
      <c r="C8443" s="250" t="s">
        <v>8376</v>
      </c>
      <c r="D8443" s="1"/>
      <c r="E8443" s="251" t="s">
        <v>8364</v>
      </c>
      <c r="F8443" s="3"/>
      <c r="O8443"/>
      <c r="P8443"/>
      <c r="Q8443"/>
      <c r="U8443" s="969"/>
      <c r="V8443" s="38"/>
      <c r="W8443" s="38"/>
    </row>
    <row r="8444" spans="1:23" x14ac:dyDescent="0.35">
      <c r="A8444" s="1523">
        <v>72146</v>
      </c>
      <c r="B8444" s="1524">
        <v>1.44</v>
      </c>
      <c r="C8444" s="250" t="s">
        <v>8377</v>
      </c>
      <c r="D8444" s="1"/>
      <c r="E8444" s="251" t="s">
        <v>8364</v>
      </c>
      <c r="F8444" s="3"/>
      <c r="O8444"/>
      <c r="P8444"/>
      <c r="Q8444"/>
      <c r="U8444" s="969"/>
      <c r="V8444" s="38"/>
      <c r="W8444" s="38"/>
    </row>
    <row r="8445" spans="1:23" x14ac:dyDescent="0.35">
      <c r="A8445" s="1523">
        <v>72148</v>
      </c>
      <c r="B8445" s="1524">
        <v>1.44</v>
      </c>
      <c r="C8445" s="250" t="s">
        <v>8378</v>
      </c>
      <c r="D8445" s="1"/>
      <c r="E8445" s="251" t="s">
        <v>8364</v>
      </c>
      <c r="F8445" s="3"/>
      <c r="O8445"/>
      <c r="P8445"/>
      <c r="Q8445"/>
      <c r="U8445" s="969"/>
      <c r="V8445" s="38"/>
      <c r="W8445" s="38"/>
    </row>
    <row r="8446" spans="1:23" x14ac:dyDescent="0.35">
      <c r="A8446" s="1523">
        <v>72148</v>
      </c>
      <c r="B8446" s="1524">
        <v>1.44</v>
      </c>
      <c r="C8446" s="250" t="s">
        <v>8379</v>
      </c>
      <c r="E8446" s="251" t="s">
        <v>8364</v>
      </c>
      <c r="F8446" s="3"/>
      <c r="O8446"/>
      <c r="P8446"/>
      <c r="Q8446"/>
      <c r="U8446" s="969"/>
      <c r="V8446" s="38"/>
      <c r="W8446" s="38"/>
    </row>
    <row r="8447" spans="1:23" x14ac:dyDescent="0.35">
      <c r="A8447" s="1523">
        <v>72195</v>
      </c>
      <c r="B8447" s="1524">
        <v>1.42</v>
      </c>
      <c r="C8447" s="250" t="s">
        <v>8368</v>
      </c>
      <c r="D8447" s="1"/>
      <c r="E8447" s="251" t="s">
        <v>8364</v>
      </c>
      <c r="F8447" s="3"/>
      <c r="O8447"/>
      <c r="P8447"/>
      <c r="Q8447"/>
      <c r="U8447" s="969"/>
      <c r="V8447" s="38"/>
      <c r="W8447" s="38"/>
    </row>
    <row r="8448" spans="1:23" x14ac:dyDescent="0.35">
      <c r="A8448" s="1523">
        <v>73221</v>
      </c>
      <c r="B8448" s="1524">
        <v>1.32</v>
      </c>
      <c r="C8448" s="699" t="s">
        <v>8366</v>
      </c>
      <c r="D8448" s="1"/>
      <c r="E8448" s="251" t="s">
        <v>8364</v>
      </c>
      <c r="F8448" s="3"/>
      <c r="O8448"/>
      <c r="P8448"/>
      <c r="Q8448"/>
      <c r="U8448" s="969"/>
      <c r="V8448" s="38"/>
      <c r="W8448" s="38"/>
    </row>
    <row r="8449" spans="1:23" x14ac:dyDescent="0.35">
      <c r="A8449" s="1523">
        <v>73718</v>
      </c>
      <c r="B8449" s="1524">
        <v>1.32</v>
      </c>
      <c r="C8449" s="250" t="s">
        <v>8367</v>
      </c>
      <c r="D8449" s="1"/>
      <c r="E8449" s="251" t="s">
        <v>8364</v>
      </c>
      <c r="F8449" s="3"/>
      <c r="O8449"/>
      <c r="P8449"/>
      <c r="Q8449"/>
      <c r="U8449" s="969"/>
      <c r="V8449" s="38"/>
      <c r="W8449" s="38"/>
    </row>
    <row r="8450" spans="1:23" x14ac:dyDescent="0.35">
      <c r="A8450" s="1525">
        <v>70360</v>
      </c>
      <c r="B8450" s="1526">
        <v>0.18</v>
      </c>
      <c r="C8450" s="316" t="s">
        <v>8423</v>
      </c>
      <c r="D8450" s="1"/>
      <c r="E8450" s="1" t="s">
        <v>8381</v>
      </c>
      <c r="F8450" s="3"/>
      <c r="O8450"/>
      <c r="P8450"/>
      <c r="Q8450"/>
      <c r="U8450" s="969"/>
      <c r="V8450" s="38"/>
      <c r="W8450" s="38"/>
    </row>
    <row r="8451" spans="1:23" x14ac:dyDescent="0.35">
      <c r="A8451" s="1525">
        <v>70360</v>
      </c>
      <c r="B8451" s="1526">
        <v>0.18</v>
      </c>
      <c r="C8451" s="317" t="s">
        <v>8424</v>
      </c>
      <c r="D8451" s="1"/>
      <c r="E8451" s="1" t="s">
        <v>8381</v>
      </c>
      <c r="F8451" s="3"/>
      <c r="O8451"/>
      <c r="P8451"/>
      <c r="Q8451"/>
      <c r="U8451" s="969"/>
      <c r="V8451" s="38"/>
      <c r="W8451" s="38"/>
    </row>
    <row r="8452" spans="1:23" x14ac:dyDescent="0.35">
      <c r="A8452" s="1525">
        <v>70450</v>
      </c>
      <c r="B8452" s="1526">
        <v>0.83</v>
      </c>
      <c r="C8452" s="319" t="s">
        <v>5072</v>
      </c>
      <c r="D8452" s="1"/>
      <c r="E8452" s="1" t="s">
        <v>8381</v>
      </c>
      <c r="F8452" s="3"/>
      <c r="O8452"/>
      <c r="P8452"/>
      <c r="Q8452"/>
      <c r="U8452" s="969"/>
      <c r="V8452" s="38"/>
      <c r="W8452" s="38"/>
    </row>
    <row r="8453" spans="1:23" x14ac:dyDescent="0.35">
      <c r="A8453" s="1527">
        <v>70471</v>
      </c>
      <c r="B8453" s="1528">
        <v>2.5</v>
      </c>
      <c r="C8453" s="380" t="s">
        <v>8494</v>
      </c>
      <c r="D8453" s="1"/>
      <c r="E8453" s="1" t="s">
        <v>8381</v>
      </c>
      <c r="F8453" s="3"/>
      <c r="O8453"/>
      <c r="P8453"/>
      <c r="Q8453"/>
      <c r="U8453" s="969"/>
      <c r="V8453" s="38"/>
      <c r="W8453" s="38"/>
    </row>
    <row r="8454" spans="1:23" x14ac:dyDescent="0.35">
      <c r="A8454" s="1525">
        <v>70490</v>
      </c>
      <c r="B8454" s="1526">
        <v>1.25</v>
      </c>
      <c r="C8454" s="319" t="s">
        <v>8489</v>
      </c>
      <c r="D8454" s="38"/>
      <c r="E8454" s="1" t="s">
        <v>8381</v>
      </c>
      <c r="F8454" s="3"/>
      <c r="O8454"/>
      <c r="P8454"/>
      <c r="Q8454"/>
      <c r="U8454" s="969"/>
      <c r="V8454" s="38"/>
      <c r="W8454" s="38"/>
    </row>
    <row r="8455" spans="1:23" x14ac:dyDescent="0.35">
      <c r="A8455" s="1525">
        <v>70496</v>
      </c>
      <c r="B8455" s="1526">
        <v>1.71</v>
      </c>
      <c r="C8455" s="319" t="s">
        <v>4912</v>
      </c>
      <c r="D8455" s="1"/>
      <c r="E8455" s="1" t="s">
        <v>8381</v>
      </c>
      <c r="F8455" s="3"/>
      <c r="O8455"/>
      <c r="P8455"/>
      <c r="Q8455"/>
      <c r="U8455" s="969"/>
      <c r="V8455" s="38"/>
      <c r="W8455" s="38"/>
    </row>
    <row r="8456" spans="1:23" x14ac:dyDescent="0.35">
      <c r="A8456" s="1525">
        <v>71045</v>
      </c>
      <c r="B8456" s="1526">
        <v>0.18</v>
      </c>
      <c r="C8456" s="317" t="s">
        <v>4669</v>
      </c>
      <c r="D8456" s="1"/>
      <c r="E8456" s="1" t="s">
        <v>8381</v>
      </c>
      <c r="F8456" s="3"/>
      <c r="O8456"/>
      <c r="P8456"/>
      <c r="Q8456"/>
      <c r="U8456" s="969"/>
      <c r="V8456" s="38"/>
      <c r="W8456" s="38"/>
    </row>
    <row r="8457" spans="1:23" x14ac:dyDescent="0.35">
      <c r="A8457" s="1529">
        <v>71045</v>
      </c>
      <c r="B8457" s="1530">
        <v>0.18</v>
      </c>
      <c r="C8457" s="726" t="s">
        <v>8425</v>
      </c>
      <c r="D8457" s="1"/>
      <c r="E8457" s="1" t="s">
        <v>8381</v>
      </c>
      <c r="F8457" s="3"/>
      <c r="O8457"/>
      <c r="P8457"/>
      <c r="Q8457"/>
      <c r="U8457" s="969"/>
      <c r="V8457" s="38"/>
      <c r="W8457" s="38"/>
    </row>
    <row r="8458" spans="1:23" x14ac:dyDescent="0.35">
      <c r="A8458" s="1525">
        <v>71100</v>
      </c>
      <c r="B8458" s="1526">
        <v>0.21</v>
      </c>
      <c r="C8458" s="316" t="s">
        <v>8438</v>
      </c>
      <c r="D8458" s="1"/>
      <c r="E8458" s="1" t="s">
        <v>8381</v>
      </c>
      <c r="F8458" s="3"/>
      <c r="O8458"/>
      <c r="P8458"/>
      <c r="Q8458"/>
      <c r="U8458" s="969"/>
      <c r="V8458" s="38"/>
      <c r="W8458" s="38"/>
    </row>
    <row r="8459" spans="1:23" x14ac:dyDescent="0.35">
      <c r="A8459" s="1525">
        <v>71260</v>
      </c>
      <c r="B8459" s="1526">
        <v>1.1299999999999999</v>
      </c>
      <c r="C8459" s="319" t="s">
        <v>8487</v>
      </c>
      <c r="D8459" s="1"/>
      <c r="E8459" s="1" t="s">
        <v>8381</v>
      </c>
      <c r="F8459" s="3"/>
      <c r="O8459"/>
      <c r="P8459"/>
      <c r="Q8459"/>
      <c r="U8459" s="969"/>
      <c r="V8459" s="38"/>
      <c r="W8459" s="38"/>
    </row>
    <row r="8460" spans="1:23" x14ac:dyDescent="0.35">
      <c r="A8460" s="1525">
        <v>71260</v>
      </c>
      <c r="B8460" s="1526">
        <v>1.1299999999999999</v>
      </c>
      <c r="C8460" s="319" t="s">
        <v>4860</v>
      </c>
      <c r="D8460" s="1"/>
      <c r="E8460" s="1" t="s">
        <v>8381</v>
      </c>
      <c r="F8460" s="1109"/>
      <c r="O8460"/>
      <c r="P8460"/>
      <c r="Q8460"/>
      <c r="U8460" s="969"/>
      <c r="V8460" s="38"/>
      <c r="W8460" s="38"/>
    </row>
    <row r="8461" spans="1:23" x14ac:dyDescent="0.35">
      <c r="A8461" s="1525">
        <v>71271</v>
      </c>
      <c r="B8461" s="1526">
        <v>1.05</v>
      </c>
      <c r="C8461" s="317" t="s">
        <v>8486</v>
      </c>
      <c r="E8461" s="1" t="s">
        <v>8381</v>
      </c>
      <c r="F8461" s="3"/>
      <c r="O8461"/>
      <c r="P8461"/>
      <c r="Q8461"/>
      <c r="U8461" s="969"/>
      <c r="V8461" s="38"/>
      <c r="W8461" s="38"/>
    </row>
    <row r="8462" spans="1:23" x14ac:dyDescent="0.35">
      <c r="A8462" s="1525">
        <v>72040</v>
      </c>
      <c r="B8462" s="1526">
        <v>0.21</v>
      </c>
      <c r="C8462" s="319" t="s">
        <v>8439</v>
      </c>
      <c r="D8462" s="1"/>
      <c r="E8462" s="1" t="s">
        <v>8381</v>
      </c>
      <c r="F8462" s="3"/>
      <c r="O8462"/>
      <c r="P8462"/>
      <c r="Q8462"/>
      <c r="U8462" s="969"/>
      <c r="V8462" s="38"/>
      <c r="W8462" s="38"/>
    </row>
    <row r="8463" spans="1:23" x14ac:dyDescent="0.35">
      <c r="A8463" s="1525">
        <v>72040</v>
      </c>
      <c r="B8463" s="1526">
        <v>0.21</v>
      </c>
      <c r="C8463" s="319" t="s">
        <v>8440</v>
      </c>
      <c r="D8463" s="1"/>
      <c r="E8463" s="1" t="s">
        <v>8381</v>
      </c>
      <c r="F8463" s="3"/>
      <c r="O8463"/>
      <c r="P8463"/>
      <c r="Q8463"/>
      <c r="U8463" s="969"/>
      <c r="V8463" s="38"/>
      <c r="W8463" s="38"/>
    </row>
    <row r="8464" spans="1:23" x14ac:dyDescent="0.35">
      <c r="A8464" s="1525">
        <v>72070</v>
      </c>
      <c r="B8464" s="1526">
        <v>0.2</v>
      </c>
      <c r="C8464" s="319" t="s">
        <v>8437</v>
      </c>
      <c r="D8464" s="1"/>
      <c r="E8464" s="1" t="s">
        <v>8381</v>
      </c>
      <c r="F8464" s="3"/>
      <c r="O8464"/>
      <c r="P8464"/>
      <c r="Q8464"/>
      <c r="U8464" s="969"/>
      <c r="V8464" s="38"/>
      <c r="W8464" s="38"/>
    </row>
    <row r="8465" spans="1:23" x14ac:dyDescent="0.35">
      <c r="A8465" s="1531">
        <v>72084</v>
      </c>
      <c r="B8465" s="1532">
        <v>0.4</v>
      </c>
      <c r="C8465" s="362" t="s">
        <v>8464</v>
      </c>
      <c r="D8465" s="1"/>
      <c r="E8465" s="1" t="s">
        <v>8381</v>
      </c>
      <c r="F8465" s="3"/>
      <c r="O8465"/>
      <c r="P8465"/>
      <c r="Q8465"/>
      <c r="U8465" s="969"/>
      <c r="V8465" s="38"/>
      <c r="W8465" s="38"/>
    </row>
    <row r="8466" spans="1:23" x14ac:dyDescent="0.35">
      <c r="A8466" s="1525">
        <v>72100</v>
      </c>
      <c r="B8466" s="1526">
        <v>0.21</v>
      </c>
      <c r="C8466" s="319" t="s">
        <v>8441</v>
      </c>
      <c r="D8466" s="1"/>
      <c r="E8466" s="1" t="s">
        <v>8381</v>
      </c>
      <c r="F8466" s="3"/>
      <c r="O8466"/>
      <c r="P8466"/>
      <c r="Q8466"/>
      <c r="U8466" s="969"/>
      <c r="V8466" s="38"/>
      <c r="W8466" s="38"/>
    </row>
    <row r="8467" spans="1:23" x14ac:dyDescent="0.35">
      <c r="A8467" s="1525">
        <v>72100</v>
      </c>
      <c r="B8467" s="1526">
        <v>0.21</v>
      </c>
      <c r="C8467" s="319" t="s">
        <v>8442</v>
      </c>
      <c r="D8467" s="1"/>
      <c r="E8467" s="1" t="s">
        <v>8381</v>
      </c>
      <c r="F8467" s="1126"/>
      <c r="O8467"/>
      <c r="P8467"/>
      <c r="Q8467"/>
      <c r="U8467" s="969"/>
      <c r="V8467" s="38"/>
      <c r="W8467" s="38"/>
    </row>
    <row r="8468" spans="1:23" x14ac:dyDescent="0.35">
      <c r="A8468" s="1525">
        <v>72100</v>
      </c>
      <c r="B8468" s="1526">
        <v>0.21</v>
      </c>
      <c r="C8468" s="319" t="s">
        <v>8443</v>
      </c>
      <c r="D8468" s="1"/>
      <c r="E8468" s="1" t="s">
        <v>8381</v>
      </c>
      <c r="F8468" s="3"/>
      <c r="O8468"/>
      <c r="P8468"/>
      <c r="Q8468"/>
      <c r="U8468" s="969"/>
      <c r="V8468" s="38"/>
      <c r="W8468" s="38"/>
    </row>
    <row r="8469" spans="1:23" x14ac:dyDescent="0.35">
      <c r="A8469" s="1525">
        <v>72110</v>
      </c>
      <c r="B8469" s="1526">
        <v>0.25</v>
      </c>
      <c r="C8469" s="316" t="s">
        <v>8451</v>
      </c>
      <c r="D8469" s="1"/>
      <c r="E8469" s="1" t="s">
        <v>8381</v>
      </c>
      <c r="F8469" s="3"/>
      <c r="O8469"/>
      <c r="P8469"/>
      <c r="Q8469"/>
      <c r="U8469" s="969"/>
      <c r="V8469" s="38"/>
      <c r="W8469" s="38"/>
    </row>
    <row r="8470" spans="1:23" x14ac:dyDescent="0.35">
      <c r="A8470" s="1525">
        <v>72110</v>
      </c>
      <c r="B8470" s="1526">
        <v>0.25</v>
      </c>
      <c r="C8470" s="316" t="s">
        <v>8452</v>
      </c>
      <c r="D8470" s="1"/>
      <c r="E8470" s="1" t="s">
        <v>8381</v>
      </c>
      <c r="F8470" s="3"/>
      <c r="O8470"/>
      <c r="P8470"/>
      <c r="Q8470"/>
      <c r="U8470" s="969"/>
      <c r="V8470" s="38"/>
      <c r="W8470" s="38"/>
    </row>
    <row r="8471" spans="1:23" x14ac:dyDescent="0.35">
      <c r="A8471" s="1525">
        <v>72114</v>
      </c>
      <c r="B8471" s="1526">
        <v>0.28999999999999998</v>
      </c>
      <c r="C8471" s="319" t="s">
        <v>8453</v>
      </c>
      <c r="D8471" s="1"/>
      <c r="E8471" s="1" t="s">
        <v>8381</v>
      </c>
      <c r="F8471" s="3"/>
      <c r="O8471"/>
      <c r="P8471"/>
      <c r="Q8471"/>
      <c r="U8471" s="969"/>
      <c r="V8471" s="38"/>
      <c r="W8471" s="38"/>
    </row>
    <row r="8472" spans="1:23" x14ac:dyDescent="0.35">
      <c r="A8472" s="1525">
        <v>72125</v>
      </c>
      <c r="B8472" s="1526">
        <v>0.98</v>
      </c>
      <c r="C8472" s="319" t="s">
        <v>8483</v>
      </c>
      <c r="D8472" s="1"/>
      <c r="E8472" s="1" t="s">
        <v>8381</v>
      </c>
      <c r="F8472" s="3"/>
      <c r="O8472"/>
      <c r="P8472"/>
      <c r="Q8472"/>
      <c r="U8472" s="969"/>
      <c r="V8472" s="38"/>
      <c r="W8472" s="38"/>
    </row>
    <row r="8473" spans="1:23" x14ac:dyDescent="0.35">
      <c r="A8473" s="1525">
        <v>72125</v>
      </c>
      <c r="B8473" s="1526">
        <v>0.98</v>
      </c>
      <c r="C8473" s="319" t="s">
        <v>5075</v>
      </c>
      <c r="D8473" s="1"/>
      <c r="E8473" s="1" t="s">
        <v>8381</v>
      </c>
      <c r="F8473" s="3"/>
      <c r="O8473"/>
      <c r="P8473"/>
      <c r="Q8473"/>
      <c r="U8473" s="969"/>
      <c r="V8473" s="38"/>
      <c r="W8473" s="38"/>
    </row>
    <row r="8474" spans="1:23" x14ac:dyDescent="0.35">
      <c r="A8474" s="1525">
        <v>72170</v>
      </c>
      <c r="B8474" s="1526">
        <v>0.17</v>
      </c>
      <c r="C8474" s="316" t="s">
        <v>4649</v>
      </c>
      <c r="D8474" s="1"/>
      <c r="E8474" s="1" t="s">
        <v>8381</v>
      </c>
      <c r="F8474" s="3"/>
      <c r="O8474"/>
      <c r="P8474"/>
      <c r="Q8474"/>
      <c r="U8474" s="969"/>
      <c r="V8474" s="38"/>
      <c r="W8474" s="38"/>
    </row>
    <row r="8475" spans="1:23" x14ac:dyDescent="0.35">
      <c r="A8475" s="1527">
        <v>72220</v>
      </c>
      <c r="B8475" s="1528">
        <v>0.17</v>
      </c>
      <c r="C8475" s="380" t="s">
        <v>8412</v>
      </c>
      <c r="D8475" s="1"/>
      <c r="E8475" s="1" t="s">
        <v>8381</v>
      </c>
      <c r="F8475" s="3"/>
      <c r="O8475"/>
      <c r="P8475"/>
      <c r="Q8475"/>
      <c r="U8475" s="969"/>
      <c r="V8475" s="38"/>
      <c r="W8475" s="38"/>
    </row>
    <row r="8476" spans="1:23" x14ac:dyDescent="0.35">
      <c r="A8476" s="1525">
        <v>73000</v>
      </c>
      <c r="B8476" s="1526">
        <v>0.16</v>
      </c>
      <c r="C8476" s="319" t="s">
        <v>8388</v>
      </c>
      <c r="D8476" s="1126"/>
      <c r="E8476" s="1" t="s">
        <v>8381</v>
      </c>
      <c r="F8476" s="3"/>
      <c r="O8476"/>
      <c r="P8476"/>
      <c r="Q8476"/>
      <c r="U8476" s="969"/>
      <c r="V8476" s="38"/>
      <c r="W8476" s="38"/>
    </row>
    <row r="8477" spans="1:23" x14ac:dyDescent="0.35">
      <c r="A8477" s="1525">
        <v>73000</v>
      </c>
      <c r="B8477" s="1526">
        <v>0.16</v>
      </c>
      <c r="C8477" s="319" t="s">
        <v>8389</v>
      </c>
      <c r="D8477" s="1"/>
      <c r="E8477" s="1" t="s">
        <v>8381</v>
      </c>
      <c r="F8477" s="3"/>
      <c r="O8477"/>
      <c r="P8477"/>
      <c r="Q8477"/>
      <c r="U8477" s="969"/>
      <c r="V8477" s="38"/>
      <c r="W8477" s="38"/>
    </row>
    <row r="8478" spans="1:23" x14ac:dyDescent="0.35">
      <c r="A8478" s="1525">
        <v>73030</v>
      </c>
      <c r="B8478" s="1526">
        <v>0.18</v>
      </c>
      <c r="C8478" s="316" t="s">
        <v>8426</v>
      </c>
      <c r="D8478" s="1"/>
      <c r="E8478" s="1" t="s">
        <v>8381</v>
      </c>
      <c r="F8478" s="3"/>
      <c r="O8478"/>
      <c r="P8478"/>
      <c r="Q8478"/>
      <c r="U8478" s="969"/>
      <c r="V8478" s="38"/>
      <c r="W8478" s="38"/>
    </row>
    <row r="8479" spans="1:23" x14ac:dyDescent="0.35">
      <c r="A8479" s="1525">
        <v>73030</v>
      </c>
      <c r="B8479" s="1526">
        <v>0.18</v>
      </c>
      <c r="C8479" s="316" t="s">
        <v>8427</v>
      </c>
      <c r="D8479" s="1"/>
      <c r="E8479" s="1" t="s">
        <v>8381</v>
      </c>
      <c r="F8479" s="3"/>
      <c r="O8479"/>
      <c r="P8479"/>
      <c r="Q8479"/>
      <c r="U8479" s="969"/>
      <c r="V8479" s="38"/>
      <c r="W8479" s="38"/>
    </row>
    <row r="8480" spans="1:23" x14ac:dyDescent="0.35">
      <c r="A8480" s="1525">
        <v>73030</v>
      </c>
      <c r="B8480" s="1526">
        <v>0.18</v>
      </c>
      <c r="C8480" s="319" t="s">
        <v>8428</v>
      </c>
      <c r="D8480" s="1"/>
      <c r="E8480" s="1" t="s">
        <v>8381</v>
      </c>
      <c r="F8480" s="3"/>
      <c r="O8480"/>
      <c r="P8480"/>
      <c r="Q8480"/>
      <c r="U8480" s="969"/>
      <c r="V8480" s="38"/>
      <c r="W8480" s="38"/>
    </row>
    <row r="8481" spans="1:23" x14ac:dyDescent="0.35">
      <c r="A8481" s="1525">
        <v>73030</v>
      </c>
      <c r="B8481" s="1526">
        <v>0.18</v>
      </c>
      <c r="C8481" s="319" t="s">
        <v>8429</v>
      </c>
      <c r="D8481" s="1"/>
      <c r="E8481" s="1" t="s">
        <v>8381</v>
      </c>
      <c r="F8481" s="3"/>
      <c r="O8481"/>
      <c r="P8481"/>
      <c r="Q8481"/>
      <c r="U8481" s="969"/>
      <c r="V8481" s="38"/>
      <c r="W8481" s="38"/>
    </row>
    <row r="8482" spans="1:23" x14ac:dyDescent="0.35">
      <c r="A8482" s="1525">
        <v>73030</v>
      </c>
      <c r="B8482" s="1526">
        <v>0.18</v>
      </c>
      <c r="C8482" s="319" t="s">
        <v>8430</v>
      </c>
      <c r="D8482" s="1"/>
      <c r="E8482" s="1" t="s">
        <v>8381</v>
      </c>
      <c r="F8482" s="3"/>
      <c r="O8482"/>
      <c r="P8482"/>
      <c r="Q8482"/>
      <c r="U8482" s="969"/>
      <c r="V8482" s="38"/>
      <c r="W8482" s="38"/>
    </row>
    <row r="8483" spans="1:23" x14ac:dyDescent="0.35">
      <c r="A8483" s="1525">
        <v>73030</v>
      </c>
      <c r="B8483" s="1526">
        <v>0.18</v>
      </c>
      <c r="C8483" s="319" t="s">
        <v>8431</v>
      </c>
      <c r="D8483" s="1"/>
      <c r="E8483" s="1" t="s">
        <v>8381</v>
      </c>
      <c r="F8483" s="3"/>
      <c r="O8483"/>
      <c r="P8483"/>
      <c r="Q8483"/>
      <c r="U8483" s="969"/>
      <c r="V8483" s="38"/>
      <c r="W8483" s="38"/>
    </row>
    <row r="8484" spans="1:23" x14ac:dyDescent="0.35">
      <c r="A8484" s="1525">
        <v>73060</v>
      </c>
      <c r="B8484" s="1526">
        <v>0.16</v>
      </c>
      <c r="C8484" s="319" t="s">
        <v>8390</v>
      </c>
      <c r="D8484" s="1126"/>
      <c r="E8484" s="1" t="s">
        <v>8381</v>
      </c>
      <c r="F8484" s="3"/>
      <c r="O8484"/>
      <c r="P8484"/>
      <c r="Q8484"/>
      <c r="U8484" s="969"/>
      <c r="V8484" s="38"/>
      <c r="W8484" s="38"/>
    </row>
    <row r="8485" spans="1:23" x14ac:dyDescent="0.35">
      <c r="A8485" s="1525">
        <v>73060</v>
      </c>
      <c r="B8485" s="1526">
        <v>0.16</v>
      </c>
      <c r="C8485" s="319" t="s">
        <v>8391</v>
      </c>
      <c r="D8485" s="1126"/>
      <c r="E8485" s="1" t="s">
        <v>8381</v>
      </c>
      <c r="F8485" s="3"/>
      <c r="O8485"/>
      <c r="P8485"/>
      <c r="Q8485"/>
      <c r="U8485" s="969"/>
      <c r="V8485" s="38"/>
      <c r="W8485" s="38"/>
    </row>
    <row r="8486" spans="1:23" x14ac:dyDescent="0.35">
      <c r="A8486" s="1525">
        <v>73070</v>
      </c>
      <c r="B8486" s="1526">
        <v>0.16</v>
      </c>
      <c r="C8486" s="316" t="s">
        <v>8392</v>
      </c>
      <c r="D8486" s="1126"/>
      <c r="E8486" s="1" t="s">
        <v>8381</v>
      </c>
      <c r="F8486" s="3"/>
      <c r="O8486"/>
      <c r="P8486"/>
      <c r="Q8486"/>
      <c r="U8486" s="969"/>
      <c r="V8486" s="38"/>
      <c r="W8486" s="38"/>
    </row>
    <row r="8487" spans="1:23" x14ac:dyDescent="0.35">
      <c r="A8487" s="1525">
        <v>73070</v>
      </c>
      <c r="B8487" s="1526">
        <v>0.16</v>
      </c>
      <c r="C8487" s="319" t="s">
        <v>8393</v>
      </c>
      <c r="D8487" s="1"/>
      <c r="E8487" s="1" t="s">
        <v>8381</v>
      </c>
      <c r="F8487" s="3"/>
      <c r="O8487"/>
      <c r="P8487"/>
      <c r="Q8487"/>
      <c r="U8487" s="969"/>
      <c r="V8487" s="38"/>
      <c r="W8487" s="38"/>
    </row>
    <row r="8488" spans="1:23" x14ac:dyDescent="0.35">
      <c r="A8488" s="1525">
        <v>73080</v>
      </c>
      <c r="B8488" s="1526">
        <v>0.17</v>
      </c>
      <c r="C8488" s="316" t="s">
        <v>8413</v>
      </c>
      <c r="D8488" s="1"/>
      <c r="E8488" s="1" t="s">
        <v>8381</v>
      </c>
      <c r="F8488" s="3"/>
      <c r="O8488"/>
      <c r="P8488"/>
      <c r="Q8488"/>
      <c r="U8488" s="969"/>
      <c r="V8488" s="38"/>
      <c r="W8488" s="38"/>
    </row>
    <row r="8489" spans="1:23" x14ac:dyDescent="0.35">
      <c r="A8489" s="1525">
        <v>73080</v>
      </c>
      <c r="B8489" s="1526">
        <v>0.17</v>
      </c>
      <c r="C8489" s="316" t="s">
        <v>8414</v>
      </c>
      <c r="D8489" s="1"/>
      <c r="E8489" s="1" t="s">
        <v>8381</v>
      </c>
      <c r="F8489" s="3"/>
      <c r="O8489"/>
      <c r="P8489"/>
      <c r="Q8489"/>
      <c r="U8489" s="969"/>
      <c r="V8489" s="38"/>
      <c r="W8489" s="38"/>
    </row>
    <row r="8490" spans="1:23" x14ac:dyDescent="0.35">
      <c r="A8490" s="1525">
        <v>73090</v>
      </c>
      <c r="B8490" s="1526">
        <v>0.16</v>
      </c>
      <c r="C8490" s="316" t="s">
        <v>8394</v>
      </c>
      <c r="E8490" s="1" t="s">
        <v>8381</v>
      </c>
      <c r="F8490" s="3"/>
      <c r="O8490"/>
      <c r="P8490"/>
      <c r="Q8490"/>
      <c r="U8490" s="969"/>
      <c r="V8490" s="38"/>
      <c r="W8490" s="38"/>
    </row>
    <row r="8491" spans="1:23" x14ac:dyDescent="0.35">
      <c r="A8491" s="1525">
        <v>73090</v>
      </c>
      <c r="B8491" s="1526">
        <v>0.16</v>
      </c>
      <c r="C8491" s="316" t="s">
        <v>8395</v>
      </c>
      <c r="D8491" s="1"/>
      <c r="E8491" s="1" t="s">
        <v>8381</v>
      </c>
      <c r="F8491" s="3"/>
      <c r="O8491"/>
      <c r="P8491"/>
      <c r="Q8491"/>
      <c r="U8491" s="969"/>
      <c r="V8491" s="38"/>
      <c r="W8491" s="38"/>
    </row>
    <row r="8492" spans="1:23" x14ac:dyDescent="0.35">
      <c r="A8492" s="1525">
        <v>73110</v>
      </c>
      <c r="B8492" s="1526">
        <v>0.17</v>
      </c>
      <c r="C8492" s="319" t="s">
        <v>8415</v>
      </c>
      <c r="D8492" s="1115"/>
      <c r="E8492" s="1" t="s">
        <v>8381</v>
      </c>
      <c r="F8492" s="3"/>
      <c r="O8492"/>
      <c r="P8492"/>
      <c r="Q8492"/>
      <c r="U8492" s="969"/>
      <c r="V8492" s="38"/>
      <c r="W8492" s="38"/>
    </row>
    <row r="8493" spans="1:23" x14ac:dyDescent="0.35">
      <c r="A8493" s="1525">
        <v>73110</v>
      </c>
      <c r="B8493" s="1526">
        <v>0.17</v>
      </c>
      <c r="C8493" s="319" t="s">
        <v>8416</v>
      </c>
      <c r="D8493" s="1115"/>
      <c r="E8493" s="1" t="s">
        <v>8381</v>
      </c>
      <c r="F8493" s="3"/>
      <c r="O8493"/>
      <c r="P8493"/>
      <c r="Q8493"/>
      <c r="U8493" s="969"/>
      <c r="V8493" s="38"/>
      <c r="W8493" s="38"/>
    </row>
    <row r="8494" spans="1:23" x14ac:dyDescent="0.35">
      <c r="A8494" s="1525">
        <v>73110</v>
      </c>
      <c r="B8494" s="1526">
        <v>0.17</v>
      </c>
      <c r="C8494" s="319" t="s">
        <v>4657</v>
      </c>
      <c r="D8494" s="1"/>
      <c r="E8494" s="1" t="s">
        <v>8381</v>
      </c>
      <c r="F8494" s="3"/>
      <c r="O8494"/>
      <c r="P8494"/>
      <c r="Q8494"/>
      <c r="U8494" s="969"/>
      <c r="V8494" s="38"/>
      <c r="W8494" s="38"/>
    </row>
    <row r="8495" spans="1:23" x14ac:dyDescent="0.35">
      <c r="A8495" s="1527">
        <v>73120</v>
      </c>
      <c r="B8495" s="1528">
        <v>0.16</v>
      </c>
      <c r="C8495" s="380" t="s">
        <v>8396</v>
      </c>
      <c r="D8495" s="1"/>
      <c r="E8495" s="1" t="s">
        <v>8381</v>
      </c>
      <c r="F8495" s="3"/>
      <c r="O8495"/>
      <c r="P8495"/>
      <c r="Q8495"/>
      <c r="U8495" s="969"/>
      <c r="V8495" s="38"/>
      <c r="W8495" s="38"/>
    </row>
    <row r="8496" spans="1:23" x14ac:dyDescent="0.35">
      <c r="A8496" s="1527">
        <v>73120</v>
      </c>
      <c r="B8496" s="1528">
        <v>0.16</v>
      </c>
      <c r="C8496" s="380" t="s">
        <v>8397</v>
      </c>
      <c r="D8496" s="1"/>
      <c r="E8496" s="1" t="s">
        <v>8381</v>
      </c>
      <c r="F8496" s="3"/>
      <c r="O8496"/>
      <c r="P8496"/>
      <c r="Q8496"/>
      <c r="U8496" s="969"/>
      <c r="V8496" s="38"/>
      <c r="W8496" s="38"/>
    </row>
    <row r="8497" spans="1:23" x14ac:dyDescent="0.35">
      <c r="A8497" s="1525">
        <v>73130</v>
      </c>
      <c r="B8497" s="1526">
        <v>0.17</v>
      </c>
      <c r="C8497" s="319" t="s">
        <v>8417</v>
      </c>
      <c r="E8497" s="1" t="s">
        <v>8381</v>
      </c>
      <c r="F8497" s="3"/>
      <c r="O8497"/>
      <c r="P8497"/>
      <c r="Q8497"/>
      <c r="U8497" s="969"/>
      <c r="V8497" s="38"/>
      <c r="W8497" s="38"/>
    </row>
    <row r="8498" spans="1:23" x14ac:dyDescent="0.35">
      <c r="A8498" s="1525">
        <v>73130</v>
      </c>
      <c r="B8498" s="1526">
        <v>0.17</v>
      </c>
      <c r="C8498" s="319" t="s">
        <v>8418</v>
      </c>
      <c r="E8498" s="1" t="s">
        <v>8381</v>
      </c>
      <c r="F8498" s="3"/>
      <c r="O8498"/>
      <c r="P8498"/>
      <c r="Q8498"/>
      <c r="U8498" s="969"/>
      <c r="V8498" s="38"/>
      <c r="W8498" s="38"/>
    </row>
    <row r="8499" spans="1:23" x14ac:dyDescent="0.35">
      <c r="A8499" s="1525">
        <v>73140</v>
      </c>
      <c r="B8499" s="1526">
        <v>0.13</v>
      </c>
      <c r="C8499" s="316" t="s">
        <v>8380</v>
      </c>
      <c r="D8499" s="1"/>
      <c r="E8499" s="1" t="s">
        <v>8381</v>
      </c>
      <c r="F8499" s="3"/>
      <c r="O8499"/>
      <c r="P8499"/>
      <c r="Q8499"/>
      <c r="U8499" s="969"/>
      <c r="V8499" s="38"/>
      <c r="W8499" s="38"/>
    </row>
    <row r="8500" spans="1:23" x14ac:dyDescent="0.35">
      <c r="A8500" s="1525">
        <v>73140</v>
      </c>
      <c r="B8500" s="1526">
        <v>0.13</v>
      </c>
      <c r="C8500" s="316" t="s">
        <v>8382</v>
      </c>
      <c r="D8500" s="1"/>
      <c r="E8500" s="1" t="s">
        <v>8381</v>
      </c>
      <c r="F8500" s="3"/>
      <c r="O8500"/>
      <c r="P8500"/>
      <c r="Q8500"/>
      <c r="U8500" s="969"/>
      <c r="V8500" s="38"/>
      <c r="W8500" s="38"/>
    </row>
    <row r="8501" spans="1:23" x14ac:dyDescent="0.35">
      <c r="A8501" s="1525">
        <v>73140</v>
      </c>
      <c r="B8501" s="1526">
        <v>0.13</v>
      </c>
      <c r="C8501" s="319" t="s">
        <v>8383</v>
      </c>
      <c r="D8501" s="1"/>
      <c r="E8501" s="1" t="s">
        <v>8381</v>
      </c>
      <c r="F8501" s="3"/>
      <c r="O8501"/>
      <c r="P8501"/>
      <c r="Q8501"/>
      <c r="U8501" s="969"/>
      <c r="V8501" s="38"/>
      <c r="W8501" s="38"/>
    </row>
    <row r="8502" spans="1:23" x14ac:dyDescent="0.35">
      <c r="A8502" s="1525">
        <v>73140</v>
      </c>
      <c r="B8502" s="1526">
        <v>0.13</v>
      </c>
      <c r="C8502" s="316" t="s">
        <v>8384</v>
      </c>
      <c r="D8502" s="1"/>
      <c r="E8502" s="1" t="s">
        <v>8381</v>
      </c>
      <c r="F8502" s="3"/>
      <c r="O8502"/>
      <c r="P8502"/>
      <c r="Q8502"/>
      <c r="U8502" s="969"/>
      <c r="V8502" s="38"/>
      <c r="W8502" s="38"/>
    </row>
    <row r="8503" spans="1:23" x14ac:dyDescent="0.35">
      <c r="A8503" s="1525">
        <v>73140</v>
      </c>
      <c r="B8503" s="1526">
        <v>0.13</v>
      </c>
      <c r="C8503" s="316" t="s">
        <v>8385</v>
      </c>
      <c r="D8503" s="1"/>
      <c r="E8503" s="1" t="s">
        <v>8381</v>
      </c>
      <c r="F8503" s="3"/>
      <c r="O8503"/>
      <c r="P8503"/>
      <c r="Q8503"/>
      <c r="U8503" s="969"/>
      <c r="V8503" s="38"/>
      <c r="W8503" s="38"/>
    </row>
    <row r="8504" spans="1:23" x14ac:dyDescent="0.35">
      <c r="A8504" s="1525">
        <v>73201</v>
      </c>
      <c r="B8504" s="1526">
        <v>1.1299999999999999</v>
      </c>
      <c r="C8504" s="317" t="s">
        <v>7690</v>
      </c>
      <c r="D8504" s="1"/>
      <c r="E8504" s="1" t="s">
        <v>8381</v>
      </c>
      <c r="F8504" s="3"/>
      <c r="O8504"/>
      <c r="P8504"/>
      <c r="Q8504"/>
      <c r="U8504" s="969"/>
      <c r="V8504" s="38"/>
      <c r="W8504" s="38"/>
    </row>
    <row r="8505" spans="1:23" x14ac:dyDescent="0.35">
      <c r="A8505" s="1525">
        <v>73201</v>
      </c>
      <c r="B8505" s="1526">
        <v>1.1299999999999999</v>
      </c>
      <c r="C8505" s="319" t="s">
        <v>8488</v>
      </c>
      <c r="D8505" s="1"/>
      <c r="E8505" s="1" t="s">
        <v>8381</v>
      </c>
      <c r="F8505" s="3"/>
      <c r="O8505"/>
      <c r="P8505"/>
      <c r="Q8505"/>
      <c r="U8505" s="969"/>
      <c r="V8505" s="38"/>
      <c r="W8505" s="38"/>
    </row>
    <row r="8506" spans="1:23" x14ac:dyDescent="0.35">
      <c r="A8506" s="1527">
        <v>73502</v>
      </c>
      <c r="B8506" s="1528">
        <v>0.21</v>
      </c>
      <c r="C8506" s="449" t="s">
        <v>8444</v>
      </c>
      <c r="D8506" s="1"/>
      <c r="E8506" s="1" t="s">
        <v>8381</v>
      </c>
      <c r="F8506" s="3"/>
      <c r="O8506"/>
      <c r="P8506"/>
      <c r="Q8506"/>
      <c r="U8506" s="969"/>
      <c r="V8506" s="38"/>
      <c r="W8506" s="38"/>
    </row>
    <row r="8507" spans="1:23" x14ac:dyDescent="0.35">
      <c r="A8507" s="1527">
        <v>73502</v>
      </c>
      <c r="B8507" s="1528">
        <v>0.21</v>
      </c>
      <c r="C8507" s="449" t="s">
        <v>8445</v>
      </c>
      <c r="D8507" s="1"/>
      <c r="E8507" s="1" t="s">
        <v>8381</v>
      </c>
      <c r="F8507" s="3"/>
      <c r="O8507"/>
      <c r="P8507"/>
      <c r="Q8507"/>
      <c r="U8507" s="969"/>
      <c r="V8507" s="38"/>
      <c r="W8507" s="38"/>
    </row>
    <row r="8508" spans="1:23" x14ac:dyDescent="0.35">
      <c r="A8508" s="1529">
        <v>73523</v>
      </c>
      <c r="B8508" s="1530">
        <v>0.3</v>
      </c>
      <c r="C8508" s="317" t="s">
        <v>8454</v>
      </c>
      <c r="D8508" s="1"/>
      <c r="E8508" s="1" t="s">
        <v>8381</v>
      </c>
      <c r="F8508" s="3"/>
      <c r="O8508"/>
      <c r="P8508"/>
      <c r="Q8508"/>
      <c r="U8508" s="969"/>
      <c r="V8508" s="38"/>
      <c r="W8508" s="38"/>
    </row>
    <row r="8509" spans="1:23" x14ac:dyDescent="0.35">
      <c r="A8509" s="1525">
        <v>73552</v>
      </c>
      <c r="B8509" s="1526">
        <v>0.18</v>
      </c>
      <c r="C8509" s="319" t="s">
        <v>8432</v>
      </c>
      <c r="D8509" s="1"/>
      <c r="E8509" s="1" t="s">
        <v>8381</v>
      </c>
      <c r="F8509" s="3"/>
      <c r="O8509"/>
      <c r="P8509"/>
      <c r="Q8509"/>
      <c r="U8509" s="969"/>
      <c r="V8509" s="38"/>
      <c r="W8509" s="38"/>
    </row>
    <row r="8510" spans="1:23" x14ac:dyDescent="0.35">
      <c r="A8510" s="1525">
        <v>73552</v>
      </c>
      <c r="B8510" s="1526">
        <v>0.18</v>
      </c>
      <c r="C8510" s="319" t="s">
        <v>8433</v>
      </c>
      <c r="D8510" s="1"/>
      <c r="E8510" s="1" t="s">
        <v>8381</v>
      </c>
      <c r="F8510" s="3"/>
      <c r="O8510"/>
      <c r="P8510"/>
      <c r="Q8510"/>
      <c r="U8510" s="969"/>
      <c r="V8510" s="38"/>
      <c r="W8510" s="38"/>
    </row>
    <row r="8511" spans="1:23" x14ac:dyDescent="0.35">
      <c r="A8511" s="1525">
        <v>73560</v>
      </c>
      <c r="B8511" s="1526">
        <v>0.16</v>
      </c>
      <c r="C8511" s="319" t="s">
        <v>8398</v>
      </c>
      <c r="D8511" s="1114"/>
      <c r="E8511" s="1" t="s">
        <v>8381</v>
      </c>
      <c r="F8511" s="3"/>
      <c r="O8511"/>
      <c r="P8511"/>
      <c r="Q8511"/>
      <c r="U8511" s="969"/>
      <c r="V8511" s="38"/>
      <c r="W8511" s="38"/>
    </row>
    <row r="8512" spans="1:23" x14ac:dyDescent="0.35">
      <c r="A8512" s="1525">
        <v>73560</v>
      </c>
      <c r="B8512" s="1526">
        <v>0.16</v>
      </c>
      <c r="C8512" s="319" t="s">
        <v>8399</v>
      </c>
      <c r="D8512" s="1114"/>
      <c r="E8512" s="1" t="s">
        <v>8381</v>
      </c>
      <c r="F8512" s="3"/>
      <c r="O8512"/>
      <c r="P8512"/>
      <c r="Q8512"/>
      <c r="U8512" s="969"/>
      <c r="V8512" s="38"/>
      <c r="W8512" s="38"/>
    </row>
    <row r="8513" spans="1:23" x14ac:dyDescent="0.35">
      <c r="A8513" s="1525">
        <v>73562</v>
      </c>
      <c r="B8513" s="1526">
        <v>0.18</v>
      </c>
      <c r="C8513" s="316" t="s">
        <v>8434</v>
      </c>
      <c r="E8513" s="1" t="s">
        <v>8381</v>
      </c>
      <c r="F8513" s="3"/>
      <c r="O8513"/>
      <c r="P8513"/>
      <c r="Q8513"/>
      <c r="U8513" s="969"/>
      <c r="V8513" s="38"/>
      <c r="W8513" s="38"/>
    </row>
    <row r="8514" spans="1:23" x14ac:dyDescent="0.35">
      <c r="A8514" s="1525">
        <v>73562</v>
      </c>
      <c r="B8514" s="1526">
        <v>0.18</v>
      </c>
      <c r="C8514" s="319" t="s">
        <v>8435</v>
      </c>
      <c r="D8514" s="1"/>
      <c r="E8514" s="1" t="s">
        <v>8381</v>
      </c>
      <c r="F8514" s="3"/>
      <c r="O8514"/>
      <c r="P8514"/>
      <c r="Q8514"/>
      <c r="U8514" s="969"/>
      <c r="V8514" s="38"/>
      <c r="W8514" s="38"/>
    </row>
    <row r="8515" spans="1:23" x14ac:dyDescent="0.35">
      <c r="A8515" s="1525">
        <v>73564</v>
      </c>
      <c r="B8515" s="1526">
        <v>0.21</v>
      </c>
      <c r="C8515" s="319" t="s">
        <v>8446</v>
      </c>
      <c r="D8515" s="1"/>
      <c r="E8515" s="1" t="s">
        <v>8381</v>
      </c>
      <c r="F8515" s="3"/>
      <c r="O8515"/>
      <c r="P8515"/>
      <c r="Q8515"/>
      <c r="U8515" s="969"/>
      <c r="V8515" s="38"/>
      <c r="W8515" s="38"/>
    </row>
    <row r="8516" spans="1:23" x14ac:dyDescent="0.35">
      <c r="A8516" s="1525">
        <v>73564</v>
      </c>
      <c r="B8516" s="1526">
        <v>0.21</v>
      </c>
      <c r="C8516" s="319" t="s">
        <v>8447</v>
      </c>
      <c r="D8516" s="1"/>
      <c r="E8516" s="1" t="s">
        <v>8381</v>
      </c>
      <c r="F8516" s="3"/>
      <c r="O8516"/>
      <c r="P8516"/>
      <c r="Q8516"/>
      <c r="U8516" s="969"/>
      <c r="V8516" s="38"/>
      <c r="W8516" s="38"/>
    </row>
    <row r="8517" spans="1:23" x14ac:dyDescent="0.35">
      <c r="A8517" s="1525">
        <v>73590</v>
      </c>
      <c r="B8517" s="1526">
        <v>0.16</v>
      </c>
      <c r="C8517" s="319" t="s">
        <v>8400</v>
      </c>
      <c r="E8517" s="1" t="s">
        <v>8381</v>
      </c>
      <c r="F8517" s="3"/>
      <c r="O8517"/>
      <c r="P8517"/>
      <c r="Q8517"/>
      <c r="U8517" s="969"/>
      <c r="V8517" s="38"/>
      <c r="W8517" s="38"/>
    </row>
    <row r="8518" spans="1:23" x14ac:dyDescent="0.35">
      <c r="A8518" s="1525">
        <v>73590</v>
      </c>
      <c r="B8518" s="1526">
        <v>0.16</v>
      </c>
      <c r="C8518" s="319" t="s">
        <v>8401</v>
      </c>
      <c r="D8518" s="1"/>
      <c r="E8518" s="1" t="s">
        <v>8381</v>
      </c>
      <c r="F8518" s="3"/>
      <c r="O8518"/>
      <c r="P8518"/>
      <c r="Q8518"/>
      <c r="U8518" s="969"/>
      <c r="V8518" s="38"/>
      <c r="W8518" s="38"/>
    </row>
    <row r="8519" spans="1:23" x14ac:dyDescent="0.35">
      <c r="A8519" s="1525">
        <v>73590</v>
      </c>
      <c r="B8519" s="1526">
        <v>0.16</v>
      </c>
      <c r="C8519" s="319" t="s">
        <v>8402</v>
      </c>
      <c r="D8519" s="1"/>
      <c r="E8519" s="1" t="s">
        <v>8381</v>
      </c>
      <c r="F8519" s="3"/>
      <c r="O8519"/>
      <c r="P8519"/>
      <c r="Q8519"/>
      <c r="U8519" s="969"/>
      <c r="V8519" s="38"/>
      <c r="W8519" s="38"/>
    </row>
    <row r="8520" spans="1:23" x14ac:dyDescent="0.35">
      <c r="A8520" s="1525">
        <v>73590</v>
      </c>
      <c r="B8520" s="1526">
        <v>0.16</v>
      </c>
      <c r="C8520" s="319" t="s">
        <v>8403</v>
      </c>
      <c r="D8520" s="1"/>
      <c r="E8520" s="1" t="s">
        <v>8381</v>
      </c>
      <c r="F8520" s="3"/>
      <c r="O8520"/>
      <c r="P8520"/>
      <c r="Q8520"/>
      <c r="U8520" s="969"/>
      <c r="V8520" s="38"/>
      <c r="W8520" s="38"/>
    </row>
    <row r="8521" spans="1:23" x14ac:dyDescent="0.35">
      <c r="A8521" s="1531">
        <v>73590</v>
      </c>
      <c r="B8521" s="1532">
        <v>0.16</v>
      </c>
      <c r="C8521" s="455" t="s">
        <v>8404</v>
      </c>
      <c r="D8521" s="1"/>
      <c r="E8521" s="1" t="s">
        <v>8381</v>
      </c>
      <c r="F8521" s="3"/>
      <c r="O8521"/>
      <c r="P8521"/>
      <c r="Q8521"/>
      <c r="U8521" s="969"/>
      <c r="V8521" s="38"/>
      <c r="W8521" s="38"/>
    </row>
    <row r="8522" spans="1:23" x14ac:dyDescent="0.35">
      <c r="A8522" s="1525">
        <v>73590</v>
      </c>
      <c r="B8522" s="1526">
        <v>0.16</v>
      </c>
      <c r="C8522" s="319" t="s">
        <v>8405</v>
      </c>
      <c r="D8522" s="1"/>
      <c r="E8522" s="1" t="s">
        <v>8381</v>
      </c>
      <c r="F8522" s="3"/>
      <c r="O8522"/>
      <c r="P8522"/>
      <c r="Q8522"/>
      <c r="U8522" s="969"/>
      <c r="V8522" s="38"/>
      <c r="W8522" s="38"/>
    </row>
    <row r="8523" spans="1:23" x14ac:dyDescent="0.35">
      <c r="A8523" s="1525">
        <v>73600</v>
      </c>
      <c r="B8523" s="1526">
        <v>0.16</v>
      </c>
      <c r="C8523" s="316" t="s">
        <v>8406</v>
      </c>
      <c r="D8523" s="1"/>
      <c r="E8523" s="1" t="s">
        <v>8381</v>
      </c>
      <c r="F8523" s="3"/>
      <c r="O8523"/>
      <c r="P8523"/>
      <c r="Q8523"/>
      <c r="U8523" s="969"/>
      <c r="V8523" s="38"/>
      <c r="W8523" s="38"/>
    </row>
    <row r="8524" spans="1:23" x14ac:dyDescent="0.35">
      <c r="A8524" s="1525">
        <v>73600</v>
      </c>
      <c r="B8524" s="1526">
        <v>0.16</v>
      </c>
      <c r="C8524" s="316" t="s">
        <v>8407</v>
      </c>
      <c r="D8524" s="1"/>
      <c r="E8524" s="1" t="s">
        <v>8381</v>
      </c>
      <c r="F8524" s="3"/>
      <c r="O8524"/>
      <c r="P8524"/>
      <c r="Q8524"/>
      <c r="U8524" s="969"/>
      <c r="V8524" s="38"/>
      <c r="W8524" s="38"/>
    </row>
    <row r="8525" spans="1:23" x14ac:dyDescent="0.35">
      <c r="A8525" s="1525">
        <v>73610</v>
      </c>
      <c r="B8525" s="1526">
        <v>0.17</v>
      </c>
      <c r="C8525" s="316" t="s">
        <v>8419</v>
      </c>
      <c r="D8525" s="1"/>
      <c r="E8525" s="1" t="s">
        <v>8381</v>
      </c>
      <c r="F8525" s="3"/>
      <c r="O8525"/>
      <c r="P8525"/>
      <c r="Q8525"/>
      <c r="U8525" s="969"/>
      <c r="V8525" s="38"/>
      <c r="W8525" s="38"/>
    </row>
    <row r="8526" spans="1:23" x14ac:dyDescent="0.35">
      <c r="A8526" s="1525">
        <v>73610</v>
      </c>
      <c r="B8526" s="1526">
        <v>0.17</v>
      </c>
      <c r="C8526" s="316" t="s">
        <v>8420</v>
      </c>
      <c r="D8526" s="1"/>
      <c r="E8526" s="1" t="s">
        <v>8381</v>
      </c>
      <c r="F8526" s="3"/>
      <c r="O8526"/>
      <c r="P8526"/>
      <c r="Q8526"/>
      <c r="U8526" s="969"/>
      <c r="V8526" s="38"/>
      <c r="W8526" s="38"/>
    </row>
    <row r="8527" spans="1:23" x14ac:dyDescent="0.35">
      <c r="A8527" s="1525">
        <v>73620</v>
      </c>
      <c r="B8527" s="1526">
        <v>0.16</v>
      </c>
      <c r="C8527" s="317" t="s">
        <v>8408</v>
      </c>
      <c r="D8527" s="1"/>
      <c r="E8527" s="1" t="s">
        <v>8381</v>
      </c>
      <c r="F8527" s="3"/>
      <c r="O8527"/>
      <c r="P8527"/>
      <c r="Q8527"/>
      <c r="U8527" s="969"/>
      <c r="V8527" s="38"/>
      <c r="W8527" s="38"/>
    </row>
    <row r="8528" spans="1:23" x14ac:dyDescent="0.35">
      <c r="A8528" s="1525">
        <v>73620</v>
      </c>
      <c r="B8528" s="1526">
        <v>0.16</v>
      </c>
      <c r="C8528" s="317" t="s">
        <v>8409</v>
      </c>
      <c r="D8528" s="1"/>
      <c r="E8528" s="1" t="s">
        <v>8381</v>
      </c>
      <c r="F8528" s="3"/>
      <c r="O8528"/>
      <c r="P8528"/>
      <c r="Q8528"/>
      <c r="U8528" s="969"/>
      <c r="V8528" s="38"/>
      <c r="W8528" s="38"/>
    </row>
    <row r="8529" spans="1:23" x14ac:dyDescent="0.35">
      <c r="A8529" s="1525">
        <v>73630</v>
      </c>
      <c r="B8529" s="1526">
        <v>0.17</v>
      </c>
      <c r="C8529" s="319" t="s">
        <v>8421</v>
      </c>
      <c r="D8529" s="1"/>
      <c r="E8529" s="1" t="s">
        <v>8381</v>
      </c>
      <c r="F8529" s="3"/>
      <c r="O8529"/>
      <c r="P8529"/>
      <c r="Q8529"/>
      <c r="U8529" s="969"/>
      <c r="V8529" s="38"/>
      <c r="W8529" s="38"/>
    </row>
    <row r="8530" spans="1:23" x14ac:dyDescent="0.35">
      <c r="A8530" s="1525">
        <v>73630</v>
      </c>
      <c r="B8530" s="1526">
        <v>0.17</v>
      </c>
      <c r="C8530" s="316" t="s">
        <v>8422</v>
      </c>
      <c r="D8530" s="1"/>
      <c r="E8530" s="1" t="s">
        <v>8381</v>
      </c>
      <c r="F8530" s="3"/>
      <c r="O8530"/>
      <c r="P8530"/>
      <c r="Q8530"/>
      <c r="U8530" s="969"/>
      <c r="V8530" s="38"/>
      <c r="W8530" s="38"/>
    </row>
    <row r="8531" spans="1:23" x14ac:dyDescent="0.35">
      <c r="A8531" s="1525">
        <v>73650</v>
      </c>
      <c r="B8531" s="1526">
        <v>0.16</v>
      </c>
      <c r="C8531" s="319" t="s">
        <v>8410</v>
      </c>
      <c r="D8531" s="1"/>
      <c r="E8531" s="1" t="s">
        <v>8381</v>
      </c>
      <c r="F8531" s="3"/>
      <c r="O8531"/>
      <c r="P8531"/>
      <c r="Q8531"/>
      <c r="U8531" s="969"/>
      <c r="V8531" s="38"/>
      <c r="W8531" s="38"/>
    </row>
    <row r="8532" spans="1:23" x14ac:dyDescent="0.35">
      <c r="A8532" s="1525">
        <v>73650</v>
      </c>
      <c r="B8532" s="1526">
        <v>0.16</v>
      </c>
      <c r="C8532" s="319" t="s">
        <v>8411</v>
      </c>
      <c r="D8532" s="1"/>
      <c r="E8532" s="1" t="s">
        <v>8381</v>
      </c>
      <c r="F8532" s="3"/>
      <c r="O8532"/>
      <c r="P8532"/>
      <c r="Q8532"/>
      <c r="U8532" s="969"/>
      <c r="V8532" s="38"/>
      <c r="W8532" s="38"/>
    </row>
    <row r="8533" spans="1:23" x14ac:dyDescent="0.35">
      <c r="A8533" s="1525">
        <v>73660</v>
      </c>
      <c r="B8533" s="1526">
        <v>0.13</v>
      </c>
      <c r="C8533" s="316" t="s">
        <v>8386</v>
      </c>
      <c r="D8533" s="1"/>
      <c r="E8533" s="1" t="s">
        <v>8381</v>
      </c>
      <c r="F8533" s="3"/>
      <c r="O8533"/>
      <c r="P8533"/>
      <c r="Q8533"/>
      <c r="U8533" s="969"/>
      <c r="V8533" s="38"/>
      <c r="W8533" s="38"/>
    </row>
    <row r="8534" spans="1:23" x14ac:dyDescent="0.35">
      <c r="A8534" s="1525">
        <v>73660</v>
      </c>
      <c r="B8534" s="1526">
        <v>0.13</v>
      </c>
      <c r="C8534" s="316" t="s">
        <v>8387</v>
      </c>
      <c r="D8534" s="38"/>
      <c r="E8534" s="1" t="s">
        <v>8381</v>
      </c>
      <c r="F8534" s="3"/>
      <c r="O8534"/>
      <c r="P8534"/>
      <c r="Q8534"/>
      <c r="U8534" s="969"/>
      <c r="V8534" s="38"/>
      <c r="W8534" s="38"/>
    </row>
    <row r="8535" spans="1:23" x14ac:dyDescent="0.35">
      <c r="A8535" s="1525">
        <v>73700</v>
      </c>
      <c r="B8535" s="1526">
        <v>0.98</v>
      </c>
      <c r="C8535" s="319" t="s">
        <v>8484</v>
      </c>
      <c r="E8535" s="1" t="s">
        <v>8381</v>
      </c>
      <c r="F8535" s="3"/>
      <c r="O8535"/>
      <c r="P8535"/>
      <c r="Q8535"/>
      <c r="U8535" s="969"/>
      <c r="V8535" s="38"/>
      <c r="W8535" s="38"/>
    </row>
    <row r="8536" spans="1:23" x14ac:dyDescent="0.35">
      <c r="A8536" s="1525">
        <v>73700</v>
      </c>
      <c r="B8536" s="1526">
        <v>0.98</v>
      </c>
      <c r="C8536" s="319" t="s">
        <v>8485</v>
      </c>
      <c r="E8536" s="1" t="s">
        <v>8381</v>
      </c>
      <c r="F8536" s="3"/>
      <c r="O8536"/>
      <c r="P8536"/>
      <c r="Q8536"/>
      <c r="U8536" s="969"/>
      <c r="V8536" s="38"/>
      <c r="W8536" s="38"/>
    </row>
    <row r="8537" spans="1:23" x14ac:dyDescent="0.35">
      <c r="A8537" s="1525">
        <v>74018</v>
      </c>
      <c r="B8537" s="1526">
        <v>0.18</v>
      </c>
      <c r="C8537" s="316" t="s">
        <v>8436</v>
      </c>
      <c r="D8537" s="1"/>
      <c r="E8537" s="1" t="s">
        <v>8381</v>
      </c>
      <c r="F8537" s="3"/>
      <c r="O8537"/>
      <c r="P8537"/>
      <c r="Q8537"/>
      <c r="U8537" s="969"/>
      <c r="V8537" s="38"/>
      <c r="W8537" s="38"/>
    </row>
    <row r="8538" spans="1:23" x14ac:dyDescent="0.35">
      <c r="A8538" s="1525">
        <v>74019</v>
      </c>
      <c r="B8538" s="1526">
        <v>0.22</v>
      </c>
      <c r="C8538" s="319" t="s">
        <v>8448</v>
      </c>
      <c r="D8538" s="1"/>
      <c r="E8538" s="1" t="s">
        <v>8381</v>
      </c>
      <c r="F8538" s="3"/>
      <c r="O8538"/>
      <c r="P8538"/>
      <c r="Q8538"/>
      <c r="U8538" s="969"/>
      <c r="V8538" s="38"/>
      <c r="W8538" s="38"/>
    </row>
    <row r="8539" spans="1:23" x14ac:dyDescent="0.35">
      <c r="A8539" s="1525">
        <v>74019</v>
      </c>
      <c r="B8539" s="1526">
        <v>0.22</v>
      </c>
      <c r="C8539" s="319" t="s">
        <v>8449</v>
      </c>
      <c r="D8539" s="1"/>
      <c r="E8539" s="1" t="s">
        <v>8381</v>
      </c>
      <c r="F8539" s="3"/>
      <c r="O8539"/>
      <c r="P8539"/>
      <c r="Q8539"/>
      <c r="U8539" s="969"/>
      <c r="V8539" s="38"/>
      <c r="W8539" s="38"/>
    </row>
    <row r="8540" spans="1:23" x14ac:dyDescent="0.35">
      <c r="A8540" s="1525">
        <v>74019</v>
      </c>
      <c r="B8540" s="1526">
        <v>0.22</v>
      </c>
      <c r="C8540" s="316" t="s">
        <v>8450</v>
      </c>
      <c r="D8540" s="1"/>
      <c r="E8540" s="1" t="s">
        <v>8381</v>
      </c>
      <c r="F8540" s="3"/>
      <c r="O8540"/>
      <c r="P8540"/>
      <c r="Q8540"/>
      <c r="U8540" s="969"/>
      <c r="V8540" s="38"/>
      <c r="W8540" s="38"/>
    </row>
    <row r="8541" spans="1:23" x14ac:dyDescent="0.35">
      <c r="A8541" s="1525">
        <v>74022</v>
      </c>
      <c r="B8541" s="1526">
        <v>0.31</v>
      </c>
      <c r="C8541" s="317" t="s">
        <v>8455</v>
      </c>
      <c r="D8541" s="1"/>
      <c r="E8541" s="1" t="s">
        <v>8381</v>
      </c>
      <c r="F8541" s="3"/>
      <c r="O8541"/>
      <c r="P8541"/>
      <c r="Q8541"/>
      <c r="U8541" s="969"/>
      <c r="V8541" s="38"/>
      <c r="W8541" s="38"/>
    </row>
    <row r="8542" spans="1:23" x14ac:dyDescent="0.35">
      <c r="A8542" s="1525">
        <v>74022</v>
      </c>
      <c r="B8542" s="1526">
        <v>0.31</v>
      </c>
      <c r="C8542" s="316" t="s">
        <v>8456</v>
      </c>
      <c r="D8542" s="1"/>
      <c r="E8542" s="1" t="s">
        <v>8381</v>
      </c>
      <c r="F8542" s="3"/>
      <c r="O8542"/>
      <c r="P8542"/>
      <c r="Q8542"/>
      <c r="U8542" s="969"/>
      <c r="V8542" s="38"/>
      <c r="W8542" s="38"/>
    </row>
    <row r="8543" spans="1:23" x14ac:dyDescent="0.35">
      <c r="A8543" s="1525">
        <v>74176</v>
      </c>
      <c r="B8543" s="1526">
        <v>1.7</v>
      </c>
      <c r="C8543" s="317" t="s">
        <v>8490</v>
      </c>
      <c r="D8543" s="1"/>
      <c r="E8543" s="1" t="s">
        <v>8381</v>
      </c>
      <c r="F8543" s="3"/>
      <c r="O8543"/>
      <c r="P8543"/>
      <c r="Q8543"/>
      <c r="U8543" s="969"/>
      <c r="V8543" s="38"/>
      <c r="W8543" s="38"/>
    </row>
    <row r="8544" spans="1:23" x14ac:dyDescent="0.35">
      <c r="A8544" s="1525">
        <v>74176</v>
      </c>
      <c r="B8544" s="1526">
        <v>1.7</v>
      </c>
      <c r="C8544" s="316" t="s">
        <v>8491</v>
      </c>
      <c r="D8544" s="1"/>
      <c r="E8544" s="1" t="s">
        <v>8381</v>
      </c>
      <c r="F8544" s="3"/>
      <c r="O8544"/>
      <c r="P8544"/>
      <c r="Q8544"/>
      <c r="U8544" s="969"/>
      <c r="V8544" s="38"/>
      <c r="W8544" s="38"/>
    </row>
    <row r="8545" spans="1:23" x14ac:dyDescent="0.35">
      <c r="A8545" s="1525">
        <v>74176</v>
      </c>
      <c r="B8545" s="1526">
        <v>1.7</v>
      </c>
      <c r="C8545" s="319" t="s">
        <v>8492</v>
      </c>
      <c r="D8545" s="1"/>
      <c r="E8545" s="1" t="s">
        <v>8381</v>
      </c>
      <c r="F8545" s="3"/>
      <c r="O8545"/>
      <c r="P8545"/>
      <c r="Q8545"/>
      <c r="U8545" s="969"/>
      <c r="V8545" s="38"/>
      <c r="W8545" s="38"/>
    </row>
    <row r="8546" spans="1:23" x14ac:dyDescent="0.35">
      <c r="A8546" s="1525">
        <v>74177</v>
      </c>
      <c r="B8546" s="1526">
        <v>1.77</v>
      </c>
      <c r="C8546" s="319" t="s">
        <v>6906</v>
      </c>
      <c r="D8546" s="1"/>
      <c r="E8546" s="1" t="s">
        <v>8381</v>
      </c>
      <c r="F8546" s="3"/>
      <c r="O8546"/>
      <c r="P8546"/>
      <c r="Q8546"/>
      <c r="U8546" s="969"/>
      <c r="V8546" s="38"/>
      <c r="W8546" s="38"/>
    </row>
    <row r="8547" spans="1:23" x14ac:dyDescent="0.35">
      <c r="A8547" s="1525">
        <v>74178</v>
      </c>
      <c r="B8547" s="1526">
        <v>1.96</v>
      </c>
      <c r="C8547" s="317" t="s">
        <v>8493</v>
      </c>
      <c r="E8547" s="1" t="s">
        <v>8381</v>
      </c>
      <c r="F8547" s="3"/>
      <c r="O8547"/>
      <c r="P8547"/>
      <c r="Q8547"/>
      <c r="U8547" s="969"/>
      <c r="V8547" s="38"/>
      <c r="W8547" s="38"/>
    </row>
    <row r="8548" spans="1:23" x14ac:dyDescent="0.35">
      <c r="A8548" s="1525">
        <v>76536</v>
      </c>
      <c r="B8548" s="1526">
        <v>0.55000000000000004</v>
      </c>
      <c r="C8548" s="319" t="s">
        <v>8476</v>
      </c>
      <c r="D8548" s="1"/>
      <c r="E8548" s="1" t="s">
        <v>8381</v>
      </c>
      <c r="F8548" s="3"/>
      <c r="O8548"/>
      <c r="P8548"/>
      <c r="Q8548"/>
      <c r="U8548" s="969"/>
      <c r="V8548" s="38"/>
      <c r="W8548" s="38"/>
    </row>
    <row r="8549" spans="1:23" x14ac:dyDescent="0.35">
      <c r="A8549" s="1525">
        <v>76770</v>
      </c>
      <c r="B8549" s="1526">
        <v>0.72</v>
      </c>
      <c r="C8549" s="319" t="s">
        <v>8482</v>
      </c>
      <c r="D8549" s="1"/>
      <c r="E8549" s="1" t="s">
        <v>8381</v>
      </c>
      <c r="F8549" s="3"/>
      <c r="O8549"/>
      <c r="P8549"/>
      <c r="Q8549"/>
      <c r="U8549" s="969"/>
      <c r="V8549" s="38"/>
      <c r="W8549" s="38"/>
    </row>
    <row r="8550" spans="1:23" x14ac:dyDescent="0.35">
      <c r="A8550" s="1525">
        <v>76857</v>
      </c>
      <c r="B8550" s="1526">
        <v>0.49</v>
      </c>
      <c r="C8550" s="319" t="s">
        <v>8473</v>
      </c>
      <c r="D8550" s="1"/>
      <c r="E8550" s="1" t="s">
        <v>8381</v>
      </c>
      <c r="F8550" s="3"/>
      <c r="O8550"/>
      <c r="P8550"/>
      <c r="Q8550"/>
      <c r="U8550" s="969"/>
      <c r="V8550" s="38"/>
      <c r="W8550" s="38"/>
    </row>
    <row r="8551" spans="1:23" x14ac:dyDescent="0.35">
      <c r="A8551" s="1525">
        <v>76882</v>
      </c>
      <c r="B8551" s="1526">
        <v>0.67</v>
      </c>
      <c r="C8551" s="317" t="s">
        <v>8477</v>
      </c>
      <c r="D8551" s="1"/>
      <c r="E8551" s="1" t="s">
        <v>8381</v>
      </c>
      <c r="F8551" s="3"/>
      <c r="O8551"/>
      <c r="P8551"/>
      <c r="Q8551"/>
      <c r="U8551" s="969"/>
      <c r="V8551" s="38"/>
      <c r="W8551" s="38"/>
    </row>
    <row r="8552" spans="1:23" x14ac:dyDescent="0.35">
      <c r="A8552" s="1525">
        <v>76882</v>
      </c>
      <c r="B8552" s="1526">
        <v>0.67</v>
      </c>
      <c r="C8552" s="317" t="s">
        <v>8478</v>
      </c>
      <c r="D8552" s="1"/>
      <c r="E8552" s="1" t="s">
        <v>8381</v>
      </c>
      <c r="F8552" s="3"/>
      <c r="O8552"/>
      <c r="P8552"/>
      <c r="Q8552"/>
      <c r="U8552" s="969"/>
      <c r="V8552" s="38"/>
      <c r="W8552" s="38"/>
    </row>
    <row r="8553" spans="1:23" x14ac:dyDescent="0.35">
      <c r="A8553" s="1525">
        <v>93926</v>
      </c>
      <c r="B8553" s="1526">
        <v>0.49</v>
      </c>
      <c r="C8553" s="316" t="s">
        <v>8474</v>
      </c>
      <c r="D8553" s="1"/>
      <c r="E8553" s="1" t="s">
        <v>8381</v>
      </c>
      <c r="F8553" s="3"/>
      <c r="O8553"/>
      <c r="P8553"/>
      <c r="Q8553"/>
      <c r="U8553" s="969"/>
      <c r="V8553" s="38"/>
      <c r="W8553" s="38"/>
    </row>
    <row r="8554" spans="1:23" x14ac:dyDescent="0.35">
      <c r="A8554" s="1525">
        <v>93926</v>
      </c>
      <c r="B8554" s="1526">
        <v>0.49</v>
      </c>
      <c r="C8554" s="316" t="s">
        <v>8475</v>
      </c>
      <c r="D8554" s="1"/>
      <c r="E8554" s="1" t="s">
        <v>8381</v>
      </c>
      <c r="F8554" s="3"/>
      <c r="O8554"/>
      <c r="P8554"/>
      <c r="Q8554"/>
      <c r="U8554" s="969"/>
      <c r="V8554" s="38"/>
      <c r="W8554" s="38"/>
    </row>
    <row r="8555" spans="1:23" x14ac:dyDescent="0.35">
      <c r="A8555" s="1525">
        <v>93970</v>
      </c>
      <c r="B8555" s="1526">
        <v>0.68</v>
      </c>
      <c r="C8555" s="316" t="s">
        <v>8479</v>
      </c>
      <c r="D8555" s="1"/>
      <c r="E8555" s="1" t="s">
        <v>8381</v>
      </c>
      <c r="F8555" s="3"/>
      <c r="O8555"/>
      <c r="P8555"/>
      <c r="Q8555"/>
      <c r="U8555" s="969"/>
      <c r="V8555" s="38"/>
      <c r="W8555" s="38"/>
    </row>
    <row r="8556" spans="1:23" x14ac:dyDescent="0.35">
      <c r="A8556" s="1525">
        <v>93970</v>
      </c>
      <c r="B8556" s="1526">
        <v>0.68</v>
      </c>
      <c r="C8556" s="316" t="s">
        <v>8480</v>
      </c>
      <c r="D8556" t="s">
        <v>8481</v>
      </c>
      <c r="E8556" s="1" t="s">
        <v>8381</v>
      </c>
      <c r="F8556" s="3"/>
      <c r="O8556"/>
      <c r="P8556"/>
      <c r="Q8556"/>
      <c r="U8556" s="969"/>
      <c r="V8556" s="38"/>
      <c r="W8556" s="38"/>
    </row>
    <row r="8557" spans="1:23" x14ac:dyDescent="0.35">
      <c r="A8557" s="1525">
        <v>93971</v>
      </c>
      <c r="B8557" s="1526">
        <v>0.44</v>
      </c>
      <c r="C8557" s="316" t="s">
        <v>8465</v>
      </c>
      <c r="D8557" s="1"/>
      <c r="E8557" s="1" t="s">
        <v>8381</v>
      </c>
      <c r="F8557" s="3"/>
      <c r="O8557"/>
      <c r="P8557"/>
      <c r="Q8557"/>
      <c r="U8557" s="969"/>
      <c r="V8557" s="38"/>
      <c r="W8557" s="38"/>
    </row>
    <row r="8558" spans="1:23" x14ac:dyDescent="0.35">
      <c r="A8558" s="1525">
        <v>93971</v>
      </c>
      <c r="B8558" s="1526">
        <v>0.44</v>
      </c>
      <c r="C8558" s="316" t="s">
        <v>8466</v>
      </c>
      <c r="D8558" s="1"/>
      <c r="E8558" s="1" t="s">
        <v>8381</v>
      </c>
      <c r="F8558" s="3"/>
      <c r="O8558"/>
      <c r="P8558"/>
      <c r="Q8558"/>
      <c r="U8558" s="969"/>
      <c r="V8558" s="38"/>
      <c r="W8558" s="38"/>
    </row>
    <row r="8559" spans="1:23" x14ac:dyDescent="0.35">
      <c r="A8559" s="1525">
        <v>93971</v>
      </c>
      <c r="B8559" s="1526">
        <v>0.44</v>
      </c>
      <c r="C8559" s="316" t="s">
        <v>8467</v>
      </c>
      <c r="D8559" s="1"/>
      <c r="E8559" s="1" t="s">
        <v>8381</v>
      </c>
      <c r="F8559" s="3"/>
      <c r="O8559"/>
      <c r="P8559"/>
      <c r="Q8559"/>
      <c r="U8559" s="969"/>
      <c r="V8559" s="38"/>
      <c r="W8559" s="38"/>
    </row>
    <row r="8560" spans="1:23" x14ac:dyDescent="0.35">
      <c r="A8560" s="1525">
        <v>93971</v>
      </c>
      <c r="B8560" s="1526">
        <v>0.44</v>
      </c>
      <c r="C8560" s="316" t="s">
        <v>8468</v>
      </c>
      <c r="D8560" s="1"/>
      <c r="E8560" s="1" t="s">
        <v>8381</v>
      </c>
      <c r="F8560" s="3"/>
      <c r="O8560"/>
      <c r="P8560"/>
      <c r="Q8560"/>
      <c r="U8560" s="969"/>
      <c r="V8560" s="38"/>
      <c r="W8560" s="38"/>
    </row>
    <row r="8561" spans="1:23" x14ac:dyDescent="0.35">
      <c r="A8561" s="1525">
        <v>93971</v>
      </c>
      <c r="B8561" s="1526">
        <v>0.44</v>
      </c>
      <c r="C8561" s="316" t="s">
        <v>8469</v>
      </c>
      <c r="D8561" s="1"/>
      <c r="E8561" s="1" t="s">
        <v>8381</v>
      </c>
      <c r="F8561" s="3"/>
      <c r="O8561"/>
      <c r="P8561"/>
      <c r="Q8561"/>
      <c r="U8561" s="969"/>
      <c r="V8561" s="38"/>
      <c r="W8561" s="38"/>
    </row>
    <row r="8562" spans="1:23" x14ac:dyDescent="0.35">
      <c r="A8562" s="1525">
        <v>93971</v>
      </c>
      <c r="B8562" s="1526">
        <v>0.44</v>
      </c>
      <c r="C8562" s="316" t="s">
        <v>8470</v>
      </c>
      <c r="D8562" s="1"/>
      <c r="E8562" s="1" t="s">
        <v>8381</v>
      </c>
      <c r="F8562" s="3"/>
      <c r="O8562"/>
      <c r="P8562"/>
      <c r="Q8562"/>
      <c r="U8562" s="969"/>
      <c r="V8562" s="38"/>
      <c r="W8562" s="38"/>
    </row>
    <row r="8563" spans="1:23" x14ac:dyDescent="0.35">
      <c r="A8563" s="1525">
        <v>93971</v>
      </c>
      <c r="B8563" s="1526">
        <v>0.44</v>
      </c>
      <c r="C8563" s="316" t="s">
        <v>8471</v>
      </c>
      <c r="D8563" s="1"/>
      <c r="E8563" s="1" t="s">
        <v>8381</v>
      </c>
      <c r="F8563" s="3"/>
      <c r="O8563"/>
      <c r="P8563"/>
      <c r="Q8563"/>
      <c r="U8563" s="969"/>
      <c r="V8563" s="38"/>
      <c r="W8563" s="38"/>
    </row>
    <row r="8564" spans="1:23" x14ac:dyDescent="0.35">
      <c r="A8564" s="1525">
        <v>93971</v>
      </c>
      <c r="B8564" s="1526">
        <v>0.44</v>
      </c>
      <c r="C8564" s="316" t="s">
        <v>8472</v>
      </c>
      <c r="D8564" s="1"/>
      <c r="E8564" s="1" t="s">
        <v>8381</v>
      </c>
      <c r="F8564" s="3"/>
      <c r="O8564"/>
      <c r="P8564"/>
      <c r="Q8564"/>
      <c r="U8564" s="969"/>
      <c r="V8564" s="38"/>
      <c r="W8564" s="38"/>
    </row>
    <row r="8565" spans="1:23" x14ac:dyDescent="0.35">
      <c r="A8565" s="1527" t="s">
        <v>333</v>
      </c>
      <c r="B8565" s="1528">
        <v>0.34</v>
      </c>
      <c r="C8565" s="455" t="s">
        <v>8461</v>
      </c>
      <c r="D8565" s="1"/>
      <c r="E8565" s="1" t="s">
        <v>8381</v>
      </c>
      <c r="F8565" s="3"/>
      <c r="O8565"/>
      <c r="P8565"/>
      <c r="Q8565"/>
      <c r="U8565" s="969"/>
      <c r="V8565" s="38"/>
      <c r="W8565" s="38"/>
    </row>
    <row r="8566" spans="1:23" x14ac:dyDescent="0.35">
      <c r="A8566" s="1527" t="s">
        <v>20</v>
      </c>
      <c r="B8566" s="1528">
        <v>0.32</v>
      </c>
      <c r="C8566" s="380" t="s">
        <v>8457</v>
      </c>
      <c r="D8566" s="1"/>
      <c r="E8566" s="1" t="s">
        <v>8381</v>
      </c>
      <c r="F8566" s="3"/>
      <c r="O8566"/>
      <c r="P8566"/>
      <c r="Q8566"/>
      <c r="U8566" s="969"/>
      <c r="V8566" s="38"/>
      <c r="W8566" s="38"/>
    </row>
    <row r="8567" spans="1:23" x14ac:dyDescent="0.35">
      <c r="A8567" s="1527" t="s">
        <v>20</v>
      </c>
      <c r="B8567" s="1528">
        <v>0.32</v>
      </c>
      <c r="C8567" s="319" t="s">
        <v>8458</v>
      </c>
      <c r="D8567" s="1"/>
      <c r="E8567" s="1" t="s">
        <v>8381</v>
      </c>
      <c r="F8567" s="3"/>
      <c r="O8567"/>
      <c r="P8567"/>
      <c r="Q8567"/>
      <c r="U8567" s="969"/>
      <c r="V8567" s="38"/>
      <c r="W8567" s="38"/>
    </row>
    <row r="8568" spans="1:23" x14ac:dyDescent="0.35">
      <c r="A8568" s="1525" t="s">
        <v>845</v>
      </c>
      <c r="B8568" s="1526">
        <v>0.36</v>
      </c>
      <c r="C8568" s="316" t="s">
        <v>8463</v>
      </c>
      <c r="D8568" s="1"/>
      <c r="E8568" s="1" t="s">
        <v>8381</v>
      </c>
      <c r="F8568" s="3"/>
      <c r="O8568"/>
      <c r="P8568"/>
      <c r="Q8568"/>
      <c r="U8568" s="969"/>
      <c r="V8568" s="38"/>
      <c r="W8568" s="38"/>
    </row>
    <row r="8569" spans="1:23" x14ac:dyDescent="0.35">
      <c r="A8569" s="1527" t="s">
        <v>12</v>
      </c>
      <c r="B8569" s="1528">
        <v>0.32</v>
      </c>
      <c r="C8569" s="449" t="s">
        <v>8459</v>
      </c>
      <c r="D8569" s="1"/>
      <c r="E8569" s="1" t="s">
        <v>8381</v>
      </c>
      <c r="F8569" s="3"/>
      <c r="O8569"/>
      <c r="P8569"/>
      <c r="Q8569"/>
      <c r="U8569" s="969"/>
      <c r="V8569" s="38"/>
      <c r="W8569" s="38"/>
    </row>
    <row r="8570" spans="1:23" x14ac:dyDescent="0.35">
      <c r="A8570" s="1525" t="s">
        <v>16</v>
      </c>
      <c r="B8570" s="1526">
        <v>0.34</v>
      </c>
      <c r="C8570" s="319" t="s">
        <v>8462</v>
      </c>
      <c r="D8570" s="1113"/>
      <c r="E8570" s="1" t="s">
        <v>8381</v>
      </c>
      <c r="F8570" s="3"/>
      <c r="O8570"/>
      <c r="P8570"/>
      <c r="Q8570"/>
      <c r="U8570" s="969"/>
      <c r="V8570" s="38"/>
      <c r="W8570" s="38"/>
    </row>
    <row r="8571" spans="1:23" x14ac:dyDescent="0.35">
      <c r="A8571" s="1525" t="s">
        <v>329</v>
      </c>
      <c r="B8571" s="1526">
        <v>0.32</v>
      </c>
      <c r="C8571" s="319" t="s">
        <v>8460</v>
      </c>
      <c r="D8571" s="1"/>
      <c r="E8571" s="1" t="s">
        <v>8381</v>
      </c>
      <c r="F8571" s="3"/>
      <c r="O8571"/>
      <c r="P8571"/>
      <c r="Q8571"/>
      <c r="U8571" s="969"/>
      <c r="V8571" s="38"/>
      <c r="W8571" s="38"/>
    </row>
    <row r="8572" spans="1:23" x14ac:dyDescent="0.35">
      <c r="A8572" s="1535">
        <v>70470</v>
      </c>
      <c r="B8572" s="1545">
        <v>1.24</v>
      </c>
      <c r="C8572" s="138" t="s">
        <v>8662</v>
      </c>
      <c r="D8572" s="1"/>
      <c r="E8572" s="998" t="s">
        <v>8655</v>
      </c>
      <c r="F8572" s="3"/>
      <c r="O8572"/>
      <c r="P8572"/>
      <c r="Q8572"/>
      <c r="U8572" s="969"/>
      <c r="V8572" s="38"/>
      <c r="W8572" s="38"/>
    </row>
    <row r="8573" spans="1:23" x14ac:dyDescent="0.35">
      <c r="A8573" s="1533">
        <v>71275</v>
      </c>
      <c r="B8573" s="1534">
        <v>1.77</v>
      </c>
      <c r="C8573" s="785" t="s">
        <v>8675</v>
      </c>
      <c r="D8573" s="1"/>
      <c r="E8573" s="998" t="s">
        <v>8655</v>
      </c>
      <c r="F8573" s="3"/>
      <c r="O8573"/>
      <c r="P8573"/>
      <c r="Q8573"/>
      <c r="U8573" s="969"/>
      <c r="V8573" s="38"/>
      <c r="W8573" s="38"/>
    </row>
    <row r="8574" spans="1:23" x14ac:dyDescent="0.35">
      <c r="A8574" s="1535">
        <v>72193</v>
      </c>
      <c r="B8574" s="1545">
        <v>1.1299999999999999</v>
      </c>
      <c r="C8574" s="138" t="s">
        <v>8660</v>
      </c>
      <c r="D8574" s="1"/>
      <c r="E8574" s="998" t="s">
        <v>8655</v>
      </c>
      <c r="F8574" s="3"/>
      <c r="O8574"/>
      <c r="P8574"/>
      <c r="Q8574"/>
      <c r="U8574" s="969"/>
      <c r="V8574" s="38"/>
      <c r="W8574" s="38"/>
    </row>
    <row r="8575" spans="1:23" x14ac:dyDescent="0.35">
      <c r="A8575" s="1535">
        <v>74150</v>
      </c>
      <c r="B8575" s="1534">
        <v>1.1599999999999999</v>
      </c>
      <c r="C8575" s="138" t="s">
        <v>8661</v>
      </c>
      <c r="D8575" s="1"/>
      <c r="E8575" s="998" t="s">
        <v>8655</v>
      </c>
      <c r="F8575" s="3"/>
      <c r="O8575"/>
      <c r="P8575"/>
      <c r="Q8575"/>
      <c r="U8575" s="969"/>
      <c r="V8575" s="38"/>
      <c r="W8575" s="38"/>
    </row>
    <row r="8576" spans="1:23" x14ac:dyDescent="0.35">
      <c r="A8576" s="1538">
        <v>74160</v>
      </c>
      <c r="B8576" s="1539">
        <v>1.24</v>
      </c>
      <c r="C8576" s="962" t="s">
        <v>8663</v>
      </c>
      <c r="D8576" s="1"/>
      <c r="E8576" s="998" t="s">
        <v>8655</v>
      </c>
      <c r="F8576" s="3"/>
      <c r="O8576"/>
      <c r="P8576"/>
      <c r="Q8576"/>
      <c r="U8576" s="969"/>
      <c r="V8576" s="38"/>
      <c r="W8576" s="38"/>
    </row>
    <row r="8577" spans="1:23" x14ac:dyDescent="0.35">
      <c r="A8577" s="1533">
        <v>74170</v>
      </c>
      <c r="B8577" s="1534">
        <v>1.37</v>
      </c>
      <c r="C8577" s="772" t="s">
        <v>14873</v>
      </c>
      <c r="D8577" s="1"/>
      <c r="E8577" s="998" t="s">
        <v>8655</v>
      </c>
      <c r="F8577" s="3"/>
      <c r="O8577"/>
      <c r="P8577"/>
      <c r="Q8577"/>
      <c r="U8577" s="969"/>
      <c r="V8577" s="38"/>
      <c r="W8577" s="38"/>
    </row>
    <row r="8578" spans="1:23" x14ac:dyDescent="0.35">
      <c r="A8578" s="1535">
        <v>74170</v>
      </c>
      <c r="B8578" s="1534">
        <v>1.37</v>
      </c>
      <c r="C8578" s="138" t="s">
        <v>8664</v>
      </c>
      <c r="E8578" s="998" t="s">
        <v>8655</v>
      </c>
      <c r="F8578" s="3"/>
      <c r="O8578"/>
      <c r="P8578"/>
      <c r="Q8578"/>
      <c r="U8578" s="969"/>
      <c r="V8578" s="38"/>
      <c r="W8578" s="38"/>
    </row>
    <row r="8579" spans="1:23" x14ac:dyDescent="0.35">
      <c r="A8579" s="1533">
        <v>74170</v>
      </c>
      <c r="B8579" s="1534">
        <v>1.37</v>
      </c>
      <c r="C8579" s="772" t="s">
        <v>14874</v>
      </c>
      <c r="D8579" s="1"/>
      <c r="E8579" s="998" t="s">
        <v>8655</v>
      </c>
      <c r="F8579" s="3"/>
      <c r="O8579"/>
      <c r="P8579"/>
      <c r="Q8579"/>
      <c r="U8579" s="969"/>
      <c r="V8579" s="38"/>
      <c r="W8579" s="38"/>
    </row>
    <row r="8580" spans="1:23" x14ac:dyDescent="0.35">
      <c r="A8580" s="1533">
        <v>74170</v>
      </c>
      <c r="B8580" s="1534">
        <v>1.37</v>
      </c>
      <c r="C8580" s="772" t="s">
        <v>14875</v>
      </c>
      <c r="D8580" s="1"/>
      <c r="E8580" s="998" t="s">
        <v>8655</v>
      </c>
      <c r="F8580" s="3"/>
      <c r="O8580"/>
      <c r="P8580"/>
      <c r="Q8580"/>
      <c r="U8580" s="969"/>
      <c r="V8580" s="38"/>
      <c r="W8580" s="38"/>
    </row>
    <row r="8581" spans="1:23" x14ac:dyDescent="0.35">
      <c r="A8581" s="1538">
        <v>74170</v>
      </c>
      <c r="B8581" s="1539">
        <v>1.37</v>
      </c>
      <c r="C8581" s="963" t="s">
        <v>8665</v>
      </c>
      <c r="E8581" s="998" t="s">
        <v>8655</v>
      </c>
      <c r="F8581" s="3"/>
      <c r="O8581"/>
      <c r="P8581"/>
      <c r="Q8581"/>
      <c r="U8581" s="969"/>
      <c r="V8581" s="38"/>
      <c r="W8581" s="38"/>
    </row>
    <row r="8582" spans="1:23" x14ac:dyDescent="0.35">
      <c r="A8582" s="1538">
        <v>74170</v>
      </c>
      <c r="B8582" s="1539">
        <v>1.37</v>
      </c>
      <c r="C8582" s="963" t="s">
        <v>8666</v>
      </c>
      <c r="E8582" s="998" t="s">
        <v>8655</v>
      </c>
      <c r="F8582" s="3"/>
      <c r="O8582"/>
      <c r="P8582"/>
      <c r="Q8582"/>
      <c r="U8582" s="969"/>
      <c r="V8582" s="38"/>
      <c r="W8582" s="38"/>
    </row>
    <row r="8583" spans="1:23" x14ac:dyDescent="0.35">
      <c r="A8583" s="1533">
        <v>74174</v>
      </c>
      <c r="B8583" s="1534">
        <v>2.15</v>
      </c>
      <c r="C8583" s="785" t="s">
        <v>8682</v>
      </c>
      <c r="D8583" s="1"/>
      <c r="E8583" s="998" t="s">
        <v>8655</v>
      </c>
      <c r="F8583" s="3"/>
      <c r="O8583"/>
      <c r="P8583"/>
      <c r="Q8583"/>
      <c r="U8583" s="969"/>
      <c r="V8583" s="38"/>
      <c r="W8583" s="38"/>
    </row>
    <row r="8584" spans="1:23" x14ac:dyDescent="0.35">
      <c r="A8584" s="1540">
        <v>74174</v>
      </c>
      <c r="B8584" s="1541">
        <v>2.15</v>
      </c>
      <c r="C8584" s="955" t="s">
        <v>8683</v>
      </c>
      <c r="D8584" s="1"/>
      <c r="E8584" s="998" t="s">
        <v>8655</v>
      </c>
      <c r="F8584" s="3"/>
      <c r="O8584"/>
      <c r="P8584"/>
      <c r="Q8584"/>
      <c r="U8584" s="969"/>
      <c r="V8584" s="38"/>
      <c r="W8584" s="38"/>
    </row>
    <row r="8585" spans="1:23" x14ac:dyDescent="0.35">
      <c r="A8585" s="1533">
        <v>74174</v>
      </c>
      <c r="B8585" s="1534">
        <v>2.15</v>
      </c>
      <c r="C8585" s="785" t="s">
        <v>8684</v>
      </c>
      <c r="D8585" s="1"/>
      <c r="E8585" s="998" t="s">
        <v>8655</v>
      </c>
      <c r="F8585" s="3"/>
      <c r="O8585"/>
      <c r="P8585"/>
      <c r="Q8585"/>
      <c r="U8585" s="969"/>
      <c r="V8585" s="38"/>
      <c r="W8585" s="38"/>
    </row>
    <row r="8586" spans="1:23" x14ac:dyDescent="0.35">
      <c r="A8586" s="1536">
        <v>74176</v>
      </c>
      <c r="B8586" s="1537">
        <v>1.7</v>
      </c>
      <c r="C8586" s="1093" t="s">
        <v>8672</v>
      </c>
      <c r="D8586" s="1109"/>
      <c r="E8586" s="998" t="s">
        <v>8655</v>
      </c>
      <c r="F8586" s="3"/>
      <c r="O8586"/>
      <c r="P8586"/>
      <c r="Q8586"/>
      <c r="U8586" s="969"/>
      <c r="V8586" s="38"/>
      <c r="W8586" s="38"/>
    </row>
    <row r="8587" spans="1:23" x14ac:dyDescent="0.35">
      <c r="A8587" s="1536">
        <v>74176</v>
      </c>
      <c r="B8587" s="1537">
        <v>1.7</v>
      </c>
      <c r="C8587" s="1093" t="s">
        <v>8673</v>
      </c>
      <c r="D8587" s="1"/>
      <c r="E8587" s="998" t="s">
        <v>8655</v>
      </c>
      <c r="F8587" s="3"/>
      <c r="O8587"/>
      <c r="P8587"/>
      <c r="Q8587"/>
      <c r="U8587" s="969"/>
      <c r="V8587" s="38"/>
      <c r="W8587" s="38"/>
    </row>
    <row r="8588" spans="1:23" x14ac:dyDescent="0.35">
      <c r="A8588" s="1536">
        <v>74176</v>
      </c>
      <c r="B8588" s="1537">
        <v>1.7</v>
      </c>
      <c r="C8588" s="1093" t="s">
        <v>8674</v>
      </c>
      <c r="D8588" s="1126"/>
      <c r="E8588" s="998" t="s">
        <v>8655</v>
      </c>
      <c r="F8588" s="3"/>
      <c r="O8588"/>
      <c r="P8588"/>
      <c r="Q8588"/>
      <c r="U8588" s="969"/>
      <c r="V8588" s="38"/>
      <c r="W8588" s="38"/>
    </row>
    <row r="8589" spans="1:23" x14ac:dyDescent="0.35">
      <c r="A8589" s="1535">
        <v>74177</v>
      </c>
      <c r="B8589" s="1534">
        <v>1.77</v>
      </c>
      <c r="C8589" s="138" t="s">
        <v>8676</v>
      </c>
      <c r="D8589" s="1"/>
      <c r="E8589" s="998" t="s">
        <v>8655</v>
      </c>
      <c r="F8589" s="3"/>
      <c r="O8589"/>
      <c r="P8589"/>
      <c r="Q8589"/>
      <c r="U8589" s="969"/>
      <c r="V8589" s="38"/>
      <c r="W8589" s="38"/>
    </row>
    <row r="8590" spans="1:23" x14ac:dyDescent="0.35">
      <c r="A8590" s="1538">
        <v>74177</v>
      </c>
      <c r="B8590" s="1539">
        <v>1.77</v>
      </c>
      <c r="C8590" s="962" t="s">
        <v>8677</v>
      </c>
      <c r="D8590" s="1"/>
      <c r="E8590" s="998" t="s">
        <v>8655</v>
      </c>
      <c r="F8590" s="3"/>
      <c r="O8590"/>
      <c r="P8590"/>
      <c r="Q8590"/>
      <c r="U8590" s="969"/>
      <c r="V8590" s="38"/>
      <c r="W8590" s="38"/>
    </row>
    <row r="8591" spans="1:23" x14ac:dyDescent="0.35">
      <c r="A8591" s="1538">
        <v>74177</v>
      </c>
      <c r="B8591" s="1539">
        <v>1.77</v>
      </c>
      <c r="C8591" s="962" t="s">
        <v>8678</v>
      </c>
      <c r="D8591" s="1"/>
      <c r="E8591" s="998" t="s">
        <v>8655</v>
      </c>
      <c r="F8591" s="3"/>
      <c r="O8591"/>
      <c r="P8591"/>
      <c r="Q8591"/>
      <c r="U8591" s="969"/>
      <c r="V8591" s="38"/>
      <c r="W8591" s="38"/>
    </row>
    <row r="8592" spans="1:23" x14ac:dyDescent="0.35">
      <c r="A8592" s="1535">
        <v>74178</v>
      </c>
      <c r="B8592" s="1534">
        <v>1.96</v>
      </c>
      <c r="C8592" s="138" t="s">
        <v>8679</v>
      </c>
      <c r="D8592" s="1"/>
      <c r="E8592" s="998" t="s">
        <v>8655</v>
      </c>
      <c r="F8592" s="3"/>
      <c r="O8592"/>
      <c r="P8592"/>
      <c r="Q8592"/>
      <c r="U8592" s="969"/>
      <c r="V8592" s="38"/>
      <c r="W8592" s="38"/>
    </row>
    <row r="8593" spans="1:23" x14ac:dyDescent="0.35">
      <c r="A8593" s="1535">
        <v>74178</v>
      </c>
      <c r="B8593" s="1534">
        <v>1.96</v>
      </c>
      <c r="C8593" s="138" t="s">
        <v>8680</v>
      </c>
      <c r="D8593" s="1"/>
      <c r="E8593" s="998" t="s">
        <v>8655</v>
      </c>
      <c r="F8593" s="3"/>
      <c r="O8593"/>
      <c r="P8593"/>
      <c r="Q8593"/>
      <c r="U8593" s="969"/>
      <c r="V8593" s="38"/>
      <c r="W8593" s="38"/>
    </row>
    <row r="8594" spans="1:23" x14ac:dyDescent="0.35">
      <c r="A8594" s="1535">
        <v>74178</v>
      </c>
      <c r="B8594" s="1534">
        <v>1.96</v>
      </c>
      <c r="C8594" s="138" t="s">
        <v>8681</v>
      </c>
      <c r="D8594" s="1"/>
      <c r="E8594" s="998" t="s">
        <v>8655</v>
      </c>
      <c r="F8594" s="3"/>
      <c r="O8594"/>
      <c r="P8594"/>
      <c r="Q8594"/>
      <c r="U8594" s="969"/>
      <c r="V8594" s="38"/>
      <c r="W8594" s="38"/>
    </row>
    <row r="8595" spans="1:23" x14ac:dyDescent="0.35">
      <c r="A8595" s="1535">
        <v>76700</v>
      </c>
      <c r="B8595" s="1545">
        <v>0.79</v>
      </c>
      <c r="C8595" s="138" t="s">
        <v>8659</v>
      </c>
      <c r="E8595" s="998" t="s">
        <v>8655</v>
      </c>
      <c r="F8595" s="3"/>
      <c r="O8595"/>
      <c r="P8595"/>
      <c r="Q8595"/>
      <c r="U8595" s="969"/>
      <c r="V8595" s="38"/>
      <c r="W8595" s="38"/>
    </row>
    <row r="8596" spans="1:23" x14ac:dyDescent="0.35">
      <c r="A8596" s="1535">
        <v>76705</v>
      </c>
      <c r="B8596" s="1545">
        <v>0.57999999999999996</v>
      </c>
      <c r="C8596" s="138" t="s">
        <v>8654</v>
      </c>
      <c r="D8596" s="1"/>
      <c r="E8596" s="998" t="s">
        <v>8655</v>
      </c>
      <c r="F8596" s="3"/>
      <c r="O8596"/>
      <c r="P8596"/>
      <c r="Q8596"/>
      <c r="U8596" s="969"/>
      <c r="V8596" s="38"/>
      <c r="W8596" s="38"/>
    </row>
    <row r="8597" spans="1:23" x14ac:dyDescent="0.35">
      <c r="A8597" s="1535">
        <v>76705</v>
      </c>
      <c r="B8597" s="1545">
        <v>0.57999999999999996</v>
      </c>
      <c r="C8597" s="138" t="s">
        <v>8656</v>
      </c>
      <c r="D8597" s="1"/>
      <c r="E8597" s="998" t="s">
        <v>8655</v>
      </c>
      <c r="F8597" s="3"/>
      <c r="O8597"/>
      <c r="P8597"/>
      <c r="Q8597"/>
      <c r="U8597" s="969"/>
      <c r="V8597" s="38"/>
      <c r="W8597" s="38"/>
    </row>
    <row r="8598" spans="1:23" x14ac:dyDescent="0.35">
      <c r="A8598" s="1546">
        <v>76770</v>
      </c>
      <c r="B8598" s="1547">
        <v>0.72</v>
      </c>
      <c r="C8598" s="1548" t="s">
        <v>8657</v>
      </c>
      <c r="D8598" s="1"/>
      <c r="E8598" s="998" t="s">
        <v>8655</v>
      </c>
      <c r="F8598" s="3"/>
      <c r="O8598"/>
      <c r="P8598"/>
      <c r="Q8598"/>
      <c r="U8598" s="969"/>
      <c r="V8598" s="38"/>
      <c r="W8598" s="38"/>
    </row>
    <row r="8599" spans="1:23" x14ac:dyDescent="0.35">
      <c r="A8599" s="1540">
        <v>93976</v>
      </c>
      <c r="B8599" s="1541">
        <v>0.78</v>
      </c>
      <c r="C8599" s="955" t="s">
        <v>8658</v>
      </c>
      <c r="D8599" s="1"/>
      <c r="E8599" s="998" t="s">
        <v>8655</v>
      </c>
      <c r="F8599" s="3"/>
      <c r="O8599"/>
      <c r="P8599"/>
      <c r="Q8599"/>
      <c r="U8599" s="969"/>
      <c r="V8599" s="38"/>
      <c r="W8599" s="38"/>
    </row>
    <row r="8600" spans="1:23" x14ac:dyDescent="0.35">
      <c r="A8600" s="1533" t="s">
        <v>515</v>
      </c>
      <c r="B8600" s="1534">
        <v>2.75</v>
      </c>
      <c r="C8600" s="785" t="s">
        <v>8685</v>
      </c>
      <c r="D8600" s="1"/>
      <c r="E8600" s="998" t="s">
        <v>8655</v>
      </c>
      <c r="F8600" s="3"/>
      <c r="O8600"/>
      <c r="P8600"/>
      <c r="Q8600"/>
      <c r="U8600" s="969"/>
      <c r="V8600" s="38"/>
      <c r="W8600" s="38"/>
    </row>
    <row r="8601" spans="1:23" x14ac:dyDescent="0.35">
      <c r="A8601" s="1533" t="s">
        <v>517</v>
      </c>
      <c r="B8601" s="1534">
        <v>2.9</v>
      </c>
      <c r="C8601" s="785" t="s">
        <v>8686</v>
      </c>
      <c r="D8601" s="1"/>
      <c r="E8601" s="998" t="s">
        <v>8655</v>
      </c>
      <c r="F8601" s="3"/>
      <c r="O8601"/>
      <c r="P8601"/>
      <c r="Q8601"/>
      <c r="U8601" s="969"/>
      <c r="V8601" s="38"/>
      <c r="W8601" s="38"/>
    </row>
    <row r="8602" spans="1:23" x14ac:dyDescent="0.35">
      <c r="A8602" s="1542" t="s">
        <v>1275</v>
      </c>
      <c r="B8602" s="1543">
        <v>3.1799999999999997</v>
      </c>
      <c r="C8602" s="1544" t="s">
        <v>8687</v>
      </c>
      <c r="D8602" s="1"/>
      <c r="E8602" s="998" t="s">
        <v>8655</v>
      </c>
      <c r="F8602" s="3"/>
      <c r="O8602"/>
      <c r="P8602"/>
      <c r="Q8602"/>
      <c r="U8602" s="969"/>
      <c r="V8602" s="38"/>
      <c r="W8602" s="38"/>
    </row>
    <row r="8603" spans="1:23" x14ac:dyDescent="0.35">
      <c r="A8603" s="1535" t="s">
        <v>8668</v>
      </c>
      <c r="B8603" s="1545">
        <v>1.46</v>
      </c>
      <c r="C8603" s="138" t="s">
        <v>8669</v>
      </c>
      <c r="D8603" s="1"/>
      <c r="E8603" s="998" t="s">
        <v>8655</v>
      </c>
      <c r="F8603" s="3"/>
      <c r="O8603"/>
      <c r="P8603"/>
      <c r="Q8603"/>
      <c r="U8603" s="969"/>
      <c r="V8603" s="38"/>
      <c r="W8603" s="38"/>
    </row>
    <row r="8604" spans="1:23" x14ac:dyDescent="0.35">
      <c r="A8604" s="1535" t="s">
        <v>8670</v>
      </c>
      <c r="B8604" s="1545">
        <v>1.57</v>
      </c>
      <c r="C8604" s="138" t="s">
        <v>8671</v>
      </c>
      <c r="D8604" s="1"/>
      <c r="E8604" s="998" t="s">
        <v>8655</v>
      </c>
      <c r="F8604" s="3"/>
      <c r="O8604"/>
      <c r="P8604"/>
      <c r="Q8604"/>
      <c r="U8604" s="969"/>
      <c r="V8604" s="38"/>
      <c r="W8604" s="38"/>
    </row>
    <row r="8605" spans="1:23" x14ac:dyDescent="0.35">
      <c r="A8605" s="1553">
        <v>70100</v>
      </c>
      <c r="B8605" s="1554">
        <v>0.18</v>
      </c>
      <c r="C8605" s="286" t="s">
        <v>8768</v>
      </c>
      <c r="D8605" s="1"/>
      <c r="E8605" s="976" t="s">
        <v>8689</v>
      </c>
      <c r="F8605" s="3"/>
      <c r="O8605"/>
      <c r="P8605"/>
      <c r="Q8605"/>
      <c r="U8605" s="969"/>
      <c r="V8605" s="38"/>
      <c r="W8605" s="38"/>
    </row>
    <row r="8606" spans="1:23" x14ac:dyDescent="0.35">
      <c r="A8606" s="1549">
        <v>70110</v>
      </c>
      <c r="B8606" s="1550">
        <v>0.24</v>
      </c>
      <c r="C8606" s="295" t="s">
        <v>8818</v>
      </c>
      <c r="D8606" s="1"/>
      <c r="E8606" s="976" t="s">
        <v>8689</v>
      </c>
      <c r="F8606" s="3"/>
      <c r="O8606"/>
      <c r="P8606"/>
      <c r="Q8606"/>
      <c r="U8606" s="969"/>
      <c r="V8606" s="38"/>
      <c r="W8606" s="38"/>
    </row>
    <row r="8607" spans="1:23" x14ac:dyDescent="0.35">
      <c r="A8607" s="1553">
        <v>70110</v>
      </c>
      <c r="B8607" s="1554">
        <v>0.24</v>
      </c>
      <c r="C8607" s="286" t="s">
        <v>8819</v>
      </c>
      <c r="D8607" s="1"/>
      <c r="E8607" s="976" t="s">
        <v>8689</v>
      </c>
      <c r="F8607" s="3"/>
      <c r="O8607"/>
      <c r="P8607"/>
      <c r="Q8607"/>
      <c r="U8607" s="969"/>
      <c r="V8607" s="38"/>
      <c r="W8607" s="38"/>
    </row>
    <row r="8608" spans="1:23" x14ac:dyDescent="0.35">
      <c r="A8608" s="1553">
        <v>70130</v>
      </c>
      <c r="B8608" s="1554">
        <v>0.33</v>
      </c>
      <c r="C8608" s="286" t="s">
        <v>8859</v>
      </c>
      <c r="D8608" s="1"/>
      <c r="E8608" s="976" t="s">
        <v>8689</v>
      </c>
      <c r="F8608" s="3"/>
      <c r="O8608"/>
      <c r="P8608"/>
      <c r="Q8608"/>
      <c r="U8608" s="969"/>
      <c r="V8608" s="38"/>
      <c r="W8608" s="38"/>
    </row>
    <row r="8609" spans="1:23" x14ac:dyDescent="0.35">
      <c r="A8609" s="1549">
        <v>70140</v>
      </c>
      <c r="B8609" s="1550">
        <v>0.19</v>
      </c>
      <c r="C8609" s="45" t="s">
        <v>8786</v>
      </c>
      <c r="D8609" s="1"/>
      <c r="E8609" s="976" t="s">
        <v>8689</v>
      </c>
      <c r="F8609" s="3"/>
      <c r="O8609"/>
      <c r="P8609"/>
      <c r="Q8609"/>
      <c r="U8609" s="969"/>
      <c r="V8609" s="38"/>
      <c r="W8609" s="38"/>
    </row>
    <row r="8610" spans="1:23" x14ac:dyDescent="0.35">
      <c r="A8610" s="1549">
        <v>70150</v>
      </c>
      <c r="B8610" s="1550">
        <v>0.25</v>
      </c>
      <c r="C8610" s="45" t="s">
        <v>8821</v>
      </c>
      <c r="D8610" s="1"/>
      <c r="E8610" s="976" t="s">
        <v>8689</v>
      </c>
      <c r="F8610" s="3"/>
      <c r="O8610"/>
      <c r="P8610"/>
      <c r="Q8610"/>
      <c r="U8610" s="969"/>
      <c r="V8610" s="38"/>
      <c r="W8610" s="38"/>
    </row>
    <row r="8611" spans="1:23" x14ac:dyDescent="0.35">
      <c r="A8611" s="1549">
        <v>70150</v>
      </c>
      <c r="B8611" s="1550">
        <v>0.25</v>
      </c>
      <c r="C8611" s="280" t="s">
        <v>8822</v>
      </c>
      <c r="D8611" s="38"/>
      <c r="E8611" s="976" t="s">
        <v>8689</v>
      </c>
      <c r="F8611" s="3"/>
      <c r="O8611"/>
      <c r="P8611"/>
      <c r="Q8611"/>
      <c r="U8611" s="969"/>
      <c r="V8611" s="38"/>
      <c r="W8611" s="38"/>
    </row>
    <row r="8612" spans="1:23" x14ac:dyDescent="0.35">
      <c r="A8612" s="1553">
        <v>70160</v>
      </c>
      <c r="B8612" s="1554">
        <v>0.17</v>
      </c>
      <c r="C8612" s="286" t="s">
        <v>8740</v>
      </c>
      <c r="D8612" s="1"/>
      <c r="E8612" s="976" t="s">
        <v>8689</v>
      </c>
      <c r="F8612" s="3"/>
      <c r="O8612"/>
      <c r="P8612"/>
      <c r="Q8612"/>
      <c r="U8612" s="969"/>
      <c r="V8612" s="38"/>
      <c r="W8612" s="38"/>
    </row>
    <row r="8613" spans="1:23" x14ac:dyDescent="0.35">
      <c r="A8613" s="1549">
        <v>70160</v>
      </c>
      <c r="B8613" s="1550">
        <v>0.17</v>
      </c>
      <c r="C8613" s="280" t="s">
        <v>8741</v>
      </c>
      <c r="D8613" s="1"/>
      <c r="E8613" s="976" t="s">
        <v>8689</v>
      </c>
      <c r="F8613" s="3"/>
      <c r="O8613"/>
      <c r="P8613"/>
      <c r="Q8613"/>
      <c r="U8613" s="969"/>
      <c r="V8613" s="38"/>
      <c r="W8613" s="38"/>
    </row>
    <row r="8614" spans="1:23" x14ac:dyDescent="0.35">
      <c r="A8614" s="1553">
        <v>70200</v>
      </c>
      <c r="B8614" s="1554">
        <v>0.27</v>
      </c>
      <c r="C8614" s="286" t="s">
        <v>8836</v>
      </c>
      <c r="D8614" s="1"/>
      <c r="E8614" s="976" t="s">
        <v>8689</v>
      </c>
      <c r="F8614" s="3"/>
      <c r="O8614"/>
      <c r="P8614"/>
      <c r="Q8614"/>
      <c r="U8614" s="969"/>
      <c r="V8614" s="38"/>
      <c r="W8614" s="38"/>
    </row>
    <row r="8615" spans="1:23" x14ac:dyDescent="0.35">
      <c r="A8615" s="1549">
        <v>70200</v>
      </c>
      <c r="B8615" s="1550">
        <v>0.27</v>
      </c>
      <c r="C8615" s="295" t="s">
        <v>8837</v>
      </c>
      <c r="D8615" s="1"/>
      <c r="E8615" s="976" t="s">
        <v>8689</v>
      </c>
      <c r="F8615" s="3"/>
      <c r="O8615"/>
      <c r="P8615"/>
      <c r="Q8615"/>
      <c r="U8615" s="969"/>
      <c r="V8615" s="38"/>
      <c r="W8615" s="38"/>
    </row>
    <row r="8616" spans="1:23" x14ac:dyDescent="0.35">
      <c r="A8616" s="1549">
        <v>70210</v>
      </c>
      <c r="B8616" s="1550">
        <v>0.17</v>
      </c>
      <c r="C8616" s="45" t="s">
        <v>5721</v>
      </c>
      <c r="D8616" s="1"/>
      <c r="E8616" s="976" t="s">
        <v>8689</v>
      </c>
      <c r="F8616" s="3"/>
      <c r="O8616"/>
      <c r="P8616"/>
      <c r="Q8616"/>
      <c r="U8616" s="969"/>
      <c r="V8616" s="38"/>
      <c r="W8616" s="38"/>
    </row>
    <row r="8617" spans="1:23" x14ac:dyDescent="0.35">
      <c r="A8617" s="1553">
        <v>70210</v>
      </c>
      <c r="B8617" s="1554">
        <v>0.17</v>
      </c>
      <c r="C8617" s="286" t="s">
        <v>8742</v>
      </c>
      <c r="D8617" s="1"/>
      <c r="E8617" s="976" t="s">
        <v>8689</v>
      </c>
      <c r="F8617" s="3"/>
      <c r="O8617"/>
      <c r="P8617"/>
      <c r="Q8617"/>
      <c r="U8617" s="969"/>
      <c r="V8617" s="38"/>
      <c r="W8617" s="38"/>
    </row>
    <row r="8618" spans="1:23" x14ac:dyDescent="0.35">
      <c r="A8618" s="1549">
        <v>70220</v>
      </c>
      <c r="B8618" s="1550">
        <v>0.21</v>
      </c>
      <c r="C8618" s="45" t="s">
        <v>8794</v>
      </c>
      <c r="D8618" s="1"/>
      <c r="E8618" s="976" t="s">
        <v>8689</v>
      </c>
      <c r="F8618" s="3"/>
      <c r="O8618"/>
      <c r="P8618"/>
      <c r="Q8618"/>
      <c r="U8618" s="969"/>
      <c r="V8618" s="38"/>
      <c r="W8618" s="38"/>
    </row>
    <row r="8619" spans="1:23" x14ac:dyDescent="0.35">
      <c r="A8619" s="1549">
        <v>70250</v>
      </c>
      <c r="B8619" s="1550">
        <v>0.18</v>
      </c>
      <c r="C8619" s="280" t="s">
        <v>5735</v>
      </c>
      <c r="D8619" s="1"/>
      <c r="E8619" s="976" t="s">
        <v>8689</v>
      </c>
      <c r="F8619" s="3"/>
      <c r="O8619"/>
      <c r="P8619"/>
      <c r="Q8619"/>
      <c r="U8619" s="969"/>
      <c r="V8619" s="38"/>
      <c r="W8619" s="38"/>
    </row>
    <row r="8620" spans="1:23" x14ac:dyDescent="0.35">
      <c r="A8620" s="1553">
        <v>70250</v>
      </c>
      <c r="B8620" s="1554">
        <v>0.18</v>
      </c>
      <c r="C8620" s="286" t="s">
        <v>8769</v>
      </c>
      <c r="D8620" s="1"/>
      <c r="E8620" s="976" t="s">
        <v>8689</v>
      </c>
      <c r="F8620" s="3"/>
      <c r="O8620"/>
      <c r="P8620"/>
      <c r="Q8620"/>
      <c r="U8620" s="969"/>
      <c r="V8620" s="38"/>
      <c r="W8620" s="38"/>
    </row>
    <row r="8621" spans="1:23" x14ac:dyDescent="0.35">
      <c r="A8621" s="1553">
        <v>70260</v>
      </c>
      <c r="B8621" s="1554">
        <v>0.27</v>
      </c>
      <c r="C8621" s="286" t="s">
        <v>8838</v>
      </c>
      <c r="D8621" s="1"/>
      <c r="E8621" s="976" t="s">
        <v>8689</v>
      </c>
      <c r="F8621" s="3"/>
      <c r="O8621"/>
      <c r="P8621"/>
      <c r="Q8621"/>
      <c r="U8621" s="969"/>
      <c r="V8621" s="38"/>
      <c r="W8621" s="38"/>
    </row>
    <row r="8622" spans="1:23" x14ac:dyDescent="0.35">
      <c r="A8622" s="1549">
        <v>70260</v>
      </c>
      <c r="B8622" s="1550">
        <v>0.27</v>
      </c>
      <c r="C8622" s="280" t="s">
        <v>8839</v>
      </c>
      <c r="D8622" s="1"/>
      <c r="E8622" s="976" t="s">
        <v>8689</v>
      </c>
      <c r="F8622" s="3"/>
      <c r="O8622"/>
      <c r="P8622"/>
      <c r="Q8622"/>
      <c r="U8622" s="969"/>
      <c r="V8622" s="38"/>
      <c r="W8622" s="38"/>
    </row>
    <row r="8623" spans="1:23" x14ac:dyDescent="0.35">
      <c r="A8623" s="1549">
        <v>70330</v>
      </c>
      <c r="B8623" s="1550">
        <v>0.23</v>
      </c>
      <c r="C8623" s="280" t="s">
        <v>8817</v>
      </c>
      <c r="D8623" s="1"/>
      <c r="E8623" s="976" t="s">
        <v>8689</v>
      </c>
      <c r="F8623" s="3"/>
      <c r="O8623"/>
      <c r="P8623"/>
      <c r="Q8623"/>
      <c r="U8623" s="969"/>
      <c r="V8623" s="38"/>
      <c r="W8623" s="38"/>
    </row>
    <row r="8624" spans="1:23" x14ac:dyDescent="0.35">
      <c r="A8624" s="1549">
        <v>70360</v>
      </c>
      <c r="B8624" s="1550">
        <v>0.18</v>
      </c>
      <c r="C8624" s="45" t="s">
        <v>5971</v>
      </c>
      <c r="D8624" s="1"/>
      <c r="E8624" s="976" t="s">
        <v>8689</v>
      </c>
      <c r="F8624" s="3"/>
      <c r="O8624"/>
      <c r="P8624"/>
      <c r="Q8624"/>
      <c r="U8624" s="969"/>
      <c r="V8624" s="38"/>
      <c r="W8624" s="38"/>
    </row>
    <row r="8625" spans="1:23" x14ac:dyDescent="0.35">
      <c r="A8625" s="1549">
        <v>70360</v>
      </c>
      <c r="B8625" s="1550">
        <v>0.18</v>
      </c>
      <c r="C8625" s="286" t="s">
        <v>2289</v>
      </c>
      <c r="D8625" s="1"/>
      <c r="E8625" s="976" t="s">
        <v>8689</v>
      </c>
      <c r="F8625" s="3"/>
      <c r="O8625"/>
      <c r="P8625"/>
      <c r="Q8625"/>
      <c r="U8625" s="969"/>
      <c r="V8625" s="38"/>
      <c r="W8625" s="38"/>
    </row>
    <row r="8626" spans="1:23" x14ac:dyDescent="0.35">
      <c r="A8626" s="1549">
        <v>70450</v>
      </c>
      <c r="B8626" s="1550">
        <v>0.83</v>
      </c>
      <c r="C8626" s="45" t="s">
        <v>8932</v>
      </c>
      <c r="D8626" s="1"/>
      <c r="E8626" s="976" t="s">
        <v>8689</v>
      </c>
      <c r="F8626" s="3"/>
      <c r="O8626"/>
      <c r="P8626"/>
      <c r="Q8626"/>
      <c r="U8626" s="969"/>
      <c r="V8626" s="38"/>
      <c r="W8626" s="38"/>
    </row>
    <row r="8627" spans="1:23" x14ac:dyDescent="0.35">
      <c r="A8627" s="1549">
        <v>70450</v>
      </c>
      <c r="B8627" s="1550">
        <v>0.83</v>
      </c>
      <c r="C8627" s="45" t="s">
        <v>8933</v>
      </c>
      <c r="D8627" s="1"/>
      <c r="E8627" s="976" t="s">
        <v>8689</v>
      </c>
      <c r="F8627" s="3"/>
      <c r="O8627"/>
      <c r="P8627"/>
      <c r="Q8627"/>
      <c r="U8627" s="969"/>
      <c r="V8627" s="38"/>
      <c r="W8627" s="38"/>
    </row>
    <row r="8628" spans="1:23" x14ac:dyDescent="0.35">
      <c r="A8628" s="1549">
        <v>70450</v>
      </c>
      <c r="B8628" s="1550">
        <v>0.83</v>
      </c>
      <c r="C8628" s="45" t="s">
        <v>2380</v>
      </c>
      <c r="D8628" s="1"/>
      <c r="E8628" s="976" t="s">
        <v>8689</v>
      </c>
      <c r="F8628" s="3"/>
      <c r="O8628"/>
      <c r="P8628"/>
      <c r="Q8628"/>
      <c r="U8628" s="969"/>
      <c r="V8628" s="38"/>
      <c r="W8628" s="38"/>
    </row>
    <row r="8629" spans="1:23" x14ac:dyDescent="0.35">
      <c r="A8629" s="1549">
        <v>70450</v>
      </c>
      <c r="B8629" s="1550">
        <v>0.83</v>
      </c>
      <c r="C8629" s="45" t="s">
        <v>8934</v>
      </c>
      <c r="D8629" s="1"/>
      <c r="E8629" s="976" t="s">
        <v>8689</v>
      </c>
      <c r="F8629" s="3"/>
      <c r="O8629"/>
      <c r="P8629"/>
      <c r="Q8629"/>
      <c r="U8629" s="969"/>
      <c r="V8629" s="38"/>
      <c r="W8629" s="38"/>
    </row>
    <row r="8630" spans="1:23" x14ac:dyDescent="0.35">
      <c r="A8630" s="1549">
        <v>70460</v>
      </c>
      <c r="B8630" s="1550">
        <v>1.1000000000000001</v>
      </c>
      <c r="C8630" s="45" t="s">
        <v>4232</v>
      </c>
      <c r="D8630" s="1"/>
      <c r="E8630" s="976" t="s">
        <v>8689</v>
      </c>
      <c r="F8630" s="3"/>
      <c r="O8630"/>
      <c r="P8630"/>
      <c r="Q8630"/>
      <c r="U8630" s="969"/>
      <c r="V8630" s="38"/>
      <c r="W8630" s="38"/>
    </row>
    <row r="8631" spans="1:23" x14ac:dyDescent="0.35">
      <c r="A8631" s="1549">
        <v>70470</v>
      </c>
      <c r="B8631" s="1550">
        <v>1.24</v>
      </c>
      <c r="C8631" s="45" t="s">
        <v>8986</v>
      </c>
      <c r="D8631" s="1"/>
      <c r="E8631" s="976" t="s">
        <v>8689</v>
      </c>
      <c r="F8631" s="3"/>
      <c r="O8631"/>
      <c r="P8631"/>
      <c r="Q8631"/>
      <c r="U8631" s="969"/>
      <c r="V8631" s="38"/>
      <c r="W8631" s="38"/>
    </row>
    <row r="8632" spans="1:23" x14ac:dyDescent="0.35">
      <c r="A8632" s="1549">
        <v>70480</v>
      </c>
      <c r="B8632" s="1550">
        <v>1.25</v>
      </c>
      <c r="C8632" s="45" t="s">
        <v>8992</v>
      </c>
      <c r="D8632" s="1"/>
      <c r="E8632" s="976" t="s">
        <v>8689</v>
      </c>
      <c r="F8632" s="3"/>
      <c r="O8632"/>
      <c r="P8632"/>
      <c r="Q8632"/>
      <c r="U8632" s="969"/>
      <c r="V8632" s="38"/>
      <c r="W8632" s="38"/>
    </row>
    <row r="8633" spans="1:23" x14ac:dyDescent="0.35">
      <c r="A8633" s="1553">
        <v>70481</v>
      </c>
      <c r="B8633" s="1554">
        <v>1.1000000000000001</v>
      </c>
      <c r="C8633" s="286" t="s">
        <v>8964</v>
      </c>
      <c r="D8633" s="1"/>
      <c r="E8633" s="976" t="s">
        <v>8689</v>
      </c>
      <c r="F8633" s="3"/>
      <c r="O8633"/>
      <c r="P8633"/>
      <c r="Q8633"/>
      <c r="U8633" s="969"/>
      <c r="V8633" s="38"/>
      <c r="W8633" s="38"/>
    </row>
    <row r="8634" spans="1:23" x14ac:dyDescent="0.35">
      <c r="A8634" s="1549">
        <v>70482</v>
      </c>
      <c r="B8634" s="1550">
        <v>1.24</v>
      </c>
      <c r="C8634" s="295" t="s">
        <v>8987</v>
      </c>
      <c r="D8634" s="1"/>
      <c r="E8634" s="976" t="s">
        <v>8689</v>
      </c>
      <c r="F8634" s="3"/>
      <c r="O8634"/>
      <c r="P8634"/>
      <c r="Q8634"/>
      <c r="U8634" s="969"/>
      <c r="V8634" s="38"/>
      <c r="W8634" s="38"/>
    </row>
    <row r="8635" spans="1:23" x14ac:dyDescent="0.35">
      <c r="A8635" s="1549">
        <v>70486</v>
      </c>
      <c r="B8635" s="1550">
        <v>0.83</v>
      </c>
      <c r="C8635" s="45" t="s">
        <v>8935</v>
      </c>
      <c r="D8635" s="1"/>
      <c r="E8635" s="976" t="s">
        <v>8689</v>
      </c>
      <c r="F8635" s="1126"/>
      <c r="O8635"/>
      <c r="P8635"/>
      <c r="Q8635"/>
      <c r="U8635" s="969"/>
      <c r="V8635" s="38"/>
      <c r="W8635" s="38"/>
    </row>
    <row r="8636" spans="1:23" x14ac:dyDescent="0.35">
      <c r="A8636" s="1549">
        <v>70487</v>
      </c>
      <c r="B8636" s="1550">
        <v>1.1000000000000001</v>
      </c>
      <c r="C8636" s="45" t="s">
        <v>8965</v>
      </c>
      <c r="D8636" s="1"/>
      <c r="E8636" s="976" t="s">
        <v>8689</v>
      </c>
      <c r="F8636" s="3"/>
      <c r="O8636"/>
      <c r="P8636"/>
      <c r="Q8636"/>
      <c r="U8636" s="969"/>
      <c r="V8636" s="38"/>
      <c r="W8636" s="38"/>
    </row>
    <row r="8637" spans="1:23" x14ac:dyDescent="0.35">
      <c r="A8637" s="1549">
        <v>70488</v>
      </c>
      <c r="B8637" s="1550">
        <v>1.24</v>
      </c>
      <c r="C8637" s="280" t="s">
        <v>8988</v>
      </c>
      <c r="D8637" s="1"/>
      <c r="E8637" s="976" t="s">
        <v>8689</v>
      </c>
      <c r="F8637" s="3"/>
      <c r="O8637"/>
      <c r="P8637"/>
      <c r="Q8637"/>
      <c r="U8637" s="969"/>
      <c r="V8637" s="38"/>
      <c r="W8637" s="38"/>
    </row>
    <row r="8638" spans="1:23" x14ac:dyDescent="0.35">
      <c r="A8638" s="1549">
        <v>70490</v>
      </c>
      <c r="B8638" s="1550">
        <v>1.25</v>
      </c>
      <c r="C8638" s="45" t="s">
        <v>8993</v>
      </c>
      <c r="D8638" s="1"/>
      <c r="E8638" s="976" t="s">
        <v>8689</v>
      </c>
      <c r="F8638" s="3"/>
      <c r="O8638"/>
      <c r="P8638"/>
      <c r="Q8638"/>
      <c r="U8638" s="969"/>
      <c r="V8638" s="38"/>
      <c r="W8638" s="38"/>
    </row>
    <row r="8639" spans="1:23" x14ac:dyDescent="0.35">
      <c r="A8639" s="1549">
        <v>70491</v>
      </c>
      <c r="B8639" s="1550">
        <v>1.35</v>
      </c>
      <c r="C8639" s="45" t="s">
        <v>4251</v>
      </c>
      <c r="D8639" s="1126"/>
      <c r="E8639" s="976" t="s">
        <v>8689</v>
      </c>
      <c r="F8639" s="3"/>
      <c r="O8639"/>
      <c r="P8639"/>
      <c r="Q8639"/>
      <c r="U8639" s="969"/>
      <c r="V8639" s="38"/>
      <c r="W8639" s="38"/>
    </row>
    <row r="8640" spans="1:23" x14ac:dyDescent="0.35">
      <c r="A8640" s="1549">
        <v>70492</v>
      </c>
      <c r="B8640" s="1550">
        <v>1.58</v>
      </c>
      <c r="C8640" s="45" t="s">
        <v>9034</v>
      </c>
      <c r="D8640" s="1"/>
      <c r="E8640" s="976" t="s">
        <v>8689</v>
      </c>
      <c r="F8640" s="3"/>
      <c r="O8640"/>
      <c r="P8640"/>
      <c r="Q8640"/>
      <c r="U8640" s="969"/>
      <c r="V8640" s="38"/>
      <c r="W8640" s="38"/>
    </row>
    <row r="8641" spans="1:23" x14ac:dyDescent="0.35">
      <c r="A8641" s="1549">
        <v>70496</v>
      </c>
      <c r="B8641" s="1550">
        <v>1.71</v>
      </c>
      <c r="C8641" s="45" t="s">
        <v>4118</v>
      </c>
      <c r="D8641" s="1"/>
      <c r="E8641" s="976" t="s">
        <v>8689</v>
      </c>
      <c r="F8641" s="3"/>
      <c r="O8641"/>
      <c r="P8641"/>
      <c r="Q8641"/>
      <c r="U8641" s="969"/>
      <c r="V8641" s="38"/>
      <c r="W8641" s="38"/>
    </row>
    <row r="8642" spans="1:23" x14ac:dyDescent="0.35">
      <c r="A8642" s="1549">
        <v>70498</v>
      </c>
      <c r="B8642" s="1550">
        <v>1.71</v>
      </c>
      <c r="C8642" s="45" t="s">
        <v>1420</v>
      </c>
      <c r="D8642" s="1"/>
      <c r="E8642" s="976" t="s">
        <v>8689</v>
      </c>
      <c r="F8642" s="3"/>
      <c r="O8642"/>
      <c r="P8642"/>
      <c r="Q8642"/>
      <c r="U8642" s="969"/>
      <c r="V8642" s="38"/>
      <c r="W8642" s="38"/>
    </row>
    <row r="8643" spans="1:23" x14ac:dyDescent="0.35">
      <c r="A8643" s="1549">
        <v>70540</v>
      </c>
      <c r="B8643" s="1550">
        <v>1.32</v>
      </c>
      <c r="C8643" s="295" t="s">
        <v>4063</v>
      </c>
      <c r="D8643" s="1"/>
      <c r="E8643" s="976" t="s">
        <v>8689</v>
      </c>
      <c r="F8643" s="3"/>
      <c r="O8643"/>
      <c r="P8643"/>
      <c r="Q8643"/>
      <c r="U8643" s="969"/>
      <c r="V8643" s="38"/>
      <c r="W8643" s="38"/>
    </row>
    <row r="8644" spans="1:23" x14ac:dyDescent="0.35">
      <c r="A8644" s="1553">
        <v>70542</v>
      </c>
      <c r="B8644" s="1554">
        <v>1.58</v>
      </c>
      <c r="C8644" s="286" t="s">
        <v>9035</v>
      </c>
      <c r="D8644" s="1"/>
      <c r="E8644" s="976" t="s">
        <v>8689</v>
      </c>
      <c r="F8644" s="3"/>
      <c r="O8644"/>
      <c r="P8644"/>
      <c r="Q8644"/>
      <c r="U8644" s="969"/>
      <c r="V8644" s="38"/>
      <c r="W8644" s="38"/>
    </row>
    <row r="8645" spans="1:23" x14ac:dyDescent="0.35">
      <c r="A8645" s="1549">
        <v>70543</v>
      </c>
      <c r="B8645" s="1550">
        <v>2.1</v>
      </c>
      <c r="C8645" s="280" t="s">
        <v>9073</v>
      </c>
      <c r="D8645" s="1"/>
      <c r="E8645" s="976" t="s">
        <v>8689</v>
      </c>
      <c r="F8645" s="3"/>
      <c r="O8645"/>
      <c r="P8645"/>
      <c r="Q8645"/>
      <c r="U8645" s="969"/>
      <c r="V8645" s="38"/>
      <c r="W8645" s="38"/>
    </row>
    <row r="8646" spans="1:23" x14ac:dyDescent="0.35">
      <c r="A8646" s="1553">
        <v>70545</v>
      </c>
      <c r="B8646" s="1554">
        <v>1.17</v>
      </c>
      <c r="C8646" s="286" t="s">
        <v>8973</v>
      </c>
      <c r="D8646" s="1"/>
      <c r="E8646" s="976" t="s">
        <v>8689</v>
      </c>
      <c r="F8646" s="3"/>
      <c r="O8646"/>
      <c r="P8646"/>
      <c r="Q8646"/>
      <c r="U8646" s="969"/>
      <c r="V8646" s="38"/>
      <c r="W8646" s="38"/>
    </row>
    <row r="8647" spans="1:23" x14ac:dyDescent="0.35">
      <c r="A8647" s="1549">
        <v>70546</v>
      </c>
      <c r="B8647" s="1550">
        <v>1.44</v>
      </c>
      <c r="C8647" s="45" t="s">
        <v>9022</v>
      </c>
      <c r="D8647" s="1"/>
      <c r="E8647" s="976" t="s">
        <v>8689</v>
      </c>
      <c r="F8647" s="3"/>
      <c r="O8647"/>
      <c r="P8647"/>
      <c r="Q8647"/>
      <c r="U8647" s="969"/>
      <c r="V8647" s="38"/>
      <c r="W8647" s="38"/>
    </row>
    <row r="8648" spans="1:23" x14ac:dyDescent="0.35">
      <c r="A8648" s="1553">
        <v>70548</v>
      </c>
      <c r="B8648" s="1554">
        <v>1.46</v>
      </c>
      <c r="C8648" s="286" t="s">
        <v>4100</v>
      </c>
      <c r="D8648" s="1"/>
      <c r="E8648" s="976" t="s">
        <v>8689</v>
      </c>
      <c r="F8648" s="3"/>
      <c r="O8648"/>
      <c r="P8648"/>
      <c r="Q8648"/>
      <c r="U8648" s="969"/>
      <c r="V8648" s="38"/>
      <c r="W8648" s="38"/>
    </row>
    <row r="8649" spans="1:23" x14ac:dyDescent="0.35">
      <c r="A8649" s="1553">
        <v>70549</v>
      </c>
      <c r="B8649" s="1554">
        <v>1.76</v>
      </c>
      <c r="C8649" s="286" t="s">
        <v>9051</v>
      </c>
      <c r="D8649" s="1"/>
      <c r="E8649" s="976" t="s">
        <v>8689</v>
      </c>
      <c r="F8649" s="3"/>
      <c r="O8649"/>
      <c r="P8649"/>
      <c r="Q8649"/>
      <c r="U8649" s="969"/>
      <c r="V8649" s="38"/>
      <c r="W8649" s="38"/>
    </row>
    <row r="8650" spans="1:23" x14ac:dyDescent="0.35">
      <c r="A8650" s="1549">
        <v>70551</v>
      </c>
      <c r="B8650" s="1550">
        <v>1.44</v>
      </c>
      <c r="C8650" s="280" t="s">
        <v>9023</v>
      </c>
      <c r="E8650" s="976" t="s">
        <v>8689</v>
      </c>
      <c r="F8650" s="3"/>
      <c r="O8650"/>
      <c r="P8650"/>
      <c r="Q8650"/>
      <c r="U8650" s="969"/>
      <c r="V8650" s="38"/>
      <c r="W8650" s="38"/>
    </row>
    <row r="8651" spans="1:23" x14ac:dyDescent="0.35">
      <c r="A8651" s="1549">
        <v>70553</v>
      </c>
      <c r="B8651" s="1550">
        <v>2.23</v>
      </c>
      <c r="C8651" s="45" t="s">
        <v>9089</v>
      </c>
      <c r="D8651" s="1"/>
      <c r="E8651" s="976" t="s">
        <v>8689</v>
      </c>
      <c r="F8651" s="3"/>
      <c r="O8651"/>
      <c r="P8651"/>
      <c r="Q8651"/>
      <c r="U8651" s="969"/>
      <c r="V8651" s="38"/>
      <c r="W8651" s="38"/>
    </row>
    <row r="8652" spans="1:23" x14ac:dyDescent="0.35">
      <c r="A8652" s="1549">
        <v>70553</v>
      </c>
      <c r="B8652" s="1550">
        <v>2.23</v>
      </c>
      <c r="C8652" s="45" t="s">
        <v>9090</v>
      </c>
      <c r="D8652" s="1"/>
      <c r="E8652" s="976" t="s">
        <v>8689</v>
      </c>
      <c r="F8652" s="3"/>
      <c r="O8652"/>
      <c r="P8652"/>
      <c r="Q8652"/>
      <c r="U8652" s="969"/>
      <c r="V8652" s="38"/>
      <c r="W8652" s="38"/>
    </row>
    <row r="8653" spans="1:23" x14ac:dyDescent="0.35">
      <c r="A8653" s="1549">
        <v>71045</v>
      </c>
      <c r="B8653" s="1550">
        <v>0.18</v>
      </c>
      <c r="C8653" s="45" t="s">
        <v>8770</v>
      </c>
      <c r="D8653" s="1"/>
      <c r="E8653" s="976" t="s">
        <v>8689</v>
      </c>
      <c r="F8653" s="3"/>
      <c r="O8653"/>
      <c r="P8653"/>
      <c r="Q8653"/>
      <c r="U8653" s="969"/>
      <c r="V8653" s="38"/>
      <c r="W8653" s="38"/>
    </row>
    <row r="8654" spans="1:23" x14ac:dyDescent="0.35">
      <c r="A8654" s="1549">
        <v>71046</v>
      </c>
      <c r="B8654" s="1550">
        <v>0.21</v>
      </c>
      <c r="C8654" s="280" t="s">
        <v>8795</v>
      </c>
      <c r="D8654" s="1"/>
      <c r="E8654" s="976" t="s">
        <v>8689</v>
      </c>
      <c r="F8654" s="3"/>
      <c r="O8654"/>
      <c r="P8654"/>
      <c r="Q8654"/>
      <c r="U8654" s="969"/>
      <c r="V8654" s="38"/>
      <c r="W8654" s="38"/>
    </row>
    <row r="8655" spans="1:23" x14ac:dyDescent="0.35">
      <c r="A8655" s="1549">
        <v>71046</v>
      </c>
      <c r="B8655" s="1550">
        <v>0.21</v>
      </c>
      <c r="C8655" s="45" t="s">
        <v>8796</v>
      </c>
      <c r="D8655" s="1"/>
      <c r="E8655" s="976" t="s">
        <v>8689</v>
      </c>
      <c r="F8655" s="3"/>
      <c r="O8655"/>
      <c r="P8655"/>
      <c r="Q8655"/>
      <c r="U8655" s="969"/>
      <c r="V8655" s="38"/>
      <c r="W8655" s="38"/>
    </row>
    <row r="8656" spans="1:23" x14ac:dyDescent="0.35">
      <c r="A8656" s="1553">
        <v>71047</v>
      </c>
      <c r="B8656" s="1554">
        <v>0.26</v>
      </c>
      <c r="C8656" s="286" t="s">
        <v>8826</v>
      </c>
      <c r="D8656" s="1"/>
      <c r="E8656" s="976" t="s">
        <v>8689</v>
      </c>
      <c r="F8656" s="3"/>
      <c r="O8656"/>
      <c r="P8656"/>
      <c r="Q8656"/>
      <c r="U8656" s="969"/>
      <c r="V8656" s="38"/>
      <c r="W8656" s="38"/>
    </row>
    <row r="8657" spans="1:23" x14ac:dyDescent="0.35">
      <c r="A8657" s="1553">
        <v>71048</v>
      </c>
      <c r="B8657" s="1554">
        <v>0.3</v>
      </c>
      <c r="C8657" s="286" t="s">
        <v>8846</v>
      </c>
      <c r="D8657" s="1"/>
      <c r="E8657" s="976" t="s">
        <v>8689</v>
      </c>
      <c r="F8657" s="3"/>
      <c r="O8657"/>
      <c r="P8657"/>
      <c r="Q8657"/>
      <c r="U8657" s="969"/>
      <c r="V8657" s="38"/>
      <c r="W8657" s="38"/>
    </row>
    <row r="8658" spans="1:23" x14ac:dyDescent="0.35">
      <c r="A8658" s="1553">
        <v>71100</v>
      </c>
      <c r="B8658" s="1554">
        <v>0.21</v>
      </c>
      <c r="C8658" s="286" t="s">
        <v>8797</v>
      </c>
      <c r="D8658" s="1"/>
      <c r="E8658" s="976" t="s">
        <v>8689</v>
      </c>
      <c r="F8658" s="3"/>
      <c r="O8658"/>
      <c r="P8658"/>
      <c r="Q8658"/>
      <c r="U8658" s="969"/>
      <c r="V8658" s="38"/>
      <c r="W8658" s="38"/>
    </row>
    <row r="8659" spans="1:23" x14ac:dyDescent="0.35">
      <c r="A8659" s="1549">
        <v>71100</v>
      </c>
      <c r="B8659" s="1550">
        <v>0.21</v>
      </c>
      <c r="C8659" s="45" t="s">
        <v>8798</v>
      </c>
      <c r="D8659" s="1"/>
      <c r="E8659" s="976" t="s">
        <v>8689</v>
      </c>
      <c r="F8659" s="3"/>
      <c r="O8659"/>
      <c r="P8659"/>
      <c r="Q8659"/>
      <c r="U8659" s="969"/>
      <c r="V8659" s="38"/>
      <c r="W8659" s="38"/>
    </row>
    <row r="8660" spans="1:23" x14ac:dyDescent="0.35">
      <c r="A8660" s="1549">
        <v>71100</v>
      </c>
      <c r="B8660" s="1550">
        <v>0.21</v>
      </c>
      <c r="C8660" s="45" t="s">
        <v>8799</v>
      </c>
      <c r="D8660" s="1"/>
      <c r="E8660" s="976" t="s">
        <v>8689</v>
      </c>
      <c r="F8660" s="3"/>
      <c r="O8660"/>
      <c r="P8660"/>
      <c r="Q8660"/>
      <c r="U8660" s="969"/>
      <c r="V8660" s="38"/>
      <c r="W8660" s="38"/>
    </row>
    <row r="8661" spans="1:23" x14ac:dyDescent="0.35">
      <c r="A8661" s="1549">
        <v>71101</v>
      </c>
      <c r="B8661" s="1550">
        <v>0.26</v>
      </c>
      <c r="C8661" s="286" t="s">
        <v>8827</v>
      </c>
      <c r="D8661" s="1"/>
      <c r="E8661" s="976" t="s">
        <v>8689</v>
      </c>
      <c r="F8661" s="3"/>
      <c r="O8661"/>
      <c r="P8661"/>
      <c r="Q8661"/>
      <c r="U8661" s="969"/>
      <c r="V8661" s="38"/>
      <c r="W8661" s="38"/>
    </row>
    <row r="8662" spans="1:23" x14ac:dyDescent="0.35">
      <c r="A8662" s="1549">
        <v>71101</v>
      </c>
      <c r="B8662" s="1550">
        <v>0.26</v>
      </c>
      <c r="C8662" s="45" t="s">
        <v>8828</v>
      </c>
      <c r="D8662" s="1"/>
      <c r="E8662" s="976" t="s">
        <v>8689</v>
      </c>
      <c r="F8662" s="3"/>
      <c r="O8662"/>
      <c r="P8662"/>
      <c r="Q8662"/>
      <c r="U8662" s="969"/>
      <c r="V8662" s="38"/>
      <c r="W8662" s="38"/>
    </row>
    <row r="8663" spans="1:23" x14ac:dyDescent="0.35">
      <c r="A8663" s="1549">
        <v>71101</v>
      </c>
      <c r="B8663" s="1550">
        <v>0.26</v>
      </c>
      <c r="C8663" s="45" t="s">
        <v>8829</v>
      </c>
      <c r="D8663" s="1"/>
      <c r="E8663" s="976" t="s">
        <v>8689</v>
      </c>
      <c r="F8663" s="3"/>
      <c r="O8663"/>
      <c r="P8663"/>
      <c r="Q8663"/>
      <c r="U8663" s="969"/>
      <c r="V8663" s="38"/>
      <c r="W8663" s="38"/>
    </row>
    <row r="8664" spans="1:23" x14ac:dyDescent="0.35">
      <c r="A8664" s="1553">
        <v>71110</v>
      </c>
      <c r="B8664" s="1554">
        <v>0.28000000000000003</v>
      </c>
      <c r="C8664" s="286" t="s">
        <v>8840</v>
      </c>
      <c r="D8664" s="1"/>
      <c r="E8664" s="976" t="s">
        <v>8689</v>
      </c>
      <c r="F8664" s="3"/>
      <c r="O8664"/>
      <c r="P8664"/>
      <c r="Q8664"/>
      <c r="U8664" s="969"/>
      <c r="V8664" s="38"/>
      <c r="W8664" s="38"/>
    </row>
    <row r="8665" spans="1:23" x14ac:dyDescent="0.35">
      <c r="A8665" s="1553">
        <v>71110</v>
      </c>
      <c r="B8665" s="1554">
        <v>0.28000000000000003</v>
      </c>
      <c r="C8665" s="286" t="s">
        <v>8841</v>
      </c>
      <c r="D8665" s="1"/>
      <c r="E8665" s="976" t="s">
        <v>8689</v>
      </c>
      <c r="F8665" s="3"/>
      <c r="O8665"/>
      <c r="P8665"/>
      <c r="Q8665"/>
      <c r="U8665" s="969"/>
      <c r="V8665" s="38"/>
      <c r="W8665" s="38"/>
    </row>
    <row r="8666" spans="1:23" x14ac:dyDescent="0.35">
      <c r="A8666" s="1559">
        <v>71111</v>
      </c>
      <c r="B8666" s="1560">
        <v>0.31</v>
      </c>
      <c r="C8666" s="1561" t="s">
        <v>8851</v>
      </c>
      <c r="D8666" s="1"/>
      <c r="E8666" s="976" t="s">
        <v>8689</v>
      </c>
      <c r="F8666" s="3"/>
      <c r="O8666"/>
      <c r="P8666"/>
      <c r="Q8666"/>
      <c r="U8666" s="969"/>
      <c r="V8666" s="38"/>
      <c r="W8666" s="38"/>
    </row>
    <row r="8667" spans="1:23" x14ac:dyDescent="0.35">
      <c r="A8667" s="1549">
        <v>71120</v>
      </c>
      <c r="B8667" s="1550">
        <v>0.2</v>
      </c>
      <c r="C8667" s="286" t="s">
        <v>8790</v>
      </c>
      <c r="D8667" s="1"/>
      <c r="E8667" s="976" t="s">
        <v>8689</v>
      </c>
      <c r="F8667" s="3"/>
      <c r="O8667"/>
      <c r="P8667"/>
      <c r="Q8667"/>
      <c r="U8667" s="969"/>
      <c r="V8667" s="38"/>
      <c r="W8667" s="38"/>
    </row>
    <row r="8668" spans="1:23" x14ac:dyDescent="0.35">
      <c r="A8668" s="1553">
        <v>71120</v>
      </c>
      <c r="B8668" s="1554">
        <v>0.2</v>
      </c>
      <c r="C8668" s="286" t="s">
        <v>8791</v>
      </c>
      <c r="D8668" s="1"/>
      <c r="E8668" s="976" t="s">
        <v>8689</v>
      </c>
      <c r="F8668" s="3"/>
      <c r="O8668"/>
      <c r="P8668"/>
      <c r="Q8668"/>
      <c r="U8668" s="969"/>
      <c r="V8668" s="38"/>
      <c r="W8668" s="38"/>
    </row>
    <row r="8669" spans="1:23" x14ac:dyDescent="0.35">
      <c r="A8669" s="1553">
        <v>71130</v>
      </c>
      <c r="B8669" s="1554">
        <v>0.21</v>
      </c>
      <c r="C8669" s="286" t="s">
        <v>8800</v>
      </c>
      <c r="D8669" s="1"/>
      <c r="E8669" s="976" t="s">
        <v>8689</v>
      </c>
      <c r="F8669" s="3"/>
      <c r="O8669"/>
      <c r="P8669"/>
      <c r="Q8669"/>
      <c r="U8669" s="969"/>
      <c r="V8669" s="38"/>
      <c r="W8669" s="38"/>
    </row>
    <row r="8670" spans="1:23" x14ac:dyDescent="0.35">
      <c r="A8670" s="1549">
        <v>71250</v>
      </c>
      <c r="B8670" s="1550">
        <v>1.05</v>
      </c>
      <c r="C8670" s="45" t="s">
        <v>8961</v>
      </c>
      <c r="D8670" s="1"/>
      <c r="E8670" s="976" t="s">
        <v>8689</v>
      </c>
      <c r="F8670" s="3"/>
      <c r="O8670"/>
      <c r="P8670"/>
      <c r="Q8670"/>
      <c r="U8670" s="969"/>
      <c r="V8670" s="38"/>
      <c r="W8670" s="38"/>
    </row>
    <row r="8671" spans="1:23" x14ac:dyDescent="0.35">
      <c r="A8671" s="1549">
        <v>71260</v>
      </c>
      <c r="B8671" s="1550">
        <v>1.1299999999999999</v>
      </c>
      <c r="C8671" s="45" t="s">
        <v>735</v>
      </c>
      <c r="D8671" s="1"/>
      <c r="E8671" s="976" t="s">
        <v>8689</v>
      </c>
      <c r="F8671" s="3"/>
      <c r="O8671"/>
      <c r="P8671"/>
      <c r="Q8671"/>
      <c r="U8671" s="969"/>
      <c r="V8671" s="38"/>
      <c r="W8671" s="38"/>
    </row>
    <row r="8672" spans="1:23" x14ac:dyDescent="0.35">
      <c r="A8672" s="1549">
        <v>71270</v>
      </c>
      <c r="B8672" s="1550">
        <v>1.22</v>
      </c>
      <c r="C8672" s="45" t="s">
        <v>8984</v>
      </c>
      <c r="D8672" s="1"/>
      <c r="E8672" s="976" t="s">
        <v>8689</v>
      </c>
      <c r="F8672" s="3"/>
      <c r="O8672"/>
      <c r="P8672"/>
      <c r="Q8672"/>
      <c r="U8672" s="969"/>
      <c r="V8672" s="38"/>
      <c r="W8672" s="38"/>
    </row>
    <row r="8673" spans="1:23" x14ac:dyDescent="0.35">
      <c r="A8673" s="1549">
        <v>71271</v>
      </c>
      <c r="B8673" s="1550">
        <v>1.05</v>
      </c>
      <c r="C8673" s="295" t="s">
        <v>8962</v>
      </c>
      <c r="D8673" s="1"/>
      <c r="E8673" s="976" t="s">
        <v>8689</v>
      </c>
      <c r="F8673" s="3"/>
      <c r="O8673"/>
      <c r="P8673"/>
      <c r="Q8673"/>
      <c r="U8673" s="969"/>
      <c r="V8673" s="38"/>
      <c r="W8673" s="38"/>
    </row>
    <row r="8674" spans="1:23" x14ac:dyDescent="0.35">
      <c r="A8674" s="1549">
        <v>71275</v>
      </c>
      <c r="B8674" s="1550">
        <v>1.77</v>
      </c>
      <c r="C8674" s="45" t="s">
        <v>9063</v>
      </c>
      <c r="D8674" s="1"/>
      <c r="E8674" s="976" t="s">
        <v>8689</v>
      </c>
      <c r="F8674" s="3"/>
      <c r="O8674"/>
      <c r="P8674"/>
      <c r="Q8674"/>
      <c r="U8674" s="969"/>
      <c r="V8674" s="38"/>
      <c r="W8674" s="38"/>
    </row>
    <row r="8675" spans="1:23" x14ac:dyDescent="0.35">
      <c r="A8675" s="1553">
        <v>71551</v>
      </c>
      <c r="B8675" s="1554">
        <v>1.69</v>
      </c>
      <c r="C8675" s="286" t="s">
        <v>4112</v>
      </c>
      <c r="D8675" s="1126"/>
      <c r="E8675" s="976" t="s">
        <v>8689</v>
      </c>
      <c r="F8675" s="3"/>
      <c r="O8675"/>
      <c r="P8675"/>
      <c r="Q8675"/>
      <c r="U8675" s="969"/>
      <c r="V8675" s="38"/>
      <c r="W8675" s="38"/>
    </row>
    <row r="8676" spans="1:23" x14ac:dyDescent="0.35">
      <c r="A8676" s="1553">
        <v>71552</v>
      </c>
      <c r="B8676" s="1554">
        <v>2.2000000000000002</v>
      </c>
      <c r="C8676" s="286" t="s">
        <v>9088</v>
      </c>
      <c r="D8676" s="1"/>
      <c r="E8676" s="976" t="s">
        <v>8689</v>
      </c>
      <c r="F8676" s="3"/>
      <c r="O8676"/>
      <c r="P8676"/>
      <c r="Q8676"/>
      <c r="U8676" s="969"/>
      <c r="V8676" s="38"/>
      <c r="W8676" s="38"/>
    </row>
    <row r="8677" spans="1:23" x14ac:dyDescent="0.35">
      <c r="A8677" s="1553">
        <v>71555</v>
      </c>
      <c r="B8677" s="1554">
        <v>1.76</v>
      </c>
      <c r="C8677" s="286" t="s">
        <v>9052</v>
      </c>
      <c r="D8677" s="1"/>
      <c r="E8677" s="976" t="s">
        <v>8689</v>
      </c>
      <c r="F8677" s="3"/>
      <c r="O8677"/>
      <c r="P8677"/>
      <c r="Q8677"/>
      <c r="U8677" s="969"/>
      <c r="V8677" s="38"/>
      <c r="W8677" s="38"/>
    </row>
    <row r="8678" spans="1:23" x14ac:dyDescent="0.35">
      <c r="A8678" s="1553">
        <v>72020</v>
      </c>
      <c r="B8678" s="1554">
        <v>0.16</v>
      </c>
      <c r="C8678" s="286" t="s">
        <v>8696</v>
      </c>
      <c r="D8678" s="1"/>
      <c r="E8678" s="976" t="s">
        <v>8689</v>
      </c>
      <c r="F8678" s="3"/>
      <c r="O8678"/>
      <c r="P8678"/>
      <c r="Q8678"/>
      <c r="U8678" s="969"/>
      <c r="V8678" s="38"/>
      <c r="W8678" s="38"/>
    </row>
    <row r="8679" spans="1:23" x14ac:dyDescent="0.35">
      <c r="A8679" s="1549">
        <v>72040</v>
      </c>
      <c r="B8679" s="1550">
        <v>0.21</v>
      </c>
      <c r="C8679" s="280" t="s">
        <v>8801</v>
      </c>
      <c r="D8679" s="1"/>
      <c r="E8679" s="976" t="s">
        <v>8689</v>
      </c>
      <c r="F8679" s="3"/>
      <c r="O8679"/>
      <c r="P8679"/>
      <c r="Q8679"/>
      <c r="U8679" s="969"/>
      <c r="V8679" s="38"/>
      <c r="W8679" s="38"/>
    </row>
    <row r="8680" spans="1:23" x14ac:dyDescent="0.35">
      <c r="A8680" s="1549">
        <v>72040</v>
      </c>
      <c r="B8680" s="1550">
        <v>0.21</v>
      </c>
      <c r="C8680" s="45" t="s">
        <v>8802</v>
      </c>
      <c r="D8680" s="1"/>
      <c r="E8680" s="976" t="s">
        <v>8689</v>
      </c>
      <c r="F8680" s="3"/>
      <c r="O8680"/>
      <c r="P8680"/>
      <c r="Q8680"/>
      <c r="U8680" s="969"/>
      <c r="V8680" s="38"/>
      <c r="W8680" s="38"/>
    </row>
    <row r="8681" spans="1:23" x14ac:dyDescent="0.35">
      <c r="A8681" s="1549">
        <v>72050</v>
      </c>
      <c r="B8681" s="1550">
        <v>0.26</v>
      </c>
      <c r="C8681" s="295" t="s">
        <v>8830</v>
      </c>
      <c r="D8681" s="1"/>
      <c r="E8681" s="976" t="s">
        <v>8689</v>
      </c>
      <c r="F8681" s="3"/>
      <c r="O8681"/>
      <c r="P8681"/>
      <c r="Q8681"/>
      <c r="U8681" s="969"/>
      <c r="V8681" s="38"/>
      <c r="W8681" s="38"/>
    </row>
    <row r="8682" spans="1:23" x14ac:dyDescent="0.35">
      <c r="A8682" s="1549">
        <v>72050</v>
      </c>
      <c r="B8682" s="1550">
        <v>0.26</v>
      </c>
      <c r="C8682" s="45" t="s">
        <v>8831</v>
      </c>
      <c r="D8682" s="1"/>
      <c r="E8682" s="976" t="s">
        <v>8689</v>
      </c>
      <c r="F8682" s="3"/>
      <c r="O8682"/>
      <c r="P8682"/>
      <c r="Q8682"/>
      <c r="U8682" s="969"/>
      <c r="V8682" s="38"/>
      <c r="W8682" s="38"/>
    </row>
    <row r="8683" spans="1:23" x14ac:dyDescent="0.35">
      <c r="A8683" s="1553">
        <v>72050</v>
      </c>
      <c r="B8683" s="1554">
        <v>0.26</v>
      </c>
      <c r="C8683" s="286" t="s">
        <v>8832</v>
      </c>
      <c r="D8683" s="1"/>
      <c r="E8683" s="976" t="s">
        <v>8689</v>
      </c>
      <c r="F8683" s="3"/>
      <c r="O8683"/>
      <c r="P8683"/>
      <c r="Q8683"/>
      <c r="U8683" s="969"/>
      <c r="V8683" s="38"/>
      <c r="W8683" s="38"/>
    </row>
    <row r="8684" spans="1:23" x14ac:dyDescent="0.35">
      <c r="A8684" s="1553">
        <v>72070</v>
      </c>
      <c r="B8684" s="1554">
        <v>0.2</v>
      </c>
      <c r="C8684" s="286" t="s">
        <v>8792</v>
      </c>
      <c r="D8684" s="1"/>
      <c r="E8684" s="976" t="s">
        <v>8689</v>
      </c>
      <c r="F8684" s="3"/>
      <c r="O8684"/>
      <c r="P8684"/>
      <c r="Q8684"/>
      <c r="U8684" s="969"/>
      <c r="V8684" s="38"/>
      <c r="W8684" s="38"/>
    </row>
    <row r="8685" spans="1:23" x14ac:dyDescent="0.35">
      <c r="A8685" s="1549">
        <v>72070</v>
      </c>
      <c r="B8685" s="1550">
        <v>0.2</v>
      </c>
      <c r="C8685" s="45" t="s">
        <v>8793</v>
      </c>
      <c r="D8685" s="1"/>
      <c r="E8685" s="976" t="s">
        <v>8689</v>
      </c>
      <c r="F8685" s="3"/>
      <c r="O8685"/>
      <c r="P8685"/>
      <c r="Q8685"/>
      <c r="U8685" s="969"/>
      <c r="V8685" s="38"/>
      <c r="W8685" s="38"/>
    </row>
    <row r="8686" spans="1:23" x14ac:dyDescent="0.35">
      <c r="A8686" s="1557">
        <v>72070</v>
      </c>
      <c r="B8686" s="1558">
        <v>0.2</v>
      </c>
      <c r="C8686" s="286" t="s">
        <v>2738</v>
      </c>
      <c r="D8686" s="1"/>
      <c r="E8686" s="976" t="s">
        <v>8689</v>
      </c>
      <c r="F8686" s="3"/>
      <c r="O8686"/>
      <c r="P8686"/>
      <c r="Q8686"/>
      <c r="U8686" s="969"/>
      <c r="V8686" s="38"/>
      <c r="W8686" s="38"/>
    </row>
    <row r="8687" spans="1:23" x14ac:dyDescent="0.35">
      <c r="A8687" s="1549">
        <v>72072</v>
      </c>
      <c r="B8687" s="1550">
        <v>0.22</v>
      </c>
      <c r="C8687" s="45" t="s">
        <v>8812</v>
      </c>
      <c r="D8687" s="1"/>
      <c r="E8687" s="976" t="s">
        <v>8689</v>
      </c>
      <c r="F8687" s="3"/>
      <c r="O8687"/>
      <c r="P8687"/>
      <c r="Q8687"/>
      <c r="U8687" s="969"/>
      <c r="V8687" s="38"/>
      <c r="W8687" s="38"/>
    </row>
    <row r="8688" spans="1:23" x14ac:dyDescent="0.35">
      <c r="A8688" s="1549">
        <v>72072</v>
      </c>
      <c r="B8688" s="1550">
        <v>0.22</v>
      </c>
      <c r="C8688" s="45" t="s">
        <v>8813</v>
      </c>
      <c r="D8688" s="1"/>
      <c r="E8688" s="976" t="s">
        <v>8689</v>
      </c>
      <c r="F8688" s="3"/>
      <c r="O8688"/>
      <c r="P8688"/>
      <c r="Q8688"/>
      <c r="U8688" s="969"/>
      <c r="V8688" s="38"/>
      <c r="W8688" s="38"/>
    </row>
    <row r="8689" spans="1:23" x14ac:dyDescent="0.35">
      <c r="A8689" s="1553">
        <v>72081</v>
      </c>
      <c r="B8689" s="1554">
        <v>0.25</v>
      </c>
      <c r="C8689" s="286" t="s">
        <v>8823</v>
      </c>
      <c r="D8689" s="38"/>
      <c r="E8689" s="976" t="s">
        <v>8689</v>
      </c>
      <c r="F8689" s="3"/>
      <c r="O8689"/>
      <c r="P8689"/>
      <c r="Q8689"/>
      <c r="U8689" s="969"/>
      <c r="V8689" s="38"/>
      <c r="W8689" s="38"/>
    </row>
    <row r="8690" spans="1:23" x14ac:dyDescent="0.35">
      <c r="A8690" s="1549">
        <v>72082</v>
      </c>
      <c r="B8690" s="1550">
        <v>0.3</v>
      </c>
      <c r="C8690" s="280" t="s">
        <v>8847</v>
      </c>
      <c r="D8690" s="1"/>
      <c r="E8690" s="976" t="s">
        <v>8689</v>
      </c>
      <c r="F8690" s="3"/>
      <c r="O8690"/>
      <c r="P8690"/>
      <c r="Q8690"/>
      <c r="U8690" s="969"/>
      <c r="V8690" s="38"/>
      <c r="W8690" s="38"/>
    </row>
    <row r="8691" spans="1:23" x14ac:dyDescent="0.35">
      <c r="A8691" s="1553">
        <v>72082</v>
      </c>
      <c r="B8691" s="1554">
        <v>0.3</v>
      </c>
      <c r="C8691" s="286" t="s">
        <v>8848</v>
      </c>
      <c r="D8691" s="1"/>
      <c r="E8691" s="976" t="s">
        <v>8689</v>
      </c>
      <c r="F8691" s="3"/>
      <c r="O8691"/>
      <c r="P8691"/>
      <c r="Q8691"/>
      <c r="U8691" s="969"/>
      <c r="V8691" s="38"/>
      <c r="W8691" s="38"/>
    </row>
    <row r="8692" spans="1:23" x14ac:dyDescent="0.35">
      <c r="A8692" s="1553">
        <v>72082</v>
      </c>
      <c r="B8692" s="1554">
        <v>0.3</v>
      </c>
      <c r="C8692" s="286" t="s">
        <v>8849</v>
      </c>
      <c r="D8692" s="1"/>
      <c r="E8692" s="976" t="s">
        <v>8689</v>
      </c>
      <c r="F8692" s="3"/>
      <c r="O8692"/>
      <c r="P8692"/>
      <c r="Q8692"/>
      <c r="U8692" s="969"/>
      <c r="V8692" s="38"/>
      <c r="W8692" s="38"/>
    </row>
    <row r="8693" spans="1:23" x14ac:dyDescent="0.35">
      <c r="A8693" s="1562">
        <v>72083</v>
      </c>
      <c r="B8693" s="1563">
        <v>0.34</v>
      </c>
      <c r="C8693" s="360" t="s">
        <v>8860</v>
      </c>
      <c r="D8693" s="1"/>
      <c r="E8693" s="976" t="s">
        <v>8689</v>
      </c>
      <c r="F8693" s="3"/>
      <c r="O8693"/>
      <c r="P8693"/>
      <c r="Q8693"/>
      <c r="U8693" s="969"/>
      <c r="V8693" s="38"/>
      <c r="W8693" s="38"/>
    </row>
    <row r="8694" spans="1:23" x14ac:dyDescent="0.35">
      <c r="A8694" s="1553">
        <v>72083</v>
      </c>
      <c r="B8694" s="1554">
        <v>0.34</v>
      </c>
      <c r="C8694" s="286" t="s">
        <v>8861</v>
      </c>
      <c r="D8694" s="1"/>
      <c r="E8694" s="976" t="s">
        <v>8689</v>
      </c>
      <c r="F8694" s="3"/>
      <c r="O8694"/>
      <c r="P8694"/>
      <c r="Q8694"/>
      <c r="U8694" s="969"/>
      <c r="V8694" s="38"/>
      <c r="W8694" s="38"/>
    </row>
    <row r="8695" spans="1:23" x14ac:dyDescent="0.35">
      <c r="A8695" s="1564">
        <v>72084</v>
      </c>
      <c r="B8695" s="1565">
        <v>0.4</v>
      </c>
      <c r="C8695" s="523" t="s">
        <v>8864</v>
      </c>
      <c r="D8695" s="1"/>
      <c r="E8695" s="976" t="s">
        <v>8689</v>
      </c>
      <c r="F8695" s="3"/>
      <c r="O8695"/>
      <c r="P8695"/>
      <c r="Q8695"/>
      <c r="U8695" s="969"/>
      <c r="V8695" s="38"/>
      <c r="W8695" s="38"/>
    </row>
    <row r="8696" spans="1:23" x14ac:dyDescent="0.35">
      <c r="A8696" s="1549">
        <v>72100</v>
      </c>
      <c r="B8696" s="1550">
        <v>0.21</v>
      </c>
      <c r="C8696" s="280" t="s">
        <v>8803</v>
      </c>
      <c r="D8696" s="1209"/>
      <c r="E8696" s="976" t="s">
        <v>8689</v>
      </c>
      <c r="F8696" s="3"/>
      <c r="O8696"/>
      <c r="P8696"/>
      <c r="Q8696"/>
      <c r="U8696" s="969"/>
      <c r="V8696" s="38"/>
      <c r="W8696" s="38"/>
    </row>
    <row r="8697" spans="1:23" x14ac:dyDescent="0.35">
      <c r="A8697" s="1549">
        <v>72100</v>
      </c>
      <c r="B8697" s="1550">
        <v>0.21</v>
      </c>
      <c r="C8697" s="45" t="s">
        <v>8804</v>
      </c>
      <c r="D8697" s="1"/>
      <c r="E8697" s="976" t="s">
        <v>8689</v>
      </c>
      <c r="F8697" s="3"/>
      <c r="O8697"/>
      <c r="P8697"/>
      <c r="Q8697"/>
      <c r="U8697" s="969"/>
      <c r="V8697" s="38"/>
      <c r="W8697" s="38"/>
    </row>
    <row r="8698" spans="1:23" x14ac:dyDescent="0.35">
      <c r="A8698" s="1549">
        <v>72110</v>
      </c>
      <c r="B8698" s="1550">
        <v>0.25</v>
      </c>
      <c r="C8698" s="280" t="s">
        <v>8824</v>
      </c>
      <c r="E8698" s="976" t="s">
        <v>8689</v>
      </c>
      <c r="F8698" s="3"/>
      <c r="O8698"/>
      <c r="P8698"/>
      <c r="Q8698"/>
      <c r="U8698" s="969"/>
      <c r="V8698" s="38"/>
      <c r="W8698" s="38"/>
    </row>
    <row r="8699" spans="1:23" x14ac:dyDescent="0.35">
      <c r="A8699" s="1549">
        <v>72110</v>
      </c>
      <c r="B8699" s="1550">
        <v>0.25</v>
      </c>
      <c r="C8699" s="45" t="s">
        <v>8825</v>
      </c>
      <c r="D8699" s="1"/>
      <c r="E8699" s="976" t="s">
        <v>8689</v>
      </c>
      <c r="F8699" s="3"/>
      <c r="O8699"/>
      <c r="P8699"/>
      <c r="Q8699"/>
      <c r="U8699" s="969"/>
      <c r="V8699" s="38"/>
      <c r="W8699" s="38"/>
    </row>
    <row r="8700" spans="1:23" x14ac:dyDescent="0.35">
      <c r="A8700" s="1549">
        <v>72114</v>
      </c>
      <c r="B8700" s="1550">
        <v>0.28999999999999998</v>
      </c>
      <c r="C8700" s="45" t="s">
        <v>8844</v>
      </c>
      <c r="D8700" s="1"/>
      <c r="E8700" s="976" t="s">
        <v>8689</v>
      </c>
      <c r="F8700" s="3"/>
      <c r="O8700"/>
      <c r="P8700"/>
      <c r="Q8700"/>
      <c r="U8700" s="969"/>
      <c r="V8700" s="38"/>
      <c r="W8700" s="38"/>
    </row>
    <row r="8701" spans="1:23" x14ac:dyDescent="0.35">
      <c r="A8701" s="1553">
        <v>72120</v>
      </c>
      <c r="B8701" s="1554">
        <v>0.21</v>
      </c>
      <c r="C8701" s="286" t="s">
        <v>8805</v>
      </c>
      <c r="D8701" s="1"/>
      <c r="E8701" s="976" t="s">
        <v>8689</v>
      </c>
      <c r="F8701" s="3"/>
      <c r="O8701"/>
      <c r="P8701"/>
      <c r="Q8701"/>
      <c r="U8701" s="969"/>
      <c r="V8701" s="38"/>
      <c r="W8701" s="38"/>
    </row>
    <row r="8702" spans="1:23" x14ac:dyDescent="0.35">
      <c r="A8702" s="1549">
        <v>72125</v>
      </c>
      <c r="B8702" s="1550">
        <v>0.98</v>
      </c>
      <c r="C8702" s="45" t="s">
        <v>8950</v>
      </c>
      <c r="D8702" s="1"/>
      <c r="E8702" s="976" t="s">
        <v>8689</v>
      </c>
      <c r="F8702" s="3"/>
      <c r="O8702"/>
      <c r="P8702"/>
      <c r="Q8702"/>
      <c r="U8702" s="969"/>
      <c r="V8702" s="38"/>
      <c r="W8702" s="38"/>
    </row>
    <row r="8703" spans="1:23" x14ac:dyDescent="0.35">
      <c r="A8703" s="1549">
        <v>72126</v>
      </c>
      <c r="B8703" s="1550">
        <v>1.19</v>
      </c>
      <c r="C8703" s="280" t="s">
        <v>8976</v>
      </c>
      <c r="D8703" s="1"/>
      <c r="E8703" s="976" t="s">
        <v>8689</v>
      </c>
      <c r="F8703" s="3"/>
      <c r="O8703"/>
      <c r="P8703"/>
      <c r="Q8703"/>
      <c r="U8703" s="969"/>
      <c r="V8703" s="38"/>
      <c r="W8703" s="38"/>
    </row>
    <row r="8704" spans="1:23" x14ac:dyDescent="0.35">
      <c r="A8704" s="1553">
        <v>72127</v>
      </c>
      <c r="B8704" s="1554">
        <v>1.24</v>
      </c>
      <c r="C8704" s="286" t="s">
        <v>8989</v>
      </c>
      <c r="E8704" s="976" t="s">
        <v>8689</v>
      </c>
      <c r="F8704" s="3"/>
      <c r="O8704"/>
      <c r="P8704"/>
      <c r="Q8704"/>
      <c r="U8704" s="969"/>
      <c r="V8704" s="38"/>
      <c r="W8704" s="38"/>
    </row>
    <row r="8705" spans="1:23" x14ac:dyDescent="0.35">
      <c r="A8705" s="1549">
        <v>72128</v>
      </c>
      <c r="B8705" s="1550">
        <v>0.98</v>
      </c>
      <c r="C8705" s="45" t="s">
        <v>8951</v>
      </c>
      <c r="D8705" s="1"/>
      <c r="E8705" s="976" t="s">
        <v>8689</v>
      </c>
      <c r="F8705" s="3"/>
      <c r="O8705"/>
      <c r="P8705"/>
      <c r="Q8705"/>
      <c r="U8705" s="969"/>
      <c r="V8705" s="38"/>
      <c r="W8705" s="38"/>
    </row>
    <row r="8706" spans="1:23" x14ac:dyDescent="0.35">
      <c r="A8706" s="1553">
        <v>72129</v>
      </c>
      <c r="B8706" s="1554">
        <v>1.19</v>
      </c>
      <c r="C8706" s="286" t="s">
        <v>8977</v>
      </c>
      <c r="D8706" s="1"/>
      <c r="E8706" s="976" t="s">
        <v>8689</v>
      </c>
      <c r="F8706" s="3"/>
      <c r="O8706"/>
      <c r="P8706"/>
      <c r="Q8706"/>
      <c r="U8706" s="969"/>
      <c r="V8706" s="38"/>
      <c r="W8706" s="38"/>
    </row>
    <row r="8707" spans="1:23" x14ac:dyDescent="0.35">
      <c r="A8707" s="1549">
        <v>72129</v>
      </c>
      <c r="B8707" s="1550">
        <v>1.19</v>
      </c>
      <c r="C8707" s="45" t="s">
        <v>8978</v>
      </c>
      <c r="D8707" s="1"/>
      <c r="E8707" s="976" t="s">
        <v>8689</v>
      </c>
      <c r="F8707" s="3"/>
      <c r="O8707"/>
      <c r="P8707"/>
      <c r="Q8707"/>
      <c r="U8707" s="969"/>
      <c r="V8707" s="38"/>
      <c r="W8707" s="38"/>
    </row>
    <row r="8708" spans="1:23" x14ac:dyDescent="0.35">
      <c r="A8708" s="1553">
        <v>72130</v>
      </c>
      <c r="B8708" s="1554">
        <v>1.24</v>
      </c>
      <c r="C8708" s="286" t="s">
        <v>8990</v>
      </c>
      <c r="D8708" s="1"/>
      <c r="E8708" s="976" t="s">
        <v>8689</v>
      </c>
      <c r="F8708" s="3"/>
      <c r="O8708"/>
      <c r="P8708"/>
      <c r="Q8708"/>
      <c r="U8708" s="969"/>
      <c r="V8708" s="38"/>
      <c r="W8708" s="38"/>
    </row>
    <row r="8709" spans="1:23" x14ac:dyDescent="0.35">
      <c r="A8709" s="1549">
        <v>72131</v>
      </c>
      <c r="B8709" s="1550">
        <v>0.98</v>
      </c>
      <c r="C8709" s="45" t="s">
        <v>8952</v>
      </c>
      <c r="D8709" s="1"/>
      <c r="E8709" s="976" t="s">
        <v>8689</v>
      </c>
      <c r="F8709" s="3"/>
      <c r="O8709"/>
      <c r="P8709"/>
      <c r="Q8709"/>
      <c r="U8709" s="969"/>
      <c r="V8709" s="38"/>
      <c r="W8709" s="38"/>
    </row>
    <row r="8710" spans="1:23" x14ac:dyDescent="0.35">
      <c r="A8710" s="1549">
        <v>72132</v>
      </c>
      <c r="B8710" s="1550">
        <v>1.19</v>
      </c>
      <c r="C8710" s="45" t="s">
        <v>5109</v>
      </c>
      <c r="D8710" s="1"/>
      <c r="E8710" s="976" t="s">
        <v>8689</v>
      </c>
      <c r="F8710" s="3"/>
      <c r="O8710"/>
      <c r="P8710"/>
      <c r="Q8710"/>
      <c r="U8710" s="969"/>
      <c r="V8710" s="38"/>
      <c r="W8710" s="38"/>
    </row>
    <row r="8711" spans="1:23" x14ac:dyDescent="0.35">
      <c r="A8711" s="1549">
        <v>72133</v>
      </c>
      <c r="B8711" s="1550">
        <v>1.24</v>
      </c>
      <c r="C8711" s="45" t="s">
        <v>8991</v>
      </c>
      <c r="D8711" s="1"/>
      <c r="E8711" s="976" t="s">
        <v>8689</v>
      </c>
      <c r="F8711" s="3"/>
      <c r="O8711"/>
      <c r="P8711"/>
      <c r="Q8711"/>
      <c r="U8711" s="969"/>
      <c r="V8711" s="38"/>
      <c r="W8711" s="38"/>
    </row>
    <row r="8712" spans="1:23" x14ac:dyDescent="0.35">
      <c r="A8712" s="1549">
        <v>72141</v>
      </c>
      <c r="B8712" s="1550">
        <v>1.44</v>
      </c>
      <c r="C8712" s="45" t="s">
        <v>9024</v>
      </c>
      <c r="D8712" s="1"/>
      <c r="E8712" s="976" t="s">
        <v>8689</v>
      </c>
      <c r="F8712" s="3"/>
      <c r="O8712"/>
      <c r="P8712"/>
      <c r="Q8712"/>
      <c r="U8712" s="969"/>
      <c r="V8712" s="38"/>
      <c r="W8712" s="38"/>
    </row>
    <row r="8713" spans="1:23" x14ac:dyDescent="0.35">
      <c r="A8713" s="1549">
        <v>72141</v>
      </c>
      <c r="B8713" s="1550">
        <v>1.44</v>
      </c>
      <c r="C8713" s="45" t="s">
        <v>9025</v>
      </c>
      <c r="D8713" s="1"/>
      <c r="E8713" s="976" t="s">
        <v>8689</v>
      </c>
      <c r="F8713" s="3"/>
      <c r="O8713"/>
      <c r="P8713"/>
      <c r="Q8713"/>
      <c r="U8713" s="969"/>
      <c r="V8713" s="38"/>
      <c r="W8713" s="38"/>
    </row>
    <row r="8714" spans="1:23" x14ac:dyDescent="0.35">
      <c r="A8714" s="1553">
        <v>72142</v>
      </c>
      <c r="B8714" s="1554">
        <v>1.74</v>
      </c>
      <c r="C8714" s="286" t="s">
        <v>4121</v>
      </c>
      <c r="D8714" s="1"/>
      <c r="E8714" s="976" t="s">
        <v>8689</v>
      </c>
      <c r="F8714" s="3"/>
      <c r="O8714"/>
      <c r="P8714"/>
      <c r="Q8714"/>
      <c r="U8714" s="969"/>
      <c r="V8714" s="38"/>
      <c r="W8714" s="38"/>
    </row>
    <row r="8715" spans="1:23" x14ac:dyDescent="0.35">
      <c r="A8715" s="1553">
        <v>72142</v>
      </c>
      <c r="B8715" s="1554">
        <v>1.74</v>
      </c>
      <c r="C8715" s="286" t="s">
        <v>9048</v>
      </c>
      <c r="D8715" s="1"/>
      <c r="E8715" s="976" t="s">
        <v>8689</v>
      </c>
      <c r="F8715" s="3"/>
      <c r="O8715"/>
      <c r="P8715"/>
      <c r="Q8715"/>
      <c r="U8715" s="969"/>
      <c r="V8715" s="38"/>
      <c r="W8715" s="38"/>
    </row>
    <row r="8716" spans="1:23" x14ac:dyDescent="0.35">
      <c r="A8716" s="1549">
        <v>72146</v>
      </c>
      <c r="B8716" s="1550">
        <v>1.44</v>
      </c>
      <c r="C8716" s="45" t="s">
        <v>9026</v>
      </c>
      <c r="D8716" s="1"/>
      <c r="E8716" s="976" t="s">
        <v>8689</v>
      </c>
      <c r="F8716" s="3"/>
      <c r="O8716"/>
      <c r="P8716"/>
      <c r="Q8716"/>
      <c r="U8716" s="969"/>
      <c r="V8716" s="38"/>
      <c r="W8716" s="38"/>
    </row>
    <row r="8717" spans="1:23" x14ac:dyDescent="0.35">
      <c r="A8717" s="1549">
        <v>72146</v>
      </c>
      <c r="B8717" s="1550">
        <v>1.44</v>
      </c>
      <c r="C8717" s="45" t="s">
        <v>9027</v>
      </c>
      <c r="D8717" s="1"/>
      <c r="E8717" s="976" t="s">
        <v>8689</v>
      </c>
      <c r="F8717" s="3"/>
      <c r="O8717"/>
      <c r="P8717"/>
      <c r="Q8717"/>
      <c r="U8717" s="969"/>
      <c r="V8717" s="38"/>
      <c r="W8717" s="38"/>
    </row>
    <row r="8718" spans="1:23" x14ac:dyDescent="0.35">
      <c r="A8718" s="1553">
        <v>72147</v>
      </c>
      <c r="B8718" s="1554">
        <v>1.74</v>
      </c>
      <c r="C8718" s="286" t="s">
        <v>9049</v>
      </c>
      <c r="D8718" s="1"/>
      <c r="E8718" s="976" t="s">
        <v>8689</v>
      </c>
      <c r="F8718" s="3"/>
      <c r="O8718"/>
      <c r="P8718"/>
      <c r="Q8718"/>
      <c r="U8718" s="969"/>
      <c r="V8718" s="38"/>
      <c r="W8718" s="38"/>
    </row>
    <row r="8719" spans="1:23" x14ac:dyDescent="0.35">
      <c r="A8719" s="1549">
        <v>72148</v>
      </c>
      <c r="B8719" s="1550">
        <v>1.44</v>
      </c>
      <c r="C8719" s="45" t="s">
        <v>9028</v>
      </c>
      <c r="D8719" s="1"/>
      <c r="E8719" s="976" t="s">
        <v>8689</v>
      </c>
      <c r="F8719" s="3"/>
      <c r="O8719"/>
      <c r="P8719"/>
      <c r="Q8719"/>
      <c r="U8719" s="969"/>
      <c r="V8719" s="38"/>
      <c r="W8719" s="38"/>
    </row>
    <row r="8720" spans="1:23" x14ac:dyDescent="0.35">
      <c r="A8720" s="1549">
        <v>72148</v>
      </c>
      <c r="B8720" s="1550">
        <v>1.44</v>
      </c>
      <c r="C8720" s="45" t="s">
        <v>9029</v>
      </c>
      <c r="D8720" s="1"/>
      <c r="E8720" s="976" t="s">
        <v>8689</v>
      </c>
      <c r="F8720" s="3"/>
      <c r="O8720"/>
      <c r="P8720"/>
      <c r="Q8720"/>
      <c r="U8720" s="969"/>
      <c r="V8720" s="38"/>
      <c r="W8720" s="38"/>
    </row>
    <row r="8721" spans="1:23" x14ac:dyDescent="0.35">
      <c r="A8721" s="1549">
        <v>72148</v>
      </c>
      <c r="B8721" s="1550">
        <v>1.44</v>
      </c>
      <c r="C8721" s="45" t="s">
        <v>9030</v>
      </c>
      <c r="D8721" s="1"/>
      <c r="E8721" s="976" t="s">
        <v>8689</v>
      </c>
      <c r="F8721" s="3"/>
      <c r="O8721"/>
      <c r="P8721"/>
      <c r="Q8721"/>
      <c r="U8721" s="969"/>
      <c r="V8721" s="38"/>
      <c r="W8721" s="38"/>
    </row>
    <row r="8722" spans="1:23" x14ac:dyDescent="0.35">
      <c r="A8722" s="1553">
        <v>72149</v>
      </c>
      <c r="B8722" s="1554">
        <v>1.74</v>
      </c>
      <c r="C8722" s="286" t="s">
        <v>9050</v>
      </c>
      <c r="D8722" s="1"/>
      <c r="E8722" s="976" t="s">
        <v>8689</v>
      </c>
      <c r="F8722" s="3"/>
      <c r="O8722"/>
      <c r="P8722"/>
      <c r="Q8722"/>
      <c r="U8722" s="969"/>
      <c r="V8722" s="38"/>
      <c r="W8722" s="38"/>
    </row>
    <row r="8723" spans="1:23" x14ac:dyDescent="0.35">
      <c r="A8723" s="1549">
        <v>72156</v>
      </c>
      <c r="B8723" s="1550">
        <v>2.23</v>
      </c>
      <c r="C8723" s="45" t="s">
        <v>9091</v>
      </c>
      <c r="D8723" s="1"/>
      <c r="E8723" s="976" t="s">
        <v>8689</v>
      </c>
      <c r="F8723" s="3"/>
      <c r="O8723"/>
      <c r="P8723"/>
      <c r="Q8723"/>
      <c r="U8723" s="969"/>
      <c r="V8723" s="38"/>
      <c r="W8723" s="38"/>
    </row>
    <row r="8724" spans="1:23" x14ac:dyDescent="0.35">
      <c r="A8724" s="1549">
        <v>72157</v>
      </c>
      <c r="B8724" s="1550">
        <v>2.23</v>
      </c>
      <c r="C8724" s="45" t="s">
        <v>9092</v>
      </c>
      <c r="D8724" s="1"/>
      <c r="E8724" s="976" t="s">
        <v>8689</v>
      </c>
      <c r="F8724" s="3"/>
      <c r="O8724"/>
      <c r="P8724"/>
      <c r="Q8724"/>
      <c r="U8724" s="969"/>
      <c r="V8724" s="38"/>
      <c r="W8724" s="38"/>
    </row>
    <row r="8725" spans="1:23" x14ac:dyDescent="0.35">
      <c r="A8725" s="1549">
        <v>72157</v>
      </c>
      <c r="B8725" s="1550">
        <v>2.23</v>
      </c>
      <c r="C8725" s="45" t="s">
        <v>9093</v>
      </c>
      <c r="D8725" s="1"/>
      <c r="E8725" s="976" t="s">
        <v>8689</v>
      </c>
      <c r="F8725" s="3"/>
      <c r="O8725"/>
      <c r="P8725"/>
      <c r="Q8725"/>
      <c r="U8725" s="969"/>
      <c r="V8725" s="38"/>
      <c r="W8725" s="38"/>
    </row>
    <row r="8726" spans="1:23" x14ac:dyDescent="0.35">
      <c r="A8726" s="1549">
        <v>72158</v>
      </c>
      <c r="B8726" s="1550">
        <v>2.23</v>
      </c>
      <c r="C8726" s="45" t="s">
        <v>9094</v>
      </c>
      <c r="D8726" s="1"/>
      <c r="E8726" s="976" t="s">
        <v>8689</v>
      </c>
      <c r="F8726" s="3"/>
      <c r="O8726"/>
      <c r="P8726"/>
      <c r="Q8726"/>
      <c r="U8726" s="969"/>
      <c r="V8726" s="38"/>
      <c r="W8726" s="38"/>
    </row>
    <row r="8727" spans="1:23" x14ac:dyDescent="0.35">
      <c r="A8727" s="1549">
        <v>72158</v>
      </c>
      <c r="B8727" s="1550">
        <v>2.23</v>
      </c>
      <c r="C8727" s="45" t="s">
        <v>9095</v>
      </c>
      <c r="D8727" s="1"/>
      <c r="E8727" s="976" t="s">
        <v>8689</v>
      </c>
      <c r="F8727" s="3"/>
      <c r="O8727"/>
      <c r="P8727"/>
      <c r="Q8727"/>
      <c r="U8727" s="969"/>
      <c r="V8727" s="38"/>
      <c r="W8727" s="38"/>
    </row>
    <row r="8728" spans="1:23" x14ac:dyDescent="0.35">
      <c r="A8728" s="1553">
        <v>72170</v>
      </c>
      <c r="B8728" s="1554">
        <v>0.17</v>
      </c>
      <c r="C8728" s="286" t="s">
        <v>8743</v>
      </c>
      <c r="D8728" s="1"/>
      <c r="E8728" s="976" t="s">
        <v>8689</v>
      </c>
      <c r="F8728" s="3"/>
      <c r="O8728"/>
      <c r="P8728"/>
      <c r="Q8728"/>
      <c r="U8728" s="969"/>
      <c r="V8728" s="38"/>
      <c r="W8728" s="38"/>
    </row>
    <row r="8729" spans="1:23" x14ac:dyDescent="0.35">
      <c r="A8729" s="1549">
        <v>72170</v>
      </c>
      <c r="B8729" s="1550">
        <v>0.17</v>
      </c>
      <c r="C8729" s="295" t="s">
        <v>8744</v>
      </c>
      <c r="D8729" s="1"/>
      <c r="E8729" s="976" t="s">
        <v>8689</v>
      </c>
      <c r="F8729" s="3"/>
      <c r="O8729"/>
      <c r="P8729"/>
      <c r="Q8729"/>
      <c r="U8729" s="969"/>
      <c r="V8729" s="38"/>
      <c r="W8729" s="38"/>
    </row>
    <row r="8730" spans="1:23" x14ac:dyDescent="0.35">
      <c r="A8730" s="1553">
        <v>72191</v>
      </c>
      <c r="B8730" s="1554">
        <v>1.76</v>
      </c>
      <c r="C8730" s="286" t="s">
        <v>9053</v>
      </c>
      <c r="D8730" s="1"/>
      <c r="E8730" s="976" t="s">
        <v>8689</v>
      </c>
      <c r="F8730" s="3"/>
      <c r="O8730"/>
      <c r="P8730"/>
      <c r="Q8730"/>
      <c r="U8730" s="969"/>
      <c r="V8730" s="38"/>
      <c r="W8730" s="38"/>
    </row>
    <row r="8731" spans="1:23" x14ac:dyDescent="0.35">
      <c r="A8731" s="1549">
        <v>72192</v>
      </c>
      <c r="B8731" s="1550">
        <v>1.06</v>
      </c>
      <c r="C8731" s="45" t="s">
        <v>8963</v>
      </c>
      <c r="D8731" s="1"/>
      <c r="E8731" s="976" t="s">
        <v>8689</v>
      </c>
      <c r="F8731" s="3"/>
      <c r="O8731"/>
      <c r="P8731"/>
      <c r="Q8731"/>
      <c r="U8731" s="969"/>
      <c r="V8731" s="38"/>
      <c r="W8731" s="38"/>
    </row>
    <row r="8732" spans="1:23" x14ac:dyDescent="0.35">
      <c r="A8732" s="1549">
        <v>72193</v>
      </c>
      <c r="B8732" s="1550">
        <v>1.1299999999999999</v>
      </c>
      <c r="C8732" s="45" t="s">
        <v>8966</v>
      </c>
      <c r="D8732" s="1"/>
      <c r="E8732" s="976" t="s">
        <v>8689</v>
      </c>
      <c r="F8732" s="3"/>
      <c r="O8732"/>
      <c r="P8732"/>
      <c r="Q8732"/>
      <c r="U8732" s="969"/>
      <c r="V8732" s="38"/>
      <c r="W8732" s="38"/>
    </row>
    <row r="8733" spans="1:23" x14ac:dyDescent="0.35">
      <c r="A8733" s="1549">
        <v>72194</v>
      </c>
      <c r="B8733" s="1550">
        <v>1.19</v>
      </c>
      <c r="C8733" s="45" t="s">
        <v>8979</v>
      </c>
      <c r="D8733" s="1"/>
      <c r="E8733" s="976" t="s">
        <v>8689</v>
      </c>
      <c r="F8733" s="3"/>
      <c r="O8733"/>
      <c r="P8733"/>
      <c r="Q8733"/>
      <c r="U8733" s="969"/>
      <c r="V8733" s="38"/>
      <c r="W8733" s="38"/>
    </row>
    <row r="8734" spans="1:23" x14ac:dyDescent="0.35">
      <c r="A8734" s="1549">
        <v>72195</v>
      </c>
      <c r="B8734" s="1550">
        <v>1.42</v>
      </c>
      <c r="C8734" s="280" t="s">
        <v>9018</v>
      </c>
      <c r="D8734" s="1"/>
      <c r="E8734" s="976" t="s">
        <v>8689</v>
      </c>
      <c r="F8734" s="3"/>
      <c r="O8734"/>
      <c r="P8734"/>
      <c r="Q8734"/>
      <c r="U8734" s="969"/>
      <c r="V8734" s="38"/>
      <c r="W8734" s="38"/>
    </row>
    <row r="8735" spans="1:23" x14ac:dyDescent="0.35">
      <c r="A8735" s="1553">
        <v>72196</v>
      </c>
      <c r="B8735" s="1554">
        <v>1.69</v>
      </c>
      <c r="C8735" s="286" t="s">
        <v>9043</v>
      </c>
      <c r="D8735" s="1"/>
      <c r="E8735" s="976" t="s">
        <v>8689</v>
      </c>
      <c r="F8735" s="3"/>
      <c r="O8735"/>
      <c r="P8735"/>
      <c r="Q8735"/>
      <c r="U8735" s="969"/>
      <c r="V8735" s="38"/>
      <c r="W8735" s="38"/>
    </row>
    <row r="8736" spans="1:23" x14ac:dyDescent="0.35">
      <c r="A8736" s="1549">
        <v>72197</v>
      </c>
      <c r="B8736" s="1550">
        <v>2.15</v>
      </c>
      <c r="C8736" s="45" t="s">
        <v>9084</v>
      </c>
      <c r="D8736" s="1"/>
      <c r="E8736" s="976" t="s">
        <v>8689</v>
      </c>
      <c r="F8736" s="3"/>
      <c r="O8736"/>
      <c r="P8736"/>
      <c r="Q8736"/>
      <c r="U8736" s="969"/>
      <c r="V8736" s="38"/>
      <c r="W8736" s="38"/>
    </row>
    <row r="8737" spans="1:23" x14ac:dyDescent="0.35">
      <c r="A8737" s="1549">
        <v>72198</v>
      </c>
      <c r="B8737" s="1550">
        <v>1.76</v>
      </c>
      <c r="C8737" s="286" t="s">
        <v>9054</v>
      </c>
      <c r="D8737" s="1"/>
      <c r="E8737" s="976" t="s">
        <v>8689</v>
      </c>
      <c r="F8737" s="3"/>
      <c r="O8737"/>
      <c r="P8737"/>
      <c r="Q8737"/>
      <c r="U8737" s="969"/>
      <c r="V8737" s="38"/>
      <c r="W8737" s="38"/>
    </row>
    <row r="8738" spans="1:23" x14ac:dyDescent="0.35">
      <c r="A8738" s="1549">
        <v>72198</v>
      </c>
      <c r="B8738" s="1550">
        <v>1.76</v>
      </c>
      <c r="C8738" s="286" t="s">
        <v>9055</v>
      </c>
      <c r="D8738" s="1"/>
      <c r="E8738" s="976" t="s">
        <v>8689</v>
      </c>
      <c r="F8738" s="3"/>
      <c r="O8738"/>
      <c r="P8738"/>
      <c r="Q8738"/>
      <c r="U8738" s="969"/>
      <c r="V8738" s="38"/>
      <c r="W8738" s="38"/>
    </row>
    <row r="8739" spans="1:23" x14ac:dyDescent="0.35">
      <c r="A8739" s="1549">
        <v>72198</v>
      </c>
      <c r="B8739" s="1550">
        <v>1.76</v>
      </c>
      <c r="C8739" s="286" t="s">
        <v>9056</v>
      </c>
      <c r="D8739" s="1"/>
      <c r="E8739" s="976" t="s">
        <v>8689</v>
      </c>
      <c r="F8739" s="3"/>
      <c r="O8739"/>
      <c r="P8739"/>
      <c r="Q8739"/>
      <c r="U8739" s="969"/>
      <c r="V8739" s="38"/>
      <c r="W8739" s="38"/>
    </row>
    <row r="8740" spans="1:23" x14ac:dyDescent="0.35">
      <c r="A8740" s="1553">
        <v>72202</v>
      </c>
      <c r="B8740" s="1554">
        <v>0.22</v>
      </c>
      <c r="C8740" s="286" t="s">
        <v>8814</v>
      </c>
      <c r="D8740" s="1"/>
      <c r="E8740" s="976" t="s">
        <v>8689</v>
      </c>
      <c r="F8740" s="3"/>
      <c r="O8740"/>
      <c r="P8740"/>
      <c r="Q8740"/>
      <c r="U8740" s="969"/>
      <c r="V8740" s="38"/>
      <c r="W8740" s="38"/>
    </row>
    <row r="8741" spans="1:23" x14ac:dyDescent="0.35">
      <c r="A8741" s="1549">
        <v>72220</v>
      </c>
      <c r="B8741" s="1550">
        <v>0.17</v>
      </c>
      <c r="C8741" s="280" t="s">
        <v>8745</v>
      </c>
      <c r="D8741" s="1"/>
      <c r="E8741" s="976" t="s">
        <v>8689</v>
      </c>
      <c r="F8741" s="3"/>
      <c r="O8741"/>
      <c r="P8741"/>
      <c r="Q8741"/>
      <c r="U8741" s="969"/>
      <c r="V8741" s="38"/>
      <c r="W8741" s="38"/>
    </row>
    <row r="8742" spans="1:23" x14ac:dyDescent="0.35">
      <c r="A8742" s="1549">
        <v>73000</v>
      </c>
      <c r="B8742" s="1550">
        <v>0.16</v>
      </c>
      <c r="C8742" s="280" t="s">
        <v>8697</v>
      </c>
      <c r="D8742" s="1"/>
      <c r="E8742" s="976" t="s">
        <v>8689</v>
      </c>
      <c r="F8742" s="3"/>
      <c r="O8742"/>
      <c r="P8742"/>
      <c r="Q8742"/>
      <c r="U8742" s="969"/>
      <c r="V8742" s="38"/>
      <c r="W8742" s="38"/>
    </row>
    <row r="8743" spans="1:23" x14ac:dyDescent="0.35">
      <c r="A8743" s="1549">
        <v>73000</v>
      </c>
      <c r="B8743" s="1550">
        <v>0.16</v>
      </c>
      <c r="C8743" s="45" t="s">
        <v>8698</v>
      </c>
      <c r="D8743" s="1"/>
      <c r="E8743" s="976" t="s">
        <v>8689</v>
      </c>
      <c r="F8743" s="3"/>
      <c r="O8743"/>
      <c r="P8743"/>
      <c r="Q8743"/>
      <c r="U8743" s="969"/>
      <c r="V8743" s="38"/>
      <c r="W8743" s="38"/>
    </row>
    <row r="8744" spans="1:23" x14ac:dyDescent="0.35">
      <c r="A8744" s="1549">
        <v>73000</v>
      </c>
      <c r="B8744" s="1550">
        <v>0.16</v>
      </c>
      <c r="C8744" s="45" t="s">
        <v>8699</v>
      </c>
      <c r="D8744" s="1"/>
      <c r="E8744" s="976" t="s">
        <v>8689</v>
      </c>
      <c r="F8744" s="3"/>
      <c r="O8744"/>
      <c r="P8744"/>
      <c r="Q8744"/>
      <c r="U8744" s="969"/>
      <c r="V8744" s="38"/>
      <c r="W8744" s="38"/>
    </row>
    <row r="8745" spans="1:23" x14ac:dyDescent="0.35">
      <c r="A8745" s="1549">
        <v>73010</v>
      </c>
      <c r="B8745" s="1550">
        <v>0.17</v>
      </c>
      <c r="C8745" s="280" t="s">
        <v>8746</v>
      </c>
      <c r="D8745" s="1"/>
      <c r="E8745" s="976" t="s">
        <v>8689</v>
      </c>
      <c r="F8745" s="1114"/>
      <c r="O8745"/>
      <c r="P8745"/>
      <c r="Q8745"/>
      <c r="U8745" s="969"/>
      <c r="V8745" s="38"/>
      <c r="W8745" s="38"/>
    </row>
    <row r="8746" spans="1:23" x14ac:dyDescent="0.35">
      <c r="A8746" s="1549">
        <v>73010</v>
      </c>
      <c r="B8746" s="1550">
        <v>0.17</v>
      </c>
      <c r="C8746" s="280" t="s">
        <v>8747</v>
      </c>
      <c r="D8746" s="1"/>
      <c r="E8746" s="976" t="s">
        <v>8689</v>
      </c>
      <c r="F8746" s="1114"/>
      <c r="O8746"/>
      <c r="P8746"/>
      <c r="Q8746"/>
      <c r="U8746" s="969"/>
      <c r="V8746" s="38"/>
      <c r="W8746" s="38"/>
    </row>
    <row r="8747" spans="1:23" x14ac:dyDescent="0.35">
      <c r="A8747" s="1553">
        <v>73010</v>
      </c>
      <c r="B8747" s="1554">
        <v>0.17</v>
      </c>
      <c r="C8747" s="286" t="s">
        <v>8748</v>
      </c>
      <c r="D8747" s="1"/>
      <c r="E8747" s="976" t="s">
        <v>8689</v>
      </c>
      <c r="F8747" s="1114"/>
      <c r="O8747"/>
      <c r="P8747"/>
      <c r="Q8747"/>
      <c r="U8747" s="969"/>
      <c r="V8747" s="38"/>
      <c r="W8747" s="38"/>
    </row>
    <row r="8748" spans="1:23" x14ac:dyDescent="0.35">
      <c r="A8748" s="1549">
        <v>73010</v>
      </c>
      <c r="B8748" s="1550">
        <v>0.17</v>
      </c>
      <c r="C8748" s="45" t="s">
        <v>8749</v>
      </c>
      <c r="D8748" s="1"/>
      <c r="E8748" s="976" t="s">
        <v>8689</v>
      </c>
      <c r="F8748" s="3"/>
      <c r="O8748"/>
      <c r="P8748"/>
      <c r="Q8748"/>
      <c r="U8748" s="969"/>
      <c r="V8748" s="38"/>
      <c r="W8748" s="38"/>
    </row>
    <row r="8749" spans="1:23" x14ac:dyDescent="0.35">
      <c r="A8749" s="1549">
        <v>73010</v>
      </c>
      <c r="B8749" s="1550">
        <v>0.17</v>
      </c>
      <c r="C8749" s="45" t="s">
        <v>8750</v>
      </c>
      <c r="D8749" s="1"/>
      <c r="E8749" s="976" t="s">
        <v>8689</v>
      </c>
      <c r="F8749" s="3"/>
      <c r="O8749"/>
      <c r="P8749"/>
      <c r="Q8749"/>
      <c r="U8749" s="969"/>
      <c r="V8749" s="38"/>
      <c r="W8749" s="38"/>
    </row>
    <row r="8750" spans="1:23" x14ac:dyDescent="0.35">
      <c r="A8750" s="1549">
        <v>73020</v>
      </c>
      <c r="B8750" s="1550">
        <v>0.15</v>
      </c>
      <c r="C8750" s="45" t="s">
        <v>8694</v>
      </c>
      <c r="D8750" s="1"/>
      <c r="E8750" s="976" t="s">
        <v>8689</v>
      </c>
      <c r="F8750" s="3"/>
      <c r="O8750"/>
      <c r="P8750"/>
      <c r="Q8750"/>
      <c r="U8750" s="969"/>
      <c r="V8750" s="38"/>
      <c r="W8750" s="38"/>
    </row>
    <row r="8751" spans="1:23" x14ac:dyDescent="0.35">
      <c r="A8751" s="1549">
        <v>73020</v>
      </c>
      <c r="B8751" s="1550">
        <v>0.15</v>
      </c>
      <c r="C8751" s="45" t="s">
        <v>8695</v>
      </c>
      <c r="D8751" s="1"/>
      <c r="E8751" s="976" t="s">
        <v>8689</v>
      </c>
      <c r="F8751" s="3"/>
      <c r="O8751"/>
      <c r="P8751"/>
      <c r="Q8751"/>
      <c r="U8751" s="969"/>
      <c r="V8751" s="38"/>
      <c r="W8751" s="38"/>
    </row>
    <row r="8752" spans="1:23" x14ac:dyDescent="0.35">
      <c r="A8752" s="1549">
        <v>73030</v>
      </c>
      <c r="B8752" s="1550">
        <v>0.18</v>
      </c>
      <c r="C8752" s="280" t="s">
        <v>8771</v>
      </c>
      <c r="D8752" s="1"/>
      <c r="E8752" s="976" t="s">
        <v>8689</v>
      </c>
      <c r="F8752" s="3"/>
      <c r="O8752"/>
      <c r="P8752"/>
      <c r="Q8752"/>
      <c r="U8752" s="969"/>
      <c r="V8752" s="38"/>
      <c r="W8752" s="38"/>
    </row>
    <row r="8753" spans="1:23" x14ac:dyDescent="0.35">
      <c r="A8753" s="1553">
        <v>73030</v>
      </c>
      <c r="B8753" s="1554">
        <v>0.18</v>
      </c>
      <c r="C8753" s="286" t="s">
        <v>8772</v>
      </c>
      <c r="D8753" s="1"/>
      <c r="E8753" s="976" t="s">
        <v>8689</v>
      </c>
      <c r="F8753" s="3"/>
      <c r="O8753"/>
      <c r="P8753"/>
      <c r="Q8753"/>
      <c r="U8753" s="969"/>
      <c r="V8753" s="38"/>
      <c r="W8753" s="38"/>
    </row>
    <row r="8754" spans="1:23" x14ac:dyDescent="0.35">
      <c r="A8754" s="1549">
        <v>73030</v>
      </c>
      <c r="B8754" s="1550">
        <v>0.18</v>
      </c>
      <c r="C8754" s="45" t="s">
        <v>8773</v>
      </c>
      <c r="D8754" s="1"/>
      <c r="E8754" s="976" t="s">
        <v>8689</v>
      </c>
      <c r="F8754" s="3"/>
      <c r="O8754"/>
      <c r="P8754"/>
      <c r="Q8754"/>
      <c r="U8754" s="969"/>
      <c r="V8754" s="38"/>
      <c r="W8754" s="38"/>
    </row>
    <row r="8755" spans="1:23" x14ac:dyDescent="0.35">
      <c r="A8755" s="1549">
        <v>73030</v>
      </c>
      <c r="B8755" s="1550">
        <v>0.18</v>
      </c>
      <c r="C8755" s="45" t="s">
        <v>8774</v>
      </c>
      <c r="D8755" s="1"/>
      <c r="E8755" s="976" t="s">
        <v>8689</v>
      </c>
      <c r="F8755" s="3"/>
      <c r="O8755"/>
      <c r="P8755"/>
      <c r="Q8755"/>
      <c r="U8755" s="969"/>
      <c r="V8755" s="38"/>
      <c r="W8755" s="38"/>
    </row>
    <row r="8756" spans="1:23" x14ac:dyDescent="0.35">
      <c r="A8756" s="1553">
        <v>73050</v>
      </c>
      <c r="B8756" s="1550">
        <v>0.18</v>
      </c>
      <c r="C8756" s="286" t="s">
        <v>8775</v>
      </c>
      <c r="D8756" s="1"/>
      <c r="E8756" s="976" t="s">
        <v>8689</v>
      </c>
      <c r="F8756" s="3"/>
      <c r="O8756"/>
      <c r="P8756"/>
      <c r="Q8756"/>
      <c r="U8756" s="969"/>
      <c r="V8756" s="38"/>
      <c r="W8756" s="38"/>
    </row>
    <row r="8757" spans="1:23" x14ac:dyDescent="0.35">
      <c r="A8757" s="1549">
        <v>73060</v>
      </c>
      <c r="B8757" s="1550">
        <v>0.16</v>
      </c>
      <c r="C8757" s="286" t="s">
        <v>8700</v>
      </c>
      <c r="D8757" s="1"/>
      <c r="E8757" s="976" t="s">
        <v>8689</v>
      </c>
      <c r="F8757" s="3"/>
      <c r="O8757"/>
      <c r="P8757"/>
      <c r="Q8757"/>
      <c r="U8757" s="969"/>
      <c r="V8757" s="38"/>
      <c r="W8757" s="38"/>
    </row>
    <row r="8758" spans="1:23" x14ac:dyDescent="0.35">
      <c r="A8758" s="1549">
        <v>73060</v>
      </c>
      <c r="B8758" s="1550">
        <v>0.16</v>
      </c>
      <c r="C8758" s="45" t="s">
        <v>8701</v>
      </c>
      <c r="D8758" s="1"/>
      <c r="E8758" s="976" t="s">
        <v>8689</v>
      </c>
      <c r="F8758" s="3"/>
      <c r="O8758"/>
      <c r="P8758"/>
      <c r="Q8758"/>
      <c r="U8758" s="969"/>
      <c r="V8758" s="38"/>
      <c r="W8758" s="38"/>
    </row>
    <row r="8759" spans="1:23" x14ac:dyDescent="0.35">
      <c r="A8759" s="1549">
        <v>73060</v>
      </c>
      <c r="B8759" s="1550">
        <v>0.16</v>
      </c>
      <c r="C8759" s="45" t="s">
        <v>8702</v>
      </c>
      <c r="D8759" s="1"/>
      <c r="E8759" s="976" t="s">
        <v>8689</v>
      </c>
      <c r="F8759" s="3"/>
      <c r="O8759"/>
      <c r="P8759"/>
      <c r="Q8759"/>
      <c r="U8759" s="969"/>
      <c r="V8759" s="38"/>
      <c r="W8759" s="38"/>
    </row>
    <row r="8760" spans="1:23" x14ac:dyDescent="0.35">
      <c r="A8760" s="1549">
        <v>73070</v>
      </c>
      <c r="B8760" s="1550">
        <v>0.16</v>
      </c>
      <c r="C8760" s="45" t="s">
        <v>8703</v>
      </c>
      <c r="D8760" s="1"/>
      <c r="E8760" s="976" t="s">
        <v>8689</v>
      </c>
      <c r="F8760" s="3"/>
      <c r="O8760"/>
      <c r="P8760"/>
      <c r="Q8760"/>
      <c r="U8760" s="969"/>
      <c r="V8760" s="38"/>
      <c r="W8760" s="38"/>
    </row>
    <row r="8761" spans="1:23" x14ac:dyDescent="0.35">
      <c r="A8761" s="1549">
        <v>73070</v>
      </c>
      <c r="B8761" s="1550">
        <v>0.16</v>
      </c>
      <c r="C8761" s="280" t="s">
        <v>8704</v>
      </c>
      <c r="D8761" s="1"/>
      <c r="E8761" s="976" t="s">
        <v>8689</v>
      </c>
      <c r="F8761" s="3"/>
      <c r="O8761"/>
      <c r="P8761"/>
      <c r="Q8761"/>
      <c r="U8761" s="969"/>
      <c r="V8761" s="38"/>
      <c r="W8761" s="38"/>
    </row>
    <row r="8762" spans="1:23" x14ac:dyDescent="0.35">
      <c r="A8762" s="1549">
        <v>73070</v>
      </c>
      <c r="B8762" s="1550">
        <v>0.16</v>
      </c>
      <c r="C8762" s="295" t="s">
        <v>8705</v>
      </c>
      <c r="D8762" s="1"/>
      <c r="E8762" s="976" t="s">
        <v>8689</v>
      </c>
      <c r="F8762" s="3"/>
      <c r="O8762"/>
      <c r="P8762"/>
      <c r="Q8762"/>
      <c r="U8762" s="969"/>
      <c r="V8762" s="38"/>
      <c r="W8762" s="38"/>
    </row>
    <row r="8763" spans="1:23" x14ac:dyDescent="0.35">
      <c r="A8763" s="1549">
        <v>73080</v>
      </c>
      <c r="B8763" s="1550">
        <v>0.17</v>
      </c>
      <c r="C8763" s="280" t="s">
        <v>8751</v>
      </c>
      <c r="E8763" s="976" t="s">
        <v>8689</v>
      </c>
      <c r="F8763" s="3"/>
      <c r="O8763"/>
      <c r="P8763"/>
      <c r="Q8763"/>
      <c r="U8763" s="969"/>
      <c r="V8763" s="38"/>
      <c r="W8763" s="38"/>
    </row>
    <row r="8764" spans="1:23" x14ac:dyDescent="0.35">
      <c r="A8764" s="1549">
        <v>73080</v>
      </c>
      <c r="B8764" s="1550">
        <v>0.17</v>
      </c>
      <c r="C8764" s="45" t="s">
        <v>8752</v>
      </c>
      <c r="D8764" s="1"/>
      <c r="E8764" s="976" t="s">
        <v>8689</v>
      </c>
      <c r="F8764" s="3"/>
      <c r="O8764"/>
      <c r="P8764"/>
      <c r="Q8764"/>
      <c r="U8764" s="969"/>
      <c r="V8764" s="38"/>
      <c r="W8764" s="38"/>
    </row>
    <row r="8765" spans="1:23" x14ac:dyDescent="0.35">
      <c r="A8765" s="1549">
        <v>73080</v>
      </c>
      <c r="B8765" s="1550">
        <v>0.17</v>
      </c>
      <c r="C8765" s="45" t="s">
        <v>8753</v>
      </c>
      <c r="D8765" s="1"/>
      <c r="E8765" s="976" t="s">
        <v>8689</v>
      </c>
      <c r="F8765" s="3"/>
      <c r="O8765"/>
      <c r="P8765"/>
      <c r="Q8765"/>
      <c r="U8765" s="969"/>
      <c r="V8765" s="38"/>
      <c r="W8765" s="38"/>
    </row>
    <row r="8766" spans="1:23" x14ac:dyDescent="0.35">
      <c r="A8766" s="1553">
        <v>73090</v>
      </c>
      <c r="B8766" s="1554">
        <v>0.16</v>
      </c>
      <c r="C8766" s="286" t="s">
        <v>8706</v>
      </c>
      <c r="D8766" s="1"/>
      <c r="E8766" s="976" t="s">
        <v>8689</v>
      </c>
      <c r="F8766" s="3"/>
      <c r="O8766"/>
      <c r="P8766"/>
      <c r="Q8766"/>
      <c r="U8766" s="969"/>
      <c r="V8766" s="38"/>
      <c r="W8766" s="38"/>
    </row>
    <row r="8767" spans="1:23" x14ac:dyDescent="0.35">
      <c r="A8767" s="1549">
        <v>73090</v>
      </c>
      <c r="B8767" s="1550">
        <v>0.16</v>
      </c>
      <c r="C8767" s="45" t="s">
        <v>8707</v>
      </c>
      <c r="D8767" s="1"/>
      <c r="E8767" s="976" t="s">
        <v>8689</v>
      </c>
      <c r="F8767" s="3"/>
      <c r="O8767"/>
      <c r="P8767"/>
      <c r="Q8767"/>
      <c r="U8767" s="969"/>
      <c r="V8767" s="38"/>
      <c r="W8767" s="38"/>
    </row>
    <row r="8768" spans="1:23" x14ac:dyDescent="0.35">
      <c r="A8768" s="1549">
        <v>73090</v>
      </c>
      <c r="B8768" s="1550">
        <v>0.16</v>
      </c>
      <c r="C8768" s="45" t="s">
        <v>8708</v>
      </c>
      <c r="D8768" s="1109"/>
      <c r="E8768" s="976" t="s">
        <v>8689</v>
      </c>
      <c r="F8768" s="3"/>
      <c r="O8768"/>
      <c r="P8768"/>
      <c r="Q8768"/>
      <c r="U8768" s="969"/>
      <c r="V8768" s="38"/>
      <c r="W8768" s="38"/>
    </row>
    <row r="8769" spans="1:23" x14ac:dyDescent="0.35">
      <c r="A8769" s="1549">
        <v>73092</v>
      </c>
      <c r="B8769" s="1550">
        <v>0.16</v>
      </c>
      <c r="C8769" s="45" t="s">
        <v>8709</v>
      </c>
      <c r="D8769" s="1"/>
      <c r="E8769" s="976" t="s">
        <v>8689</v>
      </c>
      <c r="F8769" s="3"/>
      <c r="O8769"/>
      <c r="P8769"/>
      <c r="Q8769"/>
      <c r="U8769" s="969"/>
      <c r="V8769" s="38"/>
      <c r="W8769" s="38"/>
    </row>
    <row r="8770" spans="1:23" x14ac:dyDescent="0.35">
      <c r="A8770" s="1549">
        <v>73092</v>
      </c>
      <c r="B8770" s="1550">
        <v>0.16</v>
      </c>
      <c r="C8770" s="45" t="s">
        <v>8710</v>
      </c>
      <c r="D8770" s="1"/>
      <c r="E8770" s="976" t="s">
        <v>8689</v>
      </c>
      <c r="F8770" s="3"/>
      <c r="O8770"/>
      <c r="P8770"/>
      <c r="Q8770"/>
      <c r="U8770" s="969"/>
      <c r="V8770" s="38"/>
      <c r="W8770" s="38"/>
    </row>
    <row r="8771" spans="1:23" x14ac:dyDescent="0.35">
      <c r="A8771" s="1553">
        <v>73092</v>
      </c>
      <c r="B8771" s="1554">
        <v>0.16</v>
      </c>
      <c r="C8771" s="286" t="s">
        <v>8711</v>
      </c>
      <c r="D8771" s="1"/>
      <c r="E8771" s="976" t="s">
        <v>8689</v>
      </c>
      <c r="F8771" s="3"/>
      <c r="O8771"/>
      <c r="P8771"/>
      <c r="Q8771"/>
      <c r="U8771" s="969"/>
      <c r="V8771" s="38"/>
      <c r="W8771" s="38"/>
    </row>
    <row r="8772" spans="1:23" x14ac:dyDescent="0.35">
      <c r="A8772" s="1553">
        <v>73092</v>
      </c>
      <c r="B8772" s="1554">
        <v>0.16</v>
      </c>
      <c r="C8772" s="286" t="s">
        <v>8712</v>
      </c>
      <c r="D8772" s="1"/>
      <c r="E8772" s="976" t="s">
        <v>8689</v>
      </c>
      <c r="F8772" s="3"/>
      <c r="O8772"/>
      <c r="P8772"/>
      <c r="Q8772"/>
      <c r="U8772" s="969"/>
      <c r="V8772" s="38"/>
      <c r="W8772" s="38"/>
    </row>
    <row r="8773" spans="1:23" x14ac:dyDescent="0.35">
      <c r="A8773" s="1549">
        <v>73100</v>
      </c>
      <c r="B8773" s="1550">
        <v>0.16</v>
      </c>
      <c r="C8773" s="45" t="s">
        <v>8713</v>
      </c>
      <c r="D8773" s="1"/>
      <c r="E8773" s="976" t="s">
        <v>8689</v>
      </c>
      <c r="O8773"/>
      <c r="P8773"/>
      <c r="Q8773"/>
      <c r="U8773" s="969"/>
      <c r="V8773" s="38"/>
      <c r="W8773" s="38"/>
    </row>
    <row r="8774" spans="1:23" x14ac:dyDescent="0.35">
      <c r="A8774" s="1549">
        <v>73100</v>
      </c>
      <c r="B8774" s="1550">
        <v>0.16</v>
      </c>
      <c r="C8774" s="45" t="s">
        <v>8714</v>
      </c>
      <c r="D8774" s="1"/>
      <c r="E8774" s="976" t="s">
        <v>8689</v>
      </c>
      <c r="F8774" s="3"/>
      <c r="O8774"/>
      <c r="P8774"/>
      <c r="Q8774"/>
      <c r="U8774" s="969"/>
      <c r="V8774" s="38"/>
      <c r="W8774" s="38"/>
    </row>
    <row r="8775" spans="1:23" x14ac:dyDescent="0.35">
      <c r="A8775" s="1557">
        <v>73100</v>
      </c>
      <c r="B8775" s="1558">
        <v>0.16</v>
      </c>
      <c r="C8775" s="286" t="s">
        <v>563</v>
      </c>
      <c r="D8775" s="1"/>
      <c r="E8775" s="976" t="s">
        <v>8689</v>
      </c>
      <c r="F8775" s="3"/>
      <c r="O8775"/>
      <c r="P8775"/>
      <c r="Q8775"/>
      <c r="U8775" s="969"/>
      <c r="V8775" s="38"/>
      <c r="W8775" s="38"/>
    </row>
    <row r="8776" spans="1:23" x14ac:dyDescent="0.35">
      <c r="A8776" s="1549">
        <v>73100</v>
      </c>
      <c r="B8776" s="1550">
        <v>0.16</v>
      </c>
      <c r="C8776" s="45" t="s">
        <v>8715</v>
      </c>
      <c r="D8776" s="1"/>
      <c r="E8776" s="976" t="s">
        <v>8689</v>
      </c>
      <c r="F8776" s="3"/>
      <c r="O8776"/>
      <c r="P8776"/>
      <c r="Q8776"/>
      <c r="U8776" s="969"/>
      <c r="V8776" s="38"/>
      <c r="W8776" s="38"/>
    </row>
    <row r="8777" spans="1:23" x14ac:dyDescent="0.35">
      <c r="A8777" s="1549">
        <v>73100</v>
      </c>
      <c r="B8777" s="1550">
        <v>0.16</v>
      </c>
      <c r="C8777" s="45" t="s">
        <v>8716</v>
      </c>
      <c r="D8777" s="1"/>
      <c r="E8777" s="976" t="s">
        <v>8689</v>
      </c>
      <c r="O8777"/>
      <c r="P8777"/>
      <c r="Q8777"/>
      <c r="U8777" s="969"/>
      <c r="V8777" s="38"/>
      <c r="W8777" s="38"/>
    </row>
    <row r="8778" spans="1:23" x14ac:dyDescent="0.35">
      <c r="A8778" s="1553">
        <v>73110</v>
      </c>
      <c r="B8778" s="1554">
        <v>0.17</v>
      </c>
      <c r="C8778" s="286" t="s">
        <v>8754</v>
      </c>
      <c r="D8778" s="1"/>
      <c r="E8778" s="976" t="s">
        <v>8689</v>
      </c>
      <c r="F8778" s="3"/>
      <c r="O8778"/>
      <c r="P8778"/>
      <c r="Q8778"/>
      <c r="U8778" s="969"/>
      <c r="V8778" s="38"/>
      <c r="W8778" s="38"/>
    </row>
    <row r="8779" spans="1:23" x14ac:dyDescent="0.35">
      <c r="A8779" s="1549">
        <v>73110</v>
      </c>
      <c r="B8779" s="1550">
        <v>0.17</v>
      </c>
      <c r="C8779" s="45" t="s">
        <v>8755</v>
      </c>
      <c r="D8779" s="1"/>
      <c r="E8779" s="976" t="s">
        <v>8689</v>
      </c>
      <c r="F8779" s="3"/>
      <c r="O8779"/>
      <c r="P8779"/>
      <c r="Q8779"/>
      <c r="U8779" s="969"/>
      <c r="V8779" s="38"/>
      <c r="W8779" s="38"/>
    </row>
    <row r="8780" spans="1:23" x14ac:dyDescent="0.35">
      <c r="A8780" s="1549">
        <v>73110</v>
      </c>
      <c r="B8780" s="1550">
        <v>0.17</v>
      </c>
      <c r="C8780" s="45" t="s">
        <v>8756</v>
      </c>
      <c r="D8780" s="1"/>
      <c r="E8780" s="976" t="s">
        <v>8689</v>
      </c>
      <c r="F8780" s="3"/>
      <c r="O8780"/>
      <c r="P8780"/>
      <c r="Q8780"/>
      <c r="U8780" s="969"/>
      <c r="V8780" s="38"/>
      <c r="W8780" s="38"/>
    </row>
    <row r="8781" spans="1:23" x14ac:dyDescent="0.35">
      <c r="A8781" s="1549">
        <v>73120</v>
      </c>
      <c r="B8781" s="1550">
        <v>0.16</v>
      </c>
      <c r="C8781" s="45" t="s">
        <v>8717</v>
      </c>
      <c r="D8781" s="1"/>
      <c r="E8781" s="976" t="s">
        <v>8689</v>
      </c>
      <c r="F8781" s="3"/>
      <c r="O8781"/>
      <c r="P8781"/>
      <c r="Q8781"/>
      <c r="U8781" s="969"/>
      <c r="V8781" s="38"/>
      <c r="W8781" s="38"/>
    </row>
    <row r="8782" spans="1:23" x14ac:dyDescent="0.35">
      <c r="A8782" s="1549">
        <v>73120</v>
      </c>
      <c r="B8782" s="1550">
        <v>0.16</v>
      </c>
      <c r="C8782" s="45" t="s">
        <v>210</v>
      </c>
      <c r="D8782" s="1"/>
      <c r="E8782" s="976" t="s">
        <v>8689</v>
      </c>
      <c r="F8782" s="3"/>
      <c r="O8782"/>
      <c r="P8782"/>
      <c r="Q8782"/>
      <c r="U8782" s="969"/>
      <c r="V8782" s="38"/>
      <c r="W8782" s="38"/>
    </row>
    <row r="8783" spans="1:23" x14ac:dyDescent="0.35">
      <c r="A8783" s="1549">
        <v>73130</v>
      </c>
      <c r="B8783" s="1550">
        <v>0.17</v>
      </c>
      <c r="C8783" s="286" t="s">
        <v>8757</v>
      </c>
      <c r="D8783" s="1"/>
      <c r="E8783" s="976" t="s">
        <v>8689</v>
      </c>
      <c r="F8783" s="3"/>
      <c r="O8783"/>
      <c r="P8783"/>
      <c r="Q8783"/>
      <c r="U8783" s="969"/>
      <c r="V8783" s="38"/>
      <c r="W8783" s="38"/>
    </row>
    <row r="8784" spans="1:23" x14ac:dyDescent="0.35">
      <c r="A8784" s="1549">
        <v>73130</v>
      </c>
      <c r="B8784" s="1550">
        <v>0.17</v>
      </c>
      <c r="C8784" s="45" t="s">
        <v>8758</v>
      </c>
      <c r="D8784" s="1"/>
      <c r="E8784" s="976" t="s">
        <v>8689</v>
      </c>
      <c r="F8784" s="3"/>
      <c r="O8784"/>
      <c r="P8784"/>
      <c r="Q8784"/>
      <c r="U8784" s="969"/>
      <c r="V8784" s="38"/>
      <c r="W8784" s="38"/>
    </row>
    <row r="8785" spans="1:23" x14ac:dyDescent="0.35">
      <c r="A8785" s="1549">
        <v>73130</v>
      </c>
      <c r="B8785" s="1550">
        <v>0.17</v>
      </c>
      <c r="C8785" s="45" t="s">
        <v>8759</v>
      </c>
      <c r="D8785" s="1"/>
      <c r="E8785" s="976" t="s">
        <v>8689</v>
      </c>
      <c r="F8785" s="3"/>
      <c r="O8785"/>
      <c r="P8785"/>
      <c r="Q8785"/>
      <c r="U8785" s="969"/>
      <c r="V8785" s="38"/>
      <c r="W8785" s="38"/>
    </row>
    <row r="8786" spans="1:23" x14ac:dyDescent="0.35">
      <c r="A8786" s="1549">
        <v>73140</v>
      </c>
      <c r="B8786" s="1550">
        <v>0.13</v>
      </c>
      <c r="C8786" s="286" t="s">
        <v>8688</v>
      </c>
      <c r="D8786" s="1126"/>
      <c r="E8786" s="976" t="s">
        <v>8689</v>
      </c>
      <c r="F8786" s="3"/>
      <c r="O8786"/>
      <c r="P8786"/>
      <c r="Q8786"/>
      <c r="U8786" s="969"/>
      <c r="V8786" s="38"/>
      <c r="W8786" s="38"/>
    </row>
    <row r="8787" spans="1:23" x14ac:dyDescent="0.35">
      <c r="A8787" s="1549">
        <v>73140</v>
      </c>
      <c r="B8787" s="1550">
        <v>0.13</v>
      </c>
      <c r="C8787" s="45" t="s">
        <v>8690</v>
      </c>
      <c r="D8787" s="1"/>
      <c r="E8787" s="976" t="s">
        <v>8689</v>
      </c>
      <c r="F8787" s="3"/>
      <c r="O8787"/>
      <c r="P8787"/>
      <c r="Q8787"/>
      <c r="U8787" s="969"/>
      <c r="V8787" s="38"/>
      <c r="W8787" s="38"/>
    </row>
    <row r="8788" spans="1:23" x14ac:dyDescent="0.35">
      <c r="A8788" s="1549">
        <v>73140</v>
      </c>
      <c r="B8788" s="1550">
        <v>0.13</v>
      </c>
      <c r="C8788" s="45" t="s">
        <v>8691</v>
      </c>
      <c r="D8788" s="1"/>
      <c r="E8788" s="976" t="s">
        <v>8689</v>
      </c>
      <c r="F8788" s="3"/>
      <c r="O8788"/>
      <c r="P8788"/>
      <c r="Q8788"/>
      <c r="U8788" s="969"/>
      <c r="V8788" s="38"/>
      <c r="W8788" s="38"/>
    </row>
    <row r="8789" spans="1:23" x14ac:dyDescent="0.35">
      <c r="A8789" s="1549">
        <v>73200</v>
      </c>
      <c r="B8789" s="1550">
        <v>0.98</v>
      </c>
      <c r="C8789" s="45" t="s">
        <v>8953</v>
      </c>
      <c r="D8789" s="1"/>
      <c r="E8789" s="976" t="s">
        <v>8689</v>
      </c>
      <c r="F8789" s="3"/>
      <c r="O8789"/>
      <c r="P8789"/>
      <c r="Q8789"/>
      <c r="U8789" s="969"/>
      <c r="V8789" s="38"/>
      <c r="W8789" s="38"/>
    </row>
    <row r="8790" spans="1:23" x14ac:dyDescent="0.35">
      <c r="A8790" s="1549">
        <v>73200</v>
      </c>
      <c r="B8790" s="1550">
        <v>0.98</v>
      </c>
      <c r="C8790" s="45" t="s">
        <v>8954</v>
      </c>
      <c r="D8790" s="1"/>
      <c r="E8790" s="976" t="s">
        <v>8689</v>
      </c>
      <c r="F8790" s="3"/>
      <c r="O8790"/>
      <c r="P8790"/>
      <c r="Q8790"/>
      <c r="U8790" s="969"/>
      <c r="V8790" s="38"/>
      <c r="W8790" s="38"/>
    </row>
    <row r="8791" spans="1:23" x14ac:dyDescent="0.35">
      <c r="A8791" s="1549">
        <v>73201</v>
      </c>
      <c r="B8791" s="1550">
        <v>1.1299999999999999</v>
      </c>
      <c r="C8791" s="45" t="s">
        <v>8967</v>
      </c>
      <c r="D8791" s="1"/>
      <c r="E8791" s="976" t="s">
        <v>8689</v>
      </c>
      <c r="F8791" s="3"/>
      <c r="O8791"/>
      <c r="P8791"/>
      <c r="Q8791"/>
      <c r="U8791" s="969"/>
      <c r="V8791" s="38"/>
      <c r="W8791" s="38"/>
    </row>
    <row r="8792" spans="1:23" x14ac:dyDescent="0.35">
      <c r="A8792" s="1549">
        <v>73201</v>
      </c>
      <c r="B8792" s="1550">
        <v>1.1299999999999999</v>
      </c>
      <c r="C8792" s="45" t="s">
        <v>8968</v>
      </c>
      <c r="D8792" s="1"/>
      <c r="E8792" s="976" t="s">
        <v>8689</v>
      </c>
      <c r="F8792" s="3"/>
      <c r="O8792"/>
      <c r="P8792"/>
      <c r="Q8792"/>
      <c r="U8792" s="969"/>
      <c r="V8792" s="38"/>
      <c r="W8792" s="38"/>
    </row>
    <row r="8793" spans="1:23" x14ac:dyDescent="0.35">
      <c r="A8793" s="1549">
        <v>73202</v>
      </c>
      <c r="B8793" s="1550">
        <v>1.19</v>
      </c>
      <c r="C8793" s="45" t="s">
        <v>8980</v>
      </c>
      <c r="D8793" s="1"/>
      <c r="E8793" s="976" t="s">
        <v>8689</v>
      </c>
      <c r="F8793" s="3"/>
      <c r="O8793"/>
      <c r="P8793"/>
      <c r="Q8793"/>
      <c r="U8793" s="969"/>
      <c r="V8793" s="38"/>
      <c r="W8793" s="38"/>
    </row>
    <row r="8794" spans="1:23" x14ac:dyDescent="0.35">
      <c r="A8794" s="1549">
        <v>73202</v>
      </c>
      <c r="B8794" s="1550">
        <v>1.19</v>
      </c>
      <c r="C8794" s="45" t="s">
        <v>8981</v>
      </c>
      <c r="D8794" s="1"/>
      <c r="E8794" s="976" t="s">
        <v>8689</v>
      </c>
      <c r="F8794" s="3"/>
      <c r="O8794"/>
      <c r="P8794"/>
      <c r="Q8794"/>
      <c r="U8794" s="969"/>
      <c r="V8794" s="38"/>
      <c r="W8794" s="38"/>
    </row>
    <row r="8795" spans="1:23" x14ac:dyDescent="0.35">
      <c r="A8795" s="1553">
        <v>73206</v>
      </c>
      <c r="B8795" s="1554">
        <v>1.76</v>
      </c>
      <c r="C8795" s="286" t="s">
        <v>9057</v>
      </c>
      <c r="D8795" s="1"/>
      <c r="E8795" s="976" t="s">
        <v>8689</v>
      </c>
      <c r="O8795"/>
      <c r="P8795"/>
      <c r="Q8795"/>
      <c r="U8795" s="969"/>
      <c r="V8795" s="38"/>
      <c r="W8795" s="38"/>
    </row>
    <row r="8796" spans="1:23" x14ac:dyDescent="0.35">
      <c r="A8796" s="1553">
        <v>73206</v>
      </c>
      <c r="B8796" s="1554">
        <v>1.76</v>
      </c>
      <c r="C8796" s="286" t="s">
        <v>9058</v>
      </c>
      <c r="D8796" s="1"/>
      <c r="E8796" s="976" t="s">
        <v>8689</v>
      </c>
      <c r="F8796" s="3"/>
      <c r="O8796"/>
      <c r="P8796"/>
      <c r="Q8796"/>
      <c r="U8796" s="969"/>
      <c r="V8796" s="38"/>
      <c r="W8796" s="38"/>
    </row>
    <row r="8797" spans="1:23" x14ac:dyDescent="0.35">
      <c r="A8797" s="1553">
        <v>73206</v>
      </c>
      <c r="B8797" s="1554">
        <v>1.76</v>
      </c>
      <c r="C8797" s="286" t="s">
        <v>9059</v>
      </c>
      <c r="D8797" s="1"/>
      <c r="E8797" s="976" t="s">
        <v>8689</v>
      </c>
      <c r="O8797"/>
      <c r="P8797"/>
      <c r="Q8797"/>
      <c r="U8797" s="969"/>
      <c r="V8797" s="38"/>
      <c r="W8797" s="38"/>
    </row>
    <row r="8798" spans="1:23" x14ac:dyDescent="0.35">
      <c r="A8798" s="1549">
        <v>73218</v>
      </c>
      <c r="B8798" s="1550">
        <v>1.32</v>
      </c>
      <c r="C8798" s="45" t="s">
        <v>8994</v>
      </c>
      <c r="D8798" s="1"/>
      <c r="E8798" s="976" t="s">
        <v>8689</v>
      </c>
      <c r="O8798"/>
      <c r="P8798"/>
      <c r="Q8798"/>
      <c r="U8798" s="969"/>
      <c r="V8798" s="38"/>
      <c r="W8798" s="38"/>
    </row>
    <row r="8799" spans="1:23" x14ac:dyDescent="0.35">
      <c r="A8799" s="1549">
        <v>73218</v>
      </c>
      <c r="B8799" s="1550">
        <v>1.32</v>
      </c>
      <c r="C8799" s="45" t="s">
        <v>8995</v>
      </c>
      <c r="D8799" s="1"/>
      <c r="E8799" s="976" t="s">
        <v>8689</v>
      </c>
      <c r="F8799" s="3"/>
      <c r="O8799"/>
      <c r="P8799"/>
      <c r="Q8799"/>
      <c r="U8799" s="969"/>
      <c r="V8799" s="38"/>
      <c r="W8799" s="38"/>
    </row>
    <row r="8800" spans="1:23" x14ac:dyDescent="0.35">
      <c r="A8800" s="1549">
        <v>73218</v>
      </c>
      <c r="B8800" s="1550">
        <v>1.32</v>
      </c>
      <c r="C8800" s="45" t="s">
        <v>8996</v>
      </c>
      <c r="D8800" s="1"/>
      <c r="E8800" s="976" t="s">
        <v>8689</v>
      </c>
      <c r="F8800" s="3"/>
      <c r="O8800"/>
      <c r="P8800"/>
      <c r="Q8800"/>
      <c r="U8800" s="969"/>
      <c r="V8800" s="38"/>
      <c r="W8800" s="38"/>
    </row>
    <row r="8801" spans="1:23" x14ac:dyDescent="0.35">
      <c r="A8801" s="1553">
        <v>73219</v>
      </c>
      <c r="B8801" s="1554">
        <v>1.58</v>
      </c>
      <c r="C8801" s="286" t="s">
        <v>9036</v>
      </c>
      <c r="D8801" s="1"/>
      <c r="E8801" s="976" t="s">
        <v>8689</v>
      </c>
      <c r="F8801" s="3"/>
      <c r="O8801"/>
      <c r="P8801"/>
      <c r="Q8801"/>
      <c r="U8801" s="969"/>
      <c r="V8801" s="38"/>
      <c r="W8801" s="38"/>
    </row>
    <row r="8802" spans="1:23" x14ac:dyDescent="0.35">
      <c r="A8802" s="1553">
        <v>73219</v>
      </c>
      <c r="B8802" s="1554">
        <v>1.58</v>
      </c>
      <c r="C8802" s="286" t="s">
        <v>9037</v>
      </c>
      <c r="D8802" s="1"/>
      <c r="E8802" s="976" t="s">
        <v>8689</v>
      </c>
      <c r="F8802" s="3"/>
      <c r="O8802"/>
      <c r="P8802"/>
      <c r="Q8802"/>
      <c r="U8802" s="969"/>
      <c r="V8802" s="38"/>
      <c r="W8802" s="38"/>
    </row>
    <row r="8803" spans="1:23" x14ac:dyDescent="0.35">
      <c r="A8803" s="1549">
        <v>73220</v>
      </c>
      <c r="B8803" s="1550">
        <v>2.1</v>
      </c>
      <c r="C8803" s="280" t="s">
        <v>9074</v>
      </c>
      <c r="D8803" s="1"/>
      <c r="E8803" s="976" t="s">
        <v>8689</v>
      </c>
      <c r="F8803" s="3"/>
      <c r="O8803"/>
      <c r="P8803"/>
      <c r="Q8803"/>
      <c r="U8803" s="969"/>
      <c r="V8803" s="38"/>
      <c r="W8803" s="38"/>
    </row>
    <row r="8804" spans="1:23" x14ac:dyDescent="0.35">
      <c r="A8804" s="1549">
        <v>73220</v>
      </c>
      <c r="B8804" s="1550">
        <v>2.1</v>
      </c>
      <c r="C8804" s="280" t="s">
        <v>9075</v>
      </c>
      <c r="D8804" s="1"/>
      <c r="E8804" s="976" t="s">
        <v>8689</v>
      </c>
      <c r="F8804" s="3"/>
      <c r="O8804"/>
      <c r="P8804"/>
      <c r="Q8804"/>
      <c r="U8804" s="969"/>
      <c r="V8804" s="38"/>
      <c r="W8804" s="38"/>
    </row>
    <row r="8805" spans="1:23" x14ac:dyDescent="0.35">
      <c r="A8805" s="1549">
        <v>73221</v>
      </c>
      <c r="B8805" s="1550">
        <v>1.32</v>
      </c>
      <c r="C8805" s="45" t="s">
        <v>8997</v>
      </c>
      <c r="D8805" s="1"/>
      <c r="E8805" s="976" t="s">
        <v>8689</v>
      </c>
      <c r="F8805" s="3"/>
      <c r="O8805"/>
      <c r="P8805"/>
      <c r="Q8805"/>
      <c r="U8805" s="969"/>
      <c r="V8805" s="38"/>
      <c r="W8805" s="38"/>
    </row>
    <row r="8806" spans="1:23" x14ac:dyDescent="0.35">
      <c r="A8806" s="1549">
        <v>73221</v>
      </c>
      <c r="B8806" s="1550">
        <v>1.32</v>
      </c>
      <c r="C8806" s="45" t="s">
        <v>8998</v>
      </c>
      <c r="D8806" s="1"/>
      <c r="E8806" s="976" t="s">
        <v>8689</v>
      </c>
      <c r="F8806" s="3"/>
      <c r="O8806"/>
      <c r="P8806"/>
      <c r="Q8806"/>
      <c r="U8806" s="969"/>
      <c r="V8806" s="38"/>
      <c r="W8806" s="38"/>
    </row>
    <row r="8807" spans="1:23" x14ac:dyDescent="0.35">
      <c r="A8807" s="1549">
        <v>73221</v>
      </c>
      <c r="B8807" s="1550">
        <v>1.32</v>
      </c>
      <c r="C8807" s="45" t="s">
        <v>8999</v>
      </c>
      <c r="D8807" s="1"/>
      <c r="E8807" s="976" t="s">
        <v>8689</v>
      </c>
      <c r="F8807" s="3"/>
      <c r="O8807"/>
      <c r="P8807"/>
      <c r="Q8807"/>
      <c r="U8807" s="969"/>
      <c r="V8807" s="38"/>
      <c r="W8807" s="38"/>
    </row>
    <row r="8808" spans="1:23" x14ac:dyDescent="0.35">
      <c r="A8808" s="1549">
        <v>73221</v>
      </c>
      <c r="B8808" s="1550">
        <v>1.32</v>
      </c>
      <c r="C8808" s="45" t="s">
        <v>9000</v>
      </c>
      <c r="D8808" s="1"/>
      <c r="E8808" s="976" t="s">
        <v>8689</v>
      </c>
      <c r="F8808" s="3"/>
      <c r="O8808"/>
      <c r="P8808"/>
      <c r="Q8808"/>
      <c r="U8808" s="969"/>
      <c r="V8808" s="38"/>
      <c r="W8808" s="38"/>
    </row>
    <row r="8809" spans="1:23" x14ac:dyDescent="0.35">
      <c r="A8809" s="1553">
        <v>73222</v>
      </c>
      <c r="B8809" s="1554">
        <v>1.58</v>
      </c>
      <c r="C8809" s="286" t="s">
        <v>9038</v>
      </c>
      <c r="D8809" s="1126"/>
      <c r="E8809" s="976" t="s">
        <v>8689</v>
      </c>
      <c r="F8809" s="3"/>
      <c r="O8809"/>
      <c r="P8809"/>
      <c r="Q8809"/>
      <c r="U8809" s="969"/>
      <c r="V8809" s="38"/>
      <c r="W8809" s="38"/>
    </row>
    <row r="8810" spans="1:23" x14ac:dyDescent="0.35">
      <c r="A8810" s="1549">
        <v>73223</v>
      </c>
      <c r="B8810" s="1550">
        <v>2.1</v>
      </c>
      <c r="C8810" s="45" t="s">
        <v>9076</v>
      </c>
      <c r="D8810" s="1"/>
      <c r="E8810" s="976" t="s">
        <v>8689</v>
      </c>
      <c r="F8810" s="3"/>
      <c r="O8810"/>
      <c r="P8810"/>
      <c r="Q8810"/>
      <c r="U8810" s="969"/>
      <c r="V8810" s="38"/>
      <c r="W8810" s="38"/>
    </row>
    <row r="8811" spans="1:23" x14ac:dyDescent="0.35">
      <c r="A8811" s="1549">
        <v>73223</v>
      </c>
      <c r="B8811" s="1550">
        <v>2.1</v>
      </c>
      <c r="C8811" s="45" t="s">
        <v>9077</v>
      </c>
      <c r="D8811" s="1"/>
      <c r="E8811" s="976" t="s">
        <v>8689</v>
      </c>
      <c r="F8811" s="3"/>
      <c r="O8811"/>
      <c r="P8811"/>
      <c r="Q8811"/>
      <c r="U8811" s="969"/>
      <c r="V8811" s="38"/>
      <c r="W8811" s="38"/>
    </row>
    <row r="8812" spans="1:23" x14ac:dyDescent="0.35">
      <c r="A8812" s="1553">
        <v>73502</v>
      </c>
      <c r="B8812" s="1554">
        <v>0.21</v>
      </c>
      <c r="C8812" s="286" t="s">
        <v>8806</v>
      </c>
      <c r="D8812" s="1"/>
      <c r="E8812" s="976" t="s">
        <v>8689</v>
      </c>
      <c r="F8812" s="3"/>
      <c r="O8812"/>
      <c r="P8812"/>
      <c r="Q8812"/>
      <c r="U8812" s="969"/>
      <c r="V8812" s="38"/>
      <c r="W8812" s="38"/>
    </row>
    <row r="8813" spans="1:23" x14ac:dyDescent="0.35">
      <c r="A8813" s="1557">
        <v>73502</v>
      </c>
      <c r="B8813" s="1558">
        <v>0.21</v>
      </c>
      <c r="C8813" s="286" t="s">
        <v>8807</v>
      </c>
      <c r="D8813" s="1"/>
      <c r="E8813" s="976" t="s">
        <v>8689</v>
      </c>
      <c r="F8813" s="3"/>
      <c r="O8813"/>
      <c r="P8813"/>
      <c r="Q8813"/>
      <c r="U8813" s="969"/>
      <c r="V8813" s="38"/>
      <c r="W8813" s="38"/>
    </row>
    <row r="8814" spans="1:23" x14ac:dyDescent="0.35">
      <c r="A8814" s="1549">
        <v>73502</v>
      </c>
      <c r="B8814" s="1550">
        <v>0.21</v>
      </c>
      <c r="C8814" s="45" t="s">
        <v>8808</v>
      </c>
      <c r="D8814" s="1"/>
      <c r="E8814" s="976" t="s">
        <v>8689</v>
      </c>
      <c r="F8814" s="3"/>
      <c r="O8814"/>
      <c r="P8814"/>
      <c r="Q8814"/>
      <c r="U8814" s="969"/>
      <c r="V8814" s="38"/>
      <c r="W8814" s="38"/>
    </row>
    <row r="8815" spans="1:23" x14ac:dyDescent="0.35">
      <c r="A8815" s="1549">
        <v>73502</v>
      </c>
      <c r="B8815" s="1550">
        <v>0.21</v>
      </c>
      <c r="C8815" s="45" t="s">
        <v>8809</v>
      </c>
      <c r="D8815" s="1"/>
      <c r="E8815" s="976" t="s">
        <v>8689</v>
      </c>
      <c r="F8815" s="3"/>
      <c r="O8815"/>
      <c r="P8815"/>
      <c r="Q8815"/>
      <c r="U8815" s="969"/>
      <c r="V8815" s="38"/>
      <c r="W8815" s="38"/>
    </row>
    <row r="8816" spans="1:23" x14ac:dyDescent="0.35">
      <c r="A8816" s="1553">
        <v>73521</v>
      </c>
      <c r="B8816" s="1554">
        <v>0.21</v>
      </c>
      <c r="C8816" s="286" t="s">
        <v>8810</v>
      </c>
      <c r="D8816" s="1"/>
      <c r="E8816" s="976" t="s">
        <v>8689</v>
      </c>
      <c r="F8816" s="3"/>
      <c r="O8816"/>
      <c r="P8816"/>
      <c r="Q8816"/>
      <c r="U8816" s="969"/>
      <c r="V8816" s="38"/>
      <c r="W8816" s="38"/>
    </row>
    <row r="8817" spans="1:23" x14ac:dyDescent="0.35">
      <c r="A8817" s="1553">
        <v>73522</v>
      </c>
      <c r="B8817" s="1554">
        <v>0.28000000000000003</v>
      </c>
      <c r="C8817" s="286" t="s">
        <v>8842</v>
      </c>
      <c r="D8817" s="1"/>
      <c r="E8817" s="976" t="s">
        <v>8689</v>
      </c>
      <c r="O8817"/>
      <c r="P8817"/>
      <c r="Q8817"/>
      <c r="U8817" s="969"/>
      <c r="V8817" s="38"/>
      <c r="W8817" s="38"/>
    </row>
    <row r="8818" spans="1:23" x14ac:dyDescent="0.35">
      <c r="A8818" s="1549">
        <v>73522</v>
      </c>
      <c r="B8818" s="1550">
        <v>0.28000000000000003</v>
      </c>
      <c r="C8818" s="45" t="s">
        <v>8843</v>
      </c>
      <c r="D8818" s="1"/>
      <c r="E8818" s="976" t="s">
        <v>8689</v>
      </c>
      <c r="F8818" s="3"/>
      <c r="O8818"/>
      <c r="P8818"/>
      <c r="Q8818"/>
      <c r="U8818" s="969"/>
      <c r="V8818" s="38"/>
      <c r="W8818" s="38"/>
    </row>
    <row r="8819" spans="1:23" x14ac:dyDescent="0.35">
      <c r="A8819" s="1553">
        <v>73551</v>
      </c>
      <c r="B8819" s="1554">
        <v>0.16</v>
      </c>
      <c r="C8819" s="286" t="s">
        <v>8718</v>
      </c>
      <c r="D8819" s="1"/>
      <c r="E8819" s="976" t="s">
        <v>8689</v>
      </c>
      <c r="F8819" s="3"/>
      <c r="O8819"/>
      <c r="P8819"/>
      <c r="Q8819"/>
      <c r="U8819" s="969"/>
      <c r="V8819" s="38"/>
      <c r="W8819" s="38"/>
    </row>
    <row r="8820" spans="1:23" x14ac:dyDescent="0.35">
      <c r="A8820" s="1549">
        <v>73552</v>
      </c>
      <c r="B8820" s="1550">
        <v>0.18</v>
      </c>
      <c r="C8820" s="45" t="s">
        <v>8776</v>
      </c>
      <c r="D8820" s="1"/>
      <c r="E8820" s="976" t="s">
        <v>8689</v>
      </c>
      <c r="F8820" s="3"/>
      <c r="O8820"/>
      <c r="P8820"/>
      <c r="Q8820"/>
      <c r="U8820" s="969"/>
      <c r="V8820" s="38"/>
      <c r="W8820" s="38"/>
    </row>
    <row r="8821" spans="1:23" x14ac:dyDescent="0.35">
      <c r="A8821" s="1549">
        <v>73552</v>
      </c>
      <c r="B8821" s="1550">
        <v>0.18</v>
      </c>
      <c r="C8821" s="45" t="s">
        <v>8777</v>
      </c>
      <c r="D8821" s="1"/>
      <c r="E8821" s="976" t="s">
        <v>8689</v>
      </c>
      <c r="O8821"/>
      <c r="P8821"/>
      <c r="Q8821"/>
      <c r="U8821" s="969"/>
      <c r="V8821" s="38"/>
      <c r="W8821" s="38"/>
    </row>
    <row r="8822" spans="1:23" x14ac:dyDescent="0.35">
      <c r="A8822" s="1549">
        <v>73552</v>
      </c>
      <c r="B8822" s="1550">
        <v>0.18</v>
      </c>
      <c r="C8822" s="45" t="s">
        <v>8778</v>
      </c>
      <c r="D8822" s="1"/>
      <c r="E8822" s="976" t="s">
        <v>8689</v>
      </c>
      <c r="F8822" s="3"/>
      <c r="O8822"/>
      <c r="P8822"/>
      <c r="Q8822"/>
      <c r="U8822" s="969"/>
      <c r="V8822" s="38"/>
      <c r="W8822" s="38"/>
    </row>
    <row r="8823" spans="1:23" x14ac:dyDescent="0.35">
      <c r="A8823" s="1549">
        <v>73552</v>
      </c>
      <c r="B8823" s="1550">
        <v>0.18</v>
      </c>
      <c r="C8823" s="45" t="s">
        <v>8779</v>
      </c>
      <c r="D8823" s="1"/>
      <c r="E8823" s="976" t="s">
        <v>8689</v>
      </c>
      <c r="F8823" s="3"/>
      <c r="O8823"/>
      <c r="P8823"/>
      <c r="Q8823"/>
      <c r="U8823" s="969"/>
      <c r="V8823" s="38"/>
      <c r="W8823" s="38"/>
    </row>
    <row r="8824" spans="1:23" x14ac:dyDescent="0.35">
      <c r="A8824" s="1553">
        <v>73560</v>
      </c>
      <c r="B8824" s="1554">
        <v>0.16</v>
      </c>
      <c r="C8824" s="286" t="s">
        <v>8719</v>
      </c>
      <c r="D8824" s="1"/>
      <c r="E8824" s="976" t="s">
        <v>8689</v>
      </c>
      <c r="F8824" s="3"/>
      <c r="O8824"/>
      <c r="P8824"/>
      <c r="Q8824"/>
      <c r="U8824" s="969"/>
      <c r="V8824" s="38"/>
      <c r="W8824" s="38"/>
    </row>
    <row r="8825" spans="1:23" x14ac:dyDescent="0.35">
      <c r="A8825" s="1553">
        <v>73560</v>
      </c>
      <c r="B8825" s="1554">
        <v>0.16</v>
      </c>
      <c r="C8825" s="286" t="s">
        <v>8720</v>
      </c>
      <c r="D8825" s="1"/>
      <c r="E8825" s="976" t="s">
        <v>8689</v>
      </c>
      <c r="F8825" s="3"/>
      <c r="O8825"/>
      <c r="P8825"/>
      <c r="Q8825"/>
      <c r="U8825" s="969"/>
      <c r="V8825" s="38"/>
      <c r="W8825" s="38"/>
    </row>
    <row r="8826" spans="1:23" x14ac:dyDescent="0.35">
      <c r="A8826" s="1549">
        <v>73560</v>
      </c>
      <c r="B8826" s="1550">
        <v>0.16</v>
      </c>
      <c r="C8826" s="45" t="s">
        <v>8721</v>
      </c>
      <c r="D8826" s="38"/>
      <c r="E8826" s="976" t="s">
        <v>8689</v>
      </c>
      <c r="F8826" s="3"/>
      <c r="O8826"/>
      <c r="P8826"/>
      <c r="Q8826"/>
      <c r="U8826" s="969"/>
      <c r="V8826" s="38"/>
      <c r="W8826" s="38"/>
    </row>
    <row r="8827" spans="1:23" x14ac:dyDescent="0.35">
      <c r="A8827" s="1549">
        <v>73560</v>
      </c>
      <c r="B8827" s="1550">
        <v>0.16</v>
      </c>
      <c r="C8827" s="45" t="s">
        <v>8722</v>
      </c>
      <c r="D8827" s="1"/>
      <c r="E8827" s="976" t="s">
        <v>8689</v>
      </c>
      <c r="F8827" s="3"/>
      <c r="O8827"/>
      <c r="P8827"/>
      <c r="Q8827"/>
      <c r="U8827" s="969"/>
      <c r="V8827" s="38"/>
      <c r="W8827" s="38"/>
    </row>
    <row r="8828" spans="1:23" x14ac:dyDescent="0.35">
      <c r="A8828" s="1549">
        <v>73562</v>
      </c>
      <c r="B8828" s="1550">
        <v>0.18</v>
      </c>
      <c r="C8828" s="280" t="s">
        <v>8780</v>
      </c>
      <c r="D8828" s="1"/>
      <c r="E8828" s="976" t="s">
        <v>8689</v>
      </c>
      <c r="F8828" s="3"/>
      <c r="O8828"/>
      <c r="P8828"/>
      <c r="Q8828"/>
      <c r="U8828" s="969"/>
      <c r="V8828" s="38"/>
      <c r="W8828" s="38"/>
    </row>
    <row r="8829" spans="1:23" x14ac:dyDescent="0.35">
      <c r="A8829" s="1549">
        <v>73562</v>
      </c>
      <c r="B8829" s="1550">
        <v>0.18</v>
      </c>
      <c r="C8829" s="45" t="s">
        <v>8781</v>
      </c>
      <c r="D8829" s="1"/>
      <c r="E8829" s="976" t="s">
        <v>8689</v>
      </c>
      <c r="F8829" s="3"/>
      <c r="O8829"/>
      <c r="P8829"/>
      <c r="Q8829"/>
      <c r="U8829" s="969"/>
      <c r="V8829" s="38"/>
      <c r="W8829" s="38"/>
    </row>
    <row r="8830" spans="1:23" x14ac:dyDescent="0.35">
      <c r="A8830" s="1549">
        <v>73562</v>
      </c>
      <c r="B8830" s="1550">
        <v>0.18</v>
      </c>
      <c r="C8830" s="45" t="s">
        <v>8782</v>
      </c>
      <c r="D8830" s="1"/>
      <c r="E8830" s="976" t="s">
        <v>8689</v>
      </c>
      <c r="F8830" s="3"/>
      <c r="O8830"/>
      <c r="P8830"/>
      <c r="Q8830"/>
      <c r="U8830" s="969"/>
      <c r="V8830" s="38"/>
      <c r="W8830" s="38"/>
    </row>
    <row r="8831" spans="1:23" x14ac:dyDescent="0.35">
      <c r="A8831" s="1553">
        <v>73564</v>
      </c>
      <c r="B8831" s="1554">
        <v>0.21</v>
      </c>
      <c r="C8831" s="286" t="s">
        <v>8811</v>
      </c>
      <c r="D8831" s="1"/>
      <c r="E8831" s="976" t="s">
        <v>8689</v>
      </c>
      <c r="F8831" s="3"/>
      <c r="O8831"/>
      <c r="P8831"/>
      <c r="Q8831"/>
      <c r="U8831" s="969"/>
      <c r="V8831" s="38"/>
      <c r="W8831" s="38"/>
    </row>
    <row r="8832" spans="1:23" x14ac:dyDescent="0.35">
      <c r="A8832" s="1549">
        <v>73564</v>
      </c>
      <c r="B8832" s="1550">
        <v>0.21</v>
      </c>
      <c r="C8832" s="45" t="s">
        <v>5764</v>
      </c>
      <c r="D8832" s="1"/>
      <c r="E8832" s="976" t="s">
        <v>8689</v>
      </c>
      <c r="F8832" s="3"/>
      <c r="O8832"/>
      <c r="P8832"/>
      <c r="Q8832"/>
      <c r="U8832" s="969"/>
      <c r="V8832" s="38"/>
      <c r="W8832" s="38"/>
    </row>
    <row r="8833" spans="1:23" x14ac:dyDescent="0.35">
      <c r="A8833" s="1549">
        <v>73564</v>
      </c>
      <c r="B8833" s="1550">
        <v>0.21</v>
      </c>
      <c r="C8833" s="45" t="s">
        <v>5765</v>
      </c>
      <c r="D8833" s="1"/>
      <c r="E8833" s="976" t="s">
        <v>8689</v>
      </c>
      <c r="F8833" s="3"/>
      <c r="O8833"/>
      <c r="P8833"/>
      <c r="Q8833"/>
      <c r="U8833" s="969"/>
      <c r="V8833" s="38"/>
      <c r="W8833" s="38"/>
    </row>
    <row r="8834" spans="1:23" x14ac:dyDescent="0.35">
      <c r="A8834" s="1553">
        <v>73565</v>
      </c>
      <c r="B8834" s="1554">
        <v>0.16</v>
      </c>
      <c r="C8834" s="286" t="s">
        <v>8723</v>
      </c>
      <c r="D8834" s="38"/>
      <c r="E8834" s="976" t="s">
        <v>8689</v>
      </c>
      <c r="F8834" s="3"/>
      <c r="O8834"/>
      <c r="P8834"/>
      <c r="Q8834"/>
      <c r="U8834" s="969"/>
      <c r="V8834" s="38"/>
      <c r="W8834" s="38"/>
    </row>
    <row r="8835" spans="1:23" x14ac:dyDescent="0.35">
      <c r="A8835" s="1549">
        <v>73590</v>
      </c>
      <c r="B8835" s="1550">
        <v>0.16</v>
      </c>
      <c r="C8835" s="280" t="s">
        <v>8724</v>
      </c>
      <c r="D8835" s="1"/>
      <c r="E8835" s="976" t="s">
        <v>8689</v>
      </c>
      <c r="F8835" s="3"/>
      <c r="O8835"/>
      <c r="P8835"/>
      <c r="Q8835"/>
      <c r="U8835" s="969"/>
      <c r="V8835" s="38"/>
      <c r="W8835" s="38"/>
    </row>
    <row r="8836" spans="1:23" x14ac:dyDescent="0.35">
      <c r="A8836" s="1549">
        <v>73590</v>
      </c>
      <c r="B8836" s="1550">
        <v>0.16</v>
      </c>
      <c r="C8836" s="45" t="s">
        <v>8725</v>
      </c>
      <c r="D8836" s="1"/>
      <c r="E8836" s="976" t="s">
        <v>8689</v>
      </c>
      <c r="F8836" s="3"/>
      <c r="O8836"/>
      <c r="P8836"/>
      <c r="Q8836"/>
      <c r="U8836" s="969"/>
      <c r="V8836" s="38"/>
      <c r="W8836" s="38"/>
    </row>
    <row r="8837" spans="1:23" x14ac:dyDescent="0.35">
      <c r="A8837" s="1549">
        <v>73592</v>
      </c>
      <c r="B8837" s="1550">
        <v>0.16</v>
      </c>
      <c r="C8837" s="280" t="s">
        <v>8726</v>
      </c>
      <c r="D8837" s="1"/>
      <c r="E8837" s="976" t="s">
        <v>8689</v>
      </c>
      <c r="F8837" s="3"/>
      <c r="O8837"/>
      <c r="P8837"/>
      <c r="Q8837"/>
      <c r="U8837" s="969"/>
      <c r="V8837" s="38"/>
      <c r="W8837" s="38"/>
    </row>
    <row r="8838" spans="1:23" x14ac:dyDescent="0.35">
      <c r="A8838" s="1549">
        <v>73592</v>
      </c>
      <c r="B8838" s="1550">
        <v>0.16</v>
      </c>
      <c r="C8838" s="280" t="s">
        <v>8727</v>
      </c>
      <c r="D8838" s="1"/>
      <c r="E8838" s="976" t="s">
        <v>8689</v>
      </c>
      <c r="F8838" s="3"/>
      <c r="O8838"/>
      <c r="P8838"/>
      <c r="Q8838"/>
      <c r="U8838" s="969"/>
      <c r="V8838" s="38"/>
      <c r="W8838" s="38"/>
    </row>
    <row r="8839" spans="1:23" x14ac:dyDescent="0.35">
      <c r="A8839" s="1553">
        <v>73592</v>
      </c>
      <c r="B8839" s="1554">
        <v>0.16</v>
      </c>
      <c r="C8839" s="286" t="s">
        <v>8728</v>
      </c>
      <c r="D8839" s="1138"/>
      <c r="E8839" s="976" t="s">
        <v>8689</v>
      </c>
      <c r="F8839" s="3"/>
      <c r="O8839"/>
      <c r="P8839"/>
      <c r="Q8839"/>
      <c r="U8839" s="969"/>
      <c r="V8839" s="38"/>
      <c r="W8839" s="38"/>
    </row>
    <row r="8840" spans="1:23" x14ac:dyDescent="0.35">
      <c r="A8840" s="1553">
        <v>73592</v>
      </c>
      <c r="B8840" s="1554">
        <v>0.16</v>
      </c>
      <c r="C8840" s="286" t="s">
        <v>8729</v>
      </c>
      <c r="D8840" s="1138"/>
      <c r="E8840" s="976" t="s">
        <v>8689</v>
      </c>
      <c r="F8840" s="3"/>
      <c r="O8840"/>
      <c r="P8840"/>
      <c r="Q8840"/>
      <c r="U8840" s="969"/>
      <c r="V8840" s="38"/>
      <c r="W8840" s="38"/>
    </row>
    <row r="8841" spans="1:23" x14ac:dyDescent="0.35">
      <c r="A8841" s="1557">
        <v>73600</v>
      </c>
      <c r="B8841" s="1558">
        <v>0.16</v>
      </c>
      <c r="C8841" s="286" t="s">
        <v>8730</v>
      </c>
      <c r="D8841" s="1"/>
      <c r="E8841" s="976" t="s">
        <v>8689</v>
      </c>
      <c r="F8841" s="3"/>
      <c r="O8841"/>
      <c r="P8841"/>
      <c r="Q8841"/>
      <c r="U8841" s="969"/>
      <c r="V8841" s="38"/>
      <c r="W8841" s="38"/>
    </row>
    <row r="8842" spans="1:23" x14ac:dyDescent="0.35">
      <c r="A8842" s="1549">
        <v>73600</v>
      </c>
      <c r="B8842" s="1550">
        <v>0.16</v>
      </c>
      <c r="C8842" s="45" t="s">
        <v>8731</v>
      </c>
      <c r="D8842" s="1"/>
      <c r="E8842" s="976" t="s">
        <v>8689</v>
      </c>
      <c r="F8842" s="3"/>
      <c r="O8842"/>
      <c r="P8842"/>
      <c r="Q8842"/>
      <c r="U8842" s="969"/>
      <c r="V8842" s="38"/>
      <c r="W8842" s="38"/>
    </row>
    <row r="8843" spans="1:23" x14ac:dyDescent="0.35">
      <c r="A8843" s="1549">
        <v>73600</v>
      </c>
      <c r="B8843" s="1550">
        <v>0.16</v>
      </c>
      <c r="C8843" s="45" t="s">
        <v>8732</v>
      </c>
      <c r="D8843" s="1"/>
      <c r="E8843" s="976" t="s">
        <v>8689</v>
      </c>
      <c r="F8843" s="3"/>
      <c r="O8843"/>
      <c r="P8843"/>
      <c r="Q8843"/>
      <c r="U8843" s="969"/>
      <c r="V8843" s="38"/>
      <c r="W8843" s="38"/>
    </row>
    <row r="8844" spans="1:23" x14ac:dyDescent="0.35">
      <c r="A8844" s="1553">
        <v>73600</v>
      </c>
      <c r="B8844" s="1554">
        <v>0.16</v>
      </c>
      <c r="C8844" s="286" t="s">
        <v>8733</v>
      </c>
      <c r="D8844" s="1"/>
      <c r="E8844" s="976" t="s">
        <v>8689</v>
      </c>
      <c r="F8844" s="3"/>
      <c r="O8844"/>
      <c r="P8844"/>
      <c r="Q8844"/>
      <c r="U8844" s="969"/>
      <c r="V8844" s="38"/>
      <c r="W8844" s="38"/>
    </row>
    <row r="8845" spans="1:23" x14ac:dyDescent="0.35">
      <c r="A8845" s="1557">
        <v>73610</v>
      </c>
      <c r="B8845" s="1558">
        <v>0.17</v>
      </c>
      <c r="C8845" s="286" t="s">
        <v>8760</v>
      </c>
      <c r="D8845" s="38"/>
      <c r="E8845" s="976" t="s">
        <v>8689</v>
      </c>
      <c r="F8845" s="3"/>
      <c r="O8845"/>
      <c r="P8845"/>
      <c r="Q8845"/>
      <c r="U8845" s="969"/>
      <c r="V8845" s="38"/>
      <c r="W8845" s="38"/>
    </row>
    <row r="8846" spans="1:23" x14ac:dyDescent="0.35">
      <c r="A8846" s="1549">
        <v>73610</v>
      </c>
      <c r="B8846" s="1550">
        <v>0.17</v>
      </c>
      <c r="C8846" s="45" t="s">
        <v>8761</v>
      </c>
      <c r="D8846" s="1"/>
      <c r="E8846" s="976" t="s">
        <v>8689</v>
      </c>
      <c r="F8846" s="3"/>
      <c r="O8846"/>
      <c r="P8846"/>
      <c r="Q8846"/>
      <c r="U8846" s="969"/>
      <c r="V8846" s="38"/>
      <c r="W8846" s="38"/>
    </row>
    <row r="8847" spans="1:23" x14ac:dyDescent="0.35">
      <c r="A8847" s="1549">
        <v>73610</v>
      </c>
      <c r="B8847" s="1550">
        <v>0.17</v>
      </c>
      <c r="C8847" s="45" t="s">
        <v>8762</v>
      </c>
      <c r="D8847" s="1"/>
      <c r="E8847" s="976" t="s">
        <v>8689</v>
      </c>
      <c r="F8847" s="3"/>
      <c r="O8847"/>
      <c r="P8847"/>
      <c r="Q8847"/>
      <c r="U8847" s="969"/>
      <c r="V8847" s="38"/>
      <c r="W8847" s="38"/>
    </row>
    <row r="8848" spans="1:23" x14ac:dyDescent="0.35">
      <c r="A8848" s="1549">
        <v>73610</v>
      </c>
      <c r="B8848" s="1550">
        <v>0.17</v>
      </c>
      <c r="C8848" s="45" t="s">
        <v>8763</v>
      </c>
      <c r="D8848" s="1"/>
      <c r="E8848" s="976" t="s">
        <v>8689</v>
      </c>
      <c r="F8848" s="3"/>
      <c r="O8848"/>
      <c r="P8848"/>
      <c r="Q8848"/>
      <c r="U8848" s="969"/>
      <c r="V8848" s="38"/>
      <c r="W8848" s="38"/>
    </row>
    <row r="8849" spans="1:23" x14ac:dyDescent="0.35">
      <c r="A8849" s="1549">
        <v>73610</v>
      </c>
      <c r="B8849" s="1550">
        <v>0.17</v>
      </c>
      <c r="C8849" s="45" t="s">
        <v>8764</v>
      </c>
      <c r="D8849" s="1"/>
      <c r="E8849" s="976" t="s">
        <v>8689</v>
      </c>
      <c r="F8849" s="3"/>
      <c r="O8849"/>
      <c r="P8849"/>
      <c r="Q8849"/>
      <c r="U8849" s="969"/>
      <c r="V8849" s="38"/>
      <c r="W8849" s="38"/>
    </row>
    <row r="8850" spans="1:23" x14ac:dyDescent="0.35">
      <c r="A8850" s="1553">
        <v>73620</v>
      </c>
      <c r="B8850" s="1554">
        <v>0.16</v>
      </c>
      <c r="C8850" s="286" t="s">
        <v>8734</v>
      </c>
      <c r="D8850" s="1"/>
      <c r="E8850" s="976" t="s">
        <v>8689</v>
      </c>
      <c r="F8850" s="3"/>
      <c r="O8850"/>
      <c r="P8850"/>
      <c r="Q8850"/>
      <c r="U8850" s="969"/>
      <c r="V8850" s="38"/>
      <c r="W8850" s="38"/>
    </row>
    <row r="8851" spans="1:23" x14ac:dyDescent="0.35">
      <c r="A8851" s="1549">
        <v>73620</v>
      </c>
      <c r="B8851" s="1550">
        <v>0.16</v>
      </c>
      <c r="C8851" s="45" t="s">
        <v>8735</v>
      </c>
      <c r="D8851" s="1"/>
      <c r="E8851" s="976" t="s">
        <v>8689</v>
      </c>
      <c r="F8851" s="3"/>
      <c r="O8851"/>
      <c r="P8851"/>
      <c r="Q8851"/>
      <c r="U8851" s="969"/>
      <c r="V8851" s="38"/>
      <c r="W8851" s="38"/>
    </row>
    <row r="8852" spans="1:23" x14ac:dyDescent="0.35">
      <c r="A8852" s="1549">
        <v>73620</v>
      </c>
      <c r="B8852" s="1550">
        <v>0.16</v>
      </c>
      <c r="C8852" s="45" t="s">
        <v>8736</v>
      </c>
      <c r="D8852" s="1"/>
      <c r="E8852" s="976" t="s">
        <v>8689</v>
      </c>
      <c r="F8852" s="3"/>
      <c r="O8852"/>
      <c r="P8852"/>
      <c r="Q8852"/>
      <c r="U8852" s="969"/>
      <c r="V8852" s="38"/>
      <c r="W8852" s="38"/>
    </row>
    <row r="8853" spans="1:23" x14ac:dyDescent="0.35">
      <c r="A8853" s="1549">
        <v>73630</v>
      </c>
      <c r="B8853" s="1550">
        <v>0.17</v>
      </c>
      <c r="C8853" s="45" t="s">
        <v>8765</v>
      </c>
      <c r="D8853" s="1"/>
      <c r="E8853" s="976" t="s">
        <v>8689</v>
      </c>
      <c r="F8853" s="3"/>
      <c r="O8853"/>
      <c r="P8853"/>
      <c r="Q8853"/>
      <c r="U8853" s="969"/>
      <c r="V8853" s="38"/>
      <c r="W8853" s="38"/>
    </row>
    <row r="8854" spans="1:23" x14ac:dyDescent="0.35">
      <c r="A8854" s="1549">
        <v>73630</v>
      </c>
      <c r="B8854" s="1550">
        <v>0.17</v>
      </c>
      <c r="C8854" s="45" t="s">
        <v>8766</v>
      </c>
      <c r="D8854" s="1"/>
      <c r="E8854" s="976" t="s">
        <v>8689</v>
      </c>
      <c r="F8854" s="3"/>
      <c r="O8854"/>
      <c r="P8854"/>
      <c r="Q8854"/>
      <c r="U8854" s="969"/>
      <c r="V8854" s="38"/>
      <c r="W8854" s="38"/>
    </row>
    <row r="8855" spans="1:23" x14ac:dyDescent="0.35">
      <c r="A8855" s="1549">
        <v>73630</v>
      </c>
      <c r="B8855" s="1550">
        <v>0.17</v>
      </c>
      <c r="C8855" s="280" t="s">
        <v>8767</v>
      </c>
      <c r="D8855" s="1"/>
      <c r="E8855" s="976" t="s">
        <v>8689</v>
      </c>
      <c r="F8855" s="3"/>
      <c r="O8855"/>
      <c r="P8855"/>
      <c r="Q8855"/>
      <c r="U8855" s="969"/>
      <c r="V8855" s="38"/>
      <c r="W8855" s="38"/>
    </row>
    <row r="8856" spans="1:23" x14ac:dyDescent="0.35">
      <c r="A8856" s="1553">
        <v>73650</v>
      </c>
      <c r="B8856" s="1554">
        <v>0.16</v>
      </c>
      <c r="C8856" s="286" t="s">
        <v>8737</v>
      </c>
      <c r="D8856" s="1"/>
      <c r="E8856" s="976" t="s">
        <v>8689</v>
      </c>
      <c r="F8856" s="3"/>
      <c r="O8856"/>
      <c r="P8856"/>
      <c r="Q8856"/>
      <c r="U8856" s="969"/>
      <c r="V8856" s="38"/>
      <c r="W8856" s="38"/>
    </row>
    <row r="8857" spans="1:23" x14ac:dyDescent="0.35">
      <c r="A8857" s="1549">
        <v>73650</v>
      </c>
      <c r="B8857" s="1550">
        <v>0.16</v>
      </c>
      <c r="C8857" s="45" t="s">
        <v>8738</v>
      </c>
      <c r="D8857" s="1"/>
      <c r="E8857" s="976" t="s">
        <v>8689</v>
      </c>
      <c r="F8857" s="3"/>
      <c r="O8857"/>
      <c r="P8857"/>
      <c r="Q8857"/>
      <c r="U8857" s="969"/>
      <c r="V8857" s="38"/>
      <c r="W8857" s="38"/>
    </row>
    <row r="8858" spans="1:23" x14ac:dyDescent="0.35">
      <c r="A8858" s="1549">
        <v>73650</v>
      </c>
      <c r="B8858" s="1550">
        <v>0.16</v>
      </c>
      <c r="C8858" s="45" t="s">
        <v>8739</v>
      </c>
      <c r="D8858" s="1"/>
      <c r="E8858" s="976" t="s">
        <v>8689</v>
      </c>
      <c r="F8858" s="3"/>
      <c r="O8858"/>
      <c r="P8858"/>
      <c r="Q8858"/>
      <c r="U8858" s="969"/>
      <c r="V8858" s="38"/>
      <c r="W8858" s="38"/>
    </row>
    <row r="8859" spans="1:23" x14ac:dyDescent="0.35">
      <c r="A8859" s="1549">
        <v>73660</v>
      </c>
      <c r="B8859" s="1550">
        <v>0.13</v>
      </c>
      <c r="C8859" s="295" t="s">
        <v>8692</v>
      </c>
      <c r="D8859" s="1"/>
      <c r="E8859" s="976" t="s">
        <v>8689</v>
      </c>
      <c r="O8859"/>
      <c r="P8859"/>
      <c r="Q8859"/>
      <c r="U8859" s="969"/>
      <c r="V8859" s="38"/>
      <c r="W8859" s="38"/>
    </row>
    <row r="8860" spans="1:23" x14ac:dyDescent="0.35">
      <c r="A8860" s="1549">
        <v>73660</v>
      </c>
      <c r="B8860" s="1550">
        <v>0.13</v>
      </c>
      <c r="C8860" s="295" t="s">
        <v>8693</v>
      </c>
      <c r="D8860" s="1"/>
      <c r="E8860" s="976" t="s">
        <v>8689</v>
      </c>
      <c r="F8860" s="3"/>
      <c r="O8860"/>
      <c r="P8860"/>
      <c r="Q8860"/>
      <c r="U8860" s="969"/>
      <c r="V8860" s="38"/>
      <c r="W8860" s="38"/>
    </row>
    <row r="8861" spans="1:23" x14ac:dyDescent="0.35">
      <c r="A8861" s="1549">
        <v>73700</v>
      </c>
      <c r="B8861" s="1550">
        <v>0.98</v>
      </c>
      <c r="C8861" s="45" t="s">
        <v>8955</v>
      </c>
      <c r="D8861" s="1"/>
      <c r="E8861" s="976" t="s">
        <v>8689</v>
      </c>
      <c r="F8861" s="3"/>
      <c r="O8861"/>
      <c r="P8861"/>
      <c r="Q8861"/>
      <c r="U8861" s="969"/>
      <c r="V8861" s="38"/>
      <c r="W8861" s="38"/>
    </row>
    <row r="8862" spans="1:23" x14ac:dyDescent="0.35">
      <c r="A8862" s="1549">
        <v>73700</v>
      </c>
      <c r="B8862" s="1550">
        <v>0.98</v>
      </c>
      <c r="C8862" s="45" t="s">
        <v>8956</v>
      </c>
      <c r="D8862" s="1"/>
      <c r="E8862" s="976" t="s">
        <v>8689</v>
      </c>
      <c r="O8862"/>
      <c r="P8862"/>
      <c r="Q8862"/>
      <c r="U8862" s="969"/>
      <c r="V8862" s="38"/>
      <c r="W8862" s="38"/>
    </row>
    <row r="8863" spans="1:23" x14ac:dyDescent="0.35">
      <c r="A8863" s="1549">
        <v>73701</v>
      </c>
      <c r="B8863" s="1550">
        <v>1.1299999999999999</v>
      </c>
      <c r="C8863" s="45" t="s">
        <v>8969</v>
      </c>
      <c r="D8863" s="1"/>
      <c r="E8863" s="976" t="s">
        <v>8689</v>
      </c>
      <c r="F8863" s="3"/>
      <c r="O8863"/>
      <c r="P8863"/>
      <c r="Q8863"/>
      <c r="U8863" s="969"/>
      <c r="V8863" s="38"/>
      <c r="W8863" s="38"/>
    </row>
    <row r="8864" spans="1:23" x14ac:dyDescent="0.35">
      <c r="A8864" s="1549">
        <v>73701</v>
      </c>
      <c r="B8864" s="1550">
        <v>1.1299999999999999</v>
      </c>
      <c r="C8864" s="45" t="s">
        <v>8970</v>
      </c>
      <c r="D8864" s="1"/>
      <c r="E8864" s="976" t="s">
        <v>8689</v>
      </c>
      <c r="F8864" s="3"/>
      <c r="O8864"/>
      <c r="P8864"/>
      <c r="Q8864"/>
      <c r="U8864" s="969"/>
      <c r="V8864" s="38"/>
      <c r="W8864" s="38"/>
    </row>
    <row r="8865" spans="1:23" x14ac:dyDescent="0.35">
      <c r="A8865" s="1549">
        <v>73701</v>
      </c>
      <c r="B8865" s="1550">
        <v>1.1299999999999999</v>
      </c>
      <c r="C8865" s="45" t="s">
        <v>8971</v>
      </c>
      <c r="D8865" s="1"/>
      <c r="E8865" s="976" t="s">
        <v>8689</v>
      </c>
      <c r="F8865" s="3"/>
      <c r="O8865"/>
      <c r="P8865"/>
      <c r="Q8865"/>
      <c r="U8865" s="969"/>
      <c r="V8865" s="38"/>
      <c r="W8865" s="38"/>
    </row>
    <row r="8866" spans="1:23" x14ac:dyDescent="0.35">
      <c r="A8866" s="1549">
        <v>73702</v>
      </c>
      <c r="B8866" s="1550">
        <v>1.19</v>
      </c>
      <c r="C8866" s="45" t="s">
        <v>8982</v>
      </c>
      <c r="D8866" s="1"/>
      <c r="E8866" s="976" t="s">
        <v>8689</v>
      </c>
      <c r="F8866" s="3"/>
      <c r="O8866"/>
      <c r="P8866"/>
      <c r="Q8866"/>
      <c r="U8866" s="969"/>
      <c r="V8866" s="38"/>
      <c r="W8866" s="38"/>
    </row>
    <row r="8867" spans="1:23" x14ac:dyDescent="0.35">
      <c r="A8867" s="1549">
        <v>73702</v>
      </c>
      <c r="B8867" s="1550">
        <v>1.19</v>
      </c>
      <c r="C8867" s="45" t="s">
        <v>8983</v>
      </c>
      <c r="D8867" s="1"/>
      <c r="E8867" s="976" t="s">
        <v>8689</v>
      </c>
      <c r="F8867" s="3"/>
      <c r="O8867"/>
      <c r="P8867"/>
      <c r="Q8867"/>
      <c r="U8867" s="969"/>
      <c r="V8867" s="38"/>
      <c r="W8867" s="38"/>
    </row>
    <row r="8868" spans="1:23" x14ac:dyDescent="0.35">
      <c r="A8868" s="1553">
        <v>73706</v>
      </c>
      <c r="B8868" s="1554">
        <v>1.85</v>
      </c>
      <c r="C8868" s="286" t="s">
        <v>9070</v>
      </c>
      <c r="D8868" s="1"/>
      <c r="E8868" s="976" t="s">
        <v>8689</v>
      </c>
      <c r="F8868" s="3"/>
      <c r="O8868"/>
      <c r="P8868"/>
      <c r="Q8868"/>
      <c r="U8868" s="969"/>
      <c r="V8868" s="38"/>
      <c r="W8868" s="38"/>
    </row>
    <row r="8869" spans="1:23" x14ac:dyDescent="0.35">
      <c r="A8869" s="1553">
        <v>73706</v>
      </c>
      <c r="B8869" s="1554">
        <v>1.85</v>
      </c>
      <c r="C8869" s="286" t="s">
        <v>9071</v>
      </c>
      <c r="D8869" s="1"/>
      <c r="E8869" s="976" t="s">
        <v>8689</v>
      </c>
      <c r="F8869" s="3"/>
      <c r="O8869"/>
      <c r="P8869"/>
      <c r="Q8869"/>
      <c r="U8869" s="969"/>
      <c r="V8869" s="38"/>
      <c r="W8869" s="38"/>
    </row>
    <row r="8870" spans="1:23" x14ac:dyDescent="0.35">
      <c r="A8870" s="1549">
        <v>73718</v>
      </c>
      <c r="B8870" s="1550">
        <v>1.32</v>
      </c>
      <c r="C8870" s="45" t="s">
        <v>9001</v>
      </c>
      <c r="D8870" s="1"/>
      <c r="E8870" s="976" t="s">
        <v>8689</v>
      </c>
      <c r="F8870" s="3"/>
      <c r="O8870"/>
      <c r="P8870"/>
      <c r="Q8870"/>
      <c r="U8870" s="969"/>
      <c r="V8870" s="38"/>
      <c r="W8870" s="38"/>
    </row>
    <row r="8871" spans="1:23" x14ac:dyDescent="0.35">
      <c r="A8871" s="1549">
        <v>73718</v>
      </c>
      <c r="B8871" s="1550">
        <v>1.32</v>
      </c>
      <c r="C8871" s="45" t="s">
        <v>9002</v>
      </c>
      <c r="D8871" s="1"/>
      <c r="E8871" s="976" t="s">
        <v>8689</v>
      </c>
      <c r="F8871" s="3"/>
      <c r="O8871"/>
      <c r="P8871"/>
      <c r="Q8871"/>
      <c r="U8871" s="969"/>
      <c r="V8871" s="38"/>
      <c r="W8871" s="38"/>
    </row>
    <row r="8872" spans="1:23" x14ac:dyDescent="0.35">
      <c r="A8872" s="1549">
        <v>73718</v>
      </c>
      <c r="B8872" s="1550">
        <v>1.32</v>
      </c>
      <c r="C8872" s="45" t="s">
        <v>9003</v>
      </c>
      <c r="D8872" s="1"/>
      <c r="E8872" s="976" t="s">
        <v>8689</v>
      </c>
      <c r="F8872" s="3"/>
      <c r="O8872"/>
      <c r="P8872"/>
      <c r="Q8872"/>
      <c r="U8872" s="969"/>
      <c r="V8872" s="38"/>
      <c r="W8872" s="38"/>
    </row>
    <row r="8873" spans="1:23" x14ac:dyDescent="0.35">
      <c r="A8873" s="1553">
        <v>73719</v>
      </c>
      <c r="B8873" s="1554">
        <v>1.58</v>
      </c>
      <c r="C8873" s="286" t="s">
        <v>9039</v>
      </c>
      <c r="D8873" s="1"/>
      <c r="E8873" s="976" t="s">
        <v>8689</v>
      </c>
      <c r="F8873" s="3"/>
      <c r="O8873"/>
      <c r="P8873"/>
      <c r="Q8873"/>
      <c r="U8873" s="969"/>
      <c r="V8873" s="38"/>
      <c r="W8873" s="38"/>
    </row>
    <row r="8874" spans="1:23" x14ac:dyDescent="0.35">
      <c r="A8874" s="1553">
        <v>73719</v>
      </c>
      <c r="B8874" s="1554">
        <v>1.58</v>
      </c>
      <c r="C8874" s="286" t="s">
        <v>9040</v>
      </c>
      <c r="D8874" s="1"/>
      <c r="E8874" s="976" t="s">
        <v>8689</v>
      </c>
      <c r="F8874" s="3"/>
      <c r="O8874"/>
      <c r="P8874"/>
      <c r="Q8874"/>
      <c r="U8874" s="969"/>
      <c r="V8874" s="38"/>
      <c r="W8874" s="38"/>
    </row>
    <row r="8875" spans="1:23" x14ac:dyDescent="0.35">
      <c r="A8875" s="1549">
        <v>73720</v>
      </c>
      <c r="B8875" s="1550">
        <v>2.1</v>
      </c>
      <c r="C8875" s="295" t="s">
        <v>9078</v>
      </c>
      <c r="D8875" s="1"/>
      <c r="E8875" s="976" t="s">
        <v>8689</v>
      </c>
      <c r="F8875" s="3"/>
      <c r="O8875"/>
      <c r="P8875"/>
      <c r="Q8875"/>
      <c r="U8875" s="969"/>
      <c r="V8875" s="38"/>
      <c r="W8875" s="38"/>
    </row>
    <row r="8876" spans="1:23" x14ac:dyDescent="0.35">
      <c r="A8876" s="1549">
        <v>73720</v>
      </c>
      <c r="B8876" s="1550">
        <v>2.1</v>
      </c>
      <c r="C8876" s="295" t="s">
        <v>9079</v>
      </c>
      <c r="D8876" s="1"/>
      <c r="E8876" s="976" t="s">
        <v>8689</v>
      </c>
      <c r="F8876" s="3"/>
      <c r="O8876"/>
      <c r="P8876"/>
      <c r="Q8876"/>
      <c r="U8876" s="969"/>
      <c r="V8876" s="38"/>
      <c r="W8876" s="38"/>
    </row>
    <row r="8877" spans="1:23" x14ac:dyDescent="0.35">
      <c r="A8877" s="1549">
        <v>73721</v>
      </c>
      <c r="B8877" s="1550">
        <v>1.32</v>
      </c>
      <c r="C8877" s="45" t="s">
        <v>9004</v>
      </c>
      <c r="D8877" s="1"/>
      <c r="E8877" s="976" t="s">
        <v>8689</v>
      </c>
      <c r="F8877" s="3"/>
      <c r="O8877"/>
      <c r="P8877"/>
      <c r="Q8877"/>
      <c r="U8877" s="969"/>
      <c r="V8877" s="38"/>
      <c r="W8877" s="38"/>
    </row>
    <row r="8878" spans="1:23" x14ac:dyDescent="0.35">
      <c r="A8878" s="1549">
        <v>73721</v>
      </c>
      <c r="B8878" s="1550">
        <v>1.32</v>
      </c>
      <c r="C8878" s="45" t="s">
        <v>9005</v>
      </c>
      <c r="D8878" s="1"/>
      <c r="E8878" s="976" t="s">
        <v>8689</v>
      </c>
      <c r="F8878" s="3"/>
      <c r="O8878"/>
      <c r="P8878"/>
      <c r="Q8878"/>
      <c r="U8878" s="969"/>
      <c r="V8878" s="38"/>
      <c r="W8878" s="38"/>
    </row>
    <row r="8879" spans="1:23" x14ac:dyDescent="0.35">
      <c r="A8879" s="1549">
        <v>73721</v>
      </c>
      <c r="B8879" s="1550">
        <v>1.32</v>
      </c>
      <c r="C8879" s="45" t="s">
        <v>9006</v>
      </c>
      <c r="D8879" s="1"/>
      <c r="E8879" s="976" t="s">
        <v>8689</v>
      </c>
      <c r="F8879" s="3"/>
      <c r="O8879"/>
      <c r="P8879"/>
      <c r="Q8879"/>
      <c r="U8879" s="969"/>
      <c r="V8879" s="38"/>
      <c r="W8879" s="38"/>
    </row>
    <row r="8880" spans="1:23" x14ac:dyDescent="0.35">
      <c r="A8880" s="1549">
        <v>73721</v>
      </c>
      <c r="B8880" s="1550">
        <v>1.32</v>
      </c>
      <c r="C8880" s="45" t="s">
        <v>9007</v>
      </c>
      <c r="D8880" s="1"/>
      <c r="E8880" s="976" t="s">
        <v>8689</v>
      </c>
      <c r="F8880" s="3"/>
      <c r="O8880"/>
      <c r="P8880"/>
      <c r="Q8880"/>
      <c r="U8880" s="969"/>
      <c r="V8880" s="38"/>
      <c r="W8880" s="38"/>
    </row>
    <row r="8881" spans="1:23" x14ac:dyDescent="0.35">
      <c r="A8881" s="1553">
        <v>73722</v>
      </c>
      <c r="B8881" s="1554">
        <v>1.58</v>
      </c>
      <c r="C8881" s="286" t="s">
        <v>9041</v>
      </c>
      <c r="D8881" s="1"/>
      <c r="E8881" s="976" t="s">
        <v>8689</v>
      </c>
      <c r="F8881" s="3"/>
      <c r="O8881"/>
      <c r="P8881"/>
      <c r="Q8881"/>
      <c r="U8881" s="969"/>
      <c r="V8881" s="38"/>
      <c r="W8881" s="38"/>
    </row>
    <row r="8882" spans="1:23" x14ac:dyDescent="0.35">
      <c r="A8882" s="1553">
        <v>73722</v>
      </c>
      <c r="B8882" s="1554">
        <v>1.58</v>
      </c>
      <c r="C8882" s="286" t="s">
        <v>9042</v>
      </c>
      <c r="D8882" s="1"/>
      <c r="E8882" s="976" t="s">
        <v>8689</v>
      </c>
      <c r="F8882" s="3"/>
      <c r="O8882"/>
      <c r="P8882"/>
      <c r="Q8882"/>
      <c r="U8882" s="969"/>
      <c r="V8882" s="38"/>
      <c r="W8882" s="38"/>
    </row>
    <row r="8883" spans="1:23" x14ac:dyDescent="0.35">
      <c r="A8883" s="1549">
        <v>73723</v>
      </c>
      <c r="B8883" s="1550">
        <v>2.1</v>
      </c>
      <c r="C8883" s="295" t="s">
        <v>9080</v>
      </c>
      <c r="D8883" s="1"/>
      <c r="E8883" s="976" t="s">
        <v>8689</v>
      </c>
      <c r="F8883" s="3"/>
      <c r="O8883"/>
      <c r="P8883"/>
      <c r="Q8883"/>
      <c r="U8883" s="969"/>
      <c r="V8883" s="38"/>
      <c r="W8883" s="38"/>
    </row>
    <row r="8884" spans="1:23" x14ac:dyDescent="0.35">
      <c r="A8884" s="1549">
        <v>73723</v>
      </c>
      <c r="B8884" s="1550">
        <v>2.1</v>
      </c>
      <c r="C8884" s="295" t="s">
        <v>9081</v>
      </c>
      <c r="D8884" s="1"/>
      <c r="E8884" s="976" t="s">
        <v>8689</v>
      </c>
      <c r="F8884" s="3"/>
      <c r="O8884"/>
      <c r="P8884"/>
      <c r="Q8884"/>
      <c r="U8884" s="969"/>
      <c r="V8884" s="38"/>
      <c r="W8884" s="38"/>
    </row>
    <row r="8885" spans="1:23" x14ac:dyDescent="0.35">
      <c r="A8885" s="1553">
        <v>73723</v>
      </c>
      <c r="B8885" s="1554">
        <v>2.1</v>
      </c>
      <c r="C8885" s="286" t="s">
        <v>9082</v>
      </c>
      <c r="D8885" s="1"/>
      <c r="E8885" s="976" t="s">
        <v>8689</v>
      </c>
      <c r="F8885" s="3"/>
      <c r="O8885"/>
      <c r="P8885"/>
      <c r="Q8885"/>
      <c r="U8885" s="969"/>
      <c r="V8885" s="38"/>
      <c r="W8885" s="38"/>
    </row>
    <row r="8886" spans="1:23" x14ac:dyDescent="0.35">
      <c r="A8886" s="1553">
        <v>73723</v>
      </c>
      <c r="B8886" s="1554">
        <v>2.1</v>
      </c>
      <c r="C8886" s="286" t="s">
        <v>9083</v>
      </c>
      <c r="D8886" s="1"/>
      <c r="E8886" s="976" t="s">
        <v>8689</v>
      </c>
      <c r="F8886" s="3"/>
      <c r="O8886"/>
      <c r="P8886"/>
      <c r="Q8886"/>
      <c r="U8886" s="969"/>
      <c r="V8886" s="38"/>
      <c r="W8886" s="38"/>
    </row>
    <row r="8887" spans="1:23" x14ac:dyDescent="0.35">
      <c r="A8887" s="1553">
        <v>73725</v>
      </c>
      <c r="B8887" s="1554">
        <v>1.77</v>
      </c>
      <c r="C8887" s="286" t="s">
        <v>9064</v>
      </c>
      <c r="D8887" s="1"/>
      <c r="E8887" s="976" t="s">
        <v>8689</v>
      </c>
      <c r="F8887" s="3"/>
      <c r="O8887"/>
      <c r="P8887"/>
      <c r="Q8887"/>
      <c r="U8887" s="969"/>
      <c r="V8887" s="38"/>
      <c r="W8887" s="38"/>
    </row>
    <row r="8888" spans="1:23" x14ac:dyDescent="0.35">
      <c r="A8888" s="1553">
        <v>73725</v>
      </c>
      <c r="B8888" s="1554">
        <v>1.77</v>
      </c>
      <c r="C8888" s="286" t="s">
        <v>9065</v>
      </c>
      <c r="D8888" s="1"/>
      <c r="E8888" s="976" t="s">
        <v>8689</v>
      </c>
      <c r="F8888" s="3"/>
      <c r="O8888"/>
      <c r="P8888"/>
      <c r="Q8888"/>
      <c r="U8888" s="969"/>
      <c r="V8888" s="38"/>
      <c r="W8888" s="38"/>
    </row>
    <row r="8889" spans="1:23" x14ac:dyDescent="0.35">
      <c r="A8889" s="1553">
        <v>73725</v>
      </c>
      <c r="B8889" s="1554">
        <v>1.77</v>
      </c>
      <c r="C8889" s="286" t="s">
        <v>9066</v>
      </c>
      <c r="D8889" s="1"/>
      <c r="E8889" s="976" t="s">
        <v>8689</v>
      </c>
      <c r="F8889" s="3"/>
      <c r="O8889"/>
      <c r="P8889"/>
      <c r="Q8889"/>
      <c r="U8889" s="969"/>
      <c r="V8889" s="38"/>
      <c r="W8889" s="38"/>
    </row>
    <row r="8890" spans="1:23" x14ac:dyDescent="0.35">
      <c r="A8890" s="1549">
        <v>74018</v>
      </c>
      <c r="B8890" s="1550">
        <v>0.18</v>
      </c>
      <c r="C8890" s="286" t="s">
        <v>8783</v>
      </c>
      <c r="D8890" s="1"/>
      <c r="E8890" s="976" t="s">
        <v>8689</v>
      </c>
      <c r="F8890" s="3"/>
      <c r="O8890"/>
      <c r="P8890"/>
      <c r="Q8890"/>
      <c r="U8890" s="969"/>
      <c r="V8890" s="38"/>
      <c r="W8890" s="38"/>
    </row>
    <row r="8891" spans="1:23" x14ac:dyDescent="0.35">
      <c r="A8891" s="1549">
        <v>74018</v>
      </c>
      <c r="B8891" s="1550">
        <v>0.18</v>
      </c>
      <c r="C8891" s="45" t="s">
        <v>8784</v>
      </c>
      <c r="D8891" s="1"/>
      <c r="E8891" s="976" t="s">
        <v>8689</v>
      </c>
      <c r="F8891" s="3"/>
      <c r="O8891"/>
      <c r="P8891"/>
      <c r="Q8891"/>
      <c r="U8891" s="969"/>
      <c r="V8891" s="38"/>
      <c r="W8891" s="38"/>
    </row>
    <row r="8892" spans="1:23" x14ac:dyDescent="0.35">
      <c r="A8892" s="1549">
        <v>74019</v>
      </c>
      <c r="B8892" s="1550">
        <v>0.22</v>
      </c>
      <c r="C8892" s="286" t="s">
        <v>8815</v>
      </c>
      <c r="D8892" s="1"/>
      <c r="E8892" s="976" t="s">
        <v>8689</v>
      </c>
      <c r="F8892" s="3"/>
      <c r="O8892"/>
      <c r="P8892"/>
      <c r="Q8892"/>
      <c r="U8892" s="969"/>
      <c r="V8892" s="38"/>
      <c r="W8892" s="38"/>
    </row>
    <row r="8893" spans="1:23" x14ac:dyDescent="0.35">
      <c r="A8893" s="1549">
        <v>74019</v>
      </c>
      <c r="B8893" s="1550">
        <v>0.22</v>
      </c>
      <c r="C8893" s="45" t="s">
        <v>8816</v>
      </c>
      <c r="D8893" s="1"/>
      <c r="E8893" s="976" t="s">
        <v>8689</v>
      </c>
      <c r="F8893" s="3"/>
      <c r="O8893"/>
      <c r="P8893"/>
      <c r="Q8893"/>
      <c r="U8893" s="969"/>
      <c r="V8893" s="38"/>
      <c r="W8893" s="38"/>
    </row>
    <row r="8894" spans="1:23" x14ac:dyDescent="0.35">
      <c r="A8894" s="1549">
        <v>74021</v>
      </c>
      <c r="B8894" s="1550">
        <v>0.26</v>
      </c>
      <c r="C8894" s="280" t="s">
        <v>8833</v>
      </c>
      <c r="D8894" s="1"/>
      <c r="E8894" s="976" t="s">
        <v>8689</v>
      </c>
      <c r="F8894" s="3"/>
      <c r="O8894"/>
      <c r="P8894"/>
      <c r="Q8894"/>
      <c r="U8894" s="969"/>
      <c r="V8894" s="38"/>
      <c r="W8894" s="38"/>
    </row>
    <row r="8895" spans="1:23" x14ac:dyDescent="0.35">
      <c r="A8895" s="1553">
        <v>74021</v>
      </c>
      <c r="B8895" s="1554">
        <v>0.26</v>
      </c>
      <c r="C8895" s="286" t="s">
        <v>8834</v>
      </c>
      <c r="D8895" s="1"/>
      <c r="E8895" s="976" t="s">
        <v>8689</v>
      </c>
      <c r="F8895" s="3"/>
      <c r="O8895"/>
      <c r="P8895"/>
      <c r="Q8895"/>
      <c r="U8895" s="969"/>
      <c r="V8895" s="38"/>
      <c r="W8895" s="38"/>
    </row>
    <row r="8896" spans="1:23" x14ac:dyDescent="0.35">
      <c r="A8896" s="1553">
        <v>74022</v>
      </c>
      <c r="B8896" s="1554">
        <v>0.31</v>
      </c>
      <c r="C8896" s="286" t="s">
        <v>8852</v>
      </c>
      <c r="D8896" s="1"/>
      <c r="E8896" s="976" t="s">
        <v>8689</v>
      </c>
      <c r="F8896" s="3"/>
      <c r="O8896"/>
      <c r="P8896"/>
      <c r="Q8896"/>
      <c r="U8896" s="969"/>
      <c r="V8896" s="38"/>
      <c r="W8896" s="38"/>
    </row>
    <row r="8897" spans="1:23" x14ac:dyDescent="0.35">
      <c r="A8897" s="1549">
        <v>74022</v>
      </c>
      <c r="B8897" s="1550">
        <v>0.31</v>
      </c>
      <c r="C8897" s="45" t="s">
        <v>8853</v>
      </c>
      <c r="D8897" s="1"/>
      <c r="E8897" s="976" t="s">
        <v>8689</v>
      </c>
      <c r="F8897" s="3"/>
      <c r="O8897"/>
      <c r="P8897"/>
      <c r="Q8897"/>
      <c r="U8897" s="969"/>
      <c r="V8897" s="38"/>
      <c r="W8897" s="38"/>
    </row>
    <row r="8898" spans="1:23" x14ac:dyDescent="0.35">
      <c r="A8898" s="1549">
        <v>74150</v>
      </c>
      <c r="B8898" s="1550">
        <v>1.1599999999999999</v>
      </c>
      <c r="C8898" s="45" t="s">
        <v>8972</v>
      </c>
      <c r="D8898" s="1"/>
      <c r="E8898" s="976" t="s">
        <v>8689</v>
      </c>
      <c r="F8898" s="3"/>
      <c r="O8898"/>
      <c r="P8898"/>
      <c r="Q8898"/>
      <c r="U8898" s="969"/>
      <c r="V8898" s="38"/>
      <c r="W8898" s="38"/>
    </row>
    <row r="8899" spans="1:23" x14ac:dyDescent="0.35">
      <c r="A8899" s="1549">
        <v>74160</v>
      </c>
      <c r="B8899" s="1550">
        <v>1.24</v>
      </c>
      <c r="C8899" s="45" t="s">
        <v>4244</v>
      </c>
      <c r="D8899" s="1"/>
      <c r="E8899" s="976" t="s">
        <v>8689</v>
      </c>
      <c r="F8899" s="3"/>
      <c r="O8899"/>
      <c r="P8899"/>
      <c r="Q8899"/>
      <c r="U8899" s="969"/>
      <c r="V8899" s="38"/>
      <c r="W8899" s="38"/>
    </row>
    <row r="8900" spans="1:23" x14ac:dyDescent="0.35">
      <c r="A8900" s="1549">
        <v>74170</v>
      </c>
      <c r="B8900" s="1550">
        <v>1.37</v>
      </c>
      <c r="C8900" s="45" t="s">
        <v>9016</v>
      </c>
      <c r="D8900" s="1"/>
      <c r="E8900" s="976" t="s">
        <v>8689</v>
      </c>
      <c r="F8900" s="3"/>
      <c r="O8900"/>
      <c r="P8900"/>
      <c r="Q8900"/>
      <c r="U8900" s="969"/>
      <c r="V8900" s="38"/>
      <c r="W8900" s="38"/>
    </row>
    <row r="8901" spans="1:23" x14ac:dyDescent="0.35">
      <c r="A8901" s="1549">
        <v>74174</v>
      </c>
      <c r="B8901" s="1550">
        <v>2.15</v>
      </c>
      <c r="C8901" s="45" t="s">
        <v>9085</v>
      </c>
      <c r="D8901" s="1"/>
      <c r="E8901" s="976" t="s">
        <v>8689</v>
      </c>
      <c r="F8901" s="3"/>
      <c r="O8901"/>
      <c r="P8901"/>
      <c r="Q8901"/>
      <c r="U8901" s="969"/>
      <c r="V8901" s="38"/>
      <c r="W8901" s="38"/>
    </row>
    <row r="8902" spans="1:23" x14ac:dyDescent="0.35">
      <c r="A8902" s="1549">
        <v>74175</v>
      </c>
      <c r="B8902" s="1550">
        <v>1.77</v>
      </c>
      <c r="C8902" s="45" t="s">
        <v>9067</v>
      </c>
      <c r="D8902" s="1"/>
      <c r="E8902" s="976" t="s">
        <v>8689</v>
      </c>
      <c r="F8902" s="3"/>
      <c r="O8902"/>
      <c r="P8902"/>
      <c r="Q8902"/>
      <c r="U8902" s="969"/>
      <c r="V8902" s="38"/>
      <c r="W8902" s="38"/>
    </row>
    <row r="8903" spans="1:23" x14ac:dyDescent="0.35">
      <c r="A8903" s="1549">
        <v>74175</v>
      </c>
      <c r="B8903" s="1550">
        <v>1.77</v>
      </c>
      <c r="C8903" s="45" t="s">
        <v>9068</v>
      </c>
      <c r="D8903" s="1"/>
      <c r="E8903" s="976" t="s">
        <v>8689</v>
      </c>
      <c r="F8903" s="3"/>
      <c r="O8903"/>
      <c r="P8903"/>
      <c r="Q8903"/>
      <c r="U8903" s="969"/>
      <c r="V8903" s="38"/>
      <c r="W8903" s="38"/>
    </row>
    <row r="8904" spans="1:23" x14ac:dyDescent="0.35">
      <c r="A8904" s="1549">
        <v>74176</v>
      </c>
      <c r="B8904" s="1550">
        <v>1.7</v>
      </c>
      <c r="C8904" s="45" t="s">
        <v>9046</v>
      </c>
      <c r="D8904" s="1"/>
      <c r="E8904" s="976" t="s">
        <v>8689</v>
      </c>
      <c r="F8904" s="3"/>
      <c r="O8904"/>
      <c r="P8904"/>
      <c r="Q8904"/>
      <c r="U8904" s="969"/>
      <c r="V8904" s="38"/>
      <c r="W8904" s="38"/>
    </row>
    <row r="8905" spans="1:23" x14ac:dyDescent="0.35">
      <c r="A8905" s="1549">
        <v>74176</v>
      </c>
      <c r="B8905" s="1550">
        <v>1.7</v>
      </c>
      <c r="C8905" s="295" t="s">
        <v>9047</v>
      </c>
      <c r="D8905" s="1"/>
      <c r="E8905" s="976" t="s">
        <v>8689</v>
      </c>
      <c r="F8905" s="3"/>
      <c r="O8905"/>
      <c r="P8905"/>
      <c r="Q8905"/>
      <c r="U8905" s="969"/>
      <c r="V8905" s="38"/>
      <c r="W8905" s="38"/>
    </row>
    <row r="8906" spans="1:23" x14ac:dyDescent="0.35">
      <c r="A8906" s="1549">
        <v>74177</v>
      </c>
      <c r="B8906" s="1550">
        <v>1.77</v>
      </c>
      <c r="C8906" s="45" t="s">
        <v>9069</v>
      </c>
      <c r="D8906" s="1"/>
      <c r="E8906" s="976" t="s">
        <v>8689</v>
      </c>
      <c r="F8906" s="1126"/>
      <c r="O8906"/>
      <c r="P8906"/>
      <c r="Q8906"/>
      <c r="U8906" s="969"/>
      <c r="V8906" s="38"/>
      <c r="W8906" s="38"/>
    </row>
    <row r="8907" spans="1:23" x14ac:dyDescent="0.35">
      <c r="A8907" s="1549">
        <v>74178</v>
      </c>
      <c r="B8907" s="1550">
        <v>1.96</v>
      </c>
      <c r="C8907" s="45" t="s">
        <v>9072</v>
      </c>
      <c r="D8907" s="1"/>
      <c r="E8907" s="976" t="s">
        <v>8689</v>
      </c>
      <c r="F8907" s="1126"/>
      <c r="O8907"/>
      <c r="P8907"/>
      <c r="Q8907"/>
      <c r="U8907" s="969"/>
      <c r="V8907" s="38"/>
      <c r="W8907" s="38"/>
    </row>
    <row r="8908" spans="1:23" x14ac:dyDescent="0.35">
      <c r="A8908" s="1549">
        <v>74181</v>
      </c>
      <c r="B8908" s="1550">
        <v>1.42</v>
      </c>
      <c r="C8908" s="280" t="s">
        <v>9019</v>
      </c>
      <c r="D8908" s="1"/>
      <c r="E8908" s="976" t="s">
        <v>8689</v>
      </c>
      <c r="F8908" s="1126"/>
      <c r="O8908"/>
      <c r="P8908"/>
      <c r="Q8908"/>
      <c r="U8908" s="969"/>
      <c r="V8908" s="38"/>
      <c r="W8908" s="38"/>
    </row>
    <row r="8909" spans="1:23" x14ac:dyDescent="0.35">
      <c r="A8909" s="1553">
        <v>74182</v>
      </c>
      <c r="B8909" s="1554">
        <v>1.69</v>
      </c>
      <c r="C8909" s="286" t="s">
        <v>9044</v>
      </c>
      <c r="D8909" s="1"/>
      <c r="E8909" s="976" t="s">
        <v>8689</v>
      </c>
      <c r="F8909" s="1126"/>
      <c r="O8909"/>
      <c r="P8909"/>
      <c r="Q8909"/>
      <c r="U8909" s="969"/>
      <c r="V8909" s="38"/>
      <c r="W8909" s="38"/>
    </row>
    <row r="8910" spans="1:23" x14ac:dyDescent="0.35">
      <c r="A8910" s="1553">
        <v>74182</v>
      </c>
      <c r="B8910" s="1554">
        <v>1.69</v>
      </c>
      <c r="C8910" s="286" t="s">
        <v>9045</v>
      </c>
      <c r="D8910" s="1"/>
      <c r="E8910" s="976" t="s">
        <v>8689</v>
      </c>
      <c r="F8910" s="3"/>
      <c r="O8910"/>
      <c r="P8910"/>
      <c r="Q8910"/>
      <c r="U8910" s="969"/>
      <c r="V8910" s="38"/>
      <c r="W8910" s="38"/>
    </row>
    <row r="8911" spans="1:23" x14ac:dyDescent="0.35">
      <c r="A8911" s="1549">
        <v>74183</v>
      </c>
      <c r="B8911" s="1550">
        <v>2.15</v>
      </c>
      <c r="C8911" s="45" t="s">
        <v>9086</v>
      </c>
      <c r="D8911" s="1"/>
      <c r="E8911" s="976" t="s">
        <v>8689</v>
      </c>
      <c r="F8911" s="3"/>
      <c r="O8911"/>
      <c r="P8911"/>
      <c r="Q8911"/>
      <c r="U8911" s="969"/>
      <c r="V8911" s="38"/>
      <c r="W8911" s="38"/>
    </row>
    <row r="8912" spans="1:23" x14ac:dyDescent="0.35">
      <c r="A8912" s="1549">
        <v>74183</v>
      </c>
      <c r="B8912" s="1550">
        <v>2.15</v>
      </c>
      <c r="C8912" s="45" t="s">
        <v>9087</v>
      </c>
      <c r="D8912" s="1"/>
      <c r="E8912" s="976" t="s">
        <v>8689</v>
      </c>
      <c r="F8912" s="1112"/>
      <c r="O8912"/>
      <c r="P8912"/>
      <c r="Q8912"/>
      <c r="U8912" s="969"/>
      <c r="V8912" s="38"/>
      <c r="W8912" s="38"/>
    </row>
    <row r="8913" spans="1:23" x14ac:dyDescent="0.35">
      <c r="A8913" s="1549">
        <v>74185</v>
      </c>
      <c r="B8913" s="1550">
        <v>1.76</v>
      </c>
      <c r="C8913" s="286" t="s">
        <v>9060</v>
      </c>
      <c r="D8913" s="38"/>
      <c r="E8913" s="976" t="s">
        <v>8689</v>
      </c>
      <c r="F8913" s="3"/>
      <c r="O8913"/>
      <c r="P8913"/>
      <c r="Q8913"/>
      <c r="U8913" s="969"/>
      <c r="V8913" s="38"/>
      <c r="W8913" s="38"/>
    </row>
    <row r="8914" spans="1:23" x14ac:dyDescent="0.35">
      <c r="A8914" s="1549">
        <v>74185</v>
      </c>
      <c r="B8914" s="1550">
        <v>1.76</v>
      </c>
      <c r="C8914" s="286" t="s">
        <v>9061</v>
      </c>
      <c r="D8914" s="1"/>
      <c r="E8914" s="976" t="s">
        <v>8689</v>
      </c>
      <c r="F8914" s="3"/>
      <c r="O8914"/>
      <c r="P8914"/>
      <c r="Q8914"/>
      <c r="U8914" s="969"/>
      <c r="V8914" s="38"/>
      <c r="W8914" s="38"/>
    </row>
    <row r="8915" spans="1:23" x14ac:dyDescent="0.35">
      <c r="A8915" s="1549">
        <v>74185</v>
      </c>
      <c r="B8915" s="1550">
        <v>1.76</v>
      </c>
      <c r="C8915" s="286" t="s">
        <v>9062</v>
      </c>
      <c r="D8915" s="1"/>
      <c r="E8915" s="976" t="s">
        <v>8689</v>
      </c>
      <c r="F8915" s="3"/>
      <c r="O8915"/>
      <c r="P8915"/>
      <c r="Q8915"/>
      <c r="U8915" s="969"/>
      <c r="V8915" s="38"/>
      <c r="W8915" s="38"/>
    </row>
    <row r="8916" spans="1:23" x14ac:dyDescent="0.35">
      <c r="A8916" s="1553">
        <v>74220</v>
      </c>
      <c r="B8916" s="1554">
        <v>0.59</v>
      </c>
      <c r="C8916" s="286" t="s">
        <v>8889</v>
      </c>
      <c r="D8916" s="1"/>
      <c r="E8916" s="976" t="s">
        <v>8689</v>
      </c>
      <c r="F8916" s="3"/>
      <c r="O8916"/>
      <c r="P8916"/>
      <c r="Q8916"/>
      <c r="U8916" s="969"/>
      <c r="V8916" s="38"/>
      <c r="W8916" s="38"/>
    </row>
    <row r="8917" spans="1:23" x14ac:dyDescent="0.35">
      <c r="A8917" s="1553">
        <v>74221</v>
      </c>
      <c r="B8917" s="1554">
        <v>0.68</v>
      </c>
      <c r="C8917" s="286" t="s">
        <v>8907</v>
      </c>
      <c r="D8917" s="38"/>
      <c r="E8917" s="976" t="s">
        <v>8689</v>
      </c>
      <c r="F8917" s="3"/>
      <c r="O8917"/>
      <c r="P8917"/>
      <c r="Q8917"/>
      <c r="U8917" s="969"/>
      <c r="V8917" s="38"/>
      <c r="W8917" s="38"/>
    </row>
    <row r="8918" spans="1:23" x14ac:dyDescent="0.35">
      <c r="A8918" s="1553">
        <v>74230</v>
      </c>
      <c r="B8918" s="1554">
        <v>0.52</v>
      </c>
      <c r="C8918" s="286" t="s">
        <v>8882</v>
      </c>
      <c r="D8918" s="1"/>
      <c r="E8918" s="976" t="s">
        <v>8689</v>
      </c>
      <c r="F8918" s="3"/>
      <c r="O8918"/>
      <c r="P8918"/>
      <c r="Q8918"/>
      <c r="U8918" s="969"/>
      <c r="V8918" s="38"/>
      <c r="W8918" s="38"/>
    </row>
    <row r="8919" spans="1:23" x14ac:dyDescent="0.35">
      <c r="A8919" s="1553">
        <v>74240</v>
      </c>
      <c r="B8919" s="1554">
        <v>0.78</v>
      </c>
      <c r="C8919" s="286" t="s">
        <v>8921</v>
      </c>
      <c r="D8919" s="1"/>
      <c r="E8919" s="976" t="s">
        <v>8689</v>
      </c>
      <c r="F8919" s="3"/>
      <c r="O8919"/>
      <c r="P8919"/>
      <c r="Q8919"/>
      <c r="U8919" s="969"/>
      <c r="V8919" s="38"/>
      <c r="W8919" s="38"/>
    </row>
    <row r="8920" spans="1:23" x14ac:dyDescent="0.35">
      <c r="A8920" s="1553">
        <v>74246</v>
      </c>
      <c r="B8920" s="1554">
        <v>0.88</v>
      </c>
      <c r="C8920" s="286" t="s">
        <v>8940</v>
      </c>
      <c r="D8920" s="1"/>
      <c r="E8920" s="976" t="s">
        <v>8689</v>
      </c>
      <c r="F8920" s="3"/>
      <c r="O8920"/>
      <c r="P8920"/>
      <c r="Q8920"/>
      <c r="U8920" s="969"/>
      <c r="V8920" s="38"/>
      <c r="W8920" s="38"/>
    </row>
    <row r="8921" spans="1:23" x14ac:dyDescent="0.35">
      <c r="A8921" s="1553">
        <v>74248</v>
      </c>
      <c r="B8921" s="1554">
        <v>0.68</v>
      </c>
      <c r="C8921" s="286" t="s">
        <v>8908</v>
      </c>
      <c r="D8921" s="1"/>
      <c r="E8921" s="976" t="s">
        <v>8689</v>
      </c>
      <c r="F8921" s="3"/>
      <c r="O8921"/>
      <c r="P8921"/>
      <c r="Q8921"/>
      <c r="U8921" s="969"/>
      <c r="V8921" s="38"/>
      <c r="W8921" s="38"/>
    </row>
    <row r="8922" spans="1:23" x14ac:dyDescent="0.35">
      <c r="A8922" s="1549">
        <v>74250</v>
      </c>
      <c r="B8922" s="1550">
        <v>0.79</v>
      </c>
      <c r="C8922" s="45" t="s">
        <v>8927</v>
      </c>
      <c r="D8922" s="1"/>
      <c r="E8922" s="976" t="s">
        <v>8689</v>
      </c>
      <c r="F8922" s="3"/>
      <c r="O8922"/>
      <c r="P8922"/>
      <c r="Q8922"/>
      <c r="U8922" s="969"/>
      <c r="V8922" s="38"/>
      <c r="W8922" s="38"/>
    </row>
    <row r="8923" spans="1:23" x14ac:dyDescent="0.35">
      <c r="A8923" s="1553">
        <v>74270</v>
      </c>
      <c r="B8923" s="1554">
        <v>1.01</v>
      </c>
      <c r="C8923" s="286" t="s">
        <v>8959</v>
      </c>
      <c r="D8923" s="1"/>
      <c r="E8923" s="976" t="s">
        <v>8689</v>
      </c>
      <c r="F8923" s="3"/>
      <c r="O8923"/>
      <c r="P8923"/>
      <c r="Q8923"/>
      <c r="U8923" s="969"/>
      <c r="V8923" s="38"/>
      <c r="W8923" s="38"/>
    </row>
    <row r="8924" spans="1:23" x14ac:dyDescent="0.35">
      <c r="A8924" s="1553">
        <v>74280</v>
      </c>
      <c r="B8924" s="1554">
        <v>1.23</v>
      </c>
      <c r="C8924" s="286" t="s">
        <v>8985</v>
      </c>
      <c r="D8924" s="38"/>
      <c r="E8924" s="976" t="s">
        <v>8689</v>
      </c>
      <c r="F8924" s="3"/>
      <c r="O8924"/>
      <c r="P8924"/>
      <c r="Q8924"/>
      <c r="U8924" s="969"/>
      <c r="V8924" s="38"/>
      <c r="W8924" s="38"/>
    </row>
    <row r="8925" spans="1:23" x14ac:dyDescent="0.35">
      <c r="A8925" s="1553">
        <v>74430</v>
      </c>
      <c r="B8925" s="1554">
        <v>0.31</v>
      </c>
      <c r="C8925" s="286" t="s">
        <v>8854</v>
      </c>
      <c r="D8925" s="1"/>
      <c r="E8925" s="976" t="s">
        <v>8689</v>
      </c>
      <c r="F8925" s="3"/>
      <c r="O8925"/>
      <c r="P8925"/>
      <c r="Q8925"/>
      <c r="U8925" s="969"/>
      <c r="V8925" s="38"/>
      <c r="W8925" s="38"/>
    </row>
    <row r="8926" spans="1:23" x14ac:dyDescent="0.35">
      <c r="A8926" s="1553">
        <v>74455</v>
      </c>
      <c r="B8926" s="1554">
        <v>0.32</v>
      </c>
      <c r="C8926" s="286" t="s">
        <v>8855</v>
      </c>
      <c r="D8926" s="1"/>
      <c r="E8926" s="976" t="s">
        <v>8689</v>
      </c>
      <c r="F8926" s="3"/>
      <c r="O8926"/>
      <c r="P8926"/>
      <c r="Q8926"/>
      <c r="U8926" s="969"/>
      <c r="V8926" s="38"/>
      <c r="W8926" s="38"/>
    </row>
    <row r="8927" spans="1:23" x14ac:dyDescent="0.35">
      <c r="A8927" s="1553">
        <v>74455</v>
      </c>
      <c r="B8927" s="1554">
        <v>0.32</v>
      </c>
      <c r="C8927" s="286" t="s">
        <v>8856</v>
      </c>
      <c r="D8927" s="1"/>
      <c r="E8927" s="976" t="s">
        <v>8689</v>
      </c>
      <c r="F8927" s="3"/>
      <c r="O8927"/>
      <c r="P8927"/>
      <c r="Q8927"/>
      <c r="U8927" s="969"/>
      <c r="V8927" s="38"/>
      <c r="W8927" s="38"/>
    </row>
    <row r="8928" spans="1:23" x14ac:dyDescent="0.35">
      <c r="A8928" s="1553">
        <v>74740</v>
      </c>
      <c r="B8928" s="1554">
        <v>0.37</v>
      </c>
      <c r="C8928" s="286" t="s">
        <v>8863</v>
      </c>
      <c r="D8928" s="1"/>
      <c r="E8928" s="976" t="s">
        <v>8689</v>
      </c>
      <c r="F8928" s="3"/>
      <c r="O8928"/>
      <c r="P8928"/>
      <c r="Q8928"/>
      <c r="U8928" s="969"/>
      <c r="V8928" s="38"/>
      <c r="W8928" s="38"/>
    </row>
    <row r="8929" spans="1:23" x14ac:dyDescent="0.35">
      <c r="A8929" s="1549">
        <v>75635</v>
      </c>
      <c r="B8929" s="1550">
        <v>2.34</v>
      </c>
      <c r="C8929" s="295" t="s">
        <v>9096</v>
      </c>
      <c r="D8929" s="1"/>
      <c r="E8929" s="976" t="s">
        <v>8689</v>
      </c>
      <c r="F8929" s="3"/>
      <c r="O8929"/>
      <c r="P8929"/>
      <c r="Q8929"/>
      <c r="U8929" s="969"/>
      <c r="V8929" s="38"/>
      <c r="W8929" s="38"/>
    </row>
    <row r="8930" spans="1:23" x14ac:dyDescent="0.35">
      <c r="A8930" s="1549">
        <v>75635</v>
      </c>
      <c r="B8930" s="1550">
        <v>2.34</v>
      </c>
      <c r="C8930" s="295" t="s">
        <v>9097</v>
      </c>
      <c r="D8930" s="1"/>
      <c r="E8930" s="976" t="s">
        <v>8689</v>
      </c>
      <c r="F8930" s="3"/>
      <c r="O8930"/>
      <c r="P8930"/>
      <c r="Q8930"/>
      <c r="U8930" s="969"/>
      <c r="V8930" s="38"/>
      <c r="W8930" s="38"/>
    </row>
    <row r="8931" spans="1:23" x14ac:dyDescent="0.35">
      <c r="A8931" s="1553">
        <v>75809</v>
      </c>
      <c r="B8931" s="1554">
        <v>0.46</v>
      </c>
      <c r="C8931" s="286" t="s">
        <v>8871</v>
      </c>
      <c r="D8931" s="1"/>
      <c r="E8931" s="976" t="s">
        <v>8689</v>
      </c>
      <c r="F8931" s="3"/>
      <c r="O8931"/>
      <c r="P8931"/>
      <c r="Q8931"/>
      <c r="U8931" s="969"/>
      <c r="V8931" s="38"/>
      <c r="W8931" s="38"/>
    </row>
    <row r="8932" spans="1:23" x14ac:dyDescent="0.35">
      <c r="A8932" s="1549">
        <v>76000</v>
      </c>
      <c r="B8932" s="1550">
        <v>0.3</v>
      </c>
      <c r="C8932" s="45" t="s">
        <v>8850</v>
      </c>
      <c r="D8932" s="1"/>
      <c r="E8932" s="976" t="s">
        <v>8689</v>
      </c>
      <c r="F8932" s="3"/>
      <c r="O8932"/>
      <c r="P8932"/>
      <c r="Q8932"/>
      <c r="U8932" s="969"/>
      <c r="V8932" s="38"/>
      <c r="W8932" s="38"/>
    </row>
    <row r="8933" spans="1:23" x14ac:dyDescent="0.35">
      <c r="A8933" s="1553">
        <v>76010</v>
      </c>
      <c r="B8933" s="1554">
        <v>0.18</v>
      </c>
      <c r="C8933" s="286" t="s">
        <v>8785</v>
      </c>
      <c r="D8933" s="1"/>
      <c r="E8933" s="976" t="s">
        <v>8689</v>
      </c>
      <c r="F8933" s="3"/>
      <c r="O8933"/>
      <c r="P8933"/>
      <c r="Q8933"/>
      <c r="U8933" s="969"/>
      <c r="V8933" s="38"/>
      <c r="W8933" s="38"/>
    </row>
    <row r="8934" spans="1:23" x14ac:dyDescent="0.35">
      <c r="A8934" s="1553">
        <v>76080</v>
      </c>
      <c r="B8934" s="1554">
        <v>0.53</v>
      </c>
      <c r="C8934" s="286" t="s">
        <v>8883</v>
      </c>
      <c r="D8934" s="1"/>
      <c r="E8934" s="976" t="s">
        <v>8689</v>
      </c>
      <c r="F8934" s="3"/>
      <c r="O8934"/>
      <c r="P8934"/>
      <c r="Q8934"/>
      <c r="U8934" s="969"/>
      <c r="V8934" s="38"/>
      <c r="W8934" s="38"/>
    </row>
    <row r="8935" spans="1:23" x14ac:dyDescent="0.35">
      <c r="A8935" s="1549">
        <v>76536</v>
      </c>
      <c r="B8935" s="1550">
        <v>0.55000000000000004</v>
      </c>
      <c r="C8935" s="45" t="s">
        <v>8885</v>
      </c>
      <c r="D8935" s="1"/>
      <c r="E8935" s="976" t="s">
        <v>8689</v>
      </c>
      <c r="F8935" s="3"/>
      <c r="O8935"/>
      <c r="P8935"/>
      <c r="Q8935"/>
      <c r="U8935" s="969"/>
      <c r="V8935" s="38"/>
      <c r="W8935" s="38"/>
    </row>
    <row r="8936" spans="1:23" x14ac:dyDescent="0.35">
      <c r="A8936" s="1553">
        <v>76536</v>
      </c>
      <c r="B8936" s="1554">
        <v>0.55000000000000004</v>
      </c>
      <c r="C8936" s="286" t="s">
        <v>8886</v>
      </c>
      <c r="D8936" s="1194"/>
      <c r="E8936" s="976" t="s">
        <v>8689</v>
      </c>
      <c r="F8936" s="3"/>
      <c r="O8936"/>
      <c r="P8936"/>
      <c r="Q8936"/>
      <c r="U8936" s="969"/>
      <c r="V8936" s="38"/>
      <c r="W8936" s="38"/>
    </row>
    <row r="8937" spans="1:23" x14ac:dyDescent="0.35">
      <c r="A8937" s="1549">
        <v>76536</v>
      </c>
      <c r="B8937" s="1550">
        <v>0.55000000000000004</v>
      </c>
      <c r="C8937" s="45" t="s">
        <v>8887</v>
      </c>
      <c r="D8937" s="1"/>
      <c r="E8937" s="976" t="s">
        <v>8689</v>
      </c>
      <c r="F8937" s="3"/>
      <c r="O8937"/>
      <c r="P8937"/>
      <c r="Q8937"/>
      <c r="U8937" s="969"/>
      <c r="V8937" s="38"/>
      <c r="W8937" s="38"/>
    </row>
    <row r="8938" spans="1:23" x14ac:dyDescent="0.35">
      <c r="A8938" s="1549">
        <v>76641</v>
      </c>
      <c r="B8938" s="1550">
        <v>0.71</v>
      </c>
      <c r="C8938" s="45" t="s">
        <v>1064</v>
      </c>
      <c r="D8938" s="1"/>
      <c r="E8938" s="976" t="s">
        <v>8689</v>
      </c>
      <c r="F8938" s="3"/>
      <c r="O8938"/>
      <c r="P8938"/>
      <c r="Q8938"/>
      <c r="U8938" s="969"/>
      <c r="V8938" s="38"/>
      <c r="W8938" s="38"/>
    </row>
    <row r="8939" spans="1:23" x14ac:dyDescent="0.35">
      <c r="A8939" s="1549">
        <v>76641</v>
      </c>
      <c r="B8939" s="1550">
        <v>0.71</v>
      </c>
      <c r="C8939" s="45" t="s">
        <v>1065</v>
      </c>
      <c r="D8939" s="1"/>
      <c r="E8939" s="976" t="s">
        <v>8689</v>
      </c>
      <c r="F8939" s="1115"/>
      <c r="O8939"/>
      <c r="P8939"/>
      <c r="Q8939"/>
      <c r="U8939" s="969"/>
      <c r="V8939" s="38"/>
      <c r="W8939" s="38"/>
    </row>
    <row r="8940" spans="1:23" x14ac:dyDescent="0.35">
      <c r="A8940" s="1549">
        <v>76642</v>
      </c>
      <c r="B8940" s="1550">
        <v>0.66</v>
      </c>
      <c r="C8940" s="45" t="s">
        <v>8894</v>
      </c>
      <c r="D8940" s="1"/>
      <c r="E8940" s="976" t="s">
        <v>8689</v>
      </c>
      <c r="F8940" s="3"/>
      <c r="O8940"/>
      <c r="P8940"/>
      <c r="Q8940"/>
      <c r="U8940" s="969"/>
      <c r="V8940" s="38"/>
      <c r="W8940" s="38"/>
    </row>
    <row r="8941" spans="1:23" x14ac:dyDescent="0.35">
      <c r="A8941" s="1549">
        <v>76642</v>
      </c>
      <c r="B8941" s="1550">
        <v>0.66</v>
      </c>
      <c r="C8941" s="45" t="s">
        <v>8895</v>
      </c>
      <c r="D8941" s="1"/>
      <c r="E8941" s="976" t="s">
        <v>8689</v>
      </c>
      <c r="F8941" s="3"/>
      <c r="O8941"/>
      <c r="P8941"/>
      <c r="Q8941"/>
      <c r="U8941" s="969"/>
      <c r="V8941" s="38"/>
      <c r="W8941" s="38"/>
    </row>
    <row r="8942" spans="1:23" x14ac:dyDescent="0.35">
      <c r="A8942" s="1549">
        <v>76642</v>
      </c>
      <c r="B8942" s="1550">
        <v>0.66</v>
      </c>
      <c r="C8942" s="45" t="s">
        <v>8896</v>
      </c>
      <c r="D8942" s="1"/>
      <c r="E8942" s="976" t="s">
        <v>8689</v>
      </c>
      <c r="F8942" s="3"/>
      <c r="O8942"/>
      <c r="P8942"/>
      <c r="Q8942"/>
      <c r="U8942" s="969"/>
      <c r="V8942" s="38"/>
      <c r="W8942" s="38"/>
    </row>
    <row r="8943" spans="1:23" x14ac:dyDescent="0.35">
      <c r="A8943" s="1549">
        <v>76700</v>
      </c>
      <c r="B8943" s="1550">
        <v>0.79</v>
      </c>
      <c r="C8943" s="45" t="s">
        <v>8928</v>
      </c>
      <c r="E8943" s="976" t="s">
        <v>8689</v>
      </c>
      <c r="F8943" s="3"/>
      <c r="O8943"/>
      <c r="P8943"/>
      <c r="Q8943"/>
      <c r="U8943" s="969"/>
      <c r="V8943" s="38"/>
      <c r="W8943" s="38"/>
    </row>
    <row r="8944" spans="1:23" x14ac:dyDescent="0.35">
      <c r="A8944" s="1549">
        <v>76705</v>
      </c>
      <c r="B8944" s="1550">
        <v>0.57999999999999996</v>
      </c>
      <c r="C8944" s="45" t="s">
        <v>1040</v>
      </c>
      <c r="D8944" s="1"/>
      <c r="E8944" s="976" t="s">
        <v>8689</v>
      </c>
      <c r="F8944" s="3"/>
      <c r="O8944"/>
      <c r="P8944"/>
      <c r="Q8944"/>
      <c r="U8944" s="969"/>
      <c r="V8944" s="38"/>
      <c r="W8944" s="38"/>
    </row>
    <row r="8945" spans="1:23" x14ac:dyDescent="0.35">
      <c r="A8945" s="1549">
        <v>76705</v>
      </c>
      <c r="B8945" s="1550">
        <v>0.57999999999999996</v>
      </c>
      <c r="C8945" s="45" t="s">
        <v>1041</v>
      </c>
      <c r="D8945" s="1"/>
      <c r="E8945" s="976" t="s">
        <v>8689</v>
      </c>
      <c r="F8945" s="3"/>
      <c r="O8945"/>
      <c r="P8945"/>
      <c r="Q8945"/>
      <c r="U8945" s="969"/>
      <c r="V8945" s="38"/>
      <c r="W8945" s="38"/>
    </row>
    <row r="8946" spans="1:23" x14ac:dyDescent="0.35">
      <c r="A8946" s="1553">
        <v>76705</v>
      </c>
      <c r="B8946" s="1554">
        <v>0.57999999999999996</v>
      </c>
      <c r="C8946" s="286" t="s">
        <v>5611</v>
      </c>
      <c r="D8946" s="1"/>
      <c r="E8946" s="976" t="s">
        <v>8689</v>
      </c>
      <c r="F8946" s="3"/>
      <c r="O8946"/>
      <c r="P8946"/>
      <c r="Q8946"/>
      <c r="U8946" s="969"/>
      <c r="V8946" s="38"/>
      <c r="W8946" s="38"/>
    </row>
    <row r="8947" spans="1:23" x14ac:dyDescent="0.35">
      <c r="A8947" s="1549">
        <v>76770</v>
      </c>
      <c r="B8947" s="1550">
        <v>0.72</v>
      </c>
      <c r="C8947" s="45" t="s">
        <v>680</v>
      </c>
      <c r="D8947" s="1"/>
      <c r="E8947" s="976" t="s">
        <v>8689</v>
      </c>
      <c r="F8947" s="1115"/>
      <c r="O8947"/>
      <c r="P8947"/>
      <c r="Q8947"/>
      <c r="U8947" s="969"/>
      <c r="V8947" s="38"/>
      <c r="W8947" s="38"/>
    </row>
    <row r="8948" spans="1:23" x14ac:dyDescent="0.35">
      <c r="A8948" s="1549">
        <v>76770</v>
      </c>
      <c r="B8948" s="1550">
        <v>0.72</v>
      </c>
      <c r="C8948" s="45" t="s">
        <v>681</v>
      </c>
      <c r="D8948" s="1"/>
      <c r="E8948" s="976" t="s">
        <v>8689</v>
      </c>
      <c r="F8948" s="3"/>
      <c r="O8948"/>
      <c r="P8948"/>
      <c r="Q8948"/>
      <c r="U8948" s="969"/>
      <c r="V8948" s="38"/>
      <c r="W8948" s="38"/>
    </row>
    <row r="8949" spans="1:23" x14ac:dyDescent="0.35">
      <c r="A8949" s="1549">
        <v>76770</v>
      </c>
      <c r="B8949" s="1550">
        <v>0.72</v>
      </c>
      <c r="C8949" s="280" t="s">
        <v>8910</v>
      </c>
      <c r="D8949" s="1"/>
      <c r="E8949" s="976" t="s">
        <v>8689</v>
      </c>
      <c r="F8949" s="3"/>
      <c r="O8949"/>
      <c r="P8949"/>
      <c r="Q8949"/>
      <c r="U8949" s="969"/>
      <c r="V8949" s="38"/>
      <c r="W8949" s="38"/>
    </row>
    <row r="8950" spans="1:23" x14ac:dyDescent="0.35">
      <c r="A8950" s="1549">
        <v>76805</v>
      </c>
      <c r="B8950" s="1550">
        <v>0.97</v>
      </c>
      <c r="C8950" s="280" t="s">
        <v>8948</v>
      </c>
      <c r="D8950" s="1"/>
      <c r="E8950" s="976" t="s">
        <v>8689</v>
      </c>
      <c r="F8950" s="3"/>
      <c r="O8950"/>
      <c r="P8950"/>
      <c r="Q8950"/>
      <c r="U8950" s="969"/>
      <c r="V8950" s="38"/>
      <c r="W8950" s="38"/>
    </row>
    <row r="8951" spans="1:23" x14ac:dyDescent="0.35">
      <c r="A8951" s="1549">
        <v>76815</v>
      </c>
      <c r="B8951" s="1550">
        <v>0.63</v>
      </c>
      <c r="C8951" s="295" t="s">
        <v>8893</v>
      </c>
      <c r="D8951" s="1"/>
      <c r="E8951" s="976" t="s">
        <v>8689</v>
      </c>
      <c r="F8951" s="3"/>
      <c r="O8951"/>
      <c r="P8951"/>
      <c r="Q8951"/>
      <c r="U8951" s="969"/>
      <c r="V8951" s="38"/>
      <c r="W8951" s="38"/>
    </row>
    <row r="8952" spans="1:23" x14ac:dyDescent="0.35">
      <c r="A8952" s="1553">
        <v>76816</v>
      </c>
      <c r="B8952" s="1554">
        <v>0.83</v>
      </c>
      <c r="C8952" s="286" t="s">
        <v>8936</v>
      </c>
      <c r="D8952" s="1"/>
      <c r="E8952" s="976" t="s">
        <v>8689</v>
      </c>
      <c r="F8952" s="3"/>
      <c r="O8952"/>
      <c r="P8952"/>
      <c r="Q8952"/>
      <c r="U8952" s="969"/>
      <c r="V8952" s="38"/>
      <c r="W8952" s="38"/>
    </row>
    <row r="8953" spans="1:23" x14ac:dyDescent="0.35">
      <c r="A8953" s="1549">
        <v>76817</v>
      </c>
      <c r="B8953" s="1550">
        <v>0.73</v>
      </c>
      <c r="C8953" s="45" t="s">
        <v>8914</v>
      </c>
      <c r="D8953" s="1"/>
      <c r="E8953" s="976" t="s">
        <v>8689</v>
      </c>
      <c r="F8953" s="3"/>
      <c r="O8953"/>
      <c r="P8953"/>
      <c r="Q8953"/>
      <c r="U8953" s="969"/>
      <c r="V8953" s="38"/>
      <c r="W8953" s="38"/>
    </row>
    <row r="8954" spans="1:23" x14ac:dyDescent="0.35">
      <c r="A8954" s="1549">
        <v>76830</v>
      </c>
      <c r="B8954" s="1550">
        <v>0.67</v>
      </c>
      <c r="C8954" s="45" t="s">
        <v>8898</v>
      </c>
      <c r="D8954" s="1"/>
      <c r="E8954" s="976" t="s">
        <v>8689</v>
      </c>
      <c r="F8954" s="3"/>
      <c r="O8954"/>
      <c r="P8954"/>
      <c r="Q8954"/>
      <c r="U8954" s="969"/>
      <c r="V8954" s="38"/>
      <c r="W8954" s="38"/>
    </row>
    <row r="8955" spans="1:23" x14ac:dyDescent="0.35">
      <c r="A8955" s="1549">
        <v>76830</v>
      </c>
      <c r="B8955" s="1550">
        <v>0.67</v>
      </c>
      <c r="C8955" s="45" t="s">
        <v>8899</v>
      </c>
      <c r="D8955" s="1"/>
      <c r="E8955" s="976" t="s">
        <v>8689</v>
      </c>
      <c r="F8955" s="3"/>
      <c r="O8955"/>
      <c r="P8955"/>
      <c r="Q8955"/>
      <c r="U8955" s="969"/>
      <c r="V8955" s="38"/>
      <c r="W8955" s="38"/>
    </row>
    <row r="8956" spans="1:23" x14ac:dyDescent="0.35">
      <c r="A8956" s="1549">
        <v>76830</v>
      </c>
      <c r="B8956" s="1550">
        <v>0.67</v>
      </c>
      <c r="C8956" s="45" t="s">
        <v>8900</v>
      </c>
      <c r="E8956" s="976" t="s">
        <v>8689</v>
      </c>
      <c r="F8956" s="3"/>
      <c r="O8956"/>
      <c r="P8956"/>
      <c r="Q8956"/>
      <c r="U8956" s="969"/>
      <c r="V8956" s="38"/>
      <c r="W8956" s="38"/>
    </row>
    <row r="8957" spans="1:23" x14ac:dyDescent="0.35">
      <c r="A8957" s="1549">
        <v>76856</v>
      </c>
      <c r="B8957" s="1550">
        <v>0.67</v>
      </c>
      <c r="C8957" s="45" t="s">
        <v>2366</v>
      </c>
      <c r="D8957" s="1126"/>
      <c r="E8957" s="976" t="s">
        <v>8689</v>
      </c>
      <c r="F8957" s="3"/>
      <c r="O8957"/>
      <c r="P8957"/>
      <c r="Q8957"/>
      <c r="U8957" s="969"/>
      <c r="V8957" s="38"/>
      <c r="W8957" s="38"/>
    </row>
    <row r="8958" spans="1:23" x14ac:dyDescent="0.35">
      <c r="A8958" s="1549">
        <v>76856</v>
      </c>
      <c r="B8958" s="1550">
        <v>0.67</v>
      </c>
      <c r="C8958" s="45" t="s">
        <v>8901</v>
      </c>
      <c r="D8958" s="1126"/>
      <c r="E8958" s="976" t="s">
        <v>8689</v>
      </c>
      <c r="F8958" s="3"/>
      <c r="O8958"/>
      <c r="P8958"/>
      <c r="Q8958"/>
      <c r="U8958" s="969"/>
      <c r="V8958" s="38"/>
      <c r="W8958" s="38"/>
    </row>
    <row r="8959" spans="1:23" x14ac:dyDescent="0.35">
      <c r="A8959" s="1549">
        <v>76856</v>
      </c>
      <c r="B8959" s="1550">
        <v>0.67</v>
      </c>
      <c r="C8959" s="45" t="s">
        <v>8902</v>
      </c>
      <c r="D8959" s="38"/>
      <c r="E8959" s="976" t="s">
        <v>8689</v>
      </c>
      <c r="F8959" s="3"/>
      <c r="O8959"/>
      <c r="P8959"/>
      <c r="Q8959"/>
      <c r="U8959" s="969"/>
      <c r="V8959" s="38"/>
      <c r="W8959" s="38"/>
    </row>
    <row r="8960" spans="1:23" x14ac:dyDescent="0.35">
      <c r="A8960" s="1553">
        <v>76857</v>
      </c>
      <c r="B8960" s="1554">
        <v>0.49</v>
      </c>
      <c r="C8960" s="286" t="s">
        <v>8875</v>
      </c>
      <c r="D8960" s="38"/>
      <c r="E8960" s="976" t="s">
        <v>8689</v>
      </c>
      <c r="F8960" s="3"/>
      <c r="O8960"/>
      <c r="P8960"/>
      <c r="Q8960"/>
      <c r="U8960" s="969"/>
      <c r="V8960" s="38"/>
      <c r="W8960" s="38"/>
    </row>
    <row r="8961" spans="1:23" x14ac:dyDescent="0.35">
      <c r="A8961" s="1549">
        <v>76870</v>
      </c>
      <c r="B8961" s="1550">
        <v>0.62</v>
      </c>
      <c r="C8961" s="45" t="s">
        <v>2363</v>
      </c>
      <c r="D8961" s="1"/>
      <c r="E8961" s="976" t="s">
        <v>8689</v>
      </c>
      <c r="F8961" s="3"/>
      <c r="O8961"/>
      <c r="P8961"/>
      <c r="Q8961"/>
      <c r="U8961" s="969"/>
      <c r="V8961" s="38"/>
      <c r="W8961" s="38"/>
    </row>
    <row r="8962" spans="1:23" x14ac:dyDescent="0.35">
      <c r="A8962" s="1549">
        <v>76882</v>
      </c>
      <c r="B8962" s="1550">
        <v>0.67</v>
      </c>
      <c r="C8962" s="45" t="s">
        <v>8903</v>
      </c>
      <c r="E8962" s="976" t="s">
        <v>8689</v>
      </c>
      <c r="F8962" s="3"/>
      <c r="O8962"/>
      <c r="P8962"/>
      <c r="Q8962"/>
      <c r="U8962" s="969"/>
      <c r="V8962" s="38"/>
      <c r="W8962" s="38"/>
    </row>
    <row r="8963" spans="1:23" x14ac:dyDescent="0.35">
      <c r="A8963" s="1549">
        <v>76882</v>
      </c>
      <c r="B8963" s="1550">
        <v>0.67</v>
      </c>
      <c r="C8963" s="280" t="s">
        <v>8904</v>
      </c>
      <c r="E8963" s="976" t="s">
        <v>8689</v>
      </c>
      <c r="F8963" s="3"/>
      <c r="O8963"/>
      <c r="P8963"/>
      <c r="Q8963"/>
      <c r="U8963" s="969"/>
      <c r="V8963" s="38"/>
      <c r="W8963" s="38"/>
    </row>
    <row r="8964" spans="1:23" x14ac:dyDescent="0.35">
      <c r="A8964" s="1549">
        <v>76882</v>
      </c>
      <c r="B8964" s="1550">
        <v>0.67</v>
      </c>
      <c r="C8964" s="45" t="s">
        <v>8905</v>
      </c>
      <c r="E8964" s="976" t="s">
        <v>8689</v>
      </c>
      <c r="F8964" s="3"/>
      <c r="O8964"/>
      <c r="P8964"/>
      <c r="Q8964"/>
      <c r="U8964" s="969"/>
      <c r="V8964" s="38"/>
      <c r="W8964" s="38"/>
    </row>
    <row r="8965" spans="1:23" x14ac:dyDescent="0.35">
      <c r="A8965" s="1549">
        <v>76882</v>
      </c>
      <c r="B8965" s="1550">
        <v>0.67</v>
      </c>
      <c r="C8965" s="45" t="s">
        <v>8906</v>
      </c>
      <c r="D8965" s="1112"/>
      <c r="E8965" s="976" t="s">
        <v>8689</v>
      </c>
      <c r="F8965" s="3"/>
      <c r="O8965"/>
      <c r="P8965"/>
      <c r="Q8965"/>
      <c r="U8965" s="969"/>
      <c r="V8965" s="38"/>
      <c r="W8965" s="38"/>
    </row>
    <row r="8966" spans="1:23" x14ac:dyDescent="0.35">
      <c r="A8966" s="1549">
        <v>77065</v>
      </c>
      <c r="B8966" s="1550">
        <v>0.79</v>
      </c>
      <c r="C8966" s="45" t="s">
        <v>8929</v>
      </c>
      <c r="D8966" s="1"/>
      <c r="E8966" s="976" t="s">
        <v>8689</v>
      </c>
      <c r="F8966" s="3"/>
      <c r="O8966"/>
      <c r="P8966"/>
      <c r="Q8966"/>
      <c r="U8966" s="969"/>
      <c r="V8966" s="38"/>
      <c r="W8966" s="38"/>
    </row>
    <row r="8967" spans="1:23" x14ac:dyDescent="0.35">
      <c r="A8967" s="1549">
        <v>77065</v>
      </c>
      <c r="B8967" s="1550">
        <v>0.79</v>
      </c>
      <c r="C8967" s="45" t="s">
        <v>8930</v>
      </c>
      <c r="D8967" s="1"/>
      <c r="E8967" s="976" t="s">
        <v>8689</v>
      </c>
      <c r="F8967" s="3"/>
      <c r="O8967"/>
      <c r="P8967"/>
      <c r="Q8967"/>
      <c r="U8967" s="969"/>
      <c r="V8967" s="38"/>
      <c r="W8967" s="38"/>
    </row>
    <row r="8968" spans="1:23" x14ac:dyDescent="0.35">
      <c r="A8968" s="1549">
        <v>77067</v>
      </c>
      <c r="B8968" s="1550">
        <v>0.74</v>
      </c>
      <c r="C8968" s="280" t="s">
        <v>8915</v>
      </c>
      <c r="D8968" s="1"/>
      <c r="E8968" s="976" t="s">
        <v>8689</v>
      </c>
      <c r="F8968" s="3"/>
      <c r="O8968"/>
      <c r="P8968"/>
      <c r="Q8968"/>
      <c r="U8968" s="969"/>
      <c r="V8968" s="38"/>
      <c r="W8968" s="38"/>
    </row>
    <row r="8969" spans="1:23" x14ac:dyDescent="0.35">
      <c r="A8969" s="1549">
        <v>77067</v>
      </c>
      <c r="B8969" s="1550">
        <v>0.74</v>
      </c>
      <c r="C8969" s="45" t="s">
        <v>8916</v>
      </c>
      <c r="D8969" s="1"/>
      <c r="E8969" s="976" t="s">
        <v>8689</v>
      </c>
      <c r="F8969" s="3"/>
      <c r="O8969"/>
      <c r="P8969"/>
      <c r="Q8969"/>
      <c r="U8969" s="969"/>
      <c r="V8969" s="38"/>
      <c r="W8969" s="38"/>
    </row>
    <row r="8970" spans="1:23" x14ac:dyDescent="0.35">
      <c r="A8970" s="1549">
        <v>77067</v>
      </c>
      <c r="B8970" s="1550">
        <v>0.74</v>
      </c>
      <c r="C8970" s="45" t="s">
        <v>8917</v>
      </c>
      <c r="D8970" s="1"/>
      <c r="E8970" s="976" t="s">
        <v>8689</v>
      </c>
      <c r="F8970" s="3"/>
      <c r="O8970"/>
      <c r="P8970"/>
      <c r="Q8970"/>
      <c r="U8970" s="969"/>
      <c r="V8970" s="38"/>
      <c r="W8970" s="38"/>
    </row>
    <row r="8971" spans="1:23" x14ac:dyDescent="0.35">
      <c r="A8971" s="1549">
        <v>77067</v>
      </c>
      <c r="B8971" s="1550">
        <v>0.74</v>
      </c>
      <c r="C8971" s="45" t="s">
        <v>8918</v>
      </c>
      <c r="D8971" s="1"/>
      <c r="E8971" s="976" t="s">
        <v>8689</v>
      </c>
      <c r="F8971" s="3"/>
      <c r="O8971"/>
      <c r="P8971"/>
      <c r="Q8971"/>
      <c r="U8971" s="969"/>
      <c r="V8971" s="38"/>
      <c r="W8971" s="38"/>
    </row>
    <row r="8972" spans="1:23" x14ac:dyDescent="0.35">
      <c r="A8972" s="1549">
        <v>77067</v>
      </c>
      <c r="B8972" s="1550">
        <v>0.74</v>
      </c>
      <c r="C8972" s="295" t="s">
        <v>8919</v>
      </c>
      <c r="D8972" s="1"/>
      <c r="E8972" s="976" t="s">
        <v>8689</v>
      </c>
      <c r="F8972" s="3"/>
      <c r="O8972"/>
      <c r="P8972"/>
      <c r="Q8972"/>
      <c r="U8972" s="969"/>
      <c r="V8972" s="38"/>
      <c r="W8972" s="38"/>
    </row>
    <row r="8973" spans="1:23" x14ac:dyDescent="0.35">
      <c r="A8973" s="1553">
        <v>77072</v>
      </c>
      <c r="B8973" s="1554">
        <v>0.19</v>
      </c>
      <c r="C8973" s="286" t="s">
        <v>8787</v>
      </c>
      <c r="D8973" s="1"/>
      <c r="E8973" s="976" t="s">
        <v>8689</v>
      </c>
      <c r="F8973" s="3"/>
      <c r="O8973"/>
      <c r="P8973"/>
      <c r="Q8973"/>
      <c r="U8973" s="969"/>
      <c r="V8973" s="38"/>
      <c r="W8973" s="38"/>
    </row>
    <row r="8974" spans="1:23" x14ac:dyDescent="0.35">
      <c r="A8974" s="1553">
        <v>77072</v>
      </c>
      <c r="B8974" s="1554">
        <v>0.19</v>
      </c>
      <c r="C8974" s="286" t="s">
        <v>8788</v>
      </c>
      <c r="D8974" s="1"/>
      <c r="E8974" s="976" t="s">
        <v>8689</v>
      </c>
      <c r="F8974" s="3"/>
      <c r="O8974"/>
      <c r="P8974"/>
      <c r="Q8974"/>
      <c r="U8974" s="969"/>
      <c r="V8974" s="38"/>
      <c r="W8974" s="38"/>
    </row>
    <row r="8975" spans="1:23" x14ac:dyDescent="0.35">
      <c r="A8975" s="1553">
        <v>77074</v>
      </c>
      <c r="B8975" s="1554">
        <v>0.43</v>
      </c>
      <c r="C8975" s="286" t="s">
        <v>8865</v>
      </c>
      <c r="D8975" s="1"/>
      <c r="E8975" s="976" t="s">
        <v>8689</v>
      </c>
      <c r="F8975" s="3"/>
      <c r="O8975"/>
      <c r="P8975"/>
      <c r="Q8975"/>
      <c r="U8975" s="969"/>
      <c r="V8975" s="38"/>
      <c r="W8975" s="38"/>
    </row>
    <row r="8976" spans="1:23" x14ac:dyDescent="0.35">
      <c r="A8976" s="1553">
        <v>77074</v>
      </c>
      <c r="B8976" s="1554">
        <v>0.43</v>
      </c>
      <c r="C8976" s="286" t="s">
        <v>8866</v>
      </c>
      <c r="D8976" s="1"/>
      <c r="E8976" s="976" t="s">
        <v>8689</v>
      </c>
      <c r="F8976" s="3"/>
      <c r="O8976"/>
      <c r="P8976"/>
      <c r="Q8976"/>
      <c r="U8976" s="969"/>
      <c r="V8976" s="38"/>
      <c r="W8976" s="38"/>
    </row>
    <row r="8977" spans="1:23" x14ac:dyDescent="0.35">
      <c r="A8977" s="1549">
        <v>77075</v>
      </c>
      <c r="B8977" s="1550">
        <v>0.54</v>
      </c>
      <c r="C8977" s="295" t="s">
        <v>8884</v>
      </c>
      <c r="D8977" s="1"/>
      <c r="E8977" s="976" t="s">
        <v>8689</v>
      </c>
      <c r="F8977" s="3"/>
      <c r="O8977"/>
      <c r="P8977"/>
      <c r="Q8977"/>
      <c r="U8977" s="969"/>
      <c r="V8977" s="38"/>
      <c r="W8977" s="38"/>
    </row>
    <row r="8978" spans="1:23" x14ac:dyDescent="0.35">
      <c r="A8978" s="1551">
        <v>77078</v>
      </c>
      <c r="B8978" s="1552">
        <v>0.24</v>
      </c>
      <c r="C8978" s="488" t="s">
        <v>8820</v>
      </c>
      <c r="D8978" s="38"/>
      <c r="E8978" s="976" t="s">
        <v>8689</v>
      </c>
      <c r="F8978" s="3"/>
      <c r="O8978"/>
      <c r="P8978"/>
      <c r="Q8978"/>
      <c r="U8978" s="969"/>
      <c r="V8978" s="38"/>
      <c r="W8978" s="38"/>
    </row>
    <row r="8979" spans="1:23" x14ac:dyDescent="0.35">
      <c r="A8979" s="1549">
        <v>78012</v>
      </c>
      <c r="B8979" s="1550">
        <v>0.19</v>
      </c>
      <c r="C8979" s="45" t="s">
        <v>8789</v>
      </c>
      <c r="D8979" s="1"/>
      <c r="E8979" s="976" t="s">
        <v>8689</v>
      </c>
      <c r="F8979" s="3"/>
      <c r="O8979"/>
      <c r="P8979"/>
      <c r="Q8979"/>
      <c r="U8979" s="969"/>
      <c r="V8979" s="38"/>
      <c r="W8979" s="38"/>
    </row>
    <row r="8980" spans="1:23" x14ac:dyDescent="0.35">
      <c r="A8980" s="1549">
        <v>78014</v>
      </c>
      <c r="B8980" s="1550">
        <v>0.49</v>
      </c>
      <c r="C8980" s="45" t="s">
        <v>8876</v>
      </c>
      <c r="D8980" s="1"/>
      <c r="E8980" s="976" t="s">
        <v>8689</v>
      </c>
      <c r="F8980" s="3"/>
      <c r="O8980"/>
      <c r="P8980"/>
      <c r="Q8980"/>
      <c r="U8980" s="969"/>
      <c r="V8980" s="38"/>
      <c r="W8980" s="38"/>
    </row>
    <row r="8981" spans="1:23" x14ac:dyDescent="0.35">
      <c r="A8981" s="1553">
        <v>78070</v>
      </c>
      <c r="B8981" s="1554">
        <v>0.78</v>
      </c>
      <c r="C8981" s="286" t="s">
        <v>8922</v>
      </c>
      <c r="D8981" s="1"/>
      <c r="E8981" s="976" t="s">
        <v>8689</v>
      </c>
      <c r="F8981" s="3"/>
      <c r="O8981"/>
      <c r="P8981"/>
      <c r="Q8981"/>
      <c r="U8981" s="969"/>
      <c r="V8981" s="38"/>
      <c r="W8981" s="38"/>
    </row>
    <row r="8982" spans="1:23" x14ac:dyDescent="0.35">
      <c r="A8982" s="1553">
        <v>78140</v>
      </c>
      <c r="B8982" s="1554">
        <v>0.59</v>
      </c>
      <c r="C8982" s="286" t="s">
        <v>8890</v>
      </c>
      <c r="D8982" s="1"/>
      <c r="E8982" s="976" t="s">
        <v>8689</v>
      </c>
      <c r="F8982" s="3"/>
      <c r="O8982"/>
      <c r="P8982"/>
      <c r="Q8982"/>
      <c r="U8982" s="969"/>
      <c r="V8982" s="38"/>
      <c r="W8982" s="38"/>
    </row>
    <row r="8983" spans="1:23" x14ac:dyDescent="0.35">
      <c r="A8983" s="1553">
        <v>78195</v>
      </c>
      <c r="B8983" s="1554">
        <v>1.17</v>
      </c>
      <c r="C8983" s="286" t="s">
        <v>8974</v>
      </c>
      <c r="D8983" s="1"/>
      <c r="E8983" s="976" t="s">
        <v>8689</v>
      </c>
      <c r="F8983" s="3"/>
      <c r="O8983"/>
      <c r="P8983"/>
      <c r="Q8983"/>
      <c r="U8983" s="969"/>
      <c r="V8983" s="38"/>
      <c r="W8983" s="38"/>
    </row>
    <row r="8984" spans="1:23" x14ac:dyDescent="0.35">
      <c r="A8984" s="1553">
        <v>78215</v>
      </c>
      <c r="B8984" s="1554">
        <v>0.48</v>
      </c>
      <c r="C8984" s="286" t="s">
        <v>8872</v>
      </c>
      <c r="D8984" s="1"/>
      <c r="E8984" s="976" t="s">
        <v>8689</v>
      </c>
      <c r="F8984" s="3"/>
      <c r="O8984"/>
      <c r="P8984"/>
      <c r="Q8984"/>
      <c r="U8984" s="969"/>
      <c r="V8984" s="38"/>
      <c r="W8984" s="38"/>
    </row>
    <row r="8985" spans="1:23" x14ac:dyDescent="0.35">
      <c r="A8985" s="1553">
        <v>78215</v>
      </c>
      <c r="B8985" s="1554">
        <v>0.48</v>
      </c>
      <c r="C8985" s="286" t="s">
        <v>8873</v>
      </c>
      <c r="D8985" s="1194"/>
      <c r="E8985" s="976" t="s">
        <v>8689</v>
      </c>
      <c r="F8985" s="3"/>
      <c r="O8985"/>
      <c r="P8985"/>
      <c r="Q8985"/>
      <c r="U8985" s="969"/>
      <c r="V8985" s="38"/>
      <c r="W8985" s="38"/>
    </row>
    <row r="8986" spans="1:23" x14ac:dyDescent="0.35">
      <c r="A8986" s="1549">
        <v>78226</v>
      </c>
      <c r="B8986" s="1550">
        <v>0.72</v>
      </c>
      <c r="C8986" s="280" t="s">
        <v>8911</v>
      </c>
      <c r="D8986" s="1"/>
      <c r="E8986" s="976" t="s">
        <v>8689</v>
      </c>
      <c r="F8986" s="3"/>
      <c r="O8986"/>
      <c r="P8986"/>
      <c r="Q8986"/>
      <c r="U8986" s="969"/>
      <c r="V8986" s="38"/>
      <c r="W8986" s="38"/>
    </row>
    <row r="8987" spans="1:23" x14ac:dyDescent="0.35">
      <c r="A8987" s="1549">
        <v>78226</v>
      </c>
      <c r="B8987" s="1550">
        <v>0.72</v>
      </c>
      <c r="C8987" s="295" t="s">
        <v>8912</v>
      </c>
      <c r="D8987" s="1"/>
      <c r="E8987" s="976" t="s">
        <v>8689</v>
      </c>
      <c r="F8987" s="3"/>
      <c r="O8987"/>
      <c r="P8987"/>
      <c r="Q8987"/>
      <c r="U8987" s="969"/>
      <c r="V8987" s="38"/>
      <c r="W8987" s="38"/>
    </row>
    <row r="8988" spans="1:23" x14ac:dyDescent="0.35">
      <c r="A8988" s="1549">
        <v>78227</v>
      </c>
      <c r="B8988" s="1550">
        <v>0.88</v>
      </c>
      <c r="C8988" s="280" t="s">
        <v>8941</v>
      </c>
      <c r="D8988" s="1"/>
      <c r="E8988" s="976" t="s">
        <v>8689</v>
      </c>
      <c r="F8988" s="3"/>
      <c r="O8988"/>
      <c r="P8988"/>
      <c r="Q8988"/>
      <c r="U8988" s="969"/>
      <c r="V8988" s="38"/>
      <c r="W8988" s="38"/>
    </row>
    <row r="8989" spans="1:23" x14ac:dyDescent="0.35">
      <c r="A8989" s="1553">
        <v>78227</v>
      </c>
      <c r="B8989" s="1554">
        <v>0.88</v>
      </c>
      <c r="C8989" s="286" t="s">
        <v>8942</v>
      </c>
      <c r="D8989" s="1"/>
      <c r="E8989" s="976" t="s">
        <v>8689</v>
      </c>
      <c r="F8989" s="3"/>
      <c r="O8989"/>
      <c r="P8989"/>
      <c r="Q8989"/>
      <c r="U8989" s="969"/>
      <c r="V8989" s="38"/>
      <c r="W8989" s="38"/>
    </row>
    <row r="8990" spans="1:23" x14ac:dyDescent="0.35">
      <c r="A8990" s="1549">
        <v>78227</v>
      </c>
      <c r="B8990" s="1550">
        <v>0.88</v>
      </c>
      <c r="C8990" s="45" t="s">
        <v>8943</v>
      </c>
      <c r="D8990" s="1"/>
      <c r="E8990" s="976" t="s">
        <v>8689</v>
      </c>
      <c r="F8990" s="3"/>
      <c r="O8990"/>
      <c r="P8990"/>
      <c r="Q8990"/>
      <c r="U8990" s="969"/>
      <c r="V8990" s="38"/>
      <c r="W8990" s="38"/>
    </row>
    <row r="8991" spans="1:23" x14ac:dyDescent="0.35">
      <c r="A8991" s="1553">
        <v>78230</v>
      </c>
      <c r="B8991" s="1554">
        <v>0.44</v>
      </c>
      <c r="C8991" s="286" t="s">
        <v>8867</v>
      </c>
      <c r="D8991" s="1"/>
      <c r="E8991" s="976" t="s">
        <v>8689</v>
      </c>
      <c r="F8991" s="1115"/>
      <c r="O8991"/>
      <c r="P8991"/>
      <c r="Q8991"/>
      <c r="U8991" s="969"/>
      <c r="V8991" s="38"/>
      <c r="W8991" s="38"/>
    </row>
    <row r="8992" spans="1:23" x14ac:dyDescent="0.35">
      <c r="A8992" s="1549">
        <v>78264</v>
      </c>
      <c r="B8992" s="1550">
        <v>0.77</v>
      </c>
      <c r="C8992" s="45" t="s">
        <v>8920</v>
      </c>
      <c r="D8992" s="1"/>
      <c r="E8992" s="976" t="s">
        <v>8689</v>
      </c>
      <c r="F8992" s="3"/>
      <c r="O8992"/>
      <c r="P8992"/>
      <c r="Q8992"/>
      <c r="U8992" s="969"/>
      <c r="V8992" s="38"/>
      <c r="W8992" s="38"/>
    </row>
    <row r="8993" spans="1:23" x14ac:dyDescent="0.35">
      <c r="A8993" s="1553">
        <v>78278</v>
      </c>
      <c r="B8993" s="1554">
        <v>0.97</v>
      </c>
      <c r="C8993" s="286" t="s">
        <v>8949</v>
      </c>
      <c r="D8993" s="38"/>
      <c r="E8993" s="976" t="s">
        <v>8689</v>
      </c>
      <c r="F8993" s="3"/>
      <c r="O8993"/>
      <c r="P8993"/>
      <c r="Q8993"/>
      <c r="U8993" s="969"/>
      <c r="V8993" s="38"/>
      <c r="W8993" s="38"/>
    </row>
    <row r="8994" spans="1:23" x14ac:dyDescent="0.35">
      <c r="A8994" s="1553">
        <v>78290</v>
      </c>
      <c r="B8994" s="1554">
        <v>0.66</v>
      </c>
      <c r="C8994" s="286" t="s">
        <v>8897</v>
      </c>
      <c r="D8994" s="1"/>
      <c r="E8994" s="976" t="s">
        <v>8689</v>
      </c>
      <c r="F8994" s="3"/>
      <c r="O8994"/>
      <c r="P8994"/>
      <c r="Q8994"/>
      <c r="U8994" s="969"/>
      <c r="V8994" s="38"/>
      <c r="W8994" s="38"/>
    </row>
    <row r="8995" spans="1:23" x14ac:dyDescent="0.35">
      <c r="A8995" s="1553">
        <v>78305</v>
      </c>
      <c r="B8995" s="1554">
        <v>0.81</v>
      </c>
      <c r="C8995" s="286" t="s">
        <v>8931</v>
      </c>
      <c r="D8995" s="1"/>
      <c r="E8995" s="976" t="s">
        <v>8689</v>
      </c>
      <c r="F8995" s="3"/>
      <c r="O8995"/>
      <c r="P8995"/>
      <c r="Q8995"/>
      <c r="U8995" s="969"/>
      <c r="V8995" s="38"/>
      <c r="W8995" s="38"/>
    </row>
    <row r="8996" spans="1:23" x14ac:dyDescent="0.35">
      <c r="A8996" s="1549">
        <v>78306</v>
      </c>
      <c r="B8996" s="1550">
        <v>0.84</v>
      </c>
      <c r="C8996" s="280" t="s">
        <v>8939</v>
      </c>
      <c r="D8996" s="1"/>
      <c r="E8996" s="976" t="s">
        <v>8689</v>
      </c>
      <c r="F8996" s="3"/>
      <c r="O8996"/>
      <c r="P8996"/>
      <c r="Q8996"/>
      <c r="U8996" s="969"/>
      <c r="V8996" s="38"/>
      <c r="W8996" s="38"/>
    </row>
    <row r="8997" spans="1:23" x14ac:dyDescent="0.35">
      <c r="A8997" s="1549">
        <v>78315</v>
      </c>
      <c r="B8997" s="1550">
        <v>0.99</v>
      </c>
      <c r="C8997" s="280" t="s">
        <v>8957</v>
      </c>
      <c r="D8997" s="1"/>
      <c r="E8997" s="976" t="s">
        <v>8689</v>
      </c>
      <c r="F8997" s="3"/>
      <c r="O8997"/>
      <c r="P8997"/>
      <c r="Q8997"/>
      <c r="U8997" s="969"/>
      <c r="V8997" s="38"/>
      <c r="W8997" s="38"/>
    </row>
    <row r="8998" spans="1:23" x14ac:dyDescent="0.35">
      <c r="A8998" s="1549">
        <v>78315</v>
      </c>
      <c r="B8998" s="1550">
        <v>0.99</v>
      </c>
      <c r="C8998" s="280" t="s">
        <v>8958</v>
      </c>
      <c r="D8998" s="1"/>
      <c r="E8998" s="976" t="s">
        <v>8689</v>
      </c>
      <c r="F8998" s="3"/>
      <c r="O8998"/>
      <c r="P8998"/>
      <c r="Q8998"/>
      <c r="U8998" s="969"/>
      <c r="V8998" s="38"/>
      <c r="W8998" s="38"/>
    </row>
    <row r="8999" spans="1:23" x14ac:dyDescent="0.35">
      <c r="A8999" s="1553">
        <v>78458</v>
      </c>
      <c r="B8999" s="1554">
        <v>0.88</v>
      </c>
      <c r="C8999" s="286" t="s">
        <v>8944</v>
      </c>
      <c r="D8999" s="1"/>
      <c r="E8999" s="976" t="s">
        <v>8689</v>
      </c>
      <c r="F8999" s="3"/>
      <c r="O8999"/>
      <c r="P8999"/>
      <c r="Q8999"/>
      <c r="U8999" s="969"/>
      <c r="V8999" s="38"/>
      <c r="W8999" s="38"/>
    </row>
    <row r="9000" spans="1:23" x14ac:dyDescent="0.35">
      <c r="A9000" s="1553">
        <v>78473</v>
      </c>
      <c r="B9000" s="1554">
        <v>1.43</v>
      </c>
      <c r="C9000" s="286" t="s">
        <v>9021</v>
      </c>
      <c r="D9000" s="1"/>
      <c r="E9000" s="976" t="s">
        <v>8689</v>
      </c>
      <c r="F9000" s="1113"/>
      <c r="O9000"/>
      <c r="P9000"/>
      <c r="Q9000"/>
      <c r="U9000" s="969"/>
      <c r="V9000" s="38"/>
      <c r="W9000" s="38"/>
    </row>
    <row r="9001" spans="1:23" x14ac:dyDescent="0.35">
      <c r="A9001" s="1553">
        <v>78580</v>
      </c>
      <c r="B9001" s="1550">
        <v>0.72</v>
      </c>
      <c r="C9001" s="286" t="s">
        <v>8913</v>
      </c>
      <c r="D9001" s="1"/>
      <c r="E9001" s="976" t="s">
        <v>8689</v>
      </c>
      <c r="F9001" s="3"/>
      <c r="O9001"/>
      <c r="P9001"/>
      <c r="Q9001"/>
      <c r="U9001" s="969"/>
      <c r="V9001" s="38"/>
      <c r="W9001" s="38"/>
    </row>
    <row r="9002" spans="1:23" x14ac:dyDescent="0.35">
      <c r="A9002" s="1553">
        <v>78582</v>
      </c>
      <c r="B9002" s="1554">
        <v>1.04</v>
      </c>
      <c r="C9002" s="286" t="s">
        <v>8960</v>
      </c>
      <c r="D9002" s="1"/>
      <c r="E9002" s="976" t="s">
        <v>8689</v>
      </c>
      <c r="F9002" s="3"/>
      <c r="O9002"/>
      <c r="P9002"/>
      <c r="Q9002"/>
      <c r="U9002" s="969"/>
      <c r="V9002" s="38"/>
      <c r="W9002" s="38"/>
    </row>
    <row r="9003" spans="1:23" x14ac:dyDescent="0.35">
      <c r="A9003" s="1549">
        <v>78598</v>
      </c>
      <c r="B9003" s="1550">
        <v>0.83</v>
      </c>
      <c r="C9003" s="280" t="s">
        <v>8937</v>
      </c>
      <c r="D9003" s="1"/>
      <c r="E9003" s="976" t="s">
        <v>8689</v>
      </c>
      <c r="F9003" s="3"/>
      <c r="O9003"/>
      <c r="P9003"/>
      <c r="Q9003"/>
      <c r="U9003" s="969"/>
      <c r="V9003" s="38"/>
      <c r="W9003" s="38"/>
    </row>
    <row r="9004" spans="1:23" x14ac:dyDescent="0.35">
      <c r="A9004" s="1553">
        <v>78598</v>
      </c>
      <c r="B9004" s="1550">
        <v>0.83</v>
      </c>
      <c r="C9004" s="286" t="s">
        <v>8938</v>
      </c>
      <c r="D9004" s="1"/>
      <c r="E9004" s="976" t="s">
        <v>8689</v>
      </c>
      <c r="F9004" s="3"/>
      <c r="O9004"/>
      <c r="P9004"/>
      <c r="Q9004"/>
      <c r="U9004" s="969"/>
      <c r="V9004" s="38"/>
      <c r="W9004" s="38"/>
    </row>
    <row r="9005" spans="1:23" x14ac:dyDescent="0.35">
      <c r="A9005" s="1553">
        <v>78610</v>
      </c>
      <c r="B9005" s="1554">
        <v>0.28999999999999998</v>
      </c>
      <c r="C9005" s="286" t="s">
        <v>8845</v>
      </c>
      <c r="D9005" s="1"/>
      <c r="E9005" s="976" t="s">
        <v>8689</v>
      </c>
      <c r="F9005" s="3"/>
      <c r="O9005"/>
      <c r="P9005"/>
      <c r="Q9005"/>
      <c r="U9005" s="969"/>
      <c r="V9005" s="38"/>
      <c r="W9005" s="38"/>
    </row>
    <row r="9006" spans="1:23" x14ac:dyDescent="0.35">
      <c r="A9006" s="1553">
        <v>78701</v>
      </c>
      <c r="B9006" s="1554">
        <v>0.48</v>
      </c>
      <c r="C9006" s="286" t="s">
        <v>8874</v>
      </c>
      <c r="D9006" s="1"/>
      <c r="E9006" s="976" t="s">
        <v>8689</v>
      </c>
      <c r="F9006" s="1115"/>
      <c r="O9006"/>
      <c r="P9006"/>
      <c r="Q9006"/>
      <c r="U9006" s="969"/>
      <c r="V9006" s="38"/>
      <c r="W9006" s="38"/>
    </row>
    <row r="9007" spans="1:23" x14ac:dyDescent="0.35">
      <c r="A9007" s="1553">
        <v>78707</v>
      </c>
      <c r="B9007" s="1554">
        <v>0.94</v>
      </c>
      <c r="C9007" s="286" t="s">
        <v>8946</v>
      </c>
      <c r="D9007" s="1109"/>
      <c r="E9007" s="976" t="s">
        <v>8689</v>
      </c>
      <c r="F9007" s="3"/>
      <c r="O9007"/>
      <c r="P9007"/>
      <c r="Q9007"/>
      <c r="U9007" s="969"/>
      <c r="V9007" s="38"/>
      <c r="W9007" s="38"/>
    </row>
    <row r="9008" spans="1:23" x14ac:dyDescent="0.35">
      <c r="A9008" s="1553">
        <v>78707</v>
      </c>
      <c r="B9008" s="1554">
        <v>0.94</v>
      </c>
      <c r="C9008" s="286" t="s">
        <v>8947</v>
      </c>
      <c r="D9008" s="1"/>
      <c r="E9008" s="976" t="s">
        <v>8689</v>
      </c>
      <c r="F9008" s="3"/>
      <c r="O9008"/>
      <c r="P9008"/>
      <c r="Q9008"/>
      <c r="U9008" s="969"/>
      <c r="V9008" s="38"/>
      <c r="W9008" s="38"/>
    </row>
    <row r="9009" spans="1:23" x14ac:dyDescent="0.35">
      <c r="A9009" s="1553">
        <v>78708</v>
      </c>
      <c r="B9009" s="1554">
        <v>1.18</v>
      </c>
      <c r="C9009" s="286" t="s">
        <v>8975</v>
      </c>
      <c r="D9009" s="1"/>
      <c r="E9009" s="976" t="s">
        <v>8689</v>
      </c>
      <c r="F9009" s="3"/>
      <c r="O9009"/>
      <c r="P9009"/>
      <c r="Q9009"/>
      <c r="U9009" s="969"/>
      <c r="V9009" s="38"/>
      <c r="W9009" s="38"/>
    </row>
    <row r="9010" spans="1:23" x14ac:dyDescent="0.35">
      <c r="A9010" s="1549">
        <v>78709</v>
      </c>
      <c r="B9010" s="1550">
        <v>1.37</v>
      </c>
      <c r="C9010" s="280" t="s">
        <v>9017</v>
      </c>
      <c r="E9010" s="976" t="s">
        <v>8689</v>
      </c>
      <c r="F9010" s="3"/>
      <c r="O9010"/>
      <c r="P9010"/>
      <c r="Q9010"/>
      <c r="U9010" s="969"/>
      <c r="V9010" s="38"/>
      <c r="W9010" s="38"/>
    </row>
    <row r="9011" spans="1:23" x14ac:dyDescent="0.35">
      <c r="A9011" s="1553">
        <v>78740</v>
      </c>
      <c r="B9011" s="1554">
        <v>0.56000000000000005</v>
      </c>
      <c r="C9011" s="286" t="s">
        <v>8888</v>
      </c>
      <c r="D9011" s="1"/>
      <c r="E9011" s="976" t="s">
        <v>8689</v>
      </c>
      <c r="F9011" s="3"/>
      <c r="O9011"/>
      <c r="P9011"/>
      <c r="Q9011"/>
      <c r="U9011" s="969"/>
      <c r="V9011" s="38"/>
      <c r="W9011" s="38"/>
    </row>
    <row r="9012" spans="1:23" x14ac:dyDescent="0.35">
      <c r="A9012" s="1553">
        <v>78800</v>
      </c>
      <c r="B9012" s="1554">
        <v>0.62</v>
      </c>
      <c r="C9012" s="286" t="s">
        <v>8891</v>
      </c>
      <c r="D9012" s="1"/>
      <c r="E9012" s="976" t="s">
        <v>8689</v>
      </c>
      <c r="F9012" s="3"/>
      <c r="O9012"/>
      <c r="P9012"/>
      <c r="Q9012"/>
      <c r="U9012" s="969"/>
      <c r="V9012" s="38"/>
      <c r="W9012" s="38"/>
    </row>
    <row r="9013" spans="1:23" x14ac:dyDescent="0.35">
      <c r="A9013" s="1553">
        <v>78800</v>
      </c>
      <c r="B9013" s="1554">
        <v>0.62</v>
      </c>
      <c r="C9013" s="286" t="s">
        <v>8892</v>
      </c>
      <c r="D9013" s="1"/>
      <c r="E9013" s="976" t="s">
        <v>8689</v>
      </c>
      <c r="F9013" s="3"/>
      <c r="O9013"/>
      <c r="P9013"/>
      <c r="Q9013"/>
      <c r="U9013" s="969"/>
      <c r="V9013" s="38"/>
      <c r="W9013" s="38"/>
    </row>
    <row r="9014" spans="1:23" x14ac:dyDescent="0.35">
      <c r="A9014" s="1555">
        <v>93306</v>
      </c>
      <c r="B9014" s="1556">
        <v>1.42</v>
      </c>
      <c r="C9014" s="45" t="s">
        <v>9020</v>
      </c>
      <c r="D9014" s="1"/>
      <c r="E9014" s="976" t="s">
        <v>8689</v>
      </c>
      <c r="F9014" s="3"/>
      <c r="O9014"/>
      <c r="P9014"/>
      <c r="Q9014"/>
      <c r="U9014" s="969"/>
      <c r="V9014" s="38"/>
      <c r="W9014" s="38"/>
    </row>
    <row r="9015" spans="1:23" x14ac:dyDescent="0.35">
      <c r="A9015" s="1549">
        <v>93880</v>
      </c>
      <c r="B9015" s="1550">
        <v>0.78</v>
      </c>
      <c r="C9015" s="45" t="s">
        <v>8923</v>
      </c>
      <c r="D9015" s="1"/>
      <c r="E9015" s="976" t="s">
        <v>8689</v>
      </c>
      <c r="F9015" s="3"/>
      <c r="O9015"/>
      <c r="P9015"/>
      <c r="Q9015"/>
      <c r="U9015" s="969"/>
      <c r="V9015" s="38"/>
      <c r="W9015" s="38"/>
    </row>
    <row r="9016" spans="1:23" x14ac:dyDescent="0.35">
      <c r="A9016" s="1553">
        <v>93886</v>
      </c>
      <c r="B9016" s="1554">
        <v>0.88</v>
      </c>
      <c r="C9016" s="286" t="s">
        <v>8945</v>
      </c>
      <c r="D9016" s="1"/>
      <c r="E9016" s="976" t="s">
        <v>8689</v>
      </c>
      <c r="F9016" s="3"/>
      <c r="O9016"/>
      <c r="P9016"/>
      <c r="Q9016"/>
      <c r="U9016" s="969"/>
      <c r="V9016" s="38"/>
      <c r="W9016" s="38"/>
    </row>
    <row r="9017" spans="1:23" x14ac:dyDescent="0.35">
      <c r="A9017" s="1549">
        <v>93923</v>
      </c>
      <c r="B9017" s="1550">
        <v>0.44</v>
      </c>
      <c r="C9017" s="280" t="s">
        <v>8868</v>
      </c>
      <c r="D9017" s="1"/>
      <c r="E9017" s="976" t="s">
        <v>8689</v>
      </c>
      <c r="F9017" s="3"/>
      <c r="O9017"/>
      <c r="P9017"/>
      <c r="Q9017"/>
      <c r="U9017" s="969"/>
      <c r="V9017" s="38"/>
      <c r="W9017" s="38"/>
    </row>
    <row r="9018" spans="1:23" x14ac:dyDescent="0.35">
      <c r="A9018" s="1549">
        <v>93925</v>
      </c>
      <c r="B9018" s="1550">
        <v>0.78</v>
      </c>
      <c r="C9018" s="45" t="s">
        <v>8924</v>
      </c>
      <c r="D9018" s="1"/>
      <c r="E9018" s="976" t="s">
        <v>8689</v>
      </c>
      <c r="F9018" s="3"/>
      <c r="O9018"/>
      <c r="P9018"/>
      <c r="Q9018"/>
      <c r="U9018" s="969"/>
      <c r="V9018" s="38"/>
      <c r="W9018" s="38"/>
    </row>
    <row r="9019" spans="1:23" x14ac:dyDescent="0.35">
      <c r="A9019" s="1549">
        <v>93926</v>
      </c>
      <c r="B9019" s="1550">
        <v>0.49</v>
      </c>
      <c r="C9019" s="45" t="s">
        <v>8877</v>
      </c>
      <c r="D9019" s="1"/>
      <c r="E9019" s="976" t="s">
        <v>8689</v>
      </c>
      <c r="F9019" s="3"/>
      <c r="O9019"/>
      <c r="P9019"/>
      <c r="Q9019"/>
      <c r="U9019" s="969"/>
      <c r="V9019" s="38"/>
      <c r="W9019" s="38"/>
    </row>
    <row r="9020" spans="1:23" x14ac:dyDescent="0.35">
      <c r="A9020" s="1549">
        <v>93926</v>
      </c>
      <c r="B9020" s="1550">
        <v>0.49</v>
      </c>
      <c r="C9020" s="45" t="s">
        <v>8878</v>
      </c>
      <c r="D9020" s="1"/>
      <c r="E9020" s="976" t="s">
        <v>8689</v>
      </c>
      <c r="F9020" s="3"/>
      <c r="O9020"/>
      <c r="P9020"/>
      <c r="Q9020"/>
      <c r="U9020" s="969"/>
      <c r="V9020" s="38"/>
      <c r="W9020" s="38"/>
    </row>
    <row r="9021" spans="1:23" x14ac:dyDescent="0.35">
      <c r="A9021" s="1553">
        <v>93930</v>
      </c>
      <c r="B9021" s="1554">
        <v>0.78</v>
      </c>
      <c r="C9021" s="286" t="s">
        <v>8925</v>
      </c>
      <c r="D9021" s="1"/>
      <c r="E9021" s="976" t="s">
        <v>8689</v>
      </c>
      <c r="F9021" s="3"/>
      <c r="O9021"/>
      <c r="P9021"/>
      <c r="Q9021"/>
      <c r="U9021" s="969"/>
      <c r="V9021" s="38"/>
      <c r="W9021" s="38"/>
    </row>
    <row r="9022" spans="1:23" x14ac:dyDescent="0.35">
      <c r="A9022" s="1553">
        <v>93930</v>
      </c>
      <c r="B9022" s="1554">
        <v>0.78</v>
      </c>
      <c r="C9022" s="286" t="s">
        <v>8926</v>
      </c>
      <c r="D9022" s="1"/>
      <c r="E9022" s="976" t="s">
        <v>8689</v>
      </c>
      <c r="O9022"/>
      <c r="P9022"/>
      <c r="Q9022"/>
      <c r="U9022" s="969"/>
      <c r="V9022" s="38"/>
      <c r="W9022" s="38"/>
    </row>
    <row r="9023" spans="1:23" x14ac:dyDescent="0.35">
      <c r="A9023" s="1553">
        <v>93931</v>
      </c>
      <c r="B9023" s="1554">
        <v>0.49</v>
      </c>
      <c r="C9023" s="286" t="s">
        <v>8879</v>
      </c>
      <c r="D9023" s="1"/>
      <c r="E9023" s="976" t="s">
        <v>8689</v>
      </c>
      <c r="F9023" s="3"/>
      <c r="O9023"/>
      <c r="P9023"/>
      <c r="Q9023"/>
      <c r="U9023" s="969"/>
      <c r="V9023" s="38"/>
      <c r="W9023" s="38"/>
    </row>
    <row r="9024" spans="1:23" x14ac:dyDescent="0.35">
      <c r="A9024" s="1553">
        <v>93931</v>
      </c>
      <c r="B9024" s="1550">
        <v>0.49</v>
      </c>
      <c r="C9024" s="286" t="s">
        <v>8880</v>
      </c>
      <c r="D9024" s="1"/>
      <c r="E9024" s="976" t="s">
        <v>8689</v>
      </c>
      <c r="F9024" s="3"/>
      <c r="O9024"/>
      <c r="P9024"/>
      <c r="Q9024"/>
      <c r="U9024" s="969"/>
      <c r="V9024" s="38"/>
      <c r="W9024" s="38"/>
    </row>
    <row r="9025" spans="1:23" x14ac:dyDescent="0.35">
      <c r="A9025" s="1553">
        <v>93931</v>
      </c>
      <c r="B9025" s="1550">
        <v>0.49</v>
      </c>
      <c r="C9025" s="286" t="s">
        <v>8881</v>
      </c>
      <c r="D9025" s="1"/>
      <c r="E9025" s="976" t="s">
        <v>8689</v>
      </c>
      <c r="F9025" s="3"/>
      <c r="O9025"/>
      <c r="P9025"/>
      <c r="Q9025"/>
      <c r="U9025" s="969"/>
      <c r="V9025" s="38"/>
      <c r="W9025" s="38"/>
    </row>
    <row r="9026" spans="1:23" x14ac:dyDescent="0.35">
      <c r="A9026" s="1549">
        <v>93970</v>
      </c>
      <c r="B9026" s="1550">
        <v>0.68</v>
      </c>
      <c r="C9026" s="45" t="s">
        <v>8909</v>
      </c>
      <c r="D9026" s="1114"/>
      <c r="E9026" s="976" t="s">
        <v>8689</v>
      </c>
      <c r="F9026" s="3"/>
      <c r="O9026"/>
      <c r="P9026"/>
      <c r="Q9026"/>
      <c r="U9026" s="969"/>
      <c r="V9026" s="38"/>
      <c r="W9026" s="38"/>
    </row>
    <row r="9027" spans="1:23" x14ac:dyDescent="0.35">
      <c r="A9027" s="1549">
        <v>93971</v>
      </c>
      <c r="B9027" s="1550">
        <v>0.44</v>
      </c>
      <c r="C9027" s="45" t="s">
        <v>8869</v>
      </c>
      <c r="D9027" s="1"/>
      <c r="E9027" s="976" t="s">
        <v>8689</v>
      </c>
      <c r="F9027" s="3"/>
      <c r="O9027"/>
      <c r="P9027"/>
      <c r="Q9027"/>
      <c r="U9027" s="969"/>
      <c r="V9027" s="38"/>
      <c r="W9027" s="38"/>
    </row>
    <row r="9028" spans="1:23" x14ac:dyDescent="0.35">
      <c r="A9028" s="1549">
        <v>93971</v>
      </c>
      <c r="B9028" s="1550">
        <v>0.44</v>
      </c>
      <c r="C9028" s="45" t="s">
        <v>8870</v>
      </c>
      <c r="D9028" s="1"/>
      <c r="E9028" s="976" t="s">
        <v>8689</v>
      </c>
      <c r="F9028" s="3"/>
      <c r="O9028"/>
      <c r="P9028"/>
      <c r="Q9028"/>
      <c r="U9028" s="969"/>
      <c r="V9028" s="38"/>
      <c r="W9028" s="38"/>
    </row>
    <row r="9029" spans="1:23" x14ac:dyDescent="0.35">
      <c r="A9029" s="1549" t="s">
        <v>1275</v>
      </c>
      <c r="B9029" s="1550">
        <v>3.1799999999999997</v>
      </c>
      <c r="C9029" s="45" t="s">
        <v>9098</v>
      </c>
      <c r="D9029" s="1"/>
      <c r="E9029" s="976" t="s">
        <v>8689</v>
      </c>
      <c r="F9029" s="3"/>
      <c r="O9029"/>
      <c r="P9029"/>
      <c r="Q9029"/>
      <c r="U9029" s="969"/>
      <c r="V9029" s="38"/>
      <c r="W9029" s="38"/>
    </row>
    <row r="9030" spans="1:23" x14ac:dyDescent="0.35">
      <c r="A9030" s="1549" t="s">
        <v>26</v>
      </c>
      <c r="B9030" s="1550">
        <v>0.36</v>
      </c>
      <c r="C9030" s="280" t="s">
        <v>8862</v>
      </c>
      <c r="D9030" s="1"/>
      <c r="E9030" s="976" t="s">
        <v>8689</v>
      </c>
      <c r="F9030" s="3"/>
      <c r="O9030"/>
      <c r="P9030"/>
      <c r="Q9030"/>
      <c r="U9030" s="969"/>
      <c r="V9030" s="38"/>
      <c r="W9030" s="38"/>
    </row>
    <row r="9031" spans="1:23" x14ac:dyDescent="0.35">
      <c r="A9031" s="1549" t="s">
        <v>8857</v>
      </c>
      <c r="B9031" s="1550">
        <v>0.32</v>
      </c>
      <c r="C9031" s="280" t="s">
        <v>8858</v>
      </c>
      <c r="D9031" s="1"/>
      <c r="E9031" s="976" t="s">
        <v>8689</v>
      </c>
      <c r="F9031" s="1109"/>
      <c r="O9031"/>
      <c r="P9031"/>
      <c r="Q9031"/>
      <c r="U9031" s="969"/>
      <c r="V9031" s="38"/>
      <c r="W9031" s="38"/>
    </row>
    <row r="9032" spans="1:23" x14ac:dyDescent="0.35">
      <c r="A9032" s="1549" t="s">
        <v>4719</v>
      </c>
      <c r="B9032" s="1550">
        <v>0.26</v>
      </c>
      <c r="C9032" s="280" t="s">
        <v>8835</v>
      </c>
      <c r="E9032" s="976" t="s">
        <v>8689</v>
      </c>
      <c r="F9032" s="3"/>
      <c r="O9032"/>
      <c r="P9032"/>
      <c r="Q9032"/>
      <c r="U9032" s="969"/>
      <c r="V9032" s="38"/>
      <c r="W9032" s="38"/>
    </row>
    <row r="9033" spans="1:23" x14ac:dyDescent="0.35">
      <c r="A9033" s="1549" t="s">
        <v>2070</v>
      </c>
      <c r="B9033" s="1550">
        <v>1.34</v>
      </c>
      <c r="C9033" s="45" t="s">
        <v>9014</v>
      </c>
      <c r="E9033" s="976" t="s">
        <v>8689</v>
      </c>
      <c r="F9033" s="3"/>
      <c r="O9033"/>
      <c r="P9033"/>
      <c r="Q9033"/>
      <c r="U9033" s="969"/>
      <c r="V9033" s="38"/>
      <c r="W9033" s="38"/>
    </row>
    <row r="9034" spans="1:23" x14ac:dyDescent="0.35">
      <c r="A9034" s="1549" t="s">
        <v>2070</v>
      </c>
      <c r="B9034" s="1550">
        <v>1.34</v>
      </c>
      <c r="C9034" s="45" t="s">
        <v>9015</v>
      </c>
      <c r="D9034" s="1"/>
      <c r="E9034" s="976" t="s">
        <v>8689</v>
      </c>
      <c r="F9034" s="3"/>
      <c r="O9034"/>
      <c r="P9034"/>
      <c r="Q9034"/>
      <c r="U9034" s="969"/>
      <c r="V9034" s="38"/>
      <c r="W9034" s="38"/>
    </row>
    <row r="9035" spans="1:23" x14ac:dyDescent="0.35">
      <c r="A9035" s="1553" t="s">
        <v>3580</v>
      </c>
      <c r="B9035" s="1554">
        <v>1.57</v>
      </c>
      <c r="C9035" s="286" t="s">
        <v>9033</v>
      </c>
      <c r="D9035" s="1"/>
      <c r="E9035" s="976" t="s">
        <v>8689</v>
      </c>
      <c r="F9035" s="3"/>
      <c r="O9035"/>
      <c r="P9035"/>
      <c r="Q9035"/>
      <c r="U9035" s="969"/>
      <c r="V9035" s="38"/>
      <c r="W9035" s="38"/>
    </row>
    <row r="9036" spans="1:23" x14ac:dyDescent="0.35">
      <c r="A9036" s="1549" t="s">
        <v>863</v>
      </c>
      <c r="B9036" s="1550">
        <v>1.33</v>
      </c>
      <c r="C9036" s="45" t="s">
        <v>9008</v>
      </c>
      <c r="E9036" s="976" t="s">
        <v>8689</v>
      </c>
      <c r="F9036" s="3"/>
      <c r="O9036"/>
      <c r="P9036"/>
      <c r="Q9036"/>
      <c r="U9036" s="969"/>
      <c r="V9036" s="38"/>
      <c r="W9036" s="38"/>
    </row>
    <row r="9037" spans="1:23" x14ac:dyDescent="0.35">
      <c r="A9037" s="1549" t="s">
        <v>863</v>
      </c>
      <c r="B9037" s="1550">
        <v>1.33</v>
      </c>
      <c r="C9037" s="45" t="s">
        <v>9009</v>
      </c>
      <c r="E9037" s="976" t="s">
        <v>8689</v>
      </c>
      <c r="F9037" s="3"/>
      <c r="O9037"/>
      <c r="P9037"/>
      <c r="Q9037"/>
      <c r="U9037" s="969"/>
      <c r="V9037" s="38"/>
      <c r="W9037" s="38"/>
    </row>
    <row r="9038" spans="1:23" x14ac:dyDescent="0.35">
      <c r="A9038" s="1549" t="s">
        <v>863</v>
      </c>
      <c r="B9038" s="1550">
        <v>1.33</v>
      </c>
      <c r="C9038" s="45" t="s">
        <v>9010</v>
      </c>
      <c r="D9038" s="1"/>
      <c r="E9038" s="976" t="s">
        <v>8689</v>
      </c>
      <c r="F9038" s="3"/>
      <c r="O9038"/>
      <c r="P9038"/>
      <c r="Q9038"/>
      <c r="U9038" s="969"/>
      <c r="V9038" s="38"/>
      <c r="W9038" s="38"/>
    </row>
    <row r="9039" spans="1:23" x14ac:dyDescent="0.35">
      <c r="A9039" s="1553" t="s">
        <v>863</v>
      </c>
      <c r="B9039" s="1554">
        <v>1.33</v>
      </c>
      <c r="C9039" s="286" t="s">
        <v>9011</v>
      </c>
      <c r="E9039" s="976" t="s">
        <v>8689</v>
      </c>
      <c r="F9039" s="3"/>
      <c r="O9039"/>
      <c r="P9039"/>
      <c r="Q9039"/>
      <c r="U9039" s="969"/>
      <c r="V9039" s="38"/>
      <c r="W9039" s="38"/>
    </row>
    <row r="9040" spans="1:23" x14ac:dyDescent="0.35">
      <c r="A9040" s="1549" t="s">
        <v>863</v>
      </c>
      <c r="B9040" s="1550">
        <v>1.33</v>
      </c>
      <c r="C9040" s="280" t="s">
        <v>9012</v>
      </c>
      <c r="E9040" s="976" t="s">
        <v>8689</v>
      </c>
      <c r="F9040" s="3"/>
      <c r="O9040"/>
      <c r="P9040"/>
      <c r="Q9040"/>
      <c r="U9040" s="969"/>
      <c r="V9040" s="38"/>
      <c r="W9040" s="38"/>
    </row>
    <row r="9041" spans="1:23" x14ac:dyDescent="0.35">
      <c r="A9041" s="1549" t="s">
        <v>863</v>
      </c>
      <c r="B9041" s="1550">
        <v>1.33</v>
      </c>
      <c r="C9041" s="286" t="s">
        <v>9013</v>
      </c>
      <c r="E9041" s="976" t="s">
        <v>8689</v>
      </c>
      <c r="F9041" s="3"/>
      <c r="O9041"/>
      <c r="P9041"/>
      <c r="Q9041"/>
      <c r="U9041" s="969"/>
      <c r="V9041" s="38"/>
      <c r="W9041" s="38"/>
    </row>
    <row r="9042" spans="1:23" x14ac:dyDescent="0.35">
      <c r="A9042" s="1549" t="s">
        <v>1199</v>
      </c>
      <c r="B9042" s="1550">
        <v>1.57</v>
      </c>
      <c r="C9042" s="280" t="s">
        <v>9031</v>
      </c>
      <c r="D9042" s="1"/>
      <c r="E9042" s="976" t="s">
        <v>8689</v>
      </c>
      <c r="F9042" s="3"/>
      <c r="O9042"/>
      <c r="P9042"/>
      <c r="Q9042"/>
      <c r="U9042" s="969"/>
      <c r="V9042" s="38"/>
      <c r="W9042" s="38"/>
    </row>
    <row r="9043" spans="1:23" x14ac:dyDescent="0.35">
      <c r="A9043" s="1549" t="s">
        <v>1199</v>
      </c>
      <c r="B9043" s="1550">
        <v>1.57</v>
      </c>
      <c r="C9043" s="280" t="s">
        <v>9032</v>
      </c>
      <c r="D9043" s="1"/>
      <c r="E9043" s="976" t="s">
        <v>8689</v>
      </c>
      <c r="F9043" s="3"/>
      <c r="O9043"/>
      <c r="P9043"/>
      <c r="Q9043"/>
      <c r="U9043" s="969"/>
      <c r="V9043" s="38"/>
      <c r="W9043" s="38"/>
    </row>
    <row r="9044" spans="1:23" x14ac:dyDescent="0.35">
      <c r="A9044" s="1549" t="s">
        <v>1199</v>
      </c>
      <c r="B9044" s="1550">
        <v>1.57</v>
      </c>
      <c r="C9044" s="280" t="s">
        <v>9033</v>
      </c>
      <c r="D9044" s="1"/>
      <c r="E9044" s="976" t="s">
        <v>8689</v>
      </c>
      <c r="F9044" s="3"/>
      <c r="O9044"/>
      <c r="P9044"/>
      <c r="Q9044"/>
      <c r="U9044" s="969"/>
      <c r="V9044" s="38"/>
      <c r="W9044" s="38"/>
    </row>
    <row r="9045" spans="1:23" x14ac:dyDescent="0.35">
      <c r="A9045" s="1343">
        <v>70543</v>
      </c>
      <c r="B9045" s="1344">
        <v>2.1</v>
      </c>
      <c r="C9045" s="1078" t="s">
        <v>9122</v>
      </c>
      <c r="D9045" s="1"/>
      <c r="E9045" s="1" t="s">
        <v>9100</v>
      </c>
      <c r="F9045" s="3"/>
      <c r="O9045"/>
      <c r="P9045"/>
      <c r="Q9045"/>
      <c r="U9045" s="969"/>
      <c r="V9045" s="38"/>
      <c r="W9045" s="38"/>
    </row>
    <row r="9046" spans="1:23" x14ac:dyDescent="0.35">
      <c r="A9046" s="1343">
        <v>70551</v>
      </c>
      <c r="B9046" s="1344">
        <v>1.44</v>
      </c>
      <c r="C9046" s="1074" t="s">
        <v>9121</v>
      </c>
      <c r="D9046" s="1"/>
      <c r="E9046" s="1" t="s">
        <v>9100</v>
      </c>
      <c r="F9046" s="3"/>
      <c r="O9046"/>
      <c r="P9046"/>
      <c r="Q9046"/>
      <c r="U9046" s="969"/>
      <c r="V9046" s="38"/>
      <c r="W9046" s="38"/>
    </row>
    <row r="9047" spans="1:23" x14ac:dyDescent="0.35">
      <c r="A9047" s="1343">
        <v>71045</v>
      </c>
      <c r="B9047" s="1344">
        <v>0.18</v>
      </c>
      <c r="C9047" s="1074" t="s">
        <v>9113</v>
      </c>
      <c r="D9047" s="1"/>
      <c r="E9047" s="1" t="s">
        <v>9100</v>
      </c>
      <c r="F9047" s="3"/>
      <c r="O9047"/>
      <c r="P9047"/>
      <c r="Q9047"/>
      <c r="U9047" s="969"/>
      <c r="V9047" s="38"/>
      <c r="W9047" s="38"/>
    </row>
    <row r="9048" spans="1:23" x14ac:dyDescent="0.35">
      <c r="A9048" s="1343">
        <v>72040</v>
      </c>
      <c r="B9048" s="1344">
        <v>0.21</v>
      </c>
      <c r="C9048" s="1078" t="s">
        <v>9114</v>
      </c>
      <c r="D9048" s="1"/>
      <c r="E9048" s="1" t="s">
        <v>9100</v>
      </c>
      <c r="F9048" s="3"/>
      <c r="O9048"/>
      <c r="P9048"/>
      <c r="Q9048"/>
      <c r="U9048" s="969"/>
      <c r="V9048" s="38"/>
      <c r="W9048" s="38"/>
    </row>
    <row r="9049" spans="1:23" x14ac:dyDescent="0.35">
      <c r="A9049" s="1343">
        <v>72197</v>
      </c>
      <c r="B9049" s="1344">
        <v>2.15</v>
      </c>
      <c r="C9049" s="1078" t="s">
        <v>9123</v>
      </c>
      <c r="D9049" s="1"/>
      <c r="E9049" s="1" t="s">
        <v>9100</v>
      </c>
      <c r="F9049" s="3"/>
      <c r="O9049"/>
      <c r="P9049"/>
      <c r="Q9049"/>
      <c r="U9049" s="969"/>
      <c r="V9049" s="38"/>
      <c r="W9049" s="38"/>
    </row>
    <row r="9050" spans="1:23" x14ac:dyDescent="0.35">
      <c r="A9050" s="1343">
        <v>72197</v>
      </c>
      <c r="B9050" s="1344">
        <v>2.15</v>
      </c>
      <c r="C9050" s="1078" t="s">
        <v>9124</v>
      </c>
      <c r="D9050" s="1"/>
      <c r="E9050" s="1" t="s">
        <v>9100</v>
      </c>
      <c r="F9050" s="3"/>
      <c r="O9050"/>
      <c r="P9050"/>
      <c r="Q9050"/>
      <c r="U9050" s="969"/>
      <c r="V9050" s="38"/>
      <c r="W9050" s="38"/>
    </row>
    <row r="9051" spans="1:23" x14ac:dyDescent="0.35">
      <c r="A9051" s="1343">
        <v>72200</v>
      </c>
      <c r="B9051" s="1344">
        <v>0.17</v>
      </c>
      <c r="C9051" s="1078" t="s">
        <v>9110</v>
      </c>
      <c r="D9051" s="1"/>
      <c r="E9051" s="1" t="s">
        <v>9100</v>
      </c>
      <c r="F9051" s="3"/>
      <c r="O9051"/>
      <c r="P9051"/>
      <c r="Q9051"/>
      <c r="U9051" s="969"/>
      <c r="V9051" s="38"/>
      <c r="W9051" s="38"/>
    </row>
    <row r="9052" spans="1:23" x14ac:dyDescent="0.35">
      <c r="A9052" s="1343">
        <v>72200</v>
      </c>
      <c r="B9052" s="1344">
        <v>0.17</v>
      </c>
      <c r="C9052" s="1078" t="s">
        <v>9111</v>
      </c>
      <c r="D9052" s="1"/>
      <c r="E9052" s="1" t="s">
        <v>9100</v>
      </c>
      <c r="F9052" s="3"/>
      <c r="O9052"/>
      <c r="P9052"/>
      <c r="Q9052"/>
      <c r="U9052" s="969"/>
      <c r="V9052" s="38"/>
      <c r="W9052" s="38"/>
    </row>
    <row r="9053" spans="1:23" x14ac:dyDescent="0.35">
      <c r="A9053" s="1343">
        <v>73070</v>
      </c>
      <c r="B9053" s="1344">
        <v>0.16</v>
      </c>
      <c r="C9053" s="1078" t="s">
        <v>9099</v>
      </c>
      <c r="D9053" s="1"/>
      <c r="E9053" s="1" t="s">
        <v>9100</v>
      </c>
      <c r="F9053" s="3"/>
      <c r="O9053"/>
      <c r="P9053"/>
      <c r="Q9053"/>
      <c r="U9053" s="969"/>
      <c r="V9053" s="38"/>
      <c r="W9053" s="38"/>
    </row>
    <row r="9054" spans="1:23" x14ac:dyDescent="0.35">
      <c r="A9054" s="1343">
        <v>73070</v>
      </c>
      <c r="B9054" s="1344">
        <v>0.16</v>
      </c>
      <c r="C9054" s="1078" t="s">
        <v>9101</v>
      </c>
      <c r="D9054" s="1"/>
      <c r="E9054" s="1" t="s">
        <v>9100</v>
      </c>
      <c r="F9054" s="3"/>
      <c r="O9054"/>
      <c r="P9054"/>
      <c r="Q9054"/>
      <c r="U9054" s="969"/>
      <c r="V9054" s="38"/>
      <c r="W9054" s="38"/>
    </row>
    <row r="9055" spans="1:23" x14ac:dyDescent="0.35">
      <c r="A9055" s="1343">
        <v>73070</v>
      </c>
      <c r="B9055" s="1344">
        <v>0.16</v>
      </c>
      <c r="C9055" s="1078" t="s">
        <v>9102</v>
      </c>
      <c r="D9055" s="1"/>
      <c r="E9055" s="1" t="s">
        <v>9100</v>
      </c>
      <c r="F9055" s="3"/>
      <c r="O9055"/>
      <c r="P9055"/>
      <c r="Q9055"/>
      <c r="U9055" s="969"/>
      <c r="V9055" s="38"/>
      <c r="W9055" s="38"/>
    </row>
    <row r="9056" spans="1:23" x14ac:dyDescent="0.35">
      <c r="A9056" s="1343">
        <v>73070</v>
      </c>
      <c r="B9056" s="1344">
        <v>0.16</v>
      </c>
      <c r="C9056" s="1078" t="s">
        <v>9103</v>
      </c>
      <c r="D9056" s="1"/>
      <c r="E9056" s="1" t="s">
        <v>9100</v>
      </c>
      <c r="F9056" s="3"/>
      <c r="O9056"/>
      <c r="P9056"/>
      <c r="Q9056"/>
      <c r="U9056" s="969"/>
      <c r="V9056" s="38"/>
      <c r="W9056" s="38"/>
    </row>
    <row r="9057" spans="1:23" x14ac:dyDescent="0.35">
      <c r="A9057" s="1343">
        <v>73090</v>
      </c>
      <c r="B9057" s="1344">
        <v>0.16</v>
      </c>
      <c r="C9057" s="1078" t="s">
        <v>9104</v>
      </c>
      <c r="D9057" s="1"/>
      <c r="E9057" s="1" t="s">
        <v>9100</v>
      </c>
      <c r="F9057" s="3"/>
      <c r="O9057"/>
      <c r="P9057"/>
      <c r="Q9057"/>
      <c r="U9057" s="969"/>
      <c r="V9057" s="38"/>
      <c r="W9057" s="38"/>
    </row>
    <row r="9058" spans="1:23" x14ac:dyDescent="0.35">
      <c r="A9058" s="1343">
        <v>73090</v>
      </c>
      <c r="B9058" s="1344">
        <v>0.16</v>
      </c>
      <c r="C9058" s="1078" t="s">
        <v>9105</v>
      </c>
      <c r="D9058" s="1"/>
      <c r="E9058" s="1" t="s">
        <v>9100</v>
      </c>
      <c r="F9058" s="3"/>
      <c r="O9058"/>
      <c r="P9058"/>
      <c r="Q9058"/>
      <c r="U9058" s="969"/>
      <c r="V9058" s="38"/>
      <c r="W9058" s="38"/>
    </row>
    <row r="9059" spans="1:23" x14ac:dyDescent="0.35">
      <c r="A9059" s="1343">
        <v>73100</v>
      </c>
      <c r="B9059" s="1344">
        <v>0.16</v>
      </c>
      <c r="C9059" s="1078" t="s">
        <v>9106</v>
      </c>
      <c r="D9059" s="1"/>
      <c r="E9059" s="1" t="s">
        <v>9100</v>
      </c>
      <c r="F9059" s="3"/>
      <c r="O9059"/>
      <c r="P9059"/>
      <c r="Q9059"/>
      <c r="U9059" s="969"/>
      <c r="V9059" s="38"/>
      <c r="W9059" s="38"/>
    </row>
    <row r="9060" spans="1:23" x14ac:dyDescent="0.35">
      <c r="A9060" s="1343">
        <v>73100</v>
      </c>
      <c r="B9060" s="1344">
        <v>0.16</v>
      </c>
      <c r="C9060" s="1078" t="s">
        <v>9107</v>
      </c>
      <c r="D9060" s="1"/>
      <c r="E9060" s="1" t="s">
        <v>9100</v>
      </c>
      <c r="F9060" s="3"/>
      <c r="O9060"/>
      <c r="P9060"/>
      <c r="Q9060"/>
      <c r="U9060" s="969"/>
      <c r="V9060" s="38"/>
      <c r="W9060" s="38"/>
    </row>
    <row r="9061" spans="1:23" x14ac:dyDescent="0.35">
      <c r="A9061" s="1343">
        <v>73120</v>
      </c>
      <c r="B9061" s="1344">
        <v>0.16</v>
      </c>
      <c r="C9061" s="1078" t="s">
        <v>9108</v>
      </c>
      <c r="D9061" s="1"/>
      <c r="E9061" s="1" t="s">
        <v>9100</v>
      </c>
      <c r="F9061" s="3"/>
      <c r="O9061"/>
      <c r="P9061"/>
      <c r="Q9061"/>
      <c r="U9061" s="969"/>
      <c r="V9061" s="38"/>
      <c r="W9061" s="38"/>
    </row>
    <row r="9062" spans="1:23" x14ac:dyDescent="0.35">
      <c r="A9062" s="1343">
        <v>73120</v>
      </c>
      <c r="B9062" s="1344">
        <v>0.16</v>
      </c>
      <c r="C9062" s="1078" t="s">
        <v>9109</v>
      </c>
      <c r="D9062" s="1"/>
      <c r="E9062" s="1" t="s">
        <v>9100</v>
      </c>
      <c r="F9062" s="3"/>
      <c r="O9062"/>
      <c r="P9062"/>
      <c r="Q9062"/>
      <c r="U9062" s="969"/>
      <c r="V9062" s="38"/>
      <c r="W9062" s="38"/>
    </row>
    <row r="9063" spans="1:23" x14ac:dyDescent="0.35">
      <c r="A9063" s="1343">
        <v>73130</v>
      </c>
      <c r="B9063" s="1344">
        <v>0.17</v>
      </c>
      <c r="C9063" s="1078" t="s">
        <v>9112</v>
      </c>
      <c r="D9063" s="1"/>
      <c r="E9063" s="1" t="s">
        <v>9100</v>
      </c>
      <c r="F9063" s="3"/>
      <c r="O9063"/>
      <c r="P9063"/>
      <c r="Q9063"/>
      <c r="U9063" s="969"/>
      <c r="V9063" s="38"/>
      <c r="W9063" s="38"/>
    </row>
    <row r="9064" spans="1:23" x14ac:dyDescent="0.35">
      <c r="A9064" s="1343">
        <v>73221</v>
      </c>
      <c r="B9064" s="1344">
        <v>1.32</v>
      </c>
      <c r="C9064" s="1074" t="s">
        <v>9115</v>
      </c>
      <c r="D9064" s="1"/>
      <c r="E9064" s="1" t="s">
        <v>9100</v>
      </c>
      <c r="O9064"/>
      <c r="P9064"/>
      <c r="Q9064"/>
      <c r="U9064" s="969"/>
      <c r="V9064" s="38"/>
      <c r="W9064" s="38"/>
    </row>
    <row r="9065" spans="1:23" x14ac:dyDescent="0.35">
      <c r="A9065" s="1343">
        <v>73221</v>
      </c>
      <c r="B9065" s="1344">
        <v>1.32</v>
      </c>
      <c r="C9065" s="1074" t="s">
        <v>9116</v>
      </c>
      <c r="D9065" s="1"/>
      <c r="E9065" s="1" t="s">
        <v>9100</v>
      </c>
      <c r="F9065" s="3"/>
      <c r="O9065"/>
      <c r="P9065"/>
      <c r="Q9065"/>
      <c r="U9065" s="969"/>
      <c r="V9065" s="38"/>
      <c r="W9065" s="38"/>
    </row>
    <row r="9066" spans="1:23" x14ac:dyDescent="0.35">
      <c r="A9066" s="1343">
        <v>73721</v>
      </c>
      <c r="B9066" s="1344">
        <v>1.32</v>
      </c>
      <c r="C9066" s="1074" t="s">
        <v>9117</v>
      </c>
      <c r="D9066" s="1"/>
      <c r="E9066" s="1" t="s">
        <v>9100</v>
      </c>
      <c r="F9066" s="3"/>
      <c r="O9066"/>
      <c r="P9066"/>
      <c r="Q9066"/>
      <c r="U9066" s="969"/>
      <c r="V9066" s="38"/>
      <c r="W9066" s="38"/>
    </row>
    <row r="9067" spans="1:23" x14ac:dyDescent="0.35">
      <c r="A9067" s="1343">
        <v>73721</v>
      </c>
      <c r="B9067" s="1344">
        <v>1.32</v>
      </c>
      <c r="C9067" s="1074" t="s">
        <v>9118</v>
      </c>
      <c r="D9067" s="1"/>
      <c r="E9067" s="1" t="s">
        <v>9100</v>
      </c>
      <c r="O9067"/>
      <c r="P9067"/>
      <c r="Q9067"/>
      <c r="U9067" s="969"/>
      <c r="V9067" s="38"/>
      <c r="W9067" s="38"/>
    </row>
    <row r="9068" spans="1:23" x14ac:dyDescent="0.35">
      <c r="A9068" s="1343">
        <v>73721</v>
      </c>
      <c r="B9068" s="1344">
        <v>1.32</v>
      </c>
      <c r="C9068" s="1074" t="s">
        <v>9119</v>
      </c>
      <c r="D9068" s="1"/>
      <c r="E9068" s="1" t="s">
        <v>9100</v>
      </c>
      <c r="F9068" s="3"/>
      <c r="O9068"/>
      <c r="P9068"/>
      <c r="Q9068"/>
      <c r="U9068" s="969"/>
      <c r="V9068" s="38"/>
      <c r="W9068" s="38"/>
    </row>
    <row r="9069" spans="1:23" x14ac:dyDescent="0.35">
      <c r="A9069" s="1343">
        <v>73721</v>
      </c>
      <c r="B9069" s="1344">
        <v>1.32</v>
      </c>
      <c r="C9069" s="1074" t="s">
        <v>9120</v>
      </c>
      <c r="D9069" s="1"/>
      <c r="E9069" s="1" t="s">
        <v>9100</v>
      </c>
      <c r="F9069" s="3"/>
      <c r="O9069"/>
      <c r="P9069"/>
      <c r="Q9069"/>
      <c r="U9069" s="969"/>
      <c r="V9069" s="38"/>
      <c r="W9069" s="38"/>
    </row>
    <row r="9070" spans="1:23" x14ac:dyDescent="0.35">
      <c r="A9070" s="1566">
        <v>70110</v>
      </c>
      <c r="B9070" s="1567">
        <v>0.24</v>
      </c>
      <c r="C9070" s="341" t="s">
        <v>9279</v>
      </c>
      <c r="D9070" s="1"/>
      <c r="E9070" s="983" t="s">
        <v>9126</v>
      </c>
      <c r="F9070" s="3"/>
      <c r="O9070"/>
      <c r="P9070"/>
      <c r="Q9070"/>
      <c r="U9070" s="969"/>
      <c r="V9070" s="38"/>
      <c r="W9070" s="38"/>
    </row>
    <row r="9071" spans="1:23" x14ac:dyDescent="0.35">
      <c r="A9071" s="1042">
        <v>70130</v>
      </c>
      <c r="B9071" s="1568">
        <v>0.33</v>
      </c>
      <c r="C9071" s="277" t="s">
        <v>9317</v>
      </c>
      <c r="D9071" s="1"/>
      <c r="E9071" s="983" t="s">
        <v>9126</v>
      </c>
      <c r="F9071" s="3"/>
      <c r="O9071"/>
      <c r="P9071"/>
      <c r="Q9071"/>
      <c r="U9071" s="969"/>
      <c r="V9071" s="38"/>
      <c r="W9071" s="38"/>
    </row>
    <row r="9072" spans="1:23" x14ac:dyDescent="0.35">
      <c r="A9072" s="1566">
        <v>70150</v>
      </c>
      <c r="B9072" s="1567">
        <v>0.25</v>
      </c>
      <c r="C9072" s="344" t="s">
        <v>9281</v>
      </c>
      <c r="D9072" s="1"/>
      <c r="E9072" s="983" t="s">
        <v>9126</v>
      </c>
      <c r="F9072" s="3"/>
      <c r="O9072"/>
      <c r="P9072"/>
      <c r="Q9072"/>
      <c r="U9072" s="969"/>
      <c r="V9072" s="38"/>
      <c r="W9072" s="38"/>
    </row>
    <row r="9073" spans="1:23" x14ac:dyDescent="0.35">
      <c r="A9073" s="1566">
        <v>70150</v>
      </c>
      <c r="B9073" s="1567">
        <v>0.25</v>
      </c>
      <c r="C9073" s="344" t="s">
        <v>9282</v>
      </c>
      <c r="D9073" s="1"/>
      <c r="E9073" s="983" t="s">
        <v>9126</v>
      </c>
      <c r="F9073" s="3"/>
      <c r="O9073"/>
      <c r="P9073"/>
      <c r="Q9073"/>
      <c r="U9073" s="969"/>
      <c r="V9073" s="38"/>
      <c r="W9073" s="38"/>
    </row>
    <row r="9074" spans="1:23" x14ac:dyDescent="0.35">
      <c r="A9074" s="1042">
        <v>70150</v>
      </c>
      <c r="B9074" s="1568">
        <v>0.25</v>
      </c>
      <c r="C9074" s="277" t="s">
        <v>9283</v>
      </c>
      <c r="D9074" s="1"/>
      <c r="E9074" s="983" t="s">
        <v>9126</v>
      </c>
      <c r="F9074" s="3"/>
      <c r="O9074"/>
      <c r="P9074"/>
      <c r="Q9074"/>
      <c r="U9074" s="969"/>
      <c r="V9074" s="38"/>
      <c r="W9074" s="38"/>
    </row>
    <row r="9075" spans="1:23" x14ac:dyDescent="0.35">
      <c r="A9075" s="1566">
        <v>70160</v>
      </c>
      <c r="B9075" s="1567">
        <v>0.17</v>
      </c>
      <c r="C9075" s="287" t="s">
        <v>9175</v>
      </c>
      <c r="D9075" s="1"/>
      <c r="E9075" s="983" t="s">
        <v>9126</v>
      </c>
      <c r="F9075" s="3"/>
      <c r="O9075"/>
      <c r="P9075"/>
      <c r="Q9075"/>
      <c r="U9075" s="969"/>
      <c r="V9075" s="38"/>
      <c r="W9075" s="38"/>
    </row>
    <row r="9076" spans="1:23" x14ac:dyDescent="0.35">
      <c r="A9076" s="1042">
        <v>70160</v>
      </c>
      <c r="B9076" s="1568">
        <v>0.17</v>
      </c>
      <c r="C9076" s="277" t="s">
        <v>4972</v>
      </c>
      <c r="D9076" s="1"/>
      <c r="E9076" s="983" t="s">
        <v>9126</v>
      </c>
      <c r="F9076" s="3"/>
      <c r="O9076"/>
      <c r="P9076"/>
      <c r="Q9076"/>
      <c r="U9076" s="969"/>
      <c r="V9076" s="38"/>
      <c r="W9076" s="38"/>
    </row>
    <row r="9077" spans="1:23" x14ac:dyDescent="0.35">
      <c r="A9077" s="1566">
        <v>70200</v>
      </c>
      <c r="B9077" s="1567">
        <v>0.27</v>
      </c>
      <c r="C9077" s="294" t="s">
        <v>9295</v>
      </c>
      <c r="D9077" s="1"/>
      <c r="E9077" s="983" t="s">
        <v>9126</v>
      </c>
      <c r="F9077" s="3"/>
      <c r="O9077"/>
      <c r="P9077"/>
      <c r="Q9077"/>
      <c r="U9077" s="969"/>
      <c r="V9077" s="38"/>
      <c r="W9077" s="38"/>
    </row>
    <row r="9078" spans="1:23" x14ac:dyDescent="0.35">
      <c r="A9078" s="1566">
        <v>70200</v>
      </c>
      <c r="B9078" s="1567">
        <v>0.27</v>
      </c>
      <c r="C9078" s="294" t="s">
        <v>9296</v>
      </c>
      <c r="D9078" s="1"/>
      <c r="E9078" s="983" t="s">
        <v>9126</v>
      </c>
      <c r="F9078" s="1299"/>
      <c r="O9078"/>
      <c r="P9078"/>
      <c r="Q9078"/>
      <c r="U9078" s="969"/>
      <c r="V9078" s="38"/>
      <c r="W9078" s="38"/>
    </row>
    <row r="9079" spans="1:23" x14ac:dyDescent="0.35">
      <c r="A9079" s="1042">
        <v>70210</v>
      </c>
      <c r="B9079" s="1568">
        <v>0.17</v>
      </c>
      <c r="C9079" s="277" t="s">
        <v>9176</v>
      </c>
      <c r="D9079" s="1"/>
      <c r="E9079" s="983" t="s">
        <v>9126</v>
      </c>
      <c r="F9079" s="3"/>
      <c r="O9079"/>
      <c r="P9079"/>
      <c r="Q9079"/>
      <c r="U9079" s="969"/>
      <c r="V9079" s="38"/>
      <c r="W9079" s="38"/>
    </row>
    <row r="9080" spans="1:23" x14ac:dyDescent="0.35">
      <c r="A9080" s="1566">
        <v>70220</v>
      </c>
      <c r="B9080" s="1567">
        <v>0.21</v>
      </c>
      <c r="C9080" s="287" t="s">
        <v>14095</v>
      </c>
      <c r="D9080" s="1"/>
      <c r="E9080" s="983" t="s">
        <v>9126</v>
      </c>
      <c r="F9080" s="3"/>
      <c r="O9080"/>
      <c r="P9080"/>
      <c r="Q9080"/>
      <c r="U9080" s="969"/>
      <c r="V9080" s="38"/>
      <c r="W9080" s="38"/>
    </row>
    <row r="9081" spans="1:23" x14ac:dyDescent="0.35">
      <c r="A9081" s="1042">
        <v>70220</v>
      </c>
      <c r="B9081" s="1568">
        <v>0.21</v>
      </c>
      <c r="C9081" s="277" t="s">
        <v>9238</v>
      </c>
      <c r="D9081" s="1"/>
      <c r="E9081" s="983" t="s">
        <v>9126</v>
      </c>
      <c r="F9081" s="3"/>
      <c r="O9081"/>
      <c r="P9081"/>
      <c r="Q9081"/>
      <c r="U9081" s="969"/>
      <c r="V9081" s="38"/>
      <c r="W9081" s="38"/>
    </row>
    <row r="9082" spans="1:23" x14ac:dyDescent="0.35">
      <c r="A9082" s="1042">
        <v>70250</v>
      </c>
      <c r="B9082" s="1568">
        <v>0.18</v>
      </c>
      <c r="C9082" s="277" t="s">
        <v>9211</v>
      </c>
      <c r="D9082" s="1"/>
      <c r="E9082" s="983" t="s">
        <v>9126</v>
      </c>
      <c r="O9082"/>
      <c r="P9082"/>
      <c r="Q9082"/>
      <c r="U9082" s="969"/>
      <c r="V9082" s="38"/>
      <c r="W9082" s="38"/>
    </row>
    <row r="9083" spans="1:23" x14ac:dyDescent="0.35">
      <c r="A9083" s="1042">
        <v>70250</v>
      </c>
      <c r="B9083" s="1568">
        <v>0.18</v>
      </c>
      <c r="C9083" s="277" t="s">
        <v>4991</v>
      </c>
      <c r="D9083" s="1"/>
      <c r="E9083" s="983" t="s">
        <v>9126</v>
      </c>
      <c r="F9083" s="3"/>
      <c r="O9083"/>
      <c r="P9083"/>
      <c r="Q9083"/>
      <c r="U9083" s="969"/>
      <c r="V9083" s="38"/>
      <c r="W9083" s="38"/>
    </row>
    <row r="9084" spans="1:23" x14ac:dyDescent="0.35">
      <c r="A9084" s="1042">
        <v>70250</v>
      </c>
      <c r="B9084" s="1568">
        <v>0.18</v>
      </c>
      <c r="C9084" s="277" t="s">
        <v>4992</v>
      </c>
      <c r="D9084" s="1"/>
      <c r="E9084" s="983" t="s">
        <v>9126</v>
      </c>
      <c r="F9084" s="3"/>
      <c r="O9084"/>
      <c r="P9084"/>
      <c r="Q9084"/>
      <c r="U9084" s="969"/>
      <c r="V9084" s="38"/>
      <c r="W9084" s="38"/>
    </row>
    <row r="9085" spans="1:23" x14ac:dyDescent="0.35">
      <c r="A9085" s="1566">
        <v>70260</v>
      </c>
      <c r="B9085" s="1567">
        <v>0.27</v>
      </c>
      <c r="C9085" s="287" t="s">
        <v>9297</v>
      </c>
      <c r="D9085" s="1"/>
      <c r="E9085" s="983" t="s">
        <v>9126</v>
      </c>
      <c r="O9085"/>
      <c r="P9085"/>
      <c r="Q9085"/>
      <c r="U9085" s="969"/>
      <c r="V9085" s="38"/>
      <c r="W9085" s="38"/>
    </row>
    <row r="9086" spans="1:23" x14ac:dyDescent="0.35">
      <c r="A9086" s="1042">
        <v>70360</v>
      </c>
      <c r="B9086" s="1568">
        <v>0.18</v>
      </c>
      <c r="C9086" s="277" t="s">
        <v>9212</v>
      </c>
      <c r="D9086" s="1"/>
      <c r="E9086" s="983" t="s">
        <v>9126</v>
      </c>
      <c r="F9086" s="3"/>
      <c r="O9086"/>
      <c r="P9086"/>
      <c r="Q9086"/>
      <c r="U9086" s="969"/>
      <c r="V9086" s="38"/>
      <c r="W9086" s="38"/>
    </row>
    <row r="9087" spans="1:23" x14ac:dyDescent="0.35">
      <c r="A9087" s="1042">
        <v>70360</v>
      </c>
      <c r="B9087" s="1568">
        <v>0.18</v>
      </c>
      <c r="C9087" s="277" t="s">
        <v>604</v>
      </c>
      <c r="D9087" s="1"/>
      <c r="E9087" s="983" t="s">
        <v>9126</v>
      </c>
      <c r="F9087" s="3"/>
      <c r="O9087"/>
      <c r="P9087"/>
      <c r="Q9087"/>
      <c r="U9087" s="969"/>
      <c r="V9087" s="38"/>
      <c r="W9087" s="38"/>
    </row>
    <row r="9088" spans="1:23" x14ac:dyDescent="0.35">
      <c r="A9088" s="1566">
        <v>70450</v>
      </c>
      <c r="B9088" s="1567">
        <v>0.83</v>
      </c>
      <c r="C9088" s="294" t="s">
        <v>9365</v>
      </c>
      <c r="D9088" s="1128"/>
      <c r="E9088" s="983" t="s">
        <v>9126</v>
      </c>
      <c r="F9088" s="3"/>
      <c r="O9088"/>
      <c r="P9088"/>
      <c r="Q9088"/>
      <c r="U9088" s="969"/>
      <c r="V9088" s="38"/>
      <c r="W9088" s="38"/>
    </row>
    <row r="9089" spans="1:23" x14ac:dyDescent="0.35">
      <c r="A9089" s="1042">
        <v>70460</v>
      </c>
      <c r="B9089" s="1568">
        <v>1.1000000000000001</v>
      </c>
      <c r="C9089" s="321" t="s">
        <v>9401</v>
      </c>
      <c r="D9089" s="1"/>
      <c r="E9089" s="983" t="s">
        <v>9126</v>
      </c>
      <c r="F9089" s="3"/>
      <c r="O9089"/>
      <c r="P9089"/>
      <c r="Q9089"/>
      <c r="U9089" s="969"/>
      <c r="V9089" s="38"/>
      <c r="W9089" s="38"/>
    </row>
    <row r="9090" spans="1:23" x14ac:dyDescent="0.35">
      <c r="A9090" s="1575">
        <v>70480</v>
      </c>
      <c r="B9090" s="1576">
        <v>1.25</v>
      </c>
      <c r="C9090" s="277" t="s">
        <v>5119</v>
      </c>
      <c r="D9090" s="1"/>
      <c r="E9090" s="983" t="s">
        <v>9126</v>
      </c>
      <c r="F9090" s="3"/>
      <c r="O9090"/>
      <c r="P9090"/>
      <c r="Q9090"/>
      <c r="U9090" s="969"/>
      <c r="V9090" s="38"/>
      <c r="W9090" s="38"/>
    </row>
    <row r="9091" spans="1:23" x14ac:dyDescent="0.35">
      <c r="A9091" s="1575">
        <v>70480</v>
      </c>
      <c r="B9091" s="1576">
        <v>1.25</v>
      </c>
      <c r="C9091" s="277" t="s">
        <v>5120</v>
      </c>
      <c r="D9091" s="1"/>
      <c r="E9091" s="983" t="s">
        <v>9126</v>
      </c>
      <c r="F9091" s="3"/>
      <c r="O9091"/>
      <c r="P9091"/>
      <c r="Q9091"/>
      <c r="U9091" s="969"/>
      <c r="V9091" s="38"/>
      <c r="W9091" s="38"/>
    </row>
    <row r="9092" spans="1:23" x14ac:dyDescent="0.35">
      <c r="A9092" s="1569">
        <v>70481</v>
      </c>
      <c r="B9092" s="1570">
        <v>1.1000000000000001</v>
      </c>
      <c r="C9092" s="53" t="s">
        <v>9402</v>
      </c>
      <c r="D9092" s="1"/>
      <c r="E9092" s="983" t="s">
        <v>9126</v>
      </c>
      <c r="F9092" s="3"/>
      <c r="O9092"/>
      <c r="P9092"/>
      <c r="Q9092"/>
      <c r="U9092" s="969"/>
      <c r="V9092" s="38"/>
      <c r="W9092" s="38"/>
    </row>
    <row r="9093" spans="1:23" x14ac:dyDescent="0.35">
      <c r="A9093" s="1569">
        <v>70481</v>
      </c>
      <c r="B9093" s="1570">
        <v>1.1000000000000001</v>
      </c>
      <c r="C9093" s="53" t="s">
        <v>9403</v>
      </c>
      <c r="D9093" s="1"/>
      <c r="E9093" s="983" t="s">
        <v>9126</v>
      </c>
      <c r="F9093" s="3"/>
      <c r="O9093"/>
      <c r="P9093"/>
      <c r="Q9093"/>
      <c r="U9093" s="969"/>
      <c r="V9093" s="38"/>
      <c r="W9093" s="38"/>
    </row>
    <row r="9094" spans="1:23" x14ac:dyDescent="0.35">
      <c r="A9094" s="1569">
        <v>70481</v>
      </c>
      <c r="B9094" s="1570">
        <v>1.1000000000000001</v>
      </c>
      <c r="C9094" s="53" t="s">
        <v>9404</v>
      </c>
      <c r="D9094" s="1"/>
      <c r="E9094" s="983" t="s">
        <v>9126</v>
      </c>
      <c r="F9094" s="3"/>
      <c r="O9094"/>
      <c r="P9094"/>
      <c r="Q9094"/>
      <c r="U9094" s="969"/>
      <c r="V9094" s="38"/>
      <c r="W9094" s="38"/>
    </row>
    <row r="9095" spans="1:23" x14ac:dyDescent="0.35">
      <c r="A9095" s="1569">
        <v>70481</v>
      </c>
      <c r="B9095" s="1570">
        <v>1.1000000000000001</v>
      </c>
      <c r="C9095" s="53" t="s">
        <v>9405</v>
      </c>
      <c r="D9095" s="1"/>
      <c r="E9095" s="983" t="s">
        <v>9126</v>
      </c>
      <c r="F9095" s="3"/>
      <c r="O9095"/>
      <c r="P9095"/>
      <c r="Q9095"/>
      <c r="U9095" s="969"/>
      <c r="V9095" s="38"/>
      <c r="W9095" s="38"/>
    </row>
    <row r="9096" spans="1:23" x14ac:dyDescent="0.35">
      <c r="A9096" s="1573">
        <v>70482</v>
      </c>
      <c r="B9096" s="1574">
        <v>1.24</v>
      </c>
      <c r="C9096" s="328" t="s">
        <v>5113</v>
      </c>
      <c r="D9096" s="1"/>
      <c r="E9096" s="983" t="s">
        <v>9126</v>
      </c>
      <c r="F9096" s="3"/>
      <c r="O9096"/>
      <c r="P9096"/>
      <c r="Q9096"/>
      <c r="U9096" s="969"/>
      <c r="V9096" s="38"/>
      <c r="W9096" s="38"/>
    </row>
    <row r="9097" spans="1:23" x14ac:dyDescent="0.35">
      <c r="A9097" s="1042">
        <v>70482</v>
      </c>
      <c r="B9097" s="1568">
        <v>1.24</v>
      </c>
      <c r="C9097" s="277" t="s">
        <v>5114</v>
      </c>
      <c r="D9097" s="1"/>
      <c r="E9097" s="983" t="s">
        <v>9126</v>
      </c>
      <c r="O9097"/>
      <c r="P9097"/>
      <c r="Q9097"/>
      <c r="U9097" s="969"/>
      <c r="V9097" s="38"/>
      <c r="W9097" s="38"/>
    </row>
    <row r="9098" spans="1:23" x14ac:dyDescent="0.35">
      <c r="A9098" s="1566">
        <v>70486</v>
      </c>
      <c r="B9098" s="1567">
        <v>0.83</v>
      </c>
      <c r="C9098" s="287" t="s">
        <v>9366</v>
      </c>
      <c r="D9098" s="1"/>
      <c r="E9098" s="983" t="s">
        <v>9126</v>
      </c>
      <c r="F9098" s="3"/>
      <c r="O9098"/>
      <c r="P9098"/>
      <c r="Q9098"/>
      <c r="U9098" s="969"/>
      <c r="V9098" s="38"/>
      <c r="W9098" s="38"/>
    </row>
    <row r="9099" spans="1:23" x14ac:dyDescent="0.35">
      <c r="A9099" s="1566">
        <v>70487</v>
      </c>
      <c r="B9099" s="1567">
        <v>1.1000000000000001</v>
      </c>
      <c r="C9099" s="287" t="s">
        <v>9406</v>
      </c>
      <c r="D9099" s="1"/>
      <c r="E9099" s="983" t="s">
        <v>9126</v>
      </c>
      <c r="F9099" s="3"/>
      <c r="O9099"/>
      <c r="P9099"/>
      <c r="Q9099"/>
      <c r="U9099" s="969"/>
      <c r="V9099" s="38"/>
      <c r="W9099" s="38"/>
    </row>
    <row r="9100" spans="1:23" x14ac:dyDescent="0.35">
      <c r="A9100" s="1569">
        <v>70487</v>
      </c>
      <c r="B9100" s="1570">
        <v>1.1000000000000001</v>
      </c>
      <c r="C9100" s="53" t="s">
        <v>9407</v>
      </c>
      <c r="D9100" s="1"/>
      <c r="E9100" s="983" t="s">
        <v>9126</v>
      </c>
      <c r="O9100"/>
      <c r="P9100"/>
      <c r="Q9100"/>
      <c r="U9100" s="969"/>
      <c r="V9100" s="38"/>
      <c r="W9100" s="38"/>
    </row>
    <row r="9101" spans="1:23" x14ac:dyDescent="0.35">
      <c r="A9101" s="1569">
        <v>70488</v>
      </c>
      <c r="B9101" s="1570">
        <v>1.24</v>
      </c>
      <c r="C9101" s="53" t="s">
        <v>9449</v>
      </c>
      <c r="D9101" s="1"/>
      <c r="E9101" s="983" t="s">
        <v>9126</v>
      </c>
      <c r="F9101" s="3"/>
      <c r="O9101"/>
      <c r="P9101"/>
      <c r="Q9101"/>
      <c r="U9101" s="969"/>
      <c r="V9101" s="38"/>
      <c r="W9101" s="38"/>
    </row>
    <row r="9102" spans="1:23" x14ac:dyDescent="0.35">
      <c r="A9102" s="1566">
        <v>70491</v>
      </c>
      <c r="B9102" s="1567">
        <v>1.35</v>
      </c>
      <c r="C9102" s="294" t="s">
        <v>9478</v>
      </c>
      <c r="E9102" s="983" t="s">
        <v>9126</v>
      </c>
      <c r="F9102" s="3"/>
      <c r="O9102"/>
      <c r="P9102"/>
      <c r="Q9102"/>
      <c r="U9102" s="969"/>
      <c r="V9102" s="38"/>
      <c r="W9102" s="38"/>
    </row>
    <row r="9103" spans="1:23" x14ac:dyDescent="0.35">
      <c r="A9103" s="1042">
        <v>70542</v>
      </c>
      <c r="B9103" s="1568">
        <v>1.58</v>
      </c>
      <c r="C9103" s="277" t="s">
        <v>9483</v>
      </c>
      <c r="D9103" s="1"/>
      <c r="E9103" s="983" t="s">
        <v>9126</v>
      </c>
      <c r="F9103" s="3"/>
      <c r="O9103"/>
      <c r="P9103"/>
      <c r="Q9103"/>
      <c r="U9103" s="969"/>
      <c r="V9103" s="38"/>
      <c r="W9103" s="38"/>
    </row>
    <row r="9104" spans="1:23" x14ac:dyDescent="0.35">
      <c r="A9104" s="1566">
        <v>71045</v>
      </c>
      <c r="B9104" s="1567">
        <v>0.18</v>
      </c>
      <c r="C9104" s="294" t="s">
        <v>9213</v>
      </c>
      <c r="D9104" s="1"/>
      <c r="E9104" s="983" t="s">
        <v>9126</v>
      </c>
      <c r="F9104" s="3"/>
      <c r="O9104"/>
      <c r="P9104"/>
      <c r="Q9104"/>
      <c r="U9104" s="969"/>
      <c r="V9104" s="38"/>
      <c r="W9104" s="38"/>
    </row>
    <row r="9105" spans="1:23" x14ac:dyDescent="0.35">
      <c r="A9105" s="1042">
        <v>71045</v>
      </c>
      <c r="B9105" s="1568">
        <v>0.18</v>
      </c>
      <c r="C9105" s="53" t="s">
        <v>605</v>
      </c>
      <c r="D9105" s="1"/>
      <c r="E9105" s="983" t="s">
        <v>9126</v>
      </c>
      <c r="F9105" s="3"/>
      <c r="O9105"/>
      <c r="P9105"/>
      <c r="Q9105"/>
      <c r="U9105" s="969"/>
      <c r="V9105" s="38"/>
      <c r="W9105" s="38"/>
    </row>
    <row r="9106" spans="1:23" x14ac:dyDescent="0.35">
      <c r="A9106" s="1042">
        <v>71045</v>
      </c>
      <c r="B9106" s="1568">
        <v>0.18</v>
      </c>
      <c r="C9106" s="53" t="s">
        <v>9214</v>
      </c>
      <c r="D9106" s="1"/>
      <c r="E9106" s="983" t="s">
        <v>9126</v>
      </c>
      <c r="F9106" s="3"/>
      <c r="O9106"/>
      <c r="P9106"/>
      <c r="Q9106"/>
      <c r="U9106" s="969"/>
      <c r="V9106" s="38"/>
      <c r="W9106" s="38"/>
    </row>
    <row r="9107" spans="1:23" x14ac:dyDescent="0.35">
      <c r="A9107" s="1566">
        <v>71045</v>
      </c>
      <c r="B9107" s="1567">
        <v>0.18</v>
      </c>
      <c r="C9107" s="294" t="s">
        <v>5736</v>
      </c>
      <c r="D9107" s="1"/>
      <c r="E9107" s="983" t="s">
        <v>9126</v>
      </c>
      <c r="F9107" s="3"/>
      <c r="O9107"/>
      <c r="P9107"/>
      <c r="Q9107"/>
      <c r="U9107" s="969"/>
      <c r="V9107" s="38"/>
      <c r="W9107" s="38"/>
    </row>
    <row r="9108" spans="1:23" x14ac:dyDescent="0.35">
      <c r="A9108" s="1566">
        <v>71046</v>
      </c>
      <c r="B9108" s="1567">
        <v>0.21</v>
      </c>
      <c r="C9108" s="287" t="s">
        <v>9239</v>
      </c>
      <c r="D9108" s="1"/>
      <c r="E9108" s="983" t="s">
        <v>9126</v>
      </c>
      <c r="F9108" s="3"/>
      <c r="O9108"/>
      <c r="P9108"/>
      <c r="Q9108"/>
      <c r="U9108" s="969"/>
      <c r="V9108" s="38"/>
      <c r="W9108" s="38"/>
    </row>
    <row r="9109" spans="1:23" x14ac:dyDescent="0.35">
      <c r="A9109" s="1566">
        <v>71046</v>
      </c>
      <c r="B9109" s="1567">
        <v>0.21</v>
      </c>
      <c r="C9109" s="287" t="s">
        <v>9240</v>
      </c>
      <c r="D9109" s="1"/>
      <c r="E9109" s="983" t="s">
        <v>9126</v>
      </c>
      <c r="O9109"/>
      <c r="P9109"/>
      <c r="Q9109"/>
      <c r="U9109" s="969"/>
      <c r="V9109" s="38"/>
      <c r="W9109" s="38"/>
    </row>
    <row r="9110" spans="1:23" x14ac:dyDescent="0.35">
      <c r="A9110" s="1569">
        <v>71046</v>
      </c>
      <c r="B9110" s="1570">
        <v>0.21</v>
      </c>
      <c r="C9110" s="53" t="s">
        <v>9241</v>
      </c>
      <c r="D9110" s="1"/>
      <c r="E9110" s="983" t="s">
        <v>9126</v>
      </c>
      <c r="F9110" s="3"/>
      <c r="O9110"/>
      <c r="P9110"/>
      <c r="Q9110"/>
      <c r="U9110" s="969"/>
      <c r="V9110" s="38"/>
      <c r="W9110" s="38"/>
    </row>
    <row r="9111" spans="1:23" x14ac:dyDescent="0.35">
      <c r="A9111" s="1566">
        <v>71046</v>
      </c>
      <c r="B9111" s="1567">
        <v>0.21</v>
      </c>
      <c r="C9111" s="287" t="s">
        <v>9242</v>
      </c>
      <c r="D9111" s="1"/>
      <c r="E9111" s="983" t="s">
        <v>9126</v>
      </c>
      <c r="O9111"/>
      <c r="P9111"/>
      <c r="Q9111"/>
      <c r="U9111" s="969"/>
      <c r="V9111" s="38"/>
      <c r="W9111" s="38"/>
    </row>
    <row r="9112" spans="1:23" x14ac:dyDescent="0.35">
      <c r="A9112" s="1042">
        <v>71046</v>
      </c>
      <c r="B9112" s="1568">
        <v>0.21</v>
      </c>
      <c r="C9112" s="277" t="s">
        <v>9243</v>
      </c>
      <c r="D9112" s="1"/>
      <c r="E9112" s="983" t="s">
        <v>9126</v>
      </c>
      <c r="F9112" s="3"/>
      <c r="O9112"/>
      <c r="P9112"/>
      <c r="Q9112"/>
      <c r="U9112" s="969"/>
      <c r="V9112" s="38"/>
      <c r="W9112" s="38"/>
    </row>
    <row r="9113" spans="1:23" x14ac:dyDescent="0.35">
      <c r="A9113" s="1566">
        <v>71046</v>
      </c>
      <c r="B9113" s="1567">
        <v>0.21</v>
      </c>
      <c r="C9113" s="287" t="s">
        <v>9244</v>
      </c>
      <c r="D9113" s="1"/>
      <c r="E9113" s="983" t="s">
        <v>9126</v>
      </c>
      <c r="F9113" s="3"/>
      <c r="O9113"/>
      <c r="P9113"/>
      <c r="Q9113"/>
      <c r="U9113" s="969"/>
      <c r="V9113" s="38"/>
      <c r="W9113" s="38"/>
    </row>
    <row r="9114" spans="1:23" x14ac:dyDescent="0.35">
      <c r="A9114" s="1042">
        <v>71047</v>
      </c>
      <c r="B9114" s="1568">
        <v>0.26</v>
      </c>
      <c r="C9114" s="277" t="s">
        <v>9286</v>
      </c>
      <c r="D9114" s="1"/>
      <c r="E9114" s="983" t="s">
        <v>9126</v>
      </c>
      <c r="F9114" s="3"/>
      <c r="O9114"/>
      <c r="P9114"/>
      <c r="Q9114"/>
      <c r="U9114" s="969"/>
      <c r="V9114" s="38"/>
      <c r="W9114" s="38"/>
    </row>
    <row r="9115" spans="1:23" x14ac:dyDescent="0.35">
      <c r="A9115" s="1042">
        <v>71048</v>
      </c>
      <c r="B9115" s="1568">
        <v>0.3</v>
      </c>
      <c r="C9115" s="277" t="s">
        <v>9306</v>
      </c>
      <c r="D9115" s="1"/>
      <c r="E9115" s="983" t="s">
        <v>9126</v>
      </c>
      <c r="F9115" s="3"/>
      <c r="O9115"/>
      <c r="P9115"/>
      <c r="Q9115"/>
      <c r="U9115" s="969"/>
      <c r="V9115" s="38"/>
      <c r="W9115" s="38"/>
    </row>
    <row r="9116" spans="1:23" x14ac:dyDescent="0.35">
      <c r="A9116" s="1566">
        <v>71100</v>
      </c>
      <c r="B9116" s="1567">
        <v>0.21</v>
      </c>
      <c r="C9116" s="287" t="s">
        <v>9245</v>
      </c>
      <c r="D9116" s="1"/>
      <c r="E9116" s="983" t="s">
        <v>9126</v>
      </c>
      <c r="F9116" s="3"/>
      <c r="O9116"/>
      <c r="P9116"/>
      <c r="Q9116"/>
      <c r="U9116" s="969"/>
      <c r="V9116" s="38"/>
      <c r="W9116" s="38"/>
    </row>
    <row r="9117" spans="1:23" x14ac:dyDescent="0.35">
      <c r="A9117" s="1566">
        <v>71100</v>
      </c>
      <c r="B9117" s="1567">
        <v>0.21</v>
      </c>
      <c r="C9117" s="287" t="s">
        <v>9246</v>
      </c>
      <c r="D9117" s="1"/>
      <c r="E9117" s="983" t="s">
        <v>9126</v>
      </c>
      <c r="F9117" s="3"/>
      <c r="O9117"/>
      <c r="P9117"/>
      <c r="Q9117"/>
      <c r="U9117" s="969"/>
      <c r="V9117" s="38"/>
      <c r="W9117" s="38"/>
    </row>
    <row r="9118" spans="1:23" x14ac:dyDescent="0.35">
      <c r="A9118" s="1566">
        <v>71100</v>
      </c>
      <c r="B9118" s="1567">
        <v>0.21</v>
      </c>
      <c r="C9118" s="341" t="s">
        <v>9247</v>
      </c>
      <c r="D9118" s="1"/>
      <c r="E9118" s="983" t="s">
        <v>9126</v>
      </c>
      <c r="F9118" s="3"/>
      <c r="O9118"/>
      <c r="P9118"/>
      <c r="Q9118"/>
      <c r="U9118" s="969"/>
      <c r="V9118" s="38"/>
      <c r="W9118" s="38"/>
    </row>
    <row r="9119" spans="1:23" x14ac:dyDescent="0.35">
      <c r="A9119" s="1566">
        <v>71100</v>
      </c>
      <c r="B9119" s="1567">
        <v>0.21</v>
      </c>
      <c r="C9119" s="287" t="s">
        <v>9248</v>
      </c>
      <c r="D9119" s="1"/>
      <c r="E9119" s="983" t="s">
        <v>9126</v>
      </c>
      <c r="F9119" s="3"/>
      <c r="O9119"/>
      <c r="P9119"/>
      <c r="Q9119"/>
      <c r="U9119" s="969"/>
      <c r="V9119" s="38"/>
      <c r="W9119" s="38"/>
    </row>
    <row r="9120" spans="1:23" x14ac:dyDescent="0.35">
      <c r="A9120" s="1566">
        <v>71100</v>
      </c>
      <c r="B9120" s="1567">
        <v>0.21</v>
      </c>
      <c r="C9120" s="287" t="s">
        <v>9249</v>
      </c>
      <c r="D9120" s="1"/>
      <c r="E9120" s="983" t="s">
        <v>9126</v>
      </c>
      <c r="O9120"/>
      <c r="P9120"/>
      <c r="Q9120"/>
      <c r="U9120" s="969"/>
      <c r="V9120" s="38"/>
      <c r="W9120" s="38"/>
    </row>
    <row r="9121" spans="1:23" x14ac:dyDescent="0.35">
      <c r="A9121" s="1566">
        <v>71100</v>
      </c>
      <c r="B9121" s="1567">
        <v>0.21</v>
      </c>
      <c r="C9121" s="287" t="s">
        <v>9250</v>
      </c>
      <c r="D9121" s="1"/>
      <c r="E9121" s="983" t="s">
        <v>9126</v>
      </c>
      <c r="F9121" s="3"/>
      <c r="O9121"/>
      <c r="P9121"/>
      <c r="Q9121"/>
      <c r="U9121" s="969"/>
      <c r="V9121" s="38"/>
      <c r="W9121" s="38"/>
    </row>
    <row r="9122" spans="1:23" x14ac:dyDescent="0.35">
      <c r="A9122" s="1566">
        <v>71101</v>
      </c>
      <c r="B9122" s="1567">
        <v>0.26</v>
      </c>
      <c r="C9122" s="344" t="s">
        <v>9287</v>
      </c>
      <c r="D9122" s="1"/>
      <c r="E9122" s="983" t="s">
        <v>9126</v>
      </c>
      <c r="F9122" s="3"/>
      <c r="O9122"/>
      <c r="P9122"/>
      <c r="Q9122"/>
      <c r="U9122" s="969"/>
      <c r="V9122" s="38"/>
      <c r="W9122" s="38"/>
    </row>
    <row r="9123" spans="1:23" x14ac:dyDescent="0.35">
      <c r="A9123" s="1566">
        <v>71101</v>
      </c>
      <c r="B9123" s="1567">
        <v>0.26</v>
      </c>
      <c r="C9123" s="344" t="s">
        <v>9288</v>
      </c>
      <c r="D9123" s="1"/>
      <c r="E9123" s="983" t="s">
        <v>9126</v>
      </c>
      <c r="O9123"/>
      <c r="P9123"/>
      <c r="Q9123"/>
      <c r="U9123" s="969"/>
      <c r="V9123" s="38"/>
      <c r="W9123" s="38"/>
    </row>
    <row r="9124" spans="1:23" x14ac:dyDescent="0.35">
      <c r="A9124" s="1566">
        <v>71101</v>
      </c>
      <c r="B9124" s="1567">
        <v>0.26</v>
      </c>
      <c r="C9124" s="344" t="s">
        <v>9289</v>
      </c>
      <c r="D9124" s="1"/>
      <c r="E9124" s="983" t="s">
        <v>9126</v>
      </c>
      <c r="F9124" s="3"/>
      <c r="O9124"/>
      <c r="P9124"/>
      <c r="Q9124"/>
      <c r="U9124" s="969"/>
      <c r="V9124" s="38"/>
      <c r="W9124" s="38"/>
    </row>
    <row r="9125" spans="1:23" x14ac:dyDescent="0.35">
      <c r="A9125" s="1566">
        <v>71101</v>
      </c>
      <c r="B9125" s="1567">
        <v>0.26</v>
      </c>
      <c r="C9125" s="287" t="s">
        <v>9290</v>
      </c>
      <c r="D9125" s="1"/>
      <c r="E9125" s="983" t="s">
        <v>9126</v>
      </c>
      <c r="F9125" s="3"/>
      <c r="O9125"/>
      <c r="P9125"/>
      <c r="Q9125"/>
      <c r="U9125" s="969"/>
      <c r="V9125" s="38"/>
      <c r="W9125" s="38"/>
    </row>
    <row r="9126" spans="1:23" x14ac:dyDescent="0.35">
      <c r="A9126" s="1566">
        <v>71101</v>
      </c>
      <c r="B9126" s="1567">
        <v>0.26</v>
      </c>
      <c r="C9126" s="287" t="s">
        <v>9291</v>
      </c>
      <c r="D9126" s="1"/>
      <c r="E9126" s="983" t="s">
        <v>9126</v>
      </c>
      <c r="F9126" s="3"/>
      <c r="O9126"/>
      <c r="P9126"/>
      <c r="Q9126"/>
      <c r="U9126" s="969"/>
      <c r="V9126" s="38"/>
      <c r="W9126" s="38"/>
    </row>
    <row r="9127" spans="1:23" x14ac:dyDescent="0.35">
      <c r="A9127" s="1566">
        <v>71110</v>
      </c>
      <c r="B9127" s="1567">
        <v>0.28000000000000003</v>
      </c>
      <c r="C9127" s="294" t="s">
        <v>9298</v>
      </c>
      <c r="D9127" s="1"/>
      <c r="E9127" s="983" t="s">
        <v>9126</v>
      </c>
      <c r="F9127" s="3"/>
      <c r="O9127"/>
      <c r="P9127"/>
      <c r="Q9127"/>
      <c r="U9127" s="969"/>
      <c r="V9127" s="38"/>
      <c r="W9127" s="38"/>
    </row>
    <row r="9128" spans="1:23" x14ac:dyDescent="0.35">
      <c r="A9128" s="1566">
        <v>71110</v>
      </c>
      <c r="B9128" s="1567">
        <v>0.28000000000000003</v>
      </c>
      <c r="C9128" s="294" t="s">
        <v>9299</v>
      </c>
      <c r="D9128" s="1"/>
      <c r="E9128" s="983" t="s">
        <v>9126</v>
      </c>
      <c r="F9128" s="3"/>
      <c r="O9128"/>
      <c r="P9128"/>
      <c r="Q9128"/>
      <c r="U9128" s="969"/>
      <c r="V9128" s="38"/>
      <c r="W9128" s="38"/>
    </row>
    <row r="9129" spans="1:23" x14ac:dyDescent="0.35">
      <c r="A9129" s="1042">
        <v>71111</v>
      </c>
      <c r="B9129" s="1568">
        <v>0.31</v>
      </c>
      <c r="C9129" s="321" t="s">
        <v>9311</v>
      </c>
      <c r="D9129" s="1"/>
      <c r="E9129" s="983" t="s">
        <v>9126</v>
      </c>
      <c r="F9129" s="3"/>
      <c r="O9129"/>
      <c r="P9129"/>
      <c r="Q9129"/>
      <c r="U9129" s="969"/>
      <c r="V9129" s="38"/>
      <c r="W9129" s="38"/>
    </row>
    <row r="9130" spans="1:23" x14ac:dyDescent="0.35">
      <c r="A9130" s="1042">
        <v>71120</v>
      </c>
      <c r="B9130" s="1568">
        <v>0.2</v>
      </c>
      <c r="C9130" s="277" t="s">
        <v>9235</v>
      </c>
      <c r="D9130" s="1115"/>
      <c r="E9130" s="983" t="s">
        <v>9126</v>
      </c>
      <c r="F9130" s="3"/>
      <c r="O9130"/>
      <c r="P9130"/>
      <c r="Q9130"/>
      <c r="U9130" s="969"/>
      <c r="V9130" s="38"/>
      <c r="W9130" s="38"/>
    </row>
    <row r="9131" spans="1:23" x14ac:dyDescent="0.35">
      <c r="A9131" s="1042">
        <v>71120</v>
      </c>
      <c r="B9131" s="1568">
        <v>0.2</v>
      </c>
      <c r="C9131" s="277" t="s">
        <v>615</v>
      </c>
      <c r="D9131" s="1"/>
      <c r="E9131" s="983" t="s">
        <v>9126</v>
      </c>
      <c r="F9131" s="3"/>
      <c r="O9131"/>
      <c r="P9131"/>
      <c r="Q9131"/>
      <c r="U9131" s="969"/>
      <c r="V9131" s="38"/>
      <c r="W9131" s="38"/>
    </row>
    <row r="9132" spans="1:23" x14ac:dyDescent="0.35">
      <c r="A9132" s="1042">
        <v>71271</v>
      </c>
      <c r="B9132" s="1568">
        <v>1.05</v>
      </c>
      <c r="C9132" s="328" t="s">
        <v>9397</v>
      </c>
      <c r="D9132" s="1"/>
      <c r="E9132" s="983" t="s">
        <v>9126</v>
      </c>
      <c r="F9132" s="3"/>
      <c r="O9132"/>
      <c r="P9132"/>
      <c r="Q9132"/>
      <c r="U9132" s="969"/>
      <c r="V9132" s="38"/>
      <c r="W9132" s="38"/>
    </row>
    <row r="9133" spans="1:23" x14ac:dyDescent="0.35">
      <c r="A9133" s="1042">
        <v>71271</v>
      </c>
      <c r="B9133" s="1568">
        <v>1.05</v>
      </c>
      <c r="C9133" s="328" t="s">
        <v>9398</v>
      </c>
      <c r="D9133" s="1"/>
      <c r="E9133" s="983" t="s">
        <v>9126</v>
      </c>
      <c r="F9133" s="3"/>
      <c r="O9133"/>
      <c r="P9133"/>
      <c r="Q9133"/>
      <c r="U9133" s="969"/>
      <c r="V9133" s="38"/>
      <c r="W9133" s="38"/>
    </row>
    <row r="9134" spans="1:23" x14ac:dyDescent="0.35">
      <c r="A9134" s="1042">
        <v>71275</v>
      </c>
      <c r="B9134" s="1568">
        <v>1.77</v>
      </c>
      <c r="C9134" s="277" t="s">
        <v>9511</v>
      </c>
      <c r="D9134" s="1"/>
      <c r="E9134" s="983" t="s">
        <v>9126</v>
      </c>
      <c r="F9134" s="3"/>
      <c r="O9134"/>
      <c r="P9134"/>
      <c r="Q9134"/>
      <c r="U9134" s="969"/>
      <c r="V9134" s="38"/>
      <c r="W9134" s="38"/>
    </row>
    <row r="9135" spans="1:23" x14ac:dyDescent="0.35">
      <c r="A9135" s="1042">
        <v>71275</v>
      </c>
      <c r="B9135" s="1568">
        <v>1.77</v>
      </c>
      <c r="C9135" s="277" t="s">
        <v>9512</v>
      </c>
      <c r="D9135" s="1"/>
      <c r="E9135" s="983" t="s">
        <v>9126</v>
      </c>
      <c r="F9135" s="3"/>
      <c r="O9135"/>
      <c r="P9135"/>
      <c r="Q9135"/>
      <c r="U9135" s="969"/>
      <c r="V9135" s="38"/>
      <c r="W9135" s="38"/>
    </row>
    <row r="9136" spans="1:23" x14ac:dyDescent="0.35">
      <c r="A9136" s="1042">
        <v>72020</v>
      </c>
      <c r="B9136" s="1568">
        <v>0.16</v>
      </c>
      <c r="C9136" s="53" t="s">
        <v>9134</v>
      </c>
      <c r="D9136" s="1"/>
      <c r="E9136" s="983" t="s">
        <v>9126</v>
      </c>
      <c r="F9136" s="3"/>
      <c r="O9136"/>
      <c r="P9136"/>
      <c r="Q9136"/>
      <c r="U9136" s="969"/>
      <c r="V9136" s="38"/>
      <c r="W9136" s="38"/>
    </row>
    <row r="9137" spans="1:23" x14ac:dyDescent="0.35">
      <c r="A9137" s="1042">
        <v>72020</v>
      </c>
      <c r="B9137" s="1568">
        <v>0.16</v>
      </c>
      <c r="C9137" s="53" t="s">
        <v>9135</v>
      </c>
      <c r="D9137" s="38"/>
      <c r="E9137" s="983" t="s">
        <v>9126</v>
      </c>
      <c r="F9137" s="3"/>
      <c r="O9137"/>
      <c r="P9137"/>
      <c r="Q9137"/>
      <c r="U9137" s="969"/>
      <c r="V9137" s="38"/>
      <c r="W9137" s="38"/>
    </row>
    <row r="9138" spans="1:23" x14ac:dyDescent="0.35">
      <c r="A9138" s="1566">
        <v>72040</v>
      </c>
      <c r="B9138" s="1567">
        <v>0.21</v>
      </c>
      <c r="C9138" s="341" t="s">
        <v>9251</v>
      </c>
      <c r="D9138" s="1"/>
      <c r="E9138" s="983" t="s">
        <v>9126</v>
      </c>
      <c r="F9138" s="3"/>
      <c r="O9138"/>
      <c r="P9138"/>
      <c r="Q9138"/>
      <c r="U9138" s="969"/>
      <c r="V9138" s="38"/>
      <c r="W9138" s="38"/>
    </row>
    <row r="9139" spans="1:23" x14ac:dyDescent="0.35">
      <c r="A9139" s="1566">
        <v>72040</v>
      </c>
      <c r="B9139" s="1567">
        <v>0.21</v>
      </c>
      <c r="C9139" s="341" t="s">
        <v>9252</v>
      </c>
      <c r="D9139" s="1"/>
      <c r="E9139" s="983" t="s">
        <v>9126</v>
      </c>
      <c r="F9139" s="3"/>
      <c r="O9139"/>
      <c r="P9139"/>
      <c r="Q9139"/>
      <c r="U9139" s="969"/>
      <c r="V9139" s="38"/>
      <c r="W9139" s="38"/>
    </row>
    <row r="9140" spans="1:23" x14ac:dyDescent="0.35">
      <c r="A9140" s="1566">
        <v>72040</v>
      </c>
      <c r="B9140" s="1567">
        <v>0.21</v>
      </c>
      <c r="C9140" s="287" t="s">
        <v>9253</v>
      </c>
      <c r="D9140" s="1"/>
      <c r="E9140" s="983" t="s">
        <v>9126</v>
      </c>
      <c r="F9140" s="3"/>
      <c r="O9140"/>
      <c r="P9140"/>
      <c r="Q9140"/>
      <c r="U9140" s="969"/>
      <c r="V9140" s="38"/>
      <c r="W9140" s="38"/>
    </row>
    <row r="9141" spans="1:23" x14ac:dyDescent="0.35">
      <c r="A9141" s="1042">
        <v>72050</v>
      </c>
      <c r="B9141" s="1568">
        <v>0.26</v>
      </c>
      <c r="C9141" s="287" t="s">
        <v>9292</v>
      </c>
      <c r="D9141" s="1"/>
      <c r="E9141" s="983" t="s">
        <v>9126</v>
      </c>
      <c r="F9141" s="3"/>
      <c r="O9141"/>
      <c r="P9141"/>
      <c r="Q9141"/>
      <c r="U9141" s="969"/>
      <c r="V9141" s="38"/>
      <c r="W9141" s="38"/>
    </row>
    <row r="9142" spans="1:23" x14ac:dyDescent="0.35">
      <c r="A9142" s="1042">
        <v>72050</v>
      </c>
      <c r="B9142" s="1568">
        <v>0.26</v>
      </c>
      <c r="C9142" s="287" t="s">
        <v>9293</v>
      </c>
      <c r="D9142" s="1"/>
      <c r="E9142" s="983" t="s">
        <v>9126</v>
      </c>
      <c r="F9142" s="3"/>
      <c r="O9142"/>
      <c r="P9142"/>
      <c r="Q9142"/>
      <c r="U9142" s="969"/>
      <c r="V9142" s="38"/>
      <c r="W9142" s="38"/>
    </row>
    <row r="9143" spans="1:23" x14ac:dyDescent="0.35">
      <c r="A9143" s="1042">
        <v>72052</v>
      </c>
      <c r="B9143" s="1568">
        <v>0.28999999999999998</v>
      </c>
      <c r="C9143" s="277" t="s">
        <v>9303</v>
      </c>
      <c r="D9143" s="1"/>
      <c r="E9143" s="983" t="s">
        <v>9126</v>
      </c>
      <c r="F9143" s="3"/>
      <c r="O9143"/>
      <c r="P9143"/>
      <c r="Q9143"/>
      <c r="U9143" s="969"/>
      <c r="V9143" s="38"/>
      <c r="W9143" s="38"/>
    </row>
    <row r="9144" spans="1:23" x14ac:dyDescent="0.35">
      <c r="A9144" s="1566">
        <v>72070</v>
      </c>
      <c r="B9144" s="1567">
        <v>0.2</v>
      </c>
      <c r="C9144" s="294" t="s">
        <v>9236</v>
      </c>
      <c r="D9144" s="1"/>
      <c r="E9144" s="983" t="s">
        <v>9126</v>
      </c>
      <c r="F9144" s="3"/>
      <c r="O9144"/>
      <c r="P9144"/>
      <c r="Q9144"/>
      <c r="U9144" s="969"/>
      <c r="V9144" s="38"/>
      <c r="W9144" s="38"/>
    </row>
    <row r="9145" spans="1:23" x14ac:dyDescent="0.35">
      <c r="A9145" s="1566">
        <v>72070</v>
      </c>
      <c r="B9145" s="1567">
        <v>0.2</v>
      </c>
      <c r="C9145" s="341" t="s">
        <v>9237</v>
      </c>
      <c r="D9145" s="1"/>
      <c r="E9145" s="983" t="s">
        <v>9126</v>
      </c>
      <c r="F9145" s="3"/>
      <c r="O9145"/>
      <c r="P9145"/>
      <c r="Q9145"/>
      <c r="U9145" s="969"/>
      <c r="V9145" s="38"/>
      <c r="W9145" s="38"/>
    </row>
    <row r="9146" spans="1:23" x14ac:dyDescent="0.35">
      <c r="A9146" s="1566">
        <v>72083</v>
      </c>
      <c r="B9146" s="1567">
        <v>0.34</v>
      </c>
      <c r="C9146" s="287" t="s">
        <v>9318</v>
      </c>
      <c r="D9146" s="1"/>
      <c r="E9146" s="983" t="s">
        <v>9126</v>
      </c>
      <c r="F9146" s="3"/>
      <c r="O9146"/>
      <c r="P9146"/>
      <c r="Q9146"/>
      <c r="U9146" s="969"/>
      <c r="V9146" s="38"/>
      <c r="W9146" s="38"/>
    </row>
    <row r="9147" spans="1:23" x14ac:dyDescent="0.35">
      <c r="A9147" s="1581">
        <v>72084</v>
      </c>
      <c r="B9147" s="1582">
        <v>0.4</v>
      </c>
      <c r="C9147" s="530" t="s">
        <v>9324</v>
      </c>
      <c r="D9147" s="1"/>
      <c r="E9147" s="983" t="s">
        <v>9126</v>
      </c>
      <c r="F9147" s="3"/>
      <c r="O9147"/>
      <c r="P9147"/>
      <c r="Q9147"/>
      <c r="U9147" s="969"/>
      <c r="V9147" s="38"/>
      <c r="W9147" s="38"/>
    </row>
    <row r="9148" spans="1:23" x14ac:dyDescent="0.35">
      <c r="A9148" s="1566">
        <v>72100</v>
      </c>
      <c r="B9148" s="1567">
        <v>0.21</v>
      </c>
      <c r="C9148" s="287" t="s">
        <v>9254</v>
      </c>
      <c r="D9148" s="1"/>
      <c r="E9148" s="983" t="s">
        <v>9126</v>
      </c>
      <c r="F9148" s="1126"/>
      <c r="O9148"/>
      <c r="P9148"/>
      <c r="Q9148"/>
      <c r="U9148" s="969"/>
      <c r="V9148" s="38"/>
      <c r="W9148" s="38"/>
    </row>
    <row r="9149" spans="1:23" x14ac:dyDescent="0.35">
      <c r="A9149" s="1566">
        <v>72100</v>
      </c>
      <c r="B9149" s="1567">
        <v>0.21</v>
      </c>
      <c r="C9149" s="287" t="s">
        <v>9255</v>
      </c>
      <c r="D9149" s="1"/>
      <c r="E9149" s="983" t="s">
        <v>9126</v>
      </c>
      <c r="F9149" s="3"/>
      <c r="O9149"/>
      <c r="P9149"/>
      <c r="Q9149"/>
      <c r="U9149" s="969"/>
      <c r="V9149" s="38"/>
      <c r="W9149" s="38"/>
    </row>
    <row r="9150" spans="1:23" x14ac:dyDescent="0.35">
      <c r="A9150" s="1566">
        <v>72100</v>
      </c>
      <c r="B9150" s="1567">
        <v>0.21</v>
      </c>
      <c r="C9150" s="294" t="s">
        <v>9256</v>
      </c>
      <c r="D9150" s="1"/>
      <c r="E9150" s="983" t="s">
        <v>9126</v>
      </c>
      <c r="F9150" s="1126"/>
      <c r="O9150"/>
      <c r="P9150"/>
      <c r="Q9150"/>
      <c r="U9150" s="969"/>
      <c r="V9150" s="38"/>
      <c r="W9150" s="38"/>
    </row>
    <row r="9151" spans="1:23" x14ac:dyDescent="0.35">
      <c r="A9151" s="1042">
        <v>72100</v>
      </c>
      <c r="B9151" s="1568">
        <v>0.21</v>
      </c>
      <c r="C9151" s="287" t="s">
        <v>9257</v>
      </c>
      <c r="D9151" s="1"/>
      <c r="E9151" s="983" t="s">
        <v>9126</v>
      </c>
      <c r="F9151" s="3"/>
      <c r="O9151"/>
      <c r="P9151"/>
      <c r="Q9151"/>
      <c r="U9151" s="969"/>
      <c r="V9151" s="38"/>
      <c r="W9151" s="38"/>
    </row>
    <row r="9152" spans="1:23" x14ac:dyDescent="0.35">
      <c r="A9152" s="1042">
        <v>72100</v>
      </c>
      <c r="B9152" s="1568">
        <v>0.21</v>
      </c>
      <c r="C9152" s="277" t="s">
        <v>9258</v>
      </c>
      <c r="E9152" s="983" t="s">
        <v>9126</v>
      </c>
      <c r="F9152" s="3"/>
      <c r="O9152"/>
      <c r="P9152"/>
      <c r="Q9152"/>
      <c r="U9152" s="969"/>
      <c r="V9152" s="38"/>
      <c r="W9152" s="38"/>
    </row>
    <row r="9153" spans="1:23" x14ac:dyDescent="0.35">
      <c r="A9153" s="1566">
        <v>72110</v>
      </c>
      <c r="B9153" s="1567">
        <v>0.25</v>
      </c>
      <c r="C9153" s="341" t="s">
        <v>9284</v>
      </c>
      <c r="D9153" s="1"/>
      <c r="E9153" s="983" t="s">
        <v>9126</v>
      </c>
      <c r="F9153" s="3"/>
      <c r="O9153"/>
      <c r="P9153"/>
      <c r="Q9153"/>
      <c r="U9153" s="969"/>
      <c r="V9153" s="38"/>
      <c r="W9153" s="38"/>
    </row>
    <row r="9154" spans="1:23" x14ac:dyDescent="0.35">
      <c r="A9154" s="1569">
        <v>72110</v>
      </c>
      <c r="B9154" s="1570">
        <v>0.25</v>
      </c>
      <c r="C9154" s="53" t="s">
        <v>9285</v>
      </c>
      <c r="D9154" s="1"/>
      <c r="E9154" s="983" t="s">
        <v>9126</v>
      </c>
      <c r="F9154" s="3"/>
      <c r="O9154"/>
      <c r="P9154"/>
      <c r="Q9154"/>
      <c r="U9154" s="969"/>
      <c r="V9154" s="38"/>
      <c r="W9154" s="38"/>
    </row>
    <row r="9155" spans="1:23" x14ac:dyDescent="0.35">
      <c r="A9155" s="1569">
        <v>72114</v>
      </c>
      <c r="B9155" s="1570">
        <v>0.28999999999999998</v>
      </c>
      <c r="C9155" s="53" t="s">
        <v>9304</v>
      </c>
      <c r="D9155" s="1"/>
      <c r="E9155" s="983" t="s">
        <v>9126</v>
      </c>
      <c r="F9155" s="3"/>
      <c r="O9155"/>
      <c r="P9155"/>
      <c r="Q9155"/>
      <c r="U9155" s="969"/>
      <c r="V9155" s="38"/>
      <c r="W9155" s="38"/>
    </row>
    <row r="9156" spans="1:23" x14ac:dyDescent="0.35">
      <c r="A9156" s="1569">
        <v>72120</v>
      </c>
      <c r="B9156" s="1570">
        <v>0.21</v>
      </c>
      <c r="C9156" s="53" t="s">
        <v>9259</v>
      </c>
      <c r="D9156" s="1"/>
      <c r="E9156" s="983" t="s">
        <v>9126</v>
      </c>
      <c r="F9156" s="3"/>
      <c r="O9156"/>
      <c r="P9156"/>
      <c r="Q9156"/>
      <c r="U9156" s="969"/>
      <c r="V9156" s="38"/>
      <c r="W9156" s="38"/>
    </row>
    <row r="9157" spans="1:23" x14ac:dyDescent="0.35">
      <c r="A9157" s="1042">
        <v>72125</v>
      </c>
      <c r="B9157" s="1568">
        <v>0.98</v>
      </c>
      <c r="C9157" s="341" t="s">
        <v>9371</v>
      </c>
      <c r="D9157" s="1"/>
      <c r="E9157" s="983" t="s">
        <v>9126</v>
      </c>
      <c r="F9157" s="3"/>
      <c r="O9157"/>
      <c r="P9157"/>
      <c r="Q9157"/>
      <c r="U9157" s="969"/>
      <c r="V9157" s="38"/>
      <c r="W9157" s="38"/>
    </row>
    <row r="9158" spans="1:23" x14ac:dyDescent="0.35">
      <c r="A9158" s="1569">
        <v>72126</v>
      </c>
      <c r="B9158" s="1570">
        <v>1.19</v>
      </c>
      <c r="C9158" s="53" t="s">
        <v>9427</v>
      </c>
      <c r="D9158" s="1"/>
      <c r="E9158" s="983" t="s">
        <v>9126</v>
      </c>
      <c r="F9158" s="3"/>
      <c r="O9158"/>
      <c r="P9158"/>
      <c r="Q9158"/>
      <c r="U9158" s="969"/>
      <c r="V9158" s="38"/>
      <c r="W9158" s="38"/>
    </row>
    <row r="9159" spans="1:23" x14ac:dyDescent="0.35">
      <c r="A9159" s="1566">
        <v>72128</v>
      </c>
      <c r="B9159" s="1567">
        <v>0.98</v>
      </c>
      <c r="C9159" s="341" t="s">
        <v>703</v>
      </c>
      <c r="D9159" s="1"/>
      <c r="E9159" s="983" t="s">
        <v>9126</v>
      </c>
      <c r="F9159" s="3"/>
      <c r="O9159"/>
      <c r="P9159"/>
      <c r="Q9159"/>
      <c r="U9159" s="969"/>
      <c r="V9159" s="38"/>
      <c r="W9159" s="38"/>
    </row>
    <row r="9160" spans="1:23" x14ac:dyDescent="0.35">
      <c r="A9160" s="1569">
        <v>72129</v>
      </c>
      <c r="B9160" s="1570">
        <v>1.19</v>
      </c>
      <c r="C9160" s="53" t="s">
        <v>9428</v>
      </c>
      <c r="D9160" s="1"/>
      <c r="E9160" s="983" t="s">
        <v>9126</v>
      </c>
      <c r="F9160" s="3"/>
      <c r="O9160"/>
      <c r="P9160"/>
      <c r="Q9160"/>
      <c r="U9160" s="969"/>
      <c r="V9160" s="38"/>
      <c r="W9160" s="38"/>
    </row>
    <row r="9161" spans="1:23" x14ac:dyDescent="0.35">
      <c r="A9161" s="1571">
        <v>72131</v>
      </c>
      <c r="B9161" s="1572">
        <v>0.98</v>
      </c>
      <c r="C9161" s="1083" t="s">
        <v>9372</v>
      </c>
      <c r="D9161" s="1"/>
      <c r="E9161" s="983" t="s">
        <v>9126</v>
      </c>
      <c r="F9161" s="3"/>
      <c r="O9161"/>
      <c r="P9161"/>
      <c r="Q9161"/>
      <c r="U9161" s="969"/>
      <c r="V9161" s="38"/>
      <c r="W9161" s="38"/>
    </row>
    <row r="9162" spans="1:23" x14ac:dyDescent="0.35">
      <c r="A9162" s="1569">
        <v>72132</v>
      </c>
      <c r="B9162" s="1570">
        <v>1.19</v>
      </c>
      <c r="C9162" s="53" t="s">
        <v>9429</v>
      </c>
      <c r="D9162" s="1"/>
      <c r="E9162" s="983" t="s">
        <v>9126</v>
      </c>
      <c r="F9162" s="3"/>
      <c r="O9162"/>
      <c r="P9162"/>
      <c r="Q9162"/>
      <c r="U9162" s="969"/>
      <c r="V9162" s="38"/>
      <c r="W9162" s="38"/>
    </row>
    <row r="9163" spans="1:23" x14ac:dyDescent="0.35">
      <c r="A9163" s="1566">
        <v>72170</v>
      </c>
      <c r="B9163" s="1567">
        <v>0.17</v>
      </c>
      <c r="C9163" s="294" t="s">
        <v>9177</v>
      </c>
      <c r="D9163" s="1"/>
      <c r="E9163" s="983" t="s">
        <v>9126</v>
      </c>
      <c r="F9163" s="3"/>
      <c r="O9163"/>
      <c r="P9163"/>
      <c r="Q9163"/>
      <c r="U9163" s="969"/>
      <c r="V9163" s="38"/>
      <c r="W9163" s="38"/>
    </row>
    <row r="9164" spans="1:23" x14ac:dyDescent="0.35">
      <c r="A9164" s="1566">
        <v>72170</v>
      </c>
      <c r="B9164" s="1567">
        <v>0.17</v>
      </c>
      <c r="C9164" s="294" t="s">
        <v>9178</v>
      </c>
      <c r="D9164" s="1"/>
      <c r="E9164" s="983" t="s">
        <v>9126</v>
      </c>
      <c r="F9164" s="3"/>
      <c r="O9164"/>
      <c r="P9164"/>
      <c r="Q9164"/>
      <c r="U9164" s="969"/>
      <c r="V9164" s="38"/>
      <c r="W9164" s="38"/>
    </row>
    <row r="9165" spans="1:23" x14ac:dyDescent="0.35">
      <c r="A9165" s="1042">
        <v>72190</v>
      </c>
      <c r="B9165" s="1568">
        <v>0.24</v>
      </c>
      <c r="C9165" s="53" t="s">
        <v>9280</v>
      </c>
      <c r="D9165" s="1"/>
      <c r="E9165" s="983" t="s">
        <v>9126</v>
      </c>
      <c r="F9165" s="3"/>
      <c r="O9165"/>
      <c r="P9165"/>
      <c r="Q9165"/>
      <c r="U9165" s="969"/>
      <c r="V9165" s="38"/>
      <c r="W9165" s="38"/>
    </row>
    <row r="9166" spans="1:23" x14ac:dyDescent="0.35">
      <c r="A9166" s="1569">
        <v>72191</v>
      </c>
      <c r="B9166" s="1570">
        <v>1.76</v>
      </c>
      <c r="C9166" s="53" t="s">
        <v>9506</v>
      </c>
      <c r="D9166" s="1"/>
      <c r="E9166" s="983" t="s">
        <v>9126</v>
      </c>
      <c r="F9166" s="3"/>
      <c r="O9166"/>
      <c r="P9166"/>
      <c r="Q9166"/>
      <c r="U9166" s="969"/>
      <c r="V9166" s="38"/>
      <c r="W9166" s="38"/>
    </row>
    <row r="9167" spans="1:23" x14ac:dyDescent="0.35">
      <c r="A9167" s="1569">
        <v>72193</v>
      </c>
      <c r="B9167" s="1570">
        <v>1.1299999999999999</v>
      </c>
      <c r="C9167" s="53" t="s">
        <v>9408</v>
      </c>
      <c r="D9167" s="1"/>
      <c r="E9167" s="983" t="s">
        <v>9126</v>
      </c>
      <c r="F9167" s="3"/>
      <c r="O9167"/>
      <c r="P9167"/>
      <c r="Q9167"/>
      <c r="U9167" s="969"/>
      <c r="V9167" s="38"/>
      <c r="W9167" s="38"/>
    </row>
    <row r="9168" spans="1:23" x14ac:dyDescent="0.35">
      <c r="A9168" s="1042">
        <v>72202</v>
      </c>
      <c r="B9168" s="1568">
        <v>0.22</v>
      </c>
      <c r="C9168" s="277" t="s">
        <v>9273</v>
      </c>
      <c r="D9168" s="1"/>
      <c r="E9168" s="983" t="s">
        <v>9126</v>
      </c>
      <c r="F9168" s="3"/>
      <c r="O9168"/>
      <c r="P9168"/>
      <c r="Q9168"/>
      <c r="U9168" s="969"/>
      <c r="V9168" s="38"/>
      <c r="W9168" s="38"/>
    </row>
    <row r="9169" spans="1:23" x14ac:dyDescent="0.35">
      <c r="A9169" s="1566">
        <v>72202</v>
      </c>
      <c r="B9169" s="1567">
        <v>0.22</v>
      </c>
      <c r="C9169" s="294" t="s">
        <v>9274</v>
      </c>
      <c r="D9169" s="1"/>
      <c r="E9169" s="983" t="s">
        <v>9126</v>
      </c>
      <c r="F9169" s="3"/>
      <c r="O9169"/>
      <c r="P9169"/>
      <c r="Q9169"/>
      <c r="U9169" s="969"/>
      <c r="V9169" s="38"/>
      <c r="W9169" s="38"/>
    </row>
    <row r="9170" spans="1:23" x14ac:dyDescent="0.35">
      <c r="A9170" s="1566">
        <v>72202</v>
      </c>
      <c r="B9170" s="1567">
        <v>0.22</v>
      </c>
      <c r="C9170" s="294" t="s">
        <v>9275</v>
      </c>
      <c r="D9170" s="1"/>
      <c r="E9170" s="983" t="s">
        <v>9126</v>
      </c>
      <c r="F9170" s="3"/>
      <c r="O9170"/>
      <c r="P9170"/>
      <c r="Q9170"/>
      <c r="U9170" s="969"/>
      <c r="V9170" s="38"/>
      <c r="W9170" s="38"/>
    </row>
    <row r="9171" spans="1:23" x14ac:dyDescent="0.35">
      <c r="A9171" s="1042">
        <v>72202</v>
      </c>
      <c r="B9171" s="1568">
        <v>0.22</v>
      </c>
      <c r="C9171" s="277" t="s">
        <v>9276</v>
      </c>
      <c r="D9171" s="1"/>
      <c r="E9171" s="983" t="s">
        <v>9126</v>
      </c>
      <c r="F9171" s="3"/>
      <c r="O9171"/>
      <c r="P9171"/>
      <c r="Q9171"/>
      <c r="U9171" s="969"/>
      <c r="V9171" s="38"/>
      <c r="W9171" s="38"/>
    </row>
    <row r="9172" spans="1:23" x14ac:dyDescent="0.35">
      <c r="A9172" s="1579">
        <v>72220</v>
      </c>
      <c r="B9172" s="1580">
        <v>0.17</v>
      </c>
      <c r="C9172" s="294" t="s">
        <v>9179</v>
      </c>
      <c r="D9172" s="1"/>
      <c r="E9172" s="983" t="s">
        <v>9126</v>
      </c>
      <c r="F9172" s="3"/>
      <c r="O9172"/>
      <c r="P9172"/>
      <c r="Q9172"/>
      <c r="U9172" s="969"/>
      <c r="V9172" s="38"/>
      <c r="W9172" s="38"/>
    </row>
    <row r="9173" spans="1:23" x14ac:dyDescent="0.35">
      <c r="A9173" s="1579">
        <v>72220</v>
      </c>
      <c r="B9173" s="1580">
        <v>0.17</v>
      </c>
      <c r="C9173" s="294" t="s">
        <v>9180</v>
      </c>
      <c r="D9173" s="1"/>
      <c r="E9173" s="983" t="s">
        <v>9126</v>
      </c>
      <c r="F9173" s="3"/>
      <c r="O9173"/>
      <c r="P9173"/>
      <c r="Q9173"/>
      <c r="U9173" s="969"/>
      <c r="V9173" s="38"/>
      <c r="W9173" s="38"/>
    </row>
    <row r="9174" spans="1:23" x14ac:dyDescent="0.35">
      <c r="A9174" s="1042">
        <v>73000</v>
      </c>
      <c r="B9174" s="1568">
        <v>0.16</v>
      </c>
      <c r="C9174" s="294" t="s">
        <v>9136</v>
      </c>
      <c r="D9174" s="1"/>
      <c r="E9174" s="983" t="s">
        <v>9126</v>
      </c>
      <c r="F9174" s="3"/>
      <c r="O9174"/>
      <c r="P9174"/>
      <c r="Q9174"/>
      <c r="U9174" s="969"/>
      <c r="V9174" s="38"/>
      <c r="W9174" s="38"/>
    </row>
    <row r="9175" spans="1:23" x14ac:dyDescent="0.35">
      <c r="A9175" s="1042">
        <v>73000</v>
      </c>
      <c r="B9175" s="1568">
        <v>0.16</v>
      </c>
      <c r="C9175" s="294" t="s">
        <v>9137</v>
      </c>
      <c r="D9175" s="1"/>
      <c r="E9175" s="983" t="s">
        <v>9126</v>
      </c>
      <c r="F9175" s="1126"/>
      <c r="O9175"/>
      <c r="P9175"/>
      <c r="Q9175"/>
      <c r="U9175" s="969"/>
      <c r="V9175" s="38"/>
      <c r="W9175" s="38"/>
    </row>
    <row r="9176" spans="1:23" x14ac:dyDescent="0.35">
      <c r="A9176" s="1042">
        <v>73000</v>
      </c>
      <c r="B9176" s="1568">
        <v>0.16</v>
      </c>
      <c r="C9176" s="53" t="s">
        <v>557</v>
      </c>
      <c r="D9176" s="1"/>
      <c r="E9176" s="983" t="s">
        <v>9126</v>
      </c>
      <c r="F9176" s="1126"/>
      <c r="O9176"/>
      <c r="P9176"/>
      <c r="Q9176"/>
      <c r="U9176" s="969"/>
      <c r="V9176" s="38"/>
      <c r="W9176" s="38"/>
    </row>
    <row r="9177" spans="1:23" x14ac:dyDescent="0.35">
      <c r="A9177" s="1042">
        <v>73000</v>
      </c>
      <c r="B9177" s="1568">
        <v>0.16</v>
      </c>
      <c r="C9177" s="277" t="s">
        <v>558</v>
      </c>
      <c r="E9177" s="983" t="s">
        <v>9126</v>
      </c>
      <c r="F9177" s="3"/>
      <c r="O9177"/>
      <c r="P9177"/>
      <c r="Q9177"/>
      <c r="U9177" s="969"/>
      <c r="V9177" s="38"/>
      <c r="W9177" s="38"/>
    </row>
    <row r="9178" spans="1:23" x14ac:dyDescent="0.35">
      <c r="A9178" s="1566">
        <v>73000</v>
      </c>
      <c r="B9178" s="1567">
        <v>0.16</v>
      </c>
      <c r="C9178" s="294" t="s">
        <v>9138</v>
      </c>
      <c r="D9178" s="1109"/>
      <c r="E9178" s="983" t="s">
        <v>9126</v>
      </c>
      <c r="F9178" s="3"/>
      <c r="O9178"/>
      <c r="P9178"/>
      <c r="Q9178"/>
      <c r="U9178" s="969"/>
      <c r="V9178" s="38"/>
      <c r="W9178" s="38"/>
    </row>
    <row r="9179" spans="1:23" x14ac:dyDescent="0.35">
      <c r="A9179" s="1566">
        <v>73000</v>
      </c>
      <c r="B9179" s="1567">
        <v>0.16</v>
      </c>
      <c r="C9179" s="294" t="s">
        <v>9139</v>
      </c>
      <c r="D9179" s="1"/>
      <c r="E9179" s="983" t="s">
        <v>9126</v>
      </c>
      <c r="F9179" s="3"/>
      <c r="O9179"/>
      <c r="P9179"/>
      <c r="Q9179"/>
      <c r="U9179" s="969"/>
      <c r="V9179" s="38"/>
      <c r="W9179" s="38"/>
    </row>
    <row r="9180" spans="1:23" x14ac:dyDescent="0.35">
      <c r="A9180" s="1566">
        <v>73010</v>
      </c>
      <c r="B9180" s="1567">
        <v>0.17</v>
      </c>
      <c r="C9180" s="344" t="s">
        <v>9181</v>
      </c>
      <c r="D9180" s="1"/>
      <c r="E9180" s="983" t="s">
        <v>9126</v>
      </c>
      <c r="F9180" s="3"/>
      <c r="O9180"/>
      <c r="P9180"/>
      <c r="Q9180"/>
      <c r="U9180" s="969"/>
      <c r="V9180" s="38"/>
      <c r="W9180" s="38"/>
    </row>
    <row r="9181" spans="1:23" x14ac:dyDescent="0.35">
      <c r="A9181" s="1566">
        <v>73010</v>
      </c>
      <c r="B9181" s="1567">
        <v>0.17</v>
      </c>
      <c r="C9181" s="344" t="s">
        <v>9182</v>
      </c>
      <c r="D9181" s="1"/>
      <c r="E9181" s="983" t="s">
        <v>9126</v>
      </c>
      <c r="F9181" s="3"/>
      <c r="O9181"/>
      <c r="P9181"/>
      <c r="Q9181"/>
      <c r="U9181" s="969"/>
      <c r="V9181" s="38"/>
      <c r="W9181" s="38"/>
    </row>
    <row r="9182" spans="1:23" x14ac:dyDescent="0.35">
      <c r="A9182" s="1042">
        <v>73010</v>
      </c>
      <c r="B9182" s="1568">
        <v>0.17</v>
      </c>
      <c r="C9182" s="277" t="s">
        <v>583</v>
      </c>
      <c r="D9182" s="1"/>
      <c r="E9182" s="983" t="s">
        <v>9126</v>
      </c>
      <c r="F9182" s="3"/>
      <c r="O9182"/>
      <c r="P9182"/>
      <c r="Q9182"/>
      <c r="U9182" s="969"/>
      <c r="V9182" s="38"/>
      <c r="W9182" s="38"/>
    </row>
    <row r="9183" spans="1:23" x14ac:dyDescent="0.35">
      <c r="A9183" s="1042">
        <v>73010</v>
      </c>
      <c r="B9183" s="1568">
        <v>0.17</v>
      </c>
      <c r="C9183" s="277" t="s">
        <v>584</v>
      </c>
      <c r="D9183" s="1"/>
      <c r="E9183" s="983" t="s">
        <v>9126</v>
      </c>
      <c r="F9183" s="3"/>
      <c r="O9183"/>
      <c r="P9183"/>
      <c r="Q9183"/>
      <c r="U9183" s="969"/>
      <c r="V9183" s="38"/>
      <c r="W9183" s="38"/>
    </row>
    <row r="9184" spans="1:23" x14ac:dyDescent="0.35">
      <c r="A9184" s="1042">
        <v>73020</v>
      </c>
      <c r="B9184" s="1568">
        <v>0.15</v>
      </c>
      <c r="C9184" s="277" t="s">
        <v>5941</v>
      </c>
      <c r="D9184" s="1"/>
      <c r="E9184" s="983" t="s">
        <v>9126</v>
      </c>
      <c r="F9184" s="3"/>
      <c r="O9184"/>
      <c r="P9184"/>
      <c r="Q9184"/>
      <c r="U9184" s="969"/>
      <c r="V9184" s="38"/>
      <c r="W9184" s="38"/>
    </row>
    <row r="9185" spans="1:23" x14ac:dyDescent="0.35">
      <c r="A9185" s="1042">
        <v>73020</v>
      </c>
      <c r="B9185" s="1568">
        <v>0.15</v>
      </c>
      <c r="C9185" s="277" t="s">
        <v>5942</v>
      </c>
      <c r="D9185" s="38"/>
      <c r="E9185" s="983" t="s">
        <v>9126</v>
      </c>
      <c r="F9185" s="3"/>
      <c r="O9185"/>
      <c r="P9185"/>
      <c r="Q9185"/>
      <c r="U9185" s="969"/>
      <c r="V9185" s="38"/>
      <c r="W9185" s="38"/>
    </row>
    <row r="9186" spans="1:23" x14ac:dyDescent="0.35">
      <c r="A9186" s="1566">
        <v>73030</v>
      </c>
      <c r="B9186" s="1567">
        <v>0.18</v>
      </c>
      <c r="C9186" s="287" t="s">
        <v>9215</v>
      </c>
      <c r="D9186" s="1"/>
      <c r="E9186" s="983" t="s">
        <v>9126</v>
      </c>
      <c r="F9186" s="3"/>
      <c r="O9186"/>
      <c r="P9186"/>
      <c r="Q9186"/>
      <c r="U9186" s="969"/>
      <c r="V9186" s="38"/>
      <c r="W9186" s="38"/>
    </row>
    <row r="9187" spans="1:23" x14ac:dyDescent="0.35">
      <c r="A9187" s="1566">
        <v>73030</v>
      </c>
      <c r="B9187" s="1567">
        <v>0.18</v>
      </c>
      <c r="C9187" s="287" t="s">
        <v>9216</v>
      </c>
      <c r="D9187" s="1"/>
      <c r="E9187" s="983" t="s">
        <v>9126</v>
      </c>
      <c r="F9187" s="3"/>
      <c r="O9187"/>
      <c r="P9187"/>
      <c r="Q9187"/>
      <c r="U9187" s="969"/>
      <c r="V9187" s="38"/>
      <c r="W9187" s="38"/>
    </row>
    <row r="9188" spans="1:23" x14ac:dyDescent="0.35">
      <c r="A9188" s="1566">
        <v>73030</v>
      </c>
      <c r="B9188" s="1567">
        <v>0.18</v>
      </c>
      <c r="C9188" s="287" t="s">
        <v>9217</v>
      </c>
      <c r="D9188" s="1"/>
      <c r="E9188" s="983" t="s">
        <v>9126</v>
      </c>
      <c r="F9188" s="3"/>
      <c r="O9188"/>
      <c r="P9188"/>
      <c r="Q9188"/>
      <c r="U9188" s="969"/>
      <c r="V9188" s="38"/>
      <c r="W9188" s="38"/>
    </row>
    <row r="9189" spans="1:23" x14ac:dyDescent="0.35">
      <c r="A9189" s="1566">
        <v>73030</v>
      </c>
      <c r="B9189" s="1567">
        <v>0.18</v>
      </c>
      <c r="C9189" s="287" t="s">
        <v>9218</v>
      </c>
      <c r="D9189" s="1"/>
      <c r="E9189" s="983" t="s">
        <v>9126</v>
      </c>
      <c r="F9189" s="3"/>
      <c r="O9189"/>
      <c r="P9189"/>
      <c r="Q9189"/>
      <c r="U9189" s="969"/>
      <c r="V9189" s="38"/>
      <c r="W9189" s="38"/>
    </row>
    <row r="9190" spans="1:23" x14ac:dyDescent="0.35">
      <c r="A9190" s="1566">
        <v>73030</v>
      </c>
      <c r="B9190" s="1567">
        <v>0.18</v>
      </c>
      <c r="C9190" s="287" t="s">
        <v>9219</v>
      </c>
      <c r="D9190" s="1"/>
      <c r="E9190" s="983" t="s">
        <v>9126</v>
      </c>
      <c r="F9190" s="3"/>
      <c r="O9190"/>
      <c r="P9190"/>
      <c r="Q9190"/>
      <c r="U9190" s="969"/>
      <c r="V9190" s="38"/>
      <c r="W9190" s="38"/>
    </row>
    <row r="9191" spans="1:23" x14ac:dyDescent="0.35">
      <c r="A9191" s="1566">
        <v>73030</v>
      </c>
      <c r="B9191" s="1567">
        <v>0.18</v>
      </c>
      <c r="C9191" s="287" t="s">
        <v>2726</v>
      </c>
      <c r="D9191" s="38"/>
      <c r="E9191" s="983" t="s">
        <v>9126</v>
      </c>
      <c r="F9191" s="3"/>
      <c r="O9191"/>
      <c r="P9191"/>
      <c r="Q9191"/>
      <c r="U9191" s="969"/>
      <c r="V9191" s="38"/>
      <c r="W9191" s="38"/>
    </row>
    <row r="9192" spans="1:23" x14ac:dyDescent="0.35">
      <c r="A9192" s="1588">
        <v>73030</v>
      </c>
      <c r="B9192" s="1584">
        <v>0.18</v>
      </c>
      <c r="C9192" s="1585" t="s">
        <v>9220</v>
      </c>
      <c r="D9192" s="1"/>
      <c r="E9192" s="983" t="s">
        <v>9126</v>
      </c>
      <c r="F9192" s="3"/>
      <c r="O9192"/>
      <c r="P9192"/>
      <c r="Q9192"/>
      <c r="U9192" s="969"/>
      <c r="V9192" s="38"/>
      <c r="W9192" s="38"/>
    </row>
    <row r="9193" spans="1:23" x14ac:dyDescent="0.35">
      <c r="A9193" s="1042">
        <v>73050</v>
      </c>
      <c r="B9193" s="1568">
        <v>0.18</v>
      </c>
      <c r="C9193" s="277" t="s">
        <v>9221</v>
      </c>
      <c r="D9193" s="1"/>
      <c r="E9193" s="983" t="s">
        <v>9126</v>
      </c>
      <c r="F9193" s="3"/>
      <c r="O9193"/>
      <c r="P9193"/>
      <c r="Q9193"/>
      <c r="U9193" s="969"/>
      <c r="V9193" s="38"/>
      <c r="W9193" s="38"/>
    </row>
    <row r="9194" spans="1:23" x14ac:dyDescent="0.35">
      <c r="A9194" s="1566">
        <v>73060</v>
      </c>
      <c r="B9194" s="1567">
        <v>0.16</v>
      </c>
      <c r="C9194" s="287" t="s">
        <v>9140</v>
      </c>
      <c r="E9194" s="983" t="s">
        <v>9126</v>
      </c>
      <c r="F9194" s="3"/>
      <c r="O9194"/>
      <c r="P9194"/>
      <c r="Q9194"/>
      <c r="U9194" s="969"/>
      <c r="V9194" s="38"/>
      <c r="W9194" s="38"/>
    </row>
    <row r="9195" spans="1:23" x14ac:dyDescent="0.35">
      <c r="A9195" s="1566">
        <v>73060</v>
      </c>
      <c r="B9195" s="1567">
        <v>0.16</v>
      </c>
      <c r="C9195" s="287" t="s">
        <v>9141</v>
      </c>
      <c r="D9195" s="1"/>
      <c r="E9195" s="983" t="s">
        <v>9126</v>
      </c>
      <c r="F9195" s="3"/>
      <c r="O9195"/>
      <c r="P9195"/>
      <c r="Q9195"/>
      <c r="U9195" s="969"/>
      <c r="V9195" s="38"/>
      <c r="W9195" s="38"/>
    </row>
    <row r="9196" spans="1:23" x14ac:dyDescent="0.35">
      <c r="A9196" s="1566">
        <v>73060</v>
      </c>
      <c r="B9196" s="1567">
        <v>0.16</v>
      </c>
      <c r="C9196" s="287" t="s">
        <v>9142</v>
      </c>
      <c r="D9196" s="1"/>
      <c r="E9196" s="983" t="s">
        <v>9126</v>
      </c>
      <c r="F9196" s="3"/>
      <c r="O9196"/>
      <c r="P9196"/>
      <c r="Q9196"/>
      <c r="U9196" s="969"/>
      <c r="V9196" s="38"/>
      <c r="W9196" s="38"/>
    </row>
    <row r="9197" spans="1:23" x14ac:dyDescent="0.35">
      <c r="A9197" s="1566">
        <v>73060</v>
      </c>
      <c r="B9197" s="1567">
        <v>0.16</v>
      </c>
      <c r="C9197" s="287" t="s">
        <v>9143</v>
      </c>
      <c r="D9197" s="1"/>
      <c r="E9197" s="983" t="s">
        <v>9126</v>
      </c>
      <c r="F9197" s="3"/>
      <c r="O9197"/>
      <c r="P9197"/>
      <c r="Q9197"/>
      <c r="U9197" s="969"/>
      <c r="V9197" s="38"/>
      <c r="W9197" s="38"/>
    </row>
    <row r="9198" spans="1:23" x14ac:dyDescent="0.35">
      <c r="A9198" s="1566">
        <v>73070</v>
      </c>
      <c r="B9198" s="1567">
        <v>0.16</v>
      </c>
      <c r="C9198" s="294" t="s">
        <v>9144</v>
      </c>
      <c r="D9198" s="1"/>
      <c r="E9198" s="983" t="s">
        <v>9126</v>
      </c>
      <c r="F9198" s="3"/>
      <c r="O9198"/>
      <c r="P9198"/>
      <c r="Q9198"/>
      <c r="U9198" s="969"/>
      <c r="V9198" s="38"/>
      <c r="W9198" s="38"/>
    </row>
    <row r="9199" spans="1:23" x14ac:dyDescent="0.35">
      <c r="A9199" s="1566">
        <v>73070</v>
      </c>
      <c r="B9199" s="1567">
        <v>0.16</v>
      </c>
      <c r="C9199" s="287" t="s">
        <v>9145</v>
      </c>
      <c r="D9199" s="1"/>
      <c r="E9199" s="983" t="s">
        <v>9126</v>
      </c>
      <c r="F9199" s="3"/>
      <c r="O9199"/>
      <c r="P9199"/>
      <c r="Q9199"/>
      <c r="U9199" s="969"/>
      <c r="V9199" s="38"/>
      <c r="W9199" s="38"/>
    </row>
    <row r="9200" spans="1:23" x14ac:dyDescent="0.35">
      <c r="A9200" s="1566">
        <v>73070</v>
      </c>
      <c r="B9200" s="1567">
        <v>0.16</v>
      </c>
      <c r="C9200" s="287" t="s">
        <v>9146</v>
      </c>
      <c r="D9200" s="1"/>
      <c r="E9200" s="983" t="s">
        <v>9126</v>
      </c>
      <c r="F9200" s="3"/>
      <c r="O9200"/>
      <c r="P9200"/>
      <c r="Q9200"/>
      <c r="U9200" s="969"/>
      <c r="V9200" s="38"/>
      <c r="W9200" s="38"/>
    </row>
    <row r="9201" spans="1:23" x14ac:dyDescent="0.35">
      <c r="A9201" s="1042">
        <v>73070</v>
      </c>
      <c r="B9201" s="1568">
        <v>0.16</v>
      </c>
      <c r="C9201" s="277" t="s">
        <v>9147</v>
      </c>
      <c r="D9201" s="1"/>
      <c r="E9201" s="983" t="s">
        <v>9126</v>
      </c>
      <c r="F9201" s="3"/>
      <c r="O9201"/>
      <c r="P9201"/>
      <c r="Q9201"/>
      <c r="U9201" s="969"/>
      <c r="V9201" s="38"/>
      <c r="W9201" s="38"/>
    </row>
    <row r="9202" spans="1:23" x14ac:dyDescent="0.35">
      <c r="A9202" s="1042">
        <v>73070</v>
      </c>
      <c r="B9202" s="1568">
        <v>0.16</v>
      </c>
      <c r="C9202" s="277" t="s">
        <v>9148</v>
      </c>
      <c r="D9202" s="1"/>
      <c r="E9202" s="983" t="s">
        <v>9126</v>
      </c>
      <c r="F9202" s="3"/>
      <c r="O9202"/>
      <c r="P9202"/>
      <c r="Q9202"/>
      <c r="U9202" s="969"/>
      <c r="V9202" s="38"/>
      <c r="W9202" s="38"/>
    </row>
    <row r="9203" spans="1:23" x14ac:dyDescent="0.35">
      <c r="A9203" s="1566">
        <v>73080</v>
      </c>
      <c r="B9203" s="1567">
        <v>0.17</v>
      </c>
      <c r="C9203" s="341" t="s">
        <v>6173</v>
      </c>
      <c r="D9203" s="1"/>
      <c r="E9203" s="983" t="s">
        <v>9126</v>
      </c>
      <c r="F9203" s="3"/>
      <c r="O9203"/>
      <c r="P9203"/>
      <c r="Q9203"/>
      <c r="U9203" s="969"/>
      <c r="V9203" s="38"/>
      <c r="W9203" s="38"/>
    </row>
    <row r="9204" spans="1:23" x14ac:dyDescent="0.35">
      <c r="A9204" s="1566">
        <v>73080</v>
      </c>
      <c r="B9204" s="1567">
        <v>0.17</v>
      </c>
      <c r="C9204" s="341" t="s">
        <v>6174</v>
      </c>
      <c r="D9204" s="1"/>
      <c r="E9204" s="983" t="s">
        <v>9126</v>
      </c>
      <c r="F9204" s="3"/>
      <c r="O9204"/>
      <c r="P9204"/>
      <c r="Q9204"/>
      <c r="U9204" s="969"/>
      <c r="V9204" s="38"/>
      <c r="W9204" s="38"/>
    </row>
    <row r="9205" spans="1:23" x14ac:dyDescent="0.35">
      <c r="A9205" s="1569">
        <v>73080</v>
      </c>
      <c r="B9205" s="1570">
        <v>0.17</v>
      </c>
      <c r="C9205" s="53" t="s">
        <v>9183</v>
      </c>
      <c r="D9205" s="1"/>
      <c r="E9205" s="983" t="s">
        <v>9126</v>
      </c>
      <c r="F9205" s="3"/>
      <c r="O9205"/>
      <c r="P9205"/>
      <c r="Q9205"/>
      <c r="U9205" s="969"/>
      <c r="V9205" s="38"/>
      <c r="W9205" s="38"/>
    </row>
    <row r="9206" spans="1:23" x14ac:dyDescent="0.35">
      <c r="A9206" s="1042">
        <v>73080</v>
      </c>
      <c r="B9206" s="1568">
        <v>0.17</v>
      </c>
      <c r="C9206" s="277" t="s">
        <v>9184</v>
      </c>
      <c r="D9206" s="38"/>
      <c r="E9206" s="983" t="s">
        <v>9126</v>
      </c>
      <c r="F9206" s="3"/>
      <c r="O9206"/>
      <c r="P9206"/>
      <c r="Q9206"/>
      <c r="U9206" s="969"/>
      <c r="V9206" s="38"/>
      <c r="W9206" s="38"/>
    </row>
    <row r="9207" spans="1:23" x14ac:dyDescent="0.35">
      <c r="A9207" s="1569">
        <v>73080</v>
      </c>
      <c r="B9207" s="1570">
        <v>0.17</v>
      </c>
      <c r="C9207" s="53" t="s">
        <v>9185</v>
      </c>
      <c r="D9207" s="1"/>
      <c r="E9207" s="983" t="s">
        <v>9126</v>
      </c>
      <c r="F9207" s="3"/>
      <c r="O9207"/>
      <c r="P9207"/>
      <c r="Q9207"/>
      <c r="U9207" s="969"/>
      <c r="V9207" s="38"/>
      <c r="W9207" s="38"/>
    </row>
    <row r="9208" spans="1:23" x14ac:dyDescent="0.35">
      <c r="A9208" s="1566">
        <v>73090</v>
      </c>
      <c r="B9208" s="1567">
        <v>0.16</v>
      </c>
      <c r="C9208" s="287" t="s">
        <v>9149</v>
      </c>
      <c r="D9208" s="1"/>
      <c r="E9208" s="983" t="s">
        <v>9126</v>
      </c>
      <c r="F9208" s="3"/>
      <c r="O9208"/>
      <c r="P9208"/>
      <c r="Q9208"/>
      <c r="U9208" s="969"/>
      <c r="V9208" s="38"/>
      <c r="W9208" s="38"/>
    </row>
    <row r="9209" spans="1:23" x14ac:dyDescent="0.35">
      <c r="A9209" s="1566">
        <v>73090</v>
      </c>
      <c r="B9209" s="1567">
        <v>0.16</v>
      </c>
      <c r="C9209" s="287" t="s">
        <v>9150</v>
      </c>
      <c r="D9209" s="1"/>
      <c r="E9209" s="983" t="s">
        <v>9126</v>
      </c>
      <c r="F9209" s="3"/>
      <c r="O9209"/>
      <c r="P9209"/>
      <c r="Q9209"/>
      <c r="U9209" s="969"/>
      <c r="V9209" s="38"/>
      <c r="W9209" s="38"/>
    </row>
    <row r="9210" spans="1:23" x14ac:dyDescent="0.35">
      <c r="A9210" s="1566">
        <v>73090</v>
      </c>
      <c r="B9210" s="1567">
        <v>0.16</v>
      </c>
      <c r="C9210" s="287" t="s">
        <v>204</v>
      </c>
      <c r="D9210" s="1"/>
      <c r="E9210" s="983" t="s">
        <v>9126</v>
      </c>
      <c r="F9210" s="3"/>
      <c r="O9210"/>
      <c r="P9210"/>
      <c r="Q9210"/>
      <c r="U9210" s="969"/>
      <c r="V9210" s="38"/>
      <c r="W9210" s="38"/>
    </row>
    <row r="9211" spans="1:23" x14ac:dyDescent="0.35">
      <c r="A9211" s="1566">
        <v>73090</v>
      </c>
      <c r="B9211" s="1567">
        <v>0.16</v>
      </c>
      <c r="C9211" s="287" t="s">
        <v>562</v>
      </c>
      <c r="D9211" s="1"/>
      <c r="E9211" s="983" t="s">
        <v>9126</v>
      </c>
      <c r="F9211" s="3"/>
      <c r="O9211"/>
      <c r="P9211"/>
      <c r="Q9211"/>
      <c r="U9211" s="969"/>
      <c r="V9211" s="38"/>
      <c r="W9211" s="38"/>
    </row>
    <row r="9212" spans="1:23" x14ac:dyDescent="0.35">
      <c r="A9212" s="1042">
        <v>73110</v>
      </c>
      <c r="B9212" s="1568">
        <v>0.17</v>
      </c>
      <c r="C9212" s="287" t="s">
        <v>9186</v>
      </c>
      <c r="D9212" s="1"/>
      <c r="E9212" s="983" t="s">
        <v>9126</v>
      </c>
      <c r="F9212" s="3"/>
      <c r="O9212"/>
      <c r="P9212"/>
      <c r="Q9212"/>
      <c r="U9212" s="969"/>
      <c r="V9212" s="38"/>
      <c r="W9212" s="38"/>
    </row>
    <row r="9213" spans="1:23" x14ac:dyDescent="0.35">
      <c r="A9213" s="1042">
        <v>73110</v>
      </c>
      <c r="B9213" s="1568">
        <v>0.17</v>
      </c>
      <c r="C9213" s="287" t="s">
        <v>9187</v>
      </c>
      <c r="D9213" s="1"/>
      <c r="E9213" s="983" t="s">
        <v>9126</v>
      </c>
      <c r="F9213" s="3"/>
      <c r="O9213"/>
      <c r="P9213"/>
      <c r="Q9213"/>
      <c r="U9213" s="969"/>
      <c r="V9213" s="38"/>
      <c r="W9213" s="38"/>
    </row>
    <row r="9214" spans="1:23" x14ac:dyDescent="0.35">
      <c r="A9214" s="1566">
        <v>73110</v>
      </c>
      <c r="B9214" s="1567">
        <v>0.17</v>
      </c>
      <c r="C9214" s="287" t="s">
        <v>9188</v>
      </c>
      <c r="D9214" s="1"/>
      <c r="E9214" s="983" t="s">
        <v>9126</v>
      </c>
      <c r="F9214" s="3"/>
      <c r="O9214"/>
      <c r="P9214"/>
      <c r="Q9214"/>
      <c r="U9214" s="969"/>
      <c r="V9214" s="38"/>
      <c r="W9214" s="38"/>
    </row>
    <row r="9215" spans="1:23" x14ac:dyDescent="0.35">
      <c r="A9215" s="1566">
        <v>73110</v>
      </c>
      <c r="B9215" s="1567">
        <v>0.17</v>
      </c>
      <c r="C9215" s="287" t="s">
        <v>9189</v>
      </c>
      <c r="D9215" s="1"/>
      <c r="E9215" s="983" t="s">
        <v>9126</v>
      </c>
      <c r="F9215" s="3"/>
      <c r="O9215"/>
      <c r="P9215"/>
      <c r="Q9215"/>
      <c r="U9215" s="969"/>
      <c r="V9215" s="38"/>
      <c r="W9215" s="38"/>
    </row>
    <row r="9216" spans="1:23" x14ac:dyDescent="0.35">
      <c r="A9216" s="1566">
        <v>73110</v>
      </c>
      <c r="B9216" s="1567">
        <v>0.17</v>
      </c>
      <c r="C9216" s="287" t="s">
        <v>9190</v>
      </c>
      <c r="D9216" s="1"/>
      <c r="E9216" s="983" t="s">
        <v>9126</v>
      </c>
      <c r="F9216" s="3"/>
      <c r="O9216"/>
      <c r="P9216"/>
      <c r="Q9216"/>
      <c r="U9216" s="969"/>
      <c r="V9216" s="38"/>
      <c r="W9216" s="38"/>
    </row>
    <row r="9217" spans="1:23" x14ac:dyDescent="0.35">
      <c r="A9217" s="1566">
        <v>73110</v>
      </c>
      <c r="B9217" s="1567">
        <v>0.17</v>
      </c>
      <c r="C9217" s="287" t="s">
        <v>9191</v>
      </c>
      <c r="D9217" s="1"/>
      <c r="E9217" s="983" t="s">
        <v>9126</v>
      </c>
      <c r="F9217" s="3"/>
      <c r="O9217"/>
      <c r="P9217"/>
      <c r="Q9217"/>
      <c r="U9217" s="969"/>
      <c r="V9217" s="38"/>
      <c r="W9217" s="38"/>
    </row>
    <row r="9218" spans="1:23" x14ac:dyDescent="0.35">
      <c r="A9218" s="1566">
        <v>73120</v>
      </c>
      <c r="B9218" s="1567">
        <v>0.16</v>
      </c>
      <c r="C9218" s="287" t="s">
        <v>9151</v>
      </c>
      <c r="D9218" s="1"/>
      <c r="E9218" s="983" t="s">
        <v>9126</v>
      </c>
      <c r="F9218" s="3"/>
      <c r="O9218"/>
      <c r="P9218"/>
      <c r="Q9218"/>
      <c r="U9218" s="969"/>
      <c r="V9218" s="38"/>
      <c r="W9218" s="38"/>
    </row>
    <row r="9219" spans="1:23" x14ac:dyDescent="0.35">
      <c r="A9219" s="1566">
        <v>73120</v>
      </c>
      <c r="B9219" s="1567">
        <v>0.16</v>
      </c>
      <c r="C9219" s="287" t="s">
        <v>9152</v>
      </c>
      <c r="D9219" s="1"/>
      <c r="E9219" s="983" t="s">
        <v>9126</v>
      </c>
      <c r="F9219" s="3"/>
      <c r="O9219"/>
      <c r="P9219"/>
      <c r="Q9219"/>
      <c r="U9219" s="969"/>
      <c r="V9219" s="38"/>
      <c r="W9219" s="38"/>
    </row>
    <row r="9220" spans="1:23" x14ac:dyDescent="0.35">
      <c r="A9220" s="1042">
        <v>73120</v>
      </c>
      <c r="B9220" s="1568">
        <v>0.16</v>
      </c>
      <c r="C9220" s="287" t="s">
        <v>9153</v>
      </c>
      <c r="D9220" s="1"/>
      <c r="E9220" s="983" t="s">
        <v>9126</v>
      </c>
      <c r="F9220" s="3"/>
      <c r="O9220"/>
      <c r="P9220"/>
      <c r="Q9220"/>
      <c r="U9220" s="969"/>
      <c r="V9220" s="38"/>
      <c r="W9220" s="38"/>
    </row>
    <row r="9221" spans="1:23" x14ac:dyDescent="0.35">
      <c r="A9221" s="1042">
        <v>73120</v>
      </c>
      <c r="B9221" s="1568">
        <v>0.16</v>
      </c>
      <c r="C9221" s="287" t="s">
        <v>9154</v>
      </c>
      <c r="D9221" s="1"/>
      <c r="E9221" s="983" t="s">
        <v>9126</v>
      </c>
      <c r="F9221" s="3"/>
      <c r="O9221"/>
      <c r="P9221"/>
      <c r="Q9221"/>
      <c r="U9221" s="969"/>
      <c r="V9221" s="38"/>
      <c r="W9221" s="38"/>
    </row>
    <row r="9222" spans="1:23" x14ac:dyDescent="0.35">
      <c r="A9222" s="1042">
        <v>73120</v>
      </c>
      <c r="B9222" s="1568">
        <v>0.16</v>
      </c>
      <c r="C9222" s="277" t="s">
        <v>5947</v>
      </c>
      <c r="D9222" s="1"/>
      <c r="E9222" s="983" t="s">
        <v>9126</v>
      </c>
      <c r="F9222" s="3"/>
      <c r="O9222"/>
      <c r="P9222"/>
      <c r="Q9222"/>
      <c r="U9222" s="969"/>
      <c r="V9222" s="38"/>
      <c r="W9222" s="38"/>
    </row>
    <row r="9223" spans="1:23" x14ac:dyDescent="0.35">
      <c r="A9223" s="1042">
        <v>73120</v>
      </c>
      <c r="B9223" s="1568">
        <v>0.16</v>
      </c>
      <c r="C9223" s="277" t="s">
        <v>5948</v>
      </c>
      <c r="D9223" s="1"/>
      <c r="E9223" s="983" t="s">
        <v>9126</v>
      </c>
      <c r="F9223" s="3"/>
      <c r="O9223"/>
      <c r="P9223"/>
      <c r="Q9223"/>
      <c r="U9223" s="969"/>
      <c r="V9223" s="38"/>
      <c r="W9223" s="38"/>
    </row>
    <row r="9224" spans="1:23" x14ac:dyDescent="0.35">
      <c r="A9224" s="1042">
        <v>73120</v>
      </c>
      <c r="B9224" s="1568">
        <v>0.16</v>
      </c>
      <c r="C9224" s="277" t="s">
        <v>5948</v>
      </c>
      <c r="D9224" s="1"/>
      <c r="E9224" s="983" t="s">
        <v>9126</v>
      </c>
      <c r="F9224" s="3"/>
      <c r="O9224"/>
      <c r="P9224"/>
      <c r="Q9224"/>
      <c r="U9224" s="969"/>
      <c r="V9224" s="38"/>
      <c r="W9224" s="38"/>
    </row>
    <row r="9225" spans="1:23" x14ac:dyDescent="0.35">
      <c r="A9225" s="1566">
        <v>73130</v>
      </c>
      <c r="B9225" s="1567">
        <v>0.17</v>
      </c>
      <c r="C9225" s="294" t="s">
        <v>9192</v>
      </c>
      <c r="E9225" s="983" t="s">
        <v>9126</v>
      </c>
      <c r="F9225" s="3"/>
      <c r="O9225"/>
      <c r="P9225"/>
      <c r="Q9225"/>
      <c r="U9225" s="969"/>
      <c r="V9225" s="38"/>
      <c r="W9225" s="38"/>
    </row>
    <row r="9226" spans="1:23" x14ac:dyDescent="0.35">
      <c r="A9226" s="1566">
        <v>73130</v>
      </c>
      <c r="B9226" s="1567">
        <v>0.17</v>
      </c>
      <c r="C9226" s="287" t="s">
        <v>9193</v>
      </c>
      <c r="E9226" s="983" t="s">
        <v>9126</v>
      </c>
      <c r="F9226" s="3"/>
      <c r="O9226"/>
      <c r="P9226"/>
      <c r="Q9226"/>
      <c r="U9226" s="969"/>
      <c r="V9226" s="38"/>
      <c r="W9226" s="38"/>
    </row>
    <row r="9227" spans="1:23" x14ac:dyDescent="0.35">
      <c r="A9227" s="1566">
        <v>73130</v>
      </c>
      <c r="B9227" s="1567">
        <v>0.17</v>
      </c>
      <c r="C9227" s="287" t="s">
        <v>9194</v>
      </c>
      <c r="E9227" s="983" t="s">
        <v>9126</v>
      </c>
      <c r="F9227" s="3"/>
      <c r="O9227"/>
      <c r="P9227"/>
      <c r="Q9227"/>
      <c r="U9227" s="969"/>
      <c r="V9227" s="38"/>
      <c r="W9227" s="38"/>
    </row>
    <row r="9228" spans="1:23" x14ac:dyDescent="0.35">
      <c r="A9228" s="1566">
        <v>73130</v>
      </c>
      <c r="B9228" s="1567">
        <v>0.17</v>
      </c>
      <c r="C9228" s="287" t="s">
        <v>9195</v>
      </c>
      <c r="E9228" s="983" t="s">
        <v>9126</v>
      </c>
      <c r="F9228" s="3"/>
      <c r="O9228"/>
      <c r="P9228"/>
      <c r="Q9228"/>
      <c r="U9228" s="969"/>
      <c r="V9228" s="38"/>
      <c r="W9228" s="38"/>
    </row>
    <row r="9229" spans="1:23" x14ac:dyDescent="0.35">
      <c r="A9229" s="1566">
        <v>73130</v>
      </c>
      <c r="B9229" s="1567">
        <v>0.17</v>
      </c>
      <c r="C9229" s="287" t="s">
        <v>9196</v>
      </c>
      <c r="D9229" s="1"/>
      <c r="E9229" s="983" t="s">
        <v>9126</v>
      </c>
      <c r="F9229" s="3"/>
      <c r="O9229"/>
      <c r="P9229"/>
      <c r="Q9229"/>
      <c r="U9229" s="969"/>
      <c r="V9229" s="38"/>
      <c r="W9229" s="38"/>
    </row>
    <row r="9230" spans="1:23" x14ac:dyDescent="0.35">
      <c r="A9230" s="1042">
        <v>73130</v>
      </c>
      <c r="B9230" s="1568">
        <v>0.17</v>
      </c>
      <c r="C9230" s="277" t="s">
        <v>9197</v>
      </c>
      <c r="D9230" s="1"/>
      <c r="E9230" s="983" t="s">
        <v>9126</v>
      </c>
      <c r="F9230" s="3"/>
      <c r="O9230"/>
      <c r="P9230"/>
      <c r="Q9230"/>
      <c r="U9230" s="969"/>
      <c r="V9230" s="38"/>
      <c r="W9230" s="38"/>
    </row>
    <row r="9231" spans="1:23" x14ac:dyDescent="0.35">
      <c r="A9231" s="1042">
        <v>73130</v>
      </c>
      <c r="B9231" s="1568">
        <v>0.17</v>
      </c>
      <c r="C9231" s="277" t="s">
        <v>9198</v>
      </c>
      <c r="D9231" s="1"/>
      <c r="E9231" s="983" t="s">
        <v>9126</v>
      </c>
      <c r="F9231" s="3"/>
      <c r="O9231"/>
      <c r="P9231"/>
      <c r="Q9231"/>
      <c r="U9231" s="969"/>
      <c r="V9231" s="38"/>
      <c r="W9231" s="38"/>
    </row>
    <row r="9232" spans="1:23" x14ac:dyDescent="0.35">
      <c r="A9232" s="1566">
        <v>73140</v>
      </c>
      <c r="B9232" s="1567">
        <v>0.13</v>
      </c>
      <c r="C9232" s="287" t="s">
        <v>9125</v>
      </c>
      <c r="D9232" s="1"/>
      <c r="E9232" s="983" t="s">
        <v>9126</v>
      </c>
      <c r="F9232" s="3"/>
      <c r="O9232"/>
      <c r="P9232"/>
      <c r="Q9232"/>
      <c r="U9232" s="969"/>
      <c r="V9232" s="38"/>
      <c r="W9232" s="38"/>
    </row>
    <row r="9233" spans="1:23" x14ac:dyDescent="0.35">
      <c r="A9233" s="1566">
        <v>73140</v>
      </c>
      <c r="B9233" s="1567">
        <v>0.13</v>
      </c>
      <c r="C9233" s="287" t="s">
        <v>9127</v>
      </c>
      <c r="D9233" s="1"/>
      <c r="E9233" s="983" t="s">
        <v>9126</v>
      </c>
      <c r="F9233" s="3"/>
      <c r="O9233"/>
      <c r="P9233"/>
      <c r="Q9233"/>
      <c r="U9233" s="969"/>
      <c r="V9233" s="38"/>
      <c r="W9233" s="38"/>
    </row>
    <row r="9234" spans="1:23" x14ac:dyDescent="0.35">
      <c r="A9234" s="1566">
        <v>73140</v>
      </c>
      <c r="B9234" s="1567">
        <v>0.13</v>
      </c>
      <c r="C9234" s="287" t="s">
        <v>9128</v>
      </c>
      <c r="D9234" s="1"/>
      <c r="E9234" s="983" t="s">
        <v>9126</v>
      </c>
      <c r="F9234" s="3"/>
      <c r="O9234"/>
      <c r="P9234"/>
      <c r="Q9234"/>
      <c r="U9234" s="969"/>
      <c r="V9234" s="38"/>
      <c r="W9234" s="38"/>
    </row>
    <row r="9235" spans="1:23" x14ac:dyDescent="0.35">
      <c r="A9235" s="1042">
        <v>73140</v>
      </c>
      <c r="B9235" s="1568">
        <v>0.13</v>
      </c>
      <c r="C9235" s="277" t="s">
        <v>9129</v>
      </c>
      <c r="D9235" s="1"/>
      <c r="E9235" s="983" t="s">
        <v>9126</v>
      </c>
      <c r="F9235" s="3"/>
      <c r="O9235"/>
      <c r="P9235"/>
      <c r="Q9235"/>
      <c r="U9235" s="969"/>
      <c r="V9235" s="38"/>
      <c r="W9235" s="38"/>
    </row>
    <row r="9236" spans="1:23" x14ac:dyDescent="0.35">
      <c r="A9236" s="1566">
        <v>73140</v>
      </c>
      <c r="B9236" s="1567">
        <v>0.13</v>
      </c>
      <c r="C9236" s="287" t="s">
        <v>9130</v>
      </c>
      <c r="D9236" s="1"/>
      <c r="E9236" s="983" t="s">
        <v>9126</v>
      </c>
      <c r="F9236" s="3"/>
      <c r="O9236"/>
      <c r="P9236"/>
      <c r="Q9236"/>
      <c r="U9236" s="969"/>
      <c r="V9236" s="38"/>
      <c r="W9236" s="38"/>
    </row>
    <row r="9237" spans="1:23" x14ac:dyDescent="0.35">
      <c r="A9237" s="1566">
        <v>73140</v>
      </c>
      <c r="B9237" s="1567">
        <v>0.13</v>
      </c>
      <c r="C9237" s="287" t="s">
        <v>9131</v>
      </c>
      <c r="D9237" s="1"/>
      <c r="E9237" s="983" t="s">
        <v>9126</v>
      </c>
      <c r="F9237" s="3"/>
      <c r="O9237"/>
      <c r="P9237"/>
      <c r="Q9237"/>
      <c r="U9237" s="969"/>
      <c r="V9237" s="38"/>
      <c r="W9237" s="38"/>
    </row>
    <row r="9238" spans="1:23" x14ac:dyDescent="0.35">
      <c r="A9238" s="1042">
        <v>73200</v>
      </c>
      <c r="B9238" s="1568">
        <v>0.98</v>
      </c>
      <c r="C9238" s="277" t="s">
        <v>9373</v>
      </c>
      <c r="D9238" s="1"/>
      <c r="E9238" s="983" t="s">
        <v>9126</v>
      </c>
      <c r="F9238" s="3"/>
      <c r="O9238"/>
      <c r="P9238"/>
      <c r="Q9238"/>
      <c r="U9238" s="969"/>
      <c r="V9238" s="38"/>
      <c r="W9238" s="38"/>
    </row>
    <row r="9239" spans="1:23" x14ac:dyDescent="0.35">
      <c r="A9239" s="1042">
        <v>73200</v>
      </c>
      <c r="B9239" s="1568">
        <v>0.98</v>
      </c>
      <c r="C9239" s="277" t="s">
        <v>9374</v>
      </c>
      <c r="D9239" s="1"/>
      <c r="E9239" s="983" t="s">
        <v>9126</v>
      </c>
      <c r="F9239" s="3"/>
      <c r="O9239"/>
      <c r="P9239"/>
      <c r="Q9239"/>
      <c r="U9239" s="969"/>
      <c r="V9239" s="38"/>
      <c r="W9239" s="38"/>
    </row>
    <row r="9240" spans="1:23" x14ac:dyDescent="0.35">
      <c r="A9240" s="1042">
        <v>73200</v>
      </c>
      <c r="B9240" s="1568">
        <v>0.98</v>
      </c>
      <c r="C9240" s="277" t="s">
        <v>9375</v>
      </c>
      <c r="D9240" s="1"/>
      <c r="E9240" s="983" t="s">
        <v>9126</v>
      </c>
      <c r="F9240" s="3"/>
      <c r="O9240"/>
      <c r="P9240"/>
      <c r="Q9240"/>
      <c r="U9240" s="969"/>
      <c r="V9240" s="38"/>
      <c r="W9240" s="38"/>
    </row>
    <row r="9241" spans="1:23" x14ac:dyDescent="0.35">
      <c r="A9241" s="1042">
        <v>73200</v>
      </c>
      <c r="B9241" s="1568">
        <v>0.98</v>
      </c>
      <c r="C9241" s="277" t="s">
        <v>9376</v>
      </c>
      <c r="D9241" s="1"/>
      <c r="E9241" s="983" t="s">
        <v>9126</v>
      </c>
      <c r="F9241" s="3"/>
      <c r="O9241"/>
      <c r="P9241"/>
      <c r="Q9241"/>
      <c r="U9241" s="969"/>
      <c r="V9241" s="38"/>
      <c r="W9241" s="38"/>
    </row>
    <row r="9242" spans="1:23" x14ac:dyDescent="0.35">
      <c r="A9242" s="1042">
        <v>73200</v>
      </c>
      <c r="B9242" s="1568">
        <v>0.98</v>
      </c>
      <c r="C9242" s="277" t="s">
        <v>9377</v>
      </c>
      <c r="D9242" s="1"/>
      <c r="E9242" s="983" t="s">
        <v>9126</v>
      </c>
      <c r="F9242" s="3"/>
      <c r="O9242"/>
      <c r="P9242"/>
      <c r="Q9242"/>
      <c r="U9242" s="969"/>
      <c r="V9242" s="38"/>
      <c r="W9242" s="38"/>
    </row>
    <row r="9243" spans="1:23" x14ac:dyDescent="0.35">
      <c r="A9243" s="1042">
        <v>73200</v>
      </c>
      <c r="B9243" s="1568">
        <v>0.98</v>
      </c>
      <c r="C9243" s="277" t="s">
        <v>9378</v>
      </c>
      <c r="D9243" s="1"/>
      <c r="E9243" s="983" t="s">
        <v>9126</v>
      </c>
      <c r="F9243" s="3"/>
      <c r="O9243"/>
      <c r="P9243"/>
      <c r="Q9243"/>
      <c r="U9243" s="969"/>
      <c r="V9243" s="38"/>
      <c r="W9243" s="38"/>
    </row>
    <row r="9244" spans="1:23" x14ac:dyDescent="0.35">
      <c r="A9244" s="1042">
        <v>73200</v>
      </c>
      <c r="B9244" s="1568">
        <v>0.98</v>
      </c>
      <c r="C9244" s="277" t="s">
        <v>9379</v>
      </c>
      <c r="D9244" s="38"/>
      <c r="E9244" s="983" t="s">
        <v>9126</v>
      </c>
      <c r="F9244" s="3"/>
      <c r="O9244"/>
      <c r="P9244"/>
      <c r="Q9244"/>
      <c r="U9244" s="969"/>
      <c r="V9244" s="38"/>
      <c r="W9244" s="38"/>
    </row>
    <row r="9245" spans="1:23" x14ac:dyDescent="0.35">
      <c r="A9245" s="1042">
        <v>73200</v>
      </c>
      <c r="B9245" s="1568">
        <v>0.98</v>
      </c>
      <c r="C9245" s="277" t="s">
        <v>9380</v>
      </c>
      <c r="D9245" s="1"/>
      <c r="E9245" s="983" t="s">
        <v>9126</v>
      </c>
      <c r="F9245" s="3"/>
      <c r="O9245"/>
      <c r="P9245"/>
      <c r="Q9245"/>
      <c r="U9245" s="969"/>
      <c r="V9245" s="38"/>
      <c r="W9245" s="38"/>
    </row>
    <row r="9246" spans="1:23" x14ac:dyDescent="0.35">
      <c r="A9246" s="1042">
        <v>73200</v>
      </c>
      <c r="B9246" s="1568">
        <v>0.98</v>
      </c>
      <c r="C9246" s="277" t="s">
        <v>9381</v>
      </c>
      <c r="D9246" s="1"/>
      <c r="E9246" s="983" t="s">
        <v>9126</v>
      </c>
      <c r="F9246" s="3"/>
      <c r="O9246"/>
      <c r="P9246"/>
      <c r="Q9246"/>
      <c r="U9246" s="969"/>
      <c r="V9246" s="38"/>
      <c r="W9246" s="38"/>
    </row>
    <row r="9247" spans="1:23" x14ac:dyDescent="0.35">
      <c r="A9247" s="1042">
        <v>73201</v>
      </c>
      <c r="B9247" s="1568">
        <v>1.1299999999999999</v>
      </c>
      <c r="C9247" s="277" t="s">
        <v>9409</v>
      </c>
      <c r="D9247" s="1128"/>
      <c r="E9247" s="983" t="s">
        <v>9126</v>
      </c>
      <c r="F9247" s="3"/>
      <c r="O9247"/>
      <c r="P9247"/>
      <c r="Q9247"/>
      <c r="U9247" s="969"/>
      <c r="V9247" s="38"/>
      <c r="W9247" s="38"/>
    </row>
    <row r="9248" spans="1:23" x14ac:dyDescent="0.35">
      <c r="A9248" s="1042">
        <v>73201</v>
      </c>
      <c r="B9248" s="1568">
        <v>1.1299999999999999</v>
      </c>
      <c r="C9248" s="277" t="s">
        <v>9410</v>
      </c>
      <c r="D9248" s="1"/>
      <c r="E9248" s="983" t="s">
        <v>9126</v>
      </c>
      <c r="F9248" s="3"/>
      <c r="O9248"/>
      <c r="P9248"/>
      <c r="Q9248"/>
      <c r="U9248" s="969"/>
      <c r="V9248" s="38"/>
      <c r="W9248" s="38"/>
    </row>
    <row r="9249" spans="1:23" x14ac:dyDescent="0.35">
      <c r="A9249" s="1042">
        <v>73201</v>
      </c>
      <c r="B9249" s="1568">
        <v>1.1299999999999999</v>
      </c>
      <c r="C9249" s="277" t="s">
        <v>9411</v>
      </c>
      <c r="D9249" s="1"/>
      <c r="E9249" s="983" t="s">
        <v>9126</v>
      </c>
      <c r="F9249" s="3"/>
      <c r="O9249"/>
      <c r="P9249"/>
      <c r="Q9249"/>
      <c r="U9249" s="969"/>
      <c r="V9249" s="38"/>
      <c r="W9249" s="38"/>
    </row>
    <row r="9250" spans="1:23" x14ac:dyDescent="0.35">
      <c r="A9250" s="1042">
        <v>73201</v>
      </c>
      <c r="B9250" s="1568">
        <v>1.1299999999999999</v>
      </c>
      <c r="C9250" s="277" t="s">
        <v>9412</v>
      </c>
      <c r="D9250" s="1"/>
      <c r="E9250" s="983" t="s">
        <v>9126</v>
      </c>
      <c r="F9250" s="3"/>
      <c r="O9250"/>
      <c r="P9250"/>
      <c r="Q9250"/>
      <c r="U9250" s="969"/>
      <c r="V9250" s="38"/>
      <c r="W9250" s="38"/>
    </row>
    <row r="9251" spans="1:23" x14ac:dyDescent="0.35">
      <c r="A9251" s="1042">
        <v>73201</v>
      </c>
      <c r="B9251" s="1568">
        <v>1.1299999999999999</v>
      </c>
      <c r="C9251" s="277" t="s">
        <v>9413</v>
      </c>
      <c r="D9251" s="1"/>
      <c r="E9251" s="983" t="s">
        <v>9126</v>
      </c>
      <c r="F9251" s="3"/>
      <c r="O9251"/>
      <c r="P9251"/>
      <c r="Q9251"/>
      <c r="U9251" s="969"/>
      <c r="V9251" s="38"/>
      <c r="W9251" s="38"/>
    </row>
    <row r="9252" spans="1:23" x14ac:dyDescent="0.35">
      <c r="A9252" s="1042">
        <v>73201</v>
      </c>
      <c r="B9252" s="1568">
        <v>1.1299999999999999</v>
      </c>
      <c r="C9252" s="277" t="s">
        <v>9414</v>
      </c>
      <c r="D9252" s="1"/>
      <c r="E9252" s="983" t="s">
        <v>9126</v>
      </c>
      <c r="F9252" s="3"/>
      <c r="O9252"/>
      <c r="P9252"/>
      <c r="Q9252"/>
      <c r="U9252" s="969"/>
      <c r="V9252" s="38"/>
      <c r="W9252" s="38"/>
    </row>
    <row r="9253" spans="1:23" x14ac:dyDescent="0.35">
      <c r="A9253" s="1042">
        <v>73201</v>
      </c>
      <c r="B9253" s="1568">
        <v>1.1299999999999999</v>
      </c>
      <c r="C9253" s="277" t="s">
        <v>9415</v>
      </c>
      <c r="D9253" s="5"/>
      <c r="E9253" s="983" t="s">
        <v>9126</v>
      </c>
      <c r="F9253" s="3"/>
      <c r="O9253"/>
      <c r="P9253"/>
      <c r="Q9253"/>
      <c r="U9253" s="969"/>
      <c r="V9253" s="38"/>
      <c r="W9253" s="38"/>
    </row>
    <row r="9254" spans="1:23" x14ac:dyDescent="0.35">
      <c r="A9254" s="1042">
        <v>73201</v>
      </c>
      <c r="B9254" s="1568">
        <v>1.1299999999999999</v>
      </c>
      <c r="C9254" s="277" t="s">
        <v>9416</v>
      </c>
      <c r="D9254" s="5"/>
      <c r="E9254" s="983" t="s">
        <v>9126</v>
      </c>
      <c r="O9254"/>
      <c r="P9254"/>
      <c r="Q9254"/>
      <c r="U9254" s="969"/>
      <c r="V9254" s="38"/>
      <c r="W9254" s="38"/>
    </row>
    <row r="9255" spans="1:23" x14ac:dyDescent="0.35">
      <c r="A9255" s="1042">
        <v>73202</v>
      </c>
      <c r="B9255" s="1568">
        <v>1.19</v>
      </c>
      <c r="C9255" s="277" t="s">
        <v>9430</v>
      </c>
      <c r="D9255" s="1"/>
      <c r="E9255" s="983" t="s">
        <v>9126</v>
      </c>
      <c r="F9255" s="3"/>
      <c r="O9255"/>
      <c r="P9255"/>
      <c r="Q9255"/>
      <c r="U9255" s="969"/>
      <c r="V9255" s="38"/>
      <c r="W9255" s="38"/>
    </row>
    <row r="9256" spans="1:23" x14ac:dyDescent="0.35">
      <c r="A9256" s="1042">
        <v>73202</v>
      </c>
      <c r="B9256" s="1568">
        <v>1.19</v>
      </c>
      <c r="C9256" s="277" t="s">
        <v>9431</v>
      </c>
      <c r="D9256" s="1"/>
      <c r="E9256" s="983" t="s">
        <v>9126</v>
      </c>
      <c r="F9256" s="3"/>
      <c r="O9256"/>
      <c r="P9256"/>
      <c r="Q9256"/>
      <c r="U9256" s="969"/>
      <c r="V9256" s="38"/>
      <c r="W9256" s="38"/>
    </row>
    <row r="9257" spans="1:23" x14ac:dyDescent="0.35">
      <c r="A9257" s="1042">
        <v>73202</v>
      </c>
      <c r="B9257" s="1568">
        <v>1.19</v>
      </c>
      <c r="C9257" s="277" t="s">
        <v>9432</v>
      </c>
      <c r="D9257" s="1"/>
      <c r="E9257" s="983" t="s">
        <v>9126</v>
      </c>
      <c r="O9257"/>
      <c r="P9257"/>
      <c r="Q9257"/>
      <c r="U9257" s="969"/>
      <c r="V9257" s="38"/>
      <c r="W9257" s="38"/>
    </row>
    <row r="9258" spans="1:23" x14ac:dyDescent="0.35">
      <c r="A9258" s="1042">
        <v>73202</v>
      </c>
      <c r="B9258" s="1568">
        <v>1.19</v>
      </c>
      <c r="C9258" s="277" t="s">
        <v>9433</v>
      </c>
      <c r="D9258" s="1"/>
      <c r="E9258" s="983" t="s">
        <v>9126</v>
      </c>
      <c r="F9258" s="3"/>
      <c r="O9258"/>
      <c r="P9258"/>
      <c r="Q9258"/>
      <c r="U9258" s="969"/>
      <c r="V9258" s="38"/>
      <c r="W9258" s="38"/>
    </row>
    <row r="9259" spans="1:23" x14ac:dyDescent="0.35">
      <c r="A9259" s="1569">
        <v>73202</v>
      </c>
      <c r="B9259" s="1570">
        <v>1.19</v>
      </c>
      <c r="C9259" s="53" t="s">
        <v>9434</v>
      </c>
      <c r="D9259" s="1"/>
      <c r="E9259" s="983" t="s">
        <v>9126</v>
      </c>
      <c r="F9259" s="3"/>
      <c r="O9259"/>
      <c r="P9259"/>
      <c r="Q9259"/>
      <c r="U9259" s="969"/>
      <c r="V9259" s="38"/>
      <c r="W9259" s="38"/>
    </row>
    <row r="9260" spans="1:23" x14ac:dyDescent="0.35">
      <c r="A9260" s="1569">
        <v>73202</v>
      </c>
      <c r="B9260" s="1570">
        <v>1.19</v>
      </c>
      <c r="C9260" s="53" t="s">
        <v>9435</v>
      </c>
      <c r="D9260" s="1"/>
      <c r="E9260" s="983" t="s">
        <v>9126</v>
      </c>
      <c r="F9260" s="3"/>
      <c r="O9260"/>
      <c r="P9260"/>
      <c r="Q9260"/>
      <c r="U9260" s="969"/>
      <c r="V9260" s="38"/>
      <c r="W9260" s="38"/>
    </row>
    <row r="9261" spans="1:23" x14ac:dyDescent="0.35">
      <c r="A9261" s="1569">
        <v>73202</v>
      </c>
      <c r="B9261" s="1570">
        <v>1.19</v>
      </c>
      <c r="C9261" s="53" t="s">
        <v>9436</v>
      </c>
      <c r="D9261" s="1"/>
      <c r="E9261" s="983" t="s">
        <v>9126</v>
      </c>
      <c r="F9261" s="3"/>
      <c r="O9261"/>
      <c r="P9261"/>
      <c r="Q9261"/>
      <c r="U9261" s="969"/>
      <c r="V9261" s="38"/>
      <c r="W9261" s="38"/>
    </row>
    <row r="9262" spans="1:23" x14ac:dyDescent="0.35">
      <c r="A9262" s="1569">
        <v>73202</v>
      </c>
      <c r="B9262" s="1570">
        <v>1.19</v>
      </c>
      <c r="C9262" s="53" t="s">
        <v>9437</v>
      </c>
      <c r="D9262" s="1"/>
      <c r="E9262" s="983" t="s">
        <v>9126</v>
      </c>
      <c r="F9262" s="3"/>
      <c r="O9262"/>
      <c r="P9262"/>
      <c r="Q9262"/>
      <c r="U9262" s="969"/>
      <c r="V9262" s="38"/>
      <c r="W9262" s="38"/>
    </row>
    <row r="9263" spans="1:23" x14ac:dyDescent="0.35">
      <c r="A9263" s="1042">
        <v>73206</v>
      </c>
      <c r="B9263" s="1568">
        <v>1.76</v>
      </c>
      <c r="C9263" s="277" t="s">
        <v>9507</v>
      </c>
      <c r="D9263" s="1"/>
      <c r="E9263" s="983" t="s">
        <v>9126</v>
      </c>
      <c r="F9263" s="3"/>
      <c r="O9263"/>
      <c r="P9263"/>
      <c r="Q9263"/>
      <c r="U9263" s="969"/>
      <c r="V9263" s="38"/>
      <c r="W9263" s="38"/>
    </row>
    <row r="9264" spans="1:23" x14ac:dyDescent="0.35">
      <c r="A9264" s="1042">
        <v>73206</v>
      </c>
      <c r="B9264" s="1568">
        <v>1.76</v>
      </c>
      <c r="C9264" s="277" t="s">
        <v>9508</v>
      </c>
      <c r="D9264" s="1"/>
      <c r="E9264" s="983" t="s">
        <v>9126</v>
      </c>
      <c r="O9264"/>
      <c r="P9264"/>
      <c r="Q9264"/>
      <c r="U9264" s="969"/>
      <c r="V9264" s="38"/>
      <c r="W9264" s="38"/>
    </row>
    <row r="9265" spans="1:23" x14ac:dyDescent="0.35">
      <c r="A9265" s="1042">
        <v>73206</v>
      </c>
      <c r="B9265" s="1568">
        <v>1.76</v>
      </c>
      <c r="C9265" s="277" t="s">
        <v>9509</v>
      </c>
      <c r="D9265" s="1"/>
      <c r="E9265" s="983" t="s">
        <v>9126</v>
      </c>
      <c r="F9265" s="3"/>
      <c r="O9265"/>
      <c r="P9265"/>
      <c r="Q9265"/>
      <c r="U9265" s="969"/>
      <c r="V9265" s="38"/>
      <c r="W9265" s="38"/>
    </row>
    <row r="9266" spans="1:23" x14ac:dyDescent="0.35">
      <c r="A9266" s="1042">
        <v>73206</v>
      </c>
      <c r="B9266" s="1568">
        <v>1.76</v>
      </c>
      <c r="C9266" s="277" t="s">
        <v>9510</v>
      </c>
      <c r="D9266" s="1"/>
      <c r="E9266" s="983" t="s">
        <v>9126</v>
      </c>
      <c r="F9266" s="3"/>
      <c r="O9266"/>
      <c r="P9266"/>
      <c r="Q9266"/>
      <c r="U9266" s="969"/>
      <c r="V9266" s="38"/>
      <c r="W9266" s="38"/>
    </row>
    <row r="9267" spans="1:23" x14ac:dyDescent="0.35">
      <c r="A9267" s="1569">
        <v>73218</v>
      </c>
      <c r="B9267" s="1570">
        <v>1.32</v>
      </c>
      <c r="C9267" s="53" t="s">
        <v>9450</v>
      </c>
      <c r="D9267" s="1"/>
      <c r="E9267" s="983" t="s">
        <v>9126</v>
      </c>
      <c r="F9267" s="3"/>
      <c r="O9267"/>
      <c r="P9267"/>
      <c r="Q9267"/>
      <c r="U9267" s="969"/>
      <c r="V9267" s="38"/>
      <c r="W9267" s="38"/>
    </row>
    <row r="9268" spans="1:23" x14ac:dyDescent="0.35">
      <c r="A9268" s="1569">
        <v>73218</v>
      </c>
      <c r="B9268" s="1570">
        <v>1.32</v>
      </c>
      <c r="C9268" s="53" t="s">
        <v>9451</v>
      </c>
      <c r="D9268" s="1"/>
      <c r="E9268" s="983" t="s">
        <v>9126</v>
      </c>
      <c r="F9268" s="3"/>
      <c r="O9268"/>
      <c r="P9268"/>
      <c r="Q9268"/>
      <c r="U9268" s="969"/>
      <c r="V9268" s="38"/>
      <c r="W9268" s="38"/>
    </row>
    <row r="9269" spans="1:23" x14ac:dyDescent="0.35">
      <c r="A9269" s="1569">
        <v>73218</v>
      </c>
      <c r="B9269" s="1570">
        <v>1.32</v>
      </c>
      <c r="C9269" s="53" t="s">
        <v>9452</v>
      </c>
      <c r="D9269" s="1"/>
      <c r="E9269" s="983" t="s">
        <v>9126</v>
      </c>
      <c r="F9269" s="3"/>
      <c r="O9269"/>
      <c r="P9269"/>
      <c r="Q9269"/>
      <c r="U9269" s="969"/>
      <c r="V9269" s="38"/>
      <c r="W9269" s="38"/>
    </row>
    <row r="9270" spans="1:23" x14ac:dyDescent="0.35">
      <c r="A9270" s="1569">
        <v>73218</v>
      </c>
      <c r="B9270" s="1570">
        <v>1.32</v>
      </c>
      <c r="C9270" s="53" t="s">
        <v>9453</v>
      </c>
      <c r="D9270" s="1"/>
      <c r="E9270" s="983" t="s">
        <v>9126</v>
      </c>
      <c r="F9270" s="3"/>
      <c r="O9270"/>
      <c r="P9270"/>
      <c r="Q9270"/>
      <c r="U9270" s="969"/>
      <c r="V9270" s="38"/>
      <c r="W9270" s="38"/>
    </row>
    <row r="9271" spans="1:23" x14ac:dyDescent="0.35">
      <c r="A9271" s="1569">
        <v>73219</v>
      </c>
      <c r="B9271" s="1570">
        <v>1.58</v>
      </c>
      <c r="C9271" s="53" t="s">
        <v>9484</v>
      </c>
      <c r="D9271" s="1"/>
      <c r="E9271" s="983" t="s">
        <v>9126</v>
      </c>
      <c r="F9271" s="3"/>
      <c r="O9271"/>
      <c r="P9271"/>
      <c r="Q9271"/>
      <c r="U9271" s="969"/>
      <c r="V9271" s="38"/>
      <c r="W9271" s="38"/>
    </row>
    <row r="9272" spans="1:23" x14ac:dyDescent="0.35">
      <c r="A9272" s="1569">
        <v>73219</v>
      </c>
      <c r="B9272" s="1570">
        <v>1.58</v>
      </c>
      <c r="C9272" s="53" t="s">
        <v>9485</v>
      </c>
      <c r="D9272" s="1"/>
      <c r="E9272" s="983" t="s">
        <v>9126</v>
      </c>
      <c r="F9272" s="3"/>
      <c r="O9272"/>
      <c r="P9272"/>
      <c r="Q9272"/>
      <c r="U9272" s="969"/>
      <c r="V9272" s="38"/>
      <c r="W9272" s="38"/>
    </row>
    <row r="9273" spans="1:23" x14ac:dyDescent="0.35">
      <c r="A9273" s="1569">
        <v>73219</v>
      </c>
      <c r="B9273" s="1570">
        <v>1.58</v>
      </c>
      <c r="C9273" s="53" t="s">
        <v>9486</v>
      </c>
      <c r="D9273" s="1"/>
      <c r="E9273" s="983" t="s">
        <v>9126</v>
      </c>
      <c r="F9273" s="3"/>
      <c r="O9273"/>
      <c r="P9273"/>
      <c r="Q9273"/>
      <c r="U9273" s="969"/>
      <c r="V9273" s="38"/>
      <c r="W9273" s="38"/>
    </row>
    <row r="9274" spans="1:23" x14ac:dyDescent="0.35">
      <c r="A9274" s="1569">
        <v>73219</v>
      </c>
      <c r="B9274" s="1570">
        <v>1.58</v>
      </c>
      <c r="C9274" s="53" t="s">
        <v>9487</v>
      </c>
      <c r="D9274" s="1"/>
      <c r="E9274" s="983" t="s">
        <v>9126</v>
      </c>
      <c r="F9274" s="3"/>
      <c r="O9274"/>
      <c r="P9274"/>
      <c r="Q9274"/>
      <c r="U9274" s="969"/>
      <c r="V9274" s="38"/>
      <c r="W9274" s="38"/>
    </row>
    <row r="9275" spans="1:23" x14ac:dyDescent="0.35">
      <c r="A9275" s="1569">
        <v>73220</v>
      </c>
      <c r="B9275" s="1570">
        <v>2.1</v>
      </c>
      <c r="C9275" s="53" t="s">
        <v>9520</v>
      </c>
      <c r="D9275" s="1"/>
      <c r="E9275" s="983" t="s">
        <v>9126</v>
      </c>
      <c r="F9275" s="3"/>
      <c r="O9275"/>
      <c r="P9275"/>
      <c r="Q9275"/>
      <c r="U9275" s="969"/>
      <c r="V9275" s="38"/>
      <c r="W9275" s="38"/>
    </row>
    <row r="9276" spans="1:23" x14ac:dyDescent="0.35">
      <c r="A9276" s="1569">
        <v>73220</v>
      </c>
      <c r="B9276" s="1570">
        <v>2.1</v>
      </c>
      <c r="C9276" s="53" t="s">
        <v>9521</v>
      </c>
      <c r="D9276" s="1"/>
      <c r="E9276" s="983" t="s">
        <v>9126</v>
      </c>
      <c r="F9276" s="3"/>
      <c r="O9276"/>
      <c r="P9276"/>
      <c r="Q9276"/>
      <c r="U9276" s="969"/>
      <c r="V9276" s="38"/>
      <c r="W9276" s="38"/>
    </row>
    <row r="9277" spans="1:23" x14ac:dyDescent="0.35">
      <c r="A9277" s="1569">
        <v>73220</v>
      </c>
      <c r="B9277" s="1570">
        <v>2.1</v>
      </c>
      <c r="C9277" s="53" t="s">
        <v>9522</v>
      </c>
      <c r="D9277" s="1"/>
      <c r="E9277" s="983" t="s">
        <v>9126</v>
      </c>
      <c r="O9277"/>
      <c r="P9277"/>
      <c r="Q9277"/>
      <c r="U9277" s="969"/>
      <c r="V9277" s="38"/>
      <c r="W9277" s="38"/>
    </row>
    <row r="9278" spans="1:23" x14ac:dyDescent="0.35">
      <c r="A9278" s="1569">
        <v>73220</v>
      </c>
      <c r="B9278" s="1570">
        <v>2.1</v>
      </c>
      <c r="C9278" s="53" t="s">
        <v>9523</v>
      </c>
      <c r="D9278" s="1"/>
      <c r="E9278" s="983" t="s">
        <v>9126</v>
      </c>
      <c r="F9278" s="3"/>
      <c r="O9278"/>
      <c r="P9278"/>
      <c r="Q9278"/>
      <c r="U9278" s="969"/>
      <c r="V9278" s="38"/>
      <c r="W9278" s="38"/>
    </row>
    <row r="9279" spans="1:23" x14ac:dyDescent="0.35">
      <c r="A9279" s="1042">
        <v>73221</v>
      </c>
      <c r="B9279" s="1568">
        <v>1.32</v>
      </c>
      <c r="C9279" s="53" t="s">
        <v>9454</v>
      </c>
      <c r="D9279" s="1"/>
      <c r="E9279" s="983" t="s">
        <v>9126</v>
      </c>
      <c r="O9279"/>
      <c r="P9279"/>
      <c r="Q9279"/>
      <c r="U9279" s="969"/>
      <c r="V9279" s="38"/>
      <c r="W9279" s="38"/>
    </row>
    <row r="9280" spans="1:23" x14ac:dyDescent="0.35">
      <c r="A9280" s="1042">
        <v>73221</v>
      </c>
      <c r="B9280" s="1568">
        <v>1.32</v>
      </c>
      <c r="C9280" s="53" t="s">
        <v>9455</v>
      </c>
      <c r="D9280" s="1"/>
      <c r="E9280" s="983" t="s">
        <v>9126</v>
      </c>
      <c r="F9280" s="3"/>
      <c r="O9280"/>
      <c r="P9280"/>
      <c r="Q9280"/>
      <c r="U9280" s="969"/>
      <c r="V9280" s="38"/>
      <c r="W9280" s="38"/>
    </row>
    <row r="9281" spans="1:23" x14ac:dyDescent="0.35">
      <c r="A9281" s="1042">
        <v>73221</v>
      </c>
      <c r="B9281" s="1568">
        <v>1.32</v>
      </c>
      <c r="C9281" s="53" t="s">
        <v>9456</v>
      </c>
      <c r="D9281" s="1126"/>
      <c r="E9281" s="983" t="s">
        <v>9126</v>
      </c>
      <c r="F9281" s="3"/>
      <c r="O9281"/>
      <c r="P9281"/>
      <c r="Q9281"/>
      <c r="U9281" s="969"/>
      <c r="V9281" s="38"/>
      <c r="W9281" s="38"/>
    </row>
    <row r="9282" spans="1:23" x14ac:dyDescent="0.35">
      <c r="A9282" s="1042">
        <v>73221</v>
      </c>
      <c r="B9282" s="1568">
        <v>1.32</v>
      </c>
      <c r="C9282" s="53" t="s">
        <v>9457</v>
      </c>
      <c r="D9282" s="1"/>
      <c r="E9282" s="983" t="s">
        <v>9126</v>
      </c>
      <c r="F9282" s="3"/>
      <c r="O9282"/>
      <c r="P9282"/>
      <c r="Q9282"/>
      <c r="U9282" s="969"/>
      <c r="V9282" s="38"/>
      <c r="W9282" s="38"/>
    </row>
    <row r="9283" spans="1:23" x14ac:dyDescent="0.35">
      <c r="A9283" s="1042">
        <v>73221</v>
      </c>
      <c r="B9283" s="1568">
        <v>1.32</v>
      </c>
      <c r="C9283" s="53" t="s">
        <v>9458</v>
      </c>
      <c r="D9283" s="1126"/>
      <c r="E9283" s="983" t="s">
        <v>9126</v>
      </c>
      <c r="F9283" s="3"/>
      <c r="O9283"/>
      <c r="P9283"/>
      <c r="Q9283"/>
      <c r="U9283" s="969"/>
      <c r="V9283" s="38"/>
      <c r="W9283" s="38"/>
    </row>
    <row r="9284" spans="1:23" x14ac:dyDescent="0.35">
      <c r="A9284" s="1042">
        <v>73221</v>
      </c>
      <c r="B9284" s="1568">
        <v>1.32</v>
      </c>
      <c r="C9284" s="53" t="s">
        <v>9459</v>
      </c>
      <c r="D9284" s="1"/>
      <c r="E9284" s="983" t="s">
        <v>9126</v>
      </c>
      <c r="F9284" s="3"/>
      <c r="O9284"/>
      <c r="P9284"/>
      <c r="Q9284"/>
      <c r="U9284" s="969"/>
      <c r="V9284" s="38"/>
      <c r="W9284" s="38"/>
    </row>
    <row r="9285" spans="1:23" x14ac:dyDescent="0.35">
      <c r="A9285" s="1042">
        <v>73222</v>
      </c>
      <c r="B9285" s="1568">
        <v>1.58</v>
      </c>
      <c r="C9285" s="53" t="s">
        <v>9488</v>
      </c>
      <c r="D9285" s="38"/>
      <c r="E9285" s="983" t="s">
        <v>9126</v>
      </c>
      <c r="F9285" s="3"/>
      <c r="O9285"/>
      <c r="P9285"/>
      <c r="Q9285"/>
      <c r="U9285" s="969"/>
      <c r="V9285" s="38"/>
      <c r="W9285" s="38"/>
    </row>
    <row r="9286" spans="1:23" x14ac:dyDescent="0.35">
      <c r="A9286" s="1042">
        <v>73222</v>
      </c>
      <c r="B9286" s="1568">
        <v>1.58</v>
      </c>
      <c r="C9286" s="53" t="s">
        <v>9489</v>
      </c>
      <c r="D9286" s="1"/>
      <c r="E9286" s="983" t="s">
        <v>9126</v>
      </c>
      <c r="F9286" s="3"/>
      <c r="O9286"/>
      <c r="P9286"/>
      <c r="Q9286"/>
      <c r="U9286" s="969"/>
      <c r="V9286" s="38"/>
      <c r="W9286" s="38"/>
    </row>
    <row r="9287" spans="1:23" x14ac:dyDescent="0.35">
      <c r="A9287" s="1042">
        <v>73222</v>
      </c>
      <c r="B9287" s="1568">
        <v>1.58</v>
      </c>
      <c r="C9287" s="53" t="s">
        <v>9490</v>
      </c>
      <c r="D9287" s="1"/>
      <c r="E9287" s="983" t="s">
        <v>9126</v>
      </c>
      <c r="F9287" s="3"/>
      <c r="O9287"/>
      <c r="P9287"/>
      <c r="Q9287"/>
      <c r="U9287" s="969"/>
      <c r="V9287" s="38"/>
      <c r="W9287" s="38"/>
    </row>
    <row r="9288" spans="1:23" x14ac:dyDescent="0.35">
      <c r="A9288" s="1042">
        <v>73222</v>
      </c>
      <c r="B9288" s="1568">
        <v>1.58</v>
      </c>
      <c r="C9288" s="53" t="s">
        <v>9491</v>
      </c>
      <c r="D9288" s="1"/>
      <c r="E9288" s="983" t="s">
        <v>9126</v>
      </c>
      <c r="F9288" s="3"/>
      <c r="O9288"/>
      <c r="P9288"/>
      <c r="Q9288"/>
      <c r="U9288" s="969"/>
      <c r="V9288" s="38"/>
      <c r="W9288" s="38"/>
    </row>
    <row r="9289" spans="1:23" x14ac:dyDescent="0.35">
      <c r="A9289" s="1042">
        <v>73222</v>
      </c>
      <c r="B9289" s="1568">
        <v>1.58</v>
      </c>
      <c r="C9289" s="53" t="s">
        <v>9492</v>
      </c>
      <c r="D9289" s="1"/>
      <c r="E9289" s="983" t="s">
        <v>9126</v>
      </c>
      <c r="O9289"/>
      <c r="P9289"/>
      <c r="Q9289"/>
      <c r="U9289" s="969"/>
      <c r="V9289" s="38"/>
      <c r="W9289" s="38"/>
    </row>
    <row r="9290" spans="1:23" x14ac:dyDescent="0.35">
      <c r="A9290" s="1042">
        <v>73222</v>
      </c>
      <c r="B9290" s="1568">
        <v>1.58</v>
      </c>
      <c r="C9290" s="53" t="s">
        <v>9493</v>
      </c>
      <c r="D9290" s="1"/>
      <c r="E9290" s="983" t="s">
        <v>9126</v>
      </c>
      <c r="F9290" s="3"/>
      <c r="O9290"/>
      <c r="P9290"/>
      <c r="Q9290"/>
      <c r="U9290" s="969"/>
      <c r="V9290" s="38"/>
      <c r="W9290" s="38"/>
    </row>
    <row r="9291" spans="1:23" x14ac:dyDescent="0.35">
      <c r="A9291" s="1042">
        <v>73223</v>
      </c>
      <c r="B9291" s="1568">
        <v>2.1</v>
      </c>
      <c r="C9291" s="53" t="s">
        <v>9524</v>
      </c>
      <c r="D9291" s="1"/>
      <c r="E9291" s="983" t="s">
        <v>9126</v>
      </c>
      <c r="O9291"/>
      <c r="P9291"/>
      <c r="Q9291"/>
      <c r="U9291" s="969"/>
      <c r="V9291" s="38"/>
      <c r="W9291" s="38"/>
    </row>
    <row r="9292" spans="1:23" x14ac:dyDescent="0.35">
      <c r="A9292" s="1042">
        <v>73223</v>
      </c>
      <c r="B9292" s="1568">
        <v>2.1</v>
      </c>
      <c r="C9292" s="53" t="s">
        <v>9525</v>
      </c>
      <c r="D9292" s="1"/>
      <c r="E9292" s="983" t="s">
        <v>9126</v>
      </c>
      <c r="F9292" s="3"/>
      <c r="O9292"/>
      <c r="P9292"/>
      <c r="Q9292"/>
      <c r="U9292" s="969"/>
      <c r="V9292" s="38"/>
      <c r="W9292" s="38"/>
    </row>
    <row r="9293" spans="1:23" x14ac:dyDescent="0.35">
      <c r="A9293" s="1042">
        <v>73223</v>
      </c>
      <c r="B9293" s="1568">
        <v>2.1</v>
      </c>
      <c r="C9293" s="53" t="s">
        <v>9526</v>
      </c>
      <c r="D9293" s="1"/>
      <c r="E9293" s="983" t="s">
        <v>9126</v>
      </c>
      <c r="F9293" s="3"/>
      <c r="O9293"/>
      <c r="P9293"/>
      <c r="Q9293"/>
      <c r="U9293" s="969"/>
      <c r="V9293" s="38"/>
      <c r="W9293" s="38"/>
    </row>
    <row r="9294" spans="1:23" x14ac:dyDescent="0.35">
      <c r="A9294" s="1042">
        <v>73223</v>
      </c>
      <c r="B9294" s="1568">
        <v>2.1</v>
      </c>
      <c r="C9294" s="53" t="s">
        <v>9527</v>
      </c>
      <c r="D9294" s="1"/>
      <c r="E9294" s="983" t="s">
        <v>9126</v>
      </c>
      <c r="F9294" s="3"/>
      <c r="O9294"/>
      <c r="P9294"/>
      <c r="Q9294"/>
      <c r="U9294" s="969"/>
      <c r="V9294" s="38"/>
      <c r="W9294" s="38"/>
    </row>
    <row r="9295" spans="1:23" x14ac:dyDescent="0.35">
      <c r="A9295" s="1042">
        <v>73223</v>
      </c>
      <c r="B9295" s="1568">
        <v>2.1</v>
      </c>
      <c r="C9295" s="53" t="s">
        <v>9528</v>
      </c>
      <c r="D9295" s="1"/>
      <c r="E9295" s="983" t="s">
        <v>9126</v>
      </c>
      <c r="F9295" s="3"/>
      <c r="O9295"/>
      <c r="P9295"/>
      <c r="Q9295"/>
      <c r="U9295" s="969"/>
      <c r="V9295" s="38"/>
      <c r="W9295" s="38"/>
    </row>
    <row r="9296" spans="1:23" x14ac:dyDescent="0.35">
      <c r="A9296" s="1042">
        <v>73223</v>
      </c>
      <c r="B9296" s="1568">
        <v>2.1</v>
      </c>
      <c r="C9296" s="53" t="s">
        <v>9529</v>
      </c>
      <c r="D9296" s="1"/>
      <c r="E9296" s="983" t="s">
        <v>9126</v>
      </c>
      <c r="F9296" s="3"/>
      <c r="O9296"/>
      <c r="P9296"/>
      <c r="Q9296"/>
      <c r="U9296" s="969"/>
      <c r="V9296" s="38"/>
      <c r="W9296" s="38"/>
    </row>
    <row r="9297" spans="1:23" x14ac:dyDescent="0.35">
      <c r="A9297" s="1042">
        <v>73501</v>
      </c>
      <c r="B9297" s="1568">
        <v>0.18</v>
      </c>
      <c r="C9297" s="294" t="s">
        <v>9222</v>
      </c>
      <c r="D9297" s="1"/>
      <c r="E9297" s="983" t="s">
        <v>9126</v>
      </c>
      <c r="F9297" s="3"/>
      <c r="O9297"/>
      <c r="P9297"/>
      <c r="Q9297"/>
      <c r="U9297" s="969"/>
      <c r="V9297" s="38"/>
      <c r="W9297" s="38"/>
    </row>
    <row r="9298" spans="1:23" x14ac:dyDescent="0.35">
      <c r="A9298" s="1566">
        <v>73502</v>
      </c>
      <c r="B9298" s="1567">
        <v>0.21</v>
      </c>
      <c r="C9298" s="287" t="s">
        <v>9260</v>
      </c>
      <c r="D9298" s="1"/>
      <c r="E9298" s="983" t="s">
        <v>9126</v>
      </c>
      <c r="F9298" s="3"/>
      <c r="O9298"/>
      <c r="P9298"/>
      <c r="Q9298"/>
      <c r="U9298" s="969"/>
      <c r="V9298" s="38"/>
      <c r="W9298" s="38"/>
    </row>
    <row r="9299" spans="1:23" x14ac:dyDescent="0.35">
      <c r="A9299" s="1566">
        <v>73502</v>
      </c>
      <c r="B9299" s="1567">
        <v>0.21</v>
      </c>
      <c r="C9299" s="287" t="s">
        <v>9261</v>
      </c>
      <c r="D9299" s="1"/>
      <c r="E9299" s="983" t="s">
        <v>9126</v>
      </c>
      <c r="F9299" s="3"/>
      <c r="O9299"/>
      <c r="P9299"/>
      <c r="Q9299"/>
      <c r="U9299" s="969"/>
      <c r="V9299" s="38"/>
      <c r="W9299" s="38"/>
    </row>
    <row r="9300" spans="1:23" x14ac:dyDescent="0.35">
      <c r="A9300" s="1566">
        <v>73502</v>
      </c>
      <c r="B9300" s="1567">
        <v>0.21</v>
      </c>
      <c r="C9300" s="287" t="s">
        <v>9262</v>
      </c>
      <c r="D9300" s="38"/>
      <c r="E9300" s="983" t="s">
        <v>9126</v>
      </c>
      <c r="F9300" s="3"/>
      <c r="O9300"/>
      <c r="P9300"/>
      <c r="Q9300"/>
      <c r="U9300" s="969"/>
      <c r="V9300" s="38"/>
      <c r="W9300" s="38"/>
    </row>
    <row r="9301" spans="1:23" x14ac:dyDescent="0.35">
      <c r="A9301" s="1566">
        <v>73502</v>
      </c>
      <c r="B9301" s="1567">
        <v>0.21</v>
      </c>
      <c r="C9301" s="287" t="s">
        <v>9263</v>
      </c>
      <c r="D9301" s="1"/>
      <c r="E9301" s="983" t="s">
        <v>9126</v>
      </c>
      <c r="O9301"/>
      <c r="P9301"/>
      <c r="Q9301"/>
      <c r="U9301" s="969"/>
      <c r="V9301" s="38"/>
      <c r="W9301" s="38"/>
    </row>
    <row r="9302" spans="1:23" x14ac:dyDescent="0.35">
      <c r="A9302" s="1566">
        <v>73502</v>
      </c>
      <c r="B9302" s="1567">
        <v>0.21</v>
      </c>
      <c r="C9302" s="287" t="s">
        <v>9264</v>
      </c>
      <c r="D9302" s="1"/>
      <c r="E9302" s="983" t="s">
        <v>9126</v>
      </c>
      <c r="F9302" s="3"/>
      <c r="O9302"/>
      <c r="P9302"/>
      <c r="Q9302"/>
      <c r="U9302" s="969"/>
      <c r="V9302" s="38"/>
      <c r="W9302" s="38"/>
    </row>
    <row r="9303" spans="1:23" x14ac:dyDescent="0.35">
      <c r="A9303" s="1566">
        <v>73502</v>
      </c>
      <c r="B9303" s="1567">
        <v>0.21</v>
      </c>
      <c r="C9303" s="287" t="s">
        <v>9265</v>
      </c>
      <c r="D9303" s="1"/>
      <c r="E9303" s="983" t="s">
        <v>9126</v>
      </c>
      <c r="F9303" s="3"/>
      <c r="O9303"/>
      <c r="P9303"/>
      <c r="Q9303"/>
      <c r="U9303" s="969"/>
      <c r="V9303" s="38"/>
      <c r="W9303" s="38"/>
    </row>
    <row r="9304" spans="1:23" x14ac:dyDescent="0.35">
      <c r="A9304" s="1042">
        <v>73502</v>
      </c>
      <c r="B9304" s="1568">
        <v>0.21</v>
      </c>
      <c r="C9304" s="321" t="s">
        <v>4999</v>
      </c>
      <c r="D9304" s="1"/>
      <c r="E9304" s="983" t="s">
        <v>9126</v>
      </c>
      <c r="O9304"/>
      <c r="P9304"/>
      <c r="Q9304"/>
      <c r="U9304" s="969"/>
      <c r="V9304" s="38"/>
      <c r="W9304" s="38"/>
    </row>
    <row r="9305" spans="1:23" x14ac:dyDescent="0.35">
      <c r="A9305" s="1042">
        <v>73502</v>
      </c>
      <c r="B9305" s="1568">
        <v>0.21</v>
      </c>
      <c r="C9305" s="277" t="s">
        <v>9266</v>
      </c>
      <c r="D9305" s="1"/>
      <c r="E9305" s="983" t="s">
        <v>9126</v>
      </c>
      <c r="F9305" s="3"/>
      <c r="O9305"/>
      <c r="P9305"/>
      <c r="Q9305"/>
      <c r="U9305" s="969"/>
      <c r="V9305" s="38"/>
      <c r="W9305" s="38"/>
    </row>
    <row r="9306" spans="1:23" x14ac:dyDescent="0.35">
      <c r="A9306" s="1042">
        <v>73502</v>
      </c>
      <c r="B9306" s="1568">
        <v>0.21</v>
      </c>
      <c r="C9306" s="277" t="s">
        <v>9267</v>
      </c>
      <c r="D9306" s="1"/>
      <c r="E9306" s="983" t="s">
        <v>9126</v>
      </c>
      <c r="F9306" s="3"/>
      <c r="O9306"/>
      <c r="P9306"/>
      <c r="Q9306"/>
      <c r="U9306" s="969"/>
      <c r="V9306" s="38"/>
      <c r="W9306" s="38"/>
    </row>
    <row r="9307" spans="1:23" x14ac:dyDescent="0.35">
      <c r="A9307" s="1566">
        <v>73521</v>
      </c>
      <c r="B9307" s="1567">
        <v>0.21</v>
      </c>
      <c r="C9307" s="287" t="s">
        <v>9268</v>
      </c>
      <c r="D9307" s="1"/>
      <c r="E9307" s="983" t="s">
        <v>9126</v>
      </c>
      <c r="F9307" s="3"/>
      <c r="O9307"/>
      <c r="P9307"/>
      <c r="Q9307"/>
      <c r="U9307" s="969"/>
      <c r="V9307" s="38"/>
      <c r="W9307" s="38"/>
    </row>
    <row r="9308" spans="1:23" x14ac:dyDescent="0.35">
      <c r="A9308" s="1566">
        <v>73522</v>
      </c>
      <c r="B9308" s="1567">
        <v>0.28000000000000003</v>
      </c>
      <c r="C9308" s="287" t="s">
        <v>9300</v>
      </c>
      <c r="D9308" s="1"/>
      <c r="E9308" s="983" t="s">
        <v>9126</v>
      </c>
      <c r="F9308" s="3"/>
      <c r="O9308"/>
      <c r="P9308"/>
      <c r="Q9308"/>
      <c r="U9308" s="969"/>
      <c r="V9308" s="38"/>
      <c r="W9308" s="38"/>
    </row>
    <row r="9309" spans="1:23" x14ac:dyDescent="0.35">
      <c r="A9309" s="1566">
        <v>73522</v>
      </c>
      <c r="B9309" s="1567">
        <v>0.28000000000000003</v>
      </c>
      <c r="C9309" s="287" t="s">
        <v>9301</v>
      </c>
      <c r="D9309" s="1"/>
      <c r="E9309" s="983" t="s">
        <v>9126</v>
      </c>
      <c r="F9309" s="3"/>
      <c r="O9309"/>
      <c r="P9309"/>
      <c r="Q9309"/>
      <c r="U9309" s="969"/>
      <c r="V9309" s="38"/>
      <c r="W9309" s="38"/>
    </row>
    <row r="9310" spans="1:23" x14ac:dyDescent="0.35">
      <c r="A9310" s="1566">
        <v>73522</v>
      </c>
      <c r="B9310" s="1567">
        <v>0.28000000000000003</v>
      </c>
      <c r="C9310" s="294" t="s">
        <v>9302</v>
      </c>
      <c r="D9310" s="1"/>
      <c r="E9310" s="983" t="s">
        <v>9126</v>
      </c>
      <c r="F9310" s="3"/>
      <c r="O9310"/>
      <c r="P9310"/>
      <c r="Q9310"/>
      <c r="U9310" s="969"/>
      <c r="V9310" s="38"/>
      <c r="W9310" s="38"/>
    </row>
    <row r="9311" spans="1:23" x14ac:dyDescent="0.35">
      <c r="A9311" s="1042">
        <v>73525</v>
      </c>
      <c r="B9311" s="1568">
        <v>0.53</v>
      </c>
      <c r="C9311" s="277" t="s">
        <v>9336</v>
      </c>
      <c r="D9311" s="1"/>
      <c r="E9311" s="983" t="s">
        <v>9126</v>
      </c>
      <c r="F9311" s="3"/>
      <c r="O9311"/>
      <c r="P9311"/>
      <c r="Q9311"/>
      <c r="U9311" s="969"/>
      <c r="V9311" s="38"/>
      <c r="W9311" s="38"/>
    </row>
    <row r="9312" spans="1:23" x14ac:dyDescent="0.35">
      <c r="A9312" s="1042">
        <v>73525</v>
      </c>
      <c r="B9312" s="1568">
        <v>0.53</v>
      </c>
      <c r="C9312" s="277" t="s">
        <v>9337</v>
      </c>
      <c r="D9312" s="1"/>
      <c r="E9312" s="983" t="s">
        <v>9126</v>
      </c>
      <c r="F9312" s="3"/>
      <c r="O9312"/>
      <c r="P9312"/>
      <c r="Q9312"/>
      <c r="U9312" s="969"/>
      <c r="V9312" s="38"/>
      <c r="W9312" s="38"/>
    </row>
    <row r="9313" spans="1:23" x14ac:dyDescent="0.35">
      <c r="A9313" s="1566">
        <v>73552</v>
      </c>
      <c r="B9313" s="1567">
        <v>0.18</v>
      </c>
      <c r="C9313" s="287" t="s">
        <v>9223</v>
      </c>
      <c r="D9313" s="1"/>
      <c r="E9313" s="983" t="s">
        <v>9126</v>
      </c>
      <c r="F9313" s="3"/>
      <c r="O9313"/>
      <c r="P9313"/>
      <c r="Q9313"/>
      <c r="U9313" s="969"/>
      <c r="V9313" s="38"/>
      <c r="W9313" s="38"/>
    </row>
    <row r="9314" spans="1:23" x14ac:dyDescent="0.35">
      <c r="A9314" s="1566">
        <v>73552</v>
      </c>
      <c r="B9314" s="1567">
        <v>0.18</v>
      </c>
      <c r="C9314" s="287" t="s">
        <v>9224</v>
      </c>
      <c r="D9314" s="1"/>
      <c r="E9314" s="983" t="s">
        <v>9126</v>
      </c>
      <c r="F9314" s="3"/>
      <c r="O9314"/>
      <c r="P9314"/>
      <c r="Q9314"/>
      <c r="U9314" s="969"/>
      <c r="V9314" s="38"/>
      <c r="W9314" s="38"/>
    </row>
    <row r="9315" spans="1:23" x14ac:dyDescent="0.35">
      <c r="A9315" s="1566">
        <v>73552</v>
      </c>
      <c r="B9315" s="1567">
        <v>0.18</v>
      </c>
      <c r="C9315" s="287" t="s">
        <v>9225</v>
      </c>
      <c r="D9315" s="1"/>
      <c r="E9315" s="983" t="s">
        <v>9126</v>
      </c>
      <c r="F9315" s="3"/>
      <c r="O9315"/>
      <c r="P9315"/>
      <c r="Q9315"/>
      <c r="U9315" s="969"/>
      <c r="V9315" s="38"/>
      <c r="W9315" s="38"/>
    </row>
    <row r="9316" spans="1:23" x14ac:dyDescent="0.35">
      <c r="A9316" s="1566">
        <v>73552</v>
      </c>
      <c r="B9316" s="1567">
        <v>0.18</v>
      </c>
      <c r="C9316" s="341" t="s">
        <v>9226</v>
      </c>
      <c r="D9316" s="1"/>
      <c r="E9316" s="983" t="s">
        <v>9126</v>
      </c>
      <c r="F9316" s="3"/>
      <c r="O9316"/>
      <c r="P9316"/>
      <c r="Q9316"/>
      <c r="U9316" s="969"/>
      <c r="V9316" s="38"/>
      <c r="W9316" s="38"/>
    </row>
    <row r="9317" spans="1:23" x14ac:dyDescent="0.35">
      <c r="A9317" s="1566">
        <v>73552</v>
      </c>
      <c r="B9317" s="1567">
        <v>0.18</v>
      </c>
      <c r="C9317" s="341" t="s">
        <v>9227</v>
      </c>
      <c r="D9317" s="1"/>
      <c r="E9317" s="983" t="s">
        <v>9126</v>
      </c>
      <c r="F9317" s="3"/>
      <c r="O9317"/>
      <c r="P9317"/>
      <c r="Q9317"/>
      <c r="U9317" s="969"/>
      <c r="V9317" s="38"/>
      <c r="W9317" s="38"/>
    </row>
    <row r="9318" spans="1:23" x14ac:dyDescent="0.35">
      <c r="A9318" s="1566">
        <v>73560</v>
      </c>
      <c r="B9318" s="1567">
        <v>0.16</v>
      </c>
      <c r="C9318" s="294" t="s">
        <v>9155</v>
      </c>
      <c r="D9318" s="1"/>
      <c r="E9318" s="983" t="s">
        <v>9126</v>
      </c>
      <c r="F9318" s="3"/>
      <c r="O9318"/>
      <c r="P9318"/>
      <c r="Q9318"/>
      <c r="U9318" s="969"/>
      <c r="V9318" s="38"/>
      <c r="W9318" s="38"/>
    </row>
    <row r="9319" spans="1:23" x14ac:dyDescent="0.35">
      <c r="A9319" s="1566">
        <v>73560</v>
      </c>
      <c r="B9319" s="1567">
        <v>0.16</v>
      </c>
      <c r="C9319" s="294" t="s">
        <v>9156</v>
      </c>
      <c r="D9319" s="1"/>
      <c r="E9319" s="983" t="s">
        <v>9126</v>
      </c>
      <c r="F9319" s="3"/>
      <c r="O9319"/>
      <c r="P9319"/>
      <c r="Q9319"/>
      <c r="U9319" s="969"/>
      <c r="V9319" s="38"/>
      <c r="W9319" s="38"/>
    </row>
    <row r="9320" spans="1:23" x14ac:dyDescent="0.35">
      <c r="A9320" s="1566">
        <v>73560</v>
      </c>
      <c r="B9320" s="1567">
        <v>0.16</v>
      </c>
      <c r="C9320" s="294" t="s">
        <v>9157</v>
      </c>
      <c r="D9320" s="1"/>
      <c r="E9320" s="983" t="s">
        <v>9126</v>
      </c>
      <c r="F9320" s="3"/>
      <c r="O9320"/>
      <c r="P9320"/>
      <c r="Q9320"/>
      <c r="U9320" s="969"/>
      <c r="V9320" s="38"/>
      <c r="W9320" s="38"/>
    </row>
    <row r="9321" spans="1:23" x14ac:dyDescent="0.35">
      <c r="A9321" s="1566">
        <v>73560</v>
      </c>
      <c r="B9321" s="1567">
        <v>0.16</v>
      </c>
      <c r="C9321" s="294" t="s">
        <v>9158</v>
      </c>
      <c r="D9321" s="1"/>
      <c r="E9321" s="983" t="s">
        <v>9126</v>
      </c>
      <c r="F9321" s="3"/>
      <c r="O9321"/>
      <c r="P9321"/>
      <c r="Q9321"/>
      <c r="U9321" s="969"/>
      <c r="V9321" s="38"/>
      <c r="W9321" s="38"/>
    </row>
    <row r="9322" spans="1:23" x14ac:dyDescent="0.35">
      <c r="A9322" s="1566">
        <v>73560</v>
      </c>
      <c r="B9322" s="1567">
        <v>0.16</v>
      </c>
      <c r="C9322" s="294" t="s">
        <v>5949</v>
      </c>
      <c r="D9322" s="1"/>
      <c r="E9322" s="983" t="s">
        <v>9126</v>
      </c>
      <c r="F9322" s="3"/>
      <c r="O9322"/>
      <c r="P9322"/>
      <c r="Q9322"/>
      <c r="U9322" s="969"/>
      <c r="V9322" s="38"/>
      <c r="W9322" s="38"/>
    </row>
    <row r="9323" spans="1:23" x14ac:dyDescent="0.35">
      <c r="A9323" s="1566">
        <v>73560</v>
      </c>
      <c r="B9323" s="1567">
        <v>0.16</v>
      </c>
      <c r="C9323" s="294" t="s">
        <v>5950</v>
      </c>
      <c r="E9323" s="983" t="s">
        <v>9126</v>
      </c>
      <c r="F9323" s="3"/>
      <c r="O9323"/>
      <c r="P9323"/>
      <c r="Q9323"/>
      <c r="U9323" s="969"/>
      <c r="V9323" s="38"/>
      <c r="W9323" s="38"/>
    </row>
    <row r="9324" spans="1:23" x14ac:dyDescent="0.35">
      <c r="A9324" s="1042">
        <v>73562</v>
      </c>
      <c r="B9324" s="1568">
        <v>0.18</v>
      </c>
      <c r="C9324" s="277" t="s">
        <v>5978</v>
      </c>
      <c r="D9324" s="1"/>
      <c r="E9324" s="983" t="s">
        <v>9126</v>
      </c>
      <c r="F9324" s="3"/>
      <c r="O9324"/>
      <c r="P9324"/>
      <c r="Q9324"/>
      <c r="U9324" s="969"/>
      <c r="V9324" s="38"/>
      <c r="W9324" s="38"/>
    </row>
    <row r="9325" spans="1:23" x14ac:dyDescent="0.35">
      <c r="A9325" s="1042">
        <v>73562</v>
      </c>
      <c r="B9325" s="1568">
        <v>0.18</v>
      </c>
      <c r="C9325" s="277" t="s">
        <v>5979</v>
      </c>
      <c r="D9325" s="1"/>
      <c r="E9325" s="983" t="s">
        <v>9126</v>
      </c>
      <c r="F9325" s="3"/>
      <c r="O9325"/>
      <c r="P9325"/>
      <c r="Q9325"/>
      <c r="U9325" s="969"/>
      <c r="V9325" s="38"/>
      <c r="W9325" s="38"/>
    </row>
    <row r="9326" spans="1:23" x14ac:dyDescent="0.35">
      <c r="A9326" s="1042">
        <v>73564</v>
      </c>
      <c r="B9326" s="1568">
        <v>0.21</v>
      </c>
      <c r="C9326" s="277" t="s">
        <v>9269</v>
      </c>
      <c r="D9326" s="1"/>
      <c r="E9326" s="983" t="s">
        <v>9126</v>
      </c>
      <c r="F9326" s="3"/>
      <c r="O9326"/>
      <c r="P9326"/>
      <c r="Q9326"/>
      <c r="U9326" s="969"/>
      <c r="V9326" s="38"/>
      <c r="W9326" s="38"/>
    </row>
    <row r="9327" spans="1:23" x14ac:dyDescent="0.35">
      <c r="A9327" s="1042">
        <v>73564</v>
      </c>
      <c r="B9327" s="1568">
        <v>0.21</v>
      </c>
      <c r="C9327" s="277" t="s">
        <v>9270</v>
      </c>
      <c r="D9327" s="1"/>
      <c r="E9327" s="983" t="s">
        <v>9126</v>
      </c>
      <c r="F9327" s="3"/>
      <c r="O9327"/>
      <c r="P9327"/>
      <c r="Q9327"/>
      <c r="U9327" s="969"/>
      <c r="V9327" s="38"/>
      <c r="W9327" s="38"/>
    </row>
    <row r="9328" spans="1:23" x14ac:dyDescent="0.35">
      <c r="A9328" s="1042">
        <v>73564</v>
      </c>
      <c r="B9328" s="1568">
        <v>0.21</v>
      </c>
      <c r="C9328" s="277" t="s">
        <v>9271</v>
      </c>
      <c r="D9328" s="1"/>
      <c r="E9328" s="983" t="s">
        <v>9126</v>
      </c>
      <c r="F9328" s="1126"/>
      <c r="O9328"/>
      <c r="P9328"/>
      <c r="Q9328"/>
      <c r="U9328" s="969"/>
      <c r="V9328" s="38"/>
      <c r="W9328" s="38"/>
    </row>
    <row r="9329" spans="1:23" x14ac:dyDescent="0.35">
      <c r="A9329" s="1042">
        <v>73564</v>
      </c>
      <c r="B9329" s="1568">
        <v>0.21</v>
      </c>
      <c r="C9329" s="277" t="s">
        <v>9272</v>
      </c>
      <c r="D9329" s="1"/>
      <c r="E9329" s="983" t="s">
        <v>9126</v>
      </c>
      <c r="F9329" s="1126"/>
      <c r="O9329"/>
      <c r="P9329"/>
      <c r="Q9329"/>
      <c r="U9329" s="969"/>
      <c r="V9329" s="38"/>
      <c r="W9329" s="38"/>
    </row>
    <row r="9330" spans="1:23" x14ac:dyDescent="0.35">
      <c r="A9330" s="1042">
        <v>73590</v>
      </c>
      <c r="B9330" s="1568">
        <v>0.16</v>
      </c>
      <c r="C9330" s="287" t="s">
        <v>9159</v>
      </c>
      <c r="D9330" s="1"/>
      <c r="E9330" s="983" t="s">
        <v>9126</v>
      </c>
      <c r="F9330" s="3"/>
      <c r="O9330"/>
      <c r="P9330"/>
      <c r="Q9330"/>
      <c r="U9330" s="969"/>
      <c r="V9330" s="38"/>
      <c r="W9330" s="38"/>
    </row>
    <row r="9331" spans="1:23" x14ac:dyDescent="0.35">
      <c r="A9331" s="1566">
        <v>73590</v>
      </c>
      <c r="B9331" s="1567">
        <v>0.16</v>
      </c>
      <c r="C9331" s="287" t="s">
        <v>9159</v>
      </c>
      <c r="D9331" s="1"/>
      <c r="E9331" s="983" t="s">
        <v>9126</v>
      </c>
      <c r="F9331" s="3"/>
      <c r="O9331"/>
      <c r="P9331"/>
      <c r="Q9331"/>
      <c r="U9331" s="969"/>
      <c r="V9331" s="38"/>
      <c r="W9331" s="38"/>
    </row>
    <row r="9332" spans="1:23" x14ac:dyDescent="0.35">
      <c r="A9332" s="1566">
        <v>73590</v>
      </c>
      <c r="B9332" s="1567">
        <v>0.16</v>
      </c>
      <c r="C9332" s="287" t="s">
        <v>9160</v>
      </c>
      <c r="D9332" s="1"/>
      <c r="E9332" s="983" t="s">
        <v>9126</v>
      </c>
      <c r="F9332" s="3"/>
      <c r="O9332"/>
      <c r="P9332"/>
      <c r="Q9332"/>
      <c r="U9332" s="969"/>
      <c r="V9332" s="38"/>
      <c r="W9332" s="38"/>
    </row>
    <row r="9333" spans="1:23" x14ac:dyDescent="0.35">
      <c r="A9333" s="1566">
        <v>73590</v>
      </c>
      <c r="B9333" s="1567">
        <v>0.16</v>
      </c>
      <c r="C9333" s="287" t="s">
        <v>9161</v>
      </c>
      <c r="D9333" s="1"/>
      <c r="E9333" s="983" t="s">
        <v>9126</v>
      </c>
      <c r="F9333" s="3"/>
      <c r="O9333"/>
      <c r="P9333"/>
      <c r="Q9333"/>
      <c r="U9333" s="969"/>
      <c r="V9333" s="38"/>
      <c r="W9333" s="38"/>
    </row>
    <row r="9334" spans="1:23" x14ac:dyDescent="0.35">
      <c r="A9334" s="1566">
        <v>73590</v>
      </c>
      <c r="B9334" s="1567">
        <v>0.16</v>
      </c>
      <c r="C9334" s="287" t="s">
        <v>9162</v>
      </c>
      <c r="D9334" s="1"/>
      <c r="E9334" s="983" t="s">
        <v>9126</v>
      </c>
      <c r="F9334" s="3"/>
      <c r="O9334"/>
      <c r="P9334"/>
      <c r="Q9334"/>
      <c r="U9334" s="969"/>
      <c r="V9334" s="38"/>
      <c r="W9334" s="38"/>
    </row>
    <row r="9335" spans="1:23" x14ac:dyDescent="0.35">
      <c r="A9335" s="1569">
        <v>73600</v>
      </c>
      <c r="B9335" s="1570">
        <v>0.16</v>
      </c>
      <c r="C9335" s="53" t="s">
        <v>9163</v>
      </c>
      <c r="D9335" s="1"/>
      <c r="E9335" s="983" t="s">
        <v>9126</v>
      </c>
      <c r="F9335" s="3"/>
      <c r="O9335"/>
      <c r="P9335"/>
      <c r="Q9335"/>
      <c r="U9335" s="969"/>
      <c r="V9335" s="38"/>
      <c r="W9335" s="38"/>
    </row>
    <row r="9336" spans="1:23" x14ac:dyDescent="0.35">
      <c r="A9336" s="1569">
        <v>73600</v>
      </c>
      <c r="B9336" s="1570">
        <v>0.16</v>
      </c>
      <c r="C9336" s="53" t="s">
        <v>9164</v>
      </c>
      <c r="D9336" s="1"/>
      <c r="E9336" s="983" t="s">
        <v>9126</v>
      </c>
      <c r="F9336" s="3"/>
      <c r="O9336"/>
      <c r="P9336"/>
      <c r="Q9336"/>
      <c r="U9336" s="969"/>
      <c r="V9336" s="38"/>
      <c r="W9336" s="38"/>
    </row>
    <row r="9337" spans="1:23" x14ac:dyDescent="0.35">
      <c r="A9337" s="1566">
        <v>73610</v>
      </c>
      <c r="B9337" s="1567">
        <v>0.17</v>
      </c>
      <c r="C9337" s="294" t="s">
        <v>9199</v>
      </c>
      <c r="D9337" s="1"/>
      <c r="E9337" s="983" t="s">
        <v>9126</v>
      </c>
      <c r="F9337" s="3"/>
      <c r="O9337"/>
      <c r="P9337"/>
      <c r="Q9337"/>
      <c r="U9337" s="969"/>
      <c r="V9337" s="38"/>
      <c r="W9337" s="38"/>
    </row>
    <row r="9338" spans="1:23" x14ac:dyDescent="0.35">
      <c r="A9338" s="1566">
        <v>73610</v>
      </c>
      <c r="B9338" s="1567">
        <v>0.17</v>
      </c>
      <c r="C9338" s="287" t="s">
        <v>9200</v>
      </c>
      <c r="D9338" s="1"/>
      <c r="E9338" s="983" t="s">
        <v>9126</v>
      </c>
      <c r="F9338" s="3"/>
      <c r="O9338"/>
      <c r="P9338"/>
      <c r="Q9338"/>
      <c r="U9338" s="969"/>
      <c r="V9338" s="38"/>
      <c r="W9338" s="38"/>
    </row>
    <row r="9339" spans="1:23" x14ac:dyDescent="0.35">
      <c r="A9339" s="1566">
        <v>73610</v>
      </c>
      <c r="B9339" s="1567">
        <v>0.17</v>
      </c>
      <c r="C9339" s="294" t="s">
        <v>9201</v>
      </c>
      <c r="D9339" s="1"/>
      <c r="E9339" s="983" t="s">
        <v>9126</v>
      </c>
      <c r="F9339" s="3"/>
      <c r="O9339"/>
      <c r="P9339"/>
      <c r="Q9339"/>
      <c r="U9339" s="969"/>
      <c r="V9339" s="38"/>
      <c r="W9339" s="38"/>
    </row>
    <row r="9340" spans="1:23" x14ac:dyDescent="0.35">
      <c r="A9340" s="1566">
        <v>73610</v>
      </c>
      <c r="B9340" s="1567">
        <v>0.17</v>
      </c>
      <c r="C9340" s="287" t="s">
        <v>9202</v>
      </c>
      <c r="D9340" s="1"/>
      <c r="E9340" s="983" t="s">
        <v>9126</v>
      </c>
      <c r="F9340" s="3"/>
      <c r="O9340"/>
      <c r="P9340"/>
      <c r="Q9340"/>
      <c r="U9340" s="969"/>
      <c r="V9340" s="38"/>
      <c r="W9340" s="38"/>
    </row>
    <row r="9341" spans="1:23" x14ac:dyDescent="0.35">
      <c r="A9341" s="1566">
        <v>73610</v>
      </c>
      <c r="B9341" s="1567">
        <v>0.17</v>
      </c>
      <c r="C9341" s="294" t="s">
        <v>9203</v>
      </c>
      <c r="D9341" s="1"/>
      <c r="E9341" s="983" t="s">
        <v>9126</v>
      </c>
      <c r="F9341" s="3"/>
      <c r="O9341"/>
      <c r="P9341"/>
      <c r="Q9341"/>
      <c r="U9341" s="969"/>
      <c r="V9341" s="38"/>
      <c r="W9341" s="38"/>
    </row>
    <row r="9342" spans="1:23" x14ac:dyDescent="0.35">
      <c r="A9342" s="1566">
        <v>73610</v>
      </c>
      <c r="B9342" s="1567">
        <v>0.17</v>
      </c>
      <c r="C9342" s="294" t="s">
        <v>9204</v>
      </c>
      <c r="D9342" s="1"/>
      <c r="E9342" s="983" t="s">
        <v>9126</v>
      </c>
      <c r="F9342" s="3"/>
      <c r="O9342"/>
      <c r="P9342"/>
      <c r="Q9342"/>
      <c r="U9342" s="969"/>
      <c r="V9342" s="38"/>
      <c r="W9342" s="38"/>
    </row>
    <row r="9343" spans="1:23" x14ac:dyDescent="0.35">
      <c r="A9343" s="1042">
        <v>73615</v>
      </c>
      <c r="B9343" s="1568">
        <v>0.53</v>
      </c>
      <c r="C9343" s="277" t="s">
        <v>9338</v>
      </c>
      <c r="D9343" s="1"/>
      <c r="E9343" s="983" t="s">
        <v>9126</v>
      </c>
      <c r="F9343" s="3"/>
      <c r="O9343"/>
      <c r="P9343"/>
      <c r="Q9343"/>
      <c r="U9343" s="969"/>
      <c r="V9343" s="38"/>
      <c r="W9343" s="38"/>
    </row>
    <row r="9344" spans="1:23" x14ac:dyDescent="0.35">
      <c r="A9344" s="1042">
        <v>73615</v>
      </c>
      <c r="B9344" s="1568">
        <v>0.53</v>
      </c>
      <c r="C9344" s="277" t="s">
        <v>9339</v>
      </c>
      <c r="D9344" s="1"/>
      <c r="E9344" s="983" t="s">
        <v>9126</v>
      </c>
      <c r="F9344" s="3"/>
      <c r="O9344"/>
      <c r="P9344"/>
      <c r="Q9344"/>
      <c r="U9344" s="969"/>
      <c r="V9344" s="38"/>
      <c r="W9344" s="38"/>
    </row>
    <row r="9345" spans="1:23" x14ac:dyDescent="0.35">
      <c r="A9345" s="1566">
        <v>73620</v>
      </c>
      <c r="B9345" s="1567">
        <v>0.16</v>
      </c>
      <c r="C9345" s="287" t="s">
        <v>9165</v>
      </c>
      <c r="D9345" s="1"/>
      <c r="E9345" s="983" t="s">
        <v>9126</v>
      </c>
      <c r="F9345" s="3"/>
      <c r="O9345"/>
      <c r="P9345"/>
      <c r="Q9345"/>
      <c r="U9345" s="969"/>
      <c r="V9345" s="38"/>
      <c r="W9345" s="38"/>
    </row>
    <row r="9346" spans="1:23" x14ac:dyDescent="0.35">
      <c r="A9346" s="1566">
        <v>73620</v>
      </c>
      <c r="B9346" s="1567">
        <v>0.16</v>
      </c>
      <c r="C9346" s="287" t="s">
        <v>9166</v>
      </c>
      <c r="D9346" s="1"/>
      <c r="E9346" s="983" t="s">
        <v>9126</v>
      </c>
      <c r="F9346" s="3"/>
      <c r="O9346"/>
      <c r="P9346"/>
      <c r="Q9346"/>
      <c r="U9346" s="969"/>
      <c r="V9346" s="38"/>
      <c r="W9346" s="38"/>
    </row>
    <row r="9347" spans="1:23" x14ac:dyDescent="0.35">
      <c r="A9347" s="1042">
        <v>73620</v>
      </c>
      <c r="B9347" s="1568">
        <v>0.16</v>
      </c>
      <c r="C9347" s="277" t="s">
        <v>5956</v>
      </c>
      <c r="D9347" s="1"/>
      <c r="E9347" s="983" t="s">
        <v>9126</v>
      </c>
      <c r="F9347" s="3"/>
      <c r="O9347"/>
      <c r="P9347"/>
      <c r="Q9347"/>
      <c r="U9347" s="969"/>
      <c r="V9347" s="38"/>
      <c r="W9347" s="38"/>
    </row>
    <row r="9348" spans="1:23" x14ac:dyDescent="0.35">
      <c r="A9348" s="1566">
        <v>73620</v>
      </c>
      <c r="B9348" s="1567">
        <v>0.16</v>
      </c>
      <c r="C9348" s="287" t="s">
        <v>9167</v>
      </c>
      <c r="D9348" s="1"/>
      <c r="E9348" s="983" t="s">
        <v>9126</v>
      </c>
      <c r="F9348" s="3"/>
      <c r="O9348"/>
      <c r="P9348"/>
      <c r="Q9348"/>
      <c r="U9348" s="969"/>
      <c r="V9348" s="38"/>
      <c r="W9348" s="38"/>
    </row>
    <row r="9349" spans="1:23" x14ac:dyDescent="0.35">
      <c r="A9349" s="1042">
        <v>73620</v>
      </c>
      <c r="B9349" s="1568">
        <v>0.16</v>
      </c>
      <c r="C9349" s="277" t="s">
        <v>5957</v>
      </c>
      <c r="D9349" s="1"/>
      <c r="E9349" s="983" t="s">
        <v>9126</v>
      </c>
      <c r="F9349" s="3"/>
      <c r="O9349"/>
      <c r="P9349"/>
      <c r="Q9349"/>
      <c r="U9349" s="969"/>
      <c r="V9349" s="38"/>
      <c r="W9349" s="38"/>
    </row>
    <row r="9350" spans="1:23" x14ac:dyDescent="0.35">
      <c r="A9350" s="1566">
        <v>73620</v>
      </c>
      <c r="B9350" s="1567">
        <v>0.16</v>
      </c>
      <c r="C9350" s="287" t="s">
        <v>9168</v>
      </c>
      <c r="E9350" s="983" t="s">
        <v>9126</v>
      </c>
      <c r="F9350" s="3"/>
      <c r="O9350"/>
      <c r="P9350"/>
      <c r="Q9350"/>
      <c r="U9350" s="969"/>
      <c r="V9350" s="38"/>
      <c r="W9350" s="38"/>
    </row>
    <row r="9351" spans="1:23" x14ac:dyDescent="0.35">
      <c r="A9351" s="1566">
        <v>73630</v>
      </c>
      <c r="B9351" s="1567">
        <v>0.17</v>
      </c>
      <c r="C9351" s="287" t="s">
        <v>9205</v>
      </c>
      <c r="D9351" s="1"/>
      <c r="E9351" s="983" t="s">
        <v>9126</v>
      </c>
      <c r="F9351" s="3"/>
      <c r="O9351"/>
      <c r="P9351"/>
      <c r="Q9351"/>
      <c r="U9351" s="969"/>
      <c r="V9351" s="38"/>
      <c r="W9351" s="38"/>
    </row>
    <row r="9352" spans="1:23" x14ac:dyDescent="0.35">
      <c r="A9352" s="1566">
        <v>73630</v>
      </c>
      <c r="B9352" s="1567">
        <v>0.17</v>
      </c>
      <c r="C9352" s="287" t="s">
        <v>9206</v>
      </c>
      <c r="D9352" s="1"/>
      <c r="E9352" s="983" t="s">
        <v>9126</v>
      </c>
      <c r="F9352" s="3"/>
      <c r="O9352"/>
      <c r="P9352"/>
      <c r="Q9352"/>
      <c r="U9352" s="969"/>
      <c r="V9352" s="38"/>
      <c r="W9352" s="38"/>
    </row>
    <row r="9353" spans="1:23" x14ac:dyDescent="0.35">
      <c r="A9353" s="1566">
        <v>73630</v>
      </c>
      <c r="B9353" s="1567">
        <v>0.17</v>
      </c>
      <c r="C9353" s="287" t="s">
        <v>9207</v>
      </c>
      <c r="D9353" s="1"/>
      <c r="E9353" s="983" t="s">
        <v>9126</v>
      </c>
      <c r="F9353" s="3"/>
      <c r="O9353"/>
      <c r="P9353"/>
      <c r="Q9353"/>
      <c r="U9353" s="969"/>
      <c r="V9353" s="38"/>
      <c r="W9353" s="38"/>
    </row>
    <row r="9354" spans="1:23" x14ac:dyDescent="0.35">
      <c r="A9354" s="1566">
        <v>73630</v>
      </c>
      <c r="B9354" s="1567">
        <v>0.17</v>
      </c>
      <c r="C9354" s="287" t="s">
        <v>9208</v>
      </c>
      <c r="D9354" s="1"/>
      <c r="E9354" s="983" t="s">
        <v>9126</v>
      </c>
      <c r="F9354" s="3"/>
      <c r="O9354"/>
      <c r="P9354"/>
      <c r="Q9354"/>
      <c r="U9354" s="969"/>
      <c r="V9354" s="38"/>
      <c r="W9354" s="38"/>
    </row>
    <row r="9355" spans="1:23" x14ac:dyDescent="0.35">
      <c r="A9355" s="1566">
        <v>73630</v>
      </c>
      <c r="B9355" s="1567">
        <v>0.17</v>
      </c>
      <c r="C9355" s="294" t="s">
        <v>9209</v>
      </c>
      <c r="D9355" s="1"/>
      <c r="E9355" s="983" t="s">
        <v>9126</v>
      </c>
      <c r="F9355" s="3"/>
      <c r="O9355"/>
      <c r="P9355"/>
      <c r="Q9355"/>
      <c r="U9355" s="969"/>
      <c r="V9355" s="38"/>
      <c r="W9355" s="38"/>
    </row>
    <row r="9356" spans="1:23" x14ac:dyDescent="0.35">
      <c r="A9356" s="1566">
        <v>73630</v>
      </c>
      <c r="B9356" s="1567">
        <v>0.17</v>
      </c>
      <c r="C9356" s="294" t="s">
        <v>9210</v>
      </c>
      <c r="D9356" s="1"/>
      <c r="E9356" s="983" t="s">
        <v>9126</v>
      </c>
      <c r="F9356" s="3"/>
      <c r="O9356"/>
      <c r="P9356"/>
      <c r="Q9356"/>
      <c r="U9356" s="969"/>
      <c r="V9356" s="38"/>
      <c r="W9356" s="38"/>
    </row>
    <row r="9357" spans="1:23" x14ac:dyDescent="0.35">
      <c r="A9357" s="1042">
        <v>73650</v>
      </c>
      <c r="B9357" s="1568">
        <v>0.16</v>
      </c>
      <c r="C9357" s="277" t="s">
        <v>9169</v>
      </c>
      <c r="D9357" s="1"/>
      <c r="E9357" s="983" t="s">
        <v>9126</v>
      </c>
      <c r="F9357" s="3"/>
      <c r="O9357"/>
      <c r="P9357"/>
      <c r="Q9357"/>
      <c r="U9357" s="969"/>
      <c r="V9357" s="38"/>
      <c r="W9357" s="38"/>
    </row>
    <row r="9358" spans="1:23" x14ac:dyDescent="0.35">
      <c r="A9358" s="1042">
        <v>73650</v>
      </c>
      <c r="B9358" s="1568">
        <v>0.16</v>
      </c>
      <c r="C9358" s="294" t="s">
        <v>9170</v>
      </c>
      <c r="D9358" s="1"/>
      <c r="E9358" s="983" t="s">
        <v>9126</v>
      </c>
      <c r="F9358" s="3"/>
      <c r="O9358"/>
      <c r="P9358"/>
      <c r="Q9358"/>
      <c r="U9358" s="969"/>
      <c r="V9358" s="38"/>
      <c r="W9358" s="38"/>
    </row>
    <row r="9359" spans="1:23" x14ac:dyDescent="0.35">
      <c r="A9359" s="1042">
        <v>73650</v>
      </c>
      <c r="B9359" s="1568">
        <v>0.16</v>
      </c>
      <c r="C9359" s="294" t="s">
        <v>9171</v>
      </c>
      <c r="D9359" s="1"/>
      <c r="E9359" s="983" t="s">
        <v>9126</v>
      </c>
      <c r="F9359" s="3"/>
      <c r="O9359"/>
      <c r="P9359"/>
      <c r="Q9359"/>
      <c r="U9359" s="969"/>
      <c r="V9359" s="38"/>
      <c r="W9359" s="38"/>
    </row>
    <row r="9360" spans="1:23" x14ac:dyDescent="0.35">
      <c r="A9360" s="1042">
        <v>73650</v>
      </c>
      <c r="B9360" s="1568">
        <v>0.16</v>
      </c>
      <c r="C9360" s="294" t="s">
        <v>9172</v>
      </c>
      <c r="D9360" s="1"/>
      <c r="E9360" s="983" t="s">
        <v>9126</v>
      </c>
      <c r="F9360" s="3"/>
      <c r="O9360"/>
      <c r="P9360"/>
      <c r="Q9360"/>
      <c r="U9360" s="969"/>
      <c r="V9360" s="38"/>
      <c r="W9360" s="38"/>
    </row>
    <row r="9361" spans="1:23" x14ac:dyDescent="0.35">
      <c r="A9361" s="1042">
        <v>73650</v>
      </c>
      <c r="B9361" s="1568">
        <v>0.16</v>
      </c>
      <c r="C9361" s="277" t="s">
        <v>9173</v>
      </c>
      <c r="D9361" s="1"/>
      <c r="E9361" s="983" t="s">
        <v>9126</v>
      </c>
      <c r="F9361" s="3"/>
      <c r="O9361"/>
      <c r="P9361"/>
      <c r="Q9361"/>
      <c r="U9361" s="969"/>
      <c r="V9361" s="38"/>
      <c r="W9361" s="38"/>
    </row>
    <row r="9362" spans="1:23" x14ac:dyDescent="0.35">
      <c r="A9362" s="1042">
        <v>73650</v>
      </c>
      <c r="B9362" s="1568">
        <v>0.16</v>
      </c>
      <c r="C9362" s="277" t="s">
        <v>9174</v>
      </c>
      <c r="D9362" s="1"/>
      <c r="E9362" s="983" t="s">
        <v>9126</v>
      </c>
      <c r="F9362" s="3"/>
      <c r="O9362"/>
      <c r="P9362"/>
      <c r="Q9362"/>
      <c r="U9362" s="969"/>
      <c r="V9362" s="38"/>
      <c r="W9362" s="38"/>
    </row>
    <row r="9363" spans="1:23" x14ac:dyDescent="0.35">
      <c r="A9363" s="1042">
        <v>73660</v>
      </c>
      <c r="B9363" s="1568">
        <v>0.13</v>
      </c>
      <c r="C9363" s="277" t="s">
        <v>9132</v>
      </c>
      <c r="D9363" s="1"/>
      <c r="E9363" s="983" t="s">
        <v>9126</v>
      </c>
      <c r="F9363" s="3"/>
      <c r="O9363"/>
      <c r="P9363"/>
      <c r="Q9363"/>
      <c r="U9363" s="969"/>
      <c r="V9363" s="38"/>
      <c r="W9363" s="38"/>
    </row>
    <row r="9364" spans="1:23" x14ac:dyDescent="0.35">
      <c r="A9364" s="1042">
        <v>73660</v>
      </c>
      <c r="B9364" s="1568">
        <v>0.13</v>
      </c>
      <c r="C9364" s="277" t="s">
        <v>9133</v>
      </c>
      <c r="D9364" s="1"/>
      <c r="E9364" s="983" t="s">
        <v>9126</v>
      </c>
      <c r="F9364" s="3"/>
      <c r="O9364"/>
      <c r="P9364"/>
      <c r="Q9364"/>
      <c r="U9364" s="969"/>
      <c r="V9364" s="38"/>
      <c r="W9364" s="38"/>
    </row>
    <row r="9365" spans="1:23" x14ac:dyDescent="0.35">
      <c r="A9365" s="1042">
        <v>73700</v>
      </c>
      <c r="B9365" s="1568">
        <v>0.98</v>
      </c>
      <c r="C9365" s="277" t="s">
        <v>9382</v>
      </c>
      <c r="D9365" s="1"/>
      <c r="E9365" s="983" t="s">
        <v>9126</v>
      </c>
      <c r="F9365" s="3"/>
      <c r="O9365"/>
      <c r="P9365"/>
      <c r="Q9365"/>
      <c r="U9365" s="969"/>
      <c r="V9365" s="38"/>
      <c r="W9365" s="38"/>
    </row>
    <row r="9366" spans="1:23" x14ac:dyDescent="0.35">
      <c r="A9366" s="1042">
        <v>73700</v>
      </c>
      <c r="B9366" s="1568">
        <v>0.98</v>
      </c>
      <c r="C9366" s="277" t="s">
        <v>9383</v>
      </c>
      <c r="D9366" s="1"/>
      <c r="E9366" s="983" t="s">
        <v>9126</v>
      </c>
      <c r="F9366" s="3"/>
      <c r="O9366"/>
      <c r="P9366"/>
      <c r="Q9366"/>
      <c r="U9366" s="969"/>
      <c r="V9366" s="38"/>
      <c r="W9366" s="38"/>
    </row>
    <row r="9367" spans="1:23" x14ac:dyDescent="0.35">
      <c r="A9367" s="1042">
        <v>73700</v>
      </c>
      <c r="B9367" s="1568">
        <v>0.98</v>
      </c>
      <c r="C9367" s="277" t="s">
        <v>9384</v>
      </c>
      <c r="D9367" s="1"/>
      <c r="E9367" s="983" t="s">
        <v>9126</v>
      </c>
      <c r="F9367" s="3"/>
      <c r="O9367"/>
      <c r="P9367"/>
      <c r="Q9367"/>
      <c r="U9367" s="969"/>
      <c r="V9367" s="38"/>
      <c r="W9367" s="38"/>
    </row>
    <row r="9368" spans="1:23" x14ac:dyDescent="0.35">
      <c r="A9368" s="1042">
        <v>73700</v>
      </c>
      <c r="B9368" s="1568">
        <v>0.98</v>
      </c>
      <c r="C9368" s="294" t="s">
        <v>9385</v>
      </c>
      <c r="D9368" s="1"/>
      <c r="E9368" s="983" t="s">
        <v>9126</v>
      </c>
      <c r="F9368" s="3"/>
      <c r="O9368"/>
      <c r="P9368"/>
      <c r="Q9368"/>
      <c r="U9368" s="969"/>
      <c r="V9368" s="38"/>
      <c r="W9368" s="38"/>
    </row>
    <row r="9369" spans="1:23" x14ac:dyDescent="0.35">
      <c r="A9369" s="1042">
        <v>73700</v>
      </c>
      <c r="B9369" s="1568">
        <v>0.98</v>
      </c>
      <c r="C9369" s="277" t="s">
        <v>9386</v>
      </c>
      <c r="D9369" s="1"/>
      <c r="E9369" s="983" t="s">
        <v>9126</v>
      </c>
      <c r="F9369" s="3"/>
      <c r="O9369"/>
      <c r="P9369"/>
      <c r="Q9369"/>
      <c r="U9369" s="969"/>
      <c r="V9369" s="38"/>
      <c r="W9369" s="38"/>
    </row>
    <row r="9370" spans="1:23" x14ac:dyDescent="0.35">
      <c r="A9370" s="1042">
        <v>73700</v>
      </c>
      <c r="B9370" s="1568">
        <v>0.98</v>
      </c>
      <c r="C9370" s="277" t="s">
        <v>9387</v>
      </c>
      <c r="D9370" s="1" t="s">
        <v>9388</v>
      </c>
      <c r="E9370" s="983" t="s">
        <v>9126</v>
      </c>
      <c r="F9370" s="3"/>
      <c r="O9370"/>
      <c r="P9370"/>
      <c r="Q9370"/>
      <c r="U9370" s="969"/>
      <c r="V9370" s="38"/>
      <c r="W9370" s="38"/>
    </row>
    <row r="9371" spans="1:23" x14ac:dyDescent="0.35">
      <c r="A9371" s="1042">
        <v>73700</v>
      </c>
      <c r="B9371" s="1568">
        <v>0.98</v>
      </c>
      <c r="C9371" s="277" t="s">
        <v>9389</v>
      </c>
      <c r="D9371" s="1"/>
      <c r="E9371" s="983" t="s">
        <v>9126</v>
      </c>
      <c r="F9371" s="3"/>
      <c r="O9371"/>
      <c r="P9371"/>
      <c r="Q9371"/>
      <c r="U9371" s="969"/>
      <c r="V9371" s="38"/>
      <c r="W9371" s="38"/>
    </row>
    <row r="9372" spans="1:23" x14ac:dyDescent="0.35">
      <c r="A9372" s="1042">
        <v>73700</v>
      </c>
      <c r="B9372" s="1568">
        <v>0.98</v>
      </c>
      <c r="C9372" s="277" t="s">
        <v>9390</v>
      </c>
      <c r="D9372" s="1"/>
      <c r="E9372" s="983" t="s">
        <v>9126</v>
      </c>
      <c r="F9372" s="3"/>
      <c r="O9372"/>
      <c r="P9372"/>
      <c r="Q9372"/>
      <c r="U9372" s="969"/>
      <c r="V9372" s="38"/>
      <c r="W9372" s="38"/>
    </row>
    <row r="9373" spans="1:23" x14ac:dyDescent="0.35">
      <c r="A9373" s="1042">
        <v>73700</v>
      </c>
      <c r="B9373" s="1568">
        <v>0.98</v>
      </c>
      <c r="C9373" s="277" t="s">
        <v>9391</v>
      </c>
      <c r="D9373" s="1"/>
      <c r="E9373" s="983" t="s">
        <v>9126</v>
      </c>
      <c r="F9373" s="3"/>
      <c r="O9373"/>
      <c r="P9373"/>
      <c r="Q9373"/>
      <c r="U9373" s="969"/>
      <c r="V9373" s="38"/>
      <c r="W9373" s="38"/>
    </row>
    <row r="9374" spans="1:23" x14ac:dyDescent="0.35">
      <c r="A9374" s="1566">
        <v>73700</v>
      </c>
      <c r="B9374" s="1567">
        <v>0.98</v>
      </c>
      <c r="C9374" s="294" t="s">
        <v>9392</v>
      </c>
      <c r="D9374" s="1"/>
      <c r="E9374" s="983" t="s">
        <v>9126</v>
      </c>
      <c r="F9374" s="3"/>
      <c r="O9374"/>
      <c r="P9374"/>
      <c r="Q9374"/>
      <c r="U9374" s="969"/>
      <c r="V9374" s="38"/>
      <c r="W9374" s="38"/>
    </row>
    <row r="9375" spans="1:23" x14ac:dyDescent="0.35">
      <c r="A9375" s="1042">
        <v>73701</v>
      </c>
      <c r="B9375" s="1568">
        <v>1.1299999999999999</v>
      </c>
      <c r="C9375" s="277" t="s">
        <v>9417</v>
      </c>
      <c r="D9375" s="1"/>
      <c r="E9375" s="983" t="s">
        <v>9126</v>
      </c>
      <c r="F9375" s="3"/>
      <c r="O9375"/>
      <c r="P9375"/>
      <c r="Q9375"/>
      <c r="U9375" s="969"/>
      <c r="V9375" s="38"/>
      <c r="W9375" s="38"/>
    </row>
    <row r="9376" spans="1:23" x14ac:dyDescent="0.35">
      <c r="A9376" s="1042">
        <v>73701</v>
      </c>
      <c r="B9376" s="1568">
        <v>1.1299999999999999</v>
      </c>
      <c r="C9376" s="277" t="s">
        <v>9418</v>
      </c>
      <c r="D9376" s="1"/>
      <c r="E9376" s="983" t="s">
        <v>9126</v>
      </c>
      <c r="F9376" s="3"/>
      <c r="O9376"/>
      <c r="P9376"/>
      <c r="Q9376"/>
      <c r="U9376" s="969"/>
      <c r="V9376" s="38"/>
      <c r="W9376" s="38"/>
    </row>
    <row r="9377" spans="1:23" x14ac:dyDescent="0.35">
      <c r="A9377" s="1042">
        <v>73701</v>
      </c>
      <c r="B9377" s="1568">
        <v>1.1299999999999999</v>
      </c>
      <c r="C9377" s="277" t="s">
        <v>9419</v>
      </c>
      <c r="D9377" s="1"/>
      <c r="E9377" s="983" t="s">
        <v>9126</v>
      </c>
      <c r="F9377" s="3"/>
      <c r="O9377"/>
      <c r="P9377"/>
      <c r="Q9377"/>
      <c r="U9377" s="969"/>
      <c r="V9377" s="38"/>
      <c r="W9377" s="38"/>
    </row>
    <row r="9378" spans="1:23" x14ac:dyDescent="0.35">
      <c r="A9378" s="1042">
        <v>73701</v>
      </c>
      <c r="B9378" s="1568">
        <v>1.1299999999999999</v>
      </c>
      <c r="C9378" s="277" t="s">
        <v>9420</v>
      </c>
      <c r="D9378" s="1"/>
      <c r="E9378" s="983" t="s">
        <v>9126</v>
      </c>
      <c r="F9378" s="3"/>
      <c r="O9378"/>
      <c r="P9378"/>
      <c r="Q9378"/>
      <c r="U9378" s="969"/>
      <c r="V9378" s="38"/>
      <c r="W9378" s="38"/>
    </row>
    <row r="9379" spans="1:23" x14ac:dyDescent="0.35">
      <c r="A9379" s="1042">
        <v>73701</v>
      </c>
      <c r="B9379" s="1568">
        <v>1.1299999999999999</v>
      </c>
      <c r="C9379" s="277" t="s">
        <v>9421</v>
      </c>
      <c r="D9379" s="1"/>
      <c r="E9379" s="983" t="s">
        <v>9126</v>
      </c>
      <c r="F9379" s="3"/>
      <c r="O9379"/>
      <c r="P9379"/>
      <c r="Q9379"/>
      <c r="U9379" s="969"/>
      <c r="V9379" s="38"/>
      <c r="W9379" s="38"/>
    </row>
    <row r="9380" spans="1:23" x14ac:dyDescent="0.35">
      <c r="A9380" s="1042">
        <v>73701</v>
      </c>
      <c r="B9380" s="1568">
        <v>1.1299999999999999</v>
      </c>
      <c r="C9380" s="277" t="s">
        <v>9422</v>
      </c>
      <c r="D9380" s="1"/>
      <c r="E9380" s="983" t="s">
        <v>9126</v>
      </c>
      <c r="F9380" s="3"/>
      <c r="O9380"/>
      <c r="P9380"/>
      <c r="Q9380"/>
      <c r="U9380" s="969"/>
      <c r="V9380" s="38"/>
      <c r="W9380" s="38"/>
    </row>
    <row r="9381" spans="1:23" x14ac:dyDescent="0.35">
      <c r="A9381" s="1042">
        <v>73701</v>
      </c>
      <c r="B9381" s="1568">
        <v>1.1299999999999999</v>
      </c>
      <c r="C9381" s="277" t="s">
        <v>9423</v>
      </c>
      <c r="D9381" s="1"/>
      <c r="E9381" s="983" t="s">
        <v>9126</v>
      </c>
      <c r="F9381" s="3"/>
      <c r="O9381"/>
      <c r="P9381"/>
      <c r="Q9381"/>
      <c r="U9381" s="969"/>
      <c r="V9381" s="38"/>
      <c r="W9381" s="38"/>
    </row>
    <row r="9382" spans="1:23" x14ac:dyDescent="0.35">
      <c r="A9382" s="1566">
        <v>73701</v>
      </c>
      <c r="B9382" s="1567">
        <v>1.1299999999999999</v>
      </c>
      <c r="C9382" s="341" t="s">
        <v>9424</v>
      </c>
      <c r="D9382" s="1"/>
      <c r="E9382" s="983" t="s">
        <v>9126</v>
      </c>
      <c r="F9382" s="3"/>
      <c r="O9382"/>
      <c r="P9382"/>
      <c r="Q9382"/>
      <c r="U9382" s="969"/>
      <c r="V9382" s="38"/>
      <c r="W9382" s="38"/>
    </row>
    <row r="9383" spans="1:23" x14ac:dyDescent="0.35">
      <c r="A9383" s="1042">
        <v>73701</v>
      </c>
      <c r="B9383" s="1568">
        <v>1.1299999999999999</v>
      </c>
      <c r="C9383" s="277" t="s">
        <v>9425</v>
      </c>
      <c r="D9383" s="1194"/>
      <c r="E9383" s="983" t="s">
        <v>9126</v>
      </c>
      <c r="F9383" s="3"/>
      <c r="O9383"/>
      <c r="P9383"/>
      <c r="Q9383"/>
      <c r="U9383" s="969"/>
      <c r="V9383" s="38"/>
      <c r="W9383" s="38"/>
    </row>
    <row r="9384" spans="1:23" x14ac:dyDescent="0.35">
      <c r="A9384" s="1042">
        <v>73701</v>
      </c>
      <c r="B9384" s="1568">
        <v>1.1299999999999999</v>
      </c>
      <c r="C9384" s="277" t="s">
        <v>9426</v>
      </c>
      <c r="D9384" s="1"/>
      <c r="E9384" s="983" t="s">
        <v>9126</v>
      </c>
      <c r="F9384" s="3"/>
      <c r="O9384"/>
      <c r="P9384"/>
      <c r="Q9384"/>
      <c r="U9384" s="969"/>
      <c r="V9384" s="38"/>
      <c r="W9384" s="38"/>
    </row>
    <row r="9385" spans="1:23" x14ac:dyDescent="0.35">
      <c r="A9385" s="1042">
        <v>73702</v>
      </c>
      <c r="B9385" s="1568">
        <v>1.19</v>
      </c>
      <c r="C9385" s="277" t="s">
        <v>9438</v>
      </c>
      <c r="D9385" s="1"/>
      <c r="E9385" s="983" t="s">
        <v>9126</v>
      </c>
      <c r="F9385" s="3"/>
      <c r="O9385"/>
      <c r="P9385"/>
      <c r="Q9385"/>
      <c r="U9385" s="969"/>
      <c r="V9385" s="38"/>
      <c r="W9385" s="38"/>
    </row>
    <row r="9386" spans="1:23" x14ac:dyDescent="0.35">
      <c r="A9386" s="1042">
        <v>73702</v>
      </c>
      <c r="B9386" s="1568">
        <v>1.19</v>
      </c>
      <c r="C9386" s="277" t="s">
        <v>9439</v>
      </c>
      <c r="D9386" s="1"/>
      <c r="E9386" s="983" t="s">
        <v>9126</v>
      </c>
      <c r="F9386" s="3"/>
      <c r="O9386"/>
      <c r="P9386"/>
      <c r="Q9386"/>
      <c r="U9386" s="969"/>
      <c r="V9386" s="38"/>
      <c r="W9386" s="38"/>
    </row>
    <row r="9387" spans="1:23" x14ac:dyDescent="0.35">
      <c r="A9387" s="1042">
        <v>73702</v>
      </c>
      <c r="B9387" s="1568">
        <v>1.19</v>
      </c>
      <c r="C9387" s="277" t="s">
        <v>9440</v>
      </c>
      <c r="E9387" s="983" t="s">
        <v>9126</v>
      </c>
      <c r="F9387" s="3"/>
      <c r="O9387"/>
      <c r="P9387"/>
      <c r="Q9387"/>
      <c r="U9387" s="969"/>
      <c r="V9387" s="38"/>
      <c r="W9387" s="38"/>
    </row>
    <row r="9388" spans="1:23" x14ac:dyDescent="0.35">
      <c r="A9388" s="1042">
        <v>73702</v>
      </c>
      <c r="B9388" s="1568">
        <v>1.19</v>
      </c>
      <c r="C9388" s="277" t="s">
        <v>9441</v>
      </c>
      <c r="D9388" s="1"/>
      <c r="E9388" s="983" t="s">
        <v>9126</v>
      </c>
      <c r="F9388" s="3"/>
      <c r="O9388"/>
      <c r="P9388"/>
      <c r="Q9388"/>
      <c r="U9388" s="969"/>
      <c r="V9388" s="38"/>
      <c r="W9388" s="38"/>
    </row>
    <row r="9389" spans="1:23" x14ac:dyDescent="0.35">
      <c r="A9389" s="1042">
        <v>73702</v>
      </c>
      <c r="B9389" s="1568">
        <v>1.19</v>
      </c>
      <c r="C9389" s="277" t="s">
        <v>9442</v>
      </c>
      <c r="D9389" s="1"/>
      <c r="E9389" s="983" t="s">
        <v>9126</v>
      </c>
      <c r="F9389" s="3"/>
      <c r="O9389"/>
      <c r="P9389"/>
      <c r="Q9389"/>
      <c r="U9389" s="969"/>
      <c r="V9389" s="38"/>
      <c r="W9389" s="38"/>
    </row>
    <row r="9390" spans="1:23" x14ac:dyDescent="0.35">
      <c r="A9390" s="1042">
        <v>73702</v>
      </c>
      <c r="B9390" s="1568">
        <v>1.19</v>
      </c>
      <c r="C9390" s="277" t="s">
        <v>9443</v>
      </c>
      <c r="D9390" s="1"/>
      <c r="E9390" s="983" t="s">
        <v>9126</v>
      </c>
      <c r="F9390" s="3"/>
      <c r="O9390"/>
      <c r="P9390"/>
      <c r="Q9390"/>
      <c r="U9390" s="969"/>
      <c r="V9390" s="38"/>
      <c r="W9390" s="38"/>
    </row>
    <row r="9391" spans="1:23" x14ac:dyDescent="0.35">
      <c r="A9391" s="1042">
        <v>73702</v>
      </c>
      <c r="B9391" s="1568">
        <v>1.19</v>
      </c>
      <c r="C9391" s="277" t="s">
        <v>9444</v>
      </c>
      <c r="D9391" s="1"/>
      <c r="E9391" s="983" t="s">
        <v>9126</v>
      </c>
      <c r="F9391" s="3"/>
      <c r="O9391"/>
      <c r="P9391"/>
      <c r="Q9391"/>
      <c r="U9391" s="969"/>
      <c r="V9391" s="38"/>
      <c r="W9391" s="38"/>
    </row>
    <row r="9392" spans="1:23" x14ac:dyDescent="0.35">
      <c r="A9392" s="1042">
        <v>73702</v>
      </c>
      <c r="B9392" s="1568">
        <v>1.19</v>
      </c>
      <c r="C9392" s="277" t="s">
        <v>9445</v>
      </c>
      <c r="D9392" s="1"/>
      <c r="E9392" s="983" t="s">
        <v>9126</v>
      </c>
      <c r="F9392" s="3"/>
      <c r="O9392"/>
      <c r="P9392"/>
      <c r="Q9392"/>
      <c r="U9392" s="969"/>
      <c r="V9392" s="38"/>
      <c r="W9392" s="38"/>
    </row>
    <row r="9393" spans="1:23" x14ac:dyDescent="0.35">
      <c r="A9393" s="1042">
        <v>73702</v>
      </c>
      <c r="B9393" s="1568">
        <v>1.19</v>
      </c>
      <c r="C9393" s="277" t="s">
        <v>9446</v>
      </c>
      <c r="D9393" s="1"/>
      <c r="E9393" s="983" t="s">
        <v>9126</v>
      </c>
      <c r="F9393" s="3"/>
      <c r="O9393"/>
      <c r="P9393"/>
      <c r="Q9393"/>
      <c r="U9393" s="969"/>
      <c r="V9393" s="38"/>
      <c r="W9393" s="38"/>
    </row>
    <row r="9394" spans="1:23" x14ac:dyDescent="0.35">
      <c r="A9394" s="1042">
        <v>73702</v>
      </c>
      <c r="B9394" s="1568">
        <v>1.19</v>
      </c>
      <c r="C9394" s="277" t="s">
        <v>9447</v>
      </c>
      <c r="D9394" s="1"/>
      <c r="E9394" s="983" t="s">
        <v>9126</v>
      </c>
      <c r="F9394" s="3"/>
      <c r="O9394"/>
      <c r="P9394"/>
      <c r="Q9394"/>
      <c r="U9394" s="969"/>
      <c r="V9394" s="38"/>
      <c r="W9394" s="38"/>
    </row>
    <row r="9395" spans="1:23" x14ac:dyDescent="0.35">
      <c r="A9395" s="1042">
        <v>73706</v>
      </c>
      <c r="B9395" s="1568">
        <v>1.85</v>
      </c>
      <c r="C9395" s="277" t="s">
        <v>9514</v>
      </c>
      <c r="D9395" s="1"/>
      <c r="E9395" s="983" t="s">
        <v>9126</v>
      </c>
      <c r="F9395" s="1109"/>
      <c r="O9395"/>
      <c r="P9395"/>
      <c r="Q9395"/>
      <c r="U9395" s="969"/>
      <c r="V9395" s="38"/>
      <c r="W9395" s="38"/>
    </row>
    <row r="9396" spans="1:23" x14ac:dyDescent="0.35">
      <c r="A9396" s="1042">
        <v>73706</v>
      </c>
      <c r="B9396" s="1568">
        <v>1.85</v>
      </c>
      <c r="C9396" s="277" t="s">
        <v>9515</v>
      </c>
      <c r="D9396" s="1"/>
      <c r="E9396" s="983" t="s">
        <v>9126</v>
      </c>
      <c r="F9396" s="3"/>
      <c r="O9396"/>
      <c r="P9396"/>
      <c r="Q9396"/>
      <c r="U9396" s="969"/>
      <c r="V9396" s="38"/>
      <c r="W9396" s="38"/>
    </row>
    <row r="9397" spans="1:23" x14ac:dyDescent="0.35">
      <c r="A9397" s="1042">
        <v>73706</v>
      </c>
      <c r="B9397" s="1568">
        <v>1.85</v>
      </c>
      <c r="C9397" s="277" t="s">
        <v>9516</v>
      </c>
      <c r="D9397" s="1"/>
      <c r="E9397" s="983" t="s">
        <v>9126</v>
      </c>
      <c r="F9397" s="3"/>
      <c r="O9397"/>
      <c r="P9397"/>
      <c r="Q9397"/>
      <c r="U9397" s="969"/>
      <c r="V9397" s="38"/>
      <c r="W9397" s="38"/>
    </row>
    <row r="9398" spans="1:23" x14ac:dyDescent="0.35">
      <c r="A9398" s="1042">
        <v>73706</v>
      </c>
      <c r="B9398" s="1568">
        <v>1.85</v>
      </c>
      <c r="C9398" s="277" t="s">
        <v>9517</v>
      </c>
      <c r="D9398" s="1"/>
      <c r="E9398" s="983" t="s">
        <v>9126</v>
      </c>
      <c r="F9398" s="3"/>
      <c r="O9398"/>
      <c r="P9398"/>
      <c r="Q9398"/>
      <c r="U9398" s="969"/>
      <c r="V9398" s="38"/>
      <c r="W9398" s="38"/>
    </row>
    <row r="9399" spans="1:23" x14ac:dyDescent="0.35">
      <c r="A9399" s="1042">
        <v>73718</v>
      </c>
      <c r="B9399" s="1568">
        <v>1.32</v>
      </c>
      <c r="C9399" s="277" t="s">
        <v>9460</v>
      </c>
      <c r="D9399" s="1"/>
      <c r="E9399" s="983" t="s">
        <v>9126</v>
      </c>
      <c r="F9399" s="3"/>
      <c r="O9399"/>
      <c r="P9399"/>
      <c r="Q9399"/>
      <c r="U9399" s="969"/>
      <c r="V9399" s="38"/>
      <c r="W9399" s="38"/>
    </row>
    <row r="9400" spans="1:23" x14ac:dyDescent="0.35">
      <c r="A9400" s="1042">
        <v>73718</v>
      </c>
      <c r="B9400" s="1568">
        <v>1.32</v>
      </c>
      <c r="C9400" s="277" t="s">
        <v>9461</v>
      </c>
      <c r="D9400" s="1"/>
      <c r="E9400" s="983" t="s">
        <v>9126</v>
      </c>
      <c r="F9400" s="3"/>
      <c r="O9400"/>
      <c r="P9400"/>
      <c r="Q9400"/>
      <c r="U9400" s="969"/>
      <c r="V9400" s="38"/>
      <c r="W9400" s="38"/>
    </row>
    <row r="9401" spans="1:23" x14ac:dyDescent="0.35">
      <c r="A9401" s="1042">
        <v>73718</v>
      </c>
      <c r="B9401" s="1568">
        <v>1.32</v>
      </c>
      <c r="C9401" s="277" t="s">
        <v>9462</v>
      </c>
      <c r="D9401" s="1"/>
      <c r="E9401" s="983" t="s">
        <v>9126</v>
      </c>
      <c r="F9401" s="3"/>
      <c r="O9401"/>
      <c r="P9401"/>
      <c r="Q9401"/>
      <c r="U9401" s="969"/>
      <c r="V9401" s="38"/>
      <c r="W9401" s="38"/>
    </row>
    <row r="9402" spans="1:23" x14ac:dyDescent="0.35">
      <c r="A9402" s="1042">
        <v>73718</v>
      </c>
      <c r="B9402" s="1568">
        <v>1.32</v>
      </c>
      <c r="C9402" s="277" t="s">
        <v>9463</v>
      </c>
      <c r="D9402" s="1"/>
      <c r="E9402" s="983" t="s">
        <v>9126</v>
      </c>
      <c r="F9402" s="3"/>
      <c r="O9402"/>
      <c r="P9402"/>
      <c r="Q9402"/>
      <c r="U9402" s="969"/>
      <c r="V9402" s="38"/>
      <c r="W9402" s="38"/>
    </row>
    <row r="9403" spans="1:23" x14ac:dyDescent="0.35">
      <c r="A9403" s="1042">
        <v>73719</v>
      </c>
      <c r="B9403" s="1568">
        <v>1.58</v>
      </c>
      <c r="C9403" s="277" t="s">
        <v>9494</v>
      </c>
      <c r="D9403" s="1"/>
      <c r="E9403" s="983" t="s">
        <v>9126</v>
      </c>
      <c r="F9403" s="3"/>
      <c r="O9403"/>
      <c r="P9403"/>
      <c r="Q9403"/>
      <c r="U9403" s="969"/>
      <c r="V9403" s="38"/>
      <c r="W9403" s="38"/>
    </row>
    <row r="9404" spans="1:23" x14ac:dyDescent="0.35">
      <c r="A9404" s="1042">
        <v>73719</v>
      </c>
      <c r="B9404" s="1568">
        <v>1.58</v>
      </c>
      <c r="C9404" s="277" t="s">
        <v>9495</v>
      </c>
      <c r="D9404" s="1"/>
      <c r="E9404" s="983" t="s">
        <v>9126</v>
      </c>
      <c r="F9404" s="3"/>
      <c r="O9404"/>
      <c r="P9404"/>
      <c r="Q9404"/>
      <c r="U9404" s="969"/>
      <c r="V9404" s="38"/>
      <c r="W9404" s="38"/>
    </row>
    <row r="9405" spans="1:23" x14ac:dyDescent="0.35">
      <c r="A9405" s="1042">
        <v>73719</v>
      </c>
      <c r="B9405" s="1568">
        <v>1.58</v>
      </c>
      <c r="C9405" s="277" t="s">
        <v>9496</v>
      </c>
      <c r="D9405" s="1"/>
      <c r="E9405" s="983" t="s">
        <v>9126</v>
      </c>
      <c r="F9405" s="3"/>
      <c r="O9405"/>
      <c r="P9405"/>
      <c r="Q9405"/>
      <c r="U9405" s="969"/>
      <c r="V9405" s="38"/>
      <c r="W9405" s="38"/>
    </row>
    <row r="9406" spans="1:23" x14ac:dyDescent="0.35">
      <c r="A9406" s="1042">
        <v>73719</v>
      </c>
      <c r="B9406" s="1568">
        <v>1.58</v>
      </c>
      <c r="C9406" s="277" t="s">
        <v>9497</v>
      </c>
      <c r="D9406" s="1"/>
      <c r="E9406" s="983" t="s">
        <v>9126</v>
      </c>
      <c r="F9406" s="3"/>
      <c r="O9406"/>
      <c r="P9406"/>
      <c r="Q9406"/>
      <c r="U9406" s="969"/>
      <c r="V9406" s="38"/>
      <c r="W9406" s="38"/>
    </row>
    <row r="9407" spans="1:23" x14ac:dyDescent="0.35">
      <c r="A9407" s="1042">
        <v>73720</v>
      </c>
      <c r="B9407" s="1568">
        <v>2.1</v>
      </c>
      <c r="C9407" s="277" t="s">
        <v>9530</v>
      </c>
      <c r="D9407" s="1"/>
      <c r="E9407" s="983" t="s">
        <v>9126</v>
      </c>
      <c r="F9407" s="3"/>
      <c r="O9407"/>
      <c r="P9407"/>
      <c r="Q9407"/>
      <c r="U9407" s="969"/>
      <c r="V9407" s="38"/>
      <c r="W9407" s="38"/>
    </row>
    <row r="9408" spans="1:23" x14ac:dyDescent="0.35">
      <c r="A9408" s="1042">
        <v>73720</v>
      </c>
      <c r="B9408" s="1568">
        <v>2.1</v>
      </c>
      <c r="C9408" s="277" t="s">
        <v>9531</v>
      </c>
      <c r="D9408" s="1"/>
      <c r="E9408" s="983" t="s">
        <v>9126</v>
      </c>
      <c r="F9408" s="3"/>
      <c r="O9408"/>
      <c r="P9408"/>
      <c r="Q9408"/>
      <c r="U9408" s="969"/>
      <c r="V9408" s="38"/>
      <c r="W9408" s="38"/>
    </row>
    <row r="9409" spans="1:23" x14ac:dyDescent="0.35">
      <c r="A9409" s="1042">
        <v>73720</v>
      </c>
      <c r="B9409" s="1568">
        <v>2.1</v>
      </c>
      <c r="C9409" s="277" t="s">
        <v>9532</v>
      </c>
      <c r="D9409" s="1"/>
      <c r="E9409" s="983" t="s">
        <v>9126</v>
      </c>
      <c r="F9409" s="3"/>
      <c r="O9409"/>
      <c r="P9409"/>
      <c r="Q9409"/>
      <c r="U9409" s="969"/>
      <c r="V9409" s="38"/>
      <c r="W9409" s="38"/>
    </row>
    <row r="9410" spans="1:23" x14ac:dyDescent="0.35">
      <c r="A9410" s="1042">
        <v>73720</v>
      </c>
      <c r="B9410" s="1568">
        <v>2.1</v>
      </c>
      <c r="C9410" s="277" t="s">
        <v>9533</v>
      </c>
      <c r="D9410" s="1"/>
      <c r="E9410" s="983" t="s">
        <v>9126</v>
      </c>
      <c r="F9410" s="3"/>
      <c r="O9410"/>
      <c r="P9410"/>
      <c r="Q9410"/>
      <c r="U9410" s="969"/>
      <c r="V9410" s="38"/>
      <c r="W9410" s="38"/>
    </row>
    <row r="9411" spans="1:23" x14ac:dyDescent="0.35">
      <c r="A9411" s="1042">
        <v>73721</v>
      </c>
      <c r="B9411" s="1568">
        <v>1.32</v>
      </c>
      <c r="C9411" s="53" t="s">
        <v>9464</v>
      </c>
      <c r="D9411" s="1109"/>
      <c r="E9411" s="983" t="s">
        <v>9126</v>
      </c>
      <c r="F9411" s="3"/>
      <c r="O9411"/>
      <c r="P9411"/>
      <c r="Q9411"/>
      <c r="U9411" s="969"/>
      <c r="V9411" s="38"/>
      <c r="W9411" s="38"/>
    </row>
    <row r="9412" spans="1:23" x14ac:dyDescent="0.35">
      <c r="A9412" s="1042">
        <v>73721</v>
      </c>
      <c r="B9412" s="1568">
        <v>1.32</v>
      </c>
      <c r="C9412" s="53" t="s">
        <v>9465</v>
      </c>
      <c r="D9412" s="1"/>
      <c r="E9412" s="983" t="s">
        <v>9126</v>
      </c>
      <c r="F9412" s="3"/>
      <c r="O9412"/>
      <c r="P9412"/>
      <c r="Q9412"/>
      <c r="U9412" s="969"/>
      <c r="V9412" s="38"/>
      <c r="W9412" s="38"/>
    </row>
    <row r="9413" spans="1:23" x14ac:dyDescent="0.35">
      <c r="A9413" s="1042">
        <v>73721</v>
      </c>
      <c r="B9413" s="1568">
        <v>1.32</v>
      </c>
      <c r="C9413" s="53" t="s">
        <v>9466</v>
      </c>
      <c r="D9413" s="1"/>
      <c r="E9413" s="983" t="s">
        <v>9126</v>
      </c>
      <c r="F9413" s="3"/>
      <c r="O9413"/>
      <c r="P9413"/>
      <c r="Q9413"/>
      <c r="U9413" s="969"/>
      <c r="V9413" s="38"/>
      <c r="W9413" s="38"/>
    </row>
    <row r="9414" spans="1:23" x14ac:dyDescent="0.35">
      <c r="A9414" s="1042">
        <v>73721</v>
      </c>
      <c r="B9414" s="1568">
        <v>1.32</v>
      </c>
      <c r="C9414" s="53" t="s">
        <v>9467</v>
      </c>
      <c r="D9414" s="1"/>
      <c r="E9414" s="983" t="s">
        <v>9126</v>
      </c>
      <c r="F9414" s="3"/>
      <c r="O9414"/>
      <c r="P9414"/>
      <c r="Q9414"/>
      <c r="U9414" s="969"/>
      <c r="V9414" s="38"/>
      <c r="W9414" s="38"/>
    </row>
    <row r="9415" spans="1:23" x14ac:dyDescent="0.35">
      <c r="A9415" s="1042">
        <v>73721</v>
      </c>
      <c r="B9415" s="1568">
        <v>1.32</v>
      </c>
      <c r="C9415" s="277" t="s">
        <v>9468</v>
      </c>
      <c r="D9415" s="1"/>
      <c r="E9415" s="983" t="s">
        <v>9126</v>
      </c>
      <c r="F9415" s="3"/>
      <c r="O9415"/>
      <c r="P9415"/>
      <c r="Q9415"/>
      <c r="U9415" s="969"/>
      <c r="V9415" s="38"/>
      <c r="W9415" s="38"/>
    </row>
    <row r="9416" spans="1:23" x14ac:dyDescent="0.35">
      <c r="A9416" s="1042">
        <v>73721</v>
      </c>
      <c r="B9416" s="1568">
        <v>1.32</v>
      </c>
      <c r="C9416" s="277" t="s">
        <v>9469</v>
      </c>
      <c r="D9416" s="1"/>
      <c r="E9416" s="983" t="s">
        <v>9126</v>
      </c>
      <c r="F9416" s="3"/>
      <c r="O9416"/>
      <c r="P9416"/>
      <c r="Q9416"/>
      <c r="U9416" s="969"/>
      <c r="V9416" s="38"/>
      <c r="W9416" s="38"/>
    </row>
    <row r="9417" spans="1:23" x14ac:dyDescent="0.35">
      <c r="A9417" s="1042">
        <v>73722</v>
      </c>
      <c r="B9417" s="1568">
        <v>1.58</v>
      </c>
      <c r="C9417" s="53" t="s">
        <v>9498</v>
      </c>
      <c r="D9417" s="1"/>
      <c r="E9417" s="983" t="s">
        <v>9126</v>
      </c>
      <c r="F9417" s="3"/>
      <c r="O9417"/>
      <c r="P9417"/>
      <c r="Q9417"/>
      <c r="U9417" s="969"/>
      <c r="V9417" s="38"/>
      <c r="W9417" s="38"/>
    </row>
    <row r="9418" spans="1:23" x14ac:dyDescent="0.35">
      <c r="A9418" s="1042">
        <v>73722</v>
      </c>
      <c r="B9418" s="1568">
        <v>1.58</v>
      </c>
      <c r="C9418" s="53" t="s">
        <v>9499</v>
      </c>
      <c r="D9418" s="1"/>
      <c r="E9418" s="983" t="s">
        <v>9126</v>
      </c>
      <c r="F9418" s="3"/>
      <c r="O9418"/>
      <c r="P9418"/>
      <c r="Q9418"/>
      <c r="U9418" s="969"/>
      <c r="V9418" s="38"/>
      <c r="W9418" s="38"/>
    </row>
    <row r="9419" spans="1:23" x14ac:dyDescent="0.35">
      <c r="A9419" s="1042">
        <v>73722</v>
      </c>
      <c r="B9419" s="1568">
        <v>1.58</v>
      </c>
      <c r="C9419" s="53" t="s">
        <v>9500</v>
      </c>
      <c r="D9419" s="1"/>
      <c r="E9419" s="983" t="s">
        <v>9126</v>
      </c>
      <c r="F9419" s="3"/>
      <c r="O9419"/>
      <c r="P9419"/>
      <c r="Q9419"/>
      <c r="U9419" s="969"/>
      <c r="V9419" s="38"/>
      <c r="W9419" s="38"/>
    </row>
    <row r="9420" spans="1:23" x14ac:dyDescent="0.35">
      <c r="A9420" s="1042">
        <v>73722</v>
      </c>
      <c r="B9420" s="1568">
        <v>1.58</v>
      </c>
      <c r="C9420" s="53" t="s">
        <v>9501</v>
      </c>
      <c r="D9420" s="1"/>
      <c r="E9420" s="983" t="s">
        <v>9126</v>
      </c>
      <c r="F9420" s="3"/>
      <c r="O9420"/>
      <c r="P9420"/>
      <c r="Q9420"/>
      <c r="U9420" s="969"/>
      <c r="V9420" s="38"/>
      <c r="W9420" s="38"/>
    </row>
    <row r="9421" spans="1:23" x14ac:dyDescent="0.35">
      <c r="A9421" s="1042">
        <v>73722</v>
      </c>
      <c r="B9421" s="1568">
        <v>1.58</v>
      </c>
      <c r="C9421" s="277" t="s">
        <v>9502</v>
      </c>
      <c r="D9421" s="1"/>
      <c r="E9421" s="983" t="s">
        <v>9126</v>
      </c>
      <c r="F9421" s="3"/>
      <c r="O9421"/>
      <c r="P9421"/>
      <c r="Q9421"/>
      <c r="U9421" s="969"/>
      <c r="V9421" s="38"/>
      <c r="W9421" s="38"/>
    </row>
    <row r="9422" spans="1:23" x14ac:dyDescent="0.35">
      <c r="A9422" s="1042">
        <v>73722</v>
      </c>
      <c r="B9422" s="1568">
        <v>1.58</v>
      </c>
      <c r="C9422" s="277" t="s">
        <v>9503</v>
      </c>
      <c r="D9422" s="1"/>
      <c r="E9422" s="983" t="s">
        <v>9126</v>
      </c>
      <c r="F9422" s="3"/>
      <c r="O9422"/>
      <c r="P9422"/>
      <c r="Q9422"/>
      <c r="U9422" s="969"/>
      <c r="V9422" s="38"/>
      <c r="W9422" s="38"/>
    </row>
    <row r="9423" spans="1:23" x14ac:dyDescent="0.35">
      <c r="A9423" s="1042">
        <v>73723</v>
      </c>
      <c r="B9423" s="1568">
        <v>2.1</v>
      </c>
      <c r="C9423" s="53" t="s">
        <v>9534</v>
      </c>
      <c r="D9423" s="1"/>
      <c r="E9423" s="983" t="s">
        <v>9126</v>
      </c>
      <c r="F9423" s="3"/>
      <c r="O9423"/>
      <c r="P9423"/>
      <c r="Q9423"/>
      <c r="U9423" s="969"/>
      <c r="V9423" s="38"/>
      <c r="W9423" s="38"/>
    </row>
    <row r="9424" spans="1:23" x14ac:dyDescent="0.35">
      <c r="A9424" s="1042">
        <v>73723</v>
      </c>
      <c r="B9424" s="1568">
        <v>2.1</v>
      </c>
      <c r="C9424" s="53" t="s">
        <v>9535</v>
      </c>
      <c r="D9424" s="1"/>
      <c r="E9424" s="983" t="s">
        <v>9126</v>
      </c>
      <c r="F9424" s="3"/>
      <c r="O9424"/>
      <c r="P9424"/>
      <c r="Q9424"/>
      <c r="U9424" s="969"/>
      <c r="V9424" s="38"/>
      <c r="W9424" s="38"/>
    </row>
    <row r="9425" spans="1:23" x14ac:dyDescent="0.35">
      <c r="A9425" s="1042">
        <v>73723</v>
      </c>
      <c r="B9425" s="1568">
        <v>2.1</v>
      </c>
      <c r="C9425" s="53" t="s">
        <v>9536</v>
      </c>
      <c r="D9425" s="1"/>
      <c r="E9425" s="983" t="s">
        <v>9126</v>
      </c>
      <c r="F9425" s="3"/>
      <c r="O9425"/>
      <c r="P9425"/>
      <c r="Q9425"/>
      <c r="U9425" s="969"/>
      <c r="V9425" s="38"/>
      <c r="W9425" s="38"/>
    </row>
    <row r="9426" spans="1:23" x14ac:dyDescent="0.35">
      <c r="A9426" s="1042">
        <v>73723</v>
      </c>
      <c r="B9426" s="1568">
        <v>2.1</v>
      </c>
      <c r="C9426" s="53" t="s">
        <v>9537</v>
      </c>
      <c r="D9426" s="1"/>
      <c r="E9426" s="983" t="s">
        <v>9126</v>
      </c>
      <c r="F9426" s="3"/>
      <c r="O9426"/>
      <c r="P9426"/>
      <c r="Q9426"/>
      <c r="U9426" s="969"/>
      <c r="V9426" s="38"/>
      <c r="W9426" s="38"/>
    </row>
    <row r="9427" spans="1:23" x14ac:dyDescent="0.35">
      <c r="A9427" s="1042">
        <v>73723</v>
      </c>
      <c r="B9427" s="1568">
        <v>2.1</v>
      </c>
      <c r="C9427" s="277" t="s">
        <v>9538</v>
      </c>
      <c r="D9427" s="1"/>
      <c r="E9427" s="983" t="s">
        <v>9126</v>
      </c>
      <c r="F9427" s="3"/>
      <c r="O9427"/>
      <c r="P9427"/>
      <c r="Q9427"/>
      <c r="U9427" s="969"/>
      <c r="V9427" s="38"/>
      <c r="W9427" s="38"/>
    </row>
    <row r="9428" spans="1:23" x14ac:dyDescent="0.35">
      <c r="A9428" s="1042">
        <v>73723</v>
      </c>
      <c r="B9428" s="1568">
        <v>2.1</v>
      </c>
      <c r="C9428" s="277" t="s">
        <v>9539</v>
      </c>
      <c r="D9428" s="1"/>
      <c r="E9428" s="983" t="s">
        <v>9126</v>
      </c>
      <c r="F9428" s="3"/>
      <c r="O9428"/>
      <c r="P9428"/>
      <c r="Q9428"/>
      <c r="U9428" s="969"/>
      <c r="V9428" s="38"/>
      <c r="W9428" s="38"/>
    </row>
    <row r="9429" spans="1:23" x14ac:dyDescent="0.35">
      <c r="A9429" s="1566">
        <v>74018</v>
      </c>
      <c r="B9429" s="1567">
        <v>0.18</v>
      </c>
      <c r="C9429" s="287" t="s">
        <v>9228</v>
      </c>
      <c r="D9429" s="1"/>
      <c r="E9429" s="983" t="s">
        <v>9126</v>
      </c>
      <c r="F9429" s="3"/>
      <c r="O9429"/>
      <c r="P9429"/>
      <c r="Q9429"/>
      <c r="U9429" s="969"/>
      <c r="V9429" s="38"/>
      <c r="W9429" s="38"/>
    </row>
    <row r="9430" spans="1:23" x14ac:dyDescent="0.35">
      <c r="A9430" s="1566">
        <v>74018</v>
      </c>
      <c r="B9430" s="1567">
        <v>0.18</v>
      </c>
      <c r="C9430" s="341" t="s">
        <v>9229</v>
      </c>
      <c r="D9430" s="1"/>
      <c r="E9430" s="983" t="s">
        <v>9126</v>
      </c>
      <c r="F9430" s="3"/>
      <c r="O9430"/>
      <c r="P9430"/>
      <c r="Q9430"/>
      <c r="U9430" s="969"/>
      <c r="V9430" s="38"/>
      <c r="W9430" s="38"/>
    </row>
    <row r="9431" spans="1:23" x14ac:dyDescent="0.35">
      <c r="A9431" s="1566">
        <v>74018</v>
      </c>
      <c r="B9431" s="1567">
        <v>0.18</v>
      </c>
      <c r="C9431" s="287" t="s">
        <v>9230</v>
      </c>
      <c r="D9431" s="1"/>
      <c r="E9431" s="983" t="s">
        <v>9126</v>
      </c>
      <c r="F9431" s="3"/>
      <c r="O9431"/>
      <c r="P9431"/>
      <c r="Q9431"/>
      <c r="U9431" s="969"/>
      <c r="V9431" s="38"/>
      <c r="W9431" s="38"/>
    </row>
    <row r="9432" spans="1:23" x14ac:dyDescent="0.35">
      <c r="A9432" s="1566">
        <v>74018</v>
      </c>
      <c r="B9432" s="1567">
        <v>0.18</v>
      </c>
      <c r="C9432" s="294" t="s">
        <v>9231</v>
      </c>
      <c r="D9432" s="1"/>
      <c r="E9432" s="983" t="s">
        <v>9126</v>
      </c>
      <c r="F9432" s="1109"/>
      <c r="O9432"/>
      <c r="P9432"/>
      <c r="Q9432"/>
      <c r="U9432" s="969"/>
      <c r="V9432" s="38"/>
      <c r="W9432" s="38"/>
    </row>
    <row r="9433" spans="1:23" x14ac:dyDescent="0.35">
      <c r="A9433" s="1566">
        <v>74018</v>
      </c>
      <c r="B9433" s="1567">
        <v>0.18</v>
      </c>
      <c r="C9433" s="287" t="s">
        <v>9232</v>
      </c>
      <c r="D9433" s="38"/>
      <c r="E9433" s="983" t="s">
        <v>9126</v>
      </c>
      <c r="F9433" s="3"/>
      <c r="O9433"/>
      <c r="P9433"/>
      <c r="Q9433"/>
      <c r="U9433" s="969"/>
      <c r="V9433" s="38"/>
      <c r="W9433" s="38"/>
    </row>
    <row r="9434" spans="1:23" x14ac:dyDescent="0.35">
      <c r="A9434" s="1566">
        <v>74019</v>
      </c>
      <c r="B9434" s="1567">
        <v>0.22</v>
      </c>
      <c r="C9434" s="287" t="s">
        <v>9277</v>
      </c>
      <c r="D9434" s="38"/>
      <c r="E9434" s="983" t="s">
        <v>9126</v>
      </c>
      <c r="O9434"/>
      <c r="P9434"/>
      <c r="Q9434"/>
      <c r="U9434" s="969"/>
      <c r="V9434" s="38"/>
      <c r="W9434" s="38"/>
    </row>
    <row r="9435" spans="1:23" x14ac:dyDescent="0.35">
      <c r="A9435" s="1566">
        <v>74019</v>
      </c>
      <c r="B9435" s="1567">
        <v>0.22</v>
      </c>
      <c r="C9435" s="294" t="s">
        <v>988</v>
      </c>
      <c r="D9435" s="1"/>
      <c r="E9435" s="983" t="s">
        <v>9126</v>
      </c>
      <c r="O9435"/>
      <c r="P9435"/>
      <c r="Q9435"/>
      <c r="U9435" s="969"/>
      <c r="V9435" s="38"/>
      <c r="W9435" s="38"/>
    </row>
    <row r="9436" spans="1:23" x14ac:dyDescent="0.35">
      <c r="A9436" s="1566">
        <v>74019</v>
      </c>
      <c r="B9436" s="1567">
        <v>0.22</v>
      </c>
      <c r="C9436" s="287" t="s">
        <v>9278</v>
      </c>
      <c r="D9436" s="1"/>
      <c r="E9436" s="983" t="s">
        <v>9126</v>
      </c>
      <c r="F9436" s="3"/>
      <c r="O9436"/>
      <c r="P9436"/>
      <c r="Q9436"/>
      <c r="U9436" s="969"/>
      <c r="V9436" s="38"/>
      <c r="W9436" s="38"/>
    </row>
    <row r="9437" spans="1:23" x14ac:dyDescent="0.35">
      <c r="A9437" s="1042">
        <v>74022</v>
      </c>
      <c r="B9437" s="1568">
        <v>0.31</v>
      </c>
      <c r="C9437" s="277" t="s">
        <v>9312</v>
      </c>
      <c r="D9437" s="1"/>
      <c r="E9437" s="983" t="s">
        <v>9126</v>
      </c>
      <c r="F9437" s="3"/>
      <c r="O9437"/>
      <c r="P9437"/>
      <c r="Q9437"/>
      <c r="U9437" s="969"/>
      <c r="V9437" s="38"/>
      <c r="W9437" s="38"/>
    </row>
    <row r="9438" spans="1:23" x14ac:dyDescent="0.35">
      <c r="A9438" s="1042">
        <v>74174</v>
      </c>
      <c r="B9438" s="1568">
        <v>2.15</v>
      </c>
      <c r="C9438" s="277" t="s">
        <v>9541</v>
      </c>
      <c r="D9438" s="1"/>
      <c r="E9438" s="983" t="s">
        <v>9126</v>
      </c>
      <c r="F9438" s="3"/>
      <c r="O9438"/>
      <c r="P9438"/>
      <c r="Q9438"/>
      <c r="U9438" s="969"/>
      <c r="V9438" s="38"/>
      <c r="W9438" s="38"/>
    </row>
    <row r="9439" spans="1:23" x14ac:dyDescent="0.35">
      <c r="A9439" s="1566">
        <v>74175</v>
      </c>
      <c r="B9439" s="1567">
        <v>1.77</v>
      </c>
      <c r="C9439" s="294" t="s">
        <v>30</v>
      </c>
      <c r="D9439" s="1"/>
      <c r="E9439" s="983" t="s">
        <v>9126</v>
      </c>
      <c r="O9439"/>
      <c r="P9439"/>
      <c r="Q9439"/>
      <c r="U9439" s="969"/>
      <c r="V9439" s="38"/>
      <c r="W9439" s="38"/>
    </row>
    <row r="9440" spans="1:23" x14ac:dyDescent="0.35">
      <c r="A9440" s="1566">
        <v>74176</v>
      </c>
      <c r="B9440" s="1567">
        <v>1.7</v>
      </c>
      <c r="C9440" s="294" t="s">
        <v>9504</v>
      </c>
      <c r="D9440" s="1"/>
      <c r="E9440" s="983" t="s">
        <v>9126</v>
      </c>
      <c r="O9440"/>
      <c r="P9440"/>
      <c r="Q9440"/>
      <c r="U9440" s="969"/>
      <c r="V9440" s="38"/>
      <c r="W9440" s="38"/>
    </row>
    <row r="9441" spans="1:23" x14ac:dyDescent="0.35">
      <c r="A9441" s="1566">
        <v>74176</v>
      </c>
      <c r="B9441" s="1567">
        <v>1.7</v>
      </c>
      <c r="C9441" s="341" t="s">
        <v>9505</v>
      </c>
      <c r="D9441" s="1"/>
      <c r="E9441" s="983" t="s">
        <v>9126</v>
      </c>
      <c r="F9441" s="3"/>
      <c r="O9441"/>
      <c r="P9441"/>
      <c r="Q9441"/>
      <c r="U9441" s="969"/>
      <c r="V9441" s="38"/>
      <c r="W9441" s="38"/>
    </row>
    <row r="9442" spans="1:23" x14ac:dyDescent="0.35">
      <c r="A9442" s="1566">
        <v>74177</v>
      </c>
      <c r="B9442" s="1567">
        <v>1.77</v>
      </c>
      <c r="C9442" s="294" t="s">
        <v>9513</v>
      </c>
      <c r="D9442" s="1"/>
      <c r="E9442" s="983" t="s">
        <v>9126</v>
      </c>
      <c r="F9442" s="3"/>
      <c r="O9442"/>
      <c r="P9442"/>
      <c r="Q9442"/>
      <c r="U9442" s="969"/>
      <c r="V9442" s="38"/>
      <c r="W9442" s="38"/>
    </row>
    <row r="9443" spans="1:23" x14ac:dyDescent="0.35">
      <c r="A9443" s="1566">
        <v>74250</v>
      </c>
      <c r="B9443" s="1567">
        <v>0.79</v>
      </c>
      <c r="C9443" s="341" t="s">
        <v>9361</v>
      </c>
      <c r="D9443" s="1"/>
      <c r="E9443" s="983" t="s">
        <v>9126</v>
      </c>
      <c r="F9443" s="3"/>
      <c r="O9443"/>
      <c r="P9443"/>
      <c r="Q9443"/>
      <c r="U9443" s="969"/>
      <c r="V9443" s="38"/>
      <c r="W9443" s="38"/>
    </row>
    <row r="9444" spans="1:23" x14ac:dyDescent="0.35">
      <c r="A9444" s="1042">
        <v>74270</v>
      </c>
      <c r="B9444" s="1568">
        <v>1.01</v>
      </c>
      <c r="C9444" s="277" t="s">
        <v>9394</v>
      </c>
      <c r="D9444" s="1"/>
      <c r="E9444" s="983" t="s">
        <v>9126</v>
      </c>
      <c r="F9444" s="3"/>
      <c r="O9444"/>
      <c r="P9444"/>
      <c r="Q9444"/>
      <c r="U9444" s="969"/>
      <c r="V9444" s="38"/>
      <c r="W9444" s="38"/>
    </row>
    <row r="9445" spans="1:23" x14ac:dyDescent="0.35">
      <c r="A9445" s="1042">
        <v>74280</v>
      </c>
      <c r="B9445" s="1568">
        <v>1.23</v>
      </c>
      <c r="C9445" s="277" t="s">
        <v>9448</v>
      </c>
      <c r="D9445" s="1"/>
      <c r="E9445" s="983" t="s">
        <v>9126</v>
      </c>
      <c r="F9445" s="3"/>
      <c r="O9445"/>
      <c r="P9445"/>
      <c r="Q9445"/>
      <c r="U9445" s="969"/>
      <c r="V9445" s="38"/>
      <c r="W9445" s="38"/>
    </row>
    <row r="9446" spans="1:23" x14ac:dyDescent="0.35">
      <c r="A9446" s="1042">
        <v>74430</v>
      </c>
      <c r="B9446" s="1568">
        <v>0.31</v>
      </c>
      <c r="C9446" s="277" t="s">
        <v>9313</v>
      </c>
      <c r="D9446" s="1"/>
      <c r="E9446" s="983" t="s">
        <v>9126</v>
      </c>
      <c r="F9446" s="3"/>
      <c r="O9446"/>
      <c r="P9446"/>
      <c r="Q9446"/>
      <c r="U9446" s="969"/>
      <c r="V9446" s="38"/>
      <c r="W9446" s="38"/>
    </row>
    <row r="9447" spans="1:23" x14ac:dyDescent="0.35">
      <c r="A9447" s="1042">
        <v>74455</v>
      </c>
      <c r="B9447" s="1568">
        <v>0.32</v>
      </c>
      <c r="C9447" s="277" t="s">
        <v>9314</v>
      </c>
      <c r="D9447" s="1"/>
      <c r="E9447" s="983" t="s">
        <v>9126</v>
      </c>
      <c r="F9447" s="3"/>
      <c r="O9447"/>
      <c r="P9447"/>
      <c r="Q9447"/>
      <c r="U9447" s="969"/>
      <c r="V9447" s="38"/>
      <c r="W9447" s="38"/>
    </row>
    <row r="9448" spans="1:23" x14ac:dyDescent="0.35">
      <c r="A9448" s="1566">
        <v>75635</v>
      </c>
      <c r="B9448" s="1567">
        <v>2.34</v>
      </c>
      <c r="C9448" s="341" t="s">
        <v>9546</v>
      </c>
      <c r="D9448" s="1"/>
      <c r="E9448" s="983" t="s">
        <v>9126</v>
      </c>
      <c r="F9448" s="3"/>
      <c r="O9448"/>
      <c r="P9448"/>
      <c r="Q9448"/>
      <c r="U9448" s="969"/>
      <c r="V9448" s="38"/>
      <c r="W9448" s="38"/>
    </row>
    <row r="9449" spans="1:23" x14ac:dyDescent="0.35">
      <c r="A9449" s="1042">
        <v>75820</v>
      </c>
      <c r="B9449" s="1568">
        <v>1.02</v>
      </c>
      <c r="C9449" s="277" t="s">
        <v>9395</v>
      </c>
      <c r="D9449" s="1"/>
      <c r="E9449" s="983" t="s">
        <v>9126</v>
      </c>
      <c r="F9449" s="3"/>
      <c r="O9449"/>
      <c r="P9449"/>
      <c r="Q9449"/>
      <c r="U9449" s="969"/>
      <c r="V9449" s="38"/>
      <c r="W9449" s="38"/>
    </row>
    <row r="9450" spans="1:23" x14ac:dyDescent="0.35">
      <c r="A9450" s="1042">
        <v>75820</v>
      </c>
      <c r="B9450" s="1568">
        <v>1.02</v>
      </c>
      <c r="C9450" s="277" t="s">
        <v>9396</v>
      </c>
      <c r="D9450" s="1"/>
      <c r="E9450" s="983" t="s">
        <v>9126</v>
      </c>
      <c r="F9450" s="3"/>
      <c r="O9450"/>
      <c r="P9450"/>
      <c r="Q9450"/>
      <c r="U9450" s="969"/>
      <c r="V9450" s="38"/>
      <c r="W9450" s="38"/>
    </row>
    <row r="9451" spans="1:23" x14ac:dyDescent="0.35">
      <c r="A9451" s="1042">
        <v>75822</v>
      </c>
      <c r="B9451" s="1568">
        <v>1.44</v>
      </c>
      <c r="C9451" s="277" t="s">
        <v>9481</v>
      </c>
      <c r="D9451" s="1"/>
      <c r="E9451" s="983" t="s">
        <v>9126</v>
      </c>
      <c r="F9451" s="3"/>
      <c r="O9451"/>
      <c r="P9451"/>
      <c r="Q9451"/>
      <c r="U9451" s="969"/>
      <c r="V9451" s="38"/>
      <c r="W9451" s="38"/>
    </row>
    <row r="9452" spans="1:23" x14ac:dyDescent="0.35">
      <c r="A9452" s="1566">
        <v>76000</v>
      </c>
      <c r="B9452" s="1567">
        <v>0.3</v>
      </c>
      <c r="C9452" s="287" t="s">
        <v>9307</v>
      </c>
      <c r="D9452" s="1"/>
      <c r="E9452" s="983" t="s">
        <v>9126</v>
      </c>
      <c r="F9452" s="3"/>
      <c r="O9452"/>
      <c r="P9452"/>
      <c r="Q9452"/>
      <c r="U9452" s="969"/>
      <c r="V9452" s="38"/>
      <c r="W9452" s="38"/>
    </row>
    <row r="9453" spans="1:23" x14ac:dyDescent="0.35">
      <c r="A9453" s="1566">
        <v>76000</v>
      </c>
      <c r="B9453" s="1567">
        <v>0.3</v>
      </c>
      <c r="C9453" s="294" t="s">
        <v>9308</v>
      </c>
      <c r="D9453" s="1"/>
      <c r="E9453" s="983" t="s">
        <v>9126</v>
      </c>
      <c r="F9453" s="3"/>
      <c r="O9453"/>
      <c r="P9453"/>
      <c r="Q9453"/>
      <c r="U9453" s="969"/>
      <c r="V9453" s="38"/>
      <c r="W9453" s="38"/>
    </row>
    <row r="9454" spans="1:23" x14ac:dyDescent="0.35">
      <c r="A9454" s="1042">
        <v>76000</v>
      </c>
      <c r="B9454" s="1568">
        <v>0.3</v>
      </c>
      <c r="C9454" s="277" t="s">
        <v>9309</v>
      </c>
      <c r="D9454" s="1"/>
      <c r="E9454" s="983" t="s">
        <v>9126</v>
      </c>
      <c r="F9454" s="3"/>
      <c r="O9454"/>
      <c r="P9454"/>
      <c r="Q9454"/>
      <c r="U9454" s="969"/>
      <c r="V9454" s="38"/>
      <c r="W9454" s="38"/>
    </row>
    <row r="9455" spans="1:23" x14ac:dyDescent="0.35">
      <c r="A9455" s="1042">
        <v>76000</v>
      </c>
      <c r="B9455" s="1568">
        <v>0.3</v>
      </c>
      <c r="C9455" s="277" t="s">
        <v>9310</v>
      </c>
      <c r="D9455" s="1"/>
      <c r="E9455" s="983" t="s">
        <v>9126</v>
      </c>
      <c r="F9455" s="3"/>
      <c r="O9455"/>
      <c r="P9455"/>
      <c r="Q9455"/>
      <c r="U9455" s="969"/>
      <c r="V9455" s="38"/>
      <c r="W9455" s="38"/>
    </row>
    <row r="9456" spans="1:23" x14ac:dyDescent="0.35">
      <c r="A9456" s="1566">
        <v>76010</v>
      </c>
      <c r="B9456" s="1567">
        <v>0.18</v>
      </c>
      <c r="C9456" s="341" t="s">
        <v>9233</v>
      </c>
      <c r="D9456" s="1"/>
      <c r="E9456" s="983" t="s">
        <v>9126</v>
      </c>
      <c r="F9456" s="1126"/>
      <c r="O9456"/>
      <c r="P9456"/>
      <c r="Q9456"/>
      <c r="U9456" s="969"/>
      <c r="V9456" s="38"/>
      <c r="W9456" s="38"/>
    </row>
    <row r="9457" spans="1:23" x14ac:dyDescent="0.35">
      <c r="A9457" s="1566">
        <v>76010</v>
      </c>
      <c r="B9457" s="1567">
        <v>0.18</v>
      </c>
      <c r="C9457" s="341" t="s">
        <v>9234</v>
      </c>
      <c r="D9457" s="1"/>
      <c r="E9457" s="983" t="s">
        <v>9126</v>
      </c>
      <c r="F9457" s="3"/>
      <c r="O9457"/>
      <c r="P9457"/>
      <c r="Q9457"/>
      <c r="U9457" s="969"/>
      <c r="V9457" s="38"/>
      <c r="W9457" s="38"/>
    </row>
    <row r="9458" spans="1:23" x14ac:dyDescent="0.35">
      <c r="A9458" s="1042">
        <v>76536</v>
      </c>
      <c r="B9458" s="1568">
        <v>0.55000000000000004</v>
      </c>
      <c r="C9458" s="277" t="s">
        <v>1036</v>
      </c>
      <c r="D9458" s="1"/>
      <c r="E9458" s="983" t="s">
        <v>9126</v>
      </c>
      <c r="F9458" s="3"/>
      <c r="O9458"/>
      <c r="P9458"/>
      <c r="Q9458"/>
      <c r="U9458" s="969"/>
      <c r="V9458" s="38"/>
      <c r="W9458" s="38"/>
    </row>
    <row r="9459" spans="1:23" x14ac:dyDescent="0.35">
      <c r="A9459" s="1583">
        <v>76604</v>
      </c>
      <c r="B9459" s="1584">
        <v>0.57999999999999996</v>
      </c>
      <c r="C9459" s="1585" t="s">
        <v>9344</v>
      </c>
      <c r="D9459" s="1"/>
      <c r="E9459" s="983" t="s">
        <v>9126</v>
      </c>
      <c r="F9459" s="3"/>
      <c r="O9459"/>
      <c r="P9459"/>
      <c r="Q9459"/>
      <c r="U9459" s="969"/>
      <c r="V9459" s="38"/>
      <c r="W9459" s="38"/>
    </row>
    <row r="9460" spans="1:23" x14ac:dyDescent="0.35">
      <c r="A9460" s="1042">
        <v>76641</v>
      </c>
      <c r="B9460" s="1568">
        <v>0.71</v>
      </c>
      <c r="C9460" s="277" t="s">
        <v>6020</v>
      </c>
      <c r="D9460" s="1"/>
      <c r="E9460" s="983" t="s">
        <v>9126</v>
      </c>
      <c r="F9460" s="3"/>
      <c r="O9460"/>
      <c r="P9460"/>
      <c r="Q9460"/>
      <c r="U9460" s="969"/>
      <c r="V9460" s="38"/>
      <c r="W9460" s="38"/>
    </row>
    <row r="9461" spans="1:23" x14ac:dyDescent="0.35">
      <c r="A9461" s="1042">
        <v>76641</v>
      </c>
      <c r="B9461" s="1568">
        <v>0.71</v>
      </c>
      <c r="C9461" s="277" t="s">
        <v>6021</v>
      </c>
      <c r="D9461" s="1"/>
      <c r="E9461" s="983" t="s">
        <v>9126</v>
      </c>
      <c r="F9461" s="3"/>
      <c r="O9461"/>
      <c r="P9461"/>
      <c r="Q9461"/>
      <c r="U9461" s="969"/>
      <c r="V9461" s="38"/>
      <c r="W9461" s="38"/>
    </row>
    <row r="9462" spans="1:23" x14ac:dyDescent="0.35">
      <c r="A9462" s="1042">
        <v>76706</v>
      </c>
      <c r="B9462" s="1568">
        <v>0.54</v>
      </c>
      <c r="C9462" s="277" t="s">
        <v>9340</v>
      </c>
      <c r="D9462" s="1"/>
      <c r="E9462" s="983" t="s">
        <v>9126</v>
      </c>
      <c r="F9462" s="3"/>
      <c r="O9462"/>
      <c r="P9462"/>
      <c r="Q9462"/>
      <c r="U9462" s="969"/>
      <c r="V9462" s="38"/>
      <c r="W9462" s="38"/>
    </row>
    <row r="9463" spans="1:23" x14ac:dyDescent="0.35">
      <c r="A9463" s="1042">
        <v>76706</v>
      </c>
      <c r="B9463" s="1568">
        <v>0.54</v>
      </c>
      <c r="C9463" s="277" t="s">
        <v>9341</v>
      </c>
      <c r="D9463" s="1"/>
      <c r="E9463" s="983" t="s">
        <v>9126</v>
      </c>
      <c r="F9463" s="3"/>
      <c r="O9463"/>
      <c r="P9463"/>
      <c r="Q9463"/>
      <c r="U9463" s="969"/>
      <c r="V9463" s="38"/>
      <c r="W9463" s="38"/>
    </row>
    <row r="9464" spans="1:23" x14ac:dyDescent="0.35">
      <c r="A9464" s="1566">
        <v>76770</v>
      </c>
      <c r="B9464" s="1567">
        <v>0.72</v>
      </c>
      <c r="C9464" s="287" t="s">
        <v>9351</v>
      </c>
      <c r="D9464" s="1"/>
      <c r="E9464" s="983" t="s">
        <v>9126</v>
      </c>
      <c r="F9464" s="3"/>
      <c r="O9464"/>
      <c r="P9464"/>
      <c r="Q9464"/>
      <c r="U9464" s="969"/>
      <c r="V9464" s="38"/>
      <c r="W9464" s="38"/>
    </row>
    <row r="9465" spans="1:23" x14ac:dyDescent="0.35">
      <c r="A9465" s="1566">
        <v>76770</v>
      </c>
      <c r="B9465" s="1567">
        <v>0.72</v>
      </c>
      <c r="C9465" s="287" t="s">
        <v>9352</v>
      </c>
      <c r="D9465" s="38"/>
      <c r="E9465" s="983" t="s">
        <v>9126</v>
      </c>
      <c r="F9465" s="3"/>
      <c r="O9465"/>
      <c r="P9465"/>
      <c r="Q9465"/>
      <c r="U9465" s="969"/>
      <c r="V9465" s="38"/>
      <c r="W9465" s="38"/>
    </row>
    <row r="9466" spans="1:23" x14ac:dyDescent="0.35">
      <c r="A9466" s="1566">
        <v>76770</v>
      </c>
      <c r="B9466" s="1567">
        <v>0.72</v>
      </c>
      <c r="C9466" s="294" t="s">
        <v>9353</v>
      </c>
      <c r="D9466" s="1"/>
      <c r="E9466" s="983" t="s">
        <v>9126</v>
      </c>
      <c r="F9466" s="3"/>
      <c r="O9466"/>
      <c r="P9466"/>
      <c r="Q9466"/>
      <c r="U9466" s="969"/>
      <c r="V9466" s="38"/>
      <c r="W9466" s="38"/>
    </row>
    <row r="9467" spans="1:23" x14ac:dyDescent="0.35">
      <c r="A9467" s="1042">
        <v>76815</v>
      </c>
      <c r="B9467" s="1568">
        <v>0.63</v>
      </c>
      <c r="C9467" s="277" t="s">
        <v>9345</v>
      </c>
      <c r="D9467" s="1"/>
      <c r="E9467" s="983" t="s">
        <v>9126</v>
      </c>
      <c r="F9467" s="3"/>
      <c r="O9467"/>
      <c r="P9467"/>
      <c r="Q9467"/>
      <c r="U9467" s="969"/>
      <c r="V9467" s="38"/>
      <c r="W9467" s="38"/>
    </row>
    <row r="9468" spans="1:23" x14ac:dyDescent="0.35">
      <c r="A9468" s="1042">
        <v>76817</v>
      </c>
      <c r="B9468" s="1568">
        <v>0.73</v>
      </c>
      <c r="C9468" s="277" t="s">
        <v>3959</v>
      </c>
      <c r="D9468" s="1"/>
      <c r="E9468" s="983" t="s">
        <v>9126</v>
      </c>
      <c r="F9468" s="3"/>
      <c r="O9468"/>
      <c r="P9468"/>
      <c r="Q9468"/>
      <c r="U9468" s="969"/>
      <c r="V9468" s="38"/>
      <c r="W9468" s="38"/>
    </row>
    <row r="9469" spans="1:23" x14ac:dyDescent="0.35">
      <c r="A9469" s="1042">
        <v>76830</v>
      </c>
      <c r="B9469" s="1568">
        <v>0.67</v>
      </c>
      <c r="C9469" s="277" t="s">
        <v>3944</v>
      </c>
      <c r="D9469" s="1"/>
      <c r="E9469" s="983" t="s">
        <v>9126</v>
      </c>
      <c r="F9469" s="3"/>
      <c r="O9469"/>
      <c r="P9469"/>
      <c r="Q9469"/>
      <c r="U9469" s="969"/>
      <c r="V9469" s="38"/>
      <c r="W9469" s="38"/>
    </row>
    <row r="9470" spans="1:23" x14ac:dyDescent="0.35">
      <c r="A9470" s="1042">
        <v>76856</v>
      </c>
      <c r="B9470" s="1568">
        <v>0.67</v>
      </c>
      <c r="C9470" s="277" t="s">
        <v>9346</v>
      </c>
      <c r="D9470" s="1"/>
      <c r="E9470" s="983" t="s">
        <v>9126</v>
      </c>
      <c r="F9470" s="3"/>
      <c r="O9470"/>
      <c r="P9470"/>
      <c r="Q9470"/>
      <c r="U9470" s="969"/>
      <c r="V9470" s="38"/>
      <c r="W9470" s="38"/>
    </row>
    <row r="9471" spans="1:23" x14ac:dyDescent="0.35">
      <c r="A9471" s="1566">
        <v>76882</v>
      </c>
      <c r="B9471" s="1567">
        <v>0.67</v>
      </c>
      <c r="C9471" s="287" t="s">
        <v>9347</v>
      </c>
      <c r="E9471" s="983" t="s">
        <v>9126</v>
      </c>
      <c r="F9471" s="3"/>
      <c r="O9471"/>
      <c r="P9471"/>
      <c r="Q9471"/>
      <c r="U9471" s="969"/>
      <c r="V9471" s="38"/>
      <c r="W9471" s="38"/>
    </row>
    <row r="9472" spans="1:23" x14ac:dyDescent="0.35">
      <c r="A9472" s="1042">
        <v>76882</v>
      </c>
      <c r="B9472" s="1568">
        <v>0.67</v>
      </c>
      <c r="C9472" s="277" t="s">
        <v>8477</v>
      </c>
      <c r="E9472" s="983" t="s">
        <v>9126</v>
      </c>
      <c r="F9472" s="3"/>
      <c r="O9472"/>
      <c r="P9472"/>
      <c r="Q9472"/>
      <c r="U9472" s="969"/>
      <c r="V9472" s="38"/>
      <c r="W9472" s="38"/>
    </row>
    <row r="9473" spans="1:23" x14ac:dyDescent="0.35">
      <c r="A9473" s="1042">
        <v>76882</v>
      </c>
      <c r="B9473" s="1568">
        <v>0.67</v>
      </c>
      <c r="C9473" s="287" t="s">
        <v>5067</v>
      </c>
      <c r="D9473" s="1"/>
      <c r="E9473" s="983" t="s">
        <v>9126</v>
      </c>
      <c r="F9473" s="3"/>
      <c r="O9473"/>
      <c r="P9473"/>
      <c r="Q9473"/>
      <c r="U9473" s="969"/>
      <c r="V9473" s="38"/>
      <c r="W9473" s="38"/>
    </row>
    <row r="9474" spans="1:23" x14ac:dyDescent="0.35">
      <c r="A9474" s="1042">
        <v>76882</v>
      </c>
      <c r="B9474" s="1568">
        <v>0.67</v>
      </c>
      <c r="C9474" s="287" t="s">
        <v>5068</v>
      </c>
      <c r="D9474" s="1"/>
      <c r="E9474" s="983" t="s">
        <v>9126</v>
      </c>
      <c r="F9474" s="3"/>
      <c r="O9474"/>
      <c r="P9474"/>
      <c r="Q9474"/>
      <c r="U9474" s="969"/>
      <c r="V9474" s="38"/>
      <c r="W9474" s="38"/>
    </row>
    <row r="9475" spans="1:23" x14ac:dyDescent="0.35">
      <c r="A9475" s="1042">
        <v>77065</v>
      </c>
      <c r="B9475" s="1568">
        <v>0.79</v>
      </c>
      <c r="C9475" s="277" t="s">
        <v>9362</v>
      </c>
      <c r="E9475" s="983" t="s">
        <v>9126</v>
      </c>
      <c r="F9475" s="3"/>
      <c r="O9475"/>
      <c r="P9475"/>
      <c r="Q9475"/>
      <c r="U9475" s="969"/>
      <c r="V9475" s="38"/>
      <c r="W9475" s="38"/>
    </row>
    <row r="9476" spans="1:23" x14ac:dyDescent="0.35">
      <c r="A9476" s="1573">
        <v>77065</v>
      </c>
      <c r="B9476" s="1574">
        <v>0.79</v>
      </c>
      <c r="C9476" s="328" t="s">
        <v>9363</v>
      </c>
      <c r="E9476" s="983" t="s">
        <v>9126</v>
      </c>
      <c r="F9476" s="3"/>
      <c r="O9476"/>
      <c r="P9476"/>
      <c r="Q9476"/>
      <c r="U9476" s="969"/>
      <c r="V9476" s="38"/>
      <c r="W9476" s="38"/>
    </row>
    <row r="9477" spans="1:23" x14ac:dyDescent="0.35">
      <c r="A9477" s="1566">
        <v>77065</v>
      </c>
      <c r="B9477" s="1567">
        <v>0.79</v>
      </c>
      <c r="C9477" s="287" t="s">
        <v>9364</v>
      </c>
      <c r="D9477" s="1"/>
      <c r="E9477" s="983" t="s">
        <v>9126</v>
      </c>
      <c r="F9477" s="3"/>
      <c r="O9477"/>
      <c r="P9477"/>
      <c r="Q9477"/>
      <c r="U9477" s="969"/>
      <c r="V9477" s="38"/>
      <c r="W9477" s="38"/>
    </row>
    <row r="9478" spans="1:23" x14ac:dyDescent="0.35">
      <c r="A9478" s="1566">
        <v>77066</v>
      </c>
      <c r="B9478" s="1567">
        <v>0.98</v>
      </c>
      <c r="C9478" s="287" t="s">
        <v>9393</v>
      </c>
      <c r="D9478" s="1"/>
      <c r="E9478" s="983" t="s">
        <v>9126</v>
      </c>
      <c r="F9478" s="3"/>
      <c r="O9478"/>
      <c r="P9478"/>
      <c r="Q9478"/>
      <c r="U9478" s="969"/>
      <c r="V9478" s="38"/>
      <c r="W9478" s="38"/>
    </row>
    <row r="9479" spans="1:23" x14ac:dyDescent="0.35">
      <c r="A9479" s="1586">
        <v>77072</v>
      </c>
      <c r="B9479" s="1587">
        <v>0.19</v>
      </c>
      <c r="C9479" s="344" t="s">
        <v>5981</v>
      </c>
      <c r="D9479" s="1"/>
      <c r="E9479" s="983" t="s">
        <v>9126</v>
      </c>
      <c r="F9479" s="3"/>
      <c r="O9479"/>
      <c r="P9479"/>
      <c r="Q9479"/>
      <c r="U9479" s="969"/>
      <c r="V9479" s="38"/>
      <c r="W9479" s="38"/>
    </row>
    <row r="9480" spans="1:23" x14ac:dyDescent="0.35">
      <c r="A9480" s="1042">
        <v>77075</v>
      </c>
      <c r="B9480" s="1568">
        <v>0.54</v>
      </c>
      <c r="C9480" s="277" t="s">
        <v>8186</v>
      </c>
      <c r="D9480" s="1"/>
      <c r="E9480" s="983" t="s">
        <v>9126</v>
      </c>
      <c r="F9480" s="3"/>
      <c r="O9480"/>
      <c r="P9480"/>
      <c r="Q9480"/>
      <c r="U9480" s="969"/>
      <c r="V9480" s="38"/>
      <c r="W9480" s="38"/>
    </row>
    <row r="9481" spans="1:23" x14ac:dyDescent="0.35">
      <c r="A9481" s="1042">
        <v>77076</v>
      </c>
      <c r="B9481" s="1568">
        <v>0.68</v>
      </c>
      <c r="C9481" s="277" t="s">
        <v>4404</v>
      </c>
      <c r="D9481" s="1"/>
      <c r="E9481" s="983" t="s">
        <v>9126</v>
      </c>
      <c r="F9481" s="3"/>
      <c r="O9481"/>
      <c r="P9481"/>
      <c r="Q9481"/>
      <c r="U9481" s="969"/>
      <c r="V9481" s="38"/>
      <c r="W9481" s="38"/>
    </row>
    <row r="9482" spans="1:23" x14ac:dyDescent="0.35">
      <c r="A9482" s="1042">
        <v>77085</v>
      </c>
      <c r="B9482" s="1568">
        <v>0.28999999999999998</v>
      </c>
      <c r="C9482" s="277" t="s">
        <v>9305</v>
      </c>
      <c r="D9482" s="1"/>
      <c r="E9482" s="983" t="s">
        <v>9126</v>
      </c>
      <c r="F9482" s="3"/>
      <c r="O9482"/>
      <c r="P9482"/>
      <c r="Q9482"/>
      <c r="U9482" s="969"/>
      <c r="V9482" s="38"/>
      <c r="W9482" s="38"/>
    </row>
    <row r="9483" spans="1:23" x14ac:dyDescent="0.35">
      <c r="A9483" s="1042">
        <v>78216</v>
      </c>
      <c r="B9483" s="1568">
        <v>0.56000000000000005</v>
      </c>
      <c r="C9483" s="277" t="s">
        <v>9342</v>
      </c>
      <c r="D9483" s="1"/>
      <c r="E9483" s="983" t="s">
        <v>9126</v>
      </c>
      <c r="F9483" s="3"/>
      <c r="O9483"/>
      <c r="P9483"/>
      <c r="Q9483"/>
      <c r="U9483" s="969"/>
      <c r="V9483" s="38"/>
      <c r="W9483" s="38"/>
    </row>
    <row r="9484" spans="1:23" x14ac:dyDescent="0.35">
      <c r="A9484" s="1042">
        <v>78264</v>
      </c>
      <c r="B9484" s="1568">
        <v>0.77</v>
      </c>
      <c r="C9484" s="277" t="s">
        <v>9355</v>
      </c>
      <c r="D9484" s="1"/>
      <c r="E9484" s="983" t="s">
        <v>9126</v>
      </c>
      <c r="F9484" s="3"/>
      <c r="O9484"/>
      <c r="P9484"/>
      <c r="Q9484"/>
      <c r="U9484" s="969"/>
      <c r="V9484" s="38"/>
      <c r="W9484" s="38"/>
    </row>
    <row r="9485" spans="1:23" x14ac:dyDescent="0.35">
      <c r="A9485" s="1566">
        <v>78278</v>
      </c>
      <c r="B9485" s="1567">
        <v>0.97</v>
      </c>
      <c r="C9485" s="294" t="s">
        <v>9369</v>
      </c>
      <c r="D9485" s="1"/>
      <c r="E9485" s="983" t="s">
        <v>9126</v>
      </c>
      <c r="F9485" s="3"/>
      <c r="O9485"/>
      <c r="P9485"/>
      <c r="Q9485"/>
      <c r="U9485" s="969"/>
      <c r="V9485" s="38"/>
      <c r="W9485" s="38"/>
    </row>
    <row r="9486" spans="1:23" x14ac:dyDescent="0.35">
      <c r="A9486" s="1042">
        <v>78278</v>
      </c>
      <c r="B9486" s="1568">
        <v>0.97</v>
      </c>
      <c r="C9486" s="277" t="s">
        <v>9370</v>
      </c>
      <c r="D9486" s="1"/>
      <c r="E9486" s="983" t="s">
        <v>9126</v>
      </c>
      <c r="O9486"/>
      <c r="P9486"/>
      <c r="Q9486"/>
      <c r="U9486" s="969"/>
      <c r="V9486" s="38"/>
      <c r="W9486" s="38"/>
    </row>
    <row r="9487" spans="1:23" x14ac:dyDescent="0.35">
      <c r="A9487" s="1042">
        <v>78472</v>
      </c>
      <c r="B9487" s="1568">
        <v>0.96</v>
      </c>
      <c r="C9487" s="277" t="s">
        <v>9368</v>
      </c>
      <c r="D9487" s="1"/>
      <c r="E9487" s="983" t="s">
        <v>9126</v>
      </c>
      <c r="F9487" s="3"/>
      <c r="O9487"/>
      <c r="P9487"/>
      <c r="Q9487"/>
      <c r="U9487" s="969"/>
      <c r="V9487" s="38"/>
      <c r="W9487" s="38"/>
    </row>
    <row r="9488" spans="1:23" x14ac:dyDescent="0.35">
      <c r="A9488" s="1042">
        <v>78579</v>
      </c>
      <c r="B9488" s="1568">
        <v>0.48</v>
      </c>
      <c r="C9488" s="277" t="s">
        <v>9334</v>
      </c>
      <c r="D9488" s="1"/>
      <c r="E9488" s="983" t="s">
        <v>9126</v>
      </c>
      <c r="O9488"/>
      <c r="P9488"/>
      <c r="Q9488"/>
      <c r="U9488" s="969"/>
      <c r="V9488" s="38"/>
      <c r="W9488" s="38"/>
    </row>
    <row r="9489" spans="1:23" x14ac:dyDescent="0.35">
      <c r="A9489" s="1042">
        <v>78580</v>
      </c>
      <c r="B9489" s="1568">
        <v>0.72</v>
      </c>
      <c r="C9489" s="277" t="s">
        <v>9354</v>
      </c>
      <c r="D9489" s="1"/>
      <c r="E9489" s="983" t="s">
        <v>9126</v>
      </c>
      <c r="F9489" s="3"/>
      <c r="O9489"/>
      <c r="P9489"/>
      <c r="Q9489"/>
      <c r="U9489" s="969"/>
      <c r="V9489" s="38"/>
      <c r="W9489" s="38"/>
    </row>
    <row r="9490" spans="1:23" x14ac:dyDescent="0.35">
      <c r="A9490" s="1042">
        <v>78598</v>
      </c>
      <c r="B9490" s="1568">
        <v>0.83</v>
      </c>
      <c r="C9490" s="277" t="s">
        <v>9367</v>
      </c>
      <c r="D9490" s="1"/>
      <c r="E9490" s="983" t="s">
        <v>9126</v>
      </c>
      <c r="F9490" s="3"/>
      <c r="O9490"/>
      <c r="P9490"/>
      <c r="Q9490"/>
      <c r="U9490" s="969"/>
      <c r="V9490" s="38"/>
      <c r="W9490" s="38"/>
    </row>
    <row r="9491" spans="1:23" x14ac:dyDescent="0.35">
      <c r="A9491" s="1042">
        <v>78740</v>
      </c>
      <c r="B9491" s="1568">
        <v>0.56000000000000005</v>
      </c>
      <c r="C9491" s="277" t="s">
        <v>9343</v>
      </c>
      <c r="D9491" s="1"/>
      <c r="E9491" s="983" t="s">
        <v>9126</v>
      </c>
      <c r="F9491" s="3"/>
      <c r="O9491"/>
      <c r="P9491"/>
      <c r="Q9491"/>
      <c r="U9491" s="969"/>
      <c r="V9491" s="38"/>
      <c r="W9491" s="38"/>
    </row>
    <row r="9492" spans="1:23" x14ac:dyDescent="0.35">
      <c r="A9492" s="1042">
        <v>93308</v>
      </c>
      <c r="B9492" s="1568">
        <v>0.52</v>
      </c>
      <c r="C9492" s="277" t="s">
        <v>5803</v>
      </c>
      <c r="D9492" s="1"/>
      <c r="E9492" s="983" t="s">
        <v>9126</v>
      </c>
      <c r="F9492" s="3"/>
      <c r="O9492"/>
      <c r="P9492"/>
      <c r="Q9492"/>
      <c r="U9492" s="969"/>
      <c r="V9492" s="38"/>
      <c r="W9492" s="38"/>
    </row>
    <row r="9493" spans="1:23" x14ac:dyDescent="0.35">
      <c r="A9493" s="1566">
        <v>93880</v>
      </c>
      <c r="B9493" s="1567">
        <v>0.78</v>
      </c>
      <c r="C9493" s="287" t="s">
        <v>684</v>
      </c>
      <c r="D9493" s="1"/>
      <c r="E9493" s="983" t="s">
        <v>9126</v>
      </c>
      <c r="F9493" s="3"/>
      <c r="O9493"/>
      <c r="P9493"/>
      <c r="Q9493"/>
      <c r="U9493" s="969"/>
      <c r="V9493" s="38"/>
      <c r="W9493" s="38"/>
    </row>
    <row r="9494" spans="1:23" x14ac:dyDescent="0.35">
      <c r="A9494" s="1042">
        <v>93880</v>
      </c>
      <c r="B9494" s="1568">
        <v>0.78</v>
      </c>
      <c r="C9494" s="287" t="s">
        <v>9356</v>
      </c>
      <c r="D9494" s="1"/>
      <c r="E9494" s="983" t="s">
        <v>9126</v>
      </c>
      <c r="O9494"/>
      <c r="P9494"/>
      <c r="Q9494"/>
      <c r="U9494" s="969"/>
      <c r="V9494" s="38"/>
      <c r="W9494" s="38"/>
    </row>
    <row r="9495" spans="1:23" x14ac:dyDescent="0.35">
      <c r="A9495" s="1042">
        <v>93923</v>
      </c>
      <c r="B9495" s="1568">
        <v>0.44</v>
      </c>
      <c r="C9495" s="277" t="s">
        <v>9325</v>
      </c>
      <c r="D9495" s="1"/>
      <c r="E9495" s="983" t="s">
        <v>9126</v>
      </c>
      <c r="F9495" s="3"/>
      <c r="O9495"/>
      <c r="P9495"/>
      <c r="Q9495"/>
      <c r="U9495" s="969"/>
      <c r="V9495" s="38"/>
      <c r="W9495" s="38"/>
    </row>
    <row r="9496" spans="1:23" x14ac:dyDescent="0.35">
      <c r="A9496" s="1042">
        <v>93925</v>
      </c>
      <c r="B9496" s="1568">
        <v>0.78</v>
      </c>
      <c r="C9496" s="277" t="s">
        <v>9357</v>
      </c>
      <c r="D9496" s="1"/>
      <c r="E9496" s="983" t="s">
        <v>9126</v>
      </c>
      <c r="F9496" s="3"/>
      <c r="O9496"/>
      <c r="P9496"/>
      <c r="Q9496"/>
      <c r="U9496" s="969"/>
      <c r="V9496" s="38"/>
      <c r="W9496" s="38"/>
    </row>
    <row r="9497" spans="1:23" x14ac:dyDescent="0.35">
      <c r="A9497" s="1566">
        <v>93925</v>
      </c>
      <c r="B9497" s="1567">
        <v>0.78</v>
      </c>
      <c r="C9497" s="287" t="s">
        <v>9358</v>
      </c>
      <c r="D9497" s="1"/>
      <c r="E9497" s="983" t="s">
        <v>9126</v>
      </c>
      <c r="F9497" s="3"/>
      <c r="O9497"/>
      <c r="P9497"/>
      <c r="Q9497"/>
      <c r="U9497" s="969"/>
      <c r="V9497" s="38"/>
      <c r="W9497" s="38"/>
    </row>
    <row r="9498" spans="1:23" x14ac:dyDescent="0.35">
      <c r="A9498" s="1566">
        <v>93925</v>
      </c>
      <c r="B9498" s="1567">
        <v>0.78</v>
      </c>
      <c r="C9498" s="287" t="s">
        <v>9359</v>
      </c>
      <c r="D9498" s="1"/>
      <c r="E9498" s="983" t="s">
        <v>9126</v>
      </c>
      <c r="F9498" s="3"/>
      <c r="O9498"/>
      <c r="P9498"/>
      <c r="Q9498"/>
      <c r="U9498" s="969"/>
      <c r="V9498" s="38"/>
      <c r="W9498" s="38"/>
    </row>
    <row r="9499" spans="1:23" x14ac:dyDescent="0.35">
      <c r="A9499" s="1042">
        <v>93930</v>
      </c>
      <c r="B9499" s="1568">
        <v>0.78</v>
      </c>
      <c r="C9499" s="277" t="s">
        <v>9360</v>
      </c>
      <c r="D9499" s="1"/>
      <c r="E9499" s="983" t="s">
        <v>9126</v>
      </c>
      <c r="O9499"/>
      <c r="P9499"/>
      <c r="Q9499"/>
      <c r="U9499" s="969"/>
      <c r="V9499" s="38"/>
      <c r="W9499" s="38"/>
    </row>
    <row r="9500" spans="1:23" x14ac:dyDescent="0.35">
      <c r="A9500" s="1042">
        <v>93931</v>
      </c>
      <c r="B9500" s="1568">
        <v>0.49</v>
      </c>
      <c r="C9500" s="277" t="s">
        <v>9335</v>
      </c>
      <c r="D9500" s="1"/>
      <c r="E9500" s="983" t="s">
        <v>9126</v>
      </c>
      <c r="F9500" s="3"/>
      <c r="O9500"/>
      <c r="P9500"/>
      <c r="Q9500"/>
      <c r="U9500" s="969"/>
      <c r="V9500" s="38"/>
      <c r="W9500" s="38"/>
    </row>
    <row r="9501" spans="1:23" x14ac:dyDescent="0.35">
      <c r="A9501" s="1042">
        <v>93970</v>
      </c>
      <c r="B9501" s="1568">
        <v>0.68</v>
      </c>
      <c r="C9501" s="287" t="s">
        <v>9348</v>
      </c>
      <c r="D9501" s="1"/>
      <c r="E9501" s="983" t="s">
        <v>9126</v>
      </c>
      <c r="F9501" s="3"/>
      <c r="O9501"/>
      <c r="P9501"/>
      <c r="Q9501"/>
      <c r="U9501" s="969"/>
      <c r="V9501" s="38"/>
      <c r="W9501" s="38"/>
    </row>
    <row r="9502" spans="1:23" x14ac:dyDescent="0.35">
      <c r="A9502" s="1042">
        <v>93970</v>
      </c>
      <c r="B9502" s="1568">
        <v>0.68</v>
      </c>
      <c r="C9502" s="277" t="s">
        <v>4407</v>
      </c>
      <c r="D9502" s="1"/>
      <c r="E9502" s="983" t="s">
        <v>9126</v>
      </c>
      <c r="F9502" s="3"/>
      <c r="O9502"/>
      <c r="P9502"/>
      <c r="Q9502"/>
      <c r="U9502" s="969"/>
      <c r="V9502" s="38"/>
      <c r="W9502" s="38"/>
    </row>
    <row r="9503" spans="1:23" x14ac:dyDescent="0.35">
      <c r="A9503" s="1042">
        <v>93970</v>
      </c>
      <c r="B9503" s="1568">
        <v>0.68</v>
      </c>
      <c r="C9503" s="294" t="s">
        <v>9349</v>
      </c>
      <c r="D9503" s="1"/>
      <c r="E9503" s="983" t="s">
        <v>9126</v>
      </c>
      <c r="F9503" s="3"/>
      <c r="O9503"/>
      <c r="P9503"/>
      <c r="Q9503"/>
      <c r="U9503" s="969"/>
      <c r="V9503" s="38"/>
      <c r="W9503" s="38"/>
    </row>
    <row r="9504" spans="1:23" x14ac:dyDescent="0.35">
      <c r="A9504" s="1042">
        <v>93970</v>
      </c>
      <c r="B9504" s="1568">
        <v>0.68</v>
      </c>
      <c r="C9504" s="277" t="s">
        <v>9350</v>
      </c>
      <c r="D9504" s="1"/>
      <c r="E9504" s="983" t="s">
        <v>9126</v>
      </c>
      <c r="F9504" s="3"/>
      <c r="O9504"/>
      <c r="P9504"/>
      <c r="Q9504"/>
      <c r="U9504" s="969"/>
      <c r="V9504" s="38"/>
      <c r="W9504" s="38"/>
    </row>
    <row r="9505" spans="1:23" x14ac:dyDescent="0.35">
      <c r="A9505" s="1566">
        <v>93970</v>
      </c>
      <c r="B9505" s="1567">
        <v>0.68</v>
      </c>
      <c r="C9505" s="294" t="s">
        <v>1701</v>
      </c>
      <c r="D9505" s="1"/>
      <c r="E9505" s="983" t="s">
        <v>9126</v>
      </c>
      <c r="F9505" s="3"/>
      <c r="O9505"/>
      <c r="P9505"/>
      <c r="Q9505"/>
      <c r="U9505" s="969"/>
      <c r="V9505" s="38"/>
      <c r="W9505" s="38"/>
    </row>
    <row r="9506" spans="1:23" x14ac:dyDescent="0.35">
      <c r="A9506" s="1566">
        <v>93971</v>
      </c>
      <c r="B9506" s="1567">
        <v>0.44</v>
      </c>
      <c r="C9506" s="287" t="s">
        <v>9326</v>
      </c>
      <c r="D9506" s="1"/>
      <c r="E9506" s="983" t="s">
        <v>9126</v>
      </c>
      <c r="F9506" s="3"/>
      <c r="O9506"/>
      <c r="P9506"/>
      <c r="Q9506"/>
      <c r="U9506" s="969"/>
      <c r="V9506" s="38"/>
      <c r="W9506" s="38"/>
    </row>
    <row r="9507" spans="1:23" x14ac:dyDescent="0.35">
      <c r="A9507" s="1566">
        <v>93971</v>
      </c>
      <c r="B9507" s="1567">
        <v>0.44</v>
      </c>
      <c r="C9507" s="287" t="s">
        <v>9327</v>
      </c>
      <c r="D9507" s="1"/>
      <c r="E9507" s="983" t="s">
        <v>9126</v>
      </c>
      <c r="F9507" s="3"/>
      <c r="O9507"/>
      <c r="P9507"/>
      <c r="Q9507"/>
      <c r="U9507" s="969"/>
      <c r="V9507" s="38"/>
      <c r="W9507" s="38"/>
    </row>
    <row r="9508" spans="1:23" x14ac:dyDescent="0.35">
      <c r="A9508" s="1042">
        <v>93971</v>
      </c>
      <c r="B9508" s="1568">
        <v>0.44</v>
      </c>
      <c r="C9508" s="277" t="s">
        <v>4377</v>
      </c>
      <c r="D9508" s="1"/>
      <c r="E9508" s="983" t="s">
        <v>9126</v>
      </c>
      <c r="F9508" s="3"/>
      <c r="O9508"/>
      <c r="P9508"/>
      <c r="Q9508"/>
      <c r="U9508" s="969"/>
      <c r="V9508" s="38"/>
      <c r="W9508" s="38"/>
    </row>
    <row r="9509" spans="1:23" x14ac:dyDescent="0.35">
      <c r="A9509" s="1566">
        <v>93971</v>
      </c>
      <c r="B9509" s="1567">
        <v>0.44</v>
      </c>
      <c r="C9509" s="294" t="s">
        <v>9328</v>
      </c>
      <c r="D9509" s="1"/>
      <c r="E9509" s="983" t="s">
        <v>9126</v>
      </c>
      <c r="F9509" s="3"/>
      <c r="O9509"/>
      <c r="P9509"/>
      <c r="Q9509"/>
      <c r="U9509" s="969"/>
      <c r="V9509" s="38"/>
      <c r="W9509" s="38"/>
    </row>
    <row r="9510" spans="1:23" x14ac:dyDescent="0.35">
      <c r="A9510" s="1042">
        <v>93971</v>
      </c>
      <c r="B9510" s="1568">
        <v>0.44</v>
      </c>
      <c r="C9510" s="277" t="s">
        <v>9329</v>
      </c>
      <c r="D9510" s="1"/>
      <c r="E9510" s="983" t="s">
        <v>9126</v>
      </c>
      <c r="F9510" s="3"/>
      <c r="O9510"/>
      <c r="P9510"/>
      <c r="Q9510"/>
      <c r="U9510" s="969"/>
      <c r="V9510" s="38"/>
      <c r="W9510" s="38"/>
    </row>
    <row r="9511" spans="1:23" x14ac:dyDescent="0.35">
      <c r="A9511" s="1566">
        <v>93971</v>
      </c>
      <c r="B9511" s="1567">
        <v>0.44</v>
      </c>
      <c r="C9511" s="341" t="s">
        <v>9330</v>
      </c>
      <c r="D9511" s="1"/>
      <c r="E9511" s="983" t="s">
        <v>9126</v>
      </c>
      <c r="F9511" s="3"/>
      <c r="O9511"/>
      <c r="P9511"/>
      <c r="Q9511"/>
      <c r="U9511" s="969"/>
      <c r="V9511" s="38"/>
      <c r="W9511" s="38"/>
    </row>
    <row r="9512" spans="1:23" x14ac:dyDescent="0.35">
      <c r="A9512" s="1042">
        <v>93971</v>
      </c>
      <c r="B9512" s="1568">
        <v>0.44</v>
      </c>
      <c r="C9512" s="277" t="s">
        <v>9331</v>
      </c>
      <c r="D9512" s="1"/>
      <c r="E9512" s="983" t="s">
        <v>9126</v>
      </c>
      <c r="F9512" s="3"/>
      <c r="O9512"/>
      <c r="P9512"/>
      <c r="Q9512"/>
      <c r="U9512" s="969"/>
      <c r="V9512" s="38"/>
      <c r="W9512" s="38"/>
    </row>
    <row r="9513" spans="1:23" x14ac:dyDescent="0.35">
      <c r="A9513" s="1566">
        <v>93971</v>
      </c>
      <c r="B9513" s="1567">
        <v>0.44</v>
      </c>
      <c r="C9513" s="341" t="s">
        <v>9332</v>
      </c>
      <c r="D9513" s="1"/>
      <c r="E9513" s="983" t="s">
        <v>9126</v>
      </c>
      <c r="F9513" s="3"/>
      <c r="O9513"/>
      <c r="P9513"/>
      <c r="Q9513"/>
      <c r="U9513" s="969"/>
      <c r="V9513" s="38"/>
      <c r="W9513" s="38"/>
    </row>
    <row r="9514" spans="1:23" x14ac:dyDescent="0.35">
      <c r="A9514" s="1566">
        <v>93971</v>
      </c>
      <c r="B9514" s="1567">
        <v>0.44</v>
      </c>
      <c r="C9514" s="287" t="s">
        <v>9333</v>
      </c>
      <c r="D9514" s="1"/>
      <c r="E9514" s="983" t="s">
        <v>9126</v>
      </c>
      <c r="F9514" s="3"/>
      <c r="O9514"/>
      <c r="P9514"/>
      <c r="Q9514"/>
      <c r="U9514" s="969"/>
      <c r="V9514" s="38"/>
      <c r="W9514" s="38"/>
    </row>
    <row r="9515" spans="1:23" x14ac:dyDescent="0.35">
      <c r="A9515" s="1566" t="s">
        <v>517</v>
      </c>
      <c r="B9515" s="1567">
        <v>2.9</v>
      </c>
      <c r="C9515" s="287" t="s">
        <v>9560</v>
      </c>
      <c r="D9515" s="1"/>
      <c r="E9515" s="983" t="s">
        <v>9126</v>
      </c>
      <c r="F9515" s="3"/>
      <c r="O9515"/>
      <c r="P9515"/>
      <c r="Q9515"/>
      <c r="U9515" s="969"/>
      <c r="V9515" s="38"/>
      <c r="W9515" s="38"/>
    </row>
    <row r="9516" spans="1:23" x14ac:dyDescent="0.35">
      <c r="A9516" s="1566" t="s">
        <v>331</v>
      </c>
      <c r="B9516" s="1567">
        <v>0.34</v>
      </c>
      <c r="C9516" s="294" t="s">
        <v>9319</v>
      </c>
      <c r="D9516" s="1"/>
      <c r="E9516" s="983" t="s">
        <v>9126</v>
      </c>
      <c r="F9516" s="3"/>
      <c r="O9516"/>
      <c r="P9516"/>
      <c r="Q9516"/>
      <c r="U9516" s="969"/>
      <c r="V9516" s="38"/>
      <c r="W9516" s="38"/>
    </row>
    <row r="9517" spans="1:23" x14ac:dyDescent="0.35">
      <c r="A9517" s="1566" t="s">
        <v>331</v>
      </c>
      <c r="B9517" s="1567">
        <v>0.34</v>
      </c>
      <c r="C9517" s="294" t="s">
        <v>9320</v>
      </c>
      <c r="D9517" s="1"/>
      <c r="E9517" s="983" t="s">
        <v>9126</v>
      </c>
      <c r="F9517" s="3"/>
      <c r="O9517"/>
      <c r="P9517"/>
      <c r="Q9517"/>
      <c r="U9517" s="969"/>
      <c r="V9517" s="38"/>
      <c r="W9517" s="38"/>
    </row>
    <row r="9518" spans="1:23" x14ac:dyDescent="0.35">
      <c r="A9518" s="1566" t="s">
        <v>333</v>
      </c>
      <c r="B9518" s="1567">
        <v>0.34</v>
      </c>
      <c r="C9518" s="341" t="s">
        <v>9321</v>
      </c>
      <c r="D9518" s="1"/>
      <c r="E9518" s="983" t="s">
        <v>9126</v>
      </c>
      <c r="F9518" s="3"/>
      <c r="O9518"/>
      <c r="P9518"/>
      <c r="Q9518"/>
      <c r="U9518" s="969"/>
      <c r="V9518" s="38"/>
      <c r="W9518" s="38"/>
    </row>
    <row r="9519" spans="1:23" x14ac:dyDescent="0.35">
      <c r="A9519" s="1566" t="s">
        <v>333</v>
      </c>
      <c r="B9519" s="1567">
        <v>0.34</v>
      </c>
      <c r="C9519" s="341" t="s">
        <v>9322</v>
      </c>
      <c r="D9519" s="1"/>
      <c r="E9519" s="983" t="s">
        <v>9126</v>
      </c>
      <c r="F9519" s="3"/>
      <c r="O9519"/>
      <c r="P9519"/>
      <c r="Q9519"/>
      <c r="U9519" s="969"/>
      <c r="V9519" s="38"/>
      <c r="W9519" s="38"/>
    </row>
    <row r="9520" spans="1:23" x14ac:dyDescent="0.35">
      <c r="A9520" s="1566" t="s">
        <v>333</v>
      </c>
      <c r="B9520" s="1567">
        <v>0.34</v>
      </c>
      <c r="C9520" s="287" t="s">
        <v>9323</v>
      </c>
      <c r="D9520" s="1"/>
      <c r="E9520" s="983" t="s">
        <v>9126</v>
      </c>
      <c r="F9520" s="3"/>
      <c r="O9520"/>
      <c r="P9520"/>
      <c r="Q9520"/>
      <c r="U9520" s="969"/>
      <c r="V9520" s="38"/>
      <c r="W9520" s="38"/>
    </row>
    <row r="9521" spans="1:23" x14ac:dyDescent="0.35">
      <c r="A9521" s="1042" t="s">
        <v>494</v>
      </c>
      <c r="B9521" s="1568">
        <v>1.96</v>
      </c>
      <c r="C9521" s="277" t="s">
        <v>9518</v>
      </c>
      <c r="D9521" s="1"/>
      <c r="E9521" s="983" t="s">
        <v>9126</v>
      </c>
      <c r="F9521" s="3"/>
      <c r="O9521"/>
      <c r="P9521"/>
      <c r="Q9521"/>
      <c r="U9521" s="969"/>
      <c r="V9521" s="38"/>
      <c r="W9521" s="38"/>
    </row>
    <row r="9522" spans="1:23" x14ac:dyDescent="0.35">
      <c r="A9522" s="1042" t="s">
        <v>501</v>
      </c>
      <c r="B9522" s="1568">
        <v>2.11</v>
      </c>
      <c r="C9522" s="277" t="s">
        <v>9540</v>
      </c>
      <c r="D9522" s="1"/>
      <c r="E9522" s="983" t="s">
        <v>9126</v>
      </c>
      <c r="F9522" s="3"/>
      <c r="O9522"/>
      <c r="P9522"/>
      <c r="Q9522"/>
      <c r="U9522" s="969"/>
      <c r="V9522" s="38"/>
      <c r="W9522" s="38"/>
    </row>
    <row r="9523" spans="1:23" x14ac:dyDescent="0.35">
      <c r="A9523" s="1042" t="s">
        <v>503</v>
      </c>
      <c r="B9523" s="1568">
        <v>2.2599999999999998</v>
      </c>
      <c r="C9523" s="277" t="s">
        <v>9542</v>
      </c>
      <c r="D9523" s="1"/>
      <c r="E9523" s="983" t="s">
        <v>9126</v>
      </c>
      <c r="F9523" s="3"/>
      <c r="O9523"/>
      <c r="P9523"/>
      <c r="Q9523"/>
      <c r="U9523" s="969"/>
      <c r="V9523" s="38"/>
      <c r="W9523" s="38"/>
    </row>
    <row r="9524" spans="1:23" x14ac:dyDescent="0.35">
      <c r="A9524" s="1042" t="s">
        <v>503</v>
      </c>
      <c r="B9524" s="1568">
        <v>2.2599999999999998</v>
      </c>
      <c r="C9524" s="277" t="s">
        <v>9543</v>
      </c>
      <c r="D9524" s="1"/>
      <c r="E9524" s="983" t="s">
        <v>9126</v>
      </c>
      <c r="F9524" s="3"/>
      <c r="O9524"/>
      <c r="P9524"/>
      <c r="Q9524"/>
      <c r="U9524" s="969"/>
      <c r="V9524" s="38"/>
      <c r="W9524" s="38"/>
    </row>
    <row r="9525" spans="1:23" x14ac:dyDescent="0.35">
      <c r="A9525" s="1042" t="s">
        <v>509</v>
      </c>
      <c r="B9525" s="1568">
        <v>2.38</v>
      </c>
      <c r="C9525" s="277" t="s">
        <v>9547</v>
      </c>
      <c r="D9525" s="1"/>
      <c r="E9525" s="983" t="s">
        <v>9126</v>
      </c>
      <c r="F9525" s="3"/>
      <c r="O9525"/>
      <c r="P9525"/>
      <c r="Q9525"/>
      <c r="U9525" s="969"/>
      <c r="V9525" s="38"/>
      <c r="W9525" s="38"/>
    </row>
    <row r="9526" spans="1:23" x14ac:dyDescent="0.35">
      <c r="A9526" s="1042" t="s">
        <v>9550</v>
      </c>
      <c r="B9526" s="1568">
        <v>2.64</v>
      </c>
      <c r="C9526" s="277" t="s">
        <v>9551</v>
      </c>
      <c r="D9526" s="1"/>
      <c r="E9526" s="983" t="s">
        <v>9126</v>
      </c>
      <c r="F9526" s="3"/>
      <c r="O9526"/>
      <c r="P9526"/>
      <c r="Q9526"/>
      <c r="U9526" s="969"/>
      <c r="V9526" s="38"/>
      <c r="W9526" s="38"/>
    </row>
    <row r="9527" spans="1:23" x14ac:dyDescent="0.35">
      <c r="A9527" s="1042" t="s">
        <v>9550</v>
      </c>
      <c r="B9527" s="1568">
        <v>2.64</v>
      </c>
      <c r="C9527" s="277" t="s">
        <v>9552</v>
      </c>
      <c r="D9527" s="1"/>
      <c r="E9527" s="983" t="s">
        <v>9126</v>
      </c>
      <c r="F9527" s="3"/>
      <c r="O9527"/>
      <c r="P9527"/>
      <c r="Q9527"/>
      <c r="U9527" s="969"/>
      <c r="V9527" s="38"/>
      <c r="W9527" s="38"/>
    </row>
    <row r="9528" spans="1:23" x14ac:dyDescent="0.35">
      <c r="A9528" s="1042" t="s">
        <v>9561</v>
      </c>
      <c r="B9528" s="1568">
        <v>3.16</v>
      </c>
      <c r="C9528" s="277" t="s">
        <v>9562</v>
      </c>
      <c r="D9528" s="1"/>
      <c r="E9528" s="983" t="s">
        <v>9126</v>
      </c>
      <c r="F9528" s="3"/>
      <c r="O9528"/>
      <c r="P9528"/>
      <c r="Q9528"/>
      <c r="U9528" s="969"/>
      <c r="V9528" s="38"/>
      <c r="W9528" s="38"/>
    </row>
    <row r="9529" spans="1:23" x14ac:dyDescent="0.35">
      <c r="A9529" s="1042" t="s">
        <v>9561</v>
      </c>
      <c r="B9529" s="1568">
        <v>3.16</v>
      </c>
      <c r="C9529" s="277" t="s">
        <v>9563</v>
      </c>
      <c r="D9529" s="1"/>
      <c r="E9529" s="983" t="s">
        <v>9126</v>
      </c>
      <c r="F9529" s="3"/>
      <c r="O9529"/>
      <c r="P9529"/>
      <c r="Q9529"/>
      <c r="U9529" s="969"/>
      <c r="V9529" s="38"/>
      <c r="W9529" s="38"/>
    </row>
    <row r="9530" spans="1:23" x14ac:dyDescent="0.35">
      <c r="A9530" s="1042" t="s">
        <v>7964</v>
      </c>
      <c r="B9530" s="1568">
        <v>4.2</v>
      </c>
      <c r="C9530" s="277" t="s">
        <v>9573</v>
      </c>
      <c r="D9530" s="1"/>
      <c r="E9530" s="983" t="s">
        <v>9126</v>
      </c>
      <c r="F9530" s="3"/>
      <c r="O9530"/>
      <c r="P9530"/>
      <c r="Q9530"/>
      <c r="U9530" s="969"/>
      <c r="V9530" s="38"/>
      <c r="W9530" s="38"/>
    </row>
    <row r="9531" spans="1:23" x14ac:dyDescent="0.35">
      <c r="A9531" s="1042" t="s">
        <v>7964</v>
      </c>
      <c r="B9531" s="1568">
        <v>4.2</v>
      </c>
      <c r="C9531" s="277" t="s">
        <v>9574</v>
      </c>
      <c r="D9531" s="1"/>
      <c r="E9531" s="983" t="s">
        <v>9126</v>
      </c>
      <c r="F9531" s="3"/>
      <c r="O9531"/>
      <c r="P9531"/>
      <c r="Q9531"/>
      <c r="U9531" s="969"/>
      <c r="V9531" s="38"/>
      <c r="W9531" s="38"/>
    </row>
    <row r="9532" spans="1:23" x14ac:dyDescent="0.35">
      <c r="A9532" s="1569" t="s">
        <v>9553</v>
      </c>
      <c r="B9532" s="1570">
        <v>2.64</v>
      </c>
      <c r="C9532" s="53" t="s">
        <v>9554</v>
      </c>
      <c r="D9532" s="1"/>
      <c r="E9532" s="983" t="s">
        <v>9126</v>
      </c>
      <c r="F9532" s="3"/>
      <c r="O9532"/>
      <c r="P9532"/>
      <c r="Q9532"/>
      <c r="U9532" s="969"/>
      <c r="V9532" s="38"/>
      <c r="W9532" s="38"/>
    </row>
    <row r="9533" spans="1:23" x14ac:dyDescent="0.35">
      <c r="A9533" s="1569" t="s">
        <v>9553</v>
      </c>
      <c r="B9533" s="1570">
        <v>2.64</v>
      </c>
      <c r="C9533" s="53" t="s">
        <v>9555</v>
      </c>
      <c r="D9533" s="1"/>
      <c r="E9533" s="983" t="s">
        <v>9126</v>
      </c>
      <c r="F9533" s="3"/>
      <c r="O9533"/>
      <c r="P9533"/>
      <c r="Q9533"/>
      <c r="U9533" s="969"/>
      <c r="V9533" s="38"/>
      <c r="W9533" s="38"/>
    </row>
    <row r="9534" spans="1:23" x14ac:dyDescent="0.35">
      <c r="A9534" s="1569" t="s">
        <v>9553</v>
      </c>
      <c r="B9534" s="1570">
        <v>2.64</v>
      </c>
      <c r="C9534" s="53" t="s">
        <v>9556</v>
      </c>
      <c r="D9534" s="1"/>
      <c r="E9534" s="983" t="s">
        <v>9126</v>
      </c>
      <c r="F9534" s="3"/>
      <c r="O9534"/>
      <c r="P9534"/>
      <c r="Q9534"/>
      <c r="U9534" s="969"/>
      <c r="V9534" s="38"/>
      <c r="W9534" s="38"/>
    </row>
    <row r="9535" spans="1:23" x14ac:dyDescent="0.35">
      <c r="A9535" s="1569" t="s">
        <v>9564</v>
      </c>
      <c r="B9535" s="1570">
        <v>3.16</v>
      </c>
      <c r="C9535" s="53" t="s">
        <v>9565</v>
      </c>
      <c r="D9535" s="1109"/>
      <c r="E9535" s="983" t="s">
        <v>9126</v>
      </c>
      <c r="F9535" s="3"/>
      <c r="O9535"/>
      <c r="P9535"/>
      <c r="Q9535"/>
      <c r="U9535" s="969"/>
      <c r="V9535" s="38"/>
      <c r="W9535" s="38"/>
    </row>
    <row r="9536" spans="1:23" x14ac:dyDescent="0.35">
      <c r="A9536" s="1569" t="s">
        <v>9564</v>
      </c>
      <c r="B9536" s="1570">
        <v>3.16</v>
      </c>
      <c r="C9536" s="53" t="s">
        <v>9566</v>
      </c>
      <c r="D9536" s="1128"/>
      <c r="E9536" s="983" t="s">
        <v>9126</v>
      </c>
      <c r="F9536" s="3"/>
      <c r="O9536"/>
      <c r="P9536"/>
      <c r="Q9536"/>
      <c r="U9536" s="969"/>
      <c r="V9536" s="38"/>
      <c r="W9536" s="38"/>
    </row>
    <row r="9537" spans="1:23" x14ac:dyDescent="0.35">
      <c r="A9537" s="1569" t="s">
        <v>9564</v>
      </c>
      <c r="B9537" s="1570">
        <v>3.16</v>
      </c>
      <c r="C9537" s="53" t="s">
        <v>9567</v>
      </c>
      <c r="D9537" s="1109"/>
      <c r="E9537" s="983" t="s">
        <v>9126</v>
      </c>
      <c r="F9537" s="3"/>
      <c r="O9537"/>
      <c r="P9537"/>
      <c r="Q9537"/>
      <c r="U9537" s="969"/>
      <c r="V9537" s="38"/>
      <c r="W9537" s="38"/>
    </row>
    <row r="9538" spans="1:23" x14ac:dyDescent="0.35">
      <c r="A9538" s="1569" t="s">
        <v>9575</v>
      </c>
      <c r="B9538" s="1570">
        <v>4.2</v>
      </c>
      <c r="C9538" s="53" t="s">
        <v>9576</v>
      </c>
      <c r="D9538" s="1"/>
      <c r="E9538" s="983" t="s">
        <v>9126</v>
      </c>
      <c r="F9538" s="3"/>
      <c r="O9538"/>
      <c r="P9538"/>
      <c r="Q9538"/>
      <c r="U9538" s="969"/>
      <c r="V9538" s="38"/>
      <c r="W9538" s="38"/>
    </row>
    <row r="9539" spans="1:23" x14ac:dyDescent="0.35">
      <c r="A9539" s="1569" t="s">
        <v>9575</v>
      </c>
      <c r="B9539" s="1570">
        <v>4.2</v>
      </c>
      <c r="C9539" s="53" t="s">
        <v>9577</v>
      </c>
      <c r="D9539" s="1"/>
      <c r="E9539" s="983" t="s">
        <v>9126</v>
      </c>
      <c r="F9539" s="3"/>
      <c r="O9539"/>
      <c r="P9539"/>
      <c r="Q9539"/>
      <c r="U9539" s="969"/>
      <c r="V9539" s="38"/>
      <c r="W9539" s="38"/>
    </row>
    <row r="9540" spans="1:23" x14ac:dyDescent="0.35">
      <c r="A9540" s="1569" t="s">
        <v>9575</v>
      </c>
      <c r="B9540" s="1570">
        <v>4.2</v>
      </c>
      <c r="C9540" s="53" t="s">
        <v>9578</v>
      </c>
      <c r="D9540" s="1"/>
      <c r="E9540" s="983" t="s">
        <v>9126</v>
      </c>
      <c r="F9540" s="3"/>
      <c r="O9540"/>
      <c r="P9540"/>
      <c r="Q9540"/>
      <c r="U9540" s="969"/>
      <c r="V9540" s="38"/>
      <c r="W9540" s="38"/>
    </row>
    <row r="9541" spans="1:23" x14ac:dyDescent="0.35">
      <c r="A9541" s="1566" t="s">
        <v>20</v>
      </c>
      <c r="B9541" s="1567">
        <v>0.32</v>
      </c>
      <c r="C9541" s="341" t="s">
        <v>9315</v>
      </c>
      <c r="D9541" s="1"/>
      <c r="E9541" s="983" t="s">
        <v>9126</v>
      </c>
      <c r="F9541" s="3"/>
      <c r="O9541"/>
      <c r="P9541"/>
      <c r="Q9541"/>
      <c r="U9541" s="969"/>
      <c r="V9541" s="38"/>
      <c r="W9541" s="38"/>
    </row>
    <row r="9542" spans="1:23" x14ac:dyDescent="0.35">
      <c r="A9542" s="1566" t="s">
        <v>20</v>
      </c>
      <c r="B9542" s="1567">
        <v>0.32</v>
      </c>
      <c r="C9542" s="321" t="s">
        <v>14096</v>
      </c>
      <c r="D9542" s="1"/>
      <c r="E9542" s="983" t="s">
        <v>9126</v>
      </c>
      <c r="F9542" s="3"/>
      <c r="O9542"/>
      <c r="P9542"/>
      <c r="Q9542"/>
      <c r="U9542" s="969"/>
      <c r="V9542" s="38"/>
      <c r="W9542" s="38"/>
    </row>
    <row r="9543" spans="1:23" x14ac:dyDescent="0.35">
      <c r="A9543" s="1577" t="s">
        <v>20</v>
      </c>
      <c r="B9543" s="1578">
        <v>0.32</v>
      </c>
      <c r="C9543" s="716" t="s">
        <v>180</v>
      </c>
      <c r="D9543" s="1"/>
      <c r="E9543" s="1" t="s">
        <v>9126</v>
      </c>
      <c r="F9543" s="3"/>
      <c r="O9543"/>
      <c r="P9543"/>
      <c r="Q9543"/>
      <c r="U9543" s="969"/>
      <c r="V9543" s="38"/>
      <c r="W9543" s="38"/>
    </row>
    <row r="9544" spans="1:23" x14ac:dyDescent="0.35">
      <c r="A9544" s="1566" t="s">
        <v>20</v>
      </c>
      <c r="B9544" s="1567">
        <v>0.32</v>
      </c>
      <c r="C9544" s="287" t="s">
        <v>9316</v>
      </c>
      <c r="D9544" s="1"/>
      <c r="E9544" s="983" t="s">
        <v>9126</v>
      </c>
      <c r="F9544" s="3"/>
      <c r="O9544"/>
      <c r="P9544"/>
      <c r="Q9544"/>
      <c r="U9544" s="969"/>
      <c r="V9544" s="38"/>
      <c r="W9544" s="38"/>
    </row>
    <row r="9545" spans="1:23" x14ac:dyDescent="0.35">
      <c r="A9545" s="1566" t="s">
        <v>16</v>
      </c>
      <c r="B9545" s="1567">
        <v>0.34</v>
      </c>
      <c r="C9545" s="287" t="s">
        <v>14097</v>
      </c>
      <c r="D9545" s="1"/>
      <c r="E9545" s="983" t="s">
        <v>9126</v>
      </c>
      <c r="F9545" s="3"/>
      <c r="O9545"/>
      <c r="P9545"/>
      <c r="Q9545"/>
      <c r="U9545" s="969"/>
      <c r="V9545" s="38"/>
      <c r="W9545" s="38"/>
    </row>
    <row r="9546" spans="1:23" x14ac:dyDescent="0.35">
      <c r="A9546" s="1042" t="s">
        <v>9399</v>
      </c>
      <c r="B9546" s="1568">
        <v>1.06</v>
      </c>
      <c r="C9546" s="277" t="s">
        <v>9400</v>
      </c>
      <c r="D9546" s="1"/>
      <c r="E9546" s="983" t="s">
        <v>9126</v>
      </c>
      <c r="F9546" s="3"/>
      <c r="O9546"/>
      <c r="P9546"/>
      <c r="Q9546"/>
      <c r="U9546" s="969"/>
      <c r="V9546" s="38"/>
      <c r="W9546" s="38"/>
    </row>
    <row r="9547" spans="1:23" x14ac:dyDescent="0.35">
      <c r="A9547" s="1042" t="s">
        <v>24</v>
      </c>
      <c r="B9547" s="1568">
        <v>0.34</v>
      </c>
      <c r="C9547" s="287" t="s">
        <v>14098</v>
      </c>
      <c r="D9547" s="1"/>
      <c r="E9547" s="983" t="s">
        <v>9126</v>
      </c>
      <c r="F9547" s="3"/>
      <c r="O9547"/>
      <c r="P9547"/>
      <c r="Q9547"/>
      <c r="U9547" s="969"/>
      <c r="V9547" s="38"/>
      <c r="W9547" s="38"/>
    </row>
    <row r="9548" spans="1:23" x14ac:dyDescent="0.35">
      <c r="A9548" s="1042" t="s">
        <v>24</v>
      </c>
      <c r="B9548" s="1568">
        <v>0.34</v>
      </c>
      <c r="C9548" s="287" t="s">
        <v>14099</v>
      </c>
      <c r="D9548" s="1"/>
      <c r="E9548" s="983" t="s">
        <v>9126</v>
      </c>
      <c r="F9548" s="3"/>
      <c r="O9548"/>
      <c r="P9548"/>
      <c r="Q9548"/>
      <c r="U9548" s="969"/>
      <c r="V9548" s="38"/>
      <c r="W9548" s="38"/>
    </row>
    <row r="9549" spans="1:23" x14ac:dyDescent="0.35">
      <c r="A9549" s="1042" t="s">
        <v>1850</v>
      </c>
      <c r="B9549" s="1568">
        <v>0.26</v>
      </c>
      <c r="C9549" s="287" t="s">
        <v>9294</v>
      </c>
      <c r="D9549" s="1"/>
      <c r="E9549" s="983" t="s">
        <v>9126</v>
      </c>
      <c r="F9549" s="3"/>
      <c r="O9549"/>
      <c r="P9549"/>
      <c r="Q9549"/>
      <c r="U9549" s="969"/>
      <c r="V9549" s="38"/>
      <c r="W9549" s="38"/>
    </row>
    <row r="9550" spans="1:23" x14ac:dyDescent="0.35">
      <c r="A9550" s="1042" t="s">
        <v>496</v>
      </c>
      <c r="B9550" s="1568">
        <v>1.96</v>
      </c>
      <c r="C9550" s="277" t="s">
        <v>9519</v>
      </c>
      <c r="D9550" s="1"/>
      <c r="E9550" s="983" t="s">
        <v>9126</v>
      </c>
      <c r="F9550" s="3"/>
      <c r="O9550"/>
      <c r="P9550"/>
      <c r="Q9550"/>
      <c r="U9550" s="969"/>
      <c r="V9550" s="38"/>
      <c r="W9550" s="38"/>
    </row>
    <row r="9551" spans="1:23" x14ac:dyDescent="0.35">
      <c r="A9551" s="1042" t="s">
        <v>506</v>
      </c>
      <c r="B9551" s="1568">
        <v>2.2599999999999998</v>
      </c>
      <c r="C9551" s="277" t="s">
        <v>9544</v>
      </c>
      <c r="D9551" s="1"/>
      <c r="E9551" s="983" t="s">
        <v>9126</v>
      </c>
      <c r="F9551" s="3"/>
      <c r="O9551"/>
      <c r="P9551"/>
      <c r="Q9551"/>
      <c r="U9551" s="969"/>
      <c r="V9551" s="38"/>
      <c r="W9551" s="38"/>
    </row>
    <row r="9552" spans="1:23" x14ac:dyDescent="0.35">
      <c r="A9552" s="1042" t="s">
        <v>506</v>
      </c>
      <c r="B9552" s="1568">
        <v>2.2599999999999998</v>
      </c>
      <c r="C9552" s="277" t="s">
        <v>5110</v>
      </c>
      <c r="E9552" s="983" t="s">
        <v>9126</v>
      </c>
      <c r="F9552" s="3"/>
      <c r="O9552"/>
      <c r="P9552"/>
      <c r="Q9552"/>
      <c r="U9552" s="969"/>
      <c r="V9552" s="38"/>
      <c r="W9552" s="38"/>
    </row>
    <row r="9553" spans="1:23" x14ac:dyDescent="0.35">
      <c r="A9553" s="1042" t="s">
        <v>506</v>
      </c>
      <c r="B9553" s="1568">
        <v>2.2599999999999998</v>
      </c>
      <c r="C9553" s="277" t="s">
        <v>9545</v>
      </c>
      <c r="D9553" s="1"/>
      <c r="E9553" s="983" t="s">
        <v>9126</v>
      </c>
      <c r="F9553" s="3"/>
      <c r="O9553"/>
      <c r="P9553"/>
      <c r="Q9553"/>
      <c r="U9553" s="969"/>
      <c r="V9553" s="38"/>
      <c r="W9553" s="38"/>
    </row>
    <row r="9554" spans="1:23" x14ac:dyDescent="0.35">
      <c r="A9554" s="1042" t="s">
        <v>512</v>
      </c>
      <c r="B9554" s="1568">
        <v>2.38</v>
      </c>
      <c r="C9554" s="277" t="s">
        <v>9548</v>
      </c>
      <c r="D9554" s="1"/>
      <c r="E9554" s="983" t="s">
        <v>9126</v>
      </c>
      <c r="F9554" s="3"/>
      <c r="O9554"/>
      <c r="P9554"/>
      <c r="Q9554"/>
      <c r="U9554" s="969"/>
      <c r="V9554" s="38"/>
      <c r="W9554" s="38"/>
    </row>
    <row r="9555" spans="1:23" x14ac:dyDescent="0.35">
      <c r="A9555" s="1042" t="s">
        <v>512</v>
      </c>
      <c r="B9555" s="1568">
        <v>2.38</v>
      </c>
      <c r="C9555" s="277" t="s">
        <v>5110</v>
      </c>
      <c r="D9555" s="1"/>
      <c r="E9555" s="983" t="s">
        <v>9126</v>
      </c>
      <c r="F9555" s="3"/>
      <c r="O9555"/>
      <c r="P9555"/>
      <c r="Q9555"/>
      <c r="U9555" s="969"/>
      <c r="V9555" s="38"/>
      <c r="W9555" s="38"/>
    </row>
    <row r="9556" spans="1:23" x14ac:dyDescent="0.35">
      <c r="A9556" s="1042" t="s">
        <v>512</v>
      </c>
      <c r="B9556" s="1568">
        <v>2.38</v>
      </c>
      <c r="C9556" s="277" t="s">
        <v>9549</v>
      </c>
      <c r="D9556" s="1"/>
      <c r="E9556" s="983" t="s">
        <v>9126</v>
      </c>
      <c r="F9556" s="3"/>
      <c r="O9556"/>
      <c r="P9556"/>
      <c r="Q9556"/>
      <c r="U9556" s="969"/>
      <c r="V9556" s="38"/>
      <c r="W9556" s="38"/>
    </row>
    <row r="9557" spans="1:23" x14ac:dyDescent="0.35">
      <c r="A9557" s="1042" t="s">
        <v>9557</v>
      </c>
      <c r="B9557" s="1568">
        <v>2.64</v>
      </c>
      <c r="C9557" s="277" t="s">
        <v>9558</v>
      </c>
      <c r="D9557" s="1109"/>
      <c r="E9557" s="983" t="s">
        <v>9126</v>
      </c>
      <c r="F9557" s="3"/>
      <c r="O9557"/>
      <c r="P9557"/>
      <c r="Q9557"/>
      <c r="U9557" s="969"/>
      <c r="V9557" s="38"/>
      <c r="W9557" s="38"/>
    </row>
    <row r="9558" spans="1:23" x14ac:dyDescent="0.35">
      <c r="A9558" s="1042" t="s">
        <v>9557</v>
      </c>
      <c r="B9558" s="1568">
        <v>2.64</v>
      </c>
      <c r="C9558" s="277" t="s">
        <v>9559</v>
      </c>
      <c r="D9558" s="1109"/>
      <c r="E9558" s="983" t="s">
        <v>9126</v>
      </c>
      <c r="F9558" s="3"/>
      <c r="O9558"/>
      <c r="P9558"/>
      <c r="Q9558"/>
      <c r="U9558" s="969"/>
      <c r="V9558" s="38"/>
      <c r="W9558" s="38"/>
    </row>
    <row r="9559" spans="1:23" x14ac:dyDescent="0.35">
      <c r="A9559" s="1042" t="s">
        <v>9568</v>
      </c>
      <c r="B9559" s="1568">
        <v>3.16</v>
      </c>
      <c r="C9559" s="277" t="s">
        <v>9569</v>
      </c>
      <c r="D9559" s="1109"/>
      <c r="E9559" s="983" t="s">
        <v>9126</v>
      </c>
      <c r="F9559" s="3"/>
      <c r="O9559"/>
      <c r="P9559"/>
      <c r="Q9559"/>
      <c r="U9559" s="969"/>
      <c r="V9559" s="38"/>
      <c r="W9559" s="38"/>
    </row>
    <row r="9560" spans="1:23" x14ac:dyDescent="0.35">
      <c r="A9560" s="1042" t="s">
        <v>9568</v>
      </c>
      <c r="B9560" s="1568">
        <v>3.16</v>
      </c>
      <c r="C9560" s="277" t="s">
        <v>9570</v>
      </c>
      <c r="D9560" s="1109"/>
      <c r="E9560" s="983" t="s">
        <v>9126</v>
      </c>
      <c r="F9560" s="3"/>
      <c r="O9560"/>
      <c r="P9560"/>
      <c r="Q9560"/>
      <c r="U9560" s="969"/>
      <c r="V9560" s="38"/>
      <c r="W9560" s="38"/>
    </row>
    <row r="9561" spans="1:23" x14ac:dyDescent="0.35">
      <c r="A9561" s="1042" t="s">
        <v>9579</v>
      </c>
      <c r="B9561" s="1568">
        <v>4.2</v>
      </c>
      <c r="C9561" s="277" t="s">
        <v>9580</v>
      </c>
      <c r="D9561" s="1"/>
      <c r="E9561" s="983" t="s">
        <v>9126</v>
      </c>
      <c r="F9561" s="3"/>
      <c r="O9561"/>
      <c r="P9561"/>
      <c r="Q9561"/>
      <c r="U9561" s="969"/>
      <c r="V9561" s="38"/>
      <c r="W9561" s="38"/>
    </row>
    <row r="9562" spans="1:23" x14ac:dyDescent="0.35">
      <c r="A9562" s="1042" t="s">
        <v>9579</v>
      </c>
      <c r="B9562" s="1568">
        <v>4.2</v>
      </c>
      <c r="C9562" s="277" t="s">
        <v>9581</v>
      </c>
      <c r="D9562" s="1"/>
      <c r="E9562" s="983" t="s">
        <v>9126</v>
      </c>
      <c r="F9562" s="3"/>
      <c r="O9562"/>
      <c r="P9562"/>
      <c r="Q9562"/>
      <c r="U9562" s="969"/>
      <c r="V9562" s="38"/>
      <c r="W9562" s="38"/>
    </row>
    <row r="9563" spans="1:23" x14ac:dyDescent="0.35">
      <c r="A9563" s="1042" t="s">
        <v>5449</v>
      </c>
      <c r="B9563" s="1568">
        <v>3.16</v>
      </c>
      <c r="C9563" s="277" t="s">
        <v>9571</v>
      </c>
      <c r="D9563" s="1109"/>
      <c r="E9563" s="983" t="s">
        <v>9126</v>
      </c>
      <c r="F9563" s="3"/>
      <c r="O9563"/>
      <c r="P9563"/>
      <c r="Q9563"/>
      <c r="U9563" s="969"/>
      <c r="V9563" s="38"/>
      <c r="W9563" s="38"/>
    </row>
    <row r="9564" spans="1:23" x14ac:dyDescent="0.35">
      <c r="A9564" s="1042" t="s">
        <v>5449</v>
      </c>
      <c r="B9564" s="1568">
        <v>3.16</v>
      </c>
      <c r="C9564" s="277" t="s">
        <v>5134</v>
      </c>
      <c r="D9564" s="1"/>
      <c r="E9564" s="983" t="s">
        <v>9126</v>
      </c>
      <c r="F9564" s="3"/>
      <c r="O9564"/>
      <c r="P9564"/>
      <c r="Q9564"/>
      <c r="U9564" s="969"/>
      <c r="V9564" s="38"/>
      <c r="W9564" s="38"/>
    </row>
    <row r="9565" spans="1:23" x14ac:dyDescent="0.35">
      <c r="A9565" s="1042" t="s">
        <v>5449</v>
      </c>
      <c r="B9565" s="1568">
        <v>3.16</v>
      </c>
      <c r="C9565" s="277" t="s">
        <v>9572</v>
      </c>
      <c r="D9565" s="1"/>
      <c r="E9565" s="983" t="s">
        <v>9126</v>
      </c>
      <c r="F9565" s="3"/>
      <c r="O9565"/>
      <c r="P9565"/>
      <c r="Q9565"/>
      <c r="U9565" s="969"/>
      <c r="V9565" s="38"/>
      <c r="W9565" s="38"/>
    </row>
    <row r="9566" spans="1:23" x14ac:dyDescent="0.35">
      <c r="A9566" s="1566" t="s">
        <v>2070</v>
      </c>
      <c r="B9566" s="1567">
        <v>1.34</v>
      </c>
      <c r="C9566" s="287" t="s">
        <v>9476</v>
      </c>
      <c r="E9566" s="983" t="s">
        <v>9126</v>
      </c>
      <c r="F9566" s="3"/>
      <c r="O9566"/>
      <c r="P9566"/>
      <c r="Q9566"/>
      <c r="U9566" s="969"/>
      <c r="V9566" s="38"/>
      <c r="W9566" s="38"/>
    </row>
    <row r="9567" spans="1:23" x14ac:dyDescent="0.35">
      <c r="A9567" s="1042" t="s">
        <v>2070</v>
      </c>
      <c r="B9567" s="1568">
        <v>1.34</v>
      </c>
      <c r="C9567" s="277" t="s">
        <v>9477</v>
      </c>
      <c r="E9567" s="983" t="s">
        <v>9126</v>
      </c>
      <c r="F9567" s="3"/>
      <c r="O9567"/>
      <c r="P9567"/>
      <c r="Q9567"/>
      <c r="U9567" s="969"/>
      <c r="V9567" s="38"/>
      <c r="W9567" s="38"/>
    </row>
    <row r="9568" spans="1:23" x14ac:dyDescent="0.35">
      <c r="A9568" s="1566" t="s">
        <v>863</v>
      </c>
      <c r="B9568" s="1567">
        <v>1.33</v>
      </c>
      <c r="C9568" s="294" t="s">
        <v>9470</v>
      </c>
      <c r="E9568" s="983" t="s">
        <v>9126</v>
      </c>
      <c r="F9568" s="3"/>
      <c r="O9568"/>
      <c r="P9568"/>
      <c r="Q9568"/>
      <c r="U9568" s="969"/>
      <c r="V9568" s="38"/>
      <c r="W9568" s="38"/>
    </row>
    <row r="9569" spans="1:23" x14ac:dyDescent="0.35">
      <c r="A9569" s="1566" t="s">
        <v>863</v>
      </c>
      <c r="B9569" s="1567">
        <v>1.33</v>
      </c>
      <c r="C9569" s="287" t="s">
        <v>9471</v>
      </c>
      <c r="E9569" s="983" t="s">
        <v>9126</v>
      </c>
      <c r="F9569" s="3"/>
      <c r="O9569"/>
      <c r="P9569"/>
      <c r="Q9569"/>
      <c r="U9569" s="969"/>
      <c r="V9569" s="38"/>
      <c r="W9569" s="38"/>
    </row>
    <row r="9570" spans="1:23" x14ac:dyDescent="0.35">
      <c r="A9570" s="1566" t="s">
        <v>863</v>
      </c>
      <c r="B9570" s="1567">
        <v>1.33</v>
      </c>
      <c r="C9570" s="287" t="s">
        <v>9472</v>
      </c>
      <c r="E9570" s="983" t="s">
        <v>9126</v>
      </c>
      <c r="F9570" s="3"/>
      <c r="O9570"/>
      <c r="P9570"/>
      <c r="Q9570"/>
      <c r="U9570" s="969"/>
      <c r="V9570" s="38"/>
      <c r="W9570" s="38"/>
    </row>
    <row r="9571" spans="1:23" x14ac:dyDescent="0.35">
      <c r="A9571" s="1566" t="s">
        <v>863</v>
      </c>
      <c r="B9571" s="1567">
        <v>1.33</v>
      </c>
      <c r="C9571" s="287" t="s">
        <v>9473</v>
      </c>
      <c r="E9571" s="983" t="s">
        <v>9126</v>
      </c>
      <c r="F9571" s="3"/>
      <c r="O9571"/>
      <c r="P9571"/>
      <c r="Q9571"/>
      <c r="U9571" s="969"/>
      <c r="V9571" s="38"/>
      <c r="W9571" s="38"/>
    </row>
    <row r="9572" spans="1:23" x14ac:dyDescent="0.35">
      <c r="A9572" s="1566" t="s">
        <v>863</v>
      </c>
      <c r="B9572" s="1567">
        <v>1.33</v>
      </c>
      <c r="C9572" s="294" t="s">
        <v>9474</v>
      </c>
      <c r="D9572" s="1"/>
      <c r="E9572" s="983" t="s">
        <v>9126</v>
      </c>
      <c r="F9572" s="3"/>
      <c r="O9572"/>
      <c r="P9572"/>
      <c r="Q9572"/>
      <c r="U9572" s="969"/>
      <c r="V9572" s="38"/>
      <c r="W9572" s="38"/>
    </row>
    <row r="9573" spans="1:23" x14ac:dyDescent="0.35">
      <c r="A9573" s="1566" t="s">
        <v>863</v>
      </c>
      <c r="B9573" s="1567">
        <v>1.33</v>
      </c>
      <c r="C9573" s="287" t="s">
        <v>9475</v>
      </c>
      <c r="E9573" s="983" t="s">
        <v>9126</v>
      </c>
      <c r="F9573" s="3"/>
      <c r="O9573"/>
      <c r="P9573"/>
      <c r="Q9573"/>
      <c r="U9573" s="969"/>
      <c r="V9573" s="38"/>
      <c r="W9573" s="38"/>
    </row>
    <row r="9574" spans="1:23" x14ac:dyDescent="0.35">
      <c r="A9574" s="1566" t="s">
        <v>1187</v>
      </c>
      <c r="B9574" s="1567">
        <v>1.38</v>
      </c>
      <c r="C9574" s="287" t="s">
        <v>9479</v>
      </c>
      <c r="D9574" s="1"/>
      <c r="E9574" s="983" t="s">
        <v>9126</v>
      </c>
      <c r="F9574" s="3"/>
      <c r="O9574"/>
      <c r="P9574"/>
      <c r="Q9574"/>
      <c r="U9574" s="969"/>
      <c r="V9574" s="38"/>
      <c r="W9574" s="38"/>
    </row>
    <row r="9575" spans="1:23" x14ac:dyDescent="0.35">
      <c r="A9575" s="1566" t="s">
        <v>1187</v>
      </c>
      <c r="B9575" s="1567">
        <v>1.38</v>
      </c>
      <c r="C9575" s="287" t="s">
        <v>9480</v>
      </c>
      <c r="D9575" s="1"/>
      <c r="E9575" s="983" t="s">
        <v>9126</v>
      </c>
      <c r="F9575" s="3"/>
      <c r="O9575"/>
      <c r="P9575"/>
      <c r="Q9575"/>
      <c r="U9575" s="969"/>
      <c r="V9575" s="38"/>
      <c r="W9575" s="38"/>
    </row>
    <row r="9576" spans="1:23" x14ac:dyDescent="0.35">
      <c r="A9576" s="1566" t="s">
        <v>1199</v>
      </c>
      <c r="B9576" s="1567">
        <v>1.57</v>
      </c>
      <c r="C9576" s="287" t="s">
        <v>9482</v>
      </c>
      <c r="D9576" s="1"/>
      <c r="E9576" s="983" t="s">
        <v>9126</v>
      </c>
      <c r="F9576" s="3"/>
      <c r="O9576"/>
      <c r="P9576"/>
      <c r="Q9576"/>
      <c r="U9576" s="969"/>
      <c r="V9576" s="38"/>
      <c r="W9576" s="38"/>
    </row>
    <row r="9577" spans="1:23" x14ac:dyDescent="0.35">
      <c r="A9577" s="1589">
        <v>49465</v>
      </c>
      <c r="B9577" s="1590">
        <v>0.6</v>
      </c>
      <c r="C9577" s="312" t="s">
        <v>2817</v>
      </c>
      <c r="D9577" s="1"/>
      <c r="E9577" s="986" t="s">
        <v>9583</v>
      </c>
      <c r="F9577" s="3"/>
      <c r="O9577"/>
      <c r="P9577"/>
      <c r="Q9577"/>
      <c r="U9577" s="969"/>
      <c r="V9577" s="38"/>
      <c r="W9577" s="38"/>
    </row>
    <row r="9578" spans="1:23" x14ac:dyDescent="0.35">
      <c r="A9578" s="1589">
        <v>70030</v>
      </c>
      <c r="B9578" s="1590">
        <v>0.18</v>
      </c>
      <c r="C9578" s="312" t="s">
        <v>9671</v>
      </c>
      <c r="D9578" s="1"/>
      <c r="E9578" s="986" t="s">
        <v>9583</v>
      </c>
      <c r="F9578" s="3"/>
      <c r="O9578"/>
      <c r="P9578"/>
      <c r="Q9578"/>
      <c r="U9578" s="969"/>
      <c r="V9578" s="38"/>
      <c r="W9578" s="38"/>
    </row>
    <row r="9579" spans="1:23" x14ac:dyDescent="0.35">
      <c r="A9579" s="1589">
        <v>70100</v>
      </c>
      <c r="B9579" s="1590">
        <v>0.18</v>
      </c>
      <c r="C9579" s="312" t="s">
        <v>9672</v>
      </c>
      <c r="D9579" s="1"/>
      <c r="E9579" s="986" t="s">
        <v>9583</v>
      </c>
      <c r="F9579" s="3"/>
      <c r="O9579"/>
      <c r="P9579"/>
      <c r="Q9579"/>
      <c r="U9579" s="969"/>
      <c r="V9579" s="38"/>
      <c r="W9579" s="38"/>
    </row>
    <row r="9580" spans="1:23" x14ac:dyDescent="0.35">
      <c r="A9580" s="1599">
        <v>70110</v>
      </c>
      <c r="B9580" s="1600">
        <v>0.24</v>
      </c>
      <c r="C9580" s="290" t="s">
        <v>9727</v>
      </c>
      <c r="D9580" s="1"/>
      <c r="E9580" s="986" t="s">
        <v>9583</v>
      </c>
      <c r="F9580" s="3"/>
      <c r="O9580"/>
      <c r="P9580"/>
      <c r="Q9580"/>
      <c r="U9580" s="969"/>
      <c r="V9580" s="38"/>
      <c r="W9580" s="38"/>
    </row>
    <row r="9581" spans="1:23" x14ac:dyDescent="0.35">
      <c r="A9581" s="1589">
        <v>70110</v>
      </c>
      <c r="B9581" s="1590">
        <v>0.24</v>
      </c>
      <c r="C9581" s="312" t="s">
        <v>9728</v>
      </c>
      <c r="D9581" s="1"/>
      <c r="E9581" s="986" t="s">
        <v>9583</v>
      </c>
      <c r="F9581" s="3"/>
      <c r="O9581"/>
      <c r="P9581"/>
      <c r="Q9581"/>
      <c r="U9581" s="969"/>
      <c r="V9581" s="38"/>
      <c r="W9581" s="38"/>
    </row>
    <row r="9582" spans="1:23" x14ac:dyDescent="0.35">
      <c r="A9582" s="1589">
        <v>70120</v>
      </c>
      <c r="B9582" s="1590">
        <v>0.18</v>
      </c>
      <c r="C9582" s="312" t="s">
        <v>9673</v>
      </c>
      <c r="D9582" s="1"/>
      <c r="E9582" s="986" t="s">
        <v>9583</v>
      </c>
      <c r="F9582" s="3"/>
      <c r="O9582"/>
      <c r="P9582"/>
      <c r="Q9582"/>
      <c r="U9582" s="969"/>
      <c r="V9582" s="38"/>
      <c r="W9582" s="38"/>
    </row>
    <row r="9583" spans="1:23" x14ac:dyDescent="0.35">
      <c r="A9583" s="1589">
        <v>70120</v>
      </c>
      <c r="B9583" s="1590">
        <v>0.18</v>
      </c>
      <c r="C9583" s="312" t="s">
        <v>9674</v>
      </c>
      <c r="D9583" s="1"/>
      <c r="E9583" s="986" t="s">
        <v>9583</v>
      </c>
      <c r="F9583" s="3"/>
      <c r="O9583"/>
      <c r="P9583"/>
      <c r="Q9583"/>
      <c r="U9583" s="969"/>
      <c r="V9583" s="38"/>
      <c r="W9583" s="38"/>
    </row>
    <row r="9584" spans="1:23" x14ac:dyDescent="0.35">
      <c r="A9584" s="1589">
        <v>70130</v>
      </c>
      <c r="B9584" s="1590">
        <v>0.33</v>
      </c>
      <c r="C9584" s="312" t="s">
        <v>9775</v>
      </c>
      <c r="D9584" s="1"/>
      <c r="E9584" s="986" t="s">
        <v>9583</v>
      </c>
      <c r="F9584" s="3"/>
      <c r="O9584"/>
      <c r="P9584"/>
      <c r="Q9584"/>
      <c r="U9584" s="969"/>
      <c r="V9584" s="38"/>
      <c r="W9584" s="38"/>
    </row>
    <row r="9585" spans="1:23" x14ac:dyDescent="0.35">
      <c r="A9585" s="1589">
        <v>70130</v>
      </c>
      <c r="B9585" s="1590">
        <v>0.33</v>
      </c>
      <c r="C9585" s="312" t="s">
        <v>9776</v>
      </c>
      <c r="D9585" s="1"/>
      <c r="E9585" s="986" t="s">
        <v>9583</v>
      </c>
      <c r="F9585" s="3"/>
      <c r="O9585"/>
      <c r="P9585"/>
      <c r="Q9585"/>
      <c r="U9585" s="969"/>
      <c r="V9585" s="38"/>
      <c r="W9585" s="38"/>
    </row>
    <row r="9586" spans="1:23" x14ac:dyDescent="0.35">
      <c r="A9586" s="1589">
        <v>70134</v>
      </c>
      <c r="B9586" s="1590">
        <v>0.33</v>
      </c>
      <c r="C9586" s="312" t="s">
        <v>2779</v>
      </c>
      <c r="D9586" s="1"/>
      <c r="E9586" s="986" t="s">
        <v>9583</v>
      </c>
      <c r="F9586" s="3"/>
      <c r="O9586"/>
      <c r="P9586"/>
      <c r="Q9586"/>
      <c r="U9586" s="969"/>
      <c r="V9586" s="38"/>
      <c r="W9586" s="38"/>
    </row>
    <row r="9587" spans="1:23" x14ac:dyDescent="0.35">
      <c r="A9587" s="1589">
        <v>70140</v>
      </c>
      <c r="B9587" s="1590">
        <v>0.19</v>
      </c>
      <c r="C9587" s="312" t="s">
        <v>9700</v>
      </c>
      <c r="D9587" s="1"/>
      <c r="E9587" s="986" t="s">
        <v>9583</v>
      </c>
      <c r="F9587" s="3"/>
      <c r="O9587"/>
      <c r="P9587"/>
      <c r="Q9587"/>
      <c r="U9587" s="969"/>
      <c r="V9587" s="38"/>
      <c r="W9587" s="38"/>
    </row>
    <row r="9588" spans="1:23" x14ac:dyDescent="0.35">
      <c r="A9588" s="1589">
        <v>70150</v>
      </c>
      <c r="B9588" s="1590">
        <v>0.25</v>
      </c>
      <c r="C9588" s="312" t="s">
        <v>9732</v>
      </c>
      <c r="D9588" s="1"/>
      <c r="E9588" s="986" t="s">
        <v>9583</v>
      </c>
      <c r="F9588" s="3"/>
      <c r="O9588"/>
      <c r="P9588"/>
      <c r="Q9588"/>
      <c r="U9588" s="969"/>
      <c r="V9588" s="38"/>
      <c r="W9588" s="38"/>
    </row>
    <row r="9589" spans="1:23" x14ac:dyDescent="0.35">
      <c r="A9589" s="1589">
        <v>70160</v>
      </c>
      <c r="B9589" s="1590">
        <v>0.17</v>
      </c>
      <c r="C9589" s="312" t="s">
        <v>9650</v>
      </c>
      <c r="D9589" s="1"/>
      <c r="E9589" s="986" t="s">
        <v>9583</v>
      </c>
      <c r="F9589" s="3"/>
      <c r="O9589"/>
      <c r="P9589"/>
      <c r="Q9589"/>
      <c r="U9589" s="969"/>
      <c r="V9589" s="38"/>
      <c r="W9589" s="38"/>
    </row>
    <row r="9590" spans="1:23" x14ac:dyDescent="0.35">
      <c r="A9590" s="1599">
        <v>70190</v>
      </c>
      <c r="B9590" s="1600">
        <v>0.2</v>
      </c>
      <c r="C9590" s="290" t="s">
        <v>2737</v>
      </c>
      <c r="D9590" s="1"/>
      <c r="E9590" s="986" t="s">
        <v>9583</v>
      </c>
      <c r="F9590" s="3"/>
      <c r="O9590"/>
      <c r="P9590"/>
      <c r="Q9590"/>
      <c r="U9590" s="969"/>
      <c r="V9590" s="38"/>
      <c r="W9590" s="38"/>
    </row>
    <row r="9591" spans="1:23" x14ac:dyDescent="0.35">
      <c r="A9591" s="1589">
        <v>70200</v>
      </c>
      <c r="B9591" s="1590">
        <v>0.27</v>
      </c>
      <c r="C9591" s="312" t="s">
        <v>9745</v>
      </c>
      <c r="D9591" s="1"/>
      <c r="E9591" s="986" t="s">
        <v>9583</v>
      </c>
      <c r="F9591" s="3"/>
      <c r="O9591"/>
      <c r="P9591"/>
      <c r="Q9591"/>
      <c r="U9591" s="969"/>
      <c r="V9591" s="38"/>
      <c r="W9591" s="38"/>
    </row>
    <row r="9592" spans="1:23" x14ac:dyDescent="0.35">
      <c r="A9592" s="1589">
        <v>70210</v>
      </c>
      <c r="B9592" s="1590">
        <v>0.17</v>
      </c>
      <c r="C9592" s="312" t="s">
        <v>9651</v>
      </c>
      <c r="D9592" s="1"/>
      <c r="E9592" s="986" t="s">
        <v>9583</v>
      </c>
      <c r="F9592" s="3"/>
      <c r="O9592"/>
      <c r="P9592"/>
      <c r="Q9592"/>
      <c r="U9592" s="969"/>
      <c r="V9592" s="38"/>
      <c r="W9592" s="38"/>
    </row>
    <row r="9593" spans="1:23" x14ac:dyDescent="0.35">
      <c r="A9593" s="1589">
        <v>70220</v>
      </c>
      <c r="B9593" s="1590">
        <v>0.21</v>
      </c>
      <c r="C9593" s="312" t="s">
        <v>9703</v>
      </c>
      <c r="D9593" s="1"/>
      <c r="E9593" s="986" t="s">
        <v>9583</v>
      </c>
      <c r="F9593" s="3"/>
      <c r="O9593"/>
      <c r="P9593"/>
      <c r="Q9593"/>
      <c r="U9593" s="969"/>
      <c r="V9593" s="38"/>
      <c r="W9593" s="38"/>
    </row>
    <row r="9594" spans="1:23" x14ac:dyDescent="0.35">
      <c r="A9594" s="1589">
        <v>70240</v>
      </c>
      <c r="B9594" s="1590">
        <v>0.19</v>
      </c>
      <c r="C9594" s="312" t="s">
        <v>2736</v>
      </c>
      <c r="D9594" s="1"/>
      <c r="E9594" s="986" t="s">
        <v>9583</v>
      </c>
      <c r="F9594" s="3"/>
      <c r="O9594"/>
      <c r="P9594"/>
      <c r="Q9594"/>
      <c r="U9594" s="969"/>
      <c r="V9594" s="38"/>
      <c r="W9594" s="38"/>
    </row>
    <row r="9595" spans="1:23" x14ac:dyDescent="0.35">
      <c r="A9595" s="1589">
        <v>70250</v>
      </c>
      <c r="B9595" s="1590">
        <v>0.18</v>
      </c>
      <c r="C9595" s="312" t="s">
        <v>256</v>
      </c>
      <c r="D9595" s="1"/>
      <c r="E9595" s="986" t="s">
        <v>9583</v>
      </c>
      <c r="F9595" s="3"/>
      <c r="O9595"/>
      <c r="P9595"/>
      <c r="Q9595"/>
      <c r="U9595" s="969"/>
      <c r="V9595" s="38"/>
      <c r="W9595" s="38"/>
    </row>
    <row r="9596" spans="1:23" x14ac:dyDescent="0.35">
      <c r="A9596" s="1589">
        <v>70260</v>
      </c>
      <c r="B9596" s="1590">
        <v>0.27</v>
      </c>
      <c r="C9596" s="312" t="s">
        <v>9746</v>
      </c>
      <c r="D9596" s="1"/>
      <c r="E9596" s="986" t="s">
        <v>9583</v>
      </c>
      <c r="F9596" s="3"/>
      <c r="O9596"/>
      <c r="P9596"/>
      <c r="Q9596"/>
      <c r="U9596" s="969"/>
      <c r="V9596" s="38"/>
      <c r="W9596" s="38"/>
    </row>
    <row r="9597" spans="1:23" x14ac:dyDescent="0.35">
      <c r="A9597" s="1589">
        <v>70260</v>
      </c>
      <c r="B9597" s="1590">
        <v>0.27</v>
      </c>
      <c r="C9597" s="312" t="s">
        <v>9747</v>
      </c>
      <c r="D9597" s="1"/>
      <c r="E9597" s="986" t="s">
        <v>9583</v>
      </c>
      <c r="F9597" s="3"/>
      <c r="O9597"/>
      <c r="P9597"/>
      <c r="Q9597"/>
      <c r="U9597" s="969"/>
      <c r="V9597" s="38"/>
      <c r="W9597" s="38"/>
    </row>
    <row r="9598" spans="1:23" x14ac:dyDescent="0.35">
      <c r="A9598" s="1589">
        <v>70328</v>
      </c>
      <c r="B9598" s="1590">
        <v>0.18</v>
      </c>
      <c r="C9598" s="312" t="s">
        <v>602</v>
      </c>
      <c r="D9598" s="1"/>
      <c r="E9598" s="986" t="s">
        <v>9583</v>
      </c>
      <c r="F9598" s="3"/>
      <c r="O9598"/>
      <c r="P9598"/>
      <c r="Q9598"/>
      <c r="U9598" s="969"/>
      <c r="V9598" s="38"/>
      <c r="W9598" s="38"/>
    </row>
    <row r="9599" spans="1:23" x14ac:dyDescent="0.35">
      <c r="A9599" s="1589">
        <v>70328</v>
      </c>
      <c r="B9599" s="1590">
        <v>0.18</v>
      </c>
      <c r="C9599" s="312" t="s">
        <v>9675</v>
      </c>
      <c r="D9599" s="1"/>
      <c r="E9599" s="986" t="s">
        <v>9583</v>
      </c>
      <c r="F9599" s="3"/>
      <c r="O9599"/>
      <c r="P9599"/>
      <c r="Q9599"/>
      <c r="U9599" s="969"/>
      <c r="V9599" s="38"/>
      <c r="W9599" s="38"/>
    </row>
    <row r="9600" spans="1:23" x14ac:dyDescent="0.35">
      <c r="A9600" s="1589">
        <v>70328</v>
      </c>
      <c r="B9600" s="1590">
        <v>0.18</v>
      </c>
      <c r="C9600" s="312" t="s">
        <v>9676</v>
      </c>
      <c r="D9600" s="1"/>
      <c r="E9600" s="986" t="s">
        <v>9583</v>
      </c>
      <c r="F9600" s="3"/>
      <c r="O9600"/>
      <c r="P9600"/>
      <c r="Q9600"/>
      <c r="U9600" s="969"/>
      <c r="V9600" s="38"/>
      <c r="W9600" s="38"/>
    </row>
    <row r="9601" spans="1:23" x14ac:dyDescent="0.35">
      <c r="A9601" s="1589">
        <v>70328</v>
      </c>
      <c r="B9601" s="1590">
        <v>0.18</v>
      </c>
      <c r="C9601" s="312" t="s">
        <v>603</v>
      </c>
      <c r="D9601" s="1"/>
      <c r="E9601" s="986" t="s">
        <v>9583</v>
      </c>
      <c r="F9601" s="3"/>
      <c r="O9601"/>
      <c r="P9601"/>
      <c r="Q9601"/>
      <c r="U9601" s="969"/>
      <c r="V9601" s="38"/>
      <c r="W9601" s="38"/>
    </row>
    <row r="9602" spans="1:23" x14ac:dyDescent="0.35">
      <c r="A9602" s="1589">
        <v>70330</v>
      </c>
      <c r="B9602" s="1590">
        <v>0.23</v>
      </c>
      <c r="C9602" s="312" t="s">
        <v>5992</v>
      </c>
      <c r="D9602" s="1"/>
      <c r="E9602" s="986" t="s">
        <v>9583</v>
      </c>
      <c r="F9602" s="3"/>
      <c r="O9602"/>
      <c r="P9602"/>
      <c r="Q9602"/>
      <c r="U9602" s="969"/>
      <c r="V9602" s="38"/>
      <c r="W9602" s="38"/>
    </row>
    <row r="9603" spans="1:23" x14ac:dyDescent="0.35">
      <c r="A9603" s="1589">
        <v>70330</v>
      </c>
      <c r="B9603" s="1590">
        <v>0.23</v>
      </c>
      <c r="C9603" s="312" t="s">
        <v>9726</v>
      </c>
      <c r="D9603" s="1"/>
      <c r="E9603" s="986" t="s">
        <v>9583</v>
      </c>
      <c r="F9603" s="3"/>
      <c r="O9603"/>
      <c r="P9603"/>
      <c r="Q9603"/>
      <c r="U9603" s="969"/>
      <c r="V9603" s="38"/>
      <c r="W9603" s="38"/>
    </row>
    <row r="9604" spans="1:23" x14ac:dyDescent="0.35">
      <c r="A9604" s="1589">
        <v>70336</v>
      </c>
      <c r="B9604" s="1590">
        <v>1.44</v>
      </c>
      <c r="C9604" s="312" t="s">
        <v>2536</v>
      </c>
      <c r="D9604" s="1"/>
      <c r="E9604" s="986" t="s">
        <v>9583</v>
      </c>
      <c r="F9604" s="3"/>
      <c r="O9604"/>
      <c r="P9604"/>
      <c r="Q9604"/>
      <c r="U9604" s="969"/>
      <c r="V9604" s="38"/>
      <c r="W9604" s="38"/>
    </row>
    <row r="9605" spans="1:23" x14ac:dyDescent="0.35">
      <c r="A9605" s="1589">
        <v>70360</v>
      </c>
      <c r="B9605" s="1590">
        <v>0.18</v>
      </c>
      <c r="C9605" s="312" t="s">
        <v>9677</v>
      </c>
      <c r="D9605" s="1"/>
      <c r="E9605" s="986" t="s">
        <v>9583</v>
      </c>
      <c r="F9605" s="3"/>
      <c r="O9605"/>
      <c r="P9605"/>
      <c r="Q9605"/>
      <c r="U9605" s="969"/>
      <c r="V9605" s="38"/>
      <c r="W9605" s="38"/>
    </row>
    <row r="9606" spans="1:23" x14ac:dyDescent="0.35">
      <c r="A9606" s="1589">
        <v>70360</v>
      </c>
      <c r="B9606" s="1590">
        <v>0.18</v>
      </c>
      <c r="C9606" s="312" t="s">
        <v>9678</v>
      </c>
      <c r="D9606" s="1"/>
      <c r="E9606" s="986" t="s">
        <v>9583</v>
      </c>
      <c r="F9606" s="3"/>
      <c r="O9606"/>
      <c r="P9606"/>
      <c r="Q9606"/>
      <c r="U9606" s="969"/>
      <c r="V9606" s="38"/>
      <c r="W9606" s="38"/>
    </row>
    <row r="9607" spans="1:23" x14ac:dyDescent="0.35">
      <c r="A9607" s="1599">
        <v>70380</v>
      </c>
      <c r="B9607" s="1600">
        <v>0.17</v>
      </c>
      <c r="C9607" s="290" t="s">
        <v>9652</v>
      </c>
      <c r="D9607" s="1"/>
      <c r="E9607" s="986" t="s">
        <v>9583</v>
      </c>
      <c r="F9607" s="3"/>
      <c r="O9607"/>
      <c r="P9607"/>
      <c r="Q9607"/>
      <c r="U9607" s="969"/>
      <c r="V9607" s="38"/>
      <c r="W9607" s="38"/>
    </row>
    <row r="9608" spans="1:23" x14ac:dyDescent="0.35">
      <c r="A9608" s="1599">
        <v>70380</v>
      </c>
      <c r="B9608" s="1600">
        <v>0.17</v>
      </c>
      <c r="C9608" s="290" t="s">
        <v>9653</v>
      </c>
      <c r="D9608" s="1"/>
      <c r="E9608" s="986" t="s">
        <v>9583</v>
      </c>
      <c r="F9608" s="3"/>
      <c r="O9608"/>
      <c r="P9608"/>
      <c r="Q9608"/>
      <c r="U9608" s="969"/>
      <c r="V9608" s="38"/>
      <c r="W9608" s="38"/>
    </row>
    <row r="9609" spans="1:23" x14ac:dyDescent="0.35">
      <c r="A9609" s="1589">
        <v>70450</v>
      </c>
      <c r="B9609" s="1590">
        <v>0.83</v>
      </c>
      <c r="C9609" s="312" t="s">
        <v>5072</v>
      </c>
      <c r="D9609" s="1"/>
      <c r="E9609" s="986" t="s">
        <v>9583</v>
      </c>
      <c r="F9609" s="3"/>
      <c r="O9609"/>
      <c r="P9609"/>
      <c r="Q9609"/>
      <c r="U9609" s="969"/>
      <c r="V9609" s="38"/>
      <c r="W9609" s="38"/>
    </row>
    <row r="9610" spans="1:23" x14ac:dyDescent="0.35">
      <c r="A9610" s="1589">
        <v>70460</v>
      </c>
      <c r="B9610" s="1590">
        <v>1.1000000000000001</v>
      </c>
      <c r="C9610" s="312" t="s">
        <v>6763</v>
      </c>
      <c r="D9610" s="1"/>
      <c r="E9610" s="986" t="s">
        <v>9583</v>
      </c>
      <c r="F9610" s="3"/>
      <c r="O9610"/>
      <c r="P9610"/>
      <c r="Q9610"/>
      <c r="U9610" s="969"/>
      <c r="V9610" s="38"/>
      <c r="W9610" s="38"/>
    </row>
    <row r="9611" spans="1:23" x14ac:dyDescent="0.35">
      <c r="A9611" s="1589">
        <v>70470</v>
      </c>
      <c r="B9611" s="1590">
        <v>1.24</v>
      </c>
      <c r="C9611" s="312" t="s">
        <v>10008</v>
      </c>
      <c r="D9611" s="1"/>
      <c r="E9611" s="986" t="s">
        <v>9583</v>
      </c>
      <c r="F9611" s="3"/>
      <c r="O9611"/>
      <c r="P9611"/>
      <c r="Q9611"/>
      <c r="U9611" s="969"/>
      <c r="V9611" s="38"/>
      <c r="W9611" s="38"/>
    </row>
    <row r="9612" spans="1:23" x14ac:dyDescent="0.35">
      <c r="A9612" s="1589">
        <v>70471</v>
      </c>
      <c r="B9612" s="1590">
        <v>2.5</v>
      </c>
      <c r="C9612" s="290" t="s">
        <v>10254</v>
      </c>
      <c r="D9612" s="1"/>
      <c r="E9612" s="986" t="s">
        <v>9583</v>
      </c>
      <c r="F9612" s="3"/>
      <c r="O9612"/>
      <c r="P9612"/>
      <c r="Q9612"/>
      <c r="U9612" s="969"/>
      <c r="V9612" s="38"/>
      <c r="W9612" s="38"/>
    </row>
    <row r="9613" spans="1:23" x14ac:dyDescent="0.35">
      <c r="A9613" s="1589">
        <v>70480</v>
      </c>
      <c r="B9613" s="1590">
        <v>1.25</v>
      </c>
      <c r="C9613" s="312" t="s">
        <v>2919</v>
      </c>
      <c r="D9613" s="1"/>
      <c r="E9613" s="986" t="s">
        <v>9583</v>
      </c>
      <c r="F9613" s="3"/>
      <c r="O9613"/>
      <c r="P9613"/>
      <c r="Q9613"/>
      <c r="U9613" s="969"/>
      <c r="V9613" s="38"/>
      <c r="W9613" s="38"/>
    </row>
    <row r="9614" spans="1:23" x14ac:dyDescent="0.35">
      <c r="A9614" s="1597">
        <v>70480</v>
      </c>
      <c r="B9614" s="1598">
        <v>1.25</v>
      </c>
      <c r="C9614" s="312" t="s">
        <v>10016</v>
      </c>
      <c r="D9614" s="1"/>
      <c r="E9614" s="986" t="s">
        <v>9583</v>
      </c>
      <c r="F9614" s="3"/>
      <c r="O9614"/>
      <c r="P9614"/>
      <c r="Q9614"/>
      <c r="U9614" s="969"/>
      <c r="V9614" s="38"/>
      <c r="W9614" s="38"/>
    </row>
    <row r="9615" spans="1:23" x14ac:dyDescent="0.35">
      <c r="A9615" s="1597">
        <v>70480</v>
      </c>
      <c r="B9615" s="1598">
        <v>1.25</v>
      </c>
      <c r="C9615" s="290" t="s">
        <v>7220</v>
      </c>
      <c r="D9615" s="1"/>
      <c r="E9615" s="986" t="s">
        <v>9583</v>
      </c>
      <c r="F9615" s="3"/>
      <c r="O9615"/>
      <c r="P9615"/>
      <c r="Q9615"/>
      <c r="U9615" s="969"/>
      <c r="V9615" s="38"/>
      <c r="W9615" s="38"/>
    </row>
    <row r="9616" spans="1:23" x14ac:dyDescent="0.35">
      <c r="A9616" s="1599">
        <v>70480</v>
      </c>
      <c r="B9616" s="1600">
        <v>1.25</v>
      </c>
      <c r="C9616" s="290" t="s">
        <v>2920</v>
      </c>
      <c r="D9616" s="1"/>
      <c r="E9616" s="986" t="s">
        <v>9583</v>
      </c>
      <c r="F9616" s="3"/>
      <c r="O9616"/>
      <c r="P9616"/>
      <c r="Q9616"/>
      <c r="U9616" s="969"/>
      <c r="V9616" s="38"/>
      <c r="W9616" s="38"/>
    </row>
    <row r="9617" spans="1:23" x14ac:dyDescent="0.35">
      <c r="A9617" s="1589">
        <v>70480</v>
      </c>
      <c r="B9617" s="1590">
        <v>1.25</v>
      </c>
      <c r="C9617" s="312" t="s">
        <v>2491</v>
      </c>
      <c r="D9617" s="1"/>
      <c r="E9617" s="986" t="s">
        <v>9583</v>
      </c>
      <c r="F9617" s="3"/>
      <c r="O9617"/>
      <c r="P9617"/>
      <c r="Q9617"/>
      <c r="U9617" s="969"/>
      <c r="V9617" s="38"/>
      <c r="W9617" s="38"/>
    </row>
    <row r="9618" spans="1:23" x14ac:dyDescent="0.35">
      <c r="A9618" s="1589">
        <v>70481</v>
      </c>
      <c r="B9618" s="1590">
        <v>1.1000000000000001</v>
      </c>
      <c r="C9618" s="312" t="s">
        <v>2896</v>
      </c>
      <c r="D9618" s="1"/>
      <c r="E9618" s="986" t="s">
        <v>9583</v>
      </c>
      <c r="F9618" s="3"/>
      <c r="O9618"/>
      <c r="P9618"/>
      <c r="Q9618"/>
      <c r="U9618" s="969"/>
      <c r="V9618" s="38"/>
      <c r="W9618" s="38"/>
    </row>
    <row r="9619" spans="1:23" x14ac:dyDescent="0.35">
      <c r="A9619" s="1589">
        <v>70481</v>
      </c>
      <c r="B9619" s="1590">
        <v>1.1000000000000001</v>
      </c>
      <c r="C9619" s="312" t="s">
        <v>9936</v>
      </c>
      <c r="D9619" s="1"/>
      <c r="E9619" s="986" t="s">
        <v>9583</v>
      </c>
      <c r="F9619" s="3"/>
      <c r="O9619"/>
      <c r="P9619"/>
      <c r="Q9619"/>
      <c r="U9619" s="969"/>
      <c r="V9619" s="38"/>
      <c r="W9619" s="38"/>
    </row>
    <row r="9620" spans="1:23" x14ac:dyDescent="0.35">
      <c r="A9620" s="1589">
        <v>70481</v>
      </c>
      <c r="B9620" s="1590">
        <v>1.1000000000000001</v>
      </c>
      <c r="C9620" s="312" t="s">
        <v>9937</v>
      </c>
      <c r="D9620" s="1"/>
      <c r="E9620" s="986" t="s">
        <v>9583</v>
      </c>
      <c r="F9620" s="3"/>
      <c r="O9620"/>
      <c r="P9620"/>
      <c r="Q9620"/>
      <c r="U9620" s="969"/>
      <c r="V9620" s="38"/>
      <c r="W9620" s="38"/>
    </row>
    <row r="9621" spans="1:23" x14ac:dyDescent="0.35">
      <c r="A9621" s="1589">
        <v>70481</v>
      </c>
      <c r="B9621" s="1590">
        <v>1.1000000000000001</v>
      </c>
      <c r="C9621" s="290" t="s">
        <v>9938</v>
      </c>
      <c r="D9621" s="1"/>
      <c r="E9621" s="986" t="s">
        <v>9583</v>
      </c>
      <c r="F9621" s="3"/>
      <c r="O9621"/>
      <c r="P9621"/>
      <c r="Q9621"/>
      <c r="U9621" s="969"/>
      <c r="V9621" s="38"/>
      <c r="W9621" s="38"/>
    </row>
    <row r="9622" spans="1:23" x14ac:dyDescent="0.35">
      <c r="A9622" s="1589">
        <v>70481</v>
      </c>
      <c r="B9622" s="1590">
        <v>1.1000000000000001</v>
      </c>
      <c r="C9622" s="312" t="s">
        <v>6647</v>
      </c>
      <c r="E9622" s="986" t="s">
        <v>9583</v>
      </c>
      <c r="F9622" s="3"/>
      <c r="O9622"/>
      <c r="P9622"/>
      <c r="Q9622"/>
      <c r="U9622" s="969"/>
      <c r="V9622" s="38"/>
      <c r="W9622" s="38"/>
    </row>
    <row r="9623" spans="1:23" x14ac:dyDescent="0.35">
      <c r="A9623" s="1599">
        <v>70481</v>
      </c>
      <c r="B9623" s="1600">
        <v>1.1000000000000001</v>
      </c>
      <c r="C9623" s="290" t="s">
        <v>2407</v>
      </c>
      <c r="D9623" s="1"/>
      <c r="E9623" s="986" t="s">
        <v>9583</v>
      </c>
      <c r="F9623" s="3"/>
      <c r="O9623"/>
      <c r="P9623"/>
      <c r="Q9623"/>
      <c r="U9623" s="969"/>
      <c r="V9623" s="38"/>
      <c r="W9623" s="38"/>
    </row>
    <row r="9624" spans="1:23" x14ac:dyDescent="0.35">
      <c r="A9624" s="1589">
        <v>70482</v>
      </c>
      <c r="B9624" s="1590">
        <v>1.24</v>
      </c>
      <c r="C9624" s="312" t="s">
        <v>2911</v>
      </c>
      <c r="D9624" s="1"/>
      <c r="E9624" s="986" t="s">
        <v>9583</v>
      </c>
      <c r="F9624" s="3"/>
      <c r="O9624"/>
      <c r="P9624"/>
      <c r="Q9624"/>
      <c r="U9624" s="969"/>
      <c r="V9624" s="38"/>
      <c r="W9624" s="38"/>
    </row>
    <row r="9625" spans="1:23" x14ac:dyDescent="0.35">
      <c r="A9625" s="1589">
        <v>70482</v>
      </c>
      <c r="B9625" s="1590">
        <v>1.24</v>
      </c>
      <c r="C9625" s="312" t="s">
        <v>10009</v>
      </c>
      <c r="D9625" s="1"/>
      <c r="E9625" s="986" t="s">
        <v>9583</v>
      </c>
      <c r="F9625" s="3"/>
      <c r="O9625"/>
      <c r="P9625"/>
      <c r="Q9625"/>
      <c r="U9625" s="969"/>
      <c r="V9625" s="38"/>
      <c r="W9625" s="38"/>
    </row>
    <row r="9626" spans="1:23" x14ac:dyDescent="0.35">
      <c r="A9626" s="1599">
        <v>70482</v>
      </c>
      <c r="B9626" s="1600">
        <v>1.24</v>
      </c>
      <c r="C9626" s="290" t="s">
        <v>10010</v>
      </c>
      <c r="D9626" s="1"/>
      <c r="E9626" s="986" t="s">
        <v>9583</v>
      </c>
      <c r="F9626" s="3"/>
      <c r="O9626"/>
      <c r="P9626"/>
      <c r="Q9626"/>
      <c r="U9626" s="969"/>
      <c r="V9626" s="38"/>
      <c r="W9626" s="38"/>
    </row>
    <row r="9627" spans="1:23" x14ac:dyDescent="0.35">
      <c r="A9627" s="1599">
        <v>70482</v>
      </c>
      <c r="B9627" s="1600">
        <v>1.24</v>
      </c>
      <c r="C9627" s="290" t="s">
        <v>2912</v>
      </c>
      <c r="D9627" s="1"/>
      <c r="E9627" s="986" t="s">
        <v>9583</v>
      </c>
      <c r="F9627" s="3"/>
      <c r="O9627"/>
      <c r="P9627"/>
      <c r="Q9627"/>
      <c r="U9627" s="969"/>
      <c r="V9627" s="38"/>
      <c r="W9627" s="38"/>
    </row>
    <row r="9628" spans="1:23" x14ac:dyDescent="0.35">
      <c r="A9628" s="1589">
        <v>70486</v>
      </c>
      <c r="B9628" s="1590">
        <v>0.83</v>
      </c>
      <c r="C9628" s="312" t="s">
        <v>9884</v>
      </c>
      <c r="D9628" s="1"/>
      <c r="E9628" s="986" t="s">
        <v>9583</v>
      </c>
      <c r="F9628" s="3"/>
      <c r="O9628"/>
      <c r="P9628"/>
      <c r="Q9628"/>
      <c r="U9628" s="969"/>
      <c r="V9628" s="38"/>
      <c r="W9628" s="38"/>
    </row>
    <row r="9629" spans="1:23" x14ac:dyDescent="0.35">
      <c r="A9629" s="1589">
        <v>70486</v>
      </c>
      <c r="B9629" s="1590">
        <v>0.83</v>
      </c>
      <c r="C9629" s="312" t="s">
        <v>2381</v>
      </c>
      <c r="D9629" s="1"/>
      <c r="E9629" s="986" t="s">
        <v>9583</v>
      </c>
      <c r="F9629" s="3"/>
      <c r="O9629"/>
      <c r="P9629"/>
      <c r="Q9629"/>
      <c r="U9629" s="969"/>
      <c r="V9629" s="38"/>
      <c r="W9629" s="38"/>
    </row>
    <row r="9630" spans="1:23" x14ac:dyDescent="0.35">
      <c r="A9630" s="1589">
        <v>70486</v>
      </c>
      <c r="B9630" s="1590">
        <v>0.83</v>
      </c>
      <c r="C9630" s="312" t="s">
        <v>2382</v>
      </c>
      <c r="D9630" s="1"/>
      <c r="E9630" s="986" t="s">
        <v>9583</v>
      </c>
      <c r="F9630" s="3"/>
      <c r="O9630"/>
      <c r="P9630"/>
      <c r="Q9630"/>
      <c r="U9630" s="969"/>
      <c r="V9630" s="38"/>
      <c r="W9630" s="38"/>
    </row>
    <row r="9631" spans="1:23" x14ac:dyDescent="0.35">
      <c r="A9631" s="1589">
        <v>70487</v>
      </c>
      <c r="B9631" s="1590">
        <v>1.1000000000000001</v>
      </c>
      <c r="C9631" s="312" t="s">
        <v>9939</v>
      </c>
      <c r="D9631" s="38"/>
      <c r="E9631" s="986" t="s">
        <v>9583</v>
      </c>
      <c r="F9631" s="1114"/>
      <c r="O9631"/>
      <c r="P9631"/>
      <c r="Q9631"/>
      <c r="U9631" s="969"/>
      <c r="V9631" s="38"/>
      <c r="W9631" s="38"/>
    </row>
    <row r="9632" spans="1:23" x14ac:dyDescent="0.35">
      <c r="A9632" s="1589">
        <v>70487</v>
      </c>
      <c r="B9632" s="1590">
        <v>1.1000000000000001</v>
      </c>
      <c r="C9632" s="312" t="s">
        <v>2408</v>
      </c>
      <c r="D9632" s="1"/>
      <c r="E9632" s="986" t="s">
        <v>9583</v>
      </c>
      <c r="F9632" s="3"/>
      <c r="O9632"/>
      <c r="P9632"/>
      <c r="Q9632"/>
      <c r="U9632" s="969"/>
      <c r="V9632" s="38"/>
      <c r="W9632" s="38"/>
    </row>
    <row r="9633" spans="1:23" x14ac:dyDescent="0.35">
      <c r="A9633" s="1589">
        <v>70488</v>
      </c>
      <c r="B9633" s="1590">
        <v>1.24</v>
      </c>
      <c r="C9633" s="312" t="s">
        <v>10011</v>
      </c>
      <c r="D9633" s="1"/>
      <c r="E9633" s="986" t="s">
        <v>9583</v>
      </c>
      <c r="F9633" s="3"/>
      <c r="O9633"/>
      <c r="P9633"/>
      <c r="Q9633"/>
      <c r="U9633" s="969"/>
      <c r="V9633" s="38"/>
      <c r="W9633" s="38"/>
    </row>
    <row r="9634" spans="1:23" x14ac:dyDescent="0.35">
      <c r="A9634" s="1589">
        <v>70488</v>
      </c>
      <c r="B9634" s="1590">
        <v>1.24</v>
      </c>
      <c r="C9634" s="312" t="s">
        <v>10012</v>
      </c>
      <c r="D9634" s="1"/>
      <c r="E9634" s="986" t="s">
        <v>9583</v>
      </c>
      <c r="F9634" s="3"/>
      <c r="O9634"/>
      <c r="P9634"/>
      <c r="Q9634"/>
      <c r="U9634" s="969"/>
      <c r="V9634" s="38"/>
      <c r="W9634" s="38"/>
    </row>
    <row r="9635" spans="1:23" x14ac:dyDescent="0.35">
      <c r="A9635" s="1589">
        <v>70490</v>
      </c>
      <c r="B9635" s="1590">
        <v>1.25</v>
      </c>
      <c r="C9635" s="290" t="s">
        <v>2492</v>
      </c>
      <c r="D9635" s="1"/>
      <c r="E9635" s="986" t="s">
        <v>9583</v>
      </c>
      <c r="F9635" s="3"/>
      <c r="O9635"/>
      <c r="P9635"/>
      <c r="Q9635"/>
      <c r="U9635" s="969"/>
      <c r="V9635" s="38"/>
      <c r="W9635" s="38"/>
    </row>
    <row r="9636" spans="1:23" x14ac:dyDescent="0.35">
      <c r="A9636" s="1589">
        <v>70490</v>
      </c>
      <c r="B9636" s="1590">
        <v>1.25</v>
      </c>
      <c r="C9636" s="290" t="s">
        <v>5344</v>
      </c>
      <c r="D9636" s="1"/>
      <c r="E9636" s="986" t="s">
        <v>9583</v>
      </c>
      <c r="F9636" s="3"/>
      <c r="O9636"/>
      <c r="P9636"/>
      <c r="Q9636"/>
      <c r="U9636" s="969"/>
      <c r="V9636" s="38"/>
      <c r="W9636" s="38"/>
    </row>
    <row r="9637" spans="1:23" x14ac:dyDescent="0.35">
      <c r="A9637" s="1589">
        <v>70491</v>
      </c>
      <c r="B9637" s="1590">
        <v>1.35</v>
      </c>
      <c r="C9637" s="312" t="s">
        <v>2528</v>
      </c>
      <c r="D9637" s="1"/>
      <c r="E9637" s="986" t="s">
        <v>9583</v>
      </c>
      <c r="F9637" s="3"/>
      <c r="O9637"/>
      <c r="P9637"/>
      <c r="Q9637"/>
      <c r="U9637" s="969"/>
      <c r="V9637" s="38"/>
      <c r="W9637" s="38"/>
    </row>
    <row r="9638" spans="1:23" x14ac:dyDescent="0.35">
      <c r="A9638" s="1589">
        <v>70491</v>
      </c>
      <c r="B9638" s="1590">
        <v>1.35</v>
      </c>
      <c r="C9638" s="312" t="s">
        <v>6851</v>
      </c>
      <c r="E9638" s="986" t="s">
        <v>9583</v>
      </c>
      <c r="F9638" s="3"/>
      <c r="O9638"/>
      <c r="P9638"/>
      <c r="Q9638"/>
      <c r="U9638" s="969"/>
      <c r="V9638" s="38"/>
      <c r="W9638" s="38"/>
    </row>
    <row r="9639" spans="1:23" x14ac:dyDescent="0.35">
      <c r="A9639" s="1589">
        <v>70492</v>
      </c>
      <c r="B9639" s="1590">
        <v>1.58</v>
      </c>
      <c r="C9639" s="312" t="s">
        <v>10107</v>
      </c>
      <c r="D9639" s="1"/>
      <c r="E9639" s="986" t="s">
        <v>9583</v>
      </c>
      <c r="F9639" s="3"/>
      <c r="O9639"/>
      <c r="P9639"/>
      <c r="Q9639"/>
      <c r="U9639" s="969"/>
      <c r="V9639" s="38"/>
      <c r="W9639" s="38"/>
    </row>
    <row r="9640" spans="1:23" x14ac:dyDescent="0.35">
      <c r="A9640" s="1589">
        <v>70492</v>
      </c>
      <c r="B9640" s="1590">
        <v>1.58</v>
      </c>
      <c r="C9640" s="312" t="s">
        <v>5380</v>
      </c>
      <c r="D9640" s="1"/>
      <c r="E9640" s="986" t="s">
        <v>9583</v>
      </c>
      <c r="F9640" s="3"/>
      <c r="O9640"/>
      <c r="P9640"/>
      <c r="Q9640"/>
      <c r="U9640" s="969"/>
      <c r="V9640" s="38"/>
      <c r="W9640" s="38"/>
    </row>
    <row r="9641" spans="1:23" x14ac:dyDescent="0.35">
      <c r="A9641" s="1589">
        <v>70496</v>
      </c>
      <c r="B9641" s="1590">
        <v>1.71</v>
      </c>
      <c r="C9641" s="312" t="s">
        <v>4118</v>
      </c>
      <c r="D9641" s="1"/>
      <c r="E9641" s="986" t="s">
        <v>9583</v>
      </c>
      <c r="F9641" s="3"/>
      <c r="O9641"/>
      <c r="P9641"/>
      <c r="Q9641"/>
      <c r="U9641" s="969"/>
      <c r="V9641" s="38"/>
      <c r="W9641" s="38"/>
    </row>
    <row r="9642" spans="1:23" x14ac:dyDescent="0.35">
      <c r="A9642" s="1589">
        <v>70496</v>
      </c>
      <c r="B9642" s="1590">
        <v>1.71</v>
      </c>
      <c r="C9642" s="312" t="s">
        <v>6702</v>
      </c>
      <c r="D9642" s="1"/>
      <c r="E9642" s="986" t="s">
        <v>9583</v>
      </c>
      <c r="F9642" s="3"/>
      <c r="O9642"/>
      <c r="P9642"/>
      <c r="Q9642"/>
      <c r="U9642" s="969"/>
      <c r="V9642" s="38"/>
      <c r="W9642" s="38"/>
    </row>
    <row r="9643" spans="1:23" x14ac:dyDescent="0.35">
      <c r="A9643" s="1589">
        <v>70498</v>
      </c>
      <c r="B9643" s="1590">
        <v>1.71</v>
      </c>
      <c r="C9643" s="312" t="s">
        <v>1420</v>
      </c>
      <c r="D9643" s="1"/>
      <c r="E9643" s="986" t="s">
        <v>9583</v>
      </c>
      <c r="F9643" s="3"/>
      <c r="O9643"/>
      <c r="P9643"/>
      <c r="Q9643"/>
      <c r="U9643" s="969"/>
      <c r="V9643" s="38"/>
      <c r="W9643" s="38"/>
    </row>
    <row r="9644" spans="1:23" x14ac:dyDescent="0.35">
      <c r="A9644" s="1589">
        <v>70540</v>
      </c>
      <c r="B9644" s="1590">
        <v>1.32</v>
      </c>
      <c r="C9644" s="312" t="s">
        <v>5345</v>
      </c>
      <c r="D9644" s="1"/>
      <c r="E9644" s="986" t="s">
        <v>9583</v>
      </c>
      <c r="F9644" s="3"/>
      <c r="O9644"/>
      <c r="P9644"/>
      <c r="Q9644"/>
      <c r="U9644" s="969"/>
      <c r="V9644" s="38"/>
      <c r="W9644" s="38"/>
    </row>
    <row r="9645" spans="1:23" x14ac:dyDescent="0.35">
      <c r="A9645" s="1589">
        <v>70542</v>
      </c>
      <c r="B9645" s="1590">
        <v>1.58</v>
      </c>
      <c r="C9645" s="312" t="s">
        <v>10108</v>
      </c>
      <c r="D9645" s="1"/>
      <c r="E9645" s="986" t="s">
        <v>9583</v>
      </c>
      <c r="F9645" s="3"/>
      <c r="O9645"/>
      <c r="P9645"/>
      <c r="Q9645"/>
      <c r="U9645" s="969"/>
      <c r="V9645" s="38"/>
      <c r="W9645" s="38"/>
    </row>
    <row r="9646" spans="1:23" x14ac:dyDescent="0.35">
      <c r="A9646" s="1589">
        <v>70542</v>
      </c>
      <c r="B9646" s="1590">
        <v>1.58</v>
      </c>
      <c r="C9646" s="312" t="s">
        <v>10108</v>
      </c>
      <c r="D9646" s="38"/>
      <c r="E9646" s="986" t="s">
        <v>9583</v>
      </c>
      <c r="F9646" s="3"/>
      <c r="O9646"/>
      <c r="P9646"/>
      <c r="Q9646"/>
      <c r="U9646" s="969"/>
      <c r="V9646" s="38"/>
      <c r="W9646" s="38"/>
    </row>
    <row r="9647" spans="1:23" x14ac:dyDescent="0.35">
      <c r="A9647" s="1589">
        <v>70543</v>
      </c>
      <c r="B9647" s="1590">
        <v>2.1</v>
      </c>
      <c r="C9647" s="312" t="s">
        <v>5415</v>
      </c>
      <c r="D9647" s="1"/>
      <c r="E9647" s="986" t="s">
        <v>9583</v>
      </c>
      <c r="F9647" s="3"/>
      <c r="O9647"/>
      <c r="P9647"/>
      <c r="Q9647"/>
      <c r="U9647" s="969"/>
      <c r="V9647" s="38"/>
      <c r="W9647" s="38"/>
    </row>
    <row r="9648" spans="1:23" x14ac:dyDescent="0.35">
      <c r="A9648" s="1589">
        <v>70544</v>
      </c>
      <c r="B9648" s="1590">
        <v>1.17</v>
      </c>
      <c r="C9648" s="312" t="s">
        <v>2441</v>
      </c>
      <c r="D9648" s="1"/>
      <c r="E9648" s="986" t="s">
        <v>9583</v>
      </c>
      <c r="F9648" s="3"/>
      <c r="O9648"/>
      <c r="P9648"/>
      <c r="Q9648"/>
      <c r="U9648" s="969"/>
      <c r="V9648" s="38"/>
      <c r="W9648" s="38"/>
    </row>
    <row r="9649" spans="1:23" x14ac:dyDescent="0.35">
      <c r="A9649" s="1589">
        <v>70544</v>
      </c>
      <c r="B9649" s="1590">
        <v>1.17</v>
      </c>
      <c r="C9649" s="312" t="s">
        <v>5335</v>
      </c>
      <c r="D9649" s="1"/>
      <c r="E9649" s="986" t="s">
        <v>9583</v>
      </c>
      <c r="F9649" s="3"/>
      <c r="O9649"/>
      <c r="P9649"/>
      <c r="Q9649"/>
      <c r="U9649" s="969"/>
      <c r="V9649" s="38"/>
      <c r="W9649" s="38"/>
    </row>
    <row r="9650" spans="1:23" x14ac:dyDescent="0.35">
      <c r="A9650" s="1589">
        <v>70545</v>
      </c>
      <c r="B9650" s="1590">
        <v>1.17</v>
      </c>
      <c r="C9650" s="312" t="s">
        <v>2442</v>
      </c>
      <c r="D9650" s="1"/>
      <c r="E9650" s="986" t="s">
        <v>9583</v>
      </c>
      <c r="F9650" s="3"/>
      <c r="O9650"/>
      <c r="P9650"/>
      <c r="Q9650"/>
      <c r="U9650" s="969"/>
      <c r="V9650" s="38"/>
      <c r="W9650" s="38"/>
    </row>
    <row r="9651" spans="1:23" x14ac:dyDescent="0.35">
      <c r="A9651" s="1589">
        <v>70546</v>
      </c>
      <c r="B9651" s="1590">
        <v>1.44</v>
      </c>
      <c r="C9651" s="312" t="s">
        <v>10098</v>
      </c>
      <c r="D9651" s="1"/>
      <c r="E9651" s="986" t="s">
        <v>9583</v>
      </c>
      <c r="F9651" s="3"/>
      <c r="O9651"/>
      <c r="P9651"/>
      <c r="Q9651"/>
      <c r="U9651" s="969"/>
      <c r="V9651" s="38"/>
      <c r="W9651" s="38"/>
    </row>
    <row r="9652" spans="1:23" x14ac:dyDescent="0.35">
      <c r="A9652" s="1589">
        <v>70547</v>
      </c>
      <c r="B9652" s="1590">
        <v>1.17</v>
      </c>
      <c r="C9652" s="290" t="s">
        <v>6650</v>
      </c>
      <c r="D9652" s="1"/>
      <c r="E9652" s="986" t="s">
        <v>9583</v>
      </c>
      <c r="F9652" s="3"/>
      <c r="O9652"/>
      <c r="P9652"/>
      <c r="Q9652"/>
      <c r="U9652" s="969"/>
      <c r="V9652" s="38"/>
      <c r="W9652" s="38"/>
    </row>
    <row r="9653" spans="1:23" x14ac:dyDescent="0.35">
      <c r="A9653" s="1589">
        <v>70548</v>
      </c>
      <c r="B9653" s="1590">
        <v>1.46</v>
      </c>
      <c r="C9653" s="290" t="s">
        <v>2547</v>
      </c>
      <c r="D9653" s="1"/>
      <c r="E9653" s="986" t="s">
        <v>9583</v>
      </c>
      <c r="F9653" s="3"/>
      <c r="O9653"/>
      <c r="P9653"/>
      <c r="Q9653"/>
      <c r="U9653" s="969"/>
      <c r="V9653" s="38"/>
      <c r="W9653" s="38"/>
    </row>
    <row r="9654" spans="1:23" x14ac:dyDescent="0.35">
      <c r="A9654" s="1599">
        <v>70549</v>
      </c>
      <c r="B9654" s="1600">
        <v>1.76</v>
      </c>
      <c r="C9654" s="290" t="s">
        <v>2597</v>
      </c>
      <c r="D9654" s="1"/>
      <c r="E9654" s="986" t="s">
        <v>9583</v>
      </c>
      <c r="F9654" s="1109"/>
      <c r="O9654"/>
      <c r="P9654"/>
      <c r="Q9654"/>
      <c r="U9654" s="969"/>
      <c r="V9654" s="38"/>
      <c r="W9654" s="38"/>
    </row>
    <row r="9655" spans="1:23" x14ac:dyDescent="0.35">
      <c r="A9655" s="1589">
        <v>70551</v>
      </c>
      <c r="B9655" s="1590">
        <v>1.44</v>
      </c>
      <c r="C9655" s="290" t="s">
        <v>6682</v>
      </c>
      <c r="D9655" s="1"/>
      <c r="E9655" s="986" t="s">
        <v>9583</v>
      </c>
      <c r="F9655" s="3"/>
      <c r="O9655"/>
      <c r="P9655"/>
      <c r="Q9655"/>
      <c r="U9655" s="969"/>
      <c r="V9655" s="38"/>
      <c r="W9655" s="38"/>
    </row>
    <row r="9656" spans="1:23" x14ac:dyDescent="0.35">
      <c r="A9656" s="1589">
        <v>70551</v>
      </c>
      <c r="B9656" s="1590">
        <v>1.44</v>
      </c>
      <c r="C9656" s="312" t="s">
        <v>2540</v>
      </c>
      <c r="D9656" s="1"/>
      <c r="E9656" s="986" t="s">
        <v>9583</v>
      </c>
      <c r="F9656" s="3"/>
      <c r="O9656"/>
      <c r="P9656"/>
      <c r="Q9656"/>
      <c r="U9656" s="969"/>
      <c r="V9656" s="38"/>
      <c r="W9656" s="38"/>
    </row>
    <row r="9657" spans="1:23" x14ac:dyDescent="0.35">
      <c r="A9657" s="1589">
        <v>70552</v>
      </c>
      <c r="B9657" s="1590">
        <v>1.74</v>
      </c>
      <c r="C9657" s="312" t="s">
        <v>5135</v>
      </c>
      <c r="D9657" s="1"/>
      <c r="E9657" s="986" t="s">
        <v>9583</v>
      </c>
      <c r="F9657" s="3"/>
      <c r="O9657"/>
      <c r="P9657"/>
      <c r="Q9657"/>
      <c r="U9657" s="969"/>
      <c r="V9657" s="38"/>
      <c r="W9657" s="38"/>
    </row>
    <row r="9658" spans="1:23" x14ac:dyDescent="0.35">
      <c r="A9658" s="1589">
        <v>70552</v>
      </c>
      <c r="B9658" s="1590">
        <v>1.74</v>
      </c>
      <c r="C9658" s="312" t="s">
        <v>2589</v>
      </c>
      <c r="E9658" s="986" t="s">
        <v>9583</v>
      </c>
      <c r="F9658" s="3"/>
      <c r="O9658"/>
      <c r="P9658"/>
      <c r="Q9658"/>
      <c r="U9658" s="969"/>
      <c r="V9658" s="38"/>
      <c r="W9658" s="38"/>
    </row>
    <row r="9659" spans="1:23" x14ac:dyDescent="0.35">
      <c r="A9659" s="1589">
        <v>70553</v>
      </c>
      <c r="B9659" s="1590">
        <v>2.23</v>
      </c>
      <c r="C9659" s="290" t="s">
        <v>6730</v>
      </c>
      <c r="D9659" s="1"/>
      <c r="E9659" s="986" t="s">
        <v>9583</v>
      </c>
      <c r="F9659" s="3"/>
      <c r="O9659"/>
      <c r="P9659"/>
      <c r="Q9659"/>
      <c r="U9659" s="969"/>
      <c r="V9659" s="38"/>
      <c r="W9659" s="38"/>
    </row>
    <row r="9660" spans="1:23" x14ac:dyDescent="0.35">
      <c r="A9660" s="1589">
        <v>70553</v>
      </c>
      <c r="B9660" s="1590">
        <v>2.23</v>
      </c>
      <c r="C9660" s="312" t="s">
        <v>10239</v>
      </c>
      <c r="D9660" s="1"/>
      <c r="E9660" s="986" t="s">
        <v>9583</v>
      </c>
      <c r="F9660" s="3"/>
      <c r="O9660"/>
      <c r="P9660"/>
      <c r="Q9660"/>
      <c r="U9660" s="969"/>
      <c r="V9660" s="38"/>
      <c r="W9660" s="38"/>
    </row>
    <row r="9661" spans="1:23" x14ac:dyDescent="0.35">
      <c r="A9661" s="1589">
        <v>71045</v>
      </c>
      <c r="B9661" s="1590">
        <v>0.18</v>
      </c>
      <c r="C9661" s="312" t="s">
        <v>5736</v>
      </c>
      <c r="D9661" s="1"/>
      <c r="E9661" s="986" t="s">
        <v>9583</v>
      </c>
      <c r="F9661" s="3"/>
      <c r="O9661"/>
      <c r="P9661"/>
      <c r="Q9661"/>
      <c r="U9661" s="969"/>
      <c r="V9661" s="38"/>
      <c r="W9661" s="38"/>
    </row>
    <row r="9662" spans="1:23" x14ac:dyDescent="0.35">
      <c r="A9662" s="1589">
        <v>71045</v>
      </c>
      <c r="B9662" s="1590">
        <v>0.18</v>
      </c>
      <c r="C9662" s="312" t="s">
        <v>9679</v>
      </c>
      <c r="D9662" s="1"/>
      <c r="E9662" s="986" t="s">
        <v>9583</v>
      </c>
      <c r="F9662" s="3"/>
      <c r="O9662"/>
      <c r="P9662"/>
      <c r="Q9662"/>
      <c r="U9662" s="969"/>
      <c r="V9662" s="38"/>
      <c r="W9662" s="38"/>
    </row>
    <row r="9663" spans="1:23" x14ac:dyDescent="0.35">
      <c r="A9663" s="1589">
        <v>71046</v>
      </c>
      <c r="B9663" s="1590">
        <v>0.21</v>
      </c>
      <c r="C9663" s="312" t="s">
        <v>9704</v>
      </c>
      <c r="D9663" s="1"/>
      <c r="E9663" s="986" t="s">
        <v>9583</v>
      </c>
      <c r="F9663" s="3"/>
      <c r="O9663"/>
      <c r="P9663"/>
      <c r="Q9663"/>
      <c r="U9663" s="969"/>
      <c r="V9663" s="38"/>
      <c r="W9663" s="38"/>
    </row>
    <row r="9664" spans="1:23" x14ac:dyDescent="0.35">
      <c r="A9664" s="1589">
        <v>71047</v>
      </c>
      <c r="B9664" s="1590">
        <v>0.26</v>
      </c>
      <c r="C9664" s="312" t="s">
        <v>9735</v>
      </c>
      <c r="D9664" s="1"/>
      <c r="E9664" s="986" t="s">
        <v>9583</v>
      </c>
      <c r="F9664" s="3"/>
      <c r="O9664"/>
      <c r="P9664"/>
      <c r="Q9664"/>
      <c r="U9664" s="969"/>
      <c r="V9664" s="38"/>
      <c r="W9664" s="38"/>
    </row>
    <row r="9665" spans="1:23" x14ac:dyDescent="0.35">
      <c r="A9665" s="1589">
        <v>71048</v>
      </c>
      <c r="B9665" s="1590">
        <v>0.3</v>
      </c>
      <c r="C9665" s="312" t="s">
        <v>9754</v>
      </c>
      <c r="D9665" s="1"/>
      <c r="E9665" s="986" t="s">
        <v>9583</v>
      </c>
      <c r="F9665" s="3"/>
      <c r="O9665"/>
      <c r="P9665"/>
      <c r="Q9665"/>
      <c r="U9665" s="969"/>
      <c r="V9665" s="38"/>
      <c r="W9665" s="38"/>
    </row>
    <row r="9666" spans="1:23" x14ac:dyDescent="0.35">
      <c r="A9666" s="1589">
        <v>71100</v>
      </c>
      <c r="B9666" s="1590">
        <v>0.21</v>
      </c>
      <c r="C9666" s="312" t="s">
        <v>9705</v>
      </c>
      <c r="D9666" s="1"/>
      <c r="E9666" s="986" t="s">
        <v>9583</v>
      </c>
      <c r="F9666" s="3"/>
      <c r="O9666"/>
      <c r="P9666"/>
      <c r="Q9666"/>
      <c r="U9666" s="969"/>
      <c r="V9666" s="38"/>
      <c r="W9666" s="38"/>
    </row>
    <row r="9667" spans="1:23" x14ac:dyDescent="0.35">
      <c r="A9667" s="1589">
        <v>71100</v>
      </c>
      <c r="B9667" s="1590">
        <v>0.21</v>
      </c>
      <c r="C9667" s="312" t="s">
        <v>9706</v>
      </c>
      <c r="D9667" s="1"/>
      <c r="E9667" s="986" t="s">
        <v>9583</v>
      </c>
      <c r="F9667" s="3"/>
      <c r="O9667"/>
      <c r="P9667"/>
      <c r="Q9667"/>
      <c r="U9667" s="969"/>
      <c r="V9667" s="38"/>
      <c r="W9667" s="38"/>
    </row>
    <row r="9668" spans="1:23" x14ac:dyDescent="0.35">
      <c r="A9668" s="1589">
        <v>71100</v>
      </c>
      <c r="B9668" s="1590">
        <v>0.21</v>
      </c>
      <c r="C9668" s="312" t="s">
        <v>9707</v>
      </c>
      <c r="D9668" s="1"/>
      <c r="E9668" s="986" t="s">
        <v>9583</v>
      </c>
      <c r="F9668" s="3"/>
      <c r="O9668"/>
      <c r="P9668"/>
      <c r="Q9668"/>
      <c r="U9668" s="969"/>
      <c r="V9668" s="38"/>
      <c r="W9668" s="38"/>
    </row>
    <row r="9669" spans="1:23" x14ac:dyDescent="0.35">
      <c r="A9669" s="1589">
        <v>71100</v>
      </c>
      <c r="B9669" s="1590">
        <v>0.21</v>
      </c>
      <c r="C9669" s="312" t="s">
        <v>9708</v>
      </c>
      <c r="D9669" s="1"/>
      <c r="E9669" s="986" t="s">
        <v>9583</v>
      </c>
      <c r="F9669" s="3"/>
      <c r="O9669"/>
      <c r="P9669"/>
      <c r="Q9669"/>
      <c r="U9669" s="969"/>
      <c r="V9669" s="38"/>
      <c r="W9669" s="38"/>
    </row>
    <row r="9670" spans="1:23" x14ac:dyDescent="0.35">
      <c r="A9670" s="1589">
        <v>71101</v>
      </c>
      <c r="B9670" s="1590">
        <v>0.26</v>
      </c>
      <c r="C9670" s="312" t="s">
        <v>9736</v>
      </c>
      <c r="D9670" s="1"/>
      <c r="E9670" s="986" t="s">
        <v>9583</v>
      </c>
      <c r="F9670" s="3"/>
      <c r="O9670"/>
      <c r="P9670"/>
      <c r="Q9670"/>
      <c r="U9670" s="969"/>
      <c r="V9670" s="38"/>
      <c r="W9670" s="38"/>
    </row>
    <row r="9671" spans="1:23" x14ac:dyDescent="0.35">
      <c r="A9671" s="1589">
        <v>71101</v>
      </c>
      <c r="B9671" s="1590">
        <v>0.26</v>
      </c>
      <c r="C9671" s="312" t="s">
        <v>9737</v>
      </c>
      <c r="D9671" s="1"/>
      <c r="E9671" s="986" t="s">
        <v>9583</v>
      </c>
      <c r="F9671" s="3"/>
      <c r="O9671"/>
      <c r="P9671"/>
      <c r="Q9671"/>
      <c r="U9671" s="969"/>
      <c r="V9671" s="38"/>
      <c r="W9671" s="38"/>
    </row>
    <row r="9672" spans="1:23" x14ac:dyDescent="0.35">
      <c r="A9672" s="1589">
        <v>71110</v>
      </c>
      <c r="B9672" s="1590">
        <v>0.28000000000000003</v>
      </c>
      <c r="C9672" s="312" t="s">
        <v>9299</v>
      </c>
      <c r="D9672" s="1"/>
      <c r="E9672" s="986" t="s">
        <v>9583</v>
      </c>
      <c r="F9672" s="3"/>
      <c r="O9672"/>
      <c r="P9672"/>
      <c r="Q9672"/>
      <c r="U9672" s="969"/>
      <c r="V9672" s="38"/>
      <c r="W9672" s="38"/>
    </row>
    <row r="9673" spans="1:23" x14ac:dyDescent="0.35">
      <c r="A9673" s="1589">
        <v>71111</v>
      </c>
      <c r="B9673" s="1590">
        <v>0.31</v>
      </c>
      <c r="C9673" s="312" t="s">
        <v>9759</v>
      </c>
      <c r="D9673" s="1"/>
      <c r="E9673" s="986" t="s">
        <v>9583</v>
      </c>
      <c r="F9673" s="3"/>
      <c r="O9673"/>
      <c r="P9673"/>
      <c r="Q9673"/>
      <c r="U9673" s="969"/>
      <c r="V9673" s="38"/>
      <c r="W9673" s="38"/>
    </row>
    <row r="9674" spans="1:23" x14ac:dyDescent="0.35">
      <c r="A9674" s="1589">
        <v>71120</v>
      </c>
      <c r="B9674" s="1590">
        <v>0.2</v>
      </c>
      <c r="C9674" s="312" t="s">
        <v>9702</v>
      </c>
      <c r="D9674" s="1"/>
      <c r="E9674" s="986" t="s">
        <v>9583</v>
      </c>
      <c r="F9674" s="3"/>
      <c r="O9674"/>
      <c r="P9674"/>
      <c r="Q9674"/>
      <c r="U9674" s="969"/>
      <c r="V9674" s="38"/>
      <c r="W9674" s="38"/>
    </row>
    <row r="9675" spans="1:23" x14ac:dyDescent="0.35">
      <c r="A9675" s="1589">
        <v>71130</v>
      </c>
      <c r="B9675" s="1590">
        <v>0.21</v>
      </c>
      <c r="C9675" s="312" t="s">
        <v>9709</v>
      </c>
      <c r="D9675" s="1"/>
      <c r="E9675" s="986" t="s">
        <v>9583</v>
      </c>
      <c r="F9675" s="3"/>
      <c r="O9675"/>
      <c r="P9675"/>
      <c r="Q9675"/>
      <c r="U9675" s="969"/>
      <c r="V9675" s="38"/>
      <c r="W9675" s="38"/>
    </row>
    <row r="9676" spans="1:23" x14ac:dyDescent="0.35">
      <c r="A9676" s="1589">
        <v>71250</v>
      </c>
      <c r="B9676" s="1590">
        <v>1.05</v>
      </c>
      <c r="C9676" s="312" t="s">
        <v>731</v>
      </c>
      <c r="D9676" s="1"/>
      <c r="E9676" s="986" t="s">
        <v>9583</v>
      </c>
      <c r="F9676" s="3"/>
      <c r="O9676"/>
      <c r="P9676"/>
      <c r="Q9676"/>
      <c r="U9676" s="969"/>
      <c r="V9676" s="38"/>
      <c r="W9676" s="38"/>
    </row>
    <row r="9677" spans="1:23" x14ac:dyDescent="0.35">
      <c r="A9677" s="1589">
        <v>71260</v>
      </c>
      <c r="B9677" s="1590">
        <v>1.1299999999999999</v>
      </c>
      <c r="C9677" s="312" t="s">
        <v>1118</v>
      </c>
      <c r="D9677" s="1"/>
      <c r="E9677" s="986" t="s">
        <v>9583</v>
      </c>
      <c r="F9677" s="3"/>
      <c r="O9677"/>
      <c r="P9677"/>
      <c r="Q9677"/>
      <c r="U9677" s="969"/>
      <c r="V9677" s="38"/>
      <c r="W9677" s="38"/>
    </row>
    <row r="9678" spans="1:23" x14ac:dyDescent="0.35">
      <c r="A9678" s="1594">
        <v>71260</v>
      </c>
      <c r="B9678" s="1595">
        <v>1.1299999999999999</v>
      </c>
      <c r="C9678" s="1596" t="s">
        <v>14086</v>
      </c>
      <c r="D9678" s="1"/>
      <c r="E9678" s="1" t="s">
        <v>9583</v>
      </c>
      <c r="F9678" s="3"/>
      <c r="O9678"/>
      <c r="P9678"/>
      <c r="Q9678"/>
      <c r="U9678" s="969"/>
      <c r="V9678" s="38"/>
      <c r="W9678" s="38"/>
    </row>
    <row r="9679" spans="1:23" x14ac:dyDescent="0.35">
      <c r="A9679" s="1589">
        <v>71270</v>
      </c>
      <c r="B9679" s="1590">
        <v>1.22</v>
      </c>
      <c r="C9679" s="312" t="s">
        <v>1136</v>
      </c>
      <c r="D9679" s="1"/>
      <c r="E9679" s="986" t="s">
        <v>9583</v>
      </c>
      <c r="F9679" s="3"/>
      <c r="O9679"/>
      <c r="P9679"/>
      <c r="Q9679"/>
      <c r="U9679" s="969"/>
      <c r="V9679" s="38"/>
      <c r="W9679" s="38"/>
    </row>
    <row r="9680" spans="1:23" x14ac:dyDescent="0.35">
      <c r="A9680" s="1589">
        <v>71271</v>
      </c>
      <c r="B9680" s="1590">
        <v>1.05</v>
      </c>
      <c r="C9680" s="290" t="s">
        <v>4230</v>
      </c>
      <c r="D9680" s="1"/>
      <c r="E9680" s="986" t="s">
        <v>9583</v>
      </c>
      <c r="F9680" s="3"/>
      <c r="O9680"/>
      <c r="P9680"/>
      <c r="Q9680"/>
      <c r="U9680" s="969"/>
      <c r="V9680" s="38"/>
      <c r="W9680" s="38"/>
    </row>
    <row r="9681" spans="1:23" x14ac:dyDescent="0.35">
      <c r="A9681" s="1589">
        <v>71275</v>
      </c>
      <c r="B9681" s="1590">
        <v>1.77</v>
      </c>
      <c r="C9681" s="290" t="s">
        <v>4133</v>
      </c>
      <c r="D9681" s="1"/>
      <c r="E9681" s="986" t="s">
        <v>9583</v>
      </c>
      <c r="F9681" s="3"/>
      <c r="O9681"/>
      <c r="P9681"/>
      <c r="Q9681"/>
      <c r="U9681" s="969"/>
      <c r="V9681" s="38"/>
      <c r="W9681" s="38"/>
    </row>
    <row r="9682" spans="1:23" x14ac:dyDescent="0.35">
      <c r="A9682" s="1589">
        <v>71550</v>
      </c>
      <c r="B9682" s="1590">
        <v>1.42</v>
      </c>
      <c r="C9682" s="312" t="s">
        <v>2531</v>
      </c>
      <c r="D9682" s="1"/>
      <c r="E9682" s="986" t="s">
        <v>9583</v>
      </c>
      <c r="F9682" s="3"/>
      <c r="O9682"/>
      <c r="P9682"/>
      <c r="Q9682"/>
      <c r="U9682" s="969"/>
      <c r="V9682" s="38"/>
      <c r="W9682" s="38"/>
    </row>
    <row r="9683" spans="1:23" x14ac:dyDescent="0.35">
      <c r="A9683" s="1589">
        <v>71551</v>
      </c>
      <c r="B9683" s="1590">
        <v>1.69</v>
      </c>
      <c r="C9683" s="312" t="s">
        <v>2580</v>
      </c>
      <c r="D9683" s="38"/>
      <c r="E9683" s="986" t="s">
        <v>9583</v>
      </c>
      <c r="F9683" s="3"/>
      <c r="O9683"/>
      <c r="P9683"/>
      <c r="Q9683"/>
      <c r="U9683" s="969"/>
      <c r="V9683" s="38"/>
      <c r="W9683" s="38"/>
    </row>
    <row r="9684" spans="1:23" x14ac:dyDescent="0.35">
      <c r="A9684" s="1589">
        <v>71552</v>
      </c>
      <c r="B9684" s="1590">
        <v>2.2000000000000002</v>
      </c>
      <c r="C9684" s="312" t="s">
        <v>10238</v>
      </c>
      <c r="D9684" s="1"/>
      <c r="E9684" s="986" t="s">
        <v>9583</v>
      </c>
      <c r="F9684" s="3"/>
      <c r="O9684"/>
      <c r="P9684"/>
      <c r="Q9684"/>
      <c r="U9684" s="969"/>
      <c r="V9684" s="38"/>
      <c r="W9684" s="38"/>
    </row>
    <row r="9685" spans="1:23" x14ac:dyDescent="0.35">
      <c r="A9685" s="1589">
        <v>71555</v>
      </c>
      <c r="B9685" s="1590">
        <v>1.76</v>
      </c>
      <c r="C9685" s="312" t="s">
        <v>6895</v>
      </c>
      <c r="D9685" s="1"/>
      <c r="E9685" s="986" t="s">
        <v>9583</v>
      </c>
      <c r="F9685" s="3"/>
      <c r="O9685"/>
      <c r="P9685"/>
      <c r="Q9685"/>
      <c r="U9685" s="969"/>
      <c r="V9685" s="38"/>
      <c r="W9685" s="38"/>
    </row>
    <row r="9686" spans="1:23" x14ac:dyDescent="0.35">
      <c r="A9686" s="1589">
        <v>72020</v>
      </c>
      <c r="B9686" s="1590">
        <v>0.16</v>
      </c>
      <c r="C9686" s="312" t="s">
        <v>9608</v>
      </c>
      <c r="D9686" s="1"/>
      <c r="E9686" s="986" t="s">
        <v>9583</v>
      </c>
      <c r="F9686" s="3"/>
      <c r="O9686"/>
      <c r="P9686"/>
      <c r="Q9686"/>
      <c r="U9686" s="969"/>
      <c r="V9686" s="38"/>
      <c r="W9686" s="38"/>
    </row>
    <row r="9687" spans="1:23" x14ac:dyDescent="0.35">
      <c r="A9687" s="1589">
        <v>72020</v>
      </c>
      <c r="B9687" s="1590">
        <v>0.16</v>
      </c>
      <c r="C9687" s="312" t="s">
        <v>9609</v>
      </c>
      <c r="D9687" s="1"/>
      <c r="E9687" s="986" t="s">
        <v>9583</v>
      </c>
      <c r="F9687" s="3"/>
      <c r="O9687"/>
      <c r="P9687"/>
      <c r="Q9687"/>
      <c r="U9687" s="969"/>
      <c r="V9687" s="38"/>
      <c r="W9687" s="38"/>
    </row>
    <row r="9688" spans="1:23" x14ac:dyDescent="0.35">
      <c r="A9688" s="1589">
        <v>72020</v>
      </c>
      <c r="B9688" s="1590">
        <v>0.16</v>
      </c>
      <c r="C9688" s="312" t="s">
        <v>9610</v>
      </c>
      <c r="D9688" s="1"/>
      <c r="E9688" s="986" t="s">
        <v>9583</v>
      </c>
      <c r="F9688" s="3"/>
      <c r="O9688"/>
      <c r="P9688"/>
      <c r="Q9688"/>
      <c r="U9688" s="969"/>
      <c r="V9688" s="38"/>
      <c r="W9688" s="38"/>
    </row>
    <row r="9689" spans="1:23" x14ac:dyDescent="0.35">
      <c r="A9689" s="1589">
        <v>72020</v>
      </c>
      <c r="B9689" s="1590">
        <v>0.16</v>
      </c>
      <c r="C9689" s="312" t="s">
        <v>9611</v>
      </c>
      <c r="D9689" s="1"/>
      <c r="E9689" s="986" t="s">
        <v>9583</v>
      </c>
      <c r="F9689" s="3"/>
      <c r="O9689"/>
      <c r="P9689"/>
      <c r="Q9689"/>
      <c r="U9689" s="969"/>
      <c r="V9689" s="38"/>
      <c r="W9689" s="38"/>
    </row>
    <row r="9690" spans="1:23" x14ac:dyDescent="0.35">
      <c r="A9690" s="1589">
        <v>72040</v>
      </c>
      <c r="B9690" s="1590">
        <v>0.21</v>
      </c>
      <c r="C9690" s="312" t="s">
        <v>9710</v>
      </c>
      <c r="D9690" s="1"/>
      <c r="E9690" s="986" t="s">
        <v>9583</v>
      </c>
      <c r="F9690" s="3"/>
      <c r="O9690"/>
      <c r="P9690"/>
      <c r="Q9690"/>
      <c r="U9690" s="969"/>
      <c r="V9690" s="38"/>
      <c r="W9690" s="38"/>
    </row>
    <row r="9691" spans="1:23" x14ac:dyDescent="0.35">
      <c r="A9691" s="1589">
        <v>72050</v>
      </c>
      <c r="B9691" s="1590">
        <v>0.26</v>
      </c>
      <c r="C9691" s="312" t="s">
        <v>9738</v>
      </c>
      <c r="D9691" s="1"/>
      <c r="E9691" s="986" t="s">
        <v>9583</v>
      </c>
      <c r="F9691" s="3"/>
      <c r="O9691"/>
      <c r="P9691"/>
      <c r="Q9691"/>
      <c r="U9691" s="969"/>
      <c r="V9691" s="38"/>
      <c r="W9691" s="38"/>
    </row>
    <row r="9692" spans="1:23" x14ac:dyDescent="0.35">
      <c r="A9692" s="1589">
        <v>72052</v>
      </c>
      <c r="B9692" s="1590">
        <v>0.28999999999999998</v>
      </c>
      <c r="C9692" s="312" t="s">
        <v>9750</v>
      </c>
      <c r="D9692" s="1"/>
      <c r="E9692" s="986" t="s">
        <v>9583</v>
      </c>
      <c r="F9692" s="3"/>
      <c r="O9692"/>
      <c r="P9692"/>
      <c r="Q9692"/>
      <c r="U9692" s="969"/>
      <c r="V9692" s="38"/>
      <c r="W9692" s="38"/>
    </row>
    <row r="9693" spans="1:23" x14ac:dyDescent="0.35">
      <c r="A9693" s="1589">
        <v>72070</v>
      </c>
      <c r="B9693" s="1590">
        <v>0.2</v>
      </c>
      <c r="C9693" s="312" t="s">
        <v>281</v>
      </c>
      <c r="D9693" s="1"/>
      <c r="E9693" s="986" t="s">
        <v>9583</v>
      </c>
      <c r="F9693" s="3"/>
      <c r="O9693"/>
      <c r="P9693"/>
      <c r="Q9693"/>
      <c r="U9693" s="969"/>
      <c r="V9693" s="38"/>
      <c r="W9693" s="38"/>
    </row>
    <row r="9694" spans="1:23" x14ac:dyDescent="0.35">
      <c r="A9694" s="1599">
        <v>72072</v>
      </c>
      <c r="B9694" s="1600">
        <v>0.22</v>
      </c>
      <c r="C9694" s="312" t="s">
        <v>9721</v>
      </c>
      <c r="D9694" s="1"/>
      <c r="E9694" s="986" t="s">
        <v>9583</v>
      </c>
      <c r="F9694" s="3"/>
      <c r="O9694"/>
      <c r="P9694"/>
      <c r="Q9694"/>
      <c r="U9694" s="969"/>
      <c r="V9694" s="38"/>
      <c r="W9694" s="38"/>
    </row>
    <row r="9695" spans="1:23" x14ac:dyDescent="0.35">
      <c r="A9695" s="1589">
        <v>72074</v>
      </c>
      <c r="B9695" s="1590">
        <v>0.24</v>
      </c>
      <c r="C9695" s="312" t="s">
        <v>9729</v>
      </c>
      <c r="D9695" s="1"/>
      <c r="E9695" s="986" t="s">
        <v>9583</v>
      </c>
      <c r="F9695" s="3"/>
      <c r="O9695"/>
      <c r="P9695"/>
      <c r="Q9695"/>
      <c r="U9695" s="969"/>
      <c r="V9695" s="38"/>
      <c r="W9695" s="38"/>
    </row>
    <row r="9696" spans="1:23" x14ac:dyDescent="0.35">
      <c r="A9696" s="1589">
        <v>72081</v>
      </c>
      <c r="B9696" s="1590">
        <v>0.25</v>
      </c>
      <c r="C9696" s="312" t="s">
        <v>9733</v>
      </c>
      <c r="D9696" s="38"/>
      <c r="E9696" s="986" t="s">
        <v>9583</v>
      </c>
      <c r="F9696" s="3"/>
      <c r="O9696"/>
      <c r="P9696"/>
      <c r="Q9696"/>
      <c r="U9696" s="969"/>
      <c r="V9696" s="38"/>
      <c r="W9696" s="38"/>
    </row>
    <row r="9697" spans="1:23" x14ac:dyDescent="0.35">
      <c r="A9697" s="1589">
        <v>72082</v>
      </c>
      <c r="B9697" s="1590">
        <v>0.3</v>
      </c>
      <c r="C9697" s="312" t="s">
        <v>9755</v>
      </c>
      <c r="D9697" s="1"/>
      <c r="E9697" s="986" t="s">
        <v>9583</v>
      </c>
      <c r="F9697" s="3"/>
      <c r="O9697"/>
      <c r="P9697"/>
      <c r="Q9697"/>
      <c r="U9697" s="969"/>
      <c r="V9697" s="38"/>
      <c r="W9697" s="38"/>
    </row>
    <row r="9698" spans="1:23" x14ac:dyDescent="0.35">
      <c r="A9698" s="1589">
        <v>72083</v>
      </c>
      <c r="B9698" s="1590">
        <v>0.34</v>
      </c>
      <c r="C9698" s="312" t="s">
        <v>9777</v>
      </c>
      <c r="D9698" s="1"/>
      <c r="E9698" s="986" t="s">
        <v>9583</v>
      </c>
      <c r="F9698" s="3"/>
      <c r="O9698"/>
      <c r="P9698"/>
      <c r="Q9698"/>
      <c r="U9698" s="969"/>
      <c r="V9698" s="38"/>
      <c r="W9698" s="38"/>
    </row>
    <row r="9699" spans="1:23" x14ac:dyDescent="0.35">
      <c r="A9699" s="1589">
        <v>72084</v>
      </c>
      <c r="B9699" s="1590">
        <v>0.4</v>
      </c>
      <c r="C9699" s="312" t="s">
        <v>9789</v>
      </c>
      <c r="D9699" s="1"/>
      <c r="E9699" s="986" t="s">
        <v>9583</v>
      </c>
      <c r="F9699" s="3"/>
      <c r="O9699"/>
      <c r="P9699"/>
      <c r="Q9699"/>
      <c r="U9699" s="969"/>
      <c r="V9699" s="38"/>
      <c r="W9699" s="38"/>
    </row>
    <row r="9700" spans="1:23" x14ac:dyDescent="0.35">
      <c r="A9700" s="1589">
        <v>72100</v>
      </c>
      <c r="B9700" s="1590">
        <v>0.21</v>
      </c>
      <c r="C9700" s="312" t="s">
        <v>9711</v>
      </c>
      <c r="D9700" s="1"/>
      <c r="E9700" s="986" t="s">
        <v>9583</v>
      </c>
      <c r="F9700" s="3"/>
      <c r="O9700"/>
      <c r="P9700"/>
      <c r="Q9700"/>
      <c r="U9700" s="969"/>
      <c r="V9700" s="38"/>
      <c r="W9700" s="38"/>
    </row>
    <row r="9701" spans="1:23" x14ac:dyDescent="0.35">
      <c r="A9701" s="1589">
        <v>72110</v>
      </c>
      <c r="B9701" s="1590">
        <v>0.25</v>
      </c>
      <c r="C9701" s="312" t="s">
        <v>9734</v>
      </c>
      <c r="D9701" s="1"/>
      <c r="E9701" s="986" t="s">
        <v>9583</v>
      </c>
      <c r="F9701" s="3"/>
      <c r="O9701"/>
      <c r="P9701"/>
      <c r="Q9701"/>
      <c r="U9701" s="969"/>
      <c r="V9701" s="38"/>
      <c r="W9701" s="38"/>
    </row>
    <row r="9702" spans="1:23" x14ac:dyDescent="0.35">
      <c r="A9702" s="1589">
        <v>72114</v>
      </c>
      <c r="B9702" s="1590">
        <v>0.28999999999999998</v>
      </c>
      <c r="C9702" s="312" t="s">
        <v>9751</v>
      </c>
      <c r="D9702" s="1"/>
      <c r="E9702" s="986" t="s">
        <v>9583</v>
      </c>
      <c r="F9702" s="3"/>
      <c r="O9702"/>
      <c r="P9702"/>
      <c r="Q9702"/>
      <c r="U9702" s="969"/>
      <c r="V9702" s="38"/>
      <c r="W9702" s="38"/>
    </row>
    <row r="9703" spans="1:23" x14ac:dyDescent="0.35">
      <c r="A9703" s="1589">
        <v>72114</v>
      </c>
      <c r="B9703" s="1590">
        <v>0.28999999999999998</v>
      </c>
      <c r="C9703" s="312" t="s">
        <v>9752</v>
      </c>
      <c r="D9703" s="1"/>
      <c r="E9703" s="986" t="s">
        <v>9583</v>
      </c>
      <c r="F9703" s="3"/>
      <c r="O9703"/>
      <c r="P9703"/>
      <c r="Q9703"/>
      <c r="U9703" s="969"/>
      <c r="V9703" s="38"/>
      <c r="W9703" s="38"/>
    </row>
    <row r="9704" spans="1:23" x14ac:dyDescent="0.35">
      <c r="A9704" s="1589">
        <v>72120</v>
      </c>
      <c r="B9704" s="1590">
        <v>0.21</v>
      </c>
      <c r="C9704" s="312" t="s">
        <v>9712</v>
      </c>
      <c r="D9704" s="1"/>
      <c r="E9704" s="986" t="s">
        <v>9583</v>
      </c>
      <c r="F9704" s="3"/>
      <c r="O9704"/>
      <c r="P9704"/>
      <c r="Q9704"/>
      <c r="U9704" s="969"/>
      <c r="V9704" s="38"/>
      <c r="W9704" s="38"/>
    </row>
    <row r="9705" spans="1:23" x14ac:dyDescent="0.35">
      <c r="A9705" s="1589">
        <v>72125</v>
      </c>
      <c r="B9705" s="1590">
        <v>0.98</v>
      </c>
      <c r="C9705" s="290" t="s">
        <v>8483</v>
      </c>
      <c r="D9705" s="38"/>
      <c r="E9705" s="986" t="s">
        <v>9583</v>
      </c>
      <c r="F9705" s="3"/>
      <c r="O9705"/>
      <c r="P9705"/>
      <c r="Q9705"/>
      <c r="U9705" s="969"/>
      <c r="V9705" s="38"/>
      <c r="W9705" s="38"/>
    </row>
    <row r="9706" spans="1:23" x14ac:dyDescent="0.35">
      <c r="A9706" s="1589">
        <v>72126</v>
      </c>
      <c r="B9706" s="1590">
        <v>1.19</v>
      </c>
      <c r="C9706" s="290" t="s">
        <v>9971</v>
      </c>
      <c r="D9706" s="1"/>
      <c r="E9706" s="986" t="s">
        <v>9583</v>
      </c>
      <c r="F9706" s="3"/>
      <c r="O9706"/>
      <c r="P9706"/>
      <c r="Q9706"/>
      <c r="U9706" s="969"/>
      <c r="V9706" s="38"/>
      <c r="W9706" s="38"/>
    </row>
    <row r="9707" spans="1:23" x14ac:dyDescent="0.35">
      <c r="A9707" s="1589">
        <v>72127</v>
      </c>
      <c r="B9707" s="1590">
        <v>1.24</v>
      </c>
      <c r="C9707" s="312" t="s">
        <v>5341</v>
      </c>
      <c r="D9707" s="1"/>
      <c r="E9707" s="986" t="s">
        <v>9583</v>
      </c>
      <c r="F9707" s="3"/>
      <c r="O9707"/>
      <c r="P9707"/>
      <c r="Q9707"/>
      <c r="U9707" s="969"/>
      <c r="V9707" s="38"/>
      <c r="W9707" s="38"/>
    </row>
    <row r="9708" spans="1:23" x14ac:dyDescent="0.35">
      <c r="A9708" s="1589">
        <v>72128</v>
      </c>
      <c r="B9708" s="1590">
        <v>0.98</v>
      </c>
      <c r="C9708" s="312" t="s">
        <v>9897</v>
      </c>
      <c r="D9708" s="1"/>
      <c r="E9708" s="986" t="s">
        <v>9583</v>
      </c>
      <c r="F9708" s="3"/>
      <c r="O9708"/>
      <c r="P9708"/>
      <c r="Q9708"/>
      <c r="U9708" s="969"/>
      <c r="V9708" s="38"/>
      <c r="W9708" s="38"/>
    </row>
    <row r="9709" spans="1:23" x14ac:dyDescent="0.35">
      <c r="A9709" s="1589">
        <v>72128</v>
      </c>
      <c r="B9709" s="1590">
        <v>0.98</v>
      </c>
      <c r="C9709" s="312" t="s">
        <v>9898</v>
      </c>
      <c r="D9709" s="1"/>
      <c r="E9709" s="986" t="s">
        <v>9583</v>
      </c>
      <c r="F9709" s="3"/>
      <c r="O9709"/>
      <c r="P9709"/>
      <c r="Q9709"/>
      <c r="U9709" s="969"/>
      <c r="V9709" s="38"/>
      <c r="W9709" s="38"/>
    </row>
    <row r="9710" spans="1:23" x14ac:dyDescent="0.35">
      <c r="A9710" s="1589">
        <v>72129</v>
      </c>
      <c r="B9710" s="1590">
        <v>1.19</v>
      </c>
      <c r="C9710" s="312" t="s">
        <v>9972</v>
      </c>
      <c r="D9710" s="1"/>
      <c r="E9710" s="986" t="s">
        <v>9583</v>
      </c>
      <c r="F9710" s="1195"/>
      <c r="O9710"/>
      <c r="P9710"/>
      <c r="Q9710"/>
      <c r="U9710" s="969"/>
      <c r="V9710" s="38"/>
      <c r="W9710" s="38"/>
    </row>
    <row r="9711" spans="1:23" x14ac:dyDescent="0.35">
      <c r="A9711" s="1589">
        <v>72129</v>
      </c>
      <c r="B9711" s="1590">
        <v>1.19</v>
      </c>
      <c r="C9711" s="312" t="s">
        <v>9973</v>
      </c>
      <c r="D9711" s="1"/>
      <c r="E9711" s="986" t="s">
        <v>9583</v>
      </c>
      <c r="F9711" s="3"/>
      <c r="O9711"/>
      <c r="P9711"/>
      <c r="Q9711"/>
      <c r="U9711" s="969"/>
      <c r="V9711" s="38"/>
      <c r="W9711" s="38"/>
    </row>
    <row r="9712" spans="1:23" x14ac:dyDescent="0.35">
      <c r="A9712" s="1589">
        <v>72130</v>
      </c>
      <c r="B9712" s="1590">
        <v>1.24</v>
      </c>
      <c r="C9712" s="312" t="s">
        <v>10013</v>
      </c>
      <c r="D9712" s="1"/>
      <c r="E9712" s="986" t="s">
        <v>9583</v>
      </c>
      <c r="F9712" s="3"/>
      <c r="O9712"/>
      <c r="P9712"/>
      <c r="Q9712"/>
      <c r="U9712" s="969"/>
      <c r="V9712" s="38"/>
      <c r="W9712" s="38"/>
    </row>
    <row r="9713" spans="1:23" x14ac:dyDescent="0.35">
      <c r="A9713" s="1589">
        <v>72130</v>
      </c>
      <c r="B9713" s="1590">
        <v>1.24</v>
      </c>
      <c r="C9713" s="312" t="s">
        <v>10014</v>
      </c>
      <c r="D9713" s="1"/>
      <c r="E9713" s="986" t="s">
        <v>9583</v>
      </c>
      <c r="F9713" s="3"/>
      <c r="O9713"/>
      <c r="P9713"/>
      <c r="Q9713"/>
      <c r="U9713" s="969"/>
      <c r="V9713" s="38"/>
      <c r="W9713" s="38"/>
    </row>
    <row r="9714" spans="1:23" x14ac:dyDescent="0.35">
      <c r="A9714" s="1589">
        <v>72131</v>
      </c>
      <c r="B9714" s="1590">
        <v>0.98</v>
      </c>
      <c r="C9714" s="312" t="s">
        <v>9899</v>
      </c>
      <c r="D9714" s="1"/>
      <c r="E9714" s="986" t="s">
        <v>9583</v>
      </c>
      <c r="F9714" s="3"/>
      <c r="O9714"/>
      <c r="P9714"/>
      <c r="Q9714"/>
      <c r="U9714" s="969"/>
      <c r="V9714" s="38"/>
      <c r="W9714" s="38"/>
    </row>
    <row r="9715" spans="1:23" x14ac:dyDescent="0.35">
      <c r="A9715" s="1589">
        <v>72131</v>
      </c>
      <c r="B9715" s="1590">
        <v>0.98</v>
      </c>
      <c r="C9715" s="312" t="s">
        <v>2390</v>
      </c>
      <c r="D9715" s="1"/>
      <c r="E9715" s="986" t="s">
        <v>9583</v>
      </c>
      <c r="F9715" s="3"/>
      <c r="O9715"/>
      <c r="P9715"/>
      <c r="Q9715"/>
      <c r="U9715" s="969"/>
      <c r="V9715" s="38"/>
      <c r="W9715" s="38"/>
    </row>
    <row r="9716" spans="1:23" x14ac:dyDescent="0.35">
      <c r="A9716" s="1589">
        <v>72132</v>
      </c>
      <c r="B9716" s="1590">
        <v>1.19</v>
      </c>
      <c r="C9716" s="290" t="s">
        <v>9974</v>
      </c>
      <c r="D9716" s="1"/>
      <c r="E9716" s="986" t="s">
        <v>9583</v>
      </c>
      <c r="F9716" s="3"/>
      <c r="O9716"/>
      <c r="P9716"/>
      <c r="Q9716"/>
      <c r="U9716" s="969"/>
      <c r="V9716" s="38"/>
      <c r="W9716" s="38"/>
    </row>
    <row r="9717" spans="1:23" x14ac:dyDescent="0.35">
      <c r="A9717" s="1599">
        <v>72132</v>
      </c>
      <c r="B9717" s="1600">
        <v>1.19</v>
      </c>
      <c r="C9717" s="312" t="s">
        <v>2447</v>
      </c>
      <c r="D9717" s="1"/>
      <c r="E9717" s="986" t="s">
        <v>9583</v>
      </c>
      <c r="F9717" s="3"/>
      <c r="O9717"/>
      <c r="P9717"/>
      <c r="Q9717"/>
      <c r="U9717" s="969"/>
      <c r="V9717" s="38"/>
      <c r="W9717" s="38"/>
    </row>
    <row r="9718" spans="1:23" x14ac:dyDescent="0.35">
      <c r="A9718" s="1589">
        <v>72132</v>
      </c>
      <c r="B9718" s="1590">
        <v>1.19</v>
      </c>
      <c r="C9718" s="290" t="s">
        <v>9975</v>
      </c>
      <c r="D9718" s="1"/>
      <c r="E9718" s="986" t="s">
        <v>9583</v>
      </c>
      <c r="F9718" s="3"/>
      <c r="O9718"/>
      <c r="P9718"/>
      <c r="Q9718"/>
      <c r="U9718" s="969"/>
      <c r="V9718" s="38"/>
      <c r="W9718" s="38"/>
    </row>
    <row r="9719" spans="1:23" x14ac:dyDescent="0.35">
      <c r="A9719" s="1589">
        <v>72133</v>
      </c>
      <c r="B9719" s="1590">
        <v>1.24</v>
      </c>
      <c r="C9719" s="312" t="s">
        <v>10015</v>
      </c>
      <c r="D9719" s="1"/>
      <c r="E9719" s="986" t="s">
        <v>9583</v>
      </c>
      <c r="F9719" s="3"/>
      <c r="O9719"/>
      <c r="P9719"/>
      <c r="Q9719"/>
      <c r="U9719" s="969"/>
      <c r="V9719" s="38"/>
      <c r="W9719" s="38"/>
    </row>
    <row r="9720" spans="1:23" x14ac:dyDescent="0.35">
      <c r="A9720" s="1599">
        <v>72133</v>
      </c>
      <c r="B9720" s="1600">
        <v>1.24</v>
      </c>
      <c r="C9720" s="312" t="s">
        <v>2918</v>
      </c>
      <c r="D9720" s="1"/>
      <c r="E9720" s="986" t="s">
        <v>9583</v>
      </c>
      <c r="F9720" s="3"/>
      <c r="O9720"/>
      <c r="P9720"/>
      <c r="Q9720"/>
      <c r="U9720" s="969"/>
      <c r="V9720" s="38"/>
      <c r="W9720" s="38"/>
    </row>
    <row r="9721" spans="1:23" x14ac:dyDescent="0.35">
      <c r="A9721" s="1589">
        <v>72141</v>
      </c>
      <c r="B9721" s="1590">
        <v>1.44</v>
      </c>
      <c r="C9721" s="312" t="s">
        <v>10099</v>
      </c>
      <c r="D9721" s="1"/>
      <c r="E9721" s="986" t="s">
        <v>9583</v>
      </c>
      <c r="F9721" s="3"/>
      <c r="O9721"/>
      <c r="P9721"/>
      <c r="Q9721"/>
      <c r="U9721" s="969"/>
      <c r="V9721" s="38"/>
      <c r="W9721" s="38"/>
    </row>
    <row r="9722" spans="1:23" x14ac:dyDescent="0.35">
      <c r="A9722" s="1589">
        <v>72141</v>
      </c>
      <c r="B9722" s="1590">
        <v>1.44</v>
      </c>
      <c r="C9722" s="312" t="s">
        <v>2543</v>
      </c>
      <c r="D9722" s="1"/>
      <c r="E9722" s="986" t="s">
        <v>9583</v>
      </c>
      <c r="F9722" s="3"/>
      <c r="O9722"/>
      <c r="P9722"/>
      <c r="Q9722"/>
      <c r="U9722" s="969"/>
      <c r="V9722" s="38"/>
      <c r="W9722" s="38"/>
    </row>
    <row r="9723" spans="1:23" x14ac:dyDescent="0.35">
      <c r="A9723" s="1589">
        <v>72142</v>
      </c>
      <c r="B9723" s="1590">
        <v>1.74</v>
      </c>
      <c r="C9723" s="312" t="s">
        <v>10162</v>
      </c>
      <c r="D9723" s="1"/>
      <c r="E9723" s="986" t="s">
        <v>9583</v>
      </c>
      <c r="F9723" s="3"/>
      <c r="O9723"/>
      <c r="P9723"/>
      <c r="Q9723"/>
      <c r="U9723" s="969"/>
      <c r="V9723" s="38"/>
      <c r="W9723" s="38"/>
    </row>
    <row r="9724" spans="1:23" x14ac:dyDescent="0.35">
      <c r="A9724" s="1589">
        <v>72142</v>
      </c>
      <c r="B9724" s="1590">
        <v>1.74</v>
      </c>
      <c r="C9724" s="312" t="s">
        <v>5404</v>
      </c>
      <c r="D9724" s="1"/>
      <c r="E9724" s="986" t="s">
        <v>9583</v>
      </c>
      <c r="F9724" s="3"/>
      <c r="O9724"/>
      <c r="P9724"/>
      <c r="Q9724"/>
      <c r="U9724" s="969"/>
      <c r="V9724" s="38"/>
      <c r="W9724" s="38"/>
    </row>
    <row r="9725" spans="1:23" x14ac:dyDescent="0.35">
      <c r="A9725" s="1589">
        <v>72146</v>
      </c>
      <c r="B9725" s="1590">
        <v>1.44</v>
      </c>
      <c r="C9725" s="290" t="s">
        <v>10100</v>
      </c>
      <c r="D9725" s="1"/>
      <c r="E9725" s="986" t="s">
        <v>9583</v>
      </c>
      <c r="F9725" s="3"/>
      <c r="O9725"/>
      <c r="P9725"/>
      <c r="Q9725"/>
      <c r="U9725" s="969"/>
      <c r="V9725" s="38"/>
      <c r="W9725" s="38"/>
    </row>
    <row r="9726" spans="1:23" x14ac:dyDescent="0.35">
      <c r="A9726" s="1589">
        <v>72146</v>
      </c>
      <c r="B9726" s="1590">
        <v>1.44</v>
      </c>
      <c r="C9726" s="312" t="s">
        <v>2544</v>
      </c>
      <c r="D9726" s="1"/>
      <c r="E9726" s="986" t="s">
        <v>9583</v>
      </c>
      <c r="O9726"/>
      <c r="P9726"/>
      <c r="Q9726"/>
      <c r="U9726" s="969"/>
      <c r="V9726" s="38"/>
      <c r="W9726" s="38"/>
    </row>
    <row r="9727" spans="1:23" x14ac:dyDescent="0.35">
      <c r="A9727" s="1589">
        <v>72147</v>
      </c>
      <c r="B9727" s="1590">
        <v>1.74</v>
      </c>
      <c r="C9727" s="290" t="s">
        <v>10163</v>
      </c>
      <c r="D9727" s="1"/>
      <c r="E9727" s="986" t="s">
        <v>9583</v>
      </c>
      <c r="F9727" s="3"/>
      <c r="O9727"/>
      <c r="P9727"/>
      <c r="Q9727"/>
      <c r="U9727" s="969"/>
      <c r="V9727" s="38"/>
      <c r="W9727" s="38"/>
    </row>
    <row r="9728" spans="1:23" x14ac:dyDescent="0.35">
      <c r="A9728" s="1589">
        <v>72147</v>
      </c>
      <c r="B9728" s="1590">
        <v>1.74</v>
      </c>
      <c r="C9728" s="312" t="s">
        <v>2593</v>
      </c>
      <c r="D9728" s="1"/>
      <c r="E9728" s="986" t="s">
        <v>9583</v>
      </c>
      <c r="F9728" s="1227"/>
      <c r="O9728"/>
      <c r="P9728"/>
      <c r="Q9728"/>
      <c r="U9728" s="969"/>
      <c r="V9728" s="38"/>
      <c r="W9728" s="38"/>
    </row>
    <row r="9729" spans="1:23" x14ac:dyDescent="0.35">
      <c r="A9729" s="1589">
        <v>72148</v>
      </c>
      <c r="B9729" s="1590">
        <v>1.44</v>
      </c>
      <c r="C9729" s="312" t="s">
        <v>10101</v>
      </c>
      <c r="D9729" s="1"/>
      <c r="E9729" s="986" t="s">
        <v>9583</v>
      </c>
      <c r="F9729" s="3"/>
      <c r="O9729"/>
      <c r="P9729"/>
      <c r="Q9729"/>
      <c r="U9729" s="969"/>
      <c r="V9729" s="38"/>
      <c r="W9729" s="38"/>
    </row>
    <row r="9730" spans="1:23" x14ac:dyDescent="0.35">
      <c r="A9730" s="1589">
        <v>72148</v>
      </c>
      <c r="B9730" s="1590">
        <v>1.44</v>
      </c>
      <c r="C9730" s="312" t="s">
        <v>10102</v>
      </c>
      <c r="D9730" s="1"/>
      <c r="E9730" s="986" t="s">
        <v>9583</v>
      </c>
      <c r="O9730"/>
      <c r="P9730"/>
      <c r="Q9730"/>
      <c r="U9730" s="969"/>
      <c r="V9730" s="38"/>
      <c r="W9730" s="38"/>
    </row>
    <row r="9731" spans="1:23" x14ac:dyDescent="0.35">
      <c r="A9731" s="1589">
        <v>72149</v>
      </c>
      <c r="B9731" s="1590">
        <v>1.74</v>
      </c>
      <c r="C9731" s="312" t="s">
        <v>10164</v>
      </c>
      <c r="D9731" s="1"/>
      <c r="E9731" s="986" t="s">
        <v>9583</v>
      </c>
      <c r="F9731" s="3"/>
      <c r="O9731"/>
      <c r="P9731"/>
      <c r="Q9731"/>
      <c r="U9731" s="969"/>
      <c r="V9731" s="38"/>
      <c r="W9731" s="38"/>
    </row>
    <row r="9732" spans="1:23" x14ac:dyDescent="0.35">
      <c r="A9732" s="1589">
        <v>72149</v>
      </c>
      <c r="B9732" s="1590">
        <v>1.74</v>
      </c>
      <c r="C9732" s="312" t="s">
        <v>10165</v>
      </c>
      <c r="D9732" s="1"/>
      <c r="E9732" s="986" t="s">
        <v>9583</v>
      </c>
      <c r="F9732" s="3"/>
      <c r="O9732"/>
      <c r="P9732"/>
      <c r="Q9732"/>
      <c r="U9732" s="969"/>
      <c r="V9732" s="38"/>
      <c r="W9732" s="38"/>
    </row>
    <row r="9733" spans="1:23" x14ac:dyDescent="0.35">
      <c r="A9733" s="1589">
        <v>72156</v>
      </c>
      <c r="B9733" s="1590">
        <v>2.23</v>
      </c>
      <c r="C9733" s="312" t="s">
        <v>10240</v>
      </c>
      <c r="D9733" s="1"/>
      <c r="E9733" s="986" t="s">
        <v>9583</v>
      </c>
      <c r="F9733" s="3"/>
      <c r="O9733"/>
      <c r="P9733"/>
      <c r="Q9733"/>
      <c r="U9733" s="969"/>
      <c r="V9733" s="38"/>
      <c r="W9733" s="38"/>
    </row>
    <row r="9734" spans="1:23" x14ac:dyDescent="0.35">
      <c r="A9734" s="1589">
        <v>72156</v>
      </c>
      <c r="B9734" s="1590">
        <v>2.23</v>
      </c>
      <c r="C9734" s="312" t="s">
        <v>5445</v>
      </c>
      <c r="D9734" s="1"/>
      <c r="E9734" s="986" t="s">
        <v>9583</v>
      </c>
      <c r="F9734" s="3"/>
      <c r="O9734"/>
      <c r="P9734"/>
      <c r="Q9734"/>
      <c r="U9734" s="969"/>
      <c r="V9734" s="38"/>
      <c r="W9734" s="38"/>
    </row>
    <row r="9735" spans="1:23" x14ac:dyDescent="0.35">
      <c r="A9735" s="1589">
        <v>72157</v>
      </c>
      <c r="B9735" s="1590">
        <v>2.23</v>
      </c>
      <c r="C9735" s="312" t="s">
        <v>10241</v>
      </c>
      <c r="D9735" s="1"/>
      <c r="E9735" s="986" t="s">
        <v>9583</v>
      </c>
      <c r="F9735" s="3"/>
      <c r="O9735"/>
      <c r="P9735"/>
      <c r="Q9735"/>
      <c r="U9735" s="969"/>
      <c r="V9735" s="38"/>
      <c r="W9735" s="38"/>
    </row>
    <row r="9736" spans="1:23" x14ac:dyDescent="0.35">
      <c r="A9736" s="1589">
        <v>72157</v>
      </c>
      <c r="B9736" s="1590">
        <v>2.23</v>
      </c>
      <c r="C9736" s="312" t="s">
        <v>10242</v>
      </c>
      <c r="D9736" s="1"/>
      <c r="E9736" s="986" t="s">
        <v>9583</v>
      </c>
      <c r="F9736" s="3"/>
      <c r="O9736"/>
      <c r="P9736"/>
      <c r="Q9736"/>
      <c r="U9736" s="969"/>
      <c r="V9736" s="38"/>
      <c r="W9736" s="38"/>
    </row>
    <row r="9737" spans="1:23" x14ac:dyDescent="0.35">
      <c r="A9737" s="1589">
        <v>72158</v>
      </c>
      <c r="B9737" s="1590">
        <v>2.23</v>
      </c>
      <c r="C9737" s="312" t="s">
        <v>10243</v>
      </c>
      <c r="D9737" s="1"/>
      <c r="E9737" s="986" t="s">
        <v>9583</v>
      </c>
      <c r="F9737" s="3"/>
      <c r="O9737"/>
      <c r="P9737"/>
      <c r="Q9737"/>
      <c r="U9737" s="969"/>
      <c r="V9737" s="38"/>
      <c r="W9737" s="38"/>
    </row>
    <row r="9738" spans="1:23" x14ac:dyDescent="0.35">
      <c r="A9738" s="1589">
        <v>72158</v>
      </c>
      <c r="B9738" s="1590">
        <v>2.23</v>
      </c>
      <c r="C9738" s="312" t="s">
        <v>10244</v>
      </c>
      <c r="D9738" s="1"/>
      <c r="E9738" s="986" t="s">
        <v>9583</v>
      </c>
      <c r="F9738" s="3"/>
      <c r="O9738"/>
      <c r="P9738"/>
      <c r="Q9738"/>
      <c r="U9738" s="969"/>
      <c r="V9738" s="38"/>
      <c r="W9738" s="38"/>
    </row>
    <row r="9739" spans="1:23" x14ac:dyDescent="0.35">
      <c r="A9739" s="1589">
        <v>72159</v>
      </c>
      <c r="B9739" s="1590">
        <v>1.76</v>
      </c>
      <c r="C9739" s="312" t="s">
        <v>10166</v>
      </c>
      <c r="D9739" s="1"/>
      <c r="E9739" s="986" t="s">
        <v>9583</v>
      </c>
      <c r="F9739" s="3"/>
      <c r="O9739"/>
      <c r="P9739"/>
      <c r="Q9739"/>
      <c r="U9739" s="969"/>
      <c r="V9739" s="38"/>
      <c r="W9739" s="38"/>
    </row>
    <row r="9740" spans="1:23" x14ac:dyDescent="0.35">
      <c r="A9740" s="1599">
        <v>72170</v>
      </c>
      <c r="B9740" s="1600">
        <v>0.17</v>
      </c>
      <c r="C9740" s="290" t="s">
        <v>9654</v>
      </c>
      <c r="D9740" s="1"/>
      <c r="E9740" s="986" t="s">
        <v>9583</v>
      </c>
      <c r="F9740" s="3"/>
      <c r="O9740"/>
      <c r="P9740"/>
      <c r="Q9740"/>
      <c r="U9740" s="969"/>
      <c r="V9740" s="38"/>
      <c r="W9740" s="38"/>
    </row>
    <row r="9741" spans="1:23" x14ac:dyDescent="0.35">
      <c r="A9741" s="1589">
        <v>72170</v>
      </c>
      <c r="B9741" s="1590">
        <v>0.17</v>
      </c>
      <c r="C9741" s="312" t="s">
        <v>578</v>
      </c>
      <c r="D9741" s="1"/>
      <c r="E9741" s="986" t="s">
        <v>9583</v>
      </c>
      <c r="F9741" s="3"/>
      <c r="O9741"/>
      <c r="P9741"/>
      <c r="Q9741"/>
      <c r="U9741" s="969"/>
      <c r="V9741" s="38"/>
      <c r="W9741" s="38"/>
    </row>
    <row r="9742" spans="1:23" x14ac:dyDescent="0.35">
      <c r="A9742" s="1589">
        <v>72190</v>
      </c>
      <c r="B9742" s="1590">
        <v>0.24</v>
      </c>
      <c r="C9742" s="312" t="s">
        <v>9730</v>
      </c>
      <c r="D9742" s="1"/>
      <c r="E9742" s="986" t="s">
        <v>9583</v>
      </c>
      <c r="F9742" s="3"/>
      <c r="O9742"/>
      <c r="P9742"/>
      <c r="Q9742"/>
      <c r="U9742" s="969"/>
      <c r="V9742" s="38"/>
      <c r="W9742" s="38"/>
    </row>
    <row r="9743" spans="1:23" x14ac:dyDescent="0.35">
      <c r="A9743" s="1589">
        <v>72190</v>
      </c>
      <c r="B9743" s="1590">
        <v>0.24</v>
      </c>
      <c r="C9743" s="312" t="s">
        <v>9731</v>
      </c>
      <c r="D9743" s="1116"/>
      <c r="E9743" s="986" t="s">
        <v>9583</v>
      </c>
      <c r="F9743" s="3"/>
      <c r="O9743"/>
      <c r="P9743"/>
      <c r="Q9743"/>
      <c r="U9743" s="969"/>
      <c r="V9743" s="38"/>
      <c r="W9743" s="38"/>
    </row>
    <row r="9744" spans="1:23" x14ac:dyDescent="0.35">
      <c r="A9744" s="1589">
        <v>72191</v>
      </c>
      <c r="B9744" s="1590">
        <v>1.76</v>
      </c>
      <c r="C9744" s="312" t="s">
        <v>1421</v>
      </c>
      <c r="D9744" s="1"/>
      <c r="E9744" s="986" t="s">
        <v>9583</v>
      </c>
      <c r="F9744" s="3"/>
      <c r="O9744"/>
      <c r="P9744"/>
      <c r="Q9744"/>
      <c r="U9744" s="969"/>
      <c r="V9744" s="38"/>
      <c r="W9744" s="38"/>
    </row>
    <row r="9745" spans="1:23" x14ac:dyDescent="0.35">
      <c r="A9745" s="1589">
        <v>72192</v>
      </c>
      <c r="B9745" s="1590">
        <v>1.06</v>
      </c>
      <c r="C9745" s="290" t="s">
        <v>2404</v>
      </c>
      <c r="D9745" s="1"/>
      <c r="E9745" s="986" t="s">
        <v>9583</v>
      </c>
      <c r="F9745" s="3"/>
      <c r="O9745"/>
      <c r="P9745"/>
      <c r="Q9745"/>
      <c r="U9745" s="969"/>
      <c r="V9745" s="38"/>
      <c r="W9745" s="38"/>
    </row>
    <row r="9746" spans="1:23" x14ac:dyDescent="0.35">
      <c r="A9746" s="1589">
        <v>72193</v>
      </c>
      <c r="B9746" s="1590">
        <v>1.1299999999999999</v>
      </c>
      <c r="C9746" s="290" t="s">
        <v>1119</v>
      </c>
      <c r="D9746" s="1"/>
      <c r="E9746" s="986" t="s">
        <v>9583</v>
      </c>
      <c r="F9746" s="3"/>
      <c r="O9746"/>
      <c r="P9746"/>
      <c r="Q9746"/>
      <c r="U9746" s="969"/>
      <c r="V9746" s="38"/>
      <c r="W9746" s="38"/>
    </row>
    <row r="9747" spans="1:23" x14ac:dyDescent="0.35">
      <c r="A9747" s="1589">
        <v>72194</v>
      </c>
      <c r="B9747" s="1590">
        <v>1.19</v>
      </c>
      <c r="C9747" s="290" t="s">
        <v>1131</v>
      </c>
      <c r="D9747" s="1"/>
      <c r="E9747" s="986" t="s">
        <v>9583</v>
      </c>
      <c r="F9747" s="3"/>
      <c r="O9747"/>
      <c r="P9747"/>
      <c r="Q9747"/>
      <c r="U9747" s="969"/>
      <c r="V9747" s="38"/>
      <c r="W9747" s="38"/>
    </row>
    <row r="9748" spans="1:23" x14ac:dyDescent="0.35">
      <c r="A9748" s="1589">
        <v>72195</v>
      </c>
      <c r="B9748" s="1590">
        <v>1.42</v>
      </c>
      <c r="C9748" s="290" t="s">
        <v>2934</v>
      </c>
      <c r="D9748" s="1"/>
      <c r="E9748" s="986" t="s">
        <v>9583</v>
      </c>
      <c r="F9748" s="3"/>
      <c r="O9748"/>
      <c r="P9748"/>
      <c r="Q9748"/>
      <c r="U9748" s="969"/>
      <c r="V9748" s="38"/>
      <c r="W9748" s="38"/>
    </row>
    <row r="9749" spans="1:23" x14ac:dyDescent="0.35">
      <c r="A9749" s="1589">
        <v>72195</v>
      </c>
      <c r="B9749" s="1590">
        <v>1.42</v>
      </c>
      <c r="C9749" s="312" t="s">
        <v>2532</v>
      </c>
      <c r="D9749" s="1"/>
      <c r="E9749" s="986" t="s">
        <v>9583</v>
      </c>
      <c r="F9749" s="3"/>
      <c r="O9749"/>
      <c r="P9749"/>
      <c r="Q9749"/>
      <c r="U9749" s="969"/>
      <c r="V9749" s="38"/>
      <c r="W9749" s="38"/>
    </row>
    <row r="9750" spans="1:23" x14ac:dyDescent="0.35">
      <c r="A9750" s="1589">
        <v>72196</v>
      </c>
      <c r="B9750" s="1590">
        <v>1.69</v>
      </c>
      <c r="C9750" s="312" t="s">
        <v>1204</v>
      </c>
      <c r="E9750" s="986" t="s">
        <v>9583</v>
      </c>
      <c r="F9750" s="3"/>
      <c r="O9750"/>
      <c r="P9750"/>
      <c r="Q9750"/>
      <c r="U9750" s="969"/>
      <c r="V9750" s="38"/>
      <c r="W9750" s="38"/>
    </row>
    <row r="9751" spans="1:23" x14ac:dyDescent="0.35">
      <c r="A9751" s="1589">
        <v>72196</v>
      </c>
      <c r="B9751" s="1590">
        <v>1.69</v>
      </c>
      <c r="C9751" s="312" t="s">
        <v>2581</v>
      </c>
      <c r="D9751" s="1"/>
      <c r="E9751" s="986" t="s">
        <v>9583</v>
      </c>
      <c r="F9751" s="3"/>
      <c r="O9751"/>
      <c r="P9751"/>
      <c r="Q9751"/>
      <c r="U9751" s="969"/>
      <c r="V9751" s="38"/>
      <c r="W9751" s="38"/>
    </row>
    <row r="9752" spans="1:23" x14ac:dyDescent="0.35">
      <c r="A9752" s="1589">
        <v>72197</v>
      </c>
      <c r="B9752" s="1590">
        <v>2.15</v>
      </c>
      <c r="C9752" s="312" t="s">
        <v>1256</v>
      </c>
      <c r="D9752" s="1"/>
      <c r="E9752" s="986" t="s">
        <v>9583</v>
      </c>
      <c r="F9752" s="3"/>
      <c r="O9752"/>
      <c r="P9752"/>
      <c r="Q9752"/>
      <c r="U9752" s="969"/>
      <c r="V9752" s="38"/>
      <c r="W9752" s="38"/>
    </row>
    <row r="9753" spans="1:23" x14ac:dyDescent="0.35">
      <c r="A9753" s="1589">
        <v>72197</v>
      </c>
      <c r="B9753" s="1590">
        <v>2.15</v>
      </c>
      <c r="C9753" s="312" t="s">
        <v>5441</v>
      </c>
      <c r="D9753" s="1"/>
      <c r="E9753" s="986" t="s">
        <v>9583</v>
      </c>
      <c r="F9753" s="3"/>
      <c r="O9753"/>
      <c r="P9753"/>
      <c r="Q9753"/>
      <c r="U9753" s="969"/>
      <c r="V9753" s="38"/>
      <c r="W9753" s="38"/>
    </row>
    <row r="9754" spans="1:23" x14ac:dyDescent="0.35">
      <c r="A9754" s="1589">
        <v>72198</v>
      </c>
      <c r="B9754" s="1590">
        <v>1.76</v>
      </c>
      <c r="C9754" s="312" t="s">
        <v>10167</v>
      </c>
      <c r="D9754" s="1"/>
      <c r="E9754" s="986" t="s">
        <v>9583</v>
      </c>
      <c r="F9754" s="3"/>
      <c r="O9754"/>
      <c r="P9754"/>
      <c r="Q9754"/>
      <c r="U9754" s="969"/>
      <c r="V9754" s="38"/>
      <c r="W9754" s="38"/>
    </row>
    <row r="9755" spans="1:23" x14ac:dyDescent="0.35">
      <c r="A9755" s="1589">
        <v>72200</v>
      </c>
      <c r="B9755" s="1590">
        <v>0.17</v>
      </c>
      <c r="C9755" s="312" t="s">
        <v>9655</v>
      </c>
      <c r="D9755" s="1"/>
      <c r="E9755" s="986" t="s">
        <v>9583</v>
      </c>
      <c r="F9755" s="3"/>
      <c r="O9755"/>
      <c r="P9755"/>
      <c r="Q9755"/>
      <c r="U9755" s="969"/>
      <c r="V9755" s="38"/>
      <c r="W9755" s="38"/>
    </row>
    <row r="9756" spans="1:23" x14ac:dyDescent="0.35">
      <c r="A9756" s="1589">
        <v>72200</v>
      </c>
      <c r="B9756" s="1590">
        <v>0.17</v>
      </c>
      <c r="C9756" s="312" t="s">
        <v>9656</v>
      </c>
      <c r="D9756" s="1"/>
      <c r="E9756" s="986" t="s">
        <v>9583</v>
      </c>
      <c r="F9756" s="3"/>
      <c r="O9756"/>
      <c r="P9756"/>
      <c r="Q9756"/>
      <c r="U9756" s="969"/>
      <c r="V9756" s="38"/>
      <c r="W9756" s="38"/>
    </row>
    <row r="9757" spans="1:23" x14ac:dyDescent="0.35">
      <c r="A9757" s="1589">
        <v>72202</v>
      </c>
      <c r="B9757" s="1590">
        <v>0.22</v>
      </c>
      <c r="C9757" s="290" t="s">
        <v>9722</v>
      </c>
      <c r="D9757" s="38"/>
      <c r="E9757" s="986" t="s">
        <v>9583</v>
      </c>
      <c r="F9757" s="3"/>
      <c r="O9757"/>
      <c r="P9757"/>
      <c r="Q9757"/>
      <c r="U9757" s="969"/>
      <c r="V9757" s="38"/>
      <c r="W9757" s="38"/>
    </row>
    <row r="9758" spans="1:23" x14ac:dyDescent="0.35">
      <c r="A9758" s="1589">
        <v>72220</v>
      </c>
      <c r="B9758" s="1590">
        <v>0.17</v>
      </c>
      <c r="C9758" s="312" t="s">
        <v>9657</v>
      </c>
      <c r="D9758" s="1"/>
      <c r="E9758" s="986" t="s">
        <v>9583</v>
      </c>
      <c r="F9758" s="3"/>
      <c r="O9758"/>
      <c r="P9758"/>
      <c r="Q9758"/>
      <c r="U9758" s="969"/>
      <c r="V9758" s="38"/>
      <c r="W9758" s="38"/>
    </row>
    <row r="9759" spans="1:23" x14ac:dyDescent="0.35">
      <c r="A9759" s="1589">
        <v>72220</v>
      </c>
      <c r="B9759" s="1590">
        <v>0.17</v>
      </c>
      <c r="C9759" s="312" t="s">
        <v>9658</v>
      </c>
      <c r="D9759" s="1"/>
      <c r="E9759" s="986" t="s">
        <v>9583</v>
      </c>
      <c r="F9759" s="3"/>
      <c r="O9759"/>
      <c r="P9759"/>
      <c r="Q9759"/>
      <c r="U9759" s="969"/>
      <c r="V9759" s="38"/>
      <c r="W9759" s="38"/>
    </row>
    <row r="9760" spans="1:23" x14ac:dyDescent="0.35">
      <c r="A9760" s="1589">
        <v>73000</v>
      </c>
      <c r="B9760" s="1590">
        <v>0.16</v>
      </c>
      <c r="C9760" s="312" t="s">
        <v>195</v>
      </c>
      <c r="D9760" s="1"/>
      <c r="E9760" s="986" t="s">
        <v>9583</v>
      </c>
      <c r="F9760" s="3"/>
      <c r="O9760"/>
      <c r="P9760"/>
      <c r="Q9760"/>
      <c r="U9760" s="969"/>
      <c r="V9760" s="38"/>
      <c r="W9760" s="38"/>
    </row>
    <row r="9761" spans="1:23" x14ac:dyDescent="0.35">
      <c r="A9761" s="1589">
        <v>73000</v>
      </c>
      <c r="B9761" s="1590">
        <v>0.16</v>
      </c>
      <c r="C9761" s="312" t="s">
        <v>9612</v>
      </c>
      <c r="D9761" s="1"/>
      <c r="E9761" s="986" t="s">
        <v>9583</v>
      </c>
      <c r="F9761" s="3"/>
      <c r="O9761"/>
      <c r="P9761"/>
      <c r="Q9761"/>
      <c r="U9761" s="969"/>
      <c r="V9761" s="38"/>
      <c r="W9761" s="38"/>
    </row>
    <row r="9762" spans="1:23" x14ac:dyDescent="0.35">
      <c r="A9762" s="1589">
        <v>73000</v>
      </c>
      <c r="B9762" s="1590">
        <v>0.16</v>
      </c>
      <c r="C9762" s="312" t="s">
        <v>196</v>
      </c>
      <c r="D9762" s="1109"/>
      <c r="E9762" s="986" t="s">
        <v>9583</v>
      </c>
      <c r="F9762" s="3"/>
      <c r="O9762"/>
      <c r="P9762"/>
      <c r="Q9762"/>
      <c r="U9762" s="969"/>
      <c r="V9762" s="38"/>
      <c r="W9762" s="38"/>
    </row>
    <row r="9763" spans="1:23" x14ac:dyDescent="0.35">
      <c r="A9763" s="1589">
        <v>73000</v>
      </c>
      <c r="B9763" s="1590">
        <v>0.16</v>
      </c>
      <c r="C9763" s="312" t="s">
        <v>9613</v>
      </c>
      <c r="D9763" s="1"/>
      <c r="E9763" s="986" t="s">
        <v>9583</v>
      </c>
      <c r="F9763" s="3"/>
      <c r="O9763"/>
      <c r="P9763"/>
      <c r="Q9763"/>
      <c r="U9763" s="969"/>
      <c r="V9763" s="38"/>
      <c r="W9763" s="38"/>
    </row>
    <row r="9764" spans="1:23" x14ac:dyDescent="0.35">
      <c r="A9764" s="1589">
        <v>73010</v>
      </c>
      <c r="B9764" s="1590">
        <v>0.17</v>
      </c>
      <c r="C9764" s="312" t="s">
        <v>9659</v>
      </c>
      <c r="D9764" s="1"/>
      <c r="E9764" s="986" t="s">
        <v>9583</v>
      </c>
      <c r="F9764" s="3"/>
      <c r="O9764"/>
      <c r="P9764"/>
      <c r="Q9764"/>
      <c r="U9764" s="969"/>
      <c r="V9764" s="38"/>
      <c r="W9764" s="38"/>
    </row>
    <row r="9765" spans="1:23" x14ac:dyDescent="0.35">
      <c r="A9765" s="1589">
        <v>73010</v>
      </c>
      <c r="B9765" s="1590">
        <v>0.17</v>
      </c>
      <c r="C9765" s="312" t="s">
        <v>9660</v>
      </c>
      <c r="D9765" s="1"/>
      <c r="E9765" s="986" t="s">
        <v>9583</v>
      </c>
      <c r="F9765" s="3"/>
      <c r="O9765"/>
      <c r="P9765"/>
      <c r="Q9765"/>
      <c r="U9765" s="969"/>
      <c r="V9765" s="38"/>
      <c r="W9765" s="38"/>
    </row>
    <row r="9766" spans="1:23" x14ac:dyDescent="0.35">
      <c r="A9766" s="1589">
        <v>73010</v>
      </c>
      <c r="B9766" s="1590">
        <v>0.17</v>
      </c>
      <c r="C9766" s="312" t="s">
        <v>9661</v>
      </c>
      <c r="D9766" s="1"/>
      <c r="E9766" s="986" t="s">
        <v>9583</v>
      </c>
      <c r="F9766" s="3"/>
      <c r="O9766"/>
      <c r="P9766"/>
      <c r="Q9766"/>
      <c r="U9766" s="969"/>
      <c r="V9766" s="38"/>
      <c r="W9766" s="38"/>
    </row>
    <row r="9767" spans="1:23" x14ac:dyDescent="0.35">
      <c r="A9767" s="1589">
        <v>73010</v>
      </c>
      <c r="B9767" s="1590">
        <v>0.17</v>
      </c>
      <c r="C9767" s="312" t="s">
        <v>9662</v>
      </c>
      <c r="D9767" s="1"/>
      <c r="E9767" s="986" t="s">
        <v>9583</v>
      </c>
      <c r="F9767" s="3"/>
      <c r="O9767"/>
      <c r="P9767"/>
      <c r="Q9767"/>
      <c r="U9767" s="969"/>
      <c r="V9767" s="38"/>
      <c r="W9767" s="38"/>
    </row>
    <row r="9768" spans="1:23" x14ac:dyDescent="0.35">
      <c r="A9768" s="1589">
        <v>73020</v>
      </c>
      <c r="B9768" s="1590">
        <v>0.15</v>
      </c>
      <c r="C9768" s="312" t="s">
        <v>9606</v>
      </c>
      <c r="D9768" s="1"/>
      <c r="E9768" s="986" t="s">
        <v>9583</v>
      </c>
      <c r="F9768" s="3"/>
      <c r="O9768"/>
      <c r="P9768"/>
      <c r="Q9768"/>
      <c r="U9768" s="969"/>
      <c r="V9768" s="38"/>
      <c r="W9768" s="38"/>
    </row>
    <row r="9769" spans="1:23" x14ac:dyDescent="0.35">
      <c r="A9769" s="1589">
        <v>73020</v>
      </c>
      <c r="B9769" s="1590">
        <v>0.15</v>
      </c>
      <c r="C9769" s="312" t="s">
        <v>9607</v>
      </c>
      <c r="D9769" s="1"/>
      <c r="E9769" s="986" t="s">
        <v>9583</v>
      </c>
      <c r="F9769" s="3"/>
      <c r="O9769"/>
      <c r="P9769"/>
      <c r="Q9769"/>
      <c r="U9769" s="969"/>
      <c r="V9769" s="38"/>
      <c r="W9769" s="38"/>
    </row>
    <row r="9770" spans="1:23" x14ac:dyDescent="0.35">
      <c r="A9770" s="1589">
        <v>73030</v>
      </c>
      <c r="B9770" s="1590">
        <v>0.18</v>
      </c>
      <c r="C9770" s="312" t="s">
        <v>9680</v>
      </c>
      <c r="D9770" s="1"/>
      <c r="E9770" s="986" t="s">
        <v>9583</v>
      </c>
      <c r="F9770" s="3"/>
      <c r="O9770"/>
      <c r="P9770"/>
      <c r="Q9770"/>
      <c r="U9770" s="969"/>
      <c r="V9770" s="38"/>
      <c r="W9770" s="38"/>
    </row>
    <row r="9771" spans="1:23" x14ac:dyDescent="0.35">
      <c r="A9771" s="1589">
        <v>73030</v>
      </c>
      <c r="B9771" s="1590">
        <v>0.18</v>
      </c>
      <c r="C9771" s="312" t="s">
        <v>9681</v>
      </c>
      <c r="D9771" s="1"/>
      <c r="E9771" s="986" t="s">
        <v>9583</v>
      </c>
      <c r="F9771" s="3"/>
      <c r="O9771"/>
      <c r="P9771"/>
      <c r="Q9771"/>
      <c r="U9771" s="969"/>
      <c r="V9771" s="38"/>
      <c r="W9771" s="38"/>
    </row>
    <row r="9772" spans="1:23" x14ac:dyDescent="0.35">
      <c r="A9772" s="1589">
        <v>73030</v>
      </c>
      <c r="B9772" s="1590">
        <v>0.18</v>
      </c>
      <c r="C9772" s="312" t="s">
        <v>9682</v>
      </c>
      <c r="D9772" s="1"/>
      <c r="E9772" s="986" t="s">
        <v>9583</v>
      </c>
      <c r="F9772" s="1114"/>
      <c r="O9772"/>
      <c r="P9772"/>
      <c r="Q9772"/>
      <c r="U9772" s="969"/>
      <c r="V9772" s="38"/>
      <c r="W9772" s="38"/>
    </row>
    <row r="9773" spans="1:23" x14ac:dyDescent="0.35">
      <c r="A9773" s="1589">
        <v>73030</v>
      </c>
      <c r="B9773" s="1590">
        <v>0.18</v>
      </c>
      <c r="C9773" s="312" t="s">
        <v>9683</v>
      </c>
      <c r="D9773" s="1"/>
      <c r="E9773" s="986" t="s">
        <v>9583</v>
      </c>
      <c r="F9773" s="3"/>
      <c r="O9773"/>
      <c r="P9773"/>
      <c r="Q9773"/>
      <c r="U9773" s="969"/>
      <c r="V9773" s="38"/>
      <c r="W9773" s="38"/>
    </row>
    <row r="9774" spans="1:23" x14ac:dyDescent="0.35">
      <c r="A9774" s="1589">
        <v>73030</v>
      </c>
      <c r="B9774" s="1590">
        <v>0.18</v>
      </c>
      <c r="C9774" s="312" t="s">
        <v>9684</v>
      </c>
      <c r="D9774" s="1"/>
      <c r="E9774" s="986" t="s">
        <v>9583</v>
      </c>
      <c r="F9774" s="3"/>
      <c r="O9774"/>
      <c r="P9774"/>
      <c r="Q9774"/>
      <c r="U9774" s="969"/>
      <c r="V9774" s="38"/>
      <c r="W9774" s="38"/>
    </row>
    <row r="9775" spans="1:23" x14ac:dyDescent="0.35">
      <c r="A9775" s="1589">
        <v>73030</v>
      </c>
      <c r="B9775" s="1590">
        <v>0.18</v>
      </c>
      <c r="C9775" s="312" t="s">
        <v>9685</v>
      </c>
      <c r="D9775" s="1"/>
      <c r="E9775" s="986" t="s">
        <v>9583</v>
      </c>
      <c r="F9775" s="3"/>
      <c r="O9775"/>
      <c r="P9775"/>
      <c r="Q9775"/>
      <c r="U9775" s="969"/>
      <c r="V9775" s="38"/>
      <c r="W9775" s="38"/>
    </row>
    <row r="9776" spans="1:23" x14ac:dyDescent="0.35">
      <c r="A9776" s="1589">
        <v>73050</v>
      </c>
      <c r="B9776" s="1590">
        <v>0.18</v>
      </c>
      <c r="C9776" s="312" t="s">
        <v>9686</v>
      </c>
      <c r="D9776" s="1"/>
      <c r="E9776" s="986" t="s">
        <v>9583</v>
      </c>
      <c r="F9776" s="3"/>
      <c r="O9776"/>
      <c r="P9776"/>
      <c r="Q9776"/>
      <c r="U9776" s="969"/>
      <c r="V9776" s="38"/>
      <c r="W9776" s="38"/>
    </row>
    <row r="9777" spans="1:23" x14ac:dyDescent="0.35">
      <c r="A9777" s="1589">
        <v>73050</v>
      </c>
      <c r="B9777" s="1590">
        <v>0.18</v>
      </c>
      <c r="C9777" s="312" t="s">
        <v>9687</v>
      </c>
      <c r="D9777" s="1"/>
      <c r="E9777" s="986" t="s">
        <v>9583</v>
      </c>
      <c r="F9777" s="3"/>
      <c r="O9777"/>
      <c r="P9777"/>
      <c r="Q9777"/>
      <c r="U9777" s="969"/>
      <c r="V9777" s="38"/>
      <c r="W9777" s="38"/>
    </row>
    <row r="9778" spans="1:23" x14ac:dyDescent="0.35">
      <c r="A9778" s="1589">
        <v>73060</v>
      </c>
      <c r="B9778" s="1590">
        <v>0.16</v>
      </c>
      <c r="C9778" s="312" t="s">
        <v>197</v>
      </c>
      <c r="D9778" s="1"/>
      <c r="E9778" s="986" t="s">
        <v>9583</v>
      </c>
      <c r="F9778" s="3"/>
      <c r="O9778"/>
      <c r="P9778"/>
      <c r="Q9778"/>
      <c r="U9778" s="969"/>
      <c r="V9778" s="38"/>
      <c r="W9778" s="38"/>
    </row>
    <row r="9779" spans="1:23" x14ac:dyDescent="0.35">
      <c r="A9779" s="1589">
        <v>73060</v>
      </c>
      <c r="B9779" s="1590">
        <v>0.16</v>
      </c>
      <c r="C9779" s="312" t="s">
        <v>198</v>
      </c>
      <c r="D9779" s="1"/>
      <c r="E9779" s="986" t="s">
        <v>9583</v>
      </c>
      <c r="F9779" s="3"/>
      <c r="O9779"/>
      <c r="P9779"/>
      <c r="Q9779"/>
      <c r="U9779" s="969"/>
      <c r="V9779" s="38"/>
      <c r="W9779" s="38"/>
    </row>
    <row r="9780" spans="1:23" x14ac:dyDescent="0.35">
      <c r="A9780" s="1599">
        <v>73060</v>
      </c>
      <c r="B9780" s="1600">
        <v>0.16</v>
      </c>
      <c r="C9780" s="312" t="s">
        <v>9614</v>
      </c>
      <c r="D9780" s="1"/>
      <c r="E9780" s="986" t="s">
        <v>9583</v>
      </c>
      <c r="F9780" s="3"/>
      <c r="O9780"/>
      <c r="P9780"/>
      <c r="Q9780"/>
      <c r="U9780" s="969"/>
      <c r="V9780" s="38"/>
      <c r="W9780" s="38"/>
    </row>
    <row r="9781" spans="1:23" x14ac:dyDescent="0.35">
      <c r="A9781" s="1599">
        <v>73060</v>
      </c>
      <c r="B9781" s="1600">
        <v>0.16</v>
      </c>
      <c r="C9781" s="312" t="s">
        <v>9615</v>
      </c>
      <c r="D9781" s="1"/>
      <c r="E9781" s="986" t="s">
        <v>9583</v>
      </c>
      <c r="F9781" s="3"/>
      <c r="O9781"/>
      <c r="P9781"/>
      <c r="Q9781"/>
      <c r="U9781" s="969"/>
      <c r="V9781" s="38"/>
      <c r="W9781" s="38"/>
    </row>
    <row r="9782" spans="1:23" x14ac:dyDescent="0.35">
      <c r="A9782" s="1589">
        <v>73070</v>
      </c>
      <c r="B9782" s="1590">
        <v>0.16</v>
      </c>
      <c r="C9782" s="312" t="s">
        <v>9616</v>
      </c>
      <c r="D9782" s="1"/>
      <c r="E9782" s="986" t="s">
        <v>9583</v>
      </c>
      <c r="F9782" s="3"/>
      <c r="O9782"/>
      <c r="P9782"/>
      <c r="Q9782"/>
      <c r="U9782" s="969"/>
      <c r="V9782" s="38"/>
      <c r="W9782" s="38"/>
    </row>
    <row r="9783" spans="1:23" x14ac:dyDescent="0.35">
      <c r="A9783" s="1589">
        <v>73070</v>
      </c>
      <c r="B9783" s="1590">
        <v>0.16</v>
      </c>
      <c r="C9783" s="312" t="s">
        <v>9617</v>
      </c>
      <c r="D9783" s="1"/>
      <c r="E9783" s="986" t="s">
        <v>9583</v>
      </c>
      <c r="F9783" s="3"/>
      <c r="O9783"/>
      <c r="P9783"/>
      <c r="Q9783"/>
      <c r="U9783" s="969"/>
      <c r="V9783" s="38"/>
      <c r="W9783" s="38"/>
    </row>
    <row r="9784" spans="1:23" x14ac:dyDescent="0.35">
      <c r="A9784" s="1589">
        <v>73080</v>
      </c>
      <c r="B9784" s="1590">
        <v>0.17</v>
      </c>
      <c r="C9784" s="312" t="s">
        <v>5726</v>
      </c>
      <c r="D9784" s="1"/>
      <c r="E9784" s="986" t="s">
        <v>9583</v>
      </c>
      <c r="F9784" s="3"/>
      <c r="O9784"/>
      <c r="P9784"/>
      <c r="Q9784"/>
      <c r="U9784" s="969"/>
      <c r="V9784" s="38"/>
      <c r="W9784" s="38"/>
    </row>
    <row r="9785" spans="1:23" x14ac:dyDescent="0.35">
      <c r="A9785" s="1589">
        <v>73080</v>
      </c>
      <c r="B9785" s="1590">
        <v>0.17</v>
      </c>
      <c r="C9785" s="312" t="s">
        <v>5727</v>
      </c>
      <c r="D9785" s="1"/>
      <c r="E9785" s="986" t="s">
        <v>9583</v>
      </c>
      <c r="F9785" s="3"/>
      <c r="O9785"/>
      <c r="P9785"/>
      <c r="Q9785"/>
      <c r="U9785" s="969"/>
      <c r="V9785" s="38"/>
      <c r="W9785" s="38"/>
    </row>
    <row r="9786" spans="1:23" x14ac:dyDescent="0.35">
      <c r="A9786" s="1589">
        <v>73090</v>
      </c>
      <c r="B9786" s="1590">
        <v>0.16</v>
      </c>
      <c r="C9786" s="312" t="s">
        <v>9618</v>
      </c>
      <c r="D9786" s="1109"/>
      <c r="E9786" s="986" t="s">
        <v>9583</v>
      </c>
      <c r="F9786" s="3"/>
      <c r="O9786"/>
      <c r="P9786"/>
      <c r="Q9786"/>
      <c r="U9786" s="969"/>
      <c r="V9786" s="38"/>
      <c r="W9786" s="38"/>
    </row>
    <row r="9787" spans="1:23" x14ac:dyDescent="0.35">
      <c r="A9787" s="1589">
        <v>73090</v>
      </c>
      <c r="B9787" s="1590">
        <v>0.16</v>
      </c>
      <c r="C9787" s="312" t="s">
        <v>9619</v>
      </c>
      <c r="D9787" s="1109"/>
      <c r="E9787" s="986" t="s">
        <v>9583</v>
      </c>
      <c r="F9787" s="3"/>
      <c r="O9787"/>
      <c r="P9787"/>
      <c r="Q9787"/>
      <c r="U9787" s="969"/>
      <c r="V9787" s="38"/>
      <c r="W9787" s="38"/>
    </row>
    <row r="9788" spans="1:23" x14ac:dyDescent="0.35">
      <c r="A9788" s="1589">
        <v>73090</v>
      </c>
      <c r="B9788" s="1590">
        <v>0.16</v>
      </c>
      <c r="C9788" s="312" t="s">
        <v>9620</v>
      </c>
      <c r="D9788" s="1"/>
      <c r="E9788" s="986" t="s">
        <v>9583</v>
      </c>
      <c r="F9788" s="3"/>
      <c r="O9788"/>
      <c r="P9788"/>
      <c r="Q9788"/>
      <c r="U9788" s="969"/>
      <c r="V9788" s="38"/>
      <c r="W9788" s="38"/>
    </row>
    <row r="9789" spans="1:23" x14ac:dyDescent="0.35">
      <c r="A9789" s="1589">
        <v>73090</v>
      </c>
      <c r="B9789" s="1590">
        <v>0.16</v>
      </c>
      <c r="C9789" s="312" t="s">
        <v>9621</v>
      </c>
      <c r="D9789" s="1"/>
      <c r="E9789" s="986" t="s">
        <v>9583</v>
      </c>
      <c r="F9789" s="3"/>
      <c r="O9789"/>
      <c r="P9789"/>
      <c r="Q9789"/>
      <c r="U9789" s="969"/>
      <c r="V9789" s="38"/>
      <c r="W9789" s="38"/>
    </row>
    <row r="9790" spans="1:23" x14ac:dyDescent="0.35">
      <c r="A9790" s="1589">
        <v>73092</v>
      </c>
      <c r="B9790" s="1590">
        <v>0.16</v>
      </c>
      <c r="C9790" s="312" t="s">
        <v>9622</v>
      </c>
      <c r="D9790" s="1"/>
      <c r="E9790" s="986" t="s">
        <v>9583</v>
      </c>
      <c r="F9790" s="3"/>
      <c r="O9790"/>
      <c r="P9790"/>
      <c r="Q9790"/>
      <c r="U9790" s="969"/>
      <c r="V9790" s="38"/>
      <c r="W9790" s="38"/>
    </row>
    <row r="9791" spans="1:23" x14ac:dyDescent="0.35">
      <c r="A9791" s="1589">
        <v>73092</v>
      </c>
      <c r="B9791" s="1590">
        <v>0.16</v>
      </c>
      <c r="C9791" s="312" t="s">
        <v>9623</v>
      </c>
      <c r="D9791" s="1"/>
      <c r="E9791" s="986" t="s">
        <v>9583</v>
      </c>
      <c r="F9791" s="3"/>
      <c r="O9791"/>
      <c r="P9791"/>
      <c r="Q9791"/>
      <c r="U9791" s="969"/>
      <c r="V9791" s="38"/>
      <c r="W9791" s="38"/>
    </row>
    <row r="9792" spans="1:23" x14ac:dyDescent="0.35">
      <c r="A9792" s="1589">
        <v>73092</v>
      </c>
      <c r="B9792" s="1590">
        <v>0.16</v>
      </c>
      <c r="C9792" s="312" t="s">
        <v>9624</v>
      </c>
      <c r="D9792" s="1"/>
      <c r="E9792" s="986" t="s">
        <v>9583</v>
      </c>
      <c r="F9792" s="3"/>
      <c r="O9792"/>
      <c r="P9792"/>
      <c r="Q9792"/>
      <c r="U9792" s="969"/>
      <c r="V9792" s="38"/>
      <c r="W9792" s="38"/>
    </row>
    <row r="9793" spans="1:23" x14ac:dyDescent="0.35">
      <c r="A9793" s="1589">
        <v>73092</v>
      </c>
      <c r="B9793" s="1590">
        <v>0.16</v>
      </c>
      <c r="C9793" s="312" t="s">
        <v>9625</v>
      </c>
      <c r="D9793" s="1"/>
      <c r="E9793" s="986" t="s">
        <v>9583</v>
      </c>
      <c r="F9793" s="3"/>
      <c r="O9793"/>
      <c r="P9793"/>
      <c r="Q9793"/>
      <c r="U9793" s="969"/>
      <c r="V9793" s="38"/>
      <c r="W9793" s="38"/>
    </row>
    <row r="9794" spans="1:23" x14ac:dyDescent="0.35">
      <c r="A9794" s="1589">
        <v>73100</v>
      </c>
      <c r="B9794" s="1590">
        <v>0.16</v>
      </c>
      <c r="C9794" s="312" t="s">
        <v>9626</v>
      </c>
      <c r="D9794" s="1"/>
      <c r="E9794" s="986" t="s">
        <v>9583</v>
      </c>
      <c r="F9794" s="3"/>
      <c r="O9794"/>
      <c r="P9794"/>
      <c r="Q9794"/>
      <c r="U9794" s="969"/>
      <c r="V9794" s="38"/>
      <c r="W9794" s="38"/>
    </row>
    <row r="9795" spans="1:23" x14ac:dyDescent="0.35">
      <c r="A9795" s="1589">
        <v>73100</v>
      </c>
      <c r="B9795" s="1590">
        <v>0.16</v>
      </c>
      <c r="C9795" s="312" t="s">
        <v>9626</v>
      </c>
      <c r="D9795" s="1"/>
      <c r="E9795" s="986" t="s">
        <v>9583</v>
      </c>
      <c r="F9795" s="3"/>
      <c r="O9795"/>
      <c r="P9795"/>
      <c r="Q9795"/>
      <c r="U9795" s="969"/>
      <c r="V9795" s="38"/>
      <c r="W9795" s="38"/>
    </row>
    <row r="9796" spans="1:23" x14ac:dyDescent="0.35">
      <c r="A9796" s="1589">
        <v>73100</v>
      </c>
      <c r="B9796" s="1590">
        <v>0.16</v>
      </c>
      <c r="C9796" s="312" t="s">
        <v>9627</v>
      </c>
      <c r="D9796" s="1"/>
      <c r="E9796" s="986" t="s">
        <v>9583</v>
      </c>
      <c r="F9796" s="3"/>
      <c r="O9796"/>
      <c r="P9796"/>
      <c r="Q9796"/>
      <c r="U9796" s="969"/>
      <c r="V9796" s="38"/>
      <c r="W9796" s="38"/>
    </row>
    <row r="9797" spans="1:23" x14ac:dyDescent="0.35">
      <c r="A9797" s="1589">
        <v>73100</v>
      </c>
      <c r="B9797" s="1590">
        <v>0.16</v>
      </c>
      <c r="C9797" s="312" t="s">
        <v>9627</v>
      </c>
      <c r="D9797" s="1"/>
      <c r="E9797" s="986" t="s">
        <v>9583</v>
      </c>
      <c r="F9797" s="3"/>
      <c r="O9797"/>
      <c r="P9797"/>
      <c r="Q9797"/>
      <c r="U9797" s="969"/>
      <c r="V9797" s="38"/>
      <c r="W9797" s="38"/>
    </row>
    <row r="9798" spans="1:23" x14ac:dyDescent="0.35">
      <c r="A9798" s="1589">
        <v>73110</v>
      </c>
      <c r="B9798" s="1590">
        <v>0.17</v>
      </c>
      <c r="C9798" s="312" t="s">
        <v>9663</v>
      </c>
      <c r="D9798" s="1"/>
      <c r="E9798" s="986" t="s">
        <v>9583</v>
      </c>
      <c r="F9798" s="3"/>
      <c r="O9798"/>
      <c r="P9798"/>
      <c r="Q9798"/>
      <c r="U9798" s="969"/>
      <c r="V9798" s="38"/>
      <c r="W9798" s="38"/>
    </row>
    <row r="9799" spans="1:23" x14ac:dyDescent="0.35">
      <c r="A9799" s="1589">
        <v>73110</v>
      </c>
      <c r="B9799" s="1590">
        <v>0.17</v>
      </c>
      <c r="C9799" s="312" t="s">
        <v>9664</v>
      </c>
      <c r="D9799" s="1"/>
      <c r="E9799" s="986" t="s">
        <v>9583</v>
      </c>
      <c r="F9799" s="3"/>
      <c r="O9799"/>
      <c r="P9799"/>
      <c r="Q9799"/>
      <c r="U9799" s="969"/>
      <c r="V9799" s="38"/>
      <c r="W9799" s="38"/>
    </row>
    <row r="9800" spans="1:23" x14ac:dyDescent="0.35">
      <c r="A9800" s="1589">
        <v>73110</v>
      </c>
      <c r="B9800" s="1590">
        <v>0.17</v>
      </c>
      <c r="C9800" s="312" t="s">
        <v>241</v>
      </c>
      <c r="D9800" s="1"/>
      <c r="E9800" s="986" t="s">
        <v>9583</v>
      </c>
      <c r="F9800" s="3"/>
      <c r="O9800"/>
      <c r="P9800"/>
      <c r="Q9800"/>
      <c r="U9800" s="969"/>
      <c r="V9800" s="38"/>
      <c r="W9800" s="38"/>
    </row>
    <row r="9801" spans="1:23" x14ac:dyDescent="0.35">
      <c r="A9801" s="1589">
        <v>73110</v>
      </c>
      <c r="B9801" s="1590">
        <v>0.17</v>
      </c>
      <c r="C9801" s="312" t="s">
        <v>242</v>
      </c>
      <c r="D9801" s="1"/>
      <c r="E9801" s="986" t="s">
        <v>9583</v>
      </c>
      <c r="F9801" s="3"/>
      <c r="O9801"/>
      <c r="P9801"/>
      <c r="Q9801"/>
      <c r="U9801" s="969"/>
      <c r="V9801" s="38"/>
      <c r="W9801" s="38"/>
    </row>
    <row r="9802" spans="1:23" x14ac:dyDescent="0.35">
      <c r="A9802" s="1589">
        <v>73120</v>
      </c>
      <c r="B9802" s="1590">
        <v>0.16</v>
      </c>
      <c r="C9802" s="312" t="s">
        <v>9628</v>
      </c>
      <c r="D9802" s="1"/>
      <c r="E9802" s="986" t="s">
        <v>9583</v>
      </c>
      <c r="F9802" s="3"/>
      <c r="O9802"/>
      <c r="P9802"/>
      <c r="Q9802"/>
      <c r="U9802" s="969"/>
      <c r="V9802" s="38"/>
      <c r="W9802" s="38"/>
    </row>
    <row r="9803" spans="1:23" x14ac:dyDescent="0.35">
      <c r="A9803" s="1589">
        <v>73120</v>
      </c>
      <c r="B9803" s="1590">
        <v>0.16</v>
      </c>
      <c r="C9803" s="312" t="s">
        <v>9629</v>
      </c>
      <c r="D9803" s="1"/>
      <c r="E9803" s="986" t="s">
        <v>9583</v>
      </c>
      <c r="O9803"/>
      <c r="P9803"/>
      <c r="Q9803"/>
      <c r="U9803" s="969"/>
      <c r="V9803" s="38"/>
      <c r="W9803" s="38"/>
    </row>
    <row r="9804" spans="1:23" x14ac:dyDescent="0.35">
      <c r="A9804" s="1589">
        <v>73130</v>
      </c>
      <c r="B9804" s="1590">
        <v>0.17</v>
      </c>
      <c r="C9804" s="312" t="s">
        <v>9665</v>
      </c>
      <c r="D9804" s="1"/>
      <c r="E9804" s="986" t="s">
        <v>9583</v>
      </c>
      <c r="F9804" s="3"/>
      <c r="O9804"/>
      <c r="P9804"/>
      <c r="Q9804"/>
      <c r="U9804" s="969"/>
      <c r="V9804" s="38"/>
      <c r="W9804" s="38"/>
    </row>
    <row r="9805" spans="1:23" x14ac:dyDescent="0.35">
      <c r="A9805" s="1589">
        <v>73130</v>
      </c>
      <c r="B9805" s="1590">
        <v>0.17</v>
      </c>
      <c r="C9805" s="312" t="s">
        <v>9666</v>
      </c>
      <c r="D9805" s="1109"/>
      <c r="E9805" s="986" t="s">
        <v>9583</v>
      </c>
      <c r="F9805" s="3"/>
      <c r="O9805"/>
      <c r="P9805"/>
      <c r="Q9805"/>
      <c r="U9805" s="969"/>
      <c r="V9805" s="38"/>
      <c r="W9805" s="38"/>
    </row>
    <row r="9806" spans="1:23" x14ac:dyDescent="0.35">
      <c r="A9806" s="1589">
        <v>73130</v>
      </c>
      <c r="B9806" s="1590">
        <v>0.17</v>
      </c>
      <c r="C9806" s="312" t="s">
        <v>9666</v>
      </c>
      <c r="D9806" s="1"/>
      <c r="E9806" s="986" t="s">
        <v>9583</v>
      </c>
      <c r="F9806" s="3"/>
      <c r="O9806"/>
      <c r="P9806"/>
      <c r="Q9806"/>
      <c r="U9806" s="969"/>
      <c r="V9806" s="38"/>
      <c r="W9806" s="38"/>
    </row>
    <row r="9807" spans="1:23" x14ac:dyDescent="0.35">
      <c r="A9807" s="1589">
        <v>73140</v>
      </c>
      <c r="B9807" s="1590">
        <v>0.13</v>
      </c>
      <c r="C9807" s="312" t="s">
        <v>9582</v>
      </c>
      <c r="D9807" s="1"/>
      <c r="E9807" s="986" t="s">
        <v>9583</v>
      </c>
      <c r="O9807"/>
      <c r="P9807"/>
      <c r="Q9807"/>
      <c r="U9807" s="969"/>
      <c r="V9807" s="38"/>
      <c r="W9807" s="38"/>
    </row>
    <row r="9808" spans="1:23" x14ac:dyDescent="0.35">
      <c r="A9808" s="1589">
        <v>73140</v>
      </c>
      <c r="B9808" s="1590">
        <v>0.13</v>
      </c>
      <c r="C9808" s="290" t="s">
        <v>9584</v>
      </c>
      <c r="D9808" s="1"/>
      <c r="E9808" s="986" t="s">
        <v>9583</v>
      </c>
      <c r="F9808" s="3"/>
      <c r="O9808"/>
      <c r="P9808"/>
      <c r="Q9808"/>
      <c r="U9808" s="969"/>
      <c r="V9808" s="38"/>
      <c r="W9808" s="38"/>
    </row>
    <row r="9809" spans="1:23" x14ac:dyDescent="0.35">
      <c r="A9809" s="1589">
        <v>73140</v>
      </c>
      <c r="B9809" s="1590">
        <v>0.13</v>
      </c>
      <c r="C9809" s="312" t="s">
        <v>9585</v>
      </c>
      <c r="D9809" s="1"/>
      <c r="E9809" s="986" t="s">
        <v>9583</v>
      </c>
      <c r="F9809" s="3"/>
      <c r="O9809"/>
      <c r="P9809"/>
      <c r="Q9809"/>
      <c r="U9809" s="969"/>
      <c r="V9809" s="38"/>
      <c r="W9809" s="38"/>
    </row>
    <row r="9810" spans="1:23" x14ac:dyDescent="0.35">
      <c r="A9810" s="1589">
        <v>73140</v>
      </c>
      <c r="B9810" s="1590">
        <v>0.13</v>
      </c>
      <c r="C9810" s="312" t="s">
        <v>9586</v>
      </c>
      <c r="D9810" s="38"/>
      <c r="E9810" s="986" t="s">
        <v>9583</v>
      </c>
      <c r="F9810" s="3"/>
      <c r="O9810"/>
      <c r="P9810"/>
      <c r="Q9810"/>
      <c r="U9810" s="969"/>
      <c r="V9810" s="38"/>
      <c r="W9810" s="38"/>
    </row>
    <row r="9811" spans="1:23" x14ac:dyDescent="0.35">
      <c r="A9811" s="1589">
        <v>73140</v>
      </c>
      <c r="B9811" s="1590">
        <v>0.13</v>
      </c>
      <c r="C9811" s="312" t="s">
        <v>9587</v>
      </c>
      <c r="D9811" s="1"/>
      <c r="E9811" s="986" t="s">
        <v>9583</v>
      </c>
      <c r="F9811" s="3"/>
      <c r="O9811"/>
      <c r="P9811"/>
      <c r="Q9811"/>
      <c r="U9811" s="969"/>
      <c r="V9811" s="38"/>
      <c r="W9811" s="38"/>
    </row>
    <row r="9812" spans="1:23" x14ac:dyDescent="0.35">
      <c r="A9812" s="1589">
        <v>73140</v>
      </c>
      <c r="B9812" s="1590">
        <v>0.13</v>
      </c>
      <c r="C9812" s="312" t="s">
        <v>9588</v>
      </c>
      <c r="D9812" s="1"/>
      <c r="E9812" s="986" t="s">
        <v>9583</v>
      </c>
      <c r="O9812"/>
      <c r="P9812"/>
      <c r="Q9812"/>
      <c r="U9812" s="969"/>
      <c r="V9812" s="38"/>
      <c r="W9812" s="38"/>
    </row>
    <row r="9813" spans="1:23" x14ac:dyDescent="0.35">
      <c r="A9813" s="1589">
        <v>73140</v>
      </c>
      <c r="B9813" s="1590">
        <v>0.13</v>
      </c>
      <c r="C9813" s="312" t="s">
        <v>184</v>
      </c>
      <c r="D9813" s="1"/>
      <c r="E9813" s="986" t="s">
        <v>9583</v>
      </c>
      <c r="F9813" s="3"/>
      <c r="O9813"/>
      <c r="P9813"/>
      <c r="Q9813"/>
      <c r="U9813" s="969"/>
      <c r="V9813" s="38"/>
      <c r="W9813" s="38"/>
    </row>
    <row r="9814" spans="1:23" x14ac:dyDescent="0.35">
      <c r="A9814" s="1589">
        <v>73140</v>
      </c>
      <c r="B9814" s="1590">
        <v>0.13</v>
      </c>
      <c r="C9814" s="290" t="s">
        <v>9589</v>
      </c>
      <c r="D9814" s="1"/>
      <c r="E9814" s="986" t="s">
        <v>9583</v>
      </c>
      <c r="F9814" s="3"/>
      <c r="O9814"/>
      <c r="P9814"/>
      <c r="Q9814"/>
      <c r="U9814" s="969"/>
      <c r="V9814" s="38"/>
      <c r="W9814" s="38"/>
    </row>
    <row r="9815" spans="1:23" x14ac:dyDescent="0.35">
      <c r="A9815" s="1589">
        <v>73140</v>
      </c>
      <c r="B9815" s="1590">
        <v>0.13</v>
      </c>
      <c r="C9815" s="312" t="s">
        <v>9590</v>
      </c>
      <c r="D9815" s="1"/>
      <c r="E9815" s="986" t="s">
        <v>9583</v>
      </c>
      <c r="F9815" s="3"/>
      <c r="O9815"/>
      <c r="P9815"/>
      <c r="Q9815"/>
      <c r="U9815" s="969"/>
      <c r="V9815" s="38"/>
      <c r="W9815" s="38"/>
    </row>
    <row r="9816" spans="1:23" x14ac:dyDescent="0.35">
      <c r="A9816" s="1589">
        <v>73140</v>
      </c>
      <c r="B9816" s="1590">
        <v>0.13</v>
      </c>
      <c r="C9816" s="312" t="s">
        <v>9591</v>
      </c>
      <c r="D9816" s="1"/>
      <c r="E9816" s="986" t="s">
        <v>9583</v>
      </c>
      <c r="F9816" s="3"/>
      <c r="O9816"/>
      <c r="P9816"/>
      <c r="Q9816"/>
      <c r="U9816" s="969"/>
      <c r="V9816" s="38"/>
      <c r="W9816" s="38"/>
    </row>
    <row r="9817" spans="1:23" x14ac:dyDescent="0.35">
      <c r="A9817" s="1589">
        <v>73140</v>
      </c>
      <c r="B9817" s="1590">
        <v>0.13</v>
      </c>
      <c r="C9817" s="312" t="s">
        <v>9592</v>
      </c>
      <c r="D9817" s="1"/>
      <c r="E9817" s="986" t="s">
        <v>9583</v>
      </c>
      <c r="F9817" s="3"/>
      <c r="O9817"/>
      <c r="P9817"/>
      <c r="Q9817"/>
      <c r="U9817" s="969"/>
      <c r="V9817" s="38"/>
      <c r="W9817" s="38"/>
    </row>
    <row r="9818" spans="1:23" x14ac:dyDescent="0.35">
      <c r="A9818" s="1589">
        <v>73140</v>
      </c>
      <c r="B9818" s="1590">
        <v>0.13</v>
      </c>
      <c r="C9818" s="312" t="s">
        <v>9593</v>
      </c>
      <c r="D9818" s="1"/>
      <c r="E9818" s="986" t="s">
        <v>9583</v>
      </c>
      <c r="F9818" s="3"/>
      <c r="O9818"/>
      <c r="P9818"/>
      <c r="Q9818"/>
      <c r="U9818" s="969"/>
      <c r="V9818" s="38"/>
      <c r="W9818" s="38"/>
    </row>
    <row r="9819" spans="1:23" x14ac:dyDescent="0.35">
      <c r="A9819" s="1589">
        <v>73140</v>
      </c>
      <c r="B9819" s="1590">
        <v>0.13</v>
      </c>
      <c r="C9819" s="312" t="s">
        <v>186</v>
      </c>
      <c r="D9819" s="1"/>
      <c r="E9819" s="986" t="s">
        <v>9583</v>
      </c>
      <c r="F9819" s="3"/>
      <c r="O9819"/>
      <c r="P9819"/>
      <c r="Q9819"/>
      <c r="U9819" s="969"/>
      <c r="V9819" s="38"/>
      <c r="W9819" s="38"/>
    </row>
    <row r="9820" spans="1:23" x14ac:dyDescent="0.35">
      <c r="A9820" s="1589">
        <v>73200</v>
      </c>
      <c r="B9820" s="1590">
        <v>0.98</v>
      </c>
      <c r="C9820" s="312" t="s">
        <v>9900</v>
      </c>
      <c r="D9820" s="1"/>
      <c r="E9820" s="986" t="s">
        <v>9583</v>
      </c>
      <c r="F9820" s="3"/>
      <c r="O9820"/>
      <c r="P9820"/>
      <c r="Q9820"/>
      <c r="U9820" s="969"/>
      <c r="V9820" s="38"/>
      <c r="W9820" s="38"/>
    </row>
    <row r="9821" spans="1:23" x14ac:dyDescent="0.35">
      <c r="A9821" s="1589">
        <v>73200</v>
      </c>
      <c r="B9821" s="1590">
        <v>0.98</v>
      </c>
      <c r="C9821" s="312" t="s">
        <v>9901</v>
      </c>
      <c r="D9821" s="38"/>
      <c r="E9821" s="986" t="s">
        <v>9583</v>
      </c>
      <c r="F9821" s="3"/>
      <c r="O9821"/>
      <c r="P9821"/>
      <c r="Q9821"/>
      <c r="U9821" s="969"/>
      <c r="V9821" s="38"/>
      <c r="W9821" s="38"/>
    </row>
    <row r="9822" spans="1:23" x14ac:dyDescent="0.35">
      <c r="A9822" s="1589">
        <v>73200</v>
      </c>
      <c r="B9822" s="1590">
        <v>0.98</v>
      </c>
      <c r="C9822" s="312" t="s">
        <v>9902</v>
      </c>
      <c r="D9822" s="1"/>
      <c r="E9822" s="986" t="s">
        <v>9583</v>
      </c>
      <c r="F9822" s="3"/>
      <c r="O9822"/>
      <c r="P9822"/>
      <c r="Q9822"/>
      <c r="U9822" s="969"/>
      <c r="V9822" s="38"/>
      <c r="W9822" s="38"/>
    </row>
    <row r="9823" spans="1:23" x14ac:dyDescent="0.35">
      <c r="A9823" s="1589">
        <v>73200</v>
      </c>
      <c r="B9823" s="1590">
        <v>0.98</v>
      </c>
      <c r="C9823" s="312" t="s">
        <v>9902</v>
      </c>
      <c r="D9823" s="1"/>
      <c r="E9823" s="986" t="s">
        <v>9583</v>
      </c>
      <c r="F9823" s="3"/>
      <c r="O9823"/>
      <c r="P9823"/>
      <c r="Q9823"/>
      <c r="U9823" s="969"/>
      <c r="V9823" s="38"/>
      <c r="W9823" s="38"/>
    </row>
    <row r="9824" spans="1:23" x14ac:dyDescent="0.35">
      <c r="A9824" s="1589">
        <v>73200</v>
      </c>
      <c r="B9824" s="1590">
        <v>0.98</v>
      </c>
      <c r="C9824" s="312" t="s">
        <v>9903</v>
      </c>
      <c r="D9824" s="1"/>
      <c r="E9824" s="986" t="s">
        <v>9583</v>
      </c>
      <c r="F9824" s="3"/>
      <c r="O9824"/>
      <c r="P9824"/>
      <c r="Q9824"/>
      <c r="U9824" s="969"/>
      <c r="V9824" s="38"/>
      <c r="W9824" s="38"/>
    </row>
    <row r="9825" spans="1:23" x14ac:dyDescent="0.35">
      <c r="A9825" s="1589">
        <v>73200</v>
      </c>
      <c r="B9825" s="1590">
        <v>0.98</v>
      </c>
      <c r="C9825" s="312" t="s">
        <v>9904</v>
      </c>
      <c r="D9825" s="1"/>
      <c r="E9825" s="986" t="s">
        <v>9583</v>
      </c>
      <c r="F9825" s="3"/>
      <c r="O9825"/>
      <c r="P9825"/>
      <c r="Q9825"/>
      <c r="U9825" s="969"/>
      <c r="V9825" s="38"/>
      <c r="W9825" s="38"/>
    </row>
    <row r="9826" spans="1:23" x14ac:dyDescent="0.35">
      <c r="A9826" s="1589">
        <v>73200</v>
      </c>
      <c r="B9826" s="1590">
        <v>0.98</v>
      </c>
      <c r="C9826" s="312" t="s">
        <v>9905</v>
      </c>
      <c r="D9826" s="1"/>
      <c r="E9826" s="986" t="s">
        <v>9583</v>
      </c>
      <c r="F9826" s="3"/>
      <c r="O9826"/>
      <c r="P9826"/>
      <c r="Q9826"/>
      <c r="U9826" s="969"/>
      <c r="V9826" s="38"/>
      <c r="W9826" s="38"/>
    </row>
    <row r="9827" spans="1:23" x14ac:dyDescent="0.35">
      <c r="A9827" s="1589">
        <v>73200</v>
      </c>
      <c r="B9827" s="1590">
        <v>0.98</v>
      </c>
      <c r="C9827" s="312" t="s">
        <v>9906</v>
      </c>
      <c r="D9827" s="1"/>
      <c r="E9827" s="986" t="s">
        <v>9583</v>
      </c>
      <c r="F9827" s="3"/>
      <c r="O9827"/>
      <c r="P9827"/>
      <c r="Q9827"/>
      <c r="U9827" s="969"/>
      <c r="V9827" s="38"/>
      <c r="W9827" s="38"/>
    </row>
    <row r="9828" spans="1:23" x14ac:dyDescent="0.35">
      <c r="A9828" s="1589">
        <v>73200</v>
      </c>
      <c r="B9828" s="1590">
        <v>0.98</v>
      </c>
      <c r="C9828" s="312" t="s">
        <v>9907</v>
      </c>
      <c r="D9828" s="1"/>
      <c r="E9828" s="986" t="s">
        <v>9583</v>
      </c>
      <c r="F9828" s="3"/>
      <c r="O9828"/>
      <c r="P9828"/>
      <c r="Q9828"/>
      <c r="U9828" s="969"/>
      <c r="V9828" s="38"/>
      <c r="W9828" s="38"/>
    </row>
    <row r="9829" spans="1:23" x14ac:dyDescent="0.35">
      <c r="A9829" s="1589">
        <v>73200</v>
      </c>
      <c r="B9829" s="1590">
        <v>0.98</v>
      </c>
      <c r="C9829" s="312" t="s">
        <v>9908</v>
      </c>
      <c r="D9829" s="1"/>
      <c r="E9829" s="986" t="s">
        <v>9583</v>
      </c>
      <c r="F9829" s="3"/>
      <c r="O9829"/>
      <c r="P9829"/>
      <c r="Q9829"/>
      <c r="U9829" s="969"/>
      <c r="V9829" s="38"/>
      <c r="W9829" s="38"/>
    </row>
    <row r="9830" spans="1:23" x14ac:dyDescent="0.35">
      <c r="A9830" s="1589">
        <v>73200</v>
      </c>
      <c r="B9830" s="1590">
        <v>0.98</v>
      </c>
      <c r="C9830" s="312" t="s">
        <v>9909</v>
      </c>
      <c r="D9830" s="1"/>
      <c r="E9830" s="986" t="s">
        <v>9583</v>
      </c>
      <c r="F9830" s="3"/>
      <c r="O9830"/>
      <c r="P9830"/>
      <c r="Q9830"/>
      <c r="U9830" s="969"/>
      <c r="V9830" s="38"/>
      <c r="W9830" s="38"/>
    </row>
    <row r="9831" spans="1:23" x14ac:dyDescent="0.35">
      <c r="A9831" s="1589">
        <v>73200</v>
      </c>
      <c r="B9831" s="1590">
        <v>0.98</v>
      </c>
      <c r="C9831" s="312" t="s">
        <v>9910</v>
      </c>
      <c r="D9831" s="1"/>
      <c r="E9831" s="986" t="s">
        <v>9583</v>
      </c>
      <c r="F9831" s="3"/>
      <c r="O9831"/>
      <c r="P9831"/>
      <c r="Q9831"/>
      <c r="U9831" s="969"/>
      <c r="V9831" s="38"/>
      <c r="W9831" s="38"/>
    </row>
    <row r="9832" spans="1:23" x14ac:dyDescent="0.35">
      <c r="A9832" s="1589">
        <v>73200</v>
      </c>
      <c r="B9832" s="1590">
        <v>0.98</v>
      </c>
      <c r="C9832" s="312" t="s">
        <v>9911</v>
      </c>
      <c r="D9832" s="1"/>
      <c r="E9832" s="986" t="s">
        <v>9583</v>
      </c>
      <c r="F9832" s="3"/>
      <c r="O9832"/>
      <c r="P9832"/>
      <c r="Q9832"/>
      <c r="U9832" s="969"/>
      <c r="V9832" s="38"/>
      <c r="W9832" s="38"/>
    </row>
    <row r="9833" spans="1:23" x14ac:dyDescent="0.35">
      <c r="A9833" s="1589">
        <v>73200</v>
      </c>
      <c r="B9833" s="1590">
        <v>0.98</v>
      </c>
      <c r="C9833" s="312" t="s">
        <v>9912</v>
      </c>
      <c r="D9833" s="1"/>
      <c r="E9833" s="986" t="s">
        <v>9583</v>
      </c>
      <c r="F9833" s="3"/>
      <c r="O9833"/>
      <c r="P9833"/>
      <c r="Q9833"/>
      <c r="U9833" s="969"/>
      <c r="V9833" s="38"/>
      <c r="W9833" s="38"/>
    </row>
    <row r="9834" spans="1:23" x14ac:dyDescent="0.35">
      <c r="A9834" s="1589">
        <v>73200</v>
      </c>
      <c r="B9834" s="1590">
        <v>0.98</v>
      </c>
      <c r="C9834" s="312" t="s">
        <v>9913</v>
      </c>
      <c r="D9834" s="1"/>
      <c r="E9834" s="986" t="s">
        <v>9583</v>
      </c>
      <c r="F9834" s="3"/>
      <c r="O9834"/>
      <c r="P9834"/>
      <c r="Q9834"/>
      <c r="U9834" s="969"/>
      <c r="V9834" s="38"/>
      <c r="W9834" s="38"/>
    </row>
    <row r="9835" spans="1:23" x14ac:dyDescent="0.35">
      <c r="A9835" s="1589">
        <v>73200</v>
      </c>
      <c r="B9835" s="1590">
        <v>0.98</v>
      </c>
      <c r="C9835" s="312" t="s">
        <v>9914</v>
      </c>
      <c r="D9835" s="1"/>
      <c r="E9835" s="986" t="s">
        <v>9583</v>
      </c>
      <c r="F9835" s="3"/>
      <c r="O9835"/>
      <c r="P9835"/>
      <c r="Q9835"/>
      <c r="U9835" s="969"/>
      <c r="V9835" s="38"/>
      <c r="W9835" s="38"/>
    </row>
    <row r="9836" spans="1:23" x14ac:dyDescent="0.35">
      <c r="A9836" s="1589">
        <v>73201</v>
      </c>
      <c r="B9836" s="1590">
        <v>1.1299999999999999</v>
      </c>
      <c r="C9836" s="312" t="s">
        <v>9940</v>
      </c>
      <c r="D9836" s="1"/>
      <c r="E9836" s="986" t="s">
        <v>9583</v>
      </c>
      <c r="F9836" s="3"/>
      <c r="O9836"/>
      <c r="P9836"/>
      <c r="Q9836"/>
      <c r="U9836" s="969"/>
      <c r="V9836" s="38"/>
      <c r="W9836" s="38"/>
    </row>
    <row r="9837" spans="1:23" x14ac:dyDescent="0.35">
      <c r="A9837" s="1589">
        <v>73201</v>
      </c>
      <c r="B9837" s="1590">
        <v>1.1299999999999999</v>
      </c>
      <c r="C9837" s="312" t="s">
        <v>9941</v>
      </c>
      <c r="D9837" s="1"/>
      <c r="E9837" s="986" t="s">
        <v>9583</v>
      </c>
      <c r="F9837" s="3"/>
      <c r="O9837"/>
      <c r="P9837"/>
      <c r="Q9837"/>
      <c r="U9837" s="969"/>
      <c r="V9837" s="38"/>
      <c r="W9837" s="38"/>
    </row>
    <row r="9838" spans="1:23" x14ac:dyDescent="0.35">
      <c r="A9838" s="1589">
        <v>73201</v>
      </c>
      <c r="B9838" s="1590">
        <v>1.1299999999999999</v>
      </c>
      <c r="C9838" s="312" t="s">
        <v>9942</v>
      </c>
      <c r="D9838" s="1"/>
      <c r="E9838" s="986" t="s">
        <v>9583</v>
      </c>
      <c r="F9838" s="3"/>
      <c r="O9838"/>
      <c r="P9838"/>
      <c r="Q9838"/>
      <c r="U9838" s="969"/>
      <c r="V9838" s="38"/>
      <c r="W9838" s="38"/>
    </row>
    <row r="9839" spans="1:23" x14ac:dyDescent="0.35">
      <c r="A9839" s="1589">
        <v>73201</v>
      </c>
      <c r="B9839" s="1590">
        <v>1.1299999999999999</v>
      </c>
      <c r="C9839" s="312" t="s">
        <v>9942</v>
      </c>
      <c r="D9839" s="1"/>
      <c r="E9839" s="986" t="s">
        <v>9583</v>
      </c>
      <c r="F9839" s="3"/>
      <c r="O9839"/>
      <c r="P9839"/>
      <c r="Q9839"/>
      <c r="U9839" s="969"/>
      <c r="V9839" s="38"/>
      <c r="W9839" s="38"/>
    </row>
    <row r="9840" spans="1:23" x14ac:dyDescent="0.35">
      <c r="A9840" s="1589">
        <v>73201</v>
      </c>
      <c r="B9840" s="1590">
        <v>1.1299999999999999</v>
      </c>
      <c r="C9840" s="312" t="s">
        <v>9943</v>
      </c>
      <c r="D9840" s="1"/>
      <c r="E9840" s="986" t="s">
        <v>9583</v>
      </c>
      <c r="F9840" s="3"/>
      <c r="O9840"/>
      <c r="P9840"/>
      <c r="Q9840"/>
      <c r="U9840" s="969"/>
      <c r="V9840" s="38"/>
      <c r="W9840" s="38"/>
    </row>
    <row r="9841" spans="1:23" x14ac:dyDescent="0.35">
      <c r="A9841" s="1589">
        <v>73201</v>
      </c>
      <c r="B9841" s="1590">
        <v>1.1299999999999999</v>
      </c>
      <c r="C9841" s="312" t="s">
        <v>9944</v>
      </c>
      <c r="D9841" s="1"/>
      <c r="E9841" s="986" t="s">
        <v>9583</v>
      </c>
      <c r="F9841" s="3"/>
      <c r="O9841"/>
      <c r="P9841"/>
      <c r="Q9841"/>
      <c r="U9841" s="969"/>
      <c r="V9841" s="38"/>
      <c r="W9841" s="38"/>
    </row>
    <row r="9842" spans="1:23" x14ac:dyDescent="0.35">
      <c r="A9842" s="1589">
        <v>73201</v>
      </c>
      <c r="B9842" s="1590">
        <v>1.1299999999999999</v>
      </c>
      <c r="C9842" s="312" t="s">
        <v>9945</v>
      </c>
      <c r="D9842" s="1"/>
      <c r="E9842" s="986" t="s">
        <v>9583</v>
      </c>
      <c r="F9842" s="3"/>
      <c r="O9842"/>
      <c r="P9842"/>
      <c r="Q9842"/>
      <c r="U9842" s="969"/>
      <c r="V9842" s="38"/>
      <c r="W9842" s="38"/>
    </row>
    <row r="9843" spans="1:23" x14ac:dyDescent="0.35">
      <c r="A9843" s="1589">
        <v>73201</v>
      </c>
      <c r="B9843" s="1590">
        <v>1.1299999999999999</v>
      </c>
      <c r="C9843" s="312" t="s">
        <v>9946</v>
      </c>
      <c r="D9843" s="1"/>
      <c r="E9843" s="986" t="s">
        <v>9583</v>
      </c>
      <c r="F9843" s="3"/>
      <c r="O9843"/>
      <c r="P9843"/>
      <c r="Q9843"/>
      <c r="U9843" s="969"/>
      <c r="V9843" s="38"/>
      <c r="W9843" s="38"/>
    </row>
    <row r="9844" spans="1:23" x14ac:dyDescent="0.35">
      <c r="A9844" s="1589">
        <v>73201</v>
      </c>
      <c r="B9844" s="1590">
        <v>1.1299999999999999</v>
      </c>
      <c r="C9844" s="312" t="s">
        <v>9947</v>
      </c>
      <c r="D9844" s="1"/>
      <c r="E9844" s="986" t="s">
        <v>9583</v>
      </c>
      <c r="F9844" s="3"/>
      <c r="O9844"/>
      <c r="P9844"/>
      <c r="Q9844"/>
      <c r="U9844" s="969"/>
      <c r="V9844" s="38"/>
      <c r="W9844" s="38"/>
    </row>
    <row r="9845" spans="1:23" x14ac:dyDescent="0.35">
      <c r="A9845" s="1589">
        <v>73201</v>
      </c>
      <c r="B9845" s="1590">
        <v>1.1299999999999999</v>
      </c>
      <c r="C9845" s="312" t="s">
        <v>9948</v>
      </c>
      <c r="D9845" s="1"/>
      <c r="E9845" s="986" t="s">
        <v>9583</v>
      </c>
      <c r="F9845" s="3"/>
      <c r="O9845"/>
      <c r="P9845"/>
      <c r="Q9845"/>
      <c r="U9845" s="969"/>
      <c r="V9845" s="38"/>
      <c r="W9845" s="38"/>
    </row>
    <row r="9846" spans="1:23" x14ac:dyDescent="0.35">
      <c r="A9846" s="1589">
        <v>73201</v>
      </c>
      <c r="B9846" s="1590">
        <v>1.1299999999999999</v>
      </c>
      <c r="C9846" s="312" t="s">
        <v>9949</v>
      </c>
      <c r="D9846" s="1"/>
      <c r="E9846" s="986" t="s">
        <v>9583</v>
      </c>
      <c r="F9846" s="3"/>
      <c r="O9846"/>
      <c r="P9846"/>
      <c r="Q9846"/>
      <c r="U9846" s="969"/>
      <c r="V9846" s="38"/>
      <c r="W9846" s="38"/>
    </row>
    <row r="9847" spans="1:23" x14ac:dyDescent="0.35">
      <c r="A9847" s="1589">
        <v>73201</v>
      </c>
      <c r="B9847" s="1590">
        <v>1.1299999999999999</v>
      </c>
      <c r="C9847" s="312" t="s">
        <v>9950</v>
      </c>
      <c r="D9847" s="1"/>
      <c r="E9847" s="986" t="s">
        <v>9583</v>
      </c>
      <c r="F9847" s="3"/>
      <c r="O9847"/>
      <c r="P9847"/>
      <c r="Q9847"/>
      <c r="U9847" s="969"/>
      <c r="V9847" s="38"/>
      <c r="W9847" s="38"/>
    </row>
    <row r="9848" spans="1:23" x14ac:dyDescent="0.35">
      <c r="A9848" s="1589">
        <v>73201</v>
      </c>
      <c r="B9848" s="1590">
        <v>1.1299999999999999</v>
      </c>
      <c r="C9848" s="312" t="s">
        <v>9951</v>
      </c>
      <c r="D9848" s="1"/>
      <c r="E9848" s="986" t="s">
        <v>9583</v>
      </c>
      <c r="F9848" s="3"/>
      <c r="O9848"/>
      <c r="P9848"/>
      <c r="Q9848"/>
      <c r="U9848" s="969"/>
      <c r="V9848" s="38"/>
      <c r="W9848" s="38"/>
    </row>
    <row r="9849" spans="1:23" x14ac:dyDescent="0.35">
      <c r="A9849" s="1589">
        <v>73201</v>
      </c>
      <c r="B9849" s="1590">
        <v>1.1299999999999999</v>
      </c>
      <c r="C9849" s="312" t="s">
        <v>9952</v>
      </c>
      <c r="D9849" s="1"/>
      <c r="E9849" s="986" t="s">
        <v>9583</v>
      </c>
      <c r="F9849" s="3"/>
      <c r="O9849"/>
      <c r="P9849"/>
      <c r="Q9849"/>
      <c r="U9849" s="969"/>
      <c r="V9849" s="38"/>
      <c r="W9849" s="38"/>
    </row>
    <row r="9850" spans="1:23" x14ac:dyDescent="0.35">
      <c r="A9850" s="1589">
        <v>73201</v>
      </c>
      <c r="B9850" s="1590">
        <v>1.1299999999999999</v>
      </c>
      <c r="C9850" s="312" t="s">
        <v>9953</v>
      </c>
      <c r="D9850" s="5"/>
      <c r="E9850" s="986" t="s">
        <v>9583</v>
      </c>
      <c r="F9850" s="3"/>
      <c r="O9850"/>
      <c r="P9850"/>
      <c r="Q9850"/>
      <c r="U9850" s="969"/>
      <c r="V9850" s="38"/>
      <c r="W9850" s="38"/>
    </row>
    <row r="9851" spans="1:23" x14ac:dyDescent="0.35">
      <c r="A9851" s="1589">
        <v>73201</v>
      </c>
      <c r="B9851" s="1590">
        <v>1.1299999999999999</v>
      </c>
      <c r="C9851" s="312" t="s">
        <v>9954</v>
      </c>
      <c r="D9851" s="1"/>
      <c r="E9851" s="986" t="s">
        <v>9583</v>
      </c>
      <c r="F9851" s="3"/>
      <c r="O9851"/>
      <c r="P9851"/>
      <c r="Q9851"/>
      <c r="U9851" s="969"/>
      <c r="V9851" s="38"/>
      <c r="W9851" s="38"/>
    </row>
    <row r="9852" spans="1:23" x14ac:dyDescent="0.35">
      <c r="A9852" s="1589">
        <v>73202</v>
      </c>
      <c r="B9852" s="1590">
        <v>1.19</v>
      </c>
      <c r="C9852" s="312" t="s">
        <v>9976</v>
      </c>
      <c r="D9852" s="1"/>
      <c r="E9852" s="986" t="s">
        <v>9583</v>
      </c>
      <c r="F9852" s="3"/>
      <c r="O9852"/>
      <c r="P9852"/>
      <c r="Q9852"/>
      <c r="U9852" s="969"/>
      <c r="V9852" s="38"/>
      <c r="W9852" s="38"/>
    </row>
    <row r="9853" spans="1:23" x14ac:dyDescent="0.35">
      <c r="A9853" s="1589">
        <v>73202</v>
      </c>
      <c r="B9853" s="1590">
        <v>1.19</v>
      </c>
      <c r="C9853" s="312" t="s">
        <v>9977</v>
      </c>
      <c r="D9853" s="1"/>
      <c r="E9853" s="986" t="s">
        <v>9583</v>
      </c>
      <c r="F9853" s="3"/>
      <c r="O9853"/>
      <c r="P9853"/>
      <c r="Q9853"/>
      <c r="U9853" s="969"/>
      <c r="V9853" s="38"/>
      <c r="W9853" s="38"/>
    </row>
    <row r="9854" spans="1:23" x14ac:dyDescent="0.35">
      <c r="A9854" s="1589">
        <v>73202</v>
      </c>
      <c r="B9854" s="1590">
        <v>1.19</v>
      </c>
      <c r="C9854" s="312" t="s">
        <v>9978</v>
      </c>
      <c r="D9854" s="1"/>
      <c r="E9854" s="986" t="s">
        <v>9583</v>
      </c>
      <c r="F9854" s="3"/>
      <c r="O9854"/>
      <c r="P9854"/>
      <c r="Q9854"/>
      <c r="U9854" s="969"/>
      <c r="V9854" s="38"/>
      <c r="W9854" s="38"/>
    </row>
    <row r="9855" spans="1:23" x14ac:dyDescent="0.35">
      <c r="A9855" s="1589">
        <v>73202</v>
      </c>
      <c r="B9855" s="1590">
        <v>1.19</v>
      </c>
      <c r="C9855" s="312" t="s">
        <v>9978</v>
      </c>
      <c r="D9855" s="1"/>
      <c r="E9855" s="986" t="s">
        <v>9583</v>
      </c>
      <c r="F9855" s="3"/>
      <c r="O9855"/>
      <c r="P9855"/>
      <c r="Q9855"/>
      <c r="U9855" s="969"/>
      <c r="V9855" s="38"/>
      <c r="W9855" s="38"/>
    </row>
    <row r="9856" spans="1:23" x14ac:dyDescent="0.35">
      <c r="A9856" s="1589">
        <v>73202</v>
      </c>
      <c r="B9856" s="1590">
        <v>1.19</v>
      </c>
      <c r="C9856" s="312" t="s">
        <v>9979</v>
      </c>
      <c r="D9856" s="1"/>
      <c r="E9856" s="986" t="s">
        <v>9583</v>
      </c>
      <c r="F9856" s="3"/>
      <c r="O9856"/>
      <c r="P9856"/>
      <c r="Q9856"/>
      <c r="U9856" s="969"/>
      <c r="V9856" s="38"/>
      <c r="W9856" s="38"/>
    </row>
    <row r="9857" spans="1:23" x14ac:dyDescent="0.35">
      <c r="A9857" s="1589">
        <v>73202</v>
      </c>
      <c r="B9857" s="1590">
        <v>1.19</v>
      </c>
      <c r="C9857" s="312" t="s">
        <v>9980</v>
      </c>
      <c r="D9857" s="1"/>
      <c r="E9857" s="986" t="s">
        <v>9583</v>
      </c>
      <c r="F9857" s="3"/>
      <c r="O9857"/>
      <c r="P9857"/>
      <c r="Q9857"/>
      <c r="U9857" s="969"/>
      <c r="V9857" s="38"/>
      <c r="W9857" s="38"/>
    </row>
    <row r="9858" spans="1:23" x14ac:dyDescent="0.35">
      <c r="A9858" s="1589">
        <v>73202</v>
      </c>
      <c r="B9858" s="1590">
        <v>1.19</v>
      </c>
      <c r="C9858" s="312" t="s">
        <v>9981</v>
      </c>
      <c r="D9858" s="1"/>
      <c r="E9858" s="986" t="s">
        <v>9583</v>
      </c>
      <c r="F9858" s="3"/>
      <c r="O9858"/>
      <c r="P9858"/>
      <c r="Q9858"/>
      <c r="U9858" s="969"/>
      <c r="V9858" s="38"/>
      <c r="W9858" s="38"/>
    </row>
    <row r="9859" spans="1:23" x14ac:dyDescent="0.35">
      <c r="A9859" s="1589">
        <v>73202</v>
      </c>
      <c r="B9859" s="1590">
        <v>1.19</v>
      </c>
      <c r="C9859" s="312" t="s">
        <v>9982</v>
      </c>
      <c r="D9859" s="1"/>
      <c r="E9859" s="986" t="s">
        <v>9583</v>
      </c>
      <c r="F9859" s="3"/>
      <c r="O9859"/>
      <c r="P9859"/>
      <c r="Q9859"/>
      <c r="U9859" s="969"/>
      <c r="V9859" s="38"/>
      <c r="W9859" s="38"/>
    </row>
    <row r="9860" spans="1:23" x14ac:dyDescent="0.35">
      <c r="A9860" s="1589">
        <v>73202</v>
      </c>
      <c r="B9860" s="1590">
        <v>1.19</v>
      </c>
      <c r="C9860" s="312" t="s">
        <v>9983</v>
      </c>
      <c r="D9860" s="1"/>
      <c r="E9860" s="986" t="s">
        <v>9583</v>
      </c>
      <c r="F9860" s="3"/>
      <c r="O9860"/>
      <c r="P9860"/>
      <c r="Q9860"/>
      <c r="U9860" s="969"/>
      <c r="V9860" s="38"/>
      <c r="W9860" s="38"/>
    </row>
    <row r="9861" spans="1:23" x14ac:dyDescent="0.35">
      <c r="A9861" s="1589">
        <v>73202</v>
      </c>
      <c r="B9861" s="1590">
        <v>1.19</v>
      </c>
      <c r="C9861" s="312" t="s">
        <v>9984</v>
      </c>
      <c r="D9861" s="1"/>
      <c r="E9861" s="986" t="s">
        <v>9583</v>
      </c>
      <c r="F9861" s="3"/>
      <c r="O9861"/>
      <c r="P9861"/>
      <c r="Q9861"/>
      <c r="U9861" s="969"/>
      <c r="V9861" s="38"/>
      <c r="W9861" s="38"/>
    </row>
    <row r="9862" spans="1:23" x14ac:dyDescent="0.35">
      <c r="A9862" s="1589">
        <v>73202</v>
      </c>
      <c r="B9862" s="1590">
        <v>1.19</v>
      </c>
      <c r="C9862" s="312" t="s">
        <v>9985</v>
      </c>
      <c r="D9862" s="1112"/>
      <c r="E9862" s="986" t="s">
        <v>9583</v>
      </c>
      <c r="F9862" s="3"/>
      <c r="O9862"/>
      <c r="P9862"/>
      <c r="Q9862"/>
      <c r="U9862" s="969"/>
      <c r="V9862" s="38"/>
      <c r="W9862" s="38"/>
    </row>
    <row r="9863" spans="1:23" x14ac:dyDescent="0.35">
      <c r="A9863" s="1589">
        <v>73202</v>
      </c>
      <c r="B9863" s="1590">
        <v>1.19</v>
      </c>
      <c r="C9863" s="312" t="s">
        <v>9986</v>
      </c>
      <c r="D9863" s="1"/>
      <c r="E9863" s="986" t="s">
        <v>9583</v>
      </c>
      <c r="F9863" s="3"/>
      <c r="O9863"/>
      <c r="P9863"/>
      <c r="Q9863"/>
      <c r="U9863" s="969"/>
      <c r="V9863" s="38"/>
      <c r="W9863" s="38"/>
    </row>
    <row r="9864" spans="1:23" x14ac:dyDescent="0.35">
      <c r="A9864" s="1589">
        <v>73202</v>
      </c>
      <c r="B9864" s="1590">
        <v>1.19</v>
      </c>
      <c r="C9864" s="312" t="s">
        <v>9987</v>
      </c>
      <c r="D9864" s="1"/>
      <c r="E9864" s="986" t="s">
        <v>9583</v>
      </c>
      <c r="F9864" s="3"/>
      <c r="O9864"/>
      <c r="P9864"/>
      <c r="Q9864"/>
      <c r="U9864" s="969"/>
      <c r="V9864" s="38"/>
      <c r="W9864" s="38"/>
    </row>
    <row r="9865" spans="1:23" x14ac:dyDescent="0.35">
      <c r="A9865" s="1589">
        <v>73202</v>
      </c>
      <c r="B9865" s="1590">
        <v>1.19</v>
      </c>
      <c r="C9865" s="312" t="s">
        <v>9988</v>
      </c>
      <c r="D9865" s="1"/>
      <c r="E9865" s="986" t="s">
        <v>9583</v>
      </c>
      <c r="F9865" s="3"/>
      <c r="O9865"/>
      <c r="P9865"/>
      <c r="Q9865"/>
      <c r="U9865" s="969"/>
      <c r="V9865" s="38"/>
      <c r="W9865" s="38"/>
    </row>
    <row r="9866" spans="1:23" x14ac:dyDescent="0.35">
      <c r="A9866" s="1589">
        <v>73202</v>
      </c>
      <c r="B9866" s="1590">
        <v>1.19</v>
      </c>
      <c r="C9866" s="312" t="s">
        <v>9989</v>
      </c>
      <c r="D9866" s="1"/>
      <c r="E9866" s="986" t="s">
        <v>9583</v>
      </c>
      <c r="F9866" s="3"/>
      <c r="O9866"/>
      <c r="P9866"/>
      <c r="Q9866"/>
      <c r="U9866" s="969"/>
      <c r="V9866" s="38"/>
      <c r="W9866" s="38"/>
    </row>
    <row r="9867" spans="1:23" x14ac:dyDescent="0.35">
      <c r="A9867" s="1589">
        <v>73202</v>
      </c>
      <c r="B9867" s="1590">
        <v>1.19</v>
      </c>
      <c r="C9867" s="312" t="s">
        <v>9990</v>
      </c>
      <c r="D9867" s="1"/>
      <c r="E9867" s="986" t="s">
        <v>9583</v>
      </c>
      <c r="F9867" s="3"/>
      <c r="O9867"/>
      <c r="P9867"/>
      <c r="Q9867"/>
      <c r="U9867" s="969"/>
      <c r="V9867" s="38"/>
      <c r="W9867" s="38"/>
    </row>
    <row r="9868" spans="1:23" x14ac:dyDescent="0.35">
      <c r="A9868" s="1597">
        <v>73206</v>
      </c>
      <c r="B9868" s="1598">
        <v>1.76</v>
      </c>
      <c r="C9868" s="312" t="s">
        <v>10168</v>
      </c>
      <c r="D9868" s="1"/>
      <c r="E9868" s="986" t="s">
        <v>9583</v>
      </c>
      <c r="F9868" s="3"/>
      <c r="O9868"/>
      <c r="P9868"/>
      <c r="Q9868"/>
      <c r="U9868" s="969"/>
      <c r="V9868" s="38"/>
      <c r="W9868" s="38"/>
    </row>
    <row r="9869" spans="1:23" x14ac:dyDescent="0.35">
      <c r="A9869" s="1597">
        <v>73206</v>
      </c>
      <c r="B9869" s="1598">
        <v>1.76</v>
      </c>
      <c r="C9869" s="312" t="s">
        <v>10169</v>
      </c>
      <c r="D9869" s="1"/>
      <c r="E9869" s="986" t="s">
        <v>9583</v>
      </c>
      <c r="F9869" s="3"/>
      <c r="O9869"/>
      <c r="P9869"/>
      <c r="Q9869"/>
      <c r="U9869" s="969"/>
      <c r="V9869" s="38"/>
      <c r="W9869" s="38"/>
    </row>
    <row r="9870" spans="1:23" x14ac:dyDescent="0.35">
      <c r="A9870" s="1589">
        <v>73206</v>
      </c>
      <c r="B9870" s="1590">
        <v>1.76</v>
      </c>
      <c r="C9870" s="312" t="s">
        <v>10170</v>
      </c>
      <c r="D9870" s="1"/>
      <c r="E9870" s="986" t="s">
        <v>9583</v>
      </c>
      <c r="F9870" s="3"/>
      <c r="O9870"/>
      <c r="P9870"/>
      <c r="Q9870"/>
      <c r="U9870" s="969"/>
      <c r="V9870" s="38"/>
      <c r="W9870" s="38"/>
    </row>
    <row r="9871" spans="1:23" x14ac:dyDescent="0.35">
      <c r="A9871" s="1589">
        <v>73206</v>
      </c>
      <c r="B9871" s="1590">
        <v>1.76</v>
      </c>
      <c r="C9871" s="312" t="s">
        <v>10171</v>
      </c>
      <c r="D9871" s="1"/>
      <c r="E9871" s="986" t="s">
        <v>9583</v>
      </c>
      <c r="F9871" s="3"/>
      <c r="O9871"/>
      <c r="P9871"/>
      <c r="Q9871"/>
      <c r="U9871" s="969"/>
      <c r="V9871" s="38"/>
      <c r="W9871" s="38"/>
    </row>
    <row r="9872" spans="1:23" x14ac:dyDescent="0.35">
      <c r="A9872" s="1589">
        <v>73218</v>
      </c>
      <c r="B9872" s="1590">
        <v>1.32</v>
      </c>
      <c r="C9872" s="312" t="s">
        <v>10019</v>
      </c>
      <c r="D9872" s="1"/>
      <c r="E9872" s="986" t="s">
        <v>9583</v>
      </c>
      <c r="F9872" s="3"/>
      <c r="O9872"/>
      <c r="P9872"/>
      <c r="Q9872"/>
      <c r="U9872" s="969"/>
      <c r="V9872" s="38"/>
      <c r="W9872" s="38"/>
    </row>
    <row r="9873" spans="1:23" x14ac:dyDescent="0.35">
      <c r="A9873" s="1589">
        <v>73218</v>
      </c>
      <c r="B9873" s="1590">
        <v>1.32</v>
      </c>
      <c r="C9873" s="312" t="s">
        <v>10020</v>
      </c>
      <c r="D9873" s="1"/>
      <c r="E9873" s="986" t="s">
        <v>9583</v>
      </c>
      <c r="F9873" s="3"/>
      <c r="O9873"/>
      <c r="P9873"/>
      <c r="Q9873"/>
      <c r="U9873" s="969"/>
      <c r="V9873" s="38"/>
      <c r="W9873" s="38"/>
    </row>
    <row r="9874" spans="1:23" x14ac:dyDescent="0.35">
      <c r="A9874" s="1589">
        <v>73218</v>
      </c>
      <c r="B9874" s="1590">
        <v>1.32</v>
      </c>
      <c r="C9874" s="312" t="s">
        <v>10021</v>
      </c>
      <c r="D9874" s="1"/>
      <c r="E9874" s="986" t="s">
        <v>9583</v>
      </c>
      <c r="F9874" s="1194"/>
      <c r="O9874"/>
      <c r="P9874"/>
      <c r="Q9874"/>
      <c r="U9874" s="969"/>
      <c r="V9874" s="38"/>
      <c r="W9874" s="38"/>
    </row>
    <row r="9875" spans="1:23" x14ac:dyDescent="0.35">
      <c r="A9875" s="1589">
        <v>73218</v>
      </c>
      <c r="B9875" s="1590">
        <v>1.32</v>
      </c>
      <c r="C9875" s="312" t="s">
        <v>10022</v>
      </c>
      <c r="D9875" s="1"/>
      <c r="E9875" s="986" t="s">
        <v>9583</v>
      </c>
      <c r="F9875" s="3"/>
      <c r="O9875"/>
      <c r="P9875"/>
      <c r="Q9875"/>
      <c r="U9875" s="969"/>
      <c r="V9875" s="38"/>
      <c r="W9875" s="38"/>
    </row>
    <row r="9876" spans="1:23" x14ac:dyDescent="0.35">
      <c r="A9876" s="1589">
        <v>73218</v>
      </c>
      <c r="B9876" s="1590">
        <v>1.32</v>
      </c>
      <c r="C9876" s="312" t="s">
        <v>10023</v>
      </c>
      <c r="D9876" s="1"/>
      <c r="E9876" s="986" t="s">
        <v>9583</v>
      </c>
      <c r="F9876" s="3"/>
      <c r="O9876"/>
      <c r="P9876"/>
      <c r="Q9876"/>
      <c r="U9876" s="969"/>
      <c r="V9876" s="38"/>
      <c r="W9876" s="38"/>
    </row>
    <row r="9877" spans="1:23" x14ac:dyDescent="0.35">
      <c r="A9877" s="1589">
        <v>73218</v>
      </c>
      <c r="B9877" s="1590">
        <v>1.32</v>
      </c>
      <c r="C9877" s="312" t="s">
        <v>10024</v>
      </c>
      <c r="D9877" s="1"/>
      <c r="E9877" s="986" t="s">
        <v>9583</v>
      </c>
      <c r="F9877" s="3"/>
      <c r="O9877"/>
      <c r="P9877"/>
      <c r="Q9877"/>
      <c r="U9877" s="969"/>
      <c r="V9877" s="38"/>
      <c r="W9877" s="38"/>
    </row>
    <row r="9878" spans="1:23" x14ac:dyDescent="0.35">
      <c r="A9878" s="1589">
        <v>73218</v>
      </c>
      <c r="B9878" s="1590">
        <v>1.32</v>
      </c>
      <c r="C9878" s="312" t="s">
        <v>10025</v>
      </c>
      <c r="D9878" s="1"/>
      <c r="E9878" s="986" t="s">
        <v>9583</v>
      </c>
      <c r="F9878" s="3"/>
      <c r="O9878"/>
      <c r="P9878"/>
      <c r="Q9878"/>
      <c r="U9878" s="969"/>
      <c r="V9878" s="38"/>
      <c r="W9878" s="38"/>
    </row>
    <row r="9879" spans="1:23" x14ac:dyDescent="0.35">
      <c r="A9879" s="1589">
        <v>73218</v>
      </c>
      <c r="B9879" s="1590">
        <v>1.32</v>
      </c>
      <c r="C9879" s="312" t="s">
        <v>10026</v>
      </c>
      <c r="D9879" s="1"/>
      <c r="E9879" s="986" t="s">
        <v>9583</v>
      </c>
      <c r="F9879" s="3"/>
      <c r="O9879"/>
      <c r="P9879"/>
      <c r="Q9879"/>
      <c r="U9879" s="969"/>
      <c r="V9879" s="38"/>
      <c r="W9879" s="38"/>
    </row>
    <row r="9880" spans="1:23" x14ac:dyDescent="0.35">
      <c r="A9880" s="1589">
        <v>73218</v>
      </c>
      <c r="B9880" s="1590">
        <v>1.32</v>
      </c>
      <c r="C9880" s="312" t="s">
        <v>10027</v>
      </c>
      <c r="D9880" s="1"/>
      <c r="E9880" s="986" t="s">
        <v>9583</v>
      </c>
      <c r="F9880" s="3"/>
      <c r="O9880"/>
      <c r="P9880"/>
      <c r="Q9880"/>
      <c r="U9880" s="969"/>
      <c r="V9880" s="38"/>
      <c r="W9880" s="38"/>
    </row>
    <row r="9881" spans="1:23" x14ac:dyDescent="0.35">
      <c r="A9881" s="1589">
        <v>73218</v>
      </c>
      <c r="B9881" s="1590">
        <v>1.32</v>
      </c>
      <c r="C9881" s="312" t="s">
        <v>10028</v>
      </c>
      <c r="D9881" s="1"/>
      <c r="E9881" s="986" t="s">
        <v>9583</v>
      </c>
      <c r="F9881" s="3"/>
      <c r="O9881"/>
      <c r="P9881"/>
      <c r="Q9881"/>
      <c r="U9881" s="969"/>
      <c r="V9881" s="38"/>
      <c r="W9881" s="38"/>
    </row>
    <row r="9882" spans="1:23" x14ac:dyDescent="0.35">
      <c r="A9882" s="1589">
        <v>73218</v>
      </c>
      <c r="B9882" s="1590">
        <v>1.32</v>
      </c>
      <c r="C9882" s="312" t="s">
        <v>10029</v>
      </c>
      <c r="D9882" s="1"/>
      <c r="E9882" s="986" t="s">
        <v>9583</v>
      </c>
      <c r="F9882" s="3"/>
      <c r="O9882"/>
      <c r="P9882"/>
      <c r="Q9882"/>
      <c r="U9882" s="969"/>
      <c r="V9882" s="38"/>
      <c r="W9882" s="38"/>
    </row>
    <row r="9883" spans="1:23" x14ac:dyDescent="0.35">
      <c r="A9883" s="1589">
        <v>73218</v>
      </c>
      <c r="B9883" s="1590">
        <v>1.32</v>
      </c>
      <c r="C9883" s="312" t="s">
        <v>10030</v>
      </c>
      <c r="D9883" s="1"/>
      <c r="E9883" s="986" t="s">
        <v>9583</v>
      </c>
      <c r="F9883" s="3"/>
      <c r="O9883"/>
      <c r="P9883"/>
      <c r="Q9883"/>
      <c r="U9883" s="969"/>
      <c r="V9883" s="38"/>
      <c r="W9883" s="38"/>
    </row>
    <row r="9884" spans="1:23" x14ac:dyDescent="0.35">
      <c r="A9884" s="1589">
        <v>73218</v>
      </c>
      <c r="B9884" s="1590">
        <v>1.32</v>
      </c>
      <c r="C9884" s="312" t="s">
        <v>10031</v>
      </c>
      <c r="D9884" s="1"/>
      <c r="E9884" s="986" t="s">
        <v>9583</v>
      </c>
      <c r="F9884" s="3"/>
      <c r="O9884"/>
      <c r="P9884"/>
      <c r="Q9884"/>
      <c r="U9884" s="969"/>
      <c r="V9884" s="38"/>
      <c r="W9884" s="38"/>
    </row>
    <row r="9885" spans="1:23" x14ac:dyDescent="0.35">
      <c r="A9885" s="1589">
        <v>73218</v>
      </c>
      <c r="B9885" s="1590">
        <v>1.32</v>
      </c>
      <c r="C9885" s="312" t="s">
        <v>10032</v>
      </c>
      <c r="D9885" s="1"/>
      <c r="E9885" s="986" t="s">
        <v>9583</v>
      </c>
      <c r="F9885" s="3"/>
      <c r="O9885"/>
      <c r="P9885"/>
      <c r="Q9885"/>
      <c r="U9885" s="969"/>
      <c r="V9885" s="38"/>
      <c r="W9885" s="38"/>
    </row>
    <row r="9886" spans="1:23" x14ac:dyDescent="0.35">
      <c r="A9886" s="1589">
        <v>73218</v>
      </c>
      <c r="B9886" s="1590">
        <v>1.32</v>
      </c>
      <c r="C9886" s="312" t="s">
        <v>10033</v>
      </c>
      <c r="D9886" s="1"/>
      <c r="E9886" s="986" t="s">
        <v>9583</v>
      </c>
      <c r="F9886" s="3"/>
      <c r="O9886"/>
      <c r="P9886"/>
      <c r="Q9886"/>
      <c r="U9886" s="969"/>
      <c r="V9886" s="38"/>
      <c r="W9886" s="38"/>
    </row>
    <row r="9887" spans="1:23" x14ac:dyDescent="0.35">
      <c r="A9887" s="1589">
        <v>73218</v>
      </c>
      <c r="B9887" s="1590">
        <v>1.32</v>
      </c>
      <c r="C9887" s="312" t="s">
        <v>10034</v>
      </c>
      <c r="D9887" s="1"/>
      <c r="E9887" s="986" t="s">
        <v>9583</v>
      </c>
      <c r="F9887" s="3"/>
      <c r="O9887"/>
      <c r="P9887"/>
      <c r="Q9887"/>
      <c r="U9887" s="969"/>
      <c r="V9887" s="38"/>
      <c r="W9887" s="38"/>
    </row>
    <row r="9888" spans="1:23" x14ac:dyDescent="0.35">
      <c r="A9888" s="1589">
        <v>73219</v>
      </c>
      <c r="B9888" s="1590">
        <v>1.58</v>
      </c>
      <c r="C9888" s="312" t="s">
        <v>10109</v>
      </c>
      <c r="D9888" s="1"/>
      <c r="E9888" s="986" t="s">
        <v>9583</v>
      </c>
      <c r="F9888" s="3"/>
      <c r="O9888"/>
      <c r="P9888"/>
      <c r="Q9888"/>
      <c r="U9888" s="969"/>
      <c r="V9888" s="38"/>
      <c r="W9888" s="38"/>
    </row>
    <row r="9889" spans="1:23" x14ac:dyDescent="0.35">
      <c r="A9889" s="1589">
        <v>73219</v>
      </c>
      <c r="B9889" s="1590">
        <v>1.58</v>
      </c>
      <c r="C9889" s="312" t="s">
        <v>10110</v>
      </c>
      <c r="D9889" s="1"/>
      <c r="E9889" s="986" t="s">
        <v>9583</v>
      </c>
      <c r="F9889" s="3"/>
      <c r="O9889"/>
      <c r="P9889"/>
      <c r="Q9889"/>
      <c r="U9889" s="969"/>
      <c r="V9889" s="38"/>
      <c r="W9889" s="38"/>
    </row>
    <row r="9890" spans="1:23" x14ac:dyDescent="0.35">
      <c r="A9890" s="1589">
        <v>73219</v>
      </c>
      <c r="B9890" s="1590">
        <v>1.58</v>
      </c>
      <c r="C9890" s="312" t="s">
        <v>10111</v>
      </c>
      <c r="D9890" s="1"/>
      <c r="E9890" s="986" t="s">
        <v>9583</v>
      </c>
      <c r="F9890" s="3"/>
      <c r="O9890"/>
      <c r="P9890"/>
      <c r="Q9890"/>
      <c r="U9890" s="969"/>
      <c r="V9890" s="38"/>
      <c r="W9890" s="38"/>
    </row>
    <row r="9891" spans="1:23" x14ac:dyDescent="0.35">
      <c r="A9891" s="1589">
        <v>73219</v>
      </c>
      <c r="B9891" s="1590">
        <v>1.58</v>
      </c>
      <c r="C9891" s="312" t="s">
        <v>10112</v>
      </c>
      <c r="D9891" s="38"/>
      <c r="E9891" s="986" t="s">
        <v>9583</v>
      </c>
      <c r="F9891" s="3"/>
      <c r="O9891"/>
      <c r="P9891"/>
      <c r="Q9891"/>
      <c r="U9891" s="969"/>
      <c r="V9891" s="38"/>
      <c r="W9891" s="38"/>
    </row>
    <row r="9892" spans="1:23" x14ac:dyDescent="0.35">
      <c r="A9892" s="1589">
        <v>73219</v>
      </c>
      <c r="B9892" s="1590">
        <v>1.58</v>
      </c>
      <c r="C9892" s="312" t="s">
        <v>10113</v>
      </c>
      <c r="D9892" s="1"/>
      <c r="E9892" s="986" t="s">
        <v>9583</v>
      </c>
      <c r="F9892" s="3"/>
      <c r="O9892"/>
      <c r="P9892"/>
      <c r="Q9892"/>
      <c r="U9892" s="969"/>
      <c r="V9892" s="38"/>
      <c r="W9892" s="38"/>
    </row>
    <row r="9893" spans="1:23" x14ac:dyDescent="0.35">
      <c r="A9893" s="1589">
        <v>73219</v>
      </c>
      <c r="B9893" s="1590">
        <v>1.58</v>
      </c>
      <c r="C9893" s="312" t="s">
        <v>10114</v>
      </c>
      <c r="D9893" s="1"/>
      <c r="E9893" s="986" t="s">
        <v>9583</v>
      </c>
      <c r="F9893" s="3"/>
      <c r="O9893"/>
      <c r="P9893"/>
      <c r="Q9893"/>
      <c r="U9893" s="969"/>
      <c r="V9893" s="38"/>
      <c r="W9893" s="38"/>
    </row>
    <row r="9894" spans="1:23" x14ac:dyDescent="0.35">
      <c r="A9894" s="1589">
        <v>73219</v>
      </c>
      <c r="B9894" s="1590">
        <v>1.58</v>
      </c>
      <c r="C9894" s="312" t="s">
        <v>10115</v>
      </c>
      <c r="D9894" s="1"/>
      <c r="E9894" s="986" t="s">
        <v>9583</v>
      </c>
      <c r="F9894" s="3"/>
      <c r="O9894"/>
      <c r="P9894"/>
      <c r="Q9894"/>
      <c r="U9894" s="969"/>
      <c r="V9894" s="38"/>
      <c r="W9894" s="38"/>
    </row>
    <row r="9895" spans="1:23" x14ac:dyDescent="0.35">
      <c r="A9895" s="1589">
        <v>73219</v>
      </c>
      <c r="B9895" s="1590">
        <v>1.58</v>
      </c>
      <c r="C9895" s="312" t="s">
        <v>10116</v>
      </c>
      <c r="D9895" s="1"/>
      <c r="E9895" s="986" t="s">
        <v>9583</v>
      </c>
      <c r="F9895" s="3"/>
      <c r="O9895"/>
      <c r="P9895"/>
      <c r="Q9895"/>
      <c r="U9895" s="969"/>
      <c r="V9895" s="38"/>
      <c r="W9895" s="38"/>
    </row>
    <row r="9896" spans="1:23" x14ac:dyDescent="0.35">
      <c r="A9896" s="1589">
        <v>73219</v>
      </c>
      <c r="B9896" s="1590">
        <v>1.58</v>
      </c>
      <c r="C9896" s="312" t="s">
        <v>5382</v>
      </c>
      <c r="D9896" s="1"/>
      <c r="E9896" s="986" t="s">
        <v>9583</v>
      </c>
      <c r="F9896" s="3"/>
      <c r="O9896"/>
      <c r="P9896"/>
      <c r="Q9896"/>
      <c r="U9896" s="969"/>
      <c r="V9896" s="38"/>
      <c r="W9896" s="38"/>
    </row>
    <row r="9897" spans="1:23" x14ac:dyDescent="0.35">
      <c r="A9897" s="1589">
        <v>73219</v>
      </c>
      <c r="B9897" s="1590">
        <v>1.58</v>
      </c>
      <c r="C9897" s="312" t="s">
        <v>5383</v>
      </c>
      <c r="D9897" s="1"/>
      <c r="E9897" s="986" t="s">
        <v>9583</v>
      </c>
      <c r="F9897" s="3"/>
      <c r="O9897"/>
      <c r="P9897"/>
      <c r="Q9897"/>
      <c r="U9897" s="969"/>
      <c r="V9897" s="38"/>
      <c r="W9897" s="38"/>
    </row>
    <row r="9898" spans="1:23" x14ac:dyDescent="0.35">
      <c r="A9898" s="1589">
        <v>73219</v>
      </c>
      <c r="B9898" s="1590">
        <v>1.58</v>
      </c>
      <c r="C9898" s="312" t="s">
        <v>5384</v>
      </c>
      <c r="D9898" s="1"/>
      <c r="E9898" s="986" t="s">
        <v>9583</v>
      </c>
      <c r="F9898" s="3"/>
      <c r="O9898"/>
      <c r="P9898"/>
      <c r="Q9898"/>
      <c r="U9898" s="969"/>
      <c r="V9898" s="38"/>
      <c r="W9898" s="38"/>
    </row>
    <row r="9899" spans="1:23" x14ac:dyDescent="0.35">
      <c r="A9899" s="1589">
        <v>73219</v>
      </c>
      <c r="B9899" s="1590">
        <v>1.58</v>
      </c>
      <c r="C9899" s="312" t="s">
        <v>5385</v>
      </c>
      <c r="D9899" s="1"/>
      <c r="E9899" s="986" t="s">
        <v>9583</v>
      </c>
      <c r="F9899" s="3"/>
      <c r="O9899"/>
      <c r="P9899"/>
      <c r="Q9899"/>
      <c r="U9899" s="969"/>
      <c r="V9899" s="38"/>
      <c r="W9899" s="38"/>
    </row>
    <row r="9900" spans="1:23" x14ac:dyDescent="0.35">
      <c r="A9900" s="1589">
        <v>73219</v>
      </c>
      <c r="B9900" s="1590">
        <v>1.58</v>
      </c>
      <c r="C9900" s="312" t="s">
        <v>5386</v>
      </c>
      <c r="D9900" s="1"/>
      <c r="E9900" s="986" t="s">
        <v>9583</v>
      </c>
      <c r="F9900" s="3"/>
      <c r="O9900"/>
      <c r="P9900"/>
      <c r="Q9900"/>
      <c r="U9900" s="969"/>
      <c r="V9900" s="38"/>
      <c r="W9900" s="38"/>
    </row>
    <row r="9901" spans="1:23" x14ac:dyDescent="0.35">
      <c r="A9901" s="1589">
        <v>73219</v>
      </c>
      <c r="B9901" s="1590">
        <v>1.58</v>
      </c>
      <c r="C9901" s="312" t="s">
        <v>5387</v>
      </c>
      <c r="D9901" s="1"/>
      <c r="E9901" s="986" t="s">
        <v>9583</v>
      </c>
      <c r="F9901" s="3"/>
      <c r="O9901"/>
      <c r="P9901"/>
      <c r="Q9901"/>
      <c r="U9901" s="969"/>
      <c r="V9901" s="38"/>
      <c r="W9901" s="38"/>
    </row>
    <row r="9902" spans="1:23" x14ac:dyDescent="0.35">
      <c r="A9902" s="1589">
        <v>73219</v>
      </c>
      <c r="B9902" s="1590">
        <v>1.58</v>
      </c>
      <c r="C9902" s="312" t="s">
        <v>10117</v>
      </c>
      <c r="D9902" s="1"/>
      <c r="E9902" s="986" t="s">
        <v>9583</v>
      </c>
      <c r="F9902" s="3"/>
      <c r="O9902"/>
      <c r="P9902"/>
      <c r="Q9902"/>
      <c r="U9902" s="969"/>
      <c r="V9902" s="38"/>
      <c r="W9902" s="38"/>
    </row>
    <row r="9903" spans="1:23" x14ac:dyDescent="0.35">
      <c r="A9903" s="1589">
        <v>73219</v>
      </c>
      <c r="B9903" s="1590">
        <v>1.58</v>
      </c>
      <c r="C9903" s="312" t="s">
        <v>10118</v>
      </c>
      <c r="D9903" s="1"/>
      <c r="E9903" s="986" t="s">
        <v>9583</v>
      </c>
      <c r="F9903" s="3"/>
      <c r="O9903"/>
      <c r="P9903"/>
      <c r="Q9903"/>
      <c r="U9903" s="969"/>
      <c r="V9903" s="38"/>
      <c r="W9903" s="38"/>
    </row>
    <row r="9904" spans="1:23" x14ac:dyDescent="0.35">
      <c r="A9904" s="1589">
        <v>73220</v>
      </c>
      <c r="B9904" s="1590">
        <v>2.1</v>
      </c>
      <c r="C9904" s="312" t="s">
        <v>10196</v>
      </c>
      <c r="D9904" s="1"/>
      <c r="E9904" s="986" t="s">
        <v>9583</v>
      </c>
      <c r="F9904" s="3"/>
      <c r="O9904"/>
      <c r="P9904"/>
      <c r="Q9904"/>
      <c r="U9904" s="969"/>
      <c r="V9904" s="38"/>
      <c r="W9904" s="38"/>
    </row>
    <row r="9905" spans="1:23" x14ac:dyDescent="0.35">
      <c r="A9905" s="1589">
        <v>73220</v>
      </c>
      <c r="B9905" s="1590">
        <v>2.1</v>
      </c>
      <c r="C9905" s="312" t="s">
        <v>10197</v>
      </c>
      <c r="D9905" s="1"/>
      <c r="E9905" s="986" t="s">
        <v>9583</v>
      </c>
      <c r="F9905" s="3"/>
      <c r="O9905"/>
      <c r="P9905"/>
      <c r="Q9905"/>
      <c r="U9905" s="969"/>
      <c r="V9905" s="38"/>
      <c r="W9905" s="38"/>
    </row>
    <row r="9906" spans="1:23" x14ac:dyDescent="0.35">
      <c r="A9906" s="1589">
        <v>73220</v>
      </c>
      <c r="B9906" s="1590">
        <v>2.1</v>
      </c>
      <c r="C9906" s="312" t="s">
        <v>10198</v>
      </c>
      <c r="D9906" s="1"/>
      <c r="E9906" s="986" t="s">
        <v>9583</v>
      </c>
      <c r="F9906" s="3"/>
      <c r="O9906"/>
      <c r="P9906"/>
      <c r="Q9906"/>
      <c r="U9906" s="969"/>
      <c r="V9906" s="38"/>
      <c r="W9906" s="38"/>
    </row>
    <row r="9907" spans="1:23" x14ac:dyDescent="0.35">
      <c r="A9907" s="1589">
        <v>73220</v>
      </c>
      <c r="B9907" s="1590">
        <v>2.1</v>
      </c>
      <c r="C9907" s="312" t="s">
        <v>10199</v>
      </c>
      <c r="D9907" s="1"/>
      <c r="E9907" s="986" t="s">
        <v>9583</v>
      </c>
      <c r="F9907" s="3"/>
      <c r="O9907"/>
      <c r="P9907"/>
      <c r="Q9907"/>
      <c r="U9907" s="969"/>
      <c r="V9907" s="38"/>
      <c r="W9907" s="38"/>
    </row>
    <row r="9908" spans="1:23" x14ac:dyDescent="0.35">
      <c r="A9908" s="1589">
        <v>73220</v>
      </c>
      <c r="B9908" s="1590">
        <v>2.1</v>
      </c>
      <c r="C9908" s="312" t="s">
        <v>10200</v>
      </c>
      <c r="D9908" s="1"/>
      <c r="E9908" s="986" t="s">
        <v>9583</v>
      </c>
      <c r="F9908" s="3"/>
      <c r="O9908"/>
      <c r="P9908"/>
      <c r="Q9908"/>
      <c r="U9908" s="969"/>
      <c r="V9908" s="38"/>
      <c r="W9908" s="38"/>
    </row>
    <row r="9909" spans="1:23" x14ac:dyDescent="0.35">
      <c r="A9909" s="1589">
        <v>73220</v>
      </c>
      <c r="B9909" s="1590">
        <v>2.1</v>
      </c>
      <c r="C9909" s="312" t="s">
        <v>10201</v>
      </c>
      <c r="D9909" s="1"/>
      <c r="E9909" s="986" t="s">
        <v>9583</v>
      </c>
      <c r="F9909" s="3"/>
      <c r="O9909"/>
      <c r="P9909"/>
      <c r="Q9909"/>
      <c r="U9909" s="969"/>
      <c r="V9909" s="38"/>
      <c r="W9909" s="38"/>
    </row>
    <row r="9910" spans="1:23" x14ac:dyDescent="0.35">
      <c r="A9910" s="1589">
        <v>73220</v>
      </c>
      <c r="B9910" s="1590">
        <v>2.1</v>
      </c>
      <c r="C9910" s="312" t="s">
        <v>10202</v>
      </c>
      <c r="D9910" s="1"/>
      <c r="E9910" s="986" t="s">
        <v>9583</v>
      </c>
      <c r="F9910" s="3"/>
      <c r="O9910"/>
      <c r="P9910"/>
      <c r="Q9910"/>
      <c r="U9910" s="969"/>
      <c r="V9910" s="38"/>
      <c r="W9910" s="38"/>
    </row>
    <row r="9911" spans="1:23" x14ac:dyDescent="0.35">
      <c r="A9911" s="1589">
        <v>73220</v>
      </c>
      <c r="B9911" s="1590">
        <v>2.1</v>
      </c>
      <c r="C9911" s="312" t="s">
        <v>10203</v>
      </c>
      <c r="D9911" s="1"/>
      <c r="E9911" s="986" t="s">
        <v>9583</v>
      </c>
      <c r="F9911" s="3"/>
      <c r="O9911"/>
      <c r="P9911"/>
      <c r="Q9911"/>
      <c r="U9911" s="969"/>
      <c r="V9911" s="38"/>
      <c r="W9911" s="38"/>
    </row>
    <row r="9912" spans="1:23" x14ac:dyDescent="0.35">
      <c r="A9912" s="1589">
        <v>73220</v>
      </c>
      <c r="B9912" s="1590">
        <v>2.1</v>
      </c>
      <c r="C9912" s="312" t="s">
        <v>5417</v>
      </c>
      <c r="D9912" s="1"/>
      <c r="E9912" s="986" t="s">
        <v>9583</v>
      </c>
      <c r="F9912" s="3"/>
      <c r="O9912"/>
      <c r="P9912"/>
      <c r="Q9912"/>
      <c r="U9912" s="969"/>
      <c r="V9912" s="38"/>
      <c r="W9912" s="38"/>
    </row>
    <row r="9913" spans="1:23" x14ac:dyDescent="0.35">
      <c r="A9913" s="1589">
        <v>73220</v>
      </c>
      <c r="B9913" s="1590">
        <v>2.1</v>
      </c>
      <c r="C9913" s="312" t="s">
        <v>5418</v>
      </c>
      <c r="D9913" s="1"/>
      <c r="E9913" s="986" t="s">
        <v>9583</v>
      </c>
      <c r="F9913" s="3"/>
      <c r="O9913"/>
      <c r="P9913"/>
      <c r="Q9913"/>
      <c r="U9913" s="969"/>
      <c r="V9913" s="38"/>
      <c r="W9913" s="38"/>
    </row>
    <row r="9914" spans="1:23" x14ac:dyDescent="0.35">
      <c r="A9914" s="1589">
        <v>73220</v>
      </c>
      <c r="B9914" s="1590">
        <v>2.1</v>
      </c>
      <c r="C9914" s="312" t="s">
        <v>5419</v>
      </c>
      <c r="D9914" s="1"/>
      <c r="E9914" s="986" t="s">
        <v>9583</v>
      </c>
      <c r="F9914" s="3"/>
      <c r="O9914"/>
      <c r="P9914"/>
      <c r="Q9914"/>
      <c r="U9914" s="969"/>
      <c r="V9914" s="38"/>
      <c r="W9914" s="38"/>
    </row>
    <row r="9915" spans="1:23" x14ac:dyDescent="0.35">
      <c r="A9915" s="1589">
        <v>73220</v>
      </c>
      <c r="B9915" s="1590">
        <v>2.1</v>
      </c>
      <c r="C9915" s="312" t="s">
        <v>5420</v>
      </c>
      <c r="D9915" s="1109"/>
      <c r="E9915" s="986" t="s">
        <v>9583</v>
      </c>
      <c r="F9915" s="3"/>
      <c r="O9915"/>
      <c r="P9915"/>
      <c r="Q9915"/>
      <c r="U9915" s="969"/>
      <c r="V9915" s="38"/>
      <c r="W9915" s="38"/>
    </row>
    <row r="9916" spans="1:23" x14ac:dyDescent="0.35">
      <c r="A9916" s="1589">
        <v>73220</v>
      </c>
      <c r="B9916" s="1590">
        <v>2.1</v>
      </c>
      <c r="C9916" s="312" t="s">
        <v>5421</v>
      </c>
      <c r="D9916" s="1"/>
      <c r="E9916" s="986" t="s">
        <v>9583</v>
      </c>
      <c r="F9916" s="3"/>
      <c r="O9916"/>
      <c r="P9916"/>
      <c r="Q9916"/>
      <c r="U9916" s="969"/>
      <c r="V9916" s="38"/>
      <c r="W9916" s="38"/>
    </row>
    <row r="9917" spans="1:23" x14ac:dyDescent="0.35">
      <c r="A9917" s="1589">
        <v>73220</v>
      </c>
      <c r="B9917" s="1590">
        <v>2.1</v>
      </c>
      <c r="C9917" s="312" t="s">
        <v>5422</v>
      </c>
      <c r="D9917" s="1"/>
      <c r="E9917" s="986" t="s">
        <v>9583</v>
      </c>
      <c r="F9917" s="3"/>
      <c r="O9917"/>
      <c r="P9917"/>
      <c r="Q9917"/>
      <c r="U9917" s="969"/>
      <c r="V9917" s="38"/>
      <c r="W9917" s="38"/>
    </row>
    <row r="9918" spans="1:23" x14ac:dyDescent="0.35">
      <c r="A9918" s="1589">
        <v>73220</v>
      </c>
      <c r="B9918" s="1590">
        <v>2.1</v>
      </c>
      <c r="C9918" s="312" t="s">
        <v>10204</v>
      </c>
      <c r="D9918" s="1"/>
      <c r="E9918" s="986" t="s">
        <v>9583</v>
      </c>
      <c r="F9918" s="3"/>
      <c r="O9918"/>
      <c r="P9918"/>
      <c r="Q9918"/>
      <c r="U9918" s="969"/>
      <c r="V9918" s="38"/>
      <c r="W9918" s="38"/>
    </row>
    <row r="9919" spans="1:23" x14ac:dyDescent="0.35">
      <c r="A9919" s="1589">
        <v>73220</v>
      </c>
      <c r="B9919" s="1590">
        <v>2.1</v>
      </c>
      <c r="C9919" s="312" t="s">
        <v>10205</v>
      </c>
      <c r="D9919" s="1"/>
      <c r="E9919" s="986" t="s">
        <v>9583</v>
      </c>
      <c r="F9919" s="3"/>
      <c r="O9919"/>
      <c r="P9919"/>
      <c r="Q9919"/>
      <c r="U9919" s="969"/>
      <c r="V9919" s="38"/>
      <c r="W9919" s="38"/>
    </row>
    <row r="9920" spans="1:23" x14ac:dyDescent="0.35">
      <c r="A9920" s="1589">
        <v>73221</v>
      </c>
      <c r="B9920" s="1590">
        <v>1.32</v>
      </c>
      <c r="C9920" s="312" t="s">
        <v>10035</v>
      </c>
      <c r="D9920" s="1"/>
      <c r="E9920" s="986" t="s">
        <v>9583</v>
      </c>
      <c r="F9920" s="3"/>
      <c r="O9920"/>
      <c r="P9920"/>
      <c r="Q9920"/>
      <c r="U9920" s="969"/>
      <c r="V9920" s="38"/>
      <c r="W9920" s="38"/>
    </row>
    <row r="9921" spans="1:23" x14ac:dyDescent="0.35">
      <c r="A9921" s="1589">
        <v>73221</v>
      </c>
      <c r="B9921" s="1590">
        <v>1.32</v>
      </c>
      <c r="C9921" s="312" t="s">
        <v>10036</v>
      </c>
      <c r="D9921" s="1"/>
      <c r="E9921" s="986" t="s">
        <v>9583</v>
      </c>
      <c r="F9921" s="3"/>
      <c r="O9921"/>
      <c r="P9921"/>
      <c r="Q9921"/>
      <c r="U9921" s="969"/>
      <c r="V9921" s="38"/>
      <c r="W9921" s="38"/>
    </row>
    <row r="9922" spans="1:23" x14ac:dyDescent="0.35">
      <c r="A9922" s="1589">
        <v>73221</v>
      </c>
      <c r="B9922" s="1590">
        <v>1.32</v>
      </c>
      <c r="C9922" s="312" t="s">
        <v>10037</v>
      </c>
      <c r="D9922" s="38"/>
      <c r="E9922" s="986" t="s">
        <v>9583</v>
      </c>
      <c r="F9922" s="3"/>
      <c r="O9922"/>
      <c r="P9922"/>
      <c r="Q9922"/>
      <c r="U9922" s="969"/>
      <c r="V9922" s="38"/>
      <c r="W9922" s="38"/>
    </row>
    <row r="9923" spans="1:23" x14ac:dyDescent="0.35">
      <c r="A9923" s="1589">
        <v>73221</v>
      </c>
      <c r="B9923" s="1590">
        <v>1.32</v>
      </c>
      <c r="C9923" s="312" t="s">
        <v>10038</v>
      </c>
      <c r="D9923" s="1"/>
      <c r="E9923" s="986" t="s">
        <v>9583</v>
      </c>
      <c r="F9923" s="3"/>
      <c r="O9923"/>
      <c r="P9923"/>
      <c r="Q9923"/>
      <c r="U9923" s="969"/>
      <c r="V9923" s="38"/>
      <c r="W9923" s="38"/>
    </row>
    <row r="9924" spans="1:23" x14ac:dyDescent="0.35">
      <c r="A9924" s="1589">
        <v>73221</v>
      </c>
      <c r="B9924" s="1590">
        <v>1.32</v>
      </c>
      <c r="C9924" s="312" t="s">
        <v>10039</v>
      </c>
      <c r="D9924" s="1"/>
      <c r="E9924" s="986" t="s">
        <v>9583</v>
      </c>
      <c r="F9924" s="3"/>
      <c r="O9924"/>
      <c r="P9924"/>
      <c r="Q9924"/>
      <c r="U9924" s="969"/>
      <c r="V9924" s="38"/>
      <c r="W9924" s="38"/>
    </row>
    <row r="9925" spans="1:23" x14ac:dyDescent="0.35">
      <c r="A9925" s="1589">
        <v>73221</v>
      </c>
      <c r="B9925" s="1590">
        <v>1.32</v>
      </c>
      <c r="C9925" s="312" t="s">
        <v>10040</v>
      </c>
      <c r="D9925" s="1"/>
      <c r="E9925" s="986" t="s">
        <v>9583</v>
      </c>
      <c r="F9925" s="3"/>
      <c r="O9925"/>
      <c r="P9925"/>
      <c r="Q9925"/>
      <c r="U9925" s="969"/>
      <c r="V9925" s="38"/>
      <c r="W9925" s="38"/>
    </row>
    <row r="9926" spans="1:23" x14ac:dyDescent="0.35">
      <c r="A9926" s="1589">
        <v>73221</v>
      </c>
      <c r="B9926" s="1590">
        <v>1.32</v>
      </c>
      <c r="C9926" s="312" t="s">
        <v>10041</v>
      </c>
      <c r="D9926" s="1"/>
      <c r="E9926" s="986" t="s">
        <v>9583</v>
      </c>
      <c r="F9926" s="3"/>
      <c r="O9926"/>
      <c r="P9926"/>
      <c r="Q9926"/>
      <c r="U9926" s="969"/>
      <c r="V9926" s="38"/>
      <c r="W9926" s="38"/>
    </row>
    <row r="9927" spans="1:23" x14ac:dyDescent="0.35">
      <c r="A9927" s="1589">
        <v>73221</v>
      </c>
      <c r="B9927" s="1590">
        <v>1.32</v>
      </c>
      <c r="C9927" s="312" t="s">
        <v>10042</v>
      </c>
      <c r="D9927" s="1"/>
      <c r="E9927" s="986" t="s">
        <v>9583</v>
      </c>
      <c r="F9927" s="3"/>
      <c r="O9927"/>
      <c r="P9927"/>
      <c r="Q9927"/>
      <c r="U9927" s="969"/>
      <c r="V9927" s="38"/>
      <c r="W9927" s="38"/>
    </row>
    <row r="9928" spans="1:23" x14ac:dyDescent="0.35">
      <c r="A9928" s="1589">
        <v>73221</v>
      </c>
      <c r="B9928" s="1590">
        <v>1.32</v>
      </c>
      <c r="C9928" s="312" t="s">
        <v>10043</v>
      </c>
      <c r="D9928" s="1"/>
      <c r="E9928" s="986" t="s">
        <v>9583</v>
      </c>
      <c r="F9928" s="3"/>
      <c r="O9928"/>
      <c r="P9928"/>
      <c r="Q9928"/>
      <c r="U9928" s="969"/>
      <c r="V9928" s="38"/>
      <c r="W9928" s="38"/>
    </row>
    <row r="9929" spans="1:23" x14ac:dyDescent="0.35">
      <c r="A9929" s="1589">
        <v>73221</v>
      </c>
      <c r="B9929" s="1590">
        <v>1.32</v>
      </c>
      <c r="C9929" s="312" t="s">
        <v>10044</v>
      </c>
      <c r="D9929" s="1"/>
      <c r="E9929" s="986" t="s">
        <v>9583</v>
      </c>
      <c r="F9929" s="3"/>
      <c r="O9929"/>
      <c r="P9929"/>
      <c r="Q9929"/>
      <c r="U9929" s="969"/>
      <c r="V9929" s="38"/>
      <c r="W9929" s="38"/>
    </row>
    <row r="9930" spans="1:23" x14ac:dyDescent="0.35">
      <c r="A9930" s="1589">
        <v>73221</v>
      </c>
      <c r="B9930" s="1590">
        <v>1.32</v>
      </c>
      <c r="C9930" s="312" t="s">
        <v>10045</v>
      </c>
      <c r="D9930" s="1"/>
      <c r="E9930" s="986" t="s">
        <v>9583</v>
      </c>
      <c r="F9930" s="3"/>
      <c r="O9930"/>
      <c r="P9930"/>
      <c r="Q9930"/>
      <c r="U9930" s="969"/>
      <c r="V9930" s="38"/>
      <c r="W9930" s="38"/>
    </row>
    <row r="9931" spans="1:23" x14ac:dyDescent="0.35">
      <c r="A9931" s="1589">
        <v>73221</v>
      </c>
      <c r="B9931" s="1590">
        <v>1.32</v>
      </c>
      <c r="C9931" s="312" t="s">
        <v>10046</v>
      </c>
      <c r="D9931" s="1"/>
      <c r="E9931" s="986" t="s">
        <v>9583</v>
      </c>
      <c r="F9931" s="3"/>
      <c r="O9931"/>
      <c r="P9931"/>
      <c r="Q9931"/>
      <c r="U9931" s="969"/>
      <c r="V9931" s="38"/>
      <c r="W9931" s="38"/>
    </row>
    <row r="9932" spans="1:23" x14ac:dyDescent="0.35">
      <c r="A9932" s="1589">
        <v>73221</v>
      </c>
      <c r="B9932" s="1590">
        <v>1.32</v>
      </c>
      <c r="C9932" s="312" t="s">
        <v>10047</v>
      </c>
      <c r="D9932" s="1"/>
      <c r="E9932" s="986" t="s">
        <v>9583</v>
      </c>
      <c r="F9932" s="3"/>
      <c r="O9932"/>
      <c r="P9932"/>
      <c r="Q9932"/>
      <c r="U9932" s="969"/>
      <c r="V9932" s="38"/>
      <c r="W9932" s="38"/>
    </row>
    <row r="9933" spans="1:23" x14ac:dyDescent="0.35">
      <c r="A9933" s="1589">
        <v>73221</v>
      </c>
      <c r="B9933" s="1590">
        <v>1.32</v>
      </c>
      <c r="C9933" s="312" t="s">
        <v>10048</v>
      </c>
      <c r="D9933" s="1"/>
      <c r="E9933" s="986" t="s">
        <v>9583</v>
      </c>
      <c r="F9933" s="3"/>
      <c r="O9933"/>
      <c r="P9933"/>
      <c r="Q9933"/>
      <c r="U9933" s="969"/>
      <c r="V9933" s="38"/>
      <c r="W9933" s="38"/>
    </row>
    <row r="9934" spans="1:23" x14ac:dyDescent="0.35">
      <c r="A9934" s="1589">
        <v>73221</v>
      </c>
      <c r="B9934" s="1590">
        <v>1.32</v>
      </c>
      <c r="C9934" s="312" t="s">
        <v>10049</v>
      </c>
      <c r="D9934" s="1"/>
      <c r="E9934" s="986" t="s">
        <v>9583</v>
      </c>
      <c r="F9934" s="3"/>
      <c r="O9934"/>
      <c r="P9934"/>
      <c r="Q9934"/>
      <c r="U9934" s="969"/>
      <c r="V9934" s="38"/>
      <c r="W9934" s="38"/>
    </row>
    <row r="9935" spans="1:23" x14ac:dyDescent="0.35">
      <c r="A9935" s="1589">
        <v>73221</v>
      </c>
      <c r="B9935" s="1590">
        <v>1.32</v>
      </c>
      <c r="C9935" s="312" t="s">
        <v>10050</v>
      </c>
      <c r="D9935" s="1"/>
      <c r="E9935" s="986" t="s">
        <v>9583</v>
      </c>
      <c r="F9935" s="3"/>
      <c r="O9935"/>
      <c r="P9935"/>
      <c r="Q9935"/>
      <c r="U9935" s="969"/>
      <c r="V9935" s="38"/>
      <c r="W9935" s="38"/>
    </row>
    <row r="9936" spans="1:23" x14ac:dyDescent="0.35">
      <c r="A9936" s="1589">
        <v>73222</v>
      </c>
      <c r="B9936" s="1590">
        <v>1.58</v>
      </c>
      <c r="C9936" s="312" t="s">
        <v>10119</v>
      </c>
      <c r="D9936" s="1"/>
      <c r="E9936" s="986" t="s">
        <v>9583</v>
      </c>
      <c r="F9936" s="3"/>
      <c r="O9936"/>
      <c r="P9936"/>
      <c r="Q9936"/>
      <c r="U9936" s="969"/>
      <c r="V9936" s="38"/>
      <c r="W9936" s="38"/>
    </row>
    <row r="9937" spans="1:23" x14ac:dyDescent="0.35">
      <c r="A9937" s="1589">
        <v>73222</v>
      </c>
      <c r="B9937" s="1590">
        <v>1.58</v>
      </c>
      <c r="C9937" s="312" t="s">
        <v>10120</v>
      </c>
      <c r="D9937" s="1"/>
      <c r="E9937" s="986" t="s">
        <v>9583</v>
      </c>
      <c r="F9937" s="3"/>
      <c r="O9937"/>
      <c r="P9937"/>
      <c r="Q9937"/>
      <c r="U9937" s="969"/>
      <c r="V9937" s="38"/>
      <c r="W9937" s="38"/>
    </row>
    <row r="9938" spans="1:23" x14ac:dyDescent="0.35">
      <c r="A9938" s="1589">
        <v>73222</v>
      </c>
      <c r="B9938" s="1590">
        <v>1.58</v>
      </c>
      <c r="C9938" s="312" t="s">
        <v>10121</v>
      </c>
      <c r="D9938" s="1"/>
      <c r="E9938" s="986" t="s">
        <v>9583</v>
      </c>
      <c r="F9938" s="3"/>
      <c r="O9938"/>
      <c r="P9938"/>
      <c r="Q9938"/>
      <c r="U9938" s="969"/>
      <c r="V9938" s="38"/>
      <c r="W9938" s="38"/>
    </row>
    <row r="9939" spans="1:23" x14ac:dyDescent="0.35">
      <c r="A9939" s="1589">
        <v>73222</v>
      </c>
      <c r="B9939" s="1590">
        <v>1.58</v>
      </c>
      <c r="C9939" s="312" t="s">
        <v>10122</v>
      </c>
      <c r="D9939" s="1"/>
      <c r="E9939" s="986" t="s">
        <v>9583</v>
      </c>
      <c r="F9939" s="3"/>
      <c r="O9939"/>
      <c r="P9939"/>
      <c r="Q9939"/>
      <c r="U9939" s="969"/>
      <c r="V9939" s="38"/>
      <c r="W9939" s="38"/>
    </row>
    <row r="9940" spans="1:23" x14ac:dyDescent="0.35">
      <c r="A9940" s="1589">
        <v>73222</v>
      </c>
      <c r="B9940" s="1590">
        <v>1.58</v>
      </c>
      <c r="C9940" s="312" t="s">
        <v>10123</v>
      </c>
      <c r="D9940" s="1"/>
      <c r="E9940" s="986" t="s">
        <v>9583</v>
      </c>
      <c r="O9940"/>
      <c r="P9940"/>
      <c r="Q9940"/>
      <c r="U9940" s="969"/>
      <c r="V9940" s="38"/>
      <c r="W9940" s="38"/>
    </row>
    <row r="9941" spans="1:23" x14ac:dyDescent="0.35">
      <c r="A9941" s="1589">
        <v>73222</v>
      </c>
      <c r="B9941" s="1590">
        <v>1.58</v>
      </c>
      <c r="C9941" s="312" t="s">
        <v>10124</v>
      </c>
      <c r="D9941" s="1"/>
      <c r="E9941" s="986" t="s">
        <v>9583</v>
      </c>
      <c r="F9941" s="3"/>
      <c r="O9941"/>
      <c r="P9941"/>
      <c r="Q9941"/>
      <c r="U9941" s="969"/>
      <c r="V9941" s="38"/>
      <c r="W9941" s="38"/>
    </row>
    <row r="9942" spans="1:23" x14ac:dyDescent="0.35">
      <c r="A9942" s="1589">
        <v>73222</v>
      </c>
      <c r="B9942" s="1590">
        <v>1.58</v>
      </c>
      <c r="C9942" s="312" t="s">
        <v>10125</v>
      </c>
      <c r="D9942" s="100"/>
      <c r="E9942" s="986" t="s">
        <v>9583</v>
      </c>
      <c r="F9942" s="3"/>
      <c r="O9942"/>
      <c r="P9942"/>
      <c r="Q9942"/>
      <c r="U9942" s="969"/>
      <c r="V9942" s="38"/>
      <c r="W9942" s="38"/>
    </row>
    <row r="9943" spans="1:23" x14ac:dyDescent="0.35">
      <c r="A9943" s="1589">
        <v>73222</v>
      </c>
      <c r="B9943" s="1590">
        <v>1.58</v>
      </c>
      <c r="C9943" s="312" t="s">
        <v>10126</v>
      </c>
      <c r="D9943" s="100"/>
      <c r="E9943" s="986" t="s">
        <v>9583</v>
      </c>
      <c r="O9943"/>
      <c r="P9943"/>
      <c r="Q9943"/>
      <c r="U9943" s="969"/>
      <c r="V9943" s="38"/>
      <c r="W9943" s="38"/>
    </row>
    <row r="9944" spans="1:23" x14ac:dyDescent="0.35">
      <c r="A9944" s="1589">
        <v>73222</v>
      </c>
      <c r="B9944" s="1590">
        <v>1.58</v>
      </c>
      <c r="C9944" s="312" t="s">
        <v>5388</v>
      </c>
      <c r="D9944" s="1"/>
      <c r="E9944" s="986" t="s">
        <v>9583</v>
      </c>
      <c r="F9944" s="3"/>
      <c r="O9944"/>
      <c r="P9944"/>
      <c r="Q9944"/>
      <c r="U9944" s="969"/>
      <c r="V9944" s="38"/>
      <c r="W9944" s="38"/>
    </row>
    <row r="9945" spans="1:23" x14ac:dyDescent="0.35">
      <c r="A9945" s="1589">
        <v>73222</v>
      </c>
      <c r="B9945" s="1590">
        <v>1.58</v>
      </c>
      <c r="C9945" s="312" t="s">
        <v>5389</v>
      </c>
      <c r="D9945" s="1"/>
      <c r="E9945" s="986" t="s">
        <v>9583</v>
      </c>
      <c r="F9945" s="3"/>
      <c r="O9945"/>
      <c r="P9945"/>
      <c r="Q9945"/>
      <c r="U9945" s="969"/>
      <c r="V9945" s="38"/>
      <c r="W9945" s="38"/>
    </row>
    <row r="9946" spans="1:23" x14ac:dyDescent="0.35">
      <c r="A9946" s="1589">
        <v>73222</v>
      </c>
      <c r="B9946" s="1590">
        <v>1.58</v>
      </c>
      <c r="C9946" s="312" t="s">
        <v>5390</v>
      </c>
      <c r="D9946" s="1"/>
      <c r="E9946" s="986" t="s">
        <v>9583</v>
      </c>
      <c r="F9946" s="3"/>
      <c r="O9946"/>
      <c r="P9946"/>
      <c r="Q9946"/>
      <c r="U9946" s="969"/>
      <c r="V9946" s="38"/>
      <c r="W9946" s="38"/>
    </row>
    <row r="9947" spans="1:23" x14ac:dyDescent="0.35">
      <c r="A9947" s="1589">
        <v>73222</v>
      </c>
      <c r="B9947" s="1590">
        <v>1.58</v>
      </c>
      <c r="C9947" s="312" t="s">
        <v>5391</v>
      </c>
      <c r="D9947" s="1"/>
      <c r="E9947" s="986" t="s">
        <v>9583</v>
      </c>
      <c r="F9947" s="3"/>
      <c r="O9947"/>
      <c r="P9947"/>
      <c r="Q9947"/>
      <c r="U9947" s="969"/>
      <c r="V9947" s="38"/>
      <c r="W9947" s="38"/>
    </row>
    <row r="9948" spans="1:23" x14ac:dyDescent="0.35">
      <c r="A9948" s="1589">
        <v>73222</v>
      </c>
      <c r="B9948" s="1590">
        <v>1.58</v>
      </c>
      <c r="C9948" s="312" t="s">
        <v>10127</v>
      </c>
      <c r="D9948" s="1"/>
      <c r="E9948" s="986" t="s">
        <v>9583</v>
      </c>
      <c r="F9948" s="3"/>
      <c r="O9948"/>
      <c r="P9948"/>
      <c r="Q9948"/>
      <c r="U9948" s="969"/>
      <c r="V9948" s="38"/>
      <c r="W9948" s="38"/>
    </row>
    <row r="9949" spans="1:23" x14ac:dyDescent="0.35">
      <c r="A9949" s="1589">
        <v>73222</v>
      </c>
      <c r="B9949" s="1590">
        <v>1.58</v>
      </c>
      <c r="C9949" s="312" t="s">
        <v>10128</v>
      </c>
      <c r="D9949" s="1"/>
      <c r="E9949" s="986" t="s">
        <v>9583</v>
      </c>
      <c r="F9949" s="3"/>
      <c r="O9949"/>
      <c r="P9949"/>
      <c r="Q9949"/>
      <c r="U9949" s="969"/>
      <c r="V9949" s="38"/>
      <c r="W9949" s="38"/>
    </row>
    <row r="9950" spans="1:23" x14ac:dyDescent="0.35">
      <c r="A9950" s="1589">
        <v>73222</v>
      </c>
      <c r="B9950" s="1590">
        <v>1.58</v>
      </c>
      <c r="C9950" s="312" t="s">
        <v>5392</v>
      </c>
      <c r="D9950" s="1"/>
      <c r="E9950" s="986" t="s">
        <v>9583</v>
      </c>
      <c r="F9950" s="3"/>
      <c r="O9950"/>
      <c r="P9950"/>
      <c r="Q9950"/>
      <c r="U9950" s="969"/>
      <c r="V9950" s="38"/>
      <c r="W9950" s="38"/>
    </row>
    <row r="9951" spans="1:23" x14ac:dyDescent="0.35">
      <c r="A9951" s="1589">
        <v>73222</v>
      </c>
      <c r="B9951" s="1590">
        <v>1.58</v>
      </c>
      <c r="C9951" s="312" t="s">
        <v>5393</v>
      </c>
      <c r="D9951" s="1"/>
      <c r="E9951" s="986" t="s">
        <v>9583</v>
      </c>
      <c r="F9951" s="3"/>
      <c r="O9951"/>
      <c r="P9951"/>
      <c r="Q9951"/>
      <c r="U9951" s="969"/>
      <c r="V9951" s="38"/>
      <c r="W9951" s="38"/>
    </row>
    <row r="9952" spans="1:23" x14ac:dyDescent="0.35">
      <c r="A9952" s="1589">
        <v>73223</v>
      </c>
      <c r="B9952" s="1590">
        <v>2.1</v>
      </c>
      <c r="C9952" s="312" t="s">
        <v>10206</v>
      </c>
      <c r="D9952" s="1"/>
      <c r="E9952" s="986" t="s">
        <v>9583</v>
      </c>
      <c r="O9952"/>
      <c r="P9952"/>
      <c r="Q9952"/>
      <c r="U9952" s="969"/>
      <c r="V9952" s="38"/>
      <c r="W9952" s="38"/>
    </row>
    <row r="9953" spans="1:23" x14ac:dyDescent="0.35">
      <c r="A9953" s="1589">
        <v>73223</v>
      </c>
      <c r="B9953" s="1590">
        <v>2.1</v>
      </c>
      <c r="C9953" s="312" t="s">
        <v>10207</v>
      </c>
      <c r="D9953" s="1128"/>
      <c r="E9953" s="986" t="s">
        <v>9583</v>
      </c>
      <c r="F9953" s="3"/>
      <c r="O9953"/>
      <c r="P9953"/>
      <c r="Q9953"/>
      <c r="U9953" s="969"/>
      <c r="V9953" s="38"/>
      <c r="W9953" s="38"/>
    </row>
    <row r="9954" spans="1:23" x14ac:dyDescent="0.35">
      <c r="A9954" s="1589">
        <v>73223</v>
      </c>
      <c r="B9954" s="1590">
        <v>2.1</v>
      </c>
      <c r="C9954" s="312" t="s">
        <v>10208</v>
      </c>
      <c r="D9954" s="1"/>
      <c r="E9954" s="986" t="s">
        <v>9583</v>
      </c>
      <c r="F9954" s="3"/>
      <c r="O9954"/>
      <c r="P9954"/>
      <c r="Q9954"/>
      <c r="U9954" s="969"/>
      <c r="V9954" s="38"/>
      <c r="W9954" s="38"/>
    </row>
    <row r="9955" spans="1:23" x14ac:dyDescent="0.35">
      <c r="A9955" s="1589">
        <v>73223</v>
      </c>
      <c r="B9955" s="1590">
        <v>2.1</v>
      </c>
      <c r="C9955" s="312" t="s">
        <v>10209</v>
      </c>
      <c r="D9955" s="1"/>
      <c r="E9955" s="986" t="s">
        <v>9583</v>
      </c>
      <c r="O9955"/>
      <c r="P9955"/>
      <c r="Q9955"/>
      <c r="U9955" s="969"/>
      <c r="V9955" s="38"/>
      <c r="W9955" s="38"/>
    </row>
    <row r="9956" spans="1:23" x14ac:dyDescent="0.35">
      <c r="A9956" s="1589">
        <v>73223</v>
      </c>
      <c r="B9956" s="1590">
        <v>2.1</v>
      </c>
      <c r="C9956" s="312" t="s">
        <v>10210</v>
      </c>
      <c r="D9956" s="1"/>
      <c r="E9956" s="986" t="s">
        <v>9583</v>
      </c>
      <c r="F9956" s="3"/>
      <c r="O9956"/>
      <c r="P9956"/>
      <c r="Q9956"/>
      <c r="U9956" s="969"/>
      <c r="V9956" s="38"/>
      <c r="W9956" s="38"/>
    </row>
    <row r="9957" spans="1:23" x14ac:dyDescent="0.35">
      <c r="A9957" s="1589">
        <v>73223</v>
      </c>
      <c r="B9957" s="1590">
        <v>2.1</v>
      </c>
      <c r="C9957" s="312" t="s">
        <v>10211</v>
      </c>
      <c r="D9957" s="1"/>
      <c r="E9957" s="986" t="s">
        <v>9583</v>
      </c>
      <c r="F9957" s="3"/>
      <c r="O9957"/>
      <c r="P9957"/>
      <c r="Q9957"/>
      <c r="U9957" s="969"/>
      <c r="V9957" s="38"/>
      <c r="W9957" s="38"/>
    </row>
    <row r="9958" spans="1:23" x14ac:dyDescent="0.35">
      <c r="A9958" s="1589">
        <v>73223</v>
      </c>
      <c r="B9958" s="1590">
        <v>2.1</v>
      </c>
      <c r="C9958" s="312" t="s">
        <v>10212</v>
      </c>
      <c r="D9958" s="1"/>
      <c r="E9958" s="986" t="s">
        <v>9583</v>
      </c>
      <c r="F9958" s="3"/>
      <c r="O9958"/>
      <c r="P9958"/>
      <c r="Q9958"/>
      <c r="U9958" s="969"/>
      <c r="V9958" s="38"/>
      <c r="W9958" s="38"/>
    </row>
    <row r="9959" spans="1:23" x14ac:dyDescent="0.35">
      <c r="A9959" s="1589">
        <v>73223</v>
      </c>
      <c r="B9959" s="1590">
        <v>2.1</v>
      </c>
      <c r="C9959" s="312" t="s">
        <v>10213</v>
      </c>
      <c r="D9959" s="1113"/>
      <c r="E9959" s="986" t="s">
        <v>9583</v>
      </c>
      <c r="F9959" s="3"/>
      <c r="O9959"/>
      <c r="P9959"/>
      <c r="Q9959"/>
      <c r="U9959" s="969"/>
      <c r="V9959" s="38"/>
      <c r="W9959" s="38"/>
    </row>
    <row r="9960" spans="1:23" x14ac:dyDescent="0.35">
      <c r="A9960" s="1589">
        <v>73223</v>
      </c>
      <c r="B9960" s="1590">
        <v>2.1</v>
      </c>
      <c r="C9960" s="312" t="s">
        <v>5423</v>
      </c>
      <c r="D9960" s="1"/>
      <c r="E9960" s="986" t="s">
        <v>9583</v>
      </c>
      <c r="F9960" s="3"/>
      <c r="O9960"/>
      <c r="P9960"/>
      <c r="Q9960"/>
      <c r="U9960" s="969"/>
      <c r="V9960" s="38"/>
      <c r="W9960" s="38"/>
    </row>
    <row r="9961" spans="1:23" x14ac:dyDescent="0.35">
      <c r="A9961" s="1589">
        <v>73223</v>
      </c>
      <c r="B9961" s="1590">
        <v>2.1</v>
      </c>
      <c r="C9961" s="312" t="s">
        <v>5424</v>
      </c>
      <c r="D9961" s="1"/>
      <c r="E9961" s="986" t="s">
        <v>9583</v>
      </c>
      <c r="F9961" s="3"/>
      <c r="O9961"/>
      <c r="P9961"/>
      <c r="Q9961"/>
      <c r="U9961" s="969"/>
      <c r="V9961" s="38"/>
      <c r="W9961" s="38"/>
    </row>
    <row r="9962" spans="1:23" x14ac:dyDescent="0.35">
      <c r="A9962" s="1589">
        <v>73223</v>
      </c>
      <c r="B9962" s="1590">
        <v>2.1</v>
      </c>
      <c r="C9962" s="312" t="s">
        <v>5425</v>
      </c>
      <c r="D9962" s="1"/>
      <c r="E9962" s="986" t="s">
        <v>9583</v>
      </c>
      <c r="F9962" s="3"/>
      <c r="O9962"/>
      <c r="P9962"/>
      <c r="Q9962"/>
      <c r="U9962" s="969"/>
      <c r="V9962" s="38"/>
      <c r="W9962" s="38"/>
    </row>
    <row r="9963" spans="1:23" x14ac:dyDescent="0.35">
      <c r="A9963" s="1589">
        <v>73223</v>
      </c>
      <c r="B9963" s="1590">
        <v>2.1</v>
      </c>
      <c r="C9963" s="312" t="s">
        <v>5426</v>
      </c>
      <c r="D9963" s="1"/>
      <c r="E9963" s="986" t="s">
        <v>9583</v>
      </c>
      <c r="F9963" s="3"/>
      <c r="O9963"/>
      <c r="P9963"/>
      <c r="Q9963"/>
      <c r="U9963" s="969"/>
      <c r="V9963" s="38"/>
      <c r="W9963" s="38"/>
    </row>
    <row r="9964" spans="1:23" x14ac:dyDescent="0.35">
      <c r="A9964" s="1589">
        <v>73223</v>
      </c>
      <c r="B9964" s="1590">
        <v>2.1</v>
      </c>
      <c r="C9964" s="312" t="s">
        <v>10214</v>
      </c>
      <c r="D9964" s="1"/>
      <c r="E9964" s="986" t="s">
        <v>9583</v>
      </c>
      <c r="F9964" s="3"/>
      <c r="O9964"/>
      <c r="P9964"/>
      <c r="Q9964"/>
      <c r="U9964" s="969"/>
      <c r="V9964" s="38"/>
      <c r="W9964" s="38"/>
    </row>
    <row r="9965" spans="1:23" x14ac:dyDescent="0.35">
      <c r="A9965" s="1589">
        <v>73223</v>
      </c>
      <c r="B9965" s="1590">
        <v>2.1</v>
      </c>
      <c r="C9965" s="312" t="s">
        <v>10215</v>
      </c>
      <c r="D9965" s="1"/>
      <c r="E9965" s="986" t="s">
        <v>9583</v>
      </c>
      <c r="O9965"/>
      <c r="P9965"/>
      <c r="Q9965"/>
      <c r="U9965" s="969"/>
      <c r="V9965" s="38"/>
      <c r="W9965" s="38"/>
    </row>
    <row r="9966" spans="1:23" x14ac:dyDescent="0.35">
      <c r="A9966" s="1589">
        <v>73223</v>
      </c>
      <c r="B9966" s="1590">
        <v>2.1</v>
      </c>
      <c r="C9966" s="312" t="s">
        <v>5427</v>
      </c>
      <c r="D9966" s="1"/>
      <c r="E9966" s="986" t="s">
        <v>9583</v>
      </c>
      <c r="F9966" s="3"/>
      <c r="O9966"/>
      <c r="P9966"/>
      <c r="Q9966"/>
      <c r="U9966" s="969"/>
      <c r="V9966" s="38"/>
      <c r="W9966" s="38"/>
    </row>
    <row r="9967" spans="1:23" x14ac:dyDescent="0.35">
      <c r="A9967" s="1589">
        <v>73223</v>
      </c>
      <c r="B9967" s="1590">
        <v>2.1</v>
      </c>
      <c r="C9967" s="290" t="s">
        <v>5428</v>
      </c>
      <c r="D9967" s="1"/>
      <c r="E9967" s="986" t="s">
        <v>9583</v>
      </c>
      <c r="F9967" s="3"/>
      <c r="O9967"/>
      <c r="P9967"/>
      <c r="Q9967"/>
      <c r="U9967" s="969"/>
      <c r="V9967" s="38"/>
      <c r="W9967" s="38"/>
    </row>
    <row r="9968" spans="1:23" x14ac:dyDescent="0.35">
      <c r="A9968" s="1589">
        <v>73225</v>
      </c>
      <c r="B9968" s="1590">
        <v>1.69</v>
      </c>
      <c r="C9968" s="312" t="s">
        <v>10150</v>
      </c>
      <c r="D9968" s="1"/>
      <c r="E9968" s="986" t="s">
        <v>9583</v>
      </c>
      <c r="F9968" s="3"/>
      <c r="O9968"/>
      <c r="P9968"/>
      <c r="Q9968"/>
      <c r="U9968" s="969"/>
      <c r="V9968" s="38"/>
      <c r="W9968" s="38"/>
    </row>
    <row r="9969" spans="1:23" x14ac:dyDescent="0.35">
      <c r="A9969" s="1589">
        <v>73225</v>
      </c>
      <c r="B9969" s="1590">
        <v>1.69</v>
      </c>
      <c r="C9969" s="312" t="s">
        <v>10151</v>
      </c>
      <c r="D9969" s="1"/>
      <c r="E9969" s="986" t="s">
        <v>9583</v>
      </c>
      <c r="F9969" s="3"/>
      <c r="O9969"/>
      <c r="P9969"/>
      <c r="Q9969"/>
      <c r="U9969" s="969"/>
      <c r="V9969" s="38"/>
      <c r="W9969" s="38"/>
    </row>
    <row r="9970" spans="1:23" x14ac:dyDescent="0.35">
      <c r="A9970" s="1589">
        <v>73225</v>
      </c>
      <c r="B9970" s="1590">
        <v>1.69</v>
      </c>
      <c r="C9970" s="312" t="s">
        <v>10152</v>
      </c>
      <c r="D9970" s="1"/>
      <c r="E9970" s="986" t="s">
        <v>9583</v>
      </c>
      <c r="O9970"/>
      <c r="P9970"/>
      <c r="Q9970"/>
      <c r="U9970" s="969"/>
      <c r="V9970" s="38"/>
      <c r="W9970" s="38"/>
    </row>
    <row r="9971" spans="1:23" x14ac:dyDescent="0.35">
      <c r="A9971" s="1589">
        <v>73225</v>
      </c>
      <c r="B9971" s="1590">
        <v>1.69</v>
      </c>
      <c r="C9971" s="312" t="s">
        <v>10153</v>
      </c>
      <c r="D9971" s="1"/>
      <c r="E9971" s="986" t="s">
        <v>9583</v>
      </c>
      <c r="F9971" s="3"/>
      <c r="O9971"/>
      <c r="P9971"/>
      <c r="Q9971"/>
      <c r="U9971" s="969"/>
      <c r="V9971" s="38"/>
      <c r="W9971" s="38"/>
    </row>
    <row r="9972" spans="1:23" x14ac:dyDescent="0.35">
      <c r="A9972" s="1589">
        <v>73225</v>
      </c>
      <c r="B9972" s="1590">
        <v>1.69</v>
      </c>
      <c r="C9972" s="312" t="s">
        <v>10154</v>
      </c>
      <c r="D9972" s="1"/>
      <c r="E9972" s="986" t="s">
        <v>9583</v>
      </c>
      <c r="F9972" s="3"/>
      <c r="O9972"/>
      <c r="P9972"/>
      <c r="Q9972"/>
      <c r="U9972" s="969"/>
      <c r="V9972" s="38"/>
      <c r="W9972" s="38"/>
    </row>
    <row r="9973" spans="1:23" x14ac:dyDescent="0.35">
      <c r="A9973" s="1589">
        <v>73225</v>
      </c>
      <c r="B9973" s="1590">
        <v>1.69</v>
      </c>
      <c r="C9973" s="312" t="s">
        <v>10155</v>
      </c>
      <c r="D9973" s="1"/>
      <c r="E9973" s="986" t="s">
        <v>9583</v>
      </c>
      <c r="F9973" s="3"/>
      <c r="O9973"/>
      <c r="P9973"/>
      <c r="Q9973"/>
      <c r="U9973" s="969"/>
      <c r="V9973" s="38"/>
      <c r="W9973" s="38"/>
    </row>
    <row r="9974" spans="1:23" x14ac:dyDescent="0.35">
      <c r="A9974" s="1589">
        <v>73225</v>
      </c>
      <c r="B9974" s="1590">
        <v>1.69</v>
      </c>
      <c r="C9974" s="312" t="s">
        <v>10156</v>
      </c>
      <c r="D9974" s="1"/>
      <c r="E9974" s="986" t="s">
        <v>9583</v>
      </c>
      <c r="F9974" s="3"/>
      <c r="O9974"/>
      <c r="P9974"/>
      <c r="Q9974"/>
      <c r="U9974" s="969"/>
      <c r="V9974" s="38"/>
      <c r="W9974" s="38"/>
    </row>
    <row r="9975" spans="1:23" x14ac:dyDescent="0.35">
      <c r="A9975" s="1589">
        <v>73225</v>
      </c>
      <c r="B9975" s="1590">
        <v>1.69</v>
      </c>
      <c r="C9975" s="312" t="s">
        <v>10157</v>
      </c>
      <c r="D9975" s="1"/>
      <c r="E9975" s="986" t="s">
        <v>9583</v>
      </c>
      <c r="F9975" s="3"/>
      <c r="O9975"/>
      <c r="P9975"/>
      <c r="Q9975"/>
      <c r="U9975" s="969"/>
      <c r="V9975" s="38"/>
      <c r="W9975" s="38"/>
    </row>
    <row r="9976" spans="1:23" x14ac:dyDescent="0.35">
      <c r="A9976" s="1589">
        <v>73225</v>
      </c>
      <c r="B9976" s="1590">
        <v>1.69</v>
      </c>
      <c r="C9976" s="312" t="s">
        <v>10158</v>
      </c>
      <c r="D9976" s="1"/>
      <c r="E9976" s="986" t="s">
        <v>9583</v>
      </c>
      <c r="F9976" s="3"/>
      <c r="O9976"/>
      <c r="P9976"/>
      <c r="Q9976"/>
      <c r="U9976" s="969"/>
      <c r="V9976" s="38"/>
      <c r="W9976" s="38"/>
    </row>
    <row r="9977" spans="1:23" x14ac:dyDescent="0.35">
      <c r="A9977" s="1589">
        <v>73225</v>
      </c>
      <c r="B9977" s="1590">
        <v>1.69</v>
      </c>
      <c r="C9977" s="312" t="s">
        <v>10159</v>
      </c>
      <c r="D9977" s="1"/>
      <c r="E9977" s="986" t="s">
        <v>9583</v>
      </c>
      <c r="F9977" s="3"/>
      <c r="O9977"/>
      <c r="P9977"/>
      <c r="Q9977"/>
      <c r="U9977" s="969"/>
      <c r="V9977" s="38"/>
      <c r="W9977" s="38"/>
    </row>
    <row r="9978" spans="1:23" x14ac:dyDescent="0.35">
      <c r="A9978" s="1589">
        <v>73501</v>
      </c>
      <c r="B9978" s="1590">
        <v>0.18</v>
      </c>
      <c r="C9978" s="312" t="s">
        <v>9688</v>
      </c>
      <c r="D9978" s="1"/>
      <c r="E9978" s="986" t="s">
        <v>9583</v>
      </c>
      <c r="F9978" s="3"/>
      <c r="O9978"/>
      <c r="P9978"/>
      <c r="Q9978"/>
      <c r="U9978" s="969"/>
      <c r="V9978" s="38"/>
      <c r="W9978" s="38"/>
    </row>
    <row r="9979" spans="1:23" x14ac:dyDescent="0.35">
      <c r="A9979" s="1589">
        <v>73501</v>
      </c>
      <c r="B9979" s="1590">
        <v>0.18</v>
      </c>
      <c r="C9979" s="312" t="s">
        <v>5742</v>
      </c>
      <c r="D9979" s="1"/>
      <c r="E9979" s="986" t="s">
        <v>9583</v>
      </c>
      <c r="F9979" s="3"/>
      <c r="O9979"/>
      <c r="P9979"/>
      <c r="Q9979"/>
      <c r="U9979" s="969"/>
      <c r="V9979" s="38"/>
      <c r="W9979" s="38"/>
    </row>
    <row r="9980" spans="1:23" x14ac:dyDescent="0.35">
      <c r="A9980" s="1589">
        <v>73502</v>
      </c>
      <c r="B9980" s="1590">
        <v>0.21</v>
      </c>
      <c r="C9980" s="312" t="s">
        <v>9713</v>
      </c>
      <c r="D9980" s="1"/>
      <c r="E9980" s="986" t="s">
        <v>9583</v>
      </c>
      <c r="F9980" s="3"/>
      <c r="O9980"/>
      <c r="P9980"/>
      <c r="Q9980"/>
      <c r="U9980" s="969"/>
      <c r="V9980" s="38"/>
      <c r="W9980" s="38"/>
    </row>
    <row r="9981" spans="1:23" x14ac:dyDescent="0.35">
      <c r="A9981" s="1589">
        <v>73502</v>
      </c>
      <c r="B9981" s="1590">
        <v>0.21</v>
      </c>
      <c r="C9981" s="312" t="s">
        <v>9714</v>
      </c>
      <c r="D9981" s="1"/>
      <c r="E9981" s="986" t="s">
        <v>9583</v>
      </c>
      <c r="F9981" s="3"/>
      <c r="O9981"/>
      <c r="P9981"/>
      <c r="Q9981"/>
      <c r="U9981" s="969"/>
      <c r="V9981" s="38"/>
      <c r="W9981" s="38"/>
    </row>
    <row r="9982" spans="1:23" x14ac:dyDescent="0.35">
      <c r="A9982" s="1589">
        <v>73502</v>
      </c>
      <c r="B9982" s="1590">
        <v>0.21</v>
      </c>
      <c r="C9982" s="312" t="s">
        <v>9715</v>
      </c>
      <c r="D9982" s="1128"/>
      <c r="E9982" s="986" t="s">
        <v>9583</v>
      </c>
      <c r="F9982" s="3"/>
      <c r="O9982"/>
      <c r="P9982"/>
      <c r="Q9982"/>
      <c r="U9982" s="969"/>
      <c r="V9982" s="38"/>
      <c r="W9982" s="38"/>
    </row>
    <row r="9983" spans="1:23" x14ac:dyDescent="0.35">
      <c r="A9983" s="1589">
        <v>73502</v>
      </c>
      <c r="B9983" s="1590">
        <v>0.21</v>
      </c>
      <c r="C9983" s="312" t="s">
        <v>9716</v>
      </c>
      <c r="D9983" s="1128"/>
      <c r="E9983" s="986" t="s">
        <v>9583</v>
      </c>
      <c r="F9983" s="3"/>
      <c r="O9983"/>
      <c r="P9983"/>
      <c r="Q9983"/>
      <c r="U9983" s="969"/>
      <c r="V9983" s="38"/>
      <c r="W9983" s="38"/>
    </row>
    <row r="9984" spans="1:23" x14ac:dyDescent="0.35">
      <c r="A9984" s="1589">
        <v>73503</v>
      </c>
      <c r="B9984" s="1590">
        <v>0.26</v>
      </c>
      <c r="C9984" s="312" t="s">
        <v>9739</v>
      </c>
      <c r="D9984" s="1"/>
      <c r="E9984" s="986" t="s">
        <v>9583</v>
      </c>
      <c r="F9984" s="3"/>
      <c r="O9984"/>
      <c r="P9984"/>
      <c r="Q9984"/>
      <c r="U9984" s="969"/>
      <c r="V9984" s="38"/>
      <c r="W9984" s="38"/>
    </row>
    <row r="9985" spans="1:23" x14ac:dyDescent="0.35">
      <c r="A9985" s="1589">
        <v>73503</v>
      </c>
      <c r="B9985" s="1590">
        <v>0.26</v>
      </c>
      <c r="C9985" s="312" t="s">
        <v>9740</v>
      </c>
      <c r="D9985" s="1"/>
      <c r="E9985" s="986" t="s">
        <v>9583</v>
      </c>
      <c r="F9985" s="3"/>
      <c r="O9985"/>
      <c r="P9985"/>
      <c r="Q9985"/>
      <c r="U9985" s="969"/>
      <c r="V9985" s="38"/>
      <c r="W9985" s="38"/>
    </row>
    <row r="9986" spans="1:23" x14ac:dyDescent="0.35">
      <c r="A9986" s="1589">
        <v>73521</v>
      </c>
      <c r="B9986" s="1590">
        <v>0.21</v>
      </c>
      <c r="C9986" s="312" t="s">
        <v>9717</v>
      </c>
      <c r="D9986" s="1"/>
      <c r="E9986" s="986" t="s">
        <v>9583</v>
      </c>
      <c r="F9986" s="3"/>
      <c r="O9986"/>
      <c r="P9986"/>
      <c r="Q9986"/>
      <c r="U9986" s="969"/>
      <c r="V9986" s="38"/>
      <c r="W9986" s="38"/>
    </row>
    <row r="9987" spans="1:23" x14ac:dyDescent="0.35">
      <c r="A9987" s="1589">
        <v>73521</v>
      </c>
      <c r="B9987" s="1590">
        <v>0.21</v>
      </c>
      <c r="C9987" s="312" t="s">
        <v>9718</v>
      </c>
      <c r="D9987" s="1"/>
      <c r="E9987" s="986" t="s">
        <v>9583</v>
      </c>
      <c r="F9987" s="3"/>
      <c r="O9987"/>
      <c r="P9987"/>
      <c r="Q9987"/>
      <c r="U9987" s="969"/>
      <c r="V9987" s="38"/>
      <c r="W9987" s="38"/>
    </row>
    <row r="9988" spans="1:23" x14ac:dyDescent="0.35">
      <c r="A9988" s="1589">
        <v>73522</v>
      </c>
      <c r="B9988" s="1590">
        <v>0.28000000000000003</v>
      </c>
      <c r="C9988" s="312" t="s">
        <v>9748</v>
      </c>
      <c r="D9988" s="1"/>
      <c r="E9988" s="986" t="s">
        <v>9583</v>
      </c>
      <c r="F9988" s="3"/>
      <c r="O9988"/>
      <c r="P9988"/>
      <c r="Q9988"/>
      <c r="U9988" s="969"/>
      <c r="V9988" s="38"/>
      <c r="W9988" s="38"/>
    </row>
    <row r="9989" spans="1:23" x14ac:dyDescent="0.35">
      <c r="A9989" s="1589">
        <v>73522</v>
      </c>
      <c r="B9989" s="1590">
        <v>0.28000000000000003</v>
      </c>
      <c r="C9989" s="312" t="s">
        <v>9749</v>
      </c>
      <c r="D9989" s="1"/>
      <c r="E9989" s="986" t="s">
        <v>9583</v>
      </c>
      <c r="F9989" s="3"/>
      <c r="O9989"/>
      <c r="P9989"/>
      <c r="Q9989"/>
      <c r="U9989" s="969"/>
      <c r="V9989" s="38"/>
      <c r="W9989" s="38"/>
    </row>
    <row r="9990" spans="1:23" x14ac:dyDescent="0.35">
      <c r="A9990" s="1589">
        <v>73523</v>
      </c>
      <c r="B9990" s="1590">
        <v>0.3</v>
      </c>
      <c r="C9990" s="290" t="s">
        <v>9756</v>
      </c>
      <c r="D9990" s="1"/>
      <c r="E9990" s="986" t="s">
        <v>9583</v>
      </c>
      <c r="F9990" s="3"/>
      <c r="O9990"/>
      <c r="P9990"/>
      <c r="Q9990"/>
      <c r="U9990" s="969"/>
      <c r="V9990" s="38"/>
      <c r="W9990" s="38"/>
    </row>
    <row r="9991" spans="1:23" x14ac:dyDescent="0.35">
      <c r="A9991" s="1589">
        <v>73523</v>
      </c>
      <c r="B9991" s="1590">
        <v>0.3</v>
      </c>
      <c r="C9991" s="312" t="s">
        <v>9757</v>
      </c>
      <c r="D9991" s="1"/>
      <c r="E9991" s="986" t="s">
        <v>9583</v>
      </c>
      <c r="F9991" s="3"/>
      <c r="O9991"/>
      <c r="P9991"/>
      <c r="Q9991"/>
      <c r="U9991" s="969"/>
      <c r="V9991" s="38"/>
      <c r="W9991" s="38"/>
    </row>
    <row r="9992" spans="1:23" x14ac:dyDescent="0.35">
      <c r="A9992" s="1589">
        <v>73551</v>
      </c>
      <c r="B9992" s="1590">
        <v>0.16</v>
      </c>
      <c r="C9992" s="312" t="s">
        <v>9630</v>
      </c>
      <c r="D9992" s="1112"/>
      <c r="E9992" s="986" t="s">
        <v>9583</v>
      </c>
      <c r="F9992" s="3"/>
      <c r="O9992"/>
      <c r="P9992"/>
      <c r="Q9992"/>
      <c r="U9992" s="969"/>
      <c r="V9992" s="38"/>
      <c r="W9992" s="38"/>
    </row>
    <row r="9993" spans="1:23" x14ac:dyDescent="0.35">
      <c r="A9993" s="1589">
        <v>73551</v>
      </c>
      <c r="B9993" s="1590">
        <v>0.16</v>
      </c>
      <c r="C9993" s="312" t="s">
        <v>9631</v>
      </c>
      <c r="D9993" s="1"/>
      <c r="E9993" s="986" t="s">
        <v>9583</v>
      </c>
      <c r="F9993" s="3"/>
      <c r="O9993"/>
      <c r="P9993"/>
      <c r="Q9993"/>
      <c r="U9993" s="969"/>
      <c r="V9993" s="38"/>
      <c r="W9993" s="38"/>
    </row>
    <row r="9994" spans="1:23" x14ac:dyDescent="0.35">
      <c r="A9994" s="1589">
        <v>73552</v>
      </c>
      <c r="B9994" s="1590">
        <v>0.18</v>
      </c>
      <c r="C9994" s="312" t="s">
        <v>9689</v>
      </c>
      <c r="D9994" s="1"/>
      <c r="E9994" s="986" t="s">
        <v>9583</v>
      </c>
      <c r="F9994" s="3"/>
      <c r="O9994"/>
      <c r="P9994"/>
      <c r="Q9994"/>
      <c r="U9994" s="969"/>
      <c r="V9994" s="38"/>
      <c r="W9994" s="38"/>
    </row>
    <row r="9995" spans="1:23" x14ac:dyDescent="0.35">
      <c r="A9995" s="1589">
        <v>73552</v>
      </c>
      <c r="B9995" s="1590">
        <v>0.18</v>
      </c>
      <c r="C9995" s="312" t="s">
        <v>9690</v>
      </c>
      <c r="D9995" s="1"/>
      <c r="E9995" s="986" t="s">
        <v>9583</v>
      </c>
      <c r="O9995"/>
      <c r="P9995"/>
      <c r="Q9995"/>
      <c r="U9995" s="969"/>
      <c r="V9995" s="38"/>
      <c r="W9995" s="38"/>
    </row>
    <row r="9996" spans="1:23" x14ac:dyDescent="0.35">
      <c r="A9996" s="1589">
        <v>73552</v>
      </c>
      <c r="B9996" s="1590">
        <v>0.18</v>
      </c>
      <c r="C9996" s="312" t="s">
        <v>9691</v>
      </c>
      <c r="D9996" s="1"/>
      <c r="E9996" s="986" t="s">
        <v>9583</v>
      </c>
      <c r="F9996" s="3"/>
      <c r="O9996"/>
      <c r="P9996"/>
      <c r="Q9996"/>
      <c r="U9996" s="969"/>
      <c r="V9996" s="38"/>
      <c r="W9996" s="38"/>
    </row>
    <row r="9997" spans="1:23" x14ac:dyDescent="0.35">
      <c r="A9997" s="1589">
        <v>73552</v>
      </c>
      <c r="B9997" s="1590">
        <v>0.18</v>
      </c>
      <c r="C9997" s="312" t="s">
        <v>9692</v>
      </c>
      <c r="D9997" s="1"/>
      <c r="E9997" s="986" t="s">
        <v>9583</v>
      </c>
      <c r="F9997" s="3"/>
      <c r="O9997"/>
      <c r="P9997"/>
      <c r="Q9997"/>
      <c r="U9997" s="969"/>
      <c r="V9997" s="38"/>
      <c r="W9997" s="38"/>
    </row>
    <row r="9998" spans="1:23" x14ac:dyDescent="0.35">
      <c r="A9998" s="1589">
        <v>73560</v>
      </c>
      <c r="B9998" s="1590">
        <v>0.16</v>
      </c>
      <c r="C9998" s="312" t="s">
        <v>9632</v>
      </c>
      <c r="D9998" s="1"/>
      <c r="E9998" s="986" t="s">
        <v>9583</v>
      </c>
      <c r="F9998" s="3"/>
      <c r="O9998"/>
      <c r="P9998"/>
      <c r="Q9998"/>
      <c r="U9998" s="969"/>
      <c r="V9998" s="38"/>
      <c r="W9998" s="38"/>
    </row>
    <row r="9999" spans="1:23" x14ac:dyDescent="0.35">
      <c r="A9999" s="1589">
        <v>73560</v>
      </c>
      <c r="B9999" s="1590">
        <v>0.16</v>
      </c>
      <c r="C9999" s="312" t="s">
        <v>9633</v>
      </c>
      <c r="D9999" s="1"/>
      <c r="E9999" s="986" t="s">
        <v>9583</v>
      </c>
      <c r="F9999" s="3"/>
      <c r="O9999"/>
      <c r="P9999"/>
      <c r="Q9999"/>
      <c r="U9999" s="969"/>
      <c r="V9999" s="38"/>
      <c r="W9999" s="38"/>
    </row>
    <row r="10000" spans="1:23" x14ac:dyDescent="0.35">
      <c r="A10000" s="1589">
        <v>73560</v>
      </c>
      <c r="B10000" s="1590">
        <v>0.16</v>
      </c>
      <c r="C10000" s="312" t="s">
        <v>9634</v>
      </c>
      <c r="D10000" s="1"/>
      <c r="E10000" s="986" t="s">
        <v>9583</v>
      </c>
      <c r="O10000"/>
      <c r="P10000"/>
      <c r="Q10000"/>
      <c r="U10000" s="969"/>
      <c r="V10000" s="38"/>
      <c r="W10000" s="38"/>
    </row>
    <row r="10001" spans="1:23" x14ac:dyDescent="0.35">
      <c r="A10001" s="1589">
        <v>73560</v>
      </c>
      <c r="B10001" s="1590">
        <v>0.16</v>
      </c>
      <c r="C10001" s="312" t="s">
        <v>9635</v>
      </c>
      <c r="D10001" s="1"/>
      <c r="E10001" s="986" t="s">
        <v>9583</v>
      </c>
      <c r="F10001" s="3"/>
      <c r="O10001"/>
      <c r="P10001"/>
      <c r="Q10001"/>
      <c r="U10001" s="969"/>
      <c r="V10001" s="38"/>
      <c r="W10001" s="38"/>
    </row>
    <row r="10002" spans="1:23" x14ac:dyDescent="0.35">
      <c r="A10002" s="1589">
        <v>73562</v>
      </c>
      <c r="B10002" s="1590">
        <v>0.18</v>
      </c>
      <c r="C10002" s="312" t="s">
        <v>274</v>
      </c>
      <c r="D10002" s="1"/>
      <c r="E10002" s="986" t="s">
        <v>9583</v>
      </c>
      <c r="O10002"/>
      <c r="P10002"/>
      <c r="Q10002"/>
      <c r="U10002" s="969"/>
      <c r="V10002" s="38"/>
      <c r="W10002" s="38"/>
    </row>
    <row r="10003" spans="1:23" x14ac:dyDescent="0.35">
      <c r="A10003" s="1589">
        <v>73562</v>
      </c>
      <c r="B10003" s="1590">
        <v>0.18</v>
      </c>
      <c r="C10003" s="312" t="s">
        <v>274</v>
      </c>
      <c r="D10003" s="1"/>
      <c r="E10003" s="986" t="s">
        <v>9583</v>
      </c>
      <c r="F10003" s="3"/>
      <c r="O10003"/>
      <c r="P10003"/>
      <c r="Q10003"/>
      <c r="U10003" s="969"/>
      <c r="V10003" s="38"/>
      <c r="W10003" s="38"/>
    </row>
    <row r="10004" spans="1:23" x14ac:dyDescent="0.35">
      <c r="A10004" s="1589">
        <v>73562</v>
      </c>
      <c r="B10004" s="1590">
        <v>0.18</v>
      </c>
      <c r="C10004" s="312" t="s">
        <v>275</v>
      </c>
      <c r="D10004" s="1"/>
      <c r="E10004" s="986" t="s">
        <v>9583</v>
      </c>
      <c r="F10004" s="3"/>
      <c r="O10004"/>
      <c r="P10004"/>
      <c r="Q10004"/>
      <c r="U10004" s="969"/>
      <c r="V10004" s="38"/>
      <c r="W10004" s="38"/>
    </row>
    <row r="10005" spans="1:23" x14ac:dyDescent="0.35">
      <c r="A10005" s="1589">
        <v>73562</v>
      </c>
      <c r="B10005" s="1590">
        <v>0.18</v>
      </c>
      <c r="C10005" s="312" t="s">
        <v>275</v>
      </c>
      <c r="D10005" s="1"/>
      <c r="E10005" s="986" t="s">
        <v>9583</v>
      </c>
      <c r="F10005" s="3"/>
      <c r="O10005"/>
      <c r="P10005"/>
      <c r="Q10005"/>
      <c r="U10005" s="969"/>
      <c r="V10005" s="38"/>
      <c r="W10005" s="38"/>
    </row>
    <row r="10006" spans="1:23" x14ac:dyDescent="0.35">
      <c r="A10006" s="1589">
        <v>73562</v>
      </c>
      <c r="B10006" s="1590">
        <v>0.18</v>
      </c>
      <c r="C10006" s="312" t="s">
        <v>9693</v>
      </c>
      <c r="D10006" s="1"/>
      <c r="E10006" s="986" t="s">
        <v>9583</v>
      </c>
      <c r="F10006" s="3"/>
      <c r="O10006"/>
      <c r="P10006"/>
      <c r="Q10006"/>
      <c r="U10006" s="969"/>
      <c r="V10006" s="38"/>
      <c r="W10006" s="38"/>
    </row>
    <row r="10007" spans="1:23" x14ac:dyDescent="0.35">
      <c r="A10007" s="1589">
        <v>73562</v>
      </c>
      <c r="B10007" s="1590">
        <v>0.18</v>
      </c>
      <c r="C10007" s="312" t="s">
        <v>9694</v>
      </c>
      <c r="D10007" s="1"/>
      <c r="E10007" s="986" t="s">
        <v>9583</v>
      </c>
      <c r="F10007" s="3"/>
      <c r="O10007"/>
      <c r="P10007"/>
      <c r="Q10007"/>
      <c r="U10007" s="969"/>
      <c r="V10007" s="38"/>
      <c r="W10007" s="38"/>
    </row>
    <row r="10008" spans="1:23" x14ac:dyDescent="0.35">
      <c r="A10008" s="1589">
        <v>73564</v>
      </c>
      <c r="B10008" s="1590">
        <v>0.21</v>
      </c>
      <c r="C10008" s="312" t="s">
        <v>9719</v>
      </c>
      <c r="D10008" s="1"/>
      <c r="E10008" s="986" t="s">
        <v>9583</v>
      </c>
      <c r="F10008" s="3"/>
      <c r="O10008"/>
      <c r="P10008"/>
      <c r="Q10008"/>
      <c r="U10008" s="969"/>
      <c r="V10008" s="38"/>
      <c r="W10008" s="38"/>
    </row>
    <row r="10009" spans="1:23" x14ac:dyDescent="0.35">
      <c r="A10009" s="1589">
        <v>73564</v>
      </c>
      <c r="B10009" s="1590">
        <v>0.21</v>
      </c>
      <c r="C10009" s="312" t="s">
        <v>9720</v>
      </c>
      <c r="D10009" s="1"/>
      <c r="E10009" s="986" t="s">
        <v>9583</v>
      </c>
      <c r="F10009" s="3"/>
      <c r="O10009"/>
      <c r="P10009"/>
      <c r="Q10009"/>
      <c r="U10009" s="969"/>
      <c r="V10009" s="38"/>
      <c r="W10009" s="38"/>
    </row>
    <row r="10010" spans="1:23" x14ac:dyDescent="0.35">
      <c r="A10010" s="1589">
        <v>73564</v>
      </c>
      <c r="B10010" s="1590">
        <v>0.21</v>
      </c>
      <c r="C10010" s="312" t="s">
        <v>9720</v>
      </c>
      <c r="D10010" s="1"/>
      <c r="E10010" s="986" t="s">
        <v>9583</v>
      </c>
      <c r="F10010" s="3"/>
      <c r="O10010"/>
      <c r="P10010"/>
      <c r="Q10010"/>
      <c r="U10010" s="969"/>
      <c r="V10010" s="38"/>
      <c r="W10010" s="38"/>
    </row>
    <row r="10011" spans="1:23" x14ac:dyDescent="0.35">
      <c r="A10011" s="1589">
        <v>73565</v>
      </c>
      <c r="B10011" s="1590">
        <v>0.16</v>
      </c>
      <c r="C10011" s="312" t="s">
        <v>9636</v>
      </c>
      <c r="D10011" s="1"/>
      <c r="E10011" s="986" t="s">
        <v>9583</v>
      </c>
      <c r="O10011"/>
      <c r="P10011"/>
      <c r="Q10011"/>
      <c r="U10011" s="969"/>
      <c r="V10011" s="38"/>
      <c r="W10011" s="38"/>
    </row>
    <row r="10012" spans="1:23" x14ac:dyDescent="0.35">
      <c r="A10012" s="1589">
        <v>73565</v>
      </c>
      <c r="B10012" s="1590">
        <v>0.16</v>
      </c>
      <c r="C10012" s="312" t="s">
        <v>9637</v>
      </c>
      <c r="D10012" s="1"/>
      <c r="E10012" s="986" t="s">
        <v>9583</v>
      </c>
      <c r="F10012" s="3"/>
      <c r="O10012"/>
      <c r="P10012"/>
      <c r="Q10012"/>
      <c r="U10012" s="969"/>
      <c r="V10012" s="38"/>
      <c r="W10012" s="38"/>
    </row>
    <row r="10013" spans="1:23" x14ac:dyDescent="0.35">
      <c r="A10013" s="1589">
        <v>73590</v>
      </c>
      <c r="B10013" s="1590">
        <v>0.16</v>
      </c>
      <c r="C10013" s="312" t="s">
        <v>217</v>
      </c>
      <c r="D10013" s="1"/>
      <c r="E10013" s="986" t="s">
        <v>9583</v>
      </c>
      <c r="F10013" s="3"/>
      <c r="O10013"/>
      <c r="P10013"/>
      <c r="Q10013"/>
      <c r="U10013" s="969"/>
      <c r="V10013" s="38"/>
      <c r="W10013" s="38"/>
    </row>
    <row r="10014" spans="1:23" x14ac:dyDescent="0.35">
      <c r="A10014" s="1589">
        <v>73590</v>
      </c>
      <c r="B10014" s="1590">
        <v>0.16</v>
      </c>
      <c r="C10014" s="312" t="s">
        <v>218</v>
      </c>
      <c r="D10014" s="1"/>
      <c r="E10014" s="986" t="s">
        <v>9583</v>
      </c>
      <c r="F10014" s="3"/>
      <c r="O10014"/>
      <c r="P10014"/>
      <c r="Q10014"/>
      <c r="U10014" s="969"/>
      <c r="V10014" s="38"/>
      <c r="W10014" s="38"/>
    </row>
    <row r="10015" spans="1:23" x14ac:dyDescent="0.35">
      <c r="A10015" s="1589">
        <v>73590</v>
      </c>
      <c r="B10015" s="1590">
        <v>0.16</v>
      </c>
      <c r="C10015" s="312" t="s">
        <v>9638</v>
      </c>
      <c r="D10015" s="1"/>
      <c r="E10015" s="986" t="s">
        <v>9583</v>
      </c>
      <c r="F10015" s="3"/>
      <c r="O10015"/>
      <c r="P10015"/>
      <c r="Q10015"/>
      <c r="U10015" s="969"/>
      <c r="V10015" s="38"/>
      <c r="W10015" s="38"/>
    </row>
    <row r="10016" spans="1:23" x14ac:dyDescent="0.35">
      <c r="A10016" s="1589">
        <v>73590</v>
      </c>
      <c r="B10016" s="1590">
        <v>0.16</v>
      </c>
      <c r="C10016" s="312" t="s">
        <v>9639</v>
      </c>
      <c r="D10016" s="1"/>
      <c r="E10016" s="986" t="s">
        <v>9583</v>
      </c>
      <c r="O10016"/>
      <c r="P10016"/>
      <c r="Q10016"/>
      <c r="U10016" s="969"/>
      <c r="V10016" s="38"/>
      <c r="W10016" s="38"/>
    </row>
    <row r="10017" spans="1:23" x14ac:dyDescent="0.35">
      <c r="A10017" s="1589">
        <v>73592</v>
      </c>
      <c r="B10017" s="1590">
        <v>0.16</v>
      </c>
      <c r="C10017" s="312" t="s">
        <v>9640</v>
      </c>
      <c r="D10017" s="1"/>
      <c r="E10017" s="986" t="s">
        <v>9583</v>
      </c>
      <c r="F10017" s="3"/>
      <c r="O10017"/>
      <c r="P10017"/>
      <c r="Q10017"/>
      <c r="U10017" s="969"/>
      <c r="V10017" s="38"/>
      <c r="W10017" s="38"/>
    </row>
    <row r="10018" spans="1:23" x14ac:dyDescent="0.35">
      <c r="A10018" s="1589">
        <v>73592</v>
      </c>
      <c r="B10018" s="1590">
        <v>0.16</v>
      </c>
      <c r="C10018" s="312" t="s">
        <v>9641</v>
      </c>
      <c r="D10018" s="1"/>
      <c r="E10018" s="986" t="s">
        <v>9583</v>
      </c>
      <c r="F10018" s="3"/>
      <c r="O10018"/>
      <c r="P10018"/>
      <c r="Q10018"/>
      <c r="U10018" s="969"/>
      <c r="V10018" s="38"/>
      <c r="W10018" s="38"/>
    </row>
    <row r="10019" spans="1:23" x14ac:dyDescent="0.35">
      <c r="A10019" s="1589">
        <v>73592</v>
      </c>
      <c r="B10019" s="1590">
        <v>0.16</v>
      </c>
      <c r="C10019" s="312" t="s">
        <v>9642</v>
      </c>
      <c r="D10019" s="1"/>
      <c r="E10019" s="986" t="s">
        <v>9583</v>
      </c>
      <c r="F10019" s="3"/>
      <c r="O10019"/>
      <c r="P10019"/>
      <c r="Q10019"/>
      <c r="U10019" s="969"/>
      <c r="V10019" s="38"/>
      <c r="W10019" s="38"/>
    </row>
    <row r="10020" spans="1:23" x14ac:dyDescent="0.35">
      <c r="A10020" s="1589">
        <v>73592</v>
      </c>
      <c r="B10020" s="1590">
        <v>0.16</v>
      </c>
      <c r="C10020" s="312" t="s">
        <v>9643</v>
      </c>
      <c r="D10020" s="38"/>
      <c r="E10020" s="986" t="s">
        <v>9583</v>
      </c>
      <c r="F10020" s="3"/>
      <c r="O10020"/>
      <c r="P10020"/>
      <c r="Q10020"/>
      <c r="U10020" s="969"/>
      <c r="V10020" s="38"/>
      <c r="W10020" s="38"/>
    </row>
    <row r="10021" spans="1:23" x14ac:dyDescent="0.35">
      <c r="A10021" s="1589">
        <v>73600</v>
      </c>
      <c r="B10021" s="1590">
        <v>0.16</v>
      </c>
      <c r="C10021" s="312" t="s">
        <v>9644</v>
      </c>
      <c r="D10021" s="1"/>
      <c r="E10021" s="986" t="s">
        <v>9583</v>
      </c>
      <c r="F10021" s="3"/>
      <c r="O10021"/>
      <c r="P10021"/>
      <c r="Q10021"/>
      <c r="U10021" s="969"/>
      <c r="V10021" s="38"/>
      <c r="W10021" s="38"/>
    </row>
    <row r="10022" spans="1:23" x14ac:dyDescent="0.35">
      <c r="A10022" s="1589">
        <v>73600</v>
      </c>
      <c r="B10022" s="1590">
        <v>0.16</v>
      </c>
      <c r="C10022" s="312" t="s">
        <v>9645</v>
      </c>
      <c r="D10022" s="1"/>
      <c r="E10022" s="986" t="s">
        <v>9583</v>
      </c>
      <c r="F10022" s="3"/>
      <c r="O10022"/>
      <c r="P10022"/>
      <c r="Q10022"/>
      <c r="U10022" s="969"/>
      <c r="V10022" s="38"/>
      <c r="W10022" s="38"/>
    </row>
    <row r="10023" spans="1:23" x14ac:dyDescent="0.35">
      <c r="A10023" s="1589">
        <v>73610</v>
      </c>
      <c r="B10023" s="1590">
        <v>0.17</v>
      </c>
      <c r="C10023" s="312" t="s">
        <v>9667</v>
      </c>
      <c r="D10023" s="1"/>
      <c r="E10023" s="986" t="s">
        <v>9583</v>
      </c>
      <c r="F10023" s="3"/>
      <c r="O10023"/>
      <c r="P10023"/>
      <c r="Q10023"/>
      <c r="U10023" s="969"/>
      <c r="V10023" s="38"/>
      <c r="W10023" s="38"/>
    </row>
    <row r="10024" spans="1:23" x14ac:dyDescent="0.35">
      <c r="A10024" s="1589">
        <v>73610</v>
      </c>
      <c r="B10024" s="1590">
        <v>0.17</v>
      </c>
      <c r="C10024" s="312" t="s">
        <v>9668</v>
      </c>
      <c r="D10024" s="1"/>
      <c r="E10024" s="986" t="s">
        <v>9583</v>
      </c>
      <c r="F10024" s="3"/>
      <c r="O10024"/>
      <c r="P10024"/>
      <c r="Q10024"/>
      <c r="U10024" s="969"/>
      <c r="V10024" s="38"/>
      <c r="W10024" s="38"/>
    </row>
    <row r="10025" spans="1:23" x14ac:dyDescent="0.35">
      <c r="A10025" s="1589">
        <v>73620</v>
      </c>
      <c r="B10025" s="1590">
        <v>0.16</v>
      </c>
      <c r="C10025" s="312" t="s">
        <v>9646</v>
      </c>
      <c r="D10025" s="1"/>
      <c r="E10025" s="986" t="s">
        <v>9583</v>
      </c>
      <c r="F10025" s="3"/>
      <c r="O10025"/>
      <c r="P10025"/>
      <c r="Q10025"/>
      <c r="U10025" s="969"/>
      <c r="V10025" s="38"/>
      <c r="W10025" s="38"/>
    </row>
    <row r="10026" spans="1:23" x14ac:dyDescent="0.35">
      <c r="A10026" s="1589">
        <v>73620</v>
      </c>
      <c r="B10026" s="1590">
        <v>0.16</v>
      </c>
      <c r="C10026" s="312" t="s">
        <v>9647</v>
      </c>
      <c r="D10026" s="1"/>
      <c r="E10026" s="986" t="s">
        <v>9583</v>
      </c>
      <c r="F10026" s="3"/>
      <c r="O10026"/>
      <c r="P10026"/>
      <c r="Q10026"/>
      <c r="U10026" s="969"/>
      <c r="V10026" s="38"/>
      <c r="W10026" s="38"/>
    </row>
    <row r="10027" spans="1:23" x14ac:dyDescent="0.35">
      <c r="A10027" s="1589">
        <v>73630</v>
      </c>
      <c r="B10027" s="1590">
        <v>0.17</v>
      </c>
      <c r="C10027" s="312" t="s">
        <v>9669</v>
      </c>
      <c r="D10027" s="1"/>
      <c r="E10027" s="986" t="s">
        <v>9583</v>
      </c>
      <c r="F10027" s="3"/>
      <c r="O10027"/>
      <c r="P10027"/>
      <c r="Q10027"/>
      <c r="U10027" s="969"/>
      <c r="V10027" s="38"/>
      <c r="W10027" s="38"/>
    </row>
    <row r="10028" spans="1:23" x14ac:dyDescent="0.35">
      <c r="A10028" s="1589">
        <v>73630</v>
      </c>
      <c r="B10028" s="1590">
        <v>0.17</v>
      </c>
      <c r="C10028" s="312" t="s">
        <v>9670</v>
      </c>
      <c r="D10028" s="1"/>
      <c r="E10028" s="986" t="s">
        <v>9583</v>
      </c>
      <c r="F10028" s="3"/>
      <c r="O10028"/>
      <c r="P10028"/>
      <c r="Q10028"/>
      <c r="U10028" s="969"/>
      <c r="V10028" s="38"/>
      <c r="W10028" s="38"/>
    </row>
    <row r="10029" spans="1:23" x14ac:dyDescent="0.35">
      <c r="A10029" s="1589">
        <v>73650</v>
      </c>
      <c r="B10029" s="1590">
        <v>0.16</v>
      </c>
      <c r="C10029" s="312" t="s">
        <v>9648</v>
      </c>
      <c r="D10029" s="1"/>
      <c r="E10029" s="986" t="s">
        <v>9583</v>
      </c>
      <c r="F10029" s="3"/>
      <c r="O10029"/>
      <c r="P10029"/>
      <c r="Q10029"/>
      <c r="U10029" s="969"/>
      <c r="V10029" s="38"/>
      <c r="W10029" s="38"/>
    </row>
    <row r="10030" spans="1:23" x14ac:dyDescent="0.35">
      <c r="A10030" s="1589">
        <v>73650</v>
      </c>
      <c r="B10030" s="1590">
        <v>0.16</v>
      </c>
      <c r="C10030" s="312" t="s">
        <v>9649</v>
      </c>
      <c r="D10030" s="1"/>
      <c r="E10030" s="986" t="s">
        <v>9583</v>
      </c>
      <c r="F10030" s="3"/>
      <c r="O10030"/>
      <c r="P10030"/>
      <c r="Q10030"/>
      <c r="U10030" s="969"/>
      <c r="V10030" s="38"/>
      <c r="W10030" s="38"/>
    </row>
    <row r="10031" spans="1:23" x14ac:dyDescent="0.35">
      <c r="A10031" s="1589">
        <v>73650</v>
      </c>
      <c r="B10031" s="1590">
        <v>0.16</v>
      </c>
      <c r="C10031" s="312" t="s">
        <v>229</v>
      </c>
      <c r="D10031" s="1"/>
      <c r="E10031" s="986" t="s">
        <v>9583</v>
      </c>
      <c r="F10031" s="3"/>
      <c r="O10031"/>
      <c r="P10031"/>
      <c r="Q10031"/>
      <c r="U10031" s="969"/>
      <c r="V10031" s="38"/>
      <c r="W10031" s="38"/>
    </row>
    <row r="10032" spans="1:23" x14ac:dyDescent="0.35">
      <c r="A10032" s="1589">
        <v>73650</v>
      </c>
      <c r="B10032" s="1590">
        <v>0.16</v>
      </c>
      <c r="C10032" s="312" t="s">
        <v>230</v>
      </c>
      <c r="D10032" s="1"/>
      <c r="E10032" s="986" t="s">
        <v>9583</v>
      </c>
      <c r="F10032" s="3"/>
      <c r="O10032"/>
      <c r="P10032"/>
      <c r="Q10032"/>
      <c r="U10032" s="969"/>
      <c r="V10032" s="38"/>
      <c r="W10032" s="38"/>
    </row>
    <row r="10033" spans="1:23" x14ac:dyDescent="0.35">
      <c r="A10033" s="1589">
        <v>73660</v>
      </c>
      <c r="B10033" s="1590">
        <v>0.13</v>
      </c>
      <c r="C10033" s="290" t="s">
        <v>9594</v>
      </c>
      <c r="D10033" s="1"/>
      <c r="E10033" s="986" t="s">
        <v>9583</v>
      </c>
      <c r="F10033" s="1109"/>
      <c r="O10033"/>
      <c r="P10033"/>
      <c r="Q10033"/>
      <c r="U10033" s="969"/>
      <c r="V10033" s="38"/>
      <c r="W10033" s="38"/>
    </row>
    <row r="10034" spans="1:23" x14ac:dyDescent="0.35">
      <c r="A10034" s="1589">
        <v>73660</v>
      </c>
      <c r="B10034" s="1590">
        <v>0.13</v>
      </c>
      <c r="C10034" s="312" t="s">
        <v>9595</v>
      </c>
      <c r="D10034" s="1"/>
      <c r="E10034" s="986" t="s">
        <v>9583</v>
      </c>
      <c r="F10034" s="3"/>
      <c r="O10034"/>
      <c r="P10034"/>
      <c r="Q10034"/>
      <c r="U10034" s="969"/>
      <c r="V10034" s="38"/>
      <c r="W10034" s="38"/>
    </row>
    <row r="10035" spans="1:23" x14ac:dyDescent="0.35">
      <c r="A10035" s="1589">
        <v>73660</v>
      </c>
      <c r="B10035" s="1590">
        <v>0.13</v>
      </c>
      <c r="C10035" s="312" t="s">
        <v>9596</v>
      </c>
      <c r="D10035" s="1"/>
      <c r="E10035" s="986" t="s">
        <v>9583</v>
      </c>
      <c r="F10035" s="3"/>
      <c r="O10035"/>
      <c r="P10035"/>
      <c r="Q10035"/>
      <c r="U10035" s="969"/>
      <c r="V10035" s="38"/>
      <c r="W10035" s="38"/>
    </row>
    <row r="10036" spans="1:23" x14ac:dyDescent="0.35">
      <c r="A10036" s="1589">
        <v>73660</v>
      </c>
      <c r="B10036" s="1590">
        <v>0.13</v>
      </c>
      <c r="C10036" s="312" t="s">
        <v>9597</v>
      </c>
      <c r="D10036" s="1"/>
      <c r="E10036" s="986" t="s">
        <v>9583</v>
      </c>
      <c r="F10036" s="3"/>
      <c r="O10036"/>
      <c r="P10036"/>
      <c r="Q10036"/>
      <c r="U10036" s="969"/>
      <c r="V10036" s="38"/>
      <c r="W10036" s="38"/>
    </row>
    <row r="10037" spans="1:23" x14ac:dyDescent="0.35">
      <c r="A10037" s="1589">
        <v>73660</v>
      </c>
      <c r="B10037" s="1590">
        <v>0.13</v>
      </c>
      <c r="C10037" s="312" t="s">
        <v>9598</v>
      </c>
      <c r="D10037" s="1"/>
      <c r="E10037" s="986" t="s">
        <v>9583</v>
      </c>
      <c r="F10037" s="3"/>
      <c r="O10037"/>
      <c r="P10037"/>
      <c r="Q10037"/>
      <c r="U10037" s="969"/>
      <c r="V10037" s="38"/>
      <c r="W10037" s="38"/>
    </row>
    <row r="10038" spans="1:23" x14ac:dyDescent="0.35">
      <c r="A10038" s="1589">
        <v>73660</v>
      </c>
      <c r="B10038" s="1590">
        <v>0.13</v>
      </c>
      <c r="C10038" s="312" t="s">
        <v>9599</v>
      </c>
      <c r="D10038" s="1"/>
      <c r="E10038" s="986" t="s">
        <v>9583</v>
      </c>
      <c r="F10038" s="3"/>
      <c r="O10038"/>
      <c r="P10038"/>
      <c r="Q10038"/>
      <c r="U10038" s="969"/>
      <c r="V10038" s="38"/>
      <c r="W10038" s="38"/>
    </row>
    <row r="10039" spans="1:23" x14ac:dyDescent="0.35">
      <c r="A10039" s="1589">
        <v>73660</v>
      </c>
      <c r="B10039" s="1590">
        <v>0.13</v>
      </c>
      <c r="C10039" s="290" t="s">
        <v>9600</v>
      </c>
      <c r="D10039" s="1"/>
      <c r="E10039" s="986" t="s">
        <v>9583</v>
      </c>
      <c r="F10039" s="3"/>
      <c r="O10039"/>
      <c r="P10039"/>
      <c r="Q10039"/>
      <c r="U10039" s="969"/>
      <c r="V10039" s="38"/>
      <c r="W10039" s="38"/>
    </row>
    <row r="10040" spans="1:23" x14ac:dyDescent="0.35">
      <c r="A10040" s="1589">
        <v>73660</v>
      </c>
      <c r="B10040" s="1590">
        <v>0.13</v>
      </c>
      <c r="C10040" s="312" t="s">
        <v>9601</v>
      </c>
      <c r="D10040" s="1"/>
      <c r="E10040" s="986" t="s">
        <v>9583</v>
      </c>
      <c r="F10040" s="3"/>
      <c r="O10040"/>
      <c r="P10040"/>
      <c r="Q10040"/>
      <c r="U10040" s="969"/>
      <c r="V10040" s="38"/>
      <c r="W10040" s="38"/>
    </row>
    <row r="10041" spans="1:23" x14ac:dyDescent="0.35">
      <c r="A10041" s="1589">
        <v>73660</v>
      </c>
      <c r="B10041" s="1590">
        <v>0.13</v>
      </c>
      <c r="C10041" s="312" t="s">
        <v>9602</v>
      </c>
      <c r="D10041" s="1"/>
      <c r="E10041" s="986" t="s">
        <v>9583</v>
      </c>
      <c r="F10041" s="3"/>
      <c r="O10041"/>
      <c r="P10041"/>
      <c r="Q10041"/>
      <c r="U10041" s="969"/>
      <c r="V10041" s="38"/>
      <c r="W10041" s="38"/>
    </row>
    <row r="10042" spans="1:23" x14ac:dyDescent="0.35">
      <c r="A10042" s="1589">
        <v>73660</v>
      </c>
      <c r="B10042" s="1590">
        <v>0.13</v>
      </c>
      <c r="C10042" s="312" t="s">
        <v>9603</v>
      </c>
      <c r="D10042" s="1"/>
      <c r="E10042" s="986" t="s">
        <v>9583</v>
      </c>
      <c r="F10042" s="3"/>
      <c r="O10042"/>
      <c r="P10042"/>
      <c r="Q10042"/>
      <c r="U10042" s="969"/>
      <c r="V10042" s="38"/>
      <c r="W10042" s="38"/>
    </row>
    <row r="10043" spans="1:23" x14ac:dyDescent="0.35">
      <c r="A10043" s="1589">
        <v>73660</v>
      </c>
      <c r="B10043" s="1590">
        <v>0.13</v>
      </c>
      <c r="C10043" s="312" t="s">
        <v>9604</v>
      </c>
      <c r="D10043" s="1"/>
      <c r="E10043" s="986" t="s">
        <v>9583</v>
      </c>
      <c r="F10043" s="3"/>
      <c r="O10043"/>
      <c r="P10043"/>
      <c r="Q10043"/>
      <c r="U10043" s="969"/>
      <c r="V10043" s="38"/>
      <c r="W10043" s="38"/>
    </row>
    <row r="10044" spans="1:23" x14ac:dyDescent="0.35">
      <c r="A10044" s="1589">
        <v>73660</v>
      </c>
      <c r="B10044" s="1590">
        <v>0.13</v>
      </c>
      <c r="C10044" s="312" t="s">
        <v>9605</v>
      </c>
      <c r="D10044" s="1"/>
      <c r="E10044" s="986" t="s">
        <v>9583</v>
      </c>
      <c r="F10044" s="3"/>
      <c r="O10044"/>
      <c r="P10044"/>
      <c r="Q10044"/>
      <c r="U10044" s="969"/>
      <c r="V10044" s="38"/>
      <c r="W10044" s="38"/>
    </row>
    <row r="10045" spans="1:23" x14ac:dyDescent="0.35">
      <c r="A10045" s="1589">
        <v>73700</v>
      </c>
      <c r="B10045" s="1590">
        <v>0.98</v>
      </c>
      <c r="C10045" s="312" t="s">
        <v>9915</v>
      </c>
      <c r="D10045" s="1"/>
      <c r="E10045" s="986" t="s">
        <v>9583</v>
      </c>
      <c r="F10045" s="3"/>
      <c r="O10045"/>
      <c r="P10045"/>
      <c r="Q10045"/>
      <c r="U10045" s="969"/>
      <c r="V10045" s="38"/>
      <c r="W10045" s="38"/>
    </row>
    <row r="10046" spans="1:23" x14ac:dyDescent="0.35">
      <c r="A10046" s="1589">
        <v>73700</v>
      </c>
      <c r="B10046" s="1590">
        <v>0.98</v>
      </c>
      <c r="C10046" s="312" t="s">
        <v>9916</v>
      </c>
      <c r="D10046" s="1"/>
      <c r="E10046" s="986" t="s">
        <v>9583</v>
      </c>
      <c r="F10046" s="3"/>
      <c r="O10046"/>
      <c r="P10046"/>
      <c r="Q10046"/>
      <c r="U10046" s="969"/>
      <c r="V10046" s="38"/>
      <c r="W10046" s="38"/>
    </row>
    <row r="10047" spans="1:23" x14ac:dyDescent="0.35">
      <c r="A10047" s="1589">
        <v>73700</v>
      </c>
      <c r="B10047" s="1590">
        <v>0.98</v>
      </c>
      <c r="C10047" s="312" t="s">
        <v>9917</v>
      </c>
      <c r="D10047" s="1"/>
      <c r="E10047" s="986" t="s">
        <v>9583</v>
      </c>
      <c r="F10047" s="3"/>
      <c r="O10047"/>
      <c r="P10047"/>
      <c r="Q10047"/>
      <c r="U10047" s="969"/>
      <c r="V10047" s="38"/>
      <c r="W10047" s="38"/>
    </row>
    <row r="10048" spans="1:23" x14ac:dyDescent="0.35">
      <c r="A10048" s="1589">
        <v>73700</v>
      </c>
      <c r="B10048" s="1590">
        <v>0.98</v>
      </c>
      <c r="C10048" s="312" t="s">
        <v>9918</v>
      </c>
      <c r="D10048" s="1"/>
      <c r="E10048" s="986" t="s">
        <v>9583</v>
      </c>
      <c r="F10048" s="3"/>
      <c r="O10048"/>
      <c r="P10048"/>
      <c r="Q10048"/>
      <c r="U10048" s="969"/>
      <c r="V10048" s="38"/>
      <c r="W10048" s="38"/>
    </row>
    <row r="10049" spans="1:23" x14ac:dyDescent="0.35">
      <c r="A10049" s="1589">
        <v>73700</v>
      </c>
      <c r="B10049" s="1590">
        <v>0.98</v>
      </c>
      <c r="C10049" s="312" t="s">
        <v>9919</v>
      </c>
      <c r="E10049" s="986" t="s">
        <v>9583</v>
      </c>
      <c r="F10049" s="3"/>
      <c r="O10049"/>
      <c r="P10049"/>
      <c r="Q10049"/>
      <c r="U10049" s="969"/>
      <c r="V10049" s="38"/>
      <c r="W10049" s="38"/>
    </row>
    <row r="10050" spans="1:23" x14ac:dyDescent="0.35">
      <c r="A10050" s="1589">
        <v>73700</v>
      </c>
      <c r="B10050" s="1590">
        <v>0.98</v>
      </c>
      <c r="C10050" s="312" t="s">
        <v>9920</v>
      </c>
      <c r="D10050" s="1"/>
      <c r="E10050" s="986" t="s">
        <v>9583</v>
      </c>
      <c r="F10050" s="3"/>
      <c r="O10050"/>
      <c r="P10050"/>
      <c r="Q10050"/>
      <c r="U10050" s="969"/>
      <c r="V10050" s="38"/>
      <c r="W10050" s="38"/>
    </row>
    <row r="10051" spans="1:23" x14ac:dyDescent="0.35">
      <c r="A10051" s="1589">
        <v>73700</v>
      </c>
      <c r="B10051" s="1590">
        <v>0.98</v>
      </c>
      <c r="C10051" s="312" t="s">
        <v>9921</v>
      </c>
      <c r="D10051" s="1"/>
      <c r="E10051" s="986" t="s">
        <v>9583</v>
      </c>
      <c r="F10051" s="3"/>
      <c r="O10051"/>
      <c r="P10051"/>
      <c r="Q10051"/>
      <c r="U10051" s="969"/>
      <c r="V10051" s="38"/>
      <c r="W10051" s="38"/>
    </row>
    <row r="10052" spans="1:23" x14ac:dyDescent="0.35">
      <c r="A10052" s="1589">
        <v>73700</v>
      </c>
      <c r="B10052" s="1590">
        <v>0.98</v>
      </c>
      <c r="C10052" s="312" t="s">
        <v>9922</v>
      </c>
      <c r="D10052" s="1"/>
      <c r="E10052" s="986" t="s">
        <v>9583</v>
      </c>
      <c r="F10052" s="3"/>
      <c r="O10052"/>
      <c r="P10052"/>
      <c r="Q10052"/>
      <c r="U10052" s="969"/>
      <c r="V10052" s="38"/>
      <c r="W10052" s="38"/>
    </row>
    <row r="10053" spans="1:23" x14ac:dyDescent="0.35">
      <c r="A10053" s="1589">
        <v>73700</v>
      </c>
      <c r="B10053" s="1590">
        <v>0.98</v>
      </c>
      <c r="C10053" s="312" t="s">
        <v>9923</v>
      </c>
      <c r="D10053" s="1"/>
      <c r="E10053" s="986" t="s">
        <v>9583</v>
      </c>
      <c r="F10053" s="3"/>
      <c r="O10053"/>
      <c r="P10053"/>
      <c r="Q10053"/>
      <c r="U10053" s="969"/>
      <c r="V10053" s="38"/>
      <c r="W10053" s="38"/>
    </row>
    <row r="10054" spans="1:23" x14ac:dyDescent="0.35">
      <c r="A10054" s="1589">
        <v>73700</v>
      </c>
      <c r="B10054" s="1590">
        <v>0.98</v>
      </c>
      <c r="C10054" s="312" t="s">
        <v>9924</v>
      </c>
      <c r="D10054" s="1"/>
      <c r="E10054" s="986" t="s">
        <v>9583</v>
      </c>
      <c r="F10054" s="3"/>
      <c r="O10054"/>
      <c r="P10054"/>
      <c r="Q10054"/>
      <c r="U10054" s="969"/>
      <c r="V10054" s="38"/>
      <c r="W10054" s="38"/>
    </row>
    <row r="10055" spans="1:23" x14ac:dyDescent="0.35">
      <c r="A10055" s="1589">
        <v>73700</v>
      </c>
      <c r="B10055" s="1590">
        <v>0.98</v>
      </c>
      <c r="C10055" s="312" t="s">
        <v>9925</v>
      </c>
      <c r="D10055" s="1"/>
      <c r="E10055" s="986" t="s">
        <v>9583</v>
      </c>
      <c r="F10055" s="3"/>
      <c r="O10055"/>
      <c r="P10055"/>
      <c r="Q10055"/>
      <c r="U10055" s="969"/>
      <c r="V10055" s="38"/>
      <c r="W10055" s="38"/>
    </row>
    <row r="10056" spans="1:23" x14ac:dyDescent="0.35">
      <c r="A10056" s="1589">
        <v>73700</v>
      </c>
      <c r="B10056" s="1590">
        <v>0.98</v>
      </c>
      <c r="C10056" s="312" t="s">
        <v>9926</v>
      </c>
      <c r="D10056" s="1"/>
      <c r="E10056" s="986" t="s">
        <v>9583</v>
      </c>
      <c r="F10056" s="3"/>
      <c r="O10056"/>
      <c r="P10056"/>
      <c r="Q10056"/>
      <c r="U10056" s="969"/>
      <c r="V10056" s="38"/>
      <c r="W10056" s="38"/>
    </row>
    <row r="10057" spans="1:23" x14ac:dyDescent="0.35">
      <c r="A10057" s="1589">
        <v>73700</v>
      </c>
      <c r="B10057" s="1590">
        <v>0.98</v>
      </c>
      <c r="C10057" s="312" t="s">
        <v>9927</v>
      </c>
      <c r="D10057" s="38"/>
      <c r="E10057" s="986" t="s">
        <v>9583</v>
      </c>
      <c r="F10057" s="3"/>
      <c r="O10057"/>
      <c r="P10057"/>
      <c r="Q10057"/>
      <c r="U10057" s="969"/>
      <c r="V10057" s="38"/>
      <c r="W10057" s="38"/>
    </row>
    <row r="10058" spans="1:23" x14ac:dyDescent="0.35">
      <c r="A10058" s="1589">
        <v>73700</v>
      </c>
      <c r="B10058" s="1590">
        <v>0.98</v>
      </c>
      <c r="C10058" s="312" t="s">
        <v>9928</v>
      </c>
      <c r="D10058" s="1"/>
      <c r="E10058" s="986" t="s">
        <v>9583</v>
      </c>
      <c r="F10058" s="3"/>
      <c r="O10058"/>
      <c r="P10058"/>
      <c r="Q10058"/>
      <c r="U10058" s="969"/>
      <c r="V10058" s="38"/>
      <c r="W10058" s="38"/>
    </row>
    <row r="10059" spans="1:23" x14ac:dyDescent="0.35">
      <c r="A10059" s="1589">
        <v>73701</v>
      </c>
      <c r="B10059" s="1590">
        <v>1.1299999999999999</v>
      </c>
      <c r="C10059" s="312" t="s">
        <v>9955</v>
      </c>
      <c r="D10059" s="1"/>
      <c r="E10059" s="986" t="s">
        <v>9583</v>
      </c>
      <c r="F10059" s="3"/>
      <c r="O10059"/>
      <c r="P10059"/>
      <c r="Q10059"/>
      <c r="U10059" s="969"/>
      <c r="V10059" s="38"/>
      <c r="W10059" s="38"/>
    </row>
    <row r="10060" spans="1:23" x14ac:dyDescent="0.35">
      <c r="A10060" s="1589">
        <v>73701</v>
      </c>
      <c r="B10060" s="1590">
        <v>1.1299999999999999</v>
      </c>
      <c r="C10060" s="312" t="s">
        <v>9956</v>
      </c>
      <c r="D10060" s="1"/>
      <c r="E10060" s="986" t="s">
        <v>9583</v>
      </c>
      <c r="F10060" s="3"/>
      <c r="O10060"/>
      <c r="P10060"/>
      <c r="Q10060"/>
      <c r="U10060" s="969"/>
      <c r="V10060" s="38"/>
      <c r="W10060" s="38"/>
    </row>
    <row r="10061" spans="1:23" x14ac:dyDescent="0.35">
      <c r="A10061" s="1589">
        <v>73701</v>
      </c>
      <c r="B10061" s="1590">
        <v>1.1299999999999999</v>
      </c>
      <c r="C10061" s="312" t="s">
        <v>9957</v>
      </c>
      <c r="D10061" s="1"/>
      <c r="E10061" s="986" t="s">
        <v>9583</v>
      </c>
      <c r="F10061" s="3"/>
      <c r="O10061"/>
      <c r="P10061"/>
      <c r="Q10061"/>
      <c r="U10061" s="969"/>
      <c r="V10061" s="38"/>
      <c r="W10061" s="38"/>
    </row>
    <row r="10062" spans="1:23" x14ac:dyDescent="0.35">
      <c r="A10062" s="1589">
        <v>73701</v>
      </c>
      <c r="B10062" s="1590">
        <v>1.1299999999999999</v>
      </c>
      <c r="C10062" s="312" t="s">
        <v>9958</v>
      </c>
      <c r="D10062" s="1"/>
      <c r="E10062" s="986" t="s">
        <v>9583</v>
      </c>
      <c r="F10062" s="3"/>
      <c r="O10062"/>
      <c r="P10062"/>
      <c r="Q10062"/>
      <c r="U10062" s="969"/>
      <c r="V10062" s="38"/>
      <c r="W10062" s="38"/>
    </row>
    <row r="10063" spans="1:23" x14ac:dyDescent="0.35">
      <c r="A10063" s="1589">
        <v>73701</v>
      </c>
      <c r="B10063" s="1590">
        <v>1.1299999999999999</v>
      </c>
      <c r="C10063" s="312" t="s">
        <v>9959</v>
      </c>
      <c r="D10063" s="1"/>
      <c r="E10063" s="986" t="s">
        <v>9583</v>
      </c>
      <c r="F10063" s="3"/>
      <c r="O10063"/>
      <c r="P10063"/>
      <c r="Q10063"/>
      <c r="U10063" s="969"/>
      <c r="V10063" s="38"/>
      <c r="W10063" s="38"/>
    </row>
    <row r="10064" spans="1:23" x14ac:dyDescent="0.35">
      <c r="A10064" s="1589">
        <v>73701</v>
      </c>
      <c r="B10064" s="1590">
        <v>1.1299999999999999</v>
      </c>
      <c r="C10064" s="312" t="s">
        <v>9960</v>
      </c>
      <c r="D10064" s="1"/>
      <c r="E10064" s="986" t="s">
        <v>9583</v>
      </c>
      <c r="F10064" s="3"/>
      <c r="O10064"/>
      <c r="P10064"/>
      <c r="Q10064"/>
      <c r="U10064" s="969"/>
      <c r="V10064" s="38"/>
      <c r="W10064" s="38"/>
    </row>
    <row r="10065" spans="1:23" x14ac:dyDescent="0.35">
      <c r="A10065" s="1589">
        <v>73701</v>
      </c>
      <c r="B10065" s="1590">
        <v>1.1299999999999999</v>
      </c>
      <c r="C10065" s="312" t="s">
        <v>9961</v>
      </c>
      <c r="D10065" s="1"/>
      <c r="E10065" s="986" t="s">
        <v>9583</v>
      </c>
      <c r="F10065" s="3"/>
      <c r="O10065"/>
      <c r="P10065"/>
      <c r="Q10065"/>
      <c r="U10065" s="969"/>
      <c r="V10065" s="38"/>
      <c r="W10065" s="38"/>
    </row>
    <row r="10066" spans="1:23" x14ac:dyDescent="0.35">
      <c r="A10066" s="1589">
        <v>73701</v>
      </c>
      <c r="B10066" s="1590">
        <v>1.1299999999999999</v>
      </c>
      <c r="C10066" s="312" t="s">
        <v>9962</v>
      </c>
      <c r="D10066" s="1"/>
      <c r="E10066" s="986" t="s">
        <v>9583</v>
      </c>
      <c r="F10066" s="3"/>
      <c r="O10066"/>
      <c r="P10066"/>
      <c r="Q10066"/>
      <c r="U10066" s="969"/>
      <c r="V10066" s="38"/>
      <c r="W10066" s="38"/>
    </row>
    <row r="10067" spans="1:23" x14ac:dyDescent="0.35">
      <c r="A10067" s="1589">
        <v>73701</v>
      </c>
      <c r="B10067" s="1590">
        <v>1.1299999999999999</v>
      </c>
      <c r="C10067" s="312" t="s">
        <v>9963</v>
      </c>
      <c r="D10067" s="1"/>
      <c r="E10067" s="986" t="s">
        <v>9583</v>
      </c>
      <c r="F10067" s="3"/>
      <c r="O10067"/>
      <c r="P10067"/>
      <c r="Q10067"/>
      <c r="U10067" s="969"/>
      <c r="V10067" s="38"/>
      <c r="W10067" s="38"/>
    </row>
    <row r="10068" spans="1:23" x14ac:dyDescent="0.35">
      <c r="A10068" s="1589">
        <v>73701</v>
      </c>
      <c r="B10068" s="1590">
        <v>1.1299999999999999</v>
      </c>
      <c r="C10068" s="312" t="s">
        <v>9964</v>
      </c>
      <c r="D10068" s="1"/>
      <c r="E10068" s="986" t="s">
        <v>9583</v>
      </c>
      <c r="F10068" s="3"/>
      <c r="O10068"/>
      <c r="P10068"/>
      <c r="Q10068"/>
      <c r="U10068" s="969"/>
      <c r="V10068" s="38"/>
      <c r="W10068" s="38"/>
    </row>
    <row r="10069" spans="1:23" x14ac:dyDescent="0.35">
      <c r="A10069" s="1589">
        <v>73701</v>
      </c>
      <c r="B10069" s="1590">
        <v>1.1299999999999999</v>
      </c>
      <c r="C10069" s="312" t="s">
        <v>9965</v>
      </c>
      <c r="D10069" s="1"/>
      <c r="E10069" s="986" t="s">
        <v>9583</v>
      </c>
      <c r="F10069" s="3"/>
      <c r="O10069"/>
      <c r="P10069"/>
      <c r="Q10069"/>
      <c r="U10069" s="969"/>
      <c r="V10069" s="38"/>
      <c r="W10069" s="38"/>
    </row>
    <row r="10070" spans="1:23" x14ac:dyDescent="0.35">
      <c r="A10070" s="1589">
        <v>73701</v>
      </c>
      <c r="B10070" s="1590">
        <v>1.1299999999999999</v>
      </c>
      <c r="C10070" s="312" t="s">
        <v>9966</v>
      </c>
      <c r="D10070" s="1"/>
      <c r="E10070" s="986" t="s">
        <v>9583</v>
      </c>
      <c r="F10070" s="3"/>
      <c r="O10070"/>
      <c r="P10070"/>
      <c r="Q10070"/>
      <c r="U10070" s="969"/>
      <c r="V10070" s="38"/>
      <c r="W10070" s="38"/>
    </row>
    <row r="10071" spans="1:23" x14ac:dyDescent="0.35">
      <c r="A10071" s="1589">
        <v>73701</v>
      </c>
      <c r="B10071" s="1590">
        <v>1.1299999999999999</v>
      </c>
      <c r="C10071" s="312" t="s">
        <v>9967</v>
      </c>
      <c r="D10071" s="1"/>
      <c r="E10071" s="986" t="s">
        <v>9583</v>
      </c>
      <c r="F10071" s="3"/>
      <c r="O10071"/>
      <c r="P10071"/>
      <c r="Q10071"/>
      <c r="U10071" s="969"/>
      <c r="V10071" s="38"/>
      <c r="W10071" s="38"/>
    </row>
    <row r="10072" spans="1:23" x14ac:dyDescent="0.35">
      <c r="A10072" s="1589">
        <v>73701</v>
      </c>
      <c r="B10072" s="1590">
        <v>1.1299999999999999</v>
      </c>
      <c r="C10072" s="312" t="s">
        <v>9968</v>
      </c>
      <c r="D10072" s="1"/>
      <c r="E10072" s="986" t="s">
        <v>9583</v>
      </c>
      <c r="F10072" s="3"/>
      <c r="O10072"/>
      <c r="P10072"/>
      <c r="Q10072"/>
      <c r="U10072" s="969"/>
      <c r="V10072" s="38"/>
      <c r="W10072" s="38"/>
    </row>
    <row r="10073" spans="1:23" x14ac:dyDescent="0.35">
      <c r="A10073" s="1589">
        <v>73702</v>
      </c>
      <c r="B10073" s="1590">
        <v>1.19</v>
      </c>
      <c r="C10073" s="312" t="s">
        <v>9438</v>
      </c>
      <c r="D10073" s="1"/>
      <c r="E10073" s="986" t="s">
        <v>9583</v>
      </c>
      <c r="F10073" s="3"/>
      <c r="O10073"/>
      <c r="P10073"/>
      <c r="Q10073"/>
      <c r="U10073" s="969"/>
      <c r="V10073" s="38"/>
      <c r="W10073" s="38"/>
    </row>
    <row r="10074" spans="1:23" x14ac:dyDescent="0.35">
      <c r="A10074" s="1589">
        <v>73702</v>
      </c>
      <c r="B10074" s="1590">
        <v>1.19</v>
      </c>
      <c r="C10074" s="312" t="s">
        <v>9991</v>
      </c>
      <c r="D10074" s="1"/>
      <c r="E10074" s="986" t="s">
        <v>9583</v>
      </c>
      <c r="F10074" s="3"/>
      <c r="O10074"/>
      <c r="P10074"/>
      <c r="Q10074"/>
      <c r="U10074" s="969"/>
      <c r="V10074" s="38"/>
      <c r="W10074" s="38"/>
    </row>
    <row r="10075" spans="1:23" x14ac:dyDescent="0.35">
      <c r="A10075" s="1589">
        <v>73702</v>
      </c>
      <c r="B10075" s="1590">
        <v>1.19</v>
      </c>
      <c r="C10075" s="312" t="s">
        <v>9992</v>
      </c>
      <c r="E10075" s="986" t="s">
        <v>9583</v>
      </c>
      <c r="F10075" s="3"/>
      <c r="O10075"/>
      <c r="P10075"/>
      <c r="Q10075"/>
      <c r="U10075" s="969"/>
      <c r="V10075" s="38"/>
      <c r="W10075" s="38"/>
    </row>
    <row r="10076" spans="1:23" x14ac:dyDescent="0.35">
      <c r="A10076" s="1589">
        <v>73702</v>
      </c>
      <c r="B10076" s="1590">
        <v>1.19</v>
      </c>
      <c r="C10076" s="312" t="s">
        <v>9993</v>
      </c>
      <c r="D10076" s="1"/>
      <c r="E10076" s="986" t="s">
        <v>9583</v>
      </c>
      <c r="F10076" s="3"/>
      <c r="O10076"/>
      <c r="P10076"/>
      <c r="Q10076"/>
      <c r="U10076" s="969"/>
      <c r="V10076" s="38"/>
      <c r="W10076" s="38"/>
    </row>
    <row r="10077" spans="1:23" x14ac:dyDescent="0.35">
      <c r="A10077" s="1589">
        <v>73702</v>
      </c>
      <c r="B10077" s="1590">
        <v>1.19</v>
      </c>
      <c r="C10077" s="312" t="s">
        <v>9994</v>
      </c>
      <c r="D10077" s="1"/>
      <c r="E10077" s="986" t="s">
        <v>9583</v>
      </c>
      <c r="F10077" s="3"/>
      <c r="O10077"/>
      <c r="P10077"/>
      <c r="Q10077"/>
      <c r="U10077" s="969"/>
      <c r="V10077" s="38"/>
      <c r="W10077" s="38"/>
    </row>
    <row r="10078" spans="1:23" x14ac:dyDescent="0.35">
      <c r="A10078" s="1589">
        <v>73702</v>
      </c>
      <c r="B10078" s="1590">
        <v>1.19</v>
      </c>
      <c r="C10078" s="312" t="s">
        <v>9995</v>
      </c>
      <c r="D10078" s="1"/>
      <c r="E10078" s="986" t="s">
        <v>9583</v>
      </c>
      <c r="F10078" s="3"/>
      <c r="O10078"/>
      <c r="P10078"/>
      <c r="Q10078"/>
      <c r="U10078" s="969"/>
      <c r="V10078" s="38"/>
      <c r="W10078" s="38"/>
    </row>
    <row r="10079" spans="1:23" x14ac:dyDescent="0.35">
      <c r="A10079" s="1589">
        <v>73702</v>
      </c>
      <c r="B10079" s="1590">
        <v>1.19</v>
      </c>
      <c r="C10079" s="312" t="s">
        <v>9996</v>
      </c>
      <c r="D10079" s="1"/>
      <c r="E10079" s="986" t="s">
        <v>9583</v>
      </c>
      <c r="F10079" s="3"/>
      <c r="O10079"/>
      <c r="P10079"/>
      <c r="Q10079"/>
      <c r="U10079" s="969"/>
      <c r="V10079" s="38"/>
      <c r="W10079" s="38"/>
    </row>
    <row r="10080" spans="1:23" x14ac:dyDescent="0.35">
      <c r="A10080" s="1589">
        <v>73702</v>
      </c>
      <c r="B10080" s="1590">
        <v>1.19</v>
      </c>
      <c r="C10080" s="312" t="s">
        <v>9997</v>
      </c>
      <c r="D10080" s="1"/>
      <c r="E10080" s="986" t="s">
        <v>9583</v>
      </c>
      <c r="F10080" s="3"/>
      <c r="O10080"/>
      <c r="P10080"/>
      <c r="Q10080"/>
      <c r="U10080" s="969"/>
      <c r="V10080" s="38"/>
      <c r="W10080" s="38"/>
    </row>
    <row r="10081" spans="1:23" x14ac:dyDescent="0.35">
      <c r="A10081" s="1589">
        <v>73702</v>
      </c>
      <c r="B10081" s="1590">
        <v>1.19</v>
      </c>
      <c r="C10081" s="312" t="s">
        <v>9998</v>
      </c>
      <c r="D10081" s="1"/>
      <c r="E10081" s="986" t="s">
        <v>9583</v>
      </c>
      <c r="F10081" s="3"/>
      <c r="O10081"/>
      <c r="P10081"/>
      <c r="Q10081"/>
      <c r="U10081" s="969"/>
      <c r="V10081" s="38"/>
      <c r="W10081" s="38"/>
    </row>
    <row r="10082" spans="1:23" x14ac:dyDescent="0.35">
      <c r="A10082" s="1589">
        <v>73702</v>
      </c>
      <c r="B10082" s="1590">
        <v>1.19</v>
      </c>
      <c r="C10082" s="312" t="s">
        <v>9999</v>
      </c>
      <c r="D10082" s="1"/>
      <c r="E10082" s="986" t="s">
        <v>9583</v>
      </c>
      <c r="F10082" s="3"/>
      <c r="O10082"/>
      <c r="P10082"/>
      <c r="Q10082"/>
      <c r="U10082" s="969"/>
      <c r="V10082" s="38"/>
      <c r="W10082" s="38"/>
    </row>
    <row r="10083" spans="1:23" x14ac:dyDescent="0.35">
      <c r="A10083" s="1589">
        <v>73702</v>
      </c>
      <c r="B10083" s="1590">
        <v>1.19</v>
      </c>
      <c r="C10083" s="312" t="s">
        <v>10000</v>
      </c>
      <c r="D10083" s="1"/>
      <c r="E10083" s="986" t="s">
        <v>9583</v>
      </c>
      <c r="F10083" s="3"/>
      <c r="O10083"/>
      <c r="P10083"/>
      <c r="Q10083"/>
      <c r="U10083" s="969"/>
      <c r="V10083" s="38"/>
      <c r="W10083" s="38"/>
    </row>
    <row r="10084" spans="1:23" x14ac:dyDescent="0.35">
      <c r="A10084" s="1589">
        <v>73702</v>
      </c>
      <c r="B10084" s="1590">
        <v>1.19</v>
      </c>
      <c r="C10084" s="312" t="s">
        <v>10001</v>
      </c>
      <c r="D10084" s="1"/>
      <c r="E10084" s="986" t="s">
        <v>9583</v>
      </c>
      <c r="F10084" s="3"/>
      <c r="O10084"/>
      <c r="P10084"/>
      <c r="Q10084"/>
      <c r="U10084" s="969"/>
      <c r="V10084" s="38"/>
      <c r="W10084" s="38"/>
    </row>
    <row r="10085" spans="1:23" x14ac:dyDescent="0.35">
      <c r="A10085" s="1589">
        <v>73702</v>
      </c>
      <c r="B10085" s="1590">
        <v>1.19</v>
      </c>
      <c r="C10085" s="312" t="s">
        <v>10002</v>
      </c>
      <c r="D10085" s="1"/>
      <c r="E10085" s="986" t="s">
        <v>9583</v>
      </c>
      <c r="F10085" s="3"/>
      <c r="O10085"/>
      <c r="P10085"/>
      <c r="Q10085"/>
      <c r="U10085" s="969"/>
      <c r="V10085" s="38"/>
      <c r="W10085" s="38"/>
    </row>
    <row r="10086" spans="1:23" x14ac:dyDescent="0.35">
      <c r="A10086" s="1589">
        <v>73702</v>
      </c>
      <c r="B10086" s="1590">
        <v>1.19</v>
      </c>
      <c r="C10086" s="312" t="s">
        <v>10003</v>
      </c>
      <c r="D10086" s="1"/>
      <c r="E10086" s="986" t="s">
        <v>9583</v>
      </c>
      <c r="F10086" s="3"/>
      <c r="O10086"/>
      <c r="P10086"/>
      <c r="Q10086"/>
      <c r="U10086" s="969"/>
      <c r="V10086" s="38"/>
      <c r="W10086" s="38"/>
    </row>
    <row r="10087" spans="1:23" x14ac:dyDescent="0.35">
      <c r="A10087" s="1589">
        <v>73702</v>
      </c>
      <c r="B10087" s="1590">
        <v>1.19</v>
      </c>
      <c r="C10087" s="312" t="s">
        <v>10004</v>
      </c>
      <c r="D10087" s="1"/>
      <c r="E10087" s="986" t="s">
        <v>9583</v>
      </c>
      <c r="F10087" s="3"/>
      <c r="O10087"/>
      <c r="P10087"/>
      <c r="Q10087"/>
      <c r="U10087" s="969"/>
      <c r="V10087" s="38"/>
      <c r="W10087" s="38"/>
    </row>
    <row r="10088" spans="1:23" x14ac:dyDescent="0.35">
      <c r="A10088" s="1597">
        <v>73706</v>
      </c>
      <c r="B10088" s="1598">
        <v>1.85</v>
      </c>
      <c r="C10088" s="312" t="s">
        <v>10188</v>
      </c>
      <c r="D10088" s="1"/>
      <c r="E10088" s="986" t="s">
        <v>9583</v>
      </c>
      <c r="F10088" s="3"/>
      <c r="O10088"/>
      <c r="P10088"/>
      <c r="Q10088"/>
      <c r="U10088" s="969"/>
      <c r="V10088" s="38"/>
      <c r="W10088" s="38"/>
    </row>
    <row r="10089" spans="1:23" x14ac:dyDescent="0.35">
      <c r="A10089" s="1597">
        <v>73706</v>
      </c>
      <c r="B10089" s="1598">
        <v>1.85</v>
      </c>
      <c r="C10089" s="312" t="s">
        <v>10189</v>
      </c>
      <c r="D10089" s="1"/>
      <c r="E10089" s="986" t="s">
        <v>9583</v>
      </c>
      <c r="F10089" s="3"/>
      <c r="O10089"/>
      <c r="P10089"/>
      <c r="Q10089"/>
      <c r="U10089" s="969"/>
      <c r="V10089" s="38"/>
      <c r="W10089" s="38"/>
    </row>
    <row r="10090" spans="1:23" x14ac:dyDescent="0.35">
      <c r="A10090" s="1589">
        <v>73706</v>
      </c>
      <c r="B10090" s="1590">
        <v>1.85</v>
      </c>
      <c r="C10090" s="312" t="s">
        <v>10190</v>
      </c>
      <c r="D10090" s="1"/>
      <c r="E10090" s="986" t="s">
        <v>9583</v>
      </c>
      <c r="F10090" s="3"/>
      <c r="O10090"/>
      <c r="P10090"/>
      <c r="Q10090"/>
      <c r="U10090" s="969"/>
      <c r="V10090" s="38"/>
      <c r="W10090" s="38"/>
    </row>
    <row r="10091" spans="1:23" x14ac:dyDescent="0.35">
      <c r="A10091" s="1589">
        <v>73706</v>
      </c>
      <c r="B10091" s="1590">
        <v>1.85</v>
      </c>
      <c r="C10091" s="312" t="s">
        <v>10191</v>
      </c>
      <c r="D10091" s="1"/>
      <c r="E10091" s="986" t="s">
        <v>9583</v>
      </c>
      <c r="F10091" s="3"/>
      <c r="O10091"/>
      <c r="P10091"/>
      <c r="Q10091"/>
      <c r="U10091" s="969"/>
      <c r="V10091" s="38"/>
      <c r="W10091" s="38"/>
    </row>
    <row r="10092" spans="1:23" x14ac:dyDescent="0.35">
      <c r="A10092" s="1589">
        <v>73718</v>
      </c>
      <c r="B10092" s="1590">
        <v>1.32</v>
      </c>
      <c r="C10092" s="312" t="s">
        <v>1164</v>
      </c>
      <c r="E10092" s="986" t="s">
        <v>9583</v>
      </c>
      <c r="F10092" s="3"/>
      <c r="O10092"/>
      <c r="P10092"/>
      <c r="Q10092"/>
      <c r="U10092" s="969"/>
      <c r="V10092" s="38"/>
      <c r="W10092" s="38"/>
    </row>
    <row r="10093" spans="1:23" ht="16" x14ac:dyDescent="0.4">
      <c r="A10093" s="1589">
        <v>73718</v>
      </c>
      <c r="B10093" s="1590">
        <v>1.32</v>
      </c>
      <c r="C10093" s="312" t="s">
        <v>1165</v>
      </c>
      <c r="D10093" s="1604"/>
      <c r="E10093" s="986" t="s">
        <v>9583</v>
      </c>
      <c r="F10093" s="3"/>
      <c r="O10093"/>
      <c r="P10093"/>
      <c r="Q10093"/>
      <c r="U10093" s="969"/>
      <c r="V10093" s="38"/>
      <c r="W10093" s="38"/>
    </row>
    <row r="10094" spans="1:23" x14ac:dyDescent="0.35">
      <c r="A10094" s="1589">
        <v>73718</v>
      </c>
      <c r="B10094" s="1590">
        <v>1.32</v>
      </c>
      <c r="C10094" s="312" t="s">
        <v>10051</v>
      </c>
      <c r="D10094" s="1126"/>
      <c r="E10094" s="986" t="s">
        <v>9583</v>
      </c>
      <c r="F10094" s="3"/>
      <c r="O10094"/>
      <c r="P10094"/>
      <c r="Q10094"/>
      <c r="U10094" s="969"/>
      <c r="V10094" s="38"/>
      <c r="W10094" s="38"/>
    </row>
    <row r="10095" spans="1:23" x14ac:dyDescent="0.35">
      <c r="A10095" s="1589">
        <v>73718</v>
      </c>
      <c r="B10095" s="1590">
        <v>1.32</v>
      </c>
      <c r="C10095" s="312" t="s">
        <v>10052</v>
      </c>
      <c r="E10095" s="986" t="s">
        <v>9583</v>
      </c>
      <c r="F10095" s="3"/>
      <c r="O10095"/>
      <c r="P10095"/>
      <c r="Q10095"/>
      <c r="U10095" s="969"/>
      <c r="V10095" s="38"/>
      <c r="W10095" s="38"/>
    </row>
    <row r="10096" spans="1:23" x14ac:dyDescent="0.35">
      <c r="A10096" s="1589">
        <v>73718</v>
      </c>
      <c r="B10096" s="1590">
        <v>1.32</v>
      </c>
      <c r="C10096" s="312" t="s">
        <v>10053</v>
      </c>
      <c r="D10096" s="1"/>
      <c r="E10096" s="986" t="s">
        <v>9583</v>
      </c>
      <c r="F10096" s="3"/>
      <c r="O10096"/>
      <c r="P10096"/>
      <c r="Q10096"/>
      <c r="U10096" s="969"/>
      <c r="V10096" s="38"/>
      <c r="W10096" s="38"/>
    </row>
    <row r="10097" spans="1:23" x14ac:dyDescent="0.35">
      <c r="A10097" s="1589">
        <v>73718</v>
      </c>
      <c r="B10097" s="1590">
        <v>1.32</v>
      </c>
      <c r="C10097" s="312" t="s">
        <v>10054</v>
      </c>
      <c r="D10097" s="1"/>
      <c r="E10097" s="986" t="s">
        <v>9583</v>
      </c>
      <c r="F10097" s="3"/>
      <c r="O10097"/>
      <c r="P10097"/>
      <c r="Q10097"/>
      <c r="U10097" s="969"/>
      <c r="V10097" s="38"/>
      <c r="W10097" s="38"/>
    </row>
    <row r="10098" spans="1:23" x14ac:dyDescent="0.35">
      <c r="A10098" s="1589">
        <v>73718</v>
      </c>
      <c r="B10098" s="1590">
        <v>1.32</v>
      </c>
      <c r="C10098" s="312" t="s">
        <v>10055</v>
      </c>
      <c r="D10098" s="1"/>
      <c r="E10098" s="986" t="s">
        <v>9583</v>
      </c>
      <c r="F10098" s="3"/>
      <c r="O10098"/>
      <c r="P10098"/>
      <c r="Q10098"/>
      <c r="U10098" s="969"/>
      <c r="V10098" s="38"/>
      <c r="W10098" s="38"/>
    </row>
    <row r="10099" spans="1:23" x14ac:dyDescent="0.35">
      <c r="A10099" s="1589">
        <v>73718</v>
      </c>
      <c r="B10099" s="1590">
        <v>1.32</v>
      </c>
      <c r="C10099" s="312" t="s">
        <v>7789</v>
      </c>
      <c r="D10099" s="1"/>
      <c r="E10099" s="986" t="s">
        <v>9583</v>
      </c>
      <c r="F10099" s="3"/>
      <c r="O10099"/>
      <c r="P10099"/>
      <c r="Q10099"/>
      <c r="U10099" s="969"/>
      <c r="V10099" s="38"/>
      <c r="W10099" s="38"/>
    </row>
    <row r="10100" spans="1:23" x14ac:dyDescent="0.35">
      <c r="A10100" s="1589">
        <v>73718</v>
      </c>
      <c r="B10100" s="1590">
        <v>1.32</v>
      </c>
      <c r="C10100" s="312" t="s">
        <v>10056</v>
      </c>
      <c r="D10100" s="1"/>
      <c r="E10100" s="986" t="s">
        <v>9583</v>
      </c>
      <c r="F10100" s="3"/>
      <c r="O10100"/>
      <c r="P10100"/>
      <c r="Q10100"/>
      <c r="U10100" s="969"/>
      <c r="V10100" s="38"/>
      <c r="W10100" s="38"/>
    </row>
    <row r="10101" spans="1:23" x14ac:dyDescent="0.35">
      <c r="A10101" s="1589">
        <v>73718</v>
      </c>
      <c r="B10101" s="1590">
        <v>1.32</v>
      </c>
      <c r="C10101" s="312" t="s">
        <v>10057</v>
      </c>
      <c r="D10101" s="1"/>
      <c r="E10101" s="986" t="s">
        <v>9583</v>
      </c>
      <c r="F10101" s="3"/>
      <c r="O10101"/>
      <c r="P10101"/>
      <c r="Q10101"/>
      <c r="U10101" s="969"/>
      <c r="V10101" s="38"/>
      <c r="W10101" s="38"/>
    </row>
    <row r="10102" spans="1:23" x14ac:dyDescent="0.35">
      <c r="A10102" s="1589">
        <v>73718</v>
      </c>
      <c r="B10102" s="1590">
        <v>1.32</v>
      </c>
      <c r="C10102" s="312" t="s">
        <v>10058</v>
      </c>
      <c r="D10102" s="1"/>
      <c r="E10102" s="986" t="s">
        <v>9583</v>
      </c>
      <c r="F10102" s="3"/>
      <c r="O10102"/>
      <c r="P10102"/>
      <c r="Q10102"/>
      <c r="U10102" s="969"/>
      <c r="V10102" s="38"/>
      <c r="W10102" s="38"/>
    </row>
    <row r="10103" spans="1:23" x14ac:dyDescent="0.35">
      <c r="A10103" s="1589">
        <v>73718</v>
      </c>
      <c r="B10103" s="1590">
        <v>1.32</v>
      </c>
      <c r="C10103" s="312" t="s">
        <v>10059</v>
      </c>
      <c r="D10103" s="38"/>
      <c r="E10103" s="986" t="s">
        <v>9583</v>
      </c>
      <c r="F10103" s="3"/>
      <c r="O10103"/>
      <c r="P10103"/>
      <c r="Q10103"/>
      <c r="U10103" s="969"/>
      <c r="V10103" s="38"/>
      <c r="W10103" s="38"/>
    </row>
    <row r="10104" spans="1:23" x14ac:dyDescent="0.35">
      <c r="A10104" s="1589">
        <v>73718</v>
      </c>
      <c r="B10104" s="1590">
        <v>1.32</v>
      </c>
      <c r="C10104" s="312" t="s">
        <v>10060</v>
      </c>
      <c r="D10104" s="1"/>
      <c r="E10104" s="986" t="s">
        <v>9583</v>
      </c>
      <c r="F10104" s="3"/>
      <c r="O10104"/>
      <c r="P10104"/>
      <c r="Q10104"/>
      <c r="U10104" s="969"/>
      <c r="V10104" s="38"/>
      <c r="W10104" s="38"/>
    </row>
    <row r="10105" spans="1:23" x14ac:dyDescent="0.35">
      <c r="A10105" s="1589">
        <v>73718</v>
      </c>
      <c r="B10105" s="1590">
        <v>1.32</v>
      </c>
      <c r="C10105" s="312" t="s">
        <v>10061</v>
      </c>
      <c r="D10105" s="1"/>
      <c r="E10105" s="986" t="s">
        <v>9583</v>
      </c>
      <c r="F10105" s="3"/>
      <c r="O10105"/>
      <c r="P10105"/>
      <c r="Q10105"/>
      <c r="U10105" s="969"/>
      <c r="V10105" s="38"/>
      <c r="W10105" s="38"/>
    </row>
    <row r="10106" spans="1:23" x14ac:dyDescent="0.35">
      <c r="A10106" s="1589">
        <v>73718</v>
      </c>
      <c r="B10106" s="1590">
        <v>1.32</v>
      </c>
      <c r="C10106" s="312" t="s">
        <v>10062</v>
      </c>
      <c r="D10106" s="1"/>
      <c r="E10106" s="986" t="s">
        <v>9583</v>
      </c>
      <c r="F10106" s="3"/>
      <c r="O10106"/>
      <c r="P10106"/>
      <c r="Q10106"/>
      <c r="U10106" s="969"/>
      <c r="V10106" s="38"/>
      <c r="W10106" s="38"/>
    </row>
    <row r="10107" spans="1:23" x14ac:dyDescent="0.35">
      <c r="A10107" s="1589">
        <v>73718</v>
      </c>
      <c r="B10107" s="1590">
        <v>1.32</v>
      </c>
      <c r="C10107" s="312" t="s">
        <v>10063</v>
      </c>
      <c r="D10107" s="1"/>
      <c r="E10107" s="986" t="s">
        <v>9583</v>
      </c>
      <c r="F10107" s="3"/>
      <c r="O10107"/>
      <c r="P10107"/>
      <c r="Q10107"/>
      <c r="U10107" s="969"/>
      <c r="V10107" s="38"/>
      <c r="W10107" s="38"/>
    </row>
    <row r="10108" spans="1:23" x14ac:dyDescent="0.35">
      <c r="A10108" s="1589">
        <v>73719</v>
      </c>
      <c r="B10108" s="1590">
        <v>1.58</v>
      </c>
      <c r="C10108" s="312" t="s">
        <v>10129</v>
      </c>
      <c r="D10108" s="1"/>
      <c r="E10108" s="986" t="s">
        <v>9583</v>
      </c>
      <c r="F10108" s="3"/>
      <c r="O10108"/>
      <c r="P10108"/>
      <c r="Q10108"/>
      <c r="U10108" s="969"/>
      <c r="V10108" s="38"/>
      <c r="W10108" s="38"/>
    </row>
    <row r="10109" spans="1:23" x14ac:dyDescent="0.35">
      <c r="A10109" s="1589">
        <v>73719</v>
      </c>
      <c r="B10109" s="1590">
        <v>1.58</v>
      </c>
      <c r="C10109" s="312" t="s">
        <v>10130</v>
      </c>
      <c r="D10109" s="1"/>
      <c r="E10109" s="986" t="s">
        <v>9583</v>
      </c>
      <c r="F10109" s="3"/>
      <c r="O10109"/>
      <c r="P10109"/>
      <c r="Q10109"/>
      <c r="U10109" s="969"/>
      <c r="V10109" s="38"/>
      <c r="W10109" s="38"/>
    </row>
    <row r="10110" spans="1:23" x14ac:dyDescent="0.35">
      <c r="A10110" s="1589">
        <v>73719</v>
      </c>
      <c r="B10110" s="1590">
        <v>1.58</v>
      </c>
      <c r="C10110" s="312" t="s">
        <v>10131</v>
      </c>
      <c r="D10110" s="1"/>
      <c r="E10110" s="986" t="s">
        <v>9583</v>
      </c>
      <c r="F10110" s="3"/>
      <c r="O10110"/>
      <c r="P10110"/>
      <c r="Q10110"/>
      <c r="U10110" s="969"/>
      <c r="V10110" s="38"/>
      <c r="W10110" s="38"/>
    </row>
    <row r="10111" spans="1:23" x14ac:dyDescent="0.35">
      <c r="A10111" s="1589">
        <v>73719</v>
      </c>
      <c r="B10111" s="1590">
        <v>1.58</v>
      </c>
      <c r="C10111" s="312" t="s">
        <v>10132</v>
      </c>
      <c r="D10111" s="1"/>
      <c r="E10111" s="986" t="s">
        <v>9583</v>
      </c>
      <c r="F10111" s="3"/>
      <c r="O10111"/>
      <c r="P10111"/>
      <c r="Q10111"/>
      <c r="U10111" s="969"/>
      <c r="V10111" s="38"/>
      <c r="W10111" s="38"/>
    </row>
    <row r="10112" spans="1:23" x14ac:dyDescent="0.35">
      <c r="A10112" s="1589">
        <v>73719</v>
      </c>
      <c r="B10112" s="1590">
        <v>1.58</v>
      </c>
      <c r="C10112" s="312" t="s">
        <v>10133</v>
      </c>
      <c r="D10112" s="1"/>
      <c r="E10112" s="986" t="s">
        <v>9583</v>
      </c>
      <c r="F10112" s="3"/>
      <c r="O10112"/>
      <c r="P10112"/>
      <c r="Q10112"/>
      <c r="U10112" s="969"/>
      <c r="V10112" s="38"/>
      <c r="W10112" s="38"/>
    </row>
    <row r="10113" spans="1:23" x14ac:dyDescent="0.35">
      <c r="A10113" s="1589">
        <v>73719</v>
      </c>
      <c r="B10113" s="1590">
        <v>1.58</v>
      </c>
      <c r="C10113" s="312" t="s">
        <v>10134</v>
      </c>
      <c r="D10113" s="1"/>
      <c r="E10113" s="986" t="s">
        <v>9583</v>
      </c>
      <c r="F10113" s="3"/>
      <c r="O10113"/>
      <c r="P10113"/>
      <c r="Q10113"/>
      <c r="U10113" s="969"/>
      <c r="V10113" s="38"/>
      <c r="W10113" s="38"/>
    </row>
    <row r="10114" spans="1:23" x14ac:dyDescent="0.35">
      <c r="A10114" s="1589">
        <v>73719</v>
      </c>
      <c r="B10114" s="1590">
        <v>1.58</v>
      </c>
      <c r="C10114" s="312" t="s">
        <v>5394</v>
      </c>
      <c r="D10114" s="1"/>
      <c r="E10114" s="986" t="s">
        <v>9583</v>
      </c>
      <c r="F10114" s="3"/>
      <c r="O10114"/>
      <c r="P10114"/>
      <c r="Q10114"/>
      <c r="U10114" s="969"/>
      <c r="V10114" s="38"/>
      <c r="W10114" s="38"/>
    </row>
    <row r="10115" spans="1:23" x14ac:dyDescent="0.35">
      <c r="A10115" s="1589">
        <v>73719</v>
      </c>
      <c r="B10115" s="1590">
        <v>1.58</v>
      </c>
      <c r="C10115" s="312" t="s">
        <v>5395</v>
      </c>
      <c r="D10115" s="1"/>
      <c r="E10115" s="986" t="s">
        <v>9583</v>
      </c>
      <c r="F10115" s="3"/>
      <c r="O10115"/>
      <c r="P10115"/>
      <c r="Q10115"/>
      <c r="U10115" s="969"/>
      <c r="V10115" s="38"/>
      <c r="W10115" s="38"/>
    </row>
    <row r="10116" spans="1:23" x14ac:dyDescent="0.35">
      <c r="A10116" s="1589">
        <v>73719</v>
      </c>
      <c r="B10116" s="1590">
        <v>1.58</v>
      </c>
      <c r="C10116" s="312" t="s">
        <v>10135</v>
      </c>
      <c r="D10116" s="1"/>
      <c r="E10116" s="986" t="s">
        <v>9583</v>
      </c>
      <c r="F10116" s="3"/>
      <c r="O10116"/>
      <c r="P10116"/>
      <c r="Q10116"/>
      <c r="U10116" s="969"/>
      <c r="V10116" s="38"/>
      <c r="W10116" s="38"/>
    </row>
    <row r="10117" spans="1:23" x14ac:dyDescent="0.35">
      <c r="A10117" s="1589">
        <v>73719</v>
      </c>
      <c r="B10117" s="1590">
        <v>1.58</v>
      </c>
      <c r="C10117" s="312" t="s">
        <v>10136</v>
      </c>
      <c r="D10117" s="1"/>
      <c r="E10117" s="986" t="s">
        <v>9583</v>
      </c>
      <c r="F10117" s="3"/>
      <c r="O10117"/>
      <c r="P10117"/>
      <c r="Q10117"/>
      <c r="U10117" s="969"/>
      <c r="V10117" s="38"/>
      <c r="W10117" s="38"/>
    </row>
    <row r="10118" spans="1:23" x14ac:dyDescent="0.35">
      <c r="A10118" s="1589">
        <v>73719</v>
      </c>
      <c r="B10118" s="1590">
        <v>1.58</v>
      </c>
      <c r="C10118" s="312" t="s">
        <v>5396</v>
      </c>
      <c r="D10118" s="1"/>
      <c r="E10118" s="986" t="s">
        <v>9583</v>
      </c>
      <c r="F10118" s="3"/>
      <c r="O10118"/>
      <c r="P10118"/>
      <c r="Q10118"/>
      <c r="U10118" s="969"/>
      <c r="V10118" s="38"/>
      <c r="W10118" s="38"/>
    </row>
    <row r="10119" spans="1:23" x14ac:dyDescent="0.35">
      <c r="A10119" s="1589">
        <v>73719</v>
      </c>
      <c r="B10119" s="1590">
        <v>1.58</v>
      </c>
      <c r="C10119" s="312" t="s">
        <v>5397</v>
      </c>
      <c r="D10119" s="1"/>
      <c r="E10119" s="986" t="s">
        <v>9583</v>
      </c>
      <c r="F10119" s="3"/>
      <c r="O10119"/>
      <c r="P10119"/>
      <c r="Q10119"/>
      <c r="U10119" s="969"/>
      <c r="V10119" s="38"/>
      <c r="W10119" s="38"/>
    </row>
    <row r="10120" spans="1:23" x14ac:dyDescent="0.35">
      <c r="A10120" s="1589">
        <v>73719</v>
      </c>
      <c r="B10120" s="1590">
        <v>1.58</v>
      </c>
      <c r="C10120" s="312" t="s">
        <v>10137</v>
      </c>
      <c r="D10120" s="1"/>
      <c r="E10120" s="986" t="s">
        <v>9583</v>
      </c>
      <c r="F10120" s="3"/>
      <c r="O10120"/>
      <c r="P10120"/>
      <c r="Q10120"/>
      <c r="U10120" s="969"/>
      <c r="V10120" s="38"/>
      <c r="W10120" s="38"/>
    </row>
    <row r="10121" spans="1:23" x14ac:dyDescent="0.35">
      <c r="A10121" s="1589">
        <v>73719</v>
      </c>
      <c r="B10121" s="1590">
        <v>1.58</v>
      </c>
      <c r="C10121" s="312" t="s">
        <v>10138</v>
      </c>
      <c r="D10121" s="1"/>
      <c r="E10121" s="986" t="s">
        <v>9583</v>
      </c>
      <c r="F10121" s="3"/>
      <c r="O10121"/>
      <c r="P10121"/>
      <c r="Q10121"/>
      <c r="U10121" s="969"/>
      <c r="V10121" s="38"/>
      <c r="W10121" s="38"/>
    </row>
    <row r="10122" spans="1:23" x14ac:dyDescent="0.35">
      <c r="A10122" s="1589">
        <v>73719</v>
      </c>
      <c r="B10122" s="1590">
        <v>1.58</v>
      </c>
      <c r="C10122" s="312" t="s">
        <v>5398</v>
      </c>
      <c r="D10122" s="1"/>
      <c r="E10122" s="986" t="s">
        <v>9583</v>
      </c>
      <c r="F10122" s="3"/>
      <c r="O10122"/>
      <c r="P10122"/>
      <c r="Q10122"/>
      <c r="U10122" s="969"/>
      <c r="V10122" s="38"/>
      <c r="W10122" s="38"/>
    </row>
    <row r="10123" spans="1:23" x14ac:dyDescent="0.35">
      <c r="A10123" s="1589">
        <v>73719</v>
      </c>
      <c r="B10123" s="1590">
        <v>1.58</v>
      </c>
      <c r="C10123" s="312" t="s">
        <v>5399</v>
      </c>
      <c r="D10123" s="1"/>
      <c r="E10123" s="986" t="s">
        <v>9583</v>
      </c>
      <c r="F10123" s="3"/>
      <c r="O10123"/>
      <c r="P10123"/>
      <c r="Q10123"/>
      <c r="U10123" s="969"/>
      <c r="V10123" s="38"/>
      <c r="W10123" s="38"/>
    </row>
    <row r="10124" spans="1:23" x14ac:dyDescent="0.35">
      <c r="A10124" s="1589">
        <v>73720</v>
      </c>
      <c r="B10124" s="1590">
        <v>2.1</v>
      </c>
      <c r="C10124" s="312" t="s">
        <v>10216</v>
      </c>
      <c r="D10124" s="1"/>
      <c r="E10124" s="986" t="s">
        <v>9583</v>
      </c>
      <c r="F10124" s="3"/>
      <c r="O10124"/>
      <c r="P10124"/>
      <c r="Q10124"/>
      <c r="U10124" s="969"/>
      <c r="V10124" s="38"/>
      <c r="W10124" s="38"/>
    </row>
    <row r="10125" spans="1:23" x14ac:dyDescent="0.35">
      <c r="A10125" s="1589">
        <v>73720</v>
      </c>
      <c r="B10125" s="1590">
        <v>2.1</v>
      </c>
      <c r="C10125" s="312" t="s">
        <v>10217</v>
      </c>
      <c r="D10125" s="1"/>
      <c r="E10125" s="986" t="s">
        <v>9583</v>
      </c>
      <c r="F10125" s="3"/>
      <c r="O10125"/>
      <c r="P10125"/>
      <c r="Q10125"/>
      <c r="U10125" s="969"/>
      <c r="V10125" s="38"/>
      <c r="W10125" s="38"/>
    </row>
    <row r="10126" spans="1:23" x14ac:dyDescent="0.35">
      <c r="A10126" s="1589">
        <v>73720</v>
      </c>
      <c r="B10126" s="1590">
        <v>2.1</v>
      </c>
      <c r="C10126" s="312" t="s">
        <v>10218</v>
      </c>
      <c r="D10126" s="1"/>
      <c r="E10126" s="986" t="s">
        <v>9583</v>
      </c>
      <c r="F10126" s="3"/>
      <c r="O10126"/>
      <c r="P10126"/>
      <c r="Q10126"/>
      <c r="U10126" s="969"/>
      <c r="V10126" s="38"/>
      <c r="W10126" s="38"/>
    </row>
    <row r="10127" spans="1:23" x14ac:dyDescent="0.35">
      <c r="A10127" s="1589">
        <v>73720</v>
      </c>
      <c r="B10127" s="1590">
        <v>2.1</v>
      </c>
      <c r="C10127" s="312" t="s">
        <v>10219</v>
      </c>
      <c r="D10127" s="1"/>
      <c r="E10127" s="986" t="s">
        <v>9583</v>
      </c>
      <c r="F10127" s="3"/>
      <c r="O10127"/>
      <c r="P10127"/>
      <c r="Q10127"/>
      <c r="U10127" s="969"/>
      <c r="V10127" s="38"/>
      <c r="W10127" s="38"/>
    </row>
    <row r="10128" spans="1:23" x14ac:dyDescent="0.35">
      <c r="A10128" s="1589">
        <v>73720</v>
      </c>
      <c r="B10128" s="1590">
        <v>2.1</v>
      </c>
      <c r="C10128" s="312" t="s">
        <v>10220</v>
      </c>
      <c r="D10128" s="1"/>
      <c r="E10128" s="986" t="s">
        <v>9583</v>
      </c>
      <c r="F10128" s="3"/>
      <c r="O10128"/>
      <c r="P10128"/>
      <c r="Q10128"/>
      <c r="U10128" s="969"/>
      <c r="V10128" s="38"/>
      <c r="W10128" s="38"/>
    </row>
    <row r="10129" spans="1:23" x14ac:dyDescent="0.35">
      <c r="A10129" s="1589">
        <v>73720</v>
      </c>
      <c r="B10129" s="1590">
        <v>2.1</v>
      </c>
      <c r="C10129" s="312" t="s">
        <v>10221</v>
      </c>
      <c r="D10129" s="1"/>
      <c r="E10129" s="986" t="s">
        <v>9583</v>
      </c>
      <c r="F10129" s="3"/>
      <c r="O10129"/>
      <c r="P10129"/>
      <c r="Q10129"/>
      <c r="U10129" s="969"/>
      <c r="V10129" s="38"/>
      <c r="W10129" s="38"/>
    </row>
    <row r="10130" spans="1:23" x14ac:dyDescent="0.35">
      <c r="A10130" s="1589">
        <v>73720</v>
      </c>
      <c r="B10130" s="1590">
        <v>2.1</v>
      </c>
      <c r="C10130" s="312" t="s">
        <v>5429</v>
      </c>
      <c r="D10130" s="1"/>
      <c r="E10130" s="986" t="s">
        <v>9583</v>
      </c>
      <c r="F10130" s="3"/>
      <c r="O10130"/>
      <c r="P10130"/>
      <c r="Q10130"/>
      <c r="U10130" s="969"/>
      <c r="V10130" s="38"/>
      <c r="W10130" s="38"/>
    </row>
    <row r="10131" spans="1:23" x14ac:dyDescent="0.35">
      <c r="A10131" s="1589">
        <v>73720</v>
      </c>
      <c r="B10131" s="1590">
        <v>2.1</v>
      </c>
      <c r="C10131" s="312" t="s">
        <v>5430</v>
      </c>
      <c r="D10131" s="1"/>
      <c r="E10131" s="986" t="s">
        <v>9583</v>
      </c>
      <c r="F10131" s="3"/>
      <c r="O10131"/>
      <c r="P10131"/>
      <c r="Q10131"/>
      <c r="U10131" s="969"/>
      <c r="V10131" s="38"/>
      <c r="W10131" s="38"/>
    </row>
    <row r="10132" spans="1:23" x14ac:dyDescent="0.35">
      <c r="A10132" s="1589">
        <v>73720</v>
      </c>
      <c r="B10132" s="1590">
        <v>2.1</v>
      </c>
      <c r="C10132" s="312" t="s">
        <v>10223</v>
      </c>
      <c r="D10132" s="1"/>
      <c r="E10132" s="986" t="s">
        <v>9583</v>
      </c>
      <c r="F10132" s="1109"/>
      <c r="O10132"/>
      <c r="P10132"/>
      <c r="Q10132"/>
      <c r="U10132" s="969"/>
      <c r="V10132" s="38"/>
      <c r="W10132" s="38"/>
    </row>
    <row r="10133" spans="1:23" x14ac:dyDescent="0.35">
      <c r="A10133" s="1589">
        <v>73720</v>
      </c>
      <c r="B10133" s="1590">
        <v>2.1</v>
      </c>
      <c r="C10133" s="312" t="s">
        <v>5431</v>
      </c>
      <c r="D10133" s="1"/>
      <c r="E10133" s="986" t="s">
        <v>9583</v>
      </c>
      <c r="F10133" s="3"/>
      <c r="O10133"/>
      <c r="P10133"/>
      <c r="Q10133"/>
      <c r="U10133" s="969"/>
      <c r="V10133" s="38"/>
      <c r="W10133" s="38"/>
    </row>
    <row r="10134" spans="1:23" x14ac:dyDescent="0.35">
      <c r="A10134" s="1589">
        <v>73720</v>
      </c>
      <c r="B10134" s="1590">
        <v>2.1</v>
      </c>
      <c r="C10134" s="312" t="s">
        <v>5432</v>
      </c>
      <c r="D10134" s="1"/>
      <c r="E10134" s="986" t="s">
        <v>9583</v>
      </c>
      <c r="F10134" s="3"/>
      <c r="O10134"/>
      <c r="P10134"/>
      <c r="Q10134"/>
      <c r="U10134" s="969"/>
      <c r="V10134" s="38"/>
      <c r="W10134" s="38"/>
    </row>
    <row r="10135" spans="1:23" x14ac:dyDescent="0.35">
      <c r="A10135" s="1589">
        <v>73720</v>
      </c>
      <c r="B10135" s="1590">
        <v>2.1</v>
      </c>
      <c r="C10135" s="312" t="s">
        <v>10224</v>
      </c>
      <c r="D10135" s="1"/>
      <c r="E10135" s="986" t="s">
        <v>9583</v>
      </c>
      <c r="F10135" s="3"/>
      <c r="O10135"/>
      <c r="P10135"/>
      <c r="Q10135"/>
      <c r="U10135" s="969"/>
      <c r="V10135" s="38"/>
      <c r="W10135" s="38"/>
    </row>
    <row r="10136" spans="1:23" x14ac:dyDescent="0.35">
      <c r="A10136" s="1589">
        <v>73720</v>
      </c>
      <c r="B10136" s="1590">
        <v>2.1</v>
      </c>
      <c r="C10136" s="312" t="s">
        <v>10225</v>
      </c>
      <c r="D10136" s="1"/>
      <c r="E10136" s="986" t="s">
        <v>9583</v>
      </c>
      <c r="F10136" s="3"/>
      <c r="O10136"/>
      <c r="P10136"/>
      <c r="Q10136"/>
      <c r="U10136" s="969"/>
      <c r="V10136" s="38"/>
      <c r="W10136" s="38"/>
    </row>
    <row r="10137" spans="1:23" x14ac:dyDescent="0.35">
      <c r="A10137" s="1589">
        <v>73720</v>
      </c>
      <c r="B10137" s="1590">
        <v>2.1</v>
      </c>
      <c r="C10137" s="312" t="s">
        <v>5433</v>
      </c>
      <c r="D10137" s="1"/>
      <c r="E10137" s="986" t="s">
        <v>9583</v>
      </c>
      <c r="F10137" s="3"/>
      <c r="O10137"/>
      <c r="P10137"/>
      <c r="Q10137"/>
      <c r="U10137" s="969"/>
      <c r="V10137" s="38"/>
      <c r="W10137" s="38"/>
    </row>
    <row r="10138" spans="1:23" x14ac:dyDescent="0.35">
      <c r="A10138" s="1589">
        <v>73720</v>
      </c>
      <c r="B10138" s="1590">
        <v>2.1</v>
      </c>
      <c r="C10138" s="312" t="s">
        <v>5434</v>
      </c>
      <c r="D10138" s="1"/>
      <c r="E10138" s="986" t="s">
        <v>9583</v>
      </c>
      <c r="F10138" s="3"/>
      <c r="O10138"/>
      <c r="P10138"/>
      <c r="Q10138"/>
      <c r="U10138" s="969"/>
      <c r="V10138" s="38"/>
      <c r="W10138" s="38"/>
    </row>
    <row r="10139" spans="1:23" x14ac:dyDescent="0.35">
      <c r="A10139" s="1589">
        <v>73721</v>
      </c>
      <c r="B10139" s="1590">
        <v>1.32</v>
      </c>
      <c r="C10139" s="312" t="s">
        <v>10064</v>
      </c>
      <c r="D10139" s="1"/>
      <c r="E10139" s="986" t="s">
        <v>9583</v>
      </c>
      <c r="F10139" s="3"/>
      <c r="O10139"/>
      <c r="P10139"/>
      <c r="Q10139"/>
      <c r="U10139" s="969"/>
      <c r="V10139" s="38"/>
      <c r="W10139" s="38"/>
    </row>
    <row r="10140" spans="1:23" x14ac:dyDescent="0.35">
      <c r="A10140" s="1589">
        <v>73721</v>
      </c>
      <c r="B10140" s="1590">
        <v>1.32</v>
      </c>
      <c r="C10140" s="312" t="s">
        <v>10065</v>
      </c>
      <c r="D10140" s="1"/>
      <c r="E10140" s="986" t="s">
        <v>9583</v>
      </c>
      <c r="F10140" s="3"/>
      <c r="O10140"/>
      <c r="P10140"/>
      <c r="Q10140"/>
      <c r="U10140" s="969"/>
      <c r="V10140" s="38"/>
      <c r="W10140" s="38"/>
    </row>
    <row r="10141" spans="1:23" x14ac:dyDescent="0.35">
      <c r="A10141" s="1589">
        <v>73721</v>
      </c>
      <c r="B10141" s="1590">
        <v>1.32</v>
      </c>
      <c r="C10141" s="312" t="s">
        <v>10066</v>
      </c>
      <c r="D10141" s="1"/>
      <c r="E10141" s="986" t="s">
        <v>9583</v>
      </c>
      <c r="F10141" s="3"/>
      <c r="O10141"/>
      <c r="P10141"/>
      <c r="Q10141"/>
      <c r="U10141" s="969"/>
      <c r="V10141" s="38"/>
      <c r="W10141" s="38"/>
    </row>
    <row r="10142" spans="1:23" x14ac:dyDescent="0.35">
      <c r="A10142" s="1589">
        <v>73721</v>
      </c>
      <c r="B10142" s="1590">
        <v>1.32</v>
      </c>
      <c r="C10142" s="312" t="s">
        <v>10067</v>
      </c>
      <c r="D10142" s="1"/>
      <c r="E10142" s="986" t="s">
        <v>9583</v>
      </c>
      <c r="F10142" s="3"/>
      <c r="O10142"/>
      <c r="P10142"/>
      <c r="Q10142"/>
      <c r="U10142" s="969"/>
      <c r="V10142" s="38"/>
      <c r="W10142" s="38"/>
    </row>
    <row r="10143" spans="1:23" x14ac:dyDescent="0.35">
      <c r="A10143" s="1589">
        <v>73721</v>
      </c>
      <c r="B10143" s="1590">
        <v>1.32</v>
      </c>
      <c r="C10143" s="312" t="s">
        <v>10068</v>
      </c>
      <c r="D10143" s="1126"/>
      <c r="E10143" s="986" t="s">
        <v>9583</v>
      </c>
      <c r="F10143" s="3"/>
      <c r="O10143"/>
      <c r="P10143"/>
      <c r="Q10143"/>
      <c r="U10143" s="969"/>
      <c r="V10143" s="38"/>
      <c r="W10143" s="38"/>
    </row>
    <row r="10144" spans="1:23" x14ac:dyDescent="0.35">
      <c r="A10144" s="1589">
        <v>73721</v>
      </c>
      <c r="B10144" s="1590">
        <v>1.32</v>
      </c>
      <c r="C10144" s="312" t="s">
        <v>10069</v>
      </c>
      <c r="D10144" s="38"/>
      <c r="E10144" s="986" t="s">
        <v>9583</v>
      </c>
      <c r="F10144" s="3"/>
      <c r="O10144"/>
      <c r="P10144"/>
      <c r="Q10144"/>
      <c r="U10144" s="969"/>
      <c r="V10144" s="38"/>
      <c r="W10144" s="38"/>
    </row>
    <row r="10145" spans="1:23" x14ac:dyDescent="0.35">
      <c r="A10145" s="1589">
        <v>73721</v>
      </c>
      <c r="B10145" s="1590">
        <v>1.32</v>
      </c>
      <c r="C10145" s="312" t="s">
        <v>10070</v>
      </c>
      <c r="D10145" s="38"/>
      <c r="E10145" s="986" t="s">
        <v>9583</v>
      </c>
      <c r="F10145" s="3"/>
      <c r="O10145"/>
      <c r="P10145"/>
      <c r="Q10145"/>
      <c r="U10145" s="969"/>
      <c r="V10145" s="38"/>
      <c r="W10145" s="38"/>
    </row>
    <row r="10146" spans="1:23" x14ac:dyDescent="0.35">
      <c r="A10146" s="1589">
        <v>73721</v>
      </c>
      <c r="B10146" s="1590">
        <v>1.32</v>
      </c>
      <c r="C10146" s="312" t="s">
        <v>10071</v>
      </c>
      <c r="D10146" s="1"/>
      <c r="E10146" s="986" t="s">
        <v>9583</v>
      </c>
      <c r="F10146" s="1194"/>
      <c r="O10146"/>
      <c r="P10146"/>
      <c r="Q10146"/>
      <c r="U10146" s="969"/>
      <c r="V10146" s="38"/>
      <c r="W10146" s="38"/>
    </row>
    <row r="10147" spans="1:23" x14ac:dyDescent="0.35">
      <c r="A10147" s="1589">
        <v>73721</v>
      </c>
      <c r="B10147" s="1590">
        <v>1.32</v>
      </c>
      <c r="C10147" s="312" t="s">
        <v>10072</v>
      </c>
      <c r="D10147" s="1126"/>
      <c r="E10147" s="986" t="s">
        <v>9583</v>
      </c>
      <c r="F10147" s="3"/>
      <c r="O10147"/>
      <c r="P10147"/>
      <c r="Q10147"/>
      <c r="U10147" s="969"/>
      <c r="V10147" s="38"/>
      <c r="W10147" s="38"/>
    </row>
    <row r="10148" spans="1:23" x14ac:dyDescent="0.35">
      <c r="A10148" s="1589">
        <v>73721</v>
      </c>
      <c r="B10148" s="1590">
        <v>1.32</v>
      </c>
      <c r="C10148" s="312" t="s">
        <v>10073</v>
      </c>
      <c r="D10148" s="1"/>
      <c r="E10148" s="986" t="s">
        <v>9583</v>
      </c>
      <c r="F10148" s="3"/>
      <c r="O10148"/>
      <c r="P10148"/>
      <c r="Q10148"/>
      <c r="U10148" s="969"/>
      <c r="V10148" s="38"/>
      <c r="W10148" s="38"/>
    </row>
    <row r="10149" spans="1:23" x14ac:dyDescent="0.35">
      <c r="A10149" s="1589">
        <v>73721</v>
      </c>
      <c r="B10149" s="1590">
        <v>1.32</v>
      </c>
      <c r="C10149" s="312" t="s">
        <v>10074</v>
      </c>
      <c r="D10149" s="1"/>
      <c r="E10149" s="986" t="s">
        <v>9583</v>
      </c>
      <c r="F10149" s="3"/>
      <c r="O10149"/>
      <c r="P10149"/>
      <c r="Q10149"/>
      <c r="U10149" s="969"/>
      <c r="V10149" s="38"/>
      <c r="W10149" s="38"/>
    </row>
    <row r="10150" spans="1:23" x14ac:dyDescent="0.35">
      <c r="A10150" s="1589">
        <v>73721</v>
      </c>
      <c r="B10150" s="1590">
        <v>1.32</v>
      </c>
      <c r="C10150" s="312" t="s">
        <v>10075</v>
      </c>
      <c r="D10150" s="1"/>
      <c r="E10150" s="986" t="s">
        <v>9583</v>
      </c>
      <c r="F10150" s="3"/>
      <c r="O10150"/>
      <c r="P10150"/>
      <c r="Q10150"/>
      <c r="U10150" s="969"/>
      <c r="V10150" s="38"/>
      <c r="W10150" s="38"/>
    </row>
    <row r="10151" spans="1:23" x14ac:dyDescent="0.35">
      <c r="A10151" s="1589">
        <v>73721</v>
      </c>
      <c r="B10151" s="1590">
        <v>1.32</v>
      </c>
      <c r="C10151" s="312" t="s">
        <v>10076</v>
      </c>
      <c r="D10151" s="1"/>
      <c r="E10151" s="986" t="s">
        <v>9583</v>
      </c>
      <c r="F10151" s="3"/>
      <c r="O10151"/>
      <c r="P10151"/>
      <c r="Q10151"/>
      <c r="U10151" s="969"/>
      <c r="V10151" s="38"/>
      <c r="W10151" s="38"/>
    </row>
    <row r="10152" spans="1:23" x14ac:dyDescent="0.35">
      <c r="A10152" s="1589">
        <v>73721</v>
      </c>
      <c r="B10152" s="1590">
        <v>1.32</v>
      </c>
      <c r="C10152" s="312" t="s">
        <v>10077</v>
      </c>
      <c r="D10152" s="1"/>
      <c r="E10152" s="986" t="s">
        <v>9583</v>
      </c>
      <c r="F10152" s="3"/>
      <c r="O10152"/>
      <c r="P10152"/>
      <c r="Q10152"/>
      <c r="U10152" s="969"/>
      <c r="V10152" s="38"/>
      <c r="W10152" s="38"/>
    </row>
    <row r="10153" spans="1:23" x14ac:dyDescent="0.35">
      <c r="A10153" s="1589">
        <v>73721</v>
      </c>
      <c r="B10153" s="1590">
        <v>1.32</v>
      </c>
      <c r="C10153" s="312" t="s">
        <v>10078</v>
      </c>
      <c r="D10153" s="1"/>
      <c r="E10153" s="986" t="s">
        <v>9583</v>
      </c>
      <c r="F10153" s="3"/>
      <c r="O10153"/>
      <c r="P10153"/>
      <c r="Q10153"/>
      <c r="U10153" s="969"/>
      <c r="V10153" s="38"/>
      <c r="W10153" s="38"/>
    </row>
    <row r="10154" spans="1:23" x14ac:dyDescent="0.35">
      <c r="A10154" s="1589">
        <v>73721</v>
      </c>
      <c r="B10154" s="1590">
        <v>1.32</v>
      </c>
      <c r="C10154" s="312" t="s">
        <v>10079</v>
      </c>
      <c r="D10154" s="1"/>
      <c r="E10154" s="986" t="s">
        <v>9583</v>
      </c>
      <c r="F10154" s="3"/>
      <c r="O10154"/>
      <c r="P10154"/>
      <c r="Q10154"/>
      <c r="U10154" s="969"/>
      <c r="V10154" s="38"/>
      <c r="W10154" s="38"/>
    </row>
    <row r="10155" spans="1:23" x14ac:dyDescent="0.35">
      <c r="A10155" s="1589">
        <v>73722</v>
      </c>
      <c r="B10155" s="1590">
        <v>1.58</v>
      </c>
      <c r="C10155" s="312" t="s">
        <v>10139</v>
      </c>
      <c r="D10155" s="1"/>
      <c r="E10155" s="986" t="s">
        <v>9583</v>
      </c>
      <c r="F10155" s="3"/>
      <c r="O10155"/>
      <c r="P10155"/>
      <c r="Q10155"/>
      <c r="U10155" s="969"/>
      <c r="V10155" s="38"/>
      <c r="W10155" s="38"/>
    </row>
    <row r="10156" spans="1:23" x14ac:dyDescent="0.35">
      <c r="A10156" s="1589">
        <v>73722</v>
      </c>
      <c r="B10156" s="1590">
        <v>1.58</v>
      </c>
      <c r="C10156" s="312" t="s">
        <v>10140</v>
      </c>
      <c r="D10156" s="1"/>
      <c r="E10156" s="986" t="s">
        <v>9583</v>
      </c>
      <c r="F10156" s="3"/>
      <c r="O10156"/>
      <c r="P10156"/>
      <c r="Q10156"/>
      <c r="U10156" s="969"/>
      <c r="V10156" s="38"/>
      <c r="W10156" s="38"/>
    </row>
    <row r="10157" spans="1:23" x14ac:dyDescent="0.35">
      <c r="A10157" s="1589">
        <v>73722</v>
      </c>
      <c r="B10157" s="1590">
        <v>1.58</v>
      </c>
      <c r="C10157" s="312" t="s">
        <v>10141</v>
      </c>
      <c r="D10157" s="1"/>
      <c r="E10157" s="986" t="s">
        <v>9583</v>
      </c>
      <c r="F10157" s="3"/>
      <c r="O10157"/>
      <c r="P10157"/>
      <c r="Q10157"/>
      <c r="U10157" s="969"/>
      <c r="V10157" s="38"/>
      <c r="W10157" s="38"/>
    </row>
    <row r="10158" spans="1:23" x14ac:dyDescent="0.35">
      <c r="A10158" s="1589">
        <v>73722</v>
      </c>
      <c r="B10158" s="1590">
        <v>1.58</v>
      </c>
      <c r="C10158" s="312" t="s">
        <v>10142</v>
      </c>
      <c r="D10158" s="1"/>
      <c r="E10158" s="986" t="s">
        <v>9583</v>
      </c>
      <c r="F10158" s="3"/>
      <c r="O10158"/>
      <c r="P10158"/>
      <c r="Q10158"/>
      <c r="U10158" s="969"/>
      <c r="V10158" s="38"/>
      <c r="W10158" s="38"/>
    </row>
    <row r="10159" spans="1:23" x14ac:dyDescent="0.35">
      <c r="A10159" s="1589">
        <v>73722</v>
      </c>
      <c r="B10159" s="1590">
        <v>1.58</v>
      </c>
      <c r="C10159" s="312" t="s">
        <v>10143</v>
      </c>
      <c r="D10159" s="1"/>
      <c r="E10159" s="986" t="s">
        <v>9583</v>
      </c>
      <c r="F10159" s="3"/>
      <c r="O10159"/>
      <c r="P10159"/>
      <c r="Q10159"/>
      <c r="U10159" s="969"/>
      <c r="V10159" s="38"/>
      <c r="W10159" s="38"/>
    </row>
    <row r="10160" spans="1:23" x14ac:dyDescent="0.35">
      <c r="A10160" s="1589">
        <v>73722</v>
      </c>
      <c r="B10160" s="1590">
        <v>1.58</v>
      </c>
      <c r="C10160" s="312" t="s">
        <v>10144</v>
      </c>
      <c r="D10160" s="1"/>
      <c r="E10160" s="986" t="s">
        <v>9583</v>
      </c>
      <c r="F10160" s="3"/>
      <c r="O10160"/>
      <c r="P10160"/>
      <c r="Q10160"/>
      <c r="U10160" s="969"/>
      <c r="V10160" s="38"/>
      <c r="W10160" s="38"/>
    </row>
    <row r="10161" spans="1:23" x14ac:dyDescent="0.35">
      <c r="A10161" s="1589">
        <v>73722</v>
      </c>
      <c r="B10161" s="1590">
        <v>1.58</v>
      </c>
      <c r="C10161" s="312" t="s">
        <v>10145</v>
      </c>
      <c r="D10161" s="1"/>
      <c r="E10161" s="986" t="s">
        <v>9583</v>
      </c>
      <c r="F10161" s="3"/>
      <c r="O10161"/>
      <c r="P10161"/>
      <c r="Q10161"/>
      <c r="U10161" s="969"/>
      <c r="V10161" s="38"/>
      <c r="W10161" s="38"/>
    </row>
    <row r="10162" spans="1:23" x14ac:dyDescent="0.35">
      <c r="A10162" s="1589">
        <v>73722</v>
      </c>
      <c r="B10162" s="1590">
        <v>1.58</v>
      </c>
      <c r="C10162" s="312" t="s">
        <v>10146</v>
      </c>
      <c r="D10162" s="1"/>
      <c r="E10162" s="986" t="s">
        <v>9583</v>
      </c>
      <c r="F10162" s="3"/>
      <c r="O10162"/>
      <c r="P10162"/>
      <c r="Q10162"/>
      <c r="U10162" s="969"/>
      <c r="V10162" s="38"/>
      <c r="W10162" s="38"/>
    </row>
    <row r="10163" spans="1:23" x14ac:dyDescent="0.35">
      <c r="A10163" s="1589">
        <v>73722</v>
      </c>
      <c r="B10163" s="1590">
        <v>1.58</v>
      </c>
      <c r="C10163" s="312" t="s">
        <v>10147</v>
      </c>
      <c r="D10163" s="1"/>
      <c r="E10163" s="986" t="s">
        <v>9583</v>
      </c>
      <c r="F10163" s="3"/>
      <c r="O10163"/>
      <c r="P10163"/>
      <c r="Q10163"/>
      <c r="U10163" s="969"/>
      <c r="V10163" s="38"/>
      <c r="W10163" s="38"/>
    </row>
    <row r="10164" spans="1:23" x14ac:dyDescent="0.35">
      <c r="A10164" s="1589">
        <v>73722</v>
      </c>
      <c r="B10164" s="1590">
        <v>1.58</v>
      </c>
      <c r="C10164" s="312" t="s">
        <v>10148</v>
      </c>
      <c r="D10164" s="1126"/>
      <c r="E10164" s="986" t="s">
        <v>9583</v>
      </c>
      <c r="F10164" s="3"/>
      <c r="O10164"/>
      <c r="P10164"/>
      <c r="Q10164"/>
      <c r="U10164" s="969"/>
      <c r="V10164" s="38"/>
      <c r="W10164" s="38"/>
    </row>
    <row r="10165" spans="1:23" x14ac:dyDescent="0.35">
      <c r="A10165" s="1589">
        <v>73723</v>
      </c>
      <c r="B10165" s="1590">
        <v>2.1</v>
      </c>
      <c r="C10165" s="312" t="s">
        <v>10226</v>
      </c>
      <c r="D10165" s="1"/>
      <c r="E10165" s="986" t="s">
        <v>9583</v>
      </c>
      <c r="F10165" s="1114"/>
      <c r="O10165"/>
      <c r="P10165"/>
      <c r="Q10165"/>
      <c r="U10165" s="969"/>
      <c r="V10165" s="38"/>
      <c r="W10165" s="38"/>
    </row>
    <row r="10166" spans="1:23" x14ac:dyDescent="0.35">
      <c r="A10166" s="1589">
        <v>73723</v>
      </c>
      <c r="B10166" s="1590">
        <v>2.1</v>
      </c>
      <c r="C10166" s="312" t="s">
        <v>10227</v>
      </c>
      <c r="D10166" s="1"/>
      <c r="E10166" s="986" t="s">
        <v>9583</v>
      </c>
      <c r="F10166" s="3"/>
      <c r="O10166"/>
      <c r="P10166"/>
      <c r="Q10166"/>
      <c r="U10166" s="969"/>
      <c r="V10166" s="38"/>
      <c r="W10166" s="38"/>
    </row>
    <row r="10167" spans="1:23" x14ac:dyDescent="0.35">
      <c r="A10167" s="1589">
        <v>73723</v>
      </c>
      <c r="B10167" s="1590">
        <v>2.1</v>
      </c>
      <c r="C10167" s="312" t="s">
        <v>10228</v>
      </c>
      <c r="D10167" s="1"/>
      <c r="E10167" s="986" t="s">
        <v>9583</v>
      </c>
      <c r="F10167" s="3"/>
      <c r="O10167"/>
      <c r="P10167"/>
      <c r="Q10167"/>
      <c r="U10167" s="969"/>
      <c r="V10167" s="38"/>
      <c r="W10167" s="38"/>
    </row>
    <row r="10168" spans="1:23" x14ac:dyDescent="0.35">
      <c r="A10168" s="1589">
        <v>73723</v>
      </c>
      <c r="B10168" s="1590">
        <v>2.1</v>
      </c>
      <c r="C10168" s="312" t="s">
        <v>10229</v>
      </c>
      <c r="D10168" s="1"/>
      <c r="E10168" s="986" t="s">
        <v>9583</v>
      </c>
      <c r="F10168" s="3"/>
      <c r="O10168"/>
      <c r="P10168"/>
      <c r="Q10168"/>
      <c r="U10168" s="969"/>
      <c r="V10168" s="38"/>
      <c r="W10168" s="38"/>
    </row>
    <row r="10169" spans="1:23" x14ac:dyDescent="0.35">
      <c r="A10169" s="1589">
        <v>73723</v>
      </c>
      <c r="B10169" s="1590">
        <v>2.1</v>
      </c>
      <c r="C10169" s="312" t="s">
        <v>10230</v>
      </c>
      <c r="D10169" s="1"/>
      <c r="E10169" s="986" t="s">
        <v>9583</v>
      </c>
      <c r="F10169" s="3"/>
      <c r="O10169"/>
      <c r="P10169"/>
      <c r="Q10169"/>
      <c r="U10169" s="969"/>
      <c r="V10169" s="38"/>
      <c r="W10169" s="38"/>
    </row>
    <row r="10170" spans="1:23" x14ac:dyDescent="0.35">
      <c r="A10170" s="1589">
        <v>73723</v>
      </c>
      <c r="B10170" s="1590">
        <v>2.1</v>
      </c>
      <c r="C10170" s="312" t="s">
        <v>10231</v>
      </c>
      <c r="D10170" s="1"/>
      <c r="E10170" s="986" t="s">
        <v>9583</v>
      </c>
      <c r="F10170" s="3"/>
      <c r="O10170"/>
      <c r="P10170"/>
      <c r="Q10170"/>
      <c r="U10170" s="969"/>
      <c r="V10170" s="38"/>
      <c r="W10170" s="38"/>
    </row>
    <row r="10171" spans="1:23" x14ac:dyDescent="0.35">
      <c r="A10171" s="1589">
        <v>73723</v>
      </c>
      <c r="B10171" s="1590">
        <v>2.1</v>
      </c>
      <c r="C10171" s="312" t="s">
        <v>10232</v>
      </c>
      <c r="D10171" s="38"/>
      <c r="E10171" s="986" t="s">
        <v>9583</v>
      </c>
      <c r="F10171" s="3"/>
      <c r="O10171"/>
      <c r="P10171"/>
      <c r="Q10171"/>
      <c r="U10171" s="969"/>
      <c r="V10171" s="38"/>
      <c r="W10171" s="38"/>
    </row>
    <row r="10172" spans="1:23" x14ac:dyDescent="0.35">
      <c r="A10172" s="1589">
        <v>73723</v>
      </c>
      <c r="B10172" s="1590">
        <v>2.1</v>
      </c>
      <c r="C10172" s="312" t="s">
        <v>10233</v>
      </c>
      <c r="D10172" s="1"/>
      <c r="E10172" s="986" t="s">
        <v>9583</v>
      </c>
      <c r="F10172" s="3"/>
      <c r="O10172"/>
      <c r="P10172"/>
      <c r="Q10172"/>
      <c r="U10172" s="969"/>
      <c r="V10172" s="38"/>
      <c r="W10172" s="38"/>
    </row>
    <row r="10173" spans="1:23" x14ac:dyDescent="0.35">
      <c r="A10173" s="1589">
        <v>73723</v>
      </c>
      <c r="B10173" s="1590">
        <v>2.1</v>
      </c>
      <c r="C10173" s="312" t="s">
        <v>5435</v>
      </c>
      <c r="D10173" s="1"/>
      <c r="E10173" s="986" t="s">
        <v>9583</v>
      </c>
      <c r="F10173" s="1114"/>
      <c r="O10173"/>
      <c r="P10173"/>
      <c r="Q10173"/>
      <c r="U10173" s="969"/>
      <c r="V10173" s="38"/>
      <c r="W10173" s="38"/>
    </row>
    <row r="10174" spans="1:23" x14ac:dyDescent="0.35">
      <c r="A10174" s="1589">
        <v>73723</v>
      </c>
      <c r="B10174" s="1590">
        <v>2.1</v>
      </c>
      <c r="C10174" s="312" t="s">
        <v>5436</v>
      </c>
      <c r="D10174" s="1"/>
      <c r="E10174" s="986" t="s">
        <v>9583</v>
      </c>
      <c r="F10174" s="3"/>
      <c r="O10174"/>
      <c r="P10174"/>
      <c r="Q10174"/>
      <c r="U10174" s="969"/>
      <c r="V10174" s="38"/>
      <c r="W10174" s="38"/>
    </row>
    <row r="10175" spans="1:23" x14ac:dyDescent="0.35">
      <c r="A10175" s="1589">
        <v>73723</v>
      </c>
      <c r="B10175" s="1590">
        <v>2.1</v>
      </c>
      <c r="C10175" s="312" t="s">
        <v>5437</v>
      </c>
      <c r="D10175" s="1"/>
      <c r="E10175" s="986" t="s">
        <v>9583</v>
      </c>
      <c r="F10175" s="3"/>
      <c r="O10175"/>
      <c r="P10175"/>
      <c r="Q10175"/>
      <c r="U10175" s="969"/>
      <c r="V10175" s="38"/>
      <c r="W10175" s="38"/>
    </row>
    <row r="10176" spans="1:23" x14ac:dyDescent="0.35">
      <c r="A10176" s="1589">
        <v>73723</v>
      </c>
      <c r="B10176" s="1590">
        <v>2.1</v>
      </c>
      <c r="C10176" s="312" t="s">
        <v>5438</v>
      </c>
      <c r="D10176" s="1"/>
      <c r="E10176" s="986" t="s">
        <v>9583</v>
      </c>
      <c r="F10176" s="3"/>
      <c r="O10176"/>
      <c r="P10176"/>
      <c r="Q10176"/>
      <c r="U10176" s="969"/>
      <c r="V10176" s="38"/>
      <c r="W10176" s="38"/>
    </row>
    <row r="10177" spans="1:23" x14ac:dyDescent="0.35">
      <c r="A10177" s="1589">
        <v>73723</v>
      </c>
      <c r="B10177" s="1590">
        <v>2.1</v>
      </c>
      <c r="C10177" s="312" t="s">
        <v>5439</v>
      </c>
      <c r="D10177" s="1"/>
      <c r="E10177" s="986" t="s">
        <v>9583</v>
      </c>
      <c r="F10177" s="3"/>
      <c r="O10177"/>
      <c r="P10177"/>
      <c r="Q10177"/>
      <c r="U10177" s="969"/>
      <c r="V10177" s="38"/>
      <c r="W10177" s="38"/>
    </row>
    <row r="10178" spans="1:23" x14ac:dyDescent="0.35">
      <c r="A10178" s="1589">
        <v>73723</v>
      </c>
      <c r="B10178" s="1590">
        <v>2.1</v>
      </c>
      <c r="C10178" s="312" t="s">
        <v>5440</v>
      </c>
      <c r="D10178" s="1"/>
      <c r="E10178" s="986" t="s">
        <v>9583</v>
      </c>
      <c r="F10178" s="3"/>
      <c r="O10178"/>
      <c r="P10178"/>
      <c r="Q10178"/>
      <c r="U10178" s="969"/>
      <c r="V10178" s="38"/>
      <c r="W10178" s="38"/>
    </row>
    <row r="10179" spans="1:23" x14ac:dyDescent="0.35">
      <c r="A10179" s="1589">
        <v>73723</v>
      </c>
      <c r="B10179" s="1590">
        <v>2.1</v>
      </c>
      <c r="C10179" s="312" t="s">
        <v>10234</v>
      </c>
      <c r="D10179" s="1"/>
      <c r="E10179" s="986" t="s">
        <v>9583</v>
      </c>
      <c r="F10179" s="3"/>
      <c r="O10179"/>
      <c r="P10179"/>
      <c r="Q10179"/>
      <c r="U10179" s="969"/>
      <c r="V10179" s="38"/>
      <c r="W10179" s="38"/>
    </row>
    <row r="10180" spans="1:23" x14ac:dyDescent="0.35">
      <c r="A10180" s="1589">
        <v>73723</v>
      </c>
      <c r="B10180" s="1590">
        <v>2.1</v>
      </c>
      <c r="C10180" s="312" t="s">
        <v>10235</v>
      </c>
      <c r="D10180" s="1"/>
      <c r="E10180" s="986" t="s">
        <v>9583</v>
      </c>
      <c r="F10180" s="3"/>
      <c r="O10180"/>
      <c r="P10180"/>
      <c r="Q10180"/>
      <c r="U10180" s="969"/>
      <c r="V10180" s="38"/>
      <c r="W10180" s="38"/>
    </row>
    <row r="10181" spans="1:23" x14ac:dyDescent="0.35">
      <c r="A10181" s="1589">
        <v>73725</v>
      </c>
      <c r="B10181" s="1590">
        <v>1.77</v>
      </c>
      <c r="C10181" s="312" t="s">
        <v>10175</v>
      </c>
      <c r="D10181" s="1"/>
      <c r="E10181" s="986" t="s">
        <v>9583</v>
      </c>
      <c r="F10181" s="3"/>
      <c r="O10181"/>
      <c r="P10181"/>
      <c r="Q10181"/>
      <c r="U10181" s="969"/>
      <c r="V10181" s="38"/>
      <c r="W10181" s="38"/>
    </row>
    <row r="10182" spans="1:23" x14ac:dyDescent="0.35">
      <c r="A10182" s="1589">
        <v>73725</v>
      </c>
      <c r="B10182" s="1590">
        <v>1.77</v>
      </c>
      <c r="C10182" s="312" t="s">
        <v>10176</v>
      </c>
      <c r="D10182" s="1"/>
      <c r="E10182" s="986" t="s">
        <v>9583</v>
      </c>
      <c r="F10182" s="3"/>
      <c r="O10182"/>
      <c r="P10182"/>
      <c r="Q10182"/>
      <c r="U10182" s="969"/>
      <c r="V10182" s="38"/>
      <c r="W10182" s="38"/>
    </row>
    <row r="10183" spans="1:23" x14ac:dyDescent="0.35">
      <c r="A10183" s="1589">
        <v>73725</v>
      </c>
      <c r="B10183" s="1590">
        <v>1.77</v>
      </c>
      <c r="C10183" s="312" t="s">
        <v>10177</v>
      </c>
      <c r="D10183" s="1"/>
      <c r="E10183" s="986" t="s">
        <v>9583</v>
      </c>
      <c r="F10183" s="3"/>
      <c r="O10183"/>
      <c r="P10183"/>
      <c r="Q10183"/>
      <c r="U10183" s="969"/>
      <c r="V10183" s="38"/>
      <c r="W10183" s="38"/>
    </row>
    <row r="10184" spans="1:23" x14ac:dyDescent="0.35">
      <c r="A10184" s="1589">
        <v>73725</v>
      </c>
      <c r="B10184" s="1590">
        <v>1.77</v>
      </c>
      <c r="C10184" s="312" t="s">
        <v>10178</v>
      </c>
      <c r="D10184" s="1"/>
      <c r="E10184" s="986" t="s">
        <v>9583</v>
      </c>
      <c r="F10184" s="1109"/>
      <c r="O10184"/>
      <c r="P10184"/>
      <c r="Q10184"/>
      <c r="U10184" s="969"/>
      <c r="V10184" s="38"/>
      <c r="W10184" s="38"/>
    </row>
    <row r="10185" spans="1:23" x14ac:dyDescent="0.35">
      <c r="A10185" s="1589">
        <v>73725</v>
      </c>
      <c r="B10185" s="1590">
        <v>1.77</v>
      </c>
      <c r="C10185" s="312" t="s">
        <v>10179</v>
      </c>
      <c r="D10185" s="1"/>
      <c r="E10185" s="986" t="s">
        <v>9583</v>
      </c>
      <c r="F10185" s="3"/>
      <c r="O10185"/>
      <c r="P10185"/>
      <c r="Q10185"/>
      <c r="U10185" s="969"/>
      <c r="V10185" s="38"/>
      <c r="W10185" s="38"/>
    </row>
    <row r="10186" spans="1:23" x14ac:dyDescent="0.35">
      <c r="A10186" s="1589">
        <v>73725</v>
      </c>
      <c r="B10186" s="1590">
        <v>1.77</v>
      </c>
      <c r="C10186" s="312" t="s">
        <v>10180</v>
      </c>
      <c r="D10186" s="1"/>
      <c r="E10186" s="986" t="s">
        <v>9583</v>
      </c>
      <c r="F10186" s="3"/>
      <c r="O10186"/>
      <c r="P10186"/>
      <c r="Q10186"/>
      <c r="U10186" s="969"/>
      <c r="V10186" s="38"/>
      <c r="W10186" s="38"/>
    </row>
    <row r="10187" spans="1:23" x14ac:dyDescent="0.35">
      <c r="A10187" s="1589">
        <v>73725</v>
      </c>
      <c r="B10187" s="1590">
        <v>1.77</v>
      </c>
      <c r="C10187" s="312" t="s">
        <v>10181</v>
      </c>
      <c r="D10187" s="1"/>
      <c r="E10187" s="986" t="s">
        <v>9583</v>
      </c>
      <c r="F10187" s="3"/>
      <c r="O10187"/>
      <c r="P10187"/>
      <c r="Q10187"/>
      <c r="U10187" s="969"/>
      <c r="V10187" s="38"/>
      <c r="W10187" s="38"/>
    </row>
    <row r="10188" spans="1:23" x14ac:dyDescent="0.35">
      <c r="A10188" s="1589">
        <v>73725</v>
      </c>
      <c r="B10188" s="1590">
        <v>1.77</v>
      </c>
      <c r="C10188" s="312" t="s">
        <v>10182</v>
      </c>
      <c r="D10188" s="1"/>
      <c r="E10188" s="986" t="s">
        <v>9583</v>
      </c>
      <c r="F10188" s="3"/>
      <c r="O10188"/>
      <c r="P10188"/>
      <c r="Q10188"/>
      <c r="U10188" s="969"/>
      <c r="V10188" s="38"/>
      <c r="W10188" s="38"/>
    </row>
    <row r="10189" spans="1:23" x14ac:dyDescent="0.35">
      <c r="A10189" s="1589">
        <v>73725</v>
      </c>
      <c r="B10189" s="1590">
        <v>1.77</v>
      </c>
      <c r="C10189" s="312" t="s">
        <v>10183</v>
      </c>
      <c r="D10189" s="1"/>
      <c r="E10189" s="986" t="s">
        <v>9583</v>
      </c>
      <c r="F10189" s="3"/>
      <c r="O10189"/>
      <c r="P10189"/>
      <c r="Q10189"/>
      <c r="U10189" s="969"/>
      <c r="V10189" s="38"/>
      <c r="W10189" s="38"/>
    </row>
    <row r="10190" spans="1:23" x14ac:dyDescent="0.35">
      <c r="A10190" s="1589">
        <v>73725</v>
      </c>
      <c r="B10190" s="1590">
        <v>1.77</v>
      </c>
      <c r="C10190" s="312" t="s">
        <v>10184</v>
      </c>
      <c r="D10190" s="1"/>
      <c r="E10190" s="986" t="s">
        <v>9583</v>
      </c>
      <c r="F10190" s="3"/>
      <c r="O10190"/>
      <c r="P10190"/>
      <c r="Q10190"/>
      <c r="U10190" s="969"/>
      <c r="V10190" s="38"/>
      <c r="W10190" s="38"/>
    </row>
    <row r="10191" spans="1:23" x14ac:dyDescent="0.35">
      <c r="A10191" s="1589">
        <v>74018</v>
      </c>
      <c r="B10191" s="1590">
        <v>0.18</v>
      </c>
      <c r="C10191" s="312" t="s">
        <v>9695</v>
      </c>
      <c r="D10191" s="1"/>
      <c r="E10191" s="986" t="s">
        <v>9583</v>
      </c>
      <c r="F10191" s="3"/>
      <c r="O10191"/>
      <c r="P10191"/>
      <c r="Q10191"/>
      <c r="U10191" s="969"/>
      <c r="V10191" s="38"/>
      <c r="W10191" s="38"/>
    </row>
    <row r="10192" spans="1:23" x14ac:dyDescent="0.35">
      <c r="A10192" s="1589">
        <v>74018</v>
      </c>
      <c r="B10192" s="1590">
        <v>0.18</v>
      </c>
      <c r="C10192" s="312" t="s">
        <v>9696</v>
      </c>
      <c r="D10192" s="1"/>
      <c r="E10192" s="986" t="s">
        <v>9583</v>
      </c>
      <c r="F10192" s="3"/>
      <c r="O10192"/>
      <c r="P10192"/>
      <c r="Q10192"/>
      <c r="U10192" s="969"/>
      <c r="V10192" s="38"/>
      <c r="W10192" s="38"/>
    </row>
    <row r="10193" spans="1:23" x14ac:dyDescent="0.35">
      <c r="A10193" s="1589">
        <v>74018</v>
      </c>
      <c r="B10193" s="1590">
        <v>0.18</v>
      </c>
      <c r="C10193" s="312" t="s">
        <v>9697</v>
      </c>
      <c r="D10193" s="1"/>
      <c r="E10193" s="986" t="s">
        <v>9583</v>
      </c>
      <c r="F10193" s="3"/>
      <c r="O10193"/>
      <c r="P10193"/>
      <c r="Q10193"/>
      <c r="U10193" s="969"/>
      <c r="V10193" s="38"/>
      <c r="W10193" s="38"/>
    </row>
    <row r="10194" spans="1:23" x14ac:dyDescent="0.35">
      <c r="A10194" s="1589">
        <v>74019</v>
      </c>
      <c r="B10194" s="1590">
        <v>0.22</v>
      </c>
      <c r="C10194" s="312" t="s">
        <v>9723</v>
      </c>
      <c r="D10194" s="38"/>
      <c r="E10194" s="986" t="s">
        <v>9583</v>
      </c>
      <c r="F10194" s="3"/>
      <c r="O10194"/>
      <c r="P10194"/>
      <c r="Q10194"/>
      <c r="U10194" s="969"/>
      <c r="V10194" s="38"/>
      <c r="W10194" s="38"/>
    </row>
    <row r="10195" spans="1:23" x14ac:dyDescent="0.35">
      <c r="A10195" s="1589">
        <v>74019</v>
      </c>
      <c r="B10195" s="1590">
        <v>0.22</v>
      </c>
      <c r="C10195" s="312" t="s">
        <v>9724</v>
      </c>
      <c r="D10195" s="1"/>
      <c r="E10195" s="986" t="s">
        <v>9583</v>
      </c>
      <c r="F10195" s="3"/>
      <c r="O10195"/>
      <c r="P10195"/>
      <c r="Q10195"/>
      <c r="U10195" s="969"/>
      <c r="V10195" s="38"/>
      <c r="W10195" s="38"/>
    </row>
    <row r="10196" spans="1:23" x14ac:dyDescent="0.35">
      <c r="A10196" s="1589">
        <v>74019</v>
      </c>
      <c r="B10196" s="1590">
        <v>0.22</v>
      </c>
      <c r="C10196" s="312" t="s">
        <v>9725</v>
      </c>
      <c r="D10196" s="1"/>
      <c r="E10196" s="986" t="s">
        <v>9583</v>
      </c>
      <c r="F10196" s="3"/>
      <c r="O10196"/>
      <c r="P10196"/>
      <c r="Q10196"/>
      <c r="U10196" s="969"/>
      <c r="V10196" s="38"/>
      <c r="W10196" s="38"/>
    </row>
    <row r="10197" spans="1:23" x14ac:dyDescent="0.35">
      <c r="A10197" s="1589">
        <v>74021</v>
      </c>
      <c r="B10197" s="1590">
        <v>0.26</v>
      </c>
      <c r="C10197" s="312" t="s">
        <v>9741</v>
      </c>
      <c r="D10197" s="1"/>
      <c r="E10197" s="986" t="s">
        <v>9583</v>
      </c>
      <c r="F10197" s="3"/>
      <c r="O10197"/>
      <c r="P10197"/>
      <c r="Q10197"/>
      <c r="U10197" s="969"/>
      <c r="V10197" s="38"/>
      <c r="W10197" s="38"/>
    </row>
    <row r="10198" spans="1:23" x14ac:dyDescent="0.35">
      <c r="A10198" s="1589">
        <v>74021</v>
      </c>
      <c r="B10198" s="1590">
        <v>0.26</v>
      </c>
      <c r="C10198" s="312" t="s">
        <v>9742</v>
      </c>
      <c r="D10198" s="1"/>
      <c r="E10198" s="986" t="s">
        <v>9583</v>
      </c>
      <c r="F10198" s="3"/>
      <c r="O10198"/>
      <c r="P10198"/>
      <c r="Q10198"/>
      <c r="U10198" s="969"/>
      <c r="V10198" s="38"/>
      <c r="W10198" s="38"/>
    </row>
    <row r="10199" spans="1:23" x14ac:dyDescent="0.35">
      <c r="A10199" s="1589">
        <v>74022</v>
      </c>
      <c r="B10199" s="1590">
        <v>0.31</v>
      </c>
      <c r="C10199" s="312" t="s">
        <v>322</v>
      </c>
      <c r="D10199" s="1"/>
      <c r="E10199" s="986" t="s">
        <v>9583</v>
      </c>
      <c r="F10199" s="3"/>
      <c r="O10199"/>
      <c r="P10199"/>
      <c r="Q10199"/>
      <c r="U10199" s="969"/>
      <c r="V10199" s="38"/>
      <c r="W10199" s="38"/>
    </row>
    <row r="10200" spans="1:23" x14ac:dyDescent="0.35">
      <c r="A10200" s="1589">
        <v>74022</v>
      </c>
      <c r="B10200" s="1590">
        <v>0.31</v>
      </c>
      <c r="C10200" s="312" t="s">
        <v>9760</v>
      </c>
      <c r="D10200" s="1"/>
      <c r="E10200" s="986" t="s">
        <v>9583</v>
      </c>
      <c r="F10200" s="3"/>
      <c r="O10200"/>
      <c r="P10200"/>
      <c r="Q10200"/>
      <c r="U10200" s="969"/>
      <c r="V10200" s="38"/>
      <c r="W10200" s="38"/>
    </row>
    <row r="10201" spans="1:23" x14ac:dyDescent="0.35">
      <c r="A10201" s="1589">
        <v>74150</v>
      </c>
      <c r="B10201" s="1590">
        <v>1.1599999999999999</v>
      </c>
      <c r="C10201" s="290" t="s">
        <v>6788</v>
      </c>
      <c r="D10201" s="1"/>
      <c r="E10201" s="986" t="s">
        <v>9583</v>
      </c>
      <c r="F10201" s="3"/>
      <c r="O10201"/>
      <c r="P10201"/>
      <c r="Q10201"/>
      <c r="U10201" s="969"/>
      <c r="V10201" s="38"/>
      <c r="W10201" s="38"/>
    </row>
    <row r="10202" spans="1:23" x14ac:dyDescent="0.35">
      <c r="A10202" s="1589">
        <v>74150</v>
      </c>
      <c r="B10202" s="1590">
        <v>1.1599999999999999</v>
      </c>
      <c r="C10202" s="290" t="s">
        <v>9969</v>
      </c>
      <c r="D10202" s="1"/>
      <c r="E10202" s="986" t="s">
        <v>9583</v>
      </c>
      <c r="F10202" s="3"/>
      <c r="O10202"/>
      <c r="P10202"/>
      <c r="Q10202"/>
      <c r="U10202" s="969"/>
      <c r="V10202" s="38"/>
      <c r="W10202" s="38"/>
    </row>
    <row r="10203" spans="1:23" x14ac:dyDescent="0.35">
      <c r="A10203" s="1589">
        <v>74160</v>
      </c>
      <c r="B10203" s="1590">
        <v>1.24</v>
      </c>
      <c r="C10203" s="290" t="s">
        <v>6822</v>
      </c>
      <c r="D10203" s="1"/>
      <c r="E10203" s="986" t="s">
        <v>9583</v>
      </c>
      <c r="F10203" s="3"/>
      <c r="O10203"/>
      <c r="P10203"/>
      <c r="Q10203"/>
      <c r="U10203" s="969"/>
      <c r="V10203" s="38"/>
      <c r="W10203" s="38"/>
    </row>
    <row r="10204" spans="1:23" x14ac:dyDescent="0.35">
      <c r="A10204" s="1589">
        <v>74170</v>
      </c>
      <c r="B10204" s="1590">
        <v>1.37</v>
      </c>
      <c r="C10204" s="290" t="s">
        <v>10087</v>
      </c>
      <c r="E10204" s="986" t="s">
        <v>9583</v>
      </c>
      <c r="F10204" s="3"/>
      <c r="O10204"/>
      <c r="P10204"/>
      <c r="Q10204"/>
      <c r="U10204" s="969"/>
      <c r="V10204" s="38"/>
      <c r="W10204" s="38"/>
    </row>
    <row r="10205" spans="1:23" x14ac:dyDescent="0.35">
      <c r="A10205" s="1591">
        <v>74170</v>
      </c>
      <c r="B10205" s="1592">
        <v>1.37</v>
      </c>
      <c r="C10205" s="1593" t="s">
        <v>866</v>
      </c>
      <c r="D10205" s="38"/>
      <c r="E10205" s="986" t="s">
        <v>9583</v>
      </c>
      <c r="F10205" s="3"/>
      <c r="O10205"/>
      <c r="P10205"/>
      <c r="Q10205"/>
      <c r="U10205" s="969"/>
      <c r="V10205" s="38"/>
      <c r="W10205" s="38"/>
    </row>
    <row r="10206" spans="1:23" x14ac:dyDescent="0.35">
      <c r="A10206" s="1591">
        <v>74170</v>
      </c>
      <c r="B10206" s="1592">
        <v>1.37</v>
      </c>
      <c r="C10206" s="1593" t="s">
        <v>867</v>
      </c>
      <c r="D10206" s="38"/>
      <c r="E10206" s="986" t="s">
        <v>9583</v>
      </c>
      <c r="F10206" s="3"/>
      <c r="O10206"/>
      <c r="P10206"/>
      <c r="Q10206"/>
      <c r="U10206" s="969"/>
      <c r="V10206" s="38"/>
      <c r="W10206" s="38"/>
    </row>
    <row r="10207" spans="1:23" x14ac:dyDescent="0.35">
      <c r="A10207" s="1591">
        <v>74170</v>
      </c>
      <c r="B10207" s="1592">
        <v>1.37</v>
      </c>
      <c r="C10207" s="1593" t="s">
        <v>868</v>
      </c>
      <c r="D10207" s="1"/>
      <c r="E10207" s="986" t="s">
        <v>9583</v>
      </c>
      <c r="F10207" s="3"/>
      <c r="O10207"/>
      <c r="P10207"/>
      <c r="Q10207"/>
      <c r="U10207" s="969"/>
      <c r="V10207" s="38"/>
      <c r="W10207" s="38"/>
    </row>
    <row r="10208" spans="1:23" x14ac:dyDescent="0.35">
      <c r="A10208" s="1591">
        <v>74170</v>
      </c>
      <c r="B10208" s="1592">
        <v>1.37</v>
      </c>
      <c r="C10208" s="1593" t="s">
        <v>869</v>
      </c>
      <c r="D10208" s="1"/>
      <c r="E10208" s="986" t="s">
        <v>9583</v>
      </c>
      <c r="F10208" s="3"/>
      <c r="O10208"/>
      <c r="P10208"/>
      <c r="Q10208"/>
      <c r="U10208" s="969"/>
      <c r="V10208" s="38"/>
      <c r="W10208" s="38"/>
    </row>
    <row r="10209" spans="1:23" x14ac:dyDescent="0.35">
      <c r="A10209" s="1591">
        <v>74170</v>
      </c>
      <c r="B10209" s="1592">
        <v>1.37</v>
      </c>
      <c r="C10209" s="1593" t="s">
        <v>870</v>
      </c>
      <c r="D10209" s="1"/>
      <c r="E10209" s="986" t="s">
        <v>9583</v>
      </c>
      <c r="F10209" s="3"/>
      <c r="O10209"/>
      <c r="P10209"/>
      <c r="Q10209"/>
      <c r="U10209" s="969"/>
      <c r="V10209" s="38"/>
      <c r="W10209" s="38"/>
    </row>
    <row r="10210" spans="1:23" x14ac:dyDescent="0.35">
      <c r="A10210" s="1589">
        <v>74170</v>
      </c>
      <c r="B10210" s="1590">
        <v>1.37</v>
      </c>
      <c r="C10210" s="290" t="s">
        <v>10088</v>
      </c>
      <c r="E10210" s="986" t="s">
        <v>9583</v>
      </c>
      <c r="F10210" s="3"/>
      <c r="O10210"/>
      <c r="P10210"/>
      <c r="Q10210"/>
      <c r="U10210" s="969"/>
      <c r="V10210" s="38"/>
      <c r="W10210" s="38"/>
    </row>
    <row r="10211" spans="1:23" x14ac:dyDescent="0.35">
      <c r="A10211" s="1597">
        <v>74174</v>
      </c>
      <c r="B10211" s="1598">
        <v>2.15</v>
      </c>
      <c r="C10211" s="312" t="s">
        <v>10236</v>
      </c>
      <c r="D10211" s="1"/>
      <c r="E10211" s="986" t="s">
        <v>9583</v>
      </c>
      <c r="F10211" s="3"/>
      <c r="O10211"/>
      <c r="P10211"/>
      <c r="Q10211"/>
      <c r="U10211" s="969"/>
      <c r="V10211" s="38"/>
      <c r="W10211" s="38"/>
    </row>
    <row r="10212" spans="1:23" x14ac:dyDescent="0.35">
      <c r="A10212" s="1589">
        <v>74174</v>
      </c>
      <c r="B10212" s="1590">
        <v>2.15</v>
      </c>
      <c r="C10212" s="312" t="s">
        <v>10237</v>
      </c>
      <c r="D10212" s="1"/>
      <c r="E10212" s="986" t="s">
        <v>9583</v>
      </c>
      <c r="F10212" s="3"/>
      <c r="O10212"/>
      <c r="P10212"/>
      <c r="Q10212"/>
      <c r="U10212" s="969"/>
      <c r="V10212" s="38"/>
      <c r="W10212" s="38"/>
    </row>
    <row r="10213" spans="1:23" x14ac:dyDescent="0.35">
      <c r="A10213" s="1589">
        <v>74175</v>
      </c>
      <c r="B10213" s="1590">
        <v>1.77</v>
      </c>
      <c r="C10213" s="290" t="s">
        <v>10185</v>
      </c>
      <c r="D10213" s="1"/>
      <c r="E10213" s="986" t="s">
        <v>9583</v>
      </c>
      <c r="F10213" s="3"/>
      <c r="O10213"/>
      <c r="P10213"/>
      <c r="Q10213"/>
      <c r="U10213" s="969"/>
      <c r="V10213" s="38"/>
      <c r="W10213" s="38"/>
    </row>
    <row r="10214" spans="1:23" x14ac:dyDescent="0.35">
      <c r="A10214" s="1589">
        <v>74175</v>
      </c>
      <c r="B10214" s="1590">
        <v>1.77</v>
      </c>
      <c r="C10214" s="312" t="s">
        <v>6709</v>
      </c>
      <c r="D10214" s="1"/>
      <c r="E10214" s="986" t="s">
        <v>9583</v>
      </c>
      <c r="F10214" s="3"/>
      <c r="O10214"/>
      <c r="P10214"/>
      <c r="Q10214"/>
      <c r="U10214" s="969"/>
      <c r="V10214" s="38"/>
      <c r="W10214" s="38"/>
    </row>
    <row r="10215" spans="1:23" x14ac:dyDescent="0.35">
      <c r="A10215" s="1589">
        <v>74176</v>
      </c>
      <c r="B10215" s="1590">
        <v>1.7</v>
      </c>
      <c r="C10215" s="312" t="s">
        <v>10160</v>
      </c>
      <c r="D10215" s="1"/>
      <c r="E10215" s="986" t="s">
        <v>9583</v>
      </c>
      <c r="F10215" s="1109"/>
      <c r="O10215"/>
      <c r="P10215"/>
      <c r="Q10215"/>
      <c r="U10215" s="969"/>
      <c r="V10215" s="38"/>
      <c r="W10215" s="38"/>
    </row>
    <row r="10216" spans="1:23" x14ac:dyDescent="0.35">
      <c r="A10216" s="1594">
        <v>74176</v>
      </c>
      <c r="B10216" s="1595">
        <v>1.7</v>
      </c>
      <c r="C10216" s="1596" t="s">
        <v>871</v>
      </c>
      <c r="D10216" s="1"/>
      <c r="E10216" s="986" t="s">
        <v>9583</v>
      </c>
      <c r="F10216" s="3"/>
      <c r="O10216"/>
      <c r="P10216"/>
      <c r="Q10216"/>
      <c r="U10216" s="969"/>
      <c r="V10216" s="38"/>
      <c r="W10216" s="38"/>
    </row>
    <row r="10217" spans="1:23" x14ac:dyDescent="0.35">
      <c r="A10217" s="1589">
        <v>74176</v>
      </c>
      <c r="B10217" s="1590">
        <v>1.7</v>
      </c>
      <c r="C10217" s="312" t="s">
        <v>10161</v>
      </c>
      <c r="D10217" s="1"/>
      <c r="E10217" s="986" t="s">
        <v>9583</v>
      </c>
      <c r="F10217" s="3"/>
      <c r="O10217"/>
      <c r="P10217"/>
      <c r="Q10217"/>
      <c r="U10217" s="969"/>
      <c r="V10217" s="38"/>
      <c r="W10217" s="38"/>
    </row>
    <row r="10218" spans="1:23" x14ac:dyDescent="0.35">
      <c r="A10218" s="1589">
        <v>74177</v>
      </c>
      <c r="B10218" s="1590">
        <v>1.77</v>
      </c>
      <c r="C10218" s="312" t="s">
        <v>10186</v>
      </c>
      <c r="D10218" s="1"/>
      <c r="E10218" s="986" t="s">
        <v>9583</v>
      </c>
      <c r="F10218" s="3"/>
      <c r="O10218"/>
      <c r="P10218"/>
      <c r="Q10218"/>
      <c r="U10218" s="969"/>
      <c r="V10218" s="38"/>
      <c r="W10218" s="38"/>
    </row>
    <row r="10219" spans="1:23" x14ac:dyDescent="0.35">
      <c r="A10219" s="1589">
        <v>74177</v>
      </c>
      <c r="B10219" s="1590">
        <v>1.77</v>
      </c>
      <c r="C10219" s="312" t="s">
        <v>10187</v>
      </c>
      <c r="D10219" s="1"/>
      <c r="E10219" s="986" t="s">
        <v>9583</v>
      </c>
      <c r="F10219" s="3"/>
      <c r="O10219"/>
      <c r="P10219"/>
      <c r="Q10219"/>
      <c r="U10219" s="969"/>
      <c r="V10219" s="38"/>
      <c r="W10219" s="38"/>
    </row>
    <row r="10220" spans="1:23" x14ac:dyDescent="0.35">
      <c r="A10220" s="1591">
        <v>74177</v>
      </c>
      <c r="B10220" s="1592">
        <v>1.77</v>
      </c>
      <c r="C10220" s="1593" t="s">
        <v>872</v>
      </c>
      <c r="D10220" s="1"/>
      <c r="E10220" s="986" t="s">
        <v>9583</v>
      </c>
      <c r="F10220" s="3"/>
      <c r="O10220"/>
      <c r="P10220"/>
      <c r="Q10220"/>
      <c r="U10220" s="969"/>
      <c r="V10220" s="38"/>
      <c r="W10220" s="38"/>
    </row>
    <row r="10221" spans="1:23" x14ac:dyDescent="0.35">
      <c r="A10221" s="1589">
        <v>74178</v>
      </c>
      <c r="B10221" s="1590">
        <v>1.96</v>
      </c>
      <c r="C10221" s="312" t="s">
        <v>10192</v>
      </c>
      <c r="D10221" s="1"/>
      <c r="E10221" s="986" t="s">
        <v>9583</v>
      </c>
      <c r="F10221" s="3"/>
      <c r="O10221"/>
      <c r="P10221"/>
      <c r="Q10221"/>
      <c r="U10221" s="969"/>
      <c r="V10221" s="38"/>
      <c r="W10221" s="38"/>
    </row>
    <row r="10222" spans="1:23" x14ac:dyDescent="0.35">
      <c r="A10222" s="1589">
        <v>74178</v>
      </c>
      <c r="B10222" s="1590">
        <v>1.96</v>
      </c>
      <c r="C10222" s="312" t="s">
        <v>1220</v>
      </c>
      <c r="D10222" s="1"/>
      <c r="E10222" s="986" t="s">
        <v>9583</v>
      </c>
      <c r="F10222" s="3"/>
      <c r="O10222"/>
      <c r="P10222"/>
      <c r="Q10222"/>
      <c r="U10222" s="969"/>
      <c r="V10222" s="38"/>
      <c r="W10222" s="38"/>
    </row>
    <row r="10223" spans="1:23" x14ac:dyDescent="0.35">
      <c r="A10223" s="1589">
        <v>74181</v>
      </c>
      <c r="B10223" s="1590">
        <v>1.42</v>
      </c>
      <c r="C10223" s="312" t="s">
        <v>10094</v>
      </c>
      <c r="D10223" s="1"/>
      <c r="E10223" s="986" t="s">
        <v>9583</v>
      </c>
      <c r="F10223" s="3"/>
      <c r="O10223"/>
      <c r="P10223"/>
      <c r="Q10223"/>
      <c r="U10223" s="969"/>
      <c r="V10223" s="38"/>
      <c r="W10223" s="38"/>
    </row>
    <row r="10224" spans="1:23" x14ac:dyDescent="0.35">
      <c r="A10224" s="1589">
        <v>74181</v>
      </c>
      <c r="B10224" s="1590">
        <v>1.42</v>
      </c>
      <c r="C10224" s="312" t="s">
        <v>5374</v>
      </c>
      <c r="D10224" s="1"/>
      <c r="E10224" s="986" t="s">
        <v>9583</v>
      </c>
      <c r="O10224"/>
      <c r="P10224"/>
      <c r="Q10224"/>
      <c r="U10224" s="969"/>
      <c r="V10224" s="38"/>
      <c r="W10224" s="38"/>
    </row>
    <row r="10225" spans="1:23" x14ac:dyDescent="0.35">
      <c r="A10225" s="1589">
        <v>74182</v>
      </c>
      <c r="B10225" s="1590">
        <v>1.69</v>
      </c>
      <c r="C10225" s="312" t="s">
        <v>1205</v>
      </c>
      <c r="D10225" s="1"/>
      <c r="E10225" s="986" t="s">
        <v>9583</v>
      </c>
      <c r="F10225" s="3"/>
      <c r="O10225"/>
      <c r="P10225"/>
      <c r="Q10225"/>
      <c r="U10225" s="969"/>
      <c r="V10225" s="38"/>
      <c r="W10225" s="38"/>
    </row>
    <row r="10226" spans="1:23" x14ac:dyDescent="0.35">
      <c r="A10226" s="1589">
        <v>74182</v>
      </c>
      <c r="B10226" s="1590">
        <v>1.69</v>
      </c>
      <c r="C10226" s="312" t="s">
        <v>2585</v>
      </c>
      <c r="E10226" s="986" t="s">
        <v>9583</v>
      </c>
      <c r="F10226" s="3"/>
      <c r="O10226"/>
      <c r="P10226"/>
      <c r="Q10226"/>
      <c r="U10226" s="969"/>
      <c r="V10226" s="38"/>
      <c r="W10226" s="38"/>
    </row>
    <row r="10227" spans="1:23" x14ac:dyDescent="0.35">
      <c r="A10227" s="1589">
        <v>74183</v>
      </c>
      <c r="B10227" s="1590">
        <v>2.15</v>
      </c>
      <c r="C10227" s="312" t="s">
        <v>1258</v>
      </c>
      <c r="D10227" s="1"/>
      <c r="E10227" s="986" t="s">
        <v>9583</v>
      </c>
      <c r="O10227"/>
      <c r="P10227"/>
      <c r="Q10227"/>
      <c r="U10227" s="969"/>
      <c r="V10227" s="38"/>
      <c r="W10227" s="38"/>
    </row>
    <row r="10228" spans="1:23" x14ac:dyDescent="0.35">
      <c r="A10228" s="1589">
        <v>74183</v>
      </c>
      <c r="B10228" s="1590">
        <v>2.15</v>
      </c>
      <c r="C10228" s="312" t="s">
        <v>6728</v>
      </c>
      <c r="D10228" s="1"/>
      <c r="E10228" s="986" t="s">
        <v>9583</v>
      </c>
      <c r="O10228"/>
      <c r="P10228"/>
      <c r="Q10228"/>
      <c r="U10228" s="969"/>
      <c r="V10228" s="38"/>
      <c r="W10228" s="38"/>
    </row>
    <row r="10229" spans="1:23" x14ac:dyDescent="0.35">
      <c r="A10229" s="1589">
        <v>74185</v>
      </c>
      <c r="B10229" s="1590">
        <v>1.76</v>
      </c>
      <c r="C10229" s="312" t="s">
        <v>10172</v>
      </c>
      <c r="D10229" s="1"/>
      <c r="E10229" s="986" t="s">
        <v>9583</v>
      </c>
      <c r="F10229" s="3"/>
      <c r="O10229"/>
      <c r="P10229"/>
      <c r="Q10229"/>
      <c r="U10229" s="969"/>
      <c r="V10229" s="38"/>
      <c r="W10229" s="38"/>
    </row>
    <row r="10230" spans="1:23" x14ac:dyDescent="0.35">
      <c r="A10230" s="1589">
        <v>74185</v>
      </c>
      <c r="B10230" s="1590">
        <v>1.76</v>
      </c>
      <c r="C10230" s="312" t="s">
        <v>5408</v>
      </c>
      <c r="D10230" s="1"/>
      <c r="E10230" s="986" t="s">
        <v>9583</v>
      </c>
      <c r="F10230" s="3"/>
      <c r="O10230"/>
      <c r="P10230"/>
      <c r="Q10230"/>
      <c r="U10230" s="969"/>
      <c r="V10230" s="38"/>
      <c r="W10230" s="38"/>
    </row>
    <row r="10231" spans="1:23" x14ac:dyDescent="0.35">
      <c r="A10231" s="1589">
        <v>74220</v>
      </c>
      <c r="B10231" s="1590">
        <v>0.59</v>
      </c>
      <c r="C10231" s="312" t="s">
        <v>9829</v>
      </c>
      <c r="D10231" s="1"/>
      <c r="E10231" s="986" t="s">
        <v>9583</v>
      </c>
      <c r="F10231" s="3"/>
      <c r="O10231"/>
      <c r="P10231"/>
      <c r="Q10231"/>
      <c r="U10231" s="969"/>
      <c r="V10231" s="38"/>
      <c r="W10231" s="38"/>
    </row>
    <row r="10232" spans="1:23" x14ac:dyDescent="0.35">
      <c r="A10232" s="1589">
        <v>74220</v>
      </c>
      <c r="B10232" s="1590">
        <v>0.59</v>
      </c>
      <c r="C10232" s="312" t="s">
        <v>9830</v>
      </c>
      <c r="D10232" s="1"/>
      <c r="E10232" s="986" t="s">
        <v>9583</v>
      </c>
      <c r="F10232" s="3"/>
      <c r="O10232"/>
      <c r="P10232"/>
      <c r="Q10232"/>
      <c r="U10232" s="969"/>
      <c r="V10232" s="38"/>
      <c r="W10232" s="38"/>
    </row>
    <row r="10233" spans="1:23" x14ac:dyDescent="0.35">
      <c r="A10233" s="1589">
        <v>74221</v>
      </c>
      <c r="B10233" s="1590">
        <v>0.68</v>
      </c>
      <c r="C10233" s="312" t="s">
        <v>9844</v>
      </c>
      <c r="D10233" s="1"/>
      <c r="E10233" s="986" t="s">
        <v>9583</v>
      </c>
      <c r="F10233" s="3"/>
      <c r="O10233"/>
      <c r="P10233"/>
      <c r="Q10233"/>
      <c r="U10233" s="969"/>
      <c r="V10233" s="38"/>
      <c r="W10233" s="38"/>
    </row>
    <row r="10234" spans="1:23" x14ac:dyDescent="0.35">
      <c r="A10234" s="1589">
        <v>74230</v>
      </c>
      <c r="B10234" s="1590">
        <v>0.52</v>
      </c>
      <c r="C10234" s="312" t="s">
        <v>9810</v>
      </c>
      <c r="D10234" s="1"/>
      <c r="E10234" s="986" t="s">
        <v>9583</v>
      </c>
      <c r="F10234" s="3"/>
      <c r="O10234"/>
      <c r="P10234"/>
      <c r="Q10234"/>
      <c r="U10234" s="969"/>
      <c r="V10234" s="38"/>
      <c r="W10234" s="38"/>
    </row>
    <row r="10235" spans="1:23" x14ac:dyDescent="0.35">
      <c r="A10235" s="1589">
        <v>74230</v>
      </c>
      <c r="B10235" s="1590">
        <v>0.52</v>
      </c>
      <c r="C10235" s="312" t="s">
        <v>9811</v>
      </c>
      <c r="D10235" s="1"/>
      <c r="E10235" s="986" t="s">
        <v>9583</v>
      </c>
      <c r="F10235" s="3"/>
      <c r="O10235"/>
      <c r="P10235"/>
      <c r="Q10235"/>
      <c r="U10235" s="969"/>
      <c r="V10235" s="38"/>
      <c r="W10235" s="38"/>
    </row>
    <row r="10236" spans="1:23" x14ac:dyDescent="0.35">
      <c r="A10236" s="1589">
        <v>74230</v>
      </c>
      <c r="B10236" s="1590">
        <v>0.52</v>
      </c>
      <c r="C10236" s="312" t="s">
        <v>9812</v>
      </c>
      <c r="D10236" s="1"/>
      <c r="E10236" s="986" t="s">
        <v>9583</v>
      </c>
      <c r="F10236" s="3"/>
      <c r="O10236"/>
      <c r="P10236"/>
      <c r="Q10236"/>
      <c r="U10236" s="969"/>
      <c r="V10236" s="38"/>
      <c r="W10236" s="38"/>
    </row>
    <row r="10237" spans="1:23" x14ac:dyDescent="0.35">
      <c r="A10237" s="1589">
        <v>74240</v>
      </c>
      <c r="B10237" s="1590">
        <v>0.78</v>
      </c>
      <c r="C10237" s="312" t="s">
        <v>9868</v>
      </c>
      <c r="D10237" s="1"/>
      <c r="E10237" s="986" t="s">
        <v>9583</v>
      </c>
      <c r="F10237" s="3"/>
      <c r="O10237"/>
      <c r="P10237"/>
      <c r="Q10237"/>
      <c r="U10237" s="969"/>
      <c r="V10237" s="38"/>
      <c r="W10237" s="38"/>
    </row>
    <row r="10238" spans="1:23" x14ac:dyDescent="0.35">
      <c r="A10238" s="1589">
        <v>74240</v>
      </c>
      <c r="B10238" s="1590">
        <v>0.78</v>
      </c>
      <c r="C10238" s="312" t="s">
        <v>9869</v>
      </c>
      <c r="D10238" s="1"/>
      <c r="E10238" s="986" t="s">
        <v>9583</v>
      </c>
      <c r="F10238" s="3"/>
      <c r="O10238"/>
      <c r="P10238"/>
      <c r="Q10238"/>
      <c r="U10238" s="969"/>
      <c r="V10238" s="38"/>
      <c r="W10238" s="38"/>
    </row>
    <row r="10239" spans="1:23" x14ac:dyDescent="0.35">
      <c r="A10239" s="1589">
        <v>74246</v>
      </c>
      <c r="B10239" s="1590">
        <v>0.88</v>
      </c>
      <c r="C10239" s="312" t="s">
        <v>9886</v>
      </c>
      <c r="D10239" s="1"/>
      <c r="E10239" s="986" t="s">
        <v>9583</v>
      </c>
      <c r="F10239" s="3"/>
      <c r="O10239"/>
      <c r="P10239"/>
      <c r="Q10239"/>
      <c r="U10239" s="969"/>
      <c r="V10239" s="38"/>
      <c r="W10239" s="38"/>
    </row>
    <row r="10240" spans="1:23" x14ac:dyDescent="0.35">
      <c r="A10240" s="1589">
        <v>74246</v>
      </c>
      <c r="B10240" s="1590">
        <v>0.88</v>
      </c>
      <c r="C10240" s="312" t="s">
        <v>9887</v>
      </c>
      <c r="D10240" s="1"/>
      <c r="E10240" s="986" t="s">
        <v>9583</v>
      </c>
      <c r="F10240" s="3"/>
      <c r="O10240"/>
      <c r="P10240"/>
      <c r="Q10240"/>
      <c r="U10240" s="969"/>
      <c r="V10240" s="38"/>
      <c r="W10240" s="38"/>
    </row>
    <row r="10241" spans="1:23" x14ac:dyDescent="0.35">
      <c r="A10241" s="1589">
        <v>74248</v>
      </c>
      <c r="B10241" s="1590">
        <v>0.68</v>
      </c>
      <c r="C10241" s="312" t="s">
        <v>9845</v>
      </c>
      <c r="D10241" s="1"/>
      <c r="E10241" s="986" t="s">
        <v>9583</v>
      </c>
      <c r="F10241" s="3"/>
      <c r="O10241"/>
      <c r="P10241"/>
      <c r="Q10241"/>
      <c r="U10241" s="969"/>
      <c r="V10241" s="38"/>
      <c r="W10241" s="38"/>
    </row>
    <row r="10242" spans="1:23" x14ac:dyDescent="0.35">
      <c r="A10242" s="1589">
        <v>74248</v>
      </c>
      <c r="B10242" s="1590">
        <v>0.68</v>
      </c>
      <c r="C10242" s="290" t="s">
        <v>9846</v>
      </c>
      <c r="D10242" s="1"/>
      <c r="E10242" s="986" t="s">
        <v>9583</v>
      </c>
      <c r="F10242" s="3"/>
      <c r="O10242"/>
      <c r="P10242"/>
      <c r="Q10242"/>
      <c r="U10242" s="969"/>
      <c r="V10242" s="38"/>
      <c r="W10242" s="38"/>
    </row>
    <row r="10243" spans="1:23" x14ac:dyDescent="0.35">
      <c r="A10243" s="1589">
        <v>74250</v>
      </c>
      <c r="B10243" s="1590">
        <v>0.79</v>
      </c>
      <c r="C10243" s="312" t="s">
        <v>9876</v>
      </c>
      <c r="D10243" s="1"/>
      <c r="E10243" s="986" t="s">
        <v>9583</v>
      </c>
      <c r="F10243" s="3"/>
      <c r="O10243"/>
      <c r="P10243"/>
      <c r="Q10243"/>
      <c r="U10243" s="969"/>
      <c r="V10243" s="38"/>
      <c r="W10243" s="38"/>
    </row>
    <row r="10244" spans="1:23" x14ac:dyDescent="0.35">
      <c r="A10244" s="1589">
        <v>74250</v>
      </c>
      <c r="B10244" s="1590">
        <v>0.79</v>
      </c>
      <c r="C10244" s="312" t="s">
        <v>9877</v>
      </c>
      <c r="D10244" s="1"/>
      <c r="E10244" s="986" t="s">
        <v>9583</v>
      </c>
      <c r="F10244" s="3"/>
      <c r="O10244"/>
      <c r="P10244"/>
      <c r="Q10244"/>
      <c r="U10244" s="969"/>
      <c r="V10244" s="38"/>
      <c r="W10244" s="38"/>
    </row>
    <row r="10245" spans="1:23" x14ac:dyDescent="0.35">
      <c r="A10245" s="1589">
        <v>74270</v>
      </c>
      <c r="B10245" s="1590">
        <v>1.01</v>
      </c>
      <c r="C10245" s="312" t="s">
        <v>9394</v>
      </c>
      <c r="D10245" s="1"/>
      <c r="E10245" s="986" t="s">
        <v>9583</v>
      </c>
      <c r="F10245" s="3"/>
      <c r="O10245"/>
      <c r="P10245"/>
      <c r="Q10245"/>
      <c r="U10245" s="969"/>
      <c r="V10245" s="38"/>
      <c r="W10245" s="38"/>
    </row>
    <row r="10246" spans="1:23" x14ac:dyDescent="0.35">
      <c r="A10246" s="1589">
        <v>74270</v>
      </c>
      <c r="B10246" s="1590">
        <v>1.01</v>
      </c>
      <c r="C10246" s="312" t="s">
        <v>9394</v>
      </c>
      <c r="D10246" s="1"/>
      <c r="E10246" s="986" t="s">
        <v>9583</v>
      </c>
      <c r="F10246" s="3"/>
      <c r="O10246"/>
      <c r="P10246"/>
      <c r="Q10246"/>
      <c r="U10246" s="969"/>
      <c r="V10246" s="38"/>
      <c r="W10246" s="38"/>
    </row>
    <row r="10247" spans="1:23" x14ac:dyDescent="0.35">
      <c r="A10247" s="1589">
        <v>74280</v>
      </c>
      <c r="B10247" s="1590">
        <v>1.23</v>
      </c>
      <c r="C10247" s="312" t="s">
        <v>10006</v>
      </c>
      <c r="D10247" s="1"/>
      <c r="E10247" s="986" t="s">
        <v>9583</v>
      </c>
      <c r="F10247" s="3"/>
      <c r="O10247"/>
      <c r="P10247"/>
      <c r="Q10247"/>
      <c r="U10247" s="969"/>
      <c r="V10247" s="38"/>
      <c r="W10247" s="38"/>
    </row>
    <row r="10248" spans="1:23" x14ac:dyDescent="0.35">
      <c r="A10248" s="1589">
        <v>74280</v>
      </c>
      <c r="B10248" s="1590">
        <v>1.23</v>
      </c>
      <c r="C10248" s="312" t="s">
        <v>10007</v>
      </c>
      <c r="D10248" s="1"/>
      <c r="E10248" s="986" t="s">
        <v>9583</v>
      </c>
      <c r="F10248" s="3"/>
      <c r="O10248"/>
      <c r="P10248"/>
      <c r="Q10248"/>
      <c r="U10248" s="969"/>
      <c r="V10248" s="38"/>
      <c r="W10248" s="38"/>
    </row>
    <row r="10249" spans="1:23" x14ac:dyDescent="0.35">
      <c r="A10249" s="1589">
        <v>74290</v>
      </c>
      <c r="B10249" s="1590">
        <v>0.31</v>
      </c>
      <c r="C10249" s="312" t="s">
        <v>9761</v>
      </c>
      <c r="D10249" s="1"/>
      <c r="E10249" s="986" t="s">
        <v>9583</v>
      </c>
      <c r="F10249" s="3"/>
      <c r="O10249"/>
      <c r="P10249"/>
      <c r="Q10249"/>
      <c r="U10249" s="969"/>
      <c r="V10249" s="38"/>
      <c r="W10249" s="38"/>
    </row>
    <row r="10250" spans="1:23" x14ac:dyDescent="0.35">
      <c r="A10250" s="1589">
        <v>74400</v>
      </c>
      <c r="B10250" s="1590">
        <v>0.48</v>
      </c>
      <c r="C10250" s="312" t="s">
        <v>658</v>
      </c>
      <c r="D10250" s="1609"/>
      <c r="E10250" s="986" t="s">
        <v>9583</v>
      </c>
      <c r="F10250" s="3"/>
      <c r="O10250"/>
      <c r="P10250"/>
      <c r="Q10250"/>
      <c r="U10250" s="969"/>
      <c r="V10250" s="38"/>
      <c r="W10250" s="38"/>
    </row>
    <row r="10251" spans="1:23" x14ac:dyDescent="0.35">
      <c r="A10251" s="1589">
        <v>74400</v>
      </c>
      <c r="B10251" s="1590">
        <v>0.48</v>
      </c>
      <c r="C10251" s="312" t="s">
        <v>658</v>
      </c>
      <c r="D10251" s="1"/>
      <c r="E10251" s="986" t="s">
        <v>9583</v>
      </c>
      <c r="F10251" s="3"/>
      <c r="O10251"/>
      <c r="P10251"/>
      <c r="Q10251"/>
      <c r="U10251" s="969"/>
      <c r="V10251" s="38"/>
      <c r="W10251" s="38"/>
    </row>
    <row r="10252" spans="1:23" x14ac:dyDescent="0.35">
      <c r="A10252" s="1589">
        <v>74415</v>
      </c>
      <c r="B10252" s="1590">
        <v>0.48</v>
      </c>
      <c r="C10252" s="312" t="s">
        <v>9796</v>
      </c>
      <c r="D10252" s="1"/>
      <c r="E10252" s="986" t="s">
        <v>9583</v>
      </c>
      <c r="F10252" s="3"/>
      <c r="O10252"/>
      <c r="P10252"/>
      <c r="Q10252"/>
      <c r="U10252" s="969"/>
      <c r="V10252" s="38"/>
      <c r="W10252" s="38"/>
    </row>
    <row r="10253" spans="1:23" x14ac:dyDescent="0.35">
      <c r="A10253" s="1589">
        <v>74420</v>
      </c>
      <c r="B10253" s="1590">
        <v>0.51</v>
      </c>
      <c r="C10253" s="312" t="s">
        <v>2793</v>
      </c>
      <c r="D10253" s="1"/>
      <c r="E10253" s="986" t="s">
        <v>9583</v>
      </c>
      <c r="F10253" s="3"/>
      <c r="O10253"/>
      <c r="P10253"/>
      <c r="Q10253"/>
      <c r="U10253" s="969"/>
      <c r="V10253" s="38"/>
      <c r="W10253" s="38"/>
    </row>
    <row r="10254" spans="1:23" x14ac:dyDescent="0.35">
      <c r="A10254" s="1589">
        <v>74425</v>
      </c>
      <c r="B10254" s="1590">
        <v>0.5</v>
      </c>
      <c r="C10254" s="290" t="s">
        <v>2792</v>
      </c>
      <c r="D10254" s="1"/>
      <c r="E10254" s="986" t="s">
        <v>9583</v>
      </c>
      <c r="F10254" s="3"/>
      <c r="O10254"/>
      <c r="P10254"/>
      <c r="Q10254"/>
      <c r="U10254" s="969"/>
      <c r="V10254" s="38"/>
      <c r="W10254" s="38"/>
    </row>
    <row r="10255" spans="1:23" x14ac:dyDescent="0.35">
      <c r="A10255" s="1589">
        <v>74430</v>
      </c>
      <c r="B10255" s="1590">
        <v>0.31</v>
      </c>
      <c r="C10255" s="290" t="s">
        <v>2776</v>
      </c>
      <c r="D10255" s="1"/>
      <c r="E10255" s="986" t="s">
        <v>9583</v>
      </c>
      <c r="F10255" s="3"/>
      <c r="O10255"/>
      <c r="P10255"/>
      <c r="Q10255"/>
      <c r="U10255" s="969"/>
      <c r="V10255" s="38"/>
      <c r="W10255" s="38"/>
    </row>
    <row r="10256" spans="1:23" x14ac:dyDescent="0.35">
      <c r="A10256" s="1589">
        <v>74455</v>
      </c>
      <c r="B10256" s="1590">
        <v>0.32</v>
      </c>
      <c r="C10256" s="312" t="s">
        <v>8856</v>
      </c>
      <c r="D10256" s="1"/>
      <c r="E10256" s="986" t="s">
        <v>9583</v>
      </c>
      <c r="F10256" s="3"/>
      <c r="O10256"/>
      <c r="P10256"/>
      <c r="Q10256"/>
      <c r="U10256" s="969"/>
      <c r="V10256" s="38"/>
      <c r="W10256" s="38"/>
    </row>
    <row r="10257" spans="1:23" x14ac:dyDescent="0.35">
      <c r="A10257" s="1589">
        <v>74710</v>
      </c>
      <c r="B10257" s="1590" t="e">
        <v>#N/A</v>
      </c>
      <c r="C10257" s="312" t="s">
        <v>2990</v>
      </c>
      <c r="D10257" s="1"/>
      <c r="E10257" s="986" t="s">
        <v>9583</v>
      </c>
      <c r="F10257" s="3"/>
      <c r="O10257"/>
      <c r="P10257"/>
      <c r="Q10257"/>
      <c r="U10257" s="969"/>
      <c r="V10257" s="38"/>
      <c r="W10257" s="38"/>
    </row>
    <row r="10258" spans="1:23" x14ac:dyDescent="0.35">
      <c r="A10258" s="1589">
        <v>74740</v>
      </c>
      <c r="B10258" s="1590">
        <v>0.37</v>
      </c>
      <c r="C10258" s="290" t="s">
        <v>2781</v>
      </c>
      <c r="D10258" s="1"/>
      <c r="E10258" s="986" t="s">
        <v>9583</v>
      </c>
      <c r="F10258" s="3"/>
      <c r="O10258"/>
      <c r="P10258"/>
      <c r="Q10258"/>
      <c r="U10258" s="969"/>
      <c r="V10258" s="38"/>
      <c r="W10258" s="38"/>
    </row>
    <row r="10259" spans="1:23" x14ac:dyDescent="0.35">
      <c r="A10259" s="1589">
        <v>75557</v>
      </c>
      <c r="B10259" s="1590">
        <v>2.29</v>
      </c>
      <c r="C10259" s="312" t="s">
        <v>10248</v>
      </c>
      <c r="D10259" s="1"/>
      <c r="E10259" s="986" t="s">
        <v>9583</v>
      </c>
      <c r="F10259" s="3"/>
      <c r="O10259"/>
      <c r="P10259"/>
      <c r="Q10259"/>
      <c r="U10259" s="969"/>
      <c r="V10259" s="38"/>
      <c r="W10259" s="38"/>
    </row>
    <row r="10260" spans="1:23" x14ac:dyDescent="0.35">
      <c r="A10260" s="1589">
        <v>75571</v>
      </c>
      <c r="B10260" s="1590">
        <v>0.56999999999999995</v>
      </c>
      <c r="C10260" s="312" t="s">
        <v>9821</v>
      </c>
      <c r="E10260" s="986" t="s">
        <v>9583</v>
      </c>
      <c r="F10260" s="3"/>
      <c r="O10260"/>
      <c r="P10260"/>
      <c r="Q10260"/>
      <c r="U10260" s="969"/>
      <c r="V10260" s="38"/>
      <c r="W10260" s="38"/>
    </row>
    <row r="10261" spans="1:23" x14ac:dyDescent="0.35">
      <c r="A10261" s="1601">
        <v>75635</v>
      </c>
      <c r="B10261" s="1602">
        <v>2.34</v>
      </c>
      <c r="C10261" s="725" t="s">
        <v>13381</v>
      </c>
      <c r="D10261" s="1114"/>
      <c r="E10261" s="1603" t="s">
        <v>9583</v>
      </c>
      <c r="F10261" s="3"/>
      <c r="O10261"/>
      <c r="P10261"/>
      <c r="Q10261"/>
      <c r="U10261" s="969"/>
      <c r="V10261" s="38"/>
      <c r="W10261" s="38"/>
    </row>
    <row r="10262" spans="1:23" x14ac:dyDescent="0.35">
      <c r="A10262" s="1589">
        <v>75635</v>
      </c>
      <c r="B10262" s="1590">
        <v>2.34</v>
      </c>
      <c r="C10262" s="312" t="s">
        <v>10250</v>
      </c>
      <c r="D10262" s="1"/>
      <c r="E10262" s="986" t="s">
        <v>9583</v>
      </c>
      <c r="F10262" s="3"/>
      <c r="O10262"/>
      <c r="P10262"/>
      <c r="Q10262"/>
      <c r="U10262" s="969"/>
      <c r="V10262" s="38"/>
      <c r="W10262" s="38"/>
    </row>
    <row r="10263" spans="1:23" x14ac:dyDescent="0.35">
      <c r="A10263" s="1589">
        <v>75635</v>
      </c>
      <c r="B10263" s="1590">
        <v>2.34</v>
      </c>
      <c r="C10263" s="290" t="s">
        <v>2985</v>
      </c>
      <c r="D10263" s="1"/>
      <c r="E10263" s="986" t="s">
        <v>9583</v>
      </c>
      <c r="F10263" s="3"/>
      <c r="O10263"/>
      <c r="P10263"/>
      <c r="Q10263"/>
      <c r="U10263" s="969"/>
      <c r="V10263" s="38"/>
      <c r="W10263" s="38"/>
    </row>
    <row r="10264" spans="1:23" x14ac:dyDescent="0.35">
      <c r="A10264" s="1589">
        <v>75809</v>
      </c>
      <c r="B10264" s="1590">
        <v>0.46</v>
      </c>
      <c r="C10264" s="312" t="s">
        <v>5794</v>
      </c>
      <c r="D10264" s="1"/>
      <c r="E10264" s="986" t="s">
        <v>9583</v>
      </c>
      <c r="F10264" s="3"/>
      <c r="O10264"/>
      <c r="P10264"/>
      <c r="Q10264"/>
      <c r="U10264" s="969"/>
      <c r="V10264" s="38"/>
      <c r="W10264" s="38"/>
    </row>
    <row r="10265" spans="1:23" x14ac:dyDescent="0.35">
      <c r="A10265" s="1597">
        <v>75809</v>
      </c>
      <c r="B10265" s="1598">
        <v>0.46</v>
      </c>
      <c r="C10265" s="312" t="s">
        <v>8871</v>
      </c>
      <c r="D10265" s="1"/>
      <c r="E10265" s="986" t="s">
        <v>9583</v>
      </c>
      <c r="F10265" s="3"/>
      <c r="O10265"/>
      <c r="P10265"/>
      <c r="Q10265"/>
      <c r="U10265" s="969"/>
      <c r="V10265" s="38"/>
      <c r="W10265" s="38"/>
    </row>
    <row r="10266" spans="1:23" x14ac:dyDescent="0.35">
      <c r="A10266" s="1589">
        <v>76000</v>
      </c>
      <c r="B10266" s="1590">
        <v>0.3</v>
      </c>
      <c r="C10266" s="312" t="s">
        <v>9758</v>
      </c>
      <c r="D10266" s="1"/>
      <c r="E10266" s="986" t="s">
        <v>9583</v>
      </c>
      <c r="F10266" s="3"/>
      <c r="O10266"/>
      <c r="P10266"/>
      <c r="Q10266"/>
      <c r="U10266" s="969"/>
      <c r="V10266" s="38"/>
      <c r="W10266" s="38"/>
    </row>
    <row r="10267" spans="1:23" x14ac:dyDescent="0.35">
      <c r="A10267" s="1589">
        <v>76010</v>
      </c>
      <c r="B10267" s="1590">
        <v>0.18</v>
      </c>
      <c r="C10267" s="290" t="s">
        <v>9698</v>
      </c>
      <c r="D10267" s="1"/>
      <c r="E10267" s="986" t="s">
        <v>9583</v>
      </c>
      <c r="F10267" s="3"/>
      <c r="O10267"/>
      <c r="P10267"/>
      <c r="Q10267"/>
      <c r="U10267" s="969"/>
      <c r="V10267" s="38"/>
      <c r="W10267" s="38"/>
    </row>
    <row r="10268" spans="1:23" x14ac:dyDescent="0.35">
      <c r="A10268" s="1589">
        <v>76010</v>
      </c>
      <c r="B10268" s="1590">
        <v>0.18</v>
      </c>
      <c r="C10268" s="312" t="s">
        <v>9699</v>
      </c>
      <c r="D10268" s="1"/>
      <c r="E10268" s="986" t="s">
        <v>9583</v>
      </c>
      <c r="F10268" s="3"/>
      <c r="O10268"/>
      <c r="P10268"/>
      <c r="Q10268"/>
      <c r="U10268" s="969"/>
      <c r="V10268" s="38"/>
      <c r="W10268" s="38"/>
    </row>
    <row r="10269" spans="1:23" x14ac:dyDescent="0.35">
      <c r="A10269" s="1589">
        <v>76080</v>
      </c>
      <c r="B10269" s="1590">
        <v>0.53</v>
      </c>
      <c r="C10269" s="312" t="s">
        <v>6608</v>
      </c>
      <c r="D10269" s="1"/>
      <c r="E10269" s="986" t="s">
        <v>9583</v>
      </c>
      <c r="F10269" s="3"/>
      <c r="O10269"/>
      <c r="P10269"/>
      <c r="Q10269"/>
      <c r="U10269" s="969"/>
      <c r="V10269" s="38"/>
      <c r="W10269" s="38"/>
    </row>
    <row r="10270" spans="1:23" x14ac:dyDescent="0.35">
      <c r="A10270" s="1589">
        <v>76506</v>
      </c>
      <c r="B10270" s="1590">
        <v>0.61</v>
      </c>
      <c r="C10270" s="312" t="s">
        <v>9831</v>
      </c>
      <c r="D10270" s="1"/>
      <c r="E10270" s="986" t="s">
        <v>9583</v>
      </c>
      <c r="F10270" s="3"/>
      <c r="O10270"/>
      <c r="P10270"/>
      <c r="Q10270"/>
      <c r="U10270" s="969"/>
      <c r="V10270" s="38"/>
      <c r="W10270" s="38"/>
    </row>
    <row r="10271" spans="1:23" x14ac:dyDescent="0.35">
      <c r="A10271" s="1589">
        <v>76536</v>
      </c>
      <c r="B10271" s="1590">
        <v>0.55000000000000004</v>
      </c>
      <c r="C10271" s="312" t="s">
        <v>9817</v>
      </c>
      <c r="D10271" s="1"/>
      <c r="E10271" s="986" t="s">
        <v>9583</v>
      </c>
      <c r="O10271"/>
      <c r="P10271"/>
      <c r="Q10271"/>
      <c r="U10271" s="969"/>
      <c r="V10271" s="38"/>
      <c r="W10271" s="38"/>
    </row>
    <row r="10272" spans="1:23" x14ac:dyDescent="0.35">
      <c r="A10272" s="1589">
        <v>76536</v>
      </c>
      <c r="B10272" s="1590">
        <v>0.55000000000000004</v>
      </c>
      <c r="C10272" s="290" t="s">
        <v>9818</v>
      </c>
      <c r="D10272" s="1194"/>
      <c r="E10272" s="986" t="s">
        <v>9583</v>
      </c>
      <c r="O10272"/>
      <c r="P10272"/>
      <c r="Q10272"/>
      <c r="U10272" s="969"/>
      <c r="V10272" s="38"/>
      <c r="W10272" s="38"/>
    </row>
    <row r="10273" spans="1:23" x14ac:dyDescent="0.35">
      <c r="A10273" s="1599">
        <v>76536</v>
      </c>
      <c r="B10273" s="1600">
        <v>0.55000000000000004</v>
      </c>
      <c r="C10273" s="290" t="s">
        <v>9819</v>
      </c>
      <c r="D10273" s="1"/>
      <c r="E10273" s="986" t="s">
        <v>9583</v>
      </c>
      <c r="F10273" s="3"/>
      <c r="O10273"/>
      <c r="P10273"/>
      <c r="Q10273"/>
      <c r="U10273" s="969"/>
      <c r="V10273" s="38"/>
      <c r="W10273" s="38"/>
    </row>
    <row r="10274" spans="1:23" x14ac:dyDescent="0.35">
      <c r="A10274" s="1589">
        <v>76536</v>
      </c>
      <c r="B10274" s="1590">
        <v>0.55000000000000004</v>
      </c>
      <c r="C10274" s="312" t="s">
        <v>1037</v>
      </c>
      <c r="D10274" s="1"/>
      <c r="E10274" s="986" t="s">
        <v>9583</v>
      </c>
      <c r="F10274" s="3"/>
      <c r="O10274"/>
      <c r="P10274"/>
      <c r="Q10274"/>
      <c r="U10274" s="969"/>
      <c r="V10274" s="38"/>
      <c r="W10274" s="38"/>
    </row>
    <row r="10275" spans="1:23" x14ac:dyDescent="0.35">
      <c r="A10275" s="1589">
        <v>76604</v>
      </c>
      <c r="B10275" s="1590">
        <v>0.57999999999999996</v>
      </c>
      <c r="C10275" s="312" t="s">
        <v>1371</v>
      </c>
      <c r="D10275" s="1"/>
      <c r="E10275" s="986" t="s">
        <v>9583</v>
      </c>
      <c r="O10275"/>
      <c r="P10275"/>
      <c r="Q10275"/>
      <c r="U10275" s="969"/>
      <c r="V10275" s="38"/>
      <c r="W10275" s="38"/>
    </row>
    <row r="10276" spans="1:23" x14ac:dyDescent="0.35">
      <c r="A10276" s="1589">
        <v>76604</v>
      </c>
      <c r="B10276" s="1590">
        <v>0.57999999999999996</v>
      </c>
      <c r="C10276" s="312" t="s">
        <v>9825</v>
      </c>
      <c r="D10276" s="1"/>
      <c r="E10276" s="986" t="s">
        <v>9583</v>
      </c>
      <c r="O10276"/>
      <c r="P10276"/>
      <c r="Q10276"/>
      <c r="U10276" s="969"/>
      <c r="V10276" s="38"/>
      <c r="W10276" s="38"/>
    </row>
    <row r="10277" spans="1:23" x14ac:dyDescent="0.35">
      <c r="A10277" s="1589">
        <v>76641</v>
      </c>
      <c r="B10277" s="1590">
        <v>0.71</v>
      </c>
      <c r="C10277" s="290" t="s">
        <v>388</v>
      </c>
      <c r="D10277" s="1"/>
      <c r="E10277" s="986" t="s">
        <v>9583</v>
      </c>
      <c r="F10277" s="3"/>
      <c r="O10277"/>
      <c r="P10277"/>
      <c r="Q10277"/>
      <c r="U10277" s="969"/>
      <c r="V10277" s="38"/>
      <c r="W10277" s="38"/>
    </row>
    <row r="10278" spans="1:23" x14ac:dyDescent="0.35">
      <c r="A10278" s="1589">
        <v>76641</v>
      </c>
      <c r="B10278" s="1590">
        <v>0.71</v>
      </c>
      <c r="C10278" s="290" t="s">
        <v>389</v>
      </c>
      <c r="E10278" s="986" t="s">
        <v>9583</v>
      </c>
      <c r="F10278" s="3"/>
      <c r="O10278"/>
      <c r="P10278"/>
      <c r="Q10278"/>
      <c r="U10278" s="969"/>
      <c r="V10278" s="38"/>
      <c r="W10278" s="38"/>
    </row>
    <row r="10279" spans="1:23" x14ac:dyDescent="0.35">
      <c r="A10279" s="1589">
        <v>76641</v>
      </c>
      <c r="B10279" s="1590">
        <v>0.71</v>
      </c>
      <c r="C10279" s="312" t="s">
        <v>6298</v>
      </c>
      <c r="D10279" s="1"/>
      <c r="E10279" s="986" t="s">
        <v>9583</v>
      </c>
      <c r="F10279" s="3"/>
      <c r="O10279"/>
      <c r="P10279"/>
      <c r="Q10279"/>
      <c r="U10279" s="969"/>
      <c r="V10279" s="38"/>
      <c r="W10279" s="38"/>
    </row>
    <row r="10280" spans="1:23" x14ac:dyDescent="0.35">
      <c r="A10280" s="1589">
        <v>76641</v>
      </c>
      <c r="B10280" s="1590">
        <v>0.71</v>
      </c>
      <c r="C10280" s="312" t="s">
        <v>6299</v>
      </c>
      <c r="D10280" s="1"/>
      <c r="E10280" s="986" t="s">
        <v>9583</v>
      </c>
      <c r="F10280" s="3"/>
      <c r="O10280"/>
      <c r="P10280"/>
      <c r="Q10280"/>
      <c r="U10280" s="969"/>
      <c r="V10280" s="38"/>
      <c r="W10280" s="38"/>
    </row>
    <row r="10281" spans="1:23" x14ac:dyDescent="0.35">
      <c r="A10281" s="1589">
        <v>76642</v>
      </c>
      <c r="B10281" s="1590">
        <v>0.66</v>
      </c>
      <c r="C10281" s="290" t="s">
        <v>9833</v>
      </c>
      <c r="D10281" s="38"/>
      <c r="E10281" s="986" t="s">
        <v>9583</v>
      </c>
      <c r="F10281" s="3"/>
      <c r="O10281"/>
      <c r="P10281"/>
      <c r="Q10281"/>
      <c r="U10281" s="969"/>
      <c r="V10281" s="38"/>
      <c r="W10281" s="38"/>
    </row>
    <row r="10282" spans="1:23" x14ac:dyDescent="0.35">
      <c r="A10282" s="1589">
        <v>76642</v>
      </c>
      <c r="B10282" s="1590">
        <v>0.66</v>
      </c>
      <c r="C10282" s="290" t="s">
        <v>9834</v>
      </c>
      <c r="D10282" s="1"/>
      <c r="E10282" s="986" t="s">
        <v>9583</v>
      </c>
      <c r="O10282"/>
      <c r="P10282"/>
      <c r="Q10282"/>
      <c r="U10282" s="969"/>
      <c r="V10282" s="38"/>
      <c r="W10282" s="38"/>
    </row>
    <row r="10283" spans="1:23" x14ac:dyDescent="0.35">
      <c r="A10283" s="1589">
        <v>76642</v>
      </c>
      <c r="B10283" s="1590">
        <v>0.66</v>
      </c>
      <c r="C10283" s="312" t="s">
        <v>1049</v>
      </c>
      <c r="D10283" s="1"/>
      <c r="E10283" s="986" t="s">
        <v>9583</v>
      </c>
      <c r="O10283"/>
      <c r="P10283"/>
      <c r="Q10283"/>
      <c r="U10283" s="969"/>
      <c r="V10283" s="38"/>
      <c r="W10283" s="38"/>
    </row>
    <row r="10284" spans="1:23" x14ac:dyDescent="0.35">
      <c r="A10284" s="1589">
        <v>76642</v>
      </c>
      <c r="B10284" s="1590">
        <v>0.66</v>
      </c>
      <c r="C10284" s="290" t="s">
        <v>1050</v>
      </c>
      <c r="D10284" s="1"/>
      <c r="E10284" s="986" t="s">
        <v>9583</v>
      </c>
      <c r="F10284" s="3"/>
      <c r="O10284"/>
      <c r="P10284"/>
      <c r="Q10284"/>
      <c r="U10284" s="969"/>
      <c r="V10284" s="38"/>
      <c r="W10284" s="38"/>
    </row>
    <row r="10285" spans="1:23" x14ac:dyDescent="0.35">
      <c r="A10285" s="1597">
        <v>76700</v>
      </c>
      <c r="B10285" s="1598">
        <v>0.79</v>
      </c>
      <c r="C10285" s="312" t="s">
        <v>9878</v>
      </c>
      <c r="E10285" s="986" t="s">
        <v>9583</v>
      </c>
      <c r="F10285" s="3"/>
      <c r="O10285"/>
      <c r="P10285"/>
      <c r="Q10285"/>
      <c r="U10285" s="969"/>
      <c r="V10285" s="38"/>
      <c r="W10285" s="38"/>
    </row>
    <row r="10286" spans="1:23" x14ac:dyDescent="0.35">
      <c r="A10286" s="1589">
        <v>76700</v>
      </c>
      <c r="B10286" s="1590">
        <v>0.79</v>
      </c>
      <c r="C10286" s="312" t="s">
        <v>689</v>
      </c>
      <c r="E10286" s="986" t="s">
        <v>9583</v>
      </c>
      <c r="F10286" s="3"/>
      <c r="O10286"/>
      <c r="P10286"/>
      <c r="Q10286"/>
      <c r="U10286" s="969"/>
      <c r="V10286" s="38"/>
      <c r="W10286" s="38"/>
    </row>
    <row r="10287" spans="1:23" x14ac:dyDescent="0.35">
      <c r="A10287" s="1589">
        <v>76705</v>
      </c>
      <c r="B10287" s="1590">
        <v>0.57999999999999996</v>
      </c>
      <c r="C10287" s="290" t="s">
        <v>9826</v>
      </c>
      <c r="D10287" s="1"/>
      <c r="E10287" s="986" t="s">
        <v>9583</v>
      </c>
      <c r="F10287" s="3"/>
      <c r="O10287"/>
      <c r="P10287"/>
      <c r="Q10287"/>
      <c r="U10287" s="969"/>
      <c r="V10287" s="38"/>
      <c r="W10287" s="38"/>
    </row>
    <row r="10288" spans="1:23" x14ac:dyDescent="0.35">
      <c r="A10288" s="1589">
        <v>76705</v>
      </c>
      <c r="B10288" s="1590">
        <v>0.57999999999999996</v>
      </c>
      <c r="C10288" s="312" t="s">
        <v>667</v>
      </c>
      <c r="D10288" s="1"/>
      <c r="E10288" s="986" t="s">
        <v>9583</v>
      </c>
      <c r="F10288" s="3"/>
      <c r="O10288"/>
      <c r="P10288"/>
      <c r="Q10288"/>
      <c r="U10288" s="969"/>
      <c r="V10288" s="38"/>
      <c r="W10288" s="38"/>
    </row>
    <row r="10289" spans="1:23" x14ac:dyDescent="0.35">
      <c r="A10289" s="1589">
        <v>76705</v>
      </c>
      <c r="B10289" s="1590">
        <v>0.57999999999999996</v>
      </c>
      <c r="C10289" s="312" t="s">
        <v>4391</v>
      </c>
      <c r="D10289" s="1"/>
      <c r="E10289" s="986" t="s">
        <v>9583</v>
      </c>
      <c r="F10289" s="3"/>
      <c r="O10289"/>
      <c r="P10289"/>
      <c r="Q10289"/>
      <c r="U10289" s="969"/>
      <c r="V10289" s="38"/>
      <c r="W10289" s="38"/>
    </row>
    <row r="10290" spans="1:23" x14ac:dyDescent="0.35">
      <c r="A10290" s="1589">
        <v>76705</v>
      </c>
      <c r="B10290" s="1590">
        <v>0.57999999999999996</v>
      </c>
      <c r="C10290" s="312" t="s">
        <v>2360</v>
      </c>
      <c r="D10290" s="1"/>
      <c r="E10290" s="986" t="s">
        <v>9583</v>
      </c>
      <c r="F10290" s="3"/>
      <c r="O10290"/>
      <c r="P10290"/>
      <c r="Q10290"/>
      <c r="U10290" s="969"/>
      <c r="V10290" s="38"/>
      <c r="W10290" s="38"/>
    </row>
    <row r="10291" spans="1:23" x14ac:dyDescent="0.35">
      <c r="A10291" s="1589">
        <v>76705</v>
      </c>
      <c r="B10291" s="1590">
        <v>0.57999999999999996</v>
      </c>
      <c r="C10291" s="312" t="s">
        <v>2360</v>
      </c>
      <c r="D10291" s="1"/>
      <c r="E10291" s="986" t="s">
        <v>9583</v>
      </c>
      <c r="F10291" s="3"/>
      <c r="O10291"/>
      <c r="P10291"/>
      <c r="Q10291"/>
      <c r="U10291" s="969"/>
      <c r="V10291" s="38"/>
      <c r="W10291" s="38"/>
    </row>
    <row r="10292" spans="1:23" x14ac:dyDescent="0.35">
      <c r="A10292" s="1589">
        <v>76705</v>
      </c>
      <c r="B10292" s="1590">
        <v>0.57999999999999996</v>
      </c>
      <c r="C10292" s="312" t="s">
        <v>1041</v>
      </c>
      <c r="D10292" s="1"/>
      <c r="E10292" s="986" t="s">
        <v>9583</v>
      </c>
      <c r="F10292" s="3"/>
      <c r="O10292"/>
      <c r="P10292"/>
      <c r="Q10292"/>
      <c r="U10292" s="969"/>
      <c r="V10292" s="38"/>
      <c r="W10292" s="38"/>
    </row>
    <row r="10293" spans="1:23" x14ac:dyDescent="0.35">
      <c r="A10293" s="1589">
        <v>76705</v>
      </c>
      <c r="B10293" s="1590">
        <v>0.57999999999999996</v>
      </c>
      <c r="C10293" s="312" t="s">
        <v>9827</v>
      </c>
      <c r="D10293" s="1"/>
      <c r="E10293" s="986" t="s">
        <v>9583</v>
      </c>
      <c r="F10293" s="3"/>
      <c r="O10293"/>
      <c r="P10293"/>
      <c r="Q10293"/>
      <c r="U10293" s="969"/>
      <c r="V10293" s="38"/>
      <c r="W10293" s="38"/>
    </row>
    <row r="10294" spans="1:23" x14ac:dyDescent="0.35">
      <c r="A10294" s="1589">
        <v>76705</v>
      </c>
      <c r="B10294" s="1590">
        <v>0.57999999999999996</v>
      </c>
      <c r="C10294" s="312" t="s">
        <v>5611</v>
      </c>
      <c r="D10294" s="1"/>
      <c r="E10294" s="986" t="s">
        <v>9583</v>
      </c>
      <c r="F10294" s="3"/>
      <c r="O10294"/>
      <c r="P10294"/>
      <c r="Q10294"/>
      <c r="U10294" s="969"/>
      <c r="V10294" s="38"/>
      <c r="W10294" s="38"/>
    </row>
    <row r="10295" spans="1:23" x14ac:dyDescent="0.35">
      <c r="A10295" s="1589">
        <v>76705</v>
      </c>
      <c r="B10295" s="1590">
        <v>0.57999999999999996</v>
      </c>
      <c r="C10295" s="312" t="s">
        <v>5611</v>
      </c>
      <c r="D10295" s="1"/>
      <c r="E10295" s="986" t="s">
        <v>9583</v>
      </c>
      <c r="F10295" s="3"/>
      <c r="O10295"/>
      <c r="P10295"/>
      <c r="Q10295"/>
      <c r="U10295" s="969"/>
      <c r="V10295" s="38"/>
      <c r="W10295" s="38"/>
    </row>
    <row r="10296" spans="1:23" x14ac:dyDescent="0.35">
      <c r="A10296" s="1589">
        <v>76705</v>
      </c>
      <c r="B10296" s="1590">
        <v>0.57999999999999996</v>
      </c>
      <c r="C10296" s="312" t="s">
        <v>9828</v>
      </c>
      <c r="D10296" s="1"/>
      <c r="E10296" s="986" t="s">
        <v>9583</v>
      </c>
      <c r="F10296" s="3"/>
      <c r="O10296"/>
      <c r="P10296"/>
      <c r="Q10296"/>
      <c r="U10296" s="969"/>
      <c r="V10296" s="38"/>
      <c r="W10296" s="38"/>
    </row>
    <row r="10297" spans="1:23" x14ac:dyDescent="0.35">
      <c r="A10297" s="1589">
        <v>76705</v>
      </c>
      <c r="B10297" s="1590">
        <v>0.57999999999999996</v>
      </c>
      <c r="C10297" s="312" t="s">
        <v>1043</v>
      </c>
      <c r="D10297" s="1"/>
      <c r="E10297" s="986" t="s">
        <v>9583</v>
      </c>
      <c r="F10297" s="3"/>
      <c r="O10297"/>
      <c r="P10297"/>
      <c r="Q10297"/>
      <c r="U10297" s="969"/>
      <c r="V10297" s="38"/>
      <c r="W10297" s="38"/>
    </row>
    <row r="10298" spans="1:23" x14ac:dyDescent="0.35">
      <c r="A10298" s="1589">
        <v>76706</v>
      </c>
      <c r="B10298" s="1590">
        <v>0.54</v>
      </c>
      <c r="C10298" s="290" t="s">
        <v>9814</v>
      </c>
      <c r="D10298" s="1"/>
      <c r="E10298" s="986" t="s">
        <v>9583</v>
      </c>
      <c r="F10298" s="3"/>
      <c r="O10298"/>
      <c r="P10298"/>
      <c r="Q10298"/>
      <c r="U10298" s="969"/>
      <c r="V10298" s="38"/>
      <c r="W10298" s="38"/>
    </row>
    <row r="10299" spans="1:23" x14ac:dyDescent="0.35">
      <c r="A10299" s="1589">
        <v>76706</v>
      </c>
      <c r="B10299" s="1590">
        <v>0.54</v>
      </c>
      <c r="C10299" s="312" t="s">
        <v>9815</v>
      </c>
      <c r="D10299" s="1"/>
      <c r="E10299" s="986" t="s">
        <v>9583</v>
      </c>
      <c r="F10299" s="3"/>
      <c r="O10299"/>
      <c r="P10299"/>
      <c r="Q10299"/>
      <c r="U10299" s="969"/>
      <c r="V10299" s="38"/>
      <c r="W10299" s="38"/>
    </row>
    <row r="10300" spans="1:23" x14ac:dyDescent="0.35">
      <c r="A10300" s="1589">
        <v>76770</v>
      </c>
      <c r="B10300" s="1590">
        <v>0.72</v>
      </c>
      <c r="C10300" s="290" t="s">
        <v>1066</v>
      </c>
      <c r="D10300" s="1"/>
      <c r="E10300" s="986" t="s">
        <v>9583</v>
      </c>
      <c r="F10300" s="3"/>
      <c r="O10300"/>
      <c r="P10300"/>
      <c r="Q10300"/>
      <c r="U10300" s="969"/>
      <c r="V10300" s="38"/>
      <c r="W10300" s="38"/>
    </row>
    <row r="10301" spans="1:23" x14ac:dyDescent="0.35">
      <c r="A10301" s="1589">
        <v>76770</v>
      </c>
      <c r="B10301" s="1590">
        <v>0.72</v>
      </c>
      <c r="C10301" s="312" t="s">
        <v>9849</v>
      </c>
      <c r="D10301" s="1"/>
      <c r="E10301" s="986" t="s">
        <v>9583</v>
      </c>
      <c r="F10301" s="3"/>
      <c r="O10301"/>
      <c r="P10301"/>
      <c r="Q10301"/>
      <c r="U10301" s="969"/>
      <c r="V10301" s="38"/>
      <c r="W10301" s="38"/>
    </row>
    <row r="10302" spans="1:23" x14ac:dyDescent="0.35">
      <c r="A10302" s="1589">
        <v>76770</v>
      </c>
      <c r="B10302" s="1590">
        <v>0.72</v>
      </c>
      <c r="C10302" s="312" t="s">
        <v>9850</v>
      </c>
      <c r="D10302" s="1"/>
      <c r="E10302" s="986" t="s">
        <v>9583</v>
      </c>
      <c r="F10302" s="3"/>
      <c r="O10302"/>
      <c r="P10302"/>
      <c r="Q10302"/>
      <c r="U10302" s="969"/>
      <c r="V10302" s="38"/>
      <c r="W10302" s="38"/>
    </row>
    <row r="10303" spans="1:23" x14ac:dyDescent="0.35">
      <c r="A10303" s="1589">
        <v>76775</v>
      </c>
      <c r="B10303" s="1590">
        <v>0.56999999999999995</v>
      </c>
      <c r="C10303" s="312" t="s">
        <v>9822</v>
      </c>
      <c r="D10303" s="1"/>
      <c r="E10303" s="986" t="s">
        <v>9583</v>
      </c>
      <c r="F10303" s="3"/>
      <c r="O10303"/>
      <c r="P10303"/>
      <c r="Q10303"/>
      <c r="U10303" s="969"/>
      <c r="V10303" s="38"/>
      <c r="W10303" s="38"/>
    </row>
    <row r="10304" spans="1:23" x14ac:dyDescent="0.35">
      <c r="A10304" s="1589">
        <v>76775</v>
      </c>
      <c r="B10304" s="1590">
        <v>0.56999999999999995</v>
      </c>
      <c r="C10304" s="312" t="s">
        <v>1039</v>
      </c>
      <c r="D10304" s="1"/>
      <c r="E10304" s="986" t="s">
        <v>9583</v>
      </c>
      <c r="F10304" s="3"/>
      <c r="O10304"/>
      <c r="P10304"/>
      <c r="Q10304"/>
      <c r="U10304" s="969"/>
      <c r="V10304" s="38"/>
      <c r="W10304" s="38"/>
    </row>
    <row r="10305" spans="1:23" x14ac:dyDescent="0.35">
      <c r="A10305" s="1589">
        <v>76775</v>
      </c>
      <c r="B10305" s="1590">
        <v>0.56999999999999995</v>
      </c>
      <c r="C10305" s="312" t="s">
        <v>9823</v>
      </c>
      <c r="D10305" s="1"/>
      <c r="E10305" s="986" t="s">
        <v>9583</v>
      </c>
      <c r="F10305" s="3"/>
      <c r="O10305"/>
      <c r="P10305"/>
      <c r="Q10305"/>
      <c r="U10305" s="969"/>
      <c r="V10305" s="38"/>
      <c r="W10305" s="38"/>
    </row>
    <row r="10306" spans="1:23" x14ac:dyDescent="0.35">
      <c r="A10306" s="1589">
        <v>76775</v>
      </c>
      <c r="B10306" s="1590">
        <v>0.56999999999999995</v>
      </c>
      <c r="C10306" s="312" t="s">
        <v>9824</v>
      </c>
      <c r="D10306" s="1"/>
      <c r="E10306" s="986" t="s">
        <v>9583</v>
      </c>
      <c r="F10306" s="3"/>
      <c r="O10306"/>
      <c r="P10306"/>
      <c r="Q10306"/>
      <c r="U10306" s="969"/>
      <c r="V10306" s="38"/>
      <c r="W10306" s="38"/>
    </row>
    <row r="10307" spans="1:23" x14ac:dyDescent="0.35">
      <c r="A10307" s="1589">
        <v>76776</v>
      </c>
      <c r="B10307" s="1590">
        <v>0.74</v>
      </c>
      <c r="C10307" s="312" t="s">
        <v>9856</v>
      </c>
      <c r="D10307" s="1"/>
      <c r="E10307" s="986" t="s">
        <v>9583</v>
      </c>
      <c r="F10307" s="3"/>
      <c r="O10307"/>
      <c r="P10307"/>
      <c r="Q10307"/>
      <c r="U10307" s="969"/>
      <c r="V10307" s="38"/>
      <c r="W10307" s="38"/>
    </row>
    <row r="10308" spans="1:23" x14ac:dyDescent="0.35">
      <c r="A10308" s="1589">
        <v>76776</v>
      </c>
      <c r="B10308" s="1590">
        <v>0.74</v>
      </c>
      <c r="C10308" s="312" t="s">
        <v>9857</v>
      </c>
      <c r="D10308" s="1"/>
      <c r="E10308" s="986" t="s">
        <v>9583</v>
      </c>
      <c r="F10308" s="3"/>
      <c r="O10308"/>
      <c r="P10308"/>
      <c r="Q10308"/>
      <c r="U10308" s="969"/>
      <c r="V10308" s="38"/>
      <c r="W10308" s="38"/>
    </row>
    <row r="10309" spans="1:23" x14ac:dyDescent="0.35">
      <c r="A10309" s="1589">
        <v>76776</v>
      </c>
      <c r="B10309" s="1590">
        <v>0.74</v>
      </c>
      <c r="C10309" s="312" t="s">
        <v>9858</v>
      </c>
      <c r="D10309" s="1"/>
      <c r="E10309" s="986" t="s">
        <v>9583</v>
      </c>
      <c r="F10309" s="3"/>
      <c r="O10309"/>
      <c r="P10309"/>
      <c r="Q10309"/>
      <c r="U10309" s="969"/>
      <c r="V10309" s="38"/>
      <c r="W10309" s="38"/>
    </row>
    <row r="10310" spans="1:23" x14ac:dyDescent="0.35">
      <c r="A10310" s="1589">
        <v>76800</v>
      </c>
      <c r="B10310" s="1590">
        <v>1.1000000000000001</v>
      </c>
      <c r="C10310" s="312" t="s">
        <v>4021</v>
      </c>
      <c r="D10310" s="1"/>
      <c r="E10310" s="986" t="s">
        <v>9583</v>
      </c>
      <c r="F10310" s="3"/>
      <c r="O10310"/>
      <c r="P10310"/>
      <c r="Q10310"/>
      <c r="U10310" s="969"/>
      <c r="V10310" s="38"/>
      <c r="W10310" s="38"/>
    </row>
    <row r="10311" spans="1:23" x14ac:dyDescent="0.35">
      <c r="A10311" s="1589">
        <v>76800</v>
      </c>
      <c r="B10311" s="1590">
        <v>1.1000000000000001</v>
      </c>
      <c r="C10311" s="312" t="s">
        <v>8254</v>
      </c>
      <c r="D10311" s="1"/>
      <c r="E10311" s="986" t="s">
        <v>9583</v>
      </c>
      <c r="F10311" s="3"/>
      <c r="O10311"/>
      <c r="P10311"/>
      <c r="Q10311"/>
      <c r="U10311" s="969"/>
      <c r="V10311" s="38"/>
      <c r="W10311" s="38"/>
    </row>
    <row r="10312" spans="1:23" x14ac:dyDescent="0.35">
      <c r="A10312" s="1589">
        <v>76801</v>
      </c>
      <c r="B10312" s="1590">
        <v>0.97</v>
      </c>
      <c r="C10312" s="312" t="s">
        <v>6639</v>
      </c>
      <c r="D10312" s="1"/>
      <c r="E10312" s="986" t="s">
        <v>9583</v>
      </c>
      <c r="F10312" s="3"/>
      <c r="O10312"/>
      <c r="P10312"/>
      <c r="Q10312"/>
      <c r="U10312" s="969"/>
      <c r="V10312" s="38"/>
      <c r="W10312" s="38"/>
    </row>
    <row r="10313" spans="1:23" x14ac:dyDescent="0.35">
      <c r="A10313" s="1589">
        <v>76801</v>
      </c>
      <c r="B10313" s="1590">
        <v>0.97</v>
      </c>
      <c r="C10313" s="290" t="s">
        <v>9896</v>
      </c>
      <c r="D10313" s="1"/>
      <c r="E10313" s="986" t="s">
        <v>9583</v>
      </c>
      <c r="F10313" s="3"/>
      <c r="O10313"/>
      <c r="P10313"/>
      <c r="Q10313"/>
      <c r="U10313" s="969"/>
      <c r="V10313" s="38"/>
      <c r="W10313" s="38"/>
    </row>
    <row r="10314" spans="1:23" x14ac:dyDescent="0.35">
      <c r="A10314" s="1589">
        <v>76805</v>
      </c>
      <c r="B10314" s="1590">
        <v>0.97</v>
      </c>
      <c r="C10314" s="312" t="s">
        <v>5316</v>
      </c>
      <c r="D10314" s="1"/>
      <c r="E10314" s="986" t="s">
        <v>9583</v>
      </c>
      <c r="F10314" s="3"/>
      <c r="O10314"/>
      <c r="P10314"/>
      <c r="Q10314"/>
      <c r="U10314" s="969"/>
      <c r="V10314" s="38"/>
      <c r="W10314" s="38"/>
    </row>
    <row r="10315" spans="1:23" x14ac:dyDescent="0.35">
      <c r="A10315" s="1589">
        <v>76815</v>
      </c>
      <c r="B10315" s="1590">
        <v>0.63</v>
      </c>
      <c r="C10315" s="312" t="s">
        <v>8893</v>
      </c>
      <c r="D10315" s="1"/>
      <c r="E10315" s="986" t="s">
        <v>9583</v>
      </c>
      <c r="F10315" s="3"/>
      <c r="O10315"/>
      <c r="P10315"/>
      <c r="Q10315"/>
      <c r="U10315" s="969"/>
      <c r="V10315" s="38"/>
      <c r="W10315" s="38"/>
    </row>
    <row r="10316" spans="1:23" x14ac:dyDescent="0.35">
      <c r="A10316" s="1589">
        <v>76815</v>
      </c>
      <c r="B10316" s="1590">
        <v>0.63</v>
      </c>
      <c r="C10316" s="312" t="s">
        <v>9345</v>
      </c>
      <c r="D10316" s="1"/>
      <c r="E10316" s="986" t="s">
        <v>9583</v>
      </c>
      <c r="F10316" s="3"/>
      <c r="O10316"/>
      <c r="P10316"/>
      <c r="Q10316"/>
      <c r="U10316" s="969"/>
      <c r="V10316" s="38"/>
      <c r="W10316" s="38"/>
    </row>
    <row r="10317" spans="1:23" x14ac:dyDescent="0.35">
      <c r="A10317" s="1589">
        <v>76815</v>
      </c>
      <c r="B10317" s="1590">
        <v>0.63</v>
      </c>
      <c r="C10317" s="312" t="s">
        <v>9345</v>
      </c>
      <c r="D10317" s="1"/>
      <c r="E10317" s="986" t="s">
        <v>9583</v>
      </c>
      <c r="F10317" s="3"/>
      <c r="O10317"/>
      <c r="P10317"/>
      <c r="Q10317"/>
      <c r="U10317" s="969"/>
      <c r="V10317" s="38"/>
      <c r="W10317" s="38"/>
    </row>
    <row r="10318" spans="1:23" x14ac:dyDescent="0.35">
      <c r="A10318" s="1589">
        <v>76816</v>
      </c>
      <c r="B10318" s="1590">
        <v>0.83</v>
      </c>
      <c r="C10318" s="312" t="s">
        <v>8936</v>
      </c>
      <c r="D10318" s="1"/>
      <c r="E10318" s="986" t="s">
        <v>9583</v>
      </c>
      <c r="F10318" s="3"/>
      <c r="O10318"/>
      <c r="P10318"/>
      <c r="Q10318"/>
      <c r="U10318" s="969"/>
      <c r="V10318" s="38"/>
      <c r="W10318" s="38"/>
    </row>
    <row r="10319" spans="1:23" x14ac:dyDescent="0.35">
      <c r="A10319" s="1589">
        <v>76816</v>
      </c>
      <c r="B10319" s="1590">
        <v>0.83</v>
      </c>
      <c r="C10319" s="312" t="s">
        <v>9885</v>
      </c>
      <c r="D10319" s="1"/>
      <c r="E10319" s="986" t="s">
        <v>9583</v>
      </c>
      <c r="F10319" s="3"/>
      <c r="O10319"/>
      <c r="P10319"/>
      <c r="Q10319"/>
      <c r="U10319" s="969"/>
      <c r="V10319" s="38"/>
      <c r="W10319" s="38"/>
    </row>
    <row r="10320" spans="1:23" x14ac:dyDescent="0.35">
      <c r="A10320" s="1589">
        <v>76817</v>
      </c>
      <c r="B10320" s="1590">
        <v>0.73</v>
      </c>
      <c r="C10320" s="312" t="s">
        <v>9854</v>
      </c>
      <c r="D10320" s="1"/>
      <c r="E10320" s="986" t="s">
        <v>9583</v>
      </c>
      <c r="F10320" s="3"/>
      <c r="O10320"/>
      <c r="P10320"/>
      <c r="Q10320"/>
      <c r="U10320" s="969"/>
      <c r="V10320" s="38"/>
      <c r="W10320" s="38"/>
    </row>
    <row r="10321" spans="1:23" x14ac:dyDescent="0.35">
      <c r="A10321" s="1589">
        <v>76817</v>
      </c>
      <c r="B10321" s="1590">
        <v>0.73</v>
      </c>
      <c r="C10321" s="312" t="s">
        <v>9855</v>
      </c>
      <c r="D10321" s="1"/>
      <c r="E10321" s="986" t="s">
        <v>9583</v>
      </c>
      <c r="F10321" s="3"/>
      <c r="O10321"/>
      <c r="P10321"/>
      <c r="Q10321"/>
      <c r="U10321" s="969"/>
      <c r="V10321" s="38"/>
      <c r="W10321" s="38"/>
    </row>
    <row r="10322" spans="1:23" x14ac:dyDescent="0.35">
      <c r="A10322" s="1589">
        <v>76818</v>
      </c>
      <c r="B10322" s="1590">
        <v>1.02</v>
      </c>
      <c r="C10322" s="290" t="s">
        <v>9931</v>
      </c>
      <c r="D10322" s="1"/>
      <c r="E10322" s="986" t="s">
        <v>9583</v>
      </c>
      <c r="F10322" s="3"/>
      <c r="O10322"/>
      <c r="P10322"/>
      <c r="Q10322"/>
      <c r="U10322" s="969"/>
      <c r="V10322" s="38"/>
      <c r="W10322" s="38"/>
    </row>
    <row r="10323" spans="1:23" x14ac:dyDescent="0.35">
      <c r="A10323" s="1589">
        <v>76819</v>
      </c>
      <c r="B10323" s="1590">
        <v>0.75</v>
      </c>
      <c r="C10323" s="290" t="s">
        <v>2844</v>
      </c>
      <c r="D10323" s="1"/>
      <c r="E10323" s="986" t="s">
        <v>9583</v>
      </c>
      <c r="F10323" s="3"/>
      <c r="O10323"/>
      <c r="P10323"/>
      <c r="Q10323"/>
      <c r="U10323" s="969"/>
      <c r="V10323" s="38"/>
      <c r="W10323" s="38"/>
    </row>
    <row r="10324" spans="1:23" x14ac:dyDescent="0.35">
      <c r="A10324" s="1589">
        <v>76830</v>
      </c>
      <c r="B10324" s="1590">
        <v>0.67</v>
      </c>
      <c r="C10324" s="312" t="s">
        <v>8899</v>
      </c>
      <c r="D10324" s="1"/>
      <c r="E10324" s="986" t="s">
        <v>9583</v>
      </c>
      <c r="F10324" s="3"/>
      <c r="O10324"/>
      <c r="P10324"/>
      <c r="Q10324"/>
      <c r="U10324" s="969"/>
      <c r="V10324" s="38"/>
      <c r="W10324" s="38"/>
    </row>
    <row r="10325" spans="1:23" x14ac:dyDescent="0.35">
      <c r="A10325" s="1589">
        <v>76830</v>
      </c>
      <c r="B10325" s="1590">
        <v>0.67</v>
      </c>
      <c r="C10325" s="290" t="s">
        <v>9836</v>
      </c>
      <c r="D10325" s="1126"/>
      <c r="E10325" s="986" t="s">
        <v>9583</v>
      </c>
      <c r="F10325" s="3"/>
      <c r="O10325"/>
      <c r="P10325"/>
      <c r="Q10325"/>
      <c r="U10325" s="969"/>
      <c r="V10325" s="38"/>
      <c r="W10325" s="38"/>
    </row>
    <row r="10326" spans="1:23" x14ac:dyDescent="0.35">
      <c r="A10326" s="1589">
        <v>76856</v>
      </c>
      <c r="B10326" s="1590">
        <v>0.67</v>
      </c>
      <c r="C10326" s="290" t="s">
        <v>9837</v>
      </c>
      <c r="D10326" s="1126"/>
      <c r="E10326" s="986" t="s">
        <v>9583</v>
      </c>
      <c r="F10326" s="3"/>
      <c r="O10326"/>
      <c r="P10326"/>
      <c r="Q10326"/>
      <c r="U10326" s="969"/>
      <c r="V10326" s="38"/>
      <c r="W10326" s="38"/>
    </row>
    <row r="10327" spans="1:23" x14ac:dyDescent="0.35">
      <c r="A10327" s="1589">
        <v>76856</v>
      </c>
      <c r="B10327" s="1590">
        <v>0.67</v>
      </c>
      <c r="C10327" s="312" t="s">
        <v>4400</v>
      </c>
      <c r="D10327" s="1126"/>
      <c r="E10327" s="986" t="s">
        <v>9583</v>
      </c>
      <c r="F10327" s="3"/>
      <c r="O10327"/>
      <c r="P10327"/>
      <c r="Q10327"/>
      <c r="U10327" s="969"/>
      <c r="V10327" s="38"/>
      <c r="W10327" s="38"/>
    </row>
    <row r="10328" spans="1:23" x14ac:dyDescent="0.35">
      <c r="A10328" s="1589">
        <v>76856</v>
      </c>
      <c r="B10328" s="1590">
        <v>0.67</v>
      </c>
      <c r="C10328" s="290" t="s">
        <v>4400</v>
      </c>
      <c r="D10328" s="1126"/>
      <c r="E10328" s="986" t="s">
        <v>9583</v>
      </c>
      <c r="F10328" s="3"/>
      <c r="O10328"/>
      <c r="P10328"/>
      <c r="Q10328"/>
      <c r="U10328" s="969"/>
      <c r="V10328" s="38"/>
      <c r="W10328" s="38"/>
    </row>
    <row r="10329" spans="1:23" x14ac:dyDescent="0.35">
      <c r="A10329" s="1589">
        <v>76857</v>
      </c>
      <c r="B10329" s="1590">
        <v>0.49</v>
      </c>
      <c r="C10329" s="312" t="s">
        <v>9799</v>
      </c>
      <c r="D10329" s="1"/>
      <c r="E10329" s="986" t="s">
        <v>9583</v>
      </c>
      <c r="F10329" s="3"/>
      <c r="O10329"/>
      <c r="P10329"/>
      <c r="Q10329"/>
      <c r="U10329" s="969"/>
      <c r="V10329" s="38"/>
      <c r="W10329" s="38"/>
    </row>
    <row r="10330" spans="1:23" x14ac:dyDescent="0.35">
      <c r="A10330" s="1589">
        <v>76857</v>
      </c>
      <c r="B10330" s="1590">
        <v>0.49</v>
      </c>
      <c r="C10330" s="312" t="s">
        <v>9800</v>
      </c>
      <c r="D10330" s="1"/>
      <c r="E10330" s="986" t="s">
        <v>9583</v>
      </c>
      <c r="F10330" s="3"/>
      <c r="O10330"/>
      <c r="P10330"/>
      <c r="Q10330"/>
      <c r="U10330" s="969"/>
      <c r="V10330" s="38"/>
      <c r="W10330" s="38"/>
    </row>
    <row r="10331" spans="1:23" x14ac:dyDescent="0.35">
      <c r="A10331" s="1589">
        <v>76870</v>
      </c>
      <c r="B10331" s="1590">
        <v>0.62</v>
      </c>
      <c r="C10331" s="312" t="s">
        <v>673</v>
      </c>
      <c r="D10331" s="1"/>
      <c r="E10331" s="986" t="s">
        <v>9583</v>
      </c>
      <c r="F10331" s="3"/>
      <c r="O10331"/>
      <c r="P10331"/>
      <c r="Q10331"/>
      <c r="U10331" s="969"/>
      <c r="V10331" s="38"/>
      <c r="W10331" s="38"/>
    </row>
    <row r="10332" spans="1:23" x14ac:dyDescent="0.35">
      <c r="A10332" s="1589">
        <v>76872</v>
      </c>
      <c r="B10332" s="1590">
        <v>0.65</v>
      </c>
      <c r="C10332" s="290" t="s">
        <v>674</v>
      </c>
      <c r="D10332" s="1"/>
      <c r="E10332" s="986" t="s">
        <v>9583</v>
      </c>
      <c r="F10332" s="3"/>
      <c r="O10332"/>
      <c r="P10332"/>
      <c r="Q10332"/>
      <c r="U10332" s="969"/>
      <c r="V10332" s="38"/>
      <c r="W10332" s="38"/>
    </row>
    <row r="10333" spans="1:23" x14ac:dyDescent="0.35">
      <c r="A10333" s="1589">
        <v>76873</v>
      </c>
      <c r="B10333" s="1590">
        <v>1.51</v>
      </c>
      <c r="C10333" s="312" t="s">
        <v>480</v>
      </c>
      <c r="D10333" s="1"/>
      <c r="E10333" s="986" t="s">
        <v>9583</v>
      </c>
      <c r="F10333" s="3"/>
      <c r="O10333"/>
      <c r="P10333"/>
      <c r="Q10333"/>
      <c r="U10333" s="969"/>
      <c r="V10333" s="38"/>
      <c r="W10333" s="38"/>
    </row>
    <row r="10334" spans="1:23" x14ac:dyDescent="0.35">
      <c r="A10334" s="1589">
        <v>76873</v>
      </c>
      <c r="B10334" s="1590">
        <v>1.51</v>
      </c>
      <c r="C10334" s="312" t="s">
        <v>480</v>
      </c>
      <c r="D10334" s="1"/>
      <c r="E10334" s="986" t="s">
        <v>9583</v>
      </c>
      <c r="F10334" s="3"/>
      <c r="O10334"/>
      <c r="P10334"/>
      <c r="Q10334"/>
      <c r="U10334" s="969"/>
      <c r="V10334" s="38"/>
      <c r="W10334" s="38"/>
    </row>
    <row r="10335" spans="1:23" x14ac:dyDescent="0.35">
      <c r="A10335" s="1589">
        <v>76881</v>
      </c>
      <c r="B10335" s="1590">
        <v>0.88</v>
      </c>
      <c r="C10335" s="312" t="s">
        <v>9888</v>
      </c>
      <c r="D10335" s="1"/>
      <c r="E10335" s="986" t="s">
        <v>9583</v>
      </c>
      <c r="F10335" s="3"/>
      <c r="O10335"/>
      <c r="P10335"/>
      <c r="Q10335"/>
      <c r="U10335" s="969"/>
      <c r="V10335" s="38"/>
      <c r="W10335" s="38"/>
    </row>
    <row r="10336" spans="1:23" x14ac:dyDescent="0.35">
      <c r="A10336" s="1589">
        <v>76881</v>
      </c>
      <c r="B10336" s="1590">
        <v>0.88</v>
      </c>
      <c r="C10336" s="312" t="s">
        <v>9889</v>
      </c>
      <c r="D10336" s="1"/>
      <c r="E10336" s="986" t="s">
        <v>9583</v>
      </c>
      <c r="F10336" s="3"/>
      <c r="O10336"/>
      <c r="P10336"/>
      <c r="Q10336"/>
      <c r="U10336" s="969"/>
      <c r="V10336" s="38"/>
      <c r="W10336" s="38"/>
    </row>
    <row r="10337" spans="1:23" x14ac:dyDescent="0.35">
      <c r="A10337" s="1589">
        <v>76881</v>
      </c>
      <c r="B10337" s="1590">
        <v>0.88</v>
      </c>
      <c r="C10337" s="290" t="s">
        <v>2384</v>
      </c>
      <c r="D10337" s="1"/>
      <c r="E10337" s="986" t="s">
        <v>9583</v>
      </c>
      <c r="F10337" s="3"/>
      <c r="O10337"/>
      <c r="P10337"/>
      <c r="Q10337"/>
      <c r="U10337" s="969"/>
      <c r="V10337" s="38"/>
      <c r="W10337" s="38"/>
    </row>
    <row r="10338" spans="1:23" x14ac:dyDescent="0.35">
      <c r="A10338" s="1589">
        <v>76881</v>
      </c>
      <c r="B10338" s="1590">
        <v>0.88</v>
      </c>
      <c r="C10338" s="290" t="s">
        <v>2385</v>
      </c>
      <c r="D10338" s="1"/>
      <c r="E10338" s="986" t="s">
        <v>9583</v>
      </c>
      <c r="F10338" s="3"/>
      <c r="O10338"/>
      <c r="P10338"/>
      <c r="Q10338"/>
      <c r="U10338" s="969"/>
      <c r="V10338" s="38"/>
      <c r="W10338" s="38"/>
    </row>
    <row r="10339" spans="1:23" x14ac:dyDescent="0.35">
      <c r="A10339" s="1589">
        <v>76881</v>
      </c>
      <c r="B10339" s="1590">
        <v>0.88</v>
      </c>
      <c r="C10339" s="290" t="s">
        <v>9890</v>
      </c>
      <c r="D10339" s="1"/>
      <c r="E10339" s="986" t="s">
        <v>9583</v>
      </c>
      <c r="F10339" s="3"/>
      <c r="O10339"/>
      <c r="P10339"/>
      <c r="Q10339"/>
      <c r="U10339" s="969"/>
      <c r="V10339" s="38"/>
      <c r="W10339" s="38"/>
    </row>
    <row r="10340" spans="1:23" x14ac:dyDescent="0.35">
      <c r="A10340" s="1589">
        <v>76881</v>
      </c>
      <c r="B10340" s="1590">
        <v>0.88</v>
      </c>
      <c r="C10340" s="290" t="s">
        <v>9891</v>
      </c>
      <c r="D10340" s="1"/>
      <c r="E10340" s="986" t="s">
        <v>9583</v>
      </c>
      <c r="F10340" s="3"/>
      <c r="O10340"/>
      <c r="P10340"/>
      <c r="Q10340"/>
      <c r="U10340" s="969"/>
      <c r="V10340" s="38"/>
      <c r="W10340" s="38"/>
    </row>
    <row r="10341" spans="1:23" x14ac:dyDescent="0.35">
      <c r="A10341" s="1589">
        <v>76881</v>
      </c>
      <c r="B10341" s="1590">
        <v>0.88</v>
      </c>
      <c r="C10341" s="312" t="s">
        <v>414</v>
      </c>
      <c r="D10341" s="1"/>
      <c r="E10341" s="986" t="s">
        <v>9583</v>
      </c>
      <c r="F10341" s="3"/>
      <c r="O10341"/>
      <c r="P10341"/>
      <c r="Q10341"/>
      <c r="U10341" s="969"/>
      <c r="V10341" s="38"/>
      <c r="W10341" s="38"/>
    </row>
    <row r="10342" spans="1:23" x14ac:dyDescent="0.35">
      <c r="A10342" s="1589">
        <v>76881</v>
      </c>
      <c r="B10342" s="1590">
        <v>0.88</v>
      </c>
      <c r="C10342" s="312" t="s">
        <v>415</v>
      </c>
      <c r="D10342" s="1"/>
      <c r="E10342" s="986" t="s">
        <v>9583</v>
      </c>
      <c r="O10342"/>
      <c r="P10342"/>
      <c r="Q10342"/>
      <c r="U10342" s="969"/>
      <c r="V10342" s="38"/>
      <c r="W10342" s="38"/>
    </row>
    <row r="10343" spans="1:23" x14ac:dyDescent="0.35">
      <c r="A10343" s="1589">
        <v>76882</v>
      </c>
      <c r="B10343" s="1590">
        <v>0.67</v>
      </c>
      <c r="C10343" s="312" t="s">
        <v>9838</v>
      </c>
      <c r="D10343" s="1126"/>
      <c r="E10343" s="986" t="s">
        <v>9583</v>
      </c>
      <c r="F10343" s="3"/>
      <c r="O10343"/>
      <c r="P10343"/>
      <c r="Q10343"/>
      <c r="U10343" s="969"/>
      <c r="V10343" s="38"/>
      <c r="W10343" s="38"/>
    </row>
    <row r="10344" spans="1:23" x14ac:dyDescent="0.35">
      <c r="A10344" s="1589">
        <v>76882</v>
      </c>
      <c r="B10344" s="1590">
        <v>0.67</v>
      </c>
      <c r="C10344" s="312" t="s">
        <v>9839</v>
      </c>
      <c r="D10344" s="1126"/>
      <c r="E10344" s="986" t="s">
        <v>9583</v>
      </c>
      <c r="F10344" s="3"/>
      <c r="O10344"/>
      <c r="P10344"/>
      <c r="Q10344"/>
      <c r="U10344" s="969"/>
      <c r="V10344" s="38"/>
      <c r="W10344" s="38"/>
    </row>
    <row r="10345" spans="1:23" x14ac:dyDescent="0.35">
      <c r="A10345" s="1589">
        <v>76882</v>
      </c>
      <c r="B10345" s="1590">
        <v>0.67</v>
      </c>
      <c r="C10345" s="290" t="s">
        <v>9840</v>
      </c>
      <c r="E10345" s="986" t="s">
        <v>9583</v>
      </c>
      <c r="F10345" s="3"/>
      <c r="O10345"/>
      <c r="P10345"/>
      <c r="Q10345"/>
      <c r="U10345" s="969"/>
      <c r="V10345" s="38"/>
      <c r="W10345" s="38"/>
    </row>
    <row r="10346" spans="1:23" x14ac:dyDescent="0.35">
      <c r="A10346" s="1589">
        <v>76882</v>
      </c>
      <c r="B10346" s="1590">
        <v>0.67</v>
      </c>
      <c r="C10346" s="290" t="s">
        <v>9841</v>
      </c>
      <c r="E10346" s="986" t="s">
        <v>9583</v>
      </c>
      <c r="F10346" s="1116"/>
      <c r="O10346"/>
      <c r="P10346"/>
      <c r="Q10346"/>
      <c r="U10346" s="969"/>
      <c r="V10346" s="38"/>
      <c r="W10346" s="38"/>
    </row>
    <row r="10347" spans="1:23" x14ac:dyDescent="0.35">
      <c r="A10347" s="1589">
        <v>76882</v>
      </c>
      <c r="B10347" s="1590">
        <v>0.67</v>
      </c>
      <c r="C10347" s="312" t="s">
        <v>9842</v>
      </c>
      <c r="E10347" s="986" t="s">
        <v>9583</v>
      </c>
      <c r="F10347" s="3"/>
      <c r="O10347"/>
      <c r="P10347"/>
      <c r="Q10347"/>
      <c r="U10347" s="969"/>
      <c r="V10347" s="38"/>
      <c r="W10347" s="38"/>
    </row>
    <row r="10348" spans="1:23" x14ac:dyDescent="0.35">
      <c r="A10348" s="1589">
        <v>76882</v>
      </c>
      <c r="B10348" s="1590">
        <v>0.67</v>
      </c>
      <c r="C10348" s="312" t="s">
        <v>9843</v>
      </c>
      <c r="D10348" s="1115"/>
      <c r="E10348" s="986" t="s">
        <v>9583</v>
      </c>
      <c r="F10348" s="3"/>
      <c r="O10348"/>
      <c r="P10348"/>
      <c r="Q10348"/>
      <c r="U10348" s="969"/>
      <c r="V10348" s="38"/>
      <c r="W10348" s="38"/>
    </row>
    <row r="10349" spans="1:23" x14ac:dyDescent="0.35">
      <c r="A10349" s="1589">
        <v>76885</v>
      </c>
      <c r="B10349" s="1590">
        <v>0.72</v>
      </c>
      <c r="C10349" s="312" t="s">
        <v>393</v>
      </c>
      <c r="D10349" s="1"/>
      <c r="E10349" s="986" t="s">
        <v>9583</v>
      </c>
      <c r="F10349" s="3"/>
      <c r="O10349"/>
      <c r="P10349"/>
      <c r="Q10349"/>
      <c r="U10349" s="969"/>
      <c r="V10349" s="38"/>
      <c r="W10349" s="38"/>
    </row>
    <row r="10350" spans="1:23" x14ac:dyDescent="0.35">
      <c r="A10350" s="1589">
        <v>76885</v>
      </c>
      <c r="B10350" s="1590">
        <v>0.72</v>
      </c>
      <c r="C10350" s="312" t="s">
        <v>393</v>
      </c>
      <c r="D10350" s="1"/>
      <c r="E10350" s="986" t="s">
        <v>9583</v>
      </c>
      <c r="F10350" s="3"/>
      <c r="O10350"/>
      <c r="P10350"/>
      <c r="Q10350"/>
      <c r="U10350" s="969"/>
      <c r="V10350" s="38"/>
      <c r="W10350" s="38"/>
    </row>
    <row r="10351" spans="1:23" x14ac:dyDescent="0.35">
      <c r="A10351" s="1597">
        <v>76942</v>
      </c>
      <c r="B10351" s="1598">
        <v>0.65</v>
      </c>
      <c r="C10351" s="312" t="s">
        <v>9832</v>
      </c>
      <c r="D10351" s="1"/>
      <c r="E10351" s="986" t="s">
        <v>9583</v>
      </c>
      <c r="F10351" s="3"/>
      <c r="O10351"/>
      <c r="P10351"/>
      <c r="Q10351"/>
      <c r="U10351" s="969"/>
      <c r="V10351" s="38"/>
      <c r="W10351" s="38"/>
    </row>
    <row r="10352" spans="1:23" x14ac:dyDescent="0.35">
      <c r="A10352" s="1597">
        <v>76942</v>
      </c>
      <c r="B10352" s="1598">
        <v>0.65</v>
      </c>
      <c r="C10352" s="312" t="s">
        <v>7141</v>
      </c>
      <c r="D10352" s="1"/>
      <c r="E10352" s="986" t="s">
        <v>9583</v>
      </c>
      <c r="F10352" s="3"/>
      <c r="O10352"/>
      <c r="P10352"/>
      <c r="Q10352"/>
      <c r="U10352" s="969"/>
      <c r="V10352" s="38"/>
      <c r="W10352" s="38"/>
    </row>
    <row r="10353" spans="1:23" x14ac:dyDescent="0.35">
      <c r="A10353" s="1597">
        <v>76946</v>
      </c>
      <c r="B10353" s="1598">
        <v>0.37</v>
      </c>
      <c r="C10353" s="312" t="s">
        <v>7117</v>
      </c>
      <c r="D10353" s="1"/>
      <c r="E10353" s="986" t="s">
        <v>9583</v>
      </c>
      <c r="F10353" s="3"/>
      <c r="O10353"/>
      <c r="P10353"/>
      <c r="Q10353"/>
      <c r="U10353" s="969"/>
      <c r="V10353" s="38"/>
      <c r="W10353" s="38"/>
    </row>
    <row r="10354" spans="1:23" x14ac:dyDescent="0.35">
      <c r="A10354" s="1597">
        <v>77012</v>
      </c>
      <c r="B10354" s="1598">
        <v>1.46</v>
      </c>
      <c r="C10354" s="312" t="s">
        <v>7250</v>
      </c>
      <c r="D10354" s="1"/>
      <c r="E10354" s="986" t="s">
        <v>9583</v>
      </c>
      <c r="O10354"/>
      <c r="P10354"/>
      <c r="Q10354"/>
      <c r="U10354" s="969"/>
      <c r="V10354" s="38"/>
      <c r="W10354" s="38"/>
    </row>
    <row r="10355" spans="1:23" x14ac:dyDescent="0.35">
      <c r="A10355" s="1589">
        <v>77046</v>
      </c>
      <c r="B10355" s="1590">
        <v>1.41</v>
      </c>
      <c r="C10355" s="290" t="s">
        <v>10092</v>
      </c>
      <c r="D10355" s="1"/>
      <c r="E10355" s="986" t="s">
        <v>9583</v>
      </c>
      <c r="F10355" s="3"/>
      <c r="O10355"/>
      <c r="P10355"/>
      <c r="Q10355"/>
      <c r="U10355" s="969"/>
      <c r="V10355" s="38"/>
      <c r="W10355" s="38"/>
    </row>
    <row r="10356" spans="1:23" x14ac:dyDescent="0.35">
      <c r="A10356" s="1589">
        <v>77046</v>
      </c>
      <c r="B10356" s="1590">
        <v>1.41</v>
      </c>
      <c r="C10356" s="290" t="s">
        <v>10093</v>
      </c>
      <c r="D10356" s="1"/>
      <c r="E10356" s="986" t="s">
        <v>9583</v>
      </c>
      <c r="F10356" s="3"/>
      <c r="O10356"/>
      <c r="P10356"/>
      <c r="Q10356"/>
      <c r="U10356" s="969"/>
      <c r="V10356" s="38"/>
      <c r="W10356" s="38"/>
    </row>
    <row r="10357" spans="1:23" x14ac:dyDescent="0.35">
      <c r="A10357" s="1589">
        <v>77047</v>
      </c>
      <c r="B10357" s="1590">
        <v>1.56</v>
      </c>
      <c r="C10357" s="312" t="s">
        <v>10103</v>
      </c>
      <c r="D10357" s="1"/>
      <c r="E10357" s="986" t="s">
        <v>9583</v>
      </c>
      <c r="O10357"/>
      <c r="P10357"/>
      <c r="Q10357"/>
      <c r="U10357" s="969"/>
      <c r="V10357" s="38"/>
      <c r="W10357" s="38"/>
    </row>
    <row r="10358" spans="1:23" x14ac:dyDescent="0.35">
      <c r="A10358" s="1589">
        <v>77048</v>
      </c>
      <c r="B10358" s="1590">
        <v>2.0499999999999998</v>
      </c>
      <c r="C10358" s="312" t="s">
        <v>10194</v>
      </c>
      <c r="D10358" s="1"/>
      <c r="E10358" s="986" t="s">
        <v>9583</v>
      </c>
      <c r="F10358" s="3"/>
      <c r="O10358"/>
      <c r="P10358"/>
      <c r="Q10358"/>
      <c r="U10358" s="969"/>
      <c r="V10358" s="38"/>
      <c r="W10358" s="38"/>
    </row>
    <row r="10359" spans="1:23" x14ac:dyDescent="0.35">
      <c r="A10359" s="1589">
        <v>77048</v>
      </c>
      <c r="B10359" s="1590">
        <v>2.0499999999999998</v>
      </c>
      <c r="C10359" s="312" t="s">
        <v>10195</v>
      </c>
      <c r="D10359" s="1"/>
      <c r="E10359" s="986" t="s">
        <v>9583</v>
      </c>
      <c r="F10359" s="3"/>
      <c r="O10359"/>
      <c r="P10359"/>
      <c r="Q10359"/>
      <c r="U10359" s="969"/>
      <c r="V10359" s="38"/>
      <c r="W10359" s="38"/>
    </row>
    <row r="10360" spans="1:23" x14ac:dyDescent="0.35">
      <c r="A10360" s="1589">
        <v>77049</v>
      </c>
      <c r="B10360" s="1590">
        <v>2.2400000000000002</v>
      </c>
      <c r="C10360" s="312" t="s">
        <v>10245</v>
      </c>
      <c r="D10360" s="1"/>
      <c r="E10360" s="986" t="s">
        <v>9583</v>
      </c>
      <c r="F10360" s="3"/>
      <c r="O10360"/>
      <c r="P10360"/>
      <c r="Q10360"/>
      <c r="U10360" s="969"/>
      <c r="V10360" s="38"/>
      <c r="W10360" s="38"/>
    </row>
    <row r="10361" spans="1:23" x14ac:dyDescent="0.35">
      <c r="A10361" s="1589">
        <v>77065</v>
      </c>
      <c r="B10361" s="1590">
        <v>0.79</v>
      </c>
      <c r="C10361" s="312" t="s">
        <v>9879</v>
      </c>
      <c r="D10361" s="1"/>
      <c r="E10361" s="986" t="s">
        <v>9583</v>
      </c>
      <c r="F10361" s="3"/>
      <c r="O10361"/>
      <c r="P10361"/>
      <c r="Q10361"/>
      <c r="U10361" s="969"/>
      <c r="V10361" s="38"/>
      <c r="W10361" s="38"/>
    </row>
    <row r="10362" spans="1:23" x14ac:dyDescent="0.35">
      <c r="A10362" s="1599">
        <v>77065</v>
      </c>
      <c r="B10362" s="1600">
        <v>0.79</v>
      </c>
      <c r="C10362" s="290" t="s">
        <v>9880</v>
      </c>
      <c r="D10362" s="1"/>
      <c r="E10362" s="986" t="s">
        <v>9583</v>
      </c>
      <c r="F10362" s="3"/>
      <c r="O10362"/>
      <c r="P10362"/>
      <c r="Q10362"/>
      <c r="U10362" s="969"/>
      <c r="V10362" s="38"/>
      <c r="W10362" s="38"/>
    </row>
    <row r="10363" spans="1:23" x14ac:dyDescent="0.35">
      <c r="A10363" s="1589">
        <v>77065</v>
      </c>
      <c r="B10363" s="1590">
        <v>0.79</v>
      </c>
      <c r="C10363" s="312" t="s">
        <v>9881</v>
      </c>
      <c r="D10363" s="1"/>
      <c r="E10363" s="986" t="s">
        <v>9583</v>
      </c>
      <c r="F10363" s="3"/>
      <c r="O10363"/>
      <c r="P10363"/>
      <c r="Q10363"/>
      <c r="U10363" s="969"/>
      <c r="V10363" s="38"/>
      <c r="W10363" s="38"/>
    </row>
    <row r="10364" spans="1:23" x14ac:dyDescent="0.35">
      <c r="A10364" s="1589">
        <v>77065</v>
      </c>
      <c r="B10364" s="1590">
        <v>0.79</v>
      </c>
      <c r="C10364" s="312" t="s">
        <v>9882</v>
      </c>
      <c r="D10364" s="1"/>
      <c r="E10364" s="986" t="s">
        <v>9583</v>
      </c>
      <c r="O10364"/>
      <c r="P10364"/>
      <c r="Q10364"/>
      <c r="U10364" s="969"/>
      <c r="V10364" s="38"/>
      <c r="W10364" s="38"/>
    </row>
    <row r="10365" spans="1:23" x14ac:dyDescent="0.35">
      <c r="A10365" s="1599">
        <v>77066</v>
      </c>
      <c r="B10365" s="1600">
        <v>0.98</v>
      </c>
      <c r="C10365" s="290" t="s">
        <v>9929</v>
      </c>
      <c r="D10365" s="1"/>
      <c r="E10365" s="986" t="s">
        <v>9583</v>
      </c>
      <c r="F10365" s="3"/>
      <c r="O10365"/>
      <c r="P10365"/>
      <c r="Q10365"/>
      <c r="U10365" s="969"/>
      <c r="V10365" s="38"/>
      <c r="W10365" s="38"/>
    </row>
    <row r="10366" spans="1:23" x14ac:dyDescent="0.35">
      <c r="A10366" s="1589">
        <v>77066</v>
      </c>
      <c r="B10366" s="1590">
        <v>0.98</v>
      </c>
      <c r="C10366" s="312" t="s">
        <v>9930</v>
      </c>
      <c r="D10366" s="1"/>
      <c r="E10366" s="986" t="s">
        <v>9583</v>
      </c>
      <c r="F10366" s="3"/>
      <c r="O10366"/>
      <c r="P10366"/>
      <c r="Q10366"/>
      <c r="U10366" s="969"/>
      <c r="V10366" s="38"/>
      <c r="W10366" s="38"/>
    </row>
    <row r="10367" spans="1:23" x14ac:dyDescent="0.35">
      <c r="A10367" s="1589">
        <v>77067</v>
      </c>
      <c r="B10367" s="1590">
        <v>0.74</v>
      </c>
      <c r="C10367" s="312" t="s">
        <v>9859</v>
      </c>
      <c r="D10367" s="1"/>
      <c r="E10367" s="986" t="s">
        <v>9583</v>
      </c>
      <c r="F10367" s="3"/>
      <c r="O10367"/>
      <c r="P10367"/>
      <c r="Q10367"/>
      <c r="U10367" s="969"/>
      <c r="V10367" s="38"/>
      <c r="W10367" s="38"/>
    </row>
    <row r="10368" spans="1:23" x14ac:dyDescent="0.35">
      <c r="A10368" s="1589">
        <v>77067</v>
      </c>
      <c r="B10368" s="1590">
        <v>0.74</v>
      </c>
      <c r="C10368" s="312" t="s">
        <v>9860</v>
      </c>
      <c r="D10368" s="1"/>
      <c r="E10368" s="986" t="s">
        <v>9583</v>
      </c>
      <c r="O10368"/>
      <c r="P10368"/>
      <c r="Q10368"/>
      <c r="U10368" s="969"/>
      <c r="V10368" s="38"/>
      <c r="W10368" s="38"/>
    </row>
    <row r="10369" spans="1:23" x14ac:dyDescent="0.35">
      <c r="A10369" s="1589">
        <v>77067</v>
      </c>
      <c r="B10369" s="1590">
        <v>0.74</v>
      </c>
      <c r="C10369" s="312" t="s">
        <v>9861</v>
      </c>
      <c r="D10369" s="1"/>
      <c r="E10369" s="986" t="s">
        <v>9583</v>
      </c>
      <c r="F10369" s="3"/>
      <c r="O10369"/>
      <c r="P10369"/>
      <c r="Q10369"/>
      <c r="U10369" s="969"/>
      <c r="V10369" s="38"/>
      <c r="W10369" s="38"/>
    </row>
    <row r="10370" spans="1:23" x14ac:dyDescent="0.35">
      <c r="A10370" s="1599">
        <v>77067</v>
      </c>
      <c r="B10370" s="1600">
        <v>0.74</v>
      </c>
      <c r="C10370" s="290" t="s">
        <v>9862</v>
      </c>
      <c r="D10370" s="1"/>
      <c r="E10370" s="986" t="s">
        <v>9583</v>
      </c>
      <c r="F10370" s="3"/>
      <c r="O10370"/>
      <c r="P10370"/>
      <c r="Q10370"/>
      <c r="U10370" s="969"/>
      <c r="V10370" s="38"/>
      <c r="W10370" s="38"/>
    </row>
    <row r="10371" spans="1:23" x14ac:dyDescent="0.35">
      <c r="A10371" s="1597">
        <v>77067</v>
      </c>
      <c r="B10371" s="1598">
        <v>0.74</v>
      </c>
      <c r="C10371" s="290" t="s">
        <v>9863</v>
      </c>
      <c r="D10371" s="1"/>
      <c r="E10371" s="986" t="s">
        <v>9583</v>
      </c>
      <c r="F10371" s="3"/>
      <c r="O10371"/>
      <c r="P10371"/>
      <c r="Q10371"/>
      <c r="U10371" s="969"/>
      <c r="V10371" s="38"/>
      <c r="W10371" s="38"/>
    </row>
    <row r="10372" spans="1:23" x14ac:dyDescent="0.35">
      <c r="A10372" s="1589">
        <v>77067</v>
      </c>
      <c r="B10372" s="1590">
        <v>0.74</v>
      </c>
      <c r="C10372" s="290" t="s">
        <v>9864</v>
      </c>
      <c r="D10372" s="1"/>
      <c r="E10372" s="986" t="s">
        <v>9583</v>
      </c>
      <c r="F10372" s="3"/>
      <c r="O10372"/>
      <c r="P10372"/>
      <c r="Q10372"/>
      <c r="U10372" s="969"/>
      <c r="V10372" s="38"/>
      <c r="W10372" s="38"/>
    </row>
    <row r="10373" spans="1:23" x14ac:dyDescent="0.35">
      <c r="A10373" s="1589">
        <v>77072</v>
      </c>
      <c r="B10373" s="1590">
        <v>0.19</v>
      </c>
      <c r="C10373" s="312" t="s">
        <v>5981</v>
      </c>
      <c r="D10373" s="1"/>
      <c r="E10373" s="986" t="s">
        <v>9583</v>
      </c>
      <c r="F10373" s="3"/>
      <c r="O10373"/>
      <c r="P10373"/>
      <c r="Q10373"/>
      <c r="U10373" s="969"/>
      <c r="V10373" s="38"/>
      <c r="W10373" s="38"/>
    </row>
    <row r="10374" spans="1:23" x14ac:dyDescent="0.35">
      <c r="A10374" s="1589">
        <v>77072</v>
      </c>
      <c r="B10374" s="1590">
        <v>0.19</v>
      </c>
      <c r="C10374" s="290" t="s">
        <v>5981</v>
      </c>
      <c r="D10374" s="1"/>
      <c r="E10374" s="986" t="s">
        <v>9583</v>
      </c>
      <c r="F10374" s="3"/>
      <c r="O10374"/>
      <c r="P10374"/>
      <c r="Q10374"/>
      <c r="U10374" s="969"/>
      <c r="V10374" s="38"/>
      <c r="W10374" s="38"/>
    </row>
    <row r="10375" spans="1:23" x14ac:dyDescent="0.35">
      <c r="A10375" s="1589">
        <v>77073</v>
      </c>
      <c r="B10375" s="1590">
        <v>0.25</v>
      </c>
      <c r="C10375" s="312" t="s">
        <v>5775</v>
      </c>
      <c r="D10375" s="1"/>
      <c r="E10375" s="986" t="s">
        <v>9583</v>
      </c>
      <c r="F10375" s="1109"/>
      <c r="O10375"/>
      <c r="P10375"/>
      <c r="Q10375"/>
      <c r="U10375" s="969"/>
      <c r="V10375" s="38"/>
      <c r="W10375" s="38"/>
    </row>
    <row r="10376" spans="1:23" x14ac:dyDescent="0.35">
      <c r="A10376" s="1589">
        <v>77073</v>
      </c>
      <c r="B10376" s="1590">
        <v>0.25</v>
      </c>
      <c r="C10376" s="312" t="s">
        <v>1844</v>
      </c>
      <c r="D10376" s="1"/>
      <c r="E10376" s="986" t="s">
        <v>9583</v>
      </c>
      <c r="F10376" s="3"/>
      <c r="O10376"/>
      <c r="P10376"/>
      <c r="Q10376"/>
      <c r="U10376" s="969"/>
      <c r="V10376" s="38"/>
      <c r="W10376" s="38"/>
    </row>
    <row r="10377" spans="1:23" x14ac:dyDescent="0.35">
      <c r="A10377" s="1589">
        <v>77074</v>
      </c>
      <c r="B10377" s="1590">
        <v>0.43</v>
      </c>
      <c r="C10377" s="312" t="s">
        <v>9791</v>
      </c>
      <c r="D10377" s="1"/>
      <c r="E10377" s="986" t="s">
        <v>9583</v>
      </c>
      <c r="F10377" s="3"/>
      <c r="O10377"/>
      <c r="P10377"/>
      <c r="Q10377"/>
      <c r="U10377" s="969"/>
      <c r="V10377" s="38"/>
      <c r="W10377" s="38"/>
    </row>
    <row r="10378" spans="1:23" x14ac:dyDescent="0.35">
      <c r="A10378" s="1589">
        <v>77075</v>
      </c>
      <c r="B10378" s="1590">
        <v>0.54</v>
      </c>
      <c r="C10378" s="312" t="s">
        <v>362</v>
      </c>
      <c r="D10378" s="1"/>
      <c r="E10378" s="986" t="s">
        <v>9583</v>
      </c>
      <c r="F10378" s="3"/>
      <c r="O10378"/>
      <c r="P10378"/>
      <c r="Q10378"/>
      <c r="U10378" s="969"/>
      <c r="V10378" s="38"/>
      <c r="W10378" s="38"/>
    </row>
    <row r="10379" spans="1:23" x14ac:dyDescent="0.35">
      <c r="A10379" s="1599">
        <v>77075</v>
      </c>
      <c r="B10379" s="1600">
        <v>0.54</v>
      </c>
      <c r="C10379" s="312" t="s">
        <v>9816</v>
      </c>
      <c r="D10379" s="1"/>
      <c r="E10379" s="986" t="s">
        <v>9583</v>
      </c>
      <c r="F10379" s="3"/>
      <c r="O10379"/>
      <c r="P10379"/>
      <c r="Q10379"/>
      <c r="U10379" s="969"/>
      <c r="V10379" s="38"/>
      <c r="W10379" s="38"/>
    </row>
    <row r="10380" spans="1:23" x14ac:dyDescent="0.35">
      <c r="A10380" s="1589">
        <v>77076</v>
      </c>
      <c r="B10380" s="1590">
        <v>0.68</v>
      </c>
      <c r="C10380" s="312" t="s">
        <v>4404</v>
      </c>
      <c r="D10380" s="1"/>
      <c r="E10380" s="986" t="s">
        <v>9583</v>
      </c>
      <c r="F10380" s="3"/>
      <c r="O10380"/>
      <c r="P10380"/>
      <c r="Q10380"/>
      <c r="U10380" s="969"/>
      <c r="V10380" s="38"/>
      <c r="W10380" s="38"/>
    </row>
    <row r="10381" spans="1:23" x14ac:dyDescent="0.35">
      <c r="A10381" s="1589">
        <v>77076</v>
      </c>
      <c r="B10381" s="1590">
        <v>0.68</v>
      </c>
      <c r="C10381" s="312" t="s">
        <v>384</v>
      </c>
      <c r="D10381" s="1"/>
      <c r="E10381" s="986" t="s">
        <v>9583</v>
      </c>
      <c r="F10381" s="3"/>
      <c r="O10381"/>
      <c r="P10381"/>
      <c r="Q10381"/>
      <c r="U10381" s="969"/>
      <c r="V10381" s="38"/>
      <c r="W10381" s="38"/>
    </row>
    <row r="10382" spans="1:23" x14ac:dyDescent="0.35">
      <c r="A10382" s="1589">
        <v>77077</v>
      </c>
      <c r="B10382" s="1590">
        <v>0.32</v>
      </c>
      <c r="C10382" s="312" t="s">
        <v>9762</v>
      </c>
      <c r="D10382" s="1"/>
      <c r="E10382" s="986" t="s">
        <v>9583</v>
      </c>
      <c r="F10382" s="3"/>
      <c r="O10382"/>
      <c r="P10382"/>
      <c r="Q10382"/>
      <c r="U10382" s="969"/>
      <c r="V10382" s="38"/>
      <c r="W10382" s="38"/>
    </row>
    <row r="10383" spans="1:23" x14ac:dyDescent="0.35">
      <c r="A10383" s="1589">
        <v>77077</v>
      </c>
      <c r="B10383" s="1590">
        <v>0.32</v>
      </c>
      <c r="C10383" s="312" t="s">
        <v>9763</v>
      </c>
      <c r="D10383" s="1"/>
      <c r="E10383" s="986" t="s">
        <v>9583</v>
      </c>
      <c r="F10383" s="3"/>
      <c r="O10383"/>
      <c r="P10383"/>
      <c r="Q10383"/>
      <c r="U10383" s="969"/>
      <c r="V10383" s="38"/>
      <c r="W10383" s="38"/>
    </row>
    <row r="10384" spans="1:23" x14ac:dyDescent="0.35">
      <c r="A10384" s="1589">
        <v>77078</v>
      </c>
      <c r="B10384" s="1590">
        <v>0.24</v>
      </c>
      <c r="C10384" s="312" t="s">
        <v>1351</v>
      </c>
      <c r="D10384" s="1"/>
      <c r="E10384" s="986" t="s">
        <v>9583</v>
      </c>
      <c r="F10384" s="3"/>
      <c r="O10384"/>
      <c r="P10384"/>
      <c r="Q10384"/>
      <c r="U10384" s="969"/>
      <c r="V10384" s="38"/>
      <c r="W10384" s="38"/>
    </row>
    <row r="10385" spans="1:23" x14ac:dyDescent="0.35">
      <c r="A10385" s="1589">
        <v>77080</v>
      </c>
      <c r="B10385" s="1590">
        <v>0.2</v>
      </c>
      <c r="C10385" s="290" t="s">
        <v>2741</v>
      </c>
      <c r="D10385" s="1"/>
      <c r="E10385" s="986" t="s">
        <v>9583</v>
      </c>
      <c r="F10385" s="3"/>
      <c r="O10385"/>
      <c r="P10385"/>
      <c r="Q10385"/>
      <c r="U10385" s="969"/>
      <c r="V10385" s="38"/>
      <c r="W10385" s="38"/>
    </row>
    <row r="10386" spans="1:23" x14ac:dyDescent="0.35">
      <c r="A10386" s="1589">
        <v>77081</v>
      </c>
      <c r="B10386" s="1590">
        <v>0.2</v>
      </c>
      <c r="C10386" s="290" t="s">
        <v>5751</v>
      </c>
      <c r="D10386" s="1"/>
      <c r="E10386" s="986" t="s">
        <v>9583</v>
      </c>
      <c r="F10386" s="3"/>
      <c r="O10386"/>
      <c r="P10386"/>
      <c r="Q10386"/>
      <c r="U10386" s="969"/>
      <c r="V10386" s="38"/>
      <c r="W10386" s="38"/>
    </row>
    <row r="10387" spans="1:23" x14ac:dyDescent="0.35">
      <c r="A10387" s="1589">
        <v>77084</v>
      </c>
      <c r="B10387" s="1590">
        <v>1.56</v>
      </c>
      <c r="C10387" s="312" t="s">
        <v>10104</v>
      </c>
      <c r="D10387" s="1"/>
      <c r="E10387" s="986" t="s">
        <v>9583</v>
      </c>
      <c r="F10387" s="3"/>
      <c r="O10387"/>
      <c r="P10387"/>
      <c r="Q10387"/>
      <c r="U10387" s="969"/>
      <c r="V10387" s="38"/>
      <c r="W10387" s="38"/>
    </row>
    <row r="10388" spans="1:23" x14ac:dyDescent="0.35">
      <c r="A10388" s="1589">
        <v>77085</v>
      </c>
      <c r="B10388" s="1590">
        <v>0.28999999999999998</v>
      </c>
      <c r="C10388" s="312" t="s">
        <v>9753</v>
      </c>
      <c r="D10388" s="1109"/>
      <c r="E10388" s="986" t="s">
        <v>9583</v>
      </c>
      <c r="F10388" s="3"/>
      <c r="O10388"/>
      <c r="P10388"/>
      <c r="Q10388"/>
      <c r="U10388" s="969"/>
      <c r="V10388" s="38"/>
      <c r="W10388" s="38"/>
    </row>
    <row r="10389" spans="1:23" x14ac:dyDescent="0.35">
      <c r="A10389" s="1589">
        <v>78012</v>
      </c>
      <c r="B10389" s="1590">
        <v>0.19</v>
      </c>
      <c r="C10389" s="312" t="s">
        <v>9701</v>
      </c>
      <c r="D10389" s="1"/>
      <c r="E10389" s="986" t="s">
        <v>9583</v>
      </c>
      <c r="F10389" s="3"/>
      <c r="O10389"/>
      <c r="P10389"/>
      <c r="Q10389"/>
      <c r="U10389" s="969"/>
      <c r="V10389" s="38"/>
      <c r="W10389" s="38"/>
    </row>
    <row r="10390" spans="1:23" x14ac:dyDescent="0.35">
      <c r="A10390" s="1589">
        <v>78013</v>
      </c>
      <c r="B10390" s="1590">
        <v>0.36</v>
      </c>
      <c r="C10390" s="312" t="s">
        <v>9784</v>
      </c>
      <c r="D10390" s="1"/>
      <c r="E10390" s="986" t="s">
        <v>9583</v>
      </c>
      <c r="F10390" s="3"/>
      <c r="O10390"/>
      <c r="P10390"/>
      <c r="Q10390"/>
      <c r="U10390" s="969"/>
      <c r="V10390" s="38"/>
      <c r="W10390" s="38"/>
    </row>
    <row r="10391" spans="1:23" x14ac:dyDescent="0.35">
      <c r="A10391" s="1599">
        <v>78014</v>
      </c>
      <c r="B10391" s="1600">
        <v>0.49</v>
      </c>
      <c r="C10391" s="290" t="s">
        <v>9801</v>
      </c>
      <c r="D10391" s="38"/>
      <c r="E10391" s="986" t="s">
        <v>9583</v>
      </c>
      <c r="F10391" s="3"/>
      <c r="O10391"/>
      <c r="P10391"/>
      <c r="Q10391"/>
      <c r="U10391" s="969"/>
      <c r="V10391" s="38"/>
      <c r="W10391" s="38"/>
    </row>
    <row r="10392" spans="1:23" x14ac:dyDescent="0.35">
      <c r="A10392" s="1589">
        <v>78014</v>
      </c>
      <c r="B10392" s="1590">
        <v>0.49</v>
      </c>
      <c r="C10392" s="312" t="s">
        <v>9802</v>
      </c>
      <c r="D10392" s="1"/>
      <c r="E10392" s="986" t="s">
        <v>9583</v>
      </c>
      <c r="F10392" s="3"/>
      <c r="O10392"/>
      <c r="P10392"/>
      <c r="Q10392"/>
      <c r="U10392" s="969"/>
      <c r="V10392" s="38"/>
      <c r="W10392" s="38"/>
    </row>
    <row r="10393" spans="1:23" x14ac:dyDescent="0.35">
      <c r="A10393" s="1599">
        <v>78014</v>
      </c>
      <c r="B10393" s="1600">
        <v>0.49</v>
      </c>
      <c r="C10393" s="312" t="s">
        <v>9803</v>
      </c>
      <c r="D10393" s="1"/>
      <c r="E10393" s="986" t="s">
        <v>9583</v>
      </c>
      <c r="F10393" s="3"/>
      <c r="O10393"/>
      <c r="P10393"/>
      <c r="Q10393"/>
      <c r="U10393" s="969"/>
      <c r="V10393" s="38"/>
      <c r="W10393" s="38"/>
    </row>
    <row r="10394" spans="1:23" x14ac:dyDescent="0.35">
      <c r="A10394" s="1589">
        <v>78018</v>
      </c>
      <c r="B10394" s="1590">
        <v>0.84</v>
      </c>
      <c r="C10394" s="312" t="s">
        <v>2863</v>
      </c>
      <c r="D10394" s="1"/>
      <c r="E10394" s="986" t="s">
        <v>9583</v>
      </c>
      <c r="F10394" s="3"/>
      <c r="O10394"/>
      <c r="P10394"/>
      <c r="Q10394"/>
      <c r="U10394" s="969"/>
      <c r="V10394" s="38"/>
      <c r="W10394" s="38"/>
    </row>
    <row r="10395" spans="1:23" x14ac:dyDescent="0.35">
      <c r="A10395" s="1589">
        <v>78070</v>
      </c>
      <c r="B10395" s="1590">
        <v>0.78</v>
      </c>
      <c r="C10395" s="312" t="s">
        <v>2849</v>
      </c>
      <c r="D10395" s="1"/>
      <c r="E10395" s="986" t="s">
        <v>9583</v>
      </c>
      <c r="F10395" s="3"/>
      <c r="O10395"/>
      <c r="P10395"/>
      <c r="Q10395"/>
      <c r="U10395" s="969"/>
      <c r="V10395" s="38"/>
      <c r="W10395" s="38"/>
    </row>
    <row r="10396" spans="1:23" x14ac:dyDescent="0.35">
      <c r="A10396" s="1589">
        <v>78070</v>
      </c>
      <c r="B10396" s="1590">
        <v>0.78</v>
      </c>
      <c r="C10396" s="312" t="s">
        <v>2849</v>
      </c>
      <c r="D10396" s="1"/>
      <c r="E10396" s="986" t="s">
        <v>9583</v>
      </c>
      <c r="F10396" s="3"/>
      <c r="O10396"/>
      <c r="P10396"/>
      <c r="Q10396"/>
      <c r="U10396" s="969"/>
      <c r="V10396" s="38"/>
      <c r="W10396" s="38"/>
    </row>
    <row r="10397" spans="1:23" x14ac:dyDescent="0.35">
      <c r="A10397" s="1589">
        <v>78140</v>
      </c>
      <c r="B10397" s="1590">
        <v>0.59</v>
      </c>
      <c r="C10397" s="312" t="s">
        <v>8890</v>
      </c>
      <c r="D10397" s="1"/>
      <c r="E10397" s="986" t="s">
        <v>9583</v>
      </c>
      <c r="F10397" s="3"/>
      <c r="O10397"/>
      <c r="P10397"/>
      <c r="Q10397"/>
      <c r="U10397" s="969"/>
      <c r="V10397" s="38"/>
      <c r="W10397" s="38"/>
    </row>
    <row r="10398" spans="1:23" x14ac:dyDescent="0.35">
      <c r="A10398" s="1599">
        <v>78195</v>
      </c>
      <c r="B10398" s="1600">
        <v>1.17</v>
      </c>
      <c r="C10398" s="290" t="s">
        <v>9970</v>
      </c>
      <c r="D10398" s="1"/>
      <c r="E10398" s="986" t="s">
        <v>9583</v>
      </c>
      <c r="F10398" s="3"/>
      <c r="O10398"/>
      <c r="P10398"/>
      <c r="Q10398"/>
      <c r="U10398" s="969"/>
      <c r="V10398" s="38"/>
      <c r="W10398" s="38"/>
    </row>
    <row r="10399" spans="1:23" x14ac:dyDescent="0.35">
      <c r="A10399" s="1589">
        <v>78215</v>
      </c>
      <c r="B10399" s="1590">
        <v>0.48</v>
      </c>
      <c r="C10399" s="312" t="s">
        <v>9797</v>
      </c>
      <c r="D10399" s="1"/>
      <c r="E10399" s="986" t="s">
        <v>9583</v>
      </c>
      <c r="F10399" s="3"/>
      <c r="O10399"/>
      <c r="P10399"/>
      <c r="Q10399"/>
      <c r="U10399" s="969"/>
      <c r="V10399" s="38"/>
      <c r="W10399" s="38"/>
    </row>
    <row r="10400" spans="1:23" x14ac:dyDescent="0.35">
      <c r="A10400" s="1589">
        <v>78216</v>
      </c>
      <c r="B10400" s="1590">
        <v>0.56000000000000005</v>
      </c>
      <c r="C10400" s="290" t="s">
        <v>9820</v>
      </c>
      <c r="D10400" s="1"/>
      <c r="E10400" s="986" t="s">
        <v>9583</v>
      </c>
      <c r="F10400" s="3"/>
      <c r="O10400"/>
      <c r="P10400"/>
      <c r="Q10400"/>
      <c r="U10400" s="969"/>
      <c r="V10400" s="38"/>
      <c r="W10400" s="38"/>
    </row>
    <row r="10401" spans="1:23" x14ac:dyDescent="0.35">
      <c r="A10401" s="1589">
        <v>78226</v>
      </c>
      <c r="B10401" s="1590">
        <v>0.72</v>
      </c>
      <c r="C10401" s="312" t="s">
        <v>9851</v>
      </c>
      <c r="D10401" s="1"/>
      <c r="E10401" s="986" t="s">
        <v>9583</v>
      </c>
      <c r="F10401" s="3"/>
      <c r="O10401"/>
      <c r="P10401"/>
      <c r="Q10401"/>
      <c r="U10401" s="969"/>
      <c r="V10401" s="38"/>
      <c r="W10401" s="38"/>
    </row>
    <row r="10402" spans="1:23" x14ac:dyDescent="0.35">
      <c r="A10402" s="1589">
        <v>78227</v>
      </c>
      <c r="B10402" s="1590">
        <v>0.88</v>
      </c>
      <c r="C10402" s="312" t="s">
        <v>9892</v>
      </c>
      <c r="D10402" s="1"/>
      <c r="E10402" s="986" t="s">
        <v>9583</v>
      </c>
      <c r="F10402" s="3"/>
      <c r="O10402"/>
      <c r="P10402"/>
      <c r="Q10402"/>
      <c r="U10402" s="969"/>
      <c r="V10402" s="38"/>
      <c r="W10402" s="38"/>
    </row>
    <row r="10403" spans="1:23" x14ac:dyDescent="0.35">
      <c r="A10403" s="1589">
        <v>78230</v>
      </c>
      <c r="B10403" s="1590">
        <v>0.44</v>
      </c>
      <c r="C10403" s="312" t="s">
        <v>9792</v>
      </c>
      <c r="D10403" s="1"/>
      <c r="E10403" s="986" t="s">
        <v>9583</v>
      </c>
      <c r="F10403" s="3"/>
      <c r="O10403"/>
      <c r="P10403"/>
      <c r="Q10403"/>
      <c r="U10403" s="969"/>
      <c r="V10403" s="38"/>
      <c r="W10403" s="38"/>
    </row>
    <row r="10404" spans="1:23" x14ac:dyDescent="0.35">
      <c r="A10404" s="1589">
        <v>78232</v>
      </c>
      <c r="B10404" s="1590">
        <v>0.46</v>
      </c>
      <c r="C10404" s="312" t="s">
        <v>9795</v>
      </c>
      <c r="D10404" s="1"/>
      <c r="E10404" s="986" t="s">
        <v>9583</v>
      </c>
      <c r="F10404" s="3"/>
      <c r="O10404"/>
      <c r="P10404"/>
      <c r="Q10404"/>
      <c r="U10404" s="969"/>
      <c r="V10404" s="38"/>
      <c r="W10404" s="38"/>
    </row>
    <row r="10405" spans="1:23" x14ac:dyDescent="0.35">
      <c r="A10405" s="1589">
        <v>78264</v>
      </c>
      <c r="B10405" s="1590">
        <v>0.77</v>
      </c>
      <c r="C10405" s="312" t="s">
        <v>9867</v>
      </c>
      <c r="D10405" s="1"/>
      <c r="E10405" s="986" t="s">
        <v>9583</v>
      </c>
      <c r="F10405" s="3"/>
      <c r="O10405"/>
      <c r="P10405"/>
      <c r="Q10405"/>
      <c r="U10405" s="969"/>
      <c r="V10405" s="38"/>
      <c r="W10405" s="38"/>
    </row>
    <row r="10406" spans="1:23" x14ac:dyDescent="0.35">
      <c r="A10406" s="1589">
        <v>78265</v>
      </c>
      <c r="B10406" s="1590">
        <v>0.96</v>
      </c>
      <c r="C10406" s="312" t="s">
        <v>9894</v>
      </c>
      <c r="D10406" s="1"/>
      <c r="E10406" s="986" t="s">
        <v>9583</v>
      </c>
      <c r="F10406" s="3"/>
      <c r="O10406"/>
      <c r="P10406"/>
      <c r="Q10406"/>
      <c r="U10406" s="969"/>
      <c r="V10406" s="38"/>
      <c r="W10406" s="38"/>
    </row>
    <row r="10407" spans="1:23" x14ac:dyDescent="0.35">
      <c r="A10407" s="1599">
        <v>78278</v>
      </c>
      <c r="B10407" s="1600">
        <v>0.97</v>
      </c>
      <c r="C10407" s="290" t="s">
        <v>2876</v>
      </c>
      <c r="D10407" s="1"/>
      <c r="E10407" s="986" t="s">
        <v>9583</v>
      </c>
      <c r="F10407" s="3"/>
      <c r="O10407"/>
      <c r="P10407"/>
      <c r="Q10407"/>
      <c r="U10407" s="969"/>
      <c r="V10407" s="38"/>
      <c r="W10407" s="38"/>
    </row>
    <row r="10408" spans="1:23" x14ac:dyDescent="0.35">
      <c r="A10408" s="1597">
        <v>78290</v>
      </c>
      <c r="B10408" s="1598">
        <v>0.66</v>
      </c>
      <c r="C10408" s="312" t="s">
        <v>9835</v>
      </c>
      <c r="D10408" s="1"/>
      <c r="E10408" s="986" t="s">
        <v>9583</v>
      </c>
      <c r="F10408" s="3"/>
      <c r="O10408"/>
      <c r="P10408"/>
      <c r="Q10408"/>
      <c r="U10408" s="969"/>
      <c r="V10408" s="38"/>
      <c r="W10408" s="38"/>
    </row>
    <row r="10409" spans="1:23" x14ac:dyDescent="0.35">
      <c r="A10409" s="1597">
        <v>78290</v>
      </c>
      <c r="B10409" s="1598">
        <v>0.66</v>
      </c>
      <c r="C10409" s="312" t="s">
        <v>8897</v>
      </c>
      <c r="D10409" s="1"/>
      <c r="E10409" s="986" t="s">
        <v>9583</v>
      </c>
      <c r="F10409" s="3"/>
      <c r="O10409"/>
      <c r="P10409"/>
      <c r="Q10409"/>
      <c r="U10409" s="969"/>
      <c r="V10409" s="38"/>
      <c r="W10409" s="38"/>
    </row>
    <row r="10410" spans="1:23" x14ac:dyDescent="0.35">
      <c r="A10410" s="1589">
        <v>78300</v>
      </c>
      <c r="B10410" s="1590">
        <v>0.6</v>
      </c>
      <c r="C10410" s="312" t="s">
        <v>1929</v>
      </c>
      <c r="D10410" s="38"/>
      <c r="E10410" s="986" t="s">
        <v>9583</v>
      </c>
      <c r="F10410" s="3"/>
      <c r="O10410"/>
      <c r="P10410"/>
      <c r="Q10410"/>
      <c r="U10410" s="969"/>
      <c r="V10410" s="38"/>
      <c r="W10410" s="38"/>
    </row>
    <row r="10411" spans="1:23" x14ac:dyDescent="0.35">
      <c r="A10411" s="1589">
        <v>78305</v>
      </c>
      <c r="B10411" s="1590">
        <v>0.81</v>
      </c>
      <c r="C10411" s="312" t="s">
        <v>9883</v>
      </c>
      <c r="D10411" s="1"/>
      <c r="E10411" s="986" t="s">
        <v>9583</v>
      </c>
      <c r="F10411" s="3"/>
      <c r="O10411"/>
      <c r="P10411"/>
      <c r="Q10411"/>
      <c r="U10411" s="969"/>
      <c r="V10411" s="38"/>
      <c r="W10411" s="38"/>
    </row>
    <row r="10412" spans="1:23" x14ac:dyDescent="0.35">
      <c r="A10412" s="1589">
        <v>78306</v>
      </c>
      <c r="B10412" s="1590">
        <v>0.84</v>
      </c>
      <c r="C10412" s="290" t="s">
        <v>1977</v>
      </c>
      <c r="D10412" s="1"/>
      <c r="E10412" s="986" t="s">
        <v>9583</v>
      </c>
      <c r="F10412" s="3"/>
      <c r="O10412"/>
      <c r="P10412"/>
      <c r="Q10412"/>
      <c r="U10412" s="969"/>
      <c r="V10412" s="38"/>
      <c r="W10412" s="38"/>
    </row>
    <row r="10413" spans="1:23" x14ac:dyDescent="0.35">
      <c r="A10413" s="1589">
        <v>78315</v>
      </c>
      <c r="B10413" s="1590">
        <v>0.99</v>
      </c>
      <c r="C10413" s="312" t="s">
        <v>8957</v>
      </c>
      <c r="D10413" s="1"/>
      <c r="E10413" s="986" t="s">
        <v>9583</v>
      </c>
      <c r="F10413" s="3"/>
      <c r="O10413"/>
      <c r="P10413"/>
      <c r="Q10413"/>
      <c r="U10413" s="969"/>
      <c r="V10413" s="38"/>
      <c r="W10413" s="38"/>
    </row>
    <row r="10414" spans="1:23" x14ac:dyDescent="0.35">
      <c r="A10414" s="1589">
        <v>78451</v>
      </c>
      <c r="B10414" s="1590">
        <v>1.35</v>
      </c>
      <c r="C10414" s="290" t="s">
        <v>10086</v>
      </c>
      <c r="E10414" s="986" t="s">
        <v>9583</v>
      </c>
      <c r="F10414" s="3"/>
      <c r="O10414"/>
      <c r="P10414"/>
      <c r="Q10414"/>
      <c r="U10414" s="969"/>
      <c r="V10414" s="38"/>
      <c r="W10414" s="38"/>
    </row>
    <row r="10415" spans="1:23" x14ac:dyDescent="0.35">
      <c r="A10415" s="1589">
        <v>78452</v>
      </c>
      <c r="B10415" s="1590">
        <v>1.58</v>
      </c>
      <c r="C10415" s="312" t="s">
        <v>10149</v>
      </c>
      <c r="D10415" s="1"/>
      <c r="E10415" s="986" t="s">
        <v>9583</v>
      </c>
      <c r="F10415" s="3"/>
      <c r="O10415"/>
      <c r="P10415"/>
      <c r="Q10415"/>
      <c r="U10415" s="969"/>
      <c r="V10415" s="38"/>
      <c r="W10415" s="38"/>
    </row>
    <row r="10416" spans="1:23" x14ac:dyDescent="0.35">
      <c r="A10416" s="1599">
        <v>78457</v>
      </c>
      <c r="B10416" s="1600">
        <v>0.75</v>
      </c>
      <c r="C10416" s="290" t="s">
        <v>9865</v>
      </c>
      <c r="D10416" s="1"/>
      <c r="E10416" s="986" t="s">
        <v>9583</v>
      </c>
      <c r="F10416" s="3"/>
      <c r="O10416"/>
      <c r="P10416"/>
      <c r="Q10416"/>
      <c r="U10416" s="969"/>
      <c r="V10416" s="38"/>
      <c r="W10416" s="38"/>
    </row>
    <row r="10417" spans="1:23" x14ac:dyDescent="0.35">
      <c r="A10417" s="1589">
        <v>78457</v>
      </c>
      <c r="B10417" s="1590">
        <v>0.75</v>
      </c>
      <c r="C10417" s="290" t="s">
        <v>9866</v>
      </c>
      <c r="D10417" s="1"/>
      <c r="E10417" s="986" t="s">
        <v>9583</v>
      </c>
      <c r="F10417" s="3"/>
      <c r="O10417"/>
      <c r="P10417"/>
      <c r="Q10417"/>
      <c r="U10417" s="969"/>
      <c r="V10417" s="38"/>
      <c r="W10417" s="38"/>
    </row>
    <row r="10418" spans="1:23" x14ac:dyDescent="0.35">
      <c r="A10418" s="1589">
        <v>78458</v>
      </c>
      <c r="B10418" s="1590">
        <v>0.88</v>
      </c>
      <c r="C10418" s="290" t="s">
        <v>9893</v>
      </c>
      <c r="D10418" s="1"/>
      <c r="E10418" s="986" t="s">
        <v>9583</v>
      </c>
      <c r="F10418" s="3"/>
      <c r="O10418"/>
      <c r="P10418"/>
      <c r="Q10418"/>
      <c r="U10418" s="969"/>
      <c r="V10418" s="38"/>
      <c r="W10418" s="38"/>
    </row>
    <row r="10419" spans="1:23" x14ac:dyDescent="0.35">
      <c r="A10419" s="1589">
        <v>78468</v>
      </c>
      <c r="B10419" s="1590">
        <v>0.78</v>
      </c>
      <c r="C10419" s="312" t="s">
        <v>9870</v>
      </c>
      <c r="D10419" s="38"/>
      <c r="E10419" s="986" t="s">
        <v>9583</v>
      </c>
      <c r="F10419" s="3"/>
      <c r="O10419"/>
      <c r="P10419"/>
      <c r="Q10419"/>
      <c r="U10419" s="969"/>
      <c r="V10419" s="38"/>
      <c r="W10419" s="38"/>
    </row>
    <row r="10420" spans="1:23" x14ac:dyDescent="0.35">
      <c r="A10420" s="1589">
        <v>78472</v>
      </c>
      <c r="B10420" s="1590">
        <v>0.96</v>
      </c>
      <c r="C10420" s="312" t="s">
        <v>9895</v>
      </c>
      <c r="D10420" s="1"/>
      <c r="E10420" s="986" t="s">
        <v>9583</v>
      </c>
      <c r="F10420" s="3"/>
      <c r="O10420"/>
      <c r="P10420"/>
      <c r="Q10420"/>
      <c r="U10420" s="969"/>
      <c r="V10420" s="38"/>
      <c r="W10420" s="38"/>
    </row>
    <row r="10421" spans="1:23" x14ac:dyDescent="0.35">
      <c r="A10421" s="1599">
        <v>78472</v>
      </c>
      <c r="B10421" s="1600">
        <v>0.96</v>
      </c>
      <c r="C10421" s="290" t="s">
        <v>2870</v>
      </c>
      <c r="D10421" s="1"/>
      <c r="E10421" s="986" t="s">
        <v>9583</v>
      </c>
      <c r="F10421" s="3"/>
      <c r="O10421"/>
      <c r="P10421"/>
      <c r="Q10421"/>
      <c r="U10421" s="969"/>
      <c r="V10421" s="38"/>
      <c r="W10421" s="38"/>
    </row>
    <row r="10422" spans="1:23" x14ac:dyDescent="0.35">
      <c r="A10422" s="1597">
        <v>78579</v>
      </c>
      <c r="B10422" s="1598">
        <v>0.48</v>
      </c>
      <c r="C10422" s="312" t="s">
        <v>7126</v>
      </c>
      <c r="D10422" s="1"/>
      <c r="E10422" s="986" t="s">
        <v>9583</v>
      </c>
      <c r="F10422" s="3"/>
      <c r="O10422"/>
      <c r="P10422"/>
      <c r="Q10422"/>
      <c r="U10422" s="969"/>
      <c r="V10422" s="38"/>
      <c r="W10422" s="38"/>
    </row>
    <row r="10423" spans="1:23" x14ac:dyDescent="0.35">
      <c r="A10423" s="1597">
        <v>78579</v>
      </c>
      <c r="B10423" s="1598">
        <v>0.48</v>
      </c>
      <c r="C10423" s="312" t="s">
        <v>9798</v>
      </c>
      <c r="D10423" s="1"/>
      <c r="E10423" s="986" t="s">
        <v>9583</v>
      </c>
      <c r="F10423" s="3"/>
      <c r="O10423"/>
      <c r="P10423"/>
      <c r="Q10423"/>
      <c r="U10423" s="969"/>
      <c r="V10423" s="38"/>
      <c r="W10423" s="38"/>
    </row>
    <row r="10424" spans="1:23" x14ac:dyDescent="0.35">
      <c r="A10424" s="1589">
        <v>78580</v>
      </c>
      <c r="B10424" s="1590">
        <v>0.72</v>
      </c>
      <c r="C10424" s="312" t="s">
        <v>9852</v>
      </c>
      <c r="D10424" s="1"/>
      <c r="E10424" s="986" t="s">
        <v>9583</v>
      </c>
      <c r="F10424" s="3"/>
      <c r="O10424"/>
      <c r="P10424"/>
      <c r="Q10424"/>
      <c r="U10424" s="969"/>
      <c r="V10424" s="38"/>
      <c r="W10424" s="38"/>
    </row>
    <row r="10425" spans="1:23" x14ac:dyDescent="0.35">
      <c r="A10425" s="1589">
        <v>78580</v>
      </c>
      <c r="B10425" s="1590">
        <v>0.72</v>
      </c>
      <c r="C10425" s="312" t="s">
        <v>9853</v>
      </c>
      <c r="D10425" s="1"/>
      <c r="E10425" s="986" t="s">
        <v>9583</v>
      </c>
      <c r="F10425" s="3"/>
      <c r="O10425"/>
      <c r="P10425"/>
      <c r="Q10425"/>
      <c r="U10425" s="969"/>
      <c r="V10425" s="38"/>
      <c r="W10425" s="38"/>
    </row>
    <row r="10426" spans="1:23" x14ac:dyDescent="0.35">
      <c r="A10426" s="1597">
        <v>78582</v>
      </c>
      <c r="B10426" s="1598">
        <v>1.04</v>
      </c>
      <c r="C10426" s="312" t="s">
        <v>9932</v>
      </c>
      <c r="D10426" s="1"/>
      <c r="E10426" s="986" t="s">
        <v>9583</v>
      </c>
      <c r="F10426" s="3"/>
      <c r="O10426"/>
      <c r="P10426"/>
      <c r="Q10426"/>
      <c r="U10426" s="969"/>
      <c r="V10426" s="38"/>
      <c r="W10426" s="38"/>
    </row>
    <row r="10427" spans="1:23" x14ac:dyDescent="0.35">
      <c r="A10427" s="1597">
        <v>78582</v>
      </c>
      <c r="B10427" s="1598">
        <v>1.04</v>
      </c>
      <c r="C10427" s="312" t="s">
        <v>9933</v>
      </c>
      <c r="D10427" s="1"/>
      <c r="E10427" s="986" t="s">
        <v>9583</v>
      </c>
      <c r="F10427" s="3"/>
      <c r="O10427"/>
      <c r="P10427"/>
      <c r="Q10427"/>
      <c r="U10427" s="969"/>
      <c r="V10427" s="38"/>
      <c r="W10427" s="38"/>
    </row>
    <row r="10428" spans="1:23" x14ac:dyDescent="0.35">
      <c r="A10428" s="1589">
        <v>78598</v>
      </c>
      <c r="B10428" s="1590">
        <v>0.83</v>
      </c>
      <c r="C10428" s="312" t="s">
        <v>1975</v>
      </c>
      <c r="D10428" s="1"/>
      <c r="E10428" s="986" t="s">
        <v>9583</v>
      </c>
      <c r="F10428" s="3"/>
      <c r="O10428"/>
      <c r="P10428"/>
      <c r="Q10428"/>
      <c r="U10428" s="969"/>
      <c r="V10428" s="38"/>
      <c r="W10428" s="38"/>
    </row>
    <row r="10429" spans="1:23" x14ac:dyDescent="0.35">
      <c r="A10429" s="1589">
        <v>78598</v>
      </c>
      <c r="B10429" s="1590">
        <v>0.83</v>
      </c>
      <c r="C10429" s="312" t="s">
        <v>1975</v>
      </c>
      <c r="D10429" s="1"/>
      <c r="E10429" s="986" t="s">
        <v>9583</v>
      </c>
      <c r="F10429" s="3"/>
      <c r="O10429"/>
      <c r="P10429"/>
      <c r="Q10429"/>
      <c r="U10429" s="969"/>
      <c r="V10429" s="38"/>
      <c r="W10429" s="38"/>
    </row>
    <row r="10430" spans="1:23" x14ac:dyDescent="0.35">
      <c r="A10430" s="1589">
        <v>93306</v>
      </c>
      <c r="B10430" s="1590">
        <v>1.42</v>
      </c>
      <c r="C10430" s="312" t="s">
        <v>10095</v>
      </c>
      <c r="D10430" s="1"/>
      <c r="E10430" s="986" t="s">
        <v>9583</v>
      </c>
      <c r="F10430" s="3"/>
      <c r="O10430"/>
      <c r="P10430"/>
      <c r="Q10430"/>
      <c r="U10430" s="969"/>
      <c r="V10430" s="38"/>
      <c r="W10430" s="38"/>
    </row>
    <row r="10431" spans="1:23" x14ac:dyDescent="0.35">
      <c r="A10431" s="1589">
        <v>93306</v>
      </c>
      <c r="B10431" s="1590">
        <v>1.42</v>
      </c>
      <c r="C10431" s="312" t="s">
        <v>477</v>
      </c>
      <c r="D10431" s="1"/>
      <c r="E10431" s="986" t="s">
        <v>9583</v>
      </c>
      <c r="F10431" s="3"/>
      <c r="O10431"/>
      <c r="P10431"/>
      <c r="Q10431"/>
      <c r="U10431" s="969"/>
      <c r="V10431" s="38"/>
      <c r="W10431" s="38"/>
    </row>
    <row r="10432" spans="1:23" x14ac:dyDescent="0.35">
      <c r="A10432" s="1589">
        <v>93307</v>
      </c>
      <c r="B10432" s="1590">
        <v>0.9</v>
      </c>
      <c r="C10432" s="312" t="s">
        <v>5315</v>
      </c>
      <c r="D10432" s="1"/>
      <c r="E10432" s="986" t="s">
        <v>9583</v>
      </c>
      <c r="F10432" s="3"/>
      <c r="O10432"/>
      <c r="P10432"/>
      <c r="Q10432"/>
      <c r="U10432" s="969"/>
      <c r="V10432" s="38"/>
      <c r="W10432" s="38"/>
    </row>
    <row r="10433" spans="1:23" x14ac:dyDescent="0.35">
      <c r="A10433" s="1589">
        <v>93307</v>
      </c>
      <c r="B10433" s="1590">
        <v>0.9</v>
      </c>
      <c r="C10433" s="290" t="s">
        <v>5315</v>
      </c>
      <c r="D10433" s="1"/>
      <c r="E10433" s="986" t="s">
        <v>9583</v>
      </c>
      <c r="F10433" s="3"/>
      <c r="O10433"/>
      <c r="P10433"/>
      <c r="Q10433"/>
      <c r="U10433" s="969"/>
      <c r="V10433" s="38"/>
      <c r="W10433" s="38"/>
    </row>
    <row r="10434" spans="1:23" x14ac:dyDescent="0.35">
      <c r="A10434" s="1589">
        <v>93308</v>
      </c>
      <c r="B10434" s="1590">
        <v>0.52</v>
      </c>
      <c r="C10434" s="312" t="s">
        <v>9813</v>
      </c>
      <c r="D10434" s="1"/>
      <c r="E10434" s="986" t="s">
        <v>9583</v>
      </c>
      <c r="F10434" s="3"/>
      <c r="O10434"/>
      <c r="P10434"/>
      <c r="Q10434"/>
      <c r="U10434" s="969"/>
      <c r="V10434" s="38"/>
      <c r="W10434" s="38"/>
    </row>
    <row r="10435" spans="1:23" x14ac:dyDescent="0.35">
      <c r="A10435" s="1589">
        <v>93312</v>
      </c>
      <c r="B10435" s="1590">
        <v>2.2400000000000002</v>
      </c>
      <c r="C10435" s="312" t="s">
        <v>2983</v>
      </c>
      <c r="D10435" s="1"/>
      <c r="E10435" s="986" t="s">
        <v>9583</v>
      </c>
      <c r="F10435" s="3"/>
      <c r="O10435"/>
      <c r="P10435"/>
      <c r="Q10435"/>
      <c r="U10435" s="969"/>
      <c r="V10435" s="38"/>
      <c r="W10435" s="38"/>
    </row>
    <row r="10436" spans="1:23" x14ac:dyDescent="0.35">
      <c r="A10436" s="1589">
        <v>93880</v>
      </c>
      <c r="B10436" s="1590">
        <v>0.78</v>
      </c>
      <c r="C10436" s="312" t="s">
        <v>9871</v>
      </c>
      <c r="D10436" s="1"/>
      <c r="E10436" s="986" t="s">
        <v>9583</v>
      </c>
      <c r="F10436" s="3"/>
      <c r="O10436"/>
      <c r="P10436"/>
      <c r="Q10436"/>
      <c r="U10436" s="969"/>
      <c r="V10436" s="38"/>
      <c r="W10436" s="38"/>
    </row>
    <row r="10437" spans="1:23" x14ac:dyDescent="0.35">
      <c r="A10437" s="1589">
        <v>93880</v>
      </c>
      <c r="B10437" s="1590">
        <v>0.78</v>
      </c>
      <c r="C10437" s="312" t="s">
        <v>9871</v>
      </c>
      <c r="D10437" s="1"/>
      <c r="E10437" s="986" t="s">
        <v>9583</v>
      </c>
      <c r="F10437" s="3"/>
      <c r="O10437"/>
      <c r="P10437"/>
      <c r="Q10437"/>
      <c r="U10437" s="969"/>
      <c r="V10437" s="38"/>
      <c r="W10437" s="38"/>
    </row>
    <row r="10438" spans="1:23" x14ac:dyDescent="0.35">
      <c r="A10438" s="1589">
        <v>93882</v>
      </c>
      <c r="B10438" s="1590">
        <v>0.49</v>
      </c>
      <c r="C10438" s="290" t="s">
        <v>9804</v>
      </c>
      <c r="D10438" s="1"/>
      <c r="E10438" s="986" t="s">
        <v>9583</v>
      </c>
      <c r="F10438" s="3"/>
      <c r="O10438"/>
      <c r="P10438"/>
      <c r="Q10438"/>
      <c r="U10438" s="969"/>
      <c r="V10438" s="38"/>
      <c r="W10438" s="38"/>
    </row>
    <row r="10439" spans="1:23" x14ac:dyDescent="0.35">
      <c r="A10439" s="1589">
        <v>93923</v>
      </c>
      <c r="B10439" s="1590">
        <v>0.44</v>
      </c>
      <c r="C10439" s="312" t="s">
        <v>9793</v>
      </c>
      <c r="D10439" s="1"/>
      <c r="E10439" s="986" t="s">
        <v>9583</v>
      </c>
      <c r="F10439" s="3"/>
      <c r="O10439"/>
      <c r="P10439"/>
      <c r="Q10439"/>
      <c r="U10439" s="969"/>
      <c r="V10439" s="38"/>
      <c r="W10439" s="38"/>
    </row>
    <row r="10440" spans="1:23" x14ac:dyDescent="0.35">
      <c r="A10440" s="1589">
        <v>93923</v>
      </c>
      <c r="B10440" s="1590">
        <v>0.44</v>
      </c>
      <c r="C10440" s="312" t="s">
        <v>9793</v>
      </c>
      <c r="D10440" s="1"/>
      <c r="E10440" s="986" t="s">
        <v>9583</v>
      </c>
      <c r="F10440" s="3"/>
      <c r="O10440"/>
      <c r="P10440"/>
      <c r="Q10440"/>
      <c r="U10440" s="969"/>
      <c r="V10440" s="38"/>
      <c r="W10440" s="38"/>
    </row>
    <row r="10441" spans="1:23" x14ac:dyDescent="0.35">
      <c r="A10441" s="1589">
        <v>93925</v>
      </c>
      <c r="B10441" s="1590">
        <v>0.78</v>
      </c>
      <c r="C10441" s="312" t="s">
        <v>9872</v>
      </c>
      <c r="D10441" s="1"/>
      <c r="E10441" s="986" t="s">
        <v>9583</v>
      </c>
      <c r="F10441" s="3"/>
      <c r="O10441"/>
      <c r="P10441"/>
      <c r="Q10441"/>
      <c r="U10441" s="969"/>
      <c r="V10441" s="38"/>
      <c r="W10441" s="38"/>
    </row>
    <row r="10442" spans="1:23" x14ac:dyDescent="0.35">
      <c r="A10442" s="1589">
        <v>93925</v>
      </c>
      <c r="B10442" s="1590">
        <v>0.78</v>
      </c>
      <c r="C10442" s="312" t="s">
        <v>9873</v>
      </c>
      <c r="D10442" s="1114"/>
      <c r="E10442" s="986" t="s">
        <v>9583</v>
      </c>
      <c r="F10442" s="3"/>
      <c r="O10442"/>
      <c r="P10442"/>
      <c r="Q10442"/>
      <c r="U10442" s="969"/>
      <c r="V10442" s="38"/>
      <c r="W10442" s="38"/>
    </row>
    <row r="10443" spans="1:23" x14ac:dyDescent="0.35">
      <c r="A10443" s="1589">
        <v>93926</v>
      </c>
      <c r="B10443" s="1590">
        <v>0.49</v>
      </c>
      <c r="C10443" s="312" t="s">
        <v>9805</v>
      </c>
      <c r="E10443" s="986" t="s">
        <v>9583</v>
      </c>
      <c r="F10443" s="3"/>
      <c r="O10443"/>
      <c r="P10443"/>
      <c r="Q10443"/>
      <c r="U10443" s="969"/>
      <c r="V10443" s="38"/>
      <c r="W10443" s="38"/>
    </row>
    <row r="10444" spans="1:23" x14ac:dyDescent="0.35">
      <c r="A10444" s="1589">
        <v>93926</v>
      </c>
      <c r="B10444" s="1590">
        <v>0.49</v>
      </c>
      <c r="C10444" s="312" t="s">
        <v>9806</v>
      </c>
      <c r="D10444" s="1"/>
      <c r="E10444" s="986" t="s">
        <v>9583</v>
      </c>
      <c r="F10444" s="3"/>
      <c r="O10444"/>
      <c r="P10444"/>
      <c r="Q10444"/>
      <c r="U10444" s="969"/>
      <c r="V10444" s="38"/>
      <c r="W10444" s="38"/>
    </row>
    <row r="10445" spans="1:23" x14ac:dyDescent="0.35">
      <c r="A10445" s="1589">
        <v>93926</v>
      </c>
      <c r="B10445" s="1590">
        <v>0.49</v>
      </c>
      <c r="C10445" s="290" t="s">
        <v>1910</v>
      </c>
      <c r="D10445" s="1"/>
      <c r="E10445" s="986" t="s">
        <v>9583</v>
      </c>
      <c r="F10445" s="3"/>
      <c r="O10445"/>
      <c r="P10445"/>
      <c r="Q10445"/>
      <c r="U10445" s="969"/>
      <c r="V10445" s="38"/>
      <c r="W10445" s="38"/>
    </row>
    <row r="10446" spans="1:23" x14ac:dyDescent="0.35">
      <c r="A10446" s="1589">
        <v>93926</v>
      </c>
      <c r="B10446" s="1590">
        <v>0.49</v>
      </c>
      <c r="C10446" s="290" t="s">
        <v>9807</v>
      </c>
      <c r="D10446" s="1"/>
      <c r="E10446" s="986" t="s">
        <v>9583</v>
      </c>
      <c r="F10446" s="3"/>
      <c r="O10446"/>
      <c r="P10446"/>
      <c r="Q10446"/>
      <c r="U10446" s="969"/>
      <c r="V10446" s="38"/>
      <c r="W10446" s="38"/>
    </row>
    <row r="10447" spans="1:23" x14ac:dyDescent="0.35">
      <c r="A10447" s="1589">
        <v>93930</v>
      </c>
      <c r="B10447" s="1590">
        <v>0.78</v>
      </c>
      <c r="C10447" s="312" t="s">
        <v>9874</v>
      </c>
      <c r="D10447" s="1"/>
      <c r="E10447" s="986" t="s">
        <v>9583</v>
      </c>
      <c r="F10447" s="3"/>
      <c r="O10447"/>
      <c r="P10447"/>
      <c r="Q10447"/>
      <c r="U10447" s="969"/>
      <c r="V10447" s="38"/>
      <c r="W10447" s="38"/>
    </row>
    <row r="10448" spans="1:23" x14ac:dyDescent="0.35">
      <c r="A10448" s="1589">
        <v>93930</v>
      </c>
      <c r="B10448" s="1590">
        <v>0.78</v>
      </c>
      <c r="C10448" s="312" t="s">
        <v>9875</v>
      </c>
      <c r="D10448" s="1"/>
      <c r="E10448" s="986" t="s">
        <v>9583</v>
      </c>
      <c r="F10448" s="3"/>
      <c r="O10448"/>
      <c r="P10448"/>
      <c r="Q10448"/>
      <c r="U10448" s="969"/>
      <c r="V10448" s="38"/>
      <c r="W10448" s="38"/>
    </row>
    <row r="10449" spans="1:23" x14ac:dyDescent="0.35">
      <c r="A10449" s="1589">
        <v>93931</v>
      </c>
      <c r="B10449" s="1590">
        <v>0.49</v>
      </c>
      <c r="C10449" s="312" t="s">
        <v>8879</v>
      </c>
      <c r="D10449" s="1"/>
      <c r="E10449" s="986" t="s">
        <v>9583</v>
      </c>
      <c r="F10449" s="3"/>
      <c r="O10449"/>
      <c r="P10449"/>
      <c r="Q10449"/>
      <c r="U10449" s="969"/>
      <c r="V10449" s="38"/>
      <c r="W10449" s="38"/>
    </row>
    <row r="10450" spans="1:23" x14ac:dyDescent="0.35">
      <c r="A10450" s="1589">
        <v>93931</v>
      </c>
      <c r="B10450" s="1590">
        <v>0.49</v>
      </c>
      <c r="C10450" s="312" t="s">
        <v>5287</v>
      </c>
      <c r="D10450" s="1"/>
      <c r="E10450" s="986" t="s">
        <v>9583</v>
      </c>
      <c r="F10450" s="3"/>
      <c r="O10450"/>
      <c r="P10450"/>
      <c r="Q10450"/>
      <c r="U10450" s="969"/>
      <c r="V10450" s="38"/>
      <c r="W10450" s="38"/>
    </row>
    <row r="10451" spans="1:23" x14ac:dyDescent="0.35">
      <c r="A10451" s="1589">
        <v>93931</v>
      </c>
      <c r="B10451" s="1590">
        <v>0.49</v>
      </c>
      <c r="C10451" s="312" t="s">
        <v>9808</v>
      </c>
      <c r="D10451" s="1"/>
      <c r="E10451" s="986" t="s">
        <v>9583</v>
      </c>
      <c r="F10451" s="3"/>
      <c r="O10451"/>
      <c r="P10451"/>
      <c r="Q10451"/>
      <c r="U10451" s="969"/>
      <c r="V10451" s="38"/>
      <c r="W10451" s="38"/>
    </row>
    <row r="10452" spans="1:23" x14ac:dyDescent="0.35">
      <c r="A10452" s="1589">
        <v>93931</v>
      </c>
      <c r="B10452" s="1590">
        <v>0.49</v>
      </c>
      <c r="C10452" s="312" t="s">
        <v>9809</v>
      </c>
      <c r="D10452" s="1"/>
      <c r="E10452" s="986" t="s">
        <v>9583</v>
      </c>
      <c r="F10452" s="3"/>
      <c r="O10452"/>
      <c r="P10452"/>
      <c r="Q10452"/>
      <c r="U10452" s="969"/>
      <c r="V10452" s="38"/>
      <c r="W10452" s="38"/>
    </row>
    <row r="10453" spans="1:23" x14ac:dyDescent="0.35">
      <c r="A10453" s="1589">
        <v>93970</v>
      </c>
      <c r="B10453" s="1590">
        <v>0.68</v>
      </c>
      <c r="C10453" s="290" t="s">
        <v>9847</v>
      </c>
      <c r="D10453" s="1"/>
      <c r="E10453" s="986" t="s">
        <v>9583</v>
      </c>
      <c r="F10453" s="3"/>
      <c r="O10453"/>
      <c r="P10453"/>
      <c r="Q10453"/>
      <c r="U10453" s="969"/>
      <c r="V10453" s="38"/>
      <c r="W10453" s="38"/>
    </row>
    <row r="10454" spans="1:23" x14ac:dyDescent="0.35">
      <c r="A10454" s="1589">
        <v>93970</v>
      </c>
      <c r="B10454" s="1590">
        <v>0.68</v>
      </c>
      <c r="C10454" s="290" t="s">
        <v>9848</v>
      </c>
      <c r="D10454" s="1"/>
      <c r="E10454" s="986" t="s">
        <v>9583</v>
      </c>
      <c r="F10454" s="3"/>
      <c r="O10454"/>
      <c r="P10454"/>
      <c r="Q10454"/>
      <c r="U10454" s="969"/>
      <c r="V10454" s="38"/>
      <c r="W10454" s="38"/>
    </row>
    <row r="10455" spans="1:23" x14ac:dyDescent="0.35">
      <c r="A10455" s="1589">
        <v>93970</v>
      </c>
      <c r="B10455" s="1590">
        <v>0.68</v>
      </c>
      <c r="C10455" s="312" t="s">
        <v>2833</v>
      </c>
      <c r="D10455" s="1"/>
      <c r="E10455" s="986" t="s">
        <v>9583</v>
      </c>
      <c r="F10455" s="3"/>
      <c r="O10455"/>
      <c r="P10455"/>
      <c r="Q10455"/>
      <c r="U10455" s="969"/>
      <c r="V10455" s="38"/>
      <c r="W10455" s="38"/>
    </row>
    <row r="10456" spans="1:23" x14ac:dyDescent="0.35">
      <c r="A10456" s="1589">
        <v>93970</v>
      </c>
      <c r="B10456" s="1590">
        <v>0.68</v>
      </c>
      <c r="C10456" s="312" t="s">
        <v>6297</v>
      </c>
      <c r="D10456" s="1"/>
      <c r="E10456" s="986" t="s">
        <v>9583</v>
      </c>
      <c r="F10456" s="3"/>
      <c r="O10456"/>
      <c r="P10456"/>
      <c r="Q10456"/>
      <c r="U10456" s="969"/>
      <c r="V10456" s="38"/>
      <c r="W10456" s="38"/>
    </row>
    <row r="10457" spans="1:23" x14ac:dyDescent="0.35">
      <c r="A10457" s="1589">
        <v>93971</v>
      </c>
      <c r="B10457" s="1590">
        <v>0.44</v>
      </c>
      <c r="C10457" s="290" t="s">
        <v>1899</v>
      </c>
      <c r="D10457" s="1"/>
      <c r="E10457" s="986" t="s">
        <v>9583</v>
      </c>
      <c r="F10457" s="3"/>
      <c r="O10457"/>
      <c r="P10457"/>
      <c r="Q10457"/>
      <c r="U10457" s="969"/>
      <c r="V10457" s="38"/>
      <c r="W10457" s="38"/>
    </row>
    <row r="10458" spans="1:23" x14ac:dyDescent="0.35">
      <c r="A10458" s="1589">
        <v>93971</v>
      </c>
      <c r="B10458" s="1590">
        <v>0.44</v>
      </c>
      <c r="C10458" s="290" t="s">
        <v>8466</v>
      </c>
      <c r="E10458" s="986" t="s">
        <v>9583</v>
      </c>
      <c r="F10458" s="3"/>
      <c r="O10458"/>
      <c r="P10458"/>
      <c r="Q10458"/>
      <c r="U10458" s="969"/>
      <c r="V10458" s="38"/>
      <c r="W10458" s="38"/>
    </row>
    <row r="10459" spans="1:23" x14ac:dyDescent="0.35">
      <c r="A10459" s="1589">
        <v>93971</v>
      </c>
      <c r="B10459" s="1590">
        <v>0.44</v>
      </c>
      <c r="C10459" s="290" t="s">
        <v>9794</v>
      </c>
      <c r="D10459" s="1"/>
      <c r="E10459" s="986" t="s">
        <v>9583</v>
      </c>
      <c r="F10459" s="3"/>
      <c r="O10459"/>
      <c r="P10459"/>
      <c r="Q10459"/>
      <c r="U10459" s="969"/>
      <c r="V10459" s="38"/>
      <c r="W10459" s="38"/>
    </row>
    <row r="10460" spans="1:23" x14ac:dyDescent="0.35">
      <c r="A10460" s="1589">
        <v>93971</v>
      </c>
      <c r="B10460" s="1590">
        <v>0.44</v>
      </c>
      <c r="C10460" s="290" t="s">
        <v>8470</v>
      </c>
      <c r="D10460" s="1"/>
      <c r="E10460" s="986" t="s">
        <v>9583</v>
      </c>
      <c r="F10460" s="3"/>
      <c r="O10460"/>
      <c r="P10460"/>
      <c r="Q10460"/>
      <c r="U10460" s="969"/>
      <c r="V10460" s="38"/>
      <c r="W10460" s="38"/>
    </row>
    <row r="10461" spans="1:23" x14ac:dyDescent="0.35">
      <c r="A10461" s="1589">
        <v>93971</v>
      </c>
      <c r="B10461" s="1590">
        <v>0.44</v>
      </c>
      <c r="C10461" s="312" t="s">
        <v>5279</v>
      </c>
      <c r="D10461" s="1"/>
      <c r="E10461" s="986" t="s">
        <v>9583</v>
      </c>
      <c r="F10461" s="3"/>
      <c r="O10461"/>
      <c r="P10461"/>
      <c r="Q10461"/>
      <c r="U10461" s="969"/>
      <c r="V10461" s="38"/>
      <c r="W10461" s="38"/>
    </row>
    <row r="10462" spans="1:23" x14ac:dyDescent="0.35">
      <c r="A10462" s="1589">
        <v>93971</v>
      </c>
      <c r="B10462" s="1590">
        <v>0.44</v>
      </c>
      <c r="C10462" s="312" t="s">
        <v>5280</v>
      </c>
      <c r="D10462" s="1"/>
      <c r="E10462" s="986" t="s">
        <v>9583</v>
      </c>
      <c r="F10462" s="3"/>
      <c r="O10462"/>
      <c r="P10462"/>
      <c r="Q10462"/>
      <c r="U10462" s="969"/>
      <c r="V10462" s="38"/>
      <c r="W10462" s="38"/>
    </row>
    <row r="10463" spans="1:23" x14ac:dyDescent="0.35">
      <c r="A10463" s="1589">
        <v>93971</v>
      </c>
      <c r="B10463" s="1590">
        <v>0.44</v>
      </c>
      <c r="C10463" s="312" t="s">
        <v>5282</v>
      </c>
      <c r="D10463" s="1"/>
      <c r="E10463" s="986" t="s">
        <v>9583</v>
      </c>
      <c r="F10463" s="3"/>
      <c r="O10463"/>
      <c r="P10463"/>
      <c r="Q10463"/>
      <c r="U10463" s="969"/>
      <c r="V10463" s="38"/>
      <c r="W10463" s="38"/>
    </row>
    <row r="10464" spans="1:23" x14ac:dyDescent="0.35">
      <c r="A10464" s="1589">
        <v>93971</v>
      </c>
      <c r="B10464" s="1590">
        <v>0.44</v>
      </c>
      <c r="C10464" s="312" t="s">
        <v>5283</v>
      </c>
      <c r="D10464" s="1"/>
      <c r="E10464" s="986" t="s">
        <v>9583</v>
      </c>
      <c r="F10464" s="3"/>
      <c r="O10464"/>
      <c r="P10464"/>
      <c r="Q10464"/>
      <c r="U10464" s="969"/>
      <c r="V10464" s="38"/>
      <c r="W10464" s="38"/>
    </row>
    <row r="10465" spans="1:23" x14ac:dyDescent="0.35">
      <c r="A10465" s="1591">
        <v>93976</v>
      </c>
      <c r="B10465" s="1592">
        <v>0.78</v>
      </c>
      <c r="C10465" s="1593" t="s">
        <v>14085</v>
      </c>
      <c r="D10465" s="1"/>
      <c r="E10465" s="1" t="s">
        <v>9583</v>
      </c>
      <c r="F10465" s="3"/>
      <c r="O10465"/>
      <c r="P10465"/>
      <c r="Q10465"/>
      <c r="U10465" s="969"/>
      <c r="V10465" s="38"/>
      <c r="W10465" s="38"/>
    </row>
    <row r="10466" spans="1:23" x14ac:dyDescent="0.35">
      <c r="A10466" s="1589" t="s">
        <v>2209</v>
      </c>
      <c r="B10466" s="1590">
        <v>2.2999999999999998</v>
      </c>
      <c r="C10466" s="312" t="s">
        <v>10249</v>
      </c>
      <c r="D10466" s="1"/>
      <c r="E10466" s="986" t="s">
        <v>9583</v>
      </c>
      <c r="F10466" s="3"/>
      <c r="O10466"/>
      <c r="P10466"/>
      <c r="Q10466"/>
      <c r="U10466" s="969"/>
      <c r="V10466" s="38"/>
      <c r="W10466" s="38"/>
    </row>
    <row r="10467" spans="1:23" x14ac:dyDescent="0.35">
      <c r="A10467" s="1589" t="s">
        <v>2215</v>
      </c>
      <c r="B10467" s="1590">
        <v>2.48</v>
      </c>
      <c r="C10467" s="312" t="s">
        <v>10253</v>
      </c>
      <c r="D10467" s="1"/>
      <c r="E10467" s="986" t="s">
        <v>9583</v>
      </c>
      <c r="F10467" s="3"/>
      <c r="O10467"/>
      <c r="P10467"/>
      <c r="Q10467"/>
      <c r="U10467" s="969"/>
      <c r="V10467" s="38"/>
      <c r="W10467" s="38"/>
    </row>
    <row r="10468" spans="1:23" x14ac:dyDescent="0.35">
      <c r="A10468" s="1589" t="s">
        <v>1260</v>
      </c>
      <c r="B10468" s="1590">
        <v>2.21</v>
      </c>
      <c r="C10468" s="312" t="s">
        <v>2980</v>
      </c>
      <c r="D10468" s="1"/>
      <c r="E10468" s="986" t="s">
        <v>9583</v>
      </c>
      <c r="F10468" s="3"/>
      <c r="O10468"/>
      <c r="P10468"/>
      <c r="Q10468"/>
      <c r="U10468" s="969"/>
      <c r="V10468" s="38"/>
      <c r="W10468" s="38"/>
    </row>
    <row r="10469" spans="1:23" x14ac:dyDescent="0.35">
      <c r="A10469" s="1589" t="s">
        <v>515</v>
      </c>
      <c r="B10469" s="1590">
        <v>2.75</v>
      </c>
      <c r="C10469" s="290" t="s">
        <v>10256</v>
      </c>
      <c r="D10469" s="1"/>
      <c r="E10469" s="986" t="s">
        <v>9583</v>
      </c>
      <c r="F10469" s="3"/>
      <c r="O10469"/>
      <c r="P10469"/>
      <c r="Q10469"/>
      <c r="U10469" s="969"/>
      <c r="V10469" s="38"/>
      <c r="W10469" s="38"/>
    </row>
    <row r="10470" spans="1:23" x14ac:dyDescent="0.35">
      <c r="A10470" s="1589" t="s">
        <v>515</v>
      </c>
      <c r="B10470" s="1590">
        <v>2.75</v>
      </c>
      <c r="C10470" s="312" t="s">
        <v>10257</v>
      </c>
      <c r="D10470" s="1"/>
      <c r="E10470" s="986" t="s">
        <v>9583</v>
      </c>
      <c r="F10470" s="3"/>
      <c r="O10470"/>
      <c r="P10470"/>
      <c r="Q10470"/>
      <c r="U10470" s="969"/>
      <c r="V10470" s="38"/>
      <c r="W10470" s="38"/>
    </row>
    <row r="10471" spans="1:23" x14ac:dyDescent="0.35">
      <c r="A10471" s="1589" t="s">
        <v>1269</v>
      </c>
      <c r="B10471" s="1590">
        <v>2.37</v>
      </c>
      <c r="C10471" s="290" t="s">
        <v>2212</v>
      </c>
      <c r="D10471" s="1"/>
      <c r="E10471" s="986" t="s">
        <v>9583</v>
      </c>
      <c r="F10471" s="3"/>
      <c r="O10471"/>
      <c r="P10471"/>
      <c r="Q10471"/>
      <c r="U10471" s="969"/>
      <c r="V10471" s="38"/>
      <c r="W10471" s="38"/>
    </row>
    <row r="10472" spans="1:23" x14ac:dyDescent="0.35">
      <c r="A10472" s="1589" t="s">
        <v>517</v>
      </c>
      <c r="B10472" s="1590">
        <v>2.9</v>
      </c>
      <c r="C10472" s="290" t="s">
        <v>4941</v>
      </c>
      <c r="D10472" s="1"/>
      <c r="E10472" s="986" t="s">
        <v>9583</v>
      </c>
      <c r="F10472" s="3"/>
      <c r="O10472"/>
      <c r="P10472"/>
      <c r="Q10472"/>
      <c r="U10472" s="969"/>
      <c r="V10472" s="38"/>
      <c r="W10472" s="38"/>
    </row>
    <row r="10473" spans="1:23" x14ac:dyDescent="0.35">
      <c r="A10473" s="1589" t="s">
        <v>517</v>
      </c>
      <c r="B10473" s="1590">
        <v>2.9</v>
      </c>
      <c r="C10473" s="312" t="s">
        <v>10258</v>
      </c>
      <c r="D10473" s="1"/>
      <c r="E10473" s="986" t="s">
        <v>9583</v>
      </c>
      <c r="F10473" s="3"/>
      <c r="O10473"/>
      <c r="P10473"/>
      <c r="Q10473"/>
      <c r="U10473" s="969"/>
      <c r="V10473" s="38"/>
      <c r="W10473" s="38"/>
    </row>
    <row r="10474" spans="1:23" x14ac:dyDescent="0.35">
      <c r="A10474" s="1589" t="s">
        <v>2219</v>
      </c>
      <c r="B10474" s="1590">
        <v>2.59</v>
      </c>
      <c r="C10474" s="290" t="s">
        <v>10255</v>
      </c>
      <c r="D10474" s="1"/>
      <c r="E10474" s="986" t="s">
        <v>9583</v>
      </c>
      <c r="F10474" s="3"/>
      <c r="O10474"/>
      <c r="P10474"/>
      <c r="Q10474"/>
      <c r="U10474" s="969"/>
      <c r="V10474" s="38"/>
      <c r="W10474" s="38"/>
    </row>
    <row r="10475" spans="1:23" x14ac:dyDescent="0.35">
      <c r="A10475" s="1589" t="s">
        <v>1275</v>
      </c>
      <c r="B10475" s="1590">
        <v>3.1799999999999997</v>
      </c>
      <c r="C10475" s="290" t="s">
        <v>10259</v>
      </c>
      <c r="D10475" s="1"/>
      <c r="E10475" s="986" t="s">
        <v>9583</v>
      </c>
      <c r="F10475" s="3"/>
      <c r="O10475"/>
      <c r="P10475"/>
      <c r="Q10475"/>
      <c r="U10475" s="969"/>
      <c r="V10475" s="38"/>
      <c r="W10475" s="38"/>
    </row>
    <row r="10476" spans="1:23" x14ac:dyDescent="0.35">
      <c r="A10476" s="1589" t="s">
        <v>1275</v>
      </c>
      <c r="B10476" s="1590">
        <v>3.1799999999999997</v>
      </c>
      <c r="C10476" s="312" t="s">
        <v>10260</v>
      </c>
      <c r="D10476" s="1"/>
      <c r="E10476" s="986" t="s">
        <v>9583</v>
      </c>
      <c r="F10476" s="3"/>
      <c r="O10476"/>
      <c r="P10476"/>
      <c r="Q10476"/>
      <c r="U10476" s="969"/>
      <c r="V10476" s="38"/>
      <c r="W10476" s="38"/>
    </row>
    <row r="10477" spans="1:23" x14ac:dyDescent="0.35">
      <c r="A10477" s="1589" t="s">
        <v>2232</v>
      </c>
      <c r="B10477" s="1590">
        <v>3.92</v>
      </c>
      <c r="C10477" s="290" t="s">
        <v>10264</v>
      </c>
      <c r="E10477" s="986" t="s">
        <v>9583</v>
      </c>
      <c r="F10477" s="3"/>
      <c r="O10477"/>
      <c r="P10477"/>
      <c r="Q10477"/>
      <c r="U10477" s="969"/>
      <c r="V10477" s="38"/>
      <c r="W10477" s="38"/>
    </row>
    <row r="10478" spans="1:23" x14ac:dyDescent="0.35">
      <c r="A10478" s="1589" t="s">
        <v>8359</v>
      </c>
      <c r="B10478" s="1590">
        <v>3.54</v>
      </c>
      <c r="C10478" s="312" t="s">
        <v>10262</v>
      </c>
      <c r="D10478" s="1"/>
      <c r="E10478" s="986" t="s">
        <v>9583</v>
      </c>
      <c r="F10478" s="3"/>
      <c r="O10478"/>
      <c r="P10478"/>
      <c r="Q10478"/>
      <c r="U10478" s="969"/>
      <c r="V10478" s="38"/>
      <c r="W10478" s="38"/>
    </row>
    <row r="10479" spans="1:23" x14ac:dyDescent="0.35">
      <c r="A10479" s="1589" t="s">
        <v>4744</v>
      </c>
      <c r="B10479" s="1590">
        <v>0.32</v>
      </c>
      <c r="C10479" s="290" t="s">
        <v>9764</v>
      </c>
      <c r="D10479" s="1"/>
      <c r="E10479" s="986" t="s">
        <v>9583</v>
      </c>
      <c r="F10479" s="3"/>
      <c r="O10479"/>
      <c r="P10479"/>
      <c r="Q10479"/>
      <c r="U10479" s="969"/>
      <c r="V10479" s="38"/>
      <c r="W10479" s="38"/>
    </row>
    <row r="10480" spans="1:23" x14ac:dyDescent="0.35">
      <c r="A10480" s="1589" t="s">
        <v>1885</v>
      </c>
      <c r="B10480" s="1590">
        <v>0.34</v>
      </c>
      <c r="C10480" s="312" t="s">
        <v>9778</v>
      </c>
      <c r="D10480" s="1"/>
      <c r="E10480" s="986" t="s">
        <v>9583</v>
      </c>
      <c r="F10480" s="3"/>
      <c r="O10480"/>
      <c r="P10480"/>
      <c r="Q10480"/>
      <c r="U10480" s="969"/>
      <c r="V10480" s="38"/>
      <c r="W10480" s="38"/>
    </row>
    <row r="10481" spans="1:23" x14ac:dyDescent="0.35">
      <c r="A10481" s="1589" t="s">
        <v>26</v>
      </c>
      <c r="B10481" s="1590">
        <v>0.36</v>
      </c>
      <c r="C10481" s="290" t="s">
        <v>9785</v>
      </c>
      <c r="D10481" s="1"/>
      <c r="E10481" s="986" t="s">
        <v>9583</v>
      </c>
      <c r="F10481" s="3"/>
      <c r="O10481"/>
      <c r="P10481"/>
      <c r="Q10481"/>
      <c r="U10481" s="969"/>
      <c r="V10481" s="38"/>
      <c r="W10481" s="38"/>
    </row>
    <row r="10482" spans="1:23" x14ac:dyDescent="0.35">
      <c r="A10482" s="1589" t="s">
        <v>26</v>
      </c>
      <c r="B10482" s="1590">
        <v>0.36</v>
      </c>
      <c r="C10482" s="290" t="s">
        <v>9786</v>
      </c>
      <c r="D10482" s="1"/>
      <c r="E10482" s="986" t="s">
        <v>9583</v>
      </c>
      <c r="F10482" s="3"/>
      <c r="O10482"/>
      <c r="P10482"/>
      <c r="Q10482"/>
      <c r="U10482" s="969"/>
      <c r="V10482" s="38"/>
      <c r="W10482" s="38"/>
    </row>
    <row r="10483" spans="1:23" x14ac:dyDescent="0.35">
      <c r="A10483" s="1589" t="s">
        <v>8857</v>
      </c>
      <c r="B10483" s="1590">
        <v>0.32</v>
      </c>
      <c r="C10483" s="312" t="s">
        <v>9765</v>
      </c>
      <c r="D10483" s="1"/>
      <c r="E10483" s="986" t="s">
        <v>9583</v>
      </c>
      <c r="F10483" s="3"/>
      <c r="O10483"/>
      <c r="P10483"/>
      <c r="Q10483"/>
      <c r="U10483" s="969"/>
      <c r="V10483" s="38"/>
      <c r="W10483" s="38"/>
    </row>
    <row r="10484" spans="1:23" x14ac:dyDescent="0.35">
      <c r="A10484" s="1589" t="s">
        <v>831</v>
      </c>
      <c r="B10484" s="1590">
        <v>0.32</v>
      </c>
      <c r="C10484" s="290" t="s">
        <v>9766</v>
      </c>
      <c r="D10484" s="1"/>
      <c r="E10484" s="986" t="s">
        <v>9583</v>
      </c>
      <c r="F10484" s="3"/>
      <c r="O10484"/>
      <c r="P10484"/>
      <c r="Q10484"/>
      <c r="U10484" s="969"/>
      <c r="V10484" s="38"/>
      <c r="W10484" s="38"/>
    </row>
    <row r="10485" spans="1:23" x14ac:dyDescent="0.35">
      <c r="A10485" s="1589" t="s">
        <v>837</v>
      </c>
      <c r="B10485" s="1590">
        <v>0.34</v>
      </c>
      <c r="C10485" s="290" t="s">
        <v>9779</v>
      </c>
      <c r="E10485" s="986" t="s">
        <v>9583</v>
      </c>
      <c r="F10485" s="3"/>
      <c r="O10485"/>
      <c r="P10485"/>
      <c r="Q10485"/>
      <c r="U10485" s="969"/>
      <c r="V10485" s="38"/>
      <c r="W10485" s="38"/>
    </row>
    <row r="10486" spans="1:23" x14ac:dyDescent="0.35">
      <c r="A10486" s="1589" t="s">
        <v>1871</v>
      </c>
      <c r="B10486" s="1590">
        <v>0.32</v>
      </c>
      <c r="C10486" s="290" t="s">
        <v>9767</v>
      </c>
      <c r="D10486" s="1"/>
      <c r="E10486" s="986" t="s">
        <v>9583</v>
      </c>
      <c r="F10486" s="3"/>
      <c r="O10486"/>
      <c r="P10486"/>
      <c r="Q10486"/>
      <c r="U10486" s="969"/>
      <c r="V10486" s="38"/>
      <c r="W10486" s="38"/>
    </row>
    <row r="10487" spans="1:23" x14ac:dyDescent="0.35">
      <c r="A10487" s="1589" t="s">
        <v>323</v>
      </c>
      <c r="B10487" s="1590">
        <v>0.32</v>
      </c>
      <c r="C10487" s="312" t="s">
        <v>9768</v>
      </c>
      <c r="D10487" s="1"/>
      <c r="E10487" s="986" t="s">
        <v>9583</v>
      </c>
      <c r="F10487" s="3"/>
      <c r="O10487"/>
      <c r="P10487"/>
      <c r="Q10487"/>
      <c r="U10487" s="969"/>
      <c r="V10487" s="38"/>
      <c r="W10487" s="38"/>
    </row>
    <row r="10488" spans="1:23" x14ac:dyDescent="0.35">
      <c r="A10488" s="1589" t="s">
        <v>331</v>
      </c>
      <c r="B10488" s="1590">
        <v>0.34</v>
      </c>
      <c r="C10488" s="312" t="s">
        <v>9780</v>
      </c>
      <c r="D10488" s="1"/>
      <c r="E10488" s="986" t="s">
        <v>9583</v>
      </c>
      <c r="F10488" s="3"/>
      <c r="O10488"/>
      <c r="P10488"/>
      <c r="Q10488"/>
      <c r="U10488" s="969"/>
      <c r="V10488" s="38"/>
      <c r="W10488" s="38"/>
    </row>
    <row r="10489" spans="1:23" x14ac:dyDescent="0.35">
      <c r="A10489" s="1589" t="s">
        <v>325</v>
      </c>
      <c r="B10489" s="1590">
        <v>0.32</v>
      </c>
      <c r="C10489" s="312" t="s">
        <v>9769</v>
      </c>
      <c r="D10489" s="1"/>
      <c r="E10489" s="986" t="s">
        <v>9583</v>
      </c>
      <c r="F10489" s="3"/>
      <c r="O10489"/>
      <c r="P10489"/>
      <c r="Q10489"/>
      <c r="U10489" s="969"/>
      <c r="V10489" s="38"/>
      <c r="W10489" s="38"/>
    </row>
    <row r="10490" spans="1:23" x14ac:dyDescent="0.35">
      <c r="A10490" s="1589" t="s">
        <v>333</v>
      </c>
      <c r="B10490" s="1590">
        <v>0.34</v>
      </c>
      <c r="C10490" s="312" t="s">
        <v>9781</v>
      </c>
      <c r="D10490" s="1"/>
      <c r="E10490" s="986" t="s">
        <v>9583</v>
      </c>
      <c r="F10490" s="3"/>
      <c r="O10490"/>
      <c r="P10490"/>
      <c r="Q10490"/>
      <c r="U10490" s="969"/>
      <c r="V10490" s="38"/>
      <c r="W10490" s="38"/>
    </row>
    <row r="10491" spans="1:23" x14ac:dyDescent="0.35">
      <c r="A10491" s="1589" t="s">
        <v>4719</v>
      </c>
      <c r="B10491" s="1590">
        <v>0.26</v>
      </c>
      <c r="C10491" s="312" t="s">
        <v>9743</v>
      </c>
      <c r="D10491" s="1"/>
      <c r="E10491" s="986" t="s">
        <v>9583</v>
      </c>
      <c r="F10491" s="3"/>
      <c r="O10491"/>
      <c r="P10491"/>
      <c r="Q10491"/>
      <c r="U10491" s="969"/>
      <c r="V10491" s="38"/>
      <c r="W10491" s="38"/>
    </row>
    <row r="10492" spans="1:23" x14ac:dyDescent="0.35">
      <c r="A10492" s="1589" t="s">
        <v>494</v>
      </c>
      <c r="B10492" s="1590">
        <v>1.96</v>
      </c>
      <c r="C10492" s="312" t="s">
        <v>6913</v>
      </c>
      <c r="D10492" s="1"/>
      <c r="E10492" s="986" t="s">
        <v>9583</v>
      </c>
      <c r="F10492" s="3"/>
      <c r="O10492"/>
      <c r="P10492"/>
      <c r="Q10492"/>
      <c r="U10492" s="969"/>
      <c r="V10492" s="38"/>
      <c r="W10492" s="38"/>
    </row>
    <row r="10493" spans="1:23" x14ac:dyDescent="0.35">
      <c r="A10493" s="1589" t="s">
        <v>501</v>
      </c>
      <c r="B10493" s="1590">
        <v>2.11</v>
      </c>
      <c r="C10493" s="312" t="s">
        <v>9540</v>
      </c>
      <c r="D10493" s="1"/>
      <c r="E10493" s="986" t="s">
        <v>9583</v>
      </c>
      <c r="F10493" s="3"/>
      <c r="O10493"/>
      <c r="P10493"/>
      <c r="Q10493"/>
      <c r="U10493" s="969"/>
      <c r="V10493" s="38"/>
      <c r="W10493" s="38"/>
    </row>
    <row r="10494" spans="1:23" x14ac:dyDescent="0.35">
      <c r="A10494" s="1589" t="s">
        <v>503</v>
      </c>
      <c r="B10494" s="1590">
        <v>2.2599999999999998</v>
      </c>
      <c r="C10494" s="312" t="s">
        <v>10246</v>
      </c>
      <c r="D10494" s="1"/>
      <c r="E10494" s="986" t="s">
        <v>9583</v>
      </c>
      <c r="F10494" s="3"/>
      <c r="O10494"/>
      <c r="P10494"/>
      <c r="Q10494"/>
      <c r="U10494" s="969"/>
      <c r="V10494" s="38"/>
      <c r="W10494" s="38"/>
    </row>
    <row r="10495" spans="1:23" x14ac:dyDescent="0.35">
      <c r="A10495" s="1589" t="s">
        <v>509</v>
      </c>
      <c r="B10495" s="1590">
        <v>2.38</v>
      </c>
      <c r="C10495" s="312" t="s">
        <v>10251</v>
      </c>
      <c r="D10495" s="1"/>
      <c r="E10495" s="986" t="s">
        <v>9583</v>
      </c>
      <c r="F10495" s="3"/>
      <c r="O10495"/>
      <c r="P10495"/>
      <c r="Q10495"/>
      <c r="U10495" s="969"/>
      <c r="V10495" s="38"/>
      <c r="W10495" s="38"/>
    </row>
    <row r="10496" spans="1:23" x14ac:dyDescent="0.35">
      <c r="A10496" s="1589" t="s">
        <v>2228</v>
      </c>
      <c r="B10496" s="1590">
        <v>3.52</v>
      </c>
      <c r="C10496" s="312" t="s">
        <v>10261</v>
      </c>
      <c r="D10496" s="1"/>
      <c r="E10496" s="986" t="s">
        <v>9583</v>
      </c>
      <c r="F10496" s="3"/>
      <c r="O10496"/>
      <c r="P10496"/>
      <c r="Q10496"/>
      <c r="U10496" s="969"/>
      <c r="V10496" s="38"/>
      <c r="W10496" s="38"/>
    </row>
    <row r="10497" spans="1:23" x14ac:dyDescent="0.35">
      <c r="A10497" s="1589" t="s">
        <v>1894</v>
      </c>
      <c r="B10497" s="1590">
        <v>0.36</v>
      </c>
      <c r="C10497" s="312" t="s">
        <v>9787</v>
      </c>
      <c r="D10497" s="1"/>
      <c r="E10497" s="986" t="s">
        <v>9583</v>
      </c>
      <c r="F10497" s="3"/>
      <c r="O10497"/>
      <c r="P10497"/>
      <c r="Q10497"/>
      <c r="U10497" s="969"/>
      <c r="V10497" s="38"/>
      <c r="W10497" s="38"/>
    </row>
    <row r="10498" spans="1:23" x14ac:dyDescent="0.35">
      <c r="A10498" s="1589" t="s">
        <v>20</v>
      </c>
      <c r="B10498" s="1590">
        <v>0.32</v>
      </c>
      <c r="C10498" s="290" t="s">
        <v>9770</v>
      </c>
      <c r="D10498" s="1"/>
      <c r="E10498" s="986" t="s">
        <v>9583</v>
      </c>
      <c r="F10498" s="3"/>
      <c r="O10498"/>
      <c r="P10498"/>
      <c r="Q10498"/>
      <c r="U10498" s="969"/>
      <c r="V10498" s="38"/>
      <c r="W10498" s="38"/>
    </row>
    <row r="10499" spans="1:23" x14ac:dyDescent="0.35">
      <c r="A10499" s="1589" t="s">
        <v>20</v>
      </c>
      <c r="B10499" s="1590">
        <v>0.32</v>
      </c>
      <c r="C10499" s="312" t="s">
        <v>9771</v>
      </c>
      <c r="D10499" s="38"/>
      <c r="E10499" s="986" t="s">
        <v>9583</v>
      </c>
      <c r="F10499" s="3"/>
      <c r="O10499"/>
      <c r="P10499"/>
      <c r="Q10499"/>
      <c r="U10499" s="969"/>
      <c r="V10499" s="38"/>
      <c r="W10499" s="38"/>
    </row>
    <row r="10500" spans="1:23" x14ac:dyDescent="0.35">
      <c r="A10500" s="1589" t="s">
        <v>845</v>
      </c>
      <c r="B10500" s="1590">
        <v>0.36</v>
      </c>
      <c r="C10500" s="312" t="s">
        <v>9788</v>
      </c>
      <c r="D10500" s="1"/>
      <c r="E10500" s="986" t="s">
        <v>9583</v>
      </c>
      <c r="F10500" s="3"/>
      <c r="O10500"/>
      <c r="P10500"/>
      <c r="Q10500"/>
      <c r="U10500" s="969"/>
      <c r="V10500" s="38"/>
      <c r="W10500" s="38"/>
    </row>
    <row r="10501" spans="1:23" x14ac:dyDescent="0.35">
      <c r="A10501" s="1589" t="s">
        <v>527</v>
      </c>
      <c r="B10501" s="1590">
        <v>0.42</v>
      </c>
      <c r="C10501" s="312" t="s">
        <v>9790</v>
      </c>
      <c r="D10501" s="1"/>
      <c r="E10501" s="986" t="s">
        <v>9583</v>
      </c>
      <c r="F10501" s="3"/>
      <c r="O10501"/>
      <c r="P10501"/>
      <c r="Q10501"/>
      <c r="U10501" s="969"/>
      <c r="V10501" s="38"/>
      <c r="W10501" s="38"/>
    </row>
    <row r="10502" spans="1:23" x14ac:dyDescent="0.35">
      <c r="A10502" s="1589" t="s">
        <v>22</v>
      </c>
      <c r="B10502" s="1590">
        <v>0.32</v>
      </c>
      <c r="C10502" s="290" t="s">
        <v>9772</v>
      </c>
      <c r="D10502" s="1"/>
      <c r="E10502" s="986" t="s">
        <v>9583</v>
      </c>
      <c r="F10502" s="3"/>
      <c r="O10502"/>
      <c r="P10502"/>
      <c r="Q10502"/>
      <c r="U10502" s="969"/>
      <c r="V10502" s="38"/>
      <c r="W10502" s="38"/>
    </row>
    <row r="10503" spans="1:23" x14ac:dyDescent="0.35">
      <c r="A10503" s="1589" t="s">
        <v>1878</v>
      </c>
      <c r="B10503" s="1590">
        <v>0.32</v>
      </c>
      <c r="C10503" s="290" t="s">
        <v>5714</v>
      </c>
      <c r="D10503" s="1"/>
      <c r="E10503" s="986" t="s">
        <v>9583</v>
      </c>
      <c r="F10503" s="3"/>
      <c r="O10503"/>
      <c r="P10503"/>
      <c r="Q10503"/>
      <c r="U10503" s="969"/>
      <c r="V10503" s="38"/>
      <c r="W10503" s="38"/>
    </row>
    <row r="10504" spans="1:23" x14ac:dyDescent="0.35">
      <c r="A10504" s="1589" t="s">
        <v>12</v>
      </c>
      <c r="B10504" s="1590">
        <v>0.32</v>
      </c>
      <c r="C10504" s="312" t="s">
        <v>9773</v>
      </c>
      <c r="D10504" s="1"/>
      <c r="E10504" s="986" t="s">
        <v>9583</v>
      </c>
      <c r="F10504" s="3"/>
      <c r="O10504"/>
      <c r="P10504"/>
      <c r="Q10504"/>
      <c r="U10504" s="969"/>
      <c r="V10504" s="38"/>
      <c r="W10504" s="38"/>
    </row>
    <row r="10505" spans="1:23" x14ac:dyDescent="0.35">
      <c r="A10505" s="1589" t="s">
        <v>16</v>
      </c>
      <c r="B10505" s="1590">
        <v>0.34</v>
      </c>
      <c r="C10505" s="312" t="s">
        <v>9782</v>
      </c>
      <c r="D10505" s="1"/>
      <c r="E10505" s="986" t="s">
        <v>9583</v>
      </c>
      <c r="F10505" s="3"/>
      <c r="O10505"/>
      <c r="P10505"/>
      <c r="Q10505"/>
      <c r="U10505" s="969"/>
      <c r="V10505" s="38"/>
      <c r="W10505" s="38"/>
    </row>
    <row r="10506" spans="1:23" x14ac:dyDescent="0.35">
      <c r="A10506" s="1589" t="s">
        <v>329</v>
      </c>
      <c r="B10506" s="1590">
        <v>0.32</v>
      </c>
      <c r="C10506" s="290" t="s">
        <v>8460</v>
      </c>
      <c r="D10506" s="1"/>
      <c r="E10506" s="986" t="s">
        <v>9583</v>
      </c>
      <c r="F10506" s="3"/>
      <c r="O10506"/>
      <c r="P10506"/>
      <c r="Q10506"/>
      <c r="U10506" s="969"/>
      <c r="V10506" s="38"/>
      <c r="W10506" s="38"/>
    </row>
    <row r="10507" spans="1:23" x14ac:dyDescent="0.35">
      <c r="A10507" s="1589" t="s">
        <v>24</v>
      </c>
      <c r="B10507" s="1590">
        <v>0.34</v>
      </c>
      <c r="C10507" s="290" t="s">
        <v>9783</v>
      </c>
      <c r="D10507" s="1"/>
      <c r="E10507" s="986" t="s">
        <v>9583</v>
      </c>
      <c r="F10507" s="3"/>
      <c r="O10507"/>
      <c r="P10507"/>
      <c r="Q10507"/>
      <c r="U10507" s="969"/>
      <c r="V10507" s="38"/>
      <c r="W10507" s="38"/>
    </row>
    <row r="10508" spans="1:23" x14ac:dyDescent="0.35">
      <c r="A10508" s="1589" t="s">
        <v>1882</v>
      </c>
      <c r="B10508" s="1590">
        <v>0.32</v>
      </c>
      <c r="C10508" s="290" t="s">
        <v>9774</v>
      </c>
      <c r="D10508" s="1"/>
      <c r="E10508" s="986" t="s">
        <v>9583</v>
      </c>
      <c r="F10508" s="3"/>
      <c r="O10508"/>
      <c r="P10508"/>
      <c r="Q10508"/>
      <c r="U10508" s="969"/>
      <c r="V10508" s="38"/>
      <c r="W10508" s="38"/>
    </row>
    <row r="10509" spans="1:23" x14ac:dyDescent="0.35">
      <c r="A10509" s="1589" t="s">
        <v>1850</v>
      </c>
      <c r="B10509" s="1590">
        <v>0.26</v>
      </c>
      <c r="C10509" s="312" t="s">
        <v>9744</v>
      </c>
      <c r="D10509" s="1109"/>
      <c r="E10509" s="986" t="s">
        <v>9583</v>
      </c>
      <c r="F10509" s="3"/>
      <c r="O10509"/>
      <c r="P10509"/>
      <c r="Q10509"/>
      <c r="U10509" s="969"/>
      <c r="V10509" s="38"/>
      <c r="W10509" s="38"/>
    </row>
    <row r="10510" spans="1:23" x14ac:dyDescent="0.35">
      <c r="A10510" s="1589" t="s">
        <v>496</v>
      </c>
      <c r="B10510" s="1590">
        <v>1.96</v>
      </c>
      <c r="C10510" s="312" t="s">
        <v>10193</v>
      </c>
      <c r="D10510" s="1"/>
      <c r="E10510" s="986" t="s">
        <v>9583</v>
      </c>
      <c r="F10510" s="3"/>
      <c r="O10510"/>
      <c r="P10510"/>
      <c r="Q10510"/>
      <c r="U10510" s="969"/>
      <c r="V10510" s="38"/>
      <c r="W10510" s="38"/>
    </row>
    <row r="10511" spans="1:23" x14ac:dyDescent="0.35">
      <c r="A10511" s="1589" t="s">
        <v>506</v>
      </c>
      <c r="B10511" s="1590">
        <v>2.2599999999999998</v>
      </c>
      <c r="C10511" s="312" t="s">
        <v>10247</v>
      </c>
      <c r="D10511" s="1"/>
      <c r="E10511" s="986" t="s">
        <v>9583</v>
      </c>
      <c r="F10511" s="3"/>
      <c r="O10511"/>
      <c r="P10511"/>
      <c r="Q10511"/>
      <c r="U10511" s="969"/>
      <c r="V10511" s="38"/>
      <c r="W10511" s="38"/>
    </row>
    <row r="10512" spans="1:23" x14ac:dyDescent="0.35">
      <c r="A10512" s="1589" t="s">
        <v>512</v>
      </c>
      <c r="B10512" s="1590">
        <v>2.38</v>
      </c>
      <c r="C10512" s="312" t="s">
        <v>10252</v>
      </c>
      <c r="D10512" s="1"/>
      <c r="E10512" s="986" t="s">
        <v>9583</v>
      </c>
      <c r="F10512" s="3"/>
      <c r="O10512"/>
      <c r="P10512"/>
      <c r="Q10512"/>
      <c r="U10512" s="969"/>
      <c r="V10512" s="38"/>
      <c r="W10512" s="38"/>
    </row>
    <row r="10513" spans="1:23" x14ac:dyDescent="0.35">
      <c r="A10513" s="1589" t="s">
        <v>34</v>
      </c>
      <c r="B10513" s="1590">
        <v>3.7</v>
      </c>
      <c r="C10513" s="290" t="s">
        <v>10263</v>
      </c>
      <c r="D10513" s="1"/>
      <c r="E10513" s="986" t="s">
        <v>9583</v>
      </c>
      <c r="O10513"/>
      <c r="P10513"/>
      <c r="Q10513"/>
      <c r="U10513" s="969"/>
      <c r="V10513" s="38"/>
      <c r="W10513" s="38"/>
    </row>
    <row r="10514" spans="1:23" x14ac:dyDescent="0.35">
      <c r="A10514" s="1589" t="s">
        <v>34</v>
      </c>
      <c r="B10514" s="1590">
        <v>3.7</v>
      </c>
      <c r="C10514" s="312" t="s">
        <v>2231</v>
      </c>
      <c r="D10514" s="1"/>
      <c r="E10514" s="986" t="s">
        <v>9583</v>
      </c>
      <c r="F10514" s="3"/>
      <c r="O10514"/>
      <c r="P10514"/>
      <c r="Q10514"/>
      <c r="U10514" s="969"/>
      <c r="V10514" s="38"/>
      <c r="W10514" s="38"/>
    </row>
    <row r="10515" spans="1:23" x14ac:dyDescent="0.35">
      <c r="A10515" s="1589" t="s">
        <v>478</v>
      </c>
      <c r="B10515" s="1590">
        <v>1.42</v>
      </c>
      <c r="C10515" s="312" t="s">
        <v>10096</v>
      </c>
      <c r="D10515" s="1"/>
      <c r="E10515" s="986" t="s">
        <v>9583</v>
      </c>
      <c r="F10515" s="3"/>
      <c r="O10515"/>
      <c r="P10515"/>
      <c r="Q10515"/>
      <c r="U10515" s="969"/>
      <c r="V10515" s="38"/>
      <c r="W10515" s="38"/>
    </row>
    <row r="10516" spans="1:23" x14ac:dyDescent="0.35">
      <c r="A10516" s="1589" t="s">
        <v>478</v>
      </c>
      <c r="B10516" s="1590">
        <v>1.42</v>
      </c>
      <c r="C10516" s="312" t="s">
        <v>10097</v>
      </c>
      <c r="D10516" s="1"/>
      <c r="E10516" s="986" t="s">
        <v>9583</v>
      </c>
      <c r="F10516" s="3"/>
      <c r="O10516"/>
      <c r="P10516"/>
      <c r="Q10516"/>
      <c r="U10516" s="969"/>
      <c r="V10516" s="38"/>
      <c r="W10516" s="38"/>
    </row>
    <row r="10517" spans="1:23" x14ac:dyDescent="0.35">
      <c r="A10517" s="1589" t="s">
        <v>1178</v>
      </c>
      <c r="B10517" s="1590">
        <v>1.32</v>
      </c>
      <c r="C10517" s="312" t="s">
        <v>10080</v>
      </c>
      <c r="E10517" s="986" t="s">
        <v>9583</v>
      </c>
      <c r="F10517" s="3"/>
      <c r="O10517"/>
      <c r="P10517"/>
      <c r="Q10517"/>
      <c r="U10517" s="969"/>
      <c r="V10517" s="38"/>
      <c r="W10517" s="38"/>
    </row>
    <row r="10518" spans="1:23" x14ac:dyDescent="0.35">
      <c r="A10518" s="1589" t="s">
        <v>10017</v>
      </c>
      <c r="B10518" s="1590">
        <v>1.28</v>
      </c>
      <c r="C10518" s="312" t="s">
        <v>10018</v>
      </c>
      <c r="D10518" s="1"/>
      <c r="E10518" s="986" t="s">
        <v>9583</v>
      </c>
      <c r="F10518" s="3"/>
      <c r="O10518"/>
      <c r="P10518"/>
      <c r="Q10518"/>
      <c r="U10518" s="969"/>
      <c r="V10518" s="38"/>
      <c r="W10518" s="38"/>
    </row>
    <row r="10519" spans="1:23" x14ac:dyDescent="0.35">
      <c r="A10519" s="1605" t="s">
        <v>8670</v>
      </c>
      <c r="B10519" s="1606">
        <v>1.57</v>
      </c>
      <c r="C10519" s="1596" t="s">
        <v>14089</v>
      </c>
      <c r="D10519" s="1"/>
      <c r="E10519" s="1" t="s">
        <v>9583</v>
      </c>
      <c r="F10519" s="3"/>
      <c r="O10519"/>
      <c r="P10519"/>
      <c r="Q10519"/>
      <c r="U10519" s="969"/>
      <c r="V10519" s="38"/>
      <c r="W10519" s="38"/>
    </row>
    <row r="10520" spans="1:23" x14ac:dyDescent="0.35">
      <c r="A10520" s="1589" t="s">
        <v>9934</v>
      </c>
      <c r="B10520" s="1590">
        <v>1.0699999999999998</v>
      </c>
      <c r="C10520" s="312" t="s">
        <v>9935</v>
      </c>
      <c r="D10520" s="1"/>
      <c r="E10520" s="986" t="s">
        <v>9583</v>
      </c>
      <c r="F10520" s="3"/>
      <c r="O10520"/>
      <c r="P10520"/>
      <c r="Q10520"/>
      <c r="U10520" s="969"/>
      <c r="V10520" s="38"/>
      <c r="W10520" s="38"/>
    </row>
    <row r="10521" spans="1:23" x14ac:dyDescent="0.35">
      <c r="A10521" s="1594" t="s">
        <v>14087</v>
      </c>
      <c r="B10521" s="1595">
        <v>1.3599999999999999</v>
      </c>
      <c r="C10521" s="1607" t="s">
        <v>14088</v>
      </c>
      <c r="D10521" s="1"/>
      <c r="E10521" s="1" t="s">
        <v>9583</v>
      </c>
      <c r="F10521" s="3"/>
      <c r="O10521"/>
      <c r="P10521"/>
      <c r="Q10521"/>
      <c r="U10521" s="969"/>
      <c r="V10521" s="38"/>
      <c r="W10521" s="38"/>
    </row>
    <row r="10522" spans="1:23" x14ac:dyDescent="0.35">
      <c r="A10522" s="1589" t="s">
        <v>471</v>
      </c>
      <c r="B10522" s="1590">
        <v>1.34</v>
      </c>
      <c r="C10522" s="312" t="s">
        <v>10083</v>
      </c>
      <c r="E10522" s="986" t="s">
        <v>9583</v>
      </c>
      <c r="F10522" s="3"/>
      <c r="O10522"/>
      <c r="P10522"/>
      <c r="Q10522"/>
      <c r="U10522" s="969"/>
      <c r="V10522" s="38"/>
      <c r="W10522" s="38"/>
    </row>
    <row r="10523" spans="1:23" x14ac:dyDescent="0.35">
      <c r="A10523" s="1589" t="s">
        <v>2143</v>
      </c>
      <c r="B10523" s="1590">
        <v>1.76</v>
      </c>
      <c r="C10523" s="290" t="s">
        <v>10173</v>
      </c>
      <c r="D10523" s="1"/>
      <c r="E10523" s="986" t="s">
        <v>9583</v>
      </c>
      <c r="F10523" s="3"/>
      <c r="O10523"/>
      <c r="P10523"/>
      <c r="Q10523"/>
      <c r="U10523" s="969"/>
      <c r="V10523" s="38"/>
      <c r="W10523" s="38"/>
    </row>
    <row r="10524" spans="1:23" x14ac:dyDescent="0.35">
      <c r="A10524" s="1589" t="s">
        <v>2143</v>
      </c>
      <c r="B10524" s="1590">
        <v>1.76</v>
      </c>
      <c r="C10524" s="290" t="s">
        <v>10174</v>
      </c>
      <c r="D10524" s="1"/>
      <c r="E10524" s="986" t="s">
        <v>9583</v>
      </c>
      <c r="F10524" s="3"/>
      <c r="O10524"/>
      <c r="P10524"/>
      <c r="Q10524"/>
      <c r="U10524" s="969"/>
      <c r="V10524" s="38"/>
      <c r="W10524" s="38"/>
    </row>
    <row r="10525" spans="1:23" x14ac:dyDescent="0.35">
      <c r="A10525" s="1589" t="s">
        <v>860</v>
      </c>
      <c r="B10525" s="1590">
        <v>1.34</v>
      </c>
      <c r="C10525" s="290" t="s">
        <v>10084</v>
      </c>
      <c r="E10525" s="986" t="s">
        <v>9583</v>
      </c>
      <c r="F10525" s="3"/>
      <c r="O10525"/>
      <c r="P10525"/>
      <c r="Q10525"/>
      <c r="U10525" s="969"/>
      <c r="V10525" s="38"/>
      <c r="W10525" s="38"/>
    </row>
    <row r="10526" spans="1:23" x14ac:dyDescent="0.35">
      <c r="A10526" s="1589" t="s">
        <v>860</v>
      </c>
      <c r="B10526" s="1590">
        <v>1.34</v>
      </c>
      <c r="C10526" s="290" t="s">
        <v>10085</v>
      </c>
      <c r="E10526" s="986" t="s">
        <v>9583</v>
      </c>
      <c r="F10526" s="3"/>
      <c r="O10526"/>
      <c r="P10526"/>
      <c r="Q10526"/>
      <c r="U10526" s="969"/>
      <c r="V10526" s="38"/>
      <c r="W10526" s="38"/>
    </row>
    <row r="10527" spans="1:23" x14ac:dyDescent="0.35">
      <c r="A10527" s="1589" t="s">
        <v>3552</v>
      </c>
      <c r="B10527" s="1590">
        <v>1.38</v>
      </c>
      <c r="C10527" s="290" t="s">
        <v>10090</v>
      </c>
      <c r="D10527" s="1"/>
      <c r="E10527" s="986" t="s">
        <v>9583</v>
      </c>
      <c r="F10527" s="3"/>
      <c r="O10527"/>
      <c r="P10527"/>
      <c r="Q10527"/>
      <c r="U10527" s="969"/>
      <c r="V10527" s="38"/>
      <c r="W10527" s="38"/>
    </row>
    <row r="10528" spans="1:23" x14ac:dyDescent="0.35">
      <c r="A10528" s="1589" t="s">
        <v>3552</v>
      </c>
      <c r="B10528" s="1590">
        <v>1.38</v>
      </c>
      <c r="C10528" s="290" t="s">
        <v>10091</v>
      </c>
      <c r="D10528" s="1"/>
      <c r="E10528" s="986" t="s">
        <v>9583</v>
      </c>
      <c r="F10528" s="3"/>
      <c r="O10528"/>
      <c r="P10528"/>
      <c r="Q10528"/>
      <c r="U10528" s="969"/>
      <c r="V10528" s="38"/>
      <c r="W10528" s="38"/>
    </row>
    <row r="10529" spans="1:23" x14ac:dyDescent="0.35">
      <c r="A10529" s="1589" t="s">
        <v>3580</v>
      </c>
      <c r="B10529" s="1590">
        <v>1.57</v>
      </c>
      <c r="C10529" s="312" t="s">
        <v>10106</v>
      </c>
      <c r="D10529" s="1"/>
      <c r="E10529" s="986" t="s">
        <v>9583</v>
      </c>
      <c r="F10529" s="3"/>
      <c r="O10529"/>
      <c r="P10529"/>
      <c r="Q10529"/>
      <c r="U10529" s="969"/>
      <c r="V10529" s="38"/>
      <c r="W10529" s="38"/>
    </row>
    <row r="10530" spans="1:23" x14ac:dyDescent="0.35">
      <c r="A10530" s="1589" t="s">
        <v>863</v>
      </c>
      <c r="B10530" s="1590">
        <v>1.33</v>
      </c>
      <c r="C10530" s="290" t="s">
        <v>10081</v>
      </c>
      <c r="E10530" s="986" t="s">
        <v>9583</v>
      </c>
      <c r="F10530" s="3"/>
      <c r="O10530"/>
      <c r="P10530"/>
      <c r="Q10530"/>
      <c r="U10530" s="969"/>
      <c r="V10530" s="38"/>
      <c r="W10530" s="38"/>
    </row>
    <row r="10531" spans="1:23" x14ac:dyDescent="0.35">
      <c r="A10531" s="1589" t="s">
        <v>863</v>
      </c>
      <c r="B10531" s="1590">
        <v>1.33</v>
      </c>
      <c r="C10531" s="312" t="s">
        <v>10082</v>
      </c>
      <c r="E10531" s="986" t="s">
        <v>9583</v>
      </c>
      <c r="F10531" s="3"/>
      <c r="O10531"/>
      <c r="P10531"/>
      <c r="Q10531"/>
      <c r="U10531" s="969"/>
      <c r="V10531" s="38"/>
      <c r="W10531" s="38"/>
    </row>
    <row r="10532" spans="1:23" x14ac:dyDescent="0.35">
      <c r="A10532" s="1589" t="s">
        <v>458</v>
      </c>
      <c r="B10532" s="1590">
        <v>1.22</v>
      </c>
      <c r="C10532" s="290" t="s">
        <v>10005</v>
      </c>
      <c r="D10532" s="1"/>
      <c r="E10532" s="986" t="s">
        <v>9583</v>
      </c>
      <c r="O10532"/>
      <c r="P10532"/>
      <c r="Q10532"/>
      <c r="U10532" s="969"/>
      <c r="V10532" s="38"/>
      <c r="W10532" s="38"/>
    </row>
    <row r="10533" spans="1:23" x14ac:dyDescent="0.35">
      <c r="A10533" s="1597" t="s">
        <v>1187</v>
      </c>
      <c r="B10533" s="1598">
        <v>1.38</v>
      </c>
      <c r="C10533" s="312" t="s">
        <v>10089</v>
      </c>
      <c r="D10533" s="1"/>
      <c r="E10533" s="986" t="s">
        <v>9583</v>
      </c>
      <c r="F10533" s="3"/>
      <c r="O10533"/>
      <c r="P10533"/>
      <c r="Q10533"/>
      <c r="U10533" s="969"/>
      <c r="V10533" s="38"/>
      <c r="W10533" s="38"/>
    </row>
    <row r="10534" spans="1:23" x14ac:dyDescent="0.35">
      <c r="A10534" s="1597" t="s">
        <v>1199</v>
      </c>
      <c r="B10534" s="1598">
        <v>1.57</v>
      </c>
      <c r="C10534" s="312" t="s">
        <v>10105</v>
      </c>
      <c r="D10534" s="1"/>
      <c r="E10534" s="986" t="s">
        <v>9583</v>
      </c>
      <c r="F10534" s="3"/>
      <c r="O10534"/>
      <c r="P10534"/>
      <c r="Q10534"/>
      <c r="U10534" s="969"/>
      <c r="V10534" s="38"/>
      <c r="W10534" s="38"/>
    </row>
    <row r="10535" spans="1:23" x14ac:dyDescent="0.35">
      <c r="A10535" s="1610">
        <v>73201</v>
      </c>
      <c r="B10535" s="1611">
        <v>1.1299999999999999</v>
      </c>
      <c r="C10535" s="416" t="s">
        <v>10266</v>
      </c>
      <c r="D10535" s="1"/>
      <c r="E10535" s="1" t="s">
        <v>7410</v>
      </c>
      <c r="F10535" s="3"/>
      <c r="O10535"/>
      <c r="P10535"/>
      <c r="Q10535"/>
      <c r="U10535" s="969"/>
      <c r="V10535" s="38"/>
      <c r="W10535" s="38"/>
    </row>
    <row r="10536" spans="1:23" x14ac:dyDescent="0.35">
      <c r="A10536" s="1610">
        <v>73201</v>
      </c>
      <c r="B10536" s="1611">
        <v>1.1299999999999999</v>
      </c>
      <c r="C10536" s="416" t="s">
        <v>10267</v>
      </c>
      <c r="D10536" s="1126"/>
      <c r="E10536" s="1" t="s">
        <v>7410</v>
      </c>
      <c r="F10536" s="3"/>
      <c r="O10536"/>
      <c r="P10536"/>
      <c r="Q10536"/>
      <c r="U10536" s="969"/>
      <c r="V10536" s="38"/>
      <c r="W10536" s="38"/>
    </row>
    <row r="10537" spans="1:23" x14ac:dyDescent="0.35">
      <c r="A10537" s="1610">
        <v>73201</v>
      </c>
      <c r="B10537" s="1611">
        <v>1.1299999999999999</v>
      </c>
      <c r="C10537" s="793" t="s">
        <v>5094</v>
      </c>
      <c r="D10537" s="1"/>
      <c r="E10537" s="1" t="s">
        <v>7410</v>
      </c>
      <c r="F10537" s="3"/>
      <c r="O10537"/>
      <c r="P10537"/>
      <c r="Q10537"/>
      <c r="U10537" s="969"/>
      <c r="V10537" s="38"/>
      <c r="W10537" s="38"/>
    </row>
    <row r="10538" spans="1:23" x14ac:dyDescent="0.35">
      <c r="A10538" s="1610">
        <v>73201</v>
      </c>
      <c r="B10538" s="1611">
        <v>1.1299999999999999</v>
      </c>
      <c r="C10538" s="416" t="s">
        <v>10268</v>
      </c>
      <c r="D10538" s="1"/>
      <c r="E10538" s="1" t="s">
        <v>7410</v>
      </c>
      <c r="O10538"/>
      <c r="P10538"/>
      <c r="Q10538"/>
      <c r="U10538" s="969"/>
      <c r="V10538" s="38"/>
      <c r="W10538" s="38"/>
    </row>
    <row r="10539" spans="1:23" x14ac:dyDescent="0.35">
      <c r="A10539" s="1610">
        <v>73201</v>
      </c>
      <c r="B10539" s="1611">
        <v>1.1299999999999999</v>
      </c>
      <c r="C10539" s="416" t="s">
        <v>5100</v>
      </c>
      <c r="D10539" s="1"/>
      <c r="E10539" s="1" t="s">
        <v>7410</v>
      </c>
      <c r="F10539" s="3"/>
      <c r="O10539"/>
      <c r="P10539"/>
      <c r="Q10539"/>
      <c r="U10539" s="969"/>
      <c r="V10539" s="38"/>
      <c r="W10539" s="38"/>
    </row>
    <row r="10540" spans="1:23" x14ac:dyDescent="0.35">
      <c r="A10540" s="1610">
        <v>73202</v>
      </c>
      <c r="B10540" s="1611">
        <v>1.19</v>
      </c>
      <c r="C10540" s="422" t="s">
        <v>10269</v>
      </c>
      <c r="D10540" s="1"/>
      <c r="E10540" s="1" t="s">
        <v>7410</v>
      </c>
      <c r="F10540" s="3"/>
      <c r="O10540"/>
      <c r="P10540"/>
      <c r="Q10540"/>
      <c r="U10540" s="969"/>
      <c r="V10540" s="38"/>
      <c r="W10540" s="38"/>
    </row>
    <row r="10541" spans="1:23" x14ac:dyDescent="0.35">
      <c r="A10541" s="1610">
        <v>74220</v>
      </c>
      <c r="B10541" s="1611">
        <v>0.59</v>
      </c>
      <c r="C10541" s="422" t="s">
        <v>10265</v>
      </c>
      <c r="D10541" s="1"/>
      <c r="E10541" s="1" t="s">
        <v>7410</v>
      </c>
      <c r="F10541" s="3"/>
      <c r="O10541"/>
      <c r="P10541"/>
      <c r="Q10541"/>
      <c r="U10541" s="969"/>
      <c r="V10541" s="38"/>
      <c r="W10541" s="38"/>
    </row>
    <row r="10542" spans="1:23" x14ac:dyDescent="0.35">
      <c r="A10542" s="1612">
        <v>78709</v>
      </c>
      <c r="B10542" s="1613">
        <v>1.37</v>
      </c>
      <c r="C10542" s="528" t="s">
        <v>10270</v>
      </c>
      <c r="D10542" s="1"/>
      <c r="E10542" s="1" t="s">
        <v>7410</v>
      </c>
      <c r="F10542" s="1109"/>
      <c r="O10542"/>
      <c r="P10542"/>
      <c r="Q10542"/>
      <c r="U10542" s="969"/>
      <c r="V10542" s="38"/>
      <c r="W10542" s="38"/>
    </row>
    <row r="10543" spans="1:23" x14ac:dyDescent="0.35">
      <c r="A10543" s="1610" t="s">
        <v>496</v>
      </c>
      <c r="B10543" s="1611">
        <v>1.96</v>
      </c>
      <c r="C10543" s="422" t="s">
        <v>10271</v>
      </c>
      <c r="D10543" s="1"/>
      <c r="E10543" s="1" t="s">
        <v>7410</v>
      </c>
      <c r="F10543" s="3"/>
      <c r="O10543"/>
      <c r="P10543"/>
      <c r="Q10543"/>
      <c r="U10543" s="969"/>
      <c r="V10543" s="38"/>
      <c r="W10543" s="38"/>
    </row>
    <row r="10544" spans="1:23" x14ac:dyDescent="0.35">
      <c r="A10544" s="1610" t="s">
        <v>496</v>
      </c>
      <c r="B10544" s="1611">
        <v>1.96</v>
      </c>
      <c r="C10544" s="416" t="s">
        <v>5085</v>
      </c>
      <c r="D10544" s="1"/>
      <c r="E10544" s="1" t="s">
        <v>7410</v>
      </c>
      <c r="F10544" s="3"/>
      <c r="O10544"/>
      <c r="P10544"/>
      <c r="Q10544"/>
      <c r="U10544" s="969"/>
      <c r="V10544" s="38"/>
      <c r="W10544" s="38"/>
    </row>
    <row r="10545" spans="1:23" x14ac:dyDescent="0.35">
      <c r="A10545" s="960">
        <v>70160</v>
      </c>
      <c r="B10545" s="1056">
        <v>0.17</v>
      </c>
      <c r="C10545" s="960" t="s">
        <v>10423</v>
      </c>
      <c r="D10545" s="1"/>
      <c r="E10545" s="985" t="s">
        <v>10273</v>
      </c>
      <c r="F10545" s="3"/>
      <c r="O10545"/>
      <c r="P10545"/>
      <c r="Q10545"/>
      <c r="U10545" s="969"/>
      <c r="V10545" s="38"/>
      <c r="W10545" s="38"/>
    </row>
    <row r="10546" spans="1:23" x14ac:dyDescent="0.35">
      <c r="A10546" s="960">
        <v>70160</v>
      </c>
      <c r="B10546" s="1056">
        <v>0.17</v>
      </c>
      <c r="C10546" s="205" t="s">
        <v>10424</v>
      </c>
      <c r="D10546" s="1"/>
      <c r="E10546" s="985" t="s">
        <v>10273</v>
      </c>
      <c r="F10546" s="3"/>
      <c r="O10546"/>
      <c r="P10546"/>
      <c r="Q10546"/>
      <c r="U10546" s="969"/>
      <c r="V10546" s="38"/>
      <c r="W10546" s="38"/>
    </row>
    <row r="10547" spans="1:23" x14ac:dyDescent="0.35">
      <c r="A10547" s="960">
        <v>70160</v>
      </c>
      <c r="B10547" s="1056">
        <v>0.17</v>
      </c>
      <c r="C10547" s="204" t="s">
        <v>10425</v>
      </c>
      <c r="D10547" s="1"/>
      <c r="E10547" s="985" t="s">
        <v>10273</v>
      </c>
      <c r="F10547" s="3"/>
      <c r="O10547"/>
      <c r="P10547"/>
      <c r="Q10547"/>
      <c r="U10547" s="969"/>
      <c r="V10547" s="38"/>
      <c r="W10547" s="38"/>
    </row>
    <row r="10548" spans="1:23" x14ac:dyDescent="0.35">
      <c r="A10548" s="960">
        <v>70160</v>
      </c>
      <c r="B10548" s="1056">
        <v>0.17</v>
      </c>
      <c r="C10548" s="204" t="s">
        <v>10426</v>
      </c>
      <c r="D10548" s="1"/>
      <c r="E10548" s="985" t="s">
        <v>10273</v>
      </c>
      <c r="F10548" s="3"/>
      <c r="O10548"/>
      <c r="P10548"/>
      <c r="Q10548"/>
      <c r="U10548" s="969"/>
      <c r="V10548" s="38"/>
      <c r="W10548" s="38"/>
    </row>
    <row r="10549" spans="1:23" x14ac:dyDescent="0.35">
      <c r="A10549" s="960">
        <v>70200</v>
      </c>
      <c r="B10549" s="1056">
        <v>0.27</v>
      </c>
      <c r="C10549" s="960" t="s">
        <v>10829</v>
      </c>
      <c r="E10549" s="985" t="s">
        <v>10273</v>
      </c>
      <c r="F10549" s="3"/>
      <c r="O10549"/>
      <c r="P10549"/>
      <c r="Q10549"/>
      <c r="U10549" s="969"/>
      <c r="V10549" s="38"/>
      <c r="W10549" s="38"/>
    </row>
    <row r="10550" spans="1:23" x14ac:dyDescent="0.35">
      <c r="A10550" s="960">
        <v>70210</v>
      </c>
      <c r="B10550" s="1056">
        <v>0.17</v>
      </c>
      <c r="C10550" s="204" t="s">
        <v>10427</v>
      </c>
      <c r="D10550" s="1"/>
      <c r="E10550" s="985" t="s">
        <v>10273</v>
      </c>
      <c r="F10550" s="1126"/>
      <c r="O10550"/>
      <c r="P10550"/>
      <c r="Q10550"/>
      <c r="U10550" s="969"/>
      <c r="V10550" s="38"/>
      <c r="W10550" s="38"/>
    </row>
    <row r="10551" spans="1:23" x14ac:dyDescent="0.35">
      <c r="A10551" s="960">
        <v>70210</v>
      </c>
      <c r="B10551" s="1056">
        <v>0.17</v>
      </c>
      <c r="C10551" s="204" t="s">
        <v>10428</v>
      </c>
      <c r="D10551" s="1"/>
      <c r="E10551" s="985" t="s">
        <v>10273</v>
      </c>
      <c r="F10551" s="3"/>
      <c r="O10551"/>
      <c r="P10551"/>
      <c r="Q10551"/>
      <c r="U10551" s="969"/>
      <c r="V10551" s="38"/>
      <c r="W10551" s="38"/>
    </row>
    <row r="10552" spans="1:23" x14ac:dyDescent="0.35">
      <c r="A10552" s="960">
        <v>70220</v>
      </c>
      <c r="B10552" s="1056">
        <v>0.21</v>
      </c>
      <c r="C10552" s="204" t="s">
        <v>10628</v>
      </c>
      <c r="D10552" s="1"/>
      <c r="E10552" s="985" t="s">
        <v>10273</v>
      </c>
      <c r="F10552" s="3"/>
      <c r="O10552"/>
      <c r="P10552"/>
      <c r="Q10552"/>
      <c r="U10552" s="969"/>
      <c r="V10552" s="38"/>
      <c r="W10552" s="38"/>
    </row>
    <row r="10553" spans="1:23" x14ac:dyDescent="0.35">
      <c r="A10553" s="960">
        <v>70220</v>
      </c>
      <c r="B10553" s="1056">
        <v>0.21</v>
      </c>
      <c r="C10553" s="205" t="s">
        <v>10629</v>
      </c>
      <c r="D10553" s="1"/>
      <c r="E10553" s="985" t="s">
        <v>10273</v>
      </c>
      <c r="O10553"/>
      <c r="P10553"/>
      <c r="Q10553"/>
      <c r="U10553" s="969"/>
      <c r="V10553" s="38"/>
      <c r="W10553" s="38"/>
    </row>
    <row r="10554" spans="1:23" x14ac:dyDescent="0.35">
      <c r="A10554" s="960">
        <v>70220</v>
      </c>
      <c r="B10554" s="1056">
        <v>0.21</v>
      </c>
      <c r="C10554" s="205" t="s">
        <v>10630</v>
      </c>
      <c r="D10554" s="1"/>
      <c r="E10554" s="985" t="s">
        <v>10273</v>
      </c>
      <c r="F10554" s="3"/>
      <c r="O10554"/>
      <c r="P10554"/>
      <c r="Q10554"/>
      <c r="U10554" s="969"/>
      <c r="V10554" s="38"/>
      <c r="W10554" s="38"/>
    </row>
    <row r="10555" spans="1:23" x14ac:dyDescent="0.35">
      <c r="A10555" s="960">
        <v>70250</v>
      </c>
      <c r="B10555" s="1056">
        <v>0.18</v>
      </c>
      <c r="C10555" s="204" t="s">
        <v>10509</v>
      </c>
      <c r="D10555" s="1"/>
      <c r="E10555" s="985" t="s">
        <v>10273</v>
      </c>
      <c r="F10555" s="3"/>
      <c r="O10555"/>
      <c r="P10555"/>
      <c r="Q10555"/>
      <c r="U10555" s="969"/>
      <c r="V10555" s="38"/>
      <c r="W10555" s="38"/>
    </row>
    <row r="10556" spans="1:23" x14ac:dyDescent="0.35">
      <c r="A10556" s="960">
        <v>70328</v>
      </c>
      <c r="B10556" s="1056">
        <v>0.18</v>
      </c>
      <c r="C10556" s="960" t="s">
        <v>10510</v>
      </c>
      <c r="D10556" s="1"/>
      <c r="E10556" s="985" t="s">
        <v>10273</v>
      </c>
      <c r="F10556" s="3"/>
      <c r="O10556"/>
      <c r="P10556"/>
      <c r="Q10556"/>
      <c r="U10556" s="969"/>
      <c r="V10556" s="38"/>
      <c r="W10556" s="38"/>
    </row>
    <row r="10557" spans="1:23" x14ac:dyDescent="0.35">
      <c r="A10557" s="960">
        <v>70328</v>
      </c>
      <c r="B10557" s="1056">
        <v>0.18</v>
      </c>
      <c r="C10557" s="204" t="s">
        <v>10511</v>
      </c>
      <c r="E10557" s="985" t="s">
        <v>10273</v>
      </c>
      <c r="F10557" s="3"/>
      <c r="O10557"/>
      <c r="P10557"/>
      <c r="Q10557"/>
      <c r="U10557" s="969"/>
      <c r="V10557" s="38"/>
      <c r="W10557" s="38"/>
    </row>
    <row r="10558" spans="1:23" x14ac:dyDescent="0.35">
      <c r="A10558" s="960">
        <v>70328</v>
      </c>
      <c r="B10558" s="1056">
        <v>0.18</v>
      </c>
      <c r="C10558" s="204" t="s">
        <v>10512</v>
      </c>
      <c r="D10558" s="1"/>
      <c r="E10558" s="985" t="s">
        <v>10273</v>
      </c>
      <c r="F10558" s="3"/>
      <c r="O10558"/>
      <c r="P10558"/>
      <c r="Q10558"/>
      <c r="U10558" s="969"/>
      <c r="V10558" s="38"/>
      <c r="W10558" s="38"/>
    </row>
    <row r="10559" spans="1:23" x14ac:dyDescent="0.35">
      <c r="A10559" s="960">
        <v>70336</v>
      </c>
      <c r="B10559" s="1056">
        <v>1.44</v>
      </c>
      <c r="C10559" s="204" t="s">
        <v>11679</v>
      </c>
      <c r="D10559" s="1"/>
      <c r="E10559" s="985" t="s">
        <v>10273</v>
      </c>
      <c r="F10559" s="3"/>
      <c r="O10559"/>
      <c r="P10559"/>
      <c r="Q10559"/>
      <c r="U10559" s="969"/>
      <c r="V10559" s="38"/>
      <c r="W10559" s="38"/>
    </row>
    <row r="10560" spans="1:23" x14ac:dyDescent="0.35">
      <c r="A10560" s="960">
        <v>70336</v>
      </c>
      <c r="B10560" s="1056">
        <v>1.44</v>
      </c>
      <c r="C10560" s="204" t="s">
        <v>11680</v>
      </c>
      <c r="D10560" s="1"/>
      <c r="E10560" s="985" t="s">
        <v>10273</v>
      </c>
      <c r="F10560" s="3"/>
      <c r="O10560"/>
      <c r="P10560"/>
      <c r="Q10560"/>
      <c r="U10560" s="969"/>
      <c r="V10560" s="38"/>
      <c r="W10560" s="38"/>
    </row>
    <row r="10561" spans="1:23" x14ac:dyDescent="0.35">
      <c r="A10561" s="960">
        <v>70336</v>
      </c>
      <c r="B10561" s="1056">
        <v>1.44</v>
      </c>
      <c r="C10561" s="204" t="s">
        <v>11681</v>
      </c>
      <c r="D10561" s="1"/>
      <c r="E10561" s="985" t="s">
        <v>10273</v>
      </c>
      <c r="F10561" s="3"/>
      <c r="O10561"/>
      <c r="P10561"/>
      <c r="Q10561"/>
      <c r="U10561" s="969"/>
      <c r="V10561" s="38"/>
      <c r="W10561" s="38"/>
    </row>
    <row r="10562" spans="1:23" x14ac:dyDescent="0.35">
      <c r="A10562" s="960">
        <v>70360</v>
      </c>
      <c r="B10562" s="1056">
        <v>0.18</v>
      </c>
      <c r="C10562" s="960" t="s">
        <v>10513</v>
      </c>
      <c r="D10562" s="1"/>
      <c r="E10562" s="985" t="s">
        <v>10273</v>
      </c>
      <c r="F10562" s="3"/>
      <c r="O10562"/>
      <c r="P10562"/>
      <c r="Q10562"/>
      <c r="U10562" s="969"/>
      <c r="V10562" s="38"/>
      <c r="W10562" s="38"/>
    </row>
    <row r="10563" spans="1:23" x14ac:dyDescent="0.35">
      <c r="A10563" s="960">
        <v>70360</v>
      </c>
      <c r="B10563" s="1056">
        <v>0.18</v>
      </c>
      <c r="C10563" s="204" t="s">
        <v>10514</v>
      </c>
      <c r="D10563" s="1"/>
      <c r="E10563" s="985" t="s">
        <v>10273</v>
      </c>
      <c r="F10563" s="3"/>
      <c r="O10563"/>
      <c r="P10563"/>
      <c r="Q10563"/>
      <c r="U10563" s="969"/>
      <c r="V10563" s="38"/>
      <c r="W10563" s="38"/>
    </row>
    <row r="10564" spans="1:23" x14ac:dyDescent="0.35">
      <c r="A10564" s="960">
        <v>70450</v>
      </c>
      <c r="B10564" s="1056">
        <v>0.83</v>
      </c>
      <c r="C10564" s="205" t="s">
        <v>10929</v>
      </c>
      <c r="D10564" s="1"/>
      <c r="E10564" s="985" t="s">
        <v>10273</v>
      </c>
      <c r="F10564" s="3"/>
      <c r="O10564"/>
      <c r="P10564"/>
      <c r="Q10564"/>
      <c r="U10564" s="969"/>
      <c r="V10564" s="38"/>
      <c r="W10564" s="38"/>
    </row>
    <row r="10565" spans="1:23" x14ac:dyDescent="0.35">
      <c r="A10565" s="960">
        <v>70450</v>
      </c>
      <c r="B10565" s="1056">
        <v>0.83</v>
      </c>
      <c r="C10565" s="205" t="s">
        <v>10930</v>
      </c>
      <c r="D10565" s="1"/>
      <c r="E10565" s="985" t="s">
        <v>10273</v>
      </c>
      <c r="F10565" s="3"/>
      <c r="O10565"/>
      <c r="P10565"/>
      <c r="Q10565"/>
      <c r="U10565" s="969"/>
      <c r="V10565" s="38"/>
      <c r="W10565" s="38"/>
    </row>
    <row r="10566" spans="1:23" x14ac:dyDescent="0.35">
      <c r="A10566" s="960">
        <v>70450</v>
      </c>
      <c r="B10566" s="1056">
        <v>0.83</v>
      </c>
      <c r="C10566" s="205" t="s">
        <v>1084</v>
      </c>
      <c r="D10566" s="1"/>
      <c r="E10566" s="985" t="s">
        <v>10273</v>
      </c>
      <c r="F10566" s="3"/>
      <c r="O10566"/>
      <c r="P10566"/>
      <c r="Q10566"/>
      <c r="U10566" s="969"/>
      <c r="V10566" s="38"/>
      <c r="W10566" s="38"/>
    </row>
    <row r="10567" spans="1:23" x14ac:dyDescent="0.35">
      <c r="A10567" s="960">
        <v>70450</v>
      </c>
      <c r="B10567" s="1056">
        <v>0.83</v>
      </c>
      <c r="C10567" s="205" t="s">
        <v>10931</v>
      </c>
      <c r="D10567" s="1"/>
      <c r="E10567" s="985" t="s">
        <v>10273</v>
      </c>
      <c r="F10567" s="3"/>
      <c r="O10567"/>
      <c r="P10567"/>
      <c r="Q10567"/>
      <c r="U10567" s="969"/>
      <c r="V10567" s="38"/>
      <c r="W10567" s="38"/>
    </row>
    <row r="10568" spans="1:23" x14ac:dyDescent="0.35">
      <c r="A10568" s="960">
        <v>70450</v>
      </c>
      <c r="B10568" s="1056">
        <v>0.83</v>
      </c>
      <c r="C10568" s="205" t="s">
        <v>10932</v>
      </c>
      <c r="D10568" s="1"/>
      <c r="E10568" s="985" t="s">
        <v>10273</v>
      </c>
      <c r="F10568" s="3"/>
      <c r="O10568"/>
      <c r="P10568"/>
      <c r="Q10568"/>
      <c r="U10568" s="969"/>
      <c r="V10568" s="38"/>
      <c r="W10568" s="38"/>
    </row>
    <row r="10569" spans="1:23" x14ac:dyDescent="0.35">
      <c r="A10569" s="960">
        <v>70450</v>
      </c>
      <c r="B10569" s="1056">
        <v>0.83</v>
      </c>
      <c r="C10569" s="960" t="s">
        <v>10933</v>
      </c>
      <c r="D10569" s="1"/>
      <c r="E10569" s="985" t="s">
        <v>10273</v>
      </c>
      <c r="F10569" s="3"/>
      <c r="O10569"/>
      <c r="P10569"/>
      <c r="Q10569"/>
      <c r="U10569" s="969"/>
      <c r="V10569" s="38"/>
      <c r="W10569" s="38"/>
    </row>
    <row r="10570" spans="1:23" x14ac:dyDescent="0.35">
      <c r="A10570" s="960">
        <v>70450</v>
      </c>
      <c r="B10570" s="1056">
        <v>0.83</v>
      </c>
      <c r="C10570" s="205" t="s">
        <v>10934</v>
      </c>
      <c r="D10570" s="1"/>
      <c r="E10570" s="985" t="s">
        <v>10273</v>
      </c>
      <c r="F10570" s="3"/>
      <c r="O10570"/>
      <c r="P10570"/>
      <c r="Q10570"/>
      <c r="U10570" s="969"/>
      <c r="V10570" s="38"/>
      <c r="W10570" s="38"/>
    </row>
    <row r="10571" spans="1:23" x14ac:dyDescent="0.35">
      <c r="A10571" s="960">
        <v>70450</v>
      </c>
      <c r="B10571" s="1056">
        <v>0.83</v>
      </c>
      <c r="C10571" s="205" t="s">
        <v>7633</v>
      </c>
      <c r="D10571" s="1"/>
      <c r="E10571" s="985" t="s">
        <v>10273</v>
      </c>
      <c r="F10571" s="3"/>
      <c r="O10571"/>
      <c r="P10571"/>
      <c r="Q10571"/>
      <c r="U10571" s="969"/>
      <c r="V10571" s="38"/>
      <c r="W10571" s="38"/>
    </row>
    <row r="10572" spans="1:23" x14ac:dyDescent="0.35">
      <c r="A10572" s="960">
        <v>70450</v>
      </c>
      <c r="B10572" s="1056">
        <v>0.83</v>
      </c>
      <c r="C10572" s="960" t="s">
        <v>5072</v>
      </c>
      <c r="D10572" s="1"/>
      <c r="E10572" s="985" t="s">
        <v>10273</v>
      </c>
      <c r="F10572" s="3"/>
      <c r="O10572"/>
      <c r="P10572"/>
      <c r="Q10572"/>
      <c r="U10572" s="969"/>
      <c r="V10572" s="38"/>
      <c r="W10572" s="38"/>
    </row>
    <row r="10573" spans="1:23" x14ac:dyDescent="0.35">
      <c r="A10573" s="960">
        <v>70450</v>
      </c>
      <c r="B10573" s="1056">
        <v>0.83</v>
      </c>
      <c r="C10573" s="205" t="s">
        <v>10935</v>
      </c>
      <c r="D10573" s="1"/>
      <c r="E10573" s="985" t="s">
        <v>10273</v>
      </c>
      <c r="F10573" s="3"/>
      <c r="O10573"/>
      <c r="P10573"/>
      <c r="Q10573"/>
      <c r="U10573" s="969"/>
      <c r="V10573" s="38"/>
      <c r="W10573" s="38"/>
    </row>
    <row r="10574" spans="1:23" x14ac:dyDescent="0.35">
      <c r="A10574" s="960">
        <v>70450</v>
      </c>
      <c r="B10574" s="1056">
        <v>0.83</v>
      </c>
      <c r="C10574" s="205" t="s">
        <v>10936</v>
      </c>
      <c r="D10574" s="1"/>
      <c r="E10574" s="985" t="s">
        <v>10273</v>
      </c>
      <c r="F10574" s="3"/>
      <c r="O10574"/>
      <c r="P10574"/>
      <c r="Q10574"/>
      <c r="U10574" s="969"/>
      <c r="V10574" s="38"/>
      <c r="W10574" s="38"/>
    </row>
    <row r="10575" spans="1:23" x14ac:dyDescent="0.35">
      <c r="A10575" s="960">
        <v>70450</v>
      </c>
      <c r="B10575" s="1056">
        <v>0.83</v>
      </c>
      <c r="C10575" s="205" t="s">
        <v>10937</v>
      </c>
      <c r="D10575" s="1"/>
      <c r="E10575" s="985" t="s">
        <v>10273</v>
      </c>
      <c r="F10575" s="3"/>
      <c r="O10575"/>
      <c r="P10575"/>
      <c r="Q10575"/>
      <c r="U10575" s="969"/>
      <c r="V10575" s="38"/>
      <c r="W10575" s="38"/>
    </row>
    <row r="10576" spans="1:23" x14ac:dyDescent="0.35">
      <c r="A10576" s="960">
        <v>70470</v>
      </c>
      <c r="B10576" s="1056">
        <v>1.24</v>
      </c>
      <c r="C10576" s="205" t="s">
        <v>11157</v>
      </c>
      <c r="D10576" s="1"/>
      <c r="E10576" s="985" t="s">
        <v>10273</v>
      </c>
      <c r="F10576" s="3"/>
      <c r="O10576"/>
      <c r="P10576"/>
      <c r="Q10576"/>
      <c r="U10576" s="969"/>
      <c r="V10576" s="38"/>
      <c r="W10576" s="38"/>
    </row>
    <row r="10577" spans="1:23" x14ac:dyDescent="0.35">
      <c r="A10577" s="960">
        <v>70470</v>
      </c>
      <c r="B10577" s="1056">
        <v>1.24</v>
      </c>
      <c r="C10577" s="205" t="s">
        <v>11158</v>
      </c>
      <c r="D10577" s="1"/>
      <c r="E10577" s="985" t="s">
        <v>10273</v>
      </c>
      <c r="F10577" s="3"/>
      <c r="O10577"/>
      <c r="P10577"/>
      <c r="Q10577"/>
      <c r="U10577" s="969"/>
      <c r="V10577" s="38"/>
      <c r="W10577" s="38"/>
    </row>
    <row r="10578" spans="1:23" x14ac:dyDescent="0.35">
      <c r="A10578" s="960">
        <v>70470</v>
      </c>
      <c r="B10578" s="1056">
        <v>1.24</v>
      </c>
      <c r="C10578" s="205" t="s">
        <v>11159</v>
      </c>
      <c r="D10578" s="1"/>
      <c r="E10578" s="985" t="s">
        <v>10273</v>
      </c>
      <c r="F10578" s="3"/>
      <c r="O10578"/>
      <c r="P10578"/>
      <c r="Q10578"/>
      <c r="U10578" s="969"/>
      <c r="V10578" s="38"/>
      <c r="W10578" s="38"/>
    </row>
    <row r="10579" spans="1:23" x14ac:dyDescent="0.35">
      <c r="A10579" s="1033">
        <v>70470</v>
      </c>
      <c r="B10579" s="1049">
        <v>1.24</v>
      </c>
      <c r="C10579" s="167" t="s">
        <v>7406</v>
      </c>
      <c r="D10579" s="1"/>
      <c r="E10579" s="1" t="s">
        <v>10273</v>
      </c>
      <c r="F10579" s="3"/>
      <c r="O10579"/>
      <c r="P10579"/>
      <c r="Q10579"/>
      <c r="U10579" s="969"/>
      <c r="V10579" s="38"/>
      <c r="W10579" s="38"/>
    </row>
    <row r="10580" spans="1:23" x14ac:dyDescent="0.35">
      <c r="A10580" s="960">
        <v>70470</v>
      </c>
      <c r="B10580" s="1056">
        <v>1.24</v>
      </c>
      <c r="C10580" s="205" t="s">
        <v>11160</v>
      </c>
      <c r="D10580" s="1"/>
      <c r="E10580" s="985" t="s">
        <v>10273</v>
      </c>
      <c r="F10580" s="3"/>
      <c r="O10580"/>
      <c r="P10580"/>
      <c r="Q10580"/>
      <c r="U10580" s="969"/>
      <c r="V10580" s="38"/>
      <c r="W10580" s="38"/>
    </row>
    <row r="10581" spans="1:23" x14ac:dyDescent="0.35">
      <c r="A10581" s="960">
        <v>70470</v>
      </c>
      <c r="B10581" s="1056">
        <v>1.24</v>
      </c>
      <c r="C10581" s="205" t="s">
        <v>11161</v>
      </c>
      <c r="D10581" s="1"/>
      <c r="E10581" s="985" t="s">
        <v>10273</v>
      </c>
      <c r="F10581" s="3"/>
      <c r="O10581"/>
      <c r="P10581"/>
      <c r="Q10581"/>
      <c r="U10581" s="969"/>
      <c r="V10581" s="38"/>
      <c r="W10581" s="38"/>
    </row>
    <row r="10582" spans="1:23" x14ac:dyDescent="0.35">
      <c r="A10582" s="960">
        <v>70470</v>
      </c>
      <c r="B10582" s="1056">
        <v>1.24</v>
      </c>
      <c r="C10582" s="205" t="s">
        <v>11162</v>
      </c>
      <c r="D10582" s="1"/>
      <c r="E10582" s="985" t="s">
        <v>10273</v>
      </c>
      <c r="F10582" s="3"/>
      <c r="O10582"/>
      <c r="P10582"/>
      <c r="Q10582"/>
      <c r="U10582" s="969"/>
      <c r="V10582" s="38"/>
      <c r="W10582" s="38"/>
    </row>
    <row r="10583" spans="1:23" x14ac:dyDescent="0.35">
      <c r="A10583" s="960">
        <v>70470</v>
      </c>
      <c r="B10583" s="1056">
        <v>1.24</v>
      </c>
      <c r="C10583" s="960" t="s">
        <v>11163</v>
      </c>
      <c r="D10583" s="1"/>
      <c r="E10583" s="985" t="s">
        <v>10273</v>
      </c>
      <c r="F10583" s="3"/>
      <c r="O10583"/>
      <c r="P10583"/>
      <c r="Q10583"/>
      <c r="U10583" s="969"/>
      <c r="V10583" s="38"/>
      <c r="W10583" s="38"/>
    </row>
    <row r="10584" spans="1:23" x14ac:dyDescent="0.35">
      <c r="A10584" s="960">
        <v>70480</v>
      </c>
      <c r="B10584" s="1056">
        <v>1.25</v>
      </c>
      <c r="C10584" s="205" t="s">
        <v>11175</v>
      </c>
      <c r="D10584" s="1"/>
      <c r="E10584" s="985" t="s">
        <v>10273</v>
      </c>
      <c r="F10584" s="3"/>
      <c r="O10584"/>
      <c r="P10584"/>
      <c r="Q10584"/>
      <c r="U10584" s="969"/>
      <c r="V10584" s="38"/>
      <c r="W10584" s="38"/>
    </row>
    <row r="10585" spans="1:23" x14ac:dyDescent="0.35">
      <c r="A10585" s="960">
        <v>70480</v>
      </c>
      <c r="B10585" s="1056">
        <v>1.25</v>
      </c>
      <c r="C10585" s="205" t="s">
        <v>11176</v>
      </c>
      <c r="D10585" s="38"/>
      <c r="E10585" s="985" t="s">
        <v>10273</v>
      </c>
      <c r="F10585" s="3"/>
      <c r="O10585"/>
      <c r="P10585"/>
      <c r="Q10585"/>
      <c r="U10585" s="969"/>
      <c r="V10585" s="38"/>
      <c r="W10585" s="38"/>
    </row>
    <row r="10586" spans="1:23" x14ac:dyDescent="0.35">
      <c r="A10586" s="960">
        <v>70480</v>
      </c>
      <c r="B10586" s="1056">
        <v>1.25</v>
      </c>
      <c r="C10586" s="205" t="s">
        <v>11177</v>
      </c>
      <c r="D10586" s="1"/>
      <c r="E10586" s="985" t="s">
        <v>10273</v>
      </c>
      <c r="F10586" s="3"/>
      <c r="O10586"/>
      <c r="P10586"/>
      <c r="Q10586"/>
      <c r="U10586" s="969"/>
      <c r="V10586" s="38"/>
      <c r="W10586" s="38"/>
    </row>
    <row r="10587" spans="1:23" x14ac:dyDescent="0.35">
      <c r="A10587" s="960">
        <v>70482</v>
      </c>
      <c r="B10587" s="1056">
        <v>1.24</v>
      </c>
      <c r="C10587" s="204" t="s">
        <v>11164</v>
      </c>
      <c r="D10587" s="1"/>
      <c r="E10587" s="985" t="s">
        <v>10273</v>
      </c>
      <c r="F10587" s="3"/>
      <c r="O10587"/>
      <c r="P10587"/>
      <c r="Q10587"/>
      <c r="U10587" s="969"/>
      <c r="V10587" s="38"/>
      <c r="W10587" s="38"/>
    </row>
    <row r="10588" spans="1:23" x14ac:dyDescent="0.35">
      <c r="A10588" s="960">
        <v>70482</v>
      </c>
      <c r="B10588" s="1056">
        <v>1.24</v>
      </c>
      <c r="C10588" s="204" t="s">
        <v>11165</v>
      </c>
      <c r="D10588" s="1"/>
      <c r="E10588" s="985" t="s">
        <v>10273</v>
      </c>
      <c r="F10588" s="3"/>
      <c r="O10588"/>
      <c r="P10588"/>
      <c r="Q10588"/>
      <c r="U10588" s="969"/>
      <c r="V10588" s="38"/>
      <c r="W10588" s="38"/>
    </row>
    <row r="10589" spans="1:23" x14ac:dyDescent="0.35">
      <c r="A10589" s="960">
        <v>70482</v>
      </c>
      <c r="B10589" s="1056">
        <v>1.24</v>
      </c>
      <c r="C10589" s="204" t="s">
        <v>11166</v>
      </c>
      <c r="D10589" s="1"/>
      <c r="E10589" s="985" t="s">
        <v>10273</v>
      </c>
      <c r="F10589" s="3"/>
      <c r="O10589"/>
      <c r="P10589"/>
      <c r="Q10589"/>
      <c r="U10589" s="969"/>
      <c r="V10589" s="38"/>
      <c r="W10589" s="38"/>
    </row>
    <row r="10590" spans="1:23" x14ac:dyDescent="0.35">
      <c r="A10590" s="960">
        <v>70486</v>
      </c>
      <c r="B10590" s="1056">
        <v>0.83</v>
      </c>
      <c r="C10590" s="205" t="s">
        <v>10938</v>
      </c>
      <c r="D10590" s="1"/>
      <c r="E10590" s="985" t="s">
        <v>10273</v>
      </c>
      <c r="F10590" s="3"/>
      <c r="O10590"/>
      <c r="P10590"/>
      <c r="Q10590"/>
      <c r="U10590" s="969"/>
      <c r="V10590" s="38"/>
      <c r="W10590" s="38"/>
    </row>
    <row r="10591" spans="1:23" x14ac:dyDescent="0.35">
      <c r="A10591" s="960">
        <v>70486</v>
      </c>
      <c r="B10591" s="1056">
        <v>0.83</v>
      </c>
      <c r="C10591" s="205" t="s">
        <v>10939</v>
      </c>
      <c r="D10591" s="1"/>
      <c r="E10591" s="985" t="s">
        <v>10273</v>
      </c>
      <c r="F10591" s="3"/>
      <c r="O10591"/>
      <c r="P10591"/>
      <c r="Q10591"/>
      <c r="U10591" s="969"/>
      <c r="V10591" s="38"/>
      <c r="W10591" s="38"/>
    </row>
    <row r="10592" spans="1:23" x14ac:dyDescent="0.35">
      <c r="A10592" s="960">
        <v>70486</v>
      </c>
      <c r="B10592" s="1056">
        <v>0.83</v>
      </c>
      <c r="C10592" s="205" t="s">
        <v>10940</v>
      </c>
      <c r="D10592" s="1"/>
      <c r="E10592" s="985" t="s">
        <v>10273</v>
      </c>
      <c r="F10592" s="3"/>
      <c r="O10592"/>
      <c r="P10592"/>
      <c r="Q10592"/>
      <c r="U10592" s="969"/>
      <c r="V10592" s="38"/>
      <c r="W10592" s="38"/>
    </row>
    <row r="10593" spans="1:23" x14ac:dyDescent="0.35">
      <c r="A10593" s="960">
        <v>70486</v>
      </c>
      <c r="B10593" s="1056">
        <v>0.83</v>
      </c>
      <c r="C10593" s="205" t="s">
        <v>10941</v>
      </c>
      <c r="D10593" s="1"/>
      <c r="E10593" s="985" t="s">
        <v>10273</v>
      </c>
      <c r="F10593" s="3"/>
      <c r="O10593"/>
      <c r="P10593"/>
      <c r="Q10593"/>
      <c r="U10593" s="969"/>
      <c r="V10593" s="38"/>
      <c r="W10593" s="38"/>
    </row>
    <row r="10594" spans="1:23" x14ac:dyDescent="0.35">
      <c r="A10594" s="960">
        <v>70486</v>
      </c>
      <c r="B10594" s="1056">
        <v>0.83</v>
      </c>
      <c r="C10594" s="205" t="s">
        <v>10942</v>
      </c>
      <c r="D10594" s="1"/>
      <c r="E10594" s="985" t="s">
        <v>10273</v>
      </c>
      <c r="F10594" s="3"/>
      <c r="O10594"/>
      <c r="P10594"/>
      <c r="Q10594"/>
      <c r="U10594" s="969"/>
      <c r="V10594" s="38"/>
      <c r="W10594" s="38"/>
    </row>
    <row r="10595" spans="1:23" x14ac:dyDescent="0.35">
      <c r="A10595" s="960">
        <v>70486</v>
      </c>
      <c r="B10595" s="1056">
        <v>0.83</v>
      </c>
      <c r="C10595" s="205" t="s">
        <v>10943</v>
      </c>
      <c r="D10595" s="1"/>
      <c r="E10595" s="985" t="s">
        <v>10273</v>
      </c>
      <c r="F10595" s="3"/>
      <c r="O10595"/>
      <c r="P10595"/>
      <c r="Q10595"/>
      <c r="U10595" s="969"/>
      <c r="V10595" s="38"/>
      <c r="W10595" s="38"/>
    </row>
    <row r="10596" spans="1:23" x14ac:dyDescent="0.35">
      <c r="A10596" s="960">
        <v>70486</v>
      </c>
      <c r="B10596" s="1056">
        <v>0.83</v>
      </c>
      <c r="C10596" s="205" t="s">
        <v>10944</v>
      </c>
      <c r="D10596" s="1"/>
      <c r="E10596" s="985" t="s">
        <v>10273</v>
      </c>
      <c r="F10596" s="3"/>
      <c r="O10596"/>
      <c r="P10596"/>
      <c r="Q10596"/>
      <c r="U10596" s="969"/>
      <c r="V10596" s="38"/>
      <c r="W10596" s="38"/>
    </row>
    <row r="10597" spans="1:23" x14ac:dyDescent="0.35">
      <c r="A10597" s="960">
        <v>70486</v>
      </c>
      <c r="B10597" s="1056">
        <v>0.83</v>
      </c>
      <c r="C10597" s="960" t="s">
        <v>10945</v>
      </c>
      <c r="D10597" s="1"/>
      <c r="E10597" s="985" t="s">
        <v>10273</v>
      </c>
      <c r="F10597" s="3"/>
      <c r="O10597"/>
      <c r="P10597"/>
      <c r="Q10597"/>
      <c r="U10597" s="969"/>
      <c r="V10597" s="38"/>
      <c r="W10597" s="38"/>
    </row>
    <row r="10598" spans="1:23" x14ac:dyDescent="0.35">
      <c r="A10598" s="960">
        <v>70486</v>
      </c>
      <c r="B10598" s="1056">
        <v>0.83</v>
      </c>
      <c r="C10598" s="205" t="s">
        <v>10946</v>
      </c>
      <c r="D10598" s="1"/>
      <c r="E10598" s="985" t="s">
        <v>10273</v>
      </c>
      <c r="F10598" s="3"/>
      <c r="O10598"/>
      <c r="P10598"/>
      <c r="Q10598"/>
      <c r="U10598" s="969"/>
      <c r="V10598" s="38"/>
      <c r="W10598" s="38"/>
    </row>
    <row r="10599" spans="1:23" x14ac:dyDescent="0.35">
      <c r="A10599" s="960">
        <v>70486</v>
      </c>
      <c r="B10599" s="1056">
        <v>0.83</v>
      </c>
      <c r="C10599" s="205" t="s">
        <v>10947</v>
      </c>
      <c r="D10599" s="1"/>
      <c r="E10599" s="985" t="s">
        <v>10273</v>
      </c>
      <c r="F10599" s="3"/>
      <c r="O10599"/>
      <c r="P10599"/>
      <c r="Q10599"/>
      <c r="U10599" s="969"/>
      <c r="V10599" s="38"/>
      <c r="W10599" s="38"/>
    </row>
    <row r="10600" spans="1:23" x14ac:dyDescent="0.35">
      <c r="A10600" s="960">
        <v>70490</v>
      </c>
      <c r="B10600" s="1056">
        <v>1.25</v>
      </c>
      <c r="C10600" s="205" t="s">
        <v>8489</v>
      </c>
      <c r="D10600" s="1"/>
      <c r="E10600" s="985" t="s">
        <v>10273</v>
      </c>
      <c r="O10600"/>
      <c r="P10600"/>
      <c r="Q10600"/>
      <c r="U10600" s="969"/>
      <c r="V10600" s="38"/>
      <c r="W10600" s="38"/>
    </row>
    <row r="10601" spans="1:23" x14ac:dyDescent="0.35">
      <c r="A10601" s="960">
        <v>70490</v>
      </c>
      <c r="B10601" s="1056">
        <v>1.25</v>
      </c>
      <c r="C10601" s="205" t="s">
        <v>11178</v>
      </c>
      <c r="D10601" s="1"/>
      <c r="E10601" s="985" t="s">
        <v>10273</v>
      </c>
      <c r="F10601" s="3"/>
      <c r="O10601"/>
      <c r="P10601"/>
      <c r="Q10601"/>
      <c r="U10601" s="969"/>
      <c r="V10601" s="38"/>
      <c r="W10601" s="38"/>
    </row>
    <row r="10602" spans="1:23" x14ac:dyDescent="0.35">
      <c r="A10602" s="960">
        <v>70490</v>
      </c>
      <c r="B10602" s="1056">
        <v>1.25</v>
      </c>
      <c r="C10602" s="205" t="s">
        <v>11179</v>
      </c>
      <c r="D10602" s="1"/>
      <c r="E10602" s="985" t="s">
        <v>10273</v>
      </c>
      <c r="F10602" s="3"/>
      <c r="O10602"/>
      <c r="P10602"/>
      <c r="Q10602"/>
      <c r="U10602" s="969"/>
      <c r="V10602" s="38"/>
      <c r="W10602" s="38"/>
    </row>
    <row r="10603" spans="1:23" x14ac:dyDescent="0.35">
      <c r="A10603" s="960">
        <v>70490</v>
      </c>
      <c r="B10603" s="1056">
        <v>1.25</v>
      </c>
      <c r="C10603" s="205" t="s">
        <v>11180</v>
      </c>
      <c r="D10603" s="1"/>
      <c r="E10603" s="985" t="s">
        <v>10273</v>
      </c>
      <c r="O10603"/>
      <c r="P10603"/>
      <c r="Q10603"/>
      <c r="U10603" s="969"/>
      <c r="V10603" s="38"/>
      <c r="W10603" s="38"/>
    </row>
    <row r="10604" spans="1:23" x14ac:dyDescent="0.35">
      <c r="A10604" s="960">
        <v>70490</v>
      </c>
      <c r="B10604" s="1056">
        <v>1.25</v>
      </c>
      <c r="C10604" s="205" t="s">
        <v>11181</v>
      </c>
      <c r="D10604" s="1"/>
      <c r="E10604" s="985" t="s">
        <v>10273</v>
      </c>
      <c r="F10604" s="3"/>
      <c r="O10604"/>
      <c r="P10604"/>
      <c r="Q10604"/>
      <c r="U10604" s="969"/>
      <c r="V10604" s="38"/>
      <c r="W10604" s="38"/>
    </row>
    <row r="10605" spans="1:23" x14ac:dyDescent="0.35">
      <c r="A10605" s="960">
        <v>70491</v>
      </c>
      <c r="B10605" s="1056">
        <v>1.35</v>
      </c>
      <c r="C10605" s="205" t="s">
        <v>11634</v>
      </c>
      <c r="E10605" s="985" t="s">
        <v>10273</v>
      </c>
      <c r="F10605" s="3"/>
      <c r="O10605"/>
      <c r="P10605"/>
      <c r="Q10605"/>
      <c r="U10605" s="969"/>
      <c r="V10605" s="38"/>
      <c r="W10605" s="38"/>
    </row>
    <row r="10606" spans="1:23" x14ac:dyDescent="0.35">
      <c r="A10606" s="960">
        <v>70491</v>
      </c>
      <c r="B10606" s="1056">
        <v>1.35</v>
      </c>
      <c r="C10606" s="205" t="s">
        <v>11635</v>
      </c>
      <c r="D10606" s="1116"/>
      <c r="E10606" s="985" t="s">
        <v>10273</v>
      </c>
      <c r="F10606" s="3"/>
      <c r="O10606"/>
      <c r="P10606"/>
      <c r="Q10606"/>
      <c r="U10606" s="969"/>
      <c r="V10606" s="38"/>
      <c r="W10606" s="38"/>
    </row>
    <row r="10607" spans="1:23" x14ac:dyDescent="0.35">
      <c r="A10607" s="960">
        <v>70491</v>
      </c>
      <c r="B10607" s="1056">
        <v>1.35</v>
      </c>
      <c r="C10607" s="205" t="s">
        <v>11635</v>
      </c>
      <c r="E10607" s="985" t="s">
        <v>10273</v>
      </c>
      <c r="F10607" s="3"/>
      <c r="O10607"/>
      <c r="P10607"/>
      <c r="Q10607"/>
      <c r="U10607" s="969"/>
      <c r="V10607" s="38"/>
      <c r="W10607" s="38"/>
    </row>
    <row r="10608" spans="1:23" x14ac:dyDescent="0.35">
      <c r="A10608" s="960">
        <v>70491</v>
      </c>
      <c r="B10608" s="1056">
        <v>1.35</v>
      </c>
      <c r="C10608" s="205" t="s">
        <v>11636</v>
      </c>
      <c r="D10608" s="1"/>
      <c r="E10608" s="985" t="s">
        <v>10273</v>
      </c>
      <c r="O10608"/>
      <c r="P10608"/>
      <c r="Q10608"/>
      <c r="U10608" s="969"/>
      <c r="V10608" s="38"/>
      <c r="W10608" s="38"/>
    </row>
    <row r="10609" spans="1:23" x14ac:dyDescent="0.35">
      <c r="A10609" s="960">
        <v>70491</v>
      </c>
      <c r="B10609" s="1056">
        <v>1.35</v>
      </c>
      <c r="C10609" s="205" t="s">
        <v>11637</v>
      </c>
      <c r="E10609" s="985" t="s">
        <v>10273</v>
      </c>
      <c r="F10609" s="3"/>
      <c r="O10609"/>
      <c r="P10609"/>
      <c r="Q10609"/>
      <c r="U10609" s="969"/>
      <c r="V10609" s="38"/>
      <c r="W10609" s="38"/>
    </row>
    <row r="10610" spans="1:23" x14ac:dyDescent="0.35">
      <c r="A10610" s="960">
        <v>70491</v>
      </c>
      <c r="B10610" s="1056">
        <v>1.35</v>
      </c>
      <c r="C10610" s="205" t="s">
        <v>11637</v>
      </c>
      <c r="E10610" s="985" t="s">
        <v>10273</v>
      </c>
      <c r="F10610" s="3"/>
      <c r="O10610"/>
      <c r="P10610"/>
      <c r="Q10610"/>
      <c r="U10610" s="969"/>
      <c r="V10610" s="38"/>
      <c r="W10610" s="38"/>
    </row>
    <row r="10611" spans="1:23" x14ac:dyDescent="0.35">
      <c r="A10611" s="960">
        <v>70491</v>
      </c>
      <c r="B10611" s="1056">
        <v>1.35</v>
      </c>
      <c r="C10611" s="205" t="s">
        <v>11638</v>
      </c>
      <c r="E10611" s="985" t="s">
        <v>10273</v>
      </c>
      <c r="F10611" s="3"/>
      <c r="O10611"/>
      <c r="P10611"/>
      <c r="Q10611"/>
      <c r="U10611" s="969"/>
      <c r="V10611" s="38"/>
      <c r="W10611" s="38"/>
    </row>
    <row r="10612" spans="1:23" x14ac:dyDescent="0.35">
      <c r="A10612" s="960">
        <v>70492</v>
      </c>
      <c r="B10612" s="1056">
        <v>1.58</v>
      </c>
      <c r="C10612" s="204" t="s">
        <v>11860</v>
      </c>
      <c r="D10612" s="1"/>
      <c r="E10612" s="985" t="s">
        <v>10273</v>
      </c>
      <c r="F10612" s="1138"/>
      <c r="O10612"/>
      <c r="P10612"/>
      <c r="Q10612"/>
      <c r="U10612" s="969"/>
      <c r="V10612" s="38"/>
      <c r="W10612" s="38"/>
    </row>
    <row r="10613" spans="1:23" x14ac:dyDescent="0.35">
      <c r="A10613" s="960">
        <v>70492</v>
      </c>
      <c r="B10613" s="1056">
        <v>1.58</v>
      </c>
      <c r="C10613" s="960" t="s">
        <v>11861</v>
      </c>
      <c r="D10613" s="1"/>
      <c r="E10613" s="985" t="s">
        <v>10273</v>
      </c>
      <c r="F10613" s="3"/>
      <c r="O10613"/>
      <c r="P10613"/>
      <c r="Q10613"/>
      <c r="U10613" s="969"/>
      <c r="V10613" s="38"/>
      <c r="W10613" s="38"/>
    </row>
    <row r="10614" spans="1:23" x14ac:dyDescent="0.35">
      <c r="A10614" s="960">
        <v>70492</v>
      </c>
      <c r="B10614" s="1056">
        <v>1.58</v>
      </c>
      <c r="C10614" s="204" t="s">
        <v>11862</v>
      </c>
      <c r="D10614" s="1"/>
      <c r="E10614" s="985" t="s">
        <v>10273</v>
      </c>
      <c r="F10614" s="3"/>
      <c r="O10614"/>
      <c r="P10614"/>
      <c r="Q10614"/>
      <c r="U10614" s="969"/>
      <c r="V10614" s="38"/>
      <c r="W10614" s="38"/>
    </row>
    <row r="10615" spans="1:23" x14ac:dyDescent="0.35">
      <c r="A10615" s="960">
        <v>70492</v>
      </c>
      <c r="B10615" s="1056">
        <v>1.58</v>
      </c>
      <c r="C10615" s="204" t="s">
        <v>11863</v>
      </c>
      <c r="D10615" s="1"/>
      <c r="E10615" s="985" t="s">
        <v>10273</v>
      </c>
      <c r="F10615" s="3"/>
      <c r="O10615"/>
      <c r="P10615"/>
      <c r="Q10615"/>
      <c r="U10615" s="969"/>
      <c r="V10615" s="38"/>
      <c r="W10615" s="38"/>
    </row>
    <row r="10616" spans="1:23" x14ac:dyDescent="0.35">
      <c r="A10616" s="960">
        <v>70492</v>
      </c>
      <c r="B10616" s="1056">
        <v>1.58</v>
      </c>
      <c r="C10616" s="960" t="s">
        <v>11864</v>
      </c>
      <c r="D10616" s="1"/>
      <c r="E10616" s="985" t="s">
        <v>10273</v>
      </c>
      <c r="F10616" s="3"/>
      <c r="O10616"/>
      <c r="P10616"/>
      <c r="Q10616"/>
      <c r="U10616" s="969"/>
      <c r="V10616" s="38"/>
      <c r="W10616" s="38"/>
    </row>
    <row r="10617" spans="1:23" x14ac:dyDescent="0.35">
      <c r="A10617" s="960">
        <v>70492</v>
      </c>
      <c r="B10617" s="1056">
        <v>1.58</v>
      </c>
      <c r="C10617" s="204" t="s">
        <v>11865</v>
      </c>
      <c r="D10617" s="1"/>
      <c r="E10617" s="985" t="s">
        <v>10273</v>
      </c>
      <c r="F10617" s="3"/>
      <c r="O10617"/>
      <c r="P10617"/>
      <c r="Q10617"/>
      <c r="U10617" s="969"/>
      <c r="V10617" s="38"/>
      <c r="W10617" s="38"/>
    </row>
    <row r="10618" spans="1:23" x14ac:dyDescent="0.35">
      <c r="A10618" s="960">
        <v>70492</v>
      </c>
      <c r="B10618" s="1056">
        <v>1.58</v>
      </c>
      <c r="C10618" s="205" t="s">
        <v>11866</v>
      </c>
      <c r="D10618" s="1"/>
      <c r="E10618" s="985" t="s">
        <v>10273</v>
      </c>
      <c r="F10618" s="3"/>
      <c r="O10618"/>
      <c r="P10618"/>
      <c r="Q10618"/>
      <c r="U10618" s="969"/>
      <c r="V10618" s="38"/>
      <c r="W10618" s="38"/>
    </row>
    <row r="10619" spans="1:23" x14ac:dyDescent="0.35">
      <c r="A10619" s="960">
        <v>70496</v>
      </c>
      <c r="B10619" s="1056">
        <v>1.71</v>
      </c>
      <c r="C10619" s="960" t="s">
        <v>11888</v>
      </c>
      <c r="D10619" s="1"/>
      <c r="E10619" s="985" t="s">
        <v>10273</v>
      </c>
      <c r="F10619" s="3"/>
      <c r="O10619"/>
      <c r="P10619"/>
      <c r="Q10619"/>
      <c r="U10619" s="969"/>
      <c r="V10619" s="38"/>
      <c r="W10619" s="38"/>
    </row>
    <row r="10620" spans="1:23" x14ac:dyDescent="0.35">
      <c r="A10620" s="960">
        <v>70496</v>
      </c>
      <c r="B10620" s="1056">
        <v>1.71</v>
      </c>
      <c r="C10620" s="205" t="s">
        <v>11889</v>
      </c>
      <c r="D10620" s="1"/>
      <c r="E10620" s="985" t="s">
        <v>10273</v>
      </c>
      <c r="F10620" s="3"/>
      <c r="O10620"/>
      <c r="P10620"/>
      <c r="Q10620"/>
      <c r="U10620" s="969"/>
      <c r="V10620" s="38"/>
      <c r="W10620" s="38"/>
    </row>
    <row r="10621" spans="1:23" x14ac:dyDescent="0.35">
      <c r="A10621" s="960">
        <v>70498</v>
      </c>
      <c r="B10621" s="1056">
        <v>1.71</v>
      </c>
      <c r="C10621" s="960" t="s">
        <v>11890</v>
      </c>
      <c r="D10621" s="1138"/>
      <c r="E10621" s="985" t="s">
        <v>10273</v>
      </c>
      <c r="F10621" s="3"/>
      <c r="O10621"/>
      <c r="P10621"/>
      <c r="Q10621"/>
      <c r="U10621" s="969"/>
      <c r="V10621" s="38"/>
      <c r="W10621" s="38"/>
    </row>
    <row r="10622" spans="1:23" x14ac:dyDescent="0.35">
      <c r="A10622" s="960">
        <v>70498</v>
      </c>
      <c r="B10622" s="1056">
        <v>1.71</v>
      </c>
      <c r="C10622" s="205" t="s">
        <v>11891</v>
      </c>
      <c r="D10622" s="1"/>
      <c r="E10622" s="985" t="s">
        <v>10273</v>
      </c>
      <c r="F10622" s="3"/>
      <c r="O10622"/>
      <c r="P10622"/>
      <c r="Q10622"/>
      <c r="U10622" s="969"/>
      <c r="V10622" s="38"/>
      <c r="W10622" s="38"/>
    </row>
    <row r="10623" spans="1:23" x14ac:dyDescent="0.35">
      <c r="A10623" s="960">
        <v>70498</v>
      </c>
      <c r="B10623" s="1056">
        <v>1.71</v>
      </c>
      <c r="C10623" s="205" t="s">
        <v>11892</v>
      </c>
      <c r="D10623" s="1138"/>
      <c r="E10623" s="985" t="s">
        <v>10273</v>
      </c>
      <c r="F10623" s="3"/>
      <c r="O10623"/>
      <c r="P10623"/>
      <c r="Q10623"/>
      <c r="U10623" s="969"/>
      <c r="V10623" s="38"/>
      <c r="W10623" s="38"/>
    </row>
    <row r="10624" spans="1:23" x14ac:dyDescent="0.35">
      <c r="A10624" s="960">
        <v>70540</v>
      </c>
      <c r="B10624" s="1056">
        <v>1.32</v>
      </c>
      <c r="C10624" s="204" t="s">
        <v>11182</v>
      </c>
      <c r="D10624" s="1"/>
      <c r="E10624" s="985" t="s">
        <v>10273</v>
      </c>
      <c r="F10624" s="3"/>
      <c r="O10624"/>
      <c r="P10624"/>
      <c r="Q10624"/>
      <c r="U10624" s="969"/>
      <c r="V10624" s="38"/>
      <c r="W10624" s="38"/>
    </row>
    <row r="10625" spans="1:23" x14ac:dyDescent="0.35">
      <c r="A10625" s="960">
        <v>70540</v>
      </c>
      <c r="B10625" s="1056">
        <v>1.32</v>
      </c>
      <c r="C10625" s="204" t="s">
        <v>11183</v>
      </c>
      <c r="D10625" s="1"/>
      <c r="E10625" s="985" t="s">
        <v>10273</v>
      </c>
      <c r="F10625" s="3"/>
      <c r="O10625"/>
      <c r="P10625"/>
      <c r="Q10625"/>
      <c r="U10625" s="969"/>
      <c r="V10625" s="38"/>
      <c r="W10625" s="38"/>
    </row>
    <row r="10626" spans="1:23" x14ac:dyDescent="0.35">
      <c r="A10626" s="960">
        <v>70540</v>
      </c>
      <c r="B10626" s="1056">
        <v>1.32</v>
      </c>
      <c r="C10626" s="204" t="s">
        <v>11184</v>
      </c>
      <c r="D10626" s="1"/>
      <c r="E10626" s="985" t="s">
        <v>10273</v>
      </c>
      <c r="F10626" s="3"/>
      <c r="O10626"/>
      <c r="P10626"/>
      <c r="Q10626"/>
      <c r="U10626" s="969"/>
      <c r="V10626" s="38"/>
      <c r="W10626" s="38"/>
    </row>
    <row r="10627" spans="1:23" x14ac:dyDescent="0.35">
      <c r="A10627" s="960">
        <v>70543</v>
      </c>
      <c r="B10627" s="1056">
        <v>2.1</v>
      </c>
      <c r="C10627" s="204" t="s">
        <v>11942</v>
      </c>
      <c r="D10627" s="1"/>
      <c r="E10627" s="985" t="s">
        <v>10273</v>
      </c>
      <c r="F10627" s="3"/>
      <c r="O10627"/>
      <c r="P10627"/>
      <c r="Q10627"/>
      <c r="U10627" s="969"/>
      <c r="V10627" s="38"/>
      <c r="W10627" s="38"/>
    </row>
    <row r="10628" spans="1:23" x14ac:dyDescent="0.35">
      <c r="A10628" s="960">
        <v>70543</v>
      </c>
      <c r="B10628" s="1056">
        <v>2.1</v>
      </c>
      <c r="C10628" s="204" t="s">
        <v>11943</v>
      </c>
      <c r="D10628" s="1"/>
      <c r="E10628" s="985" t="s">
        <v>10273</v>
      </c>
      <c r="F10628" s="3"/>
      <c r="O10628"/>
      <c r="P10628"/>
      <c r="Q10628"/>
      <c r="U10628" s="969"/>
      <c r="V10628" s="38"/>
      <c r="W10628" s="38"/>
    </row>
    <row r="10629" spans="1:23" x14ac:dyDescent="0.35">
      <c r="A10629" s="960">
        <v>70543</v>
      </c>
      <c r="B10629" s="1056">
        <v>2.1</v>
      </c>
      <c r="C10629" s="204" t="s">
        <v>11944</v>
      </c>
      <c r="D10629" s="1"/>
      <c r="E10629" s="985" t="s">
        <v>10273</v>
      </c>
      <c r="F10629" s="3"/>
      <c r="O10629"/>
      <c r="P10629"/>
      <c r="Q10629"/>
      <c r="U10629" s="969"/>
      <c r="V10629" s="38"/>
      <c r="W10629" s="38"/>
    </row>
    <row r="10630" spans="1:23" x14ac:dyDescent="0.35">
      <c r="A10630" s="960">
        <v>70543</v>
      </c>
      <c r="B10630" s="1056">
        <v>2.1</v>
      </c>
      <c r="C10630" s="204" t="s">
        <v>11945</v>
      </c>
      <c r="D10630" s="1"/>
      <c r="E10630" s="985" t="s">
        <v>10273</v>
      </c>
      <c r="F10630" s="3"/>
      <c r="O10630"/>
      <c r="P10630"/>
      <c r="Q10630"/>
      <c r="U10630" s="969"/>
      <c r="V10630" s="38"/>
      <c r="W10630" s="38"/>
    </row>
    <row r="10631" spans="1:23" x14ac:dyDescent="0.35">
      <c r="A10631" s="960">
        <v>70543</v>
      </c>
      <c r="B10631" s="1056">
        <v>2.1</v>
      </c>
      <c r="C10631" s="204" t="s">
        <v>11946</v>
      </c>
      <c r="D10631" s="1"/>
      <c r="E10631" s="985" t="s">
        <v>10273</v>
      </c>
      <c r="F10631" s="3"/>
      <c r="O10631"/>
      <c r="P10631"/>
      <c r="Q10631"/>
      <c r="U10631" s="969"/>
      <c r="V10631" s="38"/>
      <c r="W10631" s="38"/>
    </row>
    <row r="10632" spans="1:23" x14ac:dyDescent="0.35">
      <c r="A10632" s="960">
        <v>70543</v>
      </c>
      <c r="B10632" s="1056">
        <v>2.1</v>
      </c>
      <c r="C10632" s="204" t="s">
        <v>2620</v>
      </c>
      <c r="D10632" s="1"/>
      <c r="E10632" s="985" t="s">
        <v>10273</v>
      </c>
      <c r="F10632" s="3"/>
      <c r="O10632"/>
      <c r="P10632"/>
      <c r="Q10632"/>
      <c r="U10632" s="969"/>
      <c r="V10632" s="38"/>
      <c r="W10632" s="38"/>
    </row>
    <row r="10633" spans="1:23" x14ac:dyDescent="0.35">
      <c r="A10633" s="960">
        <v>70543</v>
      </c>
      <c r="B10633" s="1056">
        <v>2.1</v>
      </c>
      <c r="C10633" s="204" t="s">
        <v>11947</v>
      </c>
      <c r="D10633" s="1"/>
      <c r="E10633" s="985" t="s">
        <v>10273</v>
      </c>
      <c r="F10633" s="3"/>
      <c r="O10633"/>
      <c r="P10633"/>
      <c r="Q10633"/>
      <c r="U10633" s="969"/>
      <c r="V10633" s="38"/>
      <c r="W10633" s="38"/>
    </row>
    <row r="10634" spans="1:23" x14ac:dyDescent="0.35">
      <c r="A10634" s="960">
        <v>70543</v>
      </c>
      <c r="B10634" s="1056">
        <v>2.1</v>
      </c>
      <c r="C10634" s="204" t="s">
        <v>11948</v>
      </c>
      <c r="D10634" s="1"/>
      <c r="E10634" s="985" t="s">
        <v>10273</v>
      </c>
      <c r="F10634" s="3"/>
      <c r="O10634"/>
      <c r="P10634"/>
      <c r="Q10634"/>
      <c r="U10634" s="969"/>
      <c r="V10634" s="38"/>
      <c r="W10634" s="38"/>
    </row>
    <row r="10635" spans="1:23" x14ac:dyDescent="0.35">
      <c r="A10635" s="960">
        <v>70543</v>
      </c>
      <c r="B10635" s="1056">
        <v>2.1</v>
      </c>
      <c r="C10635" s="205" t="s">
        <v>11949</v>
      </c>
      <c r="D10635" s="1"/>
      <c r="E10635" s="985" t="s">
        <v>10273</v>
      </c>
      <c r="F10635" s="3"/>
      <c r="O10635"/>
      <c r="P10635"/>
      <c r="Q10635"/>
      <c r="U10635" s="969"/>
      <c r="V10635" s="38"/>
      <c r="W10635" s="38"/>
    </row>
    <row r="10636" spans="1:23" x14ac:dyDescent="0.35">
      <c r="A10636" s="960">
        <v>70543</v>
      </c>
      <c r="B10636" s="1056">
        <v>2.1</v>
      </c>
      <c r="C10636" s="205" t="s">
        <v>11950</v>
      </c>
      <c r="D10636" s="1"/>
      <c r="E10636" s="985" t="s">
        <v>10273</v>
      </c>
      <c r="F10636" s="3"/>
      <c r="O10636"/>
      <c r="P10636"/>
      <c r="Q10636"/>
      <c r="U10636" s="969"/>
      <c r="V10636" s="38"/>
      <c r="W10636" s="38"/>
    </row>
    <row r="10637" spans="1:23" x14ac:dyDescent="0.35">
      <c r="A10637" s="960">
        <v>70543</v>
      </c>
      <c r="B10637" s="1056">
        <v>2.1</v>
      </c>
      <c r="C10637" s="204" t="s">
        <v>11951</v>
      </c>
      <c r="D10637" s="1"/>
      <c r="E10637" s="985" t="s">
        <v>10273</v>
      </c>
      <c r="F10637" s="3"/>
      <c r="O10637"/>
      <c r="P10637"/>
      <c r="Q10637"/>
      <c r="U10637" s="969"/>
      <c r="V10637" s="38"/>
      <c r="W10637" s="38"/>
    </row>
    <row r="10638" spans="1:23" x14ac:dyDescent="0.35">
      <c r="A10638" s="960">
        <v>70544</v>
      </c>
      <c r="B10638" s="1056">
        <v>1.17</v>
      </c>
      <c r="C10638" s="205" t="s">
        <v>11136</v>
      </c>
      <c r="D10638" s="1"/>
      <c r="E10638" s="985" t="s">
        <v>10273</v>
      </c>
      <c r="F10638" s="3"/>
      <c r="O10638"/>
      <c r="P10638"/>
      <c r="Q10638"/>
      <c r="U10638" s="969"/>
      <c r="V10638" s="38"/>
      <c r="W10638" s="38"/>
    </row>
    <row r="10639" spans="1:23" x14ac:dyDescent="0.35">
      <c r="A10639" s="960">
        <v>70544</v>
      </c>
      <c r="B10639" s="1056">
        <v>1.17</v>
      </c>
      <c r="C10639" s="205" t="s">
        <v>11137</v>
      </c>
      <c r="D10639" s="1"/>
      <c r="E10639" s="985" t="s">
        <v>10273</v>
      </c>
      <c r="F10639" s="3"/>
      <c r="O10639"/>
      <c r="P10639"/>
      <c r="Q10639"/>
      <c r="U10639" s="969"/>
      <c r="V10639" s="38"/>
      <c r="W10639" s="38"/>
    </row>
    <row r="10640" spans="1:23" x14ac:dyDescent="0.35">
      <c r="A10640" s="960">
        <v>70544</v>
      </c>
      <c r="B10640" s="1056">
        <v>1.17</v>
      </c>
      <c r="C10640" s="204" t="s">
        <v>11138</v>
      </c>
      <c r="D10640" s="1"/>
      <c r="E10640" s="985" t="s">
        <v>10273</v>
      </c>
      <c r="F10640" s="3"/>
      <c r="O10640"/>
      <c r="P10640"/>
      <c r="Q10640"/>
      <c r="U10640" s="969"/>
      <c r="V10640" s="38"/>
      <c r="W10640" s="38"/>
    </row>
    <row r="10641" spans="1:23" x14ac:dyDescent="0.35">
      <c r="A10641" s="960">
        <v>70544</v>
      </c>
      <c r="B10641" s="1056">
        <v>1.17</v>
      </c>
      <c r="C10641" s="204" t="s">
        <v>11139</v>
      </c>
      <c r="D10641" s="1"/>
      <c r="E10641" s="985" t="s">
        <v>10273</v>
      </c>
      <c r="F10641" s="3"/>
      <c r="O10641"/>
      <c r="P10641"/>
      <c r="Q10641"/>
      <c r="U10641" s="969"/>
      <c r="V10641" s="38"/>
      <c r="W10641" s="38"/>
    </row>
    <row r="10642" spans="1:23" x14ac:dyDescent="0.35">
      <c r="A10642" s="960">
        <v>70545</v>
      </c>
      <c r="B10642" s="1056">
        <v>1.17</v>
      </c>
      <c r="C10642" s="204" t="s">
        <v>11140</v>
      </c>
      <c r="D10642" s="1"/>
      <c r="E10642" s="985" t="s">
        <v>10273</v>
      </c>
      <c r="F10642" s="3"/>
      <c r="O10642"/>
      <c r="P10642"/>
      <c r="Q10642"/>
      <c r="U10642" s="969"/>
      <c r="V10642" s="38"/>
      <c r="W10642" s="38"/>
    </row>
    <row r="10643" spans="1:23" x14ac:dyDescent="0.35">
      <c r="A10643" s="960">
        <v>70547</v>
      </c>
      <c r="B10643" s="1056">
        <v>1.17</v>
      </c>
      <c r="C10643" s="205" t="s">
        <v>11141</v>
      </c>
      <c r="D10643" s="1"/>
      <c r="E10643" s="985" t="s">
        <v>10273</v>
      </c>
      <c r="F10643" s="3"/>
      <c r="O10643"/>
      <c r="P10643"/>
      <c r="Q10643"/>
      <c r="U10643" s="969"/>
      <c r="V10643" s="38"/>
      <c r="W10643" s="38"/>
    </row>
    <row r="10644" spans="1:23" x14ac:dyDescent="0.35">
      <c r="A10644" s="960">
        <v>70547</v>
      </c>
      <c r="B10644" s="1056">
        <v>1.17</v>
      </c>
      <c r="C10644" s="205" t="s">
        <v>11142</v>
      </c>
      <c r="D10644" s="1"/>
      <c r="E10644" s="985" t="s">
        <v>10273</v>
      </c>
      <c r="F10644" s="3"/>
      <c r="O10644"/>
      <c r="P10644"/>
      <c r="Q10644"/>
      <c r="U10644" s="969"/>
      <c r="V10644" s="38"/>
      <c r="W10644" s="38"/>
    </row>
    <row r="10645" spans="1:23" x14ac:dyDescent="0.35">
      <c r="A10645" s="960">
        <v>70549</v>
      </c>
      <c r="B10645" s="1056">
        <v>1.76</v>
      </c>
      <c r="C10645" s="204" t="s">
        <v>11893</v>
      </c>
      <c r="D10645" s="1"/>
      <c r="E10645" s="985" t="s">
        <v>10273</v>
      </c>
      <c r="F10645" s="3"/>
      <c r="O10645"/>
      <c r="P10645"/>
      <c r="Q10645"/>
      <c r="U10645" s="969"/>
      <c r="V10645" s="38"/>
      <c r="W10645" s="38"/>
    </row>
    <row r="10646" spans="1:23" x14ac:dyDescent="0.35">
      <c r="A10646" s="1617">
        <v>70549</v>
      </c>
      <c r="B10646" s="1618">
        <v>1.76</v>
      </c>
      <c r="C10646" s="205" t="s">
        <v>11894</v>
      </c>
      <c r="D10646" s="1"/>
      <c r="E10646" s="985" t="s">
        <v>10273</v>
      </c>
      <c r="F10646" s="3"/>
      <c r="O10646"/>
      <c r="P10646"/>
      <c r="Q10646"/>
      <c r="U10646" s="969"/>
      <c r="V10646" s="38"/>
      <c r="W10646" s="38"/>
    </row>
    <row r="10647" spans="1:23" x14ac:dyDescent="0.35">
      <c r="A10647" s="1617">
        <v>70549</v>
      </c>
      <c r="B10647" s="1618">
        <v>1.76</v>
      </c>
      <c r="C10647" s="205" t="s">
        <v>11895</v>
      </c>
      <c r="D10647" s="1"/>
      <c r="E10647" s="985" t="s">
        <v>10273</v>
      </c>
      <c r="F10647" s="3"/>
      <c r="O10647"/>
      <c r="P10647"/>
      <c r="Q10647"/>
      <c r="U10647" s="969"/>
      <c r="V10647" s="38"/>
      <c r="W10647" s="38"/>
    </row>
    <row r="10648" spans="1:23" x14ac:dyDescent="0.35">
      <c r="A10648" s="1617">
        <v>70549</v>
      </c>
      <c r="B10648" s="1618">
        <v>1.76</v>
      </c>
      <c r="C10648" s="205" t="s">
        <v>11896</v>
      </c>
      <c r="D10648" s="1"/>
      <c r="E10648" s="985" t="s">
        <v>10273</v>
      </c>
      <c r="F10648" s="3"/>
      <c r="O10648"/>
      <c r="P10648"/>
      <c r="Q10648"/>
      <c r="U10648" s="969"/>
      <c r="V10648" s="38"/>
      <c r="W10648" s="38"/>
    </row>
    <row r="10649" spans="1:23" x14ac:dyDescent="0.35">
      <c r="A10649" s="960">
        <v>70551</v>
      </c>
      <c r="B10649" s="1056">
        <v>1.44</v>
      </c>
      <c r="C10649" s="960" t="s">
        <v>11682</v>
      </c>
      <c r="D10649" s="1"/>
      <c r="E10649" s="985" t="s">
        <v>10273</v>
      </c>
      <c r="F10649" s="3"/>
      <c r="O10649"/>
      <c r="P10649"/>
      <c r="Q10649"/>
      <c r="U10649" s="969"/>
      <c r="V10649" s="38"/>
      <c r="W10649" s="38"/>
    </row>
    <row r="10650" spans="1:23" x14ac:dyDescent="0.35">
      <c r="A10650" s="960">
        <v>70551</v>
      </c>
      <c r="B10650" s="1056">
        <v>1.44</v>
      </c>
      <c r="C10650" s="205" t="s">
        <v>11683</v>
      </c>
      <c r="D10650" s="1"/>
      <c r="E10650" s="985" t="s">
        <v>10273</v>
      </c>
      <c r="F10650" s="3"/>
      <c r="O10650"/>
      <c r="P10650"/>
      <c r="Q10650"/>
      <c r="U10650" s="969"/>
      <c r="V10650" s="38"/>
      <c r="W10650" s="38"/>
    </row>
    <row r="10651" spans="1:23" x14ac:dyDescent="0.35">
      <c r="A10651" s="960">
        <v>70551</v>
      </c>
      <c r="B10651" s="1056">
        <v>1.44</v>
      </c>
      <c r="C10651" s="205" t="s">
        <v>11684</v>
      </c>
      <c r="D10651" s="1109"/>
      <c r="E10651" s="985" t="s">
        <v>10273</v>
      </c>
      <c r="F10651" s="3"/>
      <c r="O10651"/>
      <c r="P10651"/>
      <c r="Q10651"/>
      <c r="U10651" s="969"/>
      <c r="V10651" s="38"/>
      <c r="W10651" s="38"/>
    </row>
    <row r="10652" spans="1:23" x14ac:dyDescent="0.35">
      <c r="A10652" s="960">
        <v>70551</v>
      </c>
      <c r="B10652" s="1056">
        <v>1.44</v>
      </c>
      <c r="C10652" s="204" t="s">
        <v>11684</v>
      </c>
      <c r="D10652" s="1"/>
      <c r="E10652" s="985" t="s">
        <v>10273</v>
      </c>
      <c r="F10652" s="3"/>
      <c r="O10652"/>
      <c r="P10652"/>
      <c r="Q10652"/>
      <c r="U10652" s="969"/>
      <c r="V10652" s="38"/>
      <c r="W10652" s="38"/>
    </row>
    <row r="10653" spans="1:23" x14ac:dyDescent="0.35">
      <c r="A10653" s="960">
        <v>70551</v>
      </c>
      <c r="B10653" s="1056">
        <v>1.44</v>
      </c>
      <c r="C10653" s="205" t="s">
        <v>11685</v>
      </c>
      <c r="D10653" s="1"/>
      <c r="E10653" s="985" t="s">
        <v>10273</v>
      </c>
      <c r="F10653" s="3"/>
      <c r="O10653"/>
      <c r="P10653"/>
      <c r="Q10653"/>
      <c r="U10653" s="969"/>
      <c r="V10653" s="38"/>
      <c r="W10653" s="38"/>
    </row>
    <row r="10654" spans="1:23" x14ac:dyDescent="0.35">
      <c r="A10654" s="960">
        <v>70551</v>
      </c>
      <c r="B10654" s="1056">
        <v>1.44</v>
      </c>
      <c r="C10654" s="205" t="s">
        <v>11686</v>
      </c>
      <c r="D10654" s="1"/>
      <c r="E10654" s="985" t="s">
        <v>10273</v>
      </c>
      <c r="F10654" s="3"/>
      <c r="O10654"/>
      <c r="P10654"/>
      <c r="Q10654"/>
      <c r="U10654" s="969"/>
      <c r="V10654" s="38"/>
      <c r="W10654" s="38"/>
    </row>
    <row r="10655" spans="1:23" x14ac:dyDescent="0.35">
      <c r="A10655" s="960">
        <v>70551</v>
      </c>
      <c r="B10655" s="1056">
        <v>1.44</v>
      </c>
      <c r="C10655" s="205" t="s">
        <v>2540</v>
      </c>
      <c r="D10655" s="1"/>
      <c r="E10655" s="985" t="s">
        <v>10273</v>
      </c>
      <c r="F10655" s="3"/>
      <c r="O10655"/>
      <c r="P10655"/>
      <c r="Q10655"/>
      <c r="U10655" s="969"/>
      <c r="V10655" s="38"/>
      <c r="W10655" s="38"/>
    </row>
    <row r="10656" spans="1:23" x14ac:dyDescent="0.35">
      <c r="A10656" s="960">
        <v>70551</v>
      </c>
      <c r="B10656" s="1056">
        <v>1.44</v>
      </c>
      <c r="C10656" s="205" t="s">
        <v>11687</v>
      </c>
      <c r="D10656" s="1"/>
      <c r="E10656" s="985" t="s">
        <v>10273</v>
      </c>
      <c r="F10656" s="3"/>
      <c r="O10656"/>
      <c r="P10656"/>
      <c r="Q10656"/>
      <c r="U10656" s="969"/>
      <c r="V10656" s="38"/>
      <c r="W10656" s="38"/>
    </row>
    <row r="10657" spans="1:23" x14ac:dyDescent="0.35">
      <c r="A10657" s="960">
        <v>70551</v>
      </c>
      <c r="B10657" s="1056">
        <v>1.44</v>
      </c>
      <c r="C10657" s="205" t="s">
        <v>11688</v>
      </c>
      <c r="D10657" s="1"/>
      <c r="E10657" s="985" t="s">
        <v>10273</v>
      </c>
      <c r="F10657" s="3"/>
      <c r="O10657"/>
      <c r="P10657"/>
      <c r="Q10657"/>
      <c r="U10657" s="969"/>
      <c r="V10657" s="38"/>
      <c r="W10657" s="38"/>
    </row>
    <row r="10658" spans="1:23" x14ac:dyDescent="0.35">
      <c r="A10658" s="960">
        <v>70551</v>
      </c>
      <c r="B10658" s="1056">
        <v>1.44</v>
      </c>
      <c r="C10658" s="205" t="s">
        <v>11689</v>
      </c>
      <c r="D10658" s="1"/>
      <c r="E10658" s="985" t="s">
        <v>10273</v>
      </c>
      <c r="F10658" s="3"/>
      <c r="O10658"/>
      <c r="P10658"/>
      <c r="Q10658"/>
      <c r="U10658" s="969"/>
      <c r="V10658" s="38"/>
      <c r="W10658" s="38"/>
    </row>
    <row r="10659" spans="1:23" x14ac:dyDescent="0.35">
      <c r="A10659" s="960">
        <v>70553</v>
      </c>
      <c r="B10659" s="1056">
        <v>2.23</v>
      </c>
      <c r="C10659" s="205" t="s">
        <v>12023</v>
      </c>
      <c r="D10659" s="1"/>
      <c r="E10659" s="985" t="s">
        <v>10273</v>
      </c>
      <c r="F10659" s="3"/>
      <c r="O10659"/>
      <c r="P10659"/>
      <c r="Q10659"/>
      <c r="U10659" s="969"/>
      <c r="V10659" s="38"/>
      <c r="W10659" s="38"/>
    </row>
    <row r="10660" spans="1:23" x14ac:dyDescent="0.35">
      <c r="A10660" s="960">
        <v>70553</v>
      </c>
      <c r="B10660" s="1056">
        <v>2.23</v>
      </c>
      <c r="C10660" s="960" t="s">
        <v>12024</v>
      </c>
      <c r="D10660" s="1"/>
      <c r="E10660" s="985" t="s">
        <v>10273</v>
      </c>
      <c r="F10660" s="3"/>
      <c r="O10660"/>
      <c r="P10660"/>
      <c r="Q10660"/>
      <c r="U10660" s="969"/>
      <c r="V10660" s="38"/>
      <c r="W10660" s="38"/>
    </row>
    <row r="10661" spans="1:23" x14ac:dyDescent="0.35">
      <c r="A10661" s="960">
        <v>70553</v>
      </c>
      <c r="B10661" s="1056">
        <v>2.23</v>
      </c>
      <c r="C10661" s="960" t="s">
        <v>12025</v>
      </c>
      <c r="D10661" s="1"/>
      <c r="E10661" s="985" t="s">
        <v>10273</v>
      </c>
      <c r="F10661" s="3"/>
      <c r="O10661"/>
      <c r="P10661"/>
      <c r="Q10661"/>
      <c r="U10661" s="969"/>
      <c r="V10661" s="38"/>
      <c r="W10661" s="38"/>
    </row>
    <row r="10662" spans="1:23" x14ac:dyDescent="0.35">
      <c r="A10662" s="960">
        <v>70553</v>
      </c>
      <c r="B10662" s="1056">
        <v>2.23</v>
      </c>
      <c r="C10662" s="205" t="s">
        <v>12026</v>
      </c>
      <c r="D10662" s="1"/>
      <c r="E10662" s="985" t="s">
        <v>10273</v>
      </c>
      <c r="F10662" s="3"/>
      <c r="O10662"/>
      <c r="P10662"/>
      <c r="Q10662"/>
      <c r="U10662" s="969"/>
      <c r="V10662" s="38"/>
      <c r="W10662" s="38"/>
    </row>
    <row r="10663" spans="1:23" x14ac:dyDescent="0.35">
      <c r="A10663" s="960">
        <v>70553</v>
      </c>
      <c r="B10663" s="1056">
        <v>2.23</v>
      </c>
      <c r="C10663" s="205" t="s">
        <v>12027</v>
      </c>
      <c r="D10663" s="1"/>
      <c r="E10663" s="985" t="s">
        <v>10273</v>
      </c>
      <c r="F10663" s="3"/>
      <c r="O10663"/>
      <c r="P10663"/>
      <c r="Q10663"/>
      <c r="U10663" s="969"/>
      <c r="V10663" s="38"/>
      <c r="W10663" s="38"/>
    </row>
    <row r="10664" spans="1:23" x14ac:dyDescent="0.35">
      <c r="A10664" s="960">
        <v>70553</v>
      </c>
      <c r="B10664" s="1056">
        <v>2.23</v>
      </c>
      <c r="C10664" s="205" t="s">
        <v>12028</v>
      </c>
      <c r="D10664" s="1"/>
      <c r="E10664" s="985" t="s">
        <v>10273</v>
      </c>
      <c r="F10664" s="3"/>
      <c r="O10664"/>
      <c r="P10664"/>
      <c r="Q10664"/>
      <c r="U10664" s="969"/>
      <c r="V10664" s="38"/>
      <c r="W10664" s="38"/>
    </row>
    <row r="10665" spans="1:23" x14ac:dyDescent="0.35">
      <c r="A10665" s="960">
        <v>70553</v>
      </c>
      <c r="B10665" s="1056">
        <v>2.23</v>
      </c>
      <c r="C10665" s="205" t="s">
        <v>12029</v>
      </c>
      <c r="D10665" s="1"/>
      <c r="E10665" s="985" t="s">
        <v>10273</v>
      </c>
      <c r="F10665" s="3"/>
      <c r="O10665"/>
      <c r="P10665"/>
      <c r="Q10665"/>
      <c r="U10665" s="969"/>
      <c r="V10665" s="38"/>
      <c r="W10665" s="38"/>
    </row>
    <row r="10666" spans="1:23" x14ac:dyDescent="0.35">
      <c r="A10666" s="960">
        <v>70553</v>
      </c>
      <c r="B10666" s="1056">
        <v>2.23</v>
      </c>
      <c r="C10666" s="204" t="s">
        <v>12030</v>
      </c>
      <c r="D10666" s="1"/>
      <c r="E10666" s="985" t="s">
        <v>10273</v>
      </c>
      <c r="F10666" s="3"/>
      <c r="O10666"/>
      <c r="P10666"/>
      <c r="Q10666"/>
      <c r="U10666" s="969"/>
      <c r="V10666" s="38"/>
      <c r="W10666" s="38"/>
    </row>
    <row r="10667" spans="1:23" x14ac:dyDescent="0.35">
      <c r="A10667" s="960">
        <v>70553</v>
      </c>
      <c r="B10667" s="1056">
        <v>2.23</v>
      </c>
      <c r="C10667" s="205" t="s">
        <v>12031</v>
      </c>
      <c r="D10667" s="1"/>
      <c r="E10667" s="985" t="s">
        <v>10273</v>
      </c>
      <c r="F10667" s="1109"/>
      <c r="O10667"/>
      <c r="P10667"/>
      <c r="Q10667"/>
      <c r="U10667" s="969"/>
      <c r="V10667" s="38"/>
      <c r="W10667" s="38"/>
    </row>
    <row r="10668" spans="1:23" x14ac:dyDescent="0.35">
      <c r="A10668" s="960">
        <v>70553</v>
      </c>
      <c r="B10668" s="1056">
        <v>2.23</v>
      </c>
      <c r="C10668" s="960" t="s">
        <v>12032</v>
      </c>
      <c r="D10668" s="1"/>
      <c r="E10668" s="985" t="s">
        <v>10273</v>
      </c>
      <c r="F10668" s="3"/>
      <c r="O10668"/>
      <c r="P10668"/>
      <c r="Q10668"/>
      <c r="U10668" s="969"/>
      <c r="V10668" s="38"/>
      <c r="W10668" s="38"/>
    </row>
    <row r="10669" spans="1:23" x14ac:dyDescent="0.35">
      <c r="A10669" s="960">
        <v>70553</v>
      </c>
      <c r="B10669" s="1056">
        <v>2.23</v>
      </c>
      <c r="C10669" s="960" t="s">
        <v>12033</v>
      </c>
      <c r="D10669" s="1"/>
      <c r="E10669" s="985" t="s">
        <v>10273</v>
      </c>
      <c r="F10669" s="3"/>
      <c r="O10669"/>
      <c r="P10669"/>
      <c r="Q10669"/>
      <c r="U10669" s="969"/>
      <c r="V10669" s="38"/>
      <c r="W10669" s="38"/>
    </row>
    <row r="10670" spans="1:23" x14ac:dyDescent="0.35">
      <c r="A10670" s="960">
        <v>70553</v>
      </c>
      <c r="B10670" s="1056">
        <v>2.23</v>
      </c>
      <c r="C10670" s="204" t="s">
        <v>12034</v>
      </c>
      <c r="D10670" s="1"/>
      <c r="E10670" s="985" t="s">
        <v>10273</v>
      </c>
      <c r="F10670" s="3"/>
      <c r="O10670"/>
      <c r="P10670"/>
      <c r="Q10670"/>
      <c r="U10670" s="969"/>
      <c r="V10670" s="38"/>
      <c r="W10670" s="38"/>
    </row>
    <row r="10671" spans="1:23" x14ac:dyDescent="0.35">
      <c r="A10671" s="960">
        <v>70553</v>
      </c>
      <c r="B10671" s="1056">
        <v>2.23</v>
      </c>
      <c r="C10671" s="960" t="s">
        <v>12035</v>
      </c>
      <c r="D10671" s="1"/>
      <c r="E10671" s="985" t="s">
        <v>10273</v>
      </c>
      <c r="F10671" s="3"/>
      <c r="O10671"/>
      <c r="P10671"/>
      <c r="Q10671"/>
      <c r="U10671" s="969"/>
      <c r="V10671" s="38"/>
      <c r="W10671" s="38"/>
    </row>
    <row r="10672" spans="1:23" x14ac:dyDescent="0.35">
      <c r="A10672" s="960">
        <v>70553</v>
      </c>
      <c r="B10672" s="1056">
        <v>2.23</v>
      </c>
      <c r="C10672" s="205" t="s">
        <v>12036</v>
      </c>
      <c r="E10672" s="985" t="s">
        <v>10273</v>
      </c>
      <c r="F10672" s="3"/>
      <c r="O10672"/>
      <c r="P10672"/>
      <c r="Q10672"/>
      <c r="U10672" s="969"/>
      <c r="V10672" s="38"/>
      <c r="W10672" s="38"/>
    </row>
    <row r="10673" spans="1:23" x14ac:dyDescent="0.35">
      <c r="A10673" s="960">
        <v>70553</v>
      </c>
      <c r="B10673" s="1056">
        <v>2.23</v>
      </c>
      <c r="C10673" s="205" t="s">
        <v>12037</v>
      </c>
      <c r="D10673" s="1"/>
      <c r="E10673" s="985" t="s">
        <v>10273</v>
      </c>
      <c r="F10673" s="3"/>
      <c r="O10673"/>
      <c r="P10673"/>
      <c r="Q10673"/>
      <c r="U10673" s="969"/>
      <c r="V10673" s="38"/>
      <c r="W10673" s="38"/>
    </row>
    <row r="10674" spans="1:23" x14ac:dyDescent="0.35">
      <c r="A10674" s="960">
        <v>70553</v>
      </c>
      <c r="B10674" s="1056">
        <v>2.23</v>
      </c>
      <c r="C10674" s="205" t="s">
        <v>12038</v>
      </c>
      <c r="D10674" s="1"/>
      <c r="E10674" s="985" t="s">
        <v>10273</v>
      </c>
      <c r="F10674" s="3"/>
      <c r="O10674"/>
      <c r="P10674"/>
      <c r="Q10674"/>
      <c r="U10674" s="969"/>
      <c r="V10674" s="38"/>
      <c r="W10674" s="38"/>
    </row>
    <row r="10675" spans="1:23" x14ac:dyDescent="0.35">
      <c r="A10675" s="960">
        <v>70553</v>
      </c>
      <c r="B10675" s="1056">
        <v>2.23</v>
      </c>
      <c r="C10675" s="960" t="s">
        <v>12039</v>
      </c>
      <c r="D10675" s="1"/>
      <c r="E10675" s="985" t="s">
        <v>10273</v>
      </c>
      <c r="F10675" s="3"/>
      <c r="O10675"/>
      <c r="P10675"/>
      <c r="Q10675"/>
      <c r="U10675" s="969"/>
      <c r="V10675" s="38"/>
      <c r="W10675" s="38"/>
    </row>
    <row r="10676" spans="1:23" x14ac:dyDescent="0.35">
      <c r="A10676" s="960">
        <v>70553</v>
      </c>
      <c r="B10676" s="1056">
        <v>2.23</v>
      </c>
      <c r="C10676" s="205" t="s">
        <v>12040</v>
      </c>
      <c r="D10676" s="1"/>
      <c r="E10676" s="985" t="s">
        <v>10273</v>
      </c>
      <c r="F10676" s="3"/>
      <c r="O10676"/>
      <c r="P10676"/>
      <c r="Q10676"/>
      <c r="U10676" s="969"/>
      <c r="V10676" s="38"/>
      <c r="W10676" s="38"/>
    </row>
    <row r="10677" spans="1:23" x14ac:dyDescent="0.35">
      <c r="A10677" s="960">
        <v>70553</v>
      </c>
      <c r="B10677" s="1056">
        <v>2.23</v>
      </c>
      <c r="C10677" s="205" t="s">
        <v>12041</v>
      </c>
      <c r="D10677" s="1"/>
      <c r="E10677" s="985" t="s">
        <v>10273</v>
      </c>
      <c r="F10677" s="3"/>
      <c r="O10677"/>
      <c r="P10677"/>
      <c r="Q10677"/>
      <c r="U10677" s="969"/>
      <c r="V10677" s="38"/>
      <c r="W10677" s="38"/>
    </row>
    <row r="10678" spans="1:23" x14ac:dyDescent="0.35">
      <c r="A10678" s="960">
        <v>70553</v>
      </c>
      <c r="B10678" s="1056">
        <v>2.23</v>
      </c>
      <c r="C10678" s="204" t="s">
        <v>12042</v>
      </c>
      <c r="D10678" s="1"/>
      <c r="E10678" s="985" t="s">
        <v>10273</v>
      </c>
      <c r="F10678" s="3"/>
      <c r="O10678"/>
      <c r="P10678"/>
      <c r="Q10678"/>
      <c r="U10678" s="969"/>
      <c r="V10678" s="38"/>
      <c r="W10678" s="38"/>
    </row>
    <row r="10679" spans="1:23" x14ac:dyDescent="0.35">
      <c r="A10679" s="960">
        <v>70553</v>
      </c>
      <c r="B10679" s="1056">
        <v>2.23</v>
      </c>
      <c r="C10679" s="205" t="s">
        <v>10239</v>
      </c>
      <c r="D10679" s="1"/>
      <c r="E10679" s="985" t="s">
        <v>10273</v>
      </c>
      <c r="F10679" s="3"/>
      <c r="O10679"/>
      <c r="P10679"/>
      <c r="Q10679"/>
      <c r="U10679" s="969"/>
      <c r="V10679" s="38"/>
      <c r="W10679" s="38"/>
    </row>
    <row r="10680" spans="1:23" x14ac:dyDescent="0.35">
      <c r="A10680" s="960">
        <v>70553</v>
      </c>
      <c r="B10680" s="1056">
        <v>2.23</v>
      </c>
      <c r="C10680" s="205" t="s">
        <v>12043</v>
      </c>
      <c r="D10680" s="1"/>
      <c r="E10680" s="985" t="s">
        <v>10273</v>
      </c>
      <c r="F10680" s="3"/>
      <c r="O10680"/>
      <c r="P10680"/>
      <c r="Q10680"/>
      <c r="U10680" s="969"/>
      <c r="V10680" s="38"/>
      <c r="W10680" s="38"/>
    </row>
    <row r="10681" spans="1:23" x14ac:dyDescent="0.35">
      <c r="A10681" s="960">
        <v>70553</v>
      </c>
      <c r="B10681" s="1056">
        <v>2.23</v>
      </c>
      <c r="C10681" s="205" t="s">
        <v>12044</v>
      </c>
      <c r="D10681" s="1"/>
      <c r="E10681" s="985" t="s">
        <v>10273</v>
      </c>
      <c r="F10681" s="3"/>
      <c r="O10681"/>
      <c r="P10681"/>
      <c r="Q10681"/>
      <c r="U10681" s="969"/>
      <c r="V10681" s="38"/>
      <c r="W10681" s="38"/>
    </row>
    <row r="10682" spans="1:23" x14ac:dyDescent="0.35">
      <c r="A10682" s="960">
        <v>70553</v>
      </c>
      <c r="B10682" s="1056">
        <v>2.23</v>
      </c>
      <c r="C10682" s="205" t="s">
        <v>12045</v>
      </c>
      <c r="D10682" s="1"/>
      <c r="E10682" s="985" t="s">
        <v>10273</v>
      </c>
      <c r="F10682" s="3"/>
      <c r="O10682"/>
      <c r="P10682"/>
      <c r="Q10682"/>
      <c r="U10682" s="969"/>
      <c r="V10682" s="38"/>
      <c r="W10682" s="38"/>
    </row>
    <row r="10683" spans="1:23" x14ac:dyDescent="0.35">
      <c r="A10683" s="960">
        <v>70553</v>
      </c>
      <c r="B10683" s="1056">
        <v>2.23</v>
      </c>
      <c r="C10683" s="205" t="s">
        <v>12046</v>
      </c>
      <c r="D10683" s="1"/>
      <c r="E10683" s="985" t="s">
        <v>10273</v>
      </c>
      <c r="F10683" s="3"/>
      <c r="O10683"/>
      <c r="P10683"/>
      <c r="Q10683"/>
      <c r="U10683" s="969"/>
      <c r="V10683" s="38"/>
      <c r="W10683" s="38"/>
    </row>
    <row r="10684" spans="1:23" x14ac:dyDescent="0.35">
      <c r="A10684" s="960">
        <v>70553</v>
      </c>
      <c r="B10684" s="1056">
        <v>2.23</v>
      </c>
      <c r="C10684" s="205" t="s">
        <v>12047</v>
      </c>
      <c r="D10684" s="1"/>
      <c r="E10684" s="985" t="s">
        <v>10273</v>
      </c>
      <c r="F10684" s="3"/>
      <c r="O10684"/>
      <c r="P10684"/>
      <c r="Q10684"/>
      <c r="U10684" s="969"/>
      <c r="V10684" s="38"/>
      <c r="W10684" s="38"/>
    </row>
    <row r="10685" spans="1:23" x14ac:dyDescent="0.35">
      <c r="A10685" s="960">
        <v>70553</v>
      </c>
      <c r="B10685" s="1056">
        <v>2.23</v>
      </c>
      <c r="C10685" s="204" t="s">
        <v>12048</v>
      </c>
      <c r="D10685" s="1"/>
      <c r="E10685" s="985" t="s">
        <v>10273</v>
      </c>
      <c r="F10685" s="3"/>
      <c r="O10685"/>
      <c r="P10685"/>
      <c r="Q10685"/>
      <c r="U10685" s="969"/>
      <c r="V10685" s="38"/>
      <c r="W10685" s="38"/>
    </row>
    <row r="10686" spans="1:23" x14ac:dyDescent="0.35">
      <c r="A10686" s="960">
        <v>70553</v>
      </c>
      <c r="B10686" s="1056">
        <v>2.23</v>
      </c>
      <c r="C10686" s="960" t="s">
        <v>12049</v>
      </c>
      <c r="D10686" s="1"/>
      <c r="E10686" s="985" t="s">
        <v>10273</v>
      </c>
      <c r="F10686" s="3"/>
      <c r="O10686"/>
      <c r="P10686"/>
      <c r="Q10686"/>
      <c r="U10686" s="969"/>
      <c r="V10686" s="38"/>
      <c r="W10686" s="38"/>
    </row>
    <row r="10687" spans="1:23" x14ac:dyDescent="0.35">
      <c r="A10687" s="960">
        <v>70553</v>
      </c>
      <c r="B10687" s="1056">
        <v>2.23</v>
      </c>
      <c r="C10687" s="204" t="s">
        <v>12050</v>
      </c>
      <c r="D10687" s="1"/>
      <c r="E10687" s="985" t="s">
        <v>10273</v>
      </c>
      <c r="F10687" s="3"/>
      <c r="O10687"/>
      <c r="P10687"/>
      <c r="Q10687"/>
      <c r="U10687" s="969"/>
      <c r="V10687" s="38"/>
      <c r="W10687" s="38"/>
    </row>
    <row r="10688" spans="1:23" x14ac:dyDescent="0.35">
      <c r="A10688" s="960">
        <v>70553</v>
      </c>
      <c r="B10688" s="1056">
        <v>2.23</v>
      </c>
      <c r="C10688" s="205" t="s">
        <v>12051</v>
      </c>
      <c r="D10688" s="1"/>
      <c r="E10688" s="985" t="s">
        <v>10273</v>
      </c>
      <c r="F10688" s="3"/>
      <c r="O10688"/>
      <c r="P10688"/>
      <c r="Q10688"/>
      <c r="U10688" s="969"/>
      <c r="V10688" s="38"/>
      <c r="W10688" s="38"/>
    </row>
    <row r="10689" spans="1:23" x14ac:dyDescent="0.35">
      <c r="A10689" s="960">
        <v>70553</v>
      </c>
      <c r="B10689" s="1056">
        <v>2.23</v>
      </c>
      <c r="C10689" s="204" t="s">
        <v>12052</v>
      </c>
      <c r="D10689" s="1"/>
      <c r="E10689" s="985" t="s">
        <v>10273</v>
      </c>
      <c r="F10689" s="3"/>
      <c r="O10689"/>
      <c r="P10689"/>
      <c r="Q10689"/>
      <c r="U10689" s="969"/>
      <c r="V10689" s="38"/>
      <c r="W10689" s="38"/>
    </row>
    <row r="10690" spans="1:23" x14ac:dyDescent="0.35">
      <c r="A10690" s="960">
        <v>70553</v>
      </c>
      <c r="B10690" s="1056">
        <v>2.23</v>
      </c>
      <c r="C10690" s="205" t="s">
        <v>12053</v>
      </c>
      <c r="D10690" s="1"/>
      <c r="E10690" s="985" t="s">
        <v>10273</v>
      </c>
      <c r="F10690" s="3"/>
      <c r="O10690"/>
      <c r="P10690"/>
      <c r="Q10690"/>
      <c r="U10690" s="969"/>
      <c r="V10690" s="38"/>
      <c r="W10690" s="38"/>
    </row>
    <row r="10691" spans="1:23" x14ac:dyDescent="0.35">
      <c r="A10691" s="960">
        <v>70553</v>
      </c>
      <c r="B10691" s="1056">
        <v>2.23</v>
      </c>
      <c r="C10691" s="204" t="s">
        <v>12054</v>
      </c>
      <c r="D10691" s="1"/>
      <c r="E10691" s="985" t="s">
        <v>10273</v>
      </c>
      <c r="F10691" s="3"/>
      <c r="O10691"/>
      <c r="P10691"/>
      <c r="Q10691"/>
      <c r="U10691" s="969"/>
      <c r="V10691" s="38"/>
      <c r="W10691" s="38"/>
    </row>
    <row r="10692" spans="1:23" x14ac:dyDescent="0.35">
      <c r="A10692" s="960">
        <v>71045</v>
      </c>
      <c r="B10692" s="1056">
        <v>0.18</v>
      </c>
      <c r="C10692" s="205" t="s">
        <v>10515</v>
      </c>
      <c r="D10692" s="1"/>
      <c r="E10692" s="985" t="s">
        <v>10273</v>
      </c>
      <c r="F10692" s="3"/>
      <c r="O10692"/>
      <c r="P10692"/>
      <c r="Q10692"/>
      <c r="U10692" s="969"/>
      <c r="V10692" s="38"/>
      <c r="W10692" s="38"/>
    </row>
    <row r="10693" spans="1:23" x14ac:dyDescent="0.35">
      <c r="A10693" s="960">
        <v>71045</v>
      </c>
      <c r="B10693" s="1056">
        <v>0.18</v>
      </c>
      <c r="C10693" s="205" t="s">
        <v>10516</v>
      </c>
      <c r="D10693" s="1"/>
      <c r="E10693" s="985" t="s">
        <v>10273</v>
      </c>
      <c r="F10693" s="3"/>
      <c r="O10693"/>
      <c r="P10693"/>
      <c r="Q10693"/>
      <c r="U10693" s="969"/>
      <c r="V10693" s="38"/>
      <c r="W10693" s="38"/>
    </row>
    <row r="10694" spans="1:23" x14ac:dyDescent="0.35">
      <c r="A10694" s="960">
        <v>71045</v>
      </c>
      <c r="B10694" s="1056">
        <v>0.18</v>
      </c>
      <c r="C10694" s="205" t="s">
        <v>10517</v>
      </c>
      <c r="D10694" s="1"/>
      <c r="E10694" s="985" t="s">
        <v>10273</v>
      </c>
      <c r="F10694" s="3"/>
      <c r="O10694"/>
      <c r="P10694"/>
      <c r="Q10694"/>
      <c r="U10694" s="969"/>
      <c r="V10694" s="38"/>
      <c r="W10694" s="38"/>
    </row>
    <row r="10695" spans="1:23" x14ac:dyDescent="0.35">
      <c r="A10695" s="960">
        <v>71045</v>
      </c>
      <c r="B10695" s="1056">
        <v>0.18</v>
      </c>
      <c r="C10695" s="205" t="s">
        <v>10518</v>
      </c>
      <c r="D10695" s="1"/>
      <c r="E10695" s="985" t="s">
        <v>10273</v>
      </c>
      <c r="F10695" s="3"/>
      <c r="O10695"/>
      <c r="P10695"/>
      <c r="Q10695"/>
      <c r="U10695" s="969"/>
      <c r="V10695" s="38"/>
      <c r="W10695" s="38"/>
    </row>
    <row r="10696" spans="1:23" x14ac:dyDescent="0.35">
      <c r="A10696" s="960">
        <v>71046</v>
      </c>
      <c r="B10696" s="1056">
        <v>0.21</v>
      </c>
      <c r="C10696" s="205" t="s">
        <v>10631</v>
      </c>
      <c r="D10696" s="1"/>
      <c r="E10696" s="985" t="s">
        <v>10273</v>
      </c>
      <c r="F10696" s="3"/>
      <c r="O10696"/>
      <c r="P10696"/>
      <c r="Q10696"/>
      <c r="U10696" s="969"/>
      <c r="V10696" s="38"/>
      <c r="W10696" s="38"/>
    </row>
    <row r="10697" spans="1:23" x14ac:dyDescent="0.35">
      <c r="A10697" s="960">
        <v>71046</v>
      </c>
      <c r="B10697" s="1056">
        <v>0.21</v>
      </c>
      <c r="C10697" s="205" t="s">
        <v>10632</v>
      </c>
      <c r="D10697" s="1"/>
      <c r="E10697" s="985" t="s">
        <v>10273</v>
      </c>
      <c r="F10697" s="3"/>
      <c r="O10697"/>
      <c r="P10697"/>
      <c r="Q10697"/>
      <c r="U10697" s="969"/>
      <c r="V10697" s="38"/>
      <c r="W10697" s="38"/>
    </row>
    <row r="10698" spans="1:23" x14ac:dyDescent="0.35">
      <c r="A10698" s="960">
        <v>71046</v>
      </c>
      <c r="B10698" s="1056">
        <v>0.21</v>
      </c>
      <c r="C10698" s="205" t="s">
        <v>10633</v>
      </c>
      <c r="D10698" s="1"/>
      <c r="E10698" s="985" t="s">
        <v>10273</v>
      </c>
      <c r="F10698" s="3"/>
      <c r="O10698"/>
      <c r="P10698"/>
      <c r="Q10698"/>
      <c r="U10698" s="969"/>
      <c r="V10698" s="38"/>
      <c r="W10698" s="38"/>
    </row>
    <row r="10699" spans="1:23" x14ac:dyDescent="0.35">
      <c r="A10699" s="960">
        <v>71046</v>
      </c>
      <c r="B10699" s="1056">
        <v>0.21</v>
      </c>
      <c r="C10699" s="205" t="s">
        <v>10634</v>
      </c>
      <c r="D10699" s="1"/>
      <c r="E10699" s="985" t="s">
        <v>10273</v>
      </c>
      <c r="F10699" s="3"/>
      <c r="O10699"/>
      <c r="P10699"/>
      <c r="Q10699"/>
      <c r="U10699" s="969"/>
      <c r="V10699" s="38"/>
      <c r="W10699" s="38"/>
    </row>
    <row r="10700" spans="1:23" x14ac:dyDescent="0.35">
      <c r="A10700" s="960">
        <v>71046</v>
      </c>
      <c r="B10700" s="1056">
        <v>0.21</v>
      </c>
      <c r="C10700" s="205" t="s">
        <v>10635</v>
      </c>
      <c r="D10700" s="1"/>
      <c r="E10700" s="985" t="s">
        <v>10273</v>
      </c>
      <c r="F10700" s="3"/>
      <c r="O10700"/>
      <c r="P10700"/>
      <c r="Q10700"/>
      <c r="U10700" s="969"/>
      <c r="V10700" s="38"/>
      <c r="W10700" s="38"/>
    </row>
    <row r="10701" spans="1:23" x14ac:dyDescent="0.35">
      <c r="A10701" s="960">
        <v>71046</v>
      </c>
      <c r="B10701" s="1056">
        <v>0.21</v>
      </c>
      <c r="C10701" s="205" t="s">
        <v>10636</v>
      </c>
      <c r="D10701" s="1"/>
      <c r="E10701" s="985" t="s">
        <v>10273</v>
      </c>
      <c r="F10701" s="3"/>
      <c r="O10701"/>
      <c r="P10701"/>
      <c r="Q10701"/>
      <c r="U10701" s="969"/>
      <c r="V10701" s="38"/>
      <c r="W10701" s="38"/>
    </row>
    <row r="10702" spans="1:23" x14ac:dyDescent="0.35">
      <c r="A10702" s="960">
        <v>71046</v>
      </c>
      <c r="B10702" s="1056">
        <v>0.21</v>
      </c>
      <c r="C10702" s="960" t="s">
        <v>10637</v>
      </c>
      <c r="D10702" s="1"/>
      <c r="E10702" s="985" t="s">
        <v>10273</v>
      </c>
      <c r="F10702" s="3"/>
      <c r="O10702"/>
      <c r="P10702"/>
      <c r="Q10702"/>
      <c r="U10702" s="969"/>
      <c r="V10702" s="38"/>
      <c r="W10702" s="38"/>
    </row>
    <row r="10703" spans="1:23" x14ac:dyDescent="0.35">
      <c r="A10703" s="960">
        <v>71046</v>
      </c>
      <c r="B10703" s="1056">
        <v>0.21</v>
      </c>
      <c r="C10703" s="205" t="s">
        <v>10638</v>
      </c>
      <c r="D10703" s="1"/>
      <c r="E10703" s="985" t="s">
        <v>10273</v>
      </c>
      <c r="F10703" s="3"/>
      <c r="O10703"/>
      <c r="P10703"/>
      <c r="Q10703"/>
      <c r="U10703" s="969"/>
      <c r="V10703" s="38"/>
      <c r="W10703" s="38"/>
    </row>
    <row r="10704" spans="1:23" x14ac:dyDescent="0.35">
      <c r="A10704" s="1033">
        <v>71046</v>
      </c>
      <c r="B10704" s="1049">
        <v>0.21</v>
      </c>
      <c r="C10704" s="167" t="s">
        <v>7405</v>
      </c>
      <c r="D10704" s="1"/>
      <c r="E10704" s="1" t="s">
        <v>10273</v>
      </c>
      <c r="F10704" s="1115"/>
      <c r="O10704"/>
      <c r="P10704"/>
      <c r="Q10704"/>
      <c r="U10704" s="969"/>
      <c r="V10704" s="38"/>
      <c r="W10704" s="38"/>
    </row>
    <row r="10705" spans="1:23" x14ac:dyDescent="0.35">
      <c r="A10705" s="960">
        <v>71046</v>
      </c>
      <c r="B10705" s="1056">
        <v>0.21</v>
      </c>
      <c r="C10705" s="205" t="s">
        <v>10639</v>
      </c>
      <c r="D10705" s="1"/>
      <c r="E10705" s="985" t="s">
        <v>10273</v>
      </c>
      <c r="F10705" s="3"/>
      <c r="O10705"/>
      <c r="P10705"/>
      <c r="Q10705"/>
      <c r="U10705" s="969"/>
      <c r="V10705" s="38"/>
      <c r="W10705" s="38"/>
    </row>
    <row r="10706" spans="1:23" x14ac:dyDescent="0.35">
      <c r="A10706" s="960">
        <v>71046</v>
      </c>
      <c r="B10706" s="1056">
        <v>0.21</v>
      </c>
      <c r="C10706" s="205" t="s">
        <v>10640</v>
      </c>
      <c r="D10706" s="1"/>
      <c r="E10706" s="985" t="s">
        <v>10273</v>
      </c>
      <c r="F10706" s="3"/>
      <c r="O10706"/>
      <c r="P10706"/>
      <c r="Q10706"/>
      <c r="U10706" s="969"/>
      <c r="V10706" s="38"/>
      <c r="W10706" s="38"/>
    </row>
    <row r="10707" spans="1:23" x14ac:dyDescent="0.35">
      <c r="A10707" s="960">
        <v>71046</v>
      </c>
      <c r="B10707" s="1056">
        <v>0.21</v>
      </c>
      <c r="C10707" s="205" t="s">
        <v>10641</v>
      </c>
      <c r="D10707" s="1"/>
      <c r="E10707" s="985" t="s">
        <v>10273</v>
      </c>
      <c r="F10707" s="1126"/>
      <c r="O10707"/>
      <c r="P10707"/>
      <c r="Q10707"/>
      <c r="U10707" s="969"/>
      <c r="V10707" s="38"/>
      <c r="W10707" s="38"/>
    </row>
    <row r="10708" spans="1:23" x14ac:dyDescent="0.35">
      <c r="A10708" s="960">
        <v>71046</v>
      </c>
      <c r="B10708" s="1056">
        <v>0.21</v>
      </c>
      <c r="C10708" s="205" t="s">
        <v>10642</v>
      </c>
      <c r="D10708" s="1"/>
      <c r="E10708" s="985" t="s">
        <v>10273</v>
      </c>
      <c r="F10708" s="3"/>
      <c r="O10708"/>
      <c r="P10708"/>
      <c r="Q10708"/>
      <c r="U10708" s="969"/>
      <c r="V10708" s="38"/>
      <c r="W10708" s="38"/>
    </row>
    <row r="10709" spans="1:23" x14ac:dyDescent="0.35">
      <c r="A10709" s="960">
        <v>71046</v>
      </c>
      <c r="B10709" s="1056">
        <v>0.21</v>
      </c>
      <c r="C10709" s="205" t="s">
        <v>10643</v>
      </c>
      <c r="D10709" s="1"/>
      <c r="E10709" s="985" t="s">
        <v>10273</v>
      </c>
      <c r="F10709" s="3"/>
      <c r="O10709"/>
      <c r="P10709"/>
      <c r="Q10709"/>
      <c r="U10709" s="969"/>
      <c r="V10709" s="38"/>
      <c r="W10709" s="38"/>
    </row>
    <row r="10710" spans="1:23" x14ac:dyDescent="0.35">
      <c r="A10710" s="960">
        <v>71046</v>
      </c>
      <c r="B10710" s="1056">
        <v>0.21</v>
      </c>
      <c r="C10710" s="205" t="s">
        <v>10644</v>
      </c>
      <c r="D10710" s="1"/>
      <c r="E10710" s="985" t="s">
        <v>10273</v>
      </c>
      <c r="F10710" s="3"/>
      <c r="O10710"/>
      <c r="P10710"/>
      <c r="Q10710"/>
      <c r="U10710" s="969"/>
      <c r="V10710" s="38"/>
      <c r="W10710" s="38"/>
    </row>
    <row r="10711" spans="1:23" x14ac:dyDescent="0.35">
      <c r="A10711" s="960">
        <v>71046</v>
      </c>
      <c r="B10711" s="1056">
        <v>0.21</v>
      </c>
      <c r="C10711" s="205" t="s">
        <v>10645</v>
      </c>
      <c r="D10711" s="1"/>
      <c r="E10711" s="985" t="s">
        <v>10273</v>
      </c>
      <c r="F10711" s="3"/>
      <c r="O10711"/>
      <c r="P10711"/>
      <c r="Q10711"/>
      <c r="U10711" s="969"/>
      <c r="V10711" s="38"/>
      <c r="W10711" s="38"/>
    </row>
    <row r="10712" spans="1:23" x14ac:dyDescent="0.35">
      <c r="A10712" s="960">
        <v>71046</v>
      </c>
      <c r="B10712" s="1056">
        <v>0.21</v>
      </c>
      <c r="C10712" s="205" t="s">
        <v>10646</v>
      </c>
      <c r="D10712" s="1"/>
      <c r="E10712" s="985" t="s">
        <v>10273</v>
      </c>
      <c r="F10712" s="3"/>
      <c r="O10712"/>
      <c r="P10712"/>
      <c r="Q10712"/>
      <c r="U10712" s="969"/>
      <c r="V10712" s="38"/>
      <c r="W10712" s="38"/>
    </row>
    <row r="10713" spans="1:23" x14ac:dyDescent="0.35">
      <c r="A10713" s="960">
        <v>71046</v>
      </c>
      <c r="B10713" s="1056">
        <v>0.21</v>
      </c>
      <c r="C10713" s="205" t="s">
        <v>10647</v>
      </c>
      <c r="D10713" s="1"/>
      <c r="E10713" s="985" t="s">
        <v>10273</v>
      </c>
      <c r="F10713" s="3"/>
      <c r="O10713"/>
      <c r="P10713"/>
      <c r="Q10713"/>
      <c r="U10713" s="969"/>
      <c r="V10713" s="38"/>
      <c r="W10713" s="38"/>
    </row>
    <row r="10714" spans="1:23" x14ac:dyDescent="0.35">
      <c r="A10714" s="960">
        <v>71046</v>
      </c>
      <c r="B10714" s="1056">
        <v>0.21</v>
      </c>
      <c r="C10714" s="960" t="s">
        <v>10648</v>
      </c>
      <c r="D10714" s="1"/>
      <c r="E10714" s="985" t="s">
        <v>10273</v>
      </c>
      <c r="F10714" s="3"/>
      <c r="O10714"/>
      <c r="P10714"/>
      <c r="Q10714"/>
      <c r="U10714" s="969"/>
      <c r="V10714" s="38"/>
      <c r="W10714" s="38"/>
    </row>
    <row r="10715" spans="1:23" x14ac:dyDescent="0.35">
      <c r="A10715" s="960">
        <v>71046</v>
      </c>
      <c r="B10715" s="1056">
        <v>0.21</v>
      </c>
      <c r="C10715" s="205" t="s">
        <v>10649</v>
      </c>
      <c r="D10715" s="1"/>
      <c r="E10715" s="985" t="s">
        <v>10273</v>
      </c>
      <c r="F10715" s="3"/>
      <c r="O10715"/>
      <c r="P10715"/>
      <c r="Q10715"/>
      <c r="U10715" s="969"/>
      <c r="V10715" s="38"/>
      <c r="W10715" s="38"/>
    </row>
    <row r="10716" spans="1:23" x14ac:dyDescent="0.35">
      <c r="A10716" s="960">
        <v>71046</v>
      </c>
      <c r="B10716" s="1056">
        <v>0.21</v>
      </c>
      <c r="C10716" s="960" t="s">
        <v>10650</v>
      </c>
      <c r="D10716" s="1"/>
      <c r="E10716" s="985" t="s">
        <v>10273</v>
      </c>
      <c r="F10716" s="3"/>
      <c r="O10716"/>
      <c r="P10716"/>
      <c r="Q10716"/>
      <c r="U10716" s="969"/>
      <c r="V10716" s="38"/>
      <c r="W10716" s="38"/>
    </row>
    <row r="10717" spans="1:23" x14ac:dyDescent="0.35">
      <c r="A10717" s="960">
        <v>71046</v>
      </c>
      <c r="B10717" s="1056">
        <v>0.21</v>
      </c>
      <c r="C10717" s="205" t="s">
        <v>10651</v>
      </c>
      <c r="D10717" s="1"/>
      <c r="E10717" s="985" t="s">
        <v>10273</v>
      </c>
      <c r="F10717" s="3"/>
      <c r="O10717"/>
      <c r="P10717"/>
      <c r="Q10717"/>
      <c r="U10717" s="969"/>
      <c r="V10717" s="38"/>
      <c r="W10717" s="38"/>
    </row>
    <row r="10718" spans="1:23" x14ac:dyDescent="0.35">
      <c r="A10718" s="960">
        <v>71046</v>
      </c>
      <c r="B10718" s="1056">
        <v>0.21</v>
      </c>
      <c r="C10718" s="205" t="s">
        <v>10652</v>
      </c>
      <c r="D10718" s="1"/>
      <c r="E10718" s="985" t="s">
        <v>10273</v>
      </c>
      <c r="F10718" s="3"/>
      <c r="O10718"/>
      <c r="P10718"/>
      <c r="Q10718"/>
      <c r="U10718" s="969"/>
      <c r="V10718" s="38"/>
      <c r="W10718" s="38"/>
    </row>
    <row r="10719" spans="1:23" x14ac:dyDescent="0.35">
      <c r="A10719" s="960">
        <v>71046</v>
      </c>
      <c r="B10719" s="1056">
        <v>0.21</v>
      </c>
      <c r="C10719" s="960" t="s">
        <v>10653</v>
      </c>
      <c r="D10719" s="1"/>
      <c r="E10719" s="985" t="s">
        <v>10273</v>
      </c>
      <c r="F10719" s="3"/>
      <c r="O10719"/>
      <c r="P10719"/>
      <c r="Q10719"/>
      <c r="U10719" s="969"/>
      <c r="V10719" s="38"/>
      <c r="W10719" s="38"/>
    </row>
    <row r="10720" spans="1:23" x14ac:dyDescent="0.35">
      <c r="A10720" s="960">
        <v>71046</v>
      </c>
      <c r="B10720" s="1056">
        <v>0.21</v>
      </c>
      <c r="C10720" s="205" t="s">
        <v>10654</v>
      </c>
      <c r="D10720" s="1"/>
      <c r="E10720" s="985" t="s">
        <v>10273</v>
      </c>
      <c r="F10720" s="3"/>
      <c r="O10720"/>
      <c r="P10720"/>
      <c r="Q10720"/>
      <c r="U10720" s="969"/>
      <c r="V10720" s="38"/>
      <c r="W10720" s="38"/>
    </row>
    <row r="10721" spans="1:23" x14ac:dyDescent="0.35">
      <c r="A10721" s="960">
        <v>71048</v>
      </c>
      <c r="B10721" s="1056">
        <v>0.3</v>
      </c>
      <c r="C10721" s="204" t="s">
        <v>10858</v>
      </c>
      <c r="D10721" s="1"/>
      <c r="E10721" s="985" t="s">
        <v>10273</v>
      </c>
      <c r="F10721" s="3"/>
      <c r="O10721"/>
      <c r="P10721"/>
      <c r="Q10721"/>
      <c r="U10721" s="969"/>
      <c r="V10721" s="38"/>
      <c r="W10721" s="38"/>
    </row>
    <row r="10722" spans="1:23" x14ac:dyDescent="0.35">
      <c r="A10722" s="960">
        <v>71048</v>
      </c>
      <c r="B10722" s="1056">
        <v>0.3</v>
      </c>
      <c r="C10722" s="204" t="s">
        <v>10859</v>
      </c>
      <c r="D10722" s="1"/>
      <c r="E10722" s="985" t="s">
        <v>10273</v>
      </c>
      <c r="F10722" s="3"/>
      <c r="O10722"/>
      <c r="P10722"/>
      <c r="Q10722"/>
      <c r="U10722" s="969"/>
      <c r="V10722" s="38"/>
      <c r="W10722" s="38"/>
    </row>
    <row r="10723" spans="1:23" x14ac:dyDescent="0.35">
      <c r="A10723" s="960">
        <v>71048</v>
      </c>
      <c r="B10723" s="1056">
        <v>0.3</v>
      </c>
      <c r="C10723" s="204" t="s">
        <v>2340</v>
      </c>
      <c r="D10723" s="1"/>
      <c r="E10723" s="985" t="s">
        <v>10273</v>
      </c>
      <c r="F10723" s="1115"/>
      <c r="O10723"/>
      <c r="P10723"/>
      <c r="Q10723"/>
      <c r="U10723" s="969"/>
      <c r="V10723" s="38"/>
      <c r="W10723" s="38"/>
    </row>
    <row r="10724" spans="1:23" x14ac:dyDescent="0.35">
      <c r="A10724" s="960">
        <v>71100</v>
      </c>
      <c r="B10724" s="1056">
        <v>0.21</v>
      </c>
      <c r="C10724" s="205" t="s">
        <v>10655</v>
      </c>
      <c r="D10724" s="1"/>
      <c r="E10724" s="985" t="s">
        <v>10273</v>
      </c>
      <c r="F10724" s="3"/>
      <c r="O10724"/>
      <c r="P10724"/>
      <c r="Q10724"/>
      <c r="U10724" s="969"/>
      <c r="V10724" s="38"/>
      <c r="W10724" s="38"/>
    </row>
    <row r="10725" spans="1:23" x14ac:dyDescent="0.35">
      <c r="A10725" s="960">
        <v>71100</v>
      </c>
      <c r="B10725" s="1056">
        <v>0.21</v>
      </c>
      <c r="C10725" s="205" t="s">
        <v>10656</v>
      </c>
      <c r="D10725" s="1"/>
      <c r="E10725" s="985" t="s">
        <v>10273</v>
      </c>
      <c r="F10725" s="3"/>
      <c r="O10725"/>
      <c r="P10725"/>
      <c r="Q10725"/>
      <c r="U10725" s="969"/>
      <c r="V10725" s="38"/>
      <c r="W10725" s="38"/>
    </row>
    <row r="10726" spans="1:23" x14ac:dyDescent="0.35">
      <c r="A10726" s="960">
        <v>71100</v>
      </c>
      <c r="B10726" s="1056">
        <v>0.21</v>
      </c>
      <c r="C10726" s="205" t="s">
        <v>10657</v>
      </c>
      <c r="D10726" s="1"/>
      <c r="E10726" s="985" t="s">
        <v>10273</v>
      </c>
      <c r="F10726" s="3"/>
      <c r="O10726"/>
      <c r="P10726"/>
      <c r="Q10726"/>
      <c r="U10726" s="969"/>
      <c r="V10726" s="38"/>
      <c r="W10726" s="38"/>
    </row>
    <row r="10727" spans="1:23" x14ac:dyDescent="0.35">
      <c r="A10727" s="960">
        <v>71100</v>
      </c>
      <c r="B10727" s="1056">
        <v>0.21</v>
      </c>
      <c r="C10727" s="960" t="s">
        <v>10658</v>
      </c>
      <c r="D10727" s="1"/>
      <c r="E10727" s="985" t="s">
        <v>10273</v>
      </c>
      <c r="F10727" s="3"/>
      <c r="O10727"/>
      <c r="P10727"/>
      <c r="Q10727"/>
      <c r="U10727" s="969"/>
      <c r="V10727" s="38"/>
      <c r="W10727" s="38"/>
    </row>
    <row r="10728" spans="1:23" x14ac:dyDescent="0.35">
      <c r="A10728" s="960">
        <v>71100</v>
      </c>
      <c r="B10728" s="1056">
        <v>0.21</v>
      </c>
      <c r="C10728" s="204" t="s">
        <v>10659</v>
      </c>
      <c r="E10728" s="985" t="s">
        <v>10273</v>
      </c>
      <c r="F10728" s="3"/>
      <c r="O10728"/>
      <c r="P10728"/>
      <c r="Q10728"/>
      <c r="U10728" s="969"/>
      <c r="V10728" s="38"/>
      <c r="W10728" s="38"/>
    </row>
    <row r="10729" spans="1:23" x14ac:dyDescent="0.35">
      <c r="A10729" s="960">
        <v>71100</v>
      </c>
      <c r="B10729" s="1056">
        <v>0.21</v>
      </c>
      <c r="C10729" s="204" t="s">
        <v>10660</v>
      </c>
      <c r="E10729" s="985" t="s">
        <v>10273</v>
      </c>
      <c r="F10729" s="3"/>
      <c r="O10729"/>
      <c r="P10729"/>
      <c r="Q10729"/>
      <c r="U10729" s="969"/>
      <c r="V10729" s="38"/>
      <c r="W10729" s="38"/>
    </row>
    <row r="10730" spans="1:23" x14ac:dyDescent="0.35">
      <c r="A10730" s="960">
        <v>71100</v>
      </c>
      <c r="B10730" s="1056">
        <v>0.21</v>
      </c>
      <c r="C10730" s="204" t="s">
        <v>10661</v>
      </c>
      <c r="D10730" s="1"/>
      <c r="E10730" s="985" t="s">
        <v>10273</v>
      </c>
      <c r="F10730" s="3"/>
      <c r="O10730"/>
      <c r="P10730"/>
      <c r="Q10730"/>
      <c r="U10730" s="969"/>
      <c r="V10730" s="38"/>
      <c r="W10730" s="38"/>
    </row>
    <row r="10731" spans="1:23" x14ac:dyDescent="0.35">
      <c r="A10731" s="960">
        <v>71101</v>
      </c>
      <c r="B10731" s="1056">
        <v>0.26</v>
      </c>
      <c r="C10731" s="204" t="s">
        <v>10806</v>
      </c>
      <c r="D10731" s="1"/>
      <c r="E10731" s="985" t="s">
        <v>10273</v>
      </c>
      <c r="F10731" s="3"/>
      <c r="O10731"/>
      <c r="P10731"/>
      <c r="Q10731"/>
      <c r="U10731" s="969"/>
      <c r="V10731" s="38"/>
      <c r="W10731" s="38"/>
    </row>
    <row r="10732" spans="1:23" x14ac:dyDescent="0.35">
      <c r="A10732" s="960">
        <v>71120</v>
      </c>
      <c r="B10732" s="1056">
        <v>0.2</v>
      </c>
      <c r="C10732" s="205" t="s">
        <v>10611</v>
      </c>
      <c r="D10732" s="1"/>
      <c r="E10732" s="985" t="s">
        <v>10273</v>
      </c>
      <c r="F10732" s="3"/>
      <c r="O10732"/>
      <c r="P10732"/>
      <c r="Q10732"/>
      <c r="U10732" s="969"/>
      <c r="V10732" s="38"/>
      <c r="W10732" s="38"/>
    </row>
    <row r="10733" spans="1:23" x14ac:dyDescent="0.35">
      <c r="A10733" s="960">
        <v>71120</v>
      </c>
      <c r="B10733" s="1056">
        <v>0.2</v>
      </c>
      <c r="C10733" s="205" t="s">
        <v>10612</v>
      </c>
      <c r="D10733" s="1"/>
      <c r="E10733" s="985" t="s">
        <v>10273</v>
      </c>
      <c r="F10733" s="3"/>
      <c r="O10733"/>
      <c r="P10733"/>
      <c r="Q10733"/>
      <c r="U10733" s="969"/>
      <c r="V10733" s="38"/>
      <c r="W10733" s="38"/>
    </row>
    <row r="10734" spans="1:23" x14ac:dyDescent="0.35">
      <c r="A10734" s="960">
        <v>71250</v>
      </c>
      <c r="B10734" s="1056">
        <v>1.05</v>
      </c>
      <c r="C10734" s="205" t="s">
        <v>11100</v>
      </c>
      <c r="D10734" s="1"/>
      <c r="E10734" s="985" t="s">
        <v>10273</v>
      </c>
      <c r="F10734" s="3"/>
      <c r="O10734"/>
      <c r="P10734"/>
      <c r="Q10734"/>
      <c r="U10734" s="969"/>
      <c r="V10734" s="38"/>
      <c r="W10734" s="38"/>
    </row>
    <row r="10735" spans="1:23" x14ac:dyDescent="0.35">
      <c r="A10735" s="960">
        <v>71250</v>
      </c>
      <c r="B10735" s="1056">
        <v>1.05</v>
      </c>
      <c r="C10735" s="205" t="s">
        <v>11101</v>
      </c>
      <c r="D10735" s="1"/>
      <c r="E10735" s="985" t="s">
        <v>10273</v>
      </c>
      <c r="F10735" s="3"/>
      <c r="O10735"/>
      <c r="P10735"/>
      <c r="Q10735"/>
      <c r="U10735" s="969"/>
      <c r="V10735" s="38"/>
      <c r="W10735" s="38"/>
    </row>
    <row r="10736" spans="1:23" x14ac:dyDescent="0.35">
      <c r="A10736" s="960">
        <v>71250</v>
      </c>
      <c r="B10736" s="1056">
        <v>1.05</v>
      </c>
      <c r="C10736" s="205" t="s">
        <v>1545</v>
      </c>
      <c r="D10736" s="1"/>
      <c r="E10736" s="985" t="s">
        <v>10273</v>
      </c>
      <c r="F10736" s="3"/>
      <c r="O10736"/>
      <c r="P10736"/>
      <c r="Q10736"/>
      <c r="U10736" s="969"/>
      <c r="V10736" s="38"/>
      <c r="W10736" s="38"/>
    </row>
    <row r="10737" spans="1:23" x14ac:dyDescent="0.35">
      <c r="A10737" s="960">
        <v>71250</v>
      </c>
      <c r="B10737" s="1056">
        <v>1.05</v>
      </c>
      <c r="C10737" s="205" t="s">
        <v>11102</v>
      </c>
      <c r="D10737" s="1"/>
      <c r="E10737" s="985" t="s">
        <v>10273</v>
      </c>
      <c r="F10737" s="3"/>
      <c r="O10737"/>
      <c r="P10737"/>
      <c r="Q10737"/>
      <c r="U10737" s="969"/>
      <c r="V10737" s="38"/>
      <c r="W10737" s="38"/>
    </row>
    <row r="10738" spans="1:23" x14ac:dyDescent="0.35">
      <c r="A10738" s="960">
        <v>71250</v>
      </c>
      <c r="B10738" s="1056">
        <v>1.05</v>
      </c>
      <c r="C10738" s="205" t="s">
        <v>11103</v>
      </c>
      <c r="D10738" s="1"/>
      <c r="E10738" s="985" t="s">
        <v>10273</v>
      </c>
      <c r="F10738" s="3"/>
      <c r="O10738"/>
      <c r="P10738"/>
      <c r="Q10738"/>
      <c r="U10738" s="969"/>
      <c r="V10738" s="38"/>
      <c r="W10738" s="38"/>
    </row>
    <row r="10739" spans="1:23" x14ac:dyDescent="0.35">
      <c r="A10739" s="960">
        <v>71250</v>
      </c>
      <c r="B10739" s="1056">
        <v>1.05</v>
      </c>
      <c r="C10739" s="205" t="s">
        <v>11104</v>
      </c>
      <c r="D10739" s="1"/>
      <c r="E10739" s="985" t="s">
        <v>10273</v>
      </c>
      <c r="F10739" s="3"/>
      <c r="O10739"/>
      <c r="P10739"/>
      <c r="Q10739"/>
      <c r="U10739" s="969"/>
      <c r="V10739" s="38"/>
      <c r="W10739" s="38"/>
    </row>
    <row r="10740" spans="1:23" x14ac:dyDescent="0.35">
      <c r="A10740" s="960">
        <v>71250</v>
      </c>
      <c r="B10740" s="1056">
        <v>1.05</v>
      </c>
      <c r="C10740" s="205" t="s">
        <v>11105</v>
      </c>
      <c r="D10740" s="1"/>
      <c r="E10740" s="985" t="s">
        <v>10273</v>
      </c>
      <c r="F10740" s="3"/>
      <c r="O10740"/>
      <c r="P10740"/>
      <c r="Q10740"/>
      <c r="U10740" s="969"/>
      <c r="V10740" s="38"/>
      <c r="W10740" s="38"/>
    </row>
    <row r="10741" spans="1:23" x14ac:dyDescent="0.35">
      <c r="A10741" s="960">
        <v>71250</v>
      </c>
      <c r="B10741" s="1056">
        <v>1.05</v>
      </c>
      <c r="C10741" s="205" t="s">
        <v>11106</v>
      </c>
      <c r="D10741" s="1"/>
      <c r="E10741" s="985" t="s">
        <v>10273</v>
      </c>
      <c r="F10741" s="3"/>
      <c r="O10741"/>
      <c r="P10741"/>
      <c r="Q10741"/>
      <c r="U10741" s="969"/>
      <c r="V10741" s="38"/>
      <c r="W10741" s="38"/>
    </row>
    <row r="10742" spans="1:23" x14ac:dyDescent="0.35">
      <c r="A10742" s="960">
        <v>71250</v>
      </c>
      <c r="B10742" s="1056">
        <v>1.05</v>
      </c>
      <c r="C10742" s="205" t="s">
        <v>11107</v>
      </c>
      <c r="D10742" s="1"/>
      <c r="E10742" s="985" t="s">
        <v>10273</v>
      </c>
      <c r="F10742" s="3"/>
      <c r="O10742"/>
      <c r="P10742"/>
      <c r="Q10742"/>
      <c r="U10742" s="969"/>
      <c r="V10742" s="38"/>
      <c r="W10742" s="38"/>
    </row>
    <row r="10743" spans="1:23" x14ac:dyDescent="0.35">
      <c r="A10743" s="960">
        <v>71250</v>
      </c>
      <c r="B10743" s="1056">
        <v>1.05</v>
      </c>
      <c r="C10743" s="205" t="s">
        <v>11108</v>
      </c>
      <c r="D10743" s="1"/>
      <c r="E10743" s="985" t="s">
        <v>10273</v>
      </c>
      <c r="F10743" s="3"/>
      <c r="O10743"/>
      <c r="P10743"/>
      <c r="Q10743"/>
      <c r="U10743" s="969"/>
      <c r="V10743" s="38"/>
      <c r="W10743" s="38"/>
    </row>
    <row r="10744" spans="1:23" x14ac:dyDescent="0.35">
      <c r="A10744" s="960">
        <v>71250</v>
      </c>
      <c r="B10744" s="1056">
        <v>1.05</v>
      </c>
      <c r="C10744" s="205" t="s">
        <v>11109</v>
      </c>
      <c r="D10744" s="1"/>
      <c r="E10744" s="985" t="s">
        <v>10273</v>
      </c>
      <c r="F10744" s="3"/>
      <c r="O10744"/>
      <c r="P10744"/>
      <c r="Q10744"/>
      <c r="U10744" s="969"/>
      <c r="V10744" s="38"/>
      <c r="W10744" s="38"/>
    </row>
    <row r="10745" spans="1:23" x14ac:dyDescent="0.35">
      <c r="A10745" s="960">
        <v>71250</v>
      </c>
      <c r="B10745" s="1056">
        <v>1.05</v>
      </c>
      <c r="C10745" s="205" t="s">
        <v>11110</v>
      </c>
      <c r="D10745" s="1"/>
      <c r="E10745" s="985" t="s">
        <v>10273</v>
      </c>
      <c r="F10745" s="3"/>
      <c r="O10745"/>
      <c r="P10745"/>
      <c r="Q10745"/>
      <c r="U10745" s="969"/>
      <c r="V10745" s="38"/>
      <c r="W10745" s="38"/>
    </row>
    <row r="10746" spans="1:23" x14ac:dyDescent="0.35">
      <c r="A10746" s="960">
        <v>71250</v>
      </c>
      <c r="B10746" s="1056">
        <v>1.05</v>
      </c>
      <c r="C10746" s="205" t="s">
        <v>11111</v>
      </c>
      <c r="D10746" s="1"/>
      <c r="E10746" s="985" t="s">
        <v>10273</v>
      </c>
      <c r="F10746" s="3"/>
      <c r="O10746"/>
      <c r="P10746"/>
      <c r="Q10746"/>
      <c r="U10746" s="969"/>
      <c r="V10746" s="38"/>
      <c r="W10746" s="38"/>
    </row>
    <row r="10747" spans="1:23" x14ac:dyDescent="0.35">
      <c r="A10747" s="960">
        <v>71250</v>
      </c>
      <c r="B10747" s="1056">
        <v>1.05</v>
      </c>
      <c r="C10747" s="205" t="s">
        <v>11111</v>
      </c>
      <c r="D10747" s="1"/>
      <c r="E10747" s="985" t="s">
        <v>10273</v>
      </c>
      <c r="F10747" s="3"/>
      <c r="O10747"/>
      <c r="P10747"/>
      <c r="Q10747"/>
      <c r="U10747" s="969"/>
      <c r="V10747" s="38"/>
      <c r="W10747" s="38"/>
    </row>
    <row r="10748" spans="1:23" x14ac:dyDescent="0.35">
      <c r="A10748" s="960">
        <v>71250</v>
      </c>
      <c r="B10748" s="1056">
        <v>1.05</v>
      </c>
      <c r="C10748" s="205" t="s">
        <v>11112</v>
      </c>
      <c r="D10748" s="1"/>
      <c r="E10748" s="985" t="s">
        <v>10273</v>
      </c>
      <c r="F10748" s="3"/>
      <c r="O10748"/>
      <c r="P10748"/>
      <c r="Q10748"/>
      <c r="U10748" s="969"/>
      <c r="V10748" s="38"/>
      <c r="W10748" s="38"/>
    </row>
    <row r="10749" spans="1:23" x14ac:dyDescent="0.35">
      <c r="A10749" s="960">
        <v>71250</v>
      </c>
      <c r="B10749" s="1056">
        <v>1.05</v>
      </c>
      <c r="C10749" s="205" t="s">
        <v>11113</v>
      </c>
      <c r="D10749" s="1"/>
      <c r="E10749" s="985" t="s">
        <v>10273</v>
      </c>
      <c r="F10749" s="3"/>
      <c r="O10749"/>
      <c r="P10749"/>
      <c r="Q10749"/>
      <c r="U10749" s="969"/>
      <c r="V10749" s="38"/>
      <c r="W10749" s="38"/>
    </row>
    <row r="10750" spans="1:23" x14ac:dyDescent="0.35">
      <c r="A10750" s="960">
        <v>71250</v>
      </c>
      <c r="B10750" s="1056">
        <v>1.05</v>
      </c>
      <c r="C10750" s="205" t="s">
        <v>11114</v>
      </c>
      <c r="D10750" s="1"/>
      <c r="E10750" s="985" t="s">
        <v>10273</v>
      </c>
      <c r="F10750" s="3"/>
      <c r="O10750"/>
      <c r="P10750"/>
      <c r="Q10750"/>
      <c r="U10750" s="969"/>
      <c r="V10750" s="38"/>
      <c r="W10750" s="38"/>
    </row>
    <row r="10751" spans="1:23" x14ac:dyDescent="0.35">
      <c r="A10751" s="960">
        <v>71260</v>
      </c>
      <c r="B10751" s="1056">
        <v>1.1299999999999999</v>
      </c>
      <c r="C10751" s="204" t="s">
        <v>11123</v>
      </c>
      <c r="D10751" s="1"/>
      <c r="E10751" s="985" t="s">
        <v>10273</v>
      </c>
      <c r="F10751" s="3"/>
      <c r="O10751"/>
      <c r="P10751"/>
      <c r="Q10751"/>
      <c r="U10751" s="969"/>
      <c r="V10751" s="38"/>
      <c r="W10751" s="38"/>
    </row>
    <row r="10752" spans="1:23" x14ac:dyDescent="0.35">
      <c r="A10752" s="960">
        <v>71260</v>
      </c>
      <c r="B10752" s="1056">
        <v>1.1299999999999999</v>
      </c>
      <c r="C10752" s="204" t="s">
        <v>11124</v>
      </c>
      <c r="D10752" s="1"/>
      <c r="E10752" s="985" t="s">
        <v>10273</v>
      </c>
      <c r="F10752" s="1115"/>
      <c r="O10752"/>
      <c r="P10752"/>
      <c r="Q10752"/>
      <c r="U10752" s="969"/>
      <c r="V10752" s="38"/>
      <c r="W10752" s="38"/>
    </row>
    <row r="10753" spans="1:23" x14ac:dyDescent="0.35">
      <c r="A10753" s="960">
        <v>71270</v>
      </c>
      <c r="B10753" s="1056">
        <v>1.22</v>
      </c>
      <c r="C10753" s="204" t="s">
        <v>11147</v>
      </c>
      <c r="D10753" s="1128"/>
      <c r="E10753" s="985" t="s">
        <v>10273</v>
      </c>
      <c r="F10753" s="3"/>
      <c r="O10753"/>
      <c r="P10753"/>
      <c r="Q10753"/>
      <c r="U10753" s="969"/>
      <c r="V10753" s="38"/>
      <c r="W10753" s="38"/>
    </row>
    <row r="10754" spans="1:23" x14ac:dyDescent="0.35">
      <c r="A10754" s="960">
        <v>71270</v>
      </c>
      <c r="B10754" s="1056">
        <v>1.22</v>
      </c>
      <c r="C10754" s="960" t="s">
        <v>11148</v>
      </c>
      <c r="D10754" s="1"/>
      <c r="E10754" s="985" t="s">
        <v>10273</v>
      </c>
      <c r="F10754" s="3"/>
      <c r="O10754"/>
      <c r="P10754"/>
      <c r="Q10754"/>
      <c r="U10754" s="969"/>
      <c r="V10754" s="38"/>
      <c r="W10754" s="38"/>
    </row>
    <row r="10755" spans="1:23" x14ac:dyDescent="0.35">
      <c r="A10755" s="960">
        <v>71270</v>
      </c>
      <c r="B10755" s="1056">
        <v>1.22</v>
      </c>
      <c r="C10755" s="204" t="s">
        <v>11149</v>
      </c>
      <c r="D10755" s="1"/>
      <c r="E10755" s="985" t="s">
        <v>10273</v>
      </c>
      <c r="F10755" s="3"/>
      <c r="O10755"/>
      <c r="P10755"/>
      <c r="Q10755"/>
      <c r="U10755" s="969"/>
      <c r="V10755" s="38"/>
      <c r="W10755" s="38"/>
    </row>
    <row r="10756" spans="1:23" x14ac:dyDescent="0.35">
      <c r="A10756" s="960">
        <v>71270</v>
      </c>
      <c r="B10756" s="1056">
        <v>1.22</v>
      </c>
      <c r="C10756" s="204" t="s">
        <v>11150</v>
      </c>
      <c r="D10756" s="1"/>
      <c r="E10756" s="985" t="s">
        <v>10273</v>
      </c>
      <c r="F10756" s="3"/>
      <c r="O10756"/>
      <c r="P10756"/>
      <c r="Q10756"/>
      <c r="U10756" s="969"/>
      <c r="V10756" s="38"/>
      <c r="W10756" s="38"/>
    </row>
    <row r="10757" spans="1:23" x14ac:dyDescent="0.35">
      <c r="A10757" s="960">
        <v>71270</v>
      </c>
      <c r="B10757" s="1056">
        <v>1.22</v>
      </c>
      <c r="C10757" s="205" t="s">
        <v>11151</v>
      </c>
      <c r="D10757" s="1"/>
      <c r="E10757" s="985" t="s">
        <v>10273</v>
      </c>
      <c r="F10757" s="3"/>
      <c r="O10757"/>
      <c r="P10757"/>
      <c r="Q10757"/>
      <c r="U10757" s="969"/>
      <c r="V10757" s="38"/>
      <c r="W10757" s="38"/>
    </row>
    <row r="10758" spans="1:23" x14ac:dyDescent="0.35">
      <c r="A10758" s="960">
        <v>71270</v>
      </c>
      <c r="B10758" s="1056">
        <v>1.22</v>
      </c>
      <c r="C10758" s="205" t="s">
        <v>11152</v>
      </c>
      <c r="D10758" s="1"/>
      <c r="E10758" s="985" t="s">
        <v>10273</v>
      </c>
      <c r="F10758" s="3"/>
      <c r="O10758"/>
      <c r="P10758"/>
      <c r="Q10758"/>
      <c r="U10758" s="969"/>
      <c r="V10758" s="38"/>
      <c r="W10758" s="38"/>
    </row>
    <row r="10759" spans="1:23" x14ac:dyDescent="0.35">
      <c r="A10759" s="960">
        <v>71270</v>
      </c>
      <c r="B10759" s="1056">
        <v>1.22</v>
      </c>
      <c r="C10759" s="204" t="s">
        <v>11153</v>
      </c>
      <c r="D10759" s="1"/>
      <c r="E10759" s="985" t="s">
        <v>10273</v>
      </c>
      <c r="F10759" s="1126"/>
      <c r="O10759"/>
      <c r="P10759"/>
      <c r="Q10759"/>
      <c r="U10759" s="969"/>
      <c r="V10759" s="38"/>
      <c r="W10759" s="38"/>
    </row>
    <row r="10760" spans="1:23" x14ac:dyDescent="0.35">
      <c r="A10760" s="960">
        <v>71270</v>
      </c>
      <c r="B10760" s="1056">
        <v>1.22</v>
      </c>
      <c r="C10760" s="205" t="s">
        <v>11154</v>
      </c>
      <c r="D10760" s="1"/>
      <c r="E10760" s="985" t="s">
        <v>10273</v>
      </c>
      <c r="F10760" s="3"/>
      <c r="O10760"/>
      <c r="P10760"/>
      <c r="Q10760"/>
      <c r="U10760" s="969"/>
      <c r="V10760" s="38"/>
      <c r="W10760" s="38"/>
    </row>
    <row r="10761" spans="1:23" x14ac:dyDescent="0.35">
      <c r="A10761" s="960">
        <v>71270</v>
      </c>
      <c r="B10761" s="1056">
        <v>1.22</v>
      </c>
      <c r="C10761" s="204" t="s">
        <v>11155</v>
      </c>
      <c r="D10761" s="1"/>
      <c r="E10761" s="985" t="s">
        <v>10273</v>
      </c>
      <c r="F10761" s="3"/>
      <c r="O10761"/>
      <c r="P10761"/>
      <c r="Q10761"/>
      <c r="U10761" s="969"/>
      <c r="V10761" s="38"/>
      <c r="W10761" s="38"/>
    </row>
    <row r="10762" spans="1:23" x14ac:dyDescent="0.35">
      <c r="A10762" s="960">
        <v>71275</v>
      </c>
      <c r="B10762" s="1056">
        <v>1.77</v>
      </c>
      <c r="C10762" s="205" t="s">
        <v>7886</v>
      </c>
      <c r="D10762" s="1"/>
      <c r="E10762" s="985" t="s">
        <v>10273</v>
      </c>
      <c r="F10762" s="3"/>
      <c r="O10762"/>
      <c r="P10762"/>
      <c r="Q10762"/>
      <c r="U10762" s="969"/>
      <c r="V10762" s="38"/>
      <c r="W10762" s="38"/>
    </row>
    <row r="10763" spans="1:23" x14ac:dyDescent="0.35">
      <c r="A10763" s="960">
        <v>71275</v>
      </c>
      <c r="B10763" s="1056">
        <v>1.77</v>
      </c>
      <c r="C10763" s="205" t="s">
        <v>11897</v>
      </c>
      <c r="D10763" s="1"/>
      <c r="E10763" s="985" t="s">
        <v>10273</v>
      </c>
      <c r="F10763" s="3"/>
      <c r="O10763"/>
      <c r="P10763"/>
      <c r="Q10763"/>
      <c r="U10763" s="969"/>
      <c r="V10763" s="38"/>
      <c r="W10763" s="38"/>
    </row>
    <row r="10764" spans="1:23" x14ac:dyDescent="0.35">
      <c r="A10764" s="960">
        <v>71275</v>
      </c>
      <c r="B10764" s="1056">
        <v>1.77</v>
      </c>
      <c r="C10764" s="205" t="s">
        <v>11898</v>
      </c>
      <c r="D10764" s="1"/>
      <c r="E10764" s="985" t="s">
        <v>10273</v>
      </c>
      <c r="F10764" s="3"/>
      <c r="O10764"/>
      <c r="P10764"/>
      <c r="Q10764"/>
      <c r="U10764" s="969"/>
      <c r="V10764" s="38"/>
      <c r="W10764" s="38"/>
    </row>
    <row r="10765" spans="1:23" x14ac:dyDescent="0.35">
      <c r="A10765" s="960">
        <v>71275</v>
      </c>
      <c r="B10765" s="1056">
        <v>1.77</v>
      </c>
      <c r="C10765" s="960" t="s">
        <v>11899</v>
      </c>
      <c r="D10765" s="1"/>
      <c r="E10765" s="985" t="s">
        <v>10273</v>
      </c>
      <c r="F10765" s="3"/>
      <c r="O10765"/>
      <c r="P10765"/>
      <c r="Q10765"/>
      <c r="U10765" s="969"/>
      <c r="V10765" s="38"/>
      <c r="W10765" s="38"/>
    </row>
    <row r="10766" spans="1:23" x14ac:dyDescent="0.35">
      <c r="A10766" s="960">
        <v>71275</v>
      </c>
      <c r="B10766" s="1056">
        <v>1.77</v>
      </c>
      <c r="C10766" s="960" t="s">
        <v>11900</v>
      </c>
      <c r="D10766" s="1"/>
      <c r="E10766" s="985" t="s">
        <v>10273</v>
      </c>
      <c r="F10766" s="3"/>
      <c r="O10766"/>
      <c r="P10766"/>
      <c r="Q10766"/>
      <c r="U10766" s="969"/>
      <c r="V10766" s="38"/>
      <c r="W10766" s="38"/>
    </row>
    <row r="10767" spans="1:23" x14ac:dyDescent="0.35">
      <c r="A10767" s="960">
        <v>71275</v>
      </c>
      <c r="B10767" s="1056">
        <v>1.77</v>
      </c>
      <c r="C10767" s="205" t="s">
        <v>11901</v>
      </c>
      <c r="D10767" s="1"/>
      <c r="E10767" s="985" t="s">
        <v>10273</v>
      </c>
      <c r="F10767" s="3"/>
      <c r="O10767"/>
      <c r="P10767"/>
      <c r="Q10767"/>
      <c r="U10767" s="969"/>
      <c r="V10767" s="38"/>
      <c r="W10767" s="38"/>
    </row>
    <row r="10768" spans="1:23" x14ac:dyDescent="0.35">
      <c r="A10768" s="960">
        <v>71275</v>
      </c>
      <c r="B10768" s="1056">
        <v>1.77</v>
      </c>
      <c r="C10768" s="205" t="s">
        <v>7887</v>
      </c>
      <c r="D10768" s="1"/>
      <c r="E10768" s="985" t="s">
        <v>10273</v>
      </c>
      <c r="F10768" s="3"/>
      <c r="O10768"/>
      <c r="P10768"/>
      <c r="Q10768"/>
      <c r="U10768" s="969"/>
      <c r="V10768" s="38"/>
      <c r="W10768" s="38"/>
    </row>
    <row r="10769" spans="1:23" x14ac:dyDescent="0.35">
      <c r="A10769" s="960">
        <v>71275</v>
      </c>
      <c r="B10769" s="1056">
        <v>1.77</v>
      </c>
      <c r="C10769" s="960" t="s">
        <v>11902</v>
      </c>
      <c r="D10769" s="1"/>
      <c r="E10769" s="985" t="s">
        <v>10273</v>
      </c>
      <c r="F10769" s="3"/>
      <c r="O10769"/>
      <c r="P10769"/>
      <c r="Q10769"/>
      <c r="U10769" s="969"/>
      <c r="V10769" s="38"/>
      <c r="W10769" s="38"/>
    </row>
    <row r="10770" spans="1:23" x14ac:dyDescent="0.35">
      <c r="A10770" s="960">
        <v>71550</v>
      </c>
      <c r="B10770" s="1056">
        <v>1.42</v>
      </c>
      <c r="C10770" s="204" t="s">
        <v>11649</v>
      </c>
      <c r="E10770" s="985" t="s">
        <v>10273</v>
      </c>
      <c r="F10770" s="3"/>
      <c r="O10770"/>
      <c r="P10770"/>
      <c r="Q10770"/>
      <c r="U10770" s="969"/>
      <c r="V10770" s="38"/>
      <c r="W10770" s="38"/>
    </row>
    <row r="10771" spans="1:23" x14ac:dyDescent="0.35">
      <c r="A10771" s="960">
        <v>71550</v>
      </c>
      <c r="B10771" s="1056">
        <v>1.42</v>
      </c>
      <c r="C10771" s="204" t="s">
        <v>11650</v>
      </c>
      <c r="D10771" s="1"/>
      <c r="E10771" s="985" t="s">
        <v>10273</v>
      </c>
      <c r="F10771" s="3"/>
      <c r="O10771"/>
      <c r="P10771"/>
      <c r="Q10771"/>
      <c r="U10771" s="969"/>
      <c r="V10771" s="38"/>
      <c r="W10771" s="38"/>
    </row>
    <row r="10772" spans="1:23" x14ac:dyDescent="0.35">
      <c r="A10772" s="960">
        <v>71550</v>
      </c>
      <c r="B10772" s="1056">
        <v>1.42</v>
      </c>
      <c r="C10772" s="204" t="s">
        <v>11651</v>
      </c>
      <c r="D10772" s="1"/>
      <c r="E10772" s="985" t="s">
        <v>10273</v>
      </c>
      <c r="F10772" s="3"/>
      <c r="O10772"/>
      <c r="P10772"/>
      <c r="Q10772"/>
      <c r="U10772" s="969"/>
      <c r="V10772" s="38"/>
      <c r="W10772" s="38"/>
    </row>
    <row r="10773" spans="1:23" x14ac:dyDescent="0.35">
      <c r="A10773" s="960">
        <v>72020</v>
      </c>
      <c r="B10773" s="1056">
        <v>0.16</v>
      </c>
      <c r="C10773" s="204" t="s">
        <v>10298</v>
      </c>
      <c r="D10773" s="1"/>
      <c r="E10773" s="985" t="s">
        <v>10273</v>
      </c>
      <c r="F10773" s="3"/>
      <c r="O10773"/>
      <c r="P10773"/>
      <c r="Q10773"/>
      <c r="U10773" s="969"/>
      <c r="V10773" s="38"/>
      <c r="W10773" s="38"/>
    </row>
    <row r="10774" spans="1:23" x14ac:dyDescent="0.35">
      <c r="A10774" s="960">
        <v>72040</v>
      </c>
      <c r="B10774" s="1056">
        <v>0.21</v>
      </c>
      <c r="C10774" s="205" t="s">
        <v>10662</v>
      </c>
      <c r="D10774" s="1"/>
      <c r="E10774" s="985" t="s">
        <v>10273</v>
      </c>
      <c r="F10774" s="3"/>
      <c r="O10774"/>
      <c r="P10774"/>
      <c r="Q10774"/>
      <c r="U10774" s="969"/>
      <c r="V10774" s="38"/>
      <c r="W10774" s="38"/>
    </row>
    <row r="10775" spans="1:23" x14ac:dyDescent="0.35">
      <c r="A10775" s="960">
        <v>72040</v>
      </c>
      <c r="B10775" s="1056">
        <v>0.21</v>
      </c>
      <c r="C10775" s="205" t="s">
        <v>10663</v>
      </c>
      <c r="D10775" s="1"/>
      <c r="E10775" s="985" t="s">
        <v>10273</v>
      </c>
      <c r="F10775" s="3"/>
      <c r="O10775"/>
      <c r="P10775"/>
      <c r="Q10775"/>
      <c r="U10775" s="969"/>
      <c r="V10775" s="38"/>
      <c r="W10775" s="38"/>
    </row>
    <row r="10776" spans="1:23" x14ac:dyDescent="0.35">
      <c r="A10776" s="960">
        <v>72040</v>
      </c>
      <c r="B10776" s="1056">
        <v>0.21</v>
      </c>
      <c r="C10776" s="205" t="s">
        <v>10664</v>
      </c>
      <c r="D10776" s="1"/>
      <c r="E10776" s="985" t="s">
        <v>10273</v>
      </c>
      <c r="F10776" s="3"/>
      <c r="O10776"/>
      <c r="P10776"/>
      <c r="Q10776"/>
      <c r="U10776" s="969"/>
      <c r="V10776" s="38"/>
      <c r="W10776" s="38"/>
    </row>
    <row r="10777" spans="1:23" x14ac:dyDescent="0.35">
      <c r="A10777" s="960">
        <v>72040</v>
      </c>
      <c r="B10777" s="1056">
        <v>0.21</v>
      </c>
      <c r="C10777" s="205" t="s">
        <v>10664</v>
      </c>
      <c r="D10777" s="1"/>
      <c r="E10777" s="985" t="s">
        <v>10273</v>
      </c>
      <c r="F10777" s="3"/>
      <c r="O10777"/>
      <c r="P10777"/>
      <c r="Q10777"/>
      <c r="U10777" s="969"/>
      <c r="V10777" s="38"/>
      <c r="W10777" s="38"/>
    </row>
    <row r="10778" spans="1:23" x14ac:dyDescent="0.35">
      <c r="A10778" s="960">
        <v>72040</v>
      </c>
      <c r="B10778" s="1056">
        <v>0.21</v>
      </c>
      <c r="C10778" s="960" t="s">
        <v>10665</v>
      </c>
      <c r="D10778" s="1"/>
      <c r="E10778" s="985" t="s">
        <v>10273</v>
      </c>
      <c r="F10778" s="3"/>
      <c r="O10778"/>
      <c r="P10778"/>
      <c r="Q10778"/>
      <c r="U10778" s="969"/>
      <c r="V10778" s="38"/>
      <c r="W10778" s="38"/>
    </row>
    <row r="10779" spans="1:23" x14ac:dyDescent="0.35">
      <c r="A10779" s="960">
        <v>72040</v>
      </c>
      <c r="B10779" s="1056">
        <v>0.21</v>
      </c>
      <c r="C10779" s="205" t="s">
        <v>10666</v>
      </c>
      <c r="D10779" s="1"/>
      <c r="E10779" s="985" t="s">
        <v>10273</v>
      </c>
      <c r="F10779" s="3"/>
      <c r="O10779"/>
      <c r="P10779"/>
      <c r="Q10779"/>
      <c r="U10779" s="969"/>
      <c r="V10779" s="38"/>
      <c r="W10779" s="38"/>
    </row>
    <row r="10780" spans="1:23" x14ac:dyDescent="0.35">
      <c r="A10780" s="960">
        <v>72040</v>
      </c>
      <c r="B10780" s="1056">
        <v>0.21</v>
      </c>
      <c r="C10780" s="205" t="s">
        <v>10667</v>
      </c>
      <c r="D10780" s="1"/>
      <c r="E10780" s="985" t="s">
        <v>10273</v>
      </c>
      <c r="F10780" s="3"/>
      <c r="O10780"/>
      <c r="P10780"/>
      <c r="Q10780"/>
      <c r="U10780" s="969"/>
      <c r="V10780" s="38"/>
      <c r="W10780" s="38"/>
    </row>
    <row r="10781" spans="1:23" x14ac:dyDescent="0.35">
      <c r="A10781" s="960">
        <v>72040</v>
      </c>
      <c r="B10781" s="1056">
        <v>0.21</v>
      </c>
      <c r="C10781" s="205" t="s">
        <v>10668</v>
      </c>
      <c r="D10781" s="1"/>
      <c r="E10781" s="985" t="s">
        <v>10273</v>
      </c>
      <c r="F10781" s="3"/>
      <c r="O10781"/>
      <c r="P10781"/>
      <c r="Q10781"/>
      <c r="U10781" s="969"/>
      <c r="V10781" s="38"/>
      <c r="W10781" s="38"/>
    </row>
    <row r="10782" spans="1:23" x14ac:dyDescent="0.35">
      <c r="A10782" s="960">
        <v>72040</v>
      </c>
      <c r="B10782" s="1056">
        <v>0.21</v>
      </c>
      <c r="C10782" s="205" t="s">
        <v>10669</v>
      </c>
      <c r="D10782" s="1"/>
      <c r="E10782" s="985" t="s">
        <v>10273</v>
      </c>
      <c r="F10782" s="3"/>
      <c r="O10782"/>
      <c r="P10782"/>
      <c r="Q10782"/>
      <c r="U10782" s="969"/>
      <c r="V10782" s="38"/>
      <c r="W10782" s="38"/>
    </row>
    <row r="10783" spans="1:23" x14ac:dyDescent="0.35">
      <c r="A10783" s="960">
        <v>72040</v>
      </c>
      <c r="B10783" s="1056">
        <v>0.21</v>
      </c>
      <c r="C10783" s="960" t="s">
        <v>10670</v>
      </c>
      <c r="D10783" s="1"/>
      <c r="E10783" s="985" t="s">
        <v>10273</v>
      </c>
      <c r="F10783" s="3"/>
      <c r="O10783"/>
      <c r="P10783"/>
      <c r="Q10783"/>
      <c r="U10783" s="969"/>
      <c r="V10783" s="38"/>
      <c r="W10783" s="38"/>
    </row>
    <row r="10784" spans="1:23" x14ac:dyDescent="0.35">
      <c r="A10784" s="960">
        <v>72040</v>
      </c>
      <c r="B10784" s="1056">
        <v>0.21</v>
      </c>
      <c r="C10784" s="205" t="s">
        <v>10670</v>
      </c>
      <c r="D10784" s="1"/>
      <c r="E10784" s="985" t="s">
        <v>10273</v>
      </c>
      <c r="F10784" s="3"/>
      <c r="O10784"/>
      <c r="P10784"/>
      <c r="Q10784"/>
      <c r="U10784" s="969"/>
      <c r="V10784" s="38"/>
      <c r="W10784" s="38"/>
    </row>
    <row r="10785" spans="1:23" x14ac:dyDescent="0.35">
      <c r="A10785" s="960">
        <v>72040</v>
      </c>
      <c r="B10785" s="1056">
        <v>0.21</v>
      </c>
      <c r="C10785" s="960" t="s">
        <v>10671</v>
      </c>
      <c r="D10785" s="1"/>
      <c r="E10785" s="985" t="s">
        <v>10273</v>
      </c>
      <c r="F10785" s="3"/>
      <c r="O10785"/>
      <c r="P10785"/>
      <c r="Q10785"/>
      <c r="U10785" s="969"/>
      <c r="V10785" s="38"/>
      <c r="W10785" s="38"/>
    </row>
    <row r="10786" spans="1:23" x14ac:dyDescent="0.35">
      <c r="A10786" s="960">
        <v>72040</v>
      </c>
      <c r="B10786" s="1056">
        <v>0.21</v>
      </c>
      <c r="C10786" s="205" t="s">
        <v>1341</v>
      </c>
      <c r="D10786" s="1"/>
      <c r="E10786" s="985" t="s">
        <v>10273</v>
      </c>
      <c r="F10786" s="3"/>
      <c r="O10786"/>
      <c r="P10786"/>
      <c r="Q10786"/>
      <c r="U10786" s="969"/>
      <c r="V10786" s="38"/>
      <c r="W10786" s="38"/>
    </row>
    <row r="10787" spans="1:23" x14ac:dyDescent="0.35">
      <c r="A10787" s="960">
        <v>72040</v>
      </c>
      <c r="B10787" s="1056">
        <v>0.21</v>
      </c>
      <c r="C10787" s="205" t="s">
        <v>1341</v>
      </c>
      <c r="D10787" s="1"/>
      <c r="E10787" s="985" t="s">
        <v>10273</v>
      </c>
      <c r="F10787" s="3"/>
      <c r="O10787"/>
      <c r="P10787"/>
      <c r="Q10787"/>
      <c r="U10787" s="969"/>
      <c r="V10787" s="38"/>
      <c r="W10787" s="38"/>
    </row>
    <row r="10788" spans="1:23" x14ac:dyDescent="0.35">
      <c r="A10788" s="960">
        <v>72040</v>
      </c>
      <c r="B10788" s="1056">
        <v>0.21</v>
      </c>
      <c r="C10788" s="205" t="s">
        <v>10672</v>
      </c>
      <c r="D10788" s="1"/>
      <c r="E10788" s="985" t="s">
        <v>10273</v>
      </c>
      <c r="F10788" s="3"/>
      <c r="O10788"/>
      <c r="P10788"/>
      <c r="Q10788"/>
      <c r="U10788" s="969"/>
      <c r="V10788" s="38"/>
      <c r="W10788" s="38"/>
    </row>
    <row r="10789" spans="1:23" x14ac:dyDescent="0.35">
      <c r="A10789" s="960">
        <v>72040</v>
      </c>
      <c r="B10789" s="1056">
        <v>0.21</v>
      </c>
      <c r="C10789" s="205" t="s">
        <v>10673</v>
      </c>
      <c r="D10789" s="1"/>
      <c r="E10789" s="985" t="s">
        <v>10273</v>
      </c>
      <c r="F10789" s="3"/>
      <c r="O10789"/>
      <c r="P10789"/>
      <c r="Q10789"/>
      <c r="U10789" s="969"/>
      <c r="V10789" s="38"/>
      <c r="W10789" s="38"/>
    </row>
    <row r="10790" spans="1:23" x14ac:dyDescent="0.35">
      <c r="A10790" s="960">
        <v>72040</v>
      </c>
      <c r="B10790" s="1056">
        <v>0.21</v>
      </c>
      <c r="C10790" s="205" t="s">
        <v>10674</v>
      </c>
      <c r="D10790" s="1"/>
      <c r="E10790" s="985" t="s">
        <v>10273</v>
      </c>
      <c r="F10790" s="3"/>
      <c r="O10790"/>
      <c r="P10790"/>
      <c r="Q10790"/>
      <c r="U10790" s="969"/>
      <c r="V10790" s="38"/>
      <c r="W10790" s="38"/>
    </row>
    <row r="10791" spans="1:23" x14ac:dyDescent="0.35">
      <c r="A10791" s="960">
        <v>72040</v>
      </c>
      <c r="B10791" s="1056">
        <v>0.21</v>
      </c>
      <c r="C10791" s="205" t="s">
        <v>10675</v>
      </c>
      <c r="D10791" s="38"/>
      <c r="E10791" s="985" t="s">
        <v>10273</v>
      </c>
      <c r="F10791" s="3"/>
      <c r="O10791"/>
      <c r="P10791"/>
      <c r="Q10791"/>
      <c r="U10791" s="969"/>
      <c r="V10791" s="38"/>
      <c r="W10791" s="38"/>
    </row>
    <row r="10792" spans="1:23" x14ac:dyDescent="0.35">
      <c r="A10792" s="960">
        <v>72040</v>
      </c>
      <c r="B10792" s="1056">
        <v>0.21</v>
      </c>
      <c r="C10792" s="205" t="s">
        <v>10676</v>
      </c>
      <c r="D10792" s="1"/>
      <c r="E10792" s="985" t="s">
        <v>10273</v>
      </c>
      <c r="F10792" s="3"/>
      <c r="O10792"/>
      <c r="P10792"/>
      <c r="Q10792"/>
      <c r="U10792" s="969"/>
      <c r="V10792" s="38"/>
      <c r="W10792" s="38"/>
    </row>
    <row r="10793" spans="1:23" x14ac:dyDescent="0.35">
      <c r="A10793" s="960">
        <v>72040</v>
      </c>
      <c r="B10793" s="1056">
        <v>0.21</v>
      </c>
      <c r="C10793" s="205" t="s">
        <v>10677</v>
      </c>
      <c r="D10793" s="1"/>
      <c r="E10793" s="985" t="s">
        <v>10273</v>
      </c>
      <c r="F10793" s="3"/>
      <c r="O10793"/>
      <c r="P10793"/>
      <c r="Q10793"/>
      <c r="U10793" s="969"/>
      <c r="V10793" s="38"/>
      <c r="W10793" s="38"/>
    </row>
    <row r="10794" spans="1:23" x14ac:dyDescent="0.35">
      <c r="A10794" s="960">
        <v>72040</v>
      </c>
      <c r="B10794" s="1056">
        <v>0.21</v>
      </c>
      <c r="C10794" s="205" t="s">
        <v>10678</v>
      </c>
      <c r="D10794" s="1"/>
      <c r="E10794" s="985" t="s">
        <v>10273</v>
      </c>
      <c r="F10794" s="3"/>
      <c r="O10794"/>
      <c r="P10794"/>
      <c r="Q10794"/>
      <c r="U10794" s="969"/>
      <c r="V10794" s="38"/>
      <c r="W10794" s="38"/>
    </row>
    <row r="10795" spans="1:23" x14ac:dyDescent="0.35">
      <c r="A10795" s="960">
        <v>72040</v>
      </c>
      <c r="B10795" s="1056">
        <v>0.21</v>
      </c>
      <c r="C10795" s="960" t="s">
        <v>10679</v>
      </c>
      <c r="D10795" s="1"/>
      <c r="E10795" s="985" t="s">
        <v>10273</v>
      </c>
      <c r="F10795" s="3"/>
      <c r="O10795"/>
      <c r="P10795"/>
      <c r="Q10795"/>
      <c r="U10795" s="969"/>
      <c r="V10795" s="38"/>
      <c r="W10795" s="38"/>
    </row>
    <row r="10796" spans="1:23" x14ac:dyDescent="0.35">
      <c r="A10796" s="960">
        <v>72040</v>
      </c>
      <c r="B10796" s="1056">
        <v>0.21</v>
      </c>
      <c r="C10796" s="960" t="s">
        <v>10680</v>
      </c>
      <c r="D10796" s="1"/>
      <c r="E10796" s="985" t="s">
        <v>10273</v>
      </c>
      <c r="F10796" s="3"/>
      <c r="O10796"/>
      <c r="P10796"/>
      <c r="Q10796"/>
      <c r="U10796" s="969"/>
      <c r="V10796" s="38"/>
      <c r="W10796" s="38"/>
    </row>
    <row r="10797" spans="1:23" x14ac:dyDescent="0.35">
      <c r="A10797" s="960">
        <v>72040</v>
      </c>
      <c r="B10797" s="1056">
        <v>0.21</v>
      </c>
      <c r="C10797" s="205" t="s">
        <v>10681</v>
      </c>
      <c r="D10797" s="1"/>
      <c r="E10797" s="985" t="s">
        <v>10273</v>
      </c>
      <c r="F10797" s="3"/>
      <c r="O10797"/>
      <c r="P10797"/>
      <c r="Q10797"/>
      <c r="U10797" s="969"/>
      <c r="V10797" s="38"/>
      <c r="W10797" s="38"/>
    </row>
    <row r="10798" spans="1:23" x14ac:dyDescent="0.35">
      <c r="A10798" s="960">
        <v>72040</v>
      </c>
      <c r="B10798" s="1056">
        <v>0.21</v>
      </c>
      <c r="C10798" s="205" t="s">
        <v>10682</v>
      </c>
      <c r="D10798" s="1"/>
      <c r="E10798" s="985" t="s">
        <v>10273</v>
      </c>
      <c r="F10798" s="3"/>
      <c r="O10798"/>
      <c r="P10798"/>
      <c r="Q10798"/>
      <c r="U10798" s="969"/>
      <c r="V10798" s="38"/>
      <c r="W10798" s="38"/>
    </row>
    <row r="10799" spans="1:23" x14ac:dyDescent="0.35">
      <c r="A10799" s="960">
        <v>72040</v>
      </c>
      <c r="B10799" s="1056">
        <v>0.21</v>
      </c>
      <c r="C10799" s="205" t="s">
        <v>10683</v>
      </c>
      <c r="D10799" s="1"/>
      <c r="E10799" s="985" t="s">
        <v>10273</v>
      </c>
      <c r="F10799" s="3"/>
      <c r="O10799"/>
      <c r="P10799"/>
      <c r="Q10799"/>
      <c r="U10799" s="969"/>
      <c r="V10799" s="38"/>
      <c r="W10799" s="38"/>
    </row>
    <row r="10800" spans="1:23" x14ac:dyDescent="0.35">
      <c r="A10800" s="960">
        <v>72040</v>
      </c>
      <c r="B10800" s="1056">
        <v>0.21</v>
      </c>
      <c r="C10800" s="205" t="s">
        <v>10684</v>
      </c>
      <c r="D10800" s="1"/>
      <c r="E10800" s="985" t="s">
        <v>10273</v>
      </c>
      <c r="F10800" s="3"/>
      <c r="O10800"/>
      <c r="P10800"/>
      <c r="Q10800"/>
      <c r="U10800" s="969"/>
      <c r="V10800" s="38"/>
      <c r="W10800" s="38"/>
    </row>
    <row r="10801" spans="1:23" x14ac:dyDescent="0.35">
      <c r="A10801" s="960">
        <v>72040</v>
      </c>
      <c r="B10801" s="1056">
        <v>0.21</v>
      </c>
      <c r="C10801" s="205" t="s">
        <v>10685</v>
      </c>
      <c r="D10801" s="1"/>
      <c r="E10801" s="985" t="s">
        <v>10273</v>
      </c>
      <c r="F10801" s="3"/>
      <c r="O10801"/>
      <c r="P10801"/>
      <c r="Q10801"/>
      <c r="U10801" s="969"/>
      <c r="V10801" s="38"/>
      <c r="W10801" s="38"/>
    </row>
    <row r="10802" spans="1:23" x14ac:dyDescent="0.35">
      <c r="A10802" s="960">
        <v>72040</v>
      </c>
      <c r="B10802" s="1056">
        <v>0.21</v>
      </c>
      <c r="C10802" s="205" t="s">
        <v>10686</v>
      </c>
      <c r="D10802" s="1"/>
      <c r="E10802" s="985" t="s">
        <v>10273</v>
      </c>
      <c r="F10802" s="3"/>
      <c r="O10802"/>
      <c r="P10802"/>
      <c r="Q10802"/>
      <c r="U10802" s="969"/>
      <c r="V10802" s="38"/>
      <c r="W10802" s="38"/>
    </row>
    <row r="10803" spans="1:23" x14ac:dyDescent="0.35">
      <c r="A10803" s="960">
        <v>72040</v>
      </c>
      <c r="B10803" s="1056">
        <v>0.21</v>
      </c>
      <c r="C10803" s="205" t="s">
        <v>10687</v>
      </c>
      <c r="D10803" s="1"/>
      <c r="E10803" s="985" t="s">
        <v>10273</v>
      </c>
      <c r="F10803" s="3"/>
      <c r="O10803"/>
      <c r="P10803"/>
      <c r="Q10803"/>
      <c r="U10803" s="969"/>
      <c r="V10803" s="38"/>
      <c r="W10803" s="38"/>
    </row>
    <row r="10804" spans="1:23" x14ac:dyDescent="0.35">
      <c r="A10804" s="960">
        <v>72040</v>
      </c>
      <c r="B10804" s="1056">
        <v>0.21</v>
      </c>
      <c r="C10804" s="204" t="s">
        <v>10688</v>
      </c>
      <c r="D10804" s="1"/>
      <c r="E10804" s="985" t="s">
        <v>10273</v>
      </c>
      <c r="F10804" s="3"/>
      <c r="O10804"/>
      <c r="P10804"/>
      <c r="Q10804"/>
      <c r="U10804" s="969"/>
      <c r="V10804" s="38"/>
      <c r="W10804" s="38"/>
    </row>
    <row r="10805" spans="1:23" x14ac:dyDescent="0.35">
      <c r="A10805" s="960">
        <v>72040</v>
      </c>
      <c r="B10805" s="1056">
        <v>0.21</v>
      </c>
      <c r="C10805" s="205" t="s">
        <v>10689</v>
      </c>
      <c r="D10805" s="1"/>
      <c r="E10805" s="985" t="s">
        <v>10273</v>
      </c>
      <c r="F10805" s="3"/>
      <c r="O10805"/>
      <c r="P10805"/>
      <c r="Q10805"/>
      <c r="U10805" s="969"/>
      <c r="V10805" s="38"/>
      <c r="W10805" s="38"/>
    </row>
    <row r="10806" spans="1:23" x14ac:dyDescent="0.35">
      <c r="A10806" s="960">
        <v>72040</v>
      </c>
      <c r="B10806" s="1056">
        <v>0.21</v>
      </c>
      <c r="C10806" s="205" t="s">
        <v>10690</v>
      </c>
      <c r="D10806" s="1"/>
      <c r="E10806" s="985" t="s">
        <v>10273</v>
      </c>
      <c r="F10806" s="3"/>
      <c r="O10806"/>
      <c r="P10806"/>
      <c r="Q10806"/>
      <c r="U10806" s="969"/>
      <c r="V10806" s="38"/>
      <c r="W10806" s="38"/>
    </row>
    <row r="10807" spans="1:23" x14ac:dyDescent="0.35">
      <c r="A10807" s="960">
        <v>72040</v>
      </c>
      <c r="B10807" s="1056">
        <v>0.21</v>
      </c>
      <c r="C10807" s="205" t="s">
        <v>10691</v>
      </c>
      <c r="D10807" s="1"/>
      <c r="E10807" s="985" t="s">
        <v>10273</v>
      </c>
      <c r="F10807" s="3"/>
      <c r="O10807"/>
      <c r="P10807"/>
      <c r="Q10807"/>
      <c r="U10807" s="969"/>
      <c r="V10807" s="38"/>
      <c r="W10807" s="38"/>
    </row>
    <row r="10808" spans="1:23" x14ac:dyDescent="0.35">
      <c r="A10808" s="960">
        <v>72040</v>
      </c>
      <c r="B10808" s="1056">
        <v>0.21</v>
      </c>
      <c r="C10808" s="205" t="s">
        <v>10692</v>
      </c>
      <c r="D10808" s="1"/>
      <c r="E10808" s="985" t="s">
        <v>10273</v>
      </c>
      <c r="F10808" s="3"/>
      <c r="O10808"/>
      <c r="P10808"/>
      <c r="Q10808"/>
      <c r="U10808" s="969"/>
      <c r="V10808" s="38"/>
      <c r="W10808" s="38"/>
    </row>
    <row r="10809" spans="1:23" x14ac:dyDescent="0.35">
      <c r="A10809" s="960">
        <v>72040</v>
      </c>
      <c r="B10809" s="1056">
        <v>0.21</v>
      </c>
      <c r="C10809" s="960" t="s">
        <v>10693</v>
      </c>
      <c r="D10809" s="1"/>
      <c r="E10809" s="985" t="s">
        <v>10273</v>
      </c>
      <c r="F10809" s="1115"/>
      <c r="O10809"/>
      <c r="P10809"/>
      <c r="Q10809"/>
      <c r="U10809" s="969"/>
      <c r="V10809" s="38"/>
      <c r="W10809" s="38"/>
    </row>
    <row r="10810" spans="1:23" x14ac:dyDescent="0.35">
      <c r="A10810" s="960">
        <v>72050</v>
      </c>
      <c r="B10810" s="1056">
        <v>0.26</v>
      </c>
      <c r="C10810" s="205" t="s">
        <v>10807</v>
      </c>
      <c r="D10810" s="1"/>
      <c r="E10810" s="985" t="s">
        <v>10273</v>
      </c>
      <c r="F10810" s="3"/>
      <c r="O10810"/>
      <c r="P10810"/>
      <c r="Q10810"/>
      <c r="U10810" s="969"/>
      <c r="V10810" s="38"/>
      <c r="W10810" s="38"/>
    </row>
    <row r="10811" spans="1:23" x14ac:dyDescent="0.35">
      <c r="A10811" s="960">
        <v>72050</v>
      </c>
      <c r="B10811" s="1056">
        <v>0.26</v>
      </c>
      <c r="C10811" s="205" t="s">
        <v>10808</v>
      </c>
      <c r="D10811" s="1"/>
      <c r="E10811" s="985" t="s">
        <v>10273</v>
      </c>
      <c r="F10811" s="3"/>
      <c r="O10811"/>
      <c r="P10811"/>
      <c r="Q10811"/>
      <c r="U10811" s="969"/>
      <c r="V10811" s="38"/>
      <c r="W10811" s="38"/>
    </row>
    <row r="10812" spans="1:23" x14ac:dyDescent="0.35">
      <c r="A10812" s="960">
        <v>72050</v>
      </c>
      <c r="B10812" s="1056">
        <v>0.26</v>
      </c>
      <c r="C10812" s="205" t="s">
        <v>10809</v>
      </c>
      <c r="D10812" s="1"/>
      <c r="E10812" s="985" t="s">
        <v>10273</v>
      </c>
      <c r="F10812" s="3"/>
      <c r="O10812"/>
      <c r="P10812"/>
      <c r="Q10812"/>
      <c r="U10812" s="969"/>
      <c r="V10812" s="38"/>
      <c r="W10812" s="38"/>
    </row>
    <row r="10813" spans="1:23" x14ac:dyDescent="0.35">
      <c r="A10813" s="960">
        <v>72050</v>
      </c>
      <c r="B10813" s="1056">
        <v>0.26</v>
      </c>
      <c r="C10813" s="205" t="s">
        <v>10810</v>
      </c>
      <c r="D10813" s="1"/>
      <c r="E10813" s="985" t="s">
        <v>10273</v>
      </c>
      <c r="F10813" s="3"/>
      <c r="O10813"/>
      <c r="P10813"/>
      <c r="Q10813"/>
      <c r="U10813" s="969"/>
      <c r="V10813" s="38"/>
      <c r="W10813" s="38"/>
    </row>
    <row r="10814" spans="1:23" x14ac:dyDescent="0.35">
      <c r="A10814" s="960">
        <v>72050</v>
      </c>
      <c r="B10814" s="1056">
        <v>0.26</v>
      </c>
      <c r="C10814" s="205" t="s">
        <v>10811</v>
      </c>
      <c r="D10814" s="1"/>
      <c r="E10814" s="985" t="s">
        <v>10273</v>
      </c>
      <c r="F10814" s="3"/>
      <c r="O10814"/>
      <c r="P10814"/>
      <c r="Q10814"/>
      <c r="U10814" s="969"/>
      <c r="V10814" s="38"/>
      <c r="W10814" s="38"/>
    </row>
    <row r="10815" spans="1:23" x14ac:dyDescent="0.35">
      <c r="A10815" s="960">
        <v>72050</v>
      </c>
      <c r="B10815" s="1056">
        <v>0.26</v>
      </c>
      <c r="C10815" s="205" t="s">
        <v>10812</v>
      </c>
      <c r="D10815" s="1"/>
      <c r="E10815" s="985" t="s">
        <v>10273</v>
      </c>
      <c r="F10815" s="3"/>
      <c r="O10815"/>
      <c r="P10815"/>
      <c r="Q10815"/>
      <c r="U10815" s="969"/>
      <c r="V10815" s="38"/>
      <c r="W10815" s="38"/>
    </row>
    <row r="10816" spans="1:23" x14ac:dyDescent="0.35">
      <c r="A10816" s="960">
        <v>72050</v>
      </c>
      <c r="B10816" s="1056">
        <v>0.26</v>
      </c>
      <c r="C10816" s="205" t="s">
        <v>10813</v>
      </c>
      <c r="D10816" s="1"/>
      <c r="E10816" s="985" t="s">
        <v>10273</v>
      </c>
      <c r="F10816" s="1126"/>
      <c r="O10816"/>
      <c r="P10816"/>
      <c r="Q10816"/>
      <c r="U10816" s="969"/>
      <c r="V10816" s="38"/>
      <c r="W10816" s="38"/>
    </row>
    <row r="10817" spans="1:23" x14ac:dyDescent="0.35">
      <c r="A10817" s="960">
        <v>72050</v>
      </c>
      <c r="B10817" s="1056">
        <v>0.26</v>
      </c>
      <c r="C10817" s="205" t="s">
        <v>1353</v>
      </c>
      <c r="D10817" s="1"/>
      <c r="E10817" s="985" t="s">
        <v>10273</v>
      </c>
      <c r="F10817" s="3"/>
      <c r="O10817"/>
      <c r="P10817"/>
      <c r="Q10817"/>
      <c r="U10817" s="969"/>
      <c r="V10817" s="38"/>
      <c r="W10817" s="38"/>
    </row>
    <row r="10818" spans="1:23" x14ac:dyDescent="0.35">
      <c r="A10818" s="960">
        <v>72050</v>
      </c>
      <c r="B10818" s="1056">
        <v>0.26</v>
      </c>
      <c r="C10818" s="205" t="s">
        <v>10814</v>
      </c>
      <c r="D10818" s="1"/>
      <c r="E10818" s="985" t="s">
        <v>10273</v>
      </c>
      <c r="F10818" s="3"/>
      <c r="O10818"/>
      <c r="P10818"/>
      <c r="Q10818"/>
      <c r="U10818" s="969"/>
      <c r="V10818" s="38"/>
      <c r="W10818" s="38"/>
    </row>
    <row r="10819" spans="1:23" x14ac:dyDescent="0.35">
      <c r="A10819" s="960">
        <v>72050</v>
      </c>
      <c r="B10819" s="1056">
        <v>0.26</v>
      </c>
      <c r="C10819" s="205" t="s">
        <v>10815</v>
      </c>
      <c r="D10819" s="1"/>
      <c r="E10819" s="985" t="s">
        <v>10273</v>
      </c>
      <c r="F10819" s="3"/>
      <c r="O10819"/>
      <c r="P10819"/>
      <c r="Q10819"/>
      <c r="U10819" s="969"/>
      <c r="V10819" s="38"/>
      <c r="W10819" s="38"/>
    </row>
    <row r="10820" spans="1:23" x14ac:dyDescent="0.35">
      <c r="A10820" s="960">
        <v>72050</v>
      </c>
      <c r="B10820" s="1056">
        <v>0.26</v>
      </c>
      <c r="C10820" s="205" t="s">
        <v>10816</v>
      </c>
      <c r="D10820" s="1"/>
      <c r="E10820" s="985" t="s">
        <v>10273</v>
      </c>
      <c r="F10820" s="3"/>
      <c r="O10820"/>
      <c r="P10820"/>
      <c r="Q10820"/>
      <c r="U10820" s="969"/>
      <c r="V10820" s="38"/>
      <c r="W10820" s="38"/>
    </row>
    <row r="10821" spans="1:23" x14ac:dyDescent="0.35">
      <c r="A10821" s="960">
        <v>72050</v>
      </c>
      <c r="B10821" s="1056">
        <v>0.26</v>
      </c>
      <c r="C10821" s="205" t="s">
        <v>10817</v>
      </c>
      <c r="D10821" s="1"/>
      <c r="E10821" s="985" t="s">
        <v>10273</v>
      </c>
      <c r="F10821" s="3"/>
      <c r="O10821"/>
      <c r="P10821"/>
      <c r="Q10821"/>
      <c r="U10821" s="969"/>
      <c r="V10821" s="38"/>
      <c r="W10821" s="38"/>
    </row>
    <row r="10822" spans="1:23" x14ac:dyDescent="0.35">
      <c r="A10822" s="960">
        <v>72050</v>
      </c>
      <c r="B10822" s="1056">
        <v>0.26</v>
      </c>
      <c r="C10822" s="205" t="s">
        <v>10818</v>
      </c>
      <c r="D10822" s="1"/>
      <c r="E10822" s="985" t="s">
        <v>10273</v>
      </c>
      <c r="F10822" s="3"/>
      <c r="O10822"/>
      <c r="P10822"/>
      <c r="Q10822"/>
      <c r="U10822" s="969"/>
      <c r="V10822" s="38"/>
      <c r="W10822" s="38"/>
    </row>
    <row r="10823" spans="1:23" x14ac:dyDescent="0.35">
      <c r="A10823" s="960">
        <v>72050</v>
      </c>
      <c r="B10823" s="1056">
        <v>0.26</v>
      </c>
      <c r="C10823" s="960" t="s">
        <v>10819</v>
      </c>
      <c r="D10823" s="1"/>
      <c r="E10823" s="985" t="s">
        <v>10273</v>
      </c>
      <c r="F10823" s="3"/>
      <c r="O10823"/>
      <c r="P10823"/>
      <c r="Q10823"/>
      <c r="U10823" s="969"/>
      <c r="V10823" s="38"/>
      <c r="W10823" s="38"/>
    </row>
    <row r="10824" spans="1:23" x14ac:dyDescent="0.35">
      <c r="A10824" s="960">
        <v>72050</v>
      </c>
      <c r="B10824" s="1056">
        <v>0.26</v>
      </c>
      <c r="C10824" s="205" t="s">
        <v>10820</v>
      </c>
      <c r="D10824" s="1"/>
      <c r="E10824" s="985" t="s">
        <v>10273</v>
      </c>
      <c r="F10824" s="3"/>
      <c r="O10824"/>
      <c r="P10824"/>
      <c r="Q10824"/>
      <c r="U10824" s="969"/>
      <c r="V10824" s="38"/>
      <c r="W10824" s="38"/>
    </row>
    <row r="10825" spans="1:23" x14ac:dyDescent="0.35">
      <c r="A10825" s="960">
        <v>72050</v>
      </c>
      <c r="B10825" s="1056">
        <v>0.26</v>
      </c>
      <c r="C10825" s="205" t="s">
        <v>10821</v>
      </c>
      <c r="D10825" s="1"/>
      <c r="E10825" s="985" t="s">
        <v>10273</v>
      </c>
      <c r="F10825" s="3"/>
      <c r="O10825"/>
      <c r="P10825"/>
      <c r="Q10825"/>
      <c r="U10825" s="969"/>
      <c r="V10825" s="38"/>
      <c r="W10825" s="38"/>
    </row>
    <row r="10826" spans="1:23" x14ac:dyDescent="0.35">
      <c r="A10826" s="960">
        <v>72050</v>
      </c>
      <c r="B10826" s="1056">
        <v>0.26</v>
      </c>
      <c r="C10826" s="205" t="s">
        <v>10822</v>
      </c>
      <c r="D10826" s="1"/>
      <c r="E10826" s="985" t="s">
        <v>10273</v>
      </c>
      <c r="F10826" s="3"/>
      <c r="O10826"/>
      <c r="P10826"/>
      <c r="Q10826"/>
      <c r="U10826" s="969"/>
      <c r="V10826" s="38"/>
      <c r="W10826" s="38"/>
    </row>
    <row r="10827" spans="1:23" x14ac:dyDescent="0.35">
      <c r="A10827" s="960">
        <v>72050</v>
      </c>
      <c r="B10827" s="1056">
        <v>0.26</v>
      </c>
      <c r="C10827" s="205" t="s">
        <v>10823</v>
      </c>
      <c r="D10827" s="1"/>
      <c r="E10827" s="985" t="s">
        <v>10273</v>
      </c>
      <c r="F10827" s="3"/>
      <c r="O10827"/>
      <c r="P10827"/>
      <c r="Q10827"/>
      <c r="U10827" s="969"/>
      <c r="V10827" s="38"/>
      <c r="W10827" s="38"/>
    </row>
    <row r="10828" spans="1:23" x14ac:dyDescent="0.35">
      <c r="A10828" s="960">
        <v>72050</v>
      </c>
      <c r="B10828" s="1056">
        <v>0.26</v>
      </c>
      <c r="C10828" s="205" t="s">
        <v>10824</v>
      </c>
      <c r="D10828" s="1"/>
      <c r="E10828" s="985" t="s">
        <v>10273</v>
      </c>
      <c r="F10828" s="3"/>
      <c r="O10828"/>
      <c r="P10828"/>
      <c r="Q10828"/>
      <c r="U10828" s="969"/>
      <c r="V10828" s="38"/>
      <c r="W10828" s="38"/>
    </row>
    <row r="10829" spans="1:23" x14ac:dyDescent="0.35">
      <c r="A10829" s="960">
        <v>72050</v>
      </c>
      <c r="B10829" s="1056">
        <v>0.26</v>
      </c>
      <c r="C10829" s="205" t="s">
        <v>10825</v>
      </c>
      <c r="D10829" s="1"/>
      <c r="E10829" s="985" t="s">
        <v>10273</v>
      </c>
      <c r="F10829" s="3"/>
      <c r="O10829"/>
      <c r="P10829"/>
      <c r="Q10829"/>
      <c r="U10829" s="969"/>
      <c r="V10829" s="38"/>
      <c r="W10829" s="38"/>
    </row>
    <row r="10830" spans="1:23" x14ac:dyDescent="0.35">
      <c r="A10830" s="960">
        <v>72050</v>
      </c>
      <c r="B10830" s="1056">
        <v>0.26</v>
      </c>
      <c r="C10830" s="205" t="s">
        <v>10826</v>
      </c>
      <c r="D10830" s="1"/>
      <c r="E10830" s="985" t="s">
        <v>10273</v>
      </c>
      <c r="F10830" s="3"/>
      <c r="O10830"/>
      <c r="P10830"/>
      <c r="Q10830"/>
      <c r="U10830" s="969"/>
      <c r="V10830" s="38"/>
      <c r="W10830" s="38"/>
    </row>
    <row r="10831" spans="1:23" x14ac:dyDescent="0.35">
      <c r="A10831" s="960">
        <v>72050</v>
      </c>
      <c r="B10831" s="1056">
        <v>0.26</v>
      </c>
      <c r="C10831" s="960" t="s">
        <v>10827</v>
      </c>
      <c r="D10831" s="1"/>
      <c r="E10831" s="985" t="s">
        <v>10273</v>
      </c>
      <c r="F10831" s="3"/>
      <c r="O10831"/>
      <c r="P10831"/>
      <c r="Q10831"/>
      <c r="U10831" s="969"/>
      <c r="V10831" s="38"/>
      <c r="W10831" s="38"/>
    </row>
    <row r="10832" spans="1:23" x14ac:dyDescent="0.35">
      <c r="A10832" s="960">
        <v>72050</v>
      </c>
      <c r="B10832" s="1056">
        <v>0.26</v>
      </c>
      <c r="C10832" s="960" t="s">
        <v>10828</v>
      </c>
      <c r="D10832" s="1"/>
      <c r="E10832" s="985" t="s">
        <v>10273</v>
      </c>
      <c r="F10832" s="3"/>
      <c r="O10832"/>
      <c r="P10832"/>
      <c r="Q10832"/>
      <c r="U10832" s="969"/>
      <c r="V10832" s="38"/>
      <c r="W10832" s="38"/>
    </row>
    <row r="10833" spans="1:23" x14ac:dyDescent="0.35">
      <c r="A10833" s="960">
        <v>72052</v>
      </c>
      <c r="B10833" s="1056">
        <v>0.28999999999999998</v>
      </c>
      <c r="C10833" s="960" t="s">
        <v>10831</v>
      </c>
      <c r="D10833" s="1"/>
      <c r="E10833" s="985" t="s">
        <v>10273</v>
      </c>
      <c r="F10833" s="3"/>
      <c r="O10833"/>
      <c r="P10833"/>
      <c r="Q10833"/>
      <c r="U10833" s="969"/>
      <c r="V10833" s="38"/>
      <c r="W10833" s="38"/>
    </row>
    <row r="10834" spans="1:23" x14ac:dyDescent="0.35">
      <c r="A10834" s="960">
        <v>72052</v>
      </c>
      <c r="B10834" s="1056">
        <v>0.28999999999999998</v>
      </c>
      <c r="C10834" s="960" t="s">
        <v>10832</v>
      </c>
      <c r="D10834" s="1"/>
      <c r="E10834" s="985" t="s">
        <v>10273</v>
      </c>
      <c r="F10834" s="3"/>
      <c r="O10834"/>
      <c r="P10834"/>
      <c r="Q10834"/>
      <c r="U10834" s="969"/>
      <c r="V10834" s="38"/>
      <c r="W10834" s="38"/>
    </row>
    <row r="10835" spans="1:23" x14ac:dyDescent="0.35">
      <c r="A10835" s="960">
        <v>72052</v>
      </c>
      <c r="B10835" s="1056">
        <v>0.28999999999999998</v>
      </c>
      <c r="C10835" s="960" t="s">
        <v>10833</v>
      </c>
      <c r="D10835" s="1"/>
      <c r="E10835" s="985" t="s">
        <v>10273</v>
      </c>
      <c r="F10835" s="3"/>
      <c r="O10835"/>
      <c r="P10835"/>
      <c r="Q10835"/>
      <c r="U10835" s="969"/>
      <c r="V10835" s="38"/>
      <c r="W10835" s="38"/>
    </row>
    <row r="10836" spans="1:23" x14ac:dyDescent="0.35">
      <c r="A10836" s="960">
        <v>72052</v>
      </c>
      <c r="B10836" s="1056">
        <v>0.28999999999999998</v>
      </c>
      <c r="C10836" s="960" t="s">
        <v>10834</v>
      </c>
      <c r="E10836" s="985" t="s">
        <v>10273</v>
      </c>
      <c r="F10836" s="3"/>
      <c r="O10836"/>
      <c r="P10836"/>
      <c r="Q10836"/>
      <c r="U10836" s="969"/>
      <c r="V10836" s="38"/>
      <c r="W10836" s="38"/>
    </row>
    <row r="10837" spans="1:23" x14ac:dyDescent="0.35">
      <c r="A10837" s="960">
        <v>72052</v>
      </c>
      <c r="B10837" s="1056">
        <v>0.28999999999999998</v>
      </c>
      <c r="C10837" s="205" t="s">
        <v>10835</v>
      </c>
      <c r="E10837" s="985" t="s">
        <v>10273</v>
      </c>
      <c r="F10837" s="3"/>
      <c r="O10837"/>
      <c r="P10837"/>
      <c r="Q10837"/>
      <c r="U10837" s="969"/>
      <c r="V10837" s="38"/>
      <c r="W10837" s="38"/>
    </row>
    <row r="10838" spans="1:23" x14ac:dyDescent="0.35">
      <c r="A10838" s="960">
        <v>72052</v>
      </c>
      <c r="B10838" s="1056">
        <v>0.28999999999999998</v>
      </c>
      <c r="C10838" s="205" t="s">
        <v>10836</v>
      </c>
      <c r="D10838" s="1"/>
      <c r="E10838" s="985" t="s">
        <v>10273</v>
      </c>
      <c r="F10838" s="3"/>
      <c r="O10838"/>
      <c r="P10838"/>
      <c r="Q10838"/>
      <c r="U10838" s="969"/>
      <c r="V10838" s="38"/>
      <c r="W10838" s="38"/>
    </row>
    <row r="10839" spans="1:23" x14ac:dyDescent="0.35">
      <c r="A10839" s="960">
        <v>72052</v>
      </c>
      <c r="B10839" s="1056">
        <v>0.28999999999999998</v>
      </c>
      <c r="C10839" s="205" t="s">
        <v>10837</v>
      </c>
      <c r="D10839" s="1"/>
      <c r="E10839" s="985" t="s">
        <v>10273</v>
      </c>
      <c r="F10839" s="3"/>
      <c r="O10839"/>
      <c r="P10839"/>
      <c r="Q10839"/>
      <c r="U10839" s="969"/>
      <c r="V10839" s="38"/>
      <c r="W10839" s="38"/>
    </row>
    <row r="10840" spans="1:23" x14ac:dyDescent="0.35">
      <c r="A10840" s="960">
        <v>72052</v>
      </c>
      <c r="B10840" s="1056">
        <v>0.28999999999999998</v>
      </c>
      <c r="C10840" s="205" t="s">
        <v>10838</v>
      </c>
      <c r="D10840" s="1"/>
      <c r="E10840" s="985" t="s">
        <v>10273</v>
      </c>
      <c r="F10840" s="3"/>
      <c r="O10840"/>
      <c r="P10840"/>
      <c r="Q10840"/>
      <c r="U10840" s="969"/>
      <c r="V10840" s="38"/>
      <c r="W10840" s="38"/>
    </row>
    <row r="10841" spans="1:23" x14ac:dyDescent="0.35">
      <c r="A10841" s="960">
        <v>72052</v>
      </c>
      <c r="B10841" s="1056">
        <v>0.28999999999999998</v>
      </c>
      <c r="C10841" s="205" t="s">
        <v>10839</v>
      </c>
      <c r="D10841" s="1"/>
      <c r="E10841" s="985" t="s">
        <v>10273</v>
      </c>
      <c r="F10841" s="3"/>
      <c r="O10841"/>
      <c r="P10841"/>
      <c r="Q10841"/>
      <c r="U10841" s="969"/>
      <c r="V10841" s="38"/>
      <c r="W10841" s="38"/>
    </row>
    <row r="10842" spans="1:23" x14ac:dyDescent="0.35">
      <c r="A10842" s="960">
        <v>72052</v>
      </c>
      <c r="B10842" s="1056">
        <v>0.28999999999999998</v>
      </c>
      <c r="C10842" s="205" t="s">
        <v>10840</v>
      </c>
      <c r="D10842" s="1"/>
      <c r="E10842" s="985" t="s">
        <v>10273</v>
      </c>
      <c r="F10842" s="3"/>
      <c r="O10842"/>
      <c r="P10842"/>
      <c r="Q10842"/>
      <c r="U10842" s="969"/>
      <c r="V10842" s="38"/>
      <c r="W10842" s="38"/>
    </row>
    <row r="10843" spans="1:23" x14ac:dyDescent="0.35">
      <c r="A10843" s="960">
        <v>72052</v>
      </c>
      <c r="B10843" s="1056">
        <v>0.28999999999999998</v>
      </c>
      <c r="C10843" s="205" t="s">
        <v>10841</v>
      </c>
      <c r="D10843" s="1"/>
      <c r="E10843" s="985" t="s">
        <v>10273</v>
      </c>
      <c r="F10843" s="3"/>
      <c r="O10843"/>
      <c r="P10843"/>
      <c r="Q10843"/>
      <c r="U10843" s="969"/>
      <c r="V10843" s="38"/>
      <c r="W10843" s="38"/>
    </row>
    <row r="10844" spans="1:23" x14ac:dyDescent="0.35">
      <c r="A10844" s="960">
        <v>72052</v>
      </c>
      <c r="B10844" s="1056">
        <v>0.28999999999999998</v>
      </c>
      <c r="C10844" s="205" t="s">
        <v>10842</v>
      </c>
      <c r="D10844" s="1"/>
      <c r="E10844" s="985" t="s">
        <v>10273</v>
      </c>
      <c r="F10844" s="3"/>
      <c r="O10844"/>
      <c r="P10844"/>
      <c r="Q10844"/>
      <c r="U10844" s="969"/>
      <c r="V10844" s="38"/>
      <c r="W10844" s="38"/>
    </row>
    <row r="10845" spans="1:23" x14ac:dyDescent="0.35">
      <c r="A10845" s="960">
        <v>72052</v>
      </c>
      <c r="B10845" s="1056">
        <v>0.28999999999999998</v>
      </c>
      <c r="C10845" s="205" t="s">
        <v>10843</v>
      </c>
      <c r="D10845" s="1"/>
      <c r="E10845" s="985" t="s">
        <v>10273</v>
      </c>
      <c r="F10845" s="3"/>
      <c r="O10845"/>
      <c r="P10845"/>
      <c r="Q10845"/>
      <c r="U10845" s="969"/>
      <c r="V10845" s="38"/>
      <c r="W10845" s="38"/>
    </row>
    <row r="10846" spans="1:23" x14ac:dyDescent="0.35">
      <c r="A10846" s="960">
        <v>72052</v>
      </c>
      <c r="B10846" s="1056">
        <v>0.28999999999999998</v>
      </c>
      <c r="C10846" s="205" t="s">
        <v>10844</v>
      </c>
      <c r="D10846" s="1"/>
      <c r="E10846" s="985" t="s">
        <v>10273</v>
      </c>
      <c r="F10846" s="3"/>
      <c r="O10846"/>
      <c r="P10846"/>
      <c r="Q10846"/>
      <c r="U10846" s="969"/>
      <c r="V10846" s="38"/>
      <c r="W10846" s="38"/>
    </row>
    <row r="10847" spans="1:23" x14ac:dyDescent="0.35">
      <c r="A10847" s="960">
        <v>72052</v>
      </c>
      <c r="B10847" s="1056">
        <v>0.28999999999999998</v>
      </c>
      <c r="C10847" s="205" t="s">
        <v>10845</v>
      </c>
      <c r="D10847" s="1"/>
      <c r="E10847" s="985" t="s">
        <v>10273</v>
      </c>
      <c r="F10847" s="3"/>
      <c r="O10847"/>
      <c r="P10847"/>
      <c r="Q10847"/>
      <c r="U10847" s="969"/>
      <c r="V10847" s="38"/>
      <c r="W10847" s="38"/>
    </row>
    <row r="10848" spans="1:23" x14ac:dyDescent="0.35">
      <c r="A10848" s="960">
        <v>72052</v>
      </c>
      <c r="B10848" s="1056">
        <v>0.28999999999999998</v>
      </c>
      <c r="C10848" s="960" t="s">
        <v>10846</v>
      </c>
      <c r="D10848" s="1"/>
      <c r="E10848" s="985" t="s">
        <v>10273</v>
      </c>
      <c r="F10848" s="3"/>
      <c r="O10848"/>
      <c r="P10848"/>
      <c r="Q10848"/>
      <c r="U10848" s="969"/>
      <c r="V10848" s="38"/>
      <c r="W10848" s="38"/>
    </row>
    <row r="10849" spans="1:23" x14ac:dyDescent="0.35">
      <c r="A10849" s="960">
        <v>72070</v>
      </c>
      <c r="B10849" s="1056">
        <v>0.2</v>
      </c>
      <c r="C10849" s="204" t="s">
        <v>10613</v>
      </c>
      <c r="D10849" s="1"/>
      <c r="E10849" s="985" t="s">
        <v>10273</v>
      </c>
      <c r="F10849" s="3"/>
      <c r="O10849"/>
      <c r="P10849"/>
      <c r="Q10849"/>
      <c r="U10849" s="969"/>
      <c r="V10849" s="38"/>
      <c r="W10849" s="38"/>
    </row>
    <row r="10850" spans="1:23" x14ac:dyDescent="0.35">
      <c r="A10850" s="960">
        <v>72070</v>
      </c>
      <c r="B10850" s="1056">
        <v>0.2</v>
      </c>
      <c r="C10850" s="204" t="s">
        <v>10614</v>
      </c>
      <c r="D10850" s="1"/>
      <c r="E10850" s="985" t="s">
        <v>10273</v>
      </c>
      <c r="F10850" s="3"/>
      <c r="O10850"/>
      <c r="P10850"/>
      <c r="Q10850"/>
      <c r="U10850" s="969"/>
      <c r="V10850" s="38"/>
      <c r="W10850" s="38"/>
    </row>
    <row r="10851" spans="1:23" x14ac:dyDescent="0.35">
      <c r="A10851" s="960">
        <v>72070</v>
      </c>
      <c r="B10851" s="1056">
        <v>0.2</v>
      </c>
      <c r="C10851" s="204" t="s">
        <v>10615</v>
      </c>
      <c r="D10851" s="1"/>
      <c r="E10851" s="985" t="s">
        <v>10273</v>
      </c>
      <c r="F10851" s="3"/>
      <c r="O10851"/>
      <c r="P10851"/>
      <c r="Q10851"/>
      <c r="U10851" s="969"/>
      <c r="V10851" s="38"/>
      <c r="W10851" s="38"/>
    </row>
    <row r="10852" spans="1:23" x14ac:dyDescent="0.35">
      <c r="A10852" s="960">
        <v>72070</v>
      </c>
      <c r="B10852" s="1056">
        <v>0.2</v>
      </c>
      <c r="C10852" s="204" t="s">
        <v>10616</v>
      </c>
      <c r="D10852" s="1"/>
      <c r="E10852" s="985" t="s">
        <v>10273</v>
      </c>
      <c r="F10852" s="3"/>
      <c r="O10852"/>
      <c r="P10852"/>
      <c r="Q10852"/>
      <c r="U10852" s="969"/>
      <c r="V10852" s="38"/>
      <c r="W10852" s="38"/>
    </row>
    <row r="10853" spans="1:23" x14ac:dyDescent="0.35">
      <c r="A10853" s="960">
        <v>72070</v>
      </c>
      <c r="B10853" s="1056">
        <v>0.2</v>
      </c>
      <c r="C10853" s="205" t="s">
        <v>10617</v>
      </c>
      <c r="D10853" s="1"/>
      <c r="E10853" s="985" t="s">
        <v>10273</v>
      </c>
      <c r="F10853" s="1109"/>
      <c r="O10853"/>
      <c r="P10853"/>
      <c r="Q10853"/>
      <c r="U10853" s="969"/>
      <c r="V10853" s="38"/>
      <c r="W10853" s="38"/>
    </row>
    <row r="10854" spans="1:23" x14ac:dyDescent="0.35">
      <c r="A10854" s="960">
        <v>72070</v>
      </c>
      <c r="B10854" s="1056">
        <v>0.2</v>
      </c>
      <c r="C10854" s="204" t="s">
        <v>10618</v>
      </c>
      <c r="D10854" s="1"/>
      <c r="E10854" s="985" t="s">
        <v>10273</v>
      </c>
      <c r="F10854" s="3"/>
      <c r="O10854"/>
      <c r="P10854"/>
      <c r="Q10854"/>
      <c r="U10854" s="969"/>
      <c r="V10854" s="38"/>
      <c r="W10854" s="38"/>
    </row>
    <row r="10855" spans="1:23" x14ac:dyDescent="0.35">
      <c r="A10855" s="960">
        <v>72070</v>
      </c>
      <c r="B10855" s="1056">
        <v>0.2</v>
      </c>
      <c r="C10855" s="204" t="s">
        <v>10619</v>
      </c>
      <c r="D10855" s="1"/>
      <c r="E10855" s="985" t="s">
        <v>10273</v>
      </c>
      <c r="F10855" s="3"/>
      <c r="O10855"/>
      <c r="P10855"/>
      <c r="Q10855"/>
      <c r="U10855" s="969"/>
      <c r="V10855" s="38"/>
      <c r="W10855" s="38"/>
    </row>
    <row r="10856" spans="1:23" x14ac:dyDescent="0.35">
      <c r="A10856" s="960">
        <v>72070</v>
      </c>
      <c r="B10856" s="1056">
        <v>0.2</v>
      </c>
      <c r="C10856" s="204" t="s">
        <v>10620</v>
      </c>
      <c r="D10856" s="1"/>
      <c r="E10856" s="985" t="s">
        <v>10273</v>
      </c>
      <c r="F10856" s="3"/>
      <c r="O10856"/>
      <c r="P10856"/>
      <c r="Q10856"/>
      <c r="U10856" s="969"/>
      <c r="V10856" s="38"/>
      <c r="W10856" s="38"/>
    </row>
    <row r="10857" spans="1:23" x14ac:dyDescent="0.35">
      <c r="A10857" s="960">
        <v>72070</v>
      </c>
      <c r="B10857" s="1056">
        <v>0.2</v>
      </c>
      <c r="C10857" s="204" t="s">
        <v>10621</v>
      </c>
      <c r="D10857" s="1"/>
      <c r="E10857" s="985" t="s">
        <v>10273</v>
      </c>
      <c r="F10857" s="3"/>
      <c r="O10857"/>
      <c r="P10857"/>
      <c r="Q10857"/>
      <c r="U10857" s="969"/>
      <c r="V10857" s="38"/>
      <c r="W10857" s="38"/>
    </row>
    <row r="10858" spans="1:23" x14ac:dyDescent="0.35">
      <c r="A10858" s="960">
        <v>72070</v>
      </c>
      <c r="B10858" s="1056">
        <v>0.2</v>
      </c>
      <c r="C10858" s="204" t="s">
        <v>10622</v>
      </c>
      <c r="D10858" s="1"/>
      <c r="E10858" s="985" t="s">
        <v>10273</v>
      </c>
      <c r="F10858" s="3"/>
      <c r="O10858"/>
      <c r="P10858"/>
      <c r="Q10858"/>
      <c r="U10858" s="969"/>
      <c r="V10858" s="38"/>
      <c r="W10858" s="38"/>
    </row>
    <row r="10859" spans="1:23" x14ac:dyDescent="0.35">
      <c r="A10859" s="960">
        <v>72070</v>
      </c>
      <c r="B10859" s="1056">
        <v>0.2</v>
      </c>
      <c r="C10859" s="204" t="s">
        <v>10623</v>
      </c>
      <c r="D10859" s="1"/>
      <c r="E10859" s="985" t="s">
        <v>10273</v>
      </c>
      <c r="F10859" s="3"/>
      <c r="O10859"/>
      <c r="P10859"/>
      <c r="Q10859"/>
      <c r="U10859" s="969"/>
      <c r="V10859" s="38"/>
      <c r="W10859" s="38"/>
    </row>
    <row r="10860" spans="1:23" x14ac:dyDescent="0.35">
      <c r="A10860" s="960">
        <v>72070</v>
      </c>
      <c r="B10860" s="1056">
        <v>0.2</v>
      </c>
      <c r="C10860" s="960" t="s">
        <v>10624</v>
      </c>
      <c r="D10860" s="1"/>
      <c r="E10860" s="985" t="s">
        <v>10273</v>
      </c>
      <c r="F10860" s="3"/>
      <c r="O10860"/>
      <c r="P10860"/>
      <c r="Q10860"/>
      <c r="U10860" s="969"/>
      <c r="V10860" s="38"/>
      <c r="W10860" s="38"/>
    </row>
    <row r="10861" spans="1:23" x14ac:dyDescent="0.35">
      <c r="A10861" s="960">
        <v>72070</v>
      </c>
      <c r="B10861" s="1056">
        <v>0.2</v>
      </c>
      <c r="C10861" s="204" t="s">
        <v>10625</v>
      </c>
      <c r="D10861" s="1"/>
      <c r="E10861" s="985" t="s">
        <v>10273</v>
      </c>
      <c r="F10861" s="3"/>
      <c r="O10861"/>
      <c r="P10861"/>
      <c r="Q10861"/>
      <c r="U10861" s="969"/>
      <c r="V10861" s="38"/>
      <c r="W10861" s="38"/>
    </row>
    <row r="10862" spans="1:23" x14ac:dyDescent="0.35">
      <c r="A10862" s="960">
        <v>72070</v>
      </c>
      <c r="B10862" s="1056">
        <v>0.2</v>
      </c>
      <c r="C10862" s="204" t="s">
        <v>10626</v>
      </c>
      <c r="D10862" s="1"/>
      <c r="E10862" s="985" t="s">
        <v>10273</v>
      </c>
      <c r="F10862" s="3"/>
      <c r="O10862"/>
      <c r="P10862"/>
      <c r="Q10862"/>
      <c r="U10862" s="969"/>
      <c r="V10862" s="38"/>
      <c r="W10862" s="38"/>
    </row>
    <row r="10863" spans="1:23" x14ac:dyDescent="0.35">
      <c r="A10863" s="960">
        <v>72070</v>
      </c>
      <c r="B10863" s="1056">
        <v>0.2</v>
      </c>
      <c r="C10863" s="204" t="s">
        <v>10627</v>
      </c>
      <c r="D10863" s="1"/>
      <c r="E10863" s="985" t="s">
        <v>10273</v>
      </c>
      <c r="F10863" s="3"/>
      <c r="O10863"/>
      <c r="P10863"/>
      <c r="Q10863"/>
      <c r="U10863" s="969"/>
      <c r="V10863" s="38"/>
      <c r="W10863" s="38"/>
    </row>
    <row r="10864" spans="1:23" x14ac:dyDescent="0.35">
      <c r="A10864" s="960">
        <v>72072</v>
      </c>
      <c r="B10864" s="1056">
        <v>0.22</v>
      </c>
      <c r="C10864" s="205" t="s">
        <v>10764</v>
      </c>
      <c r="D10864" s="1"/>
      <c r="E10864" s="985" t="s">
        <v>10273</v>
      </c>
      <c r="F10864" s="1120"/>
      <c r="O10864"/>
      <c r="P10864"/>
      <c r="Q10864"/>
      <c r="U10864" s="969"/>
      <c r="V10864" s="38"/>
      <c r="W10864" s="38"/>
    </row>
    <row r="10865" spans="1:23" x14ac:dyDescent="0.35">
      <c r="A10865" s="960">
        <v>72072</v>
      </c>
      <c r="B10865" s="1056">
        <v>0.22</v>
      </c>
      <c r="C10865" s="960" t="s">
        <v>10765</v>
      </c>
      <c r="D10865" s="1"/>
      <c r="E10865" s="985" t="s">
        <v>10273</v>
      </c>
      <c r="F10865" s="3"/>
      <c r="O10865"/>
      <c r="P10865"/>
      <c r="Q10865"/>
      <c r="U10865" s="969"/>
      <c r="V10865" s="38"/>
      <c r="W10865" s="38"/>
    </row>
    <row r="10866" spans="1:23" x14ac:dyDescent="0.35">
      <c r="A10866" s="960">
        <v>72072</v>
      </c>
      <c r="B10866" s="1056">
        <v>0.22</v>
      </c>
      <c r="C10866" s="205" t="s">
        <v>10766</v>
      </c>
      <c r="D10866" s="1"/>
      <c r="E10866" s="985" t="s">
        <v>10273</v>
      </c>
      <c r="F10866" s="3"/>
      <c r="O10866"/>
      <c r="P10866"/>
      <c r="Q10866"/>
      <c r="U10866" s="969"/>
      <c r="V10866" s="38"/>
      <c r="W10866" s="38"/>
    </row>
    <row r="10867" spans="1:23" x14ac:dyDescent="0.35">
      <c r="A10867" s="960">
        <v>72072</v>
      </c>
      <c r="B10867" s="1056">
        <v>0.22</v>
      </c>
      <c r="C10867" s="205" t="s">
        <v>10767</v>
      </c>
      <c r="D10867" s="1"/>
      <c r="E10867" s="985" t="s">
        <v>10273</v>
      </c>
      <c r="F10867" s="3"/>
      <c r="O10867"/>
      <c r="P10867"/>
      <c r="Q10867"/>
      <c r="U10867" s="969"/>
      <c r="V10867" s="38"/>
      <c r="W10867" s="38"/>
    </row>
    <row r="10868" spans="1:23" x14ac:dyDescent="0.35">
      <c r="A10868" s="960">
        <v>72072</v>
      </c>
      <c r="B10868" s="1056">
        <v>0.22</v>
      </c>
      <c r="C10868" s="205" t="s">
        <v>10768</v>
      </c>
      <c r="D10868" s="1"/>
      <c r="E10868" s="985" t="s">
        <v>10273</v>
      </c>
      <c r="F10868" s="3"/>
      <c r="O10868"/>
      <c r="P10868"/>
      <c r="Q10868"/>
      <c r="U10868" s="969"/>
      <c r="V10868" s="38"/>
      <c r="W10868" s="38"/>
    </row>
    <row r="10869" spans="1:23" x14ac:dyDescent="0.35">
      <c r="A10869" s="960">
        <v>72072</v>
      </c>
      <c r="B10869" s="1056">
        <v>0.22</v>
      </c>
      <c r="C10869" s="204" t="s">
        <v>10769</v>
      </c>
      <c r="D10869" s="1"/>
      <c r="E10869" s="985" t="s">
        <v>10273</v>
      </c>
      <c r="F10869" s="3"/>
      <c r="O10869"/>
      <c r="P10869"/>
      <c r="Q10869"/>
      <c r="U10869" s="969"/>
      <c r="V10869" s="38"/>
      <c r="W10869" s="38"/>
    </row>
    <row r="10870" spans="1:23" x14ac:dyDescent="0.35">
      <c r="A10870" s="960">
        <v>72072</v>
      </c>
      <c r="B10870" s="1056">
        <v>0.22</v>
      </c>
      <c r="C10870" s="960" t="s">
        <v>10770</v>
      </c>
      <c r="D10870" s="1"/>
      <c r="E10870" s="985" t="s">
        <v>10273</v>
      </c>
      <c r="F10870" s="3"/>
      <c r="O10870"/>
      <c r="P10870"/>
      <c r="Q10870"/>
      <c r="U10870" s="969"/>
      <c r="V10870" s="38"/>
      <c r="W10870" s="38"/>
    </row>
    <row r="10871" spans="1:23" x14ac:dyDescent="0.35">
      <c r="A10871" s="960">
        <v>72074</v>
      </c>
      <c r="B10871" s="1056">
        <v>0.24</v>
      </c>
      <c r="C10871" s="204" t="s">
        <v>10777</v>
      </c>
      <c r="D10871" s="1"/>
      <c r="E10871" s="985" t="s">
        <v>10273</v>
      </c>
      <c r="F10871" s="3"/>
      <c r="O10871"/>
      <c r="P10871"/>
      <c r="Q10871"/>
      <c r="U10871" s="969"/>
      <c r="V10871" s="38"/>
      <c r="W10871" s="38"/>
    </row>
    <row r="10872" spans="1:23" x14ac:dyDescent="0.35">
      <c r="A10872" s="960">
        <v>72082</v>
      </c>
      <c r="B10872" s="1056">
        <v>0.3</v>
      </c>
      <c r="C10872" s="205" t="s">
        <v>10860</v>
      </c>
      <c r="D10872" s="1"/>
      <c r="E10872" s="985" t="s">
        <v>10273</v>
      </c>
      <c r="F10872" s="1194"/>
      <c r="O10872"/>
      <c r="P10872"/>
      <c r="Q10872"/>
      <c r="U10872" s="969"/>
      <c r="V10872" s="38"/>
      <c r="W10872" s="38"/>
    </row>
    <row r="10873" spans="1:23" x14ac:dyDescent="0.35">
      <c r="A10873" s="960">
        <v>72100</v>
      </c>
      <c r="B10873" s="1056">
        <v>0.21</v>
      </c>
      <c r="C10873" s="205" t="s">
        <v>10694</v>
      </c>
      <c r="D10873" s="1"/>
      <c r="E10873" s="985" t="s">
        <v>10273</v>
      </c>
      <c r="F10873" s="3"/>
      <c r="O10873"/>
      <c r="P10873"/>
      <c r="Q10873"/>
      <c r="U10873" s="969"/>
      <c r="V10873" s="38"/>
      <c r="W10873" s="38"/>
    </row>
    <row r="10874" spans="1:23" x14ac:dyDescent="0.35">
      <c r="A10874" s="960">
        <v>72100</v>
      </c>
      <c r="B10874" s="1056">
        <v>0.21</v>
      </c>
      <c r="C10874" s="205" t="s">
        <v>10695</v>
      </c>
      <c r="D10874" s="1"/>
      <c r="E10874" s="985" t="s">
        <v>10273</v>
      </c>
      <c r="F10874" s="3"/>
      <c r="O10874"/>
      <c r="P10874"/>
      <c r="Q10874"/>
      <c r="U10874" s="969"/>
      <c r="V10874" s="38"/>
      <c r="W10874" s="38"/>
    </row>
    <row r="10875" spans="1:23" x14ac:dyDescent="0.35">
      <c r="A10875" s="960">
        <v>72100</v>
      </c>
      <c r="B10875" s="1056">
        <v>0.21</v>
      </c>
      <c r="C10875" s="205" t="s">
        <v>10696</v>
      </c>
      <c r="D10875" s="1"/>
      <c r="E10875" s="985" t="s">
        <v>10273</v>
      </c>
      <c r="F10875" s="3"/>
      <c r="O10875"/>
      <c r="P10875"/>
      <c r="Q10875"/>
      <c r="U10875" s="969"/>
      <c r="V10875" s="38"/>
      <c r="W10875" s="38"/>
    </row>
    <row r="10876" spans="1:23" x14ac:dyDescent="0.35">
      <c r="A10876" s="960">
        <v>72100</v>
      </c>
      <c r="B10876" s="1056">
        <v>0.21</v>
      </c>
      <c r="C10876" s="205" t="s">
        <v>10697</v>
      </c>
      <c r="D10876" s="1"/>
      <c r="E10876" s="985" t="s">
        <v>10273</v>
      </c>
      <c r="F10876" s="3"/>
      <c r="O10876"/>
      <c r="P10876"/>
      <c r="Q10876"/>
      <c r="U10876" s="969"/>
      <c r="V10876" s="38"/>
      <c r="W10876" s="38"/>
    </row>
    <row r="10877" spans="1:23" x14ac:dyDescent="0.35">
      <c r="A10877" s="960">
        <v>72100</v>
      </c>
      <c r="B10877" s="1056">
        <v>0.21</v>
      </c>
      <c r="C10877" s="205" t="s">
        <v>10697</v>
      </c>
      <c r="D10877" s="1"/>
      <c r="E10877" s="985" t="s">
        <v>10273</v>
      </c>
      <c r="F10877" s="3"/>
      <c r="O10877"/>
      <c r="P10877"/>
      <c r="Q10877"/>
      <c r="U10877" s="969"/>
      <c r="V10877" s="38"/>
      <c r="W10877" s="38"/>
    </row>
    <row r="10878" spans="1:23" x14ac:dyDescent="0.35">
      <c r="A10878" s="960">
        <v>72100</v>
      </c>
      <c r="B10878" s="1056">
        <v>0.21</v>
      </c>
      <c r="C10878" s="205" t="s">
        <v>10698</v>
      </c>
      <c r="D10878" s="1"/>
      <c r="E10878" s="985" t="s">
        <v>10273</v>
      </c>
      <c r="F10878" s="3"/>
      <c r="O10878"/>
      <c r="P10878"/>
      <c r="Q10878"/>
      <c r="U10878" s="969"/>
      <c r="V10878" s="38"/>
      <c r="W10878" s="38"/>
    </row>
    <row r="10879" spans="1:23" x14ac:dyDescent="0.35">
      <c r="A10879" s="960">
        <v>72100</v>
      </c>
      <c r="B10879" s="1056">
        <v>0.21</v>
      </c>
      <c r="C10879" s="205" t="s">
        <v>10699</v>
      </c>
      <c r="D10879" s="1109"/>
      <c r="E10879" s="985" t="s">
        <v>10273</v>
      </c>
      <c r="F10879" s="3"/>
      <c r="O10879"/>
      <c r="P10879"/>
      <c r="Q10879"/>
      <c r="U10879" s="969"/>
      <c r="V10879" s="38"/>
      <c r="W10879" s="38"/>
    </row>
    <row r="10880" spans="1:23" x14ac:dyDescent="0.35">
      <c r="A10880" s="960">
        <v>72100</v>
      </c>
      <c r="B10880" s="1056">
        <v>0.21</v>
      </c>
      <c r="C10880" s="205" t="s">
        <v>10700</v>
      </c>
      <c r="E10880" s="985" t="s">
        <v>10273</v>
      </c>
      <c r="F10880" s="3"/>
      <c r="O10880"/>
      <c r="P10880"/>
      <c r="Q10880"/>
      <c r="U10880" s="969"/>
      <c r="V10880" s="38"/>
      <c r="W10880" s="38"/>
    </row>
    <row r="10881" spans="1:23" x14ac:dyDescent="0.35">
      <c r="A10881" s="960">
        <v>72100</v>
      </c>
      <c r="B10881" s="1056">
        <v>0.21</v>
      </c>
      <c r="C10881" s="205" t="s">
        <v>10701</v>
      </c>
      <c r="D10881" s="1"/>
      <c r="E10881" s="985" t="s">
        <v>10273</v>
      </c>
      <c r="F10881" s="1128"/>
      <c r="O10881"/>
      <c r="P10881"/>
      <c r="Q10881"/>
      <c r="U10881" s="969"/>
      <c r="V10881" s="38"/>
      <c r="W10881" s="38"/>
    </row>
    <row r="10882" spans="1:23" x14ac:dyDescent="0.35">
      <c r="A10882" s="960">
        <v>72100</v>
      </c>
      <c r="B10882" s="1056">
        <v>0.21</v>
      </c>
      <c r="C10882" s="205" t="s">
        <v>10702</v>
      </c>
      <c r="D10882" s="1"/>
      <c r="E10882" s="985" t="s">
        <v>10273</v>
      </c>
      <c r="F10882" s="3"/>
      <c r="O10882"/>
      <c r="P10882"/>
      <c r="Q10882"/>
      <c r="U10882" s="969"/>
      <c r="V10882" s="38"/>
      <c r="W10882" s="38"/>
    </row>
    <row r="10883" spans="1:23" x14ac:dyDescent="0.35">
      <c r="A10883" s="960">
        <v>72100</v>
      </c>
      <c r="B10883" s="1056">
        <v>0.21</v>
      </c>
      <c r="C10883" s="205" t="s">
        <v>10703</v>
      </c>
      <c r="D10883" s="1"/>
      <c r="E10883" s="985" t="s">
        <v>10273</v>
      </c>
      <c r="F10883" s="3"/>
      <c r="O10883"/>
      <c r="P10883"/>
      <c r="Q10883"/>
      <c r="U10883" s="969"/>
      <c r="V10883" s="38"/>
      <c r="W10883" s="38"/>
    </row>
    <row r="10884" spans="1:23" x14ac:dyDescent="0.35">
      <c r="A10884" s="960">
        <v>72100</v>
      </c>
      <c r="B10884" s="1056">
        <v>0.21</v>
      </c>
      <c r="C10884" s="205" t="s">
        <v>10704</v>
      </c>
      <c r="D10884" s="1"/>
      <c r="E10884" s="985" t="s">
        <v>10273</v>
      </c>
      <c r="F10884" s="3"/>
      <c r="O10884"/>
      <c r="P10884"/>
      <c r="Q10884"/>
      <c r="U10884" s="969"/>
      <c r="V10884" s="38"/>
      <c r="W10884" s="38"/>
    </row>
    <row r="10885" spans="1:23" x14ac:dyDescent="0.35">
      <c r="A10885" s="960">
        <v>72100</v>
      </c>
      <c r="B10885" s="1056">
        <v>0.21</v>
      </c>
      <c r="C10885" s="205" t="s">
        <v>10705</v>
      </c>
      <c r="D10885" s="1209"/>
      <c r="E10885" s="985" t="s">
        <v>10273</v>
      </c>
      <c r="O10885"/>
      <c r="P10885"/>
      <c r="Q10885"/>
      <c r="U10885" s="969"/>
      <c r="V10885" s="38"/>
      <c r="W10885" s="38"/>
    </row>
    <row r="10886" spans="1:23" x14ac:dyDescent="0.35">
      <c r="A10886" s="960">
        <v>72100</v>
      </c>
      <c r="B10886" s="1056">
        <v>0.21</v>
      </c>
      <c r="C10886" s="960" t="s">
        <v>10706</v>
      </c>
      <c r="D10886" s="1209"/>
      <c r="E10886" s="985" t="s">
        <v>10273</v>
      </c>
      <c r="F10886" s="1126"/>
      <c r="O10886"/>
      <c r="P10886"/>
      <c r="Q10886"/>
      <c r="U10886" s="969"/>
      <c r="V10886" s="38"/>
      <c r="W10886" s="38"/>
    </row>
    <row r="10887" spans="1:23" x14ac:dyDescent="0.35">
      <c r="A10887" s="960">
        <v>72100</v>
      </c>
      <c r="B10887" s="1056">
        <v>0.21</v>
      </c>
      <c r="C10887" s="205" t="s">
        <v>10707</v>
      </c>
      <c r="D10887" s="1"/>
      <c r="E10887" s="985" t="s">
        <v>10273</v>
      </c>
      <c r="F10887" s="3"/>
      <c r="O10887"/>
      <c r="P10887"/>
      <c r="Q10887"/>
      <c r="U10887" s="969"/>
      <c r="V10887" s="38"/>
      <c r="W10887" s="38"/>
    </row>
    <row r="10888" spans="1:23" x14ac:dyDescent="0.35">
      <c r="A10888" s="960">
        <v>72100</v>
      </c>
      <c r="B10888" s="1056">
        <v>0.21</v>
      </c>
      <c r="C10888" s="205" t="s">
        <v>10708</v>
      </c>
      <c r="D10888" s="1209"/>
      <c r="E10888" s="985" t="s">
        <v>10273</v>
      </c>
      <c r="F10888" s="3"/>
      <c r="O10888"/>
      <c r="P10888"/>
      <c r="Q10888"/>
      <c r="U10888" s="969"/>
      <c r="V10888" s="38"/>
      <c r="W10888" s="38"/>
    </row>
    <row r="10889" spans="1:23" x14ac:dyDescent="0.35">
      <c r="A10889" s="960">
        <v>72100</v>
      </c>
      <c r="B10889" s="1056">
        <v>0.21</v>
      </c>
      <c r="C10889" s="205" t="s">
        <v>10709</v>
      </c>
      <c r="D10889" s="1116"/>
      <c r="E10889" s="985" t="s">
        <v>10273</v>
      </c>
      <c r="F10889" s="3"/>
      <c r="O10889"/>
      <c r="P10889"/>
      <c r="Q10889"/>
      <c r="U10889" s="969"/>
      <c r="V10889" s="38"/>
      <c r="W10889" s="38"/>
    </row>
    <row r="10890" spans="1:23" x14ac:dyDescent="0.35">
      <c r="A10890" s="960">
        <v>72100</v>
      </c>
      <c r="B10890" s="1056">
        <v>0.21</v>
      </c>
      <c r="C10890" s="205" t="s">
        <v>10710</v>
      </c>
      <c r="D10890" s="1116"/>
      <c r="E10890" s="985" t="s">
        <v>10273</v>
      </c>
      <c r="F10890" s="3"/>
      <c r="O10890"/>
      <c r="P10890"/>
      <c r="Q10890"/>
      <c r="U10890" s="969"/>
      <c r="V10890" s="38"/>
      <c r="W10890" s="38"/>
    </row>
    <row r="10891" spans="1:23" x14ac:dyDescent="0.35">
      <c r="A10891" s="960">
        <v>72100</v>
      </c>
      <c r="B10891" s="1056">
        <v>0.21</v>
      </c>
      <c r="C10891" s="960" t="s">
        <v>10711</v>
      </c>
      <c r="D10891" s="1"/>
      <c r="E10891" s="985" t="s">
        <v>10273</v>
      </c>
      <c r="F10891" s="3"/>
      <c r="O10891"/>
      <c r="P10891"/>
      <c r="Q10891"/>
      <c r="U10891" s="969"/>
      <c r="V10891" s="38"/>
      <c r="W10891" s="38"/>
    </row>
    <row r="10892" spans="1:23" x14ac:dyDescent="0.35">
      <c r="A10892" s="960">
        <v>72100</v>
      </c>
      <c r="B10892" s="1056">
        <v>0.21</v>
      </c>
      <c r="C10892" s="205" t="s">
        <v>10712</v>
      </c>
      <c r="D10892" s="1"/>
      <c r="E10892" s="985" t="s">
        <v>10273</v>
      </c>
      <c r="F10892" s="3"/>
      <c r="O10892"/>
      <c r="P10892"/>
      <c r="Q10892"/>
      <c r="U10892" s="969"/>
      <c r="V10892" s="38"/>
      <c r="W10892" s="38"/>
    </row>
    <row r="10893" spans="1:23" x14ac:dyDescent="0.35">
      <c r="A10893" s="960">
        <v>72100</v>
      </c>
      <c r="B10893" s="1056">
        <v>0.21</v>
      </c>
      <c r="C10893" s="205" t="s">
        <v>10713</v>
      </c>
      <c r="D10893" s="1"/>
      <c r="E10893" s="985" t="s">
        <v>10273</v>
      </c>
      <c r="F10893" s="3"/>
      <c r="O10893"/>
      <c r="P10893"/>
      <c r="Q10893"/>
      <c r="U10893" s="969"/>
      <c r="V10893" s="38"/>
      <c r="W10893" s="38"/>
    </row>
    <row r="10894" spans="1:23" x14ac:dyDescent="0.35">
      <c r="A10894" s="960">
        <v>72100</v>
      </c>
      <c r="B10894" s="1056">
        <v>0.21</v>
      </c>
      <c r="C10894" s="205" t="s">
        <v>10714</v>
      </c>
      <c r="D10894" s="1"/>
      <c r="E10894" s="985" t="s">
        <v>10273</v>
      </c>
      <c r="F10894" s="3"/>
      <c r="O10894"/>
      <c r="P10894"/>
      <c r="Q10894"/>
      <c r="U10894" s="969"/>
      <c r="V10894" s="38"/>
      <c r="W10894" s="38"/>
    </row>
    <row r="10895" spans="1:23" x14ac:dyDescent="0.35">
      <c r="A10895" s="960">
        <v>72100</v>
      </c>
      <c r="B10895" s="1056">
        <v>0.21</v>
      </c>
      <c r="C10895" s="205" t="s">
        <v>10715</v>
      </c>
      <c r="D10895" s="1"/>
      <c r="E10895" s="985" t="s">
        <v>10273</v>
      </c>
      <c r="F10895" s="3"/>
      <c r="O10895"/>
      <c r="P10895"/>
      <c r="Q10895"/>
      <c r="U10895" s="969"/>
      <c r="V10895" s="38"/>
      <c r="W10895" s="38"/>
    </row>
    <row r="10896" spans="1:23" x14ac:dyDescent="0.35">
      <c r="A10896" s="960">
        <v>72100</v>
      </c>
      <c r="B10896" s="1056">
        <v>0.21</v>
      </c>
      <c r="C10896" s="205" t="s">
        <v>10716</v>
      </c>
      <c r="D10896" s="1"/>
      <c r="E10896" s="985" t="s">
        <v>10273</v>
      </c>
      <c r="F10896" s="3"/>
      <c r="O10896"/>
      <c r="P10896"/>
      <c r="Q10896"/>
      <c r="U10896" s="969"/>
      <c r="V10896" s="38"/>
      <c r="W10896" s="38"/>
    </row>
    <row r="10897" spans="1:23" x14ac:dyDescent="0.35">
      <c r="A10897" s="960">
        <v>72100</v>
      </c>
      <c r="B10897" s="1056">
        <v>0.21</v>
      </c>
      <c r="C10897" s="205" t="s">
        <v>10717</v>
      </c>
      <c r="D10897" s="1"/>
      <c r="E10897" s="985" t="s">
        <v>10273</v>
      </c>
      <c r="F10897" s="3"/>
      <c r="O10897"/>
      <c r="P10897"/>
      <c r="Q10897"/>
      <c r="U10897" s="969"/>
      <c r="V10897" s="38"/>
      <c r="W10897" s="38"/>
    </row>
    <row r="10898" spans="1:23" x14ac:dyDescent="0.35">
      <c r="A10898" s="960">
        <v>72100</v>
      </c>
      <c r="B10898" s="1056">
        <v>0.21</v>
      </c>
      <c r="C10898" s="205" t="s">
        <v>10718</v>
      </c>
      <c r="D10898" s="1"/>
      <c r="E10898" s="985" t="s">
        <v>10273</v>
      </c>
      <c r="F10898" s="3"/>
      <c r="O10898"/>
      <c r="P10898"/>
      <c r="Q10898"/>
      <c r="U10898" s="969"/>
      <c r="V10898" s="38"/>
      <c r="W10898" s="38"/>
    </row>
    <row r="10899" spans="1:23" x14ac:dyDescent="0.35">
      <c r="A10899" s="960">
        <v>72100</v>
      </c>
      <c r="B10899" s="1056">
        <v>0.21</v>
      </c>
      <c r="C10899" s="205" t="s">
        <v>10719</v>
      </c>
      <c r="D10899" s="1"/>
      <c r="E10899" s="985" t="s">
        <v>10273</v>
      </c>
      <c r="F10899" s="3"/>
      <c r="O10899"/>
      <c r="P10899"/>
      <c r="Q10899"/>
      <c r="U10899" s="969"/>
      <c r="V10899" s="38"/>
      <c r="W10899" s="38"/>
    </row>
    <row r="10900" spans="1:23" x14ac:dyDescent="0.35">
      <c r="A10900" s="960">
        <v>72100</v>
      </c>
      <c r="B10900" s="1056">
        <v>0.21</v>
      </c>
      <c r="C10900" s="204" t="s">
        <v>10720</v>
      </c>
      <c r="D10900" s="1"/>
      <c r="E10900" s="985" t="s">
        <v>10273</v>
      </c>
      <c r="F10900" s="3"/>
      <c r="O10900"/>
      <c r="P10900"/>
      <c r="Q10900"/>
      <c r="U10900" s="969"/>
      <c r="V10900" s="38"/>
      <c r="W10900" s="38"/>
    </row>
    <row r="10901" spans="1:23" x14ac:dyDescent="0.35">
      <c r="A10901" s="960">
        <v>72100</v>
      </c>
      <c r="B10901" s="1056">
        <v>0.21</v>
      </c>
      <c r="C10901" s="960" t="s">
        <v>10721</v>
      </c>
      <c r="D10901" s="1"/>
      <c r="E10901" s="985" t="s">
        <v>10273</v>
      </c>
      <c r="F10901" s="3"/>
      <c r="O10901"/>
      <c r="P10901"/>
      <c r="Q10901"/>
      <c r="U10901" s="969"/>
      <c r="V10901" s="38"/>
      <c r="W10901" s="38"/>
    </row>
    <row r="10902" spans="1:23" x14ac:dyDescent="0.35">
      <c r="A10902" s="960">
        <v>72100</v>
      </c>
      <c r="B10902" s="1056">
        <v>0.21</v>
      </c>
      <c r="C10902" s="205" t="s">
        <v>10722</v>
      </c>
      <c r="D10902" s="1"/>
      <c r="E10902" s="985" t="s">
        <v>10273</v>
      </c>
      <c r="F10902" s="3"/>
      <c r="O10902"/>
      <c r="P10902"/>
      <c r="Q10902"/>
      <c r="U10902" s="969"/>
      <c r="V10902" s="38"/>
      <c r="W10902" s="38"/>
    </row>
    <row r="10903" spans="1:23" x14ac:dyDescent="0.35">
      <c r="A10903" s="960">
        <v>72100</v>
      </c>
      <c r="B10903" s="1056">
        <v>0.21</v>
      </c>
      <c r="C10903" s="205" t="s">
        <v>10723</v>
      </c>
      <c r="D10903" s="1"/>
      <c r="E10903" s="985" t="s">
        <v>10273</v>
      </c>
      <c r="F10903" s="3"/>
      <c r="O10903"/>
      <c r="P10903"/>
      <c r="Q10903"/>
      <c r="U10903" s="969"/>
      <c r="V10903" s="38"/>
      <c r="W10903" s="38"/>
    </row>
    <row r="10904" spans="1:23" x14ac:dyDescent="0.35">
      <c r="A10904" s="960">
        <v>72100</v>
      </c>
      <c r="B10904" s="1056">
        <v>0.21</v>
      </c>
      <c r="C10904" s="205" t="s">
        <v>10724</v>
      </c>
      <c r="D10904" s="1"/>
      <c r="E10904" s="985" t="s">
        <v>10273</v>
      </c>
      <c r="F10904" s="3"/>
      <c r="O10904"/>
      <c r="P10904"/>
      <c r="Q10904"/>
      <c r="U10904" s="969"/>
      <c r="V10904" s="38"/>
      <c r="W10904" s="38"/>
    </row>
    <row r="10905" spans="1:23" x14ac:dyDescent="0.35">
      <c r="A10905" s="960">
        <v>72100</v>
      </c>
      <c r="B10905" s="1056">
        <v>0.21</v>
      </c>
      <c r="C10905" s="205" t="s">
        <v>10725</v>
      </c>
      <c r="D10905" s="1"/>
      <c r="E10905" s="985" t="s">
        <v>10273</v>
      </c>
      <c r="F10905" s="3"/>
      <c r="O10905"/>
      <c r="P10905"/>
      <c r="Q10905"/>
      <c r="U10905" s="969"/>
      <c r="V10905" s="38"/>
      <c r="W10905" s="38"/>
    </row>
    <row r="10906" spans="1:23" x14ac:dyDescent="0.35">
      <c r="A10906" s="960">
        <v>72100</v>
      </c>
      <c r="B10906" s="1056">
        <v>0.21</v>
      </c>
      <c r="C10906" s="960" t="s">
        <v>10726</v>
      </c>
      <c r="D10906" s="1"/>
      <c r="E10906" s="985" t="s">
        <v>10273</v>
      </c>
      <c r="F10906" s="3"/>
      <c r="O10906"/>
      <c r="P10906"/>
      <c r="Q10906"/>
      <c r="U10906" s="969"/>
      <c r="V10906" s="38"/>
      <c r="W10906" s="38"/>
    </row>
    <row r="10907" spans="1:23" x14ac:dyDescent="0.35">
      <c r="A10907" s="960">
        <v>72100</v>
      </c>
      <c r="B10907" s="1056">
        <v>0.21</v>
      </c>
      <c r="C10907" s="205" t="s">
        <v>10727</v>
      </c>
      <c r="D10907" s="1"/>
      <c r="E10907" s="985" t="s">
        <v>10273</v>
      </c>
      <c r="F10907" s="3"/>
      <c r="O10907"/>
      <c r="P10907"/>
      <c r="Q10907"/>
      <c r="U10907" s="969"/>
      <c r="V10907" s="38"/>
      <c r="W10907" s="38"/>
    </row>
    <row r="10908" spans="1:23" x14ac:dyDescent="0.35">
      <c r="A10908" s="960">
        <v>72100</v>
      </c>
      <c r="B10908" s="1056">
        <v>0.21</v>
      </c>
      <c r="C10908" s="960" t="s">
        <v>10728</v>
      </c>
      <c r="D10908" s="1"/>
      <c r="E10908" s="985" t="s">
        <v>10273</v>
      </c>
      <c r="F10908" s="3"/>
      <c r="O10908"/>
      <c r="P10908"/>
      <c r="Q10908"/>
      <c r="U10908" s="969"/>
      <c r="V10908" s="38"/>
      <c r="W10908" s="38"/>
    </row>
    <row r="10909" spans="1:23" x14ac:dyDescent="0.35">
      <c r="A10909" s="960">
        <v>72100</v>
      </c>
      <c r="B10909" s="1056">
        <v>0.21</v>
      </c>
      <c r="C10909" s="960" t="s">
        <v>10729</v>
      </c>
      <c r="D10909" s="1"/>
      <c r="E10909" s="985" t="s">
        <v>10273</v>
      </c>
      <c r="F10909" s="3"/>
      <c r="O10909"/>
      <c r="P10909"/>
      <c r="Q10909"/>
      <c r="U10909" s="969"/>
      <c r="V10909" s="38"/>
      <c r="W10909" s="38"/>
    </row>
    <row r="10910" spans="1:23" x14ac:dyDescent="0.35">
      <c r="A10910" s="960">
        <v>72100</v>
      </c>
      <c r="B10910" s="1056">
        <v>0.21</v>
      </c>
      <c r="C10910" s="960" t="s">
        <v>10730</v>
      </c>
      <c r="D10910" s="1"/>
      <c r="E10910" s="985" t="s">
        <v>10273</v>
      </c>
      <c r="F10910" s="3"/>
      <c r="O10910"/>
      <c r="P10910"/>
      <c r="Q10910"/>
      <c r="U10910" s="969"/>
      <c r="V10910" s="38"/>
      <c r="W10910" s="38"/>
    </row>
    <row r="10911" spans="1:23" x14ac:dyDescent="0.35">
      <c r="A10911" s="960">
        <v>72100</v>
      </c>
      <c r="B10911" s="1056">
        <v>0.21</v>
      </c>
      <c r="C10911" s="205" t="s">
        <v>10731</v>
      </c>
      <c r="D10911" s="1"/>
      <c r="E10911" s="985" t="s">
        <v>10273</v>
      </c>
      <c r="F10911" s="3"/>
      <c r="O10911"/>
      <c r="P10911"/>
      <c r="Q10911"/>
      <c r="U10911" s="969"/>
      <c r="V10911" s="38"/>
      <c r="W10911" s="38"/>
    </row>
    <row r="10912" spans="1:23" x14ac:dyDescent="0.35">
      <c r="A10912" s="960">
        <v>72110</v>
      </c>
      <c r="B10912" s="1056">
        <v>0.25</v>
      </c>
      <c r="C10912" s="205" t="s">
        <v>10779</v>
      </c>
      <c r="D10912" s="1"/>
      <c r="E10912" s="985" t="s">
        <v>10273</v>
      </c>
      <c r="F10912" s="3"/>
      <c r="O10912"/>
      <c r="P10912"/>
      <c r="Q10912"/>
      <c r="U10912" s="969"/>
      <c r="V10912" s="38"/>
      <c r="W10912" s="38"/>
    </row>
    <row r="10913" spans="1:23" x14ac:dyDescent="0.35">
      <c r="A10913" s="960">
        <v>72110</v>
      </c>
      <c r="B10913" s="1056">
        <v>0.25</v>
      </c>
      <c r="C10913" s="205" t="s">
        <v>10780</v>
      </c>
      <c r="D10913" s="1"/>
      <c r="E10913" s="985" t="s">
        <v>10273</v>
      </c>
      <c r="F10913" s="3"/>
      <c r="O10913"/>
      <c r="P10913"/>
      <c r="Q10913"/>
      <c r="U10913" s="969"/>
      <c r="V10913" s="38"/>
      <c r="W10913" s="38"/>
    </row>
    <row r="10914" spans="1:23" x14ac:dyDescent="0.35">
      <c r="A10914" s="960">
        <v>72110</v>
      </c>
      <c r="B10914" s="1056">
        <v>0.25</v>
      </c>
      <c r="C10914" s="205" t="s">
        <v>10781</v>
      </c>
      <c r="D10914" s="1"/>
      <c r="E10914" s="985" t="s">
        <v>10273</v>
      </c>
      <c r="F10914" s="3"/>
      <c r="O10914"/>
      <c r="P10914"/>
      <c r="Q10914"/>
      <c r="U10914" s="969"/>
      <c r="V10914" s="38"/>
      <c r="W10914" s="38"/>
    </row>
    <row r="10915" spans="1:23" x14ac:dyDescent="0.35">
      <c r="A10915" s="960">
        <v>72110</v>
      </c>
      <c r="B10915" s="1056">
        <v>0.25</v>
      </c>
      <c r="C10915" s="205" t="s">
        <v>10782</v>
      </c>
      <c r="D10915" s="1"/>
      <c r="E10915" s="985" t="s">
        <v>10273</v>
      </c>
      <c r="F10915" s="3"/>
      <c r="O10915"/>
      <c r="P10915"/>
      <c r="Q10915"/>
      <c r="U10915" s="969"/>
      <c r="V10915" s="38"/>
      <c r="W10915" s="38"/>
    </row>
    <row r="10916" spans="1:23" x14ac:dyDescent="0.35">
      <c r="A10916" s="960">
        <v>72110</v>
      </c>
      <c r="B10916" s="1056">
        <v>0.25</v>
      </c>
      <c r="C10916" s="205" t="s">
        <v>10783</v>
      </c>
      <c r="D10916" s="1"/>
      <c r="E10916" s="985" t="s">
        <v>10273</v>
      </c>
      <c r="F10916" s="3"/>
      <c r="O10916"/>
      <c r="P10916"/>
      <c r="Q10916"/>
      <c r="U10916" s="969"/>
      <c r="V10916" s="38"/>
      <c r="W10916" s="38"/>
    </row>
    <row r="10917" spans="1:23" x14ac:dyDescent="0.35">
      <c r="A10917" s="960">
        <v>72110</v>
      </c>
      <c r="B10917" s="1056">
        <v>0.25</v>
      </c>
      <c r="C10917" s="205" t="s">
        <v>10784</v>
      </c>
      <c r="D10917" s="1"/>
      <c r="E10917" s="985" t="s">
        <v>10273</v>
      </c>
      <c r="O10917"/>
      <c r="P10917"/>
      <c r="Q10917"/>
      <c r="U10917" s="969"/>
      <c r="V10917" s="38"/>
      <c r="W10917" s="38"/>
    </row>
    <row r="10918" spans="1:23" x14ac:dyDescent="0.35">
      <c r="A10918" s="960">
        <v>72110</v>
      </c>
      <c r="B10918" s="1056">
        <v>0.25</v>
      </c>
      <c r="C10918" s="960" t="s">
        <v>10785</v>
      </c>
      <c r="D10918" s="1"/>
      <c r="E10918" s="985" t="s">
        <v>10273</v>
      </c>
      <c r="F10918" s="3"/>
      <c r="O10918"/>
      <c r="P10918"/>
      <c r="Q10918"/>
      <c r="U10918" s="969"/>
      <c r="V10918" s="38"/>
      <c r="W10918" s="38"/>
    </row>
    <row r="10919" spans="1:23" x14ac:dyDescent="0.35">
      <c r="A10919" s="960">
        <v>72110</v>
      </c>
      <c r="B10919" s="1056">
        <v>0.25</v>
      </c>
      <c r="C10919" s="960" t="s">
        <v>10786</v>
      </c>
      <c r="D10919" s="1"/>
      <c r="E10919" s="985" t="s">
        <v>10273</v>
      </c>
      <c r="F10919" s="3"/>
      <c r="O10919"/>
      <c r="P10919"/>
      <c r="Q10919"/>
      <c r="U10919" s="969"/>
      <c r="V10919" s="38"/>
      <c r="W10919" s="38"/>
    </row>
    <row r="10920" spans="1:23" x14ac:dyDescent="0.35">
      <c r="A10920" s="960">
        <v>72110</v>
      </c>
      <c r="B10920" s="1056">
        <v>0.25</v>
      </c>
      <c r="C10920" s="205" t="s">
        <v>10787</v>
      </c>
      <c r="D10920" s="1"/>
      <c r="E10920" s="985" t="s">
        <v>10273</v>
      </c>
      <c r="F10920" s="3"/>
      <c r="O10920"/>
      <c r="P10920"/>
      <c r="Q10920"/>
      <c r="U10920" s="969"/>
      <c r="V10920" s="38"/>
      <c r="W10920" s="38"/>
    </row>
    <row r="10921" spans="1:23" x14ac:dyDescent="0.35">
      <c r="A10921" s="960">
        <v>72110</v>
      </c>
      <c r="B10921" s="1056">
        <v>0.25</v>
      </c>
      <c r="C10921" s="205" t="s">
        <v>10788</v>
      </c>
      <c r="D10921" s="1"/>
      <c r="E10921" s="985" t="s">
        <v>10273</v>
      </c>
      <c r="F10921" s="3"/>
      <c r="O10921"/>
      <c r="P10921"/>
      <c r="Q10921"/>
      <c r="U10921" s="969"/>
      <c r="V10921" s="38"/>
      <c r="W10921" s="38"/>
    </row>
    <row r="10922" spans="1:23" x14ac:dyDescent="0.35">
      <c r="A10922" s="960">
        <v>72110</v>
      </c>
      <c r="B10922" s="1056">
        <v>0.25</v>
      </c>
      <c r="C10922" s="205" t="s">
        <v>8035</v>
      </c>
      <c r="D10922" s="1"/>
      <c r="E10922" s="985" t="s">
        <v>10273</v>
      </c>
      <c r="F10922" s="3"/>
      <c r="O10922"/>
      <c r="P10922"/>
      <c r="Q10922"/>
      <c r="U10922" s="969"/>
      <c r="V10922" s="38"/>
      <c r="W10922" s="38"/>
    </row>
    <row r="10923" spans="1:23" x14ac:dyDescent="0.35">
      <c r="A10923" s="960">
        <v>72110</v>
      </c>
      <c r="B10923" s="1056">
        <v>0.25</v>
      </c>
      <c r="C10923" s="205" t="s">
        <v>10789</v>
      </c>
      <c r="D10923" s="1"/>
      <c r="E10923" s="985" t="s">
        <v>10273</v>
      </c>
      <c r="F10923" s="3"/>
      <c r="O10923"/>
      <c r="P10923"/>
      <c r="Q10923"/>
      <c r="U10923" s="969"/>
      <c r="V10923" s="38"/>
      <c r="W10923" s="38"/>
    </row>
    <row r="10924" spans="1:23" x14ac:dyDescent="0.35">
      <c r="A10924" s="960">
        <v>72110</v>
      </c>
      <c r="B10924" s="1056">
        <v>0.25</v>
      </c>
      <c r="C10924" s="960" t="s">
        <v>10790</v>
      </c>
      <c r="D10924" s="1"/>
      <c r="E10924" s="985" t="s">
        <v>10273</v>
      </c>
      <c r="F10924" s="3"/>
      <c r="O10924"/>
      <c r="P10924"/>
      <c r="Q10924"/>
      <c r="U10924" s="969"/>
      <c r="V10924" s="38"/>
      <c r="W10924" s="38"/>
    </row>
    <row r="10925" spans="1:23" x14ac:dyDescent="0.35">
      <c r="A10925" s="960">
        <v>72110</v>
      </c>
      <c r="B10925" s="1056">
        <v>0.25</v>
      </c>
      <c r="C10925" s="960" t="s">
        <v>10791</v>
      </c>
      <c r="D10925" s="1"/>
      <c r="E10925" s="985" t="s">
        <v>10273</v>
      </c>
      <c r="F10925" s="3"/>
      <c r="O10925"/>
      <c r="P10925"/>
      <c r="Q10925"/>
      <c r="U10925" s="969"/>
      <c r="V10925" s="38"/>
      <c r="W10925" s="38"/>
    </row>
    <row r="10926" spans="1:23" x14ac:dyDescent="0.35">
      <c r="A10926" s="960">
        <v>72110</v>
      </c>
      <c r="B10926" s="1056">
        <v>0.25</v>
      </c>
      <c r="C10926" s="204" t="s">
        <v>10792</v>
      </c>
      <c r="D10926" s="1"/>
      <c r="E10926" s="985" t="s">
        <v>10273</v>
      </c>
      <c r="F10926" s="3"/>
      <c r="O10926"/>
      <c r="P10926"/>
      <c r="Q10926"/>
      <c r="U10926" s="969"/>
      <c r="V10926" s="38"/>
      <c r="W10926" s="38"/>
    </row>
    <row r="10927" spans="1:23" x14ac:dyDescent="0.35">
      <c r="A10927" s="960">
        <v>72110</v>
      </c>
      <c r="B10927" s="1056">
        <v>0.25</v>
      </c>
      <c r="C10927" s="204" t="s">
        <v>10793</v>
      </c>
      <c r="D10927" s="1"/>
      <c r="E10927" s="985" t="s">
        <v>10273</v>
      </c>
      <c r="F10927" s="3"/>
      <c r="O10927"/>
      <c r="P10927"/>
      <c r="Q10927"/>
      <c r="U10927" s="969"/>
      <c r="V10927" s="38"/>
      <c r="W10927" s="38"/>
    </row>
    <row r="10928" spans="1:23" x14ac:dyDescent="0.35">
      <c r="A10928" s="960">
        <v>72110</v>
      </c>
      <c r="B10928" s="1056">
        <v>0.25</v>
      </c>
      <c r="C10928" s="205" t="s">
        <v>10794</v>
      </c>
      <c r="D10928" s="1"/>
      <c r="E10928" s="985" t="s">
        <v>10273</v>
      </c>
      <c r="F10928" s="3"/>
      <c r="O10928"/>
      <c r="P10928"/>
      <c r="Q10928"/>
      <c r="U10928" s="969"/>
      <c r="V10928" s="38"/>
      <c r="W10928" s="38"/>
    </row>
    <row r="10929" spans="1:23" x14ac:dyDescent="0.35">
      <c r="A10929" s="960">
        <v>72110</v>
      </c>
      <c r="B10929" s="1056">
        <v>0.25</v>
      </c>
      <c r="C10929" s="205" t="s">
        <v>10795</v>
      </c>
      <c r="D10929" s="1"/>
      <c r="E10929" s="985" t="s">
        <v>10273</v>
      </c>
      <c r="F10929" s="3"/>
      <c r="O10929"/>
      <c r="P10929"/>
      <c r="Q10929"/>
      <c r="U10929" s="969"/>
      <c r="V10929" s="38"/>
      <c r="W10929" s="38"/>
    </row>
    <row r="10930" spans="1:23" x14ac:dyDescent="0.35">
      <c r="A10930" s="960">
        <v>72110</v>
      </c>
      <c r="B10930" s="1056">
        <v>0.25</v>
      </c>
      <c r="C10930" s="204" t="s">
        <v>10796</v>
      </c>
      <c r="D10930" s="1"/>
      <c r="E10930" s="985" t="s">
        <v>10273</v>
      </c>
      <c r="F10930" s="3"/>
      <c r="O10930"/>
      <c r="P10930"/>
      <c r="Q10930"/>
      <c r="U10930" s="969"/>
      <c r="V10930" s="38"/>
      <c r="W10930" s="38"/>
    </row>
    <row r="10931" spans="1:23" x14ac:dyDescent="0.35">
      <c r="A10931" s="960">
        <v>72110</v>
      </c>
      <c r="B10931" s="1056">
        <v>0.25</v>
      </c>
      <c r="C10931" s="960" t="s">
        <v>10797</v>
      </c>
      <c r="D10931" s="1"/>
      <c r="E10931" s="985" t="s">
        <v>10273</v>
      </c>
      <c r="F10931" s="1126"/>
      <c r="O10931"/>
      <c r="P10931"/>
      <c r="Q10931"/>
      <c r="U10931" s="969"/>
      <c r="V10931" s="38"/>
      <c r="W10931" s="38"/>
    </row>
    <row r="10932" spans="1:23" x14ac:dyDescent="0.35">
      <c r="A10932" s="960">
        <v>72110</v>
      </c>
      <c r="B10932" s="1056">
        <v>0.25</v>
      </c>
      <c r="C10932" s="205" t="s">
        <v>10798</v>
      </c>
      <c r="D10932" s="1"/>
      <c r="E10932" s="985" t="s">
        <v>10273</v>
      </c>
      <c r="F10932" s="3"/>
      <c r="O10932"/>
      <c r="P10932"/>
      <c r="Q10932"/>
      <c r="U10932" s="969"/>
      <c r="V10932" s="38"/>
      <c r="W10932" s="38"/>
    </row>
    <row r="10933" spans="1:23" x14ac:dyDescent="0.35">
      <c r="A10933" s="960">
        <v>72110</v>
      </c>
      <c r="B10933" s="1056">
        <v>0.25</v>
      </c>
      <c r="C10933" s="205" t="s">
        <v>10799</v>
      </c>
      <c r="D10933" s="1"/>
      <c r="E10933" s="985" t="s">
        <v>10273</v>
      </c>
      <c r="F10933" s="3"/>
      <c r="O10933"/>
      <c r="P10933"/>
      <c r="Q10933"/>
      <c r="U10933" s="969"/>
      <c r="V10933" s="38"/>
      <c r="W10933" s="38"/>
    </row>
    <row r="10934" spans="1:23" x14ac:dyDescent="0.35">
      <c r="A10934" s="960">
        <v>72110</v>
      </c>
      <c r="B10934" s="1056">
        <v>0.25</v>
      </c>
      <c r="C10934" s="205" t="s">
        <v>10800</v>
      </c>
      <c r="D10934" s="1"/>
      <c r="E10934" s="985" t="s">
        <v>10273</v>
      </c>
      <c r="F10934" s="3"/>
      <c r="O10934"/>
      <c r="P10934"/>
      <c r="Q10934"/>
      <c r="U10934" s="969"/>
      <c r="V10934" s="38"/>
      <c r="W10934" s="38"/>
    </row>
    <row r="10935" spans="1:23" x14ac:dyDescent="0.35">
      <c r="A10935" s="960">
        <v>72110</v>
      </c>
      <c r="B10935" s="1056">
        <v>0.25</v>
      </c>
      <c r="C10935" s="205" t="s">
        <v>10801</v>
      </c>
      <c r="D10935" s="1"/>
      <c r="E10935" s="985" t="s">
        <v>10273</v>
      </c>
      <c r="F10935" s="3"/>
      <c r="O10935"/>
      <c r="P10935"/>
      <c r="Q10935"/>
      <c r="U10935" s="969"/>
      <c r="V10935" s="38"/>
      <c r="W10935" s="38"/>
    </row>
    <row r="10936" spans="1:23" x14ac:dyDescent="0.35">
      <c r="A10936" s="960">
        <v>72110</v>
      </c>
      <c r="B10936" s="1056">
        <v>0.25</v>
      </c>
      <c r="C10936" s="205" t="s">
        <v>10802</v>
      </c>
      <c r="D10936" s="1"/>
      <c r="E10936" s="985" t="s">
        <v>10273</v>
      </c>
      <c r="F10936" s="3"/>
      <c r="O10936"/>
      <c r="P10936"/>
      <c r="Q10936"/>
      <c r="U10936" s="969"/>
      <c r="V10936" s="38"/>
      <c r="W10936" s="38"/>
    </row>
    <row r="10937" spans="1:23" x14ac:dyDescent="0.35">
      <c r="A10937" s="960">
        <v>72110</v>
      </c>
      <c r="B10937" s="1056">
        <v>0.25</v>
      </c>
      <c r="C10937" s="204" t="s">
        <v>10803</v>
      </c>
      <c r="D10937" s="1"/>
      <c r="E10937" s="985" t="s">
        <v>10273</v>
      </c>
      <c r="F10937" s="3"/>
      <c r="O10937"/>
      <c r="P10937"/>
      <c r="Q10937"/>
      <c r="U10937" s="969"/>
      <c r="V10937" s="38"/>
      <c r="W10937" s="38"/>
    </row>
    <row r="10938" spans="1:23" x14ac:dyDescent="0.35">
      <c r="A10938" s="960">
        <v>72110</v>
      </c>
      <c r="B10938" s="1056">
        <v>0.25</v>
      </c>
      <c r="C10938" s="205" t="s">
        <v>10804</v>
      </c>
      <c r="D10938" s="1"/>
      <c r="E10938" s="985" t="s">
        <v>10273</v>
      </c>
      <c r="F10938" s="3"/>
      <c r="O10938"/>
      <c r="P10938"/>
      <c r="Q10938"/>
      <c r="U10938" s="969"/>
      <c r="V10938" s="38"/>
      <c r="W10938" s="38"/>
    </row>
    <row r="10939" spans="1:23" x14ac:dyDescent="0.35">
      <c r="A10939" s="960">
        <v>72110</v>
      </c>
      <c r="B10939" s="1056">
        <v>0.25</v>
      </c>
      <c r="C10939" s="960" t="s">
        <v>10804</v>
      </c>
      <c r="D10939" s="1"/>
      <c r="E10939" s="985" t="s">
        <v>10273</v>
      </c>
      <c r="F10939" s="3"/>
      <c r="O10939"/>
      <c r="P10939"/>
      <c r="Q10939"/>
      <c r="U10939" s="969"/>
      <c r="V10939" s="38"/>
      <c r="W10939" s="38"/>
    </row>
    <row r="10940" spans="1:23" x14ac:dyDescent="0.35">
      <c r="A10940" s="960">
        <v>72110</v>
      </c>
      <c r="B10940" s="1056">
        <v>0.25</v>
      </c>
      <c r="C10940" s="205" t="s">
        <v>10805</v>
      </c>
      <c r="D10940" s="1"/>
      <c r="E10940" s="985" t="s">
        <v>10273</v>
      </c>
      <c r="F10940" s="3"/>
      <c r="O10940"/>
      <c r="P10940"/>
      <c r="Q10940"/>
      <c r="U10940" s="969"/>
      <c r="V10940" s="38"/>
      <c r="W10940" s="38"/>
    </row>
    <row r="10941" spans="1:23" x14ac:dyDescent="0.35">
      <c r="A10941" s="960">
        <v>72114</v>
      </c>
      <c r="B10941" s="1056">
        <v>0.28999999999999998</v>
      </c>
      <c r="C10941" s="205" t="s">
        <v>10847</v>
      </c>
      <c r="D10941" s="1"/>
      <c r="E10941" s="985" t="s">
        <v>10273</v>
      </c>
      <c r="F10941" s="3"/>
      <c r="O10941"/>
      <c r="P10941"/>
      <c r="Q10941"/>
      <c r="U10941" s="969"/>
      <c r="V10941" s="38"/>
      <c r="W10941" s="38"/>
    </row>
    <row r="10942" spans="1:23" x14ac:dyDescent="0.35">
      <c r="A10942" s="960">
        <v>72114</v>
      </c>
      <c r="B10942" s="1056">
        <v>0.28999999999999998</v>
      </c>
      <c r="C10942" s="205" t="s">
        <v>10847</v>
      </c>
      <c r="D10942" s="1"/>
      <c r="E10942" s="985" t="s">
        <v>10273</v>
      </c>
      <c r="F10942" s="3"/>
      <c r="O10942"/>
      <c r="P10942"/>
      <c r="Q10942"/>
      <c r="U10942" s="969"/>
      <c r="V10942" s="38"/>
      <c r="W10942" s="38"/>
    </row>
    <row r="10943" spans="1:23" x14ac:dyDescent="0.35">
      <c r="A10943" s="960">
        <v>72114</v>
      </c>
      <c r="B10943" s="1056">
        <v>0.28999999999999998</v>
      </c>
      <c r="C10943" s="960" t="s">
        <v>10848</v>
      </c>
      <c r="D10943" s="1"/>
      <c r="E10943" s="985" t="s">
        <v>10273</v>
      </c>
      <c r="F10943" s="3"/>
      <c r="O10943"/>
      <c r="P10943"/>
      <c r="Q10943"/>
      <c r="U10943" s="969"/>
      <c r="V10943" s="38"/>
      <c r="W10943" s="38"/>
    </row>
    <row r="10944" spans="1:23" x14ac:dyDescent="0.35">
      <c r="A10944" s="960">
        <v>72114</v>
      </c>
      <c r="B10944" s="1056">
        <v>0.28999999999999998</v>
      </c>
      <c r="C10944" s="205" t="s">
        <v>10849</v>
      </c>
      <c r="E10944" s="985" t="s">
        <v>10273</v>
      </c>
      <c r="F10944" s="3"/>
      <c r="O10944"/>
      <c r="P10944"/>
      <c r="Q10944"/>
      <c r="U10944" s="969"/>
      <c r="V10944" s="38"/>
      <c r="W10944" s="38"/>
    </row>
    <row r="10945" spans="1:23" x14ac:dyDescent="0.35">
      <c r="A10945" s="960">
        <v>72114</v>
      </c>
      <c r="B10945" s="1056">
        <v>0.28999999999999998</v>
      </c>
      <c r="C10945" s="205" t="s">
        <v>10850</v>
      </c>
      <c r="D10945" s="1"/>
      <c r="E10945" s="985" t="s">
        <v>10273</v>
      </c>
      <c r="F10945" s="3"/>
      <c r="O10945"/>
      <c r="P10945"/>
      <c r="Q10945"/>
      <c r="U10945" s="969"/>
      <c r="V10945" s="38"/>
      <c r="W10945" s="38"/>
    </row>
    <row r="10946" spans="1:23" x14ac:dyDescent="0.35">
      <c r="A10946" s="960">
        <v>72114</v>
      </c>
      <c r="B10946" s="1056">
        <v>0.28999999999999998</v>
      </c>
      <c r="C10946" s="205" t="s">
        <v>10851</v>
      </c>
      <c r="D10946" s="1"/>
      <c r="E10946" s="985" t="s">
        <v>10273</v>
      </c>
      <c r="F10946" s="3"/>
      <c r="O10946"/>
      <c r="P10946"/>
      <c r="Q10946"/>
      <c r="U10946" s="969"/>
      <c r="V10946" s="38"/>
      <c r="W10946" s="38"/>
    </row>
    <row r="10947" spans="1:23" x14ac:dyDescent="0.35">
      <c r="A10947" s="960">
        <v>72114</v>
      </c>
      <c r="B10947" s="1056">
        <v>0.28999999999999998</v>
      </c>
      <c r="C10947" s="205" t="s">
        <v>10852</v>
      </c>
      <c r="D10947" s="1"/>
      <c r="E10947" s="985" t="s">
        <v>10273</v>
      </c>
      <c r="F10947" s="3"/>
      <c r="O10947"/>
      <c r="P10947"/>
      <c r="Q10947"/>
      <c r="U10947" s="969"/>
      <c r="V10947" s="38"/>
      <c r="W10947" s="38"/>
    </row>
    <row r="10948" spans="1:23" x14ac:dyDescent="0.35">
      <c r="A10948" s="960">
        <v>72114</v>
      </c>
      <c r="B10948" s="1056">
        <v>0.28999999999999998</v>
      </c>
      <c r="C10948" s="205" t="s">
        <v>10853</v>
      </c>
      <c r="D10948" s="1"/>
      <c r="E10948" s="985" t="s">
        <v>10273</v>
      </c>
      <c r="F10948" s="3"/>
      <c r="O10948"/>
      <c r="P10948"/>
      <c r="Q10948"/>
      <c r="U10948" s="969"/>
      <c r="V10948" s="38"/>
      <c r="W10948" s="38"/>
    </row>
    <row r="10949" spans="1:23" x14ac:dyDescent="0.35">
      <c r="A10949" s="960">
        <v>72114</v>
      </c>
      <c r="B10949" s="1056">
        <v>0.28999999999999998</v>
      </c>
      <c r="C10949" s="205" t="s">
        <v>10854</v>
      </c>
      <c r="D10949" s="1"/>
      <c r="E10949" s="985" t="s">
        <v>10273</v>
      </c>
      <c r="F10949" s="1128"/>
      <c r="O10949"/>
      <c r="P10949"/>
      <c r="Q10949"/>
      <c r="U10949" s="969"/>
      <c r="V10949" s="38"/>
      <c r="W10949" s="38"/>
    </row>
    <row r="10950" spans="1:23" x14ac:dyDescent="0.35">
      <c r="A10950" s="960">
        <v>72114</v>
      </c>
      <c r="B10950" s="1056">
        <v>0.28999999999999998</v>
      </c>
      <c r="C10950" s="205" t="s">
        <v>10855</v>
      </c>
      <c r="D10950" s="1"/>
      <c r="E10950" s="985" t="s">
        <v>10273</v>
      </c>
      <c r="F10950" s="3"/>
      <c r="O10950"/>
      <c r="P10950"/>
      <c r="Q10950"/>
      <c r="U10950" s="969"/>
      <c r="V10950" s="38"/>
      <c r="W10950" s="38"/>
    </row>
    <row r="10951" spans="1:23" x14ac:dyDescent="0.35">
      <c r="A10951" s="960">
        <v>72114</v>
      </c>
      <c r="B10951" s="1056">
        <v>0.28999999999999998</v>
      </c>
      <c r="C10951" s="205" t="s">
        <v>10856</v>
      </c>
      <c r="D10951" s="1"/>
      <c r="E10951" s="985" t="s">
        <v>10273</v>
      </c>
      <c r="F10951" s="3"/>
      <c r="O10951"/>
      <c r="P10951"/>
      <c r="Q10951"/>
      <c r="U10951" s="969"/>
      <c r="V10951" s="38"/>
      <c r="W10951" s="38"/>
    </row>
    <row r="10952" spans="1:23" x14ac:dyDescent="0.35">
      <c r="A10952" s="960">
        <v>72114</v>
      </c>
      <c r="B10952" s="1056">
        <v>0.28999999999999998</v>
      </c>
      <c r="C10952" s="205" t="s">
        <v>10857</v>
      </c>
      <c r="D10952" s="1"/>
      <c r="E10952" s="985" t="s">
        <v>10273</v>
      </c>
      <c r="F10952" s="3"/>
      <c r="O10952"/>
      <c r="P10952"/>
      <c r="Q10952"/>
      <c r="U10952" s="969"/>
      <c r="V10952" s="38"/>
      <c r="W10952" s="38"/>
    </row>
    <row r="10953" spans="1:23" x14ac:dyDescent="0.35">
      <c r="A10953" s="960">
        <v>72125</v>
      </c>
      <c r="B10953" s="1056">
        <v>0.98</v>
      </c>
      <c r="C10953" s="205" t="s">
        <v>10952</v>
      </c>
      <c r="D10953" s="38"/>
      <c r="E10953" s="985" t="s">
        <v>10273</v>
      </c>
      <c r="F10953" s="1126"/>
      <c r="O10953"/>
      <c r="P10953"/>
      <c r="Q10953"/>
      <c r="U10953" s="969"/>
      <c r="V10953" s="38"/>
      <c r="W10953" s="38"/>
    </row>
    <row r="10954" spans="1:23" x14ac:dyDescent="0.35">
      <c r="A10954" s="960">
        <v>72125</v>
      </c>
      <c r="B10954" s="1056">
        <v>0.98</v>
      </c>
      <c r="C10954" s="205" t="s">
        <v>10953</v>
      </c>
      <c r="D10954" s="38"/>
      <c r="E10954" s="985" t="s">
        <v>10273</v>
      </c>
      <c r="F10954" s="3"/>
      <c r="O10954"/>
      <c r="P10954"/>
      <c r="Q10954"/>
      <c r="U10954" s="969"/>
      <c r="V10954" s="38"/>
      <c r="W10954" s="38"/>
    </row>
    <row r="10955" spans="1:23" x14ac:dyDescent="0.35">
      <c r="A10955" s="960">
        <v>72125</v>
      </c>
      <c r="B10955" s="1056">
        <v>0.98</v>
      </c>
      <c r="C10955" s="205" t="s">
        <v>6037</v>
      </c>
      <c r="D10955" s="38"/>
      <c r="E10955" s="985" t="s">
        <v>10273</v>
      </c>
      <c r="F10955" s="3"/>
      <c r="O10955"/>
      <c r="P10955"/>
      <c r="Q10955"/>
      <c r="U10955" s="969"/>
      <c r="V10955" s="38"/>
      <c r="W10955" s="38"/>
    </row>
    <row r="10956" spans="1:23" x14ac:dyDescent="0.35">
      <c r="A10956" s="960">
        <v>72125</v>
      </c>
      <c r="B10956" s="1056">
        <v>0.98</v>
      </c>
      <c r="C10956" s="205" t="s">
        <v>10954</v>
      </c>
      <c r="D10956" s="38"/>
      <c r="E10956" s="985" t="s">
        <v>10273</v>
      </c>
      <c r="F10956" s="3"/>
      <c r="O10956"/>
      <c r="P10956"/>
      <c r="Q10956"/>
      <c r="U10956" s="969"/>
      <c r="V10956" s="38"/>
      <c r="W10956" s="38"/>
    </row>
    <row r="10957" spans="1:23" x14ac:dyDescent="0.35">
      <c r="A10957" s="960">
        <v>72125</v>
      </c>
      <c r="B10957" s="1056">
        <v>0.98</v>
      </c>
      <c r="C10957" s="205" t="s">
        <v>10954</v>
      </c>
      <c r="D10957" s="38"/>
      <c r="E10957" s="985" t="s">
        <v>10273</v>
      </c>
      <c r="F10957" s="3"/>
      <c r="O10957"/>
      <c r="P10957"/>
      <c r="Q10957"/>
      <c r="U10957" s="969"/>
      <c r="V10957" s="38"/>
      <c r="W10957" s="38"/>
    </row>
    <row r="10958" spans="1:23" x14ac:dyDescent="0.35">
      <c r="A10958" s="960">
        <v>72125</v>
      </c>
      <c r="B10958" s="1056">
        <v>0.98</v>
      </c>
      <c r="C10958" s="205" t="s">
        <v>10955</v>
      </c>
      <c r="D10958" s="1"/>
      <c r="E10958" s="985" t="s">
        <v>10273</v>
      </c>
      <c r="F10958" s="3"/>
      <c r="O10958"/>
      <c r="P10958"/>
      <c r="Q10958"/>
      <c r="U10958" s="969"/>
      <c r="V10958" s="38"/>
      <c r="W10958" s="38"/>
    </row>
    <row r="10959" spans="1:23" x14ac:dyDescent="0.35">
      <c r="A10959" s="960">
        <v>72125</v>
      </c>
      <c r="B10959" s="1056">
        <v>0.98</v>
      </c>
      <c r="C10959" s="205" t="s">
        <v>10956</v>
      </c>
      <c r="D10959" s="1"/>
      <c r="E10959" s="985" t="s">
        <v>10273</v>
      </c>
      <c r="F10959" s="3"/>
      <c r="O10959"/>
      <c r="P10959"/>
      <c r="Q10959"/>
      <c r="U10959" s="969"/>
      <c r="V10959" s="38"/>
      <c r="W10959" s="38"/>
    </row>
    <row r="10960" spans="1:23" x14ac:dyDescent="0.35">
      <c r="A10960" s="960">
        <v>72125</v>
      </c>
      <c r="B10960" s="1056">
        <v>0.98</v>
      </c>
      <c r="C10960" s="205" t="s">
        <v>10957</v>
      </c>
      <c r="D10960" s="1"/>
      <c r="E10960" s="985" t="s">
        <v>10273</v>
      </c>
      <c r="F10960" s="3"/>
      <c r="O10960"/>
      <c r="P10960"/>
      <c r="Q10960"/>
      <c r="U10960" s="969"/>
      <c r="V10960" s="38"/>
      <c r="W10960" s="38"/>
    </row>
    <row r="10961" spans="1:23" x14ac:dyDescent="0.35">
      <c r="A10961" s="960">
        <v>72125</v>
      </c>
      <c r="B10961" s="1056">
        <v>0.98</v>
      </c>
      <c r="C10961" s="960" t="s">
        <v>10958</v>
      </c>
      <c r="D10961" s="1"/>
      <c r="E10961" s="985" t="s">
        <v>10273</v>
      </c>
      <c r="F10961" s="3"/>
      <c r="O10961"/>
      <c r="P10961"/>
      <c r="Q10961"/>
      <c r="U10961" s="969"/>
      <c r="V10961" s="38"/>
      <c r="W10961" s="38"/>
    </row>
    <row r="10962" spans="1:23" x14ac:dyDescent="0.35">
      <c r="A10962" s="960">
        <v>72125</v>
      </c>
      <c r="B10962" s="1056">
        <v>0.98</v>
      </c>
      <c r="C10962" s="960" t="s">
        <v>10959</v>
      </c>
      <c r="D10962" s="1"/>
      <c r="E10962" s="985" t="s">
        <v>10273</v>
      </c>
      <c r="F10962" s="3"/>
      <c r="O10962"/>
      <c r="P10962"/>
      <c r="Q10962"/>
      <c r="U10962" s="969"/>
      <c r="V10962" s="38"/>
      <c r="W10962" s="38"/>
    </row>
    <row r="10963" spans="1:23" x14ac:dyDescent="0.35">
      <c r="A10963" s="960">
        <v>72125</v>
      </c>
      <c r="B10963" s="1056">
        <v>0.98</v>
      </c>
      <c r="C10963" s="205" t="s">
        <v>10960</v>
      </c>
      <c r="D10963" s="1"/>
      <c r="E10963" s="985" t="s">
        <v>10273</v>
      </c>
      <c r="F10963" s="3"/>
      <c r="O10963"/>
      <c r="P10963"/>
      <c r="Q10963"/>
      <c r="U10963" s="969"/>
      <c r="V10963" s="38"/>
      <c r="W10963" s="38"/>
    </row>
    <row r="10964" spans="1:23" x14ac:dyDescent="0.35">
      <c r="A10964" s="960">
        <v>72125</v>
      </c>
      <c r="B10964" s="1056">
        <v>0.98</v>
      </c>
      <c r="C10964" s="205" t="s">
        <v>10961</v>
      </c>
      <c r="D10964" s="1"/>
      <c r="E10964" s="985" t="s">
        <v>10273</v>
      </c>
      <c r="F10964" s="3"/>
      <c r="O10964"/>
      <c r="P10964"/>
      <c r="Q10964"/>
      <c r="U10964" s="969"/>
      <c r="V10964" s="38"/>
      <c r="W10964" s="38"/>
    </row>
    <row r="10965" spans="1:23" x14ac:dyDescent="0.35">
      <c r="A10965" s="960">
        <v>72125</v>
      </c>
      <c r="B10965" s="1056">
        <v>0.98</v>
      </c>
      <c r="C10965" s="960" t="s">
        <v>10962</v>
      </c>
      <c r="D10965" s="1"/>
      <c r="E10965" s="985" t="s">
        <v>10273</v>
      </c>
      <c r="F10965" s="3"/>
      <c r="O10965"/>
      <c r="P10965"/>
      <c r="Q10965"/>
      <c r="U10965" s="969"/>
      <c r="V10965" s="38"/>
      <c r="W10965" s="38"/>
    </row>
    <row r="10966" spans="1:23" x14ac:dyDescent="0.35">
      <c r="A10966" s="960">
        <v>72125</v>
      </c>
      <c r="B10966" s="1056">
        <v>0.98</v>
      </c>
      <c r="C10966" s="960" t="s">
        <v>10963</v>
      </c>
      <c r="D10966" s="1"/>
      <c r="E10966" s="985" t="s">
        <v>10273</v>
      </c>
      <c r="F10966" s="3"/>
      <c r="O10966"/>
      <c r="P10966"/>
      <c r="Q10966"/>
      <c r="U10966" s="969"/>
      <c r="V10966" s="38"/>
      <c r="W10966" s="38"/>
    </row>
    <row r="10967" spans="1:23" x14ac:dyDescent="0.35">
      <c r="A10967" s="960">
        <v>72125</v>
      </c>
      <c r="B10967" s="1056">
        <v>0.98</v>
      </c>
      <c r="C10967" s="205" t="s">
        <v>10964</v>
      </c>
      <c r="D10967" s="1"/>
      <c r="E10967" s="985" t="s">
        <v>10273</v>
      </c>
      <c r="F10967" s="3"/>
      <c r="O10967"/>
      <c r="P10967"/>
      <c r="Q10967"/>
      <c r="U10967" s="969"/>
      <c r="V10967" s="38"/>
      <c r="W10967" s="38"/>
    </row>
    <row r="10968" spans="1:23" x14ac:dyDescent="0.35">
      <c r="A10968" s="960">
        <v>72125</v>
      </c>
      <c r="B10968" s="1056">
        <v>0.98</v>
      </c>
      <c r="C10968" s="960" t="s">
        <v>10965</v>
      </c>
      <c r="D10968" s="1"/>
      <c r="E10968" s="985" t="s">
        <v>10273</v>
      </c>
      <c r="F10968" s="3"/>
      <c r="O10968"/>
      <c r="P10968"/>
      <c r="Q10968"/>
      <c r="U10968" s="969"/>
      <c r="V10968" s="38"/>
      <c r="W10968" s="38"/>
    </row>
    <row r="10969" spans="1:23" x14ac:dyDescent="0.35">
      <c r="A10969" s="960">
        <v>72127</v>
      </c>
      <c r="B10969" s="1056">
        <v>1.24</v>
      </c>
      <c r="C10969" s="205" t="s">
        <v>11167</v>
      </c>
      <c r="E10969" s="985" t="s">
        <v>10273</v>
      </c>
      <c r="F10969" s="3"/>
      <c r="O10969"/>
      <c r="P10969"/>
      <c r="Q10969"/>
      <c r="U10969" s="969"/>
      <c r="V10969" s="38"/>
      <c r="W10969" s="38"/>
    </row>
    <row r="10970" spans="1:23" x14ac:dyDescent="0.35">
      <c r="A10970" s="960">
        <v>72128</v>
      </c>
      <c r="B10970" s="1056">
        <v>0.98</v>
      </c>
      <c r="C10970" s="205" t="s">
        <v>10966</v>
      </c>
      <c r="D10970" s="1"/>
      <c r="E10970" s="985" t="s">
        <v>10273</v>
      </c>
      <c r="F10970" s="3"/>
      <c r="O10970"/>
      <c r="P10970"/>
      <c r="Q10970"/>
      <c r="U10970" s="969"/>
      <c r="V10970" s="38"/>
      <c r="W10970" s="38"/>
    </row>
    <row r="10971" spans="1:23" x14ac:dyDescent="0.35">
      <c r="A10971" s="960">
        <v>72128</v>
      </c>
      <c r="B10971" s="1056">
        <v>0.98</v>
      </c>
      <c r="C10971" s="204" t="s">
        <v>10967</v>
      </c>
      <c r="D10971" s="1"/>
      <c r="E10971" s="985" t="s">
        <v>10273</v>
      </c>
      <c r="F10971" s="3"/>
      <c r="O10971"/>
      <c r="P10971"/>
      <c r="Q10971"/>
      <c r="U10971" s="969"/>
      <c r="V10971" s="38"/>
      <c r="W10971" s="38"/>
    </row>
    <row r="10972" spans="1:23" x14ac:dyDescent="0.35">
      <c r="A10972" s="960">
        <v>72128</v>
      </c>
      <c r="B10972" s="1056">
        <v>0.98</v>
      </c>
      <c r="C10972" s="204" t="s">
        <v>10968</v>
      </c>
      <c r="D10972" s="1"/>
      <c r="E10972" s="985" t="s">
        <v>10273</v>
      </c>
      <c r="F10972" s="3"/>
      <c r="O10972"/>
      <c r="P10972"/>
      <c r="Q10972"/>
      <c r="U10972" s="969"/>
      <c r="V10972" s="38"/>
      <c r="W10972" s="38"/>
    </row>
    <row r="10973" spans="1:23" x14ac:dyDescent="0.35">
      <c r="A10973" s="960">
        <v>72128</v>
      </c>
      <c r="B10973" s="1056">
        <v>0.98</v>
      </c>
      <c r="C10973" s="960" t="s">
        <v>10969</v>
      </c>
      <c r="D10973" s="1"/>
      <c r="E10973" s="985" t="s">
        <v>10273</v>
      </c>
      <c r="F10973" s="3"/>
      <c r="O10973"/>
      <c r="P10973"/>
      <c r="Q10973"/>
      <c r="U10973" s="969"/>
      <c r="V10973" s="38"/>
      <c r="W10973" s="38"/>
    </row>
    <row r="10974" spans="1:23" x14ac:dyDescent="0.35">
      <c r="A10974" s="960">
        <v>72128</v>
      </c>
      <c r="B10974" s="1056">
        <v>0.98</v>
      </c>
      <c r="C10974" s="204" t="s">
        <v>10970</v>
      </c>
      <c r="D10974" s="1"/>
      <c r="E10974" s="985" t="s">
        <v>10273</v>
      </c>
      <c r="F10974" s="3"/>
      <c r="O10974"/>
      <c r="P10974"/>
      <c r="Q10974"/>
      <c r="U10974" s="969"/>
      <c r="V10974" s="38"/>
      <c r="W10974" s="38"/>
    </row>
    <row r="10975" spans="1:23" x14ac:dyDescent="0.35">
      <c r="A10975" s="960">
        <v>72128</v>
      </c>
      <c r="B10975" s="1056">
        <v>0.98</v>
      </c>
      <c r="C10975" s="204" t="s">
        <v>10971</v>
      </c>
      <c r="D10975" s="1"/>
      <c r="E10975" s="985" t="s">
        <v>10273</v>
      </c>
      <c r="F10975" s="3"/>
      <c r="O10975"/>
      <c r="P10975"/>
      <c r="Q10975"/>
      <c r="U10975" s="969"/>
      <c r="V10975" s="38"/>
      <c r="W10975" s="38"/>
    </row>
    <row r="10976" spans="1:23" x14ac:dyDescent="0.35">
      <c r="A10976" s="960">
        <v>72128</v>
      </c>
      <c r="B10976" s="1056">
        <v>0.98</v>
      </c>
      <c r="C10976" s="204" t="s">
        <v>10972</v>
      </c>
      <c r="D10976" s="1"/>
      <c r="E10976" s="985" t="s">
        <v>10273</v>
      </c>
      <c r="F10976" s="3"/>
      <c r="O10976"/>
      <c r="P10976"/>
      <c r="Q10976"/>
      <c r="U10976" s="969"/>
      <c r="V10976" s="38"/>
      <c r="W10976" s="38"/>
    </row>
    <row r="10977" spans="1:23" x14ac:dyDescent="0.35">
      <c r="A10977" s="960">
        <v>72128</v>
      </c>
      <c r="B10977" s="1056">
        <v>0.98</v>
      </c>
      <c r="C10977" s="205" t="s">
        <v>10973</v>
      </c>
      <c r="D10977" s="1"/>
      <c r="E10977" s="985" t="s">
        <v>10273</v>
      </c>
      <c r="F10977" s="3"/>
      <c r="O10977"/>
      <c r="P10977"/>
      <c r="Q10977"/>
      <c r="U10977" s="969"/>
      <c r="V10977" s="38"/>
      <c r="W10977" s="38"/>
    </row>
    <row r="10978" spans="1:23" x14ac:dyDescent="0.35">
      <c r="A10978" s="960">
        <v>72128</v>
      </c>
      <c r="B10978" s="1056">
        <v>0.98</v>
      </c>
      <c r="C10978" s="960" t="s">
        <v>10974</v>
      </c>
      <c r="D10978" s="38"/>
      <c r="E10978" s="985" t="s">
        <v>10273</v>
      </c>
      <c r="F10978" s="3"/>
      <c r="O10978"/>
      <c r="P10978"/>
      <c r="Q10978"/>
      <c r="U10978" s="969"/>
      <c r="V10978" s="38"/>
      <c r="W10978" s="38"/>
    </row>
    <row r="10979" spans="1:23" x14ac:dyDescent="0.35">
      <c r="A10979" s="960">
        <v>72128</v>
      </c>
      <c r="B10979" s="1056">
        <v>0.98</v>
      </c>
      <c r="C10979" s="960" t="s">
        <v>10975</v>
      </c>
      <c r="D10979" s="1"/>
      <c r="E10979" s="985" t="s">
        <v>10273</v>
      </c>
      <c r="F10979" s="3"/>
      <c r="O10979"/>
      <c r="P10979"/>
      <c r="Q10979"/>
      <c r="U10979" s="969"/>
      <c r="V10979" s="38"/>
      <c r="W10979" s="38"/>
    </row>
    <row r="10980" spans="1:23" x14ac:dyDescent="0.35">
      <c r="A10980" s="960">
        <v>72128</v>
      </c>
      <c r="B10980" s="1056">
        <v>0.98</v>
      </c>
      <c r="C10980" s="205" t="s">
        <v>10976</v>
      </c>
      <c r="D10980" s="1"/>
      <c r="E10980" s="985" t="s">
        <v>10273</v>
      </c>
      <c r="F10980" s="3"/>
      <c r="O10980"/>
      <c r="P10980"/>
      <c r="Q10980"/>
      <c r="U10980" s="969"/>
      <c r="V10980" s="38"/>
      <c r="W10980" s="38"/>
    </row>
    <row r="10981" spans="1:23" x14ac:dyDescent="0.35">
      <c r="A10981" s="960">
        <v>72128</v>
      </c>
      <c r="B10981" s="1056">
        <v>0.98</v>
      </c>
      <c r="C10981" s="204" t="s">
        <v>10977</v>
      </c>
      <c r="D10981" s="38"/>
      <c r="E10981" s="985" t="s">
        <v>10273</v>
      </c>
      <c r="F10981" s="3"/>
      <c r="O10981"/>
      <c r="P10981"/>
      <c r="Q10981"/>
      <c r="U10981" s="969"/>
      <c r="V10981" s="38"/>
      <c r="W10981" s="38"/>
    </row>
    <row r="10982" spans="1:23" x14ac:dyDescent="0.35">
      <c r="A10982" s="960">
        <v>72128</v>
      </c>
      <c r="B10982" s="1056">
        <v>0.98</v>
      </c>
      <c r="C10982" s="960" t="s">
        <v>10978</v>
      </c>
      <c r="D10982" s="1"/>
      <c r="E10982" s="985" t="s">
        <v>10273</v>
      </c>
      <c r="F10982" s="3"/>
      <c r="O10982"/>
      <c r="P10982"/>
      <c r="Q10982"/>
      <c r="U10982" s="969"/>
      <c r="V10982" s="38"/>
      <c r="W10982" s="38"/>
    </row>
    <row r="10983" spans="1:23" x14ac:dyDescent="0.35">
      <c r="A10983" s="960">
        <v>72130</v>
      </c>
      <c r="B10983" s="1056">
        <v>1.24</v>
      </c>
      <c r="C10983" s="205" t="s">
        <v>11168</v>
      </c>
      <c r="D10983" s="1"/>
      <c r="E10983" s="985" t="s">
        <v>10273</v>
      </c>
      <c r="F10983" s="3"/>
      <c r="O10983"/>
      <c r="P10983"/>
      <c r="Q10983"/>
      <c r="U10983" s="969"/>
      <c r="V10983" s="38"/>
      <c r="W10983" s="38"/>
    </row>
    <row r="10984" spans="1:23" x14ac:dyDescent="0.35">
      <c r="A10984" s="960">
        <v>72130</v>
      </c>
      <c r="B10984" s="1056">
        <v>1.24</v>
      </c>
      <c r="C10984" s="205" t="s">
        <v>11169</v>
      </c>
      <c r="D10984" s="38"/>
      <c r="E10984" s="985" t="s">
        <v>10273</v>
      </c>
      <c r="F10984" s="3"/>
      <c r="O10984"/>
      <c r="P10984"/>
      <c r="Q10984"/>
      <c r="U10984" s="969"/>
      <c r="V10984" s="38"/>
      <c r="W10984" s="38"/>
    </row>
    <row r="10985" spans="1:23" x14ac:dyDescent="0.35">
      <c r="A10985" s="960">
        <v>72131</v>
      </c>
      <c r="B10985" s="1056">
        <v>0.98</v>
      </c>
      <c r="C10985" s="205" t="s">
        <v>10979</v>
      </c>
      <c r="D10985" s="1"/>
      <c r="E10985" s="985" t="s">
        <v>10273</v>
      </c>
      <c r="F10985" s="3"/>
      <c r="O10985"/>
      <c r="P10985"/>
      <c r="Q10985"/>
      <c r="U10985" s="969"/>
      <c r="V10985" s="38"/>
      <c r="W10985" s="38"/>
    </row>
    <row r="10986" spans="1:23" x14ac:dyDescent="0.35">
      <c r="A10986" s="960">
        <v>72131</v>
      </c>
      <c r="B10986" s="1056">
        <v>0.98</v>
      </c>
      <c r="C10986" s="205" t="s">
        <v>10980</v>
      </c>
      <c r="D10986" s="1"/>
      <c r="E10986" s="985" t="s">
        <v>10273</v>
      </c>
      <c r="F10986" s="3"/>
      <c r="O10986"/>
      <c r="P10986"/>
      <c r="Q10986"/>
      <c r="U10986" s="969"/>
      <c r="V10986" s="38"/>
      <c r="W10986" s="38"/>
    </row>
    <row r="10987" spans="1:23" x14ac:dyDescent="0.35">
      <c r="A10987" s="960">
        <v>72131</v>
      </c>
      <c r="B10987" s="1056">
        <v>0.98</v>
      </c>
      <c r="C10987" s="205" t="s">
        <v>10981</v>
      </c>
      <c r="D10987" s="1"/>
      <c r="E10987" s="985" t="s">
        <v>10273</v>
      </c>
      <c r="F10987" s="3"/>
      <c r="O10987"/>
      <c r="P10987"/>
      <c r="Q10987"/>
      <c r="U10987" s="969"/>
      <c r="V10987" s="38"/>
      <c r="W10987" s="38"/>
    </row>
    <row r="10988" spans="1:23" x14ac:dyDescent="0.35">
      <c r="A10988" s="960">
        <v>72131</v>
      </c>
      <c r="B10988" s="1056">
        <v>0.98</v>
      </c>
      <c r="C10988" s="205" t="s">
        <v>10982</v>
      </c>
      <c r="D10988" s="1"/>
      <c r="E10988" s="985" t="s">
        <v>10273</v>
      </c>
      <c r="F10988" s="3"/>
      <c r="O10988"/>
      <c r="P10988"/>
      <c r="Q10988"/>
      <c r="U10988" s="969"/>
      <c r="V10988" s="38"/>
      <c r="W10988" s="38"/>
    </row>
    <row r="10989" spans="1:23" x14ac:dyDescent="0.35">
      <c r="A10989" s="960">
        <v>72131</v>
      </c>
      <c r="B10989" s="1056">
        <v>0.98</v>
      </c>
      <c r="C10989" s="205" t="s">
        <v>10983</v>
      </c>
      <c r="D10989" s="1"/>
      <c r="E10989" s="985" t="s">
        <v>10273</v>
      </c>
      <c r="F10989" s="3"/>
      <c r="O10989"/>
      <c r="P10989"/>
      <c r="Q10989"/>
      <c r="U10989" s="969"/>
      <c r="V10989" s="38"/>
      <c r="W10989" s="38"/>
    </row>
    <row r="10990" spans="1:23" x14ac:dyDescent="0.35">
      <c r="A10990" s="960">
        <v>72131</v>
      </c>
      <c r="B10990" s="1056">
        <v>0.98</v>
      </c>
      <c r="C10990" s="960" t="s">
        <v>10984</v>
      </c>
      <c r="D10990" s="1"/>
      <c r="E10990" s="985" t="s">
        <v>10273</v>
      </c>
      <c r="F10990" s="3"/>
      <c r="O10990"/>
      <c r="P10990"/>
      <c r="Q10990"/>
      <c r="U10990" s="969"/>
      <c r="V10990" s="38"/>
      <c r="W10990" s="38"/>
    </row>
    <row r="10991" spans="1:23" x14ac:dyDescent="0.35">
      <c r="A10991" s="960">
        <v>72131</v>
      </c>
      <c r="B10991" s="1056">
        <v>0.98</v>
      </c>
      <c r="C10991" s="205" t="s">
        <v>6039</v>
      </c>
      <c r="D10991" s="1"/>
      <c r="E10991" s="985" t="s">
        <v>10273</v>
      </c>
      <c r="F10991" s="3"/>
      <c r="O10991"/>
      <c r="P10991"/>
      <c r="Q10991"/>
      <c r="U10991" s="969"/>
      <c r="V10991" s="38"/>
      <c r="W10991" s="38"/>
    </row>
    <row r="10992" spans="1:23" x14ac:dyDescent="0.35">
      <c r="A10992" s="960">
        <v>72131</v>
      </c>
      <c r="B10992" s="1056">
        <v>0.98</v>
      </c>
      <c r="C10992" s="205" t="s">
        <v>10985</v>
      </c>
      <c r="D10992" s="1"/>
      <c r="E10992" s="985" t="s">
        <v>10273</v>
      </c>
      <c r="F10992" s="3"/>
      <c r="O10992"/>
      <c r="P10992"/>
      <c r="Q10992"/>
      <c r="U10992" s="969"/>
      <c r="V10992" s="38"/>
      <c r="W10992" s="38"/>
    </row>
    <row r="10993" spans="1:23" x14ac:dyDescent="0.35">
      <c r="A10993" s="960">
        <v>72131</v>
      </c>
      <c r="B10993" s="1056">
        <v>0.98</v>
      </c>
      <c r="C10993" s="205" t="s">
        <v>10986</v>
      </c>
      <c r="D10993" s="1"/>
      <c r="E10993" s="985" t="s">
        <v>10273</v>
      </c>
      <c r="F10993" s="3"/>
      <c r="O10993"/>
      <c r="P10993"/>
      <c r="Q10993"/>
      <c r="U10993" s="969"/>
      <c r="V10993" s="38"/>
      <c r="W10993" s="38"/>
    </row>
    <row r="10994" spans="1:23" x14ac:dyDescent="0.35">
      <c r="A10994" s="960">
        <v>72131</v>
      </c>
      <c r="B10994" s="1056">
        <v>0.98</v>
      </c>
      <c r="C10994" s="960" t="s">
        <v>10987</v>
      </c>
      <c r="D10994" s="1"/>
      <c r="E10994" s="985" t="s">
        <v>10273</v>
      </c>
      <c r="F10994" s="3"/>
      <c r="O10994"/>
      <c r="P10994"/>
      <c r="Q10994"/>
      <c r="U10994" s="969"/>
      <c r="V10994" s="38"/>
      <c r="W10994" s="38"/>
    </row>
    <row r="10995" spans="1:23" x14ac:dyDescent="0.35">
      <c r="A10995" s="960">
        <v>72131</v>
      </c>
      <c r="B10995" s="1056">
        <v>0.98</v>
      </c>
      <c r="C10995" s="960" t="s">
        <v>10988</v>
      </c>
      <c r="D10995" s="38"/>
      <c r="E10995" s="985" t="s">
        <v>10273</v>
      </c>
      <c r="F10995" s="3"/>
      <c r="O10995"/>
      <c r="P10995"/>
      <c r="Q10995"/>
      <c r="U10995" s="969"/>
      <c r="V10995" s="38"/>
      <c r="W10995" s="38"/>
    </row>
    <row r="10996" spans="1:23" x14ac:dyDescent="0.35">
      <c r="A10996" s="960">
        <v>72131</v>
      </c>
      <c r="B10996" s="1056">
        <v>0.98</v>
      </c>
      <c r="C10996" s="960" t="s">
        <v>10989</v>
      </c>
      <c r="D10996" s="1"/>
      <c r="E10996" s="985" t="s">
        <v>10273</v>
      </c>
      <c r="F10996" s="3"/>
      <c r="O10996"/>
      <c r="P10996"/>
      <c r="Q10996"/>
      <c r="U10996" s="969"/>
      <c r="V10996" s="38"/>
      <c r="W10996" s="38"/>
    </row>
    <row r="10997" spans="1:23" x14ac:dyDescent="0.35">
      <c r="A10997" s="960">
        <v>72131</v>
      </c>
      <c r="B10997" s="1056">
        <v>0.98</v>
      </c>
      <c r="C10997" s="205" t="s">
        <v>10990</v>
      </c>
      <c r="D10997" s="1"/>
      <c r="E10997" s="985" t="s">
        <v>10273</v>
      </c>
      <c r="F10997" s="3"/>
      <c r="O10997"/>
      <c r="P10997"/>
      <c r="Q10997"/>
      <c r="U10997" s="969"/>
      <c r="V10997" s="38"/>
      <c r="W10997" s="38"/>
    </row>
    <row r="10998" spans="1:23" x14ac:dyDescent="0.35">
      <c r="A10998" s="960">
        <v>72131</v>
      </c>
      <c r="B10998" s="1056">
        <v>0.98</v>
      </c>
      <c r="C10998" s="205" t="s">
        <v>10991</v>
      </c>
      <c r="D10998" s="1"/>
      <c r="E10998" s="985" t="s">
        <v>10273</v>
      </c>
      <c r="F10998" s="3"/>
      <c r="O10998"/>
      <c r="P10998"/>
      <c r="Q10998"/>
      <c r="U10998" s="969"/>
      <c r="V10998" s="38"/>
      <c r="W10998" s="38"/>
    </row>
    <row r="10999" spans="1:23" x14ac:dyDescent="0.35">
      <c r="A10999" s="960">
        <v>72131</v>
      </c>
      <c r="B10999" s="1056">
        <v>0.98</v>
      </c>
      <c r="C10999" s="205" t="s">
        <v>10992</v>
      </c>
      <c r="D10999" s="1"/>
      <c r="E10999" s="985" t="s">
        <v>10273</v>
      </c>
      <c r="F10999" s="3"/>
      <c r="O10999"/>
      <c r="P10999"/>
      <c r="Q10999"/>
      <c r="U10999" s="969"/>
      <c r="V10999" s="38"/>
      <c r="W10999" s="38"/>
    </row>
    <row r="11000" spans="1:23" x14ac:dyDescent="0.35">
      <c r="A11000" s="960">
        <v>72131</v>
      </c>
      <c r="B11000" s="1056">
        <v>0.98</v>
      </c>
      <c r="C11000" s="205" t="s">
        <v>10993</v>
      </c>
      <c r="D11000" s="1"/>
      <c r="E11000" s="985" t="s">
        <v>10273</v>
      </c>
      <c r="F11000" s="3"/>
      <c r="O11000"/>
      <c r="P11000"/>
      <c r="Q11000"/>
      <c r="U11000" s="969"/>
      <c r="V11000" s="38"/>
      <c r="W11000" s="38"/>
    </row>
    <row r="11001" spans="1:23" x14ac:dyDescent="0.35">
      <c r="A11001" s="960">
        <v>72131</v>
      </c>
      <c r="B11001" s="1056">
        <v>0.98</v>
      </c>
      <c r="C11001" s="205" t="s">
        <v>10994</v>
      </c>
      <c r="D11001" s="1"/>
      <c r="E11001" s="985" t="s">
        <v>10273</v>
      </c>
      <c r="F11001" s="3"/>
      <c r="O11001"/>
      <c r="P11001"/>
      <c r="Q11001"/>
      <c r="U11001" s="969"/>
      <c r="V11001" s="38"/>
      <c r="W11001" s="38"/>
    </row>
    <row r="11002" spans="1:23" x14ac:dyDescent="0.35">
      <c r="A11002" s="960">
        <v>72131</v>
      </c>
      <c r="B11002" s="1056">
        <v>0.98</v>
      </c>
      <c r="C11002" s="205" t="s">
        <v>10995</v>
      </c>
      <c r="D11002" s="1"/>
      <c r="E11002" s="985" t="s">
        <v>10273</v>
      </c>
      <c r="F11002" s="3"/>
      <c r="O11002"/>
      <c r="P11002"/>
      <c r="Q11002"/>
      <c r="U11002" s="969"/>
      <c r="V11002" s="38"/>
      <c r="W11002" s="38"/>
    </row>
    <row r="11003" spans="1:23" x14ac:dyDescent="0.35">
      <c r="A11003" s="960">
        <v>72131</v>
      </c>
      <c r="B11003" s="1056">
        <v>0.98</v>
      </c>
      <c r="C11003" s="205" t="s">
        <v>10996</v>
      </c>
      <c r="D11003" s="1"/>
      <c r="E11003" s="985" t="s">
        <v>10273</v>
      </c>
      <c r="F11003" s="3"/>
      <c r="O11003"/>
      <c r="P11003"/>
      <c r="Q11003"/>
      <c r="U11003" s="969"/>
      <c r="V11003" s="38"/>
      <c r="W11003" s="38"/>
    </row>
    <row r="11004" spans="1:23" x14ac:dyDescent="0.35">
      <c r="A11004" s="960">
        <v>72131</v>
      </c>
      <c r="B11004" s="1056">
        <v>0.98</v>
      </c>
      <c r="C11004" s="205" t="s">
        <v>10997</v>
      </c>
      <c r="D11004" s="1"/>
      <c r="E11004" s="985" t="s">
        <v>10273</v>
      </c>
      <c r="F11004" s="3"/>
      <c r="O11004"/>
      <c r="P11004"/>
      <c r="Q11004"/>
      <c r="U11004" s="969"/>
      <c r="V11004" s="38"/>
      <c r="W11004" s="38"/>
    </row>
    <row r="11005" spans="1:23" x14ac:dyDescent="0.35">
      <c r="A11005" s="960">
        <v>72131</v>
      </c>
      <c r="B11005" s="1056">
        <v>0.98</v>
      </c>
      <c r="C11005" s="205" t="s">
        <v>10998</v>
      </c>
      <c r="D11005" s="38"/>
      <c r="E11005" s="985" t="s">
        <v>10273</v>
      </c>
      <c r="F11005" s="3"/>
      <c r="O11005"/>
      <c r="P11005"/>
      <c r="Q11005"/>
      <c r="U11005" s="969"/>
      <c r="V11005" s="38"/>
      <c r="W11005" s="38"/>
    </row>
    <row r="11006" spans="1:23" x14ac:dyDescent="0.35">
      <c r="A11006" s="960">
        <v>72133</v>
      </c>
      <c r="B11006" s="1056">
        <v>1.24</v>
      </c>
      <c r="C11006" s="205" t="s">
        <v>11170</v>
      </c>
      <c r="D11006" s="1"/>
      <c r="E11006" s="985" t="s">
        <v>10273</v>
      </c>
      <c r="F11006" s="3"/>
      <c r="O11006"/>
      <c r="P11006"/>
      <c r="Q11006"/>
      <c r="U11006" s="969"/>
      <c r="V11006" s="38"/>
      <c r="W11006" s="38"/>
    </row>
    <row r="11007" spans="1:23" x14ac:dyDescent="0.35">
      <c r="A11007" s="960">
        <v>72133</v>
      </c>
      <c r="B11007" s="1056">
        <v>1.24</v>
      </c>
      <c r="C11007" s="205" t="s">
        <v>11171</v>
      </c>
      <c r="D11007" s="1"/>
      <c r="E11007" s="985" t="s">
        <v>10273</v>
      </c>
      <c r="F11007" s="3"/>
      <c r="O11007"/>
      <c r="P11007"/>
      <c r="Q11007"/>
      <c r="U11007" s="969"/>
      <c r="V11007" s="38"/>
      <c r="W11007" s="38"/>
    </row>
    <row r="11008" spans="1:23" x14ac:dyDescent="0.35">
      <c r="A11008" s="960">
        <v>72141</v>
      </c>
      <c r="B11008" s="1056">
        <v>1.44</v>
      </c>
      <c r="C11008" s="205" t="s">
        <v>11690</v>
      </c>
      <c r="D11008" s="1"/>
      <c r="E11008" s="985" t="s">
        <v>10273</v>
      </c>
      <c r="F11008" s="3"/>
      <c r="O11008"/>
      <c r="P11008"/>
      <c r="Q11008"/>
      <c r="U11008" s="969"/>
      <c r="V11008" s="38"/>
      <c r="W11008" s="38"/>
    </row>
    <row r="11009" spans="1:23" x14ac:dyDescent="0.35">
      <c r="A11009" s="960">
        <v>72141</v>
      </c>
      <c r="B11009" s="1056">
        <v>1.44</v>
      </c>
      <c r="C11009" s="205" t="s">
        <v>11691</v>
      </c>
      <c r="D11009" s="1"/>
      <c r="E11009" s="985" t="s">
        <v>10273</v>
      </c>
      <c r="F11009" s="1126"/>
      <c r="O11009"/>
      <c r="P11009"/>
      <c r="Q11009"/>
      <c r="U11009" s="969"/>
      <c r="V11009" s="38"/>
      <c r="W11009" s="38"/>
    </row>
    <row r="11010" spans="1:23" x14ac:dyDescent="0.35">
      <c r="A11010" s="960">
        <v>72141</v>
      </c>
      <c r="B11010" s="1056">
        <v>1.44</v>
      </c>
      <c r="C11010" s="205" t="s">
        <v>11692</v>
      </c>
      <c r="D11010" s="1"/>
      <c r="E11010" s="985" t="s">
        <v>10273</v>
      </c>
      <c r="F11010" s="3"/>
      <c r="O11010"/>
      <c r="P11010"/>
      <c r="Q11010"/>
      <c r="U11010" s="969"/>
      <c r="V11010" s="38"/>
      <c r="W11010" s="38"/>
    </row>
    <row r="11011" spans="1:23" x14ac:dyDescent="0.35">
      <c r="A11011" s="960">
        <v>72141</v>
      </c>
      <c r="B11011" s="1056">
        <v>1.44</v>
      </c>
      <c r="C11011" s="205" t="s">
        <v>11693</v>
      </c>
      <c r="D11011" s="1"/>
      <c r="E11011" s="985" t="s">
        <v>10273</v>
      </c>
      <c r="F11011" s="3"/>
      <c r="O11011"/>
      <c r="P11011"/>
      <c r="Q11011"/>
      <c r="U11011" s="969"/>
      <c r="V11011" s="38"/>
      <c r="W11011" s="38"/>
    </row>
    <row r="11012" spans="1:23" x14ac:dyDescent="0.35">
      <c r="A11012" s="960">
        <v>72141</v>
      </c>
      <c r="B11012" s="1056">
        <v>1.44</v>
      </c>
      <c r="C11012" s="205" t="s">
        <v>11694</v>
      </c>
      <c r="D11012" s="1"/>
      <c r="E11012" s="985" t="s">
        <v>10273</v>
      </c>
      <c r="F11012" s="3"/>
      <c r="O11012"/>
      <c r="P11012"/>
      <c r="Q11012"/>
      <c r="U11012" s="969"/>
      <c r="V11012" s="38"/>
      <c r="W11012" s="38"/>
    </row>
    <row r="11013" spans="1:23" x14ac:dyDescent="0.35">
      <c r="A11013" s="960">
        <v>72141</v>
      </c>
      <c r="B11013" s="1056">
        <v>1.44</v>
      </c>
      <c r="C11013" s="960" t="s">
        <v>11695</v>
      </c>
      <c r="D11013" s="1"/>
      <c r="E11013" s="985" t="s">
        <v>10273</v>
      </c>
      <c r="F11013" s="3"/>
      <c r="O11013"/>
      <c r="P11013"/>
      <c r="Q11013"/>
      <c r="U11013" s="969"/>
      <c r="V11013" s="38"/>
      <c r="W11013" s="38"/>
    </row>
    <row r="11014" spans="1:23" x14ac:dyDescent="0.35">
      <c r="A11014" s="960">
        <v>72141</v>
      </c>
      <c r="B11014" s="1056">
        <v>1.44</v>
      </c>
      <c r="C11014" s="205" t="s">
        <v>11696</v>
      </c>
      <c r="D11014" s="1"/>
      <c r="E11014" s="985" t="s">
        <v>10273</v>
      </c>
      <c r="O11014"/>
      <c r="P11014"/>
      <c r="Q11014"/>
      <c r="U11014" s="969"/>
      <c r="V11014" s="38"/>
      <c r="W11014" s="38"/>
    </row>
    <row r="11015" spans="1:23" x14ac:dyDescent="0.35">
      <c r="A11015" s="960">
        <v>72141</v>
      </c>
      <c r="B11015" s="1056">
        <v>1.44</v>
      </c>
      <c r="C11015" s="205" t="s">
        <v>11697</v>
      </c>
      <c r="D11015" s="1"/>
      <c r="E11015" s="985" t="s">
        <v>10273</v>
      </c>
      <c r="O11015"/>
      <c r="P11015"/>
      <c r="Q11015"/>
      <c r="U11015" s="969"/>
      <c r="V11015" s="38"/>
      <c r="W11015" s="38"/>
    </row>
    <row r="11016" spans="1:23" x14ac:dyDescent="0.35">
      <c r="A11016" s="960">
        <v>72141</v>
      </c>
      <c r="B11016" s="1056">
        <v>1.44</v>
      </c>
      <c r="C11016" s="205" t="s">
        <v>11698</v>
      </c>
      <c r="D11016" s="1"/>
      <c r="E11016" s="985" t="s">
        <v>10273</v>
      </c>
      <c r="F11016" s="3"/>
      <c r="O11016"/>
      <c r="P11016"/>
      <c r="Q11016"/>
      <c r="U11016" s="969"/>
      <c r="V11016" s="38"/>
      <c r="W11016" s="38"/>
    </row>
    <row r="11017" spans="1:23" x14ac:dyDescent="0.35">
      <c r="A11017" s="960">
        <v>72141</v>
      </c>
      <c r="B11017" s="1056">
        <v>1.44</v>
      </c>
      <c r="C11017" s="205" t="s">
        <v>11699</v>
      </c>
      <c r="D11017" s="1"/>
      <c r="E11017" s="985" t="s">
        <v>10273</v>
      </c>
      <c r="F11017" s="3"/>
      <c r="O11017"/>
      <c r="P11017"/>
      <c r="Q11017"/>
      <c r="U11017" s="969"/>
      <c r="V11017" s="38"/>
      <c r="W11017" s="38"/>
    </row>
    <row r="11018" spans="1:23" x14ac:dyDescent="0.35">
      <c r="A11018" s="960">
        <v>72141</v>
      </c>
      <c r="B11018" s="1056">
        <v>1.44</v>
      </c>
      <c r="C11018" s="960" t="s">
        <v>11700</v>
      </c>
      <c r="D11018" s="1"/>
      <c r="E11018" s="985" t="s">
        <v>10273</v>
      </c>
      <c r="F11018" s="3"/>
      <c r="O11018"/>
      <c r="P11018"/>
      <c r="Q11018"/>
      <c r="U11018" s="969"/>
      <c r="V11018" s="38"/>
      <c r="W11018" s="38"/>
    </row>
    <row r="11019" spans="1:23" x14ac:dyDescent="0.35">
      <c r="A11019" s="960">
        <v>72141</v>
      </c>
      <c r="B11019" s="1056">
        <v>1.44</v>
      </c>
      <c r="C11019" s="205" t="s">
        <v>11701</v>
      </c>
      <c r="D11019" s="1126"/>
      <c r="E11019" s="985" t="s">
        <v>10273</v>
      </c>
      <c r="F11019" s="3"/>
      <c r="O11019"/>
      <c r="P11019"/>
      <c r="Q11019"/>
      <c r="U11019" s="969"/>
      <c r="V11019" s="38"/>
      <c r="W11019" s="38"/>
    </row>
    <row r="11020" spans="1:23" x14ac:dyDescent="0.35">
      <c r="A11020" s="960">
        <v>72141</v>
      </c>
      <c r="B11020" s="1056">
        <v>1.44</v>
      </c>
      <c r="C11020" s="205" t="s">
        <v>11702</v>
      </c>
      <c r="D11020" s="1"/>
      <c r="E11020" s="985" t="s">
        <v>10273</v>
      </c>
      <c r="F11020" s="3"/>
      <c r="O11020"/>
      <c r="P11020"/>
      <c r="Q11020"/>
      <c r="U11020" s="969"/>
      <c r="V11020" s="38"/>
      <c r="W11020" s="38"/>
    </row>
    <row r="11021" spans="1:23" x14ac:dyDescent="0.35">
      <c r="A11021" s="960">
        <v>72141</v>
      </c>
      <c r="B11021" s="1056">
        <v>1.44</v>
      </c>
      <c r="C11021" s="960" t="s">
        <v>11703</v>
      </c>
      <c r="D11021" s="1"/>
      <c r="E11021" s="985" t="s">
        <v>10273</v>
      </c>
      <c r="F11021" s="3"/>
      <c r="O11021"/>
      <c r="P11021"/>
      <c r="Q11021"/>
      <c r="U11021" s="969"/>
      <c r="V11021" s="38"/>
      <c r="W11021" s="38"/>
    </row>
    <row r="11022" spans="1:23" x14ac:dyDescent="0.35">
      <c r="A11022" s="960">
        <v>72141</v>
      </c>
      <c r="B11022" s="1056">
        <v>1.44</v>
      </c>
      <c r="C11022" s="205" t="s">
        <v>11704</v>
      </c>
      <c r="D11022" s="1"/>
      <c r="E11022" s="985" t="s">
        <v>10273</v>
      </c>
      <c r="F11022" s="3"/>
      <c r="O11022"/>
      <c r="P11022"/>
      <c r="Q11022"/>
      <c r="U11022" s="969"/>
      <c r="V11022" s="38"/>
      <c r="W11022" s="38"/>
    </row>
    <row r="11023" spans="1:23" x14ac:dyDescent="0.35">
      <c r="A11023" s="960">
        <v>72141</v>
      </c>
      <c r="B11023" s="1056">
        <v>1.44</v>
      </c>
      <c r="C11023" s="205" t="s">
        <v>11705</v>
      </c>
      <c r="D11023" t="s">
        <v>7760</v>
      </c>
      <c r="E11023" s="985" t="s">
        <v>10273</v>
      </c>
      <c r="F11023" s="3"/>
      <c r="O11023"/>
      <c r="P11023"/>
      <c r="Q11023"/>
      <c r="U11023" s="969"/>
      <c r="V11023" s="38"/>
      <c r="W11023" s="38"/>
    </row>
    <row r="11024" spans="1:23" x14ac:dyDescent="0.35">
      <c r="A11024" s="960">
        <v>72141</v>
      </c>
      <c r="B11024" s="1056">
        <v>1.44</v>
      </c>
      <c r="C11024" s="205" t="s">
        <v>11706</v>
      </c>
      <c r="D11024" t="s">
        <v>8481</v>
      </c>
      <c r="E11024" s="985" t="s">
        <v>10273</v>
      </c>
      <c r="F11024" s="3"/>
      <c r="O11024"/>
      <c r="P11024"/>
      <c r="Q11024"/>
      <c r="U11024" s="969"/>
      <c r="V11024" s="38"/>
      <c r="W11024" s="38"/>
    </row>
    <row r="11025" spans="1:23" x14ac:dyDescent="0.35">
      <c r="A11025" s="960">
        <v>72141</v>
      </c>
      <c r="B11025" s="1056">
        <v>1.44</v>
      </c>
      <c r="C11025" s="205" t="s">
        <v>11707</v>
      </c>
      <c r="D11025" s="1"/>
      <c r="E11025" s="985" t="s">
        <v>10273</v>
      </c>
      <c r="F11025" s="3"/>
      <c r="O11025"/>
      <c r="P11025"/>
      <c r="Q11025"/>
      <c r="U11025" s="969"/>
      <c r="V11025" s="38"/>
      <c r="W11025" s="38"/>
    </row>
    <row r="11026" spans="1:23" x14ac:dyDescent="0.35">
      <c r="A11026" s="960">
        <v>72141</v>
      </c>
      <c r="B11026" s="1056">
        <v>1.44</v>
      </c>
      <c r="C11026" s="205" t="s">
        <v>11708</v>
      </c>
      <c r="D11026" s="1"/>
      <c r="E11026" s="985" t="s">
        <v>10273</v>
      </c>
      <c r="F11026" s="3"/>
      <c r="O11026"/>
      <c r="P11026"/>
      <c r="Q11026"/>
      <c r="U11026" s="969"/>
      <c r="V11026" s="38"/>
      <c r="W11026" s="38"/>
    </row>
    <row r="11027" spans="1:23" x14ac:dyDescent="0.35">
      <c r="A11027" s="960">
        <v>72141</v>
      </c>
      <c r="B11027" s="1056">
        <v>1.44</v>
      </c>
      <c r="C11027" s="205" t="s">
        <v>11709</v>
      </c>
      <c r="D11027" s="1"/>
      <c r="E11027" s="985" t="s">
        <v>10273</v>
      </c>
      <c r="F11027" s="3"/>
      <c r="O11027"/>
      <c r="P11027"/>
      <c r="Q11027"/>
      <c r="U11027" s="969"/>
      <c r="V11027" s="38"/>
      <c r="W11027" s="38"/>
    </row>
    <row r="11028" spans="1:23" x14ac:dyDescent="0.35">
      <c r="A11028" s="960">
        <v>72141</v>
      </c>
      <c r="B11028" s="1056">
        <v>1.44</v>
      </c>
      <c r="C11028" s="205" t="s">
        <v>11710</v>
      </c>
      <c r="D11028" s="1"/>
      <c r="E11028" s="985" t="s">
        <v>10273</v>
      </c>
      <c r="F11028" s="3"/>
      <c r="O11028"/>
      <c r="P11028"/>
      <c r="Q11028"/>
      <c r="U11028" s="969"/>
      <c r="V11028" s="38"/>
      <c r="W11028" s="38"/>
    </row>
    <row r="11029" spans="1:23" x14ac:dyDescent="0.35">
      <c r="A11029" s="960">
        <v>72141</v>
      </c>
      <c r="B11029" s="1056">
        <v>1.44</v>
      </c>
      <c r="C11029" s="205" t="s">
        <v>11711</v>
      </c>
      <c r="D11029" s="1"/>
      <c r="E11029" s="985" t="s">
        <v>10273</v>
      </c>
      <c r="F11029" s="3"/>
      <c r="O11029"/>
      <c r="P11029"/>
      <c r="Q11029"/>
      <c r="U11029" s="969"/>
      <c r="V11029" s="38"/>
      <c r="W11029" s="38"/>
    </row>
    <row r="11030" spans="1:23" x14ac:dyDescent="0.35">
      <c r="A11030" s="960">
        <v>72141</v>
      </c>
      <c r="B11030" s="1056">
        <v>1.44</v>
      </c>
      <c r="C11030" s="205" t="s">
        <v>11712</v>
      </c>
      <c r="D11030" s="1"/>
      <c r="E11030" s="985" t="s">
        <v>10273</v>
      </c>
      <c r="F11030" s="3"/>
      <c r="O11030"/>
      <c r="P11030"/>
      <c r="Q11030"/>
      <c r="U11030" s="969"/>
      <c r="V11030" s="38"/>
      <c r="W11030" s="38"/>
    </row>
    <row r="11031" spans="1:23" x14ac:dyDescent="0.35">
      <c r="A11031" s="960">
        <v>72141</v>
      </c>
      <c r="B11031" s="1056">
        <v>1.44</v>
      </c>
      <c r="C11031" s="205" t="s">
        <v>11713</v>
      </c>
      <c r="D11031" s="1"/>
      <c r="E11031" s="985" t="s">
        <v>10273</v>
      </c>
      <c r="F11031" s="3"/>
      <c r="O11031"/>
      <c r="P11031"/>
      <c r="Q11031"/>
      <c r="U11031" s="969"/>
      <c r="V11031" s="38"/>
      <c r="W11031" s="38"/>
    </row>
    <row r="11032" spans="1:23" x14ac:dyDescent="0.35">
      <c r="A11032" s="960">
        <v>72141</v>
      </c>
      <c r="B11032" s="1056">
        <v>1.44</v>
      </c>
      <c r="C11032" s="205" t="s">
        <v>11714</v>
      </c>
      <c r="D11032" s="1"/>
      <c r="E11032" s="985" t="s">
        <v>10273</v>
      </c>
      <c r="F11032" s="3"/>
      <c r="O11032"/>
      <c r="P11032"/>
      <c r="Q11032"/>
      <c r="U11032" s="969"/>
      <c r="V11032" s="38"/>
      <c r="W11032" s="38"/>
    </row>
    <row r="11033" spans="1:23" x14ac:dyDescent="0.35">
      <c r="A11033" s="960">
        <v>72141</v>
      </c>
      <c r="B11033" s="1056">
        <v>1.44</v>
      </c>
      <c r="C11033" s="205" t="s">
        <v>11715</v>
      </c>
      <c r="D11033" s="1"/>
      <c r="E11033" s="985" t="s">
        <v>10273</v>
      </c>
      <c r="F11033" s="3"/>
      <c r="O11033"/>
      <c r="P11033"/>
      <c r="Q11033"/>
      <c r="U11033" s="969"/>
      <c r="V11033" s="38"/>
      <c r="W11033" s="38"/>
    </row>
    <row r="11034" spans="1:23" x14ac:dyDescent="0.35">
      <c r="A11034" s="960">
        <v>72141</v>
      </c>
      <c r="B11034" s="1056">
        <v>1.44</v>
      </c>
      <c r="C11034" s="205" t="s">
        <v>11716</v>
      </c>
      <c r="D11034" s="1"/>
      <c r="E11034" s="985" t="s">
        <v>10273</v>
      </c>
      <c r="F11034" s="3"/>
      <c r="O11034"/>
      <c r="P11034"/>
      <c r="Q11034"/>
      <c r="U11034" s="969"/>
      <c r="V11034" s="38"/>
      <c r="W11034" s="38"/>
    </row>
    <row r="11035" spans="1:23" x14ac:dyDescent="0.35">
      <c r="A11035" s="960">
        <v>72141</v>
      </c>
      <c r="B11035" s="1056">
        <v>1.44</v>
      </c>
      <c r="C11035" s="205" t="s">
        <v>11717</v>
      </c>
      <c r="D11035" s="1126"/>
      <c r="E11035" s="985" t="s">
        <v>10273</v>
      </c>
      <c r="F11035" s="3"/>
      <c r="O11035"/>
      <c r="P11035"/>
      <c r="Q11035"/>
      <c r="U11035" s="969"/>
      <c r="V11035" s="38"/>
      <c r="W11035" s="38"/>
    </row>
    <row r="11036" spans="1:23" x14ac:dyDescent="0.35">
      <c r="A11036" s="960">
        <v>72141</v>
      </c>
      <c r="B11036" s="1056">
        <v>1.44</v>
      </c>
      <c r="C11036" s="205" t="s">
        <v>11718</v>
      </c>
      <c r="D11036" s="1"/>
      <c r="E11036" s="985" t="s">
        <v>10273</v>
      </c>
      <c r="F11036" s="3"/>
      <c r="O11036"/>
      <c r="P11036"/>
      <c r="Q11036"/>
      <c r="U11036" s="969"/>
      <c r="V11036" s="38"/>
      <c r="W11036" s="38"/>
    </row>
    <row r="11037" spans="1:23" x14ac:dyDescent="0.35">
      <c r="A11037" s="960">
        <v>72141</v>
      </c>
      <c r="B11037" s="1056">
        <v>1.44</v>
      </c>
      <c r="C11037" s="205" t="s">
        <v>11719</v>
      </c>
      <c r="D11037" s="1"/>
      <c r="E11037" s="985" t="s">
        <v>10273</v>
      </c>
      <c r="F11037" s="3"/>
      <c r="O11037"/>
      <c r="P11037"/>
      <c r="Q11037"/>
      <c r="U11037" s="969"/>
      <c r="V11037" s="38"/>
      <c r="W11037" s="38"/>
    </row>
    <row r="11038" spans="1:23" x14ac:dyDescent="0.35">
      <c r="A11038" s="960">
        <v>72141</v>
      </c>
      <c r="B11038" s="1056">
        <v>1.44</v>
      </c>
      <c r="C11038" s="204" t="s">
        <v>11720</v>
      </c>
      <c r="D11038" s="1"/>
      <c r="E11038" s="985" t="s">
        <v>10273</v>
      </c>
      <c r="F11038" s="3"/>
      <c r="O11038"/>
      <c r="P11038"/>
      <c r="Q11038"/>
      <c r="U11038" s="969"/>
      <c r="V11038" s="38"/>
      <c r="W11038" s="38"/>
    </row>
    <row r="11039" spans="1:23" x14ac:dyDescent="0.35">
      <c r="A11039" s="960">
        <v>72141</v>
      </c>
      <c r="B11039" s="1056">
        <v>1.44</v>
      </c>
      <c r="C11039" s="205" t="s">
        <v>11721</v>
      </c>
      <c r="D11039" s="1"/>
      <c r="E11039" s="985" t="s">
        <v>10273</v>
      </c>
      <c r="F11039" s="3"/>
      <c r="O11039"/>
      <c r="P11039"/>
      <c r="Q11039"/>
      <c r="U11039" s="969"/>
      <c r="V11039" s="38"/>
      <c r="W11039" s="38"/>
    </row>
    <row r="11040" spans="1:23" x14ac:dyDescent="0.35">
      <c r="A11040" s="960">
        <v>72141</v>
      </c>
      <c r="B11040" s="1056">
        <v>1.44</v>
      </c>
      <c r="C11040" s="205" t="s">
        <v>11722</v>
      </c>
      <c r="D11040" s="1"/>
      <c r="E11040" s="985" t="s">
        <v>10273</v>
      </c>
      <c r="F11040" s="3"/>
      <c r="O11040"/>
      <c r="P11040"/>
      <c r="Q11040"/>
      <c r="U11040" s="969"/>
      <c r="V11040" s="38"/>
      <c r="W11040" s="38"/>
    </row>
    <row r="11041" spans="1:23" x14ac:dyDescent="0.35">
      <c r="A11041" s="960">
        <v>72141</v>
      </c>
      <c r="B11041" s="1056">
        <v>1.44</v>
      </c>
      <c r="C11041" s="205" t="s">
        <v>11723</v>
      </c>
      <c r="D11041" s="1"/>
      <c r="E11041" s="985" t="s">
        <v>10273</v>
      </c>
      <c r="F11041" s="3"/>
      <c r="O11041"/>
      <c r="P11041"/>
      <c r="Q11041"/>
      <c r="U11041" s="969"/>
      <c r="V11041" s="38"/>
      <c r="W11041" s="38"/>
    </row>
    <row r="11042" spans="1:23" x14ac:dyDescent="0.35">
      <c r="A11042" s="960">
        <v>72141</v>
      </c>
      <c r="B11042" s="1056">
        <v>1.44</v>
      </c>
      <c r="C11042" s="205" t="s">
        <v>11724</v>
      </c>
      <c r="D11042" s="1"/>
      <c r="E11042" s="985" t="s">
        <v>10273</v>
      </c>
      <c r="F11042" s="3"/>
      <c r="O11042"/>
      <c r="P11042"/>
      <c r="Q11042"/>
      <c r="U11042" s="969"/>
      <c r="V11042" s="38"/>
      <c r="W11042" s="38"/>
    </row>
    <row r="11043" spans="1:23" x14ac:dyDescent="0.35">
      <c r="A11043" s="960">
        <v>72141</v>
      </c>
      <c r="B11043" s="1056">
        <v>1.44</v>
      </c>
      <c r="C11043" s="205" t="s">
        <v>11725</v>
      </c>
      <c r="D11043" s="1"/>
      <c r="E11043" s="985" t="s">
        <v>10273</v>
      </c>
      <c r="F11043" s="3"/>
      <c r="O11043"/>
      <c r="P11043"/>
      <c r="Q11043"/>
      <c r="U11043" s="969"/>
      <c r="V11043" s="38"/>
      <c r="W11043" s="38"/>
    </row>
    <row r="11044" spans="1:23" x14ac:dyDescent="0.35">
      <c r="A11044" s="960">
        <v>72141</v>
      </c>
      <c r="B11044" s="1056">
        <v>1.44</v>
      </c>
      <c r="C11044" s="205" t="s">
        <v>11726</v>
      </c>
      <c r="E11044" s="985" t="s">
        <v>10273</v>
      </c>
      <c r="F11044" s="3"/>
      <c r="O11044"/>
      <c r="P11044"/>
      <c r="Q11044"/>
      <c r="U11044" s="969"/>
      <c r="V11044" s="38"/>
      <c r="W11044" s="38"/>
    </row>
    <row r="11045" spans="1:23" x14ac:dyDescent="0.35">
      <c r="A11045" s="960">
        <v>72141</v>
      </c>
      <c r="B11045" s="1056">
        <v>1.44</v>
      </c>
      <c r="C11045" s="205" t="s">
        <v>11727</v>
      </c>
      <c r="D11045" s="1"/>
      <c r="E11045" s="985" t="s">
        <v>10273</v>
      </c>
      <c r="F11045" s="3"/>
      <c r="O11045"/>
      <c r="P11045"/>
      <c r="Q11045"/>
      <c r="U11045" s="969"/>
      <c r="V11045" s="38"/>
      <c r="W11045" s="38"/>
    </row>
    <row r="11046" spans="1:23" x14ac:dyDescent="0.35">
      <c r="A11046" s="960">
        <v>72141</v>
      </c>
      <c r="B11046" s="1056">
        <v>1.44</v>
      </c>
      <c r="C11046" s="205" t="s">
        <v>11728</v>
      </c>
      <c r="D11046" s="1"/>
      <c r="E11046" s="985" t="s">
        <v>10273</v>
      </c>
      <c r="F11046" s="3"/>
      <c r="O11046"/>
      <c r="P11046"/>
      <c r="Q11046"/>
      <c r="U11046" s="969"/>
      <c r="V11046" s="38"/>
      <c r="W11046" s="38"/>
    </row>
    <row r="11047" spans="1:23" x14ac:dyDescent="0.35">
      <c r="A11047" s="960">
        <v>72141</v>
      </c>
      <c r="B11047" s="1056">
        <v>1.44</v>
      </c>
      <c r="C11047" s="205" t="s">
        <v>11729</v>
      </c>
      <c r="D11047" s="1"/>
      <c r="E11047" s="985" t="s">
        <v>10273</v>
      </c>
      <c r="F11047" s="3"/>
      <c r="O11047"/>
      <c r="P11047"/>
      <c r="Q11047"/>
      <c r="U11047" s="969"/>
      <c r="V11047" s="38"/>
      <c r="W11047" s="38"/>
    </row>
    <row r="11048" spans="1:23" x14ac:dyDescent="0.35">
      <c r="A11048" s="960">
        <v>72141</v>
      </c>
      <c r="B11048" s="1056">
        <v>1.44</v>
      </c>
      <c r="C11048" s="205" t="s">
        <v>11730</v>
      </c>
      <c r="D11048" s="1"/>
      <c r="E11048" s="985" t="s">
        <v>10273</v>
      </c>
      <c r="F11048" s="3"/>
      <c r="O11048"/>
      <c r="P11048"/>
      <c r="Q11048"/>
      <c r="U11048" s="969"/>
      <c r="V11048" s="38"/>
      <c r="W11048" s="38"/>
    </row>
    <row r="11049" spans="1:23" x14ac:dyDescent="0.35">
      <c r="A11049" s="960">
        <v>72141</v>
      </c>
      <c r="B11049" s="1056">
        <v>1.44</v>
      </c>
      <c r="C11049" s="205" t="s">
        <v>11731</v>
      </c>
      <c r="D11049" s="1"/>
      <c r="E11049" s="985" t="s">
        <v>10273</v>
      </c>
      <c r="F11049" s="3"/>
      <c r="O11049"/>
      <c r="P11049"/>
      <c r="Q11049"/>
      <c r="U11049" s="969"/>
      <c r="V11049" s="38"/>
      <c r="W11049" s="38"/>
    </row>
    <row r="11050" spans="1:23" x14ac:dyDescent="0.35">
      <c r="A11050" s="960">
        <v>72141</v>
      </c>
      <c r="B11050" s="1056">
        <v>1.44</v>
      </c>
      <c r="C11050" s="205" t="s">
        <v>11732</v>
      </c>
      <c r="D11050" s="1"/>
      <c r="E11050" s="985" t="s">
        <v>10273</v>
      </c>
      <c r="F11050" s="3"/>
      <c r="O11050"/>
      <c r="P11050"/>
      <c r="Q11050"/>
      <c r="U11050" s="969"/>
      <c r="V11050" s="38"/>
      <c r="W11050" s="38"/>
    </row>
    <row r="11051" spans="1:23" x14ac:dyDescent="0.35">
      <c r="A11051" s="960">
        <v>72141</v>
      </c>
      <c r="B11051" s="1056">
        <v>1.44</v>
      </c>
      <c r="C11051" s="205" t="s">
        <v>11733</v>
      </c>
      <c r="D11051" s="1"/>
      <c r="E11051" s="985" t="s">
        <v>10273</v>
      </c>
      <c r="F11051" s="3"/>
      <c r="O11051"/>
      <c r="P11051"/>
      <c r="Q11051"/>
      <c r="U11051" s="969"/>
      <c r="V11051" s="38"/>
      <c r="W11051" s="38"/>
    </row>
    <row r="11052" spans="1:23" x14ac:dyDescent="0.35">
      <c r="A11052" s="960">
        <v>72141</v>
      </c>
      <c r="B11052" s="1056">
        <v>1.44</v>
      </c>
      <c r="C11052" s="205" t="s">
        <v>2543</v>
      </c>
      <c r="E11052" s="985" t="s">
        <v>10273</v>
      </c>
      <c r="F11052" s="3"/>
      <c r="O11052"/>
      <c r="P11052"/>
      <c r="Q11052"/>
      <c r="U11052" s="969"/>
      <c r="V11052" s="38"/>
      <c r="W11052" s="38"/>
    </row>
    <row r="11053" spans="1:23" x14ac:dyDescent="0.35">
      <c r="A11053" s="960">
        <v>72141</v>
      </c>
      <c r="B11053" s="1056">
        <v>1.44</v>
      </c>
      <c r="C11053" s="205" t="s">
        <v>2543</v>
      </c>
      <c r="D11053" s="1"/>
      <c r="E11053" s="985" t="s">
        <v>10273</v>
      </c>
      <c r="F11053" s="3"/>
      <c r="O11053"/>
      <c r="P11053"/>
      <c r="Q11053"/>
      <c r="U11053" s="969"/>
      <c r="V11053" s="38"/>
      <c r="W11053" s="38"/>
    </row>
    <row r="11054" spans="1:23" x14ac:dyDescent="0.35">
      <c r="A11054" s="960">
        <v>72141</v>
      </c>
      <c r="B11054" s="1056">
        <v>1.44</v>
      </c>
      <c r="C11054" s="205" t="s">
        <v>11734</v>
      </c>
      <c r="D11054" s="1"/>
      <c r="E11054" s="985" t="s">
        <v>10273</v>
      </c>
      <c r="F11054" s="3"/>
      <c r="O11054"/>
      <c r="P11054"/>
      <c r="Q11054"/>
      <c r="U11054" s="969"/>
      <c r="V11054" s="38"/>
      <c r="W11054" s="38"/>
    </row>
    <row r="11055" spans="1:23" x14ac:dyDescent="0.35">
      <c r="A11055" s="960">
        <v>72141</v>
      </c>
      <c r="B11055" s="1056">
        <v>1.44</v>
      </c>
      <c r="C11055" s="960" t="s">
        <v>11735</v>
      </c>
      <c r="D11055" s="1"/>
      <c r="E11055" s="985" t="s">
        <v>10273</v>
      </c>
      <c r="F11055" s="3"/>
      <c r="O11055"/>
      <c r="P11055"/>
      <c r="Q11055"/>
      <c r="U11055" s="969"/>
      <c r="V11055" s="38"/>
      <c r="W11055" s="38"/>
    </row>
    <row r="11056" spans="1:23" x14ac:dyDescent="0.35">
      <c r="A11056" s="960">
        <v>72141</v>
      </c>
      <c r="B11056" s="1056">
        <v>1.44</v>
      </c>
      <c r="C11056" s="205" t="s">
        <v>11736</v>
      </c>
      <c r="D11056" s="1"/>
      <c r="E11056" s="985" t="s">
        <v>10273</v>
      </c>
      <c r="F11056" s="3"/>
      <c r="O11056"/>
      <c r="P11056"/>
      <c r="Q11056"/>
      <c r="U11056" s="969"/>
      <c r="V11056" s="38"/>
      <c r="W11056" s="38"/>
    </row>
    <row r="11057" spans="1:23" x14ac:dyDescent="0.35">
      <c r="A11057" s="960">
        <v>72141</v>
      </c>
      <c r="B11057" s="1056">
        <v>1.44</v>
      </c>
      <c r="C11057" s="205" t="s">
        <v>11737</v>
      </c>
      <c r="D11057" s="1"/>
      <c r="E11057" s="985" t="s">
        <v>10273</v>
      </c>
      <c r="F11057" s="3"/>
      <c r="O11057"/>
      <c r="P11057"/>
      <c r="Q11057"/>
      <c r="U11057" s="969"/>
      <c r="V11057" s="38"/>
      <c r="W11057" s="38"/>
    </row>
    <row r="11058" spans="1:23" x14ac:dyDescent="0.35">
      <c r="A11058" s="960">
        <v>72141</v>
      </c>
      <c r="B11058" s="1056">
        <v>1.44</v>
      </c>
      <c r="C11058" s="205" t="s">
        <v>11738</v>
      </c>
      <c r="D11058" s="1"/>
      <c r="E11058" s="985" t="s">
        <v>10273</v>
      </c>
      <c r="F11058" s="3"/>
      <c r="O11058"/>
      <c r="P11058"/>
      <c r="Q11058"/>
      <c r="U11058" s="969"/>
      <c r="V11058" s="38"/>
      <c r="W11058" s="38"/>
    </row>
    <row r="11059" spans="1:23" x14ac:dyDescent="0.35">
      <c r="A11059" s="960">
        <v>72141</v>
      </c>
      <c r="B11059" s="1056">
        <v>1.44</v>
      </c>
      <c r="C11059" s="205" t="s">
        <v>11739</v>
      </c>
      <c r="D11059" s="1120"/>
      <c r="E11059" s="985" t="s">
        <v>10273</v>
      </c>
      <c r="F11059" s="3"/>
      <c r="O11059"/>
      <c r="P11059"/>
      <c r="Q11059"/>
      <c r="U11059" s="969"/>
      <c r="V11059" s="38"/>
      <c r="W11059" s="38"/>
    </row>
    <row r="11060" spans="1:23" x14ac:dyDescent="0.35">
      <c r="A11060" s="960">
        <v>72141</v>
      </c>
      <c r="B11060" s="1056">
        <v>1.44</v>
      </c>
      <c r="C11060" s="205" t="s">
        <v>11740</v>
      </c>
      <c r="D11060" s="1120"/>
      <c r="E11060" s="985" t="s">
        <v>10273</v>
      </c>
      <c r="F11060" s="3"/>
      <c r="O11060"/>
      <c r="P11060"/>
      <c r="Q11060"/>
      <c r="U11060" s="969"/>
      <c r="V11060" s="38"/>
      <c r="W11060" s="38"/>
    </row>
    <row r="11061" spans="1:23" x14ac:dyDescent="0.35">
      <c r="A11061" s="960">
        <v>72141</v>
      </c>
      <c r="B11061" s="1056">
        <v>1.44</v>
      </c>
      <c r="C11061" s="205" t="s">
        <v>11741</v>
      </c>
      <c r="D11061" s="1"/>
      <c r="E11061" s="985" t="s">
        <v>10273</v>
      </c>
      <c r="F11061" s="3"/>
      <c r="O11061"/>
      <c r="P11061"/>
      <c r="Q11061"/>
      <c r="U11061" s="969"/>
      <c r="V11061" s="38"/>
      <c r="W11061" s="38"/>
    </row>
    <row r="11062" spans="1:23" x14ac:dyDescent="0.35">
      <c r="A11062" s="960">
        <v>72141</v>
      </c>
      <c r="B11062" s="1056">
        <v>1.44</v>
      </c>
      <c r="C11062" s="205" t="s">
        <v>11742</v>
      </c>
      <c r="D11062" s="1120"/>
      <c r="E11062" s="985" t="s">
        <v>10273</v>
      </c>
      <c r="F11062" s="3"/>
      <c r="O11062"/>
      <c r="P11062"/>
      <c r="Q11062"/>
      <c r="U11062" s="969"/>
      <c r="V11062" s="38"/>
      <c r="W11062" s="38"/>
    </row>
    <row r="11063" spans="1:23" x14ac:dyDescent="0.35">
      <c r="A11063" s="960">
        <v>72141</v>
      </c>
      <c r="B11063" s="1056">
        <v>1.44</v>
      </c>
      <c r="C11063" s="205" t="s">
        <v>11743</v>
      </c>
      <c r="D11063" s="1"/>
      <c r="E11063" s="985" t="s">
        <v>10273</v>
      </c>
      <c r="F11063" s="3"/>
      <c r="O11063"/>
      <c r="P11063"/>
      <c r="Q11063"/>
      <c r="U11063" s="969"/>
      <c r="V11063" s="38"/>
      <c r="W11063" s="38"/>
    </row>
    <row r="11064" spans="1:23" x14ac:dyDescent="0.35">
      <c r="A11064" s="960">
        <v>72141</v>
      </c>
      <c r="B11064" s="1056">
        <v>1.44</v>
      </c>
      <c r="C11064" s="205" t="s">
        <v>11744</v>
      </c>
      <c r="D11064" s="1"/>
      <c r="E11064" s="985" t="s">
        <v>10273</v>
      </c>
      <c r="F11064" s="3"/>
      <c r="O11064"/>
      <c r="P11064"/>
      <c r="Q11064"/>
      <c r="U11064" s="969"/>
      <c r="V11064" s="38"/>
      <c r="W11064" s="38"/>
    </row>
    <row r="11065" spans="1:23" x14ac:dyDescent="0.35">
      <c r="A11065" s="960">
        <v>72141</v>
      </c>
      <c r="B11065" s="1056">
        <v>1.44</v>
      </c>
      <c r="C11065" s="205" t="s">
        <v>11745</v>
      </c>
      <c r="D11065" s="1"/>
      <c r="E11065" s="985" t="s">
        <v>10273</v>
      </c>
      <c r="F11065" s="3"/>
      <c r="O11065"/>
      <c r="P11065"/>
      <c r="Q11065"/>
      <c r="U11065" s="969"/>
      <c r="V11065" s="38"/>
      <c r="W11065" s="38"/>
    </row>
    <row r="11066" spans="1:23" x14ac:dyDescent="0.35">
      <c r="A11066" s="960">
        <v>72141</v>
      </c>
      <c r="B11066" s="1056">
        <v>1.44</v>
      </c>
      <c r="C11066" s="205" t="s">
        <v>11745</v>
      </c>
      <c r="D11066" s="1"/>
      <c r="E11066" s="985" t="s">
        <v>10273</v>
      </c>
      <c r="F11066" s="3"/>
      <c r="O11066"/>
      <c r="P11066"/>
      <c r="Q11066"/>
      <c r="U11066" s="969"/>
      <c r="V11066" s="38"/>
      <c r="W11066" s="38"/>
    </row>
    <row r="11067" spans="1:23" x14ac:dyDescent="0.35">
      <c r="A11067" s="960">
        <v>72141</v>
      </c>
      <c r="B11067" s="1056">
        <v>1.44</v>
      </c>
      <c r="C11067" s="205" t="s">
        <v>11746</v>
      </c>
      <c r="D11067" s="1"/>
      <c r="E11067" s="985" t="s">
        <v>10273</v>
      </c>
      <c r="F11067" s="3"/>
      <c r="O11067"/>
      <c r="P11067"/>
      <c r="Q11067"/>
      <c r="U11067" s="969"/>
      <c r="V11067" s="38"/>
      <c r="W11067" s="38"/>
    </row>
    <row r="11068" spans="1:23" x14ac:dyDescent="0.35">
      <c r="A11068" s="960">
        <v>72141</v>
      </c>
      <c r="B11068" s="1056">
        <v>1.44</v>
      </c>
      <c r="C11068" s="205" t="s">
        <v>11747</v>
      </c>
      <c r="D11068" s="1"/>
      <c r="E11068" s="985" t="s">
        <v>10273</v>
      </c>
      <c r="F11068" s="3"/>
      <c r="O11068"/>
      <c r="P11068"/>
      <c r="Q11068"/>
      <c r="U11068" s="969"/>
      <c r="V11068" s="38"/>
      <c r="W11068" s="38"/>
    </row>
    <row r="11069" spans="1:23" x14ac:dyDescent="0.35">
      <c r="A11069" s="960">
        <v>72141</v>
      </c>
      <c r="B11069" s="1056">
        <v>1.44</v>
      </c>
      <c r="C11069" s="205" t="s">
        <v>11748</v>
      </c>
      <c r="D11069" s="1"/>
      <c r="E11069" s="985" t="s">
        <v>10273</v>
      </c>
      <c r="F11069" s="3"/>
      <c r="O11069"/>
      <c r="P11069"/>
      <c r="Q11069"/>
      <c r="U11069" s="969"/>
      <c r="V11069" s="38"/>
      <c r="W11069" s="38"/>
    </row>
    <row r="11070" spans="1:23" x14ac:dyDescent="0.35">
      <c r="A11070" s="960">
        <v>72141</v>
      </c>
      <c r="B11070" s="1056">
        <v>1.44</v>
      </c>
      <c r="C11070" s="960" t="s">
        <v>11749</v>
      </c>
      <c r="D11070" s="1"/>
      <c r="E11070" s="985" t="s">
        <v>10273</v>
      </c>
      <c r="F11070" s="1109"/>
      <c r="O11070"/>
      <c r="P11070"/>
      <c r="Q11070"/>
      <c r="U11070" s="969"/>
      <c r="V11070" s="38"/>
      <c r="W11070" s="38"/>
    </row>
    <row r="11071" spans="1:23" x14ac:dyDescent="0.35">
      <c r="A11071" s="960">
        <v>72141</v>
      </c>
      <c r="B11071" s="1056">
        <v>1.44</v>
      </c>
      <c r="C11071" s="205" t="s">
        <v>11750</v>
      </c>
      <c r="D11071" s="1"/>
      <c r="E11071" s="985" t="s">
        <v>10273</v>
      </c>
      <c r="F11071" s="3"/>
      <c r="O11071"/>
      <c r="P11071"/>
      <c r="Q11071"/>
      <c r="U11071" s="969"/>
      <c r="V11071" s="38"/>
      <c r="W11071" s="38"/>
    </row>
    <row r="11072" spans="1:23" x14ac:dyDescent="0.35">
      <c r="A11072" s="960">
        <v>72141</v>
      </c>
      <c r="B11072" s="1056">
        <v>1.44</v>
      </c>
      <c r="C11072" s="205" t="s">
        <v>11750</v>
      </c>
      <c r="D11072" s="1"/>
      <c r="E11072" s="985" t="s">
        <v>10273</v>
      </c>
      <c r="F11072" s="3"/>
      <c r="O11072"/>
      <c r="P11072"/>
      <c r="Q11072"/>
      <c r="U11072" s="969"/>
      <c r="V11072" s="38"/>
      <c r="W11072" s="38"/>
    </row>
    <row r="11073" spans="1:23" x14ac:dyDescent="0.35">
      <c r="A11073" s="960">
        <v>72141</v>
      </c>
      <c r="B11073" s="1056">
        <v>1.44</v>
      </c>
      <c r="C11073" s="205" t="s">
        <v>11751</v>
      </c>
      <c r="D11073" s="1"/>
      <c r="E11073" s="985" t="s">
        <v>10273</v>
      </c>
      <c r="F11073" s="3"/>
      <c r="O11073"/>
      <c r="P11073"/>
      <c r="Q11073"/>
      <c r="U11073" s="969"/>
      <c r="V11073" s="38"/>
      <c r="W11073" s="38"/>
    </row>
    <row r="11074" spans="1:23" x14ac:dyDescent="0.35">
      <c r="A11074" s="960">
        <v>72141</v>
      </c>
      <c r="B11074" s="1056">
        <v>1.44</v>
      </c>
      <c r="C11074" s="205" t="s">
        <v>11752</v>
      </c>
      <c r="D11074" s="1"/>
      <c r="E11074" s="985" t="s">
        <v>10273</v>
      </c>
      <c r="F11074" s="3"/>
      <c r="O11074"/>
      <c r="P11074"/>
      <c r="Q11074"/>
      <c r="U11074" s="969"/>
      <c r="V11074" s="38"/>
      <c r="W11074" s="38"/>
    </row>
    <row r="11075" spans="1:23" x14ac:dyDescent="0.35">
      <c r="A11075" s="960">
        <v>72141</v>
      </c>
      <c r="B11075" s="1056">
        <v>1.44</v>
      </c>
      <c r="C11075" s="205" t="s">
        <v>11752</v>
      </c>
      <c r="D11075" s="1"/>
      <c r="E11075" s="985" t="s">
        <v>10273</v>
      </c>
      <c r="F11075" s="3"/>
      <c r="O11075"/>
      <c r="P11075"/>
      <c r="Q11075"/>
      <c r="U11075" s="969"/>
      <c r="V11075" s="38"/>
      <c r="W11075" s="38"/>
    </row>
    <row r="11076" spans="1:23" x14ac:dyDescent="0.35">
      <c r="A11076" s="960">
        <v>72141</v>
      </c>
      <c r="B11076" s="1056">
        <v>1.44</v>
      </c>
      <c r="C11076" s="205" t="s">
        <v>11753</v>
      </c>
      <c r="D11076" s="1"/>
      <c r="E11076" s="985" t="s">
        <v>10273</v>
      </c>
      <c r="F11076" s="3"/>
      <c r="O11076"/>
      <c r="P11076"/>
      <c r="Q11076"/>
      <c r="U11076" s="969"/>
      <c r="V11076" s="38"/>
      <c r="W11076" s="38"/>
    </row>
    <row r="11077" spans="1:23" x14ac:dyDescent="0.35">
      <c r="A11077" s="960">
        <v>72141</v>
      </c>
      <c r="B11077" s="1056">
        <v>1.44</v>
      </c>
      <c r="C11077" s="205" t="s">
        <v>11754</v>
      </c>
      <c r="D11077" s="1"/>
      <c r="E11077" s="985" t="s">
        <v>10273</v>
      </c>
      <c r="F11077" s="3"/>
      <c r="O11077"/>
      <c r="P11077"/>
      <c r="Q11077"/>
      <c r="U11077" s="969"/>
      <c r="V11077" s="38"/>
      <c r="W11077" s="38"/>
    </row>
    <row r="11078" spans="1:23" x14ac:dyDescent="0.35">
      <c r="A11078" s="960">
        <v>72141</v>
      </c>
      <c r="B11078" s="1056">
        <v>1.44</v>
      </c>
      <c r="C11078" s="205" t="s">
        <v>11755</v>
      </c>
      <c r="D11078" s="1"/>
      <c r="E11078" s="985" t="s">
        <v>10273</v>
      </c>
      <c r="F11078" s="3"/>
      <c r="O11078"/>
      <c r="P11078"/>
      <c r="Q11078"/>
      <c r="U11078" s="969"/>
      <c r="V11078" s="38"/>
      <c r="W11078" s="38"/>
    </row>
    <row r="11079" spans="1:23" x14ac:dyDescent="0.35">
      <c r="A11079" s="960">
        <v>72141</v>
      </c>
      <c r="B11079" s="1056">
        <v>1.44</v>
      </c>
      <c r="C11079" s="205" t="s">
        <v>11756</v>
      </c>
      <c r="D11079" s="1"/>
      <c r="E11079" s="985" t="s">
        <v>10273</v>
      </c>
      <c r="F11079" s="3"/>
      <c r="O11079"/>
      <c r="P11079"/>
      <c r="Q11079"/>
      <c r="U11079" s="969"/>
      <c r="V11079" s="38"/>
      <c r="W11079" s="38"/>
    </row>
    <row r="11080" spans="1:23" x14ac:dyDescent="0.35">
      <c r="A11080" s="960">
        <v>72141</v>
      </c>
      <c r="B11080" s="1056">
        <v>1.44</v>
      </c>
      <c r="C11080" s="205" t="s">
        <v>11757</v>
      </c>
      <c r="D11080" s="1"/>
      <c r="E11080" s="985" t="s">
        <v>10273</v>
      </c>
      <c r="F11080" s="3"/>
      <c r="O11080"/>
      <c r="P11080"/>
      <c r="Q11080"/>
      <c r="U11080" s="969"/>
      <c r="V11080" s="38"/>
      <c r="W11080" s="38"/>
    </row>
    <row r="11081" spans="1:23" x14ac:dyDescent="0.35">
      <c r="A11081" s="960">
        <v>72141</v>
      </c>
      <c r="B11081" s="1056">
        <v>1.44</v>
      </c>
      <c r="C11081" s="205" t="s">
        <v>11758</v>
      </c>
      <c r="D11081" s="1"/>
      <c r="E11081" s="985" t="s">
        <v>10273</v>
      </c>
      <c r="O11081"/>
      <c r="P11081"/>
      <c r="Q11081"/>
      <c r="U11081" s="969"/>
      <c r="V11081" s="38"/>
      <c r="W11081" s="38"/>
    </row>
    <row r="11082" spans="1:23" x14ac:dyDescent="0.35">
      <c r="A11082" s="960">
        <v>72141</v>
      </c>
      <c r="B11082" s="1056">
        <v>1.44</v>
      </c>
      <c r="C11082" s="205" t="s">
        <v>11759</v>
      </c>
      <c r="D11082" s="1"/>
      <c r="E11082" s="985" t="s">
        <v>10273</v>
      </c>
      <c r="F11082" s="3"/>
      <c r="O11082"/>
      <c r="P11082"/>
      <c r="Q11082"/>
      <c r="U11082" s="969"/>
      <c r="V11082" s="38"/>
      <c r="W11082" s="38"/>
    </row>
    <row r="11083" spans="1:23" x14ac:dyDescent="0.35">
      <c r="A11083" s="960">
        <v>72141</v>
      </c>
      <c r="B11083" s="1056">
        <v>1.44</v>
      </c>
      <c r="C11083" s="205" t="s">
        <v>11760</v>
      </c>
      <c r="D11083" s="1"/>
      <c r="E11083" s="985" t="s">
        <v>10273</v>
      </c>
      <c r="F11083" s="3"/>
      <c r="O11083"/>
      <c r="P11083"/>
      <c r="Q11083"/>
      <c r="U11083" s="969"/>
      <c r="V11083" s="38"/>
      <c r="W11083" s="38"/>
    </row>
    <row r="11084" spans="1:23" x14ac:dyDescent="0.35">
      <c r="A11084" s="960">
        <v>72141</v>
      </c>
      <c r="B11084" s="1056">
        <v>1.44</v>
      </c>
      <c r="C11084" s="205" t="s">
        <v>11761</v>
      </c>
      <c r="D11084" s="1"/>
      <c r="E11084" s="985" t="s">
        <v>10273</v>
      </c>
      <c r="F11084" s="3"/>
      <c r="O11084"/>
      <c r="P11084"/>
      <c r="Q11084"/>
      <c r="U11084" s="969"/>
      <c r="V11084" s="38"/>
      <c r="W11084" s="38"/>
    </row>
    <row r="11085" spans="1:23" x14ac:dyDescent="0.35">
      <c r="A11085" s="960">
        <v>72141</v>
      </c>
      <c r="B11085" s="1056">
        <v>1.44</v>
      </c>
      <c r="C11085" s="205" t="s">
        <v>11762</v>
      </c>
      <c r="D11085" s="1"/>
      <c r="E11085" s="985" t="s">
        <v>10273</v>
      </c>
      <c r="F11085" s="3"/>
      <c r="O11085"/>
      <c r="P11085"/>
      <c r="Q11085"/>
      <c r="U11085" s="969"/>
      <c r="V11085" s="38"/>
      <c r="W11085" s="38"/>
    </row>
    <row r="11086" spans="1:23" x14ac:dyDescent="0.35">
      <c r="A11086" s="960">
        <v>72141</v>
      </c>
      <c r="B11086" s="1056">
        <v>1.44</v>
      </c>
      <c r="C11086" s="205" t="e">
        <v>#REF!</v>
      </c>
      <c r="D11086" s="1"/>
      <c r="E11086" s="985" t="s">
        <v>10273</v>
      </c>
      <c r="F11086" s="3"/>
      <c r="O11086"/>
      <c r="P11086"/>
      <c r="Q11086"/>
      <c r="U11086" s="969"/>
      <c r="V11086" s="38"/>
      <c r="W11086" s="38"/>
    </row>
    <row r="11087" spans="1:23" x14ac:dyDescent="0.35">
      <c r="A11087" s="960">
        <v>72146</v>
      </c>
      <c r="B11087" s="1056">
        <v>1.44</v>
      </c>
      <c r="C11087" s="960" t="s">
        <v>11763</v>
      </c>
      <c r="D11087" s="1"/>
      <c r="E11087" s="985" t="s">
        <v>10273</v>
      </c>
      <c r="F11087" s="3"/>
      <c r="O11087"/>
      <c r="P11087"/>
      <c r="Q11087"/>
      <c r="U11087" s="969"/>
      <c r="V11087" s="38"/>
      <c r="W11087" s="38"/>
    </row>
    <row r="11088" spans="1:23" x14ac:dyDescent="0.35">
      <c r="A11088" s="960">
        <v>72146</v>
      </c>
      <c r="B11088" s="1056">
        <v>1.44</v>
      </c>
      <c r="C11088" s="205" t="s">
        <v>11764</v>
      </c>
      <c r="D11088" s="1"/>
      <c r="E11088" s="985" t="s">
        <v>10273</v>
      </c>
      <c r="F11088" s="3"/>
      <c r="O11088"/>
      <c r="P11088"/>
      <c r="Q11088"/>
      <c r="U11088" s="969"/>
      <c r="V11088" s="38"/>
      <c r="W11088" s="38"/>
    </row>
    <row r="11089" spans="1:23" x14ac:dyDescent="0.35">
      <c r="A11089" s="960">
        <v>72146</v>
      </c>
      <c r="B11089" s="1056">
        <v>1.44</v>
      </c>
      <c r="C11089" s="205" t="s">
        <v>11765</v>
      </c>
      <c r="D11089" s="1"/>
      <c r="E11089" s="985" t="s">
        <v>10273</v>
      </c>
      <c r="F11089" s="3"/>
      <c r="O11089"/>
      <c r="P11089"/>
      <c r="Q11089"/>
      <c r="U11089" s="969"/>
      <c r="V11089" s="38"/>
      <c r="W11089" s="38"/>
    </row>
    <row r="11090" spans="1:23" x14ac:dyDescent="0.35">
      <c r="A11090" s="960">
        <v>72146</v>
      </c>
      <c r="B11090" s="1056">
        <v>1.44</v>
      </c>
      <c r="C11090" s="205" t="s">
        <v>11766</v>
      </c>
      <c r="D11090" s="1"/>
      <c r="E11090" s="985" t="s">
        <v>10273</v>
      </c>
      <c r="F11090" s="3"/>
      <c r="O11090"/>
      <c r="P11090"/>
      <c r="Q11090"/>
      <c r="U11090" s="969"/>
      <c r="V11090" s="38"/>
      <c r="W11090" s="38"/>
    </row>
    <row r="11091" spans="1:23" x14ac:dyDescent="0.35">
      <c r="A11091" s="960">
        <v>72146</v>
      </c>
      <c r="B11091" s="1056">
        <v>1.44</v>
      </c>
      <c r="C11091" s="205" t="s">
        <v>11767</v>
      </c>
      <c r="D11091" s="1"/>
      <c r="E11091" s="985" t="s">
        <v>10273</v>
      </c>
      <c r="F11091" s="3"/>
      <c r="O11091"/>
      <c r="P11091"/>
      <c r="Q11091"/>
      <c r="U11091" s="969"/>
      <c r="V11091" s="38"/>
      <c r="W11091" s="38"/>
    </row>
    <row r="11092" spans="1:23" x14ac:dyDescent="0.35">
      <c r="A11092" s="960">
        <v>72146</v>
      </c>
      <c r="B11092" s="1056">
        <v>1.44</v>
      </c>
      <c r="C11092" s="205" t="s">
        <v>11768</v>
      </c>
      <c r="D11092" s="1"/>
      <c r="E11092" s="985" t="s">
        <v>10273</v>
      </c>
      <c r="F11092" s="3"/>
      <c r="O11092"/>
      <c r="P11092"/>
      <c r="Q11092"/>
      <c r="U11092" s="969"/>
      <c r="V11092" s="38"/>
      <c r="W11092" s="38"/>
    </row>
    <row r="11093" spans="1:23" x14ac:dyDescent="0.35">
      <c r="A11093" s="960">
        <v>72146</v>
      </c>
      <c r="B11093" s="1056">
        <v>1.44</v>
      </c>
      <c r="C11093" s="205" t="s">
        <v>11769</v>
      </c>
      <c r="D11093" s="1"/>
      <c r="E11093" s="985" t="s">
        <v>10273</v>
      </c>
      <c r="F11093" s="3"/>
      <c r="O11093"/>
      <c r="P11093"/>
      <c r="Q11093"/>
      <c r="U11093" s="969"/>
      <c r="V11093" s="38"/>
      <c r="W11093" s="38"/>
    </row>
    <row r="11094" spans="1:23" x14ac:dyDescent="0.35">
      <c r="A11094" s="960">
        <v>72146</v>
      </c>
      <c r="B11094" s="1056">
        <v>1.44</v>
      </c>
      <c r="C11094" s="205" t="s">
        <v>11770</v>
      </c>
      <c r="D11094" s="1"/>
      <c r="E11094" s="985" t="s">
        <v>10273</v>
      </c>
      <c r="F11094" s="3"/>
      <c r="O11094"/>
      <c r="P11094"/>
      <c r="Q11094"/>
      <c r="U11094" s="969"/>
      <c r="V11094" s="38"/>
      <c r="W11094" s="38"/>
    </row>
    <row r="11095" spans="1:23" x14ac:dyDescent="0.35">
      <c r="A11095" s="960">
        <v>72146</v>
      </c>
      <c r="B11095" s="1056">
        <v>1.44</v>
      </c>
      <c r="C11095" s="205" t="s">
        <v>11771</v>
      </c>
      <c r="D11095" s="1"/>
      <c r="E11095" s="985" t="s">
        <v>10273</v>
      </c>
      <c r="F11095" s="3"/>
      <c r="O11095"/>
      <c r="P11095"/>
      <c r="Q11095"/>
      <c r="U11095" s="969"/>
      <c r="V11095" s="38"/>
      <c r="W11095" s="38"/>
    </row>
    <row r="11096" spans="1:23" x14ac:dyDescent="0.35">
      <c r="A11096" s="960">
        <v>72146</v>
      </c>
      <c r="B11096" s="1056">
        <v>1.44</v>
      </c>
      <c r="C11096" s="205" t="s">
        <v>11772</v>
      </c>
      <c r="D11096" s="1"/>
      <c r="E11096" s="985" t="s">
        <v>10273</v>
      </c>
      <c r="F11096" s="3"/>
      <c r="O11096"/>
      <c r="P11096"/>
      <c r="Q11096"/>
      <c r="U11096" s="969"/>
      <c r="V11096" s="38"/>
      <c r="W11096" s="38"/>
    </row>
    <row r="11097" spans="1:23" x14ac:dyDescent="0.35">
      <c r="A11097" s="960">
        <v>72146</v>
      </c>
      <c r="B11097" s="1056">
        <v>1.44</v>
      </c>
      <c r="C11097" s="205" t="s">
        <v>11773</v>
      </c>
      <c r="D11097" s="1"/>
      <c r="E11097" s="985" t="s">
        <v>10273</v>
      </c>
      <c r="F11097" s="3"/>
      <c r="O11097"/>
      <c r="P11097"/>
      <c r="Q11097"/>
      <c r="U11097" s="969"/>
      <c r="V11097" s="38"/>
      <c r="W11097" s="38"/>
    </row>
    <row r="11098" spans="1:23" x14ac:dyDescent="0.35">
      <c r="A11098" s="960">
        <v>72146</v>
      </c>
      <c r="B11098" s="1056">
        <v>1.44</v>
      </c>
      <c r="C11098" s="205" t="s">
        <v>11774</v>
      </c>
      <c r="D11098" s="1"/>
      <c r="E11098" s="985" t="s">
        <v>10273</v>
      </c>
      <c r="F11098" s="3"/>
      <c r="O11098"/>
      <c r="P11098"/>
      <c r="Q11098"/>
      <c r="U11098" s="969"/>
      <c r="V11098" s="38"/>
      <c r="W11098" s="38"/>
    </row>
    <row r="11099" spans="1:23" x14ac:dyDescent="0.35">
      <c r="A11099" s="960">
        <v>72146</v>
      </c>
      <c r="B11099" s="1056">
        <v>1.44</v>
      </c>
      <c r="C11099" s="205" t="s">
        <v>11775</v>
      </c>
      <c r="D11099" s="1112"/>
      <c r="E11099" s="985" t="s">
        <v>10273</v>
      </c>
      <c r="F11099" s="3"/>
      <c r="O11099"/>
      <c r="P11099"/>
      <c r="Q11099"/>
      <c r="U11099" s="969"/>
      <c r="V11099" s="38"/>
      <c r="W11099" s="38"/>
    </row>
    <row r="11100" spans="1:23" x14ac:dyDescent="0.35">
      <c r="A11100" s="960">
        <v>72146</v>
      </c>
      <c r="B11100" s="1056">
        <v>1.44</v>
      </c>
      <c r="C11100" s="205" t="s">
        <v>11776</v>
      </c>
      <c r="D11100" s="1"/>
      <c r="E11100" s="985" t="s">
        <v>10273</v>
      </c>
      <c r="F11100" s="3"/>
      <c r="O11100"/>
      <c r="P11100"/>
      <c r="Q11100"/>
      <c r="U11100" s="969"/>
      <c r="V11100" s="38"/>
      <c r="W11100" s="38"/>
    </row>
    <row r="11101" spans="1:23" x14ac:dyDescent="0.35">
      <c r="A11101" s="960">
        <v>72146</v>
      </c>
      <c r="B11101" s="1056">
        <v>1.44</v>
      </c>
      <c r="C11101" s="960" t="s">
        <v>11777</v>
      </c>
      <c r="D11101" s="1"/>
      <c r="E11101" s="985" t="s">
        <v>10273</v>
      </c>
      <c r="F11101" s="3"/>
      <c r="O11101"/>
      <c r="P11101"/>
      <c r="Q11101"/>
      <c r="U11101" s="969"/>
      <c r="V11101" s="38"/>
      <c r="W11101" s="38"/>
    </row>
    <row r="11102" spans="1:23" x14ac:dyDescent="0.35">
      <c r="A11102" s="960">
        <v>72146</v>
      </c>
      <c r="B11102" s="1056">
        <v>1.44</v>
      </c>
      <c r="C11102" s="205" t="s">
        <v>11778</v>
      </c>
      <c r="D11102" s="1"/>
      <c r="E11102" s="985" t="s">
        <v>10273</v>
      </c>
      <c r="F11102" s="3"/>
      <c r="O11102"/>
      <c r="P11102"/>
      <c r="Q11102"/>
      <c r="U11102" s="969"/>
      <c r="V11102" s="38"/>
      <c r="W11102" s="38"/>
    </row>
    <row r="11103" spans="1:23" x14ac:dyDescent="0.35">
      <c r="A11103" s="960">
        <v>72146</v>
      </c>
      <c r="B11103" s="1056">
        <v>1.44</v>
      </c>
      <c r="C11103" s="205" t="s">
        <v>11779</v>
      </c>
      <c r="D11103" s="1"/>
      <c r="E11103" s="985" t="s">
        <v>10273</v>
      </c>
      <c r="F11103" s="3"/>
      <c r="O11103"/>
      <c r="P11103"/>
      <c r="Q11103"/>
      <c r="U11103" s="969"/>
      <c r="V11103" s="38"/>
      <c r="W11103" s="38"/>
    </row>
    <row r="11104" spans="1:23" x14ac:dyDescent="0.35">
      <c r="A11104" s="960">
        <v>72146</v>
      </c>
      <c r="B11104" s="1056">
        <v>1.44</v>
      </c>
      <c r="C11104" s="205" t="s">
        <v>11780</v>
      </c>
      <c r="D11104" s="1"/>
      <c r="E11104" s="985" t="s">
        <v>10273</v>
      </c>
      <c r="F11104" s="3"/>
      <c r="O11104"/>
      <c r="P11104"/>
      <c r="Q11104"/>
      <c r="U11104" s="969"/>
      <c r="V11104" s="38"/>
      <c r="W11104" s="38"/>
    </row>
    <row r="11105" spans="1:23" x14ac:dyDescent="0.35">
      <c r="A11105" s="960">
        <v>72146</v>
      </c>
      <c r="B11105" s="1056">
        <v>1.44</v>
      </c>
      <c r="C11105" s="205" t="s">
        <v>11781</v>
      </c>
      <c r="D11105" s="1"/>
      <c r="E11105" s="985" t="s">
        <v>10273</v>
      </c>
      <c r="F11105" s="1126"/>
      <c r="O11105"/>
      <c r="P11105"/>
      <c r="Q11105"/>
      <c r="U11105" s="969"/>
      <c r="V11105" s="38"/>
      <c r="W11105" s="38"/>
    </row>
    <row r="11106" spans="1:23" x14ac:dyDescent="0.35">
      <c r="A11106" s="960">
        <v>72146</v>
      </c>
      <c r="B11106" s="1056">
        <v>1.44</v>
      </c>
      <c r="C11106" s="205" t="s">
        <v>11782</v>
      </c>
      <c r="D11106" s="1"/>
      <c r="E11106" s="985" t="s">
        <v>10273</v>
      </c>
      <c r="F11106" s="3"/>
      <c r="O11106"/>
      <c r="P11106"/>
      <c r="Q11106"/>
      <c r="U11106" s="969"/>
      <c r="V11106" s="38"/>
      <c r="W11106" s="38"/>
    </row>
    <row r="11107" spans="1:23" x14ac:dyDescent="0.35">
      <c r="A11107" s="960">
        <v>72146</v>
      </c>
      <c r="B11107" s="1056">
        <v>1.44</v>
      </c>
      <c r="C11107" s="205" t="s">
        <v>11783</v>
      </c>
      <c r="D11107" s="1"/>
      <c r="E11107" s="985" t="s">
        <v>10273</v>
      </c>
      <c r="F11107" s="3"/>
      <c r="O11107"/>
      <c r="P11107"/>
      <c r="Q11107"/>
      <c r="U11107" s="969"/>
      <c r="V11107" s="38"/>
      <c r="W11107" s="38"/>
    </row>
    <row r="11108" spans="1:23" x14ac:dyDescent="0.35">
      <c r="A11108" s="960">
        <v>72146</v>
      </c>
      <c r="B11108" s="1056">
        <v>1.44</v>
      </c>
      <c r="C11108" s="205" t="s">
        <v>11784</v>
      </c>
      <c r="D11108" s="1"/>
      <c r="E11108" s="985" t="s">
        <v>10273</v>
      </c>
      <c r="F11108" s="3"/>
      <c r="O11108"/>
      <c r="P11108"/>
      <c r="Q11108"/>
      <c r="U11108" s="969"/>
      <c r="V11108" s="38"/>
      <c r="W11108" s="38"/>
    </row>
    <row r="11109" spans="1:23" x14ac:dyDescent="0.35">
      <c r="A11109" s="960">
        <v>72146</v>
      </c>
      <c r="B11109" s="1056">
        <v>1.44</v>
      </c>
      <c r="C11109" s="205" t="s">
        <v>11785</v>
      </c>
      <c r="D11109" s="1"/>
      <c r="E11109" s="985" t="s">
        <v>10273</v>
      </c>
      <c r="F11109" s="3"/>
      <c r="O11109"/>
      <c r="P11109"/>
      <c r="Q11109"/>
      <c r="U11109" s="969"/>
      <c r="V11109" s="38"/>
      <c r="W11109" s="38"/>
    </row>
    <row r="11110" spans="1:23" x14ac:dyDescent="0.35">
      <c r="A11110" s="960">
        <v>72146</v>
      </c>
      <c r="B11110" s="1056">
        <v>1.44</v>
      </c>
      <c r="C11110" s="205" t="s">
        <v>11786</v>
      </c>
      <c r="D11110" s="1"/>
      <c r="E11110" s="985" t="s">
        <v>10273</v>
      </c>
      <c r="F11110" s="3"/>
      <c r="O11110"/>
      <c r="P11110"/>
      <c r="Q11110"/>
      <c r="U11110" s="969"/>
      <c r="V11110" s="38"/>
      <c r="W11110" s="38"/>
    </row>
    <row r="11111" spans="1:23" x14ac:dyDescent="0.35">
      <c r="A11111" s="960">
        <v>72146</v>
      </c>
      <c r="B11111" s="1056">
        <v>1.44</v>
      </c>
      <c r="C11111" s="205" t="s">
        <v>11787</v>
      </c>
      <c r="D11111" s="1"/>
      <c r="E11111" s="985" t="s">
        <v>10273</v>
      </c>
      <c r="F11111" s="3"/>
      <c r="O11111"/>
      <c r="P11111"/>
      <c r="Q11111"/>
      <c r="U11111" s="969"/>
      <c r="V11111" s="38"/>
      <c r="W11111" s="38"/>
    </row>
    <row r="11112" spans="1:23" x14ac:dyDescent="0.35">
      <c r="A11112" s="960">
        <v>72146</v>
      </c>
      <c r="B11112" s="1056">
        <v>1.44</v>
      </c>
      <c r="C11112" s="960" t="s">
        <v>11788</v>
      </c>
      <c r="D11112" s="1"/>
      <c r="E11112" s="985" t="s">
        <v>10273</v>
      </c>
      <c r="F11112" s="3"/>
      <c r="O11112"/>
      <c r="P11112"/>
      <c r="Q11112"/>
      <c r="U11112" s="969"/>
      <c r="V11112" s="38"/>
      <c r="W11112" s="38"/>
    </row>
    <row r="11113" spans="1:23" x14ac:dyDescent="0.35">
      <c r="A11113" s="960">
        <v>72146</v>
      </c>
      <c r="B11113" s="1056">
        <v>1.44</v>
      </c>
      <c r="C11113" s="205" t="s">
        <v>11789</v>
      </c>
      <c r="D11113" s="1"/>
      <c r="E11113" s="985" t="s">
        <v>10273</v>
      </c>
      <c r="F11113" s="3"/>
      <c r="O11113"/>
      <c r="P11113"/>
      <c r="Q11113"/>
      <c r="U11113" s="969"/>
      <c r="V11113" s="38"/>
      <c r="W11113" s="38"/>
    </row>
    <row r="11114" spans="1:23" x14ac:dyDescent="0.35">
      <c r="A11114" s="960">
        <v>72146</v>
      </c>
      <c r="B11114" s="1056">
        <v>1.44</v>
      </c>
      <c r="C11114" s="205" t="s">
        <v>11790</v>
      </c>
      <c r="D11114" s="1"/>
      <c r="E11114" s="985" t="s">
        <v>10273</v>
      </c>
      <c r="F11114" s="3"/>
      <c r="O11114"/>
      <c r="P11114"/>
      <c r="Q11114"/>
      <c r="U11114" s="969"/>
      <c r="V11114" s="38"/>
      <c r="W11114" s="38"/>
    </row>
    <row r="11115" spans="1:23" x14ac:dyDescent="0.35">
      <c r="A11115" s="960">
        <v>72148</v>
      </c>
      <c r="B11115" s="1056">
        <v>1.44</v>
      </c>
      <c r="C11115" s="205" t="s">
        <v>11791</v>
      </c>
      <c r="D11115" s="1"/>
      <c r="E11115" s="985" t="s">
        <v>10273</v>
      </c>
      <c r="F11115" s="3"/>
      <c r="O11115"/>
      <c r="P11115"/>
      <c r="Q11115"/>
      <c r="U11115" s="969"/>
      <c r="V11115" s="38"/>
      <c r="W11115" s="38"/>
    </row>
    <row r="11116" spans="1:23" x14ac:dyDescent="0.35">
      <c r="A11116" s="960">
        <v>72148</v>
      </c>
      <c r="B11116" s="1056">
        <v>1.44</v>
      </c>
      <c r="C11116" s="205" t="s">
        <v>11792</v>
      </c>
      <c r="D11116" s="1"/>
      <c r="E11116" s="985" t="s">
        <v>10273</v>
      </c>
      <c r="F11116" s="3"/>
      <c r="O11116"/>
      <c r="P11116"/>
      <c r="Q11116"/>
      <c r="U11116" s="969"/>
      <c r="V11116" s="38"/>
      <c r="W11116" s="38"/>
    </row>
    <row r="11117" spans="1:23" x14ac:dyDescent="0.35">
      <c r="A11117" s="960">
        <v>72148</v>
      </c>
      <c r="B11117" s="1056">
        <v>1.44</v>
      </c>
      <c r="C11117" s="205" t="s">
        <v>11793</v>
      </c>
      <c r="D11117" s="1"/>
      <c r="E11117" s="985" t="s">
        <v>10273</v>
      </c>
      <c r="F11117" s="3"/>
      <c r="O11117"/>
      <c r="P11117"/>
      <c r="Q11117"/>
      <c r="U11117" s="969"/>
      <c r="V11117" s="38"/>
      <c r="W11117" s="38"/>
    </row>
    <row r="11118" spans="1:23" x14ac:dyDescent="0.35">
      <c r="A11118" s="960">
        <v>72148</v>
      </c>
      <c r="B11118" s="1056">
        <v>1.44</v>
      </c>
      <c r="C11118" s="205" t="s">
        <v>11794</v>
      </c>
      <c r="D11118" s="1"/>
      <c r="E11118" s="985" t="s">
        <v>10273</v>
      </c>
      <c r="F11118" s="3"/>
      <c r="O11118"/>
      <c r="P11118"/>
      <c r="Q11118"/>
      <c r="U11118" s="969"/>
      <c r="V11118" s="38"/>
      <c r="W11118" s="38"/>
    </row>
    <row r="11119" spans="1:23" x14ac:dyDescent="0.35">
      <c r="A11119" s="960">
        <v>72148</v>
      </c>
      <c r="B11119" s="1056">
        <v>1.44</v>
      </c>
      <c r="C11119" s="960" t="s">
        <v>11795</v>
      </c>
      <c r="D11119" s="1"/>
      <c r="E11119" s="985" t="s">
        <v>10273</v>
      </c>
      <c r="F11119" s="3"/>
      <c r="O11119"/>
      <c r="P11119"/>
      <c r="Q11119"/>
      <c r="U11119" s="969"/>
      <c r="V11119" s="38"/>
      <c r="W11119" s="38"/>
    </row>
    <row r="11120" spans="1:23" x14ac:dyDescent="0.35">
      <c r="A11120" s="960">
        <v>72148</v>
      </c>
      <c r="B11120" s="1056">
        <v>1.44</v>
      </c>
      <c r="C11120" s="960" t="s">
        <v>11796</v>
      </c>
      <c r="D11120" s="1"/>
      <c r="E11120" s="985" t="s">
        <v>10273</v>
      </c>
      <c r="F11120" s="3"/>
      <c r="O11120"/>
      <c r="P11120"/>
      <c r="Q11120"/>
      <c r="U11120" s="969"/>
      <c r="V11120" s="38"/>
      <c r="W11120" s="38"/>
    </row>
    <row r="11121" spans="1:23" x14ac:dyDescent="0.35">
      <c r="A11121" s="960">
        <v>72148</v>
      </c>
      <c r="B11121" s="1056">
        <v>1.44</v>
      </c>
      <c r="C11121" s="205" t="s">
        <v>11797</v>
      </c>
      <c r="D11121" s="1"/>
      <c r="E11121" s="985" t="s">
        <v>10273</v>
      </c>
      <c r="F11121" s="3"/>
      <c r="O11121"/>
      <c r="P11121"/>
      <c r="Q11121"/>
      <c r="U11121" s="969"/>
      <c r="V11121" s="38"/>
      <c r="W11121" s="38"/>
    </row>
    <row r="11122" spans="1:23" x14ac:dyDescent="0.35">
      <c r="A11122" s="960">
        <v>72148</v>
      </c>
      <c r="B11122" s="1056">
        <v>1.44</v>
      </c>
      <c r="C11122" s="205" t="s">
        <v>11798</v>
      </c>
      <c r="D11122" s="1"/>
      <c r="E11122" s="985" t="s">
        <v>10273</v>
      </c>
      <c r="F11122" s="3"/>
      <c r="O11122"/>
      <c r="P11122"/>
      <c r="Q11122"/>
      <c r="U11122" s="969"/>
      <c r="V11122" s="38"/>
      <c r="W11122" s="38"/>
    </row>
    <row r="11123" spans="1:23" x14ac:dyDescent="0.35">
      <c r="A11123" s="960">
        <v>72148</v>
      </c>
      <c r="B11123" s="1056">
        <v>1.44</v>
      </c>
      <c r="C11123" s="205" t="s">
        <v>11799</v>
      </c>
      <c r="D11123" s="1"/>
      <c r="E11123" s="985" t="s">
        <v>10273</v>
      </c>
      <c r="F11123" s="3"/>
      <c r="O11123"/>
      <c r="P11123"/>
      <c r="Q11123"/>
      <c r="U11123" s="969"/>
      <c r="V11123" s="38"/>
      <c r="W11123" s="38"/>
    </row>
    <row r="11124" spans="1:23" x14ac:dyDescent="0.35">
      <c r="A11124" s="960">
        <v>72148</v>
      </c>
      <c r="B11124" s="1056">
        <v>1.44</v>
      </c>
      <c r="C11124" s="205" t="s">
        <v>11800</v>
      </c>
      <c r="D11124" s="1"/>
      <c r="E11124" s="985" t="s">
        <v>10273</v>
      </c>
      <c r="F11124" s="3"/>
      <c r="O11124"/>
      <c r="P11124"/>
      <c r="Q11124"/>
      <c r="U11124" s="969"/>
      <c r="V11124" s="38"/>
      <c r="W11124" s="38"/>
    </row>
    <row r="11125" spans="1:23" x14ac:dyDescent="0.35">
      <c r="A11125" s="960">
        <v>72148</v>
      </c>
      <c r="B11125" s="1056">
        <v>1.44</v>
      </c>
      <c r="C11125" s="960" t="s">
        <v>11801</v>
      </c>
      <c r="D11125" s="1"/>
      <c r="E11125" s="985" t="s">
        <v>10273</v>
      </c>
      <c r="F11125" s="3"/>
      <c r="O11125"/>
      <c r="P11125"/>
      <c r="Q11125"/>
      <c r="U11125" s="969"/>
      <c r="V11125" s="38"/>
      <c r="W11125" s="38"/>
    </row>
    <row r="11126" spans="1:23" x14ac:dyDescent="0.35">
      <c r="A11126" s="960">
        <v>72148</v>
      </c>
      <c r="B11126" s="1056">
        <v>1.44</v>
      </c>
      <c r="C11126" s="205" t="s">
        <v>11802</v>
      </c>
      <c r="D11126" s="1"/>
      <c r="E11126" s="985" t="s">
        <v>10273</v>
      </c>
      <c r="F11126" s="3"/>
      <c r="O11126"/>
      <c r="P11126"/>
      <c r="Q11126"/>
      <c r="U11126" s="969"/>
      <c r="V11126" s="38"/>
      <c r="W11126" s="38"/>
    </row>
    <row r="11127" spans="1:23" x14ac:dyDescent="0.35">
      <c r="A11127" s="960">
        <v>72148</v>
      </c>
      <c r="B11127" s="1056">
        <v>1.44</v>
      </c>
      <c r="C11127" s="205" t="s">
        <v>11803</v>
      </c>
      <c r="D11127" s="1"/>
      <c r="E11127" s="985" t="s">
        <v>10273</v>
      </c>
      <c r="F11127" s="3"/>
      <c r="O11127"/>
      <c r="P11127"/>
      <c r="Q11127"/>
      <c r="U11127" s="969"/>
      <c r="V11127" s="38"/>
      <c r="W11127" s="38"/>
    </row>
    <row r="11128" spans="1:23" x14ac:dyDescent="0.35">
      <c r="A11128" s="960">
        <v>72148</v>
      </c>
      <c r="B11128" s="1056">
        <v>1.44</v>
      </c>
      <c r="C11128" s="205" t="s">
        <v>11804</v>
      </c>
      <c r="D11128" s="1"/>
      <c r="E11128" s="985" t="s">
        <v>10273</v>
      </c>
      <c r="F11128" s="3"/>
      <c r="O11128"/>
      <c r="P11128"/>
      <c r="Q11128"/>
      <c r="U11128" s="969"/>
      <c r="V11128" s="38"/>
      <c r="W11128" s="38"/>
    </row>
    <row r="11129" spans="1:23" x14ac:dyDescent="0.35">
      <c r="A11129" s="960">
        <v>72148</v>
      </c>
      <c r="B11129" s="1056">
        <v>1.44</v>
      </c>
      <c r="C11129" s="205" t="s">
        <v>11805</v>
      </c>
      <c r="E11129" s="985" t="s">
        <v>10273</v>
      </c>
      <c r="F11129" s="3"/>
      <c r="O11129"/>
      <c r="P11129"/>
      <c r="Q11129"/>
      <c r="U11129" s="969"/>
      <c r="V11129" s="38"/>
      <c r="W11129" s="38"/>
    </row>
    <row r="11130" spans="1:23" x14ac:dyDescent="0.35">
      <c r="A11130" s="960">
        <v>72148</v>
      </c>
      <c r="B11130" s="1056">
        <v>1.44</v>
      </c>
      <c r="C11130" s="205" t="s">
        <v>11806</v>
      </c>
      <c r="D11130" s="1"/>
      <c r="E11130" s="985" t="s">
        <v>10273</v>
      </c>
      <c r="F11130" s="3"/>
      <c r="O11130"/>
      <c r="P11130"/>
      <c r="Q11130"/>
      <c r="U11130" s="969"/>
      <c r="V11130" s="38"/>
      <c r="W11130" s="38"/>
    </row>
    <row r="11131" spans="1:23" x14ac:dyDescent="0.35">
      <c r="A11131" s="960">
        <v>72148</v>
      </c>
      <c r="B11131" s="1056">
        <v>1.44</v>
      </c>
      <c r="C11131" s="205" t="s">
        <v>11807</v>
      </c>
      <c r="D11131" s="1"/>
      <c r="E11131" s="985" t="s">
        <v>10273</v>
      </c>
      <c r="F11131" s="3"/>
      <c r="O11131"/>
      <c r="P11131"/>
      <c r="Q11131"/>
      <c r="U11131" s="969"/>
      <c r="V11131" s="38"/>
      <c r="W11131" s="38"/>
    </row>
    <row r="11132" spans="1:23" x14ac:dyDescent="0.35">
      <c r="A11132" s="960">
        <v>72148</v>
      </c>
      <c r="B11132" s="1056">
        <v>1.44</v>
      </c>
      <c r="C11132" s="205" t="s">
        <v>11808</v>
      </c>
      <c r="D11132" s="1"/>
      <c r="E11132" s="985" t="s">
        <v>10273</v>
      </c>
      <c r="F11132" s="3"/>
      <c r="O11132"/>
      <c r="P11132"/>
      <c r="Q11132"/>
      <c r="U11132" s="969"/>
      <c r="V11132" s="38"/>
      <c r="W11132" s="38"/>
    </row>
    <row r="11133" spans="1:23" x14ac:dyDescent="0.35">
      <c r="A11133" s="960">
        <v>72148</v>
      </c>
      <c r="B11133" s="1056">
        <v>1.44</v>
      </c>
      <c r="C11133" s="205" t="s">
        <v>11809</v>
      </c>
      <c r="D11133" s="1112"/>
      <c r="E11133" s="985" t="s">
        <v>10273</v>
      </c>
      <c r="F11133" s="3"/>
      <c r="O11133"/>
      <c r="P11133"/>
      <c r="Q11133"/>
      <c r="U11133" s="969"/>
      <c r="V11133" s="38"/>
      <c r="W11133" s="38"/>
    </row>
    <row r="11134" spans="1:23" x14ac:dyDescent="0.35">
      <c r="A11134" s="960">
        <v>72148</v>
      </c>
      <c r="B11134" s="1056">
        <v>1.44</v>
      </c>
      <c r="C11134" s="205" t="s">
        <v>11809</v>
      </c>
      <c r="D11134" s="1"/>
      <c r="E11134" s="985" t="s">
        <v>10273</v>
      </c>
      <c r="F11134" s="3"/>
      <c r="O11134"/>
      <c r="P11134"/>
      <c r="Q11134"/>
      <c r="U11134" s="969"/>
      <c r="V11134" s="38"/>
      <c r="W11134" s="38"/>
    </row>
    <row r="11135" spans="1:23" x14ac:dyDescent="0.35">
      <c r="A11135" s="960">
        <v>72148</v>
      </c>
      <c r="B11135" s="1056">
        <v>1.44</v>
      </c>
      <c r="C11135" s="205" t="s">
        <v>11810</v>
      </c>
      <c r="D11135" s="1"/>
      <c r="E11135" s="985" t="s">
        <v>10273</v>
      </c>
      <c r="F11135" s="3"/>
      <c r="O11135"/>
      <c r="P11135"/>
      <c r="Q11135"/>
      <c r="U11135" s="969"/>
      <c r="V11135" s="38"/>
      <c r="W11135" s="38"/>
    </row>
    <row r="11136" spans="1:23" x14ac:dyDescent="0.35">
      <c r="A11136" s="960">
        <v>72148</v>
      </c>
      <c r="B11136" s="1056">
        <v>1.44</v>
      </c>
      <c r="C11136" s="205" t="s">
        <v>11811</v>
      </c>
      <c r="D11136" s="1487"/>
      <c r="E11136" s="985" t="s">
        <v>10273</v>
      </c>
      <c r="F11136" s="3"/>
      <c r="O11136"/>
      <c r="P11136"/>
      <c r="Q11136"/>
      <c r="U11136" s="969"/>
      <c r="V11136" s="38"/>
      <c r="W11136" s="38"/>
    </row>
    <row r="11137" spans="1:23" x14ac:dyDescent="0.35">
      <c r="A11137" s="960">
        <v>72148</v>
      </c>
      <c r="B11137" s="1056">
        <v>1.44</v>
      </c>
      <c r="C11137" s="205" t="s">
        <v>11812</v>
      </c>
      <c r="D11137" s="1487"/>
      <c r="E11137" s="985" t="s">
        <v>10273</v>
      </c>
      <c r="F11137" s="3"/>
      <c r="O11137"/>
      <c r="P11137"/>
      <c r="Q11137"/>
      <c r="U11137" s="969"/>
      <c r="V11137" s="38"/>
      <c r="W11137" s="38"/>
    </row>
    <row r="11138" spans="1:23" x14ac:dyDescent="0.35">
      <c r="A11138" s="960">
        <v>72148</v>
      </c>
      <c r="B11138" s="1056">
        <v>1.44</v>
      </c>
      <c r="C11138" s="205" t="s">
        <v>11813</v>
      </c>
      <c r="D11138" s="1487"/>
      <c r="E11138" s="985" t="s">
        <v>10273</v>
      </c>
      <c r="F11138" s="3"/>
      <c r="O11138"/>
      <c r="P11138"/>
      <c r="Q11138"/>
      <c r="U11138" s="969"/>
      <c r="V11138" s="38"/>
      <c r="W11138" s="38"/>
    </row>
    <row r="11139" spans="1:23" x14ac:dyDescent="0.35">
      <c r="A11139" s="960">
        <v>72148</v>
      </c>
      <c r="B11139" s="1056">
        <v>1.44</v>
      </c>
      <c r="C11139" s="205" t="s">
        <v>11814</v>
      </c>
      <c r="D11139" s="1487"/>
      <c r="E11139" s="985" t="s">
        <v>10273</v>
      </c>
      <c r="F11139" s="3"/>
      <c r="O11139"/>
      <c r="P11139"/>
      <c r="Q11139"/>
      <c r="U11139" s="969"/>
      <c r="V11139" s="38"/>
      <c r="W11139" s="38"/>
    </row>
    <row r="11140" spans="1:23" x14ac:dyDescent="0.35">
      <c r="A11140" s="960">
        <v>72148</v>
      </c>
      <c r="B11140" s="1056">
        <v>1.44</v>
      </c>
      <c r="C11140" s="205" t="s">
        <v>11815</v>
      </c>
      <c r="D11140" s="1"/>
      <c r="E11140" s="985" t="s">
        <v>10273</v>
      </c>
      <c r="F11140" s="3"/>
      <c r="O11140"/>
      <c r="P11140"/>
      <c r="Q11140"/>
      <c r="U11140" s="969"/>
      <c r="V11140" s="38"/>
      <c r="W11140" s="38"/>
    </row>
    <row r="11141" spans="1:23" x14ac:dyDescent="0.35">
      <c r="A11141" s="960">
        <v>72148</v>
      </c>
      <c r="B11141" s="1056">
        <v>1.44</v>
      </c>
      <c r="C11141" s="205" t="s">
        <v>11816</v>
      </c>
      <c r="D11141" s="1"/>
      <c r="E11141" s="985" t="s">
        <v>10273</v>
      </c>
      <c r="F11141" s="3"/>
      <c r="O11141"/>
      <c r="P11141"/>
      <c r="Q11141"/>
      <c r="U11141" s="969"/>
      <c r="V11141" s="38"/>
      <c r="W11141" s="38"/>
    </row>
    <row r="11142" spans="1:23" x14ac:dyDescent="0.35">
      <c r="A11142" s="960">
        <v>72148</v>
      </c>
      <c r="B11142" s="1056">
        <v>1.44</v>
      </c>
      <c r="C11142" s="205" t="s">
        <v>11817</v>
      </c>
      <c r="D11142" s="1487"/>
      <c r="E11142" s="985" t="s">
        <v>10273</v>
      </c>
      <c r="F11142" s="3"/>
      <c r="O11142"/>
      <c r="P11142"/>
      <c r="Q11142"/>
      <c r="U11142" s="969"/>
      <c r="V11142" s="38"/>
      <c r="W11142" s="38"/>
    </row>
    <row r="11143" spans="1:23" x14ac:dyDescent="0.35">
      <c r="A11143" s="960">
        <v>72148</v>
      </c>
      <c r="B11143" s="1056">
        <v>1.44</v>
      </c>
      <c r="C11143" s="205" t="s">
        <v>11818</v>
      </c>
      <c r="D11143" s="1"/>
      <c r="E11143" s="985" t="s">
        <v>10273</v>
      </c>
      <c r="F11143" s="3"/>
      <c r="O11143"/>
      <c r="P11143"/>
      <c r="Q11143"/>
      <c r="U11143" s="969"/>
      <c r="V11143" s="38"/>
      <c r="W11143" s="38"/>
    </row>
    <row r="11144" spans="1:23" x14ac:dyDescent="0.35">
      <c r="A11144" s="960">
        <v>72148</v>
      </c>
      <c r="B11144" s="1056">
        <v>1.44</v>
      </c>
      <c r="C11144" s="205" t="s">
        <v>11819</v>
      </c>
      <c r="D11144" s="1"/>
      <c r="E11144" s="985" t="s">
        <v>10273</v>
      </c>
      <c r="F11144" s="3"/>
      <c r="O11144"/>
      <c r="P11144"/>
      <c r="Q11144"/>
      <c r="U11144" s="969"/>
      <c r="V11144" s="38"/>
      <c r="W11144" s="38"/>
    </row>
    <row r="11145" spans="1:23" x14ac:dyDescent="0.35">
      <c r="A11145" s="960">
        <v>72148</v>
      </c>
      <c r="B11145" s="1056">
        <v>1.44</v>
      </c>
      <c r="C11145" s="205" t="s">
        <v>11820</v>
      </c>
      <c r="D11145" s="1"/>
      <c r="E11145" s="985" t="s">
        <v>10273</v>
      </c>
      <c r="F11145" s="3"/>
      <c r="O11145"/>
      <c r="P11145"/>
      <c r="Q11145"/>
      <c r="U11145" s="969"/>
      <c r="V11145" s="38"/>
      <c r="W11145" s="38"/>
    </row>
    <row r="11146" spans="1:23" x14ac:dyDescent="0.35">
      <c r="A11146" s="960">
        <v>72148</v>
      </c>
      <c r="B11146" s="1056">
        <v>1.44</v>
      </c>
      <c r="C11146" s="204" t="s">
        <v>9028</v>
      </c>
      <c r="D11146" s="1487"/>
      <c r="E11146" s="985" t="s">
        <v>10273</v>
      </c>
      <c r="F11146" s="3"/>
      <c r="O11146"/>
      <c r="P11146"/>
      <c r="Q11146"/>
      <c r="U11146" s="969"/>
      <c r="V11146" s="38"/>
      <c r="W11146" s="38"/>
    </row>
    <row r="11147" spans="1:23" x14ac:dyDescent="0.35">
      <c r="A11147" s="960">
        <v>72148</v>
      </c>
      <c r="B11147" s="1056">
        <v>1.44</v>
      </c>
      <c r="C11147" s="205" t="s">
        <v>11821</v>
      </c>
      <c r="D11147" s="1"/>
      <c r="E11147" s="985" t="s">
        <v>10273</v>
      </c>
      <c r="F11147" s="3"/>
      <c r="O11147"/>
      <c r="P11147"/>
      <c r="Q11147"/>
      <c r="U11147" s="969"/>
      <c r="V11147" s="38"/>
      <c r="W11147" s="38"/>
    </row>
    <row r="11148" spans="1:23" x14ac:dyDescent="0.35">
      <c r="A11148" s="960">
        <v>72148</v>
      </c>
      <c r="B11148" s="1056">
        <v>1.44</v>
      </c>
      <c r="C11148" s="205" t="s">
        <v>11822</v>
      </c>
      <c r="D11148" s="1"/>
      <c r="E11148" s="985" t="s">
        <v>10273</v>
      </c>
      <c r="F11148" s="3"/>
      <c r="O11148"/>
      <c r="P11148"/>
      <c r="Q11148"/>
      <c r="U11148" s="969"/>
      <c r="V11148" s="38"/>
      <c r="W11148" s="38"/>
    </row>
    <row r="11149" spans="1:23" x14ac:dyDescent="0.35">
      <c r="A11149" s="960">
        <v>72148</v>
      </c>
      <c r="B11149" s="1056">
        <v>1.44</v>
      </c>
      <c r="C11149" s="205" t="s">
        <v>11823</v>
      </c>
      <c r="D11149" s="1"/>
      <c r="E11149" s="985" t="s">
        <v>10273</v>
      </c>
      <c r="F11149" s="3"/>
      <c r="O11149"/>
      <c r="P11149"/>
      <c r="Q11149"/>
      <c r="U11149" s="969"/>
      <c r="V11149" s="38"/>
      <c r="W11149" s="38"/>
    </row>
    <row r="11150" spans="1:23" x14ac:dyDescent="0.35">
      <c r="A11150" s="960">
        <v>72148</v>
      </c>
      <c r="B11150" s="1056">
        <v>1.44</v>
      </c>
      <c r="C11150" s="205" t="s">
        <v>11824</v>
      </c>
      <c r="D11150" s="1"/>
      <c r="E11150" s="985" t="s">
        <v>10273</v>
      </c>
      <c r="F11150" s="3"/>
      <c r="O11150"/>
      <c r="P11150"/>
      <c r="Q11150"/>
      <c r="U11150" s="969"/>
      <c r="V11150" s="38"/>
      <c r="W11150" s="38"/>
    </row>
    <row r="11151" spans="1:23" x14ac:dyDescent="0.35">
      <c r="A11151" s="960">
        <v>72148</v>
      </c>
      <c r="B11151" s="1056">
        <v>1.44</v>
      </c>
      <c r="C11151" s="205" t="s">
        <v>11825</v>
      </c>
      <c r="D11151" s="1"/>
      <c r="E11151" s="985" t="s">
        <v>10273</v>
      </c>
      <c r="F11151" s="3"/>
      <c r="O11151"/>
      <c r="P11151"/>
      <c r="Q11151"/>
      <c r="U11151" s="969"/>
      <c r="V11151" s="38"/>
      <c r="W11151" s="38"/>
    </row>
    <row r="11152" spans="1:23" x14ac:dyDescent="0.35">
      <c r="A11152" s="960">
        <v>72148</v>
      </c>
      <c r="B11152" s="1056">
        <v>1.44</v>
      </c>
      <c r="C11152" s="960" t="s">
        <v>11826</v>
      </c>
      <c r="D11152" s="1"/>
      <c r="E11152" s="985" t="s">
        <v>10273</v>
      </c>
      <c r="F11152" s="3"/>
      <c r="O11152"/>
      <c r="P11152"/>
      <c r="Q11152"/>
      <c r="U11152" s="969"/>
      <c r="V11152" s="38"/>
      <c r="W11152" s="38"/>
    </row>
    <row r="11153" spans="1:23" x14ac:dyDescent="0.35">
      <c r="A11153" s="960">
        <v>72148</v>
      </c>
      <c r="B11153" s="1056">
        <v>1.44</v>
      </c>
      <c r="C11153" s="205" t="s">
        <v>11827</v>
      </c>
      <c r="D11153" s="1"/>
      <c r="E11153" s="985" t="s">
        <v>10273</v>
      </c>
      <c r="F11153" s="3"/>
      <c r="O11153"/>
      <c r="P11153"/>
      <c r="Q11153"/>
      <c r="U11153" s="969"/>
      <c r="V11153" s="38"/>
      <c r="W11153" s="38"/>
    </row>
    <row r="11154" spans="1:23" x14ac:dyDescent="0.35">
      <c r="A11154" s="960">
        <v>72148</v>
      </c>
      <c r="B11154" s="1056">
        <v>1.44</v>
      </c>
      <c r="C11154" s="205" t="s">
        <v>11827</v>
      </c>
      <c r="D11154" s="1"/>
      <c r="E11154" s="985" t="s">
        <v>10273</v>
      </c>
      <c r="F11154" s="3"/>
      <c r="O11154"/>
      <c r="P11154"/>
      <c r="Q11154"/>
      <c r="U11154" s="969"/>
      <c r="V11154" s="38"/>
      <c r="W11154" s="38"/>
    </row>
    <row r="11155" spans="1:23" x14ac:dyDescent="0.35">
      <c r="A11155" s="960">
        <v>72148</v>
      </c>
      <c r="B11155" s="1056">
        <v>1.44</v>
      </c>
      <c r="C11155" s="205" t="s">
        <v>11828</v>
      </c>
      <c r="D11155" s="1"/>
      <c r="E11155" s="985" t="s">
        <v>10273</v>
      </c>
      <c r="F11155" s="3"/>
      <c r="O11155"/>
      <c r="P11155"/>
      <c r="Q11155"/>
      <c r="U11155" s="969"/>
      <c r="V11155" s="38"/>
      <c r="W11155" s="38"/>
    </row>
    <row r="11156" spans="1:23" x14ac:dyDescent="0.35">
      <c r="A11156" s="960">
        <v>72148</v>
      </c>
      <c r="B11156" s="1056">
        <v>1.44</v>
      </c>
      <c r="C11156" s="205" t="s">
        <v>8315</v>
      </c>
      <c r="D11156" s="1"/>
      <c r="E11156" s="985" t="s">
        <v>10273</v>
      </c>
      <c r="F11156" s="3"/>
      <c r="O11156"/>
      <c r="P11156"/>
      <c r="Q11156"/>
      <c r="U11156" s="969"/>
      <c r="V11156" s="38"/>
      <c r="W11156" s="38"/>
    </row>
    <row r="11157" spans="1:23" x14ac:dyDescent="0.35">
      <c r="A11157" s="960">
        <v>72148</v>
      </c>
      <c r="B11157" s="1056">
        <v>1.44</v>
      </c>
      <c r="C11157" s="205" t="s">
        <v>8315</v>
      </c>
      <c r="D11157" s="1"/>
      <c r="E11157" s="985" t="s">
        <v>10273</v>
      </c>
      <c r="F11157" s="3"/>
      <c r="O11157"/>
      <c r="P11157"/>
      <c r="Q11157"/>
      <c r="U11157" s="969"/>
      <c r="V11157" s="38"/>
      <c r="W11157" s="38"/>
    </row>
    <row r="11158" spans="1:23" x14ac:dyDescent="0.35">
      <c r="A11158" s="960">
        <v>72148</v>
      </c>
      <c r="B11158" s="1056">
        <v>1.44</v>
      </c>
      <c r="C11158" s="205" t="s">
        <v>11829</v>
      </c>
      <c r="D11158" s="1"/>
      <c r="E11158" s="985" t="s">
        <v>10273</v>
      </c>
      <c r="F11158" s="3"/>
      <c r="O11158"/>
      <c r="P11158"/>
      <c r="Q11158"/>
      <c r="U11158" s="969"/>
      <c r="V11158" s="38"/>
      <c r="W11158" s="38"/>
    </row>
    <row r="11159" spans="1:23" x14ac:dyDescent="0.35">
      <c r="A11159" s="960">
        <v>72148</v>
      </c>
      <c r="B11159" s="1056">
        <v>1.44</v>
      </c>
      <c r="C11159" s="205" t="s">
        <v>11830</v>
      </c>
      <c r="D11159" s="1"/>
      <c r="E11159" s="985" t="s">
        <v>10273</v>
      </c>
      <c r="F11159" s="3"/>
      <c r="O11159"/>
      <c r="P11159"/>
      <c r="Q11159"/>
      <c r="U11159" s="969"/>
      <c r="V11159" s="38"/>
      <c r="W11159" s="38"/>
    </row>
    <row r="11160" spans="1:23" x14ac:dyDescent="0.35">
      <c r="A11160" s="960">
        <v>72148</v>
      </c>
      <c r="B11160" s="1056">
        <v>1.44</v>
      </c>
      <c r="C11160" s="205" t="s">
        <v>11831</v>
      </c>
      <c r="D11160" s="1"/>
      <c r="E11160" s="985" t="s">
        <v>10273</v>
      </c>
      <c r="F11160" s="3"/>
      <c r="O11160"/>
      <c r="P11160"/>
      <c r="Q11160"/>
      <c r="U11160" s="969"/>
      <c r="V11160" s="38"/>
      <c r="W11160" s="38"/>
    </row>
    <row r="11161" spans="1:23" x14ac:dyDescent="0.35">
      <c r="A11161" s="960">
        <v>72148</v>
      </c>
      <c r="B11161" s="1056">
        <v>1.44</v>
      </c>
      <c r="C11161" s="205" t="s">
        <v>11832</v>
      </c>
      <c r="D11161" s="1"/>
      <c r="E11161" s="985" t="s">
        <v>10273</v>
      </c>
      <c r="F11161" s="3"/>
      <c r="O11161"/>
      <c r="P11161"/>
      <c r="Q11161"/>
      <c r="U11161" s="969"/>
      <c r="V11161" s="38"/>
      <c r="W11161" s="38"/>
    </row>
    <row r="11162" spans="1:23" x14ac:dyDescent="0.35">
      <c r="A11162" s="960">
        <v>72148</v>
      </c>
      <c r="B11162" s="1056">
        <v>1.44</v>
      </c>
      <c r="C11162" s="205" t="s">
        <v>11833</v>
      </c>
      <c r="D11162" s="1"/>
      <c r="E11162" s="985" t="s">
        <v>10273</v>
      </c>
      <c r="F11162" s="3"/>
      <c r="O11162"/>
      <c r="P11162"/>
      <c r="Q11162"/>
      <c r="U11162" s="969"/>
      <c r="V11162" s="38"/>
      <c r="W11162" s="38"/>
    </row>
    <row r="11163" spans="1:23" x14ac:dyDescent="0.35">
      <c r="A11163" s="960">
        <v>72148</v>
      </c>
      <c r="B11163" s="1056">
        <v>1.44</v>
      </c>
      <c r="C11163" s="205" t="s">
        <v>11834</v>
      </c>
      <c r="D11163" s="1"/>
      <c r="E11163" s="985" t="s">
        <v>10273</v>
      </c>
      <c r="F11163" s="3"/>
      <c r="O11163"/>
      <c r="P11163"/>
      <c r="Q11163"/>
      <c r="U11163" s="969"/>
      <c r="V11163" s="38"/>
      <c r="W11163" s="38"/>
    </row>
    <row r="11164" spans="1:23" x14ac:dyDescent="0.35">
      <c r="A11164" s="960">
        <v>72148</v>
      </c>
      <c r="B11164" s="1056">
        <v>1.44</v>
      </c>
      <c r="C11164" s="205" t="s">
        <v>11834</v>
      </c>
      <c r="D11164" s="1"/>
      <c r="E11164" s="985" t="s">
        <v>10273</v>
      </c>
      <c r="F11164" s="3"/>
      <c r="O11164"/>
      <c r="P11164"/>
      <c r="Q11164"/>
      <c r="U11164" s="969"/>
      <c r="V11164" s="38"/>
      <c r="W11164" s="38"/>
    </row>
    <row r="11165" spans="1:23" x14ac:dyDescent="0.35">
      <c r="A11165" s="960">
        <v>72148</v>
      </c>
      <c r="B11165" s="1056">
        <v>1.44</v>
      </c>
      <c r="C11165" s="205" t="s">
        <v>11835</v>
      </c>
      <c r="D11165" s="1"/>
      <c r="E11165" s="985" t="s">
        <v>10273</v>
      </c>
      <c r="F11165" s="3"/>
      <c r="O11165"/>
      <c r="P11165"/>
      <c r="Q11165"/>
      <c r="U11165" s="969"/>
      <c r="V11165" s="38"/>
      <c r="W11165" s="38"/>
    </row>
    <row r="11166" spans="1:23" x14ac:dyDescent="0.35">
      <c r="A11166" s="960">
        <v>72148</v>
      </c>
      <c r="B11166" s="1056">
        <v>1.44</v>
      </c>
      <c r="C11166" s="205" t="s">
        <v>11836</v>
      </c>
      <c r="D11166" s="1"/>
      <c r="E11166" s="985" t="s">
        <v>10273</v>
      </c>
      <c r="F11166" s="3"/>
      <c r="O11166"/>
      <c r="P11166"/>
      <c r="Q11166"/>
      <c r="U11166" s="969"/>
      <c r="V11166" s="38"/>
      <c r="W11166" s="38"/>
    </row>
    <row r="11167" spans="1:23" x14ac:dyDescent="0.35">
      <c r="A11167" s="960">
        <v>72148</v>
      </c>
      <c r="B11167" s="1056">
        <v>1.44</v>
      </c>
      <c r="C11167" s="205" t="s">
        <v>11837</v>
      </c>
      <c r="D11167" s="1"/>
      <c r="E11167" s="985" t="s">
        <v>10273</v>
      </c>
      <c r="F11167" s="3"/>
      <c r="O11167"/>
      <c r="P11167"/>
      <c r="Q11167"/>
      <c r="U11167" s="969"/>
      <c r="V11167" s="38"/>
      <c r="W11167" s="38"/>
    </row>
    <row r="11168" spans="1:23" x14ac:dyDescent="0.35">
      <c r="A11168" s="960">
        <v>72148</v>
      </c>
      <c r="B11168" s="1056">
        <v>1.44</v>
      </c>
      <c r="C11168" s="205" t="s">
        <v>11838</v>
      </c>
      <c r="D11168" s="1"/>
      <c r="E11168" s="985" t="s">
        <v>10273</v>
      </c>
      <c r="F11168" s="3"/>
      <c r="O11168"/>
      <c r="P11168"/>
      <c r="Q11168"/>
      <c r="U11168" s="969"/>
      <c r="V11168" s="38"/>
      <c r="W11168" s="38"/>
    </row>
    <row r="11169" spans="1:23" x14ac:dyDescent="0.35">
      <c r="A11169" s="960">
        <v>72148</v>
      </c>
      <c r="B11169" s="1056">
        <v>1.44</v>
      </c>
      <c r="C11169" s="205" t="s">
        <v>11839</v>
      </c>
      <c r="D11169" s="1"/>
      <c r="E11169" s="985" t="s">
        <v>10273</v>
      </c>
      <c r="F11169" s="3"/>
      <c r="O11169"/>
      <c r="P11169"/>
      <c r="Q11169"/>
      <c r="U11169" s="969"/>
      <c r="V11169" s="38"/>
      <c r="W11169" s="38"/>
    </row>
    <row r="11170" spans="1:23" x14ac:dyDescent="0.35">
      <c r="A11170" s="960">
        <v>72148</v>
      </c>
      <c r="B11170" s="1056">
        <v>1.44</v>
      </c>
      <c r="C11170" s="205" t="s">
        <v>11840</v>
      </c>
      <c r="E11170" s="985" t="s">
        <v>10273</v>
      </c>
      <c r="F11170" s="3"/>
      <c r="O11170"/>
      <c r="P11170"/>
      <c r="Q11170"/>
      <c r="U11170" s="969"/>
      <c r="V11170" s="38"/>
      <c r="W11170" s="38"/>
    </row>
    <row r="11171" spans="1:23" x14ac:dyDescent="0.35">
      <c r="A11171" s="960">
        <v>72148</v>
      </c>
      <c r="B11171" s="1056">
        <v>1.44</v>
      </c>
      <c r="C11171" s="205" t="s">
        <v>11841</v>
      </c>
      <c r="D11171" s="1"/>
      <c r="E11171" s="985" t="s">
        <v>10273</v>
      </c>
      <c r="F11171" s="3"/>
      <c r="O11171"/>
      <c r="P11171"/>
      <c r="Q11171"/>
      <c r="U11171" s="969"/>
      <c r="V11171" s="38"/>
      <c r="W11171" s="38"/>
    </row>
    <row r="11172" spans="1:23" x14ac:dyDescent="0.35">
      <c r="A11172" s="960">
        <v>72148</v>
      </c>
      <c r="B11172" s="1056">
        <v>1.44</v>
      </c>
      <c r="C11172" s="205" t="s">
        <v>11842</v>
      </c>
      <c r="D11172" s="1"/>
      <c r="E11172" s="985" t="s">
        <v>10273</v>
      </c>
      <c r="F11172" s="3"/>
      <c r="O11172"/>
      <c r="P11172"/>
      <c r="Q11172"/>
      <c r="U11172" s="969"/>
      <c r="V11172" s="38"/>
      <c r="W11172" s="38"/>
    </row>
    <row r="11173" spans="1:23" x14ac:dyDescent="0.35">
      <c r="A11173" s="960">
        <v>72148</v>
      </c>
      <c r="B11173" s="1056">
        <v>1.44</v>
      </c>
      <c r="C11173" s="205" t="s">
        <v>11843</v>
      </c>
      <c r="D11173" s="1"/>
      <c r="E11173" s="985" t="s">
        <v>10273</v>
      </c>
      <c r="F11173" s="3"/>
      <c r="O11173"/>
      <c r="P11173"/>
      <c r="Q11173"/>
      <c r="U11173" s="969"/>
      <c r="V11173" s="38"/>
      <c r="W11173" s="38"/>
    </row>
    <row r="11174" spans="1:23" x14ac:dyDescent="0.35">
      <c r="A11174" s="960">
        <v>72148</v>
      </c>
      <c r="B11174" s="1056">
        <v>1.44</v>
      </c>
      <c r="C11174" s="205" t="s">
        <v>2545</v>
      </c>
      <c r="D11174" s="1"/>
      <c r="E11174" s="985" t="s">
        <v>10273</v>
      </c>
      <c r="F11174" s="3"/>
      <c r="O11174"/>
      <c r="P11174"/>
      <c r="Q11174"/>
      <c r="U11174" s="969"/>
      <c r="V11174" s="38"/>
      <c r="W11174" s="38"/>
    </row>
    <row r="11175" spans="1:23" x14ac:dyDescent="0.35">
      <c r="A11175" s="960">
        <v>72148</v>
      </c>
      <c r="B11175" s="1056">
        <v>1.44</v>
      </c>
      <c r="C11175" s="205" t="s">
        <v>11844</v>
      </c>
      <c r="D11175" s="1"/>
      <c r="E11175" s="985" t="s">
        <v>10273</v>
      </c>
      <c r="F11175" s="3"/>
      <c r="O11175"/>
      <c r="P11175"/>
      <c r="Q11175"/>
      <c r="U11175" s="969"/>
      <c r="V11175" s="38"/>
      <c r="W11175" s="38"/>
    </row>
    <row r="11176" spans="1:23" x14ac:dyDescent="0.35">
      <c r="A11176" s="960">
        <v>72148</v>
      </c>
      <c r="B11176" s="1056">
        <v>1.44</v>
      </c>
      <c r="C11176" s="205" t="s">
        <v>11845</v>
      </c>
      <c r="D11176" s="1"/>
      <c r="E11176" s="985" t="s">
        <v>10273</v>
      </c>
      <c r="F11176" s="3"/>
      <c r="O11176"/>
      <c r="P11176"/>
      <c r="Q11176"/>
      <c r="U11176" s="969"/>
      <c r="V11176" s="38"/>
      <c r="W11176" s="38"/>
    </row>
    <row r="11177" spans="1:23" x14ac:dyDescent="0.35">
      <c r="A11177" s="960">
        <v>72148</v>
      </c>
      <c r="B11177" s="1056">
        <v>1.44</v>
      </c>
      <c r="C11177" s="205" t="s">
        <v>11846</v>
      </c>
      <c r="D11177" s="1"/>
      <c r="E11177" s="985" t="s">
        <v>10273</v>
      </c>
      <c r="F11177" s="3"/>
      <c r="O11177"/>
      <c r="P11177"/>
      <c r="Q11177"/>
      <c r="U11177" s="969"/>
      <c r="V11177" s="38"/>
      <c r="W11177" s="38"/>
    </row>
    <row r="11178" spans="1:23" x14ac:dyDescent="0.35">
      <c r="A11178" s="960">
        <v>72148</v>
      </c>
      <c r="B11178" s="1056">
        <v>1.44</v>
      </c>
      <c r="C11178" s="960" t="s">
        <v>11847</v>
      </c>
      <c r="D11178" s="1"/>
      <c r="E11178" s="985" t="s">
        <v>10273</v>
      </c>
      <c r="F11178" s="3"/>
      <c r="O11178"/>
      <c r="P11178"/>
      <c r="Q11178"/>
      <c r="U11178" s="969"/>
      <c r="V11178" s="38"/>
      <c r="W11178" s="38"/>
    </row>
    <row r="11179" spans="1:23" x14ac:dyDescent="0.35">
      <c r="A11179" s="960">
        <v>72148</v>
      </c>
      <c r="B11179" s="1056">
        <v>1.44</v>
      </c>
      <c r="C11179" s="960" t="s">
        <v>11848</v>
      </c>
      <c r="D11179" s="1"/>
      <c r="E11179" s="985" t="s">
        <v>10273</v>
      </c>
      <c r="F11179" s="3"/>
      <c r="O11179"/>
      <c r="P11179"/>
      <c r="Q11179"/>
      <c r="U11179" s="969"/>
      <c r="V11179" s="38"/>
      <c r="W11179" s="38"/>
    </row>
    <row r="11180" spans="1:23" x14ac:dyDescent="0.35">
      <c r="A11180" s="960">
        <v>72148</v>
      </c>
      <c r="B11180" s="1056">
        <v>1.44</v>
      </c>
      <c r="C11180" s="960" t="s">
        <v>11849</v>
      </c>
      <c r="D11180" s="1"/>
      <c r="E11180" s="985" t="s">
        <v>10273</v>
      </c>
      <c r="F11180" s="3"/>
      <c r="O11180"/>
      <c r="P11180"/>
      <c r="Q11180"/>
      <c r="U11180" s="969"/>
      <c r="V11180" s="38"/>
      <c r="W11180" s="38"/>
    </row>
    <row r="11181" spans="1:23" x14ac:dyDescent="0.35">
      <c r="A11181" s="960">
        <v>72148</v>
      </c>
      <c r="B11181" s="1056">
        <v>1.44</v>
      </c>
      <c r="C11181" s="205" t="s">
        <v>11850</v>
      </c>
      <c r="D11181" s="1"/>
      <c r="E11181" s="985" t="s">
        <v>10273</v>
      </c>
      <c r="F11181" s="3"/>
      <c r="O11181"/>
      <c r="P11181"/>
      <c r="Q11181"/>
      <c r="U11181" s="969"/>
      <c r="V11181" s="38"/>
      <c r="W11181" s="38"/>
    </row>
    <row r="11182" spans="1:23" x14ac:dyDescent="0.35">
      <c r="A11182" s="960">
        <v>72148</v>
      </c>
      <c r="B11182" s="1056">
        <v>1.44</v>
      </c>
      <c r="C11182" s="205" t="s">
        <v>6430</v>
      </c>
      <c r="D11182" s="1"/>
      <c r="E11182" s="985" t="s">
        <v>10273</v>
      </c>
      <c r="F11182" s="3"/>
      <c r="O11182"/>
      <c r="P11182"/>
      <c r="Q11182"/>
      <c r="U11182" s="969"/>
      <c r="V11182" s="38"/>
      <c r="W11182" s="38"/>
    </row>
    <row r="11183" spans="1:23" x14ac:dyDescent="0.35">
      <c r="A11183" s="960">
        <v>72148</v>
      </c>
      <c r="B11183" s="1056">
        <v>1.44</v>
      </c>
      <c r="C11183" s="205" t="s">
        <v>11851</v>
      </c>
      <c r="D11183" s="1"/>
      <c r="E11183" s="985" t="s">
        <v>10273</v>
      </c>
      <c r="F11183" s="3"/>
      <c r="O11183"/>
      <c r="P11183"/>
      <c r="Q11183"/>
      <c r="U11183" s="969"/>
      <c r="V11183" s="38"/>
      <c r="W11183" s="38"/>
    </row>
    <row r="11184" spans="1:23" x14ac:dyDescent="0.35">
      <c r="A11184" s="960">
        <v>72148</v>
      </c>
      <c r="B11184" s="1056">
        <v>1.44</v>
      </c>
      <c r="C11184" s="205" t="s">
        <v>11852</v>
      </c>
      <c r="D11184" s="1"/>
      <c r="E11184" s="985" t="s">
        <v>10273</v>
      </c>
      <c r="F11184" s="3"/>
      <c r="O11184"/>
      <c r="P11184"/>
      <c r="Q11184"/>
      <c r="U11184" s="969"/>
      <c r="V11184" s="38"/>
      <c r="W11184" s="38"/>
    </row>
    <row r="11185" spans="1:23" x14ac:dyDescent="0.35">
      <c r="A11185" s="960">
        <v>72148</v>
      </c>
      <c r="B11185" s="1056">
        <v>1.44</v>
      </c>
      <c r="C11185" s="205" t="s">
        <v>11853</v>
      </c>
      <c r="D11185" s="1487"/>
      <c r="E11185" s="985" t="s">
        <v>10273</v>
      </c>
      <c r="F11185" s="3"/>
      <c r="O11185"/>
      <c r="P11185"/>
      <c r="Q11185"/>
      <c r="U11185" s="969"/>
      <c r="V11185" s="38"/>
      <c r="W11185" s="38"/>
    </row>
    <row r="11186" spans="1:23" x14ac:dyDescent="0.35">
      <c r="A11186" s="960">
        <v>72148</v>
      </c>
      <c r="B11186" s="1056">
        <v>1.44</v>
      </c>
      <c r="C11186" s="205" t="s">
        <v>10102</v>
      </c>
      <c r="D11186" s="1487"/>
      <c r="E11186" s="985" t="s">
        <v>10273</v>
      </c>
      <c r="F11186" s="3"/>
      <c r="O11186"/>
      <c r="P11186"/>
      <c r="Q11186"/>
      <c r="U11186" s="969"/>
      <c r="V11186" s="38"/>
      <c r="W11186" s="38"/>
    </row>
    <row r="11187" spans="1:23" x14ac:dyDescent="0.35">
      <c r="A11187" s="960">
        <v>72148</v>
      </c>
      <c r="B11187" s="1056">
        <v>1.44</v>
      </c>
      <c r="C11187" s="205" t="s">
        <v>11854</v>
      </c>
      <c r="D11187" s="1"/>
      <c r="E11187" s="985" t="s">
        <v>10273</v>
      </c>
      <c r="F11187" s="3"/>
      <c r="O11187"/>
      <c r="P11187"/>
      <c r="Q11187"/>
      <c r="U11187" s="969"/>
      <c r="V11187" s="38"/>
      <c r="W11187" s="38"/>
    </row>
    <row r="11188" spans="1:23" x14ac:dyDescent="0.35">
      <c r="A11188" s="960">
        <v>72148</v>
      </c>
      <c r="B11188" s="1056">
        <v>1.44</v>
      </c>
      <c r="C11188" s="205" t="s">
        <v>11855</v>
      </c>
      <c r="D11188" s="1"/>
      <c r="E11188" s="985" t="s">
        <v>10273</v>
      </c>
      <c r="F11188" s="3"/>
      <c r="O11188"/>
      <c r="P11188"/>
      <c r="Q11188"/>
      <c r="U11188" s="969"/>
      <c r="V11188" s="38"/>
      <c r="W11188" s="38"/>
    </row>
    <row r="11189" spans="1:23" x14ac:dyDescent="0.35">
      <c r="A11189" s="960">
        <v>72148</v>
      </c>
      <c r="B11189" s="1056">
        <v>1.44</v>
      </c>
      <c r="C11189" s="205" t="s">
        <v>11856</v>
      </c>
      <c r="D11189" s="1"/>
      <c r="E11189" s="985" t="s">
        <v>10273</v>
      </c>
      <c r="F11189" s="3"/>
      <c r="O11189"/>
      <c r="P11189"/>
      <c r="Q11189"/>
      <c r="U11189" s="969"/>
      <c r="V11189" s="38"/>
      <c r="W11189" s="38"/>
    </row>
    <row r="11190" spans="1:23" x14ac:dyDescent="0.35">
      <c r="A11190" s="960">
        <v>72148</v>
      </c>
      <c r="B11190" s="1056">
        <v>1.44</v>
      </c>
      <c r="C11190" s="205" t="s">
        <v>11857</v>
      </c>
      <c r="D11190" s="1"/>
      <c r="E11190" s="985" t="s">
        <v>10273</v>
      </c>
      <c r="F11190" s="3"/>
      <c r="O11190"/>
      <c r="P11190"/>
      <c r="Q11190"/>
      <c r="U11190" s="969"/>
      <c r="V11190" s="38"/>
      <c r="W11190" s="38"/>
    </row>
    <row r="11191" spans="1:23" x14ac:dyDescent="0.35">
      <c r="A11191" s="960">
        <v>72148</v>
      </c>
      <c r="B11191" s="1056">
        <v>1.44</v>
      </c>
      <c r="C11191" s="205" t="s">
        <v>11858</v>
      </c>
      <c r="D11191" s="1"/>
      <c r="E11191" s="985" t="s">
        <v>10273</v>
      </c>
      <c r="F11191" s="3"/>
      <c r="O11191"/>
      <c r="P11191"/>
      <c r="Q11191"/>
      <c r="U11191" s="969"/>
      <c r="V11191" s="38"/>
      <c r="W11191" s="38"/>
    </row>
    <row r="11192" spans="1:23" x14ac:dyDescent="0.35">
      <c r="A11192" s="960">
        <v>72148</v>
      </c>
      <c r="B11192" s="1056">
        <v>1.44</v>
      </c>
      <c r="C11192" s="205" t="s">
        <v>11859</v>
      </c>
      <c r="D11192" s="1"/>
      <c r="E11192" s="985" t="s">
        <v>10273</v>
      </c>
      <c r="F11192" s="3"/>
      <c r="O11192"/>
      <c r="P11192"/>
      <c r="Q11192"/>
      <c r="U11192" s="969"/>
      <c r="V11192" s="38"/>
      <c r="W11192" s="38"/>
    </row>
    <row r="11193" spans="1:23" x14ac:dyDescent="0.35">
      <c r="A11193" s="960">
        <v>72156</v>
      </c>
      <c r="B11193" s="1056">
        <v>2.23</v>
      </c>
      <c r="C11193" s="205" t="s">
        <v>12055</v>
      </c>
      <c r="D11193" s="1"/>
      <c r="E11193" s="985" t="s">
        <v>10273</v>
      </c>
      <c r="F11193" s="3"/>
      <c r="O11193"/>
      <c r="P11193"/>
      <c r="Q11193"/>
      <c r="U11193" s="969"/>
      <c r="V11193" s="38"/>
      <c r="W11193" s="38"/>
    </row>
    <row r="11194" spans="1:23" x14ac:dyDescent="0.35">
      <c r="A11194" s="960">
        <v>72156</v>
      </c>
      <c r="B11194" s="1056">
        <v>2.23</v>
      </c>
      <c r="C11194" s="205" t="s">
        <v>12056</v>
      </c>
      <c r="D11194" s="1"/>
      <c r="E11194" s="985" t="s">
        <v>10273</v>
      </c>
      <c r="F11194" s="3"/>
      <c r="O11194"/>
      <c r="P11194"/>
      <c r="Q11194"/>
      <c r="U11194" s="969"/>
      <c r="V11194" s="38"/>
      <c r="W11194" s="38"/>
    </row>
    <row r="11195" spans="1:23" x14ac:dyDescent="0.35">
      <c r="A11195" s="960">
        <v>72156</v>
      </c>
      <c r="B11195" s="1056">
        <v>2.23</v>
      </c>
      <c r="C11195" s="960" t="s">
        <v>12057</v>
      </c>
      <c r="D11195" s="1"/>
      <c r="E11195" s="985" t="s">
        <v>10273</v>
      </c>
      <c r="F11195" s="1126"/>
      <c r="O11195"/>
      <c r="P11195"/>
      <c r="Q11195"/>
      <c r="U11195" s="969"/>
      <c r="V11195" s="38"/>
      <c r="W11195" s="38"/>
    </row>
    <row r="11196" spans="1:23" x14ac:dyDescent="0.35">
      <c r="A11196" s="960">
        <v>72156</v>
      </c>
      <c r="B11196" s="1056">
        <v>2.23</v>
      </c>
      <c r="C11196" s="205" t="s">
        <v>12058</v>
      </c>
      <c r="D11196" s="1"/>
      <c r="E11196" s="985" t="s">
        <v>10273</v>
      </c>
      <c r="F11196" s="3"/>
      <c r="O11196"/>
      <c r="P11196"/>
      <c r="Q11196"/>
      <c r="U11196" s="969"/>
      <c r="V11196" s="38"/>
      <c r="W11196" s="38"/>
    </row>
    <row r="11197" spans="1:23" x14ac:dyDescent="0.35">
      <c r="A11197" s="960">
        <v>72156</v>
      </c>
      <c r="B11197" s="1056">
        <v>2.23</v>
      </c>
      <c r="C11197" s="204" t="s">
        <v>12059</v>
      </c>
      <c r="D11197" s="1"/>
      <c r="E11197" s="985" t="s">
        <v>10273</v>
      </c>
      <c r="F11197" s="3"/>
      <c r="O11197"/>
      <c r="P11197"/>
      <c r="Q11197"/>
      <c r="U11197" s="969"/>
      <c r="V11197" s="38"/>
      <c r="W11197" s="38"/>
    </row>
    <row r="11198" spans="1:23" x14ac:dyDescent="0.35">
      <c r="A11198" s="960">
        <v>72156</v>
      </c>
      <c r="B11198" s="1056">
        <v>2.23</v>
      </c>
      <c r="C11198" s="960" t="s">
        <v>12060</v>
      </c>
      <c r="D11198" s="1"/>
      <c r="E11198" s="985" t="s">
        <v>10273</v>
      </c>
      <c r="F11198" s="3"/>
      <c r="O11198"/>
      <c r="P11198"/>
      <c r="Q11198"/>
      <c r="U11198" s="969"/>
      <c r="V11198" s="38"/>
      <c r="W11198" s="38"/>
    </row>
    <row r="11199" spans="1:23" x14ac:dyDescent="0.35">
      <c r="A11199" s="960">
        <v>72156</v>
      </c>
      <c r="B11199" s="1056">
        <v>2.23</v>
      </c>
      <c r="C11199" s="204" t="s">
        <v>12061</v>
      </c>
      <c r="D11199" s="1"/>
      <c r="E11199" s="985" t="s">
        <v>10273</v>
      </c>
      <c r="F11199" s="3"/>
      <c r="O11199"/>
      <c r="P11199"/>
      <c r="Q11199"/>
      <c r="U11199" s="969"/>
      <c r="V11199" s="38"/>
      <c r="W11199" s="38"/>
    </row>
    <row r="11200" spans="1:23" x14ac:dyDescent="0.35">
      <c r="A11200" s="960">
        <v>72156</v>
      </c>
      <c r="B11200" s="1056">
        <v>2.23</v>
      </c>
      <c r="C11200" s="205" t="s">
        <v>12062</v>
      </c>
      <c r="D11200" s="1"/>
      <c r="E11200" s="985" t="s">
        <v>10273</v>
      </c>
      <c r="F11200" s="3"/>
      <c r="O11200"/>
      <c r="P11200"/>
      <c r="Q11200"/>
      <c r="U11200" s="969"/>
      <c r="V11200" s="38"/>
      <c r="W11200" s="38"/>
    </row>
    <row r="11201" spans="1:23" x14ac:dyDescent="0.35">
      <c r="A11201" s="960">
        <v>72156</v>
      </c>
      <c r="B11201" s="1056">
        <v>2.23</v>
      </c>
      <c r="C11201" s="205" t="s">
        <v>12063</v>
      </c>
      <c r="D11201" s="1"/>
      <c r="E11201" s="985" t="s">
        <v>10273</v>
      </c>
      <c r="F11201" s="3"/>
      <c r="O11201"/>
      <c r="P11201"/>
      <c r="Q11201"/>
      <c r="U11201" s="969"/>
      <c r="V11201" s="38"/>
      <c r="W11201" s="38"/>
    </row>
    <row r="11202" spans="1:23" x14ac:dyDescent="0.35">
      <c r="A11202" s="960">
        <v>72157</v>
      </c>
      <c r="B11202" s="1056">
        <v>2.23</v>
      </c>
      <c r="C11202" s="205" t="s">
        <v>12064</v>
      </c>
      <c r="D11202" s="1"/>
      <c r="E11202" s="985" t="s">
        <v>10273</v>
      </c>
      <c r="F11202" s="3"/>
      <c r="O11202"/>
      <c r="P11202"/>
      <c r="Q11202"/>
      <c r="U11202" s="969"/>
      <c r="V11202" s="38"/>
      <c r="W11202" s="38"/>
    </row>
    <row r="11203" spans="1:23" x14ac:dyDescent="0.35">
      <c r="A11203" s="960">
        <v>72157</v>
      </c>
      <c r="B11203" s="1056">
        <v>2.23</v>
      </c>
      <c r="C11203" s="205" t="s">
        <v>12065</v>
      </c>
      <c r="D11203" s="1"/>
      <c r="E11203" s="985" t="s">
        <v>10273</v>
      </c>
      <c r="F11203" s="3"/>
      <c r="O11203"/>
      <c r="P11203"/>
      <c r="Q11203"/>
      <c r="U11203" s="969"/>
      <c r="V11203" s="38"/>
      <c r="W11203" s="38"/>
    </row>
    <row r="11204" spans="1:23" x14ac:dyDescent="0.35">
      <c r="A11204" s="960">
        <v>72157</v>
      </c>
      <c r="B11204" s="1056">
        <v>2.23</v>
      </c>
      <c r="C11204" s="205" t="s">
        <v>12066</v>
      </c>
      <c r="D11204" s="1"/>
      <c r="E11204" s="985" t="s">
        <v>10273</v>
      </c>
      <c r="F11204" s="3"/>
      <c r="O11204"/>
      <c r="P11204"/>
      <c r="Q11204"/>
      <c r="U11204" s="969"/>
      <c r="V11204" s="38"/>
      <c r="W11204" s="38"/>
    </row>
    <row r="11205" spans="1:23" x14ac:dyDescent="0.35">
      <c r="A11205" s="960">
        <v>72157</v>
      </c>
      <c r="B11205" s="1056">
        <v>2.23</v>
      </c>
      <c r="C11205" s="204" t="s">
        <v>2663</v>
      </c>
      <c r="D11205" s="1"/>
      <c r="E11205" s="985" t="s">
        <v>10273</v>
      </c>
      <c r="F11205" s="3"/>
      <c r="O11205"/>
      <c r="P11205"/>
      <c r="Q11205"/>
      <c r="U11205" s="969"/>
      <c r="V11205" s="38"/>
      <c r="W11205" s="38"/>
    </row>
    <row r="11206" spans="1:23" x14ac:dyDescent="0.35">
      <c r="A11206" s="960">
        <v>72157</v>
      </c>
      <c r="B11206" s="1056">
        <v>2.23</v>
      </c>
      <c r="C11206" s="204" t="s">
        <v>12067</v>
      </c>
      <c r="D11206" s="1"/>
      <c r="E11206" s="985" t="s">
        <v>10273</v>
      </c>
      <c r="F11206" s="3"/>
      <c r="O11206"/>
      <c r="P11206"/>
      <c r="Q11206"/>
      <c r="U11206" s="969"/>
      <c r="V11206" s="38"/>
      <c r="W11206" s="38"/>
    </row>
    <row r="11207" spans="1:23" x14ac:dyDescent="0.35">
      <c r="A11207" s="960">
        <v>72157</v>
      </c>
      <c r="B11207" s="1056">
        <v>2.23</v>
      </c>
      <c r="C11207" s="204" t="s">
        <v>12068</v>
      </c>
      <c r="D11207" s="1"/>
      <c r="E11207" s="985" t="s">
        <v>10273</v>
      </c>
      <c r="F11207" s="3"/>
      <c r="O11207"/>
      <c r="P11207"/>
      <c r="Q11207"/>
      <c r="U11207" s="969"/>
      <c r="V11207" s="38"/>
      <c r="W11207" s="38"/>
    </row>
    <row r="11208" spans="1:23" x14ac:dyDescent="0.35">
      <c r="A11208" s="960">
        <v>72157</v>
      </c>
      <c r="B11208" s="1056">
        <v>2.23</v>
      </c>
      <c r="C11208" s="204" t="s">
        <v>12069</v>
      </c>
      <c r="D11208" s="1"/>
      <c r="E11208" s="985" t="s">
        <v>10273</v>
      </c>
      <c r="F11208" s="3"/>
      <c r="O11208"/>
      <c r="P11208"/>
      <c r="Q11208"/>
      <c r="U11208" s="969"/>
      <c r="V11208" s="38"/>
      <c r="W11208" s="38"/>
    </row>
    <row r="11209" spans="1:23" x14ac:dyDescent="0.35">
      <c r="A11209" s="960">
        <v>72157</v>
      </c>
      <c r="B11209" s="1056">
        <v>2.23</v>
      </c>
      <c r="C11209" s="205" t="s">
        <v>12070</v>
      </c>
      <c r="D11209" s="1"/>
      <c r="E11209" s="985" t="s">
        <v>10273</v>
      </c>
      <c r="F11209" s="3"/>
      <c r="O11209"/>
      <c r="P11209"/>
      <c r="Q11209"/>
      <c r="U11209" s="969"/>
      <c r="V11209" s="38"/>
      <c r="W11209" s="38"/>
    </row>
    <row r="11210" spans="1:23" x14ac:dyDescent="0.35">
      <c r="A11210" s="960">
        <v>72158</v>
      </c>
      <c r="B11210" s="1056">
        <v>2.23</v>
      </c>
      <c r="C11210" s="205" t="s">
        <v>12071</v>
      </c>
      <c r="D11210" s="1"/>
      <c r="E11210" s="985" t="s">
        <v>10273</v>
      </c>
      <c r="F11210" s="3"/>
      <c r="O11210"/>
      <c r="P11210"/>
      <c r="Q11210"/>
      <c r="U11210" s="969"/>
      <c r="V11210" s="38"/>
      <c r="W11210" s="38"/>
    </row>
    <row r="11211" spans="1:23" x14ac:dyDescent="0.35">
      <c r="A11211" s="960">
        <v>72158</v>
      </c>
      <c r="B11211" s="1056">
        <v>2.23</v>
      </c>
      <c r="C11211" s="205" t="s">
        <v>12072</v>
      </c>
      <c r="D11211" s="1"/>
      <c r="E11211" s="985" t="s">
        <v>10273</v>
      </c>
      <c r="F11211" s="3"/>
      <c r="O11211"/>
      <c r="P11211"/>
      <c r="Q11211"/>
      <c r="U11211" s="969"/>
      <c r="V11211" s="38"/>
      <c r="W11211" s="38"/>
    </row>
    <row r="11212" spans="1:23" x14ac:dyDescent="0.35">
      <c r="A11212" s="960">
        <v>72158</v>
      </c>
      <c r="B11212" s="1056">
        <v>2.23</v>
      </c>
      <c r="C11212" s="205" t="s">
        <v>12073</v>
      </c>
      <c r="D11212" s="1"/>
      <c r="E11212" s="985" t="s">
        <v>10273</v>
      </c>
      <c r="F11212" s="3"/>
      <c r="O11212"/>
      <c r="P11212"/>
      <c r="Q11212"/>
      <c r="U11212" s="969"/>
      <c r="V11212" s="38"/>
      <c r="W11212" s="38"/>
    </row>
    <row r="11213" spans="1:23" x14ac:dyDescent="0.35">
      <c r="A11213" s="960">
        <v>72158</v>
      </c>
      <c r="B11213" s="1056">
        <v>2.23</v>
      </c>
      <c r="C11213" s="205" t="s">
        <v>12074</v>
      </c>
      <c r="D11213" s="1"/>
      <c r="E11213" s="985" t="s">
        <v>10273</v>
      </c>
      <c r="F11213" s="3"/>
      <c r="O11213"/>
      <c r="P11213"/>
      <c r="Q11213"/>
      <c r="U11213" s="969"/>
      <c r="V11213" s="38"/>
      <c r="W11213" s="38"/>
    </row>
    <row r="11214" spans="1:23" x14ac:dyDescent="0.35">
      <c r="A11214" s="960">
        <v>72158</v>
      </c>
      <c r="B11214" s="1056">
        <v>2.23</v>
      </c>
      <c r="C11214" s="205" t="s">
        <v>12075</v>
      </c>
      <c r="D11214" s="1"/>
      <c r="E11214" s="985" t="s">
        <v>10273</v>
      </c>
      <c r="F11214" s="3"/>
      <c r="O11214"/>
      <c r="P11214"/>
      <c r="Q11214"/>
      <c r="U11214" s="969"/>
      <c r="V11214" s="38"/>
      <c r="W11214" s="38"/>
    </row>
    <row r="11215" spans="1:23" x14ac:dyDescent="0.35">
      <c r="A11215" s="960">
        <v>72158</v>
      </c>
      <c r="B11215" s="1056">
        <v>2.23</v>
      </c>
      <c r="C11215" s="205" t="s">
        <v>12076</v>
      </c>
      <c r="D11215" s="1"/>
      <c r="E11215" s="985" t="s">
        <v>10273</v>
      </c>
      <c r="F11215" s="3"/>
      <c r="O11215"/>
      <c r="P11215"/>
      <c r="Q11215"/>
      <c r="U11215" s="969"/>
      <c r="V11215" s="38"/>
      <c r="W11215" s="38"/>
    </row>
    <row r="11216" spans="1:23" x14ac:dyDescent="0.35">
      <c r="A11216" s="960">
        <v>72158</v>
      </c>
      <c r="B11216" s="1056">
        <v>2.23</v>
      </c>
      <c r="C11216" s="205" t="s">
        <v>12077</v>
      </c>
      <c r="D11216" s="1"/>
      <c r="E11216" s="985" t="s">
        <v>10273</v>
      </c>
      <c r="F11216" s="3"/>
      <c r="O11216"/>
      <c r="P11216"/>
      <c r="Q11216"/>
      <c r="U11216" s="969"/>
      <c r="V11216" s="38"/>
      <c r="W11216" s="38"/>
    </row>
    <row r="11217" spans="1:23" x14ac:dyDescent="0.35">
      <c r="A11217" s="960">
        <v>72158</v>
      </c>
      <c r="B11217" s="1056">
        <v>2.23</v>
      </c>
      <c r="C11217" s="960" t="s">
        <v>12078</v>
      </c>
      <c r="D11217" s="1"/>
      <c r="E11217" s="985" t="s">
        <v>10273</v>
      </c>
      <c r="F11217" s="3"/>
      <c r="O11217"/>
      <c r="P11217"/>
      <c r="Q11217"/>
      <c r="U11217" s="969"/>
      <c r="V11217" s="38"/>
      <c r="W11217" s="38"/>
    </row>
    <row r="11218" spans="1:23" x14ac:dyDescent="0.35">
      <c r="A11218" s="960">
        <v>72158</v>
      </c>
      <c r="B11218" s="1056">
        <v>2.23</v>
      </c>
      <c r="C11218" s="205" t="s">
        <v>12079</v>
      </c>
      <c r="D11218" s="1"/>
      <c r="E11218" s="985" t="s">
        <v>10273</v>
      </c>
      <c r="F11218" s="3"/>
      <c r="O11218"/>
      <c r="P11218"/>
      <c r="Q11218"/>
      <c r="U11218" s="969"/>
      <c r="V11218" s="38"/>
      <c r="W11218" s="38"/>
    </row>
    <row r="11219" spans="1:23" x14ac:dyDescent="0.35">
      <c r="A11219" s="960">
        <v>72158</v>
      </c>
      <c r="B11219" s="1056">
        <v>2.23</v>
      </c>
      <c r="C11219" s="205" t="s">
        <v>12080</v>
      </c>
      <c r="D11219" s="1"/>
      <c r="E11219" s="985" t="s">
        <v>10273</v>
      </c>
      <c r="F11219" s="3"/>
      <c r="O11219"/>
      <c r="P11219"/>
      <c r="Q11219"/>
      <c r="U11219" s="969"/>
      <c r="V11219" s="38"/>
      <c r="W11219" s="38"/>
    </row>
    <row r="11220" spans="1:23" x14ac:dyDescent="0.35">
      <c r="A11220" s="960">
        <v>72170</v>
      </c>
      <c r="B11220" s="1056">
        <v>0.17</v>
      </c>
      <c r="C11220" s="204" t="s">
        <v>10429</v>
      </c>
      <c r="D11220" s="1"/>
      <c r="E11220" s="985" t="s">
        <v>10273</v>
      </c>
      <c r="F11220" s="3"/>
      <c r="O11220"/>
      <c r="P11220"/>
      <c r="Q11220"/>
      <c r="U11220" s="969"/>
      <c r="V11220" s="38"/>
      <c r="W11220" s="38"/>
    </row>
    <row r="11221" spans="1:23" x14ac:dyDescent="0.35">
      <c r="A11221" s="960">
        <v>72170</v>
      </c>
      <c r="B11221" s="1056">
        <v>0.17</v>
      </c>
      <c r="C11221" s="204" t="s">
        <v>10430</v>
      </c>
      <c r="D11221" s="1"/>
      <c r="E11221" s="985" t="s">
        <v>10273</v>
      </c>
      <c r="F11221" s="3"/>
      <c r="O11221"/>
      <c r="P11221"/>
      <c r="Q11221"/>
      <c r="U11221" s="969"/>
      <c r="V11221" s="38"/>
      <c r="W11221" s="38"/>
    </row>
    <row r="11222" spans="1:23" x14ac:dyDescent="0.35">
      <c r="A11222" s="960">
        <v>72170</v>
      </c>
      <c r="B11222" s="1056">
        <v>0.17</v>
      </c>
      <c r="C11222" s="204" t="s">
        <v>10431</v>
      </c>
      <c r="D11222" s="1"/>
      <c r="E11222" s="985" t="s">
        <v>10273</v>
      </c>
      <c r="F11222" s="3"/>
      <c r="O11222"/>
      <c r="P11222"/>
      <c r="Q11222"/>
      <c r="U11222" s="969"/>
      <c r="V11222" s="38"/>
      <c r="W11222" s="38"/>
    </row>
    <row r="11223" spans="1:23" x14ac:dyDescent="0.35">
      <c r="A11223" s="960">
        <v>72170</v>
      </c>
      <c r="B11223" s="1056">
        <v>0.17</v>
      </c>
      <c r="C11223" s="204" t="s">
        <v>10432</v>
      </c>
      <c r="D11223" s="1"/>
      <c r="E11223" s="985" t="s">
        <v>10273</v>
      </c>
      <c r="F11223" s="3"/>
      <c r="O11223"/>
      <c r="P11223"/>
      <c r="Q11223"/>
      <c r="U11223" s="969"/>
      <c r="V11223" s="38"/>
      <c r="W11223" s="38"/>
    </row>
    <row r="11224" spans="1:23" x14ac:dyDescent="0.35">
      <c r="A11224" s="960">
        <v>72170</v>
      </c>
      <c r="B11224" s="1056">
        <v>0.17</v>
      </c>
      <c r="C11224" s="204" t="s">
        <v>10433</v>
      </c>
      <c r="D11224" s="1"/>
      <c r="E11224" s="985" t="s">
        <v>10273</v>
      </c>
      <c r="F11224" s="3"/>
      <c r="O11224"/>
      <c r="P11224"/>
      <c r="Q11224"/>
      <c r="U11224" s="969"/>
      <c r="V11224" s="38"/>
      <c r="W11224" s="38"/>
    </row>
    <row r="11225" spans="1:23" x14ac:dyDescent="0.35">
      <c r="A11225" s="960">
        <v>72190</v>
      </c>
      <c r="B11225" s="1056">
        <v>0.24</v>
      </c>
      <c r="C11225" s="205" t="s">
        <v>10778</v>
      </c>
      <c r="D11225" s="1"/>
      <c r="E11225" s="985" t="s">
        <v>10273</v>
      </c>
      <c r="F11225" s="3"/>
      <c r="O11225"/>
      <c r="P11225"/>
      <c r="Q11225"/>
      <c r="U11225" s="969"/>
      <c r="V11225" s="38"/>
      <c r="W11225" s="38"/>
    </row>
    <row r="11226" spans="1:23" x14ac:dyDescent="0.35">
      <c r="A11226" s="960">
        <v>72192</v>
      </c>
      <c r="B11226" s="1056">
        <v>1.06</v>
      </c>
      <c r="C11226" s="204" t="s">
        <v>11115</v>
      </c>
      <c r="D11226" s="1"/>
      <c r="E11226" s="985" t="s">
        <v>10273</v>
      </c>
      <c r="F11226" s="3"/>
      <c r="O11226"/>
      <c r="P11226"/>
      <c r="Q11226"/>
      <c r="U11226" s="969"/>
      <c r="V11226" s="38"/>
      <c r="W11226" s="38"/>
    </row>
    <row r="11227" spans="1:23" x14ac:dyDescent="0.35">
      <c r="A11227" s="960">
        <v>72192</v>
      </c>
      <c r="B11227" s="1056">
        <v>1.06</v>
      </c>
      <c r="C11227" s="205" t="s">
        <v>11116</v>
      </c>
      <c r="D11227" s="38"/>
      <c r="E11227" s="985" t="s">
        <v>10273</v>
      </c>
      <c r="F11227" s="3"/>
      <c r="O11227"/>
      <c r="P11227"/>
      <c r="Q11227"/>
      <c r="U11227" s="969"/>
      <c r="V11227" s="38"/>
      <c r="W11227" s="38"/>
    </row>
    <row r="11228" spans="1:23" x14ac:dyDescent="0.35">
      <c r="A11228" s="960">
        <v>72192</v>
      </c>
      <c r="B11228" s="1056">
        <v>1.06</v>
      </c>
      <c r="C11228" s="205" t="s">
        <v>11117</v>
      </c>
      <c r="D11228" s="1"/>
      <c r="E11228" s="985" t="s">
        <v>10273</v>
      </c>
      <c r="F11228" s="3"/>
      <c r="O11228"/>
      <c r="P11228"/>
      <c r="Q11228"/>
      <c r="U11228" s="969"/>
      <c r="V11228" s="38"/>
      <c r="W11228" s="38"/>
    </row>
    <row r="11229" spans="1:23" x14ac:dyDescent="0.35">
      <c r="A11229" s="960">
        <v>72192</v>
      </c>
      <c r="B11229" s="1056">
        <v>1.06</v>
      </c>
      <c r="C11229" s="960" t="s">
        <v>11118</v>
      </c>
      <c r="D11229" s="1"/>
      <c r="E11229" s="985" t="s">
        <v>10273</v>
      </c>
      <c r="F11229" s="3"/>
      <c r="O11229"/>
      <c r="P11229"/>
      <c r="Q11229"/>
      <c r="U11229" s="969"/>
      <c r="V11229" s="38"/>
      <c r="W11229" s="38"/>
    </row>
    <row r="11230" spans="1:23" x14ac:dyDescent="0.35">
      <c r="A11230" s="960">
        <v>72192</v>
      </c>
      <c r="B11230" s="1056">
        <v>1.06</v>
      </c>
      <c r="C11230" s="205" t="s">
        <v>11119</v>
      </c>
      <c r="D11230" s="38"/>
      <c r="E11230" s="985" t="s">
        <v>10273</v>
      </c>
      <c r="F11230" s="3"/>
      <c r="O11230"/>
      <c r="P11230"/>
      <c r="Q11230"/>
      <c r="U11230" s="969"/>
      <c r="V11230" s="38"/>
      <c r="W11230" s="38"/>
    </row>
    <row r="11231" spans="1:23" x14ac:dyDescent="0.35">
      <c r="A11231" s="960">
        <v>72192</v>
      </c>
      <c r="B11231" s="1056">
        <v>1.06</v>
      </c>
      <c r="C11231" s="205" t="s">
        <v>11120</v>
      </c>
      <c r="D11231" s="1"/>
      <c r="E11231" s="985" t="s">
        <v>10273</v>
      </c>
      <c r="F11231" s="3"/>
      <c r="O11231"/>
      <c r="P11231"/>
      <c r="Q11231"/>
      <c r="U11231" s="969"/>
      <c r="V11231" s="38"/>
      <c r="W11231" s="38"/>
    </row>
    <row r="11232" spans="1:23" x14ac:dyDescent="0.35">
      <c r="A11232" s="960">
        <v>72192</v>
      </c>
      <c r="B11232" s="1056">
        <v>1.06</v>
      </c>
      <c r="C11232" s="205" t="s">
        <v>11121</v>
      </c>
      <c r="D11232" s="1"/>
      <c r="E11232" s="985" t="s">
        <v>10273</v>
      </c>
      <c r="F11232" s="3"/>
      <c r="O11232"/>
      <c r="P11232"/>
      <c r="Q11232"/>
      <c r="U11232" s="969"/>
      <c r="V11232" s="38"/>
      <c r="W11232" s="38"/>
    </row>
    <row r="11233" spans="1:23" x14ac:dyDescent="0.35">
      <c r="A11233" s="1614">
        <v>72192</v>
      </c>
      <c r="B11233" s="1615">
        <v>1.06</v>
      </c>
      <c r="C11233" s="204" t="s">
        <v>11122</v>
      </c>
      <c r="D11233" s="1"/>
      <c r="E11233" s="985" t="s">
        <v>10273</v>
      </c>
      <c r="F11233" s="3"/>
      <c r="O11233"/>
      <c r="P11233"/>
      <c r="Q11233"/>
      <c r="U11233" s="969"/>
      <c r="V11233" s="38"/>
      <c r="W11233" s="38"/>
    </row>
    <row r="11234" spans="1:23" x14ac:dyDescent="0.35">
      <c r="A11234" s="960">
        <v>72193</v>
      </c>
      <c r="B11234" s="1056">
        <v>1.1299999999999999</v>
      </c>
      <c r="C11234" s="205" t="s">
        <v>11125</v>
      </c>
      <c r="D11234" s="1"/>
      <c r="E11234" s="985" t="s">
        <v>10273</v>
      </c>
      <c r="F11234" s="3"/>
      <c r="O11234"/>
      <c r="P11234"/>
      <c r="Q11234"/>
      <c r="U11234" s="969"/>
      <c r="V11234" s="38"/>
      <c r="W11234" s="38"/>
    </row>
    <row r="11235" spans="1:23" x14ac:dyDescent="0.35">
      <c r="A11235" s="960">
        <v>72194</v>
      </c>
      <c r="B11235" s="1056">
        <v>1.19</v>
      </c>
      <c r="C11235" s="960" t="s">
        <v>11143</v>
      </c>
      <c r="D11235" s="1"/>
      <c r="E11235" s="985" t="s">
        <v>10273</v>
      </c>
      <c r="F11235" s="3"/>
      <c r="O11235"/>
      <c r="P11235"/>
      <c r="Q11235"/>
      <c r="U11235" s="969"/>
      <c r="V11235" s="38"/>
      <c r="W11235" s="38"/>
    </row>
    <row r="11236" spans="1:23" x14ac:dyDescent="0.35">
      <c r="A11236" s="960">
        <v>72194</v>
      </c>
      <c r="B11236" s="1056">
        <v>1.19</v>
      </c>
      <c r="C11236" s="205" t="s">
        <v>11144</v>
      </c>
      <c r="D11236" s="1"/>
      <c r="E11236" s="985" t="s">
        <v>10273</v>
      </c>
      <c r="F11236" s="3"/>
      <c r="O11236"/>
      <c r="P11236"/>
      <c r="Q11236"/>
      <c r="U11236" s="969"/>
      <c r="V11236" s="38"/>
      <c r="W11236" s="38"/>
    </row>
    <row r="11237" spans="1:23" x14ac:dyDescent="0.35">
      <c r="A11237" s="960">
        <v>72195</v>
      </c>
      <c r="B11237" s="1056">
        <v>1.42</v>
      </c>
      <c r="C11237" s="960" t="s">
        <v>11652</v>
      </c>
      <c r="D11237" s="1"/>
      <c r="E11237" s="985" t="s">
        <v>10273</v>
      </c>
      <c r="F11237" s="3"/>
      <c r="O11237"/>
      <c r="P11237"/>
      <c r="Q11237"/>
      <c r="U11237" s="969"/>
      <c r="V11237" s="38"/>
      <c r="W11237" s="38"/>
    </row>
    <row r="11238" spans="1:23" x14ac:dyDescent="0.35">
      <c r="A11238" s="960">
        <v>72195</v>
      </c>
      <c r="B11238" s="1056">
        <v>1.42</v>
      </c>
      <c r="C11238" s="960" t="s">
        <v>11653</v>
      </c>
      <c r="D11238" s="1"/>
      <c r="E11238" s="985" t="s">
        <v>10273</v>
      </c>
      <c r="F11238" s="3"/>
      <c r="O11238"/>
      <c r="P11238"/>
      <c r="Q11238"/>
      <c r="U11238" s="969"/>
      <c r="V11238" s="38"/>
      <c r="W11238" s="38"/>
    </row>
    <row r="11239" spans="1:23" x14ac:dyDescent="0.35">
      <c r="A11239" s="960">
        <v>72195</v>
      </c>
      <c r="B11239" s="1056">
        <v>1.42</v>
      </c>
      <c r="C11239" s="205" t="s">
        <v>11654</v>
      </c>
      <c r="D11239" s="1"/>
      <c r="E11239" s="985" t="s">
        <v>10273</v>
      </c>
      <c r="F11239" s="1109"/>
      <c r="O11239"/>
      <c r="P11239"/>
      <c r="Q11239"/>
      <c r="U11239" s="969"/>
      <c r="V11239" s="38"/>
      <c r="W11239" s="38"/>
    </row>
    <row r="11240" spans="1:23" x14ac:dyDescent="0.35">
      <c r="A11240" s="960">
        <v>72195</v>
      </c>
      <c r="B11240" s="1056">
        <v>1.42</v>
      </c>
      <c r="C11240" s="960" t="s">
        <v>11655</v>
      </c>
      <c r="D11240" s="1"/>
      <c r="E11240" s="985" t="s">
        <v>10273</v>
      </c>
      <c r="F11240" s="1109"/>
      <c r="O11240"/>
      <c r="P11240"/>
      <c r="Q11240"/>
      <c r="U11240" s="969"/>
      <c r="V11240" s="38"/>
      <c r="W11240" s="38"/>
    </row>
    <row r="11241" spans="1:23" x14ac:dyDescent="0.35">
      <c r="A11241" s="960">
        <v>72195</v>
      </c>
      <c r="B11241" s="1056">
        <v>1.42</v>
      </c>
      <c r="C11241" s="960" t="s">
        <v>11656</v>
      </c>
      <c r="D11241" s="1"/>
      <c r="E11241" s="985" t="s">
        <v>10273</v>
      </c>
      <c r="F11241" s="3"/>
      <c r="O11241"/>
      <c r="P11241"/>
      <c r="Q11241"/>
      <c r="U11241" s="969"/>
      <c r="V11241" s="38"/>
      <c r="W11241" s="38"/>
    </row>
    <row r="11242" spans="1:23" x14ac:dyDescent="0.35">
      <c r="A11242" s="960">
        <v>72195</v>
      </c>
      <c r="B11242" s="1056">
        <v>1.42</v>
      </c>
      <c r="C11242" s="205" t="s">
        <v>11657</v>
      </c>
      <c r="D11242" s="1"/>
      <c r="E11242" s="985" t="s">
        <v>10273</v>
      </c>
      <c r="F11242" s="3"/>
      <c r="O11242"/>
      <c r="P11242"/>
      <c r="Q11242"/>
      <c r="U11242" s="969"/>
      <c r="V11242" s="38"/>
      <c r="W11242" s="38"/>
    </row>
    <row r="11243" spans="1:23" x14ac:dyDescent="0.35">
      <c r="A11243" s="960">
        <v>72195</v>
      </c>
      <c r="B11243" s="1056">
        <v>1.42</v>
      </c>
      <c r="C11243" s="205" t="s">
        <v>11658</v>
      </c>
      <c r="D11243" s="1"/>
      <c r="E11243" s="985" t="s">
        <v>10273</v>
      </c>
      <c r="F11243" s="3"/>
      <c r="O11243"/>
      <c r="P11243"/>
      <c r="Q11243"/>
      <c r="U11243" s="969"/>
      <c r="V11243" s="38"/>
      <c r="W11243" s="38"/>
    </row>
    <row r="11244" spans="1:23" x14ac:dyDescent="0.35">
      <c r="A11244" s="960">
        <v>72195</v>
      </c>
      <c r="B11244" s="1056">
        <v>1.42</v>
      </c>
      <c r="C11244" s="205" t="s">
        <v>11659</v>
      </c>
      <c r="D11244" s="1"/>
      <c r="E11244" s="985" t="s">
        <v>10273</v>
      </c>
      <c r="F11244" s="3"/>
      <c r="O11244"/>
      <c r="P11244"/>
      <c r="Q11244"/>
      <c r="U11244" s="969"/>
      <c r="V11244" s="38"/>
      <c r="W11244" s="38"/>
    </row>
    <row r="11245" spans="1:23" x14ac:dyDescent="0.35">
      <c r="A11245" s="960">
        <v>72195</v>
      </c>
      <c r="B11245" s="1056">
        <v>1.42</v>
      </c>
      <c r="C11245" s="205" t="s">
        <v>1564</v>
      </c>
      <c r="D11245" s="1"/>
      <c r="E11245" s="985" t="s">
        <v>10273</v>
      </c>
      <c r="F11245" s="3"/>
      <c r="O11245"/>
      <c r="P11245"/>
      <c r="Q11245"/>
      <c r="U11245" s="969"/>
      <c r="V11245" s="38"/>
      <c r="W11245" s="38"/>
    </row>
    <row r="11246" spans="1:23" x14ac:dyDescent="0.35">
      <c r="A11246" s="960">
        <v>72195</v>
      </c>
      <c r="B11246" s="1056">
        <v>1.42</v>
      </c>
      <c r="C11246" s="205" t="s">
        <v>11660</v>
      </c>
      <c r="D11246" s="1"/>
      <c r="E11246" s="985" t="s">
        <v>10273</v>
      </c>
      <c r="F11246" s="3"/>
      <c r="O11246"/>
      <c r="P11246"/>
      <c r="Q11246"/>
      <c r="U11246" s="969"/>
      <c r="V11246" s="38"/>
      <c r="W11246" s="38"/>
    </row>
    <row r="11247" spans="1:23" x14ac:dyDescent="0.35">
      <c r="A11247" s="960">
        <v>72195</v>
      </c>
      <c r="B11247" s="1056">
        <v>1.42</v>
      </c>
      <c r="C11247" s="205" t="s">
        <v>11661</v>
      </c>
      <c r="D11247" s="1126"/>
      <c r="E11247" s="985" t="s">
        <v>10273</v>
      </c>
      <c r="F11247" s="3"/>
      <c r="O11247"/>
      <c r="P11247"/>
      <c r="Q11247"/>
      <c r="U11247" s="969"/>
      <c r="V11247" s="38"/>
      <c r="W11247" s="38"/>
    </row>
    <row r="11248" spans="1:23" x14ac:dyDescent="0.35">
      <c r="A11248" s="960">
        <v>72195</v>
      </c>
      <c r="B11248" s="1056">
        <v>1.42</v>
      </c>
      <c r="C11248" s="205" t="s">
        <v>11662</v>
      </c>
      <c r="D11248" s="1"/>
      <c r="E11248" s="985" t="s">
        <v>10273</v>
      </c>
      <c r="F11248" s="3"/>
      <c r="O11248"/>
      <c r="P11248"/>
      <c r="Q11248"/>
      <c r="U11248" s="969"/>
      <c r="V11248" s="38"/>
      <c r="W11248" s="38"/>
    </row>
    <row r="11249" spans="1:23" x14ac:dyDescent="0.35">
      <c r="A11249" s="960">
        <v>72195</v>
      </c>
      <c r="B11249" s="1056">
        <v>1.42</v>
      </c>
      <c r="C11249" s="960" t="s">
        <v>11663</v>
      </c>
      <c r="D11249" s="1"/>
      <c r="E11249" s="985" t="s">
        <v>10273</v>
      </c>
      <c r="F11249" s="3"/>
      <c r="O11249"/>
      <c r="P11249"/>
      <c r="Q11249"/>
      <c r="U11249" s="969"/>
      <c r="V11249" s="38"/>
      <c r="W11249" s="38"/>
    </row>
    <row r="11250" spans="1:23" x14ac:dyDescent="0.35">
      <c r="A11250" s="960">
        <v>72195</v>
      </c>
      <c r="B11250" s="1056">
        <v>1.42</v>
      </c>
      <c r="C11250" s="205" t="s">
        <v>11664</v>
      </c>
      <c r="D11250" s="1"/>
      <c r="E11250" s="985" t="s">
        <v>10273</v>
      </c>
      <c r="F11250" s="3"/>
      <c r="O11250"/>
      <c r="P11250"/>
      <c r="Q11250"/>
      <c r="U11250" s="969"/>
      <c r="V11250" s="38"/>
      <c r="W11250" s="38"/>
    </row>
    <row r="11251" spans="1:23" x14ac:dyDescent="0.35">
      <c r="A11251" s="960">
        <v>72195</v>
      </c>
      <c r="B11251" s="1056">
        <v>1.42</v>
      </c>
      <c r="C11251" s="960" t="s">
        <v>11665</v>
      </c>
      <c r="D11251" s="1"/>
      <c r="E11251" s="985" t="s">
        <v>10273</v>
      </c>
      <c r="F11251" s="3"/>
      <c r="O11251"/>
      <c r="P11251"/>
      <c r="Q11251"/>
      <c r="U11251" s="969"/>
      <c r="V11251" s="38"/>
      <c r="W11251" s="38"/>
    </row>
    <row r="11252" spans="1:23" x14ac:dyDescent="0.35">
      <c r="A11252" s="960">
        <v>72195</v>
      </c>
      <c r="B11252" s="1056">
        <v>1.42</v>
      </c>
      <c r="C11252" s="205" t="s">
        <v>11666</v>
      </c>
      <c r="E11252" s="985" t="s">
        <v>10273</v>
      </c>
      <c r="F11252" s="3"/>
      <c r="O11252"/>
      <c r="P11252"/>
      <c r="Q11252"/>
      <c r="U11252" s="969"/>
      <c r="V11252" s="38"/>
      <c r="W11252" s="38"/>
    </row>
    <row r="11253" spans="1:23" x14ac:dyDescent="0.35">
      <c r="A11253" s="960">
        <v>72195</v>
      </c>
      <c r="B11253" s="1056">
        <v>1.42</v>
      </c>
      <c r="C11253" s="205" t="s">
        <v>11667</v>
      </c>
      <c r="D11253" s="1"/>
      <c r="E11253" s="985" t="s">
        <v>10273</v>
      </c>
      <c r="F11253" s="3"/>
      <c r="O11253"/>
      <c r="P11253"/>
      <c r="Q11253"/>
      <c r="U11253" s="969"/>
      <c r="V11253" s="38"/>
      <c r="W11253" s="38"/>
    </row>
    <row r="11254" spans="1:23" x14ac:dyDescent="0.35">
      <c r="A11254" s="960">
        <v>72195</v>
      </c>
      <c r="B11254" s="1056">
        <v>1.42</v>
      </c>
      <c r="C11254" s="205" t="s">
        <v>11668</v>
      </c>
      <c r="D11254" s="1"/>
      <c r="E11254" s="985" t="s">
        <v>10273</v>
      </c>
      <c r="F11254" s="3"/>
      <c r="O11254"/>
      <c r="P11254"/>
      <c r="Q11254"/>
      <c r="U11254" s="969"/>
      <c r="V11254" s="38"/>
      <c r="W11254" s="38"/>
    </row>
    <row r="11255" spans="1:23" x14ac:dyDescent="0.35">
      <c r="A11255" s="960">
        <v>72195</v>
      </c>
      <c r="B11255" s="1056">
        <v>1.42</v>
      </c>
      <c r="C11255" s="205" t="s">
        <v>11669</v>
      </c>
      <c r="D11255" s="1"/>
      <c r="E11255" s="985" t="s">
        <v>10273</v>
      </c>
      <c r="F11255" s="3"/>
      <c r="O11255"/>
      <c r="P11255"/>
      <c r="Q11255"/>
      <c r="U11255" s="969"/>
      <c r="V11255" s="38"/>
      <c r="W11255" s="38"/>
    </row>
    <row r="11256" spans="1:23" x14ac:dyDescent="0.35">
      <c r="A11256" s="960">
        <v>72195</v>
      </c>
      <c r="B11256" s="1056">
        <v>1.42</v>
      </c>
      <c r="C11256" s="205" t="s">
        <v>11670</v>
      </c>
      <c r="D11256" s="1"/>
      <c r="E11256" s="985" t="s">
        <v>10273</v>
      </c>
      <c r="F11256" s="3"/>
      <c r="O11256"/>
      <c r="P11256"/>
      <c r="Q11256"/>
      <c r="U11256" s="969"/>
      <c r="V11256" s="38"/>
      <c r="W11256" s="38"/>
    </row>
    <row r="11257" spans="1:23" x14ac:dyDescent="0.35">
      <c r="A11257" s="960">
        <v>72197</v>
      </c>
      <c r="B11257" s="1056">
        <v>2.15</v>
      </c>
      <c r="C11257" s="204" t="s">
        <v>12000</v>
      </c>
      <c r="D11257" s="1"/>
      <c r="E11257" s="985" t="s">
        <v>10273</v>
      </c>
      <c r="F11257" s="3"/>
      <c r="O11257"/>
      <c r="P11257"/>
      <c r="Q11257"/>
      <c r="U11257" s="969"/>
      <c r="V11257" s="38"/>
      <c r="W11257" s="38"/>
    </row>
    <row r="11258" spans="1:23" x14ac:dyDescent="0.35">
      <c r="A11258" s="960">
        <v>72197</v>
      </c>
      <c r="B11258" s="1056">
        <v>2.15</v>
      </c>
      <c r="C11258" s="205" t="s">
        <v>12001</v>
      </c>
      <c r="D11258" s="1"/>
      <c r="E11258" s="985" t="s">
        <v>10273</v>
      </c>
      <c r="F11258" s="3"/>
      <c r="O11258"/>
      <c r="P11258"/>
      <c r="Q11258"/>
      <c r="U11258" s="969"/>
      <c r="V11258" s="38"/>
      <c r="W11258" s="38"/>
    </row>
    <row r="11259" spans="1:23" x14ac:dyDescent="0.35">
      <c r="A11259" s="960">
        <v>72197</v>
      </c>
      <c r="B11259" s="1056">
        <v>2.15</v>
      </c>
      <c r="C11259" s="204" t="s">
        <v>12002</v>
      </c>
      <c r="D11259" s="1"/>
      <c r="E11259" s="985" t="s">
        <v>10273</v>
      </c>
      <c r="F11259" s="3"/>
      <c r="O11259"/>
      <c r="P11259"/>
      <c r="Q11259"/>
      <c r="U11259" s="969"/>
      <c r="V11259" s="38"/>
      <c r="W11259" s="38"/>
    </row>
    <row r="11260" spans="1:23" x14ac:dyDescent="0.35">
      <c r="A11260" s="960">
        <v>72200</v>
      </c>
      <c r="B11260" s="1056">
        <v>0.17</v>
      </c>
      <c r="C11260" s="205" t="s">
        <v>10434</v>
      </c>
      <c r="D11260" s="1"/>
      <c r="E11260" s="985" t="s">
        <v>10273</v>
      </c>
      <c r="F11260" s="3"/>
      <c r="O11260"/>
      <c r="P11260"/>
      <c r="Q11260"/>
      <c r="U11260" s="969"/>
      <c r="V11260" s="38"/>
      <c r="W11260" s="38"/>
    </row>
    <row r="11261" spans="1:23" x14ac:dyDescent="0.35">
      <c r="A11261" s="960">
        <v>72200</v>
      </c>
      <c r="B11261" s="1056">
        <v>0.17</v>
      </c>
      <c r="C11261" s="205" t="s">
        <v>10435</v>
      </c>
      <c r="D11261" s="1"/>
      <c r="E11261" s="985" t="s">
        <v>10273</v>
      </c>
      <c r="F11261" s="3"/>
      <c r="O11261"/>
      <c r="P11261"/>
      <c r="Q11261"/>
      <c r="U11261" s="969"/>
      <c r="V11261" s="38"/>
      <c r="W11261" s="38"/>
    </row>
    <row r="11262" spans="1:23" x14ac:dyDescent="0.35">
      <c r="A11262" s="960">
        <v>72200</v>
      </c>
      <c r="B11262" s="1056">
        <v>0.17</v>
      </c>
      <c r="C11262" s="205" t="s">
        <v>10436</v>
      </c>
      <c r="D11262" s="1"/>
      <c r="E11262" s="985" t="s">
        <v>10273</v>
      </c>
      <c r="F11262" s="3"/>
      <c r="O11262"/>
      <c r="P11262"/>
      <c r="Q11262"/>
      <c r="U11262" s="969"/>
      <c r="V11262" s="38"/>
      <c r="W11262" s="38"/>
    </row>
    <row r="11263" spans="1:23" x14ac:dyDescent="0.35">
      <c r="A11263" s="960">
        <v>72202</v>
      </c>
      <c r="B11263" s="1056">
        <v>0.22</v>
      </c>
      <c r="C11263" s="205" t="s">
        <v>10771</v>
      </c>
      <c r="D11263" s="1"/>
      <c r="E11263" s="985" t="s">
        <v>10273</v>
      </c>
      <c r="F11263" s="3"/>
      <c r="O11263"/>
      <c r="P11263"/>
      <c r="Q11263"/>
      <c r="U11263" s="969"/>
      <c r="V11263" s="38"/>
      <c r="W11263" s="38"/>
    </row>
    <row r="11264" spans="1:23" x14ac:dyDescent="0.35">
      <c r="A11264" s="960">
        <v>72202</v>
      </c>
      <c r="B11264" s="1056">
        <v>0.22</v>
      </c>
      <c r="C11264" s="205" t="s">
        <v>10772</v>
      </c>
      <c r="D11264" s="38"/>
      <c r="E11264" s="985" t="s">
        <v>10273</v>
      </c>
      <c r="F11264" s="3"/>
      <c r="O11264"/>
      <c r="P11264"/>
      <c r="Q11264"/>
      <c r="U11264" s="969"/>
      <c r="V11264" s="38"/>
      <c r="W11264" s="38"/>
    </row>
    <row r="11265" spans="1:23" x14ac:dyDescent="0.35">
      <c r="A11265" s="960">
        <v>72220</v>
      </c>
      <c r="B11265" s="1056">
        <v>0.17</v>
      </c>
      <c r="C11265" s="205" t="s">
        <v>10437</v>
      </c>
      <c r="D11265" s="1"/>
      <c r="E11265" s="985" t="s">
        <v>10273</v>
      </c>
      <c r="F11265" s="3"/>
      <c r="O11265"/>
      <c r="P11265"/>
      <c r="Q11265"/>
      <c r="U11265" s="969"/>
      <c r="V11265" s="38"/>
      <c r="W11265" s="38"/>
    </row>
    <row r="11266" spans="1:23" x14ac:dyDescent="0.35">
      <c r="A11266" s="960">
        <v>72220</v>
      </c>
      <c r="B11266" s="1056">
        <v>0.17</v>
      </c>
      <c r="C11266" s="205" t="s">
        <v>10438</v>
      </c>
      <c r="D11266" s="1"/>
      <c r="E11266" s="985" t="s">
        <v>10273</v>
      </c>
      <c r="F11266" s="3"/>
      <c r="O11266"/>
      <c r="P11266"/>
      <c r="Q11266"/>
      <c r="U11266" s="969"/>
      <c r="V11266" s="38"/>
      <c r="W11266" s="38"/>
    </row>
    <row r="11267" spans="1:23" x14ac:dyDescent="0.35">
      <c r="A11267" s="960">
        <v>72220</v>
      </c>
      <c r="B11267" s="1056">
        <v>0.17</v>
      </c>
      <c r="C11267" s="205" t="s">
        <v>10439</v>
      </c>
      <c r="D11267" s="1"/>
      <c r="E11267" s="985" t="s">
        <v>10273</v>
      </c>
      <c r="F11267" s="3"/>
      <c r="O11267"/>
      <c r="P11267"/>
      <c r="Q11267"/>
      <c r="U11267" s="969"/>
      <c r="V11267" s="38"/>
      <c r="W11267" s="38"/>
    </row>
    <row r="11268" spans="1:23" x14ac:dyDescent="0.35">
      <c r="A11268" s="960">
        <v>72220</v>
      </c>
      <c r="B11268" s="1056">
        <v>0.17</v>
      </c>
      <c r="C11268" s="205" t="s">
        <v>10440</v>
      </c>
      <c r="D11268" s="1"/>
      <c r="E11268" s="985" t="s">
        <v>10273</v>
      </c>
      <c r="F11268" s="3"/>
      <c r="O11268"/>
      <c r="P11268"/>
      <c r="Q11268"/>
      <c r="U11268" s="969"/>
      <c r="V11268" s="38"/>
      <c r="W11268" s="38"/>
    </row>
    <row r="11269" spans="1:23" x14ac:dyDescent="0.35">
      <c r="A11269" s="960">
        <v>73000</v>
      </c>
      <c r="B11269" s="1056">
        <v>0.16</v>
      </c>
      <c r="C11269" s="205" t="s">
        <v>10299</v>
      </c>
      <c r="D11269" s="1109"/>
      <c r="E11269" s="985" t="s">
        <v>10273</v>
      </c>
      <c r="F11269" s="3"/>
      <c r="O11269"/>
      <c r="P11269"/>
      <c r="Q11269"/>
      <c r="U11269" s="969"/>
      <c r="V11269" s="38"/>
      <c r="W11269" s="38"/>
    </row>
    <row r="11270" spans="1:23" x14ac:dyDescent="0.35">
      <c r="A11270" s="960">
        <v>73000</v>
      </c>
      <c r="B11270" s="1056">
        <v>0.16</v>
      </c>
      <c r="C11270" s="205" t="s">
        <v>10300</v>
      </c>
      <c r="D11270" s="38"/>
      <c r="E11270" s="985" t="s">
        <v>10273</v>
      </c>
      <c r="F11270" s="3"/>
      <c r="O11270"/>
      <c r="P11270"/>
      <c r="Q11270"/>
      <c r="U11270" s="969"/>
      <c r="V11270" s="38"/>
      <c r="W11270" s="38"/>
    </row>
    <row r="11271" spans="1:23" x14ac:dyDescent="0.35">
      <c r="A11271" s="960">
        <v>73030</v>
      </c>
      <c r="B11271" s="1056">
        <v>0.18</v>
      </c>
      <c r="C11271" s="960" t="s">
        <v>10519</v>
      </c>
      <c r="D11271" s="1"/>
      <c r="E11271" s="985" t="s">
        <v>10273</v>
      </c>
      <c r="F11271" s="3"/>
      <c r="O11271"/>
      <c r="P11271"/>
      <c r="Q11271"/>
      <c r="U11271" s="969"/>
      <c r="V11271" s="38"/>
      <c r="W11271" s="38"/>
    </row>
    <row r="11272" spans="1:23" x14ac:dyDescent="0.35">
      <c r="A11272" s="960">
        <v>73030</v>
      </c>
      <c r="B11272" s="1056">
        <v>0.18</v>
      </c>
      <c r="C11272" s="204" t="s">
        <v>10520</v>
      </c>
      <c r="D11272" s="1"/>
      <c r="E11272" s="985" t="s">
        <v>10273</v>
      </c>
      <c r="F11272" s="3"/>
      <c r="O11272"/>
      <c r="P11272"/>
      <c r="Q11272"/>
      <c r="U11272" s="969"/>
      <c r="V11272" s="38"/>
      <c r="W11272" s="38"/>
    </row>
    <row r="11273" spans="1:23" x14ac:dyDescent="0.35">
      <c r="A11273" s="960">
        <v>73030</v>
      </c>
      <c r="B11273" s="1056">
        <v>0.18</v>
      </c>
      <c r="C11273" s="960" t="s">
        <v>10521</v>
      </c>
      <c r="D11273" s="1"/>
      <c r="E11273" s="985" t="s">
        <v>10273</v>
      </c>
      <c r="F11273" s="3"/>
      <c r="O11273"/>
      <c r="P11273"/>
      <c r="Q11273"/>
      <c r="U11273" s="969"/>
      <c r="V11273" s="38"/>
      <c r="W11273" s="38"/>
    </row>
    <row r="11274" spans="1:23" x14ac:dyDescent="0.35">
      <c r="A11274" s="960">
        <v>73030</v>
      </c>
      <c r="B11274" s="1056">
        <v>0.18</v>
      </c>
      <c r="C11274" s="960" t="s">
        <v>10522</v>
      </c>
      <c r="D11274" s="1"/>
      <c r="E11274" s="985" t="s">
        <v>10273</v>
      </c>
      <c r="F11274" s="3"/>
      <c r="O11274"/>
      <c r="P11274"/>
      <c r="Q11274"/>
      <c r="U11274" s="969"/>
      <c r="V11274" s="38"/>
      <c r="W11274" s="38"/>
    </row>
    <row r="11275" spans="1:23" x14ac:dyDescent="0.35">
      <c r="A11275" s="960">
        <v>73030</v>
      </c>
      <c r="B11275" s="1056">
        <v>0.18</v>
      </c>
      <c r="C11275" s="960" t="s">
        <v>10523</v>
      </c>
      <c r="D11275" s="1"/>
      <c r="E11275" s="985" t="s">
        <v>10273</v>
      </c>
      <c r="F11275" s="3"/>
      <c r="O11275"/>
      <c r="P11275"/>
      <c r="Q11275"/>
      <c r="U11275" s="969"/>
      <c r="V11275" s="38"/>
      <c r="W11275" s="38"/>
    </row>
    <row r="11276" spans="1:23" x14ac:dyDescent="0.35">
      <c r="A11276" s="960">
        <v>73030</v>
      </c>
      <c r="B11276" s="1056">
        <v>0.18</v>
      </c>
      <c r="C11276" s="205" t="s">
        <v>10524</v>
      </c>
      <c r="D11276" s="1"/>
      <c r="E11276" s="985" t="s">
        <v>10273</v>
      </c>
      <c r="F11276" s="3"/>
      <c r="O11276"/>
      <c r="P11276"/>
      <c r="Q11276"/>
      <c r="U11276" s="969"/>
      <c r="V11276" s="38"/>
      <c r="W11276" s="38"/>
    </row>
    <row r="11277" spans="1:23" x14ac:dyDescent="0.35">
      <c r="A11277" s="960">
        <v>73030</v>
      </c>
      <c r="B11277" s="1056">
        <v>0.18</v>
      </c>
      <c r="C11277" s="205" t="s">
        <v>10525</v>
      </c>
      <c r="D11277" s="1"/>
      <c r="E11277" s="985" t="s">
        <v>10273</v>
      </c>
      <c r="F11277" s="3"/>
      <c r="O11277"/>
      <c r="P11277"/>
      <c r="Q11277"/>
      <c r="U11277" s="969"/>
      <c r="V11277" s="38"/>
      <c r="W11277" s="38"/>
    </row>
    <row r="11278" spans="1:23" x14ac:dyDescent="0.35">
      <c r="A11278" s="960">
        <v>73030</v>
      </c>
      <c r="B11278" s="1056">
        <v>0.18</v>
      </c>
      <c r="C11278" s="960" t="s">
        <v>10526</v>
      </c>
      <c r="D11278" s="1"/>
      <c r="E11278" s="985" t="s">
        <v>10273</v>
      </c>
      <c r="F11278" s="3"/>
      <c r="O11278"/>
      <c r="P11278"/>
      <c r="Q11278"/>
      <c r="U11278" s="969"/>
      <c r="V11278" s="38"/>
      <c r="W11278" s="38"/>
    </row>
    <row r="11279" spans="1:23" x14ac:dyDescent="0.35">
      <c r="A11279" s="960">
        <v>73030</v>
      </c>
      <c r="B11279" s="1056">
        <v>0.18</v>
      </c>
      <c r="C11279" s="205" t="s">
        <v>10527</v>
      </c>
      <c r="D11279" s="1"/>
      <c r="E11279" s="985" t="s">
        <v>10273</v>
      </c>
      <c r="F11279" s="3"/>
      <c r="O11279"/>
      <c r="P11279"/>
      <c r="Q11279"/>
      <c r="U11279" s="969"/>
      <c r="V11279" s="38"/>
      <c r="W11279" s="38"/>
    </row>
    <row r="11280" spans="1:23" x14ac:dyDescent="0.35">
      <c r="A11280" s="960">
        <v>73030</v>
      </c>
      <c r="B11280" s="1056">
        <v>0.18</v>
      </c>
      <c r="C11280" s="960" t="s">
        <v>10528</v>
      </c>
      <c r="D11280" s="1"/>
      <c r="E11280" s="985" t="s">
        <v>10273</v>
      </c>
      <c r="F11280" s="3"/>
      <c r="O11280"/>
      <c r="P11280"/>
      <c r="Q11280"/>
      <c r="U11280" s="969"/>
      <c r="V11280" s="38"/>
      <c r="W11280" s="38"/>
    </row>
    <row r="11281" spans="1:23" x14ac:dyDescent="0.35">
      <c r="A11281" s="960">
        <v>73030</v>
      </c>
      <c r="B11281" s="1056">
        <v>0.18</v>
      </c>
      <c r="C11281" s="205" t="s">
        <v>10529</v>
      </c>
      <c r="D11281" s="1"/>
      <c r="E11281" s="985" t="s">
        <v>10273</v>
      </c>
      <c r="F11281" s="3"/>
      <c r="O11281"/>
      <c r="P11281"/>
      <c r="Q11281"/>
      <c r="U11281" s="969"/>
      <c r="V11281" s="38"/>
      <c r="W11281" s="38"/>
    </row>
    <row r="11282" spans="1:23" x14ac:dyDescent="0.35">
      <c r="A11282" s="960">
        <v>73030</v>
      </c>
      <c r="B11282" s="1056">
        <v>0.18</v>
      </c>
      <c r="C11282" s="205" t="s">
        <v>10530</v>
      </c>
      <c r="D11282" s="1"/>
      <c r="E11282" s="985" t="s">
        <v>10273</v>
      </c>
      <c r="F11282" s="3"/>
      <c r="O11282"/>
      <c r="P11282"/>
      <c r="Q11282"/>
      <c r="U11282" s="969"/>
      <c r="V11282" s="38"/>
      <c r="W11282" s="38"/>
    </row>
    <row r="11283" spans="1:23" x14ac:dyDescent="0.35">
      <c r="A11283" s="1620">
        <v>73030</v>
      </c>
      <c r="B11283" s="1621">
        <v>0.18</v>
      </c>
      <c r="C11283" s="1622" t="s">
        <v>10531</v>
      </c>
      <c r="D11283" s="1"/>
      <c r="E11283" s="985" t="s">
        <v>10273</v>
      </c>
      <c r="F11283" s="3"/>
      <c r="O11283"/>
      <c r="P11283"/>
      <c r="Q11283"/>
      <c r="U11283" s="969"/>
      <c r="V11283" s="38"/>
      <c r="W11283" s="38"/>
    </row>
    <row r="11284" spans="1:23" x14ac:dyDescent="0.35">
      <c r="A11284" s="960">
        <v>73030</v>
      </c>
      <c r="B11284" s="1056">
        <v>0.18</v>
      </c>
      <c r="C11284" s="205" t="s">
        <v>10532</v>
      </c>
      <c r="D11284" s="1"/>
      <c r="E11284" s="985" t="s">
        <v>10273</v>
      </c>
      <c r="F11284" s="3"/>
      <c r="O11284"/>
      <c r="P11284"/>
      <c r="Q11284"/>
      <c r="U11284" s="969"/>
      <c r="V11284" s="38"/>
      <c r="W11284" s="38"/>
    </row>
    <row r="11285" spans="1:23" x14ac:dyDescent="0.35">
      <c r="A11285" s="960">
        <v>73030</v>
      </c>
      <c r="B11285" s="1056">
        <v>0.18</v>
      </c>
      <c r="C11285" s="205" t="s">
        <v>10533</v>
      </c>
      <c r="D11285" s="1"/>
      <c r="E11285" s="985" t="s">
        <v>10273</v>
      </c>
      <c r="F11285" s="3"/>
      <c r="O11285"/>
      <c r="P11285"/>
      <c r="Q11285"/>
      <c r="U11285" s="969"/>
      <c r="V11285" s="38"/>
      <c r="W11285" s="38"/>
    </row>
    <row r="11286" spans="1:23" x14ac:dyDescent="0.35">
      <c r="A11286" s="960">
        <v>73030</v>
      </c>
      <c r="B11286" s="1056">
        <v>0.18</v>
      </c>
      <c r="C11286" s="205" t="s">
        <v>10534</v>
      </c>
      <c r="D11286" s="38"/>
      <c r="E11286" s="985" t="s">
        <v>10273</v>
      </c>
      <c r="F11286" s="3"/>
      <c r="O11286"/>
      <c r="P11286"/>
      <c r="Q11286"/>
      <c r="U11286" s="969"/>
      <c r="V11286" s="38"/>
      <c r="W11286" s="38"/>
    </row>
    <row r="11287" spans="1:23" x14ac:dyDescent="0.35">
      <c r="A11287" s="960">
        <v>73030</v>
      </c>
      <c r="B11287" s="1056">
        <v>0.18</v>
      </c>
      <c r="C11287" s="205" t="s">
        <v>10535</v>
      </c>
      <c r="D11287" s="1"/>
      <c r="E11287" s="985" t="s">
        <v>10273</v>
      </c>
      <c r="F11287" s="3"/>
      <c r="O11287"/>
      <c r="P11287"/>
      <c r="Q11287"/>
      <c r="U11287" s="969"/>
      <c r="V11287" s="38"/>
      <c r="W11287" s="38"/>
    </row>
    <row r="11288" spans="1:23" x14ac:dyDescent="0.35">
      <c r="A11288" s="960">
        <v>73030</v>
      </c>
      <c r="B11288" s="1056">
        <v>0.18</v>
      </c>
      <c r="C11288" s="960" t="s">
        <v>10536</v>
      </c>
      <c r="D11288" s="1"/>
      <c r="E11288" s="985" t="s">
        <v>10273</v>
      </c>
      <c r="F11288" s="3"/>
      <c r="O11288"/>
      <c r="P11288"/>
      <c r="Q11288"/>
      <c r="U11288" s="969"/>
      <c r="V11288" s="38"/>
      <c r="W11288" s="38"/>
    </row>
    <row r="11289" spans="1:23" x14ac:dyDescent="0.35">
      <c r="A11289" s="960">
        <v>73030</v>
      </c>
      <c r="B11289" s="1056">
        <v>0.18</v>
      </c>
      <c r="C11289" s="960" t="s">
        <v>10537</v>
      </c>
      <c r="D11289" s="1"/>
      <c r="E11289" s="985" t="s">
        <v>10273</v>
      </c>
      <c r="F11289" s="3"/>
      <c r="O11289"/>
      <c r="P11289"/>
      <c r="Q11289"/>
      <c r="U11289" s="969"/>
      <c r="V11289" s="38"/>
      <c r="W11289" s="38"/>
    </row>
    <row r="11290" spans="1:23" x14ac:dyDescent="0.35">
      <c r="A11290" s="960">
        <v>73030</v>
      </c>
      <c r="B11290" s="1056">
        <v>0.18</v>
      </c>
      <c r="C11290" s="960" t="s">
        <v>10538</v>
      </c>
      <c r="D11290" s="1"/>
      <c r="E11290" s="985" t="s">
        <v>10273</v>
      </c>
      <c r="F11290" s="3"/>
      <c r="O11290"/>
      <c r="P11290"/>
      <c r="Q11290"/>
      <c r="U11290" s="969"/>
      <c r="V11290" s="38"/>
      <c r="W11290" s="38"/>
    </row>
    <row r="11291" spans="1:23" x14ac:dyDescent="0.35">
      <c r="A11291" s="960">
        <v>73030</v>
      </c>
      <c r="B11291" s="1056">
        <v>0.18</v>
      </c>
      <c r="C11291" s="204" t="s">
        <v>10539</v>
      </c>
      <c r="D11291" s="1"/>
      <c r="E11291" s="985" t="s">
        <v>10273</v>
      </c>
      <c r="F11291" s="3"/>
      <c r="O11291"/>
      <c r="P11291"/>
      <c r="Q11291"/>
      <c r="U11291" s="969"/>
      <c r="V11291" s="38"/>
      <c r="W11291" s="38"/>
    </row>
    <row r="11292" spans="1:23" x14ac:dyDescent="0.35">
      <c r="A11292" s="960">
        <v>73030</v>
      </c>
      <c r="B11292" s="1056">
        <v>0.18</v>
      </c>
      <c r="C11292" s="205" t="s">
        <v>10540</v>
      </c>
      <c r="D11292" s="1"/>
      <c r="E11292" s="985" t="s">
        <v>10273</v>
      </c>
      <c r="F11292" s="3"/>
      <c r="O11292"/>
      <c r="P11292"/>
      <c r="Q11292"/>
      <c r="U11292" s="969"/>
      <c r="V11292" s="38"/>
      <c r="W11292" s="38"/>
    </row>
    <row r="11293" spans="1:23" x14ac:dyDescent="0.35">
      <c r="A11293" s="960">
        <v>73030</v>
      </c>
      <c r="B11293" s="1056">
        <v>0.18</v>
      </c>
      <c r="C11293" s="205" t="s">
        <v>10541</v>
      </c>
      <c r="D11293" s="1"/>
      <c r="E11293" s="985" t="s">
        <v>10273</v>
      </c>
      <c r="F11293" s="3"/>
      <c r="O11293"/>
      <c r="P11293"/>
      <c r="Q11293"/>
      <c r="U11293" s="969"/>
      <c r="V11293" s="38"/>
      <c r="W11293" s="38"/>
    </row>
    <row r="11294" spans="1:23" x14ac:dyDescent="0.35">
      <c r="A11294" s="960">
        <v>73030</v>
      </c>
      <c r="B11294" s="1056">
        <v>0.18</v>
      </c>
      <c r="C11294" s="205" t="s">
        <v>10542</v>
      </c>
      <c r="D11294" s="1"/>
      <c r="E11294" s="985" t="s">
        <v>10273</v>
      </c>
      <c r="F11294" s="3"/>
      <c r="O11294"/>
      <c r="P11294"/>
      <c r="Q11294"/>
      <c r="U11294" s="969"/>
      <c r="V11294" s="38"/>
      <c r="W11294" s="38"/>
    </row>
    <row r="11295" spans="1:23" x14ac:dyDescent="0.35">
      <c r="A11295" s="960">
        <v>73030</v>
      </c>
      <c r="B11295" s="1056">
        <v>0.18</v>
      </c>
      <c r="C11295" s="205" t="s">
        <v>10543</v>
      </c>
      <c r="D11295" s="1"/>
      <c r="E11295" s="985" t="s">
        <v>10273</v>
      </c>
      <c r="F11295" s="3"/>
      <c r="O11295"/>
      <c r="P11295"/>
      <c r="Q11295"/>
      <c r="U11295" s="969"/>
      <c r="V11295" s="38"/>
      <c r="W11295" s="38"/>
    </row>
    <row r="11296" spans="1:23" x14ac:dyDescent="0.35">
      <c r="A11296" s="960">
        <v>73030</v>
      </c>
      <c r="B11296" s="1056">
        <v>0.18</v>
      </c>
      <c r="C11296" s="205" t="s">
        <v>10544</v>
      </c>
      <c r="D11296" s="1"/>
      <c r="E11296" s="985" t="s">
        <v>10273</v>
      </c>
      <c r="F11296" s="3"/>
      <c r="O11296"/>
      <c r="P11296"/>
      <c r="Q11296"/>
      <c r="U11296" s="969"/>
      <c r="V11296" s="38"/>
      <c r="W11296" s="38"/>
    </row>
    <row r="11297" spans="1:23" x14ac:dyDescent="0.35">
      <c r="A11297" s="960">
        <v>73030</v>
      </c>
      <c r="B11297" s="1056">
        <v>0.18</v>
      </c>
      <c r="C11297" s="205" t="s">
        <v>10545</v>
      </c>
      <c r="D11297" s="1"/>
      <c r="E11297" s="985" t="s">
        <v>10273</v>
      </c>
      <c r="F11297" s="3"/>
      <c r="O11297"/>
      <c r="P11297"/>
      <c r="Q11297"/>
      <c r="U11297" s="969"/>
      <c r="V11297" s="38"/>
      <c r="W11297" s="38"/>
    </row>
    <row r="11298" spans="1:23" x14ac:dyDescent="0.35">
      <c r="A11298" s="960">
        <v>73030</v>
      </c>
      <c r="B11298" s="1056">
        <v>0.18</v>
      </c>
      <c r="C11298" s="204" t="s">
        <v>10546</v>
      </c>
      <c r="D11298" s="1"/>
      <c r="E11298" s="985" t="s">
        <v>10273</v>
      </c>
      <c r="F11298" s="3"/>
      <c r="O11298"/>
      <c r="P11298"/>
      <c r="Q11298"/>
      <c r="U11298" s="969"/>
      <c r="V11298" s="38"/>
      <c r="W11298" s="38"/>
    </row>
    <row r="11299" spans="1:23" x14ac:dyDescent="0.35">
      <c r="A11299" s="960">
        <v>73030</v>
      </c>
      <c r="B11299" s="1056">
        <v>0.18</v>
      </c>
      <c r="C11299" s="960" t="s">
        <v>10547</v>
      </c>
      <c r="D11299" s="1"/>
      <c r="E11299" s="985" t="s">
        <v>10273</v>
      </c>
      <c r="F11299" s="3"/>
      <c r="O11299"/>
      <c r="P11299"/>
      <c r="Q11299"/>
      <c r="U11299" s="969"/>
      <c r="V11299" s="38"/>
      <c r="W11299" s="38"/>
    </row>
    <row r="11300" spans="1:23" x14ac:dyDescent="0.35">
      <c r="A11300" s="960">
        <v>73030</v>
      </c>
      <c r="B11300" s="1056">
        <v>0.18</v>
      </c>
      <c r="C11300" s="204" t="s">
        <v>10548</v>
      </c>
      <c r="D11300" s="1"/>
      <c r="E11300" s="985" t="s">
        <v>10273</v>
      </c>
      <c r="F11300" s="3"/>
      <c r="O11300"/>
      <c r="P11300"/>
      <c r="Q11300"/>
      <c r="U11300" s="969"/>
      <c r="V11300" s="38"/>
      <c r="W11300" s="38"/>
    </row>
    <row r="11301" spans="1:23" x14ac:dyDescent="0.35">
      <c r="A11301" s="960">
        <v>73030</v>
      </c>
      <c r="B11301" s="1056">
        <v>0.18</v>
      </c>
      <c r="C11301" s="204" t="s">
        <v>10549</v>
      </c>
      <c r="D11301" s="1"/>
      <c r="E11301" s="985" t="s">
        <v>10273</v>
      </c>
      <c r="F11301" s="3"/>
      <c r="O11301"/>
      <c r="P11301"/>
      <c r="Q11301"/>
      <c r="U11301" s="969"/>
      <c r="V11301" s="38"/>
      <c r="W11301" s="38"/>
    </row>
    <row r="11302" spans="1:23" x14ac:dyDescent="0.35">
      <c r="A11302" s="960">
        <v>73030</v>
      </c>
      <c r="B11302" s="1056">
        <v>0.18</v>
      </c>
      <c r="C11302" s="960" t="s">
        <v>10550</v>
      </c>
      <c r="D11302" s="1"/>
      <c r="E11302" s="985" t="s">
        <v>10273</v>
      </c>
      <c r="F11302" s="3"/>
      <c r="O11302"/>
      <c r="P11302"/>
      <c r="Q11302"/>
      <c r="U11302" s="969"/>
      <c r="V11302" s="38"/>
      <c r="W11302" s="38"/>
    </row>
    <row r="11303" spans="1:23" x14ac:dyDescent="0.35">
      <c r="A11303" s="960">
        <v>73030</v>
      </c>
      <c r="B11303" s="1056">
        <v>0.18</v>
      </c>
      <c r="C11303" s="205" t="s">
        <v>10551</v>
      </c>
      <c r="D11303" s="1"/>
      <c r="E11303" s="985" t="s">
        <v>10273</v>
      </c>
      <c r="F11303" s="3"/>
      <c r="O11303"/>
      <c r="P11303"/>
      <c r="Q11303"/>
      <c r="U11303" s="969"/>
      <c r="V11303" s="38"/>
      <c r="W11303" s="38"/>
    </row>
    <row r="11304" spans="1:23" x14ac:dyDescent="0.35">
      <c r="A11304" s="960">
        <v>73030</v>
      </c>
      <c r="B11304" s="1056">
        <v>0.18</v>
      </c>
      <c r="C11304" s="205" t="s">
        <v>10552</v>
      </c>
      <c r="D11304" s="1"/>
      <c r="E11304" s="985" t="s">
        <v>10273</v>
      </c>
      <c r="F11304" s="3"/>
      <c r="O11304"/>
      <c r="P11304"/>
      <c r="Q11304"/>
      <c r="U11304" s="969"/>
      <c r="V11304" s="38"/>
      <c r="W11304" s="38"/>
    </row>
    <row r="11305" spans="1:23" x14ac:dyDescent="0.35">
      <c r="A11305" s="960">
        <v>73030</v>
      </c>
      <c r="B11305" s="1056">
        <v>0.18</v>
      </c>
      <c r="C11305" s="205" t="s">
        <v>10553</v>
      </c>
      <c r="D11305" s="1"/>
      <c r="E11305" s="985" t="s">
        <v>10273</v>
      </c>
      <c r="F11305" s="3"/>
      <c r="O11305"/>
      <c r="P11305"/>
      <c r="Q11305"/>
      <c r="U11305" s="969"/>
      <c r="V11305" s="38"/>
      <c r="W11305" s="38"/>
    </row>
    <row r="11306" spans="1:23" x14ac:dyDescent="0.35">
      <c r="A11306" s="960">
        <v>73030</v>
      </c>
      <c r="B11306" s="1056">
        <v>0.18</v>
      </c>
      <c r="C11306" s="204" t="s">
        <v>10554</v>
      </c>
      <c r="D11306" s="1"/>
      <c r="E11306" s="985" t="s">
        <v>10273</v>
      </c>
      <c r="F11306" s="3"/>
      <c r="O11306"/>
      <c r="P11306"/>
      <c r="Q11306"/>
      <c r="U11306" s="969"/>
      <c r="V11306" s="38"/>
      <c r="W11306" s="38"/>
    </row>
    <row r="11307" spans="1:23" x14ac:dyDescent="0.35">
      <c r="A11307" s="960">
        <v>73030</v>
      </c>
      <c r="B11307" s="1056">
        <v>0.18</v>
      </c>
      <c r="C11307" s="204" t="s">
        <v>10555</v>
      </c>
      <c r="D11307" s="1"/>
      <c r="E11307" s="985" t="s">
        <v>10273</v>
      </c>
      <c r="F11307" s="3"/>
      <c r="O11307"/>
      <c r="P11307"/>
      <c r="Q11307"/>
      <c r="U11307" s="969"/>
      <c r="V11307" s="38"/>
      <c r="W11307" s="38"/>
    </row>
    <row r="11308" spans="1:23" x14ac:dyDescent="0.35">
      <c r="A11308" s="960">
        <v>73030</v>
      </c>
      <c r="B11308" s="1056">
        <v>0.18</v>
      </c>
      <c r="C11308" s="960" t="s">
        <v>8012</v>
      </c>
      <c r="D11308" s="1"/>
      <c r="E11308" s="985" t="s">
        <v>10273</v>
      </c>
      <c r="F11308" s="3"/>
      <c r="O11308"/>
      <c r="P11308"/>
      <c r="Q11308"/>
      <c r="U11308" s="969"/>
      <c r="V11308" s="38"/>
      <c r="W11308" s="38"/>
    </row>
    <row r="11309" spans="1:23" x14ac:dyDescent="0.35">
      <c r="A11309" s="960">
        <v>73030</v>
      </c>
      <c r="B11309" s="1056">
        <v>0.18</v>
      </c>
      <c r="C11309" s="205" t="s">
        <v>10556</v>
      </c>
      <c r="D11309" s="1"/>
      <c r="E11309" s="985" t="s">
        <v>10273</v>
      </c>
      <c r="F11309" s="3"/>
      <c r="O11309"/>
      <c r="P11309"/>
      <c r="Q11309"/>
      <c r="U11309" s="969"/>
      <c r="V11309" s="38"/>
      <c r="W11309" s="38"/>
    </row>
    <row r="11310" spans="1:23" x14ac:dyDescent="0.35">
      <c r="A11310" s="960">
        <v>73030</v>
      </c>
      <c r="B11310" s="1056">
        <v>0.18</v>
      </c>
      <c r="C11310" s="205" t="s">
        <v>10557</v>
      </c>
      <c r="D11310" s="1"/>
      <c r="E11310" s="985" t="s">
        <v>10273</v>
      </c>
      <c r="F11310" s="3"/>
      <c r="O11310"/>
      <c r="P11310"/>
      <c r="Q11310"/>
      <c r="U11310" s="969"/>
      <c r="V11310" s="38"/>
      <c r="W11310" s="38"/>
    </row>
    <row r="11311" spans="1:23" x14ac:dyDescent="0.35">
      <c r="A11311" s="960">
        <v>73030</v>
      </c>
      <c r="B11311" s="1056">
        <v>0.18</v>
      </c>
      <c r="C11311" s="205" t="s">
        <v>10558</v>
      </c>
      <c r="D11311" s="1"/>
      <c r="E11311" s="985" t="s">
        <v>10273</v>
      </c>
      <c r="F11311" s="3"/>
      <c r="O11311"/>
      <c r="P11311"/>
      <c r="Q11311"/>
      <c r="U11311" s="969"/>
      <c r="V11311" s="38"/>
      <c r="W11311" s="38"/>
    </row>
    <row r="11312" spans="1:23" x14ac:dyDescent="0.35">
      <c r="A11312" s="960">
        <v>73030</v>
      </c>
      <c r="B11312" s="1056">
        <v>0.18</v>
      </c>
      <c r="C11312" s="960" t="s">
        <v>10559</v>
      </c>
      <c r="D11312" s="1"/>
      <c r="E11312" s="985" t="s">
        <v>10273</v>
      </c>
      <c r="F11312" s="3"/>
      <c r="O11312"/>
      <c r="P11312"/>
      <c r="Q11312"/>
      <c r="U11312" s="969"/>
      <c r="V11312" s="38"/>
      <c r="W11312" s="38"/>
    </row>
    <row r="11313" spans="1:23" x14ac:dyDescent="0.35">
      <c r="A11313" s="960">
        <v>73030</v>
      </c>
      <c r="B11313" s="1056">
        <v>0.18</v>
      </c>
      <c r="C11313" s="205" t="s">
        <v>10560</v>
      </c>
      <c r="D11313" s="1"/>
      <c r="E11313" s="985" t="s">
        <v>10273</v>
      </c>
      <c r="F11313" s="3"/>
      <c r="O11313"/>
      <c r="P11313"/>
      <c r="Q11313"/>
      <c r="U11313" s="969"/>
      <c r="V11313" s="38"/>
      <c r="W11313" s="38"/>
    </row>
    <row r="11314" spans="1:23" x14ac:dyDescent="0.35">
      <c r="A11314" s="960">
        <v>73030</v>
      </c>
      <c r="B11314" s="1056">
        <v>0.18</v>
      </c>
      <c r="C11314" s="960" t="s">
        <v>10561</v>
      </c>
      <c r="D11314" s="1"/>
      <c r="E11314" s="985" t="s">
        <v>10273</v>
      </c>
      <c r="F11314" s="3"/>
      <c r="O11314"/>
      <c r="P11314"/>
      <c r="Q11314"/>
      <c r="U11314" s="969"/>
      <c r="V11314" s="38"/>
      <c r="W11314" s="38"/>
    </row>
    <row r="11315" spans="1:23" x14ac:dyDescent="0.35">
      <c r="A11315" s="960">
        <v>73030</v>
      </c>
      <c r="B11315" s="1056">
        <v>0.18</v>
      </c>
      <c r="C11315" s="205" t="s">
        <v>10562</v>
      </c>
      <c r="D11315" s="1"/>
      <c r="E11315" s="985" t="s">
        <v>10273</v>
      </c>
      <c r="F11315" s="3"/>
      <c r="O11315"/>
      <c r="P11315"/>
      <c r="Q11315"/>
      <c r="U11315" s="969"/>
      <c r="V11315" s="38"/>
      <c r="W11315" s="38"/>
    </row>
    <row r="11316" spans="1:23" x14ac:dyDescent="0.35">
      <c r="A11316" s="960">
        <v>73030</v>
      </c>
      <c r="B11316" s="1056">
        <v>0.18</v>
      </c>
      <c r="C11316" s="960" t="s">
        <v>10563</v>
      </c>
      <c r="D11316" s="1"/>
      <c r="E11316" s="985" t="s">
        <v>10273</v>
      </c>
      <c r="F11316" s="3"/>
      <c r="O11316"/>
      <c r="P11316"/>
      <c r="Q11316"/>
      <c r="U11316" s="969"/>
      <c r="V11316" s="38"/>
      <c r="W11316" s="38"/>
    </row>
    <row r="11317" spans="1:23" x14ac:dyDescent="0.35">
      <c r="A11317" s="960">
        <v>73030</v>
      </c>
      <c r="B11317" s="1056">
        <v>0.18</v>
      </c>
      <c r="C11317" s="205" t="s">
        <v>10564</v>
      </c>
      <c r="D11317" s="1"/>
      <c r="E11317" s="985" t="s">
        <v>10273</v>
      </c>
      <c r="F11317" s="3"/>
      <c r="O11317"/>
      <c r="P11317"/>
      <c r="Q11317"/>
      <c r="U11317" s="969"/>
      <c r="V11317" s="38"/>
      <c r="W11317" s="38"/>
    </row>
    <row r="11318" spans="1:23" x14ac:dyDescent="0.35">
      <c r="A11318" s="960">
        <v>73030</v>
      </c>
      <c r="B11318" s="1056">
        <v>0.18</v>
      </c>
      <c r="C11318" s="205" t="s">
        <v>10565</v>
      </c>
      <c r="D11318" s="1"/>
      <c r="E11318" s="985" t="s">
        <v>10273</v>
      </c>
      <c r="F11318" s="3"/>
      <c r="O11318"/>
      <c r="P11318"/>
      <c r="Q11318"/>
      <c r="U11318" s="969"/>
      <c r="V11318" s="38"/>
      <c r="W11318" s="38"/>
    </row>
    <row r="11319" spans="1:23" x14ac:dyDescent="0.35">
      <c r="A11319" s="960">
        <v>73030</v>
      </c>
      <c r="B11319" s="1056">
        <v>0.18</v>
      </c>
      <c r="C11319" s="205" t="s">
        <v>10566</v>
      </c>
      <c r="D11319" s="1"/>
      <c r="E11319" s="985" t="s">
        <v>10273</v>
      </c>
      <c r="F11319" s="3"/>
      <c r="O11319"/>
      <c r="P11319"/>
      <c r="Q11319"/>
      <c r="U11319" s="969"/>
      <c r="V11319" s="38"/>
      <c r="W11319" s="38"/>
    </row>
    <row r="11320" spans="1:23" x14ac:dyDescent="0.35">
      <c r="A11320" s="960">
        <v>73030</v>
      </c>
      <c r="B11320" s="1056">
        <v>0.18</v>
      </c>
      <c r="C11320" s="205" t="s">
        <v>10567</v>
      </c>
      <c r="D11320" s="1"/>
      <c r="E11320" s="985" t="s">
        <v>10273</v>
      </c>
      <c r="F11320" s="3"/>
      <c r="O11320"/>
      <c r="P11320"/>
      <c r="Q11320"/>
      <c r="U11320" s="969"/>
      <c r="V11320" s="38"/>
      <c r="W11320" s="38"/>
    </row>
    <row r="11321" spans="1:23" x14ac:dyDescent="0.35">
      <c r="A11321" s="960">
        <v>73030</v>
      </c>
      <c r="B11321" s="1056">
        <v>0.18</v>
      </c>
      <c r="C11321" s="205" t="s">
        <v>10568</v>
      </c>
      <c r="D11321" s="1"/>
      <c r="E11321" s="985" t="s">
        <v>10273</v>
      </c>
      <c r="F11321" s="3"/>
      <c r="O11321"/>
      <c r="P11321"/>
      <c r="Q11321"/>
      <c r="U11321" s="969"/>
      <c r="V11321" s="38"/>
      <c r="W11321" s="38"/>
    </row>
    <row r="11322" spans="1:23" x14ac:dyDescent="0.35">
      <c r="A11322" s="960">
        <v>73030</v>
      </c>
      <c r="B11322" s="1056">
        <v>0.18</v>
      </c>
      <c r="C11322" s="960" t="s">
        <v>10569</v>
      </c>
      <c r="D11322" s="1"/>
      <c r="E11322" s="985" t="s">
        <v>10273</v>
      </c>
      <c r="F11322" s="3"/>
      <c r="O11322"/>
      <c r="P11322"/>
      <c r="Q11322"/>
      <c r="U11322" s="969"/>
      <c r="V11322" s="38"/>
      <c r="W11322" s="38"/>
    </row>
    <row r="11323" spans="1:23" x14ac:dyDescent="0.35">
      <c r="A11323" s="960">
        <v>73030</v>
      </c>
      <c r="B11323" s="1056">
        <v>0.18</v>
      </c>
      <c r="C11323" s="205" t="s">
        <v>10570</v>
      </c>
      <c r="D11323" s="1"/>
      <c r="E11323" s="985" t="s">
        <v>10273</v>
      </c>
      <c r="F11323" s="3"/>
      <c r="O11323"/>
      <c r="P11323"/>
      <c r="Q11323"/>
      <c r="U11323" s="969"/>
      <c r="V11323" s="38"/>
      <c r="W11323" s="38"/>
    </row>
    <row r="11324" spans="1:23" x14ac:dyDescent="0.35">
      <c r="A11324" s="960">
        <v>73030</v>
      </c>
      <c r="B11324" s="1056">
        <v>0.18</v>
      </c>
      <c r="C11324" s="960" t="s">
        <v>10571</v>
      </c>
      <c r="D11324" s="1"/>
      <c r="E11324" s="985" t="s">
        <v>10273</v>
      </c>
      <c r="F11324" s="3"/>
      <c r="O11324"/>
      <c r="P11324"/>
      <c r="Q11324"/>
      <c r="U11324" s="969"/>
      <c r="V11324" s="38"/>
      <c r="W11324" s="38"/>
    </row>
    <row r="11325" spans="1:23" x14ac:dyDescent="0.35">
      <c r="A11325" s="960">
        <v>73030</v>
      </c>
      <c r="B11325" s="1056">
        <v>0.18</v>
      </c>
      <c r="C11325" s="205" t="s">
        <v>3798</v>
      </c>
      <c r="D11325" s="1"/>
      <c r="E11325" s="985" t="s">
        <v>10273</v>
      </c>
      <c r="F11325" s="3"/>
      <c r="O11325"/>
      <c r="P11325"/>
      <c r="Q11325"/>
      <c r="U11325" s="969"/>
      <c r="V11325" s="38"/>
      <c r="W11325" s="38"/>
    </row>
    <row r="11326" spans="1:23" x14ac:dyDescent="0.35">
      <c r="A11326" s="960">
        <v>73030</v>
      </c>
      <c r="B11326" s="1056">
        <v>0.18</v>
      </c>
      <c r="C11326" s="205" t="s">
        <v>3799</v>
      </c>
      <c r="D11326" s="1"/>
      <c r="E11326" s="985" t="s">
        <v>10273</v>
      </c>
      <c r="F11326" s="3"/>
      <c r="O11326"/>
      <c r="P11326"/>
      <c r="Q11326"/>
      <c r="U11326" s="969"/>
      <c r="V11326" s="38"/>
      <c r="W11326" s="38"/>
    </row>
    <row r="11327" spans="1:23" x14ac:dyDescent="0.35">
      <c r="A11327" s="960">
        <v>73030</v>
      </c>
      <c r="B11327" s="1056">
        <v>0.18</v>
      </c>
      <c r="C11327" s="205" t="s">
        <v>10572</v>
      </c>
      <c r="D11327" s="38"/>
      <c r="E11327" s="985" t="s">
        <v>10273</v>
      </c>
      <c r="F11327" s="3"/>
      <c r="O11327"/>
      <c r="P11327"/>
      <c r="Q11327"/>
      <c r="U11327" s="969"/>
      <c r="V11327" s="38"/>
      <c r="W11327" s="38"/>
    </row>
    <row r="11328" spans="1:23" x14ac:dyDescent="0.35">
      <c r="A11328" s="960">
        <v>73030</v>
      </c>
      <c r="B11328" s="1056">
        <v>0.18</v>
      </c>
      <c r="C11328" s="205" t="s">
        <v>10573</v>
      </c>
      <c r="D11328" s="1"/>
      <c r="E11328" s="985" t="s">
        <v>10273</v>
      </c>
      <c r="F11328" s="3"/>
      <c r="O11328"/>
      <c r="P11328"/>
      <c r="Q11328"/>
      <c r="U11328" s="969"/>
      <c r="V11328" s="38"/>
      <c r="W11328" s="38"/>
    </row>
    <row r="11329" spans="1:23" x14ac:dyDescent="0.35">
      <c r="A11329" s="960">
        <v>73030</v>
      </c>
      <c r="B11329" s="1056">
        <v>0.18</v>
      </c>
      <c r="C11329" s="205" t="s">
        <v>10574</v>
      </c>
      <c r="D11329" s="1"/>
      <c r="E11329" s="985" t="s">
        <v>10273</v>
      </c>
      <c r="F11329" s="3"/>
      <c r="O11329"/>
      <c r="P11329"/>
      <c r="Q11329"/>
      <c r="U11329" s="969"/>
      <c r="V11329" s="38"/>
      <c r="W11329" s="38"/>
    </row>
    <row r="11330" spans="1:23" x14ac:dyDescent="0.35">
      <c r="A11330" s="960">
        <v>73030</v>
      </c>
      <c r="B11330" s="1056">
        <v>0.18</v>
      </c>
      <c r="C11330" s="205" t="s">
        <v>10575</v>
      </c>
      <c r="D11330" s="1"/>
      <c r="E11330" s="985" t="s">
        <v>10273</v>
      </c>
      <c r="F11330" s="3"/>
      <c r="O11330"/>
      <c r="P11330"/>
      <c r="Q11330"/>
      <c r="U11330" s="969"/>
      <c r="V11330" s="38"/>
      <c r="W11330" s="38"/>
    </row>
    <row r="11331" spans="1:23" x14ac:dyDescent="0.35">
      <c r="A11331" s="960">
        <v>73060</v>
      </c>
      <c r="B11331" s="1056">
        <v>0.16</v>
      </c>
      <c r="C11331" s="205" t="s">
        <v>10301</v>
      </c>
      <c r="D11331" s="1"/>
      <c r="E11331" s="985" t="s">
        <v>10273</v>
      </c>
      <c r="F11331" s="3"/>
      <c r="O11331"/>
      <c r="P11331"/>
      <c r="Q11331"/>
      <c r="U11331" s="969"/>
      <c r="V11331" s="38"/>
      <c r="W11331" s="38"/>
    </row>
    <row r="11332" spans="1:23" x14ac:dyDescent="0.35">
      <c r="A11332" s="960">
        <v>73060</v>
      </c>
      <c r="B11332" s="1056">
        <v>0.16</v>
      </c>
      <c r="C11332" s="205" t="s">
        <v>10302</v>
      </c>
      <c r="D11332" s="1"/>
      <c r="E11332" s="985" t="s">
        <v>10273</v>
      </c>
      <c r="F11332" s="3"/>
      <c r="O11332"/>
      <c r="P11332"/>
      <c r="Q11332"/>
      <c r="U11332" s="969"/>
      <c r="V11332" s="38"/>
      <c r="W11332" s="38"/>
    </row>
    <row r="11333" spans="1:23" x14ac:dyDescent="0.35">
      <c r="A11333" s="960">
        <v>73060</v>
      </c>
      <c r="B11333" s="1056">
        <v>0.16</v>
      </c>
      <c r="C11333" s="205" t="s">
        <v>10303</v>
      </c>
      <c r="D11333" s="1"/>
      <c r="E11333" s="985" t="s">
        <v>10273</v>
      </c>
      <c r="F11333" s="3"/>
      <c r="O11333"/>
      <c r="P11333"/>
      <c r="Q11333"/>
      <c r="U11333" s="969"/>
      <c r="V11333" s="38"/>
      <c r="W11333" s="38"/>
    </row>
    <row r="11334" spans="1:23" x14ac:dyDescent="0.35">
      <c r="A11334" s="960">
        <v>73060</v>
      </c>
      <c r="B11334" s="1056">
        <v>0.16</v>
      </c>
      <c r="C11334" s="205" t="s">
        <v>10304</v>
      </c>
      <c r="D11334" s="1"/>
      <c r="E11334" s="985" t="s">
        <v>10273</v>
      </c>
      <c r="F11334" s="3"/>
      <c r="O11334"/>
      <c r="P11334"/>
      <c r="Q11334"/>
      <c r="U11334" s="969"/>
      <c r="V11334" s="38"/>
      <c r="W11334" s="38"/>
    </row>
    <row r="11335" spans="1:23" x14ac:dyDescent="0.35">
      <c r="A11335" s="960">
        <v>73060</v>
      </c>
      <c r="B11335" s="1056">
        <v>0.16</v>
      </c>
      <c r="C11335" s="205" t="s">
        <v>10305</v>
      </c>
      <c r="D11335" s="1"/>
      <c r="E11335" s="985" t="s">
        <v>10273</v>
      </c>
      <c r="F11335" s="3"/>
      <c r="O11335"/>
      <c r="P11335"/>
      <c r="Q11335"/>
      <c r="U11335" s="969"/>
      <c r="V11335" s="38"/>
      <c r="W11335" s="38"/>
    </row>
    <row r="11336" spans="1:23" x14ac:dyDescent="0.35">
      <c r="A11336" s="960">
        <v>73060</v>
      </c>
      <c r="B11336" s="1056">
        <v>0.16</v>
      </c>
      <c r="C11336" s="205" t="s">
        <v>10306</v>
      </c>
      <c r="D11336" s="1"/>
      <c r="E11336" s="985" t="s">
        <v>10273</v>
      </c>
      <c r="F11336" s="3"/>
      <c r="O11336"/>
      <c r="P11336"/>
      <c r="Q11336"/>
      <c r="U11336" s="969"/>
      <c r="V11336" s="38"/>
      <c r="W11336" s="38"/>
    </row>
    <row r="11337" spans="1:23" x14ac:dyDescent="0.35">
      <c r="A11337" s="960">
        <v>73070</v>
      </c>
      <c r="B11337" s="1056">
        <v>0.16</v>
      </c>
      <c r="C11337" s="204" t="s">
        <v>10307</v>
      </c>
      <c r="D11337" s="1"/>
      <c r="E11337" s="985" t="s">
        <v>10273</v>
      </c>
      <c r="F11337" s="3"/>
      <c r="O11337"/>
      <c r="P11337"/>
      <c r="Q11337"/>
      <c r="U11337" s="969"/>
      <c r="V11337" s="38"/>
      <c r="W11337" s="38"/>
    </row>
    <row r="11338" spans="1:23" x14ac:dyDescent="0.35">
      <c r="A11338" s="960">
        <v>73070</v>
      </c>
      <c r="B11338" s="1056">
        <v>0.16</v>
      </c>
      <c r="C11338" s="960" t="s">
        <v>10308</v>
      </c>
      <c r="D11338" s="1"/>
      <c r="E11338" s="985" t="s">
        <v>10273</v>
      </c>
      <c r="F11338" s="3"/>
      <c r="O11338"/>
      <c r="P11338"/>
      <c r="Q11338"/>
      <c r="U11338" s="969"/>
      <c r="V11338" s="38"/>
      <c r="W11338" s="38"/>
    </row>
    <row r="11339" spans="1:23" x14ac:dyDescent="0.35">
      <c r="A11339" s="960">
        <v>73070</v>
      </c>
      <c r="B11339" s="1056">
        <v>0.16</v>
      </c>
      <c r="C11339" s="960" t="s">
        <v>10309</v>
      </c>
      <c r="D11339" s="1"/>
      <c r="E11339" s="985" t="s">
        <v>10273</v>
      </c>
      <c r="F11339" s="3"/>
      <c r="O11339"/>
      <c r="P11339"/>
      <c r="Q11339"/>
      <c r="U11339" s="969"/>
      <c r="V11339" s="38"/>
      <c r="W11339" s="38"/>
    </row>
    <row r="11340" spans="1:23" x14ac:dyDescent="0.35">
      <c r="A11340" s="960">
        <v>73070</v>
      </c>
      <c r="B11340" s="1056">
        <v>0.16</v>
      </c>
      <c r="C11340" s="204" t="s">
        <v>10310</v>
      </c>
      <c r="D11340" s="1"/>
      <c r="E11340" s="985" t="s">
        <v>10273</v>
      </c>
      <c r="F11340" s="3"/>
      <c r="O11340"/>
      <c r="P11340"/>
      <c r="Q11340"/>
      <c r="U11340" s="969"/>
      <c r="V11340" s="38"/>
      <c r="W11340" s="38"/>
    </row>
    <row r="11341" spans="1:23" x14ac:dyDescent="0.35">
      <c r="A11341" s="960">
        <v>73070</v>
      </c>
      <c r="B11341" s="1056">
        <v>0.16</v>
      </c>
      <c r="C11341" s="204" t="s">
        <v>10311</v>
      </c>
      <c r="D11341" s="1"/>
      <c r="E11341" s="985" t="s">
        <v>10273</v>
      </c>
      <c r="F11341" s="3"/>
      <c r="O11341"/>
      <c r="P11341"/>
      <c r="Q11341"/>
      <c r="U11341" s="969"/>
      <c r="V11341" s="38"/>
      <c r="W11341" s="38"/>
    </row>
    <row r="11342" spans="1:23" x14ac:dyDescent="0.35">
      <c r="A11342" s="960">
        <v>73070</v>
      </c>
      <c r="B11342" s="1056">
        <v>0.16</v>
      </c>
      <c r="C11342" s="204" t="s">
        <v>10312</v>
      </c>
      <c r="D11342" s="1"/>
      <c r="E11342" s="985" t="s">
        <v>10273</v>
      </c>
      <c r="F11342" s="3"/>
      <c r="O11342"/>
      <c r="P11342"/>
      <c r="Q11342"/>
      <c r="U11342" s="969"/>
      <c r="V11342" s="38"/>
      <c r="W11342" s="38"/>
    </row>
    <row r="11343" spans="1:23" x14ac:dyDescent="0.35">
      <c r="A11343" s="960">
        <v>73070</v>
      </c>
      <c r="B11343" s="1056">
        <v>0.16</v>
      </c>
      <c r="C11343" s="204" t="s">
        <v>10313</v>
      </c>
      <c r="D11343" s="1"/>
      <c r="E11343" s="985" t="s">
        <v>10273</v>
      </c>
      <c r="F11343" s="3"/>
      <c r="O11343"/>
      <c r="P11343"/>
      <c r="Q11343"/>
      <c r="U11343" s="969"/>
      <c r="V11343" s="38"/>
      <c r="W11343" s="38"/>
    </row>
    <row r="11344" spans="1:23" x14ac:dyDescent="0.35">
      <c r="A11344" s="960">
        <v>73070</v>
      </c>
      <c r="B11344" s="1056">
        <v>0.16</v>
      </c>
      <c r="C11344" s="204" t="s">
        <v>10314</v>
      </c>
      <c r="D11344" s="1"/>
      <c r="E11344" s="985" t="s">
        <v>10273</v>
      </c>
      <c r="F11344" s="3"/>
      <c r="O11344"/>
      <c r="P11344"/>
      <c r="Q11344"/>
      <c r="U11344" s="969"/>
      <c r="V11344" s="38"/>
      <c r="W11344" s="38"/>
    </row>
    <row r="11345" spans="1:23" x14ac:dyDescent="0.35">
      <c r="A11345" s="960">
        <v>73070</v>
      </c>
      <c r="B11345" s="1056">
        <v>0.16</v>
      </c>
      <c r="C11345" s="960" t="s">
        <v>10315</v>
      </c>
      <c r="D11345" s="1"/>
      <c r="E11345" s="985" t="s">
        <v>10273</v>
      </c>
      <c r="F11345" s="3"/>
      <c r="O11345"/>
      <c r="P11345"/>
      <c r="Q11345"/>
      <c r="U11345" s="969"/>
      <c r="V11345" s="38"/>
      <c r="W11345" s="38"/>
    </row>
    <row r="11346" spans="1:23" x14ac:dyDescent="0.35">
      <c r="A11346" s="960">
        <v>73070</v>
      </c>
      <c r="B11346" s="1056">
        <v>0.16</v>
      </c>
      <c r="C11346" s="960" t="s">
        <v>10316</v>
      </c>
      <c r="D11346" s="1"/>
      <c r="E11346" s="985" t="s">
        <v>10273</v>
      </c>
      <c r="F11346" s="3"/>
      <c r="O11346"/>
      <c r="P11346"/>
      <c r="Q11346"/>
      <c r="U11346" s="969"/>
      <c r="V11346" s="38"/>
      <c r="W11346" s="38"/>
    </row>
    <row r="11347" spans="1:23" x14ac:dyDescent="0.35">
      <c r="A11347" s="960">
        <v>73070</v>
      </c>
      <c r="B11347" s="1056">
        <v>0.16</v>
      </c>
      <c r="C11347" s="204" t="s">
        <v>10317</v>
      </c>
      <c r="D11347" s="1"/>
      <c r="E11347" s="985" t="s">
        <v>10273</v>
      </c>
      <c r="F11347" s="3"/>
      <c r="O11347"/>
      <c r="P11347"/>
      <c r="Q11347"/>
      <c r="U11347" s="969"/>
      <c r="V11347" s="38"/>
      <c r="W11347" s="38"/>
    </row>
    <row r="11348" spans="1:23" x14ac:dyDescent="0.35">
      <c r="A11348" s="960">
        <v>73070</v>
      </c>
      <c r="B11348" s="1056">
        <v>0.16</v>
      </c>
      <c r="C11348" s="204" t="s">
        <v>10318</v>
      </c>
      <c r="D11348" s="1"/>
      <c r="E11348" s="985" t="s">
        <v>10273</v>
      </c>
      <c r="F11348" s="3"/>
      <c r="O11348"/>
      <c r="P11348"/>
      <c r="Q11348"/>
      <c r="U11348" s="969"/>
      <c r="V11348" s="38"/>
      <c r="W11348" s="38"/>
    </row>
    <row r="11349" spans="1:23" x14ac:dyDescent="0.35">
      <c r="A11349" s="960">
        <v>73070</v>
      </c>
      <c r="B11349" s="1056">
        <v>0.16</v>
      </c>
      <c r="C11349" s="204" t="s">
        <v>10319</v>
      </c>
      <c r="D11349" s="1"/>
      <c r="E11349" s="985" t="s">
        <v>10273</v>
      </c>
      <c r="F11349" s="3"/>
      <c r="O11349"/>
      <c r="P11349"/>
      <c r="Q11349"/>
      <c r="U11349" s="969"/>
      <c r="V11349" s="38"/>
      <c r="W11349" s="38"/>
    </row>
    <row r="11350" spans="1:23" x14ac:dyDescent="0.35">
      <c r="A11350" s="960">
        <v>73070</v>
      </c>
      <c r="B11350" s="1056">
        <v>0.16</v>
      </c>
      <c r="C11350" s="204" t="s">
        <v>10320</v>
      </c>
      <c r="D11350" s="1"/>
      <c r="E11350" s="985" t="s">
        <v>10273</v>
      </c>
      <c r="F11350" s="3"/>
      <c r="O11350"/>
      <c r="P11350"/>
      <c r="Q11350"/>
      <c r="U11350" s="969"/>
      <c r="V11350" s="38"/>
      <c r="W11350" s="38"/>
    </row>
    <row r="11351" spans="1:23" x14ac:dyDescent="0.35">
      <c r="A11351" s="960">
        <v>73070</v>
      </c>
      <c r="B11351" s="1056">
        <v>0.16</v>
      </c>
      <c r="C11351" s="204" t="s">
        <v>10321</v>
      </c>
      <c r="D11351" s="1"/>
      <c r="E11351" s="985" t="s">
        <v>10273</v>
      </c>
      <c r="F11351" s="3"/>
      <c r="O11351"/>
      <c r="P11351"/>
      <c r="Q11351"/>
      <c r="U11351" s="969"/>
      <c r="V11351" s="38"/>
      <c r="W11351" s="38"/>
    </row>
    <row r="11352" spans="1:23" x14ac:dyDescent="0.35">
      <c r="A11352" s="960">
        <v>73070</v>
      </c>
      <c r="B11352" s="1056">
        <v>0.16</v>
      </c>
      <c r="C11352" s="204" t="s">
        <v>10322</v>
      </c>
      <c r="D11352" s="1"/>
      <c r="E11352" s="985" t="s">
        <v>10273</v>
      </c>
      <c r="F11352" s="3"/>
      <c r="O11352"/>
      <c r="P11352"/>
      <c r="Q11352"/>
      <c r="U11352" s="969"/>
      <c r="V11352" s="38"/>
      <c r="W11352" s="38"/>
    </row>
    <row r="11353" spans="1:23" x14ac:dyDescent="0.35">
      <c r="A11353" s="960">
        <v>73080</v>
      </c>
      <c r="B11353" s="1056">
        <v>0.17</v>
      </c>
      <c r="C11353" s="205" t="s">
        <v>10441</v>
      </c>
      <c r="D11353" s="1"/>
      <c r="E11353" s="985" t="s">
        <v>10273</v>
      </c>
      <c r="F11353" s="3"/>
      <c r="O11353"/>
      <c r="P11353"/>
      <c r="Q11353"/>
      <c r="U11353" s="969"/>
      <c r="V11353" s="38"/>
      <c r="W11353" s="38"/>
    </row>
    <row r="11354" spans="1:23" x14ac:dyDescent="0.35">
      <c r="A11354" s="960">
        <v>73080</v>
      </c>
      <c r="B11354" s="1056">
        <v>0.17</v>
      </c>
      <c r="C11354" s="205" t="s">
        <v>10442</v>
      </c>
      <c r="D11354" s="1"/>
      <c r="E11354" s="985" t="s">
        <v>10273</v>
      </c>
      <c r="F11354" s="3"/>
      <c r="O11354"/>
      <c r="P11354"/>
      <c r="Q11354"/>
      <c r="U11354" s="969"/>
      <c r="V11354" s="38"/>
      <c r="W11354" s="38"/>
    </row>
    <row r="11355" spans="1:23" x14ac:dyDescent="0.35">
      <c r="A11355" s="960">
        <v>73080</v>
      </c>
      <c r="B11355" s="1056">
        <v>0.17</v>
      </c>
      <c r="C11355" s="205" t="s">
        <v>10443</v>
      </c>
      <c r="D11355" s="1"/>
      <c r="E11355" s="985" t="s">
        <v>10273</v>
      </c>
      <c r="F11355" s="3"/>
      <c r="O11355"/>
      <c r="P11355"/>
      <c r="Q11355"/>
      <c r="U11355" s="969"/>
      <c r="V11355" s="38"/>
      <c r="W11355" s="38"/>
    </row>
    <row r="11356" spans="1:23" x14ac:dyDescent="0.35">
      <c r="A11356" s="960">
        <v>73080</v>
      </c>
      <c r="B11356" s="1056">
        <v>0.17</v>
      </c>
      <c r="C11356" s="204" t="s">
        <v>10444</v>
      </c>
      <c r="D11356" s="1"/>
      <c r="E11356" s="985" t="s">
        <v>10273</v>
      </c>
      <c r="F11356" s="3"/>
      <c r="O11356"/>
      <c r="P11356"/>
      <c r="Q11356"/>
      <c r="U11356" s="969"/>
      <c r="V11356" s="38"/>
      <c r="W11356" s="38"/>
    </row>
    <row r="11357" spans="1:23" x14ac:dyDescent="0.35">
      <c r="A11357" s="960">
        <v>73080</v>
      </c>
      <c r="B11357" s="1056">
        <v>0.17</v>
      </c>
      <c r="C11357" s="205" t="s">
        <v>10445</v>
      </c>
      <c r="D11357" s="1"/>
      <c r="E11357" s="985" t="s">
        <v>10273</v>
      </c>
      <c r="F11357" s="3"/>
      <c r="O11357"/>
      <c r="P11357"/>
      <c r="Q11357"/>
      <c r="U11357" s="969"/>
      <c r="V11357" s="38"/>
      <c r="W11357" s="38"/>
    </row>
    <row r="11358" spans="1:23" x14ac:dyDescent="0.35">
      <c r="A11358" s="960">
        <v>73080</v>
      </c>
      <c r="B11358" s="1056">
        <v>0.17</v>
      </c>
      <c r="C11358" s="205" t="s">
        <v>10446</v>
      </c>
      <c r="D11358" s="1"/>
      <c r="E11358" s="985" t="s">
        <v>10273</v>
      </c>
      <c r="F11358" s="3"/>
      <c r="O11358"/>
      <c r="P11358"/>
      <c r="Q11358"/>
      <c r="U11358" s="969"/>
      <c r="V11358" s="38"/>
      <c r="W11358" s="38"/>
    </row>
    <row r="11359" spans="1:23" x14ac:dyDescent="0.35">
      <c r="A11359" s="960">
        <v>73080</v>
      </c>
      <c r="B11359" s="1056">
        <v>0.17</v>
      </c>
      <c r="C11359" s="205" t="s">
        <v>10447</v>
      </c>
      <c r="D11359" s="1"/>
      <c r="E11359" s="985" t="s">
        <v>10273</v>
      </c>
      <c r="F11359" s="3"/>
      <c r="O11359"/>
      <c r="P11359"/>
      <c r="Q11359"/>
      <c r="U11359" s="969"/>
      <c r="V11359" s="38"/>
      <c r="W11359" s="38"/>
    </row>
    <row r="11360" spans="1:23" x14ac:dyDescent="0.35">
      <c r="A11360" s="960">
        <v>73080</v>
      </c>
      <c r="B11360" s="1056">
        <v>0.17</v>
      </c>
      <c r="C11360" s="205" t="s">
        <v>10448</v>
      </c>
      <c r="D11360" s="1"/>
      <c r="E11360" s="985" t="s">
        <v>10273</v>
      </c>
      <c r="F11360" s="3"/>
      <c r="O11360"/>
      <c r="P11360"/>
      <c r="Q11360"/>
      <c r="U11360" s="969"/>
      <c r="V11360" s="38"/>
      <c r="W11360" s="38"/>
    </row>
    <row r="11361" spans="1:23" x14ac:dyDescent="0.35">
      <c r="A11361" s="960">
        <v>73080</v>
      </c>
      <c r="B11361" s="1056">
        <v>0.17</v>
      </c>
      <c r="C11361" s="205" t="s">
        <v>10449</v>
      </c>
      <c r="D11361" s="1"/>
      <c r="E11361" s="985" t="s">
        <v>10273</v>
      </c>
      <c r="F11361" s="3"/>
      <c r="O11361"/>
      <c r="P11361"/>
      <c r="Q11361"/>
      <c r="U11361" s="969"/>
      <c r="V11361" s="38"/>
      <c r="W11361" s="38"/>
    </row>
    <row r="11362" spans="1:23" x14ac:dyDescent="0.35">
      <c r="A11362" s="960">
        <v>73080</v>
      </c>
      <c r="B11362" s="1056">
        <v>0.17</v>
      </c>
      <c r="C11362" s="205" t="s">
        <v>10450</v>
      </c>
      <c r="D11362" s="1"/>
      <c r="E11362" s="985" t="s">
        <v>10273</v>
      </c>
      <c r="F11362" s="3"/>
      <c r="O11362"/>
      <c r="P11362"/>
      <c r="Q11362"/>
      <c r="U11362" s="969"/>
      <c r="V11362" s="38"/>
      <c r="W11362" s="38"/>
    </row>
    <row r="11363" spans="1:23" x14ac:dyDescent="0.35">
      <c r="A11363" s="960">
        <v>73090</v>
      </c>
      <c r="B11363" s="1056">
        <v>0.16</v>
      </c>
      <c r="C11363" s="204" t="s">
        <v>10323</v>
      </c>
      <c r="D11363" s="1"/>
      <c r="E11363" s="985" t="s">
        <v>10273</v>
      </c>
      <c r="F11363" s="3"/>
      <c r="O11363"/>
      <c r="P11363"/>
      <c r="Q11363"/>
      <c r="U11363" s="969"/>
      <c r="V11363" s="38"/>
      <c r="W11363" s="38"/>
    </row>
    <row r="11364" spans="1:23" x14ac:dyDescent="0.35">
      <c r="A11364" s="960">
        <v>73090</v>
      </c>
      <c r="B11364" s="1056">
        <v>0.16</v>
      </c>
      <c r="C11364" s="204" t="s">
        <v>10324</v>
      </c>
      <c r="D11364" s="1"/>
      <c r="E11364" s="985" t="s">
        <v>10273</v>
      </c>
      <c r="F11364" s="3"/>
      <c r="O11364"/>
      <c r="P11364"/>
      <c r="Q11364"/>
      <c r="U11364" s="969"/>
      <c r="V11364" s="38"/>
      <c r="W11364" s="38"/>
    </row>
    <row r="11365" spans="1:23" x14ac:dyDescent="0.35">
      <c r="A11365" s="960">
        <v>73090</v>
      </c>
      <c r="B11365" s="1056">
        <v>0.16</v>
      </c>
      <c r="C11365" s="204" t="s">
        <v>10325</v>
      </c>
      <c r="D11365" s="1"/>
      <c r="E11365" s="985" t="s">
        <v>10273</v>
      </c>
      <c r="F11365" s="3"/>
      <c r="O11365"/>
      <c r="P11365"/>
      <c r="Q11365"/>
      <c r="U11365" s="969"/>
      <c r="V11365" s="38"/>
      <c r="W11365" s="38"/>
    </row>
    <row r="11366" spans="1:23" x14ac:dyDescent="0.35">
      <c r="A11366" s="960">
        <v>73090</v>
      </c>
      <c r="B11366" s="1056">
        <v>0.16</v>
      </c>
      <c r="C11366" s="205" t="s">
        <v>10326</v>
      </c>
      <c r="D11366" s="1"/>
      <c r="E11366" s="985" t="s">
        <v>10273</v>
      </c>
      <c r="F11366" s="3"/>
      <c r="O11366"/>
      <c r="P11366"/>
      <c r="Q11366"/>
      <c r="U11366" s="969"/>
      <c r="V11366" s="38"/>
      <c r="W11366" s="38"/>
    </row>
    <row r="11367" spans="1:23" x14ac:dyDescent="0.35">
      <c r="A11367" s="960">
        <v>73090</v>
      </c>
      <c r="B11367" s="1056">
        <v>0.16</v>
      </c>
      <c r="C11367" s="204" t="s">
        <v>10327</v>
      </c>
      <c r="D11367" s="1120"/>
      <c r="E11367" s="985" t="s">
        <v>10273</v>
      </c>
      <c r="F11367" s="3"/>
      <c r="O11367"/>
      <c r="P11367"/>
      <c r="Q11367"/>
      <c r="U11367" s="969"/>
      <c r="V11367" s="38"/>
      <c r="W11367" s="38"/>
    </row>
    <row r="11368" spans="1:23" x14ac:dyDescent="0.35">
      <c r="A11368" s="960">
        <v>73090</v>
      </c>
      <c r="B11368" s="1056">
        <v>0.16</v>
      </c>
      <c r="C11368" s="205" t="s">
        <v>10328</v>
      </c>
      <c r="D11368" s="1"/>
      <c r="E11368" s="985" t="s">
        <v>10273</v>
      </c>
      <c r="F11368" s="3"/>
      <c r="O11368"/>
      <c r="P11368"/>
      <c r="Q11368"/>
      <c r="U11368" s="969"/>
      <c r="V11368" s="38"/>
      <c r="W11368" s="38"/>
    </row>
    <row r="11369" spans="1:23" x14ac:dyDescent="0.35">
      <c r="A11369" s="960">
        <v>73090</v>
      </c>
      <c r="B11369" s="1056">
        <v>0.16</v>
      </c>
      <c r="C11369" s="204" t="s">
        <v>10329</v>
      </c>
      <c r="D11369" s="1"/>
      <c r="E11369" s="985" t="s">
        <v>10273</v>
      </c>
      <c r="F11369" s="3"/>
      <c r="O11369"/>
      <c r="P11369"/>
      <c r="Q11369"/>
      <c r="U11369" s="969"/>
      <c r="V11369" s="38"/>
      <c r="W11369" s="38"/>
    </row>
    <row r="11370" spans="1:23" x14ac:dyDescent="0.35">
      <c r="A11370" s="960">
        <v>73090</v>
      </c>
      <c r="B11370" s="1056">
        <v>0.16</v>
      </c>
      <c r="C11370" s="204" t="s">
        <v>10330</v>
      </c>
      <c r="D11370" s="1"/>
      <c r="E11370" s="985" t="s">
        <v>10273</v>
      </c>
      <c r="F11370" s="3"/>
      <c r="O11370"/>
      <c r="P11370"/>
      <c r="Q11370"/>
      <c r="U11370" s="969"/>
      <c r="V11370" s="38"/>
      <c r="W11370" s="38"/>
    </row>
    <row r="11371" spans="1:23" x14ac:dyDescent="0.35">
      <c r="A11371" s="960">
        <v>73090</v>
      </c>
      <c r="B11371" s="1056">
        <v>0.16</v>
      </c>
      <c r="C11371" s="204" t="s">
        <v>10331</v>
      </c>
      <c r="D11371" s="1"/>
      <c r="E11371" s="985" t="s">
        <v>10273</v>
      </c>
      <c r="F11371" s="3"/>
      <c r="O11371"/>
      <c r="P11371"/>
      <c r="Q11371"/>
      <c r="U11371" s="969"/>
      <c r="V11371" s="38"/>
      <c r="W11371" s="38"/>
    </row>
    <row r="11372" spans="1:23" x14ac:dyDescent="0.35">
      <c r="A11372" s="960">
        <v>73100</v>
      </c>
      <c r="B11372" s="1056">
        <v>0.16</v>
      </c>
      <c r="C11372" s="204" t="s">
        <v>10332</v>
      </c>
      <c r="D11372" s="1"/>
      <c r="E11372" s="985" t="s">
        <v>10273</v>
      </c>
      <c r="F11372" s="3"/>
      <c r="O11372"/>
      <c r="P11372"/>
      <c r="Q11372"/>
      <c r="U11372" s="969"/>
      <c r="V11372" s="38"/>
      <c r="W11372" s="38"/>
    </row>
    <row r="11373" spans="1:23" x14ac:dyDescent="0.35">
      <c r="A11373" s="960">
        <v>73100</v>
      </c>
      <c r="B11373" s="1056">
        <v>0.16</v>
      </c>
      <c r="C11373" s="960" t="s">
        <v>10333</v>
      </c>
      <c r="D11373" s="1"/>
      <c r="E11373" s="985" t="s">
        <v>10273</v>
      </c>
      <c r="F11373" s="3"/>
      <c r="O11373"/>
      <c r="P11373"/>
      <c r="Q11373"/>
      <c r="U11373" s="969"/>
      <c r="V11373" s="38"/>
      <c r="W11373" s="38"/>
    </row>
    <row r="11374" spans="1:23" x14ac:dyDescent="0.35">
      <c r="A11374" s="960">
        <v>73100</v>
      </c>
      <c r="B11374" s="1056">
        <v>0.16</v>
      </c>
      <c r="C11374" s="205" t="s">
        <v>10334</v>
      </c>
      <c r="D11374" s="1"/>
      <c r="E11374" s="985" t="s">
        <v>10273</v>
      </c>
      <c r="F11374" s="3"/>
      <c r="O11374"/>
      <c r="P11374"/>
      <c r="Q11374"/>
      <c r="U11374" s="969"/>
      <c r="V11374" s="38"/>
      <c r="W11374" s="38"/>
    </row>
    <row r="11375" spans="1:23" x14ac:dyDescent="0.35">
      <c r="A11375" s="960">
        <v>73100</v>
      </c>
      <c r="B11375" s="1056">
        <v>0.16</v>
      </c>
      <c r="C11375" s="204" t="s">
        <v>10335</v>
      </c>
      <c r="D11375" s="1"/>
      <c r="E11375" s="985" t="s">
        <v>10273</v>
      </c>
      <c r="F11375" s="3"/>
      <c r="O11375"/>
      <c r="P11375"/>
      <c r="Q11375"/>
      <c r="U11375" s="969"/>
      <c r="V11375" s="38"/>
      <c r="W11375" s="38"/>
    </row>
    <row r="11376" spans="1:23" x14ac:dyDescent="0.35">
      <c r="A11376" s="960">
        <v>73100</v>
      </c>
      <c r="B11376" s="1056">
        <v>0.16</v>
      </c>
      <c r="C11376" s="205" t="s">
        <v>10336</v>
      </c>
      <c r="D11376" s="1"/>
      <c r="E11376" s="985" t="s">
        <v>10273</v>
      </c>
      <c r="F11376" s="3"/>
      <c r="O11376"/>
      <c r="P11376"/>
      <c r="Q11376"/>
      <c r="U11376" s="969"/>
      <c r="V11376" s="38"/>
      <c r="W11376" s="38"/>
    </row>
    <row r="11377" spans="1:23" x14ac:dyDescent="0.35">
      <c r="A11377" s="960">
        <v>73100</v>
      </c>
      <c r="B11377" s="1056">
        <v>0.16</v>
      </c>
      <c r="C11377" s="204" t="s">
        <v>10337</v>
      </c>
      <c r="D11377" s="1"/>
      <c r="E11377" s="985" t="s">
        <v>10273</v>
      </c>
      <c r="F11377" s="3"/>
      <c r="O11377"/>
      <c r="P11377"/>
      <c r="Q11377"/>
      <c r="U11377" s="969"/>
      <c r="V11377" s="38"/>
      <c r="W11377" s="38"/>
    </row>
    <row r="11378" spans="1:23" x14ac:dyDescent="0.35">
      <c r="A11378" s="960">
        <v>73100</v>
      </c>
      <c r="B11378" s="1056">
        <v>0.16</v>
      </c>
      <c r="C11378" s="204" t="s">
        <v>10338</v>
      </c>
      <c r="D11378" s="38"/>
      <c r="E11378" s="985" t="s">
        <v>10273</v>
      </c>
      <c r="F11378" s="3"/>
      <c r="O11378"/>
      <c r="P11378"/>
      <c r="Q11378"/>
      <c r="U11378" s="969"/>
      <c r="V11378" s="38"/>
      <c r="W11378" s="38"/>
    </row>
    <row r="11379" spans="1:23" x14ac:dyDescent="0.35">
      <c r="A11379" s="960">
        <v>73100</v>
      </c>
      <c r="B11379" s="1056">
        <v>0.16</v>
      </c>
      <c r="C11379" s="204" t="s">
        <v>10339</v>
      </c>
      <c r="D11379" s="1"/>
      <c r="E11379" s="985" t="s">
        <v>10273</v>
      </c>
      <c r="F11379" s="3"/>
      <c r="O11379"/>
      <c r="P11379"/>
      <c r="Q11379"/>
      <c r="U11379" s="969"/>
      <c r="V11379" s="38"/>
      <c r="W11379" s="38"/>
    </row>
    <row r="11380" spans="1:23" x14ac:dyDescent="0.35">
      <c r="A11380" s="960">
        <v>73100</v>
      </c>
      <c r="B11380" s="1056">
        <v>0.16</v>
      </c>
      <c r="C11380" s="205" t="s">
        <v>10340</v>
      </c>
      <c r="D11380" s="1"/>
      <c r="E11380" s="985" t="s">
        <v>10273</v>
      </c>
      <c r="F11380" s="3"/>
      <c r="O11380"/>
      <c r="P11380"/>
      <c r="Q11380"/>
      <c r="U11380" s="969"/>
      <c r="V11380" s="38"/>
      <c r="W11380" s="38"/>
    </row>
    <row r="11381" spans="1:23" x14ac:dyDescent="0.35">
      <c r="A11381" s="960">
        <v>73100</v>
      </c>
      <c r="B11381" s="1056">
        <v>0.16</v>
      </c>
      <c r="C11381" s="205" t="s">
        <v>10341</v>
      </c>
      <c r="D11381" s="1134"/>
      <c r="E11381" s="985" t="s">
        <v>10273</v>
      </c>
      <c r="F11381" s="3"/>
      <c r="O11381"/>
      <c r="P11381"/>
      <c r="Q11381"/>
      <c r="U11381" s="969"/>
      <c r="V11381" s="38"/>
      <c r="W11381" s="38"/>
    </row>
    <row r="11382" spans="1:23" x14ac:dyDescent="0.35">
      <c r="A11382" s="960">
        <v>73100</v>
      </c>
      <c r="B11382" s="1056">
        <v>0.16</v>
      </c>
      <c r="C11382" s="960" t="s">
        <v>10342</v>
      </c>
      <c r="D11382" s="1"/>
      <c r="E11382" s="985" t="s">
        <v>10273</v>
      </c>
      <c r="F11382" s="3"/>
      <c r="O11382"/>
      <c r="P11382"/>
      <c r="Q11382"/>
      <c r="U11382" s="969"/>
      <c r="V11382" s="38"/>
      <c r="W11382" s="38"/>
    </row>
    <row r="11383" spans="1:23" x14ac:dyDescent="0.35">
      <c r="A11383" s="960">
        <v>73100</v>
      </c>
      <c r="B11383" s="1056">
        <v>0.16</v>
      </c>
      <c r="C11383" s="205" t="s">
        <v>10343</v>
      </c>
      <c r="D11383" s="1"/>
      <c r="E11383" s="985" t="s">
        <v>10273</v>
      </c>
      <c r="F11383" s="3"/>
      <c r="O11383"/>
      <c r="P11383"/>
      <c r="Q11383"/>
      <c r="U11383" s="969"/>
      <c r="V11383" s="38"/>
      <c r="W11383" s="38"/>
    </row>
    <row r="11384" spans="1:23" x14ac:dyDescent="0.35">
      <c r="A11384" s="960">
        <v>73100</v>
      </c>
      <c r="B11384" s="1056">
        <v>0.16</v>
      </c>
      <c r="C11384" s="205" t="s">
        <v>10344</v>
      </c>
      <c r="D11384" s="1"/>
      <c r="E11384" s="985" t="s">
        <v>10273</v>
      </c>
      <c r="F11384" s="3"/>
      <c r="O11384"/>
      <c r="P11384"/>
      <c r="Q11384"/>
      <c r="U11384" s="969"/>
      <c r="V11384" s="38"/>
      <c r="W11384" s="38"/>
    </row>
    <row r="11385" spans="1:23" x14ac:dyDescent="0.35">
      <c r="A11385" s="960">
        <v>73100</v>
      </c>
      <c r="B11385" s="1056">
        <v>0.16</v>
      </c>
      <c r="C11385" s="204" t="s">
        <v>10345</v>
      </c>
      <c r="D11385" s="1"/>
      <c r="E11385" s="985" t="s">
        <v>10273</v>
      </c>
      <c r="F11385" s="3"/>
      <c r="O11385"/>
      <c r="P11385"/>
      <c r="Q11385"/>
      <c r="U11385" s="969"/>
      <c r="V11385" s="38"/>
      <c r="W11385" s="38"/>
    </row>
    <row r="11386" spans="1:23" x14ac:dyDescent="0.35">
      <c r="A11386" s="960">
        <v>73100</v>
      </c>
      <c r="B11386" s="1056">
        <v>0.16</v>
      </c>
      <c r="C11386" s="205" t="s">
        <v>10346</v>
      </c>
      <c r="D11386" s="1"/>
      <c r="E11386" s="985" t="s">
        <v>10273</v>
      </c>
      <c r="F11386" s="3"/>
      <c r="O11386"/>
      <c r="P11386"/>
      <c r="Q11386"/>
      <c r="U11386" s="969"/>
      <c r="V11386" s="38"/>
      <c r="W11386" s="38"/>
    </row>
    <row r="11387" spans="1:23" x14ac:dyDescent="0.35">
      <c r="A11387" s="960">
        <v>73110</v>
      </c>
      <c r="B11387" s="1056">
        <v>0.17</v>
      </c>
      <c r="C11387" s="205" t="s">
        <v>10451</v>
      </c>
      <c r="D11387" s="1"/>
      <c r="E11387" s="985" t="s">
        <v>10273</v>
      </c>
      <c r="F11387" s="3"/>
      <c r="O11387"/>
      <c r="P11387"/>
      <c r="Q11387"/>
      <c r="U11387" s="969"/>
      <c r="V11387" s="38"/>
      <c r="W11387" s="38"/>
    </row>
    <row r="11388" spans="1:23" x14ac:dyDescent="0.35">
      <c r="A11388" s="960">
        <v>73110</v>
      </c>
      <c r="B11388" s="1056">
        <v>0.17</v>
      </c>
      <c r="C11388" s="205" t="s">
        <v>10452</v>
      </c>
      <c r="D11388" s="1"/>
      <c r="E11388" s="985" t="s">
        <v>10273</v>
      </c>
      <c r="F11388" s="3"/>
      <c r="O11388"/>
      <c r="P11388"/>
      <c r="Q11388"/>
      <c r="U11388" s="969"/>
      <c r="V11388" s="38"/>
      <c r="W11388" s="38"/>
    </row>
    <row r="11389" spans="1:23" x14ac:dyDescent="0.35">
      <c r="A11389" s="960">
        <v>73110</v>
      </c>
      <c r="B11389" s="1056">
        <v>0.17</v>
      </c>
      <c r="C11389" s="205" t="s">
        <v>10453</v>
      </c>
      <c r="D11389" s="1"/>
      <c r="E11389" s="985" t="s">
        <v>10273</v>
      </c>
      <c r="F11389" s="3"/>
      <c r="O11389"/>
      <c r="P11389"/>
      <c r="Q11389"/>
      <c r="U11389" s="969"/>
      <c r="V11389" s="38"/>
      <c r="W11389" s="38"/>
    </row>
    <row r="11390" spans="1:23" x14ac:dyDescent="0.35">
      <c r="A11390" s="960">
        <v>73110</v>
      </c>
      <c r="B11390" s="1056">
        <v>0.17</v>
      </c>
      <c r="C11390" s="205" t="s">
        <v>10454</v>
      </c>
      <c r="D11390" s="1"/>
      <c r="E11390" s="985" t="s">
        <v>10273</v>
      </c>
      <c r="F11390" s="3"/>
      <c r="O11390"/>
      <c r="P11390"/>
      <c r="Q11390"/>
      <c r="U11390" s="969"/>
      <c r="V11390" s="38"/>
      <c r="W11390" s="38"/>
    </row>
    <row r="11391" spans="1:23" x14ac:dyDescent="0.35">
      <c r="A11391" s="960">
        <v>73110</v>
      </c>
      <c r="B11391" s="1056">
        <v>0.17</v>
      </c>
      <c r="C11391" s="204" t="s">
        <v>10455</v>
      </c>
      <c r="D11391" s="1"/>
      <c r="E11391" s="985" t="s">
        <v>10273</v>
      </c>
      <c r="F11391" s="3"/>
      <c r="O11391"/>
      <c r="P11391"/>
      <c r="Q11391"/>
      <c r="U11391" s="969"/>
      <c r="V11391" s="38"/>
      <c r="W11391" s="38"/>
    </row>
    <row r="11392" spans="1:23" x14ac:dyDescent="0.35">
      <c r="A11392" s="960">
        <v>73110</v>
      </c>
      <c r="B11392" s="1056">
        <v>0.17</v>
      </c>
      <c r="C11392" s="205" t="s">
        <v>10456</v>
      </c>
      <c r="D11392" s="1"/>
      <c r="E11392" s="985" t="s">
        <v>10273</v>
      </c>
      <c r="F11392" s="3"/>
      <c r="O11392"/>
      <c r="P11392"/>
      <c r="Q11392"/>
      <c r="U11392" s="969"/>
      <c r="V11392" s="38"/>
      <c r="W11392" s="38"/>
    </row>
    <row r="11393" spans="1:23" x14ac:dyDescent="0.35">
      <c r="A11393" s="960">
        <v>73110</v>
      </c>
      <c r="B11393" s="1056">
        <v>0.17</v>
      </c>
      <c r="C11393" s="205" t="s">
        <v>10457</v>
      </c>
      <c r="D11393" s="1"/>
      <c r="E11393" s="985" t="s">
        <v>10273</v>
      </c>
      <c r="F11393" s="3"/>
      <c r="O11393"/>
      <c r="P11393"/>
      <c r="Q11393"/>
      <c r="U11393" s="969"/>
      <c r="V11393" s="38"/>
      <c r="W11393" s="38"/>
    </row>
    <row r="11394" spans="1:23" x14ac:dyDescent="0.35">
      <c r="A11394" s="960">
        <v>73110</v>
      </c>
      <c r="B11394" s="1056">
        <v>0.17</v>
      </c>
      <c r="C11394" s="205" t="s">
        <v>10458</v>
      </c>
      <c r="D11394" s="1109"/>
      <c r="E11394" s="985" t="s">
        <v>10273</v>
      </c>
      <c r="F11394" s="3"/>
      <c r="O11394"/>
      <c r="P11394"/>
      <c r="Q11394"/>
      <c r="U11394" s="969"/>
      <c r="V11394" s="38"/>
      <c r="W11394" s="38"/>
    </row>
    <row r="11395" spans="1:23" x14ac:dyDescent="0.35">
      <c r="A11395" s="960">
        <v>73110</v>
      </c>
      <c r="B11395" s="1056">
        <v>0.17</v>
      </c>
      <c r="C11395" s="205" t="s">
        <v>10459</v>
      </c>
      <c r="D11395" s="1"/>
      <c r="E11395" s="985" t="s">
        <v>10273</v>
      </c>
      <c r="F11395" s="3"/>
      <c r="O11395"/>
      <c r="P11395"/>
      <c r="Q11395"/>
      <c r="U11395" s="969"/>
      <c r="V11395" s="38"/>
      <c r="W11395" s="38"/>
    </row>
    <row r="11396" spans="1:23" x14ac:dyDescent="0.35">
      <c r="A11396" s="960">
        <v>73110</v>
      </c>
      <c r="B11396" s="1056">
        <v>0.17</v>
      </c>
      <c r="C11396" s="205" t="s">
        <v>10460</v>
      </c>
      <c r="D11396" s="1"/>
      <c r="E11396" s="985" t="s">
        <v>10273</v>
      </c>
      <c r="F11396" s="3"/>
      <c r="O11396"/>
      <c r="P11396"/>
      <c r="Q11396"/>
      <c r="U11396" s="969"/>
      <c r="V11396" s="38"/>
      <c r="W11396" s="38"/>
    </row>
    <row r="11397" spans="1:23" x14ac:dyDescent="0.35">
      <c r="A11397" s="960">
        <v>73110</v>
      </c>
      <c r="B11397" s="1056">
        <v>0.17</v>
      </c>
      <c r="C11397" s="205" t="s">
        <v>10461</v>
      </c>
      <c r="D11397" s="1"/>
      <c r="E11397" s="985" t="s">
        <v>10273</v>
      </c>
      <c r="F11397" s="3"/>
      <c r="O11397"/>
      <c r="P11397"/>
      <c r="Q11397"/>
      <c r="U11397" s="969"/>
      <c r="V11397" s="38"/>
      <c r="W11397" s="38"/>
    </row>
    <row r="11398" spans="1:23" x14ac:dyDescent="0.35">
      <c r="A11398" s="960">
        <v>73110</v>
      </c>
      <c r="B11398" s="1056">
        <v>0.17</v>
      </c>
      <c r="C11398" s="205" t="s">
        <v>10462</v>
      </c>
      <c r="D11398" s="38"/>
      <c r="E11398" s="985" t="s">
        <v>10273</v>
      </c>
      <c r="F11398" s="3"/>
      <c r="O11398"/>
      <c r="P11398"/>
      <c r="Q11398"/>
      <c r="U11398" s="969"/>
      <c r="V11398" s="38"/>
      <c r="W11398" s="38"/>
    </row>
    <row r="11399" spans="1:23" x14ac:dyDescent="0.35">
      <c r="A11399" s="960">
        <v>73110</v>
      </c>
      <c r="B11399" s="1056">
        <v>0.17</v>
      </c>
      <c r="C11399" s="205" t="s">
        <v>10463</v>
      </c>
      <c r="D11399" s="1"/>
      <c r="E11399" s="985" t="s">
        <v>10273</v>
      </c>
      <c r="F11399" s="3"/>
      <c r="O11399"/>
      <c r="P11399"/>
      <c r="Q11399"/>
      <c r="U11399" s="969"/>
      <c r="V11399" s="38"/>
      <c r="W11399" s="38"/>
    </row>
    <row r="11400" spans="1:23" x14ac:dyDescent="0.35">
      <c r="A11400" s="960">
        <v>73110</v>
      </c>
      <c r="B11400" s="1056">
        <v>0.17</v>
      </c>
      <c r="C11400" s="205" t="s">
        <v>10464</v>
      </c>
      <c r="D11400" s="1"/>
      <c r="E11400" s="985" t="s">
        <v>10273</v>
      </c>
      <c r="F11400" s="3"/>
      <c r="O11400"/>
      <c r="P11400"/>
      <c r="Q11400"/>
      <c r="U11400" s="969"/>
      <c r="V11400" s="38"/>
      <c r="W11400" s="38"/>
    </row>
    <row r="11401" spans="1:23" x14ac:dyDescent="0.35">
      <c r="A11401" s="960">
        <v>73110</v>
      </c>
      <c r="B11401" s="1056">
        <v>0.17</v>
      </c>
      <c r="C11401" s="205" t="s">
        <v>10464</v>
      </c>
      <c r="D11401" s="1"/>
      <c r="E11401" s="985" t="s">
        <v>10273</v>
      </c>
      <c r="F11401" s="3"/>
      <c r="O11401"/>
      <c r="P11401"/>
      <c r="Q11401"/>
      <c r="U11401" s="969"/>
      <c r="V11401" s="38"/>
      <c r="W11401" s="38"/>
    </row>
    <row r="11402" spans="1:23" x14ac:dyDescent="0.35">
      <c r="A11402" s="960">
        <v>73110</v>
      </c>
      <c r="B11402" s="1056">
        <v>0.17</v>
      </c>
      <c r="C11402" s="205" t="s">
        <v>10465</v>
      </c>
      <c r="D11402" s="1"/>
      <c r="E11402" s="985" t="s">
        <v>10273</v>
      </c>
      <c r="F11402" s="3"/>
      <c r="O11402"/>
      <c r="P11402"/>
      <c r="Q11402"/>
      <c r="U11402" s="969"/>
      <c r="V11402" s="38"/>
      <c r="W11402" s="38"/>
    </row>
    <row r="11403" spans="1:23" x14ac:dyDescent="0.35">
      <c r="A11403" s="960">
        <v>73110</v>
      </c>
      <c r="B11403" s="1056">
        <v>0.17</v>
      </c>
      <c r="C11403" s="205" t="s">
        <v>10466</v>
      </c>
      <c r="D11403" s="1"/>
      <c r="E11403" s="985" t="s">
        <v>10273</v>
      </c>
      <c r="F11403" s="3"/>
      <c r="O11403"/>
      <c r="P11403"/>
      <c r="Q11403"/>
      <c r="U11403" s="969"/>
      <c r="V11403" s="38"/>
      <c r="W11403" s="38"/>
    </row>
    <row r="11404" spans="1:23" x14ac:dyDescent="0.35">
      <c r="A11404" s="960">
        <v>73120</v>
      </c>
      <c r="B11404" s="1056">
        <v>0.16</v>
      </c>
      <c r="C11404" s="205" t="s">
        <v>6506</v>
      </c>
      <c r="D11404" s="1"/>
      <c r="E11404" s="985" t="s">
        <v>10273</v>
      </c>
      <c r="F11404" s="3"/>
      <c r="O11404"/>
      <c r="P11404"/>
      <c r="Q11404"/>
      <c r="U11404" s="969"/>
      <c r="V11404" s="38"/>
      <c r="W11404" s="38"/>
    </row>
    <row r="11405" spans="1:23" x14ac:dyDescent="0.35">
      <c r="A11405" s="960">
        <v>73120</v>
      </c>
      <c r="B11405" s="1056">
        <v>0.16</v>
      </c>
      <c r="C11405" s="205" t="s">
        <v>10347</v>
      </c>
      <c r="D11405" s="1"/>
      <c r="E11405" s="985" t="s">
        <v>10273</v>
      </c>
      <c r="F11405" s="3"/>
      <c r="O11405"/>
      <c r="P11405"/>
      <c r="Q11405"/>
      <c r="U11405" s="969"/>
      <c r="V11405" s="38"/>
      <c r="W11405" s="38"/>
    </row>
    <row r="11406" spans="1:23" x14ac:dyDescent="0.35">
      <c r="A11406" s="960">
        <v>73120</v>
      </c>
      <c r="B11406" s="1056">
        <v>0.16</v>
      </c>
      <c r="C11406" s="205" t="s">
        <v>10348</v>
      </c>
      <c r="D11406" s="1"/>
      <c r="E11406" s="985" t="s">
        <v>10273</v>
      </c>
      <c r="F11406" s="3"/>
      <c r="O11406"/>
      <c r="P11406"/>
      <c r="Q11406"/>
      <c r="U11406" s="969"/>
      <c r="V11406" s="38"/>
      <c r="W11406" s="38"/>
    </row>
    <row r="11407" spans="1:23" x14ac:dyDescent="0.35">
      <c r="A11407" s="960">
        <v>73120</v>
      </c>
      <c r="B11407" s="1056">
        <v>0.16</v>
      </c>
      <c r="C11407" s="205" t="s">
        <v>10349</v>
      </c>
      <c r="D11407" s="1"/>
      <c r="E11407" s="985" t="s">
        <v>10273</v>
      </c>
      <c r="F11407" s="3"/>
      <c r="O11407"/>
      <c r="P11407"/>
      <c r="Q11407"/>
      <c r="U11407" s="969"/>
      <c r="V11407" s="38"/>
      <c r="W11407" s="38"/>
    </row>
    <row r="11408" spans="1:23" x14ac:dyDescent="0.35">
      <c r="A11408" s="960">
        <v>73120</v>
      </c>
      <c r="B11408" s="1056">
        <v>0.16</v>
      </c>
      <c r="C11408" s="205" t="s">
        <v>10350</v>
      </c>
      <c r="D11408" s="1"/>
      <c r="E11408" s="985" t="s">
        <v>10273</v>
      </c>
      <c r="F11408" s="3"/>
      <c r="O11408"/>
      <c r="P11408"/>
      <c r="Q11408"/>
      <c r="U11408" s="969"/>
      <c r="V11408" s="38"/>
      <c r="W11408" s="38"/>
    </row>
    <row r="11409" spans="1:23" x14ac:dyDescent="0.35">
      <c r="A11409" s="960">
        <v>73120</v>
      </c>
      <c r="B11409" s="1056">
        <v>0.16</v>
      </c>
      <c r="C11409" s="205" t="s">
        <v>10351</v>
      </c>
      <c r="D11409" s="1"/>
      <c r="E11409" s="985" t="s">
        <v>10273</v>
      </c>
      <c r="F11409" s="3"/>
      <c r="O11409"/>
      <c r="P11409"/>
      <c r="Q11409"/>
      <c r="U11409" s="969"/>
      <c r="V11409" s="38"/>
      <c r="W11409" s="38"/>
    </row>
    <row r="11410" spans="1:23" x14ac:dyDescent="0.35">
      <c r="A11410" s="960">
        <v>73120</v>
      </c>
      <c r="B11410" s="1056">
        <v>0.16</v>
      </c>
      <c r="C11410" s="205" t="s">
        <v>10352</v>
      </c>
      <c r="D11410" s="1"/>
      <c r="E11410" s="985" t="s">
        <v>10273</v>
      </c>
      <c r="F11410" s="3"/>
      <c r="O11410"/>
      <c r="P11410"/>
      <c r="Q11410"/>
      <c r="U11410" s="969"/>
      <c r="V11410" s="38"/>
      <c r="W11410" s="38"/>
    </row>
    <row r="11411" spans="1:23" x14ac:dyDescent="0.35">
      <c r="A11411" s="960">
        <v>73120</v>
      </c>
      <c r="B11411" s="1056">
        <v>0.16</v>
      </c>
      <c r="C11411" s="205" t="s">
        <v>10353</v>
      </c>
      <c r="D11411" s="1"/>
      <c r="E11411" s="985" t="s">
        <v>10273</v>
      </c>
      <c r="F11411" s="3"/>
      <c r="O11411"/>
      <c r="P11411"/>
      <c r="Q11411"/>
      <c r="U11411" s="969"/>
      <c r="V11411" s="38"/>
      <c r="W11411" s="38"/>
    </row>
    <row r="11412" spans="1:23" x14ac:dyDescent="0.35">
      <c r="A11412" s="960">
        <v>73120</v>
      </c>
      <c r="B11412" s="1056">
        <v>0.16</v>
      </c>
      <c r="C11412" s="205" t="s">
        <v>10354</v>
      </c>
      <c r="D11412" s="1"/>
      <c r="E11412" s="985" t="s">
        <v>10273</v>
      </c>
      <c r="F11412" s="3"/>
      <c r="O11412"/>
      <c r="P11412"/>
      <c r="Q11412"/>
      <c r="U11412" s="969"/>
      <c r="V11412" s="38"/>
      <c r="W11412" s="38"/>
    </row>
    <row r="11413" spans="1:23" x14ac:dyDescent="0.35">
      <c r="A11413" s="960">
        <v>73120</v>
      </c>
      <c r="B11413" s="1056">
        <v>0.16</v>
      </c>
      <c r="C11413" s="205" t="s">
        <v>10355</v>
      </c>
      <c r="D11413" s="1"/>
      <c r="E11413" s="985" t="s">
        <v>10273</v>
      </c>
      <c r="F11413" s="3"/>
      <c r="O11413"/>
      <c r="P11413"/>
      <c r="Q11413"/>
      <c r="U11413" s="969"/>
      <c r="V11413" s="38"/>
      <c r="W11413" s="38"/>
    </row>
    <row r="11414" spans="1:23" x14ac:dyDescent="0.35">
      <c r="A11414" s="960">
        <v>73120</v>
      </c>
      <c r="B11414" s="1056">
        <v>0.16</v>
      </c>
      <c r="C11414" s="205" t="s">
        <v>10356</v>
      </c>
      <c r="D11414" s="1"/>
      <c r="E11414" s="985" t="s">
        <v>10273</v>
      </c>
      <c r="F11414" s="3"/>
      <c r="O11414"/>
      <c r="P11414"/>
      <c r="Q11414"/>
      <c r="U11414" s="969"/>
      <c r="V11414" s="38"/>
      <c r="W11414" s="38"/>
    </row>
    <row r="11415" spans="1:23" x14ac:dyDescent="0.35">
      <c r="A11415" s="960">
        <v>73120</v>
      </c>
      <c r="B11415" s="1056">
        <v>0.16</v>
      </c>
      <c r="C11415" s="204" t="s">
        <v>10357</v>
      </c>
      <c r="D11415" s="1"/>
      <c r="E11415" s="985" t="s">
        <v>10273</v>
      </c>
      <c r="F11415" s="3"/>
      <c r="O11415"/>
      <c r="P11415"/>
      <c r="Q11415"/>
      <c r="U11415" s="969"/>
      <c r="V11415" s="38"/>
      <c r="W11415" s="38"/>
    </row>
    <row r="11416" spans="1:23" x14ac:dyDescent="0.35">
      <c r="A11416" s="960">
        <v>73120</v>
      </c>
      <c r="B11416" s="1056">
        <v>0.16</v>
      </c>
      <c r="C11416" s="205" t="s">
        <v>10358</v>
      </c>
      <c r="D11416" s="1"/>
      <c r="E11416" s="985" t="s">
        <v>10273</v>
      </c>
      <c r="F11416" s="3"/>
      <c r="O11416"/>
      <c r="P11416"/>
      <c r="Q11416"/>
      <c r="U11416" s="969"/>
      <c r="V11416" s="38"/>
      <c r="W11416" s="38"/>
    </row>
    <row r="11417" spans="1:23" x14ac:dyDescent="0.35">
      <c r="A11417" s="960">
        <v>73130</v>
      </c>
      <c r="B11417" s="1056">
        <v>0.17</v>
      </c>
      <c r="C11417" s="205" t="s">
        <v>10467</v>
      </c>
      <c r="D11417" s="1"/>
      <c r="E11417" s="985" t="s">
        <v>10273</v>
      </c>
      <c r="F11417" s="3"/>
      <c r="O11417"/>
      <c r="P11417"/>
      <c r="Q11417"/>
      <c r="U11417" s="969"/>
      <c r="V11417" s="38"/>
      <c r="W11417" s="38"/>
    </row>
    <row r="11418" spans="1:23" x14ac:dyDescent="0.35">
      <c r="A11418" s="960">
        <v>73130</v>
      </c>
      <c r="B11418" s="1056">
        <v>0.17</v>
      </c>
      <c r="C11418" s="204" t="s">
        <v>10468</v>
      </c>
      <c r="D11418" s="1"/>
      <c r="E11418" s="985" t="s">
        <v>10273</v>
      </c>
      <c r="F11418" s="3"/>
      <c r="O11418"/>
      <c r="P11418"/>
      <c r="Q11418"/>
      <c r="U11418" s="969"/>
      <c r="V11418" s="38"/>
      <c r="W11418" s="38"/>
    </row>
    <row r="11419" spans="1:23" x14ac:dyDescent="0.35">
      <c r="A11419" s="960">
        <v>73130</v>
      </c>
      <c r="B11419" s="1056">
        <v>0.17</v>
      </c>
      <c r="C11419" s="205" t="s">
        <v>2992</v>
      </c>
      <c r="D11419" s="1"/>
      <c r="E11419" s="985" t="s">
        <v>10273</v>
      </c>
      <c r="F11419" s="3"/>
      <c r="O11419"/>
      <c r="P11419"/>
      <c r="Q11419"/>
      <c r="U11419" s="969"/>
      <c r="V11419" s="38"/>
      <c r="W11419" s="38"/>
    </row>
    <row r="11420" spans="1:23" x14ac:dyDescent="0.35">
      <c r="A11420" s="960">
        <v>73130</v>
      </c>
      <c r="B11420" s="1056">
        <v>0.17</v>
      </c>
      <c r="C11420" s="960" t="s">
        <v>10469</v>
      </c>
      <c r="D11420" s="1"/>
      <c r="E11420" s="985" t="s">
        <v>10273</v>
      </c>
      <c r="F11420" s="3"/>
      <c r="O11420"/>
      <c r="P11420"/>
      <c r="Q11420"/>
      <c r="U11420" s="969"/>
      <c r="V11420" s="38"/>
      <c r="W11420" s="38"/>
    </row>
    <row r="11421" spans="1:23" x14ac:dyDescent="0.35">
      <c r="A11421" s="960">
        <v>73130</v>
      </c>
      <c r="B11421" s="1056">
        <v>0.17</v>
      </c>
      <c r="C11421" s="960" t="s">
        <v>10470</v>
      </c>
      <c r="D11421" s="1"/>
      <c r="E11421" s="985" t="s">
        <v>10273</v>
      </c>
      <c r="F11421" s="3"/>
      <c r="O11421"/>
      <c r="P11421"/>
      <c r="Q11421"/>
      <c r="U11421" s="969"/>
      <c r="V11421" s="38"/>
      <c r="W11421" s="38"/>
    </row>
    <row r="11422" spans="1:23" x14ac:dyDescent="0.35">
      <c r="A11422" s="960">
        <v>73130</v>
      </c>
      <c r="B11422" s="1056">
        <v>0.17</v>
      </c>
      <c r="C11422" s="960" t="s">
        <v>10471</v>
      </c>
      <c r="D11422" s="1"/>
      <c r="E11422" s="985" t="s">
        <v>10273</v>
      </c>
      <c r="F11422" s="3"/>
      <c r="O11422"/>
      <c r="P11422"/>
      <c r="Q11422"/>
      <c r="U11422" s="969"/>
      <c r="V11422" s="38"/>
      <c r="W11422" s="38"/>
    </row>
    <row r="11423" spans="1:23" x14ac:dyDescent="0.35">
      <c r="A11423" s="960">
        <v>73130</v>
      </c>
      <c r="B11423" s="1056">
        <v>0.17</v>
      </c>
      <c r="C11423" s="960" t="s">
        <v>10472</v>
      </c>
      <c r="D11423" s="1"/>
      <c r="E11423" s="985" t="s">
        <v>10273</v>
      </c>
      <c r="F11423" s="3"/>
      <c r="O11423"/>
      <c r="P11423"/>
      <c r="Q11423"/>
      <c r="U11423" s="969"/>
      <c r="V11423" s="38"/>
      <c r="W11423" s="38"/>
    </row>
    <row r="11424" spans="1:23" x14ac:dyDescent="0.35">
      <c r="A11424" s="960">
        <v>73130</v>
      </c>
      <c r="B11424" s="1056">
        <v>0.17</v>
      </c>
      <c r="C11424" s="205" t="s">
        <v>10473</v>
      </c>
      <c r="D11424" s="1"/>
      <c r="E11424" s="985" t="s">
        <v>10273</v>
      </c>
      <c r="F11424" s="3"/>
      <c r="O11424"/>
      <c r="P11424"/>
      <c r="Q11424"/>
      <c r="U11424" s="969"/>
      <c r="V11424" s="38"/>
      <c r="W11424" s="38"/>
    </row>
    <row r="11425" spans="1:23" x14ac:dyDescent="0.35">
      <c r="A11425" s="960">
        <v>73130</v>
      </c>
      <c r="B11425" s="1056">
        <v>0.17</v>
      </c>
      <c r="C11425" s="205" t="s">
        <v>10474</v>
      </c>
      <c r="D11425" s="1"/>
      <c r="E11425" s="985" t="s">
        <v>10273</v>
      </c>
      <c r="F11425" s="3"/>
      <c r="O11425"/>
      <c r="P11425"/>
      <c r="Q11425"/>
      <c r="U11425" s="969"/>
      <c r="V11425" s="38"/>
      <c r="W11425" s="38"/>
    </row>
    <row r="11426" spans="1:23" x14ac:dyDescent="0.35">
      <c r="A11426" s="960">
        <v>73130</v>
      </c>
      <c r="B11426" s="1056">
        <v>0.17</v>
      </c>
      <c r="C11426" s="205" t="s">
        <v>10475</v>
      </c>
      <c r="D11426" s="1"/>
      <c r="E11426" s="985" t="s">
        <v>10273</v>
      </c>
      <c r="F11426" s="3"/>
      <c r="O11426"/>
      <c r="P11426"/>
      <c r="Q11426"/>
      <c r="U11426" s="969"/>
      <c r="V11426" s="38"/>
      <c r="W11426" s="38"/>
    </row>
    <row r="11427" spans="1:23" x14ac:dyDescent="0.35">
      <c r="A11427" s="960">
        <v>73130</v>
      </c>
      <c r="B11427" s="1056">
        <v>0.17</v>
      </c>
      <c r="C11427" s="205" t="s">
        <v>10476</v>
      </c>
      <c r="D11427" s="1"/>
      <c r="E11427" s="985" t="s">
        <v>10273</v>
      </c>
      <c r="F11427" s="3"/>
      <c r="O11427"/>
      <c r="P11427"/>
      <c r="Q11427"/>
      <c r="U11427" s="969"/>
      <c r="V11427" s="38"/>
      <c r="W11427" s="38"/>
    </row>
    <row r="11428" spans="1:23" x14ac:dyDescent="0.35">
      <c r="A11428" s="960">
        <v>73130</v>
      </c>
      <c r="B11428" s="1056">
        <v>0.17</v>
      </c>
      <c r="C11428" s="205" t="s">
        <v>10477</v>
      </c>
      <c r="D11428" s="1"/>
      <c r="E11428" s="985" t="s">
        <v>10273</v>
      </c>
      <c r="F11428" s="3"/>
      <c r="O11428"/>
      <c r="P11428"/>
      <c r="Q11428"/>
      <c r="U11428" s="969"/>
      <c r="V11428" s="38"/>
      <c r="W11428" s="38"/>
    </row>
    <row r="11429" spans="1:23" x14ac:dyDescent="0.35">
      <c r="A11429" s="960">
        <v>73130</v>
      </c>
      <c r="B11429" s="1056">
        <v>0.17</v>
      </c>
      <c r="C11429" s="205" t="s">
        <v>10478</v>
      </c>
      <c r="D11429" s="1"/>
      <c r="E11429" s="985" t="s">
        <v>10273</v>
      </c>
      <c r="F11429" s="3"/>
      <c r="O11429"/>
      <c r="P11429"/>
      <c r="Q11429"/>
      <c r="U11429" s="969"/>
      <c r="V11429" s="38"/>
      <c r="W11429" s="38"/>
    </row>
    <row r="11430" spans="1:23" x14ac:dyDescent="0.35">
      <c r="A11430" s="960">
        <v>73130</v>
      </c>
      <c r="B11430" s="1056">
        <v>0.17</v>
      </c>
      <c r="C11430" s="205" t="s">
        <v>10479</v>
      </c>
      <c r="D11430" s="1"/>
      <c r="E11430" s="985" t="s">
        <v>10273</v>
      </c>
      <c r="F11430" s="3"/>
      <c r="O11430"/>
      <c r="P11430"/>
      <c r="Q11430"/>
      <c r="U11430" s="969"/>
      <c r="V11430" s="38"/>
      <c r="W11430" s="38"/>
    </row>
    <row r="11431" spans="1:23" x14ac:dyDescent="0.35">
      <c r="A11431" s="960">
        <v>73130</v>
      </c>
      <c r="B11431" s="1056">
        <v>0.17</v>
      </c>
      <c r="C11431" s="205" t="s">
        <v>10480</v>
      </c>
      <c r="D11431" s="1"/>
      <c r="E11431" s="985" t="s">
        <v>10273</v>
      </c>
      <c r="F11431" s="3"/>
      <c r="O11431"/>
      <c r="P11431"/>
      <c r="Q11431"/>
      <c r="U11431" s="969"/>
      <c r="V11431" s="38"/>
      <c r="W11431" s="38"/>
    </row>
    <row r="11432" spans="1:23" x14ac:dyDescent="0.35">
      <c r="A11432" s="960">
        <v>73130</v>
      </c>
      <c r="B11432" s="1056">
        <v>0.17</v>
      </c>
      <c r="C11432" s="205" t="s">
        <v>10481</v>
      </c>
      <c r="D11432" s="1"/>
      <c r="E11432" s="985" t="s">
        <v>10273</v>
      </c>
      <c r="F11432" s="3"/>
      <c r="O11432"/>
      <c r="P11432"/>
      <c r="Q11432"/>
      <c r="U11432" s="969"/>
      <c r="V11432" s="38"/>
      <c r="W11432" s="38"/>
    </row>
    <row r="11433" spans="1:23" x14ac:dyDescent="0.35">
      <c r="A11433" s="960">
        <v>73130</v>
      </c>
      <c r="B11433" s="1056">
        <v>0.17</v>
      </c>
      <c r="C11433" s="205" t="s">
        <v>10482</v>
      </c>
      <c r="D11433" s="1"/>
      <c r="E11433" s="985" t="s">
        <v>10273</v>
      </c>
      <c r="F11433" s="3"/>
      <c r="O11433"/>
      <c r="P11433"/>
      <c r="Q11433"/>
      <c r="U11433" s="969"/>
      <c r="V11433" s="38"/>
      <c r="W11433" s="38"/>
    </row>
    <row r="11434" spans="1:23" x14ac:dyDescent="0.35">
      <c r="A11434" s="960">
        <v>73130</v>
      </c>
      <c r="B11434" s="1056">
        <v>0.17</v>
      </c>
      <c r="C11434" s="205" t="s">
        <v>10483</v>
      </c>
      <c r="D11434" s="1"/>
      <c r="E11434" s="985" t="s">
        <v>10273</v>
      </c>
      <c r="F11434" s="3"/>
      <c r="O11434"/>
      <c r="P11434"/>
      <c r="Q11434"/>
      <c r="U11434" s="969"/>
      <c r="V11434" s="38"/>
      <c r="W11434" s="38"/>
    </row>
    <row r="11435" spans="1:23" x14ac:dyDescent="0.35">
      <c r="A11435" s="960">
        <v>73140</v>
      </c>
      <c r="B11435" s="1056">
        <v>0.13</v>
      </c>
      <c r="C11435" s="205" t="s">
        <v>10275</v>
      </c>
      <c r="D11435" s="1"/>
      <c r="E11435" s="985" t="s">
        <v>10273</v>
      </c>
      <c r="F11435" s="3"/>
      <c r="O11435"/>
      <c r="P11435"/>
      <c r="Q11435"/>
      <c r="U11435" s="969"/>
      <c r="V11435" s="38"/>
      <c r="W11435" s="38"/>
    </row>
    <row r="11436" spans="1:23" x14ac:dyDescent="0.35">
      <c r="A11436" s="960">
        <v>73140</v>
      </c>
      <c r="B11436" s="1056">
        <v>0.13</v>
      </c>
      <c r="C11436" s="205" t="s">
        <v>10276</v>
      </c>
      <c r="D11436" s="1"/>
      <c r="E11436" s="985" t="s">
        <v>10273</v>
      </c>
      <c r="F11436" s="3"/>
      <c r="O11436"/>
      <c r="P11436"/>
      <c r="Q11436"/>
      <c r="U11436" s="969"/>
      <c r="V11436" s="38"/>
      <c r="W11436" s="38"/>
    </row>
    <row r="11437" spans="1:23" x14ac:dyDescent="0.35">
      <c r="A11437" s="960">
        <v>73140</v>
      </c>
      <c r="B11437" s="1056">
        <v>0.13</v>
      </c>
      <c r="C11437" s="205" t="s">
        <v>10277</v>
      </c>
      <c r="D11437" s="1"/>
      <c r="E11437" s="985" t="s">
        <v>10273</v>
      </c>
      <c r="F11437" s="3"/>
      <c r="O11437"/>
      <c r="P11437"/>
      <c r="Q11437"/>
      <c r="U11437" s="969"/>
      <c r="V11437" s="38"/>
      <c r="W11437" s="38"/>
    </row>
    <row r="11438" spans="1:23" x14ac:dyDescent="0.35">
      <c r="A11438" s="960">
        <v>73140</v>
      </c>
      <c r="B11438" s="1056">
        <v>0.13</v>
      </c>
      <c r="C11438" s="205" t="s">
        <v>10278</v>
      </c>
      <c r="D11438" s="1"/>
      <c r="E11438" s="985" t="s">
        <v>10273</v>
      </c>
      <c r="F11438" s="3"/>
      <c r="O11438"/>
      <c r="P11438"/>
      <c r="Q11438"/>
      <c r="U11438" s="969"/>
      <c r="V11438" s="38"/>
      <c r="W11438" s="38"/>
    </row>
    <row r="11439" spans="1:23" x14ac:dyDescent="0.35">
      <c r="A11439" s="960">
        <v>73140</v>
      </c>
      <c r="B11439" s="1056">
        <v>0.13</v>
      </c>
      <c r="C11439" s="205" t="s">
        <v>10279</v>
      </c>
      <c r="D11439" s="1"/>
      <c r="E11439" s="985" t="s">
        <v>10273</v>
      </c>
      <c r="O11439"/>
      <c r="P11439"/>
      <c r="Q11439"/>
      <c r="U11439" s="969"/>
      <c r="V11439" s="38"/>
      <c r="W11439" s="38"/>
    </row>
    <row r="11440" spans="1:23" x14ac:dyDescent="0.35">
      <c r="A11440" s="960">
        <v>73140</v>
      </c>
      <c r="B11440" s="1056">
        <v>0.13</v>
      </c>
      <c r="C11440" s="205" t="s">
        <v>10280</v>
      </c>
      <c r="D11440" s="1"/>
      <c r="E11440" s="985" t="s">
        <v>10273</v>
      </c>
      <c r="F11440" s="3"/>
      <c r="O11440"/>
      <c r="P11440"/>
      <c r="Q11440"/>
      <c r="U11440" s="969"/>
      <c r="V11440" s="38"/>
      <c r="W11440" s="38"/>
    </row>
    <row r="11441" spans="1:23" x14ac:dyDescent="0.35">
      <c r="A11441" s="960">
        <v>73140</v>
      </c>
      <c r="B11441" s="1056">
        <v>0.13</v>
      </c>
      <c r="C11441" s="960" t="s">
        <v>10281</v>
      </c>
      <c r="D11441" s="1"/>
      <c r="E11441" s="985" t="s">
        <v>10273</v>
      </c>
      <c r="F11441" s="3"/>
      <c r="O11441"/>
      <c r="P11441"/>
      <c r="Q11441"/>
      <c r="U11441" s="969"/>
      <c r="V11441" s="38"/>
      <c r="W11441" s="38"/>
    </row>
    <row r="11442" spans="1:23" x14ac:dyDescent="0.35">
      <c r="A11442" s="960">
        <v>73140</v>
      </c>
      <c r="B11442" s="1056">
        <v>0.13</v>
      </c>
      <c r="C11442" s="205" t="s">
        <v>10282</v>
      </c>
      <c r="D11442" s="1"/>
      <c r="E11442" s="985" t="s">
        <v>10273</v>
      </c>
      <c r="F11442" s="3"/>
      <c r="O11442"/>
      <c r="P11442"/>
      <c r="Q11442"/>
      <c r="U11442" s="969"/>
      <c r="V11442" s="38"/>
      <c r="W11442" s="38"/>
    </row>
    <row r="11443" spans="1:23" x14ac:dyDescent="0.35">
      <c r="A11443" s="960">
        <v>73140</v>
      </c>
      <c r="B11443" s="1056">
        <v>0.13</v>
      </c>
      <c r="C11443" s="205" t="s">
        <v>10283</v>
      </c>
      <c r="D11443" s="1"/>
      <c r="E11443" s="985" t="s">
        <v>10273</v>
      </c>
      <c r="F11443" s="3"/>
      <c r="O11443"/>
      <c r="P11443"/>
      <c r="Q11443"/>
      <c r="U11443" s="969"/>
      <c r="V11443" s="38"/>
      <c r="W11443" s="38"/>
    </row>
    <row r="11444" spans="1:23" x14ac:dyDescent="0.35">
      <c r="A11444" s="960">
        <v>73140</v>
      </c>
      <c r="B11444" s="1056">
        <v>0.13</v>
      </c>
      <c r="C11444" s="205" t="s">
        <v>10284</v>
      </c>
      <c r="D11444" s="1"/>
      <c r="E11444" s="985" t="s">
        <v>10273</v>
      </c>
      <c r="F11444" s="3"/>
      <c r="O11444"/>
      <c r="P11444"/>
      <c r="Q11444"/>
      <c r="U11444" s="969"/>
      <c r="V11444" s="38"/>
      <c r="W11444" s="38"/>
    </row>
    <row r="11445" spans="1:23" x14ac:dyDescent="0.35">
      <c r="A11445" s="960">
        <v>73140</v>
      </c>
      <c r="B11445" s="1056">
        <v>0.13</v>
      </c>
      <c r="C11445" s="205" t="s">
        <v>10285</v>
      </c>
      <c r="D11445" s="1"/>
      <c r="E11445" s="985" t="s">
        <v>10273</v>
      </c>
      <c r="F11445" s="3"/>
      <c r="O11445"/>
      <c r="P11445"/>
      <c r="Q11445"/>
      <c r="U11445" s="969"/>
      <c r="V11445" s="38"/>
      <c r="W11445" s="38"/>
    </row>
    <row r="11446" spans="1:23" x14ac:dyDescent="0.35">
      <c r="A11446" s="960">
        <v>73140</v>
      </c>
      <c r="B11446" s="1056">
        <v>0.13</v>
      </c>
      <c r="C11446" s="205" t="s">
        <v>10286</v>
      </c>
      <c r="D11446" s="1"/>
      <c r="E11446" s="985" t="s">
        <v>10273</v>
      </c>
      <c r="F11446" s="3"/>
      <c r="O11446"/>
      <c r="P11446"/>
      <c r="Q11446"/>
      <c r="U11446" s="969"/>
      <c r="V11446" s="38"/>
      <c r="W11446" s="38"/>
    </row>
    <row r="11447" spans="1:23" x14ac:dyDescent="0.35">
      <c r="A11447" s="960">
        <v>73140</v>
      </c>
      <c r="B11447" s="1056">
        <v>0.13</v>
      </c>
      <c r="C11447" s="205" t="s">
        <v>10287</v>
      </c>
      <c r="D11447" s="1"/>
      <c r="E11447" s="985" t="s">
        <v>10273</v>
      </c>
      <c r="F11447" s="3"/>
      <c r="O11447"/>
      <c r="P11447"/>
      <c r="Q11447"/>
      <c r="U11447" s="969"/>
      <c r="V11447" s="38"/>
      <c r="W11447" s="38"/>
    </row>
    <row r="11448" spans="1:23" x14ac:dyDescent="0.35">
      <c r="A11448" s="960">
        <v>73140</v>
      </c>
      <c r="B11448" s="1056">
        <v>0.13</v>
      </c>
      <c r="C11448" s="205" t="s">
        <v>10288</v>
      </c>
      <c r="D11448" s="1"/>
      <c r="E11448" s="985" t="s">
        <v>10273</v>
      </c>
      <c r="F11448" s="3"/>
      <c r="O11448"/>
      <c r="P11448"/>
      <c r="Q11448"/>
      <c r="U11448" s="969"/>
      <c r="V11448" s="38"/>
      <c r="W11448" s="38"/>
    </row>
    <row r="11449" spans="1:23" x14ac:dyDescent="0.35">
      <c r="A11449" s="960">
        <v>73140</v>
      </c>
      <c r="B11449" s="1056">
        <v>0.13</v>
      </c>
      <c r="C11449" s="205" t="s">
        <v>10289</v>
      </c>
      <c r="D11449" s="1"/>
      <c r="E11449" s="985" t="s">
        <v>10273</v>
      </c>
      <c r="F11449" s="3"/>
      <c r="O11449"/>
      <c r="P11449"/>
      <c r="Q11449"/>
      <c r="U11449" s="969"/>
      <c r="V11449" s="38"/>
      <c r="W11449" s="38"/>
    </row>
    <row r="11450" spans="1:23" x14ac:dyDescent="0.35">
      <c r="A11450" s="960">
        <v>73200</v>
      </c>
      <c r="B11450" s="1056">
        <v>0.98</v>
      </c>
      <c r="C11450" s="205" t="s">
        <v>10999</v>
      </c>
      <c r="D11450" s="1"/>
      <c r="E11450" s="985" t="s">
        <v>10273</v>
      </c>
      <c r="F11450" s="3"/>
      <c r="O11450"/>
      <c r="P11450"/>
      <c r="Q11450"/>
      <c r="U11450" s="969"/>
      <c r="V11450" s="38"/>
      <c r="W11450" s="38"/>
    </row>
    <row r="11451" spans="1:23" x14ac:dyDescent="0.35">
      <c r="A11451" s="1614">
        <v>73200</v>
      </c>
      <c r="B11451" s="1056">
        <v>0.98</v>
      </c>
      <c r="C11451" s="960" t="s">
        <v>11000</v>
      </c>
      <c r="D11451" s="1"/>
      <c r="E11451" s="985" t="s">
        <v>10273</v>
      </c>
      <c r="F11451" s="3"/>
      <c r="O11451"/>
      <c r="P11451"/>
      <c r="Q11451"/>
      <c r="U11451" s="969"/>
      <c r="V11451" s="38"/>
      <c r="W11451" s="38"/>
    </row>
    <row r="11452" spans="1:23" x14ac:dyDescent="0.35">
      <c r="A11452" s="1614">
        <v>73200</v>
      </c>
      <c r="B11452" s="1056">
        <v>0.98</v>
      </c>
      <c r="C11452" s="960" t="s">
        <v>11001</v>
      </c>
      <c r="D11452" s="1"/>
      <c r="E11452" s="985" t="s">
        <v>10273</v>
      </c>
      <c r="F11452" s="3"/>
      <c r="O11452"/>
      <c r="P11452"/>
      <c r="Q11452"/>
      <c r="U11452" s="969"/>
      <c r="V11452" s="38"/>
      <c r="W11452" s="38"/>
    </row>
    <row r="11453" spans="1:23" x14ac:dyDescent="0.35">
      <c r="A11453" s="960">
        <v>73200</v>
      </c>
      <c r="B11453" s="1056">
        <v>0.98</v>
      </c>
      <c r="C11453" s="204" t="s">
        <v>11002</v>
      </c>
      <c r="D11453" s="1"/>
      <c r="E11453" s="985" t="s">
        <v>10273</v>
      </c>
      <c r="F11453" s="3"/>
      <c r="O11453"/>
      <c r="P11453"/>
      <c r="Q11453"/>
      <c r="U11453" s="969"/>
      <c r="V11453" s="38"/>
      <c r="W11453" s="38"/>
    </row>
    <row r="11454" spans="1:23" x14ac:dyDescent="0.35">
      <c r="A11454" s="960">
        <v>73200</v>
      </c>
      <c r="B11454" s="1056">
        <v>0.98</v>
      </c>
      <c r="C11454" s="204" t="s">
        <v>11003</v>
      </c>
      <c r="D11454" s="1"/>
      <c r="E11454" s="985" t="s">
        <v>10273</v>
      </c>
      <c r="F11454" s="3"/>
      <c r="O11454"/>
      <c r="P11454"/>
      <c r="Q11454"/>
      <c r="U11454" s="969"/>
      <c r="V11454" s="38"/>
      <c r="W11454" s="38"/>
    </row>
    <row r="11455" spans="1:23" x14ac:dyDescent="0.35">
      <c r="A11455" s="960">
        <v>73200</v>
      </c>
      <c r="B11455" s="1056">
        <v>0.98</v>
      </c>
      <c r="C11455" s="960" t="s">
        <v>11004</v>
      </c>
      <c r="D11455" s="1"/>
      <c r="E11455" s="985" t="s">
        <v>10273</v>
      </c>
      <c r="F11455" s="3"/>
      <c r="O11455"/>
      <c r="P11455"/>
      <c r="Q11455"/>
      <c r="U11455" s="969"/>
      <c r="V11455" s="38"/>
      <c r="W11455" s="38"/>
    </row>
    <row r="11456" spans="1:23" x14ac:dyDescent="0.35">
      <c r="A11456" s="960">
        <v>73200</v>
      </c>
      <c r="B11456" s="1056">
        <v>0.98</v>
      </c>
      <c r="C11456" s="960" t="s">
        <v>11005</v>
      </c>
      <c r="D11456" s="1"/>
      <c r="E11456" s="985" t="s">
        <v>10273</v>
      </c>
      <c r="F11456" s="3"/>
      <c r="O11456"/>
      <c r="P11456"/>
      <c r="Q11456"/>
      <c r="U11456" s="969"/>
      <c r="V11456" s="38"/>
      <c r="W11456" s="38"/>
    </row>
    <row r="11457" spans="1:23" x14ac:dyDescent="0.35">
      <c r="A11457" s="960">
        <v>73200</v>
      </c>
      <c r="B11457" s="1056">
        <v>0.98</v>
      </c>
      <c r="C11457" s="204" t="s">
        <v>11006</v>
      </c>
      <c r="D11457" s="1"/>
      <c r="E11457" s="985" t="s">
        <v>10273</v>
      </c>
      <c r="F11457" s="3"/>
      <c r="O11457"/>
      <c r="P11457"/>
      <c r="Q11457"/>
      <c r="U11457" s="969"/>
      <c r="V11457" s="38"/>
      <c r="W11457" s="38"/>
    </row>
    <row r="11458" spans="1:23" x14ac:dyDescent="0.35">
      <c r="A11458" s="1614">
        <v>73200</v>
      </c>
      <c r="B11458" s="1056">
        <v>0.98</v>
      </c>
      <c r="C11458" s="204" t="s">
        <v>11007</v>
      </c>
      <c r="D11458" s="1"/>
      <c r="E11458" s="985" t="s">
        <v>10273</v>
      </c>
      <c r="F11458" s="3"/>
      <c r="O11458"/>
      <c r="P11458"/>
      <c r="Q11458"/>
      <c r="U11458" s="969"/>
      <c r="V11458" s="38"/>
      <c r="W11458" s="38"/>
    </row>
    <row r="11459" spans="1:23" x14ac:dyDescent="0.35">
      <c r="A11459" s="960">
        <v>73200</v>
      </c>
      <c r="B11459" s="1056">
        <v>0.98</v>
      </c>
      <c r="C11459" s="205" t="s">
        <v>11008</v>
      </c>
      <c r="D11459" s="1"/>
      <c r="E11459" s="985" t="s">
        <v>10273</v>
      </c>
      <c r="F11459" s="3"/>
      <c r="O11459"/>
      <c r="P11459"/>
      <c r="Q11459"/>
      <c r="U11459" s="969"/>
      <c r="V11459" s="38"/>
      <c r="W11459" s="38"/>
    </row>
    <row r="11460" spans="1:23" x14ac:dyDescent="0.35">
      <c r="A11460" s="960">
        <v>73200</v>
      </c>
      <c r="B11460" s="1056">
        <v>0.98</v>
      </c>
      <c r="C11460" s="204" t="s">
        <v>11009</v>
      </c>
      <c r="D11460" s="1"/>
      <c r="E11460" s="985" t="s">
        <v>10273</v>
      </c>
      <c r="F11460" s="3"/>
      <c r="O11460"/>
      <c r="P11460"/>
      <c r="Q11460"/>
      <c r="U11460" s="969"/>
      <c r="V11460" s="38"/>
      <c r="W11460" s="38"/>
    </row>
    <row r="11461" spans="1:23" x14ac:dyDescent="0.35">
      <c r="A11461" s="960">
        <v>73200</v>
      </c>
      <c r="B11461" s="1056">
        <v>0.98</v>
      </c>
      <c r="C11461" s="204" t="s">
        <v>11010</v>
      </c>
      <c r="D11461" s="1"/>
      <c r="E11461" s="985" t="s">
        <v>10273</v>
      </c>
      <c r="F11461" s="3"/>
      <c r="O11461"/>
      <c r="P11461"/>
      <c r="Q11461"/>
      <c r="U11461" s="969"/>
      <c r="V11461" s="38"/>
      <c r="W11461" s="38"/>
    </row>
    <row r="11462" spans="1:23" x14ac:dyDescent="0.35">
      <c r="A11462" s="960">
        <v>73200</v>
      </c>
      <c r="B11462" s="1056">
        <v>0.98</v>
      </c>
      <c r="C11462" s="205" t="s">
        <v>11011</v>
      </c>
      <c r="D11462" s="1"/>
      <c r="E11462" s="985" t="s">
        <v>10273</v>
      </c>
      <c r="F11462" s="3"/>
      <c r="O11462"/>
      <c r="P11462"/>
      <c r="Q11462"/>
      <c r="U11462" s="969"/>
      <c r="V11462" s="38"/>
      <c r="W11462" s="38"/>
    </row>
    <row r="11463" spans="1:23" x14ac:dyDescent="0.35">
      <c r="A11463" s="960">
        <v>73200</v>
      </c>
      <c r="B11463" s="1056">
        <v>0.98</v>
      </c>
      <c r="C11463" s="205" t="s">
        <v>11012</v>
      </c>
      <c r="D11463" s="1"/>
      <c r="E11463" s="985" t="s">
        <v>10273</v>
      </c>
      <c r="F11463" s="3"/>
      <c r="O11463"/>
      <c r="P11463"/>
      <c r="Q11463"/>
      <c r="U11463" s="969"/>
      <c r="V11463" s="38"/>
      <c r="W11463" s="38"/>
    </row>
    <row r="11464" spans="1:23" x14ac:dyDescent="0.35">
      <c r="A11464" s="960">
        <v>73200</v>
      </c>
      <c r="B11464" s="1056">
        <v>0.98</v>
      </c>
      <c r="C11464" s="205" t="s">
        <v>11013</v>
      </c>
      <c r="D11464" s="1"/>
      <c r="E11464" s="985" t="s">
        <v>10273</v>
      </c>
      <c r="F11464" s="3"/>
      <c r="O11464"/>
      <c r="P11464"/>
      <c r="Q11464"/>
      <c r="U11464" s="969"/>
      <c r="V11464" s="38"/>
      <c r="W11464" s="38"/>
    </row>
    <row r="11465" spans="1:23" x14ac:dyDescent="0.35">
      <c r="A11465" s="960">
        <v>73200</v>
      </c>
      <c r="B11465" s="1056">
        <v>0.98</v>
      </c>
      <c r="C11465" s="204" t="s">
        <v>11014</v>
      </c>
      <c r="D11465" s="1"/>
      <c r="E11465" s="985" t="s">
        <v>10273</v>
      </c>
      <c r="F11465" s="3"/>
      <c r="O11465"/>
      <c r="P11465"/>
      <c r="Q11465"/>
      <c r="U11465" s="969"/>
      <c r="V11465" s="38"/>
      <c r="W11465" s="38"/>
    </row>
    <row r="11466" spans="1:23" x14ac:dyDescent="0.35">
      <c r="A11466" s="960">
        <v>73200</v>
      </c>
      <c r="B11466" s="1056">
        <v>0.98</v>
      </c>
      <c r="C11466" s="204" t="s">
        <v>7647</v>
      </c>
      <c r="D11466" s="1"/>
      <c r="E11466" s="985" t="s">
        <v>10273</v>
      </c>
      <c r="F11466" s="3"/>
      <c r="O11466"/>
      <c r="P11466"/>
      <c r="Q11466"/>
      <c r="U11466" s="969"/>
      <c r="V11466" s="38"/>
      <c r="W11466" s="38"/>
    </row>
    <row r="11467" spans="1:23" x14ac:dyDescent="0.35">
      <c r="A11467" s="960">
        <v>73200</v>
      </c>
      <c r="B11467" s="1056">
        <v>0.98</v>
      </c>
      <c r="C11467" s="205" t="s">
        <v>11015</v>
      </c>
      <c r="D11467" s="1"/>
      <c r="E11467" s="985" t="s">
        <v>10273</v>
      </c>
      <c r="F11467" s="3"/>
      <c r="O11467"/>
      <c r="P11467"/>
      <c r="Q11467"/>
      <c r="U11467" s="969"/>
      <c r="V11467" s="38"/>
      <c r="W11467" s="38"/>
    </row>
    <row r="11468" spans="1:23" x14ac:dyDescent="0.35">
      <c r="A11468" s="1614">
        <v>73200</v>
      </c>
      <c r="B11468" s="1056">
        <v>0.98</v>
      </c>
      <c r="C11468" s="204" t="s">
        <v>11016</v>
      </c>
      <c r="D11468" s="1"/>
      <c r="E11468" s="985" t="s">
        <v>10273</v>
      </c>
      <c r="F11468" s="3"/>
      <c r="O11468"/>
      <c r="P11468"/>
      <c r="Q11468"/>
      <c r="U11468" s="969"/>
      <c r="V11468" s="38"/>
      <c r="W11468" s="38"/>
    </row>
    <row r="11469" spans="1:23" x14ac:dyDescent="0.35">
      <c r="A11469" s="960">
        <v>73200</v>
      </c>
      <c r="B11469" s="1056">
        <v>0.98</v>
      </c>
      <c r="C11469" s="204" t="s">
        <v>11017</v>
      </c>
      <c r="D11469" s="1"/>
      <c r="E11469" s="985" t="s">
        <v>10273</v>
      </c>
      <c r="F11469" s="3"/>
      <c r="O11469"/>
      <c r="P11469"/>
      <c r="Q11469"/>
      <c r="U11469" s="969"/>
      <c r="V11469" s="38"/>
      <c r="W11469" s="38"/>
    </row>
    <row r="11470" spans="1:23" x14ac:dyDescent="0.35">
      <c r="A11470" s="960">
        <v>73200</v>
      </c>
      <c r="B11470" s="1056">
        <v>0.98</v>
      </c>
      <c r="C11470" s="205" t="s">
        <v>11018</v>
      </c>
      <c r="D11470" s="1"/>
      <c r="E11470" s="985" t="s">
        <v>10273</v>
      </c>
      <c r="F11470" s="3"/>
      <c r="O11470"/>
      <c r="P11470"/>
      <c r="Q11470"/>
      <c r="U11470" s="969"/>
      <c r="V11470" s="38"/>
      <c r="W11470" s="38"/>
    </row>
    <row r="11471" spans="1:23" x14ac:dyDescent="0.35">
      <c r="A11471" s="960">
        <v>73200</v>
      </c>
      <c r="B11471" s="1056">
        <v>0.98</v>
      </c>
      <c r="C11471" s="204" t="s">
        <v>11019</v>
      </c>
      <c r="D11471" s="1"/>
      <c r="E11471" s="985" t="s">
        <v>10273</v>
      </c>
      <c r="F11471" s="3"/>
      <c r="O11471"/>
      <c r="P11471"/>
      <c r="Q11471"/>
      <c r="U11471" s="969"/>
      <c r="V11471" s="38"/>
      <c r="W11471" s="38"/>
    </row>
    <row r="11472" spans="1:23" x14ac:dyDescent="0.35">
      <c r="A11472" s="960">
        <v>73200</v>
      </c>
      <c r="B11472" s="1056">
        <v>0.98</v>
      </c>
      <c r="C11472" s="205" t="s">
        <v>11020</v>
      </c>
      <c r="D11472" s="1"/>
      <c r="E11472" s="985" t="s">
        <v>10273</v>
      </c>
      <c r="F11472" s="3"/>
      <c r="O11472"/>
      <c r="P11472"/>
      <c r="Q11472"/>
      <c r="U11472" s="969"/>
      <c r="V11472" s="38"/>
      <c r="W11472" s="38"/>
    </row>
    <row r="11473" spans="1:23" x14ac:dyDescent="0.35">
      <c r="A11473" s="960">
        <v>73200</v>
      </c>
      <c r="B11473" s="1056">
        <v>0.98</v>
      </c>
      <c r="C11473" s="205" t="s">
        <v>11021</v>
      </c>
      <c r="D11473" s="1"/>
      <c r="E11473" s="985" t="s">
        <v>10273</v>
      </c>
      <c r="F11473" s="3"/>
      <c r="O11473"/>
      <c r="P11473"/>
      <c r="Q11473"/>
      <c r="U11473" s="969"/>
      <c r="V11473" s="38"/>
      <c r="W11473" s="38"/>
    </row>
    <row r="11474" spans="1:23" x14ac:dyDescent="0.35">
      <c r="A11474" s="960">
        <v>73200</v>
      </c>
      <c r="B11474" s="1056">
        <v>0.98</v>
      </c>
      <c r="C11474" s="205" t="s">
        <v>11022</v>
      </c>
      <c r="D11474" s="1"/>
      <c r="E11474" s="985" t="s">
        <v>10273</v>
      </c>
      <c r="F11474" s="3"/>
      <c r="O11474"/>
      <c r="P11474"/>
      <c r="Q11474"/>
      <c r="U11474" s="969"/>
      <c r="V11474" s="38"/>
      <c r="W11474" s="38"/>
    </row>
    <row r="11475" spans="1:23" x14ac:dyDescent="0.35">
      <c r="A11475" s="960">
        <v>73200</v>
      </c>
      <c r="B11475" s="1056">
        <v>0.98</v>
      </c>
      <c r="C11475" s="205" t="s">
        <v>11023</v>
      </c>
      <c r="D11475" s="1"/>
      <c r="E11475" s="985" t="s">
        <v>10273</v>
      </c>
      <c r="F11475" s="3"/>
      <c r="O11475"/>
      <c r="P11475"/>
      <c r="Q11475"/>
      <c r="U11475" s="969"/>
      <c r="V11475" s="38"/>
      <c r="W11475" s="38"/>
    </row>
    <row r="11476" spans="1:23" x14ac:dyDescent="0.35">
      <c r="A11476" s="960">
        <v>73200</v>
      </c>
      <c r="B11476" s="1056">
        <v>0.98</v>
      </c>
      <c r="C11476" s="205" t="s">
        <v>11024</v>
      </c>
      <c r="D11476" s="1"/>
      <c r="E11476" s="985" t="s">
        <v>10273</v>
      </c>
      <c r="F11476" s="3"/>
      <c r="O11476"/>
      <c r="P11476"/>
      <c r="Q11476"/>
      <c r="U11476" s="969"/>
      <c r="V11476" s="38"/>
      <c r="W11476" s="38"/>
    </row>
    <row r="11477" spans="1:23" x14ac:dyDescent="0.35">
      <c r="A11477" s="960">
        <v>73200</v>
      </c>
      <c r="B11477" s="1056">
        <v>0.98</v>
      </c>
      <c r="C11477" s="205" t="s">
        <v>11025</v>
      </c>
      <c r="D11477" s="1"/>
      <c r="E11477" s="985" t="s">
        <v>10273</v>
      </c>
      <c r="F11477" s="3"/>
      <c r="O11477"/>
      <c r="P11477"/>
      <c r="Q11477"/>
      <c r="U11477" s="969"/>
      <c r="V11477" s="38"/>
      <c r="W11477" s="38"/>
    </row>
    <row r="11478" spans="1:23" x14ac:dyDescent="0.35">
      <c r="A11478" s="960">
        <v>73200</v>
      </c>
      <c r="B11478" s="1056">
        <v>0.98</v>
      </c>
      <c r="C11478" s="204" t="s">
        <v>7650</v>
      </c>
      <c r="D11478" s="1"/>
      <c r="E11478" s="985" t="s">
        <v>10273</v>
      </c>
      <c r="F11478" s="3"/>
      <c r="O11478"/>
      <c r="P11478"/>
      <c r="Q11478"/>
      <c r="U11478" s="969"/>
      <c r="V11478" s="38"/>
      <c r="W11478" s="38"/>
    </row>
    <row r="11479" spans="1:23" x14ac:dyDescent="0.35">
      <c r="A11479" s="1614">
        <v>73200</v>
      </c>
      <c r="B11479" s="1056">
        <v>0.98</v>
      </c>
      <c r="C11479" s="204" t="s">
        <v>11026</v>
      </c>
      <c r="D11479" s="1"/>
      <c r="E11479" s="985" t="s">
        <v>10273</v>
      </c>
      <c r="F11479" s="3"/>
      <c r="O11479"/>
      <c r="P11479"/>
      <c r="Q11479"/>
      <c r="U11479" s="969"/>
      <c r="V11479" s="38"/>
      <c r="W11479" s="38"/>
    </row>
    <row r="11480" spans="1:23" x14ac:dyDescent="0.35">
      <c r="A11480" s="960">
        <v>73200</v>
      </c>
      <c r="B11480" s="1056">
        <v>0.98</v>
      </c>
      <c r="C11480" s="204" t="s">
        <v>11027</v>
      </c>
      <c r="D11480" s="1"/>
      <c r="E11480" s="985" t="s">
        <v>10273</v>
      </c>
      <c r="F11480" s="3"/>
      <c r="O11480"/>
      <c r="P11480"/>
      <c r="Q11480"/>
      <c r="U11480" s="969"/>
      <c r="V11480" s="38"/>
      <c r="W11480" s="38"/>
    </row>
    <row r="11481" spans="1:23" x14ac:dyDescent="0.35">
      <c r="A11481" s="960">
        <v>73200</v>
      </c>
      <c r="B11481" s="1056">
        <v>0.98</v>
      </c>
      <c r="C11481" s="204" t="s">
        <v>11028</v>
      </c>
      <c r="D11481" s="38"/>
      <c r="E11481" s="985" t="s">
        <v>10273</v>
      </c>
      <c r="F11481" s="3"/>
      <c r="O11481"/>
      <c r="P11481"/>
      <c r="Q11481"/>
      <c r="U11481" s="969"/>
      <c r="V11481" s="38"/>
      <c r="W11481" s="38"/>
    </row>
    <row r="11482" spans="1:23" x14ac:dyDescent="0.35">
      <c r="A11482" s="960">
        <v>73200</v>
      </c>
      <c r="B11482" s="1056">
        <v>0.98</v>
      </c>
      <c r="C11482" s="204" t="s">
        <v>11029</v>
      </c>
      <c r="D11482" s="1"/>
      <c r="E11482" s="985" t="s">
        <v>10273</v>
      </c>
      <c r="F11482" s="3"/>
      <c r="O11482"/>
      <c r="P11482"/>
      <c r="Q11482"/>
      <c r="U11482" s="969"/>
      <c r="V11482" s="38"/>
      <c r="W11482" s="38"/>
    </row>
    <row r="11483" spans="1:23" x14ac:dyDescent="0.35">
      <c r="A11483" s="960">
        <v>73200</v>
      </c>
      <c r="B11483" s="1056">
        <v>0.98</v>
      </c>
      <c r="C11483" s="204" t="s">
        <v>11030</v>
      </c>
      <c r="D11483" s="1"/>
      <c r="E11483" s="985" t="s">
        <v>10273</v>
      </c>
      <c r="F11483" s="3"/>
      <c r="O11483"/>
      <c r="P11483"/>
      <c r="Q11483"/>
      <c r="U11483" s="969"/>
      <c r="V11483" s="38"/>
      <c r="W11483" s="38"/>
    </row>
    <row r="11484" spans="1:23" x14ac:dyDescent="0.35">
      <c r="A11484" s="960">
        <v>73200</v>
      </c>
      <c r="B11484" s="1056">
        <v>0.98</v>
      </c>
      <c r="C11484" s="205" t="s">
        <v>4006</v>
      </c>
      <c r="D11484" s="1"/>
      <c r="E11484" s="985" t="s">
        <v>10273</v>
      </c>
      <c r="F11484" s="3"/>
      <c r="O11484"/>
      <c r="P11484"/>
      <c r="Q11484"/>
      <c r="U11484" s="969"/>
      <c r="V11484" s="38"/>
      <c r="W11484" s="38"/>
    </row>
    <row r="11485" spans="1:23" x14ac:dyDescent="0.35">
      <c r="A11485" s="960">
        <v>73200</v>
      </c>
      <c r="B11485" s="1056">
        <v>0.98</v>
      </c>
      <c r="C11485" s="205" t="s">
        <v>11031</v>
      </c>
      <c r="D11485" s="1"/>
      <c r="E11485" s="985" t="s">
        <v>10273</v>
      </c>
      <c r="F11485" s="3"/>
      <c r="O11485"/>
      <c r="P11485"/>
      <c r="Q11485"/>
      <c r="U11485" s="969"/>
      <c r="V11485" s="38"/>
      <c r="W11485" s="38"/>
    </row>
    <row r="11486" spans="1:23" x14ac:dyDescent="0.35">
      <c r="A11486" s="960">
        <v>73200</v>
      </c>
      <c r="B11486" s="1056">
        <v>0.98</v>
      </c>
      <c r="C11486" s="205" t="s">
        <v>11032</v>
      </c>
      <c r="D11486" s="1"/>
      <c r="E11486" s="985" t="s">
        <v>10273</v>
      </c>
      <c r="F11486" s="3"/>
      <c r="O11486"/>
      <c r="P11486"/>
      <c r="Q11486"/>
      <c r="U11486" s="969"/>
      <c r="V11486" s="38"/>
      <c r="W11486" s="38"/>
    </row>
    <row r="11487" spans="1:23" x14ac:dyDescent="0.35">
      <c r="A11487" s="960">
        <v>73200</v>
      </c>
      <c r="B11487" s="1056">
        <v>0.98</v>
      </c>
      <c r="C11487" s="205" t="s">
        <v>11033</v>
      </c>
      <c r="D11487" s="1"/>
      <c r="E11487" s="985" t="s">
        <v>10273</v>
      </c>
      <c r="F11487" s="3"/>
      <c r="O11487"/>
      <c r="P11487"/>
      <c r="Q11487"/>
      <c r="U11487" s="969"/>
      <c r="V11487" s="38"/>
      <c r="W11487" s="38"/>
    </row>
    <row r="11488" spans="1:23" x14ac:dyDescent="0.35">
      <c r="A11488" s="960">
        <v>73200</v>
      </c>
      <c r="B11488" s="1056">
        <v>0.98</v>
      </c>
      <c r="C11488" s="205" t="s">
        <v>11034</v>
      </c>
      <c r="D11488" s="1"/>
      <c r="E11488" s="985" t="s">
        <v>10273</v>
      </c>
      <c r="F11488" s="3"/>
      <c r="O11488"/>
      <c r="P11488"/>
      <c r="Q11488"/>
      <c r="U11488" s="969"/>
      <c r="V11488" s="38"/>
      <c r="W11488" s="38"/>
    </row>
    <row r="11489" spans="1:23" x14ac:dyDescent="0.35">
      <c r="A11489" s="960">
        <v>73200</v>
      </c>
      <c r="B11489" s="1056">
        <v>0.98</v>
      </c>
      <c r="C11489" s="205" t="s">
        <v>11035</v>
      </c>
      <c r="D11489" s="1"/>
      <c r="E11489" s="985" t="s">
        <v>10273</v>
      </c>
      <c r="F11489" s="3"/>
      <c r="O11489"/>
      <c r="P11489"/>
      <c r="Q11489"/>
      <c r="U11489" s="969"/>
      <c r="V11489" s="38"/>
      <c r="W11489" s="38"/>
    </row>
    <row r="11490" spans="1:23" x14ac:dyDescent="0.35">
      <c r="A11490" s="1614">
        <v>73200</v>
      </c>
      <c r="B11490" s="1056">
        <v>0.98</v>
      </c>
      <c r="C11490" s="204" t="s">
        <v>11036</v>
      </c>
      <c r="D11490" s="1"/>
      <c r="E11490" s="985" t="s">
        <v>10273</v>
      </c>
      <c r="F11490" s="3"/>
      <c r="O11490"/>
      <c r="P11490"/>
      <c r="Q11490"/>
      <c r="U11490" s="969"/>
      <c r="V11490" s="38"/>
      <c r="W11490" s="38"/>
    </row>
    <row r="11491" spans="1:23" x14ac:dyDescent="0.35">
      <c r="A11491" s="960">
        <v>73200</v>
      </c>
      <c r="B11491" s="1056">
        <v>0.98</v>
      </c>
      <c r="C11491" s="1616" t="s">
        <v>11037</v>
      </c>
      <c r="D11491" s="1"/>
      <c r="E11491" s="985" t="s">
        <v>10273</v>
      </c>
      <c r="F11491" s="3"/>
      <c r="O11491"/>
      <c r="P11491"/>
      <c r="Q11491"/>
      <c r="U11491" s="969"/>
      <c r="V11491" s="38"/>
      <c r="W11491" s="38"/>
    </row>
    <row r="11492" spans="1:23" x14ac:dyDescent="0.35">
      <c r="A11492" s="960">
        <v>73200</v>
      </c>
      <c r="B11492" s="1056">
        <v>0.98</v>
      </c>
      <c r="C11492" s="204" t="s">
        <v>11037</v>
      </c>
      <c r="D11492" s="1"/>
      <c r="E11492" s="985" t="s">
        <v>10273</v>
      </c>
      <c r="F11492" s="3"/>
      <c r="O11492"/>
      <c r="P11492"/>
      <c r="Q11492"/>
      <c r="U11492" s="969"/>
      <c r="V11492" s="38"/>
      <c r="W11492" s="38"/>
    </row>
    <row r="11493" spans="1:23" x14ac:dyDescent="0.35">
      <c r="A11493" s="960">
        <v>73200</v>
      </c>
      <c r="B11493" s="1056">
        <v>0.98</v>
      </c>
      <c r="C11493" s="205" t="s">
        <v>11038</v>
      </c>
      <c r="D11493" s="1"/>
      <c r="E11493" s="985" t="s">
        <v>10273</v>
      </c>
      <c r="F11493" s="3"/>
      <c r="O11493"/>
      <c r="P11493"/>
      <c r="Q11493"/>
      <c r="U11493" s="969"/>
      <c r="V11493" s="38"/>
      <c r="W11493" s="38"/>
    </row>
    <row r="11494" spans="1:23" x14ac:dyDescent="0.35">
      <c r="A11494" s="960">
        <v>73200</v>
      </c>
      <c r="B11494" s="1056">
        <v>0.98</v>
      </c>
      <c r="C11494" s="205" t="s">
        <v>11039</v>
      </c>
      <c r="D11494" s="1"/>
      <c r="E11494" s="985" t="s">
        <v>10273</v>
      </c>
      <c r="F11494" s="3"/>
      <c r="O11494"/>
      <c r="P11494"/>
      <c r="Q11494"/>
      <c r="U11494" s="969"/>
      <c r="V11494" s="38"/>
      <c r="W11494" s="38"/>
    </row>
    <row r="11495" spans="1:23" x14ac:dyDescent="0.35">
      <c r="A11495" s="960">
        <v>73200</v>
      </c>
      <c r="B11495" s="1056">
        <v>0.98</v>
      </c>
      <c r="C11495" s="205" t="s">
        <v>11039</v>
      </c>
      <c r="D11495" s="1"/>
      <c r="E11495" s="985" t="s">
        <v>10273</v>
      </c>
      <c r="F11495" s="3"/>
      <c r="O11495"/>
      <c r="P11495"/>
      <c r="Q11495"/>
      <c r="U11495" s="969"/>
      <c r="V11495" s="38"/>
      <c r="W11495" s="38"/>
    </row>
    <row r="11496" spans="1:23" x14ac:dyDescent="0.35">
      <c r="A11496" s="960">
        <v>73200</v>
      </c>
      <c r="B11496" s="1056">
        <v>0.98</v>
      </c>
      <c r="C11496" s="205" t="s">
        <v>11039</v>
      </c>
      <c r="D11496" s="1"/>
      <c r="E11496" s="985" t="s">
        <v>10273</v>
      </c>
      <c r="F11496" s="3"/>
      <c r="O11496"/>
      <c r="P11496"/>
      <c r="Q11496"/>
      <c r="U11496" s="969"/>
      <c r="V11496" s="38"/>
      <c r="W11496" s="38"/>
    </row>
    <row r="11497" spans="1:23" x14ac:dyDescent="0.35">
      <c r="A11497" s="1614">
        <v>73200</v>
      </c>
      <c r="B11497" s="1056">
        <v>0.98</v>
      </c>
      <c r="C11497" s="960" t="s">
        <v>11040</v>
      </c>
      <c r="D11497" s="1"/>
      <c r="E11497" s="985" t="s">
        <v>10273</v>
      </c>
      <c r="F11497" s="3"/>
      <c r="O11497"/>
      <c r="P11497"/>
      <c r="Q11497"/>
      <c r="U11497" s="969"/>
      <c r="V11497" s="38"/>
      <c r="W11497" s="38"/>
    </row>
    <row r="11498" spans="1:23" x14ac:dyDescent="0.35">
      <c r="A11498" s="960">
        <v>73218</v>
      </c>
      <c r="B11498" s="1056">
        <v>1.32</v>
      </c>
      <c r="C11498" s="205" t="s">
        <v>11185</v>
      </c>
      <c r="D11498" s="1"/>
      <c r="E11498" s="985" t="s">
        <v>10273</v>
      </c>
      <c r="F11498" s="3"/>
      <c r="O11498"/>
      <c r="P11498"/>
      <c r="Q11498"/>
      <c r="U11498" s="969"/>
      <c r="V11498" s="38"/>
      <c r="W11498" s="38"/>
    </row>
    <row r="11499" spans="1:23" x14ac:dyDescent="0.35">
      <c r="A11499" s="960">
        <v>73218</v>
      </c>
      <c r="B11499" s="1056">
        <v>1.32</v>
      </c>
      <c r="C11499" s="205" t="s">
        <v>11186</v>
      </c>
      <c r="D11499" s="1"/>
      <c r="E11499" s="985" t="s">
        <v>10273</v>
      </c>
      <c r="F11499" s="3"/>
      <c r="O11499"/>
      <c r="P11499"/>
      <c r="Q11499"/>
      <c r="U11499" s="969"/>
      <c r="V11499" s="38"/>
      <c r="W11499" s="38"/>
    </row>
    <row r="11500" spans="1:23" x14ac:dyDescent="0.35">
      <c r="A11500" s="960">
        <v>73218</v>
      </c>
      <c r="B11500" s="1056">
        <v>1.32</v>
      </c>
      <c r="C11500" s="205" t="s">
        <v>11187</v>
      </c>
      <c r="D11500" s="1"/>
      <c r="E11500" s="985" t="s">
        <v>10273</v>
      </c>
      <c r="F11500" s="3"/>
      <c r="O11500"/>
      <c r="P11500"/>
      <c r="Q11500"/>
      <c r="U11500" s="969"/>
      <c r="V11500" s="38"/>
      <c r="W11500" s="38"/>
    </row>
    <row r="11501" spans="1:23" x14ac:dyDescent="0.35">
      <c r="A11501" s="960">
        <v>73218</v>
      </c>
      <c r="B11501" s="1056">
        <v>1.32</v>
      </c>
      <c r="C11501" s="205" t="s">
        <v>11188</v>
      </c>
      <c r="D11501" s="1"/>
      <c r="E11501" s="985" t="s">
        <v>10273</v>
      </c>
      <c r="F11501" s="3"/>
      <c r="O11501"/>
      <c r="P11501"/>
      <c r="Q11501"/>
      <c r="U11501" s="969"/>
      <c r="V11501" s="38"/>
      <c r="W11501" s="38"/>
    </row>
    <row r="11502" spans="1:23" x14ac:dyDescent="0.35">
      <c r="A11502" s="960">
        <v>73218</v>
      </c>
      <c r="B11502" s="1056">
        <v>1.32</v>
      </c>
      <c r="C11502" s="205" t="s">
        <v>11189</v>
      </c>
      <c r="D11502" s="1"/>
      <c r="E11502" s="985" t="s">
        <v>10273</v>
      </c>
      <c r="F11502" s="3"/>
      <c r="O11502"/>
      <c r="P11502"/>
      <c r="Q11502"/>
      <c r="U11502" s="969"/>
      <c r="V11502" s="38"/>
      <c r="W11502" s="38"/>
    </row>
    <row r="11503" spans="1:23" x14ac:dyDescent="0.35">
      <c r="A11503" s="960">
        <v>73218</v>
      </c>
      <c r="B11503" s="1056">
        <v>1.32</v>
      </c>
      <c r="C11503" s="205" t="s">
        <v>11190</v>
      </c>
      <c r="D11503" s="1"/>
      <c r="E11503" s="985" t="s">
        <v>10273</v>
      </c>
      <c r="F11503" s="3"/>
      <c r="O11503"/>
      <c r="P11503"/>
      <c r="Q11503"/>
      <c r="U11503" s="969"/>
      <c r="V11503" s="38"/>
      <c r="W11503" s="38"/>
    </row>
    <row r="11504" spans="1:23" x14ac:dyDescent="0.35">
      <c r="A11504" s="960">
        <v>73218</v>
      </c>
      <c r="B11504" s="1056">
        <v>1.32</v>
      </c>
      <c r="C11504" s="205" t="s">
        <v>11191</v>
      </c>
      <c r="D11504" s="1"/>
      <c r="E11504" s="985" t="s">
        <v>10273</v>
      </c>
      <c r="F11504" s="3"/>
      <c r="O11504"/>
      <c r="P11504"/>
      <c r="Q11504"/>
      <c r="U11504" s="969"/>
      <c r="V11504" s="38"/>
      <c r="W11504" s="38"/>
    </row>
    <row r="11505" spans="1:23" x14ac:dyDescent="0.35">
      <c r="A11505" s="960">
        <v>73218</v>
      </c>
      <c r="B11505" s="1056">
        <v>1.32</v>
      </c>
      <c r="C11505" s="205" t="s">
        <v>11192</v>
      </c>
      <c r="D11505" s="1126"/>
      <c r="E11505" s="985" t="s">
        <v>10273</v>
      </c>
      <c r="F11505" s="3"/>
      <c r="O11505"/>
      <c r="P11505"/>
      <c r="Q11505"/>
      <c r="U11505" s="969"/>
      <c r="V11505" s="38"/>
      <c r="W11505" s="38"/>
    </row>
    <row r="11506" spans="1:23" x14ac:dyDescent="0.35">
      <c r="A11506" s="960">
        <v>73218</v>
      </c>
      <c r="B11506" s="1056">
        <v>1.32</v>
      </c>
      <c r="C11506" s="205" t="s">
        <v>11193</v>
      </c>
      <c r="D11506" s="1126"/>
      <c r="E11506" s="985" t="s">
        <v>10273</v>
      </c>
      <c r="F11506" s="3"/>
      <c r="O11506"/>
      <c r="P11506"/>
      <c r="Q11506"/>
      <c r="U11506" s="969"/>
      <c r="V11506" s="38"/>
      <c r="W11506" s="38"/>
    </row>
    <row r="11507" spans="1:23" x14ac:dyDescent="0.35">
      <c r="A11507" s="960">
        <v>73218</v>
      </c>
      <c r="B11507" s="1056">
        <v>1.32</v>
      </c>
      <c r="C11507" s="205" t="s">
        <v>11194</v>
      </c>
      <c r="D11507" s="1"/>
      <c r="E11507" s="985" t="s">
        <v>10273</v>
      </c>
      <c r="F11507" s="3"/>
      <c r="O11507"/>
      <c r="P11507"/>
      <c r="Q11507"/>
      <c r="U11507" s="969"/>
      <c r="V11507" s="38"/>
      <c r="W11507" s="38"/>
    </row>
    <row r="11508" spans="1:23" x14ac:dyDescent="0.35">
      <c r="A11508" s="960">
        <v>73218</v>
      </c>
      <c r="B11508" s="1056">
        <v>1.32</v>
      </c>
      <c r="C11508" s="205" t="s">
        <v>11195</v>
      </c>
      <c r="D11508" s="1"/>
      <c r="E11508" s="985" t="s">
        <v>10273</v>
      </c>
      <c r="F11508" s="3"/>
      <c r="O11508"/>
      <c r="P11508"/>
      <c r="Q11508"/>
      <c r="U11508" s="969"/>
      <c r="V11508" s="38"/>
      <c r="W11508" s="38"/>
    </row>
    <row r="11509" spans="1:23" x14ac:dyDescent="0.35">
      <c r="A11509" s="960">
        <v>73218</v>
      </c>
      <c r="B11509" s="1056">
        <v>1.32</v>
      </c>
      <c r="C11509" s="205" t="s">
        <v>11196</v>
      </c>
      <c r="D11509" s="1"/>
      <c r="E11509" s="985" t="s">
        <v>10273</v>
      </c>
      <c r="F11509" s="3"/>
      <c r="O11509"/>
      <c r="P11509"/>
      <c r="Q11509"/>
      <c r="U11509" s="969"/>
      <c r="V11509" s="38"/>
      <c r="W11509" s="38"/>
    </row>
    <row r="11510" spans="1:23" x14ac:dyDescent="0.35">
      <c r="A11510" s="960">
        <v>73218</v>
      </c>
      <c r="B11510" s="1056">
        <v>1.32</v>
      </c>
      <c r="C11510" s="205" t="s">
        <v>11197</v>
      </c>
      <c r="D11510" s="1"/>
      <c r="E11510" s="985" t="s">
        <v>10273</v>
      </c>
      <c r="F11510" s="3"/>
      <c r="O11510"/>
      <c r="P11510"/>
      <c r="Q11510"/>
      <c r="U11510" s="969"/>
      <c r="V11510" s="38"/>
      <c r="W11510" s="38"/>
    </row>
    <row r="11511" spans="1:23" x14ac:dyDescent="0.35">
      <c r="A11511" s="960">
        <v>73218</v>
      </c>
      <c r="B11511" s="1056">
        <v>1.32</v>
      </c>
      <c r="C11511" s="205" t="s">
        <v>11198</v>
      </c>
      <c r="D11511" s="1"/>
      <c r="E11511" s="985" t="s">
        <v>10273</v>
      </c>
      <c r="F11511" s="3"/>
      <c r="O11511"/>
      <c r="P11511"/>
      <c r="Q11511"/>
      <c r="U11511" s="969"/>
      <c r="V11511" s="38"/>
      <c r="W11511" s="38"/>
    </row>
    <row r="11512" spans="1:23" x14ac:dyDescent="0.35">
      <c r="A11512" s="960">
        <v>73218</v>
      </c>
      <c r="B11512" s="1056">
        <v>1.32</v>
      </c>
      <c r="C11512" s="205" t="s">
        <v>11199</v>
      </c>
      <c r="D11512" s="1126"/>
      <c r="E11512" s="985" t="s">
        <v>10273</v>
      </c>
      <c r="F11512" s="3"/>
      <c r="O11512"/>
      <c r="P11512"/>
      <c r="Q11512"/>
      <c r="U11512" s="969"/>
      <c r="V11512" s="38"/>
      <c r="W11512" s="38"/>
    </row>
    <row r="11513" spans="1:23" x14ac:dyDescent="0.35">
      <c r="A11513" s="960">
        <v>73218</v>
      </c>
      <c r="B11513" s="1056">
        <v>1.32</v>
      </c>
      <c r="C11513" s="205" t="s">
        <v>11200</v>
      </c>
      <c r="D11513" s="1"/>
      <c r="E11513" s="985" t="s">
        <v>10273</v>
      </c>
      <c r="F11513" s="3"/>
      <c r="O11513"/>
      <c r="P11513"/>
      <c r="Q11513"/>
      <c r="U11513" s="969"/>
      <c r="V11513" s="38"/>
      <c r="W11513" s="38"/>
    </row>
    <row r="11514" spans="1:23" x14ac:dyDescent="0.35">
      <c r="A11514" s="960">
        <v>73218</v>
      </c>
      <c r="B11514" s="1056">
        <v>1.32</v>
      </c>
      <c r="C11514" s="205" t="s">
        <v>11201</v>
      </c>
      <c r="D11514" s="1"/>
      <c r="E11514" s="985" t="s">
        <v>10273</v>
      </c>
      <c r="F11514" s="3"/>
      <c r="O11514"/>
      <c r="P11514"/>
      <c r="Q11514"/>
      <c r="U11514" s="969"/>
      <c r="V11514" s="38"/>
      <c r="W11514" s="38"/>
    </row>
    <row r="11515" spans="1:23" x14ac:dyDescent="0.35">
      <c r="A11515" s="960">
        <v>73218</v>
      </c>
      <c r="B11515" s="1056">
        <v>1.32</v>
      </c>
      <c r="C11515" s="205" t="s">
        <v>11202</v>
      </c>
      <c r="D11515" s="1"/>
      <c r="E11515" s="985" t="s">
        <v>10273</v>
      </c>
      <c r="F11515" s="3"/>
      <c r="O11515"/>
      <c r="P11515"/>
      <c r="Q11515"/>
      <c r="U11515" s="969"/>
      <c r="V11515" s="38"/>
      <c r="W11515" s="38"/>
    </row>
    <row r="11516" spans="1:23" x14ac:dyDescent="0.35">
      <c r="A11516" s="960">
        <v>73218</v>
      </c>
      <c r="B11516" s="1056">
        <v>1.32</v>
      </c>
      <c r="C11516" s="205" t="s">
        <v>11203</v>
      </c>
      <c r="D11516" s="1"/>
      <c r="E11516" s="985" t="s">
        <v>10273</v>
      </c>
      <c r="F11516" s="3"/>
      <c r="O11516"/>
      <c r="P11516"/>
      <c r="Q11516"/>
      <c r="U11516" s="969"/>
      <c r="V11516" s="38"/>
      <c r="W11516" s="38"/>
    </row>
    <row r="11517" spans="1:23" x14ac:dyDescent="0.35">
      <c r="A11517" s="960">
        <v>73218</v>
      </c>
      <c r="B11517" s="1056">
        <v>1.32</v>
      </c>
      <c r="C11517" s="205" t="s">
        <v>11204</v>
      </c>
      <c r="D11517" s="1"/>
      <c r="E11517" s="985" t="s">
        <v>10273</v>
      </c>
      <c r="F11517" s="3"/>
      <c r="O11517"/>
      <c r="P11517"/>
      <c r="Q11517"/>
      <c r="U11517" s="969"/>
      <c r="V11517" s="38"/>
      <c r="W11517" s="38"/>
    </row>
    <row r="11518" spans="1:23" x14ac:dyDescent="0.35">
      <c r="A11518" s="960">
        <v>73218</v>
      </c>
      <c r="B11518" s="1056">
        <v>1.32</v>
      </c>
      <c r="C11518" s="205" t="s">
        <v>11205</v>
      </c>
      <c r="D11518" s="1"/>
      <c r="E11518" s="985" t="s">
        <v>10273</v>
      </c>
      <c r="F11518" s="3"/>
      <c r="O11518"/>
      <c r="P11518"/>
      <c r="Q11518"/>
      <c r="U11518" s="969"/>
      <c r="V11518" s="38"/>
      <c r="W11518" s="38"/>
    </row>
    <row r="11519" spans="1:23" x14ac:dyDescent="0.35">
      <c r="A11519" s="960">
        <v>73218</v>
      </c>
      <c r="B11519" s="1056">
        <v>1.32</v>
      </c>
      <c r="C11519" s="960" t="s">
        <v>11206</v>
      </c>
      <c r="D11519" s="1"/>
      <c r="E11519" s="985" t="s">
        <v>10273</v>
      </c>
      <c r="F11519" s="3"/>
      <c r="O11519"/>
      <c r="P11519"/>
      <c r="Q11519"/>
      <c r="U11519" s="969"/>
      <c r="V11519" s="38"/>
      <c r="W11519" s="38"/>
    </row>
    <row r="11520" spans="1:23" x14ac:dyDescent="0.35">
      <c r="A11520" s="960">
        <v>73218</v>
      </c>
      <c r="B11520" s="1056">
        <v>1.32</v>
      </c>
      <c r="C11520" s="960" t="s">
        <v>11207</v>
      </c>
      <c r="D11520" s="1"/>
      <c r="E11520" s="985" t="s">
        <v>10273</v>
      </c>
      <c r="F11520" s="3"/>
      <c r="O11520"/>
      <c r="P11520"/>
      <c r="Q11520"/>
      <c r="U11520" s="969"/>
      <c r="V11520" s="38"/>
      <c r="W11520" s="38"/>
    </row>
    <row r="11521" spans="1:23" x14ac:dyDescent="0.35">
      <c r="A11521" s="960">
        <v>73218</v>
      </c>
      <c r="B11521" s="1056">
        <v>1.32</v>
      </c>
      <c r="C11521" s="205" t="s">
        <v>11208</v>
      </c>
      <c r="D11521" s="1"/>
      <c r="E11521" s="985" t="s">
        <v>10273</v>
      </c>
      <c r="F11521" s="3"/>
      <c r="O11521"/>
      <c r="P11521"/>
      <c r="Q11521"/>
      <c r="U11521" s="969"/>
      <c r="V11521" s="38"/>
      <c r="W11521" s="38"/>
    </row>
    <row r="11522" spans="1:23" x14ac:dyDescent="0.35">
      <c r="A11522" s="960">
        <v>73218</v>
      </c>
      <c r="B11522" s="1056">
        <v>1.32</v>
      </c>
      <c r="C11522" s="205" t="s">
        <v>11209</v>
      </c>
      <c r="D11522" s="1"/>
      <c r="E11522" s="985" t="s">
        <v>10273</v>
      </c>
      <c r="F11522" s="3"/>
      <c r="O11522"/>
      <c r="P11522"/>
      <c r="Q11522"/>
      <c r="U11522" s="969"/>
      <c r="V11522" s="38"/>
      <c r="W11522" s="38"/>
    </row>
    <row r="11523" spans="1:23" x14ac:dyDescent="0.35">
      <c r="A11523" s="960">
        <v>73218</v>
      </c>
      <c r="B11523" s="1056">
        <v>1.32</v>
      </c>
      <c r="C11523" s="205" t="s">
        <v>11210</v>
      </c>
      <c r="D11523" s="1"/>
      <c r="E11523" s="985" t="s">
        <v>10273</v>
      </c>
      <c r="F11523" s="3"/>
      <c r="O11523"/>
      <c r="P11523"/>
      <c r="Q11523"/>
      <c r="U11523" s="969"/>
      <c r="V11523" s="38"/>
      <c r="W11523" s="38"/>
    </row>
    <row r="11524" spans="1:23" x14ac:dyDescent="0.35">
      <c r="A11524" s="960">
        <v>73218</v>
      </c>
      <c r="B11524" s="1056">
        <v>1.32</v>
      </c>
      <c r="C11524" s="204" t="s">
        <v>11211</v>
      </c>
      <c r="D11524" s="1"/>
      <c r="E11524" s="985" t="s">
        <v>10273</v>
      </c>
      <c r="F11524" s="3"/>
      <c r="O11524"/>
      <c r="P11524"/>
      <c r="Q11524"/>
      <c r="U11524" s="969"/>
      <c r="V11524" s="38"/>
      <c r="W11524" s="38"/>
    </row>
    <row r="11525" spans="1:23" x14ac:dyDescent="0.35">
      <c r="A11525" s="960">
        <v>73218</v>
      </c>
      <c r="B11525" s="1056">
        <v>1.32</v>
      </c>
      <c r="C11525" s="205" t="s">
        <v>11212</v>
      </c>
      <c r="D11525" s="1"/>
      <c r="E11525" s="985" t="s">
        <v>10273</v>
      </c>
      <c r="F11525" s="3"/>
      <c r="O11525"/>
      <c r="P11525"/>
      <c r="Q11525"/>
      <c r="U11525" s="969"/>
      <c r="V11525" s="38"/>
      <c r="W11525" s="38"/>
    </row>
    <row r="11526" spans="1:23" x14ac:dyDescent="0.35">
      <c r="A11526" s="960">
        <v>73218</v>
      </c>
      <c r="B11526" s="1056">
        <v>1.32</v>
      </c>
      <c r="C11526" s="205" t="s">
        <v>11213</v>
      </c>
      <c r="D11526" s="1"/>
      <c r="E11526" s="985" t="s">
        <v>10273</v>
      </c>
      <c r="F11526" s="3"/>
      <c r="O11526"/>
      <c r="P11526"/>
      <c r="Q11526"/>
      <c r="U11526" s="969"/>
      <c r="V11526" s="38"/>
      <c r="W11526" s="38"/>
    </row>
    <row r="11527" spans="1:23" x14ac:dyDescent="0.35">
      <c r="A11527" s="960">
        <v>73218</v>
      </c>
      <c r="B11527" s="1056">
        <v>1.32</v>
      </c>
      <c r="C11527" s="205" t="s">
        <v>11214</v>
      </c>
      <c r="D11527" s="1"/>
      <c r="E11527" s="985" t="s">
        <v>10273</v>
      </c>
      <c r="F11527" s="3"/>
      <c r="O11527"/>
      <c r="P11527"/>
      <c r="Q11527"/>
      <c r="U11527" s="969"/>
      <c r="V11527" s="38"/>
      <c r="W11527" s="38"/>
    </row>
    <row r="11528" spans="1:23" x14ac:dyDescent="0.35">
      <c r="A11528" s="960">
        <v>73218</v>
      </c>
      <c r="B11528" s="1056">
        <v>1.32</v>
      </c>
      <c r="C11528" s="205" t="s">
        <v>11215</v>
      </c>
      <c r="D11528" s="1"/>
      <c r="E11528" s="985" t="s">
        <v>10273</v>
      </c>
      <c r="F11528" s="3"/>
      <c r="O11528"/>
      <c r="P11528"/>
      <c r="Q11528"/>
      <c r="U11528" s="969"/>
      <c r="V11528" s="38"/>
      <c r="W11528" s="38"/>
    </row>
    <row r="11529" spans="1:23" x14ac:dyDescent="0.35">
      <c r="A11529" s="960">
        <v>73218</v>
      </c>
      <c r="B11529" s="1056">
        <v>1.32</v>
      </c>
      <c r="C11529" s="205" t="s">
        <v>11216</v>
      </c>
      <c r="D11529" s="1"/>
      <c r="E11529" s="985" t="s">
        <v>10273</v>
      </c>
      <c r="F11529" s="3"/>
      <c r="O11529"/>
      <c r="P11529"/>
      <c r="Q11529"/>
      <c r="U11529" s="969"/>
      <c r="V11529" s="38"/>
      <c r="W11529" s="38"/>
    </row>
    <row r="11530" spans="1:23" x14ac:dyDescent="0.35">
      <c r="A11530" s="960">
        <v>73218</v>
      </c>
      <c r="B11530" s="1056">
        <v>1.32</v>
      </c>
      <c r="C11530" s="205" t="s">
        <v>11217</v>
      </c>
      <c r="D11530" s="1"/>
      <c r="E11530" s="985" t="s">
        <v>10273</v>
      </c>
      <c r="F11530" s="3"/>
      <c r="O11530"/>
      <c r="P11530"/>
      <c r="Q11530"/>
      <c r="U11530" s="969"/>
      <c r="V11530" s="38"/>
      <c r="W11530" s="38"/>
    </row>
    <row r="11531" spans="1:23" x14ac:dyDescent="0.35">
      <c r="A11531" s="960">
        <v>73218</v>
      </c>
      <c r="B11531" s="1056">
        <v>1.32</v>
      </c>
      <c r="C11531" s="205" t="s">
        <v>11218</v>
      </c>
      <c r="D11531" s="1"/>
      <c r="E11531" s="985" t="s">
        <v>10273</v>
      </c>
      <c r="F11531" s="3"/>
      <c r="O11531"/>
      <c r="P11531"/>
      <c r="Q11531"/>
      <c r="U11531" s="969"/>
      <c r="V11531" s="38"/>
      <c r="W11531" s="38"/>
    </row>
    <row r="11532" spans="1:23" x14ac:dyDescent="0.35">
      <c r="A11532" s="960">
        <v>73218</v>
      </c>
      <c r="B11532" s="1056">
        <v>1.32</v>
      </c>
      <c r="C11532" s="205" t="s">
        <v>11219</v>
      </c>
      <c r="D11532" s="1"/>
      <c r="E11532" s="985" t="s">
        <v>10273</v>
      </c>
      <c r="F11532" s="3"/>
      <c r="O11532"/>
      <c r="P11532"/>
      <c r="Q11532"/>
      <c r="U11532" s="969"/>
      <c r="V11532" s="38"/>
      <c r="W11532" s="38"/>
    </row>
    <row r="11533" spans="1:23" x14ac:dyDescent="0.35">
      <c r="A11533" s="960">
        <v>73218</v>
      </c>
      <c r="B11533" s="1056">
        <v>1.32</v>
      </c>
      <c r="C11533" s="205" t="s">
        <v>11220</v>
      </c>
      <c r="D11533" s="1"/>
      <c r="E11533" s="985" t="s">
        <v>10273</v>
      </c>
      <c r="F11533" s="3"/>
      <c r="O11533"/>
      <c r="P11533"/>
      <c r="Q11533"/>
      <c r="U11533" s="969"/>
      <c r="V11533" s="38"/>
      <c r="W11533" s="38"/>
    </row>
    <row r="11534" spans="1:23" x14ac:dyDescent="0.35">
      <c r="A11534" s="960">
        <v>73218</v>
      </c>
      <c r="B11534" s="1056">
        <v>1.32</v>
      </c>
      <c r="C11534" s="205" t="s">
        <v>11221</v>
      </c>
      <c r="D11534" s="1"/>
      <c r="E11534" s="985" t="s">
        <v>10273</v>
      </c>
      <c r="F11534" s="3"/>
      <c r="O11534"/>
      <c r="P11534"/>
      <c r="Q11534"/>
      <c r="U11534" s="969"/>
      <c r="V11534" s="38"/>
      <c r="W11534" s="38"/>
    </row>
    <row r="11535" spans="1:23" x14ac:dyDescent="0.35">
      <c r="A11535" s="960">
        <v>73218</v>
      </c>
      <c r="B11535" s="1056">
        <v>1.32</v>
      </c>
      <c r="C11535" s="205" t="s">
        <v>11222</v>
      </c>
      <c r="D11535" s="1"/>
      <c r="E11535" s="985" t="s">
        <v>10273</v>
      </c>
      <c r="F11535" s="3"/>
      <c r="O11535"/>
      <c r="P11535"/>
      <c r="Q11535"/>
      <c r="U11535" s="969"/>
      <c r="V11535" s="38"/>
      <c r="W11535" s="38"/>
    </row>
    <row r="11536" spans="1:23" x14ac:dyDescent="0.35">
      <c r="A11536" s="960">
        <v>73218</v>
      </c>
      <c r="B11536" s="1056">
        <v>1.32</v>
      </c>
      <c r="C11536" s="205" t="s">
        <v>11223</v>
      </c>
      <c r="D11536" s="1"/>
      <c r="E11536" s="985" t="s">
        <v>10273</v>
      </c>
      <c r="F11536" s="3"/>
      <c r="O11536"/>
      <c r="P11536"/>
      <c r="Q11536"/>
      <c r="U11536" s="969"/>
      <c r="V11536" s="38"/>
      <c r="W11536" s="38"/>
    </row>
    <row r="11537" spans="1:23" x14ac:dyDescent="0.35">
      <c r="A11537" s="960">
        <v>73218</v>
      </c>
      <c r="B11537" s="1056">
        <v>1.32</v>
      </c>
      <c r="C11537" s="205" t="s">
        <v>11224</v>
      </c>
      <c r="D11537" s="1"/>
      <c r="E11537" s="985" t="s">
        <v>10273</v>
      </c>
      <c r="F11537" s="3"/>
      <c r="O11537"/>
      <c r="P11537"/>
      <c r="Q11537"/>
      <c r="U11537" s="969"/>
      <c r="V11537" s="38"/>
      <c r="W11537" s="38"/>
    </row>
    <row r="11538" spans="1:23" x14ac:dyDescent="0.35">
      <c r="A11538" s="960">
        <v>73218</v>
      </c>
      <c r="B11538" s="1056">
        <v>1.32</v>
      </c>
      <c r="C11538" s="205" t="s">
        <v>11225</v>
      </c>
      <c r="D11538" s="1115"/>
      <c r="E11538" s="985" t="s">
        <v>10273</v>
      </c>
      <c r="F11538" s="3"/>
      <c r="O11538"/>
      <c r="P11538"/>
      <c r="Q11538"/>
      <c r="U11538" s="969"/>
      <c r="V11538" s="38"/>
      <c r="W11538" s="38"/>
    </row>
    <row r="11539" spans="1:23" x14ac:dyDescent="0.35">
      <c r="A11539" s="960">
        <v>73218</v>
      </c>
      <c r="B11539" s="1056">
        <v>1.32</v>
      </c>
      <c r="C11539" s="205" t="s">
        <v>11226</v>
      </c>
      <c r="D11539" s="1115"/>
      <c r="E11539" s="985" t="s">
        <v>10273</v>
      </c>
      <c r="F11539" s="3"/>
      <c r="O11539"/>
      <c r="P11539"/>
      <c r="Q11539"/>
      <c r="U11539" s="969"/>
      <c r="V11539" s="38"/>
      <c r="W11539" s="38"/>
    </row>
    <row r="11540" spans="1:23" x14ac:dyDescent="0.35">
      <c r="A11540" s="960">
        <v>73218</v>
      </c>
      <c r="B11540" s="1056">
        <v>1.32</v>
      </c>
      <c r="C11540" s="205" t="s">
        <v>11227</v>
      </c>
      <c r="D11540" s="1115"/>
      <c r="E11540" s="985" t="s">
        <v>10273</v>
      </c>
      <c r="F11540" s="3"/>
      <c r="O11540"/>
      <c r="P11540"/>
      <c r="Q11540"/>
      <c r="U11540" s="969"/>
      <c r="V11540" s="38"/>
      <c r="W11540" s="38"/>
    </row>
    <row r="11541" spans="1:23" x14ac:dyDescent="0.35">
      <c r="A11541" s="960">
        <v>73218</v>
      </c>
      <c r="B11541" s="1056">
        <v>1.32</v>
      </c>
      <c r="C11541" s="205" t="s">
        <v>11228</v>
      </c>
      <c r="D11541" s="1115"/>
      <c r="E11541" s="985" t="s">
        <v>10273</v>
      </c>
      <c r="F11541" s="3"/>
      <c r="O11541"/>
      <c r="P11541"/>
      <c r="Q11541"/>
      <c r="U11541" s="969"/>
      <c r="V11541" s="38"/>
      <c r="W11541" s="38"/>
    </row>
    <row r="11542" spans="1:23" x14ac:dyDescent="0.35">
      <c r="A11542" s="960">
        <v>73218</v>
      </c>
      <c r="B11542" s="1056">
        <v>1.32</v>
      </c>
      <c r="C11542" s="205" t="s">
        <v>11229</v>
      </c>
      <c r="D11542" s="1"/>
      <c r="E11542" s="985" t="s">
        <v>10273</v>
      </c>
      <c r="F11542" s="3"/>
      <c r="O11542"/>
      <c r="P11542"/>
      <c r="Q11542"/>
      <c r="U11542" s="969"/>
      <c r="V11542" s="38"/>
      <c r="W11542" s="38"/>
    </row>
    <row r="11543" spans="1:23" x14ac:dyDescent="0.35">
      <c r="A11543" s="960">
        <v>73218</v>
      </c>
      <c r="B11543" s="1056">
        <v>1.32</v>
      </c>
      <c r="C11543" s="205" t="s">
        <v>11230</v>
      </c>
      <c r="D11543" s="1"/>
      <c r="E11543" s="985" t="s">
        <v>10273</v>
      </c>
      <c r="F11543" s="3"/>
      <c r="O11543"/>
      <c r="P11543"/>
      <c r="Q11543"/>
      <c r="U11543" s="969"/>
      <c r="V11543" s="38"/>
      <c r="W11543" s="38"/>
    </row>
    <row r="11544" spans="1:23" x14ac:dyDescent="0.35">
      <c r="A11544" s="960">
        <v>73218</v>
      </c>
      <c r="B11544" s="1056">
        <v>1.32</v>
      </c>
      <c r="C11544" s="205" t="s">
        <v>11231</v>
      </c>
      <c r="D11544" s="1"/>
      <c r="E11544" s="985" t="s">
        <v>10273</v>
      </c>
      <c r="F11544" s="3"/>
      <c r="O11544"/>
      <c r="P11544"/>
      <c r="Q11544"/>
      <c r="U11544" s="969"/>
      <c r="V11544" s="38"/>
      <c r="W11544" s="38"/>
    </row>
    <row r="11545" spans="1:23" x14ac:dyDescent="0.35">
      <c r="A11545" s="960">
        <v>73218</v>
      </c>
      <c r="B11545" s="1056">
        <v>1.32</v>
      </c>
      <c r="C11545" s="205" t="s">
        <v>11232</v>
      </c>
      <c r="D11545" s="1"/>
      <c r="E11545" s="985" t="s">
        <v>10273</v>
      </c>
      <c r="F11545" s="3"/>
      <c r="O11545"/>
      <c r="P11545"/>
      <c r="Q11545"/>
      <c r="U11545" s="969"/>
      <c r="V11545" s="38"/>
      <c r="W11545" s="38"/>
    </row>
    <row r="11546" spans="1:23" x14ac:dyDescent="0.35">
      <c r="A11546" s="960">
        <v>73218</v>
      </c>
      <c r="B11546" s="1056">
        <v>1.32</v>
      </c>
      <c r="C11546" s="205" t="s">
        <v>11233</v>
      </c>
      <c r="D11546" s="1"/>
      <c r="E11546" s="985" t="s">
        <v>10273</v>
      </c>
      <c r="F11546" s="3"/>
      <c r="O11546"/>
      <c r="P11546"/>
      <c r="Q11546"/>
      <c r="U11546" s="969"/>
      <c r="V11546" s="38"/>
      <c r="W11546" s="38"/>
    </row>
    <row r="11547" spans="1:23" x14ac:dyDescent="0.35">
      <c r="A11547" s="960">
        <v>73218</v>
      </c>
      <c r="B11547" s="1056">
        <v>1.32</v>
      </c>
      <c r="C11547" s="205" t="s">
        <v>11234</v>
      </c>
      <c r="D11547" s="1"/>
      <c r="E11547" s="985" t="s">
        <v>10273</v>
      </c>
      <c r="F11547" s="3"/>
      <c r="O11547"/>
      <c r="P11547"/>
      <c r="Q11547"/>
      <c r="U11547" s="969"/>
      <c r="V11547" s="38"/>
      <c r="W11547" s="38"/>
    </row>
    <row r="11548" spans="1:23" x14ac:dyDescent="0.35">
      <c r="A11548" s="960">
        <v>73218</v>
      </c>
      <c r="B11548" s="1056">
        <v>1.32</v>
      </c>
      <c r="C11548" s="205" t="s">
        <v>11235</v>
      </c>
      <c r="D11548" s="1"/>
      <c r="E11548" s="985" t="s">
        <v>10273</v>
      </c>
      <c r="F11548" s="3"/>
      <c r="O11548"/>
      <c r="P11548"/>
      <c r="Q11548"/>
      <c r="U11548" s="969"/>
      <c r="V11548" s="38"/>
      <c r="W11548" s="38"/>
    </row>
    <row r="11549" spans="1:23" x14ac:dyDescent="0.35">
      <c r="A11549" s="960">
        <v>73218</v>
      </c>
      <c r="B11549" s="1056">
        <v>1.32</v>
      </c>
      <c r="C11549" s="205" t="s">
        <v>11236</v>
      </c>
      <c r="D11549" s="1"/>
      <c r="E11549" s="985" t="s">
        <v>10273</v>
      </c>
      <c r="F11549" s="3"/>
      <c r="O11549"/>
      <c r="P11549"/>
      <c r="Q11549"/>
      <c r="U11549" s="969"/>
      <c r="V11549" s="38"/>
      <c r="W11549" s="38"/>
    </row>
    <row r="11550" spans="1:23" x14ac:dyDescent="0.35">
      <c r="A11550" s="960">
        <v>73218</v>
      </c>
      <c r="B11550" s="1056">
        <v>1.32</v>
      </c>
      <c r="C11550" s="205" t="s">
        <v>7782</v>
      </c>
      <c r="D11550" s="1"/>
      <c r="E11550" s="985" t="s">
        <v>10273</v>
      </c>
      <c r="F11550" s="3"/>
      <c r="O11550"/>
      <c r="P11550"/>
      <c r="Q11550"/>
      <c r="U11550" s="969"/>
      <c r="V11550" s="38"/>
      <c r="W11550" s="38"/>
    </row>
    <row r="11551" spans="1:23" x14ac:dyDescent="0.35">
      <c r="A11551" s="960">
        <v>73218</v>
      </c>
      <c r="B11551" s="1056">
        <v>1.32</v>
      </c>
      <c r="C11551" s="205" t="s">
        <v>2506</v>
      </c>
      <c r="D11551" s="1"/>
      <c r="E11551" s="985" t="s">
        <v>10273</v>
      </c>
      <c r="F11551" s="3"/>
      <c r="O11551"/>
      <c r="P11551"/>
      <c r="Q11551"/>
      <c r="U11551" s="969"/>
      <c r="V11551" s="38"/>
      <c r="W11551" s="38"/>
    </row>
    <row r="11552" spans="1:23" x14ac:dyDescent="0.35">
      <c r="A11552" s="960">
        <v>73218</v>
      </c>
      <c r="B11552" s="1056">
        <v>1.32</v>
      </c>
      <c r="C11552" s="205" t="s">
        <v>11237</v>
      </c>
      <c r="D11552" s="1"/>
      <c r="E11552" s="985" t="s">
        <v>10273</v>
      </c>
      <c r="F11552" s="3"/>
      <c r="O11552"/>
      <c r="P11552"/>
      <c r="Q11552"/>
      <c r="U11552" s="969"/>
      <c r="V11552" s="38"/>
      <c r="W11552" s="38"/>
    </row>
    <row r="11553" spans="1:23" x14ac:dyDescent="0.35">
      <c r="A11553" s="960">
        <v>73218</v>
      </c>
      <c r="B11553" s="1056">
        <v>1.32</v>
      </c>
      <c r="C11553" s="205" t="s">
        <v>11238</v>
      </c>
      <c r="D11553" s="1"/>
      <c r="E11553" s="985" t="s">
        <v>10273</v>
      </c>
      <c r="F11553" s="3"/>
      <c r="O11553"/>
      <c r="P11553"/>
      <c r="Q11553"/>
      <c r="U11553" s="969"/>
      <c r="V11553" s="38"/>
      <c r="W11553" s="38"/>
    </row>
    <row r="11554" spans="1:23" x14ac:dyDescent="0.35">
      <c r="A11554" s="960">
        <v>73218</v>
      </c>
      <c r="B11554" s="1056">
        <v>1.32</v>
      </c>
      <c r="C11554" s="205" t="s">
        <v>11239</v>
      </c>
      <c r="D11554" s="1"/>
      <c r="E11554" s="985" t="s">
        <v>10273</v>
      </c>
      <c r="F11554" s="3"/>
      <c r="O11554"/>
      <c r="P11554"/>
      <c r="Q11554"/>
      <c r="U11554" s="969"/>
      <c r="V11554" s="38"/>
      <c r="W11554" s="38"/>
    </row>
    <row r="11555" spans="1:23" x14ac:dyDescent="0.35">
      <c r="A11555" s="960">
        <v>73218</v>
      </c>
      <c r="B11555" s="1056">
        <v>1.32</v>
      </c>
      <c r="C11555" s="960" t="s">
        <v>11240</v>
      </c>
      <c r="D11555" s="1"/>
      <c r="E11555" s="985" t="s">
        <v>10273</v>
      </c>
      <c r="F11555" s="3"/>
      <c r="O11555"/>
      <c r="P11555"/>
      <c r="Q11555"/>
      <c r="U11555" s="969"/>
      <c r="V11555" s="38"/>
      <c r="W11555" s="38"/>
    </row>
    <row r="11556" spans="1:23" x14ac:dyDescent="0.35">
      <c r="A11556" s="960">
        <v>73219</v>
      </c>
      <c r="B11556" s="1056">
        <v>1.58</v>
      </c>
      <c r="C11556" s="204" t="s">
        <v>11867</v>
      </c>
      <c r="D11556" s="1"/>
      <c r="E11556" s="985" t="s">
        <v>10273</v>
      </c>
      <c r="F11556" s="3"/>
      <c r="O11556"/>
      <c r="P11556"/>
      <c r="Q11556"/>
      <c r="U11556" s="969"/>
      <c r="V11556" s="38"/>
      <c r="W11556" s="38"/>
    </row>
    <row r="11557" spans="1:23" x14ac:dyDescent="0.35">
      <c r="A11557" s="960">
        <v>73220</v>
      </c>
      <c r="B11557" s="1056">
        <v>2.1</v>
      </c>
      <c r="C11557" s="205" t="s">
        <v>10272</v>
      </c>
      <c r="D11557" s="1"/>
      <c r="E11557" s="985" t="s">
        <v>10273</v>
      </c>
      <c r="F11557" s="3"/>
      <c r="O11557"/>
      <c r="P11557"/>
      <c r="Q11557"/>
      <c r="U11557" s="969"/>
      <c r="V11557" s="38"/>
      <c r="W11557" s="38"/>
    </row>
    <row r="11558" spans="1:23" x14ac:dyDescent="0.35">
      <c r="A11558" s="960">
        <v>73220</v>
      </c>
      <c r="B11558" s="1056">
        <v>2.1</v>
      </c>
      <c r="C11558" s="204" t="s">
        <v>11952</v>
      </c>
      <c r="D11558" s="1"/>
      <c r="E11558" s="985" t="s">
        <v>10273</v>
      </c>
      <c r="F11558" s="3"/>
      <c r="O11558"/>
      <c r="P11558"/>
      <c r="Q11558"/>
      <c r="U11558" s="969"/>
      <c r="V11558" s="38"/>
      <c r="W11558" s="38"/>
    </row>
    <row r="11559" spans="1:23" x14ac:dyDescent="0.35">
      <c r="A11559" s="960">
        <v>73220</v>
      </c>
      <c r="B11559" s="1056">
        <v>2.1</v>
      </c>
      <c r="C11559" s="204" t="s">
        <v>11953</v>
      </c>
      <c r="D11559" s="1"/>
      <c r="E11559" s="985" t="s">
        <v>10273</v>
      </c>
      <c r="F11559" s="3"/>
      <c r="O11559"/>
      <c r="P11559"/>
      <c r="Q11559"/>
      <c r="U11559" s="969"/>
      <c r="V11559" s="38"/>
      <c r="W11559" s="38"/>
    </row>
    <row r="11560" spans="1:23" x14ac:dyDescent="0.35">
      <c r="A11560" s="960">
        <v>73220</v>
      </c>
      <c r="B11560" s="1056">
        <v>2.1</v>
      </c>
      <c r="C11560" s="205" t="s">
        <v>11954</v>
      </c>
      <c r="D11560" s="1109"/>
      <c r="E11560" s="985" t="s">
        <v>10273</v>
      </c>
      <c r="F11560" s="3"/>
      <c r="O11560"/>
      <c r="P11560"/>
      <c r="Q11560"/>
      <c r="U11560" s="969"/>
      <c r="V11560" s="38"/>
      <c r="W11560" s="38"/>
    </row>
    <row r="11561" spans="1:23" x14ac:dyDescent="0.35">
      <c r="A11561" s="960">
        <v>73220</v>
      </c>
      <c r="B11561" s="1056">
        <v>2.1</v>
      </c>
      <c r="C11561" s="205" t="s">
        <v>11955</v>
      </c>
      <c r="D11561" s="1109"/>
      <c r="E11561" s="985" t="s">
        <v>10273</v>
      </c>
      <c r="F11561" s="3"/>
      <c r="O11561"/>
      <c r="P11561"/>
      <c r="Q11561"/>
      <c r="U11561" s="969"/>
      <c r="V11561" s="38"/>
      <c r="W11561" s="38"/>
    </row>
    <row r="11562" spans="1:23" x14ac:dyDescent="0.35">
      <c r="A11562" s="960">
        <v>73220</v>
      </c>
      <c r="B11562" s="1056">
        <v>2.1</v>
      </c>
      <c r="C11562" s="205" t="s">
        <v>11956</v>
      </c>
      <c r="D11562" s="1"/>
      <c r="E11562" s="985" t="s">
        <v>10273</v>
      </c>
      <c r="F11562" s="3"/>
      <c r="O11562"/>
      <c r="P11562"/>
      <c r="Q11562"/>
      <c r="U11562" s="969"/>
      <c r="V11562" s="38"/>
      <c r="W11562" s="38"/>
    </row>
    <row r="11563" spans="1:23" x14ac:dyDescent="0.35">
      <c r="A11563" s="960">
        <v>73220</v>
      </c>
      <c r="B11563" s="1056">
        <v>2.1</v>
      </c>
      <c r="C11563" s="205" t="s">
        <v>11957</v>
      </c>
      <c r="D11563" s="1"/>
      <c r="E11563" s="985" t="s">
        <v>10273</v>
      </c>
      <c r="F11563" s="3"/>
      <c r="O11563"/>
      <c r="P11563"/>
      <c r="Q11563"/>
      <c r="U11563" s="969"/>
      <c r="V11563" s="38"/>
      <c r="W11563" s="38"/>
    </row>
    <row r="11564" spans="1:23" x14ac:dyDescent="0.35">
      <c r="A11564" s="960">
        <v>73220</v>
      </c>
      <c r="B11564" s="1056">
        <v>2.1</v>
      </c>
      <c r="C11564" s="205" t="s">
        <v>11958</v>
      </c>
      <c r="D11564" s="1"/>
      <c r="E11564" s="985" t="s">
        <v>10273</v>
      </c>
      <c r="F11564" s="3"/>
      <c r="O11564"/>
      <c r="P11564"/>
      <c r="Q11564"/>
      <c r="U11564" s="969"/>
      <c r="V11564" s="38"/>
      <c r="W11564" s="38"/>
    </row>
    <row r="11565" spans="1:23" x14ac:dyDescent="0.35">
      <c r="A11565" s="960">
        <v>73221</v>
      </c>
      <c r="B11565" s="1056">
        <v>1.32</v>
      </c>
      <c r="C11565" s="205" t="s">
        <v>11241</v>
      </c>
      <c r="D11565" s="1"/>
      <c r="E11565" s="985" t="s">
        <v>10273</v>
      </c>
      <c r="F11565" s="3"/>
      <c r="O11565"/>
      <c r="P11565"/>
      <c r="Q11565"/>
      <c r="U11565" s="969"/>
      <c r="V11565" s="38"/>
      <c r="W11565" s="38"/>
    </row>
    <row r="11566" spans="1:23" x14ac:dyDescent="0.35">
      <c r="A11566" s="960">
        <v>73221</v>
      </c>
      <c r="B11566" s="1056">
        <v>1.32</v>
      </c>
      <c r="C11566" s="205" t="s">
        <v>11242</v>
      </c>
      <c r="D11566" s="1"/>
      <c r="E11566" s="985" t="s">
        <v>10273</v>
      </c>
      <c r="F11566" s="3"/>
      <c r="O11566"/>
      <c r="P11566"/>
      <c r="Q11566"/>
      <c r="U11566" s="969"/>
      <c r="V11566" s="38"/>
      <c r="W11566" s="38"/>
    </row>
    <row r="11567" spans="1:23" x14ac:dyDescent="0.35">
      <c r="A11567" s="960">
        <v>73221</v>
      </c>
      <c r="B11567" s="1056">
        <v>1.32</v>
      </c>
      <c r="C11567" s="205" t="s">
        <v>11243</v>
      </c>
      <c r="D11567" s="1"/>
      <c r="E11567" s="985" t="s">
        <v>10273</v>
      </c>
      <c r="F11567" s="3"/>
      <c r="O11567"/>
      <c r="P11567"/>
      <c r="Q11567"/>
      <c r="U11567" s="969"/>
      <c r="V11567" s="38"/>
      <c r="W11567" s="38"/>
    </row>
    <row r="11568" spans="1:23" x14ac:dyDescent="0.35">
      <c r="A11568" s="960">
        <v>73221</v>
      </c>
      <c r="B11568" s="1056">
        <v>1.32</v>
      </c>
      <c r="C11568" s="205" t="s">
        <v>11244</v>
      </c>
      <c r="D11568" s="38"/>
      <c r="E11568" s="985" t="s">
        <v>10273</v>
      </c>
      <c r="F11568" s="3"/>
      <c r="O11568"/>
      <c r="P11568"/>
      <c r="Q11568"/>
      <c r="U11568" s="969"/>
      <c r="V11568" s="38"/>
      <c r="W11568" s="38"/>
    </row>
    <row r="11569" spans="1:23" x14ac:dyDescent="0.35">
      <c r="A11569" s="960">
        <v>73221</v>
      </c>
      <c r="B11569" s="1056">
        <v>1.32</v>
      </c>
      <c r="C11569" s="204" t="s">
        <v>11245</v>
      </c>
      <c r="D11569" s="1"/>
      <c r="E11569" s="985" t="s">
        <v>10273</v>
      </c>
      <c r="F11569" s="3"/>
      <c r="O11569"/>
      <c r="P11569"/>
      <c r="Q11569"/>
      <c r="U11569" s="969"/>
      <c r="V11569" s="38"/>
      <c r="W11569" s="38"/>
    </row>
    <row r="11570" spans="1:23" x14ac:dyDescent="0.35">
      <c r="A11570" s="960">
        <v>73221</v>
      </c>
      <c r="B11570" s="1056">
        <v>1.32</v>
      </c>
      <c r="C11570" s="960" t="s">
        <v>11246</v>
      </c>
      <c r="D11570" s="1"/>
      <c r="E11570" s="985" t="s">
        <v>10273</v>
      </c>
      <c r="F11570" s="3"/>
      <c r="O11570"/>
      <c r="P11570"/>
      <c r="Q11570"/>
      <c r="U11570" s="969"/>
      <c r="V11570" s="38"/>
      <c r="W11570" s="38"/>
    </row>
    <row r="11571" spans="1:23" x14ac:dyDescent="0.35">
      <c r="A11571" s="960">
        <v>73221</v>
      </c>
      <c r="B11571" s="1056">
        <v>1.32</v>
      </c>
      <c r="C11571" s="205" t="s">
        <v>11247</v>
      </c>
      <c r="D11571" s="1"/>
      <c r="E11571" s="985" t="s">
        <v>10273</v>
      </c>
      <c r="F11571" s="3"/>
      <c r="O11571"/>
      <c r="P11571"/>
      <c r="Q11571"/>
      <c r="U11571" s="969"/>
      <c r="V11571" s="38"/>
      <c r="W11571" s="38"/>
    </row>
    <row r="11572" spans="1:23" x14ac:dyDescent="0.35">
      <c r="A11572" s="960">
        <v>73221</v>
      </c>
      <c r="B11572" s="1056">
        <v>1.32</v>
      </c>
      <c r="C11572" s="205" t="s">
        <v>11248</v>
      </c>
      <c r="D11572" s="1"/>
      <c r="E11572" s="985" t="s">
        <v>10273</v>
      </c>
      <c r="F11572" s="3"/>
      <c r="O11572"/>
      <c r="P11572"/>
      <c r="Q11572"/>
      <c r="U11572" s="969"/>
      <c r="V11572" s="38"/>
      <c r="W11572" s="38"/>
    </row>
    <row r="11573" spans="1:23" x14ac:dyDescent="0.35">
      <c r="A11573" s="960">
        <v>73221</v>
      </c>
      <c r="B11573" s="1056">
        <v>1.32</v>
      </c>
      <c r="C11573" s="205" t="s">
        <v>11249</v>
      </c>
      <c r="D11573" s="1"/>
      <c r="E11573" s="985" t="s">
        <v>10273</v>
      </c>
      <c r="F11573" s="3"/>
      <c r="O11573"/>
      <c r="P11573"/>
      <c r="Q11573"/>
      <c r="U11573" s="969"/>
      <c r="V11573" s="38"/>
      <c r="W11573" s="38"/>
    </row>
    <row r="11574" spans="1:23" x14ac:dyDescent="0.35">
      <c r="A11574" s="960">
        <v>73221</v>
      </c>
      <c r="B11574" s="1056">
        <v>1.32</v>
      </c>
      <c r="C11574" s="205" t="s">
        <v>11250</v>
      </c>
      <c r="D11574" s="1"/>
      <c r="E11574" s="985" t="s">
        <v>10273</v>
      </c>
      <c r="F11574" s="3"/>
      <c r="O11574"/>
      <c r="P11574"/>
      <c r="Q11574"/>
      <c r="U11574" s="969"/>
      <c r="V11574" s="38"/>
      <c r="W11574" s="38"/>
    </row>
    <row r="11575" spans="1:23" x14ac:dyDescent="0.35">
      <c r="A11575" s="960">
        <v>73221</v>
      </c>
      <c r="B11575" s="1056">
        <v>1.32</v>
      </c>
      <c r="C11575" s="205" t="s">
        <v>11251</v>
      </c>
      <c r="D11575" s="1"/>
      <c r="E11575" s="985" t="s">
        <v>10273</v>
      </c>
      <c r="F11575" s="3"/>
      <c r="O11575"/>
      <c r="P11575"/>
      <c r="Q11575"/>
      <c r="U11575" s="969"/>
      <c r="V11575" s="38"/>
      <c r="W11575" s="38"/>
    </row>
    <row r="11576" spans="1:23" x14ac:dyDescent="0.35">
      <c r="A11576" s="960">
        <v>73221</v>
      </c>
      <c r="B11576" s="1056">
        <v>1.32</v>
      </c>
      <c r="C11576" s="205" t="s">
        <v>11252</v>
      </c>
      <c r="D11576" s="1"/>
      <c r="E11576" s="985" t="s">
        <v>10273</v>
      </c>
      <c r="F11576" s="3"/>
      <c r="O11576"/>
      <c r="P11576"/>
      <c r="Q11576"/>
      <c r="U11576" s="969"/>
      <c r="V11576" s="38"/>
      <c r="W11576" s="38"/>
    </row>
    <row r="11577" spans="1:23" x14ac:dyDescent="0.35">
      <c r="A11577" s="960">
        <v>73221</v>
      </c>
      <c r="B11577" s="1056">
        <v>1.32</v>
      </c>
      <c r="C11577" s="205" t="s">
        <v>11253</v>
      </c>
      <c r="D11577" s="1"/>
      <c r="E11577" s="985" t="s">
        <v>10273</v>
      </c>
      <c r="F11577" s="3"/>
      <c r="O11577"/>
      <c r="P11577"/>
      <c r="Q11577"/>
      <c r="U11577" s="969"/>
      <c r="V11577" s="38"/>
      <c r="W11577" s="38"/>
    </row>
    <row r="11578" spans="1:23" x14ac:dyDescent="0.35">
      <c r="A11578" s="960">
        <v>73221</v>
      </c>
      <c r="B11578" s="1056">
        <v>1.32</v>
      </c>
      <c r="C11578" s="205" t="s">
        <v>11254</v>
      </c>
      <c r="D11578" s="1"/>
      <c r="E11578" s="985" t="s">
        <v>10273</v>
      </c>
      <c r="F11578" s="3"/>
      <c r="O11578"/>
      <c r="P11578"/>
      <c r="Q11578"/>
      <c r="U11578" s="969"/>
      <c r="V11578" s="38"/>
      <c r="W11578" s="38"/>
    </row>
    <row r="11579" spans="1:23" x14ac:dyDescent="0.35">
      <c r="A11579" s="960">
        <v>73221</v>
      </c>
      <c r="B11579" s="1056">
        <v>1.32</v>
      </c>
      <c r="C11579" s="205" t="s">
        <v>11255</v>
      </c>
      <c r="D11579" s="1"/>
      <c r="E11579" s="985" t="s">
        <v>10273</v>
      </c>
      <c r="F11579" s="3"/>
      <c r="O11579"/>
      <c r="P11579"/>
      <c r="Q11579"/>
      <c r="U11579" s="969"/>
      <c r="V11579" s="38"/>
      <c r="W11579" s="38"/>
    </row>
    <row r="11580" spans="1:23" x14ac:dyDescent="0.35">
      <c r="A11580" s="960">
        <v>73221</v>
      </c>
      <c r="B11580" s="1056">
        <v>1.32</v>
      </c>
      <c r="C11580" s="205" t="s">
        <v>11256</v>
      </c>
      <c r="D11580" s="1"/>
      <c r="E11580" s="985" t="s">
        <v>10273</v>
      </c>
      <c r="F11580" s="3"/>
      <c r="O11580"/>
      <c r="P11580"/>
      <c r="Q11580"/>
      <c r="U11580" s="969"/>
      <c r="V11580" s="38"/>
      <c r="W11580" s="38"/>
    </row>
    <row r="11581" spans="1:23" x14ac:dyDescent="0.35">
      <c r="A11581" s="960">
        <v>73221</v>
      </c>
      <c r="B11581" s="1056">
        <v>1.32</v>
      </c>
      <c r="C11581" s="204" t="s">
        <v>11256</v>
      </c>
      <c r="D11581" s="1"/>
      <c r="E11581" s="985" t="s">
        <v>10273</v>
      </c>
      <c r="F11581" s="3"/>
      <c r="O11581"/>
      <c r="P11581"/>
      <c r="Q11581"/>
      <c r="U11581" s="969"/>
      <c r="V11581" s="38"/>
      <c r="W11581" s="38"/>
    </row>
    <row r="11582" spans="1:23" x14ac:dyDescent="0.35">
      <c r="A11582" s="960">
        <v>73221</v>
      </c>
      <c r="B11582" s="1056">
        <v>1.32</v>
      </c>
      <c r="C11582" s="205" t="s">
        <v>11257</v>
      </c>
      <c r="D11582" s="1"/>
      <c r="E11582" s="985" t="s">
        <v>10273</v>
      </c>
      <c r="F11582" s="3"/>
      <c r="O11582"/>
      <c r="P11582"/>
      <c r="Q11582"/>
      <c r="U11582" s="969"/>
      <c r="V11582" s="38"/>
      <c r="W11582" s="38"/>
    </row>
    <row r="11583" spans="1:23" x14ac:dyDescent="0.35">
      <c r="A11583" s="960">
        <v>73221</v>
      </c>
      <c r="B11583" s="1056">
        <v>1.32</v>
      </c>
      <c r="C11583" s="205" t="s">
        <v>11258</v>
      </c>
      <c r="D11583" s="1"/>
      <c r="E11583" s="985" t="s">
        <v>10273</v>
      </c>
      <c r="F11583" s="3"/>
      <c r="O11583"/>
      <c r="P11583"/>
      <c r="Q11583"/>
      <c r="U11583" s="969"/>
      <c r="V11583" s="38"/>
      <c r="W11583" s="38"/>
    </row>
    <row r="11584" spans="1:23" x14ac:dyDescent="0.35">
      <c r="A11584" s="960">
        <v>73221</v>
      </c>
      <c r="B11584" s="1056">
        <v>1.32</v>
      </c>
      <c r="C11584" s="205" t="s">
        <v>11259</v>
      </c>
      <c r="D11584" s="1"/>
      <c r="E11584" s="985" t="s">
        <v>10273</v>
      </c>
      <c r="F11584" s="3"/>
      <c r="O11584"/>
      <c r="P11584"/>
      <c r="Q11584"/>
      <c r="U11584" s="969"/>
      <c r="V11584" s="38"/>
      <c r="W11584" s="38"/>
    </row>
    <row r="11585" spans="1:23" x14ac:dyDescent="0.35">
      <c r="A11585" s="960">
        <v>73221</v>
      </c>
      <c r="B11585" s="1056">
        <v>1.32</v>
      </c>
      <c r="C11585" s="205" t="s">
        <v>11260</v>
      </c>
      <c r="D11585" s="1"/>
      <c r="E11585" s="985" t="s">
        <v>10273</v>
      </c>
      <c r="F11585" s="3"/>
      <c r="O11585"/>
      <c r="P11585"/>
      <c r="Q11585"/>
      <c r="U11585" s="969"/>
      <c r="V11585" s="38"/>
      <c r="W11585" s="38"/>
    </row>
    <row r="11586" spans="1:23" x14ac:dyDescent="0.35">
      <c r="A11586" s="960">
        <v>73221</v>
      </c>
      <c r="B11586" s="1056">
        <v>1.32</v>
      </c>
      <c r="C11586" s="204" t="s">
        <v>11261</v>
      </c>
      <c r="D11586" s="38"/>
      <c r="E11586" s="985" t="s">
        <v>10273</v>
      </c>
      <c r="F11586" s="3"/>
      <c r="O11586"/>
      <c r="P11586"/>
      <c r="Q11586"/>
      <c r="U11586" s="969"/>
      <c r="V11586" s="38"/>
      <c r="W11586" s="38"/>
    </row>
    <row r="11587" spans="1:23" x14ac:dyDescent="0.35">
      <c r="A11587" s="960">
        <v>73221</v>
      </c>
      <c r="B11587" s="1056">
        <v>1.32</v>
      </c>
      <c r="C11587" s="205" t="s">
        <v>11262</v>
      </c>
      <c r="E11587" s="985" t="s">
        <v>10273</v>
      </c>
      <c r="F11587" s="3"/>
      <c r="O11587"/>
      <c r="P11587"/>
      <c r="Q11587"/>
      <c r="U11587" s="969"/>
      <c r="V11587" s="38"/>
      <c r="W11587" s="38"/>
    </row>
    <row r="11588" spans="1:23" x14ac:dyDescent="0.35">
      <c r="A11588" s="960">
        <v>73221</v>
      </c>
      <c r="B11588" s="1056">
        <v>1.32</v>
      </c>
      <c r="C11588" s="205" t="s">
        <v>11263</v>
      </c>
      <c r="E11588" s="985" t="s">
        <v>10273</v>
      </c>
      <c r="F11588" s="3"/>
      <c r="O11588"/>
      <c r="P11588"/>
      <c r="Q11588"/>
      <c r="U11588" s="969"/>
      <c r="V11588" s="38"/>
      <c r="W11588" s="38"/>
    </row>
    <row r="11589" spans="1:23" x14ac:dyDescent="0.35">
      <c r="A11589" s="960">
        <v>73221</v>
      </c>
      <c r="B11589" s="1056">
        <v>1.32</v>
      </c>
      <c r="C11589" s="205" t="s">
        <v>11264</v>
      </c>
      <c r="D11589" s="1"/>
      <c r="E11589" s="985" t="s">
        <v>10273</v>
      </c>
      <c r="F11589" s="3"/>
      <c r="O11589"/>
      <c r="P11589"/>
      <c r="Q11589"/>
      <c r="U11589" s="969"/>
      <c r="V11589" s="38"/>
      <c r="W11589" s="38"/>
    </row>
    <row r="11590" spans="1:23" x14ac:dyDescent="0.35">
      <c r="A11590" s="960">
        <v>73221</v>
      </c>
      <c r="B11590" s="1056">
        <v>1.32</v>
      </c>
      <c r="C11590" s="205" t="s">
        <v>11265</v>
      </c>
      <c r="D11590" s="1"/>
      <c r="E11590" s="985" t="s">
        <v>10273</v>
      </c>
      <c r="F11590" s="3"/>
      <c r="O11590"/>
      <c r="P11590"/>
      <c r="Q11590"/>
      <c r="U11590" s="969"/>
      <c r="V11590" s="38"/>
      <c r="W11590" s="38"/>
    </row>
    <row r="11591" spans="1:23" x14ac:dyDescent="0.35">
      <c r="A11591" s="960">
        <v>73221</v>
      </c>
      <c r="B11591" s="1056">
        <v>1.32</v>
      </c>
      <c r="C11591" s="204" t="s">
        <v>11266</v>
      </c>
      <c r="D11591" s="1"/>
      <c r="E11591" s="985" t="s">
        <v>10273</v>
      </c>
      <c r="F11591" s="3"/>
      <c r="O11591"/>
      <c r="P11591"/>
      <c r="Q11591"/>
      <c r="U11591" s="969"/>
      <c r="V11591" s="38"/>
      <c r="W11591" s="38"/>
    </row>
    <row r="11592" spans="1:23" x14ac:dyDescent="0.35">
      <c r="A11592" s="960">
        <v>73221</v>
      </c>
      <c r="B11592" s="1056">
        <v>1.32</v>
      </c>
      <c r="C11592" s="205" t="s">
        <v>11267</v>
      </c>
      <c r="D11592" s="1"/>
      <c r="E11592" s="985" t="s">
        <v>10273</v>
      </c>
      <c r="F11592" s="3"/>
      <c r="O11592"/>
      <c r="P11592"/>
      <c r="Q11592"/>
      <c r="U11592" s="969"/>
      <c r="V11592" s="38"/>
      <c r="W11592" s="38"/>
    </row>
    <row r="11593" spans="1:23" x14ac:dyDescent="0.35">
      <c r="A11593" s="960">
        <v>73221</v>
      </c>
      <c r="B11593" s="1056">
        <v>1.32</v>
      </c>
      <c r="C11593" s="205" t="s">
        <v>11268</v>
      </c>
      <c r="D11593" s="1"/>
      <c r="E11593" s="985" t="s">
        <v>10273</v>
      </c>
      <c r="F11593" s="3"/>
      <c r="O11593"/>
      <c r="P11593"/>
      <c r="Q11593"/>
      <c r="U11593" s="969"/>
      <c r="V11593" s="38"/>
      <c r="W11593" s="38"/>
    </row>
    <row r="11594" spans="1:23" x14ac:dyDescent="0.35">
      <c r="A11594" s="960">
        <v>73221</v>
      </c>
      <c r="B11594" s="1056">
        <v>1.32</v>
      </c>
      <c r="C11594" s="960" t="s">
        <v>11269</v>
      </c>
      <c r="D11594" s="1"/>
      <c r="E11594" s="985" t="s">
        <v>10273</v>
      </c>
      <c r="F11594" s="3"/>
      <c r="O11594"/>
      <c r="P11594"/>
      <c r="Q11594"/>
      <c r="U11594" s="969"/>
      <c r="V11594" s="38"/>
      <c r="W11594" s="38"/>
    </row>
    <row r="11595" spans="1:23" x14ac:dyDescent="0.35">
      <c r="A11595" s="960">
        <v>73221</v>
      </c>
      <c r="B11595" s="1056">
        <v>1.32</v>
      </c>
      <c r="C11595" s="205" t="s">
        <v>11270</v>
      </c>
      <c r="D11595" s="1"/>
      <c r="E11595" s="985" t="s">
        <v>10273</v>
      </c>
      <c r="F11595" s="3"/>
      <c r="O11595"/>
      <c r="P11595"/>
      <c r="Q11595"/>
      <c r="U11595" s="969"/>
      <c r="V11595" s="38"/>
      <c r="W11595" s="38"/>
    </row>
    <row r="11596" spans="1:23" x14ac:dyDescent="0.35">
      <c r="A11596" s="960">
        <v>73221</v>
      </c>
      <c r="B11596" s="1056">
        <v>1.32</v>
      </c>
      <c r="C11596" s="205" t="s">
        <v>11271</v>
      </c>
      <c r="D11596" s="1"/>
      <c r="E11596" s="985" t="s">
        <v>10273</v>
      </c>
      <c r="F11596" s="3"/>
      <c r="O11596"/>
      <c r="P11596"/>
      <c r="Q11596"/>
      <c r="U11596" s="969"/>
      <c r="V11596" s="38"/>
      <c r="W11596" s="38"/>
    </row>
    <row r="11597" spans="1:23" x14ac:dyDescent="0.35">
      <c r="A11597" s="960">
        <v>73221</v>
      </c>
      <c r="B11597" s="1056">
        <v>1.32</v>
      </c>
      <c r="C11597" s="960" t="s">
        <v>11272</v>
      </c>
      <c r="D11597" s="1"/>
      <c r="E11597" s="985" t="s">
        <v>10273</v>
      </c>
      <c r="F11597" s="3"/>
      <c r="O11597"/>
      <c r="P11597"/>
      <c r="Q11597"/>
      <c r="U11597" s="969"/>
      <c r="V11597" s="38"/>
      <c r="W11597" s="38"/>
    </row>
    <row r="11598" spans="1:23" x14ac:dyDescent="0.35">
      <c r="A11598" s="960">
        <v>73221</v>
      </c>
      <c r="B11598" s="1056">
        <v>1.32</v>
      </c>
      <c r="C11598" s="205" t="s">
        <v>11273</v>
      </c>
      <c r="D11598" s="1109"/>
      <c r="E11598" s="985" t="s">
        <v>10273</v>
      </c>
      <c r="F11598" s="3"/>
      <c r="O11598"/>
      <c r="P11598"/>
      <c r="Q11598"/>
      <c r="U11598" s="969"/>
      <c r="V11598" s="38"/>
      <c r="W11598" s="38"/>
    </row>
    <row r="11599" spans="1:23" x14ac:dyDescent="0.35">
      <c r="A11599" s="960">
        <v>73221</v>
      </c>
      <c r="B11599" s="1056">
        <v>1.32</v>
      </c>
      <c r="C11599" s="205" t="s">
        <v>11274</v>
      </c>
      <c r="D11599" s="1"/>
      <c r="E11599" s="985" t="s">
        <v>10273</v>
      </c>
      <c r="F11599" s="3"/>
      <c r="O11599"/>
      <c r="P11599"/>
      <c r="Q11599"/>
      <c r="U11599" s="969"/>
      <c r="V11599" s="38"/>
      <c r="W11599" s="38"/>
    </row>
    <row r="11600" spans="1:23" x14ac:dyDescent="0.35">
      <c r="A11600" s="960">
        <v>73221</v>
      </c>
      <c r="B11600" s="1056">
        <v>1.32</v>
      </c>
      <c r="C11600" s="205" t="s">
        <v>11275</v>
      </c>
      <c r="D11600" s="1"/>
      <c r="E11600" s="985" t="s">
        <v>10273</v>
      </c>
      <c r="F11600" s="3"/>
      <c r="O11600"/>
      <c r="P11600"/>
      <c r="Q11600"/>
      <c r="U11600" s="969"/>
      <c r="V11600" s="38"/>
      <c r="W11600" s="38"/>
    </row>
    <row r="11601" spans="1:23" x14ac:dyDescent="0.35">
      <c r="A11601" s="960">
        <v>73221</v>
      </c>
      <c r="B11601" s="1056">
        <v>1.32</v>
      </c>
      <c r="C11601" s="205" t="s">
        <v>11276</v>
      </c>
      <c r="D11601" s="1"/>
      <c r="E11601" s="985" t="s">
        <v>10273</v>
      </c>
      <c r="F11601" s="3"/>
      <c r="O11601"/>
      <c r="P11601"/>
      <c r="Q11601"/>
      <c r="U11601" s="969"/>
      <c r="V11601" s="38"/>
      <c r="W11601" s="38"/>
    </row>
    <row r="11602" spans="1:23" x14ac:dyDescent="0.35">
      <c r="A11602" s="960">
        <v>73221</v>
      </c>
      <c r="B11602" s="1056">
        <v>1.32</v>
      </c>
      <c r="C11602" s="205" t="s">
        <v>11277</v>
      </c>
      <c r="D11602" s="1"/>
      <c r="E11602" s="985" t="s">
        <v>10273</v>
      </c>
      <c r="F11602" s="3"/>
      <c r="O11602"/>
      <c r="P11602"/>
      <c r="Q11602"/>
      <c r="U11602" s="969"/>
      <c r="V11602" s="38"/>
      <c r="W11602" s="38"/>
    </row>
    <row r="11603" spans="1:23" x14ac:dyDescent="0.35">
      <c r="A11603" s="960">
        <v>73221</v>
      </c>
      <c r="B11603" s="1056">
        <v>1.32</v>
      </c>
      <c r="C11603" s="205" t="s">
        <v>11278</v>
      </c>
      <c r="D11603" s="1"/>
      <c r="E11603" s="985" t="s">
        <v>10273</v>
      </c>
      <c r="F11603" s="3"/>
      <c r="O11603"/>
      <c r="P11603"/>
      <c r="Q11603"/>
      <c r="U11603" s="969"/>
      <c r="V11603" s="38"/>
      <c r="W11603" s="38"/>
    </row>
    <row r="11604" spans="1:23" x14ac:dyDescent="0.35">
      <c r="A11604" s="960">
        <v>73221</v>
      </c>
      <c r="B11604" s="1056">
        <v>1.32</v>
      </c>
      <c r="C11604" s="205" t="s">
        <v>11279</v>
      </c>
      <c r="D11604" s="1"/>
      <c r="E11604" s="985" t="s">
        <v>10273</v>
      </c>
      <c r="F11604" s="3"/>
      <c r="O11604"/>
      <c r="P11604"/>
      <c r="Q11604"/>
      <c r="U11604" s="969"/>
      <c r="V11604" s="38"/>
      <c r="W11604" s="38"/>
    </row>
    <row r="11605" spans="1:23" x14ac:dyDescent="0.35">
      <c r="A11605" s="960">
        <v>73221</v>
      </c>
      <c r="B11605" s="1056">
        <v>1.32</v>
      </c>
      <c r="C11605" s="204" t="s">
        <v>11280</v>
      </c>
      <c r="D11605" s="1"/>
      <c r="E11605" s="985" t="s">
        <v>10273</v>
      </c>
      <c r="F11605" s="3"/>
      <c r="O11605"/>
      <c r="P11605"/>
      <c r="Q11605"/>
      <c r="U11605" s="969"/>
      <c r="V11605" s="38"/>
      <c r="W11605" s="38"/>
    </row>
    <row r="11606" spans="1:23" x14ac:dyDescent="0.35">
      <c r="A11606" s="960">
        <v>73221</v>
      </c>
      <c r="B11606" s="1056">
        <v>1.32</v>
      </c>
      <c r="C11606" s="204" t="s">
        <v>11281</v>
      </c>
      <c r="D11606" s="1"/>
      <c r="E11606" s="985" t="s">
        <v>10273</v>
      </c>
      <c r="F11606" s="3"/>
      <c r="O11606"/>
      <c r="P11606"/>
      <c r="Q11606"/>
      <c r="U11606" s="969"/>
      <c r="V11606" s="38"/>
      <c r="W11606" s="38"/>
    </row>
    <row r="11607" spans="1:23" x14ac:dyDescent="0.35">
      <c r="A11607" s="960">
        <v>73221</v>
      </c>
      <c r="B11607" s="1056">
        <v>1.32</v>
      </c>
      <c r="C11607" s="960" t="s">
        <v>11282</v>
      </c>
      <c r="D11607" s="1"/>
      <c r="E11607" s="985" t="s">
        <v>10273</v>
      </c>
      <c r="F11607" s="3"/>
      <c r="O11607"/>
      <c r="P11607"/>
      <c r="Q11607"/>
      <c r="U11607" s="969"/>
      <c r="V11607" s="38"/>
      <c r="W11607" s="38"/>
    </row>
    <row r="11608" spans="1:23" x14ac:dyDescent="0.35">
      <c r="A11608" s="960">
        <v>73221</v>
      </c>
      <c r="B11608" s="1056">
        <v>1.32</v>
      </c>
      <c r="C11608" s="204" t="s">
        <v>11283</v>
      </c>
      <c r="D11608" s="1"/>
      <c r="E11608" s="985" t="s">
        <v>10273</v>
      </c>
      <c r="F11608" s="3"/>
      <c r="O11608"/>
      <c r="P11608"/>
      <c r="Q11608"/>
      <c r="U11608" s="969"/>
      <c r="V11608" s="38"/>
      <c r="W11608" s="38"/>
    </row>
    <row r="11609" spans="1:23" x14ac:dyDescent="0.35">
      <c r="A11609" s="960">
        <v>73221</v>
      </c>
      <c r="B11609" s="1056">
        <v>1.32</v>
      </c>
      <c r="C11609" s="204" t="s">
        <v>11284</v>
      </c>
      <c r="D11609" s="1"/>
      <c r="E11609" s="985" t="s">
        <v>10273</v>
      </c>
      <c r="F11609" s="3"/>
      <c r="O11609"/>
      <c r="P11609"/>
      <c r="Q11609"/>
      <c r="U11609" s="969"/>
      <c r="V11609" s="38"/>
      <c r="W11609" s="38"/>
    </row>
    <row r="11610" spans="1:23" x14ac:dyDescent="0.35">
      <c r="A11610" s="960">
        <v>73221</v>
      </c>
      <c r="B11610" s="1056">
        <v>1.32</v>
      </c>
      <c r="C11610" s="205" t="s">
        <v>11285</v>
      </c>
      <c r="D11610" s="1"/>
      <c r="E11610" s="985" t="s">
        <v>10273</v>
      </c>
      <c r="F11610" s="3"/>
      <c r="O11610"/>
      <c r="P11610"/>
      <c r="Q11610"/>
      <c r="U11610" s="969"/>
      <c r="V11610" s="38"/>
      <c r="W11610" s="38"/>
    </row>
    <row r="11611" spans="1:23" x14ac:dyDescent="0.35">
      <c r="A11611" s="960">
        <v>73221</v>
      </c>
      <c r="B11611" s="1056">
        <v>1.32</v>
      </c>
      <c r="C11611" s="205" t="s">
        <v>11286</v>
      </c>
      <c r="D11611" s="1"/>
      <c r="E11611" s="985" t="s">
        <v>10273</v>
      </c>
      <c r="F11611" s="3"/>
      <c r="O11611"/>
      <c r="P11611"/>
      <c r="Q11611"/>
      <c r="U11611" s="969"/>
      <c r="V11611" s="38"/>
      <c r="W11611" s="38"/>
    </row>
    <row r="11612" spans="1:23" x14ac:dyDescent="0.35">
      <c r="A11612" s="960">
        <v>73221</v>
      </c>
      <c r="B11612" s="1056">
        <v>1.32</v>
      </c>
      <c r="C11612" s="205" t="s">
        <v>11287</v>
      </c>
      <c r="D11612" s="1"/>
      <c r="E11612" s="985" t="s">
        <v>10273</v>
      </c>
      <c r="F11612" s="3"/>
      <c r="O11612"/>
      <c r="P11612"/>
      <c r="Q11612"/>
      <c r="U11612" s="969"/>
      <c r="V11612" s="38"/>
      <c r="W11612" s="38"/>
    </row>
    <row r="11613" spans="1:23" x14ac:dyDescent="0.35">
      <c r="A11613" s="960">
        <v>73221</v>
      </c>
      <c r="B11613" s="1056">
        <v>1.32</v>
      </c>
      <c r="C11613" s="204" t="s">
        <v>11288</v>
      </c>
      <c r="D11613" s="1"/>
      <c r="E11613" s="985" t="s">
        <v>10273</v>
      </c>
      <c r="F11613" s="3"/>
      <c r="O11613"/>
      <c r="P11613"/>
      <c r="Q11613"/>
      <c r="U11613" s="969"/>
      <c r="V11613" s="38"/>
      <c r="W11613" s="38"/>
    </row>
    <row r="11614" spans="1:23" x14ac:dyDescent="0.35">
      <c r="A11614" s="960">
        <v>73221</v>
      </c>
      <c r="B11614" s="1056">
        <v>1.32</v>
      </c>
      <c r="C11614" s="205" t="s">
        <v>11289</v>
      </c>
      <c r="D11614" s="1"/>
      <c r="E11614" s="985" t="s">
        <v>10273</v>
      </c>
      <c r="F11614" s="3"/>
      <c r="O11614"/>
      <c r="P11614"/>
      <c r="Q11614"/>
      <c r="U11614" s="969"/>
      <c r="V11614" s="38"/>
      <c r="W11614" s="38"/>
    </row>
    <row r="11615" spans="1:23" x14ac:dyDescent="0.35">
      <c r="A11615" s="960">
        <v>73221</v>
      </c>
      <c r="B11615" s="1056">
        <v>1.32</v>
      </c>
      <c r="C11615" s="205" t="s">
        <v>11290</v>
      </c>
      <c r="D11615" s="1"/>
      <c r="E11615" s="985" t="s">
        <v>10273</v>
      </c>
      <c r="F11615" s="3"/>
      <c r="O11615"/>
      <c r="P11615"/>
      <c r="Q11615"/>
      <c r="U11615" s="969"/>
      <c r="V11615" s="38"/>
      <c r="W11615" s="38"/>
    </row>
    <row r="11616" spans="1:23" x14ac:dyDescent="0.35">
      <c r="A11616" s="960">
        <v>73221</v>
      </c>
      <c r="B11616" s="1056">
        <v>1.32</v>
      </c>
      <c r="C11616" s="205" t="s">
        <v>11291</v>
      </c>
      <c r="D11616" s="1"/>
      <c r="E11616" s="985" t="s">
        <v>10273</v>
      </c>
      <c r="F11616" s="1109"/>
      <c r="O11616"/>
      <c r="P11616"/>
      <c r="Q11616"/>
      <c r="U11616" s="969"/>
      <c r="V11616" s="38"/>
      <c r="W11616" s="38"/>
    </row>
    <row r="11617" spans="1:23" x14ac:dyDescent="0.35">
      <c r="A11617" s="960">
        <v>73221</v>
      </c>
      <c r="B11617" s="1056">
        <v>1.32</v>
      </c>
      <c r="C11617" s="205" t="s">
        <v>11292</v>
      </c>
      <c r="D11617" s="1"/>
      <c r="E11617" s="985" t="s">
        <v>10273</v>
      </c>
      <c r="F11617" s="3"/>
      <c r="O11617"/>
      <c r="P11617"/>
      <c r="Q11617"/>
      <c r="U11617" s="969"/>
      <c r="V11617" s="38"/>
      <c r="W11617" s="38"/>
    </row>
    <row r="11618" spans="1:23" x14ac:dyDescent="0.35">
      <c r="A11618" s="960">
        <v>73221</v>
      </c>
      <c r="B11618" s="1056">
        <v>1.32</v>
      </c>
      <c r="C11618" s="205" t="s">
        <v>11293</v>
      </c>
      <c r="D11618" s="1"/>
      <c r="E11618" s="985" t="s">
        <v>10273</v>
      </c>
      <c r="O11618"/>
      <c r="P11618"/>
      <c r="Q11618"/>
      <c r="U11618" s="969"/>
      <c r="V11618" s="38"/>
      <c r="W11618" s="38"/>
    </row>
    <row r="11619" spans="1:23" x14ac:dyDescent="0.35">
      <c r="A11619" s="960">
        <v>73221</v>
      </c>
      <c r="B11619" s="1056">
        <v>1.32</v>
      </c>
      <c r="C11619" s="205" t="s">
        <v>11294</v>
      </c>
      <c r="D11619" s="1"/>
      <c r="E11619" s="985" t="s">
        <v>10273</v>
      </c>
      <c r="F11619" s="3"/>
      <c r="O11619"/>
      <c r="P11619"/>
      <c r="Q11619"/>
      <c r="U11619" s="969"/>
      <c r="V11619" s="38"/>
      <c r="W11619" s="38"/>
    </row>
    <row r="11620" spans="1:23" x14ac:dyDescent="0.35">
      <c r="A11620" s="960">
        <v>73221</v>
      </c>
      <c r="B11620" s="1056">
        <v>1.32</v>
      </c>
      <c r="C11620" s="204" t="s">
        <v>11295</v>
      </c>
      <c r="D11620" s="1"/>
      <c r="E11620" s="985" t="s">
        <v>10273</v>
      </c>
      <c r="F11620" s="3"/>
      <c r="O11620"/>
      <c r="P11620"/>
      <c r="Q11620"/>
      <c r="U11620" s="969"/>
      <c r="V11620" s="38"/>
      <c r="W11620" s="38"/>
    </row>
    <row r="11621" spans="1:23" x14ac:dyDescent="0.35">
      <c r="A11621" s="960">
        <v>73221</v>
      </c>
      <c r="B11621" s="1056">
        <v>1.32</v>
      </c>
      <c r="C11621" s="205" t="s">
        <v>11296</v>
      </c>
      <c r="D11621" s="1"/>
      <c r="E11621" s="985" t="s">
        <v>10273</v>
      </c>
      <c r="F11621" s="3"/>
      <c r="O11621"/>
      <c r="P11621"/>
      <c r="Q11621"/>
      <c r="U11621" s="969"/>
      <c r="V11621" s="38"/>
      <c r="W11621" s="38"/>
    </row>
    <row r="11622" spans="1:23" x14ac:dyDescent="0.35">
      <c r="A11622" s="960">
        <v>73221</v>
      </c>
      <c r="B11622" s="1056">
        <v>1.32</v>
      </c>
      <c r="C11622" s="205" t="s">
        <v>11297</v>
      </c>
      <c r="D11622" s="1"/>
      <c r="E11622" s="985" t="s">
        <v>10273</v>
      </c>
      <c r="F11622" s="3"/>
      <c r="O11622"/>
      <c r="P11622"/>
      <c r="Q11622"/>
      <c r="U11622" s="969"/>
      <c r="V11622" s="38"/>
      <c r="W11622" s="38"/>
    </row>
    <row r="11623" spans="1:23" x14ac:dyDescent="0.35">
      <c r="A11623" s="960">
        <v>73221</v>
      </c>
      <c r="B11623" s="1056">
        <v>1.32</v>
      </c>
      <c r="C11623" s="205" t="s">
        <v>11298</v>
      </c>
      <c r="D11623" s="1"/>
      <c r="E11623" s="985" t="s">
        <v>10273</v>
      </c>
      <c r="F11623" s="3"/>
      <c r="O11623"/>
      <c r="P11623"/>
      <c r="Q11623"/>
      <c r="U11623" s="969"/>
      <c r="V11623" s="38"/>
      <c r="W11623" s="38"/>
    </row>
    <row r="11624" spans="1:23" x14ac:dyDescent="0.35">
      <c r="A11624" s="960">
        <v>73221</v>
      </c>
      <c r="B11624" s="1056">
        <v>1.32</v>
      </c>
      <c r="C11624" s="205" t="s">
        <v>11299</v>
      </c>
      <c r="D11624" s="1"/>
      <c r="E11624" s="985" t="s">
        <v>10273</v>
      </c>
      <c r="F11624" s="3"/>
      <c r="O11624"/>
      <c r="P11624"/>
      <c r="Q11624"/>
      <c r="U11624" s="969"/>
      <c r="V11624" s="38"/>
      <c r="W11624" s="38"/>
    </row>
    <row r="11625" spans="1:23" x14ac:dyDescent="0.35">
      <c r="A11625" s="960">
        <v>73221</v>
      </c>
      <c r="B11625" s="1056">
        <v>1.32</v>
      </c>
      <c r="C11625" s="205" t="s">
        <v>11300</v>
      </c>
      <c r="D11625" s="1"/>
      <c r="E11625" s="985" t="s">
        <v>10273</v>
      </c>
      <c r="F11625" s="3"/>
      <c r="O11625"/>
      <c r="P11625"/>
      <c r="Q11625"/>
      <c r="U11625" s="969"/>
      <c r="V11625" s="38"/>
      <c r="W11625" s="38"/>
    </row>
    <row r="11626" spans="1:23" x14ac:dyDescent="0.35">
      <c r="A11626" s="960">
        <v>73221</v>
      </c>
      <c r="B11626" s="1056">
        <v>1.32</v>
      </c>
      <c r="C11626" s="205" t="s">
        <v>11300</v>
      </c>
      <c r="D11626" s="1"/>
      <c r="E11626" s="985" t="s">
        <v>10273</v>
      </c>
      <c r="F11626" s="3"/>
      <c r="O11626"/>
      <c r="P11626"/>
      <c r="Q11626"/>
      <c r="U11626" s="969"/>
      <c r="V11626" s="38"/>
      <c r="W11626" s="38"/>
    </row>
    <row r="11627" spans="1:23" x14ac:dyDescent="0.35">
      <c r="A11627" s="960">
        <v>73221</v>
      </c>
      <c r="B11627" s="1056">
        <v>1.32</v>
      </c>
      <c r="C11627" s="960" t="s">
        <v>11301</v>
      </c>
      <c r="D11627" s="1"/>
      <c r="E11627" s="985" t="s">
        <v>10273</v>
      </c>
      <c r="F11627" s="1126"/>
      <c r="O11627"/>
      <c r="P11627"/>
      <c r="Q11627"/>
      <c r="U11627" s="969"/>
      <c r="V11627" s="38"/>
      <c r="W11627" s="38"/>
    </row>
    <row r="11628" spans="1:23" x14ac:dyDescent="0.35">
      <c r="A11628" s="960">
        <v>73221</v>
      </c>
      <c r="B11628" s="1056">
        <v>1.32</v>
      </c>
      <c r="C11628" s="205" t="s">
        <v>11302</v>
      </c>
      <c r="D11628" s="1"/>
      <c r="E11628" s="985" t="s">
        <v>10273</v>
      </c>
      <c r="F11628" s="3"/>
      <c r="O11628"/>
      <c r="P11628"/>
      <c r="Q11628"/>
      <c r="U11628" s="969"/>
      <c r="V11628" s="38"/>
      <c r="W11628" s="38"/>
    </row>
    <row r="11629" spans="1:23" x14ac:dyDescent="0.35">
      <c r="A11629" s="960">
        <v>73221</v>
      </c>
      <c r="B11629" s="1056">
        <v>1.32</v>
      </c>
      <c r="C11629" s="205" t="s">
        <v>11303</v>
      </c>
      <c r="D11629" s="1"/>
      <c r="E11629" s="985" t="s">
        <v>10273</v>
      </c>
      <c r="F11629" s="3"/>
      <c r="O11629"/>
      <c r="P11629"/>
      <c r="Q11629"/>
      <c r="U11629" s="969"/>
      <c r="V11629" s="38"/>
      <c r="W11629" s="38"/>
    </row>
    <row r="11630" spans="1:23" x14ac:dyDescent="0.35">
      <c r="A11630" s="960">
        <v>73221</v>
      </c>
      <c r="B11630" s="1056">
        <v>1.32</v>
      </c>
      <c r="C11630" s="205" t="s">
        <v>11304</v>
      </c>
      <c r="D11630" s="1"/>
      <c r="E11630" s="985" t="s">
        <v>10273</v>
      </c>
      <c r="F11630" s="3"/>
      <c r="O11630"/>
      <c r="P11630"/>
      <c r="Q11630"/>
      <c r="U11630" s="969"/>
      <c r="V11630" s="38"/>
      <c r="W11630" s="38"/>
    </row>
    <row r="11631" spans="1:23" x14ac:dyDescent="0.35">
      <c r="A11631" s="960">
        <v>73221</v>
      </c>
      <c r="B11631" s="1056">
        <v>1.32</v>
      </c>
      <c r="C11631" s="205" t="s">
        <v>11305</v>
      </c>
      <c r="D11631" s="1"/>
      <c r="E11631" s="985" t="s">
        <v>10273</v>
      </c>
      <c r="F11631" s="3"/>
      <c r="O11631"/>
      <c r="P11631"/>
      <c r="Q11631"/>
      <c r="U11631" s="969"/>
      <c r="V11631" s="38"/>
      <c r="W11631" s="38"/>
    </row>
    <row r="11632" spans="1:23" x14ac:dyDescent="0.35">
      <c r="A11632" s="960">
        <v>73221</v>
      </c>
      <c r="B11632" s="1056">
        <v>1.32</v>
      </c>
      <c r="C11632" s="205" t="s">
        <v>11306</v>
      </c>
      <c r="D11632" s="1"/>
      <c r="E11632" s="985" t="s">
        <v>10273</v>
      </c>
      <c r="F11632" s="3"/>
      <c r="O11632"/>
      <c r="P11632"/>
      <c r="Q11632"/>
      <c r="U11632" s="969"/>
      <c r="V11632" s="38"/>
      <c r="W11632" s="38"/>
    </row>
    <row r="11633" spans="1:23" x14ac:dyDescent="0.35">
      <c r="A11633" s="960">
        <v>73221</v>
      </c>
      <c r="B11633" s="1056">
        <v>1.32</v>
      </c>
      <c r="C11633" s="205" t="s">
        <v>11307</v>
      </c>
      <c r="D11633" s="1"/>
      <c r="E11633" s="985" t="s">
        <v>10273</v>
      </c>
      <c r="F11633" s="3"/>
      <c r="O11633"/>
      <c r="P11633"/>
      <c r="Q11633"/>
      <c r="U11633" s="969"/>
      <c r="V11633" s="38"/>
      <c r="W11633" s="38"/>
    </row>
    <row r="11634" spans="1:23" x14ac:dyDescent="0.35">
      <c r="A11634" s="960">
        <v>73221</v>
      </c>
      <c r="B11634" s="1056">
        <v>1.32</v>
      </c>
      <c r="C11634" s="205" t="s">
        <v>11308</v>
      </c>
      <c r="D11634" s="1"/>
      <c r="E11634" s="985" t="s">
        <v>10273</v>
      </c>
      <c r="F11634" s="3"/>
      <c r="O11634"/>
      <c r="P11634"/>
      <c r="Q11634"/>
      <c r="U11634" s="969"/>
      <c r="V11634" s="38"/>
      <c r="W11634" s="38"/>
    </row>
    <row r="11635" spans="1:23" x14ac:dyDescent="0.35">
      <c r="A11635" s="960">
        <v>73221</v>
      </c>
      <c r="B11635" s="1056">
        <v>1.32</v>
      </c>
      <c r="C11635" s="205" t="s">
        <v>11309</v>
      </c>
      <c r="D11635" s="1"/>
      <c r="E11635" s="985" t="s">
        <v>10273</v>
      </c>
      <c r="F11635" s="3"/>
      <c r="O11635"/>
      <c r="P11635"/>
      <c r="Q11635"/>
      <c r="U11635" s="969"/>
      <c r="V11635" s="38"/>
      <c r="W11635" s="38"/>
    </row>
    <row r="11636" spans="1:23" x14ac:dyDescent="0.35">
      <c r="A11636" s="960">
        <v>73221</v>
      </c>
      <c r="B11636" s="1056">
        <v>1.32</v>
      </c>
      <c r="C11636" s="205" t="s">
        <v>11310</v>
      </c>
      <c r="D11636" s="1"/>
      <c r="E11636" s="985" t="s">
        <v>10273</v>
      </c>
      <c r="F11636" s="3"/>
      <c r="O11636"/>
      <c r="P11636"/>
      <c r="Q11636"/>
      <c r="U11636" s="969"/>
      <c r="V11636" s="38"/>
      <c r="W11636" s="38"/>
    </row>
    <row r="11637" spans="1:23" x14ac:dyDescent="0.35">
      <c r="A11637" s="960">
        <v>73221</v>
      </c>
      <c r="B11637" s="1056">
        <v>1.32</v>
      </c>
      <c r="C11637" s="205" t="s">
        <v>11311</v>
      </c>
      <c r="D11637" s="1"/>
      <c r="E11637" s="985" t="s">
        <v>10273</v>
      </c>
      <c r="F11637" s="3"/>
      <c r="O11637"/>
      <c r="P11637"/>
      <c r="Q11637"/>
      <c r="U11637" s="969"/>
      <c r="V11637" s="38"/>
      <c r="W11637" s="38"/>
    </row>
    <row r="11638" spans="1:23" x14ac:dyDescent="0.35">
      <c r="A11638" s="960">
        <v>73221</v>
      </c>
      <c r="B11638" s="1056">
        <v>1.32</v>
      </c>
      <c r="C11638" s="205" t="s">
        <v>11312</v>
      </c>
      <c r="D11638" s="1"/>
      <c r="E11638" s="985" t="s">
        <v>10273</v>
      </c>
      <c r="F11638" s="3"/>
      <c r="O11638"/>
      <c r="P11638"/>
      <c r="Q11638"/>
      <c r="U11638" s="969"/>
      <c r="V11638" s="38"/>
      <c r="W11638" s="38"/>
    </row>
    <row r="11639" spans="1:23" x14ac:dyDescent="0.35">
      <c r="A11639" s="960">
        <v>73221</v>
      </c>
      <c r="B11639" s="1056">
        <v>1.32</v>
      </c>
      <c r="C11639" s="205" t="s">
        <v>11313</v>
      </c>
      <c r="D11639" s="1"/>
      <c r="E11639" s="985" t="s">
        <v>10273</v>
      </c>
      <c r="F11639" s="3"/>
      <c r="O11639"/>
      <c r="P11639"/>
      <c r="Q11639"/>
      <c r="U11639" s="969"/>
      <c r="V11639" s="38"/>
      <c r="W11639" s="38"/>
    </row>
    <row r="11640" spans="1:23" x14ac:dyDescent="0.35">
      <c r="A11640" s="960">
        <v>73221</v>
      </c>
      <c r="B11640" s="1056">
        <v>1.32</v>
      </c>
      <c r="C11640" s="205" t="s">
        <v>11314</v>
      </c>
      <c r="D11640" s="1"/>
      <c r="E11640" s="985" t="s">
        <v>10273</v>
      </c>
      <c r="F11640" s="3"/>
      <c r="O11640"/>
      <c r="P11640"/>
      <c r="Q11640"/>
      <c r="U11640" s="969"/>
      <c r="V11640" s="38"/>
      <c r="W11640" s="38"/>
    </row>
    <row r="11641" spans="1:23" x14ac:dyDescent="0.35">
      <c r="A11641" s="960">
        <v>73221</v>
      </c>
      <c r="B11641" s="1056">
        <v>1.32</v>
      </c>
      <c r="C11641" s="205" t="s">
        <v>11315</v>
      </c>
      <c r="D11641" s="1"/>
      <c r="E11641" s="985" t="s">
        <v>10273</v>
      </c>
      <c r="F11641" s="3"/>
      <c r="O11641"/>
      <c r="P11641"/>
      <c r="Q11641"/>
      <c r="U11641" s="969"/>
      <c r="V11641" s="38"/>
      <c r="W11641" s="38"/>
    </row>
    <row r="11642" spans="1:23" x14ac:dyDescent="0.35">
      <c r="A11642" s="960">
        <v>73221</v>
      </c>
      <c r="B11642" s="1056">
        <v>1.32</v>
      </c>
      <c r="C11642" s="205" t="s">
        <v>11316</v>
      </c>
      <c r="D11642" s="1"/>
      <c r="E11642" s="985" t="s">
        <v>10273</v>
      </c>
      <c r="F11642" s="3"/>
      <c r="O11642"/>
      <c r="P11642"/>
      <c r="Q11642"/>
      <c r="U11642" s="969"/>
      <c r="V11642" s="38"/>
      <c r="W11642" s="38"/>
    </row>
    <row r="11643" spans="1:23" x14ac:dyDescent="0.35">
      <c r="A11643" s="960">
        <v>73221</v>
      </c>
      <c r="B11643" s="1056">
        <v>1.32</v>
      </c>
      <c r="C11643" s="205" t="s">
        <v>11317</v>
      </c>
      <c r="D11643" s="1"/>
      <c r="E11643" s="985" t="s">
        <v>10273</v>
      </c>
      <c r="F11643" s="3"/>
      <c r="O11643"/>
      <c r="P11643"/>
      <c r="Q11643"/>
      <c r="U11643" s="969"/>
      <c r="V11643" s="38"/>
      <c r="W11643" s="38"/>
    </row>
    <row r="11644" spans="1:23" x14ac:dyDescent="0.35">
      <c r="A11644" s="960">
        <v>73221</v>
      </c>
      <c r="B11644" s="1056">
        <v>1.32</v>
      </c>
      <c r="C11644" s="205" t="s">
        <v>11318</v>
      </c>
      <c r="D11644" s="1"/>
      <c r="E11644" s="985" t="s">
        <v>10273</v>
      </c>
      <c r="F11644" s="3"/>
      <c r="O11644"/>
      <c r="P11644"/>
      <c r="Q11644"/>
      <c r="U11644" s="969"/>
      <c r="V11644" s="38"/>
      <c r="W11644" s="38"/>
    </row>
    <row r="11645" spans="1:23" x14ac:dyDescent="0.35">
      <c r="A11645" s="960">
        <v>73221</v>
      </c>
      <c r="B11645" s="1056">
        <v>1.32</v>
      </c>
      <c r="C11645" s="205" t="s">
        <v>11319</v>
      </c>
      <c r="D11645" s="1"/>
      <c r="E11645" s="985" t="s">
        <v>10273</v>
      </c>
      <c r="F11645" s="3"/>
      <c r="O11645"/>
      <c r="P11645"/>
      <c r="Q11645"/>
      <c r="U11645" s="969"/>
      <c r="V11645" s="38"/>
      <c r="W11645" s="38"/>
    </row>
    <row r="11646" spans="1:23" x14ac:dyDescent="0.35">
      <c r="A11646" s="960">
        <v>73221</v>
      </c>
      <c r="B11646" s="1056">
        <v>1.32</v>
      </c>
      <c r="C11646" s="205" t="s">
        <v>11319</v>
      </c>
      <c r="D11646" s="1"/>
      <c r="E11646" s="985" t="s">
        <v>10273</v>
      </c>
      <c r="F11646" s="3"/>
      <c r="O11646"/>
      <c r="P11646"/>
      <c r="Q11646"/>
      <c r="U11646" s="969"/>
      <c r="V11646" s="38"/>
      <c r="W11646" s="38"/>
    </row>
    <row r="11647" spans="1:23" x14ac:dyDescent="0.35">
      <c r="A11647" s="960">
        <v>73221</v>
      </c>
      <c r="B11647" s="1056">
        <v>1.32</v>
      </c>
      <c r="C11647" s="205" t="s">
        <v>11320</v>
      </c>
      <c r="D11647" s="1"/>
      <c r="E11647" s="985" t="s">
        <v>10273</v>
      </c>
      <c r="F11647" s="3"/>
      <c r="O11647"/>
      <c r="P11647"/>
      <c r="Q11647"/>
      <c r="U11647" s="969"/>
      <c r="V11647" s="38"/>
      <c r="W11647" s="38"/>
    </row>
    <row r="11648" spans="1:23" x14ac:dyDescent="0.35">
      <c r="A11648" s="960">
        <v>73221</v>
      </c>
      <c r="B11648" s="1056">
        <v>1.32</v>
      </c>
      <c r="C11648" s="205" t="s">
        <v>7784</v>
      </c>
      <c r="D11648" s="1"/>
      <c r="E11648" s="985" t="s">
        <v>10273</v>
      </c>
      <c r="F11648" s="3"/>
      <c r="O11648"/>
      <c r="P11648"/>
      <c r="Q11648"/>
      <c r="U11648" s="969"/>
      <c r="V11648" s="38"/>
      <c r="W11648" s="38"/>
    </row>
    <row r="11649" spans="1:23" x14ac:dyDescent="0.35">
      <c r="A11649" s="960">
        <v>73221</v>
      </c>
      <c r="B11649" s="1056">
        <v>1.32</v>
      </c>
      <c r="C11649" s="205" t="s">
        <v>11321</v>
      </c>
      <c r="D11649" s="1128"/>
      <c r="E11649" s="985" t="s">
        <v>10273</v>
      </c>
      <c r="F11649" s="3"/>
      <c r="O11649"/>
      <c r="P11649"/>
      <c r="Q11649"/>
      <c r="U11649" s="969"/>
      <c r="V11649" s="38"/>
      <c r="W11649" s="38"/>
    </row>
    <row r="11650" spans="1:23" x14ac:dyDescent="0.35">
      <c r="A11650" s="960">
        <v>73221</v>
      </c>
      <c r="B11650" s="1056">
        <v>1.32</v>
      </c>
      <c r="C11650" s="205" t="s">
        <v>11322</v>
      </c>
      <c r="D11650" s="1"/>
      <c r="E11650" s="985" t="s">
        <v>10273</v>
      </c>
      <c r="F11650" s="3"/>
      <c r="O11650"/>
      <c r="P11650"/>
      <c r="Q11650"/>
      <c r="U11650" s="969"/>
      <c r="V11650" s="38"/>
      <c r="W11650" s="38"/>
    </row>
    <row r="11651" spans="1:23" x14ac:dyDescent="0.35">
      <c r="A11651" s="960">
        <v>73221</v>
      </c>
      <c r="B11651" s="1056">
        <v>1.32</v>
      </c>
      <c r="C11651" s="205" t="s">
        <v>11323</v>
      </c>
      <c r="D11651" s="1"/>
      <c r="E11651" s="985" t="s">
        <v>10273</v>
      </c>
      <c r="F11651" s="3"/>
      <c r="O11651"/>
      <c r="P11651"/>
      <c r="Q11651"/>
      <c r="U11651" s="969"/>
      <c r="V11651" s="38"/>
      <c r="W11651" s="38"/>
    </row>
    <row r="11652" spans="1:23" x14ac:dyDescent="0.35">
      <c r="A11652" s="960">
        <v>73221</v>
      </c>
      <c r="B11652" s="1056">
        <v>1.32</v>
      </c>
      <c r="C11652" s="205" t="s">
        <v>11324</v>
      </c>
      <c r="D11652" s="1"/>
      <c r="E11652" s="985" t="s">
        <v>10273</v>
      </c>
      <c r="F11652" s="3"/>
      <c r="O11652"/>
      <c r="P11652"/>
      <c r="Q11652"/>
      <c r="U11652" s="969"/>
      <c r="V11652" s="38"/>
      <c r="W11652" s="38"/>
    </row>
    <row r="11653" spans="1:23" x14ac:dyDescent="0.35">
      <c r="A11653" s="960">
        <v>73221</v>
      </c>
      <c r="B11653" s="1056">
        <v>1.32</v>
      </c>
      <c r="C11653" s="205" t="s">
        <v>11325</v>
      </c>
      <c r="D11653" s="1"/>
      <c r="E11653" s="985" t="s">
        <v>10273</v>
      </c>
      <c r="F11653" s="3"/>
      <c r="O11653"/>
      <c r="P11653"/>
      <c r="Q11653"/>
      <c r="U11653" s="969"/>
      <c r="V11653" s="38"/>
      <c r="W11653" s="38"/>
    </row>
    <row r="11654" spans="1:23" x14ac:dyDescent="0.35">
      <c r="A11654" s="960">
        <v>73221</v>
      </c>
      <c r="B11654" s="1056">
        <v>1.32</v>
      </c>
      <c r="C11654" s="205" t="s">
        <v>11326</v>
      </c>
      <c r="D11654" s="1"/>
      <c r="E11654" s="985" t="s">
        <v>10273</v>
      </c>
      <c r="F11654" s="3"/>
      <c r="O11654"/>
      <c r="P11654"/>
      <c r="Q11654"/>
      <c r="U11654" s="969"/>
      <c r="V11654" s="38"/>
      <c r="W11654" s="38"/>
    </row>
    <row r="11655" spans="1:23" x14ac:dyDescent="0.35">
      <c r="A11655" s="960">
        <v>73221</v>
      </c>
      <c r="B11655" s="1056">
        <v>1.32</v>
      </c>
      <c r="C11655" s="205" t="s">
        <v>11327</v>
      </c>
      <c r="D11655" s="1"/>
      <c r="E11655" s="985" t="s">
        <v>10273</v>
      </c>
      <c r="F11655" s="3"/>
      <c r="O11655"/>
      <c r="P11655"/>
      <c r="Q11655"/>
      <c r="U11655" s="969"/>
      <c r="V11655" s="38"/>
      <c r="W11655" s="38"/>
    </row>
    <row r="11656" spans="1:23" x14ac:dyDescent="0.35">
      <c r="A11656" s="960">
        <v>73221</v>
      </c>
      <c r="B11656" s="1056">
        <v>1.32</v>
      </c>
      <c r="C11656" s="205" t="s">
        <v>11327</v>
      </c>
      <c r="D11656" s="1"/>
      <c r="E11656" s="985" t="s">
        <v>10273</v>
      </c>
      <c r="F11656" s="3"/>
      <c r="O11656"/>
      <c r="P11656"/>
      <c r="Q11656"/>
      <c r="U11656" s="969"/>
      <c r="V11656" s="38"/>
      <c r="W11656" s="38"/>
    </row>
    <row r="11657" spans="1:23" x14ac:dyDescent="0.35">
      <c r="A11657" s="960">
        <v>73221</v>
      </c>
      <c r="B11657" s="1056">
        <v>1.32</v>
      </c>
      <c r="C11657" s="205" t="s">
        <v>11328</v>
      </c>
      <c r="D11657" s="1"/>
      <c r="E11657" s="985" t="s">
        <v>10273</v>
      </c>
      <c r="F11657" s="3"/>
      <c r="O11657"/>
      <c r="P11657"/>
      <c r="Q11657"/>
      <c r="U11657" s="969"/>
      <c r="V11657" s="38"/>
      <c r="W11657" s="38"/>
    </row>
    <row r="11658" spans="1:23" x14ac:dyDescent="0.35">
      <c r="A11658" s="960">
        <v>73221</v>
      </c>
      <c r="B11658" s="1056">
        <v>1.32</v>
      </c>
      <c r="C11658" s="204" t="s">
        <v>11329</v>
      </c>
      <c r="D11658" s="1"/>
      <c r="E11658" s="985" t="s">
        <v>10273</v>
      </c>
      <c r="F11658" s="3"/>
      <c r="O11658"/>
      <c r="P11658"/>
      <c r="Q11658"/>
      <c r="U11658" s="969"/>
      <c r="V11658" s="38"/>
      <c r="W11658" s="38"/>
    </row>
    <row r="11659" spans="1:23" x14ac:dyDescent="0.35">
      <c r="A11659" s="960">
        <v>73221</v>
      </c>
      <c r="B11659" s="1056">
        <v>1.32</v>
      </c>
      <c r="C11659" s="205" t="s">
        <v>11330</v>
      </c>
      <c r="D11659" s="1"/>
      <c r="E11659" s="985" t="s">
        <v>10273</v>
      </c>
      <c r="F11659" s="3"/>
      <c r="O11659"/>
      <c r="P11659"/>
      <c r="Q11659"/>
      <c r="U11659" s="969"/>
      <c r="V11659" s="38"/>
      <c r="W11659" s="38"/>
    </row>
    <row r="11660" spans="1:23" x14ac:dyDescent="0.35">
      <c r="A11660" s="960">
        <v>73221</v>
      </c>
      <c r="B11660" s="1056">
        <v>1.32</v>
      </c>
      <c r="C11660" s="205" t="s">
        <v>11331</v>
      </c>
      <c r="D11660" s="1"/>
      <c r="E11660" s="985" t="s">
        <v>10273</v>
      </c>
      <c r="F11660" s="3"/>
      <c r="O11660"/>
      <c r="P11660"/>
      <c r="Q11660"/>
      <c r="U11660" s="969"/>
      <c r="V11660" s="38"/>
      <c r="W11660" s="38"/>
    </row>
    <row r="11661" spans="1:23" x14ac:dyDescent="0.35">
      <c r="A11661" s="960">
        <v>73221</v>
      </c>
      <c r="B11661" s="1056">
        <v>1.32</v>
      </c>
      <c r="C11661" s="205" t="s">
        <v>11332</v>
      </c>
      <c r="D11661" s="1"/>
      <c r="E11661" s="985" t="s">
        <v>10273</v>
      </c>
      <c r="F11661" s="3"/>
      <c r="O11661"/>
      <c r="P11661"/>
      <c r="Q11661"/>
      <c r="U11661" s="969"/>
      <c r="V11661" s="38"/>
      <c r="W11661" s="38"/>
    </row>
    <row r="11662" spans="1:23" x14ac:dyDescent="0.35">
      <c r="A11662" s="960">
        <v>73221</v>
      </c>
      <c r="B11662" s="1056">
        <v>1.32</v>
      </c>
      <c r="C11662" s="205" t="s">
        <v>11333</v>
      </c>
      <c r="D11662" s="1"/>
      <c r="E11662" s="985" t="s">
        <v>10273</v>
      </c>
      <c r="F11662" s="3"/>
      <c r="O11662"/>
      <c r="P11662"/>
      <c r="Q11662"/>
      <c r="U11662" s="969"/>
      <c r="V11662" s="38"/>
      <c r="W11662" s="38"/>
    </row>
    <row r="11663" spans="1:23" x14ac:dyDescent="0.35">
      <c r="A11663" s="960">
        <v>73221</v>
      </c>
      <c r="B11663" s="1056">
        <v>1.32</v>
      </c>
      <c r="C11663" s="205" t="s">
        <v>11334</v>
      </c>
      <c r="D11663" s="1"/>
      <c r="E11663" s="985" t="s">
        <v>10273</v>
      </c>
      <c r="F11663" s="3"/>
      <c r="O11663"/>
      <c r="P11663"/>
      <c r="Q11663"/>
      <c r="U11663" s="969"/>
      <c r="V11663" s="38"/>
      <c r="W11663" s="38"/>
    </row>
    <row r="11664" spans="1:23" x14ac:dyDescent="0.35">
      <c r="A11664" s="960">
        <v>73221</v>
      </c>
      <c r="B11664" s="1056">
        <v>1.32</v>
      </c>
      <c r="C11664" s="205" t="s">
        <v>11335</v>
      </c>
      <c r="D11664" s="1"/>
      <c r="E11664" s="985" t="s">
        <v>10273</v>
      </c>
      <c r="F11664" s="3"/>
      <c r="O11664"/>
      <c r="P11664"/>
      <c r="Q11664"/>
      <c r="U11664" s="969"/>
      <c r="V11664" s="38"/>
      <c r="W11664" s="38"/>
    </row>
    <row r="11665" spans="1:23" x14ac:dyDescent="0.35">
      <c r="A11665" s="960">
        <v>73221</v>
      </c>
      <c r="B11665" s="1056">
        <v>1.32</v>
      </c>
      <c r="C11665" s="205" t="s">
        <v>11336</v>
      </c>
      <c r="D11665" s="1"/>
      <c r="E11665" s="985" t="s">
        <v>10273</v>
      </c>
      <c r="F11665" s="5"/>
      <c r="O11665"/>
      <c r="P11665"/>
      <c r="Q11665"/>
      <c r="U11665" s="969"/>
      <c r="V11665" s="38"/>
      <c r="W11665" s="38"/>
    </row>
    <row r="11666" spans="1:23" x14ac:dyDescent="0.35">
      <c r="A11666" s="960">
        <v>73221</v>
      </c>
      <c r="B11666" s="1056">
        <v>1.32</v>
      </c>
      <c r="C11666" s="205" t="s">
        <v>11337</v>
      </c>
      <c r="D11666" s="1"/>
      <c r="E11666" s="985" t="s">
        <v>10273</v>
      </c>
      <c r="F11666" s="3"/>
      <c r="O11666"/>
      <c r="P11666"/>
      <c r="Q11666"/>
      <c r="U11666" s="969"/>
      <c r="V11666" s="38"/>
      <c r="W11666" s="38"/>
    </row>
    <row r="11667" spans="1:23" x14ac:dyDescent="0.35">
      <c r="A11667" s="960">
        <v>73221</v>
      </c>
      <c r="B11667" s="1056">
        <v>1.32</v>
      </c>
      <c r="C11667" s="205" t="s">
        <v>11338</v>
      </c>
      <c r="D11667" s="1"/>
      <c r="E11667" s="985" t="s">
        <v>10273</v>
      </c>
      <c r="F11667" s="3"/>
      <c r="O11667"/>
      <c r="P11667"/>
      <c r="Q11667"/>
      <c r="U11667" s="969"/>
      <c r="V11667" s="38"/>
      <c r="W11667" s="38"/>
    </row>
    <row r="11668" spans="1:23" x14ac:dyDescent="0.35">
      <c r="A11668" s="960">
        <v>73221</v>
      </c>
      <c r="B11668" s="1056">
        <v>1.32</v>
      </c>
      <c r="C11668" s="205" t="s">
        <v>11339</v>
      </c>
      <c r="D11668" s="1"/>
      <c r="E11668" s="985" t="s">
        <v>10273</v>
      </c>
      <c r="F11668" s="3"/>
      <c r="O11668"/>
      <c r="P11668"/>
      <c r="Q11668"/>
      <c r="U11668" s="969"/>
      <c r="V11668" s="38"/>
      <c r="W11668" s="38"/>
    </row>
    <row r="11669" spans="1:23" x14ac:dyDescent="0.35">
      <c r="A11669" s="960">
        <v>73221</v>
      </c>
      <c r="B11669" s="1056">
        <v>1.32</v>
      </c>
      <c r="C11669" s="205" t="s">
        <v>11340</v>
      </c>
      <c r="D11669" s="1"/>
      <c r="E11669" s="985" t="s">
        <v>10273</v>
      </c>
      <c r="F11669" s="3"/>
      <c r="O11669"/>
      <c r="P11669"/>
      <c r="Q11669"/>
      <c r="U11669" s="969"/>
      <c r="V11669" s="38"/>
      <c r="W11669" s="38"/>
    </row>
    <row r="11670" spans="1:23" x14ac:dyDescent="0.35">
      <c r="A11670" s="960">
        <v>73221</v>
      </c>
      <c r="B11670" s="1056">
        <v>1.32</v>
      </c>
      <c r="C11670" s="205" t="s">
        <v>11341</v>
      </c>
      <c r="D11670" s="1"/>
      <c r="E11670" s="985" t="s">
        <v>10273</v>
      </c>
      <c r="O11670"/>
      <c r="P11670"/>
      <c r="Q11670"/>
      <c r="U11670" s="969"/>
      <c r="V11670" s="38"/>
      <c r="W11670" s="38"/>
    </row>
    <row r="11671" spans="1:23" x14ac:dyDescent="0.35">
      <c r="A11671" s="960">
        <v>73221</v>
      </c>
      <c r="B11671" s="1056">
        <v>1.32</v>
      </c>
      <c r="C11671" s="205" t="s">
        <v>11342</v>
      </c>
      <c r="D11671" s="1"/>
      <c r="E11671" s="985" t="s">
        <v>10273</v>
      </c>
      <c r="O11671"/>
      <c r="P11671"/>
      <c r="Q11671"/>
      <c r="U11671" s="969"/>
      <c r="V11671" s="38"/>
      <c r="W11671" s="38"/>
    </row>
    <row r="11672" spans="1:23" x14ac:dyDescent="0.35">
      <c r="A11672" s="960">
        <v>73221</v>
      </c>
      <c r="B11672" s="1056">
        <v>1.32</v>
      </c>
      <c r="C11672" s="205" t="s">
        <v>4070</v>
      </c>
      <c r="D11672" s="1"/>
      <c r="E11672" s="985" t="s">
        <v>10273</v>
      </c>
      <c r="O11672"/>
      <c r="P11672"/>
      <c r="Q11672"/>
      <c r="U11672" s="969"/>
      <c r="V11672" s="38"/>
      <c r="W11672" s="38"/>
    </row>
    <row r="11673" spans="1:23" x14ac:dyDescent="0.35">
      <c r="A11673" s="960">
        <v>73221</v>
      </c>
      <c r="B11673" s="1056">
        <v>1.32</v>
      </c>
      <c r="C11673" s="205" t="s">
        <v>11343</v>
      </c>
      <c r="D11673" s="1"/>
      <c r="E11673" s="985" t="s">
        <v>10273</v>
      </c>
      <c r="F11673" s="3"/>
      <c r="O11673"/>
      <c r="P11673"/>
      <c r="Q11673"/>
      <c r="U11673" s="969"/>
      <c r="V11673" s="38"/>
      <c r="W11673" s="38"/>
    </row>
    <row r="11674" spans="1:23" x14ac:dyDescent="0.35">
      <c r="A11674" s="960">
        <v>73221</v>
      </c>
      <c r="B11674" s="1056">
        <v>1.32</v>
      </c>
      <c r="C11674" s="205" t="s">
        <v>11344</v>
      </c>
      <c r="D11674" s="1"/>
      <c r="E11674" s="985" t="s">
        <v>10273</v>
      </c>
      <c r="F11674" s="3"/>
      <c r="O11674"/>
      <c r="P11674"/>
      <c r="Q11674"/>
      <c r="U11674" s="969"/>
      <c r="V11674" s="38"/>
      <c r="W11674" s="38"/>
    </row>
    <row r="11675" spans="1:23" x14ac:dyDescent="0.35">
      <c r="A11675" s="960">
        <v>73221</v>
      </c>
      <c r="B11675" s="1056">
        <v>1.32</v>
      </c>
      <c r="C11675" s="205" t="s">
        <v>11344</v>
      </c>
      <c r="D11675" s="1"/>
      <c r="E11675" s="985" t="s">
        <v>10273</v>
      </c>
      <c r="F11675" s="3"/>
      <c r="O11675"/>
      <c r="P11675"/>
      <c r="Q11675"/>
      <c r="U11675" s="969"/>
      <c r="V11675" s="38"/>
      <c r="W11675" s="38"/>
    </row>
    <row r="11676" spans="1:23" x14ac:dyDescent="0.35">
      <c r="A11676" s="960">
        <v>73221</v>
      </c>
      <c r="B11676" s="1056">
        <v>1.32</v>
      </c>
      <c r="C11676" s="205" t="s">
        <v>11345</v>
      </c>
      <c r="D11676" s="1"/>
      <c r="E11676" s="985" t="s">
        <v>10273</v>
      </c>
      <c r="F11676" s="3"/>
      <c r="O11676"/>
      <c r="P11676"/>
      <c r="Q11676"/>
      <c r="U11676" s="969"/>
      <c r="V11676" s="38"/>
      <c r="W11676" s="38"/>
    </row>
    <row r="11677" spans="1:23" x14ac:dyDescent="0.35">
      <c r="A11677" s="960">
        <v>73221</v>
      </c>
      <c r="B11677" s="1056">
        <v>1.32</v>
      </c>
      <c r="C11677" s="205" t="s">
        <v>11346</v>
      </c>
      <c r="D11677" s="1"/>
      <c r="E11677" s="985" t="s">
        <v>10273</v>
      </c>
      <c r="F11677" s="3"/>
      <c r="O11677"/>
      <c r="P11677"/>
      <c r="Q11677"/>
      <c r="U11677" s="969"/>
      <c r="V11677" s="38"/>
      <c r="W11677" s="38"/>
    </row>
    <row r="11678" spans="1:23" x14ac:dyDescent="0.35">
      <c r="A11678" s="960">
        <v>73221</v>
      </c>
      <c r="B11678" s="1056">
        <v>1.32</v>
      </c>
      <c r="C11678" s="205" t="s">
        <v>11347</v>
      </c>
      <c r="D11678" s="1"/>
      <c r="E11678" s="985" t="s">
        <v>10273</v>
      </c>
      <c r="F11678" s="3"/>
      <c r="O11678"/>
      <c r="P11678"/>
      <c r="Q11678"/>
      <c r="U11678" s="969"/>
      <c r="V11678" s="38"/>
      <c r="W11678" s="38"/>
    </row>
    <row r="11679" spans="1:23" x14ac:dyDescent="0.35">
      <c r="A11679" s="960">
        <v>73221</v>
      </c>
      <c r="B11679" s="1056">
        <v>1.32</v>
      </c>
      <c r="C11679" s="205" t="s">
        <v>11348</v>
      </c>
      <c r="D11679" s="1"/>
      <c r="E11679" s="985" t="s">
        <v>10273</v>
      </c>
      <c r="F11679" s="3"/>
      <c r="O11679"/>
      <c r="P11679"/>
      <c r="Q11679"/>
      <c r="U11679" s="969"/>
      <c r="V11679" s="38"/>
      <c r="W11679" s="38"/>
    </row>
    <row r="11680" spans="1:23" x14ac:dyDescent="0.35">
      <c r="A11680" s="960">
        <v>73221</v>
      </c>
      <c r="B11680" s="1056">
        <v>1.32</v>
      </c>
      <c r="C11680" s="205" t="s">
        <v>11349</v>
      </c>
      <c r="D11680" s="1"/>
      <c r="E11680" s="985" t="s">
        <v>10273</v>
      </c>
      <c r="F11680" s="3"/>
      <c r="O11680"/>
      <c r="P11680"/>
      <c r="Q11680"/>
      <c r="U11680" s="969"/>
      <c r="V11680" s="38"/>
      <c r="W11680" s="38"/>
    </row>
    <row r="11681" spans="1:23" x14ac:dyDescent="0.35">
      <c r="A11681" s="960">
        <v>73221</v>
      </c>
      <c r="B11681" s="1056">
        <v>1.32</v>
      </c>
      <c r="C11681" s="205" t="s">
        <v>11350</v>
      </c>
      <c r="D11681" s="1"/>
      <c r="E11681" s="985" t="s">
        <v>10273</v>
      </c>
      <c r="F11681" s="3"/>
      <c r="O11681"/>
      <c r="P11681"/>
      <c r="Q11681"/>
      <c r="U11681" s="969"/>
      <c r="V11681" s="38"/>
      <c r="W11681" s="38"/>
    </row>
    <row r="11682" spans="1:23" x14ac:dyDescent="0.35">
      <c r="A11682" s="960">
        <v>73221</v>
      </c>
      <c r="B11682" s="1056">
        <v>1.32</v>
      </c>
      <c r="C11682" s="205" t="s">
        <v>11351</v>
      </c>
      <c r="D11682" s="1"/>
      <c r="E11682" s="985" t="s">
        <v>10273</v>
      </c>
      <c r="F11682" s="3"/>
      <c r="O11682"/>
      <c r="P11682"/>
      <c r="Q11682"/>
      <c r="U11682" s="969"/>
      <c r="V11682" s="38"/>
      <c r="W11682" s="38"/>
    </row>
    <row r="11683" spans="1:23" x14ac:dyDescent="0.35">
      <c r="A11683" s="960">
        <v>73221</v>
      </c>
      <c r="B11683" s="1056">
        <v>1.32</v>
      </c>
      <c r="C11683" s="205" t="s">
        <v>11352</v>
      </c>
      <c r="D11683" s="1"/>
      <c r="E11683" s="985" t="s">
        <v>10273</v>
      </c>
      <c r="F11683" s="3"/>
      <c r="O11683"/>
      <c r="P11683"/>
      <c r="Q11683"/>
      <c r="U11683" s="969"/>
      <c r="V11683" s="38"/>
      <c r="W11683" s="38"/>
    </row>
    <row r="11684" spans="1:23" x14ac:dyDescent="0.35">
      <c r="A11684" s="960">
        <v>73221</v>
      </c>
      <c r="B11684" s="1056">
        <v>1.32</v>
      </c>
      <c r="C11684" s="205" t="s">
        <v>11353</v>
      </c>
      <c r="D11684" s="1"/>
      <c r="E11684" s="985" t="s">
        <v>10273</v>
      </c>
      <c r="F11684" s="3"/>
      <c r="O11684"/>
      <c r="P11684"/>
      <c r="Q11684"/>
      <c r="U11684" s="969"/>
      <c r="V11684" s="38"/>
      <c r="W11684" s="38"/>
    </row>
    <row r="11685" spans="1:23" x14ac:dyDescent="0.35">
      <c r="A11685" s="960">
        <v>73221</v>
      </c>
      <c r="B11685" s="1056">
        <v>1.32</v>
      </c>
      <c r="C11685" s="205" t="s">
        <v>11354</v>
      </c>
      <c r="D11685" s="1"/>
      <c r="E11685" s="985" t="s">
        <v>10273</v>
      </c>
      <c r="F11685" s="3"/>
      <c r="O11685"/>
      <c r="P11685"/>
      <c r="Q11685"/>
      <c r="U11685" s="969"/>
      <c r="V11685" s="38"/>
      <c r="W11685" s="38"/>
    </row>
    <row r="11686" spans="1:23" x14ac:dyDescent="0.35">
      <c r="A11686" s="960">
        <v>73221</v>
      </c>
      <c r="B11686" s="1056">
        <v>1.32</v>
      </c>
      <c r="C11686" s="205" t="s">
        <v>11355</v>
      </c>
      <c r="D11686" s="1109"/>
      <c r="E11686" s="985" t="s">
        <v>10273</v>
      </c>
      <c r="F11686" s="3"/>
      <c r="O11686"/>
      <c r="P11686"/>
      <c r="Q11686"/>
      <c r="U11686" s="969"/>
      <c r="V11686" s="38"/>
      <c r="W11686" s="38"/>
    </row>
    <row r="11687" spans="1:23" x14ac:dyDescent="0.35">
      <c r="A11687" s="960">
        <v>73221</v>
      </c>
      <c r="B11687" s="1056">
        <v>1.32</v>
      </c>
      <c r="C11687" s="205" t="s">
        <v>11356</v>
      </c>
      <c r="D11687" s="1"/>
      <c r="E11687" s="985" t="s">
        <v>10273</v>
      </c>
      <c r="F11687" s="3"/>
      <c r="O11687"/>
      <c r="P11687"/>
      <c r="Q11687"/>
      <c r="U11687" s="969"/>
      <c r="V11687" s="38"/>
      <c r="W11687" s="38"/>
    </row>
    <row r="11688" spans="1:23" x14ac:dyDescent="0.35">
      <c r="A11688" s="960">
        <v>73221</v>
      </c>
      <c r="B11688" s="1056">
        <v>1.32</v>
      </c>
      <c r="C11688" s="205" t="s">
        <v>11357</v>
      </c>
      <c r="D11688" s="1"/>
      <c r="E11688" s="985" t="s">
        <v>10273</v>
      </c>
      <c r="F11688" s="3"/>
      <c r="O11688"/>
      <c r="P11688"/>
      <c r="Q11688"/>
      <c r="U11688" s="969"/>
      <c r="V11688" s="38"/>
      <c r="W11688" s="38"/>
    </row>
    <row r="11689" spans="1:23" x14ac:dyDescent="0.35">
      <c r="A11689" s="960">
        <v>73221</v>
      </c>
      <c r="B11689" s="1056">
        <v>1.32</v>
      </c>
      <c r="C11689" s="205" t="s">
        <v>11357</v>
      </c>
      <c r="D11689" s="1"/>
      <c r="E11689" s="985" t="s">
        <v>10273</v>
      </c>
      <c r="F11689" s="3"/>
      <c r="O11689"/>
      <c r="P11689"/>
      <c r="Q11689"/>
      <c r="U11689" s="969"/>
      <c r="V11689" s="38"/>
      <c r="W11689" s="38"/>
    </row>
    <row r="11690" spans="1:23" x14ac:dyDescent="0.35">
      <c r="A11690" s="960">
        <v>73221</v>
      </c>
      <c r="B11690" s="1056">
        <v>1.32</v>
      </c>
      <c r="C11690" s="205" t="s">
        <v>11358</v>
      </c>
      <c r="D11690" s="1"/>
      <c r="E11690" s="985" t="s">
        <v>10273</v>
      </c>
      <c r="F11690" s="1194"/>
      <c r="O11690"/>
      <c r="P11690"/>
      <c r="Q11690"/>
      <c r="U11690" s="969"/>
      <c r="V11690" s="38"/>
      <c r="W11690" s="38"/>
    </row>
    <row r="11691" spans="1:23" x14ac:dyDescent="0.35">
      <c r="A11691" s="960">
        <v>73221</v>
      </c>
      <c r="B11691" s="1056">
        <v>1.32</v>
      </c>
      <c r="C11691" s="205" t="s">
        <v>11359</v>
      </c>
      <c r="D11691" s="1"/>
      <c r="E11691" s="985" t="s">
        <v>10273</v>
      </c>
      <c r="F11691" s="3"/>
      <c r="O11691"/>
      <c r="P11691"/>
      <c r="Q11691"/>
      <c r="U11691" s="969"/>
      <c r="V11691" s="38"/>
      <c r="W11691" s="38"/>
    </row>
    <row r="11692" spans="1:23" x14ac:dyDescent="0.35">
      <c r="A11692" s="960">
        <v>73221</v>
      </c>
      <c r="B11692" s="1056">
        <v>1.32</v>
      </c>
      <c r="C11692" s="205" t="s">
        <v>7785</v>
      </c>
      <c r="D11692" s="1"/>
      <c r="E11692" s="985" t="s">
        <v>10273</v>
      </c>
      <c r="F11692" s="3"/>
      <c r="O11692"/>
      <c r="P11692"/>
      <c r="Q11692"/>
      <c r="U11692" s="969"/>
      <c r="V11692" s="38"/>
      <c r="W11692" s="38"/>
    </row>
    <row r="11693" spans="1:23" x14ac:dyDescent="0.35">
      <c r="A11693" s="960">
        <v>73221</v>
      </c>
      <c r="B11693" s="1056">
        <v>1.32</v>
      </c>
      <c r="C11693" s="205" t="s">
        <v>11360</v>
      </c>
      <c r="E11693" s="985" t="s">
        <v>10273</v>
      </c>
      <c r="F11693" s="3"/>
      <c r="O11693"/>
      <c r="P11693"/>
      <c r="Q11693"/>
      <c r="U11693" s="969"/>
      <c r="V11693" s="38"/>
      <c r="W11693" s="38"/>
    </row>
    <row r="11694" spans="1:23" x14ac:dyDescent="0.35">
      <c r="A11694" s="960">
        <v>73221</v>
      </c>
      <c r="B11694" s="1056">
        <v>1.32</v>
      </c>
      <c r="C11694" s="205" t="s">
        <v>11361</v>
      </c>
      <c r="E11694" s="985" t="s">
        <v>10273</v>
      </c>
      <c r="F11694" s="3"/>
      <c r="O11694"/>
      <c r="P11694"/>
      <c r="Q11694"/>
      <c r="U11694" s="969"/>
      <c r="V11694" s="38"/>
      <c r="W11694" s="38"/>
    </row>
    <row r="11695" spans="1:23" x14ac:dyDescent="0.35">
      <c r="A11695" s="960">
        <v>73221</v>
      </c>
      <c r="B11695" s="1056">
        <v>1.32</v>
      </c>
      <c r="C11695" s="205" t="s">
        <v>7786</v>
      </c>
      <c r="D11695" s="1"/>
      <c r="E11695" s="985" t="s">
        <v>10273</v>
      </c>
      <c r="F11695" s="3"/>
      <c r="O11695"/>
      <c r="P11695"/>
      <c r="Q11695"/>
      <c r="U11695" s="969"/>
      <c r="V11695" s="38"/>
      <c r="W11695" s="38"/>
    </row>
    <row r="11696" spans="1:23" x14ac:dyDescent="0.35">
      <c r="A11696" s="960">
        <v>73221</v>
      </c>
      <c r="B11696" s="1056">
        <v>1.32</v>
      </c>
      <c r="C11696" s="204" t="s">
        <v>11362</v>
      </c>
      <c r="D11696" s="1"/>
      <c r="E11696" s="985" t="s">
        <v>10273</v>
      </c>
      <c r="F11696" s="3"/>
      <c r="O11696"/>
      <c r="P11696"/>
      <c r="Q11696"/>
      <c r="U11696" s="969"/>
      <c r="V11696" s="38"/>
      <c r="W11696" s="38"/>
    </row>
    <row r="11697" spans="1:23" x14ac:dyDescent="0.35">
      <c r="A11697" s="960">
        <v>73221</v>
      </c>
      <c r="B11697" s="1056">
        <v>1.32</v>
      </c>
      <c r="C11697" s="205" t="s">
        <v>11363</v>
      </c>
      <c r="D11697" s="1"/>
      <c r="E11697" s="985" t="s">
        <v>10273</v>
      </c>
      <c r="F11697" s="3"/>
      <c r="O11697"/>
      <c r="P11697"/>
      <c r="Q11697"/>
      <c r="U11697" s="969"/>
      <c r="V11697" s="38"/>
      <c r="W11697" s="38"/>
    </row>
    <row r="11698" spans="1:23" x14ac:dyDescent="0.35">
      <c r="A11698" s="960">
        <v>73221</v>
      </c>
      <c r="B11698" s="1056">
        <v>1.32</v>
      </c>
      <c r="C11698" s="205" t="s">
        <v>11363</v>
      </c>
      <c r="D11698" s="1"/>
      <c r="E11698" s="985" t="s">
        <v>10273</v>
      </c>
      <c r="F11698" s="3"/>
      <c r="O11698"/>
      <c r="P11698"/>
      <c r="Q11698"/>
      <c r="U11698" s="969"/>
      <c r="V11698" s="38"/>
      <c r="W11698" s="38"/>
    </row>
    <row r="11699" spans="1:23" x14ac:dyDescent="0.35">
      <c r="A11699" s="960">
        <v>73221</v>
      </c>
      <c r="B11699" s="1056">
        <v>1.32</v>
      </c>
      <c r="C11699" s="205" t="s">
        <v>11364</v>
      </c>
      <c r="D11699" s="1"/>
      <c r="E11699" s="985" t="s">
        <v>10273</v>
      </c>
      <c r="F11699" s="3"/>
      <c r="O11699"/>
      <c r="P11699"/>
      <c r="Q11699"/>
      <c r="U11699" s="969"/>
      <c r="V11699" s="38"/>
      <c r="W11699" s="38"/>
    </row>
    <row r="11700" spans="1:23" x14ac:dyDescent="0.35">
      <c r="A11700" s="960">
        <v>73221</v>
      </c>
      <c r="B11700" s="1056">
        <v>1.32</v>
      </c>
      <c r="C11700" s="205" t="s">
        <v>11365</v>
      </c>
      <c r="D11700" s="1"/>
      <c r="E11700" s="985" t="s">
        <v>10273</v>
      </c>
      <c r="F11700" s="3"/>
      <c r="O11700"/>
      <c r="P11700"/>
      <c r="Q11700"/>
      <c r="U11700" s="969"/>
      <c r="V11700" s="38"/>
      <c r="W11700" s="38"/>
    </row>
    <row r="11701" spans="1:23" x14ac:dyDescent="0.35">
      <c r="A11701" s="960">
        <v>73221</v>
      </c>
      <c r="B11701" s="1056">
        <v>1.32</v>
      </c>
      <c r="C11701" s="205" t="s">
        <v>11366</v>
      </c>
      <c r="D11701" s="1"/>
      <c r="E11701" s="985" t="s">
        <v>10273</v>
      </c>
      <c r="F11701" s="3"/>
      <c r="O11701"/>
      <c r="P11701"/>
      <c r="Q11701"/>
      <c r="U11701" s="969"/>
      <c r="V11701" s="38"/>
      <c r="W11701" s="38"/>
    </row>
    <row r="11702" spans="1:23" x14ac:dyDescent="0.35">
      <c r="A11702" s="960">
        <v>73221</v>
      </c>
      <c r="B11702" s="1056">
        <v>1.32</v>
      </c>
      <c r="C11702" s="960" t="s">
        <v>11367</v>
      </c>
      <c r="D11702" s="1"/>
      <c r="E11702" s="985" t="s">
        <v>10273</v>
      </c>
      <c r="F11702" s="3"/>
      <c r="O11702"/>
      <c r="P11702"/>
      <c r="Q11702"/>
      <c r="U11702" s="969"/>
      <c r="V11702" s="38"/>
      <c r="W11702" s="38"/>
    </row>
    <row r="11703" spans="1:23" x14ac:dyDescent="0.35">
      <c r="A11703" s="960">
        <v>73221</v>
      </c>
      <c r="B11703" s="1056">
        <v>1.32</v>
      </c>
      <c r="C11703" s="205" t="s">
        <v>11368</v>
      </c>
      <c r="D11703" s="1"/>
      <c r="E11703" s="985" t="s">
        <v>10273</v>
      </c>
      <c r="F11703" s="3"/>
      <c r="O11703"/>
      <c r="P11703"/>
      <c r="Q11703"/>
      <c r="U11703" s="969"/>
      <c r="V11703" s="38"/>
      <c r="W11703" s="38"/>
    </row>
    <row r="11704" spans="1:23" x14ac:dyDescent="0.35">
      <c r="A11704" s="960">
        <v>73221</v>
      </c>
      <c r="B11704" s="1056">
        <v>1.32</v>
      </c>
      <c r="C11704" s="960" t="s">
        <v>11369</v>
      </c>
      <c r="D11704" s="1"/>
      <c r="E11704" s="985" t="s">
        <v>10273</v>
      </c>
      <c r="F11704" s="3"/>
      <c r="O11704"/>
      <c r="P11704"/>
      <c r="Q11704"/>
      <c r="U11704" s="969"/>
      <c r="V11704" s="38"/>
      <c r="W11704" s="38"/>
    </row>
    <row r="11705" spans="1:23" x14ac:dyDescent="0.35">
      <c r="A11705" s="960">
        <v>73221</v>
      </c>
      <c r="B11705" s="1056">
        <v>1.32</v>
      </c>
      <c r="C11705" s="205" t="s">
        <v>11370</v>
      </c>
      <c r="D11705" s="1"/>
      <c r="E11705" s="985" t="s">
        <v>10273</v>
      </c>
      <c r="F11705" s="3"/>
      <c r="O11705"/>
      <c r="P11705"/>
      <c r="Q11705"/>
      <c r="U11705" s="969"/>
      <c r="V11705" s="38"/>
      <c r="W11705" s="38"/>
    </row>
    <row r="11706" spans="1:23" x14ac:dyDescent="0.35">
      <c r="A11706" s="960">
        <v>73221</v>
      </c>
      <c r="B11706" s="1056">
        <v>1.32</v>
      </c>
      <c r="C11706" s="205" t="s">
        <v>11371</v>
      </c>
      <c r="D11706" s="1128"/>
      <c r="E11706" s="985" t="s">
        <v>10273</v>
      </c>
      <c r="F11706" s="3"/>
      <c r="O11706"/>
      <c r="P11706"/>
      <c r="Q11706"/>
      <c r="U11706" s="969"/>
      <c r="V11706" s="38"/>
      <c r="W11706" s="38"/>
    </row>
    <row r="11707" spans="1:23" x14ac:dyDescent="0.35">
      <c r="A11707" s="960">
        <v>73221</v>
      </c>
      <c r="B11707" s="1056">
        <v>1.32</v>
      </c>
      <c r="C11707" s="205" t="s">
        <v>11372</v>
      </c>
      <c r="D11707" s="1"/>
      <c r="E11707" s="985" t="s">
        <v>10273</v>
      </c>
      <c r="F11707" s="3"/>
      <c r="O11707"/>
      <c r="P11707"/>
      <c r="Q11707"/>
      <c r="U11707" s="969"/>
      <c r="V11707" s="38"/>
      <c r="W11707" s="38"/>
    </row>
    <row r="11708" spans="1:23" x14ac:dyDescent="0.35">
      <c r="A11708" s="960">
        <v>73221</v>
      </c>
      <c r="B11708" s="1056">
        <v>1.32</v>
      </c>
      <c r="C11708" s="205" t="s">
        <v>11373</v>
      </c>
      <c r="D11708" s="1"/>
      <c r="E11708" s="985" t="s">
        <v>10273</v>
      </c>
      <c r="F11708" s="3"/>
      <c r="O11708"/>
      <c r="P11708"/>
      <c r="Q11708"/>
      <c r="U11708" s="969"/>
      <c r="V11708" s="38"/>
      <c r="W11708" s="38"/>
    </row>
    <row r="11709" spans="1:23" x14ac:dyDescent="0.35">
      <c r="A11709" s="960">
        <v>73221</v>
      </c>
      <c r="B11709" s="1056">
        <v>1.32</v>
      </c>
      <c r="C11709" s="960" t="s">
        <v>11374</v>
      </c>
      <c r="D11709" s="1"/>
      <c r="E11709" s="985" t="s">
        <v>10273</v>
      </c>
      <c r="F11709" s="3"/>
      <c r="O11709"/>
      <c r="P11709"/>
      <c r="Q11709"/>
      <c r="U11709" s="969"/>
      <c r="V11709" s="38"/>
      <c r="W11709" s="38"/>
    </row>
    <row r="11710" spans="1:23" x14ac:dyDescent="0.35">
      <c r="A11710" s="960">
        <v>73221</v>
      </c>
      <c r="B11710" s="1056">
        <v>1.32</v>
      </c>
      <c r="C11710" s="205" t="s">
        <v>11375</v>
      </c>
      <c r="D11710" s="1"/>
      <c r="E11710" s="985" t="s">
        <v>10273</v>
      </c>
      <c r="F11710" s="3"/>
      <c r="O11710"/>
      <c r="P11710"/>
      <c r="Q11710"/>
      <c r="U11710" s="969"/>
      <c r="V11710" s="38"/>
      <c r="W11710" s="38"/>
    </row>
    <row r="11711" spans="1:23" x14ac:dyDescent="0.35">
      <c r="A11711" s="960">
        <v>73221</v>
      </c>
      <c r="B11711" s="1056">
        <v>1.32</v>
      </c>
      <c r="C11711" s="205" t="s">
        <v>11376</v>
      </c>
      <c r="D11711" s="1"/>
      <c r="E11711" s="985" t="s">
        <v>10273</v>
      </c>
      <c r="F11711" s="3"/>
      <c r="O11711"/>
      <c r="P11711"/>
      <c r="Q11711"/>
      <c r="U11711" s="969"/>
      <c r="V11711" s="38"/>
      <c r="W11711" s="38"/>
    </row>
    <row r="11712" spans="1:23" x14ac:dyDescent="0.35">
      <c r="A11712" s="960">
        <v>73221</v>
      </c>
      <c r="B11712" s="1056">
        <v>1.32</v>
      </c>
      <c r="C11712" s="205" t="s">
        <v>11377</v>
      </c>
      <c r="D11712" s="1"/>
      <c r="E11712" s="985" t="s">
        <v>10273</v>
      </c>
      <c r="F11712" s="3"/>
      <c r="O11712"/>
      <c r="P11712"/>
      <c r="Q11712"/>
      <c r="U11712" s="969"/>
      <c r="V11712" s="38"/>
      <c r="W11712" s="38"/>
    </row>
    <row r="11713" spans="1:23" x14ac:dyDescent="0.35">
      <c r="A11713" s="960">
        <v>73221</v>
      </c>
      <c r="B11713" s="1056">
        <v>1.32</v>
      </c>
      <c r="C11713" s="205" t="s">
        <v>11378</v>
      </c>
      <c r="D11713" s="1"/>
      <c r="E11713" s="985" t="s">
        <v>10273</v>
      </c>
      <c r="F11713" s="3"/>
      <c r="O11713"/>
      <c r="P11713"/>
      <c r="Q11713"/>
      <c r="U11713" s="969"/>
      <c r="V11713" s="38"/>
      <c r="W11713" s="38"/>
    </row>
    <row r="11714" spans="1:23" x14ac:dyDescent="0.35">
      <c r="A11714" s="960">
        <v>73221</v>
      </c>
      <c r="B11714" s="1056">
        <v>1.32</v>
      </c>
      <c r="C11714" s="205" t="s">
        <v>11379</v>
      </c>
      <c r="D11714" s="1"/>
      <c r="E11714" s="985" t="s">
        <v>10273</v>
      </c>
      <c r="F11714" s="3"/>
      <c r="O11714"/>
      <c r="P11714"/>
      <c r="Q11714"/>
      <c r="U11714" s="969"/>
      <c r="V11714" s="38"/>
      <c r="W11714" s="38"/>
    </row>
    <row r="11715" spans="1:23" x14ac:dyDescent="0.35">
      <c r="A11715" s="960">
        <v>73221</v>
      </c>
      <c r="B11715" s="1056">
        <v>1.32</v>
      </c>
      <c r="C11715" s="205" t="s">
        <v>11380</v>
      </c>
      <c r="D11715" s="1"/>
      <c r="E11715" s="985" t="s">
        <v>10273</v>
      </c>
      <c r="F11715" s="3"/>
      <c r="O11715"/>
      <c r="P11715"/>
      <c r="Q11715"/>
      <c r="U11715" s="969"/>
      <c r="V11715" s="38"/>
      <c r="W11715" s="38"/>
    </row>
    <row r="11716" spans="1:23" x14ac:dyDescent="0.35">
      <c r="A11716" s="960">
        <v>73221</v>
      </c>
      <c r="B11716" s="1056">
        <v>1.32</v>
      </c>
      <c r="C11716" s="205" t="s">
        <v>11381</v>
      </c>
      <c r="D11716" s="1"/>
      <c r="E11716" s="985" t="s">
        <v>10273</v>
      </c>
      <c r="F11716" s="3"/>
      <c r="O11716"/>
      <c r="P11716"/>
      <c r="Q11716"/>
      <c r="U11716" s="969"/>
      <c r="V11716" s="38"/>
      <c r="W11716" s="38"/>
    </row>
    <row r="11717" spans="1:23" x14ac:dyDescent="0.35">
      <c r="A11717" s="960">
        <v>73221</v>
      </c>
      <c r="B11717" s="1056">
        <v>1.32</v>
      </c>
      <c r="C11717" s="205" t="s">
        <v>11382</v>
      </c>
      <c r="D11717" s="1"/>
      <c r="E11717" s="985" t="s">
        <v>10273</v>
      </c>
      <c r="F11717" s="3"/>
      <c r="O11717"/>
      <c r="P11717"/>
      <c r="Q11717"/>
      <c r="U11717" s="969"/>
      <c r="V11717" s="38"/>
      <c r="W11717" s="38"/>
    </row>
    <row r="11718" spans="1:23" x14ac:dyDescent="0.35">
      <c r="A11718" s="960">
        <v>73221</v>
      </c>
      <c r="B11718" s="1056">
        <v>1.32</v>
      </c>
      <c r="C11718" s="205" t="s">
        <v>11383</v>
      </c>
      <c r="D11718" s="1"/>
      <c r="E11718" s="985" t="s">
        <v>10273</v>
      </c>
      <c r="F11718" s="3"/>
      <c r="O11718"/>
      <c r="P11718"/>
      <c r="Q11718"/>
      <c r="U11718" s="969"/>
      <c r="V11718" s="38"/>
      <c r="W11718" s="38"/>
    </row>
    <row r="11719" spans="1:23" x14ac:dyDescent="0.35">
      <c r="A11719" s="960">
        <v>73221</v>
      </c>
      <c r="B11719" s="1056">
        <v>1.32</v>
      </c>
      <c r="C11719" s="205" t="s">
        <v>11384</v>
      </c>
      <c r="D11719" s="1"/>
      <c r="E11719" s="985" t="s">
        <v>10273</v>
      </c>
      <c r="F11719" s="3"/>
      <c r="O11719"/>
      <c r="P11719"/>
      <c r="Q11719"/>
      <c r="U11719" s="969"/>
      <c r="V11719" s="38"/>
      <c r="W11719" s="38"/>
    </row>
    <row r="11720" spans="1:23" x14ac:dyDescent="0.35">
      <c r="A11720" s="960">
        <v>73221</v>
      </c>
      <c r="B11720" s="1056">
        <v>1.32</v>
      </c>
      <c r="C11720" s="205" t="s">
        <v>11385</v>
      </c>
      <c r="D11720" s="1"/>
      <c r="E11720" s="985" t="s">
        <v>10273</v>
      </c>
      <c r="F11720" s="3"/>
      <c r="O11720"/>
      <c r="P11720"/>
      <c r="Q11720"/>
      <c r="U11720" s="969"/>
      <c r="V11720" s="38"/>
      <c r="W11720" s="38"/>
    </row>
    <row r="11721" spans="1:23" x14ac:dyDescent="0.35">
      <c r="A11721" s="960">
        <v>73221</v>
      </c>
      <c r="B11721" s="1056">
        <v>1.32</v>
      </c>
      <c r="C11721" s="205" t="s">
        <v>11386</v>
      </c>
      <c r="D11721" s="1"/>
      <c r="E11721" s="985" t="s">
        <v>10273</v>
      </c>
      <c r="F11721" s="3"/>
      <c r="O11721"/>
      <c r="P11721"/>
      <c r="Q11721"/>
      <c r="U11721" s="969"/>
      <c r="V11721" s="38"/>
      <c r="W11721" s="38"/>
    </row>
    <row r="11722" spans="1:23" x14ac:dyDescent="0.35">
      <c r="A11722" s="960">
        <v>73221</v>
      </c>
      <c r="B11722" s="1056">
        <v>1.32</v>
      </c>
      <c r="C11722" s="960" t="s">
        <v>11387</v>
      </c>
      <c r="D11722" s="1"/>
      <c r="E11722" s="985" t="s">
        <v>10273</v>
      </c>
      <c r="F11722" s="3"/>
      <c r="O11722"/>
      <c r="P11722"/>
      <c r="Q11722"/>
      <c r="U11722" s="969"/>
      <c r="V11722" s="38"/>
      <c r="W11722" s="38"/>
    </row>
    <row r="11723" spans="1:23" x14ac:dyDescent="0.35">
      <c r="A11723" s="960">
        <v>73221</v>
      </c>
      <c r="B11723" s="1056">
        <v>1.32</v>
      </c>
      <c r="C11723" s="205" t="s">
        <v>11388</v>
      </c>
      <c r="D11723" s="1"/>
      <c r="E11723" s="985" t="s">
        <v>10273</v>
      </c>
      <c r="F11723" s="3"/>
      <c r="O11723"/>
      <c r="P11723"/>
      <c r="Q11723"/>
      <c r="U11723" s="969"/>
      <c r="V11723" s="38"/>
      <c r="W11723" s="38"/>
    </row>
    <row r="11724" spans="1:23" x14ac:dyDescent="0.35">
      <c r="A11724" s="960">
        <v>73221</v>
      </c>
      <c r="B11724" s="1056">
        <v>1.32</v>
      </c>
      <c r="C11724" s="205" t="s">
        <v>11389</v>
      </c>
      <c r="D11724" s="1"/>
      <c r="E11724" s="985" t="s">
        <v>10273</v>
      </c>
      <c r="F11724" s="3"/>
      <c r="O11724"/>
      <c r="P11724"/>
      <c r="Q11724"/>
      <c r="U11724" s="969"/>
      <c r="V11724" s="38"/>
      <c r="W11724" s="38"/>
    </row>
    <row r="11725" spans="1:23" x14ac:dyDescent="0.35">
      <c r="A11725" s="960">
        <v>73221</v>
      </c>
      <c r="B11725" s="1056">
        <v>1.32</v>
      </c>
      <c r="C11725" s="205" t="s">
        <v>11390</v>
      </c>
      <c r="D11725" s="1"/>
      <c r="E11725" s="985" t="s">
        <v>10273</v>
      </c>
      <c r="F11725" s="3"/>
      <c r="O11725"/>
      <c r="P11725"/>
      <c r="Q11725"/>
      <c r="U11725" s="969"/>
      <c r="V11725" s="38"/>
      <c r="W11725" s="38"/>
    </row>
    <row r="11726" spans="1:23" x14ac:dyDescent="0.35">
      <c r="A11726" s="960">
        <v>73221</v>
      </c>
      <c r="B11726" s="1056">
        <v>1.32</v>
      </c>
      <c r="C11726" s="205" t="s">
        <v>11391</v>
      </c>
      <c r="D11726" s="1"/>
      <c r="E11726" s="985" t="s">
        <v>10273</v>
      </c>
      <c r="F11726" s="3"/>
      <c r="O11726"/>
      <c r="P11726"/>
      <c r="Q11726"/>
      <c r="U11726" s="969"/>
      <c r="V11726" s="38"/>
      <c r="W11726" s="38"/>
    </row>
    <row r="11727" spans="1:23" x14ac:dyDescent="0.35">
      <c r="A11727" s="960">
        <v>73221</v>
      </c>
      <c r="B11727" s="1056">
        <v>1.32</v>
      </c>
      <c r="C11727" s="205" t="s">
        <v>11392</v>
      </c>
      <c r="D11727" s="1"/>
      <c r="E11727" s="985" t="s">
        <v>10273</v>
      </c>
      <c r="F11727" s="3"/>
      <c r="O11727"/>
      <c r="P11727"/>
      <c r="Q11727"/>
      <c r="U11727" s="969"/>
      <c r="V11727" s="38"/>
      <c r="W11727" s="38"/>
    </row>
    <row r="11728" spans="1:23" x14ac:dyDescent="0.35">
      <c r="A11728" s="960">
        <v>73221</v>
      </c>
      <c r="B11728" s="1056">
        <v>1.32</v>
      </c>
      <c r="C11728" s="205" t="s">
        <v>11393</v>
      </c>
      <c r="D11728" s="1"/>
      <c r="E11728" s="985" t="s">
        <v>10273</v>
      </c>
      <c r="F11728" s="3"/>
      <c r="O11728"/>
      <c r="P11728"/>
      <c r="Q11728"/>
      <c r="U11728" s="969"/>
      <c r="V11728" s="38"/>
      <c r="W11728" s="38"/>
    </row>
    <row r="11729" spans="1:23" x14ac:dyDescent="0.35">
      <c r="A11729" s="960">
        <v>73221</v>
      </c>
      <c r="B11729" s="1056">
        <v>1.32</v>
      </c>
      <c r="C11729" s="205" t="s">
        <v>11394</v>
      </c>
      <c r="D11729" s="1"/>
      <c r="E11729" s="985" t="s">
        <v>10273</v>
      </c>
      <c r="F11729" s="3"/>
      <c r="O11729"/>
      <c r="P11729"/>
      <c r="Q11729"/>
      <c r="U11729" s="969"/>
      <c r="V11729" s="38"/>
      <c r="W11729" s="38"/>
    </row>
    <row r="11730" spans="1:23" x14ac:dyDescent="0.35">
      <c r="A11730" s="960">
        <v>73222</v>
      </c>
      <c r="B11730" s="1056">
        <v>1.58</v>
      </c>
      <c r="C11730" s="205" t="s">
        <v>11868</v>
      </c>
      <c r="D11730" s="1"/>
      <c r="E11730" s="985" t="s">
        <v>10273</v>
      </c>
      <c r="F11730" s="3"/>
      <c r="O11730"/>
      <c r="P11730"/>
      <c r="Q11730"/>
      <c r="U11730" s="969"/>
      <c r="V11730" s="38"/>
      <c r="W11730" s="38"/>
    </row>
    <row r="11731" spans="1:23" x14ac:dyDescent="0.35">
      <c r="A11731" s="960">
        <v>73222</v>
      </c>
      <c r="B11731" s="1056">
        <v>1.58</v>
      </c>
      <c r="C11731" s="205" t="s">
        <v>11869</v>
      </c>
      <c r="D11731" s="1"/>
      <c r="E11731" s="985" t="s">
        <v>10273</v>
      </c>
      <c r="F11731" s="3"/>
      <c r="O11731"/>
      <c r="P11731"/>
      <c r="Q11731"/>
      <c r="U11731" s="969"/>
      <c r="V11731" s="38"/>
      <c r="W11731" s="38"/>
    </row>
    <row r="11732" spans="1:23" x14ac:dyDescent="0.35">
      <c r="A11732" s="960">
        <v>73222</v>
      </c>
      <c r="B11732" s="1056">
        <v>1.58</v>
      </c>
      <c r="C11732" s="204" t="s">
        <v>11870</v>
      </c>
      <c r="D11732" s="1"/>
      <c r="E11732" s="985" t="s">
        <v>10273</v>
      </c>
      <c r="F11732" s="3"/>
      <c r="O11732"/>
      <c r="P11732"/>
      <c r="Q11732"/>
      <c r="U11732" s="969"/>
      <c r="V11732" s="38"/>
      <c r="W11732" s="38"/>
    </row>
    <row r="11733" spans="1:23" x14ac:dyDescent="0.35">
      <c r="A11733" s="960">
        <v>73223</v>
      </c>
      <c r="B11733" s="1056">
        <v>2.1</v>
      </c>
      <c r="C11733" s="205" t="s">
        <v>11959</v>
      </c>
      <c r="D11733" s="1"/>
      <c r="E11733" s="985" t="s">
        <v>10273</v>
      </c>
      <c r="F11733" s="3"/>
      <c r="O11733"/>
      <c r="P11733"/>
      <c r="Q11733"/>
      <c r="U11733" s="969"/>
      <c r="V11733" s="38"/>
      <c r="W11733" s="38"/>
    </row>
    <row r="11734" spans="1:23" x14ac:dyDescent="0.35">
      <c r="A11734" s="960">
        <v>73223</v>
      </c>
      <c r="B11734" s="1056">
        <v>2.1</v>
      </c>
      <c r="C11734" s="204" t="s">
        <v>11960</v>
      </c>
      <c r="D11734" s="1"/>
      <c r="E11734" s="985" t="s">
        <v>10273</v>
      </c>
      <c r="F11734" s="3"/>
      <c r="O11734"/>
      <c r="P11734"/>
      <c r="Q11734"/>
      <c r="U11734" s="969"/>
      <c r="V11734" s="38"/>
      <c r="W11734" s="38"/>
    </row>
    <row r="11735" spans="1:23" x14ac:dyDescent="0.35">
      <c r="A11735" s="960">
        <v>73223</v>
      </c>
      <c r="B11735" s="1056">
        <v>2.1</v>
      </c>
      <c r="C11735" s="205" t="s">
        <v>11961</v>
      </c>
      <c r="D11735" s="1"/>
      <c r="E11735" s="985" t="s">
        <v>10273</v>
      </c>
      <c r="F11735" s="3"/>
      <c r="O11735"/>
      <c r="P11735"/>
      <c r="Q11735"/>
      <c r="U11735" s="969"/>
      <c r="V11735" s="38"/>
      <c r="W11735" s="38"/>
    </row>
    <row r="11736" spans="1:23" x14ac:dyDescent="0.35">
      <c r="A11736" s="960">
        <v>73223</v>
      </c>
      <c r="B11736" s="1056">
        <v>2.1</v>
      </c>
      <c r="C11736" s="205" t="s">
        <v>11962</v>
      </c>
      <c r="D11736" s="1"/>
      <c r="E11736" s="985" t="s">
        <v>10273</v>
      </c>
      <c r="F11736" s="3"/>
      <c r="O11736"/>
      <c r="P11736"/>
      <c r="Q11736"/>
      <c r="U11736" s="969"/>
      <c r="V11736" s="38"/>
      <c r="W11736" s="38"/>
    </row>
    <row r="11737" spans="1:23" x14ac:dyDescent="0.35">
      <c r="A11737" s="960">
        <v>73223</v>
      </c>
      <c r="B11737" s="1056">
        <v>2.1</v>
      </c>
      <c r="C11737" s="205" t="s">
        <v>11963</v>
      </c>
      <c r="D11737" s="1"/>
      <c r="E11737" s="985" t="s">
        <v>10273</v>
      </c>
      <c r="F11737" s="3"/>
      <c r="O11737"/>
      <c r="P11737"/>
      <c r="Q11737"/>
      <c r="U11737" s="969"/>
      <c r="V11737" s="38"/>
      <c r="W11737" s="38"/>
    </row>
    <row r="11738" spans="1:23" x14ac:dyDescent="0.35">
      <c r="A11738" s="960">
        <v>73223</v>
      </c>
      <c r="B11738" s="1056">
        <v>2.1</v>
      </c>
      <c r="C11738" s="204" t="s">
        <v>11964</v>
      </c>
      <c r="D11738" s="1"/>
      <c r="E11738" s="985" t="s">
        <v>10273</v>
      </c>
      <c r="F11738" s="3"/>
      <c r="O11738"/>
      <c r="P11738"/>
      <c r="Q11738"/>
      <c r="U11738" s="969"/>
      <c r="V11738" s="38"/>
      <c r="W11738" s="38"/>
    </row>
    <row r="11739" spans="1:23" x14ac:dyDescent="0.35">
      <c r="A11739" s="960">
        <v>73223</v>
      </c>
      <c r="B11739" s="1056">
        <v>2.1</v>
      </c>
      <c r="C11739" s="204" t="s">
        <v>11965</v>
      </c>
      <c r="D11739" s="1"/>
      <c r="E11739" s="985" t="s">
        <v>10273</v>
      </c>
      <c r="F11739" s="3"/>
      <c r="O11739"/>
      <c r="P11739"/>
      <c r="Q11739"/>
      <c r="U11739" s="969"/>
      <c r="V11739" s="38"/>
      <c r="W11739" s="38"/>
    </row>
    <row r="11740" spans="1:23" x14ac:dyDescent="0.35">
      <c r="A11740" s="936">
        <v>73223</v>
      </c>
      <c r="B11740" s="1619">
        <v>2.1</v>
      </c>
      <c r="C11740" s="936" t="s">
        <v>11966</v>
      </c>
      <c r="D11740" s="1"/>
      <c r="E11740" s="985" t="s">
        <v>10273</v>
      </c>
      <c r="F11740" s="3"/>
      <c r="O11740"/>
      <c r="P11740"/>
      <c r="Q11740"/>
      <c r="U11740" s="969"/>
      <c r="V11740" s="38"/>
      <c r="W11740" s="38"/>
    </row>
    <row r="11741" spans="1:23" x14ac:dyDescent="0.35">
      <c r="A11741" s="960">
        <v>73223</v>
      </c>
      <c r="B11741" s="1056">
        <v>2.1</v>
      </c>
      <c r="C11741" s="960" t="s">
        <v>11967</v>
      </c>
      <c r="D11741" s="38"/>
      <c r="E11741" s="985" t="s">
        <v>10273</v>
      </c>
      <c r="F11741" s="3"/>
      <c r="O11741"/>
      <c r="P11741"/>
      <c r="Q11741"/>
      <c r="U11741" s="969"/>
      <c r="V11741" s="38"/>
      <c r="W11741" s="38"/>
    </row>
    <row r="11742" spans="1:23" x14ac:dyDescent="0.35">
      <c r="A11742" s="960">
        <v>73223</v>
      </c>
      <c r="B11742" s="1056">
        <v>2.1</v>
      </c>
      <c r="C11742" s="204" t="s">
        <v>11968</v>
      </c>
      <c r="D11742" s="1"/>
      <c r="E11742" s="985" t="s">
        <v>10273</v>
      </c>
      <c r="F11742" s="3"/>
      <c r="O11742"/>
      <c r="P11742"/>
      <c r="Q11742"/>
      <c r="U11742" s="969"/>
      <c r="V11742" s="38"/>
      <c r="W11742" s="38"/>
    </row>
    <row r="11743" spans="1:23" x14ac:dyDescent="0.35">
      <c r="A11743" s="960">
        <v>73223</v>
      </c>
      <c r="B11743" s="1056">
        <v>2.1</v>
      </c>
      <c r="C11743" s="205" t="s">
        <v>11969</v>
      </c>
      <c r="D11743" s="1"/>
      <c r="E11743" s="985" t="s">
        <v>10273</v>
      </c>
      <c r="F11743" s="3"/>
      <c r="O11743"/>
      <c r="P11743"/>
      <c r="Q11743"/>
      <c r="U11743" s="969"/>
      <c r="V11743" s="38"/>
      <c r="W11743" s="38"/>
    </row>
    <row r="11744" spans="1:23" x14ac:dyDescent="0.35">
      <c r="A11744" s="960">
        <v>73223</v>
      </c>
      <c r="B11744" s="1056">
        <v>2.1</v>
      </c>
      <c r="C11744" s="205" t="s">
        <v>11970</v>
      </c>
      <c r="D11744" s="1"/>
      <c r="E11744" s="985" t="s">
        <v>10273</v>
      </c>
      <c r="F11744" s="3"/>
      <c r="O11744"/>
      <c r="P11744"/>
      <c r="Q11744"/>
      <c r="U11744" s="969"/>
      <c r="V11744" s="38"/>
      <c r="W11744" s="38"/>
    </row>
    <row r="11745" spans="1:23" x14ac:dyDescent="0.35">
      <c r="A11745" s="960">
        <v>73223</v>
      </c>
      <c r="B11745" s="1056">
        <v>2.1</v>
      </c>
      <c r="C11745" s="204" t="s">
        <v>11971</v>
      </c>
      <c r="D11745" s="1"/>
      <c r="E11745" s="985" t="s">
        <v>10273</v>
      </c>
      <c r="F11745" s="1109"/>
      <c r="O11745"/>
      <c r="P11745"/>
      <c r="Q11745"/>
      <c r="U11745" s="969"/>
      <c r="V11745" s="38"/>
      <c r="W11745" s="38"/>
    </row>
    <row r="11746" spans="1:23" x14ac:dyDescent="0.35">
      <c r="A11746" s="960">
        <v>73501</v>
      </c>
      <c r="B11746" s="1056">
        <v>0.18</v>
      </c>
      <c r="C11746" s="205" t="s">
        <v>3801</v>
      </c>
      <c r="D11746" s="1"/>
      <c r="E11746" s="985" t="s">
        <v>10273</v>
      </c>
      <c r="F11746" s="3"/>
      <c r="O11746"/>
      <c r="P11746"/>
      <c r="Q11746"/>
      <c r="U11746" s="969"/>
      <c r="V11746" s="38"/>
      <c r="W11746" s="38"/>
    </row>
    <row r="11747" spans="1:23" x14ac:dyDescent="0.35">
      <c r="A11747" s="960">
        <v>73501</v>
      </c>
      <c r="B11747" s="1056">
        <v>0.18</v>
      </c>
      <c r="C11747" s="205" t="s">
        <v>10576</v>
      </c>
      <c r="D11747" s="1"/>
      <c r="E11747" s="985" t="s">
        <v>10273</v>
      </c>
      <c r="F11747" s="3"/>
      <c r="O11747"/>
      <c r="P11747"/>
      <c r="Q11747"/>
      <c r="U11747" s="969"/>
      <c r="V11747" s="38"/>
      <c r="W11747" s="38"/>
    </row>
    <row r="11748" spans="1:23" x14ac:dyDescent="0.35">
      <c r="A11748" s="960">
        <v>73501</v>
      </c>
      <c r="B11748" s="1056">
        <v>0.18</v>
      </c>
      <c r="C11748" s="205" t="s">
        <v>10577</v>
      </c>
      <c r="D11748" s="1"/>
      <c r="E11748" s="985" t="s">
        <v>10273</v>
      </c>
      <c r="F11748" s="3"/>
      <c r="O11748"/>
      <c r="P11748"/>
      <c r="Q11748"/>
      <c r="U11748" s="969"/>
      <c r="V11748" s="38"/>
      <c r="W11748" s="38"/>
    </row>
    <row r="11749" spans="1:23" x14ac:dyDescent="0.35">
      <c r="A11749" s="960">
        <v>73502</v>
      </c>
      <c r="B11749" s="1056">
        <v>0.21</v>
      </c>
      <c r="C11749" s="205" t="s">
        <v>10732</v>
      </c>
      <c r="D11749" s="1"/>
      <c r="E11749" s="985" t="s">
        <v>10273</v>
      </c>
      <c r="O11749"/>
      <c r="P11749"/>
      <c r="Q11749"/>
      <c r="U11749" s="969"/>
      <c r="V11749" s="38"/>
      <c r="W11749" s="38"/>
    </row>
    <row r="11750" spans="1:23" x14ac:dyDescent="0.35">
      <c r="A11750" s="960">
        <v>73502</v>
      </c>
      <c r="B11750" s="1056">
        <v>0.21</v>
      </c>
      <c r="C11750" s="205" t="s">
        <v>10733</v>
      </c>
      <c r="D11750" s="1"/>
      <c r="E11750" s="985" t="s">
        <v>10273</v>
      </c>
      <c r="F11750" s="3"/>
      <c r="O11750"/>
      <c r="P11750"/>
      <c r="Q11750"/>
      <c r="U11750" s="969"/>
      <c r="V11750" s="38"/>
      <c r="W11750" s="38"/>
    </row>
    <row r="11751" spans="1:23" x14ac:dyDescent="0.35">
      <c r="A11751" s="960">
        <v>73502</v>
      </c>
      <c r="B11751" s="1056">
        <v>0.21</v>
      </c>
      <c r="C11751" s="205" t="s">
        <v>10734</v>
      </c>
      <c r="D11751" s="1"/>
      <c r="E11751" s="985" t="s">
        <v>10273</v>
      </c>
      <c r="F11751" s="3"/>
      <c r="O11751"/>
      <c r="P11751"/>
      <c r="Q11751"/>
      <c r="U11751" s="969"/>
      <c r="V11751" s="38"/>
      <c r="W11751" s="38"/>
    </row>
    <row r="11752" spans="1:23" x14ac:dyDescent="0.35">
      <c r="A11752" s="960">
        <v>73502</v>
      </c>
      <c r="B11752" s="1056">
        <v>0.21</v>
      </c>
      <c r="C11752" s="960" t="s">
        <v>10735</v>
      </c>
      <c r="D11752" s="1"/>
      <c r="E11752" s="985" t="s">
        <v>10273</v>
      </c>
      <c r="F11752" s="3"/>
      <c r="O11752"/>
      <c r="P11752"/>
      <c r="Q11752"/>
      <c r="U11752" s="969"/>
      <c r="V11752" s="38"/>
      <c r="W11752" s="38"/>
    </row>
    <row r="11753" spans="1:23" x14ac:dyDescent="0.35">
      <c r="A11753" s="960">
        <v>73502</v>
      </c>
      <c r="B11753" s="1056">
        <v>0.21</v>
      </c>
      <c r="C11753" s="960" t="s">
        <v>10736</v>
      </c>
      <c r="D11753" s="1"/>
      <c r="E11753" s="985" t="s">
        <v>10273</v>
      </c>
      <c r="F11753" s="3"/>
      <c r="O11753"/>
      <c r="P11753"/>
      <c r="Q11753"/>
      <c r="U11753" s="969"/>
      <c r="V11753" s="38"/>
      <c r="W11753" s="38"/>
    </row>
    <row r="11754" spans="1:23" x14ac:dyDescent="0.35">
      <c r="A11754" s="960">
        <v>73502</v>
      </c>
      <c r="B11754" s="1056">
        <v>0.21</v>
      </c>
      <c r="C11754" s="960" t="s">
        <v>10737</v>
      </c>
      <c r="D11754" s="1"/>
      <c r="E11754" s="985" t="s">
        <v>10273</v>
      </c>
      <c r="F11754" s="3"/>
      <c r="O11754"/>
      <c r="P11754"/>
      <c r="Q11754"/>
      <c r="U11754" s="969"/>
      <c r="V11754" s="38"/>
      <c r="W11754" s="38"/>
    </row>
    <row r="11755" spans="1:23" x14ac:dyDescent="0.35">
      <c r="A11755" s="960">
        <v>73502</v>
      </c>
      <c r="B11755" s="1056">
        <v>0.21</v>
      </c>
      <c r="C11755" s="960" t="s">
        <v>10738</v>
      </c>
      <c r="D11755" s="1"/>
      <c r="E11755" s="985" t="s">
        <v>10273</v>
      </c>
      <c r="F11755" s="3"/>
      <c r="O11755"/>
      <c r="P11755"/>
      <c r="Q11755"/>
      <c r="U11755" s="969"/>
      <c r="V11755" s="38"/>
      <c r="W11755" s="38"/>
    </row>
    <row r="11756" spans="1:23" x14ac:dyDescent="0.35">
      <c r="A11756" s="960">
        <v>73502</v>
      </c>
      <c r="B11756" s="1056">
        <v>0.21</v>
      </c>
      <c r="C11756" s="960" t="s">
        <v>10739</v>
      </c>
      <c r="D11756" s="1"/>
      <c r="E11756" s="985" t="s">
        <v>10273</v>
      </c>
      <c r="F11756" s="3"/>
      <c r="O11756"/>
      <c r="P11756"/>
      <c r="Q11756"/>
      <c r="U11756" s="969"/>
      <c r="V11756" s="38"/>
      <c r="W11756" s="38"/>
    </row>
    <row r="11757" spans="1:23" x14ac:dyDescent="0.35">
      <c r="A11757" s="960">
        <v>73502</v>
      </c>
      <c r="B11757" s="1056">
        <v>0.21</v>
      </c>
      <c r="C11757" s="205" t="s">
        <v>10740</v>
      </c>
      <c r="D11757" s="1"/>
      <c r="E11757" s="985" t="s">
        <v>10273</v>
      </c>
      <c r="F11757" s="3"/>
      <c r="O11757"/>
      <c r="P11757"/>
      <c r="Q11757"/>
      <c r="U11757" s="969"/>
      <c r="V11757" s="38"/>
      <c r="W11757" s="38"/>
    </row>
    <row r="11758" spans="1:23" x14ac:dyDescent="0.35">
      <c r="A11758" s="960">
        <v>73502</v>
      </c>
      <c r="B11758" s="1056">
        <v>0.21</v>
      </c>
      <c r="C11758" s="205" t="s">
        <v>10741</v>
      </c>
      <c r="D11758" s="1"/>
      <c r="E11758" s="985" t="s">
        <v>10273</v>
      </c>
      <c r="F11758" s="3"/>
      <c r="O11758"/>
      <c r="P11758"/>
      <c r="Q11758"/>
      <c r="U11758" s="969"/>
      <c r="V11758" s="38"/>
      <c r="W11758" s="38"/>
    </row>
    <row r="11759" spans="1:23" x14ac:dyDescent="0.35">
      <c r="A11759" s="960">
        <v>73502</v>
      </c>
      <c r="B11759" s="1056">
        <v>0.21</v>
      </c>
      <c r="C11759" s="960" t="s">
        <v>10742</v>
      </c>
      <c r="D11759" s="1"/>
      <c r="E11759" s="985" t="s">
        <v>10273</v>
      </c>
      <c r="F11759" s="3"/>
      <c r="O11759"/>
      <c r="P11759"/>
      <c r="Q11759"/>
      <c r="U11759" s="969"/>
      <c r="V11759" s="38"/>
      <c r="W11759" s="38"/>
    </row>
    <row r="11760" spans="1:23" x14ac:dyDescent="0.35">
      <c r="A11760" s="960">
        <v>73502</v>
      </c>
      <c r="B11760" s="1056">
        <v>0.21</v>
      </c>
      <c r="C11760" s="205" t="s">
        <v>10743</v>
      </c>
      <c r="D11760" s="1"/>
      <c r="E11760" s="985" t="s">
        <v>10273</v>
      </c>
      <c r="F11760" s="3"/>
      <c r="O11760"/>
      <c r="P11760"/>
      <c r="Q11760"/>
      <c r="U11760" s="969"/>
      <c r="V11760" s="38"/>
      <c r="W11760" s="38"/>
    </row>
    <row r="11761" spans="1:23" x14ac:dyDescent="0.35">
      <c r="A11761" s="960">
        <v>73502</v>
      </c>
      <c r="B11761" s="1056">
        <v>0.21</v>
      </c>
      <c r="C11761" s="205" t="s">
        <v>10744</v>
      </c>
      <c r="D11761" s="1113"/>
      <c r="E11761" s="985" t="s">
        <v>10273</v>
      </c>
      <c r="F11761" s="3"/>
      <c r="O11761"/>
      <c r="P11761"/>
      <c r="Q11761"/>
      <c r="U11761" s="969"/>
      <c r="V11761" s="38"/>
      <c r="W11761" s="38"/>
    </row>
    <row r="11762" spans="1:23" x14ac:dyDescent="0.35">
      <c r="A11762" s="960">
        <v>73502</v>
      </c>
      <c r="B11762" s="1056">
        <v>0.21</v>
      </c>
      <c r="C11762" s="205" t="s">
        <v>10745</v>
      </c>
      <c r="D11762" s="1"/>
      <c r="E11762" s="985" t="s">
        <v>10273</v>
      </c>
      <c r="F11762" s="3"/>
      <c r="O11762"/>
      <c r="P11762"/>
      <c r="Q11762"/>
      <c r="U11762" s="969"/>
      <c r="V11762" s="38"/>
      <c r="W11762" s="38"/>
    </row>
    <row r="11763" spans="1:23" x14ac:dyDescent="0.35">
      <c r="A11763" s="960">
        <v>73502</v>
      </c>
      <c r="B11763" s="1056">
        <v>0.21</v>
      </c>
      <c r="C11763" s="205" t="s">
        <v>10746</v>
      </c>
      <c r="D11763" s="1"/>
      <c r="E11763" s="985" t="s">
        <v>10273</v>
      </c>
      <c r="F11763" s="3"/>
      <c r="O11763"/>
      <c r="P11763"/>
      <c r="Q11763"/>
      <c r="U11763" s="969"/>
      <c r="V11763" s="38"/>
      <c r="W11763" s="38"/>
    </row>
    <row r="11764" spans="1:23" x14ac:dyDescent="0.35">
      <c r="A11764" s="960">
        <v>73502</v>
      </c>
      <c r="B11764" s="1056">
        <v>0.21</v>
      </c>
      <c r="C11764" s="205" t="s">
        <v>10747</v>
      </c>
      <c r="D11764" s="1"/>
      <c r="E11764" s="985" t="s">
        <v>10273</v>
      </c>
      <c r="F11764" s="3"/>
      <c r="O11764"/>
      <c r="P11764"/>
      <c r="Q11764"/>
      <c r="U11764" s="969"/>
      <c r="V11764" s="38"/>
      <c r="W11764" s="38"/>
    </row>
    <row r="11765" spans="1:23" x14ac:dyDescent="0.35">
      <c r="A11765" s="960">
        <v>73502</v>
      </c>
      <c r="B11765" s="1056">
        <v>0.21</v>
      </c>
      <c r="C11765" s="205" t="s">
        <v>10748</v>
      </c>
      <c r="D11765" s="1"/>
      <c r="E11765" s="985" t="s">
        <v>10273</v>
      </c>
      <c r="F11765" s="3"/>
      <c r="O11765"/>
      <c r="P11765"/>
      <c r="Q11765"/>
      <c r="U11765" s="969"/>
      <c r="V11765" s="38"/>
      <c r="W11765" s="38"/>
    </row>
    <row r="11766" spans="1:23" x14ac:dyDescent="0.35">
      <c r="A11766" s="960">
        <v>73502</v>
      </c>
      <c r="B11766" s="1056">
        <v>0.21</v>
      </c>
      <c r="C11766" s="205" t="s">
        <v>10749</v>
      </c>
      <c r="D11766" s="1"/>
      <c r="E11766" s="985" t="s">
        <v>10273</v>
      </c>
      <c r="F11766" s="3"/>
      <c r="O11766"/>
      <c r="P11766"/>
      <c r="Q11766"/>
      <c r="U11766" s="969"/>
      <c r="V11766" s="38"/>
      <c r="W11766" s="38"/>
    </row>
    <row r="11767" spans="1:23" x14ac:dyDescent="0.35">
      <c r="A11767" s="960">
        <v>73502</v>
      </c>
      <c r="B11767" s="1056">
        <v>0.21</v>
      </c>
      <c r="C11767" s="205" t="s">
        <v>10750</v>
      </c>
      <c r="D11767" s="1"/>
      <c r="E11767" s="985" t="s">
        <v>10273</v>
      </c>
      <c r="F11767" s="3"/>
      <c r="O11767"/>
      <c r="P11767"/>
      <c r="Q11767"/>
      <c r="U11767" s="969"/>
      <c r="V11767" s="38"/>
      <c r="W11767" s="38"/>
    </row>
    <row r="11768" spans="1:23" x14ac:dyDescent="0.35">
      <c r="A11768" s="960">
        <v>73502</v>
      </c>
      <c r="B11768" s="1056">
        <v>0.21</v>
      </c>
      <c r="C11768" s="205" t="s">
        <v>10751</v>
      </c>
      <c r="D11768" s="1"/>
      <c r="E11768" s="985" t="s">
        <v>10273</v>
      </c>
      <c r="F11768" s="3"/>
      <c r="O11768"/>
      <c r="P11768"/>
      <c r="Q11768"/>
      <c r="U11768" s="969"/>
      <c r="V11768" s="38"/>
      <c r="W11768" s="38"/>
    </row>
    <row r="11769" spans="1:23" x14ac:dyDescent="0.35">
      <c r="A11769" s="960">
        <v>73502</v>
      </c>
      <c r="B11769" s="1056">
        <v>0.21</v>
      </c>
      <c r="C11769" s="205" t="s">
        <v>10752</v>
      </c>
      <c r="D11769" s="1"/>
      <c r="E11769" s="985" t="s">
        <v>10273</v>
      </c>
      <c r="F11769" s="3"/>
      <c r="O11769"/>
      <c r="P11769"/>
      <c r="Q11769"/>
      <c r="U11769" s="969"/>
      <c r="V11769" s="38"/>
      <c r="W11769" s="38"/>
    </row>
    <row r="11770" spans="1:23" x14ac:dyDescent="0.35">
      <c r="A11770" s="960">
        <v>73502</v>
      </c>
      <c r="B11770" s="1056">
        <v>0.21</v>
      </c>
      <c r="C11770" s="960" t="s">
        <v>10753</v>
      </c>
      <c r="D11770" s="1"/>
      <c r="E11770" s="985" t="s">
        <v>10273</v>
      </c>
      <c r="F11770" s="3"/>
      <c r="O11770"/>
      <c r="P11770"/>
      <c r="Q11770"/>
      <c r="U11770" s="969"/>
      <c r="V11770" s="38"/>
      <c r="W11770" s="38"/>
    </row>
    <row r="11771" spans="1:23" x14ac:dyDescent="0.35">
      <c r="A11771" s="960">
        <v>73502</v>
      </c>
      <c r="B11771" s="1056">
        <v>0.21</v>
      </c>
      <c r="C11771" s="205" t="s">
        <v>10754</v>
      </c>
      <c r="D11771" s="1"/>
      <c r="E11771" s="985" t="s">
        <v>10273</v>
      </c>
      <c r="F11771" s="3"/>
      <c r="O11771"/>
      <c r="P11771"/>
      <c r="Q11771"/>
      <c r="U11771" s="969"/>
      <c r="V11771" s="38"/>
      <c r="W11771" s="38"/>
    </row>
    <row r="11772" spans="1:23" x14ac:dyDescent="0.35">
      <c r="A11772" s="960">
        <v>73502</v>
      </c>
      <c r="B11772" s="1056">
        <v>0.21</v>
      </c>
      <c r="C11772" s="205" t="s">
        <v>10755</v>
      </c>
      <c r="D11772" s="1"/>
      <c r="E11772" s="985" t="s">
        <v>10273</v>
      </c>
      <c r="F11772" s="3"/>
      <c r="O11772"/>
      <c r="P11772"/>
      <c r="Q11772"/>
      <c r="U11772" s="969"/>
      <c r="V11772" s="38"/>
      <c r="W11772" s="38"/>
    </row>
    <row r="11773" spans="1:23" x14ac:dyDescent="0.35">
      <c r="A11773" s="960">
        <v>73502</v>
      </c>
      <c r="B11773" s="1056">
        <v>0.21</v>
      </c>
      <c r="C11773" s="205" t="s">
        <v>10755</v>
      </c>
      <c r="D11773" s="1"/>
      <c r="E11773" s="985" t="s">
        <v>10273</v>
      </c>
      <c r="F11773" s="3"/>
      <c r="O11773"/>
      <c r="P11773"/>
      <c r="Q11773"/>
      <c r="U11773" s="969"/>
      <c r="V11773" s="38"/>
      <c r="W11773" s="38"/>
    </row>
    <row r="11774" spans="1:23" x14ac:dyDescent="0.35">
      <c r="A11774" s="960">
        <v>73502</v>
      </c>
      <c r="B11774" s="1056">
        <v>0.21</v>
      </c>
      <c r="C11774" s="205" t="s">
        <v>10756</v>
      </c>
      <c r="D11774" s="1"/>
      <c r="E11774" s="985" t="s">
        <v>10273</v>
      </c>
      <c r="F11774" s="3"/>
      <c r="O11774"/>
      <c r="P11774"/>
      <c r="Q11774"/>
      <c r="U11774" s="969"/>
      <c r="V11774" s="38"/>
      <c r="W11774" s="38"/>
    </row>
    <row r="11775" spans="1:23" x14ac:dyDescent="0.35">
      <c r="A11775" s="960">
        <v>73502</v>
      </c>
      <c r="B11775" s="1056">
        <v>0.21</v>
      </c>
      <c r="C11775" s="205" t="s">
        <v>10756</v>
      </c>
      <c r="D11775" s="1"/>
      <c r="E11775" s="985" t="s">
        <v>10273</v>
      </c>
      <c r="F11775" s="3"/>
      <c r="O11775"/>
      <c r="P11775"/>
      <c r="Q11775"/>
      <c r="U11775" s="969"/>
      <c r="V11775" s="38"/>
      <c r="W11775" s="38"/>
    </row>
    <row r="11776" spans="1:23" x14ac:dyDescent="0.35">
      <c r="A11776" s="960">
        <v>73502</v>
      </c>
      <c r="B11776" s="1056">
        <v>0.21</v>
      </c>
      <c r="C11776" s="205" t="s">
        <v>10757</v>
      </c>
      <c r="D11776" s="1"/>
      <c r="E11776" s="985" t="s">
        <v>10273</v>
      </c>
      <c r="F11776" s="1115"/>
      <c r="O11776"/>
      <c r="P11776"/>
      <c r="Q11776"/>
      <c r="U11776" s="969"/>
      <c r="V11776" s="38"/>
      <c r="W11776" s="38"/>
    </row>
    <row r="11777" spans="1:23" x14ac:dyDescent="0.35">
      <c r="A11777" s="960">
        <v>73502</v>
      </c>
      <c r="B11777" s="1056">
        <v>0.21</v>
      </c>
      <c r="C11777" s="205" t="s">
        <v>10758</v>
      </c>
      <c r="D11777" s="1"/>
      <c r="E11777" s="985" t="s">
        <v>10273</v>
      </c>
      <c r="F11777" s="3"/>
      <c r="O11777"/>
      <c r="P11777"/>
      <c r="Q11777"/>
      <c r="U11777" s="969"/>
      <c r="V11777" s="38"/>
      <c r="W11777" s="38"/>
    </row>
    <row r="11778" spans="1:23" x14ac:dyDescent="0.35">
      <c r="A11778" s="960">
        <v>73521</v>
      </c>
      <c r="B11778" s="1056">
        <v>0.21</v>
      </c>
      <c r="C11778" s="205" t="s">
        <v>10759</v>
      </c>
      <c r="D11778" s="1"/>
      <c r="E11778" s="985" t="s">
        <v>10273</v>
      </c>
      <c r="F11778" s="3"/>
      <c r="O11778"/>
      <c r="P11778"/>
      <c r="Q11778"/>
      <c r="U11778" s="969"/>
      <c r="V11778" s="38"/>
      <c r="W11778" s="38"/>
    </row>
    <row r="11779" spans="1:23" x14ac:dyDescent="0.35">
      <c r="A11779" s="960">
        <v>73522</v>
      </c>
      <c r="B11779" s="1056">
        <v>0.28000000000000003</v>
      </c>
      <c r="C11779" s="204" t="s">
        <v>10830</v>
      </c>
      <c r="D11779" s="1"/>
      <c r="E11779" s="985" t="s">
        <v>10273</v>
      </c>
      <c r="F11779" s="3"/>
      <c r="O11779"/>
      <c r="P11779"/>
      <c r="Q11779"/>
      <c r="U11779" s="969"/>
      <c r="V11779" s="38"/>
      <c r="W11779" s="38"/>
    </row>
    <row r="11780" spans="1:23" x14ac:dyDescent="0.35">
      <c r="A11780" s="960">
        <v>73523</v>
      </c>
      <c r="B11780" s="1056">
        <v>0.3</v>
      </c>
      <c r="C11780" s="205" t="s">
        <v>10861</v>
      </c>
      <c r="D11780" s="1"/>
      <c r="E11780" s="985" t="s">
        <v>10273</v>
      </c>
      <c r="F11780" s="3"/>
      <c r="O11780"/>
      <c r="P11780"/>
      <c r="Q11780"/>
      <c r="U11780" s="969"/>
      <c r="V11780" s="38"/>
      <c r="W11780" s="38"/>
    </row>
    <row r="11781" spans="1:23" x14ac:dyDescent="0.35">
      <c r="A11781" s="960">
        <v>73552</v>
      </c>
      <c r="B11781" s="1056">
        <v>0.18</v>
      </c>
      <c r="C11781" s="205" t="s">
        <v>10578</v>
      </c>
      <c r="D11781" s="1"/>
      <c r="E11781" s="985" t="s">
        <v>10273</v>
      </c>
      <c r="F11781" s="3"/>
      <c r="O11781"/>
      <c r="P11781"/>
      <c r="Q11781"/>
      <c r="U11781" s="969"/>
      <c r="V11781" s="38"/>
      <c r="W11781" s="38"/>
    </row>
    <row r="11782" spans="1:23" x14ac:dyDescent="0.35">
      <c r="A11782" s="960">
        <v>73552</v>
      </c>
      <c r="B11782" s="1056">
        <v>0.18</v>
      </c>
      <c r="C11782" s="205" t="s">
        <v>10579</v>
      </c>
      <c r="D11782" s="1"/>
      <c r="E11782" s="985" t="s">
        <v>10273</v>
      </c>
      <c r="F11782" s="3"/>
      <c r="O11782"/>
      <c r="P11782"/>
      <c r="Q11782"/>
      <c r="U11782" s="969"/>
      <c r="V11782" s="38"/>
      <c r="W11782" s="38"/>
    </row>
    <row r="11783" spans="1:23" x14ac:dyDescent="0.35">
      <c r="A11783" s="960">
        <v>73552</v>
      </c>
      <c r="B11783" s="1056">
        <v>0.18</v>
      </c>
      <c r="C11783" s="960" t="s">
        <v>10580</v>
      </c>
      <c r="D11783" s="1"/>
      <c r="E11783" s="985" t="s">
        <v>10273</v>
      </c>
      <c r="F11783" s="3"/>
      <c r="O11783"/>
      <c r="P11783"/>
      <c r="Q11783"/>
      <c r="U11783" s="969"/>
      <c r="V11783" s="38"/>
      <c r="W11783" s="38"/>
    </row>
    <row r="11784" spans="1:23" x14ac:dyDescent="0.35">
      <c r="A11784" s="960">
        <v>73552</v>
      </c>
      <c r="B11784" s="1056">
        <v>0.18</v>
      </c>
      <c r="C11784" s="960" t="s">
        <v>10581</v>
      </c>
      <c r="D11784" s="1"/>
      <c r="E11784" s="985" t="s">
        <v>10273</v>
      </c>
      <c r="F11784" s="3"/>
      <c r="O11784"/>
      <c r="P11784"/>
      <c r="Q11784"/>
      <c r="U11784" s="969"/>
      <c r="V11784" s="38"/>
      <c r="W11784" s="38"/>
    </row>
    <row r="11785" spans="1:23" x14ac:dyDescent="0.35">
      <c r="A11785" s="960">
        <v>73552</v>
      </c>
      <c r="B11785" s="1056">
        <v>0.18</v>
      </c>
      <c r="C11785" s="205" t="s">
        <v>10582</v>
      </c>
      <c r="D11785" s="1"/>
      <c r="E11785" s="985" t="s">
        <v>10273</v>
      </c>
      <c r="F11785" s="3"/>
      <c r="O11785"/>
      <c r="P11785"/>
      <c r="Q11785"/>
      <c r="U11785" s="969"/>
      <c r="V11785" s="38"/>
      <c r="W11785" s="38"/>
    </row>
    <row r="11786" spans="1:23" x14ac:dyDescent="0.35">
      <c r="A11786" s="960">
        <v>73552</v>
      </c>
      <c r="B11786" s="1056">
        <v>0.18</v>
      </c>
      <c r="C11786" s="960" t="s">
        <v>10583</v>
      </c>
      <c r="D11786" s="1"/>
      <c r="E11786" s="985" t="s">
        <v>10273</v>
      </c>
      <c r="F11786" s="3"/>
      <c r="O11786"/>
      <c r="P11786"/>
      <c r="Q11786"/>
      <c r="U11786" s="969"/>
      <c r="V11786" s="38"/>
      <c r="W11786" s="38"/>
    </row>
    <row r="11787" spans="1:23" x14ac:dyDescent="0.35">
      <c r="A11787" s="960">
        <v>73552</v>
      </c>
      <c r="B11787" s="1056">
        <v>0.18</v>
      </c>
      <c r="C11787" s="205" t="s">
        <v>10584</v>
      </c>
      <c r="D11787" s="1"/>
      <c r="E11787" s="985" t="s">
        <v>10273</v>
      </c>
      <c r="F11787" s="3"/>
      <c r="O11787"/>
      <c r="P11787"/>
      <c r="Q11787"/>
      <c r="U11787" s="969"/>
      <c r="V11787" s="38"/>
      <c r="W11787" s="38"/>
    </row>
    <row r="11788" spans="1:23" x14ac:dyDescent="0.35">
      <c r="A11788" s="960">
        <v>73552</v>
      </c>
      <c r="B11788" s="1056">
        <v>0.18</v>
      </c>
      <c r="C11788" s="960" t="s">
        <v>10585</v>
      </c>
      <c r="D11788" s="1"/>
      <c r="E11788" s="985" t="s">
        <v>10273</v>
      </c>
      <c r="F11788" s="3"/>
      <c r="O11788"/>
      <c r="P11788"/>
      <c r="Q11788"/>
      <c r="U11788" s="969"/>
      <c r="V11788" s="38"/>
      <c r="W11788" s="38"/>
    </row>
    <row r="11789" spans="1:23" x14ac:dyDescent="0.35">
      <c r="A11789" s="960">
        <v>73552</v>
      </c>
      <c r="B11789" s="1056">
        <v>0.18</v>
      </c>
      <c r="C11789" s="205" t="s">
        <v>10586</v>
      </c>
      <c r="D11789" s="1"/>
      <c r="E11789" s="985" t="s">
        <v>10273</v>
      </c>
      <c r="F11789" s="3"/>
      <c r="O11789"/>
      <c r="P11789"/>
      <c r="Q11789"/>
      <c r="U11789" s="969"/>
      <c r="V11789" s="38"/>
      <c r="W11789" s="38"/>
    </row>
    <row r="11790" spans="1:23" x14ac:dyDescent="0.35">
      <c r="A11790" s="960">
        <v>73552</v>
      </c>
      <c r="B11790" s="1056">
        <v>0.18</v>
      </c>
      <c r="C11790" s="205" t="s">
        <v>10587</v>
      </c>
      <c r="D11790" s="1"/>
      <c r="E11790" s="985" t="s">
        <v>10273</v>
      </c>
      <c r="F11790" s="3"/>
      <c r="O11790"/>
      <c r="P11790"/>
      <c r="Q11790"/>
      <c r="U11790" s="969"/>
      <c r="V11790" s="38"/>
      <c r="W11790" s="38"/>
    </row>
    <row r="11791" spans="1:23" x14ac:dyDescent="0.35">
      <c r="A11791" s="960">
        <v>73560</v>
      </c>
      <c r="B11791" s="1056">
        <v>0.16</v>
      </c>
      <c r="C11791" s="205" t="s">
        <v>10359</v>
      </c>
      <c r="D11791" s="1"/>
      <c r="E11791" s="985" t="s">
        <v>10273</v>
      </c>
      <c r="F11791" s="3"/>
      <c r="O11791"/>
      <c r="P11791"/>
      <c r="Q11791"/>
      <c r="U11791" s="969"/>
      <c r="V11791" s="38"/>
      <c r="W11791" s="38"/>
    </row>
    <row r="11792" spans="1:23" x14ac:dyDescent="0.35">
      <c r="A11792" s="960">
        <v>73560</v>
      </c>
      <c r="B11792" s="1056">
        <v>0.16</v>
      </c>
      <c r="C11792" s="204" t="s">
        <v>10360</v>
      </c>
      <c r="D11792" s="1"/>
      <c r="E11792" s="985" t="s">
        <v>10273</v>
      </c>
      <c r="F11792" s="3"/>
      <c r="O11792"/>
      <c r="P11792"/>
      <c r="Q11792"/>
      <c r="U11792" s="969"/>
      <c r="V11792" s="38"/>
      <c r="W11792" s="38"/>
    </row>
    <row r="11793" spans="1:23" x14ac:dyDescent="0.35">
      <c r="A11793" s="960">
        <v>73560</v>
      </c>
      <c r="B11793" s="1056">
        <v>0.16</v>
      </c>
      <c r="C11793" s="205" t="s">
        <v>10361</v>
      </c>
      <c r="D11793" s="1109"/>
      <c r="E11793" s="985" t="s">
        <v>10273</v>
      </c>
      <c r="F11793" s="3"/>
      <c r="O11793"/>
      <c r="P11793"/>
      <c r="Q11793"/>
      <c r="U11793" s="969"/>
      <c r="V11793" s="38"/>
      <c r="W11793" s="38"/>
    </row>
    <row r="11794" spans="1:23" x14ac:dyDescent="0.35">
      <c r="A11794" s="960">
        <v>73560</v>
      </c>
      <c r="B11794" s="1056">
        <v>0.16</v>
      </c>
      <c r="C11794" s="204" t="s">
        <v>10362</v>
      </c>
      <c r="D11794" s="1"/>
      <c r="E11794" s="985" t="s">
        <v>10273</v>
      </c>
      <c r="F11794" s="3"/>
      <c r="O11794"/>
      <c r="P11794"/>
      <c r="Q11794"/>
      <c r="U11794" s="969"/>
      <c r="V11794" s="38"/>
      <c r="W11794" s="38"/>
    </row>
    <row r="11795" spans="1:23" x14ac:dyDescent="0.35">
      <c r="A11795" s="960">
        <v>73560</v>
      </c>
      <c r="B11795" s="1056">
        <v>0.16</v>
      </c>
      <c r="C11795" s="204" t="s">
        <v>10363</v>
      </c>
      <c r="D11795" s="1"/>
      <c r="E11795" s="985" t="s">
        <v>10273</v>
      </c>
      <c r="F11795" s="3"/>
      <c r="O11795"/>
      <c r="P11795"/>
      <c r="Q11795"/>
      <c r="U11795" s="969"/>
      <c r="V11795" s="38"/>
      <c r="W11795" s="38"/>
    </row>
    <row r="11796" spans="1:23" x14ac:dyDescent="0.35">
      <c r="A11796" s="960">
        <v>73560</v>
      </c>
      <c r="B11796" s="1056">
        <v>0.16</v>
      </c>
      <c r="C11796" s="204" t="s">
        <v>10364</v>
      </c>
      <c r="D11796" s="1"/>
      <c r="E11796" s="985" t="s">
        <v>10273</v>
      </c>
      <c r="F11796" s="3"/>
      <c r="O11796"/>
      <c r="P11796"/>
      <c r="Q11796"/>
      <c r="U11796" s="969"/>
      <c r="V11796" s="38"/>
      <c r="W11796" s="38"/>
    </row>
    <row r="11797" spans="1:23" x14ac:dyDescent="0.35">
      <c r="A11797" s="960">
        <v>73560</v>
      </c>
      <c r="B11797" s="1056">
        <v>0.16</v>
      </c>
      <c r="C11797" s="204" t="s">
        <v>10365</v>
      </c>
      <c r="D11797" s="1"/>
      <c r="E11797" s="985" t="s">
        <v>10273</v>
      </c>
      <c r="O11797"/>
      <c r="P11797"/>
      <c r="Q11797"/>
      <c r="U11797" s="969"/>
      <c r="V11797" s="38"/>
      <c r="W11797" s="38"/>
    </row>
    <row r="11798" spans="1:23" x14ac:dyDescent="0.35">
      <c r="A11798" s="960">
        <v>73560</v>
      </c>
      <c r="B11798" s="1056">
        <v>0.16</v>
      </c>
      <c r="C11798" s="204" t="s">
        <v>10366</v>
      </c>
      <c r="D11798" s="1"/>
      <c r="E11798" s="985" t="s">
        <v>10273</v>
      </c>
      <c r="F11798" s="3"/>
      <c r="O11798"/>
      <c r="P11798"/>
      <c r="Q11798"/>
      <c r="U11798" s="969"/>
      <c r="V11798" s="38"/>
      <c r="W11798" s="38"/>
    </row>
    <row r="11799" spans="1:23" x14ac:dyDescent="0.35">
      <c r="A11799" s="960">
        <v>73560</v>
      </c>
      <c r="B11799" s="1056">
        <v>0.16</v>
      </c>
      <c r="C11799" s="960" t="s">
        <v>10367</v>
      </c>
      <c r="D11799" s="1120"/>
      <c r="E11799" s="985" t="s">
        <v>10273</v>
      </c>
      <c r="F11799" s="3"/>
      <c r="O11799"/>
      <c r="P11799"/>
      <c r="Q11799"/>
      <c r="U11799" s="969"/>
      <c r="V11799" s="38"/>
      <c r="W11799" s="38"/>
    </row>
    <row r="11800" spans="1:23" x14ac:dyDescent="0.35">
      <c r="A11800" s="960">
        <v>73560</v>
      </c>
      <c r="B11800" s="1056">
        <v>0.16</v>
      </c>
      <c r="C11800" s="960" t="s">
        <v>10368</v>
      </c>
      <c r="D11800" s="1"/>
      <c r="E11800" s="985" t="s">
        <v>10273</v>
      </c>
      <c r="F11800" s="3"/>
      <c r="O11800"/>
      <c r="P11800"/>
      <c r="Q11800"/>
      <c r="U11800" s="969"/>
      <c r="V11800" s="38"/>
      <c r="W11800" s="38"/>
    </row>
    <row r="11801" spans="1:23" x14ac:dyDescent="0.35">
      <c r="A11801" s="960">
        <v>73560</v>
      </c>
      <c r="B11801" s="1056">
        <v>0.16</v>
      </c>
      <c r="C11801" s="205" t="s">
        <v>10369</v>
      </c>
      <c r="D11801" s="1"/>
      <c r="E11801" s="985" t="s">
        <v>10273</v>
      </c>
      <c r="F11801" s="3"/>
      <c r="O11801"/>
      <c r="P11801"/>
      <c r="Q11801"/>
      <c r="U11801" s="969"/>
      <c r="V11801" s="38"/>
      <c r="W11801" s="38"/>
    </row>
    <row r="11802" spans="1:23" x14ac:dyDescent="0.35">
      <c r="A11802" s="960">
        <v>73560</v>
      </c>
      <c r="B11802" s="1056">
        <v>0.16</v>
      </c>
      <c r="C11802" s="205" t="s">
        <v>10370</v>
      </c>
      <c r="D11802" s="1"/>
      <c r="E11802" s="985" t="s">
        <v>10273</v>
      </c>
      <c r="F11802" s="3"/>
      <c r="O11802"/>
      <c r="P11802"/>
      <c r="Q11802"/>
      <c r="U11802" s="969"/>
      <c r="V11802" s="38"/>
      <c r="W11802" s="38"/>
    </row>
    <row r="11803" spans="1:23" x14ac:dyDescent="0.35">
      <c r="A11803" s="960">
        <v>73560</v>
      </c>
      <c r="B11803" s="1056">
        <v>0.16</v>
      </c>
      <c r="C11803" s="205" t="s">
        <v>10371</v>
      </c>
      <c r="D11803" s="1"/>
      <c r="E11803" s="985" t="s">
        <v>10273</v>
      </c>
      <c r="F11803" s="3"/>
      <c r="O11803"/>
      <c r="P11803"/>
      <c r="Q11803"/>
      <c r="U11803" s="969"/>
      <c r="V11803" s="38"/>
      <c r="W11803" s="38"/>
    </row>
    <row r="11804" spans="1:23" x14ac:dyDescent="0.35">
      <c r="A11804" s="960">
        <v>73560</v>
      </c>
      <c r="B11804" s="1056">
        <v>0.16</v>
      </c>
      <c r="C11804" s="205" t="s">
        <v>10372</v>
      </c>
      <c r="D11804" s="1"/>
      <c r="E11804" s="985" t="s">
        <v>10273</v>
      </c>
      <c r="F11804" s="3"/>
      <c r="O11804"/>
      <c r="P11804"/>
      <c r="Q11804"/>
      <c r="U11804" s="969"/>
      <c r="V11804" s="38"/>
      <c r="W11804" s="38"/>
    </row>
    <row r="11805" spans="1:23" x14ac:dyDescent="0.35">
      <c r="A11805" s="960">
        <v>73560</v>
      </c>
      <c r="B11805" s="1056">
        <v>0.16</v>
      </c>
      <c r="C11805" s="205" t="s">
        <v>10373</v>
      </c>
      <c r="D11805" s="1"/>
      <c r="E11805" s="985" t="s">
        <v>10273</v>
      </c>
      <c r="F11805" s="1115"/>
      <c r="O11805"/>
      <c r="P11805"/>
      <c r="Q11805"/>
      <c r="U11805" s="969"/>
      <c r="V11805" s="38"/>
      <c r="W11805" s="38"/>
    </row>
    <row r="11806" spans="1:23" x14ac:dyDescent="0.35">
      <c r="A11806" s="960">
        <v>73560</v>
      </c>
      <c r="B11806" s="1056">
        <v>0.16</v>
      </c>
      <c r="C11806" s="205" t="s">
        <v>10374</v>
      </c>
      <c r="D11806" s="1"/>
      <c r="E11806" s="985" t="s">
        <v>10273</v>
      </c>
      <c r="F11806" s="3"/>
      <c r="O11806"/>
      <c r="P11806"/>
      <c r="Q11806"/>
      <c r="U11806" s="969"/>
      <c r="V11806" s="38"/>
      <c r="W11806" s="38"/>
    </row>
    <row r="11807" spans="1:23" x14ac:dyDescent="0.35">
      <c r="A11807" s="960">
        <v>73560</v>
      </c>
      <c r="B11807" s="1056">
        <v>0.16</v>
      </c>
      <c r="C11807" s="205" t="s">
        <v>10375</v>
      </c>
      <c r="D11807" s="1"/>
      <c r="E11807" s="985" t="s">
        <v>10273</v>
      </c>
      <c r="F11807" s="3"/>
      <c r="O11807"/>
      <c r="P11807"/>
      <c r="Q11807"/>
      <c r="U11807" s="969"/>
      <c r="V11807" s="38"/>
      <c r="W11807" s="38"/>
    </row>
    <row r="11808" spans="1:23" x14ac:dyDescent="0.35">
      <c r="A11808" s="960">
        <v>73560</v>
      </c>
      <c r="B11808" s="1056">
        <v>0.16</v>
      </c>
      <c r="C11808" s="205" t="s">
        <v>10376</v>
      </c>
      <c r="D11808" s="1"/>
      <c r="E11808" s="985" t="s">
        <v>10273</v>
      </c>
      <c r="F11808" s="3"/>
      <c r="O11808"/>
      <c r="P11808"/>
      <c r="Q11808"/>
      <c r="U11808" s="969"/>
      <c r="V11808" s="38"/>
      <c r="W11808" s="38"/>
    </row>
    <row r="11809" spans="1:23" x14ac:dyDescent="0.35">
      <c r="A11809" s="960">
        <v>73560</v>
      </c>
      <c r="B11809" s="1056">
        <v>0.16</v>
      </c>
      <c r="C11809" s="204" t="s">
        <v>10377</v>
      </c>
      <c r="D11809" s="38"/>
      <c r="E11809" s="985" t="s">
        <v>10273</v>
      </c>
      <c r="F11809" s="3"/>
      <c r="O11809"/>
      <c r="P11809"/>
      <c r="Q11809"/>
      <c r="U11809" s="969"/>
      <c r="V11809" s="38"/>
      <c r="W11809" s="38"/>
    </row>
    <row r="11810" spans="1:23" x14ac:dyDescent="0.35">
      <c r="A11810" s="960">
        <v>73560</v>
      </c>
      <c r="B11810" s="1056">
        <v>0.16</v>
      </c>
      <c r="C11810" s="205" t="s">
        <v>10378</v>
      </c>
      <c r="D11810" s="1"/>
      <c r="E11810" s="985" t="s">
        <v>10273</v>
      </c>
      <c r="F11810" s="3"/>
      <c r="O11810"/>
      <c r="P11810"/>
      <c r="Q11810"/>
      <c r="U11810" s="969"/>
      <c r="V11810" s="38"/>
      <c r="W11810" s="38"/>
    </row>
    <row r="11811" spans="1:23" x14ac:dyDescent="0.35">
      <c r="A11811" s="960">
        <v>73560</v>
      </c>
      <c r="B11811" s="1056">
        <v>0.16</v>
      </c>
      <c r="C11811" s="205" t="s">
        <v>10379</v>
      </c>
      <c r="D11811" s="1"/>
      <c r="E11811" s="985" t="s">
        <v>10273</v>
      </c>
      <c r="F11811" s="3"/>
      <c r="O11811"/>
      <c r="P11811"/>
      <c r="Q11811"/>
      <c r="U11811" s="969"/>
      <c r="V11811" s="38"/>
      <c r="W11811" s="38"/>
    </row>
    <row r="11812" spans="1:23" x14ac:dyDescent="0.35">
      <c r="A11812" s="960">
        <v>73560</v>
      </c>
      <c r="B11812" s="1056">
        <v>0.16</v>
      </c>
      <c r="C11812" s="960" t="s">
        <v>10380</v>
      </c>
      <c r="D11812" s="1"/>
      <c r="E11812" s="985" t="s">
        <v>10273</v>
      </c>
      <c r="F11812" s="3"/>
      <c r="O11812"/>
      <c r="P11812"/>
      <c r="Q11812"/>
      <c r="U11812" s="969"/>
      <c r="V11812" s="38"/>
      <c r="W11812" s="38"/>
    </row>
    <row r="11813" spans="1:23" x14ac:dyDescent="0.35">
      <c r="A11813" s="960">
        <v>73562</v>
      </c>
      <c r="B11813" s="1056">
        <v>0.18</v>
      </c>
      <c r="C11813" s="960" t="s">
        <v>10588</v>
      </c>
      <c r="D11813" s="1"/>
      <c r="E11813" s="985" t="s">
        <v>10273</v>
      </c>
      <c r="F11813" s="3"/>
      <c r="O11813"/>
      <c r="P11813"/>
      <c r="Q11813"/>
      <c r="U11813" s="969"/>
      <c r="V11813" s="38"/>
      <c r="W11813" s="38"/>
    </row>
    <row r="11814" spans="1:23" x14ac:dyDescent="0.35">
      <c r="A11814" s="960">
        <v>73562</v>
      </c>
      <c r="B11814" s="1056">
        <v>0.18</v>
      </c>
      <c r="C11814" s="960" t="s">
        <v>10589</v>
      </c>
      <c r="D11814" s="1"/>
      <c r="E11814" s="985" t="s">
        <v>10273</v>
      </c>
      <c r="F11814" s="3"/>
      <c r="O11814"/>
      <c r="P11814"/>
      <c r="Q11814"/>
      <c r="U11814" s="969"/>
      <c r="V11814" s="38"/>
      <c r="W11814" s="38"/>
    </row>
    <row r="11815" spans="1:23" x14ac:dyDescent="0.35">
      <c r="A11815" s="960">
        <v>73562</v>
      </c>
      <c r="B11815" s="1056">
        <v>0.18</v>
      </c>
      <c r="C11815" s="205" t="s">
        <v>10590</v>
      </c>
      <c r="D11815" s="1"/>
      <c r="E11815" s="985" t="s">
        <v>10273</v>
      </c>
      <c r="F11815" s="3"/>
      <c r="O11815"/>
      <c r="P11815"/>
      <c r="Q11815"/>
      <c r="U11815" s="969"/>
      <c r="V11815" s="38"/>
      <c r="W11815" s="38"/>
    </row>
    <row r="11816" spans="1:23" x14ac:dyDescent="0.35">
      <c r="A11816" s="960">
        <v>73562</v>
      </c>
      <c r="B11816" s="1056">
        <v>0.18</v>
      </c>
      <c r="C11816" s="205" t="s">
        <v>10591</v>
      </c>
      <c r="D11816" s="1"/>
      <c r="E11816" s="985" t="s">
        <v>10273</v>
      </c>
      <c r="F11816" s="3"/>
      <c r="O11816"/>
      <c r="P11816"/>
      <c r="Q11816"/>
      <c r="U11816" s="969"/>
      <c r="V11816" s="38"/>
      <c r="W11816" s="38"/>
    </row>
    <row r="11817" spans="1:23" x14ac:dyDescent="0.35">
      <c r="A11817" s="960">
        <v>73562</v>
      </c>
      <c r="B11817" s="1056">
        <v>0.18</v>
      </c>
      <c r="C11817" s="205" t="s">
        <v>10592</v>
      </c>
      <c r="D11817" s="1"/>
      <c r="E11817" s="985" t="s">
        <v>10273</v>
      </c>
      <c r="F11817" s="3"/>
      <c r="O11817"/>
      <c r="P11817"/>
      <c r="Q11817"/>
      <c r="U11817" s="969"/>
      <c r="V11817" s="38"/>
      <c r="W11817" s="38"/>
    </row>
    <row r="11818" spans="1:23" x14ac:dyDescent="0.35">
      <c r="A11818" s="960">
        <v>73562</v>
      </c>
      <c r="B11818" s="1056">
        <v>0.18</v>
      </c>
      <c r="C11818" s="205" t="s">
        <v>10593</v>
      </c>
      <c r="D11818" s="1"/>
      <c r="E11818" s="985" t="s">
        <v>10273</v>
      </c>
      <c r="F11818" s="3"/>
      <c r="O11818"/>
      <c r="P11818"/>
      <c r="Q11818"/>
      <c r="U11818" s="969"/>
      <c r="V11818" s="38"/>
      <c r="W11818" s="38"/>
    </row>
    <row r="11819" spans="1:23" x14ac:dyDescent="0.35">
      <c r="A11819" s="960">
        <v>73562</v>
      </c>
      <c r="B11819" s="1056">
        <v>0.18</v>
      </c>
      <c r="C11819" s="205" t="s">
        <v>10594</v>
      </c>
      <c r="D11819" s="1"/>
      <c r="E11819" s="985" t="s">
        <v>10273</v>
      </c>
      <c r="O11819"/>
      <c r="P11819"/>
      <c r="Q11819"/>
      <c r="U11819" s="969"/>
      <c r="V11819" s="38"/>
      <c r="W11819" s="38"/>
    </row>
    <row r="11820" spans="1:23" x14ac:dyDescent="0.35">
      <c r="A11820" s="960">
        <v>73562</v>
      </c>
      <c r="B11820" s="1056">
        <v>0.18</v>
      </c>
      <c r="C11820" s="205" t="s">
        <v>10595</v>
      </c>
      <c r="D11820" s="1"/>
      <c r="E11820" s="985" t="s">
        <v>10273</v>
      </c>
      <c r="F11820" s="3"/>
      <c r="O11820"/>
      <c r="P11820"/>
      <c r="Q11820"/>
      <c r="U11820" s="969"/>
      <c r="V11820" s="38"/>
      <c r="W11820" s="38"/>
    </row>
    <row r="11821" spans="1:23" x14ac:dyDescent="0.35">
      <c r="A11821" s="960">
        <v>73562</v>
      </c>
      <c r="B11821" s="1056">
        <v>0.18</v>
      </c>
      <c r="C11821" s="205" t="s">
        <v>10596</v>
      </c>
      <c r="D11821" s="1"/>
      <c r="E11821" s="985" t="s">
        <v>10273</v>
      </c>
      <c r="F11821" s="3"/>
      <c r="O11821"/>
      <c r="P11821"/>
      <c r="Q11821"/>
      <c r="U11821" s="969"/>
      <c r="V11821" s="38"/>
      <c r="W11821" s="38"/>
    </row>
    <row r="11822" spans="1:23" x14ac:dyDescent="0.35">
      <c r="A11822" s="960">
        <v>73562</v>
      </c>
      <c r="B11822" s="1056">
        <v>0.18</v>
      </c>
      <c r="C11822" s="205" t="s">
        <v>10597</v>
      </c>
      <c r="D11822" s="1"/>
      <c r="E11822" s="985" t="s">
        <v>10273</v>
      </c>
      <c r="F11822" s="3"/>
      <c r="O11822"/>
      <c r="P11822"/>
      <c r="Q11822"/>
      <c r="U11822" s="969"/>
      <c r="V11822" s="38"/>
      <c r="W11822" s="38"/>
    </row>
    <row r="11823" spans="1:23" x14ac:dyDescent="0.35">
      <c r="A11823" s="960">
        <v>73562</v>
      </c>
      <c r="B11823" s="1056">
        <v>0.18</v>
      </c>
      <c r="C11823" s="205" t="s">
        <v>10598</v>
      </c>
      <c r="D11823" s="1"/>
      <c r="E11823" s="985" t="s">
        <v>10273</v>
      </c>
      <c r="F11823" s="3"/>
      <c r="O11823"/>
      <c r="P11823"/>
      <c r="Q11823"/>
      <c r="U11823" s="969"/>
      <c r="V11823" s="38"/>
      <c r="W11823" s="38"/>
    </row>
    <row r="11824" spans="1:23" x14ac:dyDescent="0.35">
      <c r="A11824" s="960">
        <v>73562</v>
      </c>
      <c r="B11824" s="1056">
        <v>0.18</v>
      </c>
      <c r="C11824" s="205" t="s">
        <v>10599</v>
      </c>
      <c r="D11824" s="1"/>
      <c r="E11824" s="985" t="s">
        <v>10273</v>
      </c>
      <c r="F11824" s="3"/>
      <c r="O11824"/>
      <c r="P11824"/>
      <c r="Q11824"/>
      <c r="U11824" s="969"/>
      <c r="V11824" s="38"/>
      <c r="W11824" s="38"/>
    </row>
    <row r="11825" spans="1:23" x14ac:dyDescent="0.35">
      <c r="A11825" s="960">
        <v>73562</v>
      </c>
      <c r="B11825" s="1056">
        <v>0.18</v>
      </c>
      <c r="C11825" s="205" t="s">
        <v>10600</v>
      </c>
      <c r="D11825" s="1"/>
      <c r="E11825" s="985" t="s">
        <v>10273</v>
      </c>
      <c r="F11825" s="3"/>
      <c r="O11825"/>
      <c r="P11825"/>
      <c r="Q11825"/>
      <c r="U11825" s="969"/>
      <c r="V11825" s="38"/>
      <c r="W11825" s="38"/>
    </row>
    <row r="11826" spans="1:23" x14ac:dyDescent="0.35">
      <c r="A11826" s="960">
        <v>73562</v>
      </c>
      <c r="B11826" s="1056">
        <v>0.18</v>
      </c>
      <c r="C11826" s="205" t="s">
        <v>10601</v>
      </c>
      <c r="D11826" s="1"/>
      <c r="E11826" s="985" t="s">
        <v>10273</v>
      </c>
      <c r="F11826" s="3"/>
      <c r="O11826"/>
      <c r="P11826"/>
      <c r="Q11826"/>
      <c r="U11826" s="969"/>
      <c r="V11826" s="38"/>
      <c r="W11826" s="38"/>
    </row>
    <row r="11827" spans="1:23" x14ac:dyDescent="0.35">
      <c r="A11827" s="960">
        <v>73562</v>
      </c>
      <c r="B11827" s="1056">
        <v>0.18</v>
      </c>
      <c r="C11827" s="205" t="s">
        <v>10602</v>
      </c>
      <c r="D11827" s="1"/>
      <c r="E11827" s="985" t="s">
        <v>10273</v>
      </c>
      <c r="F11827" s="3"/>
      <c r="O11827"/>
      <c r="P11827"/>
      <c r="Q11827"/>
      <c r="U11827" s="969"/>
      <c r="V11827" s="38"/>
      <c r="W11827" s="38"/>
    </row>
    <row r="11828" spans="1:23" x14ac:dyDescent="0.35">
      <c r="A11828" s="960">
        <v>73562</v>
      </c>
      <c r="B11828" s="1056">
        <v>0.18</v>
      </c>
      <c r="C11828" s="205" t="s">
        <v>10603</v>
      </c>
      <c r="D11828" s="1"/>
      <c r="E11828" s="985" t="s">
        <v>10273</v>
      </c>
      <c r="F11828" s="3"/>
      <c r="O11828"/>
      <c r="P11828"/>
      <c r="Q11828"/>
      <c r="U11828" s="969"/>
      <c r="V11828" s="38"/>
      <c r="W11828" s="38"/>
    </row>
    <row r="11829" spans="1:23" x14ac:dyDescent="0.35">
      <c r="A11829" s="960">
        <v>73562</v>
      </c>
      <c r="B11829" s="1056">
        <v>0.18</v>
      </c>
      <c r="C11829" s="205" t="s">
        <v>10604</v>
      </c>
      <c r="D11829" s="1"/>
      <c r="E11829" s="985" t="s">
        <v>10273</v>
      </c>
      <c r="F11829" s="3"/>
      <c r="O11829"/>
      <c r="P11829"/>
      <c r="Q11829"/>
      <c r="U11829" s="969"/>
      <c r="V11829" s="38"/>
      <c r="W11829" s="38"/>
    </row>
    <row r="11830" spans="1:23" x14ac:dyDescent="0.35">
      <c r="A11830" s="960">
        <v>73562</v>
      </c>
      <c r="B11830" s="1056">
        <v>0.18</v>
      </c>
      <c r="C11830" s="205" t="s">
        <v>10605</v>
      </c>
      <c r="D11830" s="1"/>
      <c r="E11830" s="985" t="s">
        <v>10273</v>
      </c>
      <c r="F11830" s="3"/>
      <c r="O11830"/>
      <c r="P11830"/>
      <c r="Q11830"/>
      <c r="U11830" s="969"/>
      <c r="V11830" s="38"/>
      <c r="W11830" s="38"/>
    </row>
    <row r="11831" spans="1:23" x14ac:dyDescent="0.35">
      <c r="A11831" s="960">
        <v>73564</v>
      </c>
      <c r="B11831" s="1056">
        <v>0.21</v>
      </c>
      <c r="C11831" s="204" t="s">
        <v>10760</v>
      </c>
      <c r="D11831" s="1"/>
      <c r="E11831" s="985" t="s">
        <v>10273</v>
      </c>
      <c r="F11831" s="3"/>
      <c r="O11831"/>
      <c r="P11831"/>
      <c r="Q11831"/>
      <c r="U11831" s="969"/>
      <c r="V11831" s="38"/>
      <c r="W11831" s="38"/>
    </row>
    <row r="11832" spans="1:23" x14ac:dyDescent="0.35">
      <c r="A11832" s="960">
        <v>73564</v>
      </c>
      <c r="B11832" s="1056">
        <v>0.21</v>
      </c>
      <c r="C11832" s="204" t="s">
        <v>10761</v>
      </c>
      <c r="D11832" s="1"/>
      <c r="E11832" s="985" t="s">
        <v>10273</v>
      </c>
      <c r="F11832" s="3"/>
      <c r="O11832"/>
      <c r="P11832"/>
      <c r="Q11832"/>
      <c r="U11832" s="969"/>
      <c r="V11832" s="38"/>
      <c r="W11832" s="38"/>
    </row>
    <row r="11833" spans="1:23" x14ac:dyDescent="0.35">
      <c r="A11833" s="960">
        <v>73564</v>
      </c>
      <c r="B11833" s="1056">
        <v>0.21</v>
      </c>
      <c r="C11833" s="204" t="s">
        <v>10762</v>
      </c>
      <c r="D11833" s="1"/>
      <c r="E11833" s="985" t="s">
        <v>10273</v>
      </c>
      <c r="F11833" s="3"/>
      <c r="O11833"/>
      <c r="P11833"/>
      <c r="Q11833"/>
      <c r="U11833" s="969"/>
      <c r="V11833" s="38"/>
      <c r="W11833" s="38"/>
    </row>
    <row r="11834" spans="1:23" x14ac:dyDescent="0.35">
      <c r="A11834" s="960">
        <v>73564</v>
      </c>
      <c r="B11834" s="1056">
        <v>0.21</v>
      </c>
      <c r="C11834" s="205" t="s">
        <v>10763</v>
      </c>
      <c r="D11834" s="1"/>
      <c r="E11834" s="985" t="s">
        <v>10273</v>
      </c>
      <c r="F11834" s="3"/>
      <c r="O11834"/>
      <c r="P11834"/>
      <c r="Q11834"/>
      <c r="U11834" s="969"/>
      <c r="V11834" s="38"/>
      <c r="W11834" s="38"/>
    </row>
    <row r="11835" spans="1:23" x14ac:dyDescent="0.35">
      <c r="A11835" s="960">
        <v>73590</v>
      </c>
      <c r="B11835" s="1056">
        <v>0.16</v>
      </c>
      <c r="C11835" s="205" t="s">
        <v>10381</v>
      </c>
      <c r="D11835" s="1"/>
      <c r="E11835" s="985" t="s">
        <v>10273</v>
      </c>
      <c r="F11835" s="3"/>
      <c r="O11835"/>
      <c r="P11835"/>
      <c r="Q11835"/>
      <c r="U11835" s="969"/>
      <c r="V11835" s="38"/>
      <c r="W11835" s="38"/>
    </row>
    <row r="11836" spans="1:23" x14ac:dyDescent="0.35">
      <c r="A11836" s="960">
        <v>73590</v>
      </c>
      <c r="B11836" s="1056">
        <v>0.16</v>
      </c>
      <c r="C11836" s="205" t="s">
        <v>10382</v>
      </c>
      <c r="D11836" s="68"/>
      <c r="E11836" s="985" t="s">
        <v>10273</v>
      </c>
      <c r="F11836" s="3"/>
      <c r="O11836"/>
      <c r="P11836"/>
      <c r="Q11836"/>
      <c r="U11836" s="969"/>
      <c r="V11836" s="38"/>
      <c r="W11836" s="38"/>
    </row>
    <row r="11837" spans="1:23" x14ac:dyDescent="0.35">
      <c r="A11837" s="960">
        <v>73590</v>
      </c>
      <c r="B11837" s="1056">
        <v>0.16</v>
      </c>
      <c r="C11837" s="205" t="s">
        <v>10383</v>
      </c>
      <c r="D11837" s="1"/>
      <c r="E11837" s="985" t="s">
        <v>10273</v>
      </c>
      <c r="F11837" s="3"/>
      <c r="O11837"/>
      <c r="P11837"/>
      <c r="Q11837"/>
      <c r="U11837" s="969"/>
      <c r="V11837" s="38"/>
      <c r="W11837" s="38"/>
    </row>
    <row r="11838" spans="1:23" x14ac:dyDescent="0.35">
      <c r="A11838" s="960">
        <v>73590</v>
      </c>
      <c r="B11838" s="1056">
        <v>0.16</v>
      </c>
      <c r="C11838" s="960" t="s">
        <v>10384</v>
      </c>
      <c r="D11838" s="1"/>
      <c r="E11838" s="985" t="s">
        <v>10273</v>
      </c>
      <c r="F11838" s="3"/>
      <c r="O11838"/>
      <c r="P11838"/>
      <c r="Q11838"/>
      <c r="U11838" s="969"/>
      <c r="V11838" s="38"/>
      <c r="W11838" s="38"/>
    </row>
    <row r="11839" spans="1:23" x14ac:dyDescent="0.35">
      <c r="A11839" s="960">
        <v>73590</v>
      </c>
      <c r="B11839" s="1056">
        <v>0.16</v>
      </c>
      <c r="C11839" s="205" t="s">
        <v>10385</v>
      </c>
      <c r="D11839" s="1"/>
      <c r="E11839" s="985" t="s">
        <v>10273</v>
      </c>
      <c r="F11839" s="3"/>
      <c r="O11839"/>
      <c r="P11839"/>
      <c r="Q11839"/>
      <c r="U11839" s="969"/>
      <c r="V11839" s="38"/>
      <c r="W11839" s="38"/>
    </row>
    <row r="11840" spans="1:23" x14ac:dyDescent="0.35">
      <c r="A11840" s="960">
        <v>73590</v>
      </c>
      <c r="B11840" s="1056">
        <v>0.16</v>
      </c>
      <c r="C11840" s="960" t="s">
        <v>10386</v>
      </c>
      <c r="D11840" s="1"/>
      <c r="E11840" s="985" t="s">
        <v>10273</v>
      </c>
      <c r="F11840" s="3"/>
      <c r="O11840"/>
      <c r="P11840"/>
      <c r="Q11840"/>
      <c r="U11840" s="969"/>
      <c r="V11840" s="38"/>
      <c r="W11840" s="38"/>
    </row>
    <row r="11841" spans="1:23" x14ac:dyDescent="0.35">
      <c r="A11841" s="960">
        <v>73590</v>
      </c>
      <c r="B11841" s="1056">
        <v>0.16</v>
      </c>
      <c r="C11841" s="205" t="s">
        <v>10387</v>
      </c>
      <c r="D11841" s="1"/>
      <c r="E11841" s="985" t="s">
        <v>10273</v>
      </c>
      <c r="F11841" s="3"/>
      <c r="O11841"/>
      <c r="P11841"/>
      <c r="Q11841"/>
      <c r="U11841" s="969"/>
      <c r="V11841" s="38"/>
      <c r="W11841" s="38"/>
    </row>
    <row r="11842" spans="1:23" x14ac:dyDescent="0.35">
      <c r="A11842" s="960">
        <v>73590</v>
      </c>
      <c r="B11842" s="1056">
        <v>0.16</v>
      </c>
      <c r="C11842" s="205" t="s">
        <v>10388</v>
      </c>
      <c r="D11842" s="1"/>
      <c r="E11842" s="985" t="s">
        <v>10273</v>
      </c>
      <c r="F11842" s="3"/>
      <c r="O11842"/>
      <c r="P11842"/>
      <c r="Q11842"/>
      <c r="U11842" s="969"/>
      <c r="V11842" s="38"/>
      <c r="W11842" s="38"/>
    </row>
    <row r="11843" spans="1:23" x14ac:dyDescent="0.35">
      <c r="A11843" s="960">
        <v>73590</v>
      </c>
      <c r="B11843" s="1056">
        <v>0.16</v>
      </c>
      <c r="C11843" s="205" t="s">
        <v>10389</v>
      </c>
      <c r="D11843" s="1"/>
      <c r="E11843" s="985" t="s">
        <v>10273</v>
      </c>
      <c r="F11843" s="3"/>
      <c r="O11843"/>
      <c r="P11843"/>
      <c r="Q11843"/>
      <c r="U11843" s="969"/>
      <c r="V11843" s="38"/>
      <c r="W11843" s="38"/>
    </row>
    <row r="11844" spans="1:23" x14ac:dyDescent="0.35">
      <c r="A11844" s="960">
        <v>73590</v>
      </c>
      <c r="B11844" s="1056">
        <v>0.16</v>
      </c>
      <c r="C11844" s="205" t="s">
        <v>10389</v>
      </c>
      <c r="D11844" s="1"/>
      <c r="E11844" s="985" t="s">
        <v>10273</v>
      </c>
      <c r="F11844" s="3"/>
      <c r="O11844"/>
      <c r="P11844"/>
      <c r="Q11844"/>
      <c r="U11844" s="969"/>
      <c r="V11844" s="38"/>
      <c r="W11844" s="38"/>
    </row>
    <row r="11845" spans="1:23" x14ac:dyDescent="0.35">
      <c r="A11845" s="960">
        <v>73590</v>
      </c>
      <c r="B11845" s="1056">
        <v>0.16</v>
      </c>
      <c r="C11845" s="960" t="s">
        <v>10390</v>
      </c>
      <c r="D11845" s="1"/>
      <c r="E11845" s="985" t="s">
        <v>10273</v>
      </c>
      <c r="F11845" s="3"/>
      <c r="O11845"/>
      <c r="P11845"/>
      <c r="Q11845"/>
      <c r="U11845" s="969"/>
      <c r="V11845" s="38"/>
      <c r="W11845" s="38"/>
    </row>
    <row r="11846" spans="1:23" x14ac:dyDescent="0.35">
      <c r="A11846" s="960">
        <v>73590</v>
      </c>
      <c r="B11846" s="1056">
        <v>0.16</v>
      </c>
      <c r="C11846" s="205" t="s">
        <v>10391</v>
      </c>
      <c r="D11846" s="1"/>
      <c r="E11846" s="985" t="s">
        <v>10273</v>
      </c>
      <c r="F11846" s="3"/>
      <c r="O11846"/>
      <c r="P11846"/>
      <c r="Q11846"/>
      <c r="U11846" s="969"/>
      <c r="V11846" s="38"/>
      <c r="W11846" s="38"/>
    </row>
    <row r="11847" spans="1:23" x14ac:dyDescent="0.35">
      <c r="A11847" s="960">
        <v>73590</v>
      </c>
      <c r="B11847" s="1056">
        <v>0.16</v>
      </c>
      <c r="C11847" s="205" t="s">
        <v>10392</v>
      </c>
      <c r="D11847" s="1"/>
      <c r="E11847" s="985" t="s">
        <v>10273</v>
      </c>
      <c r="F11847" s="3"/>
      <c r="O11847"/>
      <c r="P11847"/>
      <c r="Q11847"/>
      <c r="U11847" s="969"/>
      <c r="V11847" s="38"/>
      <c r="W11847" s="38"/>
    </row>
    <row r="11848" spans="1:23" x14ac:dyDescent="0.35">
      <c r="A11848" s="960">
        <v>73590</v>
      </c>
      <c r="B11848" s="1056">
        <v>0.16</v>
      </c>
      <c r="C11848" s="205" t="s">
        <v>10393</v>
      </c>
      <c r="D11848" s="1"/>
      <c r="E11848" s="985" t="s">
        <v>10273</v>
      </c>
      <c r="F11848" s="3"/>
      <c r="O11848"/>
      <c r="P11848"/>
      <c r="Q11848"/>
      <c r="U11848" s="969"/>
      <c r="V11848" s="38"/>
      <c r="W11848" s="38"/>
    </row>
    <row r="11849" spans="1:23" x14ac:dyDescent="0.35">
      <c r="A11849" s="960">
        <v>73590</v>
      </c>
      <c r="B11849" s="1056">
        <v>0.16</v>
      </c>
      <c r="C11849" s="205" t="s">
        <v>10394</v>
      </c>
      <c r="D11849" s="1"/>
      <c r="E11849" s="985" t="s">
        <v>10273</v>
      </c>
      <c r="F11849" s="3"/>
      <c r="O11849"/>
      <c r="P11849"/>
      <c r="Q11849"/>
      <c r="U11849" s="969"/>
      <c r="V11849" s="38"/>
      <c r="W11849" s="38"/>
    </row>
    <row r="11850" spans="1:23" x14ac:dyDescent="0.35">
      <c r="A11850" s="960">
        <v>73600</v>
      </c>
      <c r="B11850" s="1056">
        <v>0.16</v>
      </c>
      <c r="C11850" s="205" t="s">
        <v>10395</v>
      </c>
      <c r="D11850" s="1"/>
      <c r="E11850" s="985" t="s">
        <v>10273</v>
      </c>
      <c r="F11850" s="3"/>
      <c r="O11850"/>
      <c r="P11850"/>
      <c r="Q11850"/>
      <c r="U11850" s="969"/>
      <c r="V11850" s="38"/>
      <c r="W11850" s="38"/>
    </row>
    <row r="11851" spans="1:23" x14ac:dyDescent="0.35">
      <c r="A11851" s="960">
        <v>73600</v>
      </c>
      <c r="B11851" s="1056">
        <v>0.16</v>
      </c>
      <c r="C11851" s="205" t="s">
        <v>10396</v>
      </c>
      <c r="D11851" s="1"/>
      <c r="E11851" s="985" t="s">
        <v>10273</v>
      </c>
      <c r="F11851" s="3"/>
      <c r="O11851"/>
      <c r="P11851"/>
      <c r="Q11851"/>
      <c r="U11851" s="969"/>
      <c r="V11851" s="38"/>
      <c r="W11851" s="38"/>
    </row>
    <row r="11852" spans="1:23" x14ac:dyDescent="0.35">
      <c r="A11852" s="960">
        <v>73600</v>
      </c>
      <c r="B11852" s="1056">
        <v>0.16</v>
      </c>
      <c r="C11852" s="204" t="s">
        <v>6509</v>
      </c>
      <c r="D11852" s="1"/>
      <c r="E11852" s="985" t="s">
        <v>10273</v>
      </c>
      <c r="O11852"/>
      <c r="P11852"/>
      <c r="Q11852"/>
      <c r="U11852" s="969"/>
      <c r="V11852" s="38"/>
      <c r="W11852" s="38"/>
    </row>
    <row r="11853" spans="1:23" x14ac:dyDescent="0.35">
      <c r="A11853" s="960">
        <v>73600</v>
      </c>
      <c r="B11853" s="1056">
        <v>0.16</v>
      </c>
      <c r="C11853" s="205" t="s">
        <v>10397</v>
      </c>
      <c r="D11853" s="1"/>
      <c r="E11853" s="985" t="s">
        <v>10273</v>
      </c>
      <c r="F11853" s="3"/>
      <c r="O11853"/>
      <c r="P11853"/>
      <c r="Q11853"/>
      <c r="U11853" s="969"/>
      <c r="V11853" s="38"/>
      <c r="W11853" s="38"/>
    </row>
    <row r="11854" spans="1:23" x14ac:dyDescent="0.35">
      <c r="A11854" s="960">
        <v>73600</v>
      </c>
      <c r="B11854" s="1056">
        <v>0.16</v>
      </c>
      <c r="C11854" s="205" t="s">
        <v>10398</v>
      </c>
      <c r="D11854" s="1"/>
      <c r="E11854" s="985" t="s">
        <v>10273</v>
      </c>
      <c r="F11854" s="3"/>
      <c r="O11854"/>
      <c r="P11854"/>
      <c r="Q11854"/>
      <c r="U11854" s="969"/>
      <c r="V11854" s="38"/>
      <c r="W11854" s="38"/>
    </row>
    <row r="11855" spans="1:23" x14ac:dyDescent="0.35">
      <c r="A11855" s="960">
        <v>73600</v>
      </c>
      <c r="B11855" s="1056">
        <v>0.16</v>
      </c>
      <c r="C11855" s="205" t="s">
        <v>10399</v>
      </c>
      <c r="D11855" s="1109"/>
      <c r="E11855" s="985" t="s">
        <v>10273</v>
      </c>
      <c r="F11855" s="3"/>
      <c r="O11855"/>
      <c r="P11855"/>
      <c r="Q11855"/>
      <c r="U11855" s="969"/>
      <c r="V11855" s="38"/>
      <c r="W11855" s="38"/>
    </row>
    <row r="11856" spans="1:23" x14ac:dyDescent="0.35">
      <c r="A11856" s="960">
        <v>73600</v>
      </c>
      <c r="B11856" s="1056">
        <v>0.16</v>
      </c>
      <c r="C11856" s="205" t="s">
        <v>10400</v>
      </c>
      <c r="D11856" s="1"/>
      <c r="E11856" s="985" t="s">
        <v>10273</v>
      </c>
      <c r="F11856" s="3"/>
      <c r="O11856"/>
      <c r="P11856"/>
      <c r="Q11856"/>
      <c r="U11856" s="969"/>
      <c r="V11856" s="38"/>
      <c r="W11856" s="38"/>
    </row>
    <row r="11857" spans="1:23" x14ac:dyDescent="0.35">
      <c r="A11857" s="960">
        <v>73600</v>
      </c>
      <c r="B11857" s="1056">
        <v>0.16</v>
      </c>
      <c r="C11857" s="960" t="s">
        <v>10401</v>
      </c>
      <c r="D11857" s="1"/>
      <c r="E11857" s="985" t="s">
        <v>10273</v>
      </c>
      <c r="F11857" s="3"/>
      <c r="O11857"/>
      <c r="P11857"/>
      <c r="Q11857"/>
      <c r="U11857" s="969"/>
      <c r="V11857" s="38"/>
      <c r="W11857" s="38"/>
    </row>
    <row r="11858" spans="1:23" x14ac:dyDescent="0.35">
      <c r="A11858" s="960">
        <v>73600</v>
      </c>
      <c r="B11858" s="1056">
        <v>0.16</v>
      </c>
      <c r="C11858" s="205" t="s">
        <v>10402</v>
      </c>
      <c r="D11858" s="1"/>
      <c r="E11858" s="985" t="s">
        <v>10273</v>
      </c>
      <c r="O11858"/>
      <c r="P11858"/>
      <c r="Q11858"/>
      <c r="U11858" s="969"/>
      <c r="V11858" s="38"/>
      <c r="W11858" s="38"/>
    </row>
    <row r="11859" spans="1:23" x14ac:dyDescent="0.35">
      <c r="A11859" s="960">
        <v>73600</v>
      </c>
      <c r="B11859" s="1056">
        <v>0.16</v>
      </c>
      <c r="C11859" s="205" t="s">
        <v>10403</v>
      </c>
      <c r="D11859" s="1"/>
      <c r="E11859" s="985" t="s">
        <v>10273</v>
      </c>
      <c r="F11859" s="3"/>
      <c r="O11859"/>
      <c r="P11859"/>
      <c r="Q11859"/>
      <c r="U11859" s="969"/>
      <c r="V11859" s="38"/>
      <c r="W11859" s="38"/>
    </row>
    <row r="11860" spans="1:23" x14ac:dyDescent="0.35">
      <c r="A11860" s="960">
        <v>73600</v>
      </c>
      <c r="B11860" s="1056">
        <v>0.16</v>
      </c>
      <c r="C11860" s="960" t="s">
        <v>10404</v>
      </c>
      <c r="D11860" s="1"/>
      <c r="E11860" s="985" t="s">
        <v>10273</v>
      </c>
      <c r="F11860" s="3"/>
      <c r="O11860"/>
      <c r="P11860"/>
      <c r="Q11860"/>
      <c r="U11860" s="969"/>
      <c r="V11860" s="38"/>
      <c r="W11860" s="38"/>
    </row>
    <row r="11861" spans="1:23" x14ac:dyDescent="0.35">
      <c r="A11861" s="960">
        <v>73600</v>
      </c>
      <c r="B11861" s="1056">
        <v>0.16</v>
      </c>
      <c r="C11861" s="204" t="s">
        <v>10405</v>
      </c>
      <c r="D11861" s="1"/>
      <c r="E11861" s="985" t="s">
        <v>10273</v>
      </c>
      <c r="F11861" s="3"/>
      <c r="O11861"/>
      <c r="P11861"/>
      <c r="Q11861"/>
      <c r="U11861" s="969"/>
      <c r="V11861" s="38"/>
      <c r="W11861" s="38"/>
    </row>
    <row r="11862" spans="1:23" x14ac:dyDescent="0.35">
      <c r="A11862" s="960">
        <v>73600</v>
      </c>
      <c r="B11862" s="1056">
        <v>0.16</v>
      </c>
      <c r="C11862" s="960" t="s">
        <v>10406</v>
      </c>
      <c r="D11862" s="1"/>
      <c r="E11862" s="985" t="s">
        <v>10273</v>
      </c>
      <c r="F11862" s="3"/>
      <c r="O11862"/>
      <c r="P11862"/>
      <c r="Q11862"/>
      <c r="U11862" s="969"/>
      <c r="V11862" s="38"/>
      <c r="W11862" s="38"/>
    </row>
    <row r="11863" spans="1:23" x14ac:dyDescent="0.35">
      <c r="A11863" s="960">
        <v>73600</v>
      </c>
      <c r="B11863" s="1056">
        <v>0.16</v>
      </c>
      <c r="C11863" s="205" t="s">
        <v>10407</v>
      </c>
      <c r="D11863" s="1"/>
      <c r="E11863" s="985" t="s">
        <v>10273</v>
      </c>
      <c r="F11863" s="3"/>
      <c r="O11863"/>
      <c r="P11863"/>
      <c r="Q11863"/>
      <c r="U11863" s="969"/>
      <c r="V11863" s="38"/>
      <c r="W11863" s="38"/>
    </row>
    <row r="11864" spans="1:23" x14ac:dyDescent="0.35">
      <c r="A11864" s="960">
        <v>73600</v>
      </c>
      <c r="B11864" s="1056">
        <v>0.16</v>
      </c>
      <c r="C11864" s="960" t="s">
        <v>10408</v>
      </c>
      <c r="D11864" s="1"/>
      <c r="E11864" s="985" t="s">
        <v>10273</v>
      </c>
      <c r="F11864" s="3"/>
      <c r="O11864"/>
      <c r="P11864"/>
      <c r="Q11864"/>
      <c r="U11864" s="969"/>
      <c r="V11864" s="38"/>
      <c r="W11864" s="38"/>
    </row>
    <row r="11865" spans="1:23" x14ac:dyDescent="0.35">
      <c r="A11865" s="960">
        <v>73600</v>
      </c>
      <c r="B11865" s="1056">
        <v>0.16</v>
      </c>
      <c r="C11865" s="205" t="s">
        <v>10409</v>
      </c>
      <c r="D11865" s="1"/>
      <c r="E11865" s="985" t="s">
        <v>10273</v>
      </c>
      <c r="F11865" s="3"/>
      <c r="O11865"/>
      <c r="P11865"/>
      <c r="Q11865"/>
      <c r="U11865" s="969"/>
      <c r="V11865" s="38"/>
      <c r="W11865" s="38"/>
    </row>
    <row r="11866" spans="1:23" x14ac:dyDescent="0.35">
      <c r="A11866" s="960">
        <v>73610</v>
      </c>
      <c r="B11866" s="1056">
        <v>0.17</v>
      </c>
      <c r="C11866" s="205" t="s">
        <v>10484</v>
      </c>
      <c r="D11866" s="1"/>
      <c r="E11866" s="985" t="s">
        <v>10273</v>
      </c>
      <c r="F11866" s="3"/>
      <c r="O11866"/>
      <c r="P11866"/>
      <c r="Q11866"/>
      <c r="U11866" s="969"/>
      <c r="V11866" s="38"/>
      <c r="W11866" s="38"/>
    </row>
    <row r="11867" spans="1:23" x14ac:dyDescent="0.35">
      <c r="A11867" s="960">
        <v>73610</v>
      </c>
      <c r="B11867" s="1056">
        <v>0.17</v>
      </c>
      <c r="C11867" s="205" t="s">
        <v>10485</v>
      </c>
      <c r="D11867" s="1"/>
      <c r="E11867" s="985" t="s">
        <v>10273</v>
      </c>
      <c r="F11867" s="3"/>
      <c r="O11867"/>
      <c r="P11867"/>
      <c r="Q11867"/>
      <c r="U11867" s="969"/>
      <c r="V11867" s="38"/>
      <c r="W11867" s="38"/>
    </row>
    <row r="11868" spans="1:23" x14ac:dyDescent="0.35">
      <c r="A11868" s="960">
        <v>73610</v>
      </c>
      <c r="B11868" s="1056">
        <v>0.17</v>
      </c>
      <c r="C11868" s="205" t="s">
        <v>10486</v>
      </c>
      <c r="D11868" s="1"/>
      <c r="E11868" s="985" t="s">
        <v>10273</v>
      </c>
      <c r="F11868" s="3"/>
      <c r="O11868"/>
      <c r="P11868"/>
      <c r="Q11868"/>
      <c r="U11868" s="969"/>
      <c r="V11868" s="38"/>
      <c r="W11868" s="38"/>
    </row>
    <row r="11869" spans="1:23" x14ac:dyDescent="0.35">
      <c r="A11869" s="960">
        <v>73610</v>
      </c>
      <c r="B11869" s="1056">
        <v>0.17</v>
      </c>
      <c r="C11869" s="960" t="s">
        <v>10487</v>
      </c>
      <c r="D11869" s="1"/>
      <c r="E11869" s="985" t="s">
        <v>10273</v>
      </c>
      <c r="F11869" s="1109"/>
      <c r="O11869"/>
      <c r="P11869"/>
      <c r="Q11869"/>
      <c r="U11869" s="969"/>
      <c r="V11869" s="38"/>
      <c r="W11869" s="38"/>
    </row>
    <row r="11870" spans="1:23" x14ac:dyDescent="0.35">
      <c r="A11870" s="960">
        <v>73610</v>
      </c>
      <c r="B11870" s="1056">
        <v>0.17</v>
      </c>
      <c r="C11870" s="960" t="s">
        <v>10488</v>
      </c>
      <c r="D11870" s="1"/>
      <c r="E11870" s="985" t="s">
        <v>10273</v>
      </c>
      <c r="F11870" s="3"/>
      <c r="O11870"/>
      <c r="P11870"/>
      <c r="Q11870"/>
      <c r="U11870" s="969"/>
      <c r="V11870" s="38"/>
      <c r="W11870" s="38"/>
    </row>
    <row r="11871" spans="1:23" x14ac:dyDescent="0.35">
      <c r="A11871" s="960">
        <v>73610</v>
      </c>
      <c r="B11871" s="1056">
        <v>0.17</v>
      </c>
      <c r="C11871" s="205" t="s">
        <v>10489</v>
      </c>
      <c r="D11871" s="38"/>
      <c r="E11871" s="985" t="s">
        <v>10273</v>
      </c>
      <c r="F11871" s="3"/>
      <c r="O11871"/>
      <c r="P11871"/>
      <c r="Q11871"/>
      <c r="U11871" s="969"/>
      <c r="V11871" s="38"/>
      <c r="W11871" s="38"/>
    </row>
    <row r="11872" spans="1:23" x14ac:dyDescent="0.35">
      <c r="A11872" s="960">
        <v>73610</v>
      </c>
      <c r="B11872" s="1056">
        <v>0.17</v>
      </c>
      <c r="C11872" s="205" t="s">
        <v>10490</v>
      </c>
      <c r="D11872" s="1"/>
      <c r="E11872" s="985" t="s">
        <v>10273</v>
      </c>
      <c r="F11872" s="3"/>
      <c r="O11872"/>
      <c r="P11872"/>
      <c r="Q11872"/>
      <c r="U11872" s="969"/>
      <c r="V11872" s="38"/>
      <c r="W11872" s="38"/>
    </row>
    <row r="11873" spans="1:23" x14ac:dyDescent="0.35">
      <c r="A11873" s="960">
        <v>73610</v>
      </c>
      <c r="B11873" s="1056">
        <v>0.17</v>
      </c>
      <c r="C11873" s="205" t="s">
        <v>10491</v>
      </c>
      <c r="D11873" s="1"/>
      <c r="E11873" s="985" t="s">
        <v>10273</v>
      </c>
      <c r="F11873" s="3"/>
      <c r="O11873"/>
      <c r="P11873"/>
      <c r="Q11873"/>
      <c r="U11873" s="969"/>
      <c r="V11873" s="38"/>
      <c r="W11873" s="38"/>
    </row>
    <row r="11874" spans="1:23" x14ac:dyDescent="0.35">
      <c r="A11874" s="960">
        <v>73610</v>
      </c>
      <c r="B11874" s="1056">
        <v>0.17</v>
      </c>
      <c r="C11874" s="960" t="s">
        <v>10492</v>
      </c>
      <c r="D11874" s="1"/>
      <c r="E11874" s="985" t="s">
        <v>10273</v>
      </c>
      <c r="F11874" s="3"/>
      <c r="O11874"/>
      <c r="P11874"/>
      <c r="Q11874"/>
      <c r="U11874" s="969"/>
      <c r="V11874" s="38"/>
      <c r="W11874" s="38"/>
    </row>
    <row r="11875" spans="1:23" x14ac:dyDescent="0.35">
      <c r="A11875" s="960">
        <v>73610</v>
      </c>
      <c r="B11875" s="1056">
        <v>0.17</v>
      </c>
      <c r="C11875" s="205" t="s">
        <v>10493</v>
      </c>
      <c r="D11875" s="1"/>
      <c r="E11875" s="985" t="s">
        <v>10273</v>
      </c>
      <c r="F11875" s="3"/>
      <c r="O11875"/>
      <c r="P11875"/>
      <c r="Q11875"/>
      <c r="U11875" s="969"/>
      <c r="V11875" s="38"/>
      <c r="W11875" s="38"/>
    </row>
    <row r="11876" spans="1:23" x14ac:dyDescent="0.35">
      <c r="A11876" s="960">
        <v>73610</v>
      </c>
      <c r="B11876" s="1056">
        <v>0.17</v>
      </c>
      <c r="C11876" s="205" t="s">
        <v>10494</v>
      </c>
      <c r="D11876" s="1"/>
      <c r="E11876" s="985" t="s">
        <v>10273</v>
      </c>
      <c r="F11876" s="3"/>
      <c r="O11876"/>
      <c r="P11876"/>
      <c r="Q11876"/>
      <c r="U11876" s="969"/>
      <c r="V11876" s="38"/>
      <c r="W11876" s="38"/>
    </row>
    <row r="11877" spans="1:23" x14ac:dyDescent="0.35">
      <c r="A11877" s="960">
        <v>73620</v>
      </c>
      <c r="B11877" s="1056">
        <v>0.16</v>
      </c>
      <c r="C11877" s="204" t="s">
        <v>10410</v>
      </c>
      <c r="D11877" s="1"/>
      <c r="E11877" s="985" t="s">
        <v>10273</v>
      </c>
      <c r="F11877" s="3"/>
      <c r="O11877"/>
      <c r="P11877"/>
      <c r="Q11877"/>
      <c r="U11877" s="969"/>
      <c r="V11877" s="38"/>
      <c r="W11877" s="38"/>
    </row>
    <row r="11878" spans="1:23" x14ac:dyDescent="0.35">
      <c r="A11878" s="960">
        <v>73620</v>
      </c>
      <c r="B11878" s="1056">
        <v>0.16</v>
      </c>
      <c r="C11878" s="204" t="s">
        <v>10411</v>
      </c>
      <c r="D11878" s="1"/>
      <c r="E11878" s="985" t="s">
        <v>10273</v>
      </c>
      <c r="F11878" s="3"/>
      <c r="O11878"/>
      <c r="P11878"/>
      <c r="Q11878"/>
      <c r="U11878" s="969"/>
      <c r="V11878" s="38"/>
      <c r="W11878" s="38"/>
    </row>
    <row r="11879" spans="1:23" x14ac:dyDescent="0.35">
      <c r="A11879" s="960">
        <v>73620</v>
      </c>
      <c r="B11879" s="1056">
        <v>0.16</v>
      </c>
      <c r="C11879" s="204" t="s">
        <v>10412</v>
      </c>
      <c r="D11879" s="1"/>
      <c r="E11879" s="985" t="s">
        <v>10273</v>
      </c>
      <c r="F11879" s="3"/>
      <c r="O11879"/>
      <c r="P11879"/>
      <c r="Q11879"/>
      <c r="U11879" s="969"/>
      <c r="V11879" s="38"/>
      <c r="W11879" s="38"/>
    </row>
    <row r="11880" spans="1:23" x14ac:dyDescent="0.35">
      <c r="A11880" s="960">
        <v>73620</v>
      </c>
      <c r="B11880" s="1056">
        <v>0.16</v>
      </c>
      <c r="C11880" s="204" t="s">
        <v>10413</v>
      </c>
      <c r="D11880" s="1"/>
      <c r="E11880" s="985" t="s">
        <v>10273</v>
      </c>
      <c r="F11880" s="3"/>
      <c r="O11880"/>
      <c r="P11880"/>
      <c r="Q11880"/>
      <c r="U11880" s="969"/>
      <c r="V11880" s="38"/>
      <c r="W11880" s="38"/>
    </row>
    <row r="11881" spans="1:23" x14ac:dyDescent="0.35">
      <c r="A11881" s="960">
        <v>73620</v>
      </c>
      <c r="B11881" s="1056">
        <v>0.16</v>
      </c>
      <c r="C11881" s="204" t="s">
        <v>10414</v>
      </c>
      <c r="D11881" s="1"/>
      <c r="E11881" s="985" t="s">
        <v>10273</v>
      </c>
      <c r="F11881" s="3"/>
      <c r="O11881"/>
      <c r="P11881"/>
      <c r="Q11881"/>
      <c r="U11881" s="969"/>
      <c r="V11881" s="38"/>
      <c r="W11881" s="38"/>
    </row>
    <row r="11882" spans="1:23" x14ac:dyDescent="0.35">
      <c r="A11882" s="960">
        <v>73620</v>
      </c>
      <c r="B11882" s="1056">
        <v>0.16</v>
      </c>
      <c r="C11882" s="204" t="s">
        <v>10415</v>
      </c>
      <c r="D11882" s="1"/>
      <c r="E11882" s="985" t="s">
        <v>10273</v>
      </c>
      <c r="F11882" s="3"/>
      <c r="O11882"/>
      <c r="P11882"/>
      <c r="Q11882"/>
      <c r="U11882" s="969"/>
      <c r="V11882" s="38"/>
      <c r="W11882" s="38"/>
    </row>
    <row r="11883" spans="1:23" x14ac:dyDescent="0.35">
      <c r="A11883" s="960">
        <v>73620</v>
      </c>
      <c r="B11883" s="1056">
        <v>0.16</v>
      </c>
      <c r="C11883" s="205" t="s">
        <v>10416</v>
      </c>
      <c r="D11883" s="1"/>
      <c r="E11883" s="985" t="s">
        <v>10273</v>
      </c>
      <c r="F11883" s="3"/>
      <c r="O11883"/>
      <c r="P11883"/>
      <c r="Q11883"/>
      <c r="U11883" s="969"/>
      <c r="V11883" s="38"/>
      <c r="W11883" s="38"/>
    </row>
    <row r="11884" spans="1:23" x14ac:dyDescent="0.35">
      <c r="A11884" s="960">
        <v>73620</v>
      </c>
      <c r="B11884" s="1056">
        <v>0.16</v>
      </c>
      <c r="C11884" s="204" t="s">
        <v>10417</v>
      </c>
      <c r="D11884" s="1"/>
      <c r="E11884" s="985" t="s">
        <v>10273</v>
      </c>
      <c r="F11884" s="3"/>
      <c r="O11884"/>
      <c r="P11884"/>
      <c r="Q11884"/>
      <c r="U11884" s="969"/>
      <c r="V11884" s="38"/>
      <c r="W11884" s="38"/>
    </row>
    <row r="11885" spans="1:23" x14ac:dyDescent="0.35">
      <c r="A11885" s="960">
        <v>73620</v>
      </c>
      <c r="B11885" s="1056">
        <v>0.16</v>
      </c>
      <c r="C11885" s="204" t="s">
        <v>10418</v>
      </c>
      <c r="D11885" s="1"/>
      <c r="E11885" s="985" t="s">
        <v>10273</v>
      </c>
      <c r="F11885" s="3"/>
      <c r="O11885"/>
      <c r="P11885"/>
      <c r="Q11885"/>
      <c r="U11885" s="969"/>
      <c r="V11885" s="38"/>
      <c r="W11885" s="38"/>
    </row>
    <row r="11886" spans="1:23" x14ac:dyDescent="0.35">
      <c r="A11886" s="960">
        <v>73620</v>
      </c>
      <c r="B11886" s="1056">
        <v>0.16</v>
      </c>
      <c r="C11886" s="960" t="s">
        <v>10419</v>
      </c>
      <c r="D11886" s="1"/>
      <c r="E11886" s="985" t="s">
        <v>10273</v>
      </c>
      <c r="F11886" s="3"/>
      <c r="O11886"/>
      <c r="P11886"/>
      <c r="Q11886"/>
      <c r="U11886" s="969"/>
      <c r="V11886" s="38"/>
      <c r="W11886" s="38"/>
    </row>
    <row r="11887" spans="1:23" x14ac:dyDescent="0.35">
      <c r="A11887" s="960">
        <v>73620</v>
      </c>
      <c r="B11887" s="1056">
        <v>0.16</v>
      </c>
      <c r="C11887" s="204" t="s">
        <v>10420</v>
      </c>
      <c r="D11887" s="1"/>
      <c r="E11887" s="985" t="s">
        <v>10273</v>
      </c>
      <c r="F11887" s="3"/>
      <c r="O11887"/>
      <c r="P11887"/>
      <c r="Q11887"/>
      <c r="U11887" s="969"/>
      <c r="V11887" s="38"/>
      <c r="W11887" s="38"/>
    </row>
    <row r="11888" spans="1:23" x14ac:dyDescent="0.35">
      <c r="A11888" s="960">
        <v>73620</v>
      </c>
      <c r="B11888" s="1056">
        <v>0.16</v>
      </c>
      <c r="C11888" s="204" t="s">
        <v>10421</v>
      </c>
      <c r="D11888" s="1"/>
      <c r="E11888" s="985" t="s">
        <v>10273</v>
      </c>
      <c r="F11888" s="3"/>
      <c r="O11888"/>
      <c r="P11888"/>
      <c r="Q11888"/>
      <c r="U11888" s="969"/>
      <c r="V11888" s="38"/>
      <c r="W11888" s="38"/>
    </row>
    <row r="11889" spans="1:23" x14ac:dyDescent="0.35">
      <c r="A11889" s="960">
        <v>73630</v>
      </c>
      <c r="B11889" s="1056">
        <v>0.17</v>
      </c>
      <c r="C11889" s="205" t="s">
        <v>10495</v>
      </c>
      <c r="D11889" s="1"/>
      <c r="E11889" s="985" t="s">
        <v>10273</v>
      </c>
      <c r="O11889"/>
      <c r="P11889"/>
      <c r="Q11889"/>
      <c r="U11889" s="969"/>
      <c r="V11889" s="38"/>
      <c r="W11889" s="38"/>
    </row>
    <row r="11890" spans="1:23" x14ac:dyDescent="0.35">
      <c r="A11890" s="960">
        <v>73630</v>
      </c>
      <c r="B11890" s="1056">
        <v>0.17</v>
      </c>
      <c r="C11890" s="205" t="s">
        <v>10496</v>
      </c>
      <c r="D11890" s="1"/>
      <c r="E11890" s="985" t="s">
        <v>10273</v>
      </c>
      <c r="F11890" s="3"/>
      <c r="O11890"/>
      <c r="P11890"/>
      <c r="Q11890"/>
      <c r="U11890" s="969"/>
      <c r="V11890" s="38"/>
      <c r="W11890" s="38"/>
    </row>
    <row r="11891" spans="1:23" x14ac:dyDescent="0.35">
      <c r="A11891" s="960">
        <v>73630</v>
      </c>
      <c r="B11891" s="1056">
        <v>0.17</v>
      </c>
      <c r="C11891" s="204" t="s">
        <v>10497</v>
      </c>
      <c r="E11891" s="985" t="s">
        <v>10273</v>
      </c>
      <c r="F11891" s="3"/>
      <c r="O11891"/>
      <c r="P11891"/>
      <c r="Q11891"/>
      <c r="U11891" s="969"/>
      <c r="V11891" s="38"/>
      <c r="W11891" s="38"/>
    </row>
    <row r="11892" spans="1:23" x14ac:dyDescent="0.35">
      <c r="A11892" s="960">
        <v>73630</v>
      </c>
      <c r="B11892" s="1056">
        <v>0.17</v>
      </c>
      <c r="C11892" s="204" t="s">
        <v>10498</v>
      </c>
      <c r="D11892" s="1"/>
      <c r="E11892" s="985" t="s">
        <v>10273</v>
      </c>
      <c r="F11892" s="3"/>
      <c r="O11892"/>
      <c r="P11892"/>
      <c r="Q11892"/>
      <c r="U11892" s="969"/>
      <c r="V11892" s="38"/>
      <c r="W11892" s="38"/>
    </row>
    <row r="11893" spans="1:23" x14ac:dyDescent="0.35">
      <c r="A11893" s="960">
        <v>73630</v>
      </c>
      <c r="B11893" s="1056">
        <v>0.17</v>
      </c>
      <c r="C11893" s="205" t="s">
        <v>10499</v>
      </c>
      <c r="D11893" s="1"/>
      <c r="E11893" s="985" t="s">
        <v>10273</v>
      </c>
      <c r="F11893" s="3"/>
      <c r="O11893"/>
      <c r="P11893"/>
      <c r="Q11893"/>
      <c r="U11893" s="969"/>
      <c r="V11893" s="38"/>
      <c r="W11893" s="38"/>
    </row>
    <row r="11894" spans="1:23" x14ac:dyDescent="0.35">
      <c r="A11894" s="960">
        <v>73630</v>
      </c>
      <c r="B11894" s="1056">
        <v>0.17</v>
      </c>
      <c r="C11894" s="205" t="s">
        <v>10500</v>
      </c>
      <c r="D11894" s="1"/>
      <c r="E11894" s="985" t="s">
        <v>10273</v>
      </c>
      <c r="F11894" s="3"/>
      <c r="O11894"/>
      <c r="P11894"/>
      <c r="Q11894"/>
      <c r="U11894" s="969"/>
      <c r="V11894" s="38"/>
      <c r="W11894" s="38"/>
    </row>
    <row r="11895" spans="1:23" x14ac:dyDescent="0.35">
      <c r="A11895" s="960">
        <v>73630</v>
      </c>
      <c r="B11895" s="1056">
        <v>0.17</v>
      </c>
      <c r="C11895" s="205" t="s">
        <v>10501</v>
      </c>
      <c r="D11895" s="1"/>
      <c r="E11895" s="985" t="s">
        <v>10273</v>
      </c>
      <c r="F11895" s="3"/>
      <c r="O11895"/>
      <c r="P11895"/>
      <c r="Q11895"/>
      <c r="U11895" s="969"/>
      <c r="V11895" s="38"/>
      <c r="W11895" s="38"/>
    </row>
    <row r="11896" spans="1:23" x14ac:dyDescent="0.35">
      <c r="A11896" s="960">
        <v>73630</v>
      </c>
      <c r="B11896" s="1056">
        <v>0.17</v>
      </c>
      <c r="C11896" s="205" t="s">
        <v>10502</v>
      </c>
      <c r="D11896" s="1"/>
      <c r="E11896" s="985" t="s">
        <v>10273</v>
      </c>
      <c r="F11896" s="3"/>
      <c r="O11896"/>
      <c r="P11896"/>
      <c r="Q11896"/>
      <c r="U11896" s="969"/>
      <c r="V11896" s="38"/>
      <c r="W11896" s="38"/>
    </row>
    <row r="11897" spans="1:23" x14ac:dyDescent="0.35">
      <c r="A11897" s="960">
        <v>73630</v>
      </c>
      <c r="B11897" s="1056">
        <v>0.17</v>
      </c>
      <c r="C11897" s="960" t="s">
        <v>10503</v>
      </c>
      <c r="D11897" s="1"/>
      <c r="E11897" s="985" t="s">
        <v>10273</v>
      </c>
      <c r="F11897" s="3"/>
      <c r="O11897"/>
      <c r="P11897"/>
      <c r="Q11897"/>
      <c r="U11897" s="969"/>
      <c r="V11897" s="38"/>
      <c r="W11897" s="38"/>
    </row>
    <row r="11898" spans="1:23" x14ac:dyDescent="0.35">
      <c r="A11898" s="960">
        <v>73630</v>
      </c>
      <c r="B11898" s="1056">
        <v>0.17</v>
      </c>
      <c r="C11898" s="205" t="s">
        <v>10504</v>
      </c>
      <c r="D11898" s="1"/>
      <c r="E11898" s="985" t="s">
        <v>10273</v>
      </c>
      <c r="F11898" s="3"/>
      <c r="O11898"/>
      <c r="P11898"/>
      <c r="Q11898"/>
      <c r="U11898" s="969"/>
      <c r="V11898" s="38"/>
      <c r="W11898" s="38"/>
    </row>
    <row r="11899" spans="1:23" x14ac:dyDescent="0.35">
      <c r="A11899" s="960">
        <v>73630</v>
      </c>
      <c r="B11899" s="1056">
        <v>0.17</v>
      </c>
      <c r="C11899" s="960" t="s">
        <v>10505</v>
      </c>
      <c r="D11899" s="1"/>
      <c r="E11899" s="985" t="s">
        <v>10273</v>
      </c>
      <c r="F11899" s="3"/>
      <c r="O11899"/>
      <c r="P11899"/>
      <c r="Q11899"/>
      <c r="U11899" s="969"/>
      <c r="V11899" s="38"/>
      <c r="W11899" s="38"/>
    </row>
    <row r="11900" spans="1:23" x14ac:dyDescent="0.35">
      <c r="A11900" s="960">
        <v>73630</v>
      </c>
      <c r="B11900" s="1056">
        <v>0.17</v>
      </c>
      <c r="C11900" s="204" t="s">
        <v>10506</v>
      </c>
      <c r="D11900" s="1"/>
      <c r="E11900" s="985" t="s">
        <v>10273</v>
      </c>
      <c r="F11900" s="3"/>
      <c r="O11900"/>
      <c r="P11900"/>
      <c r="Q11900"/>
      <c r="U11900" s="969"/>
      <c r="V11900" s="38"/>
      <c r="W11900" s="38"/>
    </row>
    <row r="11901" spans="1:23" x14ac:dyDescent="0.35">
      <c r="A11901" s="960">
        <v>73630</v>
      </c>
      <c r="B11901" s="1056">
        <v>0.17</v>
      </c>
      <c r="C11901" s="204" t="s">
        <v>10507</v>
      </c>
      <c r="D11901" s="1"/>
      <c r="E11901" s="985" t="s">
        <v>10273</v>
      </c>
      <c r="F11901" s="3"/>
      <c r="O11901"/>
      <c r="P11901"/>
      <c r="Q11901"/>
      <c r="U11901" s="969"/>
      <c r="V11901" s="38"/>
      <c r="W11901" s="38"/>
    </row>
    <row r="11902" spans="1:23" x14ac:dyDescent="0.35">
      <c r="A11902" s="960">
        <v>73630</v>
      </c>
      <c r="B11902" s="1056">
        <v>0.17</v>
      </c>
      <c r="C11902" s="205" t="s">
        <v>10508</v>
      </c>
      <c r="D11902" s="1"/>
      <c r="E11902" s="985" t="s">
        <v>10273</v>
      </c>
      <c r="F11902" s="3"/>
      <c r="O11902"/>
      <c r="P11902"/>
      <c r="Q11902"/>
      <c r="U11902" s="969"/>
      <c r="V11902" s="38"/>
      <c r="W11902" s="38"/>
    </row>
    <row r="11903" spans="1:23" x14ac:dyDescent="0.35">
      <c r="A11903" s="960">
        <v>73630</v>
      </c>
      <c r="B11903" s="1056">
        <v>0.17</v>
      </c>
      <c r="C11903" s="204" t="s">
        <v>10508</v>
      </c>
      <c r="D11903" s="1"/>
      <c r="E11903" s="985" t="s">
        <v>10273</v>
      </c>
      <c r="F11903" s="3"/>
      <c r="O11903"/>
      <c r="P11903"/>
      <c r="Q11903"/>
      <c r="U11903" s="969"/>
      <c r="V11903" s="38"/>
      <c r="W11903" s="38"/>
    </row>
    <row r="11904" spans="1:23" x14ac:dyDescent="0.35">
      <c r="A11904" s="960">
        <v>73630</v>
      </c>
      <c r="B11904" s="1056">
        <v>0.17</v>
      </c>
      <c r="C11904" s="205" t="s">
        <v>1484</v>
      </c>
      <c r="D11904" s="1"/>
      <c r="E11904" s="985" t="s">
        <v>10273</v>
      </c>
      <c r="F11904" s="3"/>
      <c r="O11904"/>
      <c r="P11904"/>
      <c r="Q11904"/>
      <c r="U11904" s="969"/>
      <c r="V11904" s="38"/>
      <c r="W11904" s="38"/>
    </row>
    <row r="11905" spans="1:23" x14ac:dyDescent="0.35">
      <c r="A11905" s="960">
        <v>73630</v>
      </c>
      <c r="B11905" s="1056">
        <v>0.17</v>
      </c>
      <c r="C11905" s="204" t="s">
        <v>1484</v>
      </c>
      <c r="D11905" s="1"/>
      <c r="E11905" s="985" t="s">
        <v>10273</v>
      </c>
      <c r="F11905" s="3"/>
      <c r="O11905"/>
      <c r="P11905"/>
      <c r="Q11905"/>
      <c r="U11905" s="969"/>
      <c r="V11905" s="38"/>
      <c r="W11905" s="38"/>
    </row>
    <row r="11906" spans="1:23" x14ac:dyDescent="0.35">
      <c r="A11906" s="960">
        <v>73650</v>
      </c>
      <c r="B11906" s="1056">
        <v>0.16</v>
      </c>
      <c r="C11906" s="204" t="s">
        <v>10422</v>
      </c>
      <c r="D11906" s="1"/>
      <c r="E11906" s="985" t="s">
        <v>10273</v>
      </c>
      <c r="F11906" s="3"/>
      <c r="O11906"/>
      <c r="P11906"/>
      <c r="Q11906"/>
      <c r="U11906" s="969"/>
      <c r="V11906" s="38"/>
      <c r="W11906" s="38"/>
    </row>
    <row r="11907" spans="1:23" x14ac:dyDescent="0.35">
      <c r="A11907" s="960">
        <v>73660</v>
      </c>
      <c r="B11907" s="1056">
        <v>0.13</v>
      </c>
      <c r="C11907" s="205" t="s">
        <v>10290</v>
      </c>
      <c r="E11907" s="985" t="s">
        <v>10273</v>
      </c>
      <c r="O11907"/>
      <c r="P11907"/>
      <c r="Q11907"/>
      <c r="U11907" s="969"/>
      <c r="V11907" s="38"/>
      <c r="W11907" s="38"/>
    </row>
    <row r="11908" spans="1:23" x14ac:dyDescent="0.35">
      <c r="A11908" s="960">
        <v>73660</v>
      </c>
      <c r="B11908" s="1056">
        <v>0.13</v>
      </c>
      <c r="C11908" s="204" t="s">
        <v>10291</v>
      </c>
      <c r="E11908" s="985" t="s">
        <v>10273</v>
      </c>
      <c r="F11908" s="3"/>
      <c r="O11908"/>
      <c r="P11908"/>
      <c r="Q11908"/>
      <c r="U11908" s="969"/>
      <c r="V11908" s="38"/>
      <c r="W11908" s="38"/>
    </row>
    <row r="11909" spans="1:23" x14ac:dyDescent="0.35">
      <c r="A11909" s="960">
        <v>73660</v>
      </c>
      <c r="B11909" s="1056">
        <v>0.13</v>
      </c>
      <c r="C11909" s="205" t="s">
        <v>10292</v>
      </c>
      <c r="E11909" s="985" t="s">
        <v>10273</v>
      </c>
      <c r="F11909" s="3"/>
      <c r="O11909"/>
      <c r="P11909"/>
      <c r="Q11909"/>
      <c r="U11909" s="969"/>
      <c r="V11909" s="38"/>
      <c r="W11909" s="38"/>
    </row>
    <row r="11910" spans="1:23" x14ac:dyDescent="0.35">
      <c r="A11910" s="960">
        <v>73660</v>
      </c>
      <c r="B11910" s="1056">
        <v>0.13</v>
      </c>
      <c r="C11910" s="205" t="s">
        <v>10293</v>
      </c>
      <c r="E11910" s="985" t="s">
        <v>10273</v>
      </c>
      <c r="F11910" s="3"/>
      <c r="O11910"/>
      <c r="P11910"/>
      <c r="Q11910"/>
      <c r="U11910" s="969"/>
      <c r="V11910" s="38"/>
      <c r="W11910" s="38"/>
    </row>
    <row r="11911" spans="1:23" x14ac:dyDescent="0.35">
      <c r="A11911" s="960">
        <v>73660</v>
      </c>
      <c r="B11911" s="1056">
        <v>0.13</v>
      </c>
      <c r="C11911" s="205" t="s">
        <v>10294</v>
      </c>
      <c r="D11911" s="1"/>
      <c r="E11911" s="985" t="s">
        <v>10273</v>
      </c>
      <c r="F11911" s="3"/>
      <c r="O11911"/>
      <c r="P11911"/>
      <c r="Q11911"/>
      <c r="U11911" s="969"/>
      <c r="V11911" s="38"/>
      <c r="W11911" s="38"/>
    </row>
    <row r="11912" spans="1:23" x14ac:dyDescent="0.35">
      <c r="A11912" s="960">
        <v>73660</v>
      </c>
      <c r="B11912" s="1056">
        <v>0.13</v>
      </c>
      <c r="C11912" s="205" t="s">
        <v>10295</v>
      </c>
      <c r="D11912" s="1"/>
      <c r="E11912" s="985" t="s">
        <v>10273</v>
      </c>
      <c r="F11912" s="3"/>
      <c r="O11912"/>
      <c r="P11912"/>
      <c r="Q11912"/>
      <c r="U11912" s="969"/>
      <c r="V11912" s="38"/>
      <c r="W11912" s="38"/>
    </row>
    <row r="11913" spans="1:23" x14ac:dyDescent="0.35">
      <c r="A11913" s="960">
        <v>73660</v>
      </c>
      <c r="B11913" s="1056">
        <v>0.13</v>
      </c>
      <c r="C11913" s="205" t="s">
        <v>10296</v>
      </c>
      <c r="D11913" s="1"/>
      <c r="E11913" s="985" t="s">
        <v>10273</v>
      </c>
      <c r="F11913" s="3"/>
      <c r="O11913"/>
      <c r="P11913"/>
      <c r="Q11913"/>
      <c r="U11913" s="969"/>
      <c r="V11913" s="38"/>
      <c r="W11913" s="38"/>
    </row>
    <row r="11914" spans="1:23" x14ac:dyDescent="0.35">
      <c r="A11914" s="960">
        <v>73660</v>
      </c>
      <c r="B11914" s="1056">
        <v>0.13</v>
      </c>
      <c r="C11914" s="205" t="s">
        <v>10297</v>
      </c>
      <c r="D11914" s="1"/>
      <c r="E11914" s="985" t="s">
        <v>10273</v>
      </c>
      <c r="F11914" s="3"/>
      <c r="O11914"/>
      <c r="P11914"/>
      <c r="Q11914"/>
      <c r="U11914" s="969"/>
      <c r="V11914" s="38"/>
      <c r="W11914" s="38"/>
    </row>
    <row r="11915" spans="1:23" x14ac:dyDescent="0.35">
      <c r="A11915" s="960">
        <v>73700</v>
      </c>
      <c r="B11915" s="1056">
        <v>0.98</v>
      </c>
      <c r="C11915" s="205" t="s">
        <v>11041</v>
      </c>
      <c r="D11915" s="1"/>
      <c r="E11915" s="985" t="s">
        <v>10273</v>
      </c>
      <c r="F11915" s="3"/>
      <c r="O11915"/>
      <c r="P11915"/>
      <c r="Q11915"/>
      <c r="U11915" s="969"/>
      <c r="V11915" s="38"/>
      <c r="W11915" s="38"/>
    </row>
    <row r="11916" spans="1:23" x14ac:dyDescent="0.35">
      <c r="A11916" s="960">
        <v>73700</v>
      </c>
      <c r="B11916" s="1056">
        <v>0.98</v>
      </c>
      <c r="C11916" s="960" t="s">
        <v>11042</v>
      </c>
      <c r="D11916" s="1"/>
      <c r="E11916" s="985" t="s">
        <v>10273</v>
      </c>
      <c r="O11916"/>
      <c r="P11916"/>
      <c r="Q11916"/>
      <c r="U11916" s="969"/>
      <c r="V11916" s="38"/>
      <c r="W11916" s="38"/>
    </row>
    <row r="11917" spans="1:23" x14ac:dyDescent="0.35">
      <c r="A11917" s="960">
        <v>73700</v>
      </c>
      <c r="B11917" s="1056">
        <v>0.98</v>
      </c>
      <c r="C11917" s="960" t="s">
        <v>11043</v>
      </c>
      <c r="D11917" s="1"/>
      <c r="E11917" s="985" t="s">
        <v>10273</v>
      </c>
      <c r="F11917" s="3"/>
      <c r="O11917"/>
      <c r="P11917"/>
      <c r="Q11917"/>
      <c r="U11917" s="969"/>
      <c r="V11917" s="38"/>
      <c r="W11917" s="38"/>
    </row>
    <row r="11918" spans="1:23" x14ac:dyDescent="0.35">
      <c r="A11918" s="960">
        <v>73700</v>
      </c>
      <c r="B11918" s="1056">
        <v>0.98</v>
      </c>
      <c r="C11918" s="205" t="s">
        <v>11044</v>
      </c>
      <c r="D11918" s="1"/>
      <c r="E11918" s="985" t="s">
        <v>10273</v>
      </c>
      <c r="F11918" s="3"/>
      <c r="O11918"/>
      <c r="P11918"/>
      <c r="Q11918"/>
      <c r="U11918" s="969"/>
      <c r="V11918" s="38"/>
      <c r="W11918" s="38"/>
    </row>
    <row r="11919" spans="1:23" x14ac:dyDescent="0.35">
      <c r="A11919" s="960">
        <v>73700</v>
      </c>
      <c r="B11919" s="1056">
        <v>0.98</v>
      </c>
      <c r="C11919" s="960" t="s">
        <v>11045</v>
      </c>
      <c r="D11919" s="1"/>
      <c r="E11919" s="985" t="s">
        <v>10273</v>
      </c>
      <c r="F11919" s="3"/>
      <c r="O11919"/>
      <c r="P11919"/>
      <c r="Q11919"/>
      <c r="U11919" s="969"/>
      <c r="V11919" s="38"/>
      <c r="W11919" s="38"/>
    </row>
    <row r="11920" spans="1:23" x14ac:dyDescent="0.35">
      <c r="A11920" s="960">
        <v>73700</v>
      </c>
      <c r="B11920" s="1056">
        <v>0.98</v>
      </c>
      <c r="C11920" s="960" t="s">
        <v>11046</v>
      </c>
      <c r="D11920" s="1"/>
      <c r="E11920" s="985" t="s">
        <v>10273</v>
      </c>
      <c r="F11920" s="3"/>
      <c r="O11920"/>
      <c r="P11920"/>
      <c r="Q11920"/>
      <c r="U11920" s="969"/>
      <c r="V11920" s="38"/>
      <c r="W11920" s="38"/>
    </row>
    <row r="11921" spans="1:23" x14ac:dyDescent="0.35">
      <c r="A11921" s="960">
        <v>73700</v>
      </c>
      <c r="B11921" s="1056">
        <v>0.98</v>
      </c>
      <c r="C11921" s="960" t="s">
        <v>11047</v>
      </c>
      <c r="D11921" s="38"/>
      <c r="E11921" s="985" t="s">
        <v>10273</v>
      </c>
      <c r="F11921" s="3"/>
      <c r="O11921"/>
      <c r="P11921"/>
      <c r="Q11921"/>
      <c r="U11921" s="969"/>
      <c r="V11921" s="38"/>
      <c r="W11921" s="38"/>
    </row>
    <row r="11922" spans="1:23" x14ac:dyDescent="0.35">
      <c r="A11922" s="960">
        <v>73700</v>
      </c>
      <c r="B11922" s="1056">
        <v>0.98</v>
      </c>
      <c r="C11922" s="205" t="s">
        <v>11048</v>
      </c>
      <c r="D11922" s="1"/>
      <c r="E11922" s="985" t="s">
        <v>10273</v>
      </c>
      <c r="F11922" s="3"/>
      <c r="O11922"/>
      <c r="P11922"/>
      <c r="Q11922"/>
      <c r="U11922" s="969"/>
      <c r="V11922" s="38"/>
      <c r="W11922" s="38"/>
    </row>
    <row r="11923" spans="1:23" x14ac:dyDescent="0.35">
      <c r="A11923" s="960">
        <v>73700</v>
      </c>
      <c r="B11923" s="1056">
        <v>0.98</v>
      </c>
      <c r="C11923" s="205" t="s">
        <v>11049</v>
      </c>
      <c r="D11923" s="1"/>
      <c r="E11923" s="985" t="s">
        <v>10273</v>
      </c>
      <c r="F11923" s="3"/>
      <c r="O11923"/>
      <c r="P11923"/>
      <c r="Q11923"/>
      <c r="U11923" s="969"/>
      <c r="V11923" s="38"/>
      <c r="W11923" s="38"/>
    </row>
    <row r="11924" spans="1:23" x14ac:dyDescent="0.35">
      <c r="A11924" s="960">
        <v>73700</v>
      </c>
      <c r="B11924" s="1056">
        <v>0.98</v>
      </c>
      <c r="C11924" s="204" t="s">
        <v>11050</v>
      </c>
      <c r="D11924" s="1"/>
      <c r="E11924" s="985" t="s">
        <v>10273</v>
      </c>
      <c r="F11924" s="3"/>
      <c r="O11924"/>
      <c r="P11924"/>
      <c r="Q11924"/>
      <c r="U11924" s="969"/>
      <c r="V11924" s="38"/>
      <c r="W11924" s="38"/>
    </row>
    <row r="11925" spans="1:23" x14ac:dyDescent="0.35">
      <c r="A11925" s="960">
        <v>73700</v>
      </c>
      <c r="B11925" s="1056">
        <v>0.98</v>
      </c>
      <c r="C11925" s="205" t="s">
        <v>11051</v>
      </c>
      <c r="D11925" s="1"/>
      <c r="E11925" s="985" t="s">
        <v>10273</v>
      </c>
      <c r="F11925" s="3"/>
      <c r="O11925"/>
      <c r="P11925"/>
      <c r="Q11925"/>
      <c r="U11925" s="969"/>
      <c r="V11925" s="38"/>
      <c r="W11925" s="38"/>
    </row>
    <row r="11926" spans="1:23" x14ac:dyDescent="0.35">
      <c r="A11926" s="960">
        <v>73700</v>
      </c>
      <c r="B11926" s="1056">
        <v>0.98</v>
      </c>
      <c r="C11926" s="205" t="s">
        <v>11052</v>
      </c>
      <c r="D11926" s="1"/>
      <c r="E11926" s="985" t="s">
        <v>10273</v>
      </c>
      <c r="F11926" s="3"/>
      <c r="O11926"/>
      <c r="P11926"/>
      <c r="Q11926"/>
      <c r="U11926" s="969"/>
      <c r="V11926" s="38"/>
      <c r="W11926" s="38"/>
    </row>
    <row r="11927" spans="1:23" x14ac:dyDescent="0.35">
      <c r="A11927" s="960">
        <v>73700</v>
      </c>
      <c r="B11927" s="1056">
        <v>0.98</v>
      </c>
      <c r="C11927" s="204" t="s">
        <v>11053</v>
      </c>
      <c r="D11927" s="1"/>
      <c r="E11927" s="985" t="s">
        <v>10273</v>
      </c>
      <c r="F11927" s="3"/>
      <c r="O11927"/>
      <c r="P11927"/>
      <c r="Q11927"/>
      <c r="U11927" s="969"/>
      <c r="V11927" s="38"/>
      <c r="W11927" s="38"/>
    </row>
    <row r="11928" spans="1:23" x14ac:dyDescent="0.35">
      <c r="A11928" s="960">
        <v>73700</v>
      </c>
      <c r="B11928" s="1056">
        <v>0.98</v>
      </c>
      <c r="C11928" s="205" t="s">
        <v>11054</v>
      </c>
      <c r="D11928" s="1"/>
      <c r="E11928" s="985" t="s">
        <v>10273</v>
      </c>
      <c r="F11928" s="3"/>
      <c r="O11928"/>
      <c r="P11928"/>
      <c r="Q11928"/>
      <c r="U11928" s="969"/>
      <c r="V11928" s="38"/>
      <c r="W11928" s="38"/>
    </row>
    <row r="11929" spans="1:23" x14ac:dyDescent="0.35">
      <c r="A11929" s="1614">
        <v>73700</v>
      </c>
      <c r="B11929" s="1615">
        <v>0.98</v>
      </c>
      <c r="C11929" s="204" t="s">
        <v>11055</v>
      </c>
      <c r="D11929" s="1"/>
      <c r="E11929" s="985" t="s">
        <v>10273</v>
      </c>
      <c r="F11929" s="3"/>
      <c r="O11929"/>
      <c r="P11929"/>
      <c r="Q11929"/>
      <c r="U11929" s="969"/>
      <c r="V11929" s="38"/>
      <c r="W11929" s="38"/>
    </row>
    <row r="11930" spans="1:23" x14ac:dyDescent="0.35">
      <c r="A11930" s="960">
        <v>73700</v>
      </c>
      <c r="B11930" s="1056">
        <v>0.98</v>
      </c>
      <c r="C11930" s="204" t="s">
        <v>11056</v>
      </c>
      <c r="D11930" s="1"/>
      <c r="E11930" s="985" t="s">
        <v>10273</v>
      </c>
      <c r="F11930" s="3"/>
      <c r="O11930"/>
      <c r="P11930"/>
      <c r="Q11930"/>
      <c r="U11930" s="969"/>
      <c r="V11930" s="38"/>
      <c r="W11930" s="38"/>
    </row>
    <row r="11931" spans="1:23" x14ac:dyDescent="0.35">
      <c r="A11931" s="960">
        <v>73700</v>
      </c>
      <c r="B11931" s="1056">
        <v>0.98</v>
      </c>
      <c r="C11931" s="205" t="s">
        <v>11057</v>
      </c>
      <c r="D11931" s="1"/>
      <c r="E11931" s="985" t="s">
        <v>10273</v>
      </c>
      <c r="F11931" s="3"/>
      <c r="O11931"/>
      <c r="P11931"/>
      <c r="Q11931"/>
      <c r="U11931" s="969"/>
      <c r="V11931" s="38"/>
      <c r="W11931" s="38"/>
    </row>
    <row r="11932" spans="1:23" x14ac:dyDescent="0.35">
      <c r="A11932" s="960">
        <v>73700</v>
      </c>
      <c r="B11932" s="1056">
        <v>0.98</v>
      </c>
      <c r="C11932" s="204" t="s">
        <v>11058</v>
      </c>
      <c r="D11932" s="1"/>
      <c r="E11932" s="985" t="s">
        <v>10273</v>
      </c>
      <c r="F11932" s="3"/>
      <c r="O11932"/>
      <c r="P11932"/>
      <c r="Q11932"/>
      <c r="U11932" s="969"/>
      <c r="V11932" s="38"/>
      <c r="W11932" s="38"/>
    </row>
    <row r="11933" spans="1:23" x14ac:dyDescent="0.35">
      <c r="A11933" s="960">
        <v>73700</v>
      </c>
      <c r="B11933" s="1056">
        <v>0.98</v>
      </c>
      <c r="C11933" s="205" t="s">
        <v>11059</v>
      </c>
      <c r="D11933" s="1112"/>
      <c r="E11933" s="985" t="s">
        <v>10273</v>
      </c>
      <c r="F11933" s="3"/>
      <c r="O11933"/>
      <c r="P11933"/>
      <c r="Q11933"/>
      <c r="U11933" s="969"/>
      <c r="V11933" s="38"/>
      <c r="W11933" s="38"/>
    </row>
    <row r="11934" spans="1:23" x14ac:dyDescent="0.35">
      <c r="A11934" s="960">
        <v>73700</v>
      </c>
      <c r="B11934" s="1056">
        <v>0.98</v>
      </c>
      <c r="C11934" s="205" t="s">
        <v>11060</v>
      </c>
      <c r="D11934" s="1"/>
      <c r="E11934" s="985" t="s">
        <v>10273</v>
      </c>
      <c r="F11934" s="3"/>
      <c r="O11934"/>
      <c r="P11934"/>
      <c r="Q11934"/>
      <c r="U11934" s="969"/>
      <c r="V11934" s="38"/>
      <c r="W11934" s="38"/>
    </row>
    <row r="11935" spans="1:23" x14ac:dyDescent="0.35">
      <c r="A11935" s="960">
        <v>73700</v>
      </c>
      <c r="B11935" s="1056">
        <v>0.98</v>
      </c>
      <c r="C11935" s="205" t="s">
        <v>11061</v>
      </c>
      <c r="D11935" s="1"/>
      <c r="E11935" s="985" t="s">
        <v>10273</v>
      </c>
      <c r="F11935" s="3"/>
      <c r="O11935"/>
      <c r="P11935"/>
      <c r="Q11935"/>
      <c r="U11935" s="969"/>
      <c r="V11935" s="38"/>
      <c r="W11935" s="38"/>
    </row>
    <row r="11936" spans="1:23" x14ac:dyDescent="0.35">
      <c r="A11936" s="960">
        <v>73700</v>
      </c>
      <c r="B11936" s="1056">
        <v>0.98</v>
      </c>
      <c r="C11936" s="205" t="s">
        <v>11062</v>
      </c>
      <c r="D11936" s="1"/>
      <c r="E11936" s="985" t="s">
        <v>10273</v>
      </c>
      <c r="F11936" s="3"/>
      <c r="O11936"/>
      <c r="P11936"/>
      <c r="Q11936"/>
      <c r="U11936" s="969"/>
      <c r="V11936" s="38"/>
      <c r="W11936" s="38"/>
    </row>
    <row r="11937" spans="1:23" x14ac:dyDescent="0.35">
      <c r="A11937" s="960">
        <v>73700</v>
      </c>
      <c r="B11937" s="1056">
        <v>0.98</v>
      </c>
      <c r="C11937" s="205" t="s">
        <v>11063</v>
      </c>
      <c r="D11937" s="1"/>
      <c r="E11937" s="985" t="s">
        <v>10273</v>
      </c>
      <c r="F11937" s="3"/>
      <c r="O11937"/>
      <c r="P11937"/>
      <c r="Q11937"/>
      <c r="U11937" s="969"/>
      <c r="V11937" s="38"/>
      <c r="W11937" s="38"/>
    </row>
    <row r="11938" spans="1:23" x14ac:dyDescent="0.35">
      <c r="A11938" s="960">
        <v>73700</v>
      </c>
      <c r="B11938" s="1056">
        <v>0.98</v>
      </c>
      <c r="C11938" s="960" t="s">
        <v>11064</v>
      </c>
      <c r="D11938" s="1"/>
      <c r="E11938" s="985" t="s">
        <v>10273</v>
      </c>
      <c r="F11938" s="3"/>
      <c r="O11938"/>
      <c r="P11938"/>
      <c r="Q11938"/>
      <c r="U11938" s="969"/>
      <c r="V11938" s="38"/>
      <c r="W11938" s="38"/>
    </row>
    <row r="11939" spans="1:23" x14ac:dyDescent="0.35">
      <c r="A11939" s="960">
        <v>73700</v>
      </c>
      <c r="B11939" s="1056">
        <v>0.98</v>
      </c>
      <c r="C11939" s="205" t="s">
        <v>11065</v>
      </c>
      <c r="D11939" s="1"/>
      <c r="E11939" s="985" t="s">
        <v>10273</v>
      </c>
      <c r="F11939" s="3"/>
      <c r="O11939"/>
      <c r="P11939"/>
      <c r="Q11939"/>
      <c r="U11939" s="969"/>
      <c r="V11939" s="38"/>
      <c r="W11939" s="38"/>
    </row>
    <row r="11940" spans="1:23" x14ac:dyDescent="0.35">
      <c r="A11940" s="960">
        <v>73700</v>
      </c>
      <c r="B11940" s="1056">
        <v>0.98</v>
      </c>
      <c r="C11940" s="960" t="s">
        <v>11066</v>
      </c>
      <c r="D11940" s="1"/>
      <c r="E11940" s="985" t="s">
        <v>10273</v>
      </c>
      <c r="O11940"/>
      <c r="P11940"/>
      <c r="Q11940"/>
      <c r="U11940" s="969"/>
      <c r="V11940" s="38"/>
      <c r="W11940" s="38"/>
    </row>
    <row r="11941" spans="1:23" x14ac:dyDescent="0.35">
      <c r="A11941" s="960">
        <v>73700</v>
      </c>
      <c r="B11941" s="1056">
        <v>0.98</v>
      </c>
      <c r="C11941" s="205" t="s">
        <v>11067</v>
      </c>
      <c r="D11941" s="1"/>
      <c r="E11941" s="985" t="s">
        <v>10273</v>
      </c>
      <c r="F11941" s="3"/>
      <c r="O11941"/>
      <c r="P11941"/>
      <c r="Q11941"/>
      <c r="U11941" s="969"/>
      <c r="V11941" s="38"/>
      <c r="W11941" s="38"/>
    </row>
    <row r="11942" spans="1:23" x14ac:dyDescent="0.35">
      <c r="A11942" s="960">
        <v>73700</v>
      </c>
      <c r="B11942" s="1056">
        <v>0.98</v>
      </c>
      <c r="C11942" s="205" t="s">
        <v>11068</v>
      </c>
      <c r="D11942" s="1"/>
      <c r="E11942" s="985" t="s">
        <v>10273</v>
      </c>
      <c r="F11942" s="3"/>
      <c r="O11942"/>
      <c r="P11942"/>
      <c r="Q11942"/>
      <c r="U11942" s="969"/>
      <c r="V11942" s="38"/>
      <c r="W11942" s="38"/>
    </row>
    <row r="11943" spans="1:23" x14ac:dyDescent="0.35">
      <c r="A11943" s="960">
        <v>73700</v>
      </c>
      <c r="B11943" s="1056">
        <v>0.98</v>
      </c>
      <c r="C11943" s="205" t="s">
        <v>11069</v>
      </c>
      <c r="D11943" s="1"/>
      <c r="E11943" s="985" t="s">
        <v>10273</v>
      </c>
      <c r="O11943"/>
      <c r="P11943"/>
      <c r="Q11943"/>
      <c r="U11943" s="969"/>
      <c r="V11943" s="38"/>
      <c r="W11943" s="38"/>
    </row>
    <row r="11944" spans="1:23" x14ac:dyDescent="0.35">
      <c r="A11944" s="960">
        <v>73700</v>
      </c>
      <c r="B11944" s="1056">
        <v>0.98</v>
      </c>
      <c r="C11944" s="205" t="s">
        <v>11070</v>
      </c>
      <c r="D11944" s="1"/>
      <c r="E11944" s="985" t="s">
        <v>10273</v>
      </c>
      <c r="F11944" s="3"/>
      <c r="O11944"/>
      <c r="P11944"/>
      <c r="Q11944"/>
      <c r="U11944" s="969"/>
      <c r="V11944" s="38"/>
      <c r="W11944" s="38"/>
    </row>
    <row r="11945" spans="1:23" x14ac:dyDescent="0.35">
      <c r="A11945" s="960">
        <v>73700</v>
      </c>
      <c r="B11945" s="1056">
        <v>0.98</v>
      </c>
      <c r="C11945" s="205" t="s">
        <v>11071</v>
      </c>
      <c r="D11945" s="1"/>
      <c r="E11945" s="985" t="s">
        <v>10273</v>
      </c>
      <c r="F11945" s="3"/>
      <c r="O11945"/>
      <c r="P11945"/>
      <c r="Q11945"/>
      <c r="U11945" s="969"/>
      <c r="V11945" s="38"/>
      <c r="W11945" s="38"/>
    </row>
    <row r="11946" spans="1:23" x14ac:dyDescent="0.35">
      <c r="A11946" s="960">
        <v>73700</v>
      </c>
      <c r="B11946" s="1056">
        <v>0.98</v>
      </c>
      <c r="C11946" s="205" t="s">
        <v>11072</v>
      </c>
      <c r="D11946" s="1"/>
      <c r="E11946" s="985" t="s">
        <v>10273</v>
      </c>
      <c r="F11946" s="3"/>
      <c r="O11946"/>
      <c r="P11946"/>
      <c r="Q11946"/>
      <c r="U11946" s="969"/>
      <c r="V11946" s="38"/>
      <c r="W11946" s="38"/>
    </row>
    <row r="11947" spans="1:23" x14ac:dyDescent="0.35">
      <c r="A11947" s="960">
        <v>73700</v>
      </c>
      <c r="B11947" s="1056">
        <v>0.98</v>
      </c>
      <c r="C11947" s="204" t="s">
        <v>11073</v>
      </c>
      <c r="D11947" s="1"/>
      <c r="E11947" s="985" t="s">
        <v>10273</v>
      </c>
      <c r="F11947" s="3"/>
      <c r="O11947"/>
      <c r="P11947"/>
      <c r="Q11947"/>
      <c r="U11947" s="969"/>
      <c r="V11947" s="38"/>
      <c r="W11947" s="38"/>
    </row>
    <row r="11948" spans="1:23" x14ac:dyDescent="0.35">
      <c r="A11948" s="960">
        <v>73700</v>
      </c>
      <c r="B11948" s="1056">
        <v>0.98</v>
      </c>
      <c r="C11948" s="205" t="s">
        <v>11074</v>
      </c>
      <c r="D11948" s="1"/>
      <c r="E11948" s="985" t="s">
        <v>10273</v>
      </c>
      <c r="F11948" s="3"/>
      <c r="O11948"/>
      <c r="P11948"/>
      <c r="Q11948"/>
      <c r="U11948" s="969"/>
      <c r="V11948" s="38"/>
      <c r="W11948" s="38"/>
    </row>
    <row r="11949" spans="1:23" x14ac:dyDescent="0.35">
      <c r="A11949" s="960">
        <v>73700</v>
      </c>
      <c r="B11949" s="1056">
        <v>0.98</v>
      </c>
      <c r="C11949" s="204" t="s">
        <v>11075</v>
      </c>
      <c r="D11949" s="1"/>
      <c r="E11949" s="985" t="s">
        <v>10273</v>
      </c>
      <c r="F11949" s="3"/>
      <c r="O11949"/>
      <c r="P11949"/>
      <c r="Q11949"/>
      <c r="U11949" s="969"/>
      <c r="V11949" s="38"/>
      <c r="W11949" s="38"/>
    </row>
    <row r="11950" spans="1:23" x14ac:dyDescent="0.35">
      <c r="A11950" s="960">
        <v>73700</v>
      </c>
      <c r="B11950" s="1056">
        <v>0.98</v>
      </c>
      <c r="C11950" s="205" t="s">
        <v>11076</v>
      </c>
      <c r="D11950" s="1"/>
      <c r="E11950" s="985" t="s">
        <v>10273</v>
      </c>
      <c r="F11950" s="3"/>
      <c r="O11950"/>
      <c r="P11950"/>
      <c r="Q11950"/>
      <c r="U11950" s="969"/>
      <c r="V11950" s="38"/>
      <c r="W11950" s="38"/>
    </row>
    <row r="11951" spans="1:23" x14ac:dyDescent="0.35">
      <c r="A11951" s="960">
        <v>73700</v>
      </c>
      <c r="B11951" s="1056">
        <v>0.98</v>
      </c>
      <c r="C11951" s="205" t="s">
        <v>11077</v>
      </c>
      <c r="D11951" s="1"/>
      <c r="E11951" s="985" t="s">
        <v>10273</v>
      </c>
      <c r="F11951" s="3"/>
      <c r="O11951"/>
      <c r="P11951"/>
      <c r="Q11951"/>
      <c r="U11951" s="969"/>
      <c r="V11951" s="38"/>
      <c r="W11951" s="38"/>
    </row>
    <row r="11952" spans="1:23" x14ac:dyDescent="0.35">
      <c r="A11952" s="960">
        <v>73700</v>
      </c>
      <c r="B11952" s="1056">
        <v>0.98</v>
      </c>
      <c r="C11952" s="205" t="s">
        <v>11078</v>
      </c>
      <c r="D11952" s="1"/>
      <c r="E11952" s="985" t="s">
        <v>10273</v>
      </c>
      <c r="F11952" s="3"/>
      <c r="O11952"/>
      <c r="P11952"/>
      <c r="Q11952"/>
      <c r="U11952" s="969"/>
      <c r="V11952" s="38"/>
      <c r="W11952" s="38"/>
    </row>
    <row r="11953" spans="1:23" x14ac:dyDescent="0.35">
      <c r="A11953" s="960">
        <v>73700</v>
      </c>
      <c r="B11953" s="1056">
        <v>0.98</v>
      </c>
      <c r="C11953" s="205" t="s">
        <v>11079</v>
      </c>
      <c r="D11953" s="1"/>
      <c r="E11953" s="985" t="s">
        <v>10273</v>
      </c>
      <c r="F11953" s="3"/>
      <c r="O11953"/>
      <c r="P11953"/>
      <c r="Q11953"/>
      <c r="U11953" s="969"/>
      <c r="V11953" s="38"/>
      <c r="W11953" s="38"/>
    </row>
    <row r="11954" spans="1:23" x14ac:dyDescent="0.35">
      <c r="A11954" s="960">
        <v>73700</v>
      </c>
      <c r="B11954" s="1056">
        <v>0.98</v>
      </c>
      <c r="C11954" s="205" t="s">
        <v>11080</v>
      </c>
      <c r="D11954" s="1"/>
      <c r="E11954" s="985" t="s">
        <v>10273</v>
      </c>
      <c r="F11954" s="3"/>
      <c r="O11954"/>
      <c r="P11954"/>
      <c r="Q11954"/>
      <c r="U11954" s="969"/>
      <c r="V11954" s="38"/>
      <c r="W11954" s="38"/>
    </row>
    <row r="11955" spans="1:23" x14ac:dyDescent="0.35">
      <c r="A11955" s="960">
        <v>73700</v>
      </c>
      <c r="B11955" s="1056">
        <v>0.98</v>
      </c>
      <c r="C11955" s="204" t="s">
        <v>11080</v>
      </c>
      <c r="D11955" s="1"/>
      <c r="E11955" s="985" t="s">
        <v>10273</v>
      </c>
      <c r="F11955" s="3"/>
      <c r="O11955"/>
      <c r="P11955"/>
      <c r="Q11955"/>
      <c r="U11955" s="969"/>
      <c r="V11955" s="38"/>
      <c r="W11955" s="38"/>
    </row>
    <row r="11956" spans="1:23" x14ac:dyDescent="0.35">
      <c r="A11956" s="960">
        <v>73700</v>
      </c>
      <c r="B11956" s="1056">
        <v>0.98</v>
      </c>
      <c r="C11956" s="204" t="s">
        <v>11081</v>
      </c>
      <c r="D11956" s="1"/>
      <c r="E11956" s="985" t="s">
        <v>10273</v>
      </c>
      <c r="F11956" s="3"/>
      <c r="O11956"/>
      <c r="P11956"/>
      <c r="Q11956"/>
      <c r="U11956" s="969"/>
      <c r="V11956" s="38"/>
      <c r="W11956" s="38"/>
    </row>
    <row r="11957" spans="1:23" x14ac:dyDescent="0.35">
      <c r="A11957" s="960">
        <v>73700</v>
      </c>
      <c r="B11957" s="1056">
        <v>0.98</v>
      </c>
      <c r="C11957" s="204" t="s">
        <v>11082</v>
      </c>
      <c r="D11957" s="1"/>
      <c r="E11957" s="985" t="s">
        <v>10273</v>
      </c>
      <c r="F11957" s="3"/>
      <c r="O11957"/>
      <c r="P11957"/>
      <c r="Q11957"/>
      <c r="U11957" s="969"/>
      <c r="V11957" s="38"/>
      <c r="W11957" s="38"/>
    </row>
    <row r="11958" spans="1:23" x14ac:dyDescent="0.35">
      <c r="A11958" s="960">
        <v>73700</v>
      </c>
      <c r="B11958" s="1056">
        <v>0.98</v>
      </c>
      <c r="C11958" s="205" t="s">
        <v>11083</v>
      </c>
      <c r="D11958" s="1"/>
      <c r="E11958" s="985" t="s">
        <v>10273</v>
      </c>
      <c r="F11958" s="3"/>
      <c r="O11958"/>
      <c r="P11958"/>
      <c r="Q11958"/>
      <c r="U11958" s="969"/>
      <c r="V11958" s="38"/>
      <c r="W11958" s="38"/>
    </row>
    <row r="11959" spans="1:23" x14ac:dyDescent="0.35">
      <c r="A11959" s="960">
        <v>73700</v>
      </c>
      <c r="B11959" s="1056">
        <v>0.98</v>
      </c>
      <c r="C11959" s="205" t="s">
        <v>11084</v>
      </c>
      <c r="D11959" s="1"/>
      <c r="E11959" s="985" t="s">
        <v>10273</v>
      </c>
      <c r="F11959" s="3"/>
      <c r="O11959"/>
      <c r="P11959"/>
      <c r="Q11959"/>
      <c r="U11959" s="969"/>
      <c r="V11959" s="38"/>
      <c r="W11959" s="38"/>
    </row>
    <row r="11960" spans="1:23" x14ac:dyDescent="0.35">
      <c r="A11960" s="960">
        <v>73700</v>
      </c>
      <c r="B11960" s="1056">
        <v>0.98</v>
      </c>
      <c r="C11960" s="205" t="s">
        <v>11085</v>
      </c>
      <c r="D11960" s="1"/>
      <c r="E11960" s="985" t="s">
        <v>10273</v>
      </c>
      <c r="F11960" s="3"/>
      <c r="O11960"/>
      <c r="P11960"/>
      <c r="Q11960"/>
      <c r="U11960" s="969"/>
      <c r="V11960" s="38"/>
      <c r="W11960" s="38"/>
    </row>
    <row r="11961" spans="1:23" x14ac:dyDescent="0.35">
      <c r="A11961" s="960">
        <v>73700</v>
      </c>
      <c r="B11961" s="1056">
        <v>0.98</v>
      </c>
      <c r="C11961" s="960" t="s">
        <v>11086</v>
      </c>
      <c r="D11961" s="1"/>
      <c r="E11961" s="985" t="s">
        <v>10273</v>
      </c>
      <c r="F11961" s="3"/>
      <c r="O11961"/>
      <c r="P11961"/>
      <c r="Q11961"/>
      <c r="U11961" s="969"/>
      <c r="V11961" s="38"/>
      <c r="W11961" s="38"/>
    </row>
    <row r="11962" spans="1:23" x14ac:dyDescent="0.35">
      <c r="A11962" s="960">
        <v>73700</v>
      </c>
      <c r="B11962" s="1056">
        <v>0.98</v>
      </c>
      <c r="C11962" s="205" t="s">
        <v>11087</v>
      </c>
      <c r="D11962" s="1"/>
      <c r="E11962" s="985" t="s">
        <v>10273</v>
      </c>
      <c r="F11962" s="3"/>
      <c r="O11962"/>
      <c r="P11962"/>
      <c r="Q11962"/>
      <c r="U11962" s="969"/>
      <c r="V11962" s="38"/>
      <c r="W11962" s="38"/>
    </row>
    <row r="11963" spans="1:23" x14ac:dyDescent="0.35">
      <c r="A11963" s="960">
        <v>73700</v>
      </c>
      <c r="B11963" s="1056">
        <v>0.98</v>
      </c>
      <c r="C11963" s="205" t="s">
        <v>11088</v>
      </c>
      <c r="D11963" s="1"/>
      <c r="E11963" s="985" t="s">
        <v>10273</v>
      </c>
      <c r="F11963" s="3"/>
      <c r="O11963"/>
      <c r="P11963"/>
      <c r="Q11963"/>
      <c r="U11963" s="969"/>
      <c r="V11963" s="38"/>
      <c r="W11963" s="38"/>
    </row>
    <row r="11964" spans="1:23" x14ac:dyDescent="0.35">
      <c r="A11964" s="960">
        <v>73700</v>
      </c>
      <c r="B11964" s="1056">
        <v>0.98</v>
      </c>
      <c r="C11964" s="205" t="s">
        <v>11089</v>
      </c>
      <c r="D11964" s="1"/>
      <c r="E11964" s="985" t="s">
        <v>10273</v>
      </c>
      <c r="F11964" s="1126"/>
      <c r="O11964"/>
      <c r="P11964"/>
      <c r="Q11964"/>
      <c r="U11964" s="969"/>
      <c r="V11964" s="38"/>
      <c r="W11964" s="38"/>
    </row>
    <row r="11965" spans="1:23" x14ac:dyDescent="0.35">
      <c r="A11965" s="960">
        <v>73700</v>
      </c>
      <c r="B11965" s="1056">
        <v>0.98</v>
      </c>
      <c r="C11965" s="205" t="s">
        <v>11090</v>
      </c>
      <c r="D11965" s="1"/>
      <c r="E11965" s="985" t="s">
        <v>10273</v>
      </c>
      <c r="F11965" s="3"/>
      <c r="O11965"/>
      <c r="P11965"/>
      <c r="Q11965"/>
      <c r="U11965" s="969"/>
      <c r="V11965" s="38"/>
      <c r="W11965" s="38"/>
    </row>
    <row r="11966" spans="1:23" x14ac:dyDescent="0.35">
      <c r="A11966" s="960">
        <v>73700</v>
      </c>
      <c r="B11966" s="1056">
        <v>0.98</v>
      </c>
      <c r="C11966" s="205" t="s">
        <v>11091</v>
      </c>
      <c r="D11966" s="1"/>
      <c r="E11966" s="985" t="s">
        <v>10273</v>
      </c>
      <c r="F11966" s="3"/>
      <c r="O11966"/>
      <c r="P11966"/>
      <c r="Q11966"/>
      <c r="U11966" s="969"/>
      <c r="V11966" s="38"/>
      <c r="W11966" s="38"/>
    </row>
    <row r="11967" spans="1:23" x14ac:dyDescent="0.35">
      <c r="A11967" s="960">
        <v>73700</v>
      </c>
      <c r="B11967" s="1056">
        <v>0.98</v>
      </c>
      <c r="C11967" s="204" t="s">
        <v>11092</v>
      </c>
      <c r="D11967" s="1"/>
      <c r="E11967" s="985" t="s">
        <v>10273</v>
      </c>
      <c r="F11967" s="3"/>
      <c r="O11967"/>
      <c r="P11967"/>
      <c r="Q11967"/>
      <c r="U11967" s="969"/>
      <c r="V11967" s="38"/>
      <c r="W11967" s="38"/>
    </row>
    <row r="11968" spans="1:23" x14ac:dyDescent="0.35">
      <c r="A11968" s="960">
        <v>73700</v>
      </c>
      <c r="B11968" s="1056">
        <v>0.98</v>
      </c>
      <c r="C11968" s="205" t="s">
        <v>11093</v>
      </c>
      <c r="D11968" s="1"/>
      <c r="E11968" s="985" t="s">
        <v>10273</v>
      </c>
      <c r="F11968" s="3"/>
      <c r="O11968"/>
      <c r="P11968"/>
      <c r="Q11968"/>
      <c r="U11968" s="969"/>
      <c r="V11968" s="38"/>
      <c r="W11968" s="38"/>
    </row>
    <row r="11969" spans="1:23" x14ac:dyDescent="0.35">
      <c r="A11969" s="960">
        <v>73700</v>
      </c>
      <c r="B11969" s="1056">
        <v>0.98</v>
      </c>
      <c r="C11969" s="205" t="s">
        <v>11094</v>
      </c>
      <c r="D11969" s="1"/>
      <c r="E11969" s="985" t="s">
        <v>10273</v>
      </c>
      <c r="F11969" s="3"/>
      <c r="O11969"/>
      <c r="P11969"/>
      <c r="Q11969"/>
      <c r="U11969" s="969"/>
      <c r="V11969" s="38"/>
      <c r="W11969" s="38"/>
    </row>
    <row r="11970" spans="1:23" x14ac:dyDescent="0.35">
      <c r="A11970" s="960">
        <v>73700</v>
      </c>
      <c r="B11970" s="1056">
        <v>0.98</v>
      </c>
      <c r="C11970" s="960" t="s">
        <v>11095</v>
      </c>
      <c r="D11970" s="1"/>
      <c r="E11970" s="985" t="s">
        <v>10273</v>
      </c>
      <c r="F11970" s="3"/>
      <c r="O11970"/>
      <c r="P11970"/>
      <c r="Q11970"/>
      <c r="U11970" s="969"/>
      <c r="V11970" s="38"/>
      <c r="W11970" s="38"/>
    </row>
    <row r="11971" spans="1:23" x14ac:dyDescent="0.35">
      <c r="A11971" s="960">
        <v>73700</v>
      </c>
      <c r="B11971" s="1056">
        <v>0.98</v>
      </c>
      <c r="C11971" s="960" t="s">
        <v>11096</v>
      </c>
      <c r="D11971" s="1"/>
      <c r="E11971" s="985" t="s">
        <v>10273</v>
      </c>
      <c r="F11971" s="3"/>
      <c r="O11971"/>
      <c r="P11971"/>
      <c r="Q11971"/>
      <c r="U11971" s="969"/>
      <c r="V11971" s="38"/>
      <c r="W11971" s="38"/>
    </row>
    <row r="11972" spans="1:23" x14ac:dyDescent="0.35">
      <c r="A11972" s="960">
        <v>73700</v>
      </c>
      <c r="B11972" s="1056">
        <v>0.98</v>
      </c>
      <c r="C11972" s="205" t="s">
        <v>11097</v>
      </c>
      <c r="D11972" s="1"/>
      <c r="E11972" s="985" t="s">
        <v>10273</v>
      </c>
      <c r="F11972" s="3"/>
      <c r="O11972"/>
      <c r="P11972"/>
      <c r="Q11972"/>
      <c r="U11972" s="969"/>
      <c r="V11972" s="38"/>
      <c r="W11972" s="38"/>
    </row>
    <row r="11973" spans="1:23" x14ac:dyDescent="0.35">
      <c r="A11973" s="960">
        <v>73700</v>
      </c>
      <c r="B11973" s="1056">
        <v>0.98</v>
      </c>
      <c r="C11973" s="960" t="s">
        <v>11098</v>
      </c>
      <c r="D11973" s="1"/>
      <c r="E11973" s="985" t="s">
        <v>10273</v>
      </c>
      <c r="F11973" s="3"/>
      <c r="O11973"/>
      <c r="P11973"/>
      <c r="Q11973"/>
      <c r="U11973" s="969"/>
      <c r="V11973" s="38"/>
      <c r="W11973" s="38"/>
    </row>
    <row r="11974" spans="1:23" x14ac:dyDescent="0.35">
      <c r="A11974" s="1614">
        <v>73700</v>
      </c>
      <c r="B11974" s="1615">
        <v>0.98</v>
      </c>
      <c r="C11974" s="960" t="s">
        <v>11099</v>
      </c>
      <c r="D11974" s="1"/>
      <c r="E11974" s="985" t="s">
        <v>10273</v>
      </c>
      <c r="F11974" s="3"/>
      <c r="O11974"/>
      <c r="P11974"/>
      <c r="Q11974"/>
      <c r="U11974" s="969"/>
      <c r="V11974" s="38"/>
      <c r="W11974" s="38"/>
    </row>
    <row r="11975" spans="1:23" x14ac:dyDescent="0.35">
      <c r="A11975" s="960">
        <v>73701</v>
      </c>
      <c r="B11975" s="1056">
        <v>1.1299999999999999</v>
      </c>
      <c r="C11975" s="205" t="s">
        <v>11126</v>
      </c>
      <c r="D11975" s="1"/>
      <c r="E11975" s="985" t="s">
        <v>10273</v>
      </c>
      <c r="F11975" s="3"/>
      <c r="O11975"/>
      <c r="P11975"/>
      <c r="Q11975"/>
      <c r="U11975" s="969"/>
      <c r="V11975" s="38"/>
      <c r="W11975" s="38"/>
    </row>
    <row r="11976" spans="1:23" x14ac:dyDescent="0.35">
      <c r="A11976" s="960">
        <v>73701</v>
      </c>
      <c r="B11976" s="1056">
        <v>1.1299999999999999</v>
      </c>
      <c r="C11976" s="205" t="s">
        <v>11127</v>
      </c>
      <c r="D11976" s="1"/>
      <c r="E11976" s="985" t="s">
        <v>10273</v>
      </c>
      <c r="F11976" s="3"/>
      <c r="O11976"/>
      <c r="P11976"/>
      <c r="Q11976"/>
      <c r="U11976" s="969"/>
      <c r="V11976" s="38"/>
      <c r="W11976" s="38"/>
    </row>
    <row r="11977" spans="1:23" x14ac:dyDescent="0.35">
      <c r="A11977" s="960">
        <v>73702</v>
      </c>
      <c r="B11977" s="1056">
        <v>1.19</v>
      </c>
      <c r="C11977" s="960" t="s">
        <v>11145</v>
      </c>
      <c r="D11977" s="1"/>
      <c r="E11977" s="985" t="s">
        <v>10273</v>
      </c>
      <c r="F11977" s="3"/>
      <c r="O11977"/>
      <c r="P11977"/>
      <c r="Q11977"/>
      <c r="U11977" s="969"/>
      <c r="V11977" s="38"/>
      <c r="W11977" s="38"/>
    </row>
    <row r="11978" spans="1:23" x14ac:dyDescent="0.35">
      <c r="A11978" s="960">
        <v>73702</v>
      </c>
      <c r="B11978" s="1056">
        <v>1.19</v>
      </c>
      <c r="C11978" s="960" t="s">
        <v>11146</v>
      </c>
      <c r="D11978" s="1128"/>
      <c r="E11978" s="985" t="s">
        <v>10273</v>
      </c>
      <c r="F11978" s="3"/>
      <c r="O11978"/>
      <c r="P11978"/>
      <c r="Q11978"/>
      <c r="U11978" s="969"/>
      <c r="V11978" s="38"/>
      <c r="W11978" s="38"/>
    </row>
    <row r="11979" spans="1:23" x14ac:dyDescent="0.35">
      <c r="A11979" s="960">
        <v>73706</v>
      </c>
      <c r="B11979" s="1056">
        <v>1.85</v>
      </c>
      <c r="C11979" s="960" t="s">
        <v>11919</v>
      </c>
      <c r="D11979" s="1"/>
      <c r="E11979" s="985" t="s">
        <v>10273</v>
      </c>
      <c r="F11979" s="3"/>
      <c r="O11979"/>
      <c r="P11979"/>
      <c r="Q11979"/>
      <c r="U11979" s="969"/>
      <c r="V11979" s="38"/>
      <c r="W11979" s="38"/>
    </row>
    <row r="11980" spans="1:23" x14ac:dyDescent="0.35">
      <c r="A11980" s="960">
        <v>73718</v>
      </c>
      <c r="B11980" s="1056">
        <v>1.32</v>
      </c>
      <c r="C11980" s="205" t="s">
        <v>11395</v>
      </c>
      <c r="D11980" s="1"/>
      <c r="E11980" s="985" t="s">
        <v>10273</v>
      </c>
      <c r="F11980" s="3"/>
      <c r="O11980"/>
      <c r="P11980"/>
      <c r="Q11980"/>
      <c r="U11980" s="969"/>
      <c r="V11980" s="38"/>
      <c r="W11980" s="38"/>
    </row>
    <row r="11981" spans="1:23" x14ac:dyDescent="0.35">
      <c r="A11981" s="960">
        <v>73718</v>
      </c>
      <c r="B11981" s="1056">
        <v>1.32</v>
      </c>
      <c r="C11981" s="205" t="s">
        <v>11396</v>
      </c>
      <c r="E11981" s="985" t="s">
        <v>10273</v>
      </c>
      <c r="F11981" s="3"/>
      <c r="O11981"/>
      <c r="P11981"/>
      <c r="Q11981"/>
      <c r="U11981" s="969"/>
      <c r="V11981" s="38"/>
      <c r="W11981" s="38"/>
    </row>
    <row r="11982" spans="1:23" x14ac:dyDescent="0.35">
      <c r="A11982" s="960">
        <v>73718</v>
      </c>
      <c r="B11982" s="1056">
        <v>1.32</v>
      </c>
      <c r="C11982" s="205" t="s">
        <v>11397</v>
      </c>
      <c r="E11982" s="985" t="s">
        <v>10273</v>
      </c>
      <c r="F11982" s="3"/>
      <c r="O11982"/>
      <c r="P11982"/>
      <c r="Q11982"/>
      <c r="U11982" s="969"/>
      <c r="V11982" s="38"/>
      <c r="W11982" s="38"/>
    </row>
    <row r="11983" spans="1:23" x14ac:dyDescent="0.35">
      <c r="A11983" s="960">
        <v>73718</v>
      </c>
      <c r="B11983" s="1056">
        <v>1.32</v>
      </c>
      <c r="C11983" s="205" t="s">
        <v>11398</v>
      </c>
      <c r="E11983" s="985" t="s">
        <v>10273</v>
      </c>
      <c r="F11983" s="3"/>
      <c r="O11983"/>
      <c r="P11983"/>
      <c r="Q11983"/>
      <c r="U11983" s="969"/>
      <c r="V11983" s="38"/>
      <c r="W11983" s="38"/>
    </row>
    <row r="11984" spans="1:23" x14ac:dyDescent="0.35">
      <c r="A11984" s="960">
        <v>73718</v>
      </c>
      <c r="B11984" s="1056">
        <v>1.32</v>
      </c>
      <c r="C11984" s="205" t="s">
        <v>11399</v>
      </c>
      <c r="D11984" s="1"/>
      <c r="E11984" s="985" t="s">
        <v>10273</v>
      </c>
      <c r="F11984" s="3"/>
      <c r="O11984"/>
      <c r="P11984"/>
      <c r="Q11984"/>
      <c r="U11984" s="969"/>
      <c r="V11984" s="38"/>
      <c r="W11984" s="38"/>
    </row>
    <row r="11985" spans="1:23" x14ac:dyDescent="0.35">
      <c r="A11985" s="960">
        <v>73718</v>
      </c>
      <c r="B11985" s="1056">
        <v>1.32</v>
      </c>
      <c r="C11985" s="205" t="s">
        <v>11400</v>
      </c>
      <c r="D11985" s="1"/>
      <c r="E11985" s="985" t="s">
        <v>10273</v>
      </c>
      <c r="F11985" s="3"/>
      <c r="O11985"/>
      <c r="P11985"/>
      <c r="Q11985"/>
      <c r="U11985" s="969"/>
      <c r="V11985" s="38"/>
      <c r="W11985" s="38"/>
    </row>
    <row r="11986" spans="1:23" x14ac:dyDescent="0.35">
      <c r="A11986" s="960">
        <v>73718</v>
      </c>
      <c r="B11986" s="1056">
        <v>1.32</v>
      </c>
      <c r="C11986" s="205" t="s">
        <v>11401</v>
      </c>
      <c r="D11986" s="1"/>
      <c r="E11986" s="985" t="s">
        <v>10273</v>
      </c>
      <c r="F11986" s="3"/>
      <c r="O11986"/>
      <c r="P11986"/>
      <c r="Q11986"/>
      <c r="U11986" s="969"/>
      <c r="V11986" s="38"/>
      <c r="W11986" s="38"/>
    </row>
    <row r="11987" spans="1:23" x14ac:dyDescent="0.35">
      <c r="A11987" s="960">
        <v>73718</v>
      </c>
      <c r="B11987" s="1056">
        <v>1.32</v>
      </c>
      <c r="C11987" s="205" t="s">
        <v>11402</v>
      </c>
      <c r="D11987" s="1"/>
      <c r="E11987" s="985" t="s">
        <v>10273</v>
      </c>
      <c r="F11987" s="3"/>
      <c r="O11987"/>
      <c r="P11987"/>
      <c r="Q11987"/>
      <c r="U11987" s="969"/>
      <c r="V11987" s="38"/>
      <c r="W11987" s="38"/>
    </row>
    <row r="11988" spans="1:23" x14ac:dyDescent="0.35">
      <c r="A11988" s="960">
        <v>73718</v>
      </c>
      <c r="B11988" s="1056">
        <v>1.32</v>
      </c>
      <c r="C11988" s="205" t="s">
        <v>11403</v>
      </c>
      <c r="D11988" s="1"/>
      <c r="E11988" s="985" t="s">
        <v>10273</v>
      </c>
      <c r="F11988" s="3"/>
      <c r="O11988"/>
      <c r="P11988"/>
      <c r="Q11988"/>
      <c r="U11988" s="969"/>
      <c r="V11988" s="38"/>
      <c r="W11988" s="38"/>
    </row>
    <row r="11989" spans="1:23" x14ac:dyDescent="0.35">
      <c r="A11989" s="960">
        <v>73718</v>
      </c>
      <c r="B11989" s="1056">
        <v>1.32</v>
      </c>
      <c r="C11989" s="205" t="s">
        <v>11404</v>
      </c>
      <c r="D11989" s="1"/>
      <c r="E11989" s="985" t="s">
        <v>10273</v>
      </c>
      <c r="F11989" s="3"/>
      <c r="O11989"/>
      <c r="P11989"/>
      <c r="Q11989"/>
      <c r="U11989" s="969"/>
      <c r="V11989" s="38"/>
      <c r="W11989" s="38"/>
    </row>
    <row r="11990" spans="1:23" x14ac:dyDescent="0.35">
      <c r="A11990" s="960">
        <v>73718</v>
      </c>
      <c r="B11990" s="1056">
        <v>1.32</v>
      </c>
      <c r="C11990" s="205" t="s">
        <v>11405</v>
      </c>
      <c r="D11990" s="1"/>
      <c r="E11990" s="985" t="s">
        <v>10273</v>
      </c>
      <c r="F11990" s="3"/>
      <c r="O11990"/>
      <c r="P11990"/>
      <c r="Q11990"/>
      <c r="U11990" s="969"/>
      <c r="V11990" s="38"/>
      <c r="W11990" s="38"/>
    </row>
    <row r="11991" spans="1:23" x14ac:dyDescent="0.35">
      <c r="A11991" s="960">
        <v>73718</v>
      </c>
      <c r="B11991" s="1056">
        <v>1.32</v>
      </c>
      <c r="C11991" s="205" t="s">
        <v>11406</v>
      </c>
      <c r="D11991" s="1"/>
      <c r="E11991" s="985" t="s">
        <v>10273</v>
      </c>
      <c r="F11991" s="3"/>
      <c r="O11991"/>
      <c r="P11991"/>
      <c r="Q11991"/>
      <c r="U11991" s="969"/>
      <c r="V11991" s="38"/>
      <c r="W11991" s="38"/>
    </row>
    <row r="11992" spans="1:23" x14ac:dyDescent="0.35">
      <c r="A11992" s="960">
        <v>73718</v>
      </c>
      <c r="B11992" s="1056">
        <v>1.32</v>
      </c>
      <c r="C11992" s="205" t="s">
        <v>11407</v>
      </c>
      <c r="D11992" s="1"/>
      <c r="E11992" s="985" t="s">
        <v>10273</v>
      </c>
      <c r="F11992" s="3"/>
      <c r="O11992"/>
      <c r="P11992"/>
      <c r="Q11992"/>
      <c r="U11992" s="969"/>
      <c r="V11992" s="38"/>
      <c r="W11992" s="38"/>
    </row>
    <row r="11993" spans="1:23" x14ac:dyDescent="0.35">
      <c r="A11993" s="960">
        <v>73718</v>
      </c>
      <c r="B11993" s="1056">
        <v>1.32</v>
      </c>
      <c r="C11993" s="960" t="s">
        <v>11408</v>
      </c>
      <c r="D11993" s="1"/>
      <c r="E11993" s="985" t="s">
        <v>10273</v>
      </c>
      <c r="F11993" s="3"/>
      <c r="O11993"/>
      <c r="P11993"/>
      <c r="Q11993"/>
      <c r="U11993" s="969"/>
      <c r="V11993" s="38"/>
      <c r="W11993" s="38"/>
    </row>
    <row r="11994" spans="1:23" x14ac:dyDescent="0.35">
      <c r="A11994" s="960">
        <v>73718</v>
      </c>
      <c r="B11994" s="1056">
        <v>1.32</v>
      </c>
      <c r="C11994" s="960" t="s">
        <v>11409</v>
      </c>
      <c r="D11994" s="38"/>
      <c r="E11994" s="985" t="s">
        <v>10273</v>
      </c>
      <c r="F11994" s="3"/>
      <c r="O11994"/>
      <c r="P11994"/>
      <c r="Q11994"/>
      <c r="U11994" s="969"/>
      <c r="V11994" s="38"/>
      <c r="W11994" s="38"/>
    </row>
    <row r="11995" spans="1:23" x14ac:dyDescent="0.35">
      <c r="A11995" s="960">
        <v>73718</v>
      </c>
      <c r="B11995" s="1056">
        <v>1.32</v>
      </c>
      <c r="C11995" s="204" t="s">
        <v>11410</v>
      </c>
      <c r="D11995" s="1"/>
      <c r="E11995" s="985" t="s">
        <v>10273</v>
      </c>
      <c r="F11995" s="3"/>
      <c r="O11995"/>
      <c r="P11995"/>
      <c r="Q11995"/>
      <c r="U11995" s="969"/>
      <c r="V11995" s="38"/>
      <c r="W11995" s="38"/>
    </row>
    <row r="11996" spans="1:23" x14ac:dyDescent="0.35">
      <c r="A11996" s="960">
        <v>73718</v>
      </c>
      <c r="B11996" s="1056">
        <v>1.32</v>
      </c>
      <c r="C11996" s="205" t="s">
        <v>11411</v>
      </c>
      <c r="D11996" s="1"/>
      <c r="E11996" s="985" t="s">
        <v>10273</v>
      </c>
      <c r="F11996" s="3"/>
      <c r="O11996"/>
      <c r="P11996"/>
      <c r="Q11996"/>
      <c r="U11996" s="969"/>
      <c r="V11996" s="38"/>
      <c r="W11996" s="38"/>
    </row>
    <row r="11997" spans="1:23" x14ac:dyDescent="0.35">
      <c r="A11997" s="960">
        <v>73718</v>
      </c>
      <c r="B11997" s="1056">
        <v>1.32</v>
      </c>
      <c r="C11997" s="960" t="s">
        <v>11412</v>
      </c>
      <c r="D11997" s="1"/>
      <c r="E11997" s="985" t="s">
        <v>10273</v>
      </c>
      <c r="F11997" s="3"/>
      <c r="O11997"/>
      <c r="P11997"/>
      <c r="Q11997"/>
      <c r="U11997" s="969"/>
      <c r="V11997" s="38"/>
      <c r="W11997" s="38"/>
    </row>
    <row r="11998" spans="1:23" x14ac:dyDescent="0.35">
      <c r="A11998" s="960">
        <v>73718</v>
      </c>
      <c r="B11998" s="1056">
        <v>1.32</v>
      </c>
      <c r="C11998" s="205" t="s">
        <v>11412</v>
      </c>
      <c r="D11998" s="1"/>
      <c r="E11998" s="985" t="s">
        <v>10273</v>
      </c>
      <c r="F11998" s="3"/>
      <c r="O11998"/>
      <c r="P11998"/>
      <c r="Q11998"/>
      <c r="U11998" s="969"/>
      <c r="V11998" s="38"/>
      <c r="W11998" s="38"/>
    </row>
    <row r="11999" spans="1:23" x14ac:dyDescent="0.35">
      <c r="A11999" s="960">
        <v>73718</v>
      </c>
      <c r="B11999" s="1056">
        <v>1.32</v>
      </c>
      <c r="C11999" s="205" t="s">
        <v>11413</v>
      </c>
      <c r="D11999" s="1"/>
      <c r="E11999" s="985" t="s">
        <v>10273</v>
      </c>
      <c r="F11999" s="3"/>
      <c r="O11999"/>
      <c r="P11999"/>
      <c r="Q11999"/>
      <c r="U11999" s="969"/>
      <c r="V11999" s="38"/>
      <c r="W11999" s="38"/>
    </row>
    <row r="12000" spans="1:23" x14ac:dyDescent="0.35">
      <c r="A12000" s="960">
        <v>73718</v>
      </c>
      <c r="B12000" s="1056">
        <v>1.32</v>
      </c>
      <c r="C12000" s="205" t="s">
        <v>11414</v>
      </c>
      <c r="D12000" s="1"/>
      <c r="E12000" s="985" t="s">
        <v>10273</v>
      </c>
      <c r="F12000" s="3"/>
      <c r="O12000"/>
      <c r="P12000"/>
      <c r="Q12000"/>
      <c r="U12000" s="969"/>
      <c r="V12000" s="38"/>
      <c r="W12000" s="38"/>
    </row>
    <row r="12001" spans="1:23" x14ac:dyDescent="0.35">
      <c r="A12001" s="960">
        <v>73718</v>
      </c>
      <c r="B12001" s="1056">
        <v>1.32</v>
      </c>
      <c r="C12001" s="960" t="s">
        <v>11415</v>
      </c>
      <c r="D12001" s="1"/>
      <c r="E12001" s="985" t="s">
        <v>10273</v>
      </c>
      <c r="F12001" s="3"/>
      <c r="O12001"/>
      <c r="P12001"/>
      <c r="Q12001"/>
      <c r="U12001" s="969"/>
      <c r="V12001" s="38"/>
      <c r="W12001" s="38"/>
    </row>
    <row r="12002" spans="1:23" x14ac:dyDescent="0.35">
      <c r="A12002" s="960">
        <v>73718</v>
      </c>
      <c r="B12002" s="1056">
        <v>1.32</v>
      </c>
      <c r="C12002" s="960" t="s">
        <v>11416</v>
      </c>
      <c r="D12002" s="1"/>
      <c r="E12002" s="985" t="s">
        <v>10273</v>
      </c>
      <c r="F12002" s="3"/>
      <c r="O12002"/>
      <c r="P12002"/>
      <c r="Q12002"/>
      <c r="U12002" s="969"/>
      <c r="V12002" s="38"/>
      <c r="W12002" s="38"/>
    </row>
    <row r="12003" spans="1:23" x14ac:dyDescent="0.35">
      <c r="A12003" s="960">
        <v>73718</v>
      </c>
      <c r="B12003" s="1056">
        <v>1.32</v>
      </c>
      <c r="C12003" s="960" t="s">
        <v>11417</v>
      </c>
      <c r="D12003" s="1"/>
      <c r="E12003" s="985" t="s">
        <v>10273</v>
      </c>
      <c r="F12003" s="3"/>
      <c r="O12003"/>
      <c r="P12003"/>
      <c r="Q12003"/>
      <c r="U12003" s="969"/>
      <c r="V12003" s="38"/>
      <c r="W12003" s="38"/>
    </row>
    <row r="12004" spans="1:23" x14ac:dyDescent="0.35">
      <c r="A12004" s="960">
        <v>73718</v>
      </c>
      <c r="B12004" s="1056">
        <v>1.32</v>
      </c>
      <c r="C12004" s="205" t="s">
        <v>11418</v>
      </c>
      <c r="D12004" s="1"/>
      <c r="E12004" s="985" t="s">
        <v>10273</v>
      </c>
      <c r="F12004" s="3"/>
      <c r="O12004"/>
      <c r="P12004"/>
      <c r="Q12004"/>
      <c r="U12004" s="969"/>
      <c r="V12004" s="38"/>
      <c r="W12004" s="38"/>
    </row>
    <row r="12005" spans="1:23" x14ac:dyDescent="0.35">
      <c r="A12005" s="960">
        <v>73718</v>
      </c>
      <c r="B12005" s="1056">
        <v>1.32</v>
      </c>
      <c r="C12005" s="205" t="s">
        <v>11419</v>
      </c>
      <c r="D12005" s="1"/>
      <c r="E12005" s="985" t="s">
        <v>10273</v>
      </c>
      <c r="F12005" s="3"/>
      <c r="O12005"/>
      <c r="P12005"/>
      <c r="Q12005"/>
      <c r="U12005" s="969"/>
      <c r="V12005" s="38"/>
      <c r="W12005" s="38"/>
    </row>
    <row r="12006" spans="1:23" x14ac:dyDescent="0.35">
      <c r="A12006" s="960">
        <v>73718</v>
      </c>
      <c r="B12006" s="1056">
        <v>1.32</v>
      </c>
      <c r="C12006" s="205" t="s">
        <v>11420</v>
      </c>
      <c r="D12006" s="1"/>
      <c r="E12006" s="985" t="s">
        <v>10273</v>
      </c>
      <c r="F12006" s="3"/>
      <c r="O12006"/>
      <c r="P12006"/>
      <c r="Q12006"/>
      <c r="U12006" s="969"/>
      <c r="V12006" s="38"/>
      <c r="W12006" s="38"/>
    </row>
    <row r="12007" spans="1:23" x14ac:dyDescent="0.35">
      <c r="A12007" s="960">
        <v>73718</v>
      </c>
      <c r="B12007" s="1056">
        <v>1.32</v>
      </c>
      <c r="C12007" s="205" t="s">
        <v>11421</v>
      </c>
      <c r="D12007" s="1"/>
      <c r="E12007" s="985" t="s">
        <v>10273</v>
      </c>
      <c r="F12007" s="3"/>
      <c r="O12007"/>
      <c r="P12007"/>
      <c r="Q12007"/>
      <c r="U12007" s="969"/>
      <c r="V12007" s="38"/>
      <c r="W12007" s="38"/>
    </row>
    <row r="12008" spans="1:23" x14ac:dyDescent="0.35">
      <c r="A12008" s="960">
        <v>73718</v>
      </c>
      <c r="B12008" s="1056">
        <v>1.32</v>
      </c>
      <c r="C12008" s="205" t="s">
        <v>11422</v>
      </c>
      <c r="D12008" s="1"/>
      <c r="E12008" s="985" t="s">
        <v>10273</v>
      </c>
      <c r="F12008" s="3"/>
      <c r="O12008"/>
      <c r="P12008"/>
      <c r="Q12008"/>
      <c r="U12008" s="969"/>
      <c r="V12008" s="38"/>
      <c r="W12008" s="38"/>
    </row>
    <row r="12009" spans="1:23" x14ac:dyDescent="0.35">
      <c r="A12009" s="960">
        <v>73718</v>
      </c>
      <c r="B12009" s="1056">
        <v>1.32</v>
      </c>
      <c r="C12009" s="205" t="s">
        <v>11423</v>
      </c>
      <c r="D12009" s="1"/>
      <c r="E12009" s="985" t="s">
        <v>10273</v>
      </c>
      <c r="F12009" s="1126"/>
      <c r="O12009"/>
      <c r="P12009"/>
      <c r="Q12009"/>
      <c r="U12009" s="969"/>
      <c r="V12009" s="38"/>
      <c r="W12009" s="38"/>
    </row>
    <row r="12010" spans="1:23" x14ac:dyDescent="0.35">
      <c r="A12010" s="960">
        <v>73718</v>
      </c>
      <c r="B12010" s="1056">
        <v>1.32</v>
      </c>
      <c r="C12010" s="205" t="s">
        <v>11424</v>
      </c>
      <c r="D12010" s="1"/>
      <c r="E12010" s="985" t="s">
        <v>10273</v>
      </c>
      <c r="F12010" s="3"/>
      <c r="O12010"/>
      <c r="P12010"/>
      <c r="Q12010"/>
      <c r="U12010" s="969"/>
      <c r="V12010" s="38"/>
      <c r="W12010" s="38"/>
    </row>
    <row r="12011" spans="1:23" x14ac:dyDescent="0.35">
      <c r="A12011" s="960">
        <v>73718</v>
      </c>
      <c r="B12011" s="1056">
        <v>1.32</v>
      </c>
      <c r="C12011" s="205" t="s">
        <v>11425</v>
      </c>
      <c r="D12011" s="38"/>
      <c r="E12011" s="985" t="s">
        <v>10273</v>
      </c>
      <c r="F12011" s="3"/>
      <c r="O12011"/>
      <c r="P12011"/>
      <c r="Q12011"/>
      <c r="U12011" s="969"/>
      <c r="V12011" s="38"/>
      <c r="W12011" s="38"/>
    </row>
    <row r="12012" spans="1:23" x14ac:dyDescent="0.35">
      <c r="A12012" s="960">
        <v>73718</v>
      </c>
      <c r="B12012" s="1056">
        <v>1.32</v>
      </c>
      <c r="C12012" s="205" t="s">
        <v>11426</v>
      </c>
      <c r="D12012" s="1"/>
      <c r="E12012" s="985" t="s">
        <v>10273</v>
      </c>
      <c r="F12012" s="3"/>
      <c r="O12012"/>
      <c r="P12012"/>
      <c r="Q12012"/>
      <c r="U12012" s="969"/>
      <c r="V12012" s="38"/>
      <c r="W12012" s="38"/>
    </row>
    <row r="12013" spans="1:23" x14ac:dyDescent="0.35">
      <c r="A12013" s="960">
        <v>73718</v>
      </c>
      <c r="B12013" s="1056">
        <v>1.32</v>
      </c>
      <c r="C12013" s="205" t="s">
        <v>11427</v>
      </c>
      <c r="D12013" s="1"/>
      <c r="E12013" s="985" t="s">
        <v>10273</v>
      </c>
      <c r="F12013" s="3"/>
      <c r="O12013"/>
      <c r="P12013"/>
      <c r="Q12013"/>
      <c r="U12013" s="969"/>
      <c r="V12013" s="38"/>
      <c r="W12013" s="38"/>
    </row>
    <row r="12014" spans="1:23" x14ac:dyDescent="0.35">
      <c r="A12014" s="960">
        <v>73718</v>
      </c>
      <c r="B12014" s="1056">
        <v>1.32</v>
      </c>
      <c r="C12014" s="205" t="s">
        <v>11428</v>
      </c>
      <c r="D12014" s="1"/>
      <c r="E12014" s="985" t="s">
        <v>10273</v>
      </c>
      <c r="F12014" s="3"/>
      <c r="O12014"/>
      <c r="P12014"/>
      <c r="Q12014"/>
      <c r="U12014" s="969"/>
      <c r="V12014" s="38"/>
      <c r="W12014" s="38"/>
    </row>
    <row r="12015" spans="1:23" x14ac:dyDescent="0.35">
      <c r="A12015" s="960">
        <v>73718</v>
      </c>
      <c r="B12015" s="1056">
        <v>1.32</v>
      </c>
      <c r="C12015" s="205" t="s">
        <v>11429</v>
      </c>
      <c r="D12015" s="1"/>
      <c r="E12015" s="985" t="s">
        <v>10273</v>
      </c>
      <c r="F12015" s="3"/>
      <c r="O12015"/>
      <c r="P12015"/>
      <c r="Q12015"/>
      <c r="U12015" s="969"/>
      <c r="V12015" s="38"/>
      <c r="W12015" s="38"/>
    </row>
    <row r="12016" spans="1:23" x14ac:dyDescent="0.35">
      <c r="A12016" s="960">
        <v>73718</v>
      </c>
      <c r="B12016" s="1056">
        <v>1.32</v>
      </c>
      <c r="C12016" s="205" t="s">
        <v>11430</v>
      </c>
      <c r="D12016" s="1"/>
      <c r="E12016" s="985" t="s">
        <v>10273</v>
      </c>
      <c r="F12016" s="3"/>
      <c r="O12016"/>
      <c r="P12016"/>
      <c r="Q12016"/>
      <c r="U12016" s="969"/>
      <c r="V12016" s="38"/>
      <c r="W12016" s="38"/>
    </row>
    <row r="12017" spans="1:23" x14ac:dyDescent="0.35">
      <c r="A12017" s="960">
        <v>73718</v>
      </c>
      <c r="B12017" s="1056">
        <v>1.32</v>
      </c>
      <c r="C12017" s="205" t="s">
        <v>11431</v>
      </c>
      <c r="D12017" s="1109"/>
      <c r="E12017" s="985" t="s">
        <v>10273</v>
      </c>
      <c r="F12017" s="3"/>
      <c r="O12017"/>
      <c r="P12017"/>
      <c r="Q12017"/>
      <c r="U12017" s="969"/>
      <c r="V12017" s="38"/>
      <c r="W12017" s="38"/>
    </row>
    <row r="12018" spans="1:23" x14ac:dyDescent="0.35">
      <c r="A12018" s="960">
        <v>73718</v>
      </c>
      <c r="B12018" s="1056">
        <v>1.32</v>
      </c>
      <c r="C12018" s="205" t="s">
        <v>11432</v>
      </c>
      <c r="D12018" s="1"/>
      <c r="E12018" s="985" t="s">
        <v>10273</v>
      </c>
      <c r="F12018" s="3"/>
      <c r="O12018"/>
      <c r="P12018"/>
      <c r="Q12018"/>
      <c r="U12018" s="969"/>
      <c r="V12018" s="38"/>
      <c r="W12018" s="38"/>
    </row>
    <row r="12019" spans="1:23" x14ac:dyDescent="0.35">
      <c r="A12019" s="960">
        <v>73718</v>
      </c>
      <c r="B12019" s="1056">
        <v>1.32</v>
      </c>
      <c r="C12019" s="205" t="s">
        <v>11433</v>
      </c>
      <c r="D12019" s="1"/>
      <c r="E12019" s="985" t="s">
        <v>10273</v>
      </c>
      <c r="F12019" s="3"/>
      <c r="O12019"/>
      <c r="P12019"/>
      <c r="Q12019"/>
      <c r="U12019" s="969"/>
      <c r="V12019" s="38"/>
      <c r="W12019" s="38"/>
    </row>
    <row r="12020" spans="1:23" x14ac:dyDescent="0.35">
      <c r="A12020" s="960">
        <v>73718</v>
      </c>
      <c r="B12020" s="1056">
        <v>1.32</v>
      </c>
      <c r="C12020" s="205" t="s">
        <v>11434</v>
      </c>
      <c r="D12020" s="1"/>
      <c r="E12020" s="985" t="s">
        <v>10273</v>
      </c>
      <c r="F12020" s="3"/>
      <c r="O12020"/>
      <c r="P12020"/>
      <c r="Q12020"/>
      <c r="U12020" s="969"/>
      <c r="V12020" s="38"/>
      <c r="W12020" s="38"/>
    </row>
    <row r="12021" spans="1:23" x14ac:dyDescent="0.35">
      <c r="A12021" s="960">
        <v>73718</v>
      </c>
      <c r="B12021" s="1056">
        <v>1.32</v>
      </c>
      <c r="C12021" s="205" t="s">
        <v>11435</v>
      </c>
      <c r="D12021" s="1"/>
      <c r="E12021" s="985" t="s">
        <v>10273</v>
      </c>
      <c r="F12021" s="3"/>
      <c r="O12021"/>
      <c r="P12021"/>
      <c r="Q12021"/>
      <c r="U12021" s="969"/>
      <c r="V12021" s="38"/>
      <c r="W12021" s="38"/>
    </row>
    <row r="12022" spans="1:23" x14ac:dyDescent="0.35">
      <c r="A12022" s="960">
        <v>73718</v>
      </c>
      <c r="B12022" s="1056">
        <v>1.32</v>
      </c>
      <c r="C12022" s="205" t="s">
        <v>11436</v>
      </c>
      <c r="D12022" s="1"/>
      <c r="E12022" s="985" t="s">
        <v>10273</v>
      </c>
      <c r="F12022" s="3"/>
      <c r="O12022"/>
      <c r="P12022"/>
      <c r="Q12022"/>
      <c r="U12022" s="969"/>
      <c r="V12022" s="38"/>
      <c r="W12022" s="38"/>
    </row>
    <row r="12023" spans="1:23" x14ac:dyDescent="0.35">
      <c r="A12023" s="960">
        <v>73718</v>
      </c>
      <c r="B12023" s="1056">
        <v>1.32</v>
      </c>
      <c r="C12023" s="205" t="s">
        <v>11437</v>
      </c>
      <c r="D12023" s="1"/>
      <c r="E12023" s="985" t="s">
        <v>10273</v>
      </c>
      <c r="F12023" s="3"/>
      <c r="O12023"/>
      <c r="P12023"/>
      <c r="Q12023"/>
      <c r="U12023" s="969"/>
      <c r="V12023" s="38"/>
      <c r="W12023" s="38"/>
    </row>
    <row r="12024" spans="1:23" x14ac:dyDescent="0.35">
      <c r="A12024" s="960">
        <v>73718</v>
      </c>
      <c r="B12024" s="1056">
        <v>1.32</v>
      </c>
      <c r="C12024" s="205" t="s">
        <v>11438</v>
      </c>
      <c r="D12024" s="1"/>
      <c r="E12024" s="985" t="s">
        <v>10273</v>
      </c>
      <c r="F12024" s="3"/>
      <c r="O12024"/>
      <c r="P12024"/>
      <c r="Q12024"/>
      <c r="U12024" s="969"/>
      <c r="V12024" s="38"/>
      <c r="W12024" s="38"/>
    </row>
    <row r="12025" spans="1:23" x14ac:dyDescent="0.35">
      <c r="A12025" s="960">
        <v>73718</v>
      </c>
      <c r="B12025" s="1056">
        <v>1.32</v>
      </c>
      <c r="C12025" s="205" t="s">
        <v>11438</v>
      </c>
      <c r="D12025" s="1"/>
      <c r="E12025" s="985" t="s">
        <v>10273</v>
      </c>
      <c r="F12025" s="3"/>
      <c r="O12025"/>
      <c r="P12025"/>
      <c r="Q12025"/>
      <c r="U12025" s="969"/>
      <c r="V12025" s="38"/>
      <c r="W12025" s="38"/>
    </row>
    <row r="12026" spans="1:23" x14ac:dyDescent="0.35">
      <c r="A12026" s="960">
        <v>73718</v>
      </c>
      <c r="B12026" s="1056">
        <v>1.32</v>
      </c>
      <c r="C12026" s="205" t="s">
        <v>11439</v>
      </c>
      <c r="D12026" s="1"/>
      <c r="E12026" s="985" t="s">
        <v>10273</v>
      </c>
      <c r="F12026" s="3"/>
      <c r="O12026"/>
      <c r="P12026"/>
      <c r="Q12026"/>
      <c r="U12026" s="969"/>
      <c r="V12026" s="38"/>
      <c r="W12026" s="38"/>
    </row>
    <row r="12027" spans="1:23" x14ac:dyDescent="0.35">
      <c r="A12027" s="960">
        <v>73718</v>
      </c>
      <c r="B12027" s="1056">
        <v>1.32</v>
      </c>
      <c r="C12027" s="205" t="s">
        <v>11440</v>
      </c>
      <c r="D12027" s="1"/>
      <c r="E12027" s="985" t="s">
        <v>10273</v>
      </c>
      <c r="F12027" s="1115"/>
      <c r="O12027"/>
      <c r="P12027"/>
      <c r="Q12027"/>
      <c r="U12027" s="969"/>
      <c r="V12027" s="38"/>
      <c r="W12027" s="38"/>
    </row>
    <row r="12028" spans="1:23" x14ac:dyDescent="0.35">
      <c r="A12028" s="960">
        <v>73718</v>
      </c>
      <c r="B12028" s="1056">
        <v>1.32</v>
      </c>
      <c r="C12028" s="204" t="s">
        <v>11441</v>
      </c>
      <c r="D12028" s="1"/>
      <c r="E12028" s="985" t="s">
        <v>10273</v>
      </c>
      <c r="F12028" s="3"/>
      <c r="O12028"/>
      <c r="P12028"/>
      <c r="Q12028"/>
      <c r="U12028" s="969"/>
      <c r="V12028" s="38"/>
      <c r="W12028" s="38"/>
    </row>
    <row r="12029" spans="1:23" x14ac:dyDescent="0.35">
      <c r="A12029" s="960">
        <v>73718</v>
      </c>
      <c r="B12029" s="1056">
        <v>1.32</v>
      </c>
      <c r="C12029" s="205" t="s">
        <v>11442</v>
      </c>
      <c r="D12029" s="1"/>
      <c r="E12029" s="985" t="s">
        <v>10273</v>
      </c>
      <c r="O12029"/>
      <c r="P12029"/>
      <c r="Q12029"/>
      <c r="U12029" s="969"/>
      <c r="V12029" s="38"/>
      <c r="W12029" s="38"/>
    </row>
    <row r="12030" spans="1:23" x14ac:dyDescent="0.35">
      <c r="A12030" s="960">
        <v>73718</v>
      </c>
      <c r="B12030" s="1056">
        <v>1.32</v>
      </c>
      <c r="C12030" s="960" t="s">
        <v>11443</v>
      </c>
      <c r="D12030" s="1109"/>
      <c r="E12030" s="985" t="s">
        <v>10273</v>
      </c>
      <c r="F12030" s="3"/>
      <c r="O12030"/>
      <c r="P12030"/>
      <c r="Q12030"/>
      <c r="U12030" s="969"/>
      <c r="V12030" s="38"/>
      <c r="W12030" s="38"/>
    </row>
    <row r="12031" spans="1:23" x14ac:dyDescent="0.35">
      <c r="A12031" s="960">
        <v>73718</v>
      </c>
      <c r="B12031" s="1056">
        <v>1.32</v>
      </c>
      <c r="C12031" s="205" t="s">
        <v>11444</v>
      </c>
      <c r="D12031" s="1"/>
      <c r="E12031" s="985" t="s">
        <v>10273</v>
      </c>
      <c r="F12031" s="3"/>
      <c r="O12031"/>
      <c r="P12031"/>
      <c r="Q12031"/>
      <c r="U12031" s="969"/>
      <c r="V12031" s="38"/>
      <c r="W12031" s="38"/>
    </row>
    <row r="12032" spans="1:23" x14ac:dyDescent="0.35">
      <c r="A12032" s="960">
        <v>73718</v>
      </c>
      <c r="B12032" s="1056">
        <v>1.32</v>
      </c>
      <c r="C12032" s="204" t="s">
        <v>7790</v>
      </c>
      <c r="D12032" s="1"/>
      <c r="E12032" s="985" t="s">
        <v>10273</v>
      </c>
      <c r="F12032" s="3"/>
      <c r="O12032"/>
      <c r="P12032"/>
      <c r="Q12032"/>
      <c r="U12032" s="969"/>
      <c r="V12032" s="38"/>
      <c r="W12032" s="38"/>
    </row>
    <row r="12033" spans="1:23" x14ac:dyDescent="0.35">
      <c r="A12033" s="960">
        <v>73718</v>
      </c>
      <c r="B12033" s="1056">
        <v>1.32</v>
      </c>
      <c r="C12033" s="205" t="s">
        <v>11445</v>
      </c>
      <c r="D12033" s="1"/>
      <c r="E12033" s="985" t="s">
        <v>10273</v>
      </c>
      <c r="F12033" s="3"/>
      <c r="O12033"/>
      <c r="P12033"/>
      <c r="Q12033"/>
      <c r="U12033" s="969"/>
      <c r="V12033" s="38"/>
      <c r="W12033" s="38"/>
    </row>
    <row r="12034" spans="1:23" x14ac:dyDescent="0.35">
      <c r="A12034" s="960">
        <v>73718</v>
      </c>
      <c r="B12034" s="1056">
        <v>1.32</v>
      </c>
      <c r="C12034" s="205" t="s">
        <v>11446</v>
      </c>
      <c r="D12034" s="1"/>
      <c r="E12034" s="985" t="s">
        <v>10273</v>
      </c>
      <c r="O12034"/>
      <c r="P12034"/>
      <c r="Q12034"/>
      <c r="U12034" s="969"/>
      <c r="V12034" s="38"/>
      <c r="W12034" s="38"/>
    </row>
    <row r="12035" spans="1:23" x14ac:dyDescent="0.35">
      <c r="A12035" s="960">
        <v>73718</v>
      </c>
      <c r="B12035" s="1056">
        <v>1.32</v>
      </c>
      <c r="C12035" s="205" t="s">
        <v>11447</v>
      </c>
      <c r="D12035" s="1"/>
      <c r="E12035" s="985" t="s">
        <v>10273</v>
      </c>
      <c r="F12035" s="3"/>
      <c r="O12035"/>
      <c r="P12035"/>
      <c r="Q12035"/>
      <c r="U12035" s="969"/>
      <c r="V12035" s="38"/>
      <c r="W12035" s="38"/>
    </row>
    <row r="12036" spans="1:23" x14ac:dyDescent="0.35">
      <c r="A12036" s="960">
        <v>73718</v>
      </c>
      <c r="B12036" s="1056">
        <v>1.32</v>
      </c>
      <c r="C12036" s="205" t="s">
        <v>11448</v>
      </c>
      <c r="D12036" s="1126"/>
      <c r="E12036" s="985" t="s">
        <v>10273</v>
      </c>
      <c r="F12036" s="3"/>
      <c r="O12036"/>
      <c r="P12036"/>
      <c r="Q12036"/>
      <c r="U12036" s="969"/>
      <c r="V12036" s="38"/>
      <c r="W12036" s="38"/>
    </row>
    <row r="12037" spans="1:23" x14ac:dyDescent="0.35">
      <c r="A12037" s="960">
        <v>73718</v>
      </c>
      <c r="B12037" s="1056">
        <v>1.32</v>
      </c>
      <c r="C12037" s="205" t="s">
        <v>11449</v>
      </c>
      <c r="D12037" s="1126"/>
      <c r="E12037" s="985" t="s">
        <v>10273</v>
      </c>
      <c r="F12037" s="3"/>
      <c r="O12037"/>
      <c r="P12037"/>
      <c r="Q12037"/>
      <c r="U12037" s="969"/>
      <c r="V12037" s="38"/>
      <c r="W12037" s="38"/>
    </row>
    <row r="12038" spans="1:23" x14ac:dyDescent="0.35">
      <c r="A12038" s="960">
        <v>73718</v>
      </c>
      <c r="B12038" s="1056">
        <v>1.32</v>
      </c>
      <c r="C12038" s="205" t="s">
        <v>11450</v>
      </c>
      <c r="D12038" s="1"/>
      <c r="E12038" s="985" t="s">
        <v>10273</v>
      </c>
      <c r="F12038" s="3"/>
      <c r="O12038"/>
      <c r="P12038"/>
      <c r="Q12038"/>
      <c r="U12038" s="969"/>
      <c r="V12038" s="38"/>
      <c r="W12038" s="38"/>
    </row>
    <row r="12039" spans="1:23" x14ac:dyDescent="0.35">
      <c r="A12039" s="960">
        <v>73718</v>
      </c>
      <c r="B12039" s="1056">
        <v>1.32</v>
      </c>
      <c r="C12039" s="205" t="s">
        <v>11451</v>
      </c>
      <c r="D12039" s="1"/>
      <c r="E12039" s="985" t="s">
        <v>10273</v>
      </c>
      <c r="F12039" s="3"/>
      <c r="O12039"/>
      <c r="P12039"/>
      <c r="Q12039"/>
      <c r="U12039" s="969"/>
      <c r="V12039" s="38"/>
      <c r="W12039" s="38"/>
    </row>
    <row r="12040" spans="1:23" x14ac:dyDescent="0.35">
      <c r="A12040" s="960">
        <v>73718</v>
      </c>
      <c r="B12040" s="1056">
        <v>1.32</v>
      </c>
      <c r="C12040" s="205" t="s">
        <v>11452</v>
      </c>
      <c r="D12040" s="1"/>
      <c r="E12040" s="985" t="s">
        <v>10273</v>
      </c>
      <c r="F12040" s="3"/>
      <c r="O12040"/>
      <c r="P12040"/>
      <c r="Q12040"/>
      <c r="U12040" s="969"/>
      <c r="V12040" s="38"/>
      <c r="W12040" s="38"/>
    </row>
    <row r="12041" spans="1:23" x14ac:dyDescent="0.35">
      <c r="A12041" s="960">
        <v>73718</v>
      </c>
      <c r="B12041" s="1056">
        <v>1.32</v>
      </c>
      <c r="C12041" s="205" t="s">
        <v>11453</v>
      </c>
      <c r="D12041" s="1"/>
      <c r="E12041" s="985" t="s">
        <v>10273</v>
      </c>
      <c r="F12041" s="3"/>
      <c r="O12041"/>
      <c r="P12041"/>
      <c r="Q12041"/>
      <c r="U12041" s="969"/>
      <c r="V12041" s="38"/>
      <c r="W12041" s="38"/>
    </row>
    <row r="12042" spans="1:23" x14ac:dyDescent="0.35">
      <c r="A12042" s="960">
        <v>73718</v>
      </c>
      <c r="B12042" s="1056">
        <v>1.32</v>
      </c>
      <c r="C12042" s="205" t="s">
        <v>11454</v>
      </c>
      <c r="D12042" s="1"/>
      <c r="E12042" s="985" t="s">
        <v>10273</v>
      </c>
      <c r="F12042" s="3"/>
      <c r="O12042"/>
      <c r="P12042"/>
      <c r="Q12042"/>
      <c r="U12042" s="969"/>
      <c r="V12042" s="38"/>
      <c r="W12042" s="38"/>
    </row>
    <row r="12043" spans="1:23" x14ac:dyDescent="0.35">
      <c r="A12043" s="960">
        <v>73718</v>
      </c>
      <c r="B12043" s="1056">
        <v>1.32</v>
      </c>
      <c r="C12043" s="205" t="s">
        <v>11455</v>
      </c>
      <c r="D12043" s="1"/>
      <c r="E12043" s="985" t="s">
        <v>10273</v>
      </c>
      <c r="F12043" s="3"/>
      <c r="O12043"/>
      <c r="P12043"/>
      <c r="Q12043"/>
      <c r="U12043" s="969"/>
      <c r="V12043" s="38"/>
      <c r="W12043" s="38"/>
    </row>
    <row r="12044" spans="1:23" x14ac:dyDescent="0.35">
      <c r="A12044" s="960">
        <v>73718</v>
      </c>
      <c r="B12044" s="1056">
        <v>1.32</v>
      </c>
      <c r="C12044" s="205" t="s">
        <v>11456</v>
      </c>
      <c r="D12044" s="1"/>
      <c r="E12044" s="985" t="s">
        <v>10273</v>
      </c>
      <c r="F12044" s="3"/>
      <c r="O12044"/>
      <c r="P12044"/>
      <c r="Q12044"/>
      <c r="U12044" s="969"/>
      <c r="V12044" s="38"/>
      <c r="W12044" s="38"/>
    </row>
    <row r="12045" spans="1:23" x14ac:dyDescent="0.35">
      <c r="A12045" s="960">
        <v>73718</v>
      </c>
      <c r="B12045" s="1056">
        <v>1.32</v>
      </c>
      <c r="C12045" s="205" t="s">
        <v>11457</v>
      </c>
      <c r="D12045" s="1"/>
      <c r="E12045" s="985" t="s">
        <v>10273</v>
      </c>
      <c r="F12045" s="3"/>
      <c r="O12045"/>
      <c r="P12045"/>
      <c r="Q12045"/>
      <c r="U12045" s="969"/>
      <c r="V12045" s="38"/>
      <c r="W12045" s="38"/>
    </row>
    <row r="12046" spans="1:23" x14ac:dyDescent="0.35">
      <c r="A12046" s="960">
        <v>73718</v>
      </c>
      <c r="B12046" s="1056">
        <v>1.32</v>
      </c>
      <c r="C12046" s="205" t="s">
        <v>11458</v>
      </c>
      <c r="D12046" s="1"/>
      <c r="E12046" s="985" t="s">
        <v>10273</v>
      </c>
      <c r="F12046" s="3"/>
      <c r="O12046"/>
      <c r="P12046"/>
      <c r="Q12046"/>
      <c r="U12046" s="969"/>
      <c r="V12046" s="38"/>
      <c r="W12046" s="38"/>
    </row>
    <row r="12047" spans="1:23" x14ac:dyDescent="0.35">
      <c r="A12047" s="960">
        <v>73718</v>
      </c>
      <c r="B12047" s="1056">
        <v>1.32</v>
      </c>
      <c r="C12047" s="205" t="s">
        <v>11459</v>
      </c>
      <c r="D12047" s="1"/>
      <c r="E12047" s="985" t="s">
        <v>10273</v>
      </c>
      <c r="F12047" s="3"/>
      <c r="O12047"/>
      <c r="P12047"/>
      <c r="Q12047"/>
      <c r="U12047" s="969"/>
      <c r="V12047" s="38"/>
      <c r="W12047" s="38"/>
    </row>
    <row r="12048" spans="1:23" x14ac:dyDescent="0.35">
      <c r="A12048" s="960">
        <v>73718</v>
      </c>
      <c r="B12048" s="1056">
        <v>1.32</v>
      </c>
      <c r="C12048" s="205" t="s">
        <v>11460</v>
      </c>
      <c r="D12048" s="1"/>
      <c r="E12048" s="985" t="s">
        <v>10273</v>
      </c>
      <c r="F12048" s="1112"/>
      <c r="O12048"/>
      <c r="P12048"/>
      <c r="Q12048"/>
      <c r="U12048" s="969"/>
      <c r="V12048" s="38"/>
      <c r="W12048" s="38"/>
    </row>
    <row r="12049" spans="1:23" x14ac:dyDescent="0.35">
      <c r="A12049" s="960">
        <v>73718</v>
      </c>
      <c r="B12049" s="1056">
        <v>1.32</v>
      </c>
      <c r="C12049" s="205" t="s">
        <v>11461</v>
      </c>
      <c r="D12049" s="1"/>
      <c r="E12049" s="985" t="s">
        <v>10273</v>
      </c>
      <c r="F12049" s="3"/>
      <c r="O12049"/>
      <c r="P12049"/>
      <c r="Q12049"/>
      <c r="U12049" s="969"/>
      <c r="V12049" s="38"/>
      <c r="W12049" s="38"/>
    </row>
    <row r="12050" spans="1:23" x14ac:dyDescent="0.35">
      <c r="A12050" s="960">
        <v>73718</v>
      </c>
      <c r="B12050" s="1056">
        <v>1.32</v>
      </c>
      <c r="C12050" s="205" t="s">
        <v>11462</v>
      </c>
      <c r="D12050" s="1"/>
      <c r="E12050" s="985" t="s">
        <v>10273</v>
      </c>
      <c r="F12050" s="3"/>
      <c r="O12050"/>
      <c r="P12050"/>
      <c r="Q12050"/>
      <c r="U12050" s="969"/>
      <c r="V12050" s="38"/>
      <c r="W12050" s="38"/>
    </row>
    <row r="12051" spans="1:23" x14ac:dyDescent="0.35">
      <c r="A12051" s="960">
        <v>73718</v>
      </c>
      <c r="B12051" s="1056">
        <v>1.32</v>
      </c>
      <c r="C12051" s="205" t="s">
        <v>11463</v>
      </c>
      <c r="D12051" s="1"/>
      <c r="E12051" s="985" t="s">
        <v>10273</v>
      </c>
      <c r="F12051" s="3"/>
      <c r="O12051"/>
      <c r="P12051"/>
      <c r="Q12051"/>
      <c r="U12051" s="969"/>
      <c r="V12051" s="38"/>
      <c r="W12051" s="38"/>
    </row>
    <row r="12052" spans="1:23" x14ac:dyDescent="0.35">
      <c r="A12052" s="960">
        <v>73718</v>
      </c>
      <c r="B12052" s="1056">
        <v>1.32</v>
      </c>
      <c r="C12052" s="205" t="s">
        <v>11464</v>
      </c>
      <c r="D12052" s="1"/>
      <c r="E12052" s="985" t="s">
        <v>10273</v>
      </c>
      <c r="F12052" s="3"/>
      <c r="O12052"/>
      <c r="P12052"/>
      <c r="Q12052"/>
      <c r="U12052" s="969"/>
      <c r="V12052" s="38"/>
      <c r="W12052" s="38"/>
    </row>
    <row r="12053" spans="1:23" x14ac:dyDescent="0.35">
      <c r="A12053" s="960">
        <v>73718</v>
      </c>
      <c r="B12053" s="1056">
        <v>1.32</v>
      </c>
      <c r="C12053" s="205" t="s">
        <v>7791</v>
      </c>
      <c r="D12053" s="1"/>
      <c r="E12053" s="985" t="s">
        <v>10273</v>
      </c>
      <c r="F12053" s="3"/>
      <c r="O12053"/>
      <c r="P12053"/>
      <c r="Q12053"/>
      <c r="U12053" s="969"/>
      <c r="V12053" s="38"/>
      <c r="W12053" s="38"/>
    </row>
    <row r="12054" spans="1:23" x14ac:dyDescent="0.35">
      <c r="A12054" s="960">
        <v>73718</v>
      </c>
      <c r="B12054" s="1056">
        <v>1.32</v>
      </c>
      <c r="C12054" s="204" t="s">
        <v>11465</v>
      </c>
      <c r="D12054" s="1"/>
      <c r="E12054" s="985" t="s">
        <v>10273</v>
      </c>
      <c r="F12054" s="3"/>
      <c r="O12054"/>
      <c r="P12054"/>
      <c r="Q12054"/>
      <c r="U12054" s="969"/>
      <c r="V12054" s="38"/>
      <c r="W12054" s="38"/>
    </row>
    <row r="12055" spans="1:23" x14ac:dyDescent="0.35">
      <c r="A12055" s="960">
        <v>73718</v>
      </c>
      <c r="B12055" s="1056">
        <v>1.32</v>
      </c>
      <c r="C12055" s="205" t="s">
        <v>11466</v>
      </c>
      <c r="D12055" s="38"/>
      <c r="E12055" s="985" t="s">
        <v>10273</v>
      </c>
      <c r="F12055" s="3"/>
      <c r="O12055"/>
      <c r="P12055"/>
      <c r="Q12055"/>
      <c r="U12055" s="969"/>
      <c r="V12055" s="38"/>
      <c r="W12055" s="38"/>
    </row>
    <row r="12056" spans="1:23" x14ac:dyDescent="0.35">
      <c r="A12056" s="960">
        <v>73718</v>
      </c>
      <c r="B12056" s="1056">
        <v>1.32</v>
      </c>
      <c r="C12056" s="205" t="s">
        <v>11467</v>
      </c>
      <c r="D12056" s="1"/>
      <c r="E12056" s="985" t="s">
        <v>10273</v>
      </c>
      <c r="F12056" s="3"/>
      <c r="O12056"/>
      <c r="P12056"/>
      <c r="Q12056"/>
      <c r="U12056" s="969"/>
      <c r="V12056" s="38"/>
      <c r="W12056" s="38"/>
    </row>
    <row r="12057" spans="1:23" x14ac:dyDescent="0.35">
      <c r="A12057" s="960">
        <v>73718</v>
      </c>
      <c r="B12057" s="1056">
        <v>1.32</v>
      </c>
      <c r="C12057" s="205" t="s">
        <v>11468</v>
      </c>
      <c r="D12057" s="1"/>
      <c r="E12057" s="985" t="s">
        <v>10273</v>
      </c>
      <c r="F12057" s="3"/>
      <c r="O12057"/>
      <c r="P12057"/>
      <c r="Q12057"/>
      <c r="U12057" s="969"/>
      <c r="V12057" s="38"/>
      <c r="W12057" s="38"/>
    </row>
    <row r="12058" spans="1:23" x14ac:dyDescent="0.35">
      <c r="A12058" s="960">
        <v>73718</v>
      </c>
      <c r="B12058" s="1056">
        <v>1.32</v>
      </c>
      <c r="C12058" s="205" t="s">
        <v>11469</v>
      </c>
      <c r="D12058" s="1"/>
      <c r="E12058" s="985" t="s">
        <v>10273</v>
      </c>
      <c r="F12058" s="3"/>
      <c r="O12058"/>
      <c r="P12058"/>
      <c r="Q12058"/>
      <c r="U12058" s="969"/>
      <c r="V12058" s="38"/>
      <c r="W12058" s="38"/>
    </row>
    <row r="12059" spans="1:23" x14ac:dyDescent="0.35">
      <c r="A12059" s="960">
        <v>73718</v>
      </c>
      <c r="B12059" s="1056">
        <v>1.32</v>
      </c>
      <c r="C12059" s="205" t="s">
        <v>11470</v>
      </c>
      <c r="D12059" s="1"/>
      <c r="E12059" s="985" t="s">
        <v>10273</v>
      </c>
      <c r="F12059" s="3"/>
      <c r="O12059"/>
      <c r="P12059"/>
      <c r="Q12059"/>
      <c r="U12059" s="969"/>
      <c r="V12059" s="38"/>
      <c r="W12059" s="38"/>
    </row>
    <row r="12060" spans="1:23" x14ac:dyDescent="0.35">
      <c r="A12060" s="960">
        <v>73718</v>
      </c>
      <c r="B12060" s="1056">
        <v>1.32</v>
      </c>
      <c r="C12060" s="205" t="s">
        <v>11471</v>
      </c>
      <c r="D12060" s="1"/>
      <c r="E12060" s="985" t="s">
        <v>10273</v>
      </c>
      <c r="F12060" s="3"/>
      <c r="O12060"/>
      <c r="P12060"/>
      <c r="Q12060"/>
      <c r="U12060" s="969"/>
      <c r="V12060" s="38"/>
      <c r="W12060" s="38"/>
    </row>
    <row r="12061" spans="1:23" x14ac:dyDescent="0.35">
      <c r="A12061" s="960">
        <v>73718</v>
      </c>
      <c r="B12061" s="1056">
        <v>1.32</v>
      </c>
      <c r="C12061" s="205" t="s">
        <v>11472</v>
      </c>
      <c r="D12061" s="1"/>
      <c r="E12061" s="985" t="s">
        <v>10273</v>
      </c>
      <c r="F12061" s="3"/>
      <c r="O12061"/>
      <c r="P12061"/>
      <c r="Q12061"/>
      <c r="U12061" s="969"/>
      <c r="V12061" s="38"/>
      <c r="W12061" s="38"/>
    </row>
    <row r="12062" spans="1:23" x14ac:dyDescent="0.35">
      <c r="A12062" s="960">
        <v>73718</v>
      </c>
      <c r="B12062" s="1056">
        <v>1.32</v>
      </c>
      <c r="C12062" s="205" t="s">
        <v>11473</v>
      </c>
      <c r="D12062" s="1"/>
      <c r="E12062" s="985" t="s">
        <v>10273</v>
      </c>
      <c r="F12062" s="3"/>
      <c r="O12062"/>
      <c r="P12062"/>
      <c r="Q12062"/>
      <c r="U12062" s="969"/>
      <c r="V12062" s="38"/>
      <c r="W12062" s="38"/>
    </row>
    <row r="12063" spans="1:23" x14ac:dyDescent="0.35">
      <c r="A12063" s="960">
        <v>73718</v>
      </c>
      <c r="B12063" s="1056">
        <v>1.32</v>
      </c>
      <c r="C12063" s="205" t="s">
        <v>11474</v>
      </c>
      <c r="D12063" s="1"/>
      <c r="E12063" s="985" t="s">
        <v>10273</v>
      </c>
      <c r="F12063" s="3"/>
      <c r="O12063"/>
      <c r="P12063"/>
      <c r="Q12063"/>
      <c r="U12063" s="969"/>
      <c r="V12063" s="38"/>
      <c r="W12063" s="38"/>
    </row>
    <row r="12064" spans="1:23" x14ac:dyDescent="0.35">
      <c r="A12064" s="960">
        <v>73718</v>
      </c>
      <c r="B12064" s="1056">
        <v>1.32</v>
      </c>
      <c r="C12064" s="205" t="s">
        <v>11475</v>
      </c>
      <c r="D12064" s="1"/>
      <c r="E12064" s="985" t="s">
        <v>10273</v>
      </c>
      <c r="F12064" s="3"/>
      <c r="O12064"/>
      <c r="P12064"/>
      <c r="Q12064"/>
      <c r="U12064" s="969"/>
      <c r="V12064" s="38"/>
      <c r="W12064" s="38"/>
    </row>
    <row r="12065" spans="1:23" x14ac:dyDescent="0.35">
      <c r="A12065" s="960">
        <v>73718</v>
      </c>
      <c r="B12065" s="1056">
        <v>1.32</v>
      </c>
      <c r="C12065" s="205" t="s">
        <v>11476</v>
      </c>
      <c r="D12065" s="1"/>
      <c r="E12065" s="985" t="s">
        <v>10273</v>
      </c>
      <c r="F12065" s="3"/>
      <c r="O12065"/>
      <c r="P12065"/>
      <c r="Q12065"/>
      <c r="U12065" s="969"/>
      <c r="V12065" s="38"/>
      <c r="W12065" s="38"/>
    </row>
    <row r="12066" spans="1:23" x14ac:dyDescent="0.35">
      <c r="A12066" s="960">
        <v>73718</v>
      </c>
      <c r="B12066" s="1056">
        <v>1.32</v>
      </c>
      <c r="C12066" s="205" t="s">
        <v>11477</v>
      </c>
      <c r="D12066" s="1"/>
      <c r="E12066" s="985" t="s">
        <v>10273</v>
      </c>
      <c r="F12066" s="3"/>
      <c r="O12066"/>
      <c r="P12066"/>
      <c r="Q12066"/>
      <c r="U12066" s="969"/>
      <c r="V12066" s="38"/>
      <c r="W12066" s="38"/>
    </row>
    <row r="12067" spans="1:23" x14ac:dyDescent="0.35">
      <c r="A12067" s="960">
        <v>73720</v>
      </c>
      <c r="B12067" s="1056">
        <v>2.1</v>
      </c>
      <c r="C12067" s="205" t="s">
        <v>11972</v>
      </c>
      <c r="D12067" s="1"/>
      <c r="E12067" s="985" t="s">
        <v>10273</v>
      </c>
      <c r="F12067" s="3"/>
      <c r="O12067"/>
      <c r="P12067"/>
      <c r="Q12067"/>
      <c r="U12067" s="969"/>
      <c r="V12067" s="38"/>
      <c r="W12067" s="38"/>
    </row>
    <row r="12068" spans="1:23" x14ac:dyDescent="0.35">
      <c r="A12068" s="960">
        <v>73720</v>
      </c>
      <c r="B12068" s="1056">
        <v>2.1</v>
      </c>
      <c r="C12068" s="960" t="s">
        <v>11973</v>
      </c>
      <c r="D12068" s="1"/>
      <c r="E12068" s="985" t="s">
        <v>10273</v>
      </c>
      <c r="F12068" s="3"/>
      <c r="O12068"/>
      <c r="P12068"/>
      <c r="Q12068"/>
      <c r="U12068" s="969"/>
      <c r="V12068" s="38"/>
      <c r="W12068" s="38"/>
    </row>
    <row r="12069" spans="1:23" x14ac:dyDescent="0.35">
      <c r="A12069" s="960">
        <v>73720</v>
      </c>
      <c r="B12069" s="1056">
        <v>2.1</v>
      </c>
      <c r="C12069" s="205" t="s">
        <v>11974</v>
      </c>
      <c r="D12069" s="1"/>
      <c r="E12069" s="985" t="s">
        <v>10273</v>
      </c>
      <c r="F12069" s="3"/>
      <c r="O12069"/>
      <c r="P12069"/>
      <c r="Q12069"/>
      <c r="U12069" s="969"/>
      <c r="V12069" s="38"/>
      <c r="W12069" s="38"/>
    </row>
    <row r="12070" spans="1:23" x14ac:dyDescent="0.35">
      <c r="A12070" s="960">
        <v>73720</v>
      </c>
      <c r="B12070" s="1056">
        <v>2.1</v>
      </c>
      <c r="C12070" s="205" t="s">
        <v>11975</v>
      </c>
      <c r="D12070" s="1"/>
      <c r="E12070" s="985" t="s">
        <v>10273</v>
      </c>
      <c r="F12070" s="3"/>
      <c r="O12070"/>
      <c r="P12070"/>
      <c r="Q12070"/>
      <c r="U12070" s="969"/>
      <c r="V12070" s="38"/>
      <c r="W12070" s="38"/>
    </row>
    <row r="12071" spans="1:23" x14ac:dyDescent="0.35">
      <c r="A12071" s="960">
        <v>73720</v>
      </c>
      <c r="B12071" s="1056">
        <v>2.1</v>
      </c>
      <c r="C12071" s="205" t="s">
        <v>11976</v>
      </c>
      <c r="D12071" s="1"/>
      <c r="E12071" s="985" t="s">
        <v>10273</v>
      </c>
      <c r="F12071" s="3"/>
      <c r="O12071"/>
      <c r="P12071"/>
      <c r="Q12071"/>
      <c r="U12071" s="969"/>
      <c r="V12071" s="38"/>
      <c r="W12071" s="38"/>
    </row>
    <row r="12072" spans="1:23" x14ac:dyDescent="0.35">
      <c r="A12072" s="960">
        <v>73720</v>
      </c>
      <c r="B12072" s="1056">
        <v>2.1</v>
      </c>
      <c r="C12072" s="205" t="s">
        <v>11977</v>
      </c>
      <c r="D12072" s="1109"/>
      <c r="E12072" s="985" t="s">
        <v>10273</v>
      </c>
      <c r="F12072" s="3"/>
      <c r="O12072"/>
      <c r="P12072"/>
      <c r="Q12072"/>
      <c r="U12072" s="969"/>
      <c r="V12072" s="38"/>
      <c r="W12072" s="38"/>
    </row>
    <row r="12073" spans="1:23" x14ac:dyDescent="0.35">
      <c r="A12073" s="960">
        <v>73720</v>
      </c>
      <c r="B12073" s="1056">
        <v>2.1</v>
      </c>
      <c r="C12073" s="205" t="s">
        <v>11978</v>
      </c>
      <c r="D12073" s="1"/>
      <c r="E12073" s="985" t="s">
        <v>10273</v>
      </c>
      <c r="F12073" s="3"/>
      <c r="O12073"/>
      <c r="P12073"/>
      <c r="Q12073"/>
      <c r="U12073" s="969"/>
      <c r="V12073" s="38"/>
      <c r="W12073" s="38"/>
    </row>
    <row r="12074" spans="1:23" x14ac:dyDescent="0.35">
      <c r="A12074" s="960">
        <v>73720</v>
      </c>
      <c r="B12074" s="1056">
        <v>2.1</v>
      </c>
      <c r="C12074" s="205" t="s">
        <v>11978</v>
      </c>
      <c r="D12074" s="1"/>
      <c r="E12074" s="985" t="s">
        <v>10273</v>
      </c>
      <c r="F12074" s="3"/>
      <c r="O12074"/>
      <c r="P12074"/>
      <c r="Q12074"/>
      <c r="U12074" s="969"/>
      <c r="V12074" s="38"/>
      <c r="W12074" s="38"/>
    </row>
    <row r="12075" spans="1:23" x14ac:dyDescent="0.35">
      <c r="A12075" s="960">
        <v>73720</v>
      </c>
      <c r="B12075" s="1056">
        <v>2.1</v>
      </c>
      <c r="C12075" s="205" t="s">
        <v>11979</v>
      </c>
      <c r="D12075" s="1"/>
      <c r="E12075" s="985" t="s">
        <v>10273</v>
      </c>
      <c r="F12075" s="3"/>
      <c r="O12075"/>
      <c r="P12075"/>
      <c r="Q12075"/>
      <c r="U12075" s="969"/>
      <c r="V12075" s="38"/>
      <c r="W12075" s="38"/>
    </row>
    <row r="12076" spans="1:23" x14ac:dyDescent="0.35">
      <c r="A12076" s="960">
        <v>73720</v>
      </c>
      <c r="B12076" s="1056">
        <v>2.1</v>
      </c>
      <c r="C12076" s="205" t="s">
        <v>11980</v>
      </c>
      <c r="D12076" s="1"/>
      <c r="E12076" s="985" t="s">
        <v>10273</v>
      </c>
      <c r="F12076" s="3"/>
      <c r="O12076"/>
      <c r="P12076"/>
      <c r="Q12076"/>
      <c r="U12076" s="969"/>
      <c r="V12076" s="38"/>
      <c r="W12076" s="38"/>
    </row>
    <row r="12077" spans="1:23" x14ac:dyDescent="0.35">
      <c r="A12077" s="960">
        <v>73720</v>
      </c>
      <c r="B12077" s="1056">
        <v>2.1</v>
      </c>
      <c r="C12077" s="205" t="s">
        <v>11981</v>
      </c>
      <c r="D12077" s="1"/>
      <c r="E12077" s="985" t="s">
        <v>10273</v>
      </c>
      <c r="F12077" s="3"/>
      <c r="O12077"/>
      <c r="P12077"/>
      <c r="Q12077"/>
      <c r="U12077" s="969"/>
      <c r="V12077" s="38"/>
      <c r="W12077" s="38"/>
    </row>
    <row r="12078" spans="1:23" x14ac:dyDescent="0.35">
      <c r="A12078" s="960">
        <v>73720</v>
      </c>
      <c r="B12078" s="1056">
        <v>2.1</v>
      </c>
      <c r="C12078" s="960" t="s">
        <v>11982</v>
      </c>
      <c r="D12078" s="1"/>
      <c r="E12078" s="985" t="s">
        <v>10273</v>
      </c>
      <c r="F12078" s="3"/>
      <c r="O12078"/>
      <c r="P12078"/>
      <c r="Q12078"/>
      <c r="U12078" s="969"/>
      <c r="V12078" s="38"/>
      <c r="W12078" s="38"/>
    </row>
    <row r="12079" spans="1:23" x14ac:dyDescent="0.35">
      <c r="A12079" s="960">
        <v>73720</v>
      </c>
      <c r="B12079" s="1056">
        <v>2.1</v>
      </c>
      <c r="C12079" s="960" t="s">
        <v>11983</v>
      </c>
      <c r="D12079" s="1"/>
      <c r="E12079" s="985" t="s">
        <v>10273</v>
      </c>
      <c r="F12079" s="3"/>
      <c r="O12079"/>
      <c r="P12079"/>
      <c r="Q12079"/>
      <c r="U12079" s="969"/>
      <c r="V12079" s="38"/>
      <c r="W12079" s="38"/>
    </row>
    <row r="12080" spans="1:23" x14ac:dyDescent="0.35">
      <c r="A12080" s="960">
        <v>73720</v>
      </c>
      <c r="B12080" s="1056">
        <v>2.1</v>
      </c>
      <c r="C12080" s="205" t="s">
        <v>11984</v>
      </c>
      <c r="D12080" s="1"/>
      <c r="E12080" s="985" t="s">
        <v>10273</v>
      </c>
      <c r="F12080" s="3"/>
      <c r="O12080"/>
      <c r="P12080"/>
      <c r="Q12080"/>
      <c r="U12080" s="969"/>
      <c r="V12080" s="38"/>
      <c r="W12080" s="38"/>
    </row>
    <row r="12081" spans="1:23" x14ac:dyDescent="0.35">
      <c r="A12081" s="960">
        <v>73720</v>
      </c>
      <c r="B12081" s="1056">
        <v>2.1</v>
      </c>
      <c r="C12081" s="205" t="s">
        <v>11985</v>
      </c>
      <c r="D12081" s="1"/>
      <c r="E12081" s="985" t="s">
        <v>10273</v>
      </c>
      <c r="F12081" s="3"/>
      <c r="O12081"/>
      <c r="P12081"/>
      <c r="Q12081"/>
      <c r="U12081" s="969"/>
      <c r="V12081" s="38"/>
      <c r="W12081" s="38"/>
    </row>
    <row r="12082" spans="1:23" x14ac:dyDescent="0.35">
      <c r="A12082" s="960">
        <v>73720</v>
      </c>
      <c r="B12082" s="1056">
        <v>2.1</v>
      </c>
      <c r="C12082" s="205" t="s">
        <v>11986</v>
      </c>
      <c r="D12082" s="1"/>
      <c r="E12082" s="985" t="s">
        <v>10273</v>
      </c>
      <c r="F12082" s="3"/>
      <c r="O12082"/>
      <c r="P12082"/>
      <c r="Q12082"/>
      <c r="U12082" s="969"/>
      <c r="V12082" s="38"/>
      <c r="W12082" s="38"/>
    </row>
    <row r="12083" spans="1:23" x14ac:dyDescent="0.35">
      <c r="A12083" s="960">
        <v>73720</v>
      </c>
      <c r="B12083" s="1056">
        <v>2.1</v>
      </c>
      <c r="C12083" s="205" t="s">
        <v>11987</v>
      </c>
      <c r="D12083" s="1"/>
      <c r="E12083" s="985" t="s">
        <v>10273</v>
      </c>
      <c r="F12083" s="3"/>
      <c r="O12083"/>
      <c r="P12083"/>
      <c r="Q12083"/>
      <c r="U12083" s="969"/>
      <c r="V12083" s="38"/>
      <c r="W12083" s="38"/>
    </row>
    <row r="12084" spans="1:23" x14ac:dyDescent="0.35">
      <c r="A12084" s="960">
        <v>73721</v>
      </c>
      <c r="B12084" s="1056">
        <v>1.32</v>
      </c>
      <c r="C12084" s="205" t="s">
        <v>11478</v>
      </c>
      <c r="D12084" s="1"/>
      <c r="E12084" s="985" t="s">
        <v>10273</v>
      </c>
      <c r="F12084" s="3"/>
      <c r="O12084"/>
      <c r="P12084"/>
      <c r="Q12084"/>
      <c r="U12084" s="969"/>
      <c r="V12084" s="38"/>
      <c r="W12084" s="38"/>
    </row>
    <row r="12085" spans="1:23" x14ac:dyDescent="0.35">
      <c r="A12085" s="960">
        <v>73721</v>
      </c>
      <c r="B12085" s="1056">
        <v>1.32</v>
      </c>
      <c r="C12085" s="205" t="s">
        <v>11479</v>
      </c>
      <c r="D12085" s="1"/>
      <c r="E12085" s="985" t="s">
        <v>10273</v>
      </c>
      <c r="F12085" s="3"/>
      <c r="O12085"/>
      <c r="P12085"/>
      <c r="Q12085"/>
      <c r="U12085" s="969"/>
      <c r="V12085" s="38"/>
      <c r="W12085" s="38"/>
    </row>
    <row r="12086" spans="1:23" x14ac:dyDescent="0.35">
      <c r="A12086" s="960">
        <v>73721</v>
      </c>
      <c r="B12086" s="1056">
        <v>1.32</v>
      </c>
      <c r="C12086" s="205" t="s">
        <v>11480</v>
      </c>
      <c r="D12086" s="1"/>
      <c r="E12086" s="985" t="s">
        <v>10273</v>
      </c>
      <c r="F12086" s="3"/>
      <c r="O12086"/>
      <c r="P12086"/>
      <c r="Q12086"/>
      <c r="U12086" s="969"/>
      <c r="V12086" s="38"/>
      <c r="W12086" s="38"/>
    </row>
    <row r="12087" spans="1:23" x14ac:dyDescent="0.35">
      <c r="A12087" s="960">
        <v>73721</v>
      </c>
      <c r="B12087" s="1056">
        <v>1.32</v>
      </c>
      <c r="C12087" s="960" t="s">
        <v>11481</v>
      </c>
      <c r="D12087" s="1"/>
      <c r="E12087" s="985" t="s">
        <v>10273</v>
      </c>
      <c r="F12087" s="3"/>
      <c r="O12087"/>
      <c r="P12087"/>
      <c r="Q12087"/>
      <c r="U12087" s="969"/>
      <c r="V12087" s="38"/>
      <c r="W12087" s="38"/>
    </row>
    <row r="12088" spans="1:23" x14ac:dyDescent="0.35">
      <c r="A12088" s="960">
        <v>73721</v>
      </c>
      <c r="B12088" s="1056">
        <v>1.32</v>
      </c>
      <c r="C12088" s="205" t="s">
        <v>11482</v>
      </c>
      <c r="D12088" s="1"/>
      <c r="E12088" s="985" t="s">
        <v>10273</v>
      </c>
      <c r="F12088" s="3"/>
      <c r="O12088"/>
      <c r="P12088"/>
      <c r="Q12088"/>
      <c r="U12088" s="969"/>
      <c r="V12088" s="38"/>
      <c r="W12088" s="38"/>
    </row>
    <row r="12089" spans="1:23" x14ac:dyDescent="0.35">
      <c r="A12089" s="960">
        <v>73721</v>
      </c>
      <c r="B12089" s="1056">
        <v>1.32</v>
      </c>
      <c r="C12089" s="204" t="s">
        <v>11483</v>
      </c>
      <c r="D12089" s="38"/>
      <c r="E12089" s="985" t="s">
        <v>10273</v>
      </c>
      <c r="F12089" s="3"/>
      <c r="O12089"/>
      <c r="P12089"/>
      <c r="Q12089"/>
      <c r="U12089" s="969"/>
      <c r="V12089" s="38"/>
      <c r="W12089" s="38"/>
    </row>
    <row r="12090" spans="1:23" x14ac:dyDescent="0.35">
      <c r="A12090" s="960">
        <v>73721</v>
      </c>
      <c r="B12090" s="1056">
        <v>1.32</v>
      </c>
      <c r="C12090" s="205" t="s">
        <v>11484</v>
      </c>
      <c r="D12090" s="1"/>
      <c r="E12090" s="985" t="s">
        <v>10273</v>
      </c>
      <c r="F12090" s="3"/>
      <c r="O12090"/>
      <c r="P12090"/>
      <c r="Q12090"/>
      <c r="U12090" s="969"/>
      <c r="V12090" s="38"/>
      <c r="W12090" s="38"/>
    </row>
    <row r="12091" spans="1:23" x14ac:dyDescent="0.35">
      <c r="A12091" s="960">
        <v>73721</v>
      </c>
      <c r="B12091" s="1056">
        <v>1.32</v>
      </c>
      <c r="C12091" s="205" t="s">
        <v>11485</v>
      </c>
      <c r="D12091" s="1"/>
      <c r="E12091" s="985" t="s">
        <v>10273</v>
      </c>
      <c r="F12091" s="3"/>
      <c r="O12091"/>
      <c r="P12091"/>
      <c r="Q12091"/>
      <c r="U12091" s="969"/>
      <c r="V12091" s="38"/>
      <c r="W12091" s="38"/>
    </row>
    <row r="12092" spans="1:23" x14ac:dyDescent="0.35">
      <c r="A12092" s="960">
        <v>73721</v>
      </c>
      <c r="B12092" s="1056">
        <v>1.32</v>
      </c>
      <c r="C12092" s="205" t="s">
        <v>11486</v>
      </c>
      <c r="D12092" s="1"/>
      <c r="E12092" s="985" t="s">
        <v>10273</v>
      </c>
      <c r="F12092" s="3"/>
      <c r="O12092"/>
      <c r="P12092"/>
      <c r="Q12092"/>
      <c r="U12092" s="969"/>
      <c r="V12092" s="38"/>
      <c r="W12092" s="38"/>
    </row>
    <row r="12093" spans="1:23" x14ac:dyDescent="0.35">
      <c r="A12093" s="960">
        <v>73721</v>
      </c>
      <c r="B12093" s="1056">
        <v>1.32</v>
      </c>
      <c r="C12093" s="205" t="s">
        <v>11487</v>
      </c>
      <c r="D12093" s="1"/>
      <c r="E12093" s="985" t="s">
        <v>10273</v>
      </c>
      <c r="F12093" s="3"/>
      <c r="O12093"/>
      <c r="P12093"/>
      <c r="Q12093"/>
      <c r="U12093" s="969"/>
      <c r="V12093" s="38"/>
      <c r="W12093" s="38"/>
    </row>
    <row r="12094" spans="1:23" x14ac:dyDescent="0.35">
      <c r="A12094" s="960">
        <v>73721</v>
      </c>
      <c r="B12094" s="1056">
        <v>1.32</v>
      </c>
      <c r="C12094" s="960" t="s">
        <v>11488</v>
      </c>
      <c r="D12094" s="1128"/>
      <c r="E12094" s="985" t="s">
        <v>10273</v>
      </c>
      <c r="F12094" s="3"/>
      <c r="O12094"/>
      <c r="P12094"/>
      <c r="Q12094"/>
      <c r="U12094" s="969"/>
      <c r="V12094" s="38"/>
      <c r="W12094" s="38"/>
    </row>
    <row r="12095" spans="1:23" x14ac:dyDescent="0.35">
      <c r="A12095" s="960">
        <v>73721</v>
      </c>
      <c r="B12095" s="1056">
        <v>1.32</v>
      </c>
      <c r="C12095" s="205" t="s">
        <v>11489</v>
      </c>
      <c r="D12095" s="1"/>
      <c r="E12095" s="985" t="s">
        <v>10273</v>
      </c>
      <c r="F12095" s="3"/>
      <c r="O12095"/>
      <c r="P12095"/>
      <c r="Q12095"/>
      <c r="U12095" s="969"/>
      <c r="V12095" s="38"/>
      <c r="W12095" s="38"/>
    </row>
    <row r="12096" spans="1:23" x14ac:dyDescent="0.35">
      <c r="A12096" s="960">
        <v>73721</v>
      </c>
      <c r="B12096" s="1056">
        <v>1.32</v>
      </c>
      <c r="C12096" s="205" t="s">
        <v>11490</v>
      </c>
      <c r="D12096" s="1"/>
      <c r="E12096" s="985" t="s">
        <v>10273</v>
      </c>
      <c r="F12096" s="3"/>
      <c r="O12096"/>
      <c r="P12096"/>
      <c r="Q12096"/>
      <c r="U12096" s="969"/>
      <c r="V12096" s="38"/>
      <c r="W12096" s="38"/>
    </row>
    <row r="12097" spans="1:23" x14ac:dyDescent="0.35">
      <c r="A12097" s="960">
        <v>73721</v>
      </c>
      <c r="B12097" s="1056">
        <v>1.32</v>
      </c>
      <c r="C12097" s="205" t="s">
        <v>11491</v>
      </c>
      <c r="D12097" s="1"/>
      <c r="E12097" s="985" t="s">
        <v>10273</v>
      </c>
      <c r="F12097" s="3"/>
      <c r="O12097"/>
      <c r="P12097"/>
      <c r="Q12097"/>
      <c r="U12097" s="969"/>
      <c r="V12097" s="38"/>
      <c r="W12097" s="38"/>
    </row>
    <row r="12098" spans="1:23" x14ac:dyDescent="0.35">
      <c r="A12098" s="960">
        <v>73721</v>
      </c>
      <c r="B12098" s="1056">
        <v>1.32</v>
      </c>
      <c r="C12098" s="205" t="s">
        <v>11492</v>
      </c>
      <c r="D12098" s="1"/>
      <c r="E12098" s="985" t="s">
        <v>10273</v>
      </c>
      <c r="F12098" s="3"/>
      <c r="O12098"/>
      <c r="P12098"/>
      <c r="Q12098"/>
      <c r="U12098" s="969"/>
      <c r="V12098" s="38"/>
      <c r="W12098" s="38"/>
    </row>
    <row r="12099" spans="1:23" x14ac:dyDescent="0.35">
      <c r="A12099" s="960">
        <v>73721</v>
      </c>
      <c r="B12099" s="1056">
        <v>1.32</v>
      </c>
      <c r="C12099" s="205" t="s">
        <v>11493</v>
      </c>
      <c r="D12099" s="1"/>
      <c r="E12099" s="985" t="s">
        <v>10273</v>
      </c>
      <c r="F12099" s="3"/>
      <c r="O12099"/>
      <c r="P12099"/>
      <c r="Q12099"/>
      <c r="U12099" s="969"/>
      <c r="V12099" s="38"/>
      <c r="W12099" s="38"/>
    </row>
    <row r="12100" spans="1:23" x14ac:dyDescent="0.35">
      <c r="A12100" s="960">
        <v>73721</v>
      </c>
      <c r="B12100" s="1056">
        <v>1.32</v>
      </c>
      <c r="C12100" s="205" t="s">
        <v>11494</v>
      </c>
      <c r="D12100" s="38"/>
      <c r="E12100" s="985" t="s">
        <v>10273</v>
      </c>
      <c r="F12100" s="3"/>
      <c r="O12100"/>
      <c r="P12100"/>
      <c r="Q12100"/>
      <c r="U12100" s="969"/>
      <c r="V12100" s="38"/>
      <c r="W12100" s="38"/>
    </row>
    <row r="12101" spans="1:23" x14ac:dyDescent="0.35">
      <c r="A12101" s="960">
        <v>73721</v>
      </c>
      <c r="B12101" s="1056">
        <v>1.32</v>
      </c>
      <c r="C12101" s="205" t="s">
        <v>9118</v>
      </c>
      <c r="D12101" s="1"/>
      <c r="E12101" s="985" t="s">
        <v>10273</v>
      </c>
      <c r="O12101"/>
      <c r="P12101"/>
      <c r="Q12101"/>
      <c r="U12101" s="969"/>
      <c r="V12101" s="38"/>
      <c r="W12101" s="38"/>
    </row>
    <row r="12102" spans="1:23" x14ac:dyDescent="0.35">
      <c r="A12102" s="960">
        <v>73721</v>
      </c>
      <c r="B12102" s="1056">
        <v>1.32</v>
      </c>
      <c r="C12102" s="205" t="s">
        <v>11495</v>
      </c>
      <c r="D12102" s="1"/>
      <c r="E12102" s="985" t="s">
        <v>10273</v>
      </c>
      <c r="F12102" s="3"/>
      <c r="O12102"/>
      <c r="P12102"/>
      <c r="Q12102"/>
      <c r="U12102" s="969"/>
      <c r="V12102" s="38"/>
      <c r="W12102" s="38"/>
    </row>
    <row r="12103" spans="1:23" x14ac:dyDescent="0.35">
      <c r="A12103" s="960">
        <v>73721</v>
      </c>
      <c r="B12103" s="1056">
        <v>1.32</v>
      </c>
      <c r="C12103" s="205" t="s">
        <v>11496</v>
      </c>
      <c r="D12103" s="1"/>
      <c r="E12103" s="985" t="s">
        <v>10273</v>
      </c>
      <c r="F12103" s="3"/>
      <c r="O12103"/>
      <c r="P12103"/>
      <c r="Q12103"/>
      <c r="U12103" s="969"/>
      <c r="V12103" s="38"/>
      <c r="W12103" s="38"/>
    </row>
    <row r="12104" spans="1:23" x14ac:dyDescent="0.35">
      <c r="A12104" s="960">
        <v>73721</v>
      </c>
      <c r="B12104" s="1056">
        <v>1.32</v>
      </c>
      <c r="C12104" s="960" t="s">
        <v>11497</v>
      </c>
      <c r="D12104" s="1"/>
      <c r="E12104" s="985" t="s">
        <v>10273</v>
      </c>
      <c r="O12104"/>
      <c r="P12104"/>
      <c r="Q12104"/>
      <c r="U12104" s="969"/>
      <c r="V12104" s="38"/>
      <c r="W12104" s="38"/>
    </row>
    <row r="12105" spans="1:23" x14ac:dyDescent="0.35">
      <c r="A12105" s="960">
        <v>73721</v>
      </c>
      <c r="B12105" s="1056">
        <v>1.32</v>
      </c>
      <c r="C12105" s="205" t="s">
        <v>11498</v>
      </c>
      <c r="D12105" s="1"/>
      <c r="E12105" s="985" t="s">
        <v>10273</v>
      </c>
      <c r="F12105" s="3"/>
      <c r="O12105"/>
      <c r="P12105"/>
      <c r="Q12105"/>
      <c r="U12105" s="969"/>
      <c r="V12105" s="38"/>
      <c r="W12105" s="38"/>
    </row>
    <row r="12106" spans="1:23" x14ac:dyDescent="0.35">
      <c r="A12106" s="960">
        <v>73721</v>
      </c>
      <c r="B12106" s="1056">
        <v>1.32</v>
      </c>
      <c r="C12106" s="205" t="s">
        <v>11499</v>
      </c>
      <c r="D12106" s="1"/>
      <c r="E12106" s="985" t="s">
        <v>10273</v>
      </c>
      <c r="F12106" s="3"/>
      <c r="O12106"/>
      <c r="P12106"/>
      <c r="Q12106"/>
      <c r="U12106" s="969"/>
      <c r="V12106" s="38"/>
      <c r="W12106" s="38"/>
    </row>
    <row r="12107" spans="1:23" x14ac:dyDescent="0.35">
      <c r="A12107" s="960">
        <v>73721</v>
      </c>
      <c r="B12107" s="1056">
        <v>1.32</v>
      </c>
      <c r="C12107" s="205" t="s">
        <v>11500</v>
      </c>
      <c r="D12107" s="38"/>
      <c r="E12107" s="985" t="s">
        <v>10273</v>
      </c>
      <c r="F12107" s="3"/>
      <c r="O12107"/>
      <c r="P12107"/>
      <c r="Q12107"/>
      <c r="U12107" s="969"/>
      <c r="V12107" s="38"/>
      <c r="W12107" s="38"/>
    </row>
    <row r="12108" spans="1:23" x14ac:dyDescent="0.35">
      <c r="A12108" s="960">
        <v>73721</v>
      </c>
      <c r="B12108" s="1056">
        <v>1.32</v>
      </c>
      <c r="C12108" s="205" t="s">
        <v>11501</v>
      </c>
      <c r="D12108" s="38"/>
      <c r="E12108" s="985" t="s">
        <v>10273</v>
      </c>
      <c r="F12108" s="3"/>
      <c r="O12108"/>
      <c r="P12108"/>
      <c r="Q12108"/>
      <c r="U12108" s="969"/>
      <c r="V12108" s="38"/>
      <c r="W12108" s="38"/>
    </row>
    <row r="12109" spans="1:23" x14ac:dyDescent="0.35">
      <c r="A12109" s="960">
        <v>73721</v>
      </c>
      <c r="B12109" s="1056">
        <v>1.32</v>
      </c>
      <c r="C12109" s="205" t="s">
        <v>11502</v>
      </c>
      <c r="D12109" s="1"/>
      <c r="E12109" s="985" t="s">
        <v>10273</v>
      </c>
      <c r="F12109" s="3"/>
      <c r="O12109"/>
      <c r="P12109"/>
      <c r="Q12109"/>
      <c r="U12109" s="969"/>
      <c r="V12109" s="38"/>
      <c r="W12109" s="38"/>
    </row>
    <row r="12110" spans="1:23" x14ac:dyDescent="0.35">
      <c r="A12110" s="960">
        <v>73721</v>
      </c>
      <c r="B12110" s="1056">
        <v>1.32</v>
      </c>
      <c r="C12110" s="960" t="s">
        <v>11503</v>
      </c>
      <c r="D12110" s="1"/>
      <c r="E12110" s="985" t="s">
        <v>10273</v>
      </c>
      <c r="F12110" s="3"/>
      <c r="O12110"/>
      <c r="P12110"/>
      <c r="Q12110"/>
      <c r="U12110" s="969"/>
      <c r="V12110" s="38"/>
      <c r="W12110" s="38"/>
    </row>
    <row r="12111" spans="1:23" x14ac:dyDescent="0.35">
      <c r="A12111" s="960">
        <v>73721</v>
      </c>
      <c r="B12111" s="1056">
        <v>1.32</v>
      </c>
      <c r="C12111" s="205" t="s">
        <v>9120</v>
      </c>
      <c r="D12111" s="1"/>
      <c r="E12111" s="985" t="s">
        <v>10273</v>
      </c>
      <c r="F12111" s="3"/>
      <c r="O12111"/>
      <c r="P12111"/>
      <c r="Q12111"/>
      <c r="U12111" s="969"/>
      <c r="V12111" s="38"/>
      <c r="W12111" s="38"/>
    </row>
    <row r="12112" spans="1:23" x14ac:dyDescent="0.35">
      <c r="A12112" s="960">
        <v>73721</v>
      </c>
      <c r="B12112" s="1056">
        <v>1.32</v>
      </c>
      <c r="C12112" s="205" t="s">
        <v>11504</v>
      </c>
      <c r="D12112" s="1"/>
      <c r="E12112" s="985" t="s">
        <v>10273</v>
      </c>
      <c r="F12112" s="3"/>
      <c r="O12112"/>
      <c r="P12112"/>
      <c r="Q12112"/>
      <c r="U12112" s="969"/>
      <c r="V12112" s="38"/>
      <c r="W12112" s="38"/>
    </row>
    <row r="12113" spans="1:23" x14ac:dyDescent="0.35">
      <c r="A12113" s="960">
        <v>73721</v>
      </c>
      <c r="B12113" s="1056">
        <v>1.32</v>
      </c>
      <c r="C12113" s="205" t="s">
        <v>11505</v>
      </c>
      <c r="D12113" s="1"/>
      <c r="E12113" s="985" t="s">
        <v>10273</v>
      </c>
      <c r="F12113" s="3"/>
      <c r="O12113"/>
      <c r="P12113"/>
      <c r="Q12113"/>
      <c r="U12113" s="969"/>
      <c r="V12113" s="38"/>
      <c r="W12113" s="38"/>
    </row>
    <row r="12114" spans="1:23" x14ac:dyDescent="0.35">
      <c r="A12114" s="960">
        <v>73721</v>
      </c>
      <c r="B12114" s="1056">
        <v>1.32</v>
      </c>
      <c r="C12114" s="205" t="s">
        <v>11506</v>
      </c>
      <c r="D12114" s="1"/>
      <c r="E12114" s="985" t="s">
        <v>10273</v>
      </c>
      <c r="F12114" s="3"/>
      <c r="O12114"/>
      <c r="P12114"/>
      <c r="Q12114"/>
      <c r="U12114" s="969"/>
      <c r="V12114" s="38"/>
      <c r="W12114" s="38"/>
    </row>
    <row r="12115" spans="1:23" x14ac:dyDescent="0.35">
      <c r="A12115" s="960">
        <v>73721</v>
      </c>
      <c r="B12115" s="1056">
        <v>1.32</v>
      </c>
      <c r="C12115" s="205" t="s">
        <v>11507</v>
      </c>
      <c r="D12115" s="1"/>
      <c r="E12115" s="985" t="s">
        <v>10273</v>
      </c>
      <c r="F12115" s="3"/>
      <c r="O12115"/>
      <c r="P12115"/>
      <c r="Q12115"/>
      <c r="U12115" s="969"/>
      <c r="V12115" s="38"/>
      <c r="W12115" s="38"/>
    </row>
    <row r="12116" spans="1:23" x14ac:dyDescent="0.35">
      <c r="A12116" s="960">
        <v>73721</v>
      </c>
      <c r="B12116" s="1056">
        <v>1.32</v>
      </c>
      <c r="C12116" s="205" t="s">
        <v>11508</v>
      </c>
      <c r="D12116" s="1"/>
      <c r="E12116" s="985" t="s">
        <v>10273</v>
      </c>
      <c r="F12116" s="3"/>
      <c r="O12116"/>
      <c r="P12116"/>
      <c r="Q12116"/>
      <c r="U12116" s="969"/>
      <c r="V12116" s="38"/>
      <c r="W12116" s="38"/>
    </row>
    <row r="12117" spans="1:23" x14ac:dyDescent="0.35">
      <c r="A12117" s="960">
        <v>73721</v>
      </c>
      <c r="B12117" s="1056">
        <v>1.32</v>
      </c>
      <c r="C12117" s="960" t="s">
        <v>11509</v>
      </c>
      <c r="D12117" s="1"/>
      <c r="E12117" s="985" t="s">
        <v>10273</v>
      </c>
      <c r="F12117" s="3"/>
      <c r="O12117"/>
      <c r="P12117"/>
      <c r="Q12117"/>
      <c r="U12117" s="969"/>
      <c r="V12117" s="38"/>
      <c r="W12117" s="38"/>
    </row>
    <row r="12118" spans="1:23" x14ac:dyDescent="0.35">
      <c r="A12118" s="960">
        <v>73721</v>
      </c>
      <c r="B12118" s="1056">
        <v>1.32</v>
      </c>
      <c r="C12118" s="205" t="s">
        <v>11510</v>
      </c>
      <c r="D12118" s="1"/>
      <c r="E12118" s="985" t="s">
        <v>10273</v>
      </c>
      <c r="F12118" s="3"/>
      <c r="O12118"/>
      <c r="P12118"/>
      <c r="Q12118"/>
      <c r="U12118" s="969"/>
      <c r="V12118" s="38"/>
      <c r="W12118" s="38"/>
    </row>
    <row r="12119" spans="1:23" x14ac:dyDescent="0.35">
      <c r="A12119" s="960">
        <v>73721</v>
      </c>
      <c r="B12119" s="1056">
        <v>1.32</v>
      </c>
      <c r="C12119" s="205" t="s">
        <v>11511</v>
      </c>
      <c r="D12119" s="1"/>
      <c r="E12119" s="985" t="s">
        <v>10273</v>
      </c>
      <c r="F12119" s="3"/>
      <c r="O12119"/>
      <c r="P12119"/>
      <c r="Q12119"/>
      <c r="U12119" s="969"/>
      <c r="V12119" s="38"/>
      <c r="W12119" s="38"/>
    </row>
    <row r="12120" spans="1:23" x14ac:dyDescent="0.35">
      <c r="A12120" s="960">
        <v>73721</v>
      </c>
      <c r="B12120" s="1056">
        <v>1.32</v>
      </c>
      <c r="C12120" s="205" t="s">
        <v>11512</v>
      </c>
      <c r="D12120" s="1"/>
      <c r="E12120" s="985" t="s">
        <v>10273</v>
      </c>
      <c r="F12120" s="3"/>
      <c r="O12120"/>
      <c r="P12120"/>
      <c r="Q12120"/>
      <c r="U12120" s="969"/>
      <c r="V12120" s="38"/>
      <c r="W12120" s="38"/>
    </row>
    <row r="12121" spans="1:23" x14ac:dyDescent="0.35">
      <c r="A12121" s="960">
        <v>73721</v>
      </c>
      <c r="B12121" s="1056">
        <v>1.32</v>
      </c>
      <c r="C12121" s="205" t="s">
        <v>11513</v>
      </c>
      <c r="D12121" s="1"/>
      <c r="E12121" s="985" t="s">
        <v>10273</v>
      </c>
      <c r="F12121" s="3"/>
      <c r="O12121"/>
      <c r="P12121"/>
      <c r="Q12121"/>
      <c r="U12121" s="969"/>
      <c r="V12121" s="38"/>
      <c r="W12121" s="38"/>
    </row>
    <row r="12122" spans="1:23" x14ac:dyDescent="0.35">
      <c r="A12122" s="960">
        <v>73721</v>
      </c>
      <c r="B12122" s="1056">
        <v>1.32</v>
      </c>
      <c r="C12122" s="205" t="s">
        <v>11514</v>
      </c>
      <c r="D12122" s="1"/>
      <c r="E12122" s="985" t="s">
        <v>10273</v>
      </c>
      <c r="F12122" s="3"/>
      <c r="O12122"/>
      <c r="P12122"/>
      <c r="Q12122"/>
      <c r="U12122" s="969"/>
      <c r="V12122" s="38"/>
      <c r="W12122" s="38"/>
    </row>
    <row r="12123" spans="1:23" x14ac:dyDescent="0.35">
      <c r="A12123" s="960">
        <v>73721</v>
      </c>
      <c r="B12123" s="1056">
        <v>1.32</v>
      </c>
      <c r="C12123" s="960" t="s">
        <v>11515</v>
      </c>
      <c r="D12123" s="1"/>
      <c r="E12123" s="985" t="s">
        <v>10273</v>
      </c>
      <c r="F12123" s="3"/>
      <c r="O12123"/>
      <c r="P12123"/>
      <c r="Q12123"/>
      <c r="U12123" s="969"/>
      <c r="V12123" s="38"/>
      <c r="W12123" s="38"/>
    </row>
    <row r="12124" spans="1:23" x14ac:dyDescent="0.35">
      <c r="A12124" s="960">
        <v>73721</v>
      </c>
      <c r="B12124" s="1056">
        <v>1.32</v>
      </c>
      <c r="C12124" s="960" t="s">
        <v>11516</v>
      </c>
      <c r="D12124" s="38"/>
      <c r="E12124" s="985" t="s">
        <v>10273</v>
      </c>
      <c r="F12124" s="3"/>
      <c r="O12124"/>
      <c r="P12124"/>
      <c r="Q12124"/>
      <c r="U12124" s="969"/>
      <c r="V12124" s="38"/>
      <c r="W12124" s="38"/>
    </row>
    <row r="12125" spans="1:23" x14ac:dyDescent="0.35">
      <c r="A12125" s="960">
        <v>73721</v>
      </c>
      <c r="B12125" s="1056">
        <v>1.32</v>
      </c>
      <c r="C12125" s="960" t="s">
        <v>11517</v>
      </c>
      <c r="D12125" s="1"/>
      <c r="E12125" s="985" t="s">
        <v>10273</v>
      </c>
      <c r="F12125" s="3"/>
      <c r="O12125"/>
      <c r="P12125"/>
      <c r="Q12125"/>
      <c r="U12125" s="969"/>
      <c r="V12125" s="38"/>
      <c r="W12125" s="38"/>
    </row>
    <row r="12126" spans="1:23" x14ac:dyDescent="0.35">
      <c r="A12126" s="960">
        <v>73721</v>
      </c>
      <c r="B12126" s="1056">
        <v>1.32</v>
      </c>
      <c r="C12126" s="205" t="s">
        <v>11518</v>
      </c>
      <c r="D12126" s="1"/>
      <c r="E12126" s="985" t="s">
        <v>10273</v>
      </c>
      <c r="F12126" s="3"/>
      <c r="O12126"/>
      <c r="P12126"/>
      <c r="Q12126"/>
      <c r="U12126" s="969"/>
      <c r="V12126" s="38"/>
      <c r="W12126" s="38"/>
    </row>
    <row r="12127" spans="1:23" x14ac:dyDescent="0.35">
      <c r="A12127" s="960">
        <v>73721</v>
      </c>
      <c r="B12127" s="1056">
        <v>1.32</v>
      </c>
      <c r="C12127" s="960" t="s">
        <v>11519</v>
      </c>
      <c r="D12127" s="1"/>
      <c r="E12127" s="985" t="s">
        <v>10273</v>
      </c>
      <c r="F12127" s="3"/>
      <c r="O12127"/>
      <c r="P12127"/>
      <c r="Q12127"/>
      <c r="U12127" s="969"/>
      <c r="V12127" s="38"/>
      <c r="W12127" s="38"/>
    </row>
    <row r="12128" spans="1:23" x14ac:dyDescent="0.35">
      <c r="A12128" s="960">
        <v>73721</v>
      </c>
      <c r="B12128" s="1056">
        <v>1.32</v>
      </c>
      <c r="C12128" s="205" t="s">
        <v>11520</v>
      </c>
      <c r="D12128" s="1"/>
      <c r="E12128" s="985" t="s">
        <v>10273</v>
      </c>
      <c r="F12128" s="3"/>
      <c r="O12128"/>
      <c r="P12128"/>
      <c r="Q12128"/>
      <c r="U12128" s="969"/>
      <c r="V12128" s="38"/>
      <c r="W12128" s="38"/>
    </row>
    <row r="12129" spans="1:23" x14ac:dyDescent="0.35">
      <c r="A12129" s="960">
        <v>73721</v>
      </c>
      <c r="B12129" s="1056">
        <v>1.32</v>
      </c>
      <c r="C12129" s="960" t="s">
        <v>11521</v>
      </c>
      <c r="D12129" s="1"/>
      <c r="E12129" s="985" t="s">
        <v>10273</v>
      </c>
      <c r="F12129" s="3"/>
      <c r="O12129"/>
      <c r="P12129"/>
      <c r="Q12129"/>
      <c r="U12129" s="969"/>
      <c r="V12129" s="38"/>
      <c r="W12129" s="38"/>
    </row>
    <row r="12130" spans="1:23" x14ac:dyDescent="0.35">
      <c r="A12130" s="960">
        <v>73721</v>
      </c>
      <c r="B12130" s="1056">
        <v>1.32</v>
      </c>
      <c r="C12130" s="960" t="s">
        <v>11521</v>
      </c>
      <c r="D12130" s="1"/>
      <c r="E12130" s="985" t="s">
        <v>10273</v>
      </c>
      <c r="F12130" s="3"/>
      <c r="O12130"/>
      <c r="P12130"/>
      <c r="Q12130"/>
      <c r="U12130" s="969"/>
      <c r="V12130" s="38"/>
      <c r="W12130" s="38"/>
    </row>
    <row r="12131" spans="1:23" x14ac:dyDescent="0.35">
      <c r="A12131" s="960">
        <v>73721</v>
      </c>
      <c r="B12131" s="1056">
        <v>1.32</v>
      </c>
      <c r="C12131" s="205" t="s">
        <v>11522</v>
      </c>
      <c r="D12131" s="1"/>
      <c r="E12131" s="985" t="s">
        <v>10273</v>
      </c>
      <c r="F12131" s="3"/>
      <c r="O12131"/>
      <c r="P12131"/>
      <c r="Q12131"/>
      <c r="U12131" s="969"/>
      <c r="V12131" s="38"/>
      <c r="W12131" s="38"/>
    </row>
    <row r="12132" spans="1:23" x14ac:dyDescent="0.35">
      <c r="A12132" s="960">
        <v>73721</v>
      </c>
      <c r="B12132" s="1056">
        <v>1.32</v>
      </c>
      <c r="C12132" s="205" t="s">
        <v>11523</v>
      </c>
      <c r="D12132" s="1"/>
      <c r="E12132" s="985" t="s">
        <v>10273</v>
      </c>
      <c r="F12132" s="3"/>
      <c r="O12132"/>
      <c r="P12132"/>
      <c r="Q12132"/>
      <c r="U12132" s="969"/>
      <c r="V12132" s="38"/>
      <c r="W12132" s="38"/>
    </row>
    <row r="12133" spans="1:23" x14ac:dyDescent="0.35">
      <c r="A12133" s="960">
        <v>73721</v>
      </c>
      <c r="B12133" s="1056">
        <v>1.32</v>
      </c>
      <c r="C12133" s="205" t="s">
        <v>11524</v>
      </c>
      <c r="D12133" s="1"/>
      <c r="E12133" s="985" t="s">
        <v>10273</v>
      </c>
      <c r="F12133" s="3"/>
      <c r="O12133"/>
      <c r="P12133"/>
      <c r="Q12133"/>
      <c r="U12133" s="969"/>
      <c r="V12133" s="38"/>
      <c r="W12133" s="38"/>
    </row>
    <row r="12134" spans="1:23" x14ac:dyDescent="0.35">
      <c r="A12134" s="960">
        <v>73721</v>
      </c>
      <c r="B12134" s="1056">
        <v>1.32</v>
      </c>
      <c r="C12134" s="205" t="s">
        <v>11525</v>
      </c>
      <c r="D12134" s="1"/>
      <c r="E12134" s="985" t="s">
        <v>10273</v>
      </c>
      <c r="F12134" s="3"/>
      <c r="O12134"/>
      <c r="P12134"/>
      <c r="Q12134"/>
      <c r="U12134" s="969"/>
      <c r="V12134" s="38"/>
      <c r="W12134" s="38"/>
    </row>
    <row r="12135" spans="1:23" x14ac:dyDescent="0.35">
      <c r="A12135" s="960">
        <v>73721</v>
      </c>
      <c r="B12135" s="1056">
        <v>1.32</v>
      </c>
      <c r="C12135" s="960" t="s">
        <v>11526</v>
      </c>
      <c r="D12135" s="1"/>
      <c r="E12135" s="985" t="s">
        <v>10273</v>
      </c>
      <c r="F12135" s="3"/>
      <c r="O12135"/>
      <c r="P12135"/>
      <c r="Q12135"/>
      <c r="U12135" s="969"/>
      <c r="V12135" s="38"/>
      <c r="W12135" s="38"/>
    </row>
    <row r="12136" spans="1:23" x14ac:dyDescent="0.35">
      <c r="A12136" s="960">
        <v>73721</v>
      </c>
      <c r="B12136" s="1056">
        <v>1.32</v>
      </c>
      <c r="C12136" s="205" t="s">
        <v>11527</v>
      </c>
      <c r="D12136" s="1"/>
      <c r="E12136" s="985" t="s">
        <v>10273</v>
      </c>
      <c r="F12136" s="3"/>
      <c r="O12136"/>
      <c r="P12136"/>
      <c r="Q12136"/>
      <c r="U12136" s="969"/>
      <c r="V12136" s="38"/>
      <c r="W12136" s="38"/>
    </row>
    <row r="12137" spans="1:23" x14ac:dyDescent="0.35">
      <c r="A12137" s="960">
        <v>73721</v>
      </c>
      <c r="B12137" s="1056">
        <v>1.32</v>
      </c>
      <c r="C12137" s="960" t="s">
        <v>11528</v>
      </c>
      <c r="D12137" s="1"/>
      <c r="E12137" s="985" t="s">
        <v>10273</v>
      </c>
      <c r="F12137" s="3"/>
      <c r="O12137"/>
      <c r="P12137"/>
      <c r="Q12137"/>
      <c r="U12137" s="969"/>
      <c r="V12137" s="38"/>
      <c r="W12137" s="38"/>
    </row>
    <row r="12138" spans="1:23" x14ac:dyDescent="0.35">
      <c r="A12138" s="960">
        <v>73721</v>
      </c>
      <c r="B12138" s="1056">
        <v>1.32</v>
      </c>
      <c r="C12138" s="205" t="s">
        <v>11529</v>
      </c>
      <c r="D12138" s="1"/>
      <c r="E12138" s="985" t="s">
        <v>10273</v>
      </c>
      <c r="F12138" s="3"/>
      <c r="O12138"/>
      <c r="P12138"/>
      <c r="Q12138"/>
      <c r="U12138" s="969"/>
      <c r="V12138" s="38"/>
      <c r="W12138" s="38"/>
    </row>
    <row r="12139" spans="1:23" x14ac:dyDescent="0.35">
      <c r="A12139" s="960">
        <v>73721</v>
      </c>
      <c r="B12139" s="1056">
        <v>1.32</v>
      </c>
      <c r="C12139" s="205" t="s">
        <v>11530</v>
      </c>
      <c r="D12139" s="1"/>
      <c r="E12139" s="985" t="s">
        <v>10273</v>
      </c>
      <c r="F12139" s="1115"/>
      <c r="O12139"/>
      <c r="P12139"/>
      <c r="Q12139"/>
      <c r="U12139" s="969"/>
      <c r="V12139" s="38"/>
      <c r="W12139" s="38"/>
    </row>
    <row r="12140" spans="1:23" x14ac:dyDescent="0.35">
      <c r="A12140" s="960">
        <v>73721</v>
      </c>
      <c r="B12140" s="1056">
        <v>1.32</v>
      </c>
      <c r="C12140" s="205" t="s">
        <v>11531</v>
      </c>
      <c r="D12140" s="1"/>
      <c r="E12140" s="985" t="s">
        <v>10273</v>
      </c>
      <c r="F12140" s="3"/>
      <c r="O12140"/>
      <c r="P12140"/>
      <c r="Q12140"/>
      <c r="U12140" s="969"/>
      <c r="V12140" s="38"/>
      <c r="W12140" s="38"/>
    </row>
    <row r="12141" spans="1:23" x14ac:dyDescent="0.35">
      <c r="A12141" s="960">
        <v>73721</v>
      </c>
      <c r="B12141" s="1056">
        <v>1.32</v>
      </c>
      <c r="C12141" s="205" t="s">
        <v>11532</v>
      </c>
      <c r="D12141" s="1"/>
      <c r="E12141" s="985" t="s">
        <v>10273</v>
      </c>
      <c r="F12141" s="3"/>
      <c r="O12141"/>
      <c r="P12141"/>
      <c r="Q12141"/>
      <c r="U12141" s="969"/>
      <c r="V12141" s="38"/>
      <c r="W12141" s="38"/>
    </row>
    <row r="12142" spans="1:23" x14ac:dyDescent="0.35">
      <c r="A12142" s="960">
        <v>73721</v>
      </c>
      <c r="B12142" s="1056">
        <v>1.32</v>
      </c>
      <c r="C12142" s="205" t="s">
        <v>11533</v>
      </c>
      <c r="D12142" s="1"/>
      <c r="E12142" s="985" t="s">
        <v>10273</v>
      </c>
      <c r="F12142" s="3"/>
      <c r="O12142"/>
      <c r="P12142"/>
      <c r="Q12142"/>
      <c r="U12142" s="969"/>
      <c r="V12142" s="38"/>
      <c r="W12142" s="38"/>
    </row>
    <row r="12143" spans="1:23" x14ac:dyDescent="0.35">
      <c r="A12143" s="960">
        <v>73721</v>
      </c>
      <c r="B12143" s="1056">
        <v>1.32</v>
      </c>
      <c r="C12143" s="205" t="s">
        <v>11534</v>
      </c>
      <c r="D12143" s="1"/>
      <c r="E12143" s="985" t="s">
        <v>10273</v>
      </c>
      <c r="F12143" s="3"/>
      <c r="O12143"/>
      <c r="P12143"/>
      <c r="Q12143"/>
      <c r="U12143" s="969"/>
      <c r="V12143" s="38"/>
      <c r="W12143" s="38"/>
    </row>
    <row r="12144" spans="1:23" x14ac:dyDescent="0.35">
      <c r="A12144" s="960">
        <v>73721</v>
      </c>
      <c r="B12144" s="1056">
        <v>1.32</v>
      </c>
      <c r="C12144" s="960" t="s">
        <v>11535</v>
      </c>
      <c r="D12144" s="1"/>
      <c r="E12144" s="985" t="s">
        <v>10273</v>
      </c>
      <c r="F12144" s="3"/>
      <c r="O12144"/>
      <c r="P12144"/>
      <c r="Q12144"/>
      <c r="U12144" s="969"/>
      <c r="V12144" s="38"/>
      <c r="W12144" s="38"/>
    </row>
    <row r="12145" spans="1:23" x14ac:dyDescent="0.35">
      <c r="A12145" s="960">
        <v>73721</v>
      </c>
      <c r="B12145" s="1056">
        <v>1.32</v>
      </c>
      <c r="C12145" s="205" t="s">
        <v>11536</v>
      </c>
      <c r="D12145" s="1"/>
      <c r="E12145" s="985" t="s">
        <v>10273</v>
      </c>
      <c r="F12145" s="3"/>
      <c r="O12145"/>
      <c r="P12145"/>
      <c r="Q12145"/>
      <c r="U12145" s="969"/>
      <c r="V12145" s="38"/>
      <c r="W12145" s="38"/>
    </row>
    <row r="12146" spans="1:23" x14ac:dyDescent="0.35">
      <c r="A12146" s="960">
        <v>73721</v>
      </c>
      <c r="B12146" s="1056">
        <v>1.32</v>
      </c>
      <c r="C12146" s="205" t="s">
        <v>11537</v>
      </c>
      <c r="D12146" s="1"/>
      <c r="E12146" s="985" t="s">
        <v>10273</v>
      </c>
      <c r="F12146" s="3"/>
      <c r="O12146"/>
      <c r="P12146"/>
      <c r="Q12146"/>
      <c r="U12146" s="969"/>
      <c r="V12146" s="38"/>
      <c r="W12146" s="38"/>
    </row>
    <row r="12147" spans="1:23" x14ac:dyDescent="0.35">
      <c r="A12147" s="960">
        <v>73721</v>
      </c>
      <c r="B12147" s="1056">
        <v>1.32</v>
      </c>
      <c r="C12147" s="960" t="s">
        <v>11538</v>
      </c>
      <c r="D12147" s="1"/>
      <c r="E12147" s="985" t="s">
        <v>10273</v>
      </c>
      <c r="F12147" s="3"/>
      <c r="O12147"/>
      <c r="P12147"/>
      <c r="Q12147"/>
      <c r="U12147" s="969"/>
      <c r="V12147" s="38"/>
      <c r="W12147" s="38"/>
    </row>
    <row r="12148" spans="1:23" x14ac:dyDescent="0.35">
      <c r="A12148" s="960">
        <v>73721</v>
      </c>
      <c r="B12148" s="1056">
        <v>1.32</v>
      </c>
      <c r="C12148" s="205" t="s">
        <v>11539</v>
      </c>
      <c r="D12148" s="1"/>
      <c r="E12148" s="985" t="s">
        <v>10273</v>
      </c>
      <c r="F12148" s="3"/>
      <c r="O12148"/>
      <c r="P12148"/>
      <c r="Q12148"/>
      <c r="U12148" s="969"/>
      <c r="V12148" s="38"/>
      <c r="W12148" s="38"/>
    </row>
    <row r="12149" spans="1:23" x14ac:dyDescent="0.35">
      <c r="A12149" s="960">
        <v>73721</v>
      </c>
      <c r="B12149" s="1056">
        <v>1.32</v>
      </c>
      <c r="C12149" s="205" t="s">
        <v>11540</v>
      </c>
      <c r="D12149" s="1"/>
      <c r="E12149" s="985" t="s">
        <v>10273</v>
      </c>
      <c r="F12149" s="3"/>
      <c r="O12149"/>
      <c r="P12149"/>
      <c r="Q12149"/>
      <c r="U12149" s="969"/>
      <c r="V12149" s="38"/>
      <c r="W12149" s="38"/>
    </row>
    <row r="12150" spans="1:23" x14ac:dyDescent="0.35">
      <c r="A12150" s="960">
        <v>73721</v>
      </c>
      <c r="B12150" s="1056">
        <v>1.32</v>
      </c>
      <c r="C12150" s="205" t="s">
        <v>11541</v>
      </c>
      <c r="D12150" s="1"/>
      <c r="E12150" s="985" t="s">
        <v>10273</v>
      </c>
      <c r="F12150" s="3"/>
      <c r="O12150"/>
      <c r="P12150"/>
      <c r="Q12150"/>
      <c r="U12150" s="969"/>
      <c r="V12150" s="38"/>
      <c r="W12150" s="38"/>
    </row>
    <row r="12151" spans="1:23" x14ac:dyDescent="0.35">
      <c r="A12151" s="960">
        <v>73721</v>
      </c>
      <c r="B12151" s="1056">
        <v>1.32</v>
      </c>
      <c r="C12151" s="205" t="s">
        <v>5370</v>
      </c>
      <c r="D12151" s="1"/>
      <c r="E12151" s="985" t="s">
        <v>10273</v>
      </c>
      <c r="F12151" s="3"/>
      <c r="O12151"/>
      <c r="P12151"/>
      <c r="Q12151"/>
      <c r="U12151" s="969"/>
      <c r="V12151" s="38"/>
      <c r="W12151" s="38"/>
    </row>
    <row r="12152" spans="1:23" x14ac:dyDescent="0.35">
      <c r="A12152" s="960">
        <v>73721</v>
      </c>
      <c r="B12152" s="1056">
        <v>1.32</v>
      </c>
      <c r="C12152" s="205" t="s">
        <v>11542</v>
      </c>
      <c r="D12152" s="1"/>
      <c r="E12152" s="985" t="s">
        <v>10273</v>
      </c>
      <c r="F12152" s="3"/>
      <c r="O12152"/>
      <c r="P12152"/>
      <c r="Q12152"/>
      <c r="U12152" s="969"/>
      <c r="V12152" s="38"/>
      <c r="W12152" s="38"/>
    </row>
    <row r="12153" spans="1:23" x14ac:dyDescent="0.35">
      <c r="A12153" s="960">
        <v>73721</v>
      </c>
      <c r="B12153" s="1056">
        <v>1.32</v>
      </c>
      <c r="C12153" s="960" t="s">
        <v>11543</v>
      </c>
      <c r="D12153" s="1"/>
      <c r="E12153" s="985" t="s">
        <v>10273</v>
      </c>
      <c r="F12153" s="3"/>
      <c r="O12153"/>
      <c r="P12153"/>
      <c r="Q12153"/>
      <c r="U12153" s="969"/>
      <c r="V12153" s="38"/>
      <c r="W12153" s="38"/>
    </row>
    <row r="12154" spans="1:23" x14ac:dyDescent="0.35">
      <c r="A12154" s="960">
        <v>73721</v>
      </c>
      <c r="B12154" s="1056">
        <v>1.32</v>
      </c>
      <c r="C12154" s="205" t="s">
        <v>11544</v>
      </c>
      <c r="D12154" s="1"/>
      <c r="E12154" s="985" t="s">
        <v>10273</v>
      </c>
      <c r="F12154" s="3"/>
      <c r="O12154"/>
      <c r="P12154"/>
      <c r="Q12154"/>
      <c r="U12154" s="969"/>
      <c r="V12154" s="38"/>
      <c r="W12154" s="38"/>
    </row>
    <row r="12155" spans="1:23" x14ac:dyDescent="0.35">
      <c r="A12155" s="960">
        <v>73721</v>
      </c>
      <c r="B12155" s="1056">
        <v>1.32</v>
      </c>
      <c r="C12155" s="205" t="s">
        <v>11545</v>
      </c>
      <c r="D12155" s="1"/>
      <c r="E12155" s="985" t="s">
        <v>10273</v>
      </c>
      <c r="F12155" s="3"/>
      <c r="O12155"/>
      <c r="P12155"/>
      <c r="Q12155"/>
      <c r="U12155" s="969"/>
      <c r="V12155" s="38"/>
      <c r="W12155" s="38"/>
    </row>
    <row r="12156" spans="1:23" x14ac:dyDescent="0.35">
      <c r="A12156" s="960">
        <v>73721</v>
      </c>
      <c r="B12156" s="1056">
        <v>1.32</v>
      </c>
      <c r="C12156" s="960" t="s">
        <v>11546</v>
      </c>
      <c r="D12156" s="1"/>
      <c r="E12156" s="985" t="s">
        <v>10273</v>
      </c>
      <c r="F12156" s="3"/>
      <c r="O12156"/>
      <c r="P12156"/>
      <c r="Q12156"/>
      <c r="U12156" s="969"/>
      <c r="V12156" s="38"/>
      <c r="W12156" s="38"/>
    </row>
    <row r="12157" spans="1:23" x14ac:dyDescent="0.35">
      <c r="A12157" s="960">
        <v>73721</v>
      </c>
      <c r="B12157" s="1056">
        <v>1.32</v>
      </c>
      <c r="C12157" s="205" t="s">
        <v>11547</v>
      </c>
      <c r="D12157" s="1"/>
      <c r="E12157" s="985" t="s">
        <v>10273</v>
      </c>
      <c r="F12157" s="3"/>
      <c r="O12157"/>
      <c r="P12157"/>
      <c r="Q12157"/>
      <c r="U12157" s="969"/>
      <c r="V12157" s="38"/>
      <c r="W12157" s="38"/>
    </row>
    <row r="12158" spans="1:23" x14ac:dyDescent="0.35">
      <c r="A12158" s="960">
        <v>73721</v>
      </c>
      <c r="B12158" s="1056">
        <v>1.32</v>
      </c>
      <c r="C12158" s="205" t="s">
        <v>11548</v>
      </c>
      <c r="D12158" s="1"/>
      <c r="E12158" s="985" t="s">
        <v>10273</v>
      </c>
      <c r="F12158" s="3"/>
      <c r="O12158"/>
      <c r="P12158"/>
      <c r="Q12158"/>
      <c r="U12158" s="969"/>
      <c r="V12158" s="38"/>
      <c r="W12158" s="38"/>
    </row>
    <row r="12159" spans="1:23" x14ac:dyDescent="0.35">
      <c r="A12159" s="960">
        <v>73721</v>
      </c>
      <c r="B12159" s="1056">
        <v>1.32</v>
      </c>
      <c r="C12159" s="960" t="s">
        <v>11549</v>
      </c>
      <c r="D12159" s="1"/>
      <c r="E12159" s="985" t="s">
        <v>10273</v>
      </c>
      <c r="O12159"/>
      <c r="P12159"/>
      <c r="Q12159"/>
      <c r="U12159" s="969"/>
      <c r="V12159" s="38"/>
      <c r="W12159" s="38"/>
    </row>
    <row r="12160" spans="1:23" x14ac:dyDescent="0.35">
      <c r="A12160" s="960">
        <v>73721</v>
      </c>
      <c r="B12160" s="1056">
        <v>1.32</v>
      </c>
      <c r="C12160" s="204" t="s">
        <v>11550</v>
      </c>
      <c r="D12160" s="1"/>
      <c r="E12160" s="985" t="s">
        <v>10273</v>
      </c>
      <c r="F12160" s="3"/>
      <c r="O12160"/>
      <c r="P12160"/>
      <c r="Q12160"/>
      <c r="U12160" s="969"/>
      <c r="V12160" s="38"/>
      <c r="W12160" s="38"/>
    </row>
    <row r="12161" spans="1:23" x14ac:dyDescent="0.35">
      <c r="A12161" s="960">
        <v>73721</v>
      </c>
      <c r="B12161" s="1056">
        <v>1.32</v>
      </c>
      <c r="C12161" s="205" t="s">
        <v>11551</v>
      </c>
      <c r="D12161" s="1"/>
      <c r="E12161" s="985" t="s">
        <v>10273</v>
      </c>
      <c r="F12161" s="3"/>
      <c r="O12161"/>
      <c r="P12161"/>
      <c r="Q12161"/>
      <c r="U12161" s="969"/>
      <c r="V12161" s="38"/>
      <c r="W12161" s="38"/>
    </row>
    <row r="12162" spans="1:23" x14ac:dyDescent="0.35">
      <c r="A12162" s="960">
        <v>73721</v>
      </c>
      <c r="B12162" s="1056">
        <v>1.32</v>
      </c>
      <c r="C12162" s="205" t="s">
        <v>11552</v>
      </c>
      <c r="D12162" s="1"/>
      <c r="E12162" s="985" t="s">
        <v>10273</v>
      </c>
      <c r="F12162" s="3"/>
      <c r="O12162"/>
      <c r="P12162"/>
      <c r="Q12162"/>
      <c r="U12162" s="969"/>
      <c r="V12162" s="38"/>
      <c r="W12162" s="38"/>
    </row>
    <row r="12163" spans="1:23" x14ac:dyDescent="0.35">
      <c r="A12163" s="960">
        <v>73721</v>
      </c>
      <c r="B12163" s="1056">
        <v>1.32</v>
      </c>
      <c r="C12163" s="205" t="s">
        <v>11553</v>
      </c>
      <c r="D12163" s="1"/>
      <c r="E12163" s="985" t="s">
        <v>10273</v>
      </c>
      <c r="F12163" s="3"/>
      <c r="O12163"/>
      <c r="P12163"/>
      <c r="Q12163"/>
      <c r="U12163" s="969"/>
      <c r="V12163" s="38"/>
      <c r="W12163" s="38"/>
    </row>
    <row r="12164" spans="1:23" x14ac:dyDescent="0.35">
      <c r="A12164" s="960">
        <v>73721</v>
      </c>
      <c r="B12164" s="1056">
        <v>1.32</v>
      </c>
      <c r="C12164" s="205" t="s">
        <v>11554</v>
      </c>
      <c r="D12164" s="1"/>
      <c r="E12164" s="985" t="s">
        <v>10273</v>
      </c>
      <c r="F12164" s="3"/>
      <c r="O12164"/>
      <c r="P12164"/>
      <c r="Q12164"/>
      <c r="U12164" s="969"/>
      <c r="V12164" s="38"/>
      <c r="W12164" s="38"/>
    </row>
    <row r="12165" spans="1:23" x14ac:dyDescent="0.35">
      <c r="A12165" s="960">
        <v>73721</v>
      </c>
      <c r="B12165" s="1056">
        <v>1.32</v>
      </c>
      <c r="C12165" s="205" t="s">
        <v>11555</v>
      </c>
      <c r="D12165" s="1"/>
      <c r="E12165" s="985" t="s">
        <v>10273</v>
      </c>
      <c r="F12165" s="3"/>
      <c r="O12165"/>
      <c r="P12165"/>
      <c r="Q12165"/>
      <c r="U12165" s="969"/>
      <c r="V12165" s="38"/>
      <c r="W12165" s="38"/>
    </row>
    <row r="12166" spans="1:23" x14ac:dyDescent="0.35">
      <c r="A12166" s="960">
        <v>73721</v>
      </c>
      <c r="B12166" s="1056">
        <v>1.32</v>
      </c>
      <c r="C12166" s="205" t="s">
        <v>11556</v>
      </c>
      <c r="D12166" s="1"/>
      <c r="E12166" s="985" t="s">
        <v>10273</v>
      </c>
      <c r="F12166" s="3"/>
      <c r="O12166"/>
      <c r="P12166"/>
      <c r="Q12166"/>
      <c r="U12166" s="969"/>
      <c r="V12166" s="38"/>
      <c r="W12166" s="38"/>
    </row>
    <row r="12167" spans="1:23" x14ac:dyDescent="0.35">
      <c r="A12167" s="960">
        <v>73721</v>
      </c>
      <c r="B12167" s="1056">
        <v>1.32</v>
      </c>
      <c r="C12167" s="205" t="s">
        <v>11557</v>
      </c>
      <c r="D12167" s="1"/>
      <c r="E12167" s="985" t="s">
        <v>10273</v>
      </c>
      <c r="F12167" s="3"/>
      <c r="O12167"/>
      <c r="P12167"/>
      <c r="Q12167"/>
      <c r="U12167" s="969"/>
      <c r="V12167" s="38"/>
      <c r="W12167" s="38"/>
    </row>
    <row r="12168" spans="1:23" x14ac:dyDescent="0.35">
      <c r="A12168" s="960">
        <v>73721</v>
      </c>
      <c r="B12168" s="1056">
        <v>1.32</v>
      </c>
      <c r="C12168" s="205" t="s">
        <v>11558</v>
      </c>
      <c r="D12168" s="1"/>
      <c r="E12168" s="985" t="s">
        <v>10273</v>
      </c>
      <c r="F12168" s="3"/>
      <c r="O12168"/>
      <c r="P12168"/>
      <c r="Q12168"/>
      <c r="U12168" s="969"/>
      <c r="V12168" s="38"/>
      <c r="W12168" s="38"/>
    </row>
    <row r="12169" spans="1:23" x14ac:dyDescent="0.35">
      <c r="A12169" s="960">
        <v>73721</v>
      </c>
      <c r="B12169" s="1056">
        <v>1.32</v>
      </c>
      <c r="C12169" s="205" t="s">
        <v>11558</v>
      </c>
      <c r="D12169" s="1"/>
      <c r="E12169" s="985" t="s">
        <v>10273</v>
      </c>
      <c r="F12169" s="3"/>
      <c r="O12169"/>
      <c r="P12169"/>
      <c r="Q12169"/>
      <c r="U12169" s="969"/>
      <c r="V12169" s="38"/>
      <c r="W12169" s="38"/>
    </row>
    <row r="12170" spans="1:23" x14ac:dyDescent="0.35">
      <c r="A12170" s="960">
        <v>73721</v>
      </c>
      <c r="B12170" s="1056">
        <v>1.32</v>
      </c>
      <c r="C12170" s="205" t="s">
        <v>11559</v>
      </c>
      <c r="D12170" s="1"/>
      <c r="E12170" s="985" t="s">
        <v>10273</v>
      </c>
      <c r="F12170" s="3"/>
      <c r="O12170"/>
      <c r="P12170"/>
      <c r="Q12170"/>
      <c r="U12170" s="969"/>
      <c r="V12170" s="38"/>
      <c r="W12170" s="38"/>
    </row>
    <row r="12171" spans="1:23" x14ac:dyDescent="0.35">
      <c r="A12171" s="960">
        <v>73721</v>
      </c>
      <c r="B12171" s="1056">
        <v>1.32</v>
      </c>
      <c r="C12171" s="205" t="s">
        <v>11560</v>
      </c>
      <c r="D12171" s="1"/>
      <c r="E12171" s="985" t="s">
        <v>10273</v>
      </c>
      <c r="F12171" s="3"/>
      <c r="O12171"/>
      <c r="P12171"/>
      <c r="Q12171"/>
      <c r="U12171" s="969"/>
      <c r="V12171" s="38"/>
      <c r="W12171" s="38"/>
    </row>
    <row r="12172" spans="1:23" x14ac:dyDescent="0.35">
      <c r="A12172" s="960">
        <v>73721</v>
      </c>
      <c r="B12172" s="1056">
        <v>1.32</v>
      </c>
      <c r="C12172" s="205" t="s">
        <v>11561</v>
      </c>
      <c r="D12172" s="1"/>
      <c r="E12172" s="985" t="s">
        <v>10273</v>
      </c>
      <c r="F12172" s="3"/>
      <c r="O12172"/>
      <c r="P12172"/>
      <c r="Q12172"/>
      <c r="U12172" s="969"/>
      <c r="V12172" s="38"/>
      <c r="W12172" s="38"/>
    </row>
    <row r="12173" spans="1:23" x14ac:dyDescent="0.35">
      <c r="A12173" s="960">
        <v>73721</v>
      </c>
      <c r="B12173" s="1056">
        <v>1.32</v>
      </c>
      <c r="C12173" s="205" t="s">
        <v>11562</v>
      </c>
      <c r="D12173" s="1"/>
      <c r="E12173" s="985" t="s">
        <v>10273</v>
      </c>
      <c r="F12173" s="3"/>
      <c r="O12173"/>
      <c r="P12173"/>
      <c r="Q12173"/>
      <c r="U12173" s="969"/>
      <c r="V12173" s="38"/>
      <c r="W12173" s="38"/>
    </row>
    <row r="12174" spans="1:23" x14ac:dyDescent="0.35">
      <c r="A12174" s="960">
        <v>73721</v>
      </c>
      <c r="B12174" s="1056">
        <v>1.32</v>
      </c>
      <c r="C12174" s="205" t="s">
        <v>11563</v>
      </c>
      <c r="D12174" s="1"/>
      <c r="E12174" s="985" t="s">
        <v>10273</v>
      </c>
      <c r="F12174" s="3"/>
      <c r="O12174"/>
      <c r="P12174"/>
      <c r="Q12174"/>
      <c r="U12174" s="969"/>
      <c r="V12174" s="38"/>
      <c r="W12174" s="38"/>
    </row>
    <row r="12175" spans="1:23" x14ac:dyDescent="0.35">
      <c r="A12175" s="960">
        <v>73721</v>
      </c>
      <c r="B12175" s="1056">
        <v>1.32</v>
      </c>
      <c r="C12175" s="205" t="s">
        <v>11564</v>
      </c>
      <c r="D12175" s="1126"/>
      <c r="E12175" s="985" t="s">
        <v>10273</v>
      </c>
      <c r="F12175" s="3"/>
      <c r="O12175"/>
      <c r="P12175"/>
      <c r="Q12175"/>
      <c r="U12175" s="969"/>
      <c r="V12175" s="38"/>
      <c r="W12175" s="38"/>
    </row>
    <row r="12176" spans="1:23" x14ac:dyDescent="0.35">
      <c r="A12176" s="960">
        <v>73721</v>
      </c>
      <c r="B12176" s="1056">
        <v>1.32</v>
      </c>
      <c r="C12176" s="205" t="s">
        <v>11564</v>
      </c>
      <c r="D12176" s="1126"/>
      <c r="E12176" s="985" t="s">
        <v>10273</v>
      </c>
      <c r="F12176" s="3"/>
      <c r="O12176"/>
      <c r="P12176"/>
      <c r="Q12176"/>
      <c r="U12176" s="969"/>
      <c r="V12176" s="38"/>
      <c r="W12176" s="38"/>
    </row>
    <row r="12177" spans="1:23" x14ac:dyDescent="0.35">
      <c r="A12177" s="960">
        <v>73721</v>
      </c>
      <c r="B12177" s="1056">
        <v>1.32</v>
      </c>
      <c r="C12177" s="205" t="s">
        <v>11565</v>
      </c>
      <c r="D12177" s="1"/>
      <c r="E12177" s="985" t="s">
        <v>10273</v>
      </c>
      <c r="F12177" s="3"/>
      <c r="O12177"/>
      <c r="P12177"/>
      <c r="Q12177"/>
      <c r="U12177" s="969"/>
      <c r="V12177" s="38"/>
      <c r="W12177" s="38"/>
    </row>
    <row r="12178" spans="1:23" x14ac:dyDescent="0.35">
      <c r="A12178" s="960">
        <v>73721</v>
      </c>
      <c r="B12178" s="1056">
        <v>1.32</v>
      </c>
      <c r="C12178" s="960" t="s">
        <v>11566</v>
      </c>
      <c r="D12178" s="1"/>
      <c r="E12178" s="985" t="s">
        <v>10273</v>
      </c>
      <c r="F12178" s="3"/>
      <c r="O12178"/>
      <c r="P12178"/>
      <c r="Q12178"/>
      <c r="U12178" s="969"/>
      <c r="V12178" s="38"/>
      <c r="W12178" s="38"/>
    </row>
    <row r="12179" spans="1:23" x14ac:dyDescent="0.35">
      <c r="A12179" s="960">
        <v>73721</v>
      </c>
      <c r="B12179" s="1056">
        <v>1.32</v>
      </c>
      <c r="C12179" s="205" t="s">
        <v>11567</v>
      </c>
      <c r="D12179" s="1113"/>
      <c r="E12179" s="985" t="s">
        <v>10273</v>
      </c>
      <c r="F12179" s="3"/>
      <c r="O12179"/>
      <c r="P12179"/>
      <c r="Q12179"/>
      <c r="U12179" s="969"/>
      <c r="V12179" s="38"/>
      <c r="W12179" s="38"/>
    </row>
    <row r="12180" spans="1:23" x14ac:dyDescent="0.35">
      <c r="A12180" s="960">
        <v>73721</v>
      </c>
      <c r="B12180" s="1056">
        <v>1.32</v>
      </c>
      <c r="C12180" s="205" t="s">
        <v>11568</v>
      </c>
      <c r="D12180" s="1113"/>
      <c r="E12180" s="985" t="s">
        <v>10273</v>
      </c>
      <c r="F12180" s="3"/>
      <c r="O12180"/>
      <c r="P12180"/>
      <c r="Q12180"/>
      <c r="U12180" s="969"/>
      <c r="V12180" s="38"/>
      <c r="W12180" s="38"/>
    </row>
    <row r="12181" spans="1:23" x14ac:dyDescent="0.35">
      <c r="A12181" s="960">
        <v>73721</v>
      </c>
      <c r="B12181" s="1056">
        <v>1.32</v>
      </c>
      <c r="C12181" s="205" t="s">
        <v>11569</v>
      </c>
      <c r="D12181" s="1"/>
      <c r="E12181" s="985" t="s">
        <v>10273</v>
      </c>
      <c r="F12181" s="3"/>
      <c r="O12181"/>
      <c r="P12181"/>
      <c r="Q12181"/>
      <c r="U12181" s="969"/>
      <c r="V12181" s="38"/>
      <c r="W12181" s="38"/>
    </row>
    <row r="12182" spans="1:23" x14ac:dyDescent="0.35">
      <c r="A12182" s="960">
        <v>73721</v>
      </c>
      <c r="B12182" s="1056">
        <v>1.32</v>
      </c>
      <c r="C12182" s="205" t="s">
        <v>11570</v>
      </c>
      <c r="D12182" s="1"/>
      <c r="E12182" s="985" t="s">
        <v>10273</v>
      </c>
      <c r="F12182" s="3"/>
      <c r="O12182"/>
      <c r="P12182"/>
      <c r="Q12182"/>
      <c r="U12182" s="969"/>
      <c r="V12182" s="38"/>
      <c r="W12182" s="38"/>
    </row>
    <row r="12183" spans="1:23" x14ac:dyDescent="0.35">
      <c r="A12183" s="960">
        <v>73721</v>
      </c>
      <c r="B12183" s="1056">
        <v>1.32</v>
      </c>
      <c r="C12183" s="205" t="s">
        <v>11571</v>
      </c>
      <c r="D12183" s="1"/>
      <c r="E12183" s="985" t="s">
        <v>10273</v>
      </c>
      <c r="F12183" s="3"/>
      <c r="O12183"/>
      <c r="P12183"/>
      <c r="Q12183"/>
      <c r="U12183" s="969"/>
      <c r="V12183" s="38"/>
      <c r="W12183" s="38"/>
    </row>
    <row r="12184" spans="1:23" x14ac:dyDescent="0.35">
      <c r="A12184" s="960">
        <v>73721</v>
      </c>
      <c r="B12184" s="1056">
        <v>1.32</v>
      </c>
      <c r="C12184" s="205" t="s">
        <v>7794</v>
      </c>
      <c r="D12184" s="1"/>
      <c r="E12184" s="985" t="s">
        <v>10273</v>
      </c>
      <c r="F12184" s="3"/>
      <c r="O12184"/>
      <c r="P12184"/>
      <c r="Q12184"/>
      <c r="U12184" s="969"/>
      <c r="V12184" s="38"/>
      <c r="W12184" s="38"/>
    </row>
    <row r="12185" spans="1:23" x14ac:dyDescent="0.35">
      <c r="A12185" s="960">
        <v>73721</v>
      </c>
      <c r="B12185" s="1056">
        <v>1.32</v>
      </c>
      <c r="C12185" s="960" t="s">
        <v>11572</v>
      </c>
      <c r="D12185" s="1"/>
      <c r="E12185" s="985" t="s">
        <v>10273</v>
      </c>
      <c r="F12185" s="3"/>
      <c r="O12185"/>
      <c r="P12185"/>
      <c r="Q12185"/>
      <c r="U12185" s="969"/>
      <c r="V12185" s="38"/>
      <c r="W12185" s="38"/>
    </row>
    <row r="12186" spans="1:23" x14ac:dyDescent="0.35">
      <c r="A12186" s="960">
        <v>73721</v>
      </c>
      <c r="B12186" s="1056">
        <v>1.32</v>
      </c>
      <c r="C12186" s="205" t="s">
        <v>11573</v>
      </c>
      <c r="D12186" s="1"/>
      <c r="E12186" s="985" t="s">
        <v>10273</v>
      </c>
      <c r="F12186" s="3"/>
      <c r="O12186"/>
      <c r="P12186"/>
      <c r="Q12186"/>
      <c r="U12186" s="969"/>
      <c r="V12186" s="38"/>
      <c r="W12186" s="38"/>
    </row>
    <row r="12187" spans="1:23" x14ac:dyDescent="0.35">
      <c r="A12187" s="960">
        <v>73721</v>
      </c>
      <c r="B12187" s="1056">
        <v>1.32</v>
      </c>
      <c r="C12187" s="205" t="s">
        <v>7795</v>
      </c>
      <c r="D12187" s="1"/>
      <c r="E12187" s="985" t="s">
        <v>10273</v>
      </c>
      <c r="F12187" s="3"/>
      <c r="O12187"/>
      <c r="P12187"/>
      <c r="Q12187"/>
      <c r="U12187" s="969"/>
      <c r="V12187" s="38"/>
      <c r="W12187" s="38"/>
    </row>
    <row r="12188" spans="1:23" x14ac:dyDescent="0.35">
      <c r="A12188" s="960">
        <v>73721</v>
      </c>
      <c r="B12188" s="1056">
        <v>1.32</v>
      </c>
      <c r="C12188" s="205" t="s">
        <v>11574</v>
      </c>
      <c r="D12188" s="1"/>
      <c r="E12188" s="985" t="s">
        <v>10273</v>
      </c>
      <c r="F12188" s="3"/>
      <c r="O12188"/>
      <c r="P12188"/>
      <c r="Q12188"/>
      <c r="U12188" s="969"/>
      <c r="V12188" s="38"/>
      <c r="W12188" s="38"/>
    </row>
    <row r="12189" spans="1:23" x14ac:dyDescent="0.35">
      <c r="A12189" s="960">
        <v>73721</v>
      </c>
      <c r="B12189" s="1056">
        <v>1.32</v>
      </c>
      <c r="C12189" s="205" t="s">
        <v>11574</v>
      </c>
      <c r="D12189" s="1"/>
      <c r="E12189" s="985" t="s">
        <v>10273</v>
      </c>
      <c r="F12189" s="3"/>
      <c r="O12189"/>
      <c r="P12189"/>
      <c r="Q12189"/>
      <c r="U12189" s="969"/>
      <c r="V12189" s="38"/>
      <c r="W12189" s="38"/>
    </row>
    <row r="12190" spans="1:23" x14ac:dyDescent="0.35">
      <c r="A12190" s="960">
        <v>73721</v>
      </c>
      <c r="B12190" s="1056">
        <v>1.32</v>
      </c>
      <c r="C12190" s="205" t="s">
        <v>11575</v>
      </c>
      <c r="D12190" s="1"/>
      <c r="E12190" s="985" t="s">
        <v>10273</v>
      </c>
      <c r="F12190" s="3"/>
      <c r="O12190"/>
      <c r="P12190"/>
      <c r="Q12190"/>
      <c r="U12190" s="969"/>
      <c r="V12190" s="38"/>
      <c r="W12190" s="38"/>
    </row>
    <row r="12191" spans="1:23" x14ac:dyDescent="0.35">
      <c r="A12191" s="960">
        <v>73721</v>
      </c>
      <c r="B12191" s="1056">
        <v>1.32</v>
      </c>
      <c r="C12191" s="205" t="s">
        <v>11576</v>
      </c>
      <c r="D12191" s="1126"/>
      <c r="E12191" s="985" t="s">
        <v>10273</v>
      </c>
      <c r="F12191" s="3"/>
      <c r="O12191"/>
      <c r="P12191"/>
      <c r="Q12191"/>
      <c r="U12191" s="969"/>
      <c r="V12191" s="38"/>
      <c r="W12191" s="38"/>
    </row>
    <row r="12192" spans="1:23" x14ac:dyDescent="0.35">
      <c r="A12192" s="960">
        <v>73721</v>
      </c>
      <c r="B12192" s="1056">
        <v>1.32</v>
      </c>
      <c r="C12192" s="960" t="s">
        <v>7796</v>
      </c>
      <c r="D12192" s="1"/>
      <c r="E12192" s="985" t="s">
        <v>10273</v>
      </c>
      <c r="F12192" s="3"/>
      <c r="O12192"/>
      <c r="P12192"/>
      <c r="Q12192"/>
      <c r="U12192" s="969"/>
      <c r="V12192" s="38"/>
      <c r="W12192" s="38"/>
    </row>
    <row r="12193" spans="1:23" x14ac:dyDescent="0.35">
      <c r="A12193" s="960">
        <v>73721</v>
      </c>
      <c r="B12193" s="1056">
        <v>1.32</v>
      </c>
      <c r="C12193" s="205" t="s">
        <v>7796</v>
      </c>
      <c r="D12193" s="38"/>
      <c r="E12193" s="985" t="s">
        <v>10273</v>
      </c>
      <c r="F12193" s="3"/>
      <c r="O12193"/>
      <c r="P12193"/>
      <c r="Q12193"/>
      <c r="U12193" s="969"/>
      <c r="V12193" s="38"/>
      <c r="W12193" s="38"/>
    </row>
    <row r="12194" spans="1:23" x14ac:dyDescent="0.35">
      <c r="A12194" s="960">
        <v>73721</v>
      </c>
      <c r="B12194" s="1056">
        <v>1.32</v>
      </c>
      <c r="C12194" s="205" t="s">
        <v>11577</v>
      </c>
      <c r="D12194" s="1126"/>
      <c r="E12194" s="985" t="s">
        <v>10273</v>
      </c>
      <c r="F12194" s="3"/>
      <c r="O12194"/>
      <c r="P12194"/>
      <c r="Q12194"/>
      <c r="U12194" s="969"/>
      <c r="V12194" s="38"/>
      <c r="W12194" s="38"/>
    </row>
    <row r="12195" spans="1:23" x14ac:dyDescent="0.35">
      <c r="A12195" s="960">
        <v>73721</v>
      </c>
      <c r="B12195" s="1056">
        <v>1.32</v>
      </c>
      <c r="C12195" s="205" t="s">
        <v>11578</v>
      </c>
      <c r="D12195" s="1126"/>
      <c r="E12195" s="985" t="s">
        <v>10273</v>
      </c>
      <c r="F12195" s="3"/>
      <c r="O12195"/>
      <c r="P12195"/>
      <c r="Q12195"/>
      <c r="U12195" s="969"/>
      <c r="V12195" s="38"/>
      <c r="W12195" s="38"/>
    </row>
    <row r="12196" spans="1:23" x14ac:dyDescent="0.35">
      <c r="A12196" s="960">
        <v>73721</v>
      </c>
      <c r="B12196" s="1056">
        <v>1.32</v>
      </c>
      <c r="C12196" s="205" t="s">
        <v>11578</v>
      </c>
      <c r="D12196" s="1"/>
      <c r="E12196" s="985" t="s">
        <v>10273</v>
      </c>
      <c r="F12196" s="3"/>
      <c r="O12196"/>
      <c r="P12196"/>
      <c r="Q12196"/>
      <c r="U12196" s="969"/>
      <c r="V12196" s="38"/>
      <c r="W12196" s="38"/>
    </row>
    <row r="12197" spans="1:23" x14ac:dyDescent="0.35">
      <c r="A12197" s="960">
        <v>73721</v>
      </c>
      <c r="B12197" s="1056">
        <v>1.32</v>
      </c>
      <c r="C12197" s="205" t="s">
        <v>11579</v>
      </c>
      <c r="D12197" s="1"/>
      <c r="E12197" s="985" t="s">
        <v>10273</v>
      </c>
      <c r="F12197" s="3"/>
      <c r="O12197"/>
      <c r="P12197"/>
      <c r="Q12197"/>
      <c r="U12197" s="969"/>
      <c r="V12197" s="38"/>
      <c r="W12197" s="38"/>
    </row>
    <row r="12198" spans="1:23" x14ac:dyDescent="0.35">
      <c r="A12198" s="960">
        <v>73721</v>
      </c>
      <c r="B12198" s="1056">
        <v>1.32</v>
      </c>
      <c r="C12198" s="205" t="s">
        <v>11580</v>
      </c>
      <c r="D12198" s="1"/>
      <c r="E12198" s="985" t="s">
        <v>10273</v>
      </c>
      <c r="F12198" s="3"/>
      <c r="O12198"/>
      <c r="P12198"/>
      <c r="Q12198"/>
      <c r="U12198" s="969"/>
      <c r="V12198" s="38"/>
      <c r="W12198" s="38"/>
    </row>
    <row r="12199" spans="1:23" x14ac:dyDescent="0.35">
      <c r="A12199" s="960">
        <v>73721</v>
      </c>
      <c r="B12199" s="1056">
        <v>1.32</v>
      </c>
      <c r="C12199" s="205" t="s">
        <v>11581</v>
      </c>
      <c r="D12199" s="38"/>
      <c r="E12199" s="985" t="s">
        <v>10273</v>
      </c>
      <c r="F12199" s="3"/>
      <c r="O12199"/>
      <c r="P12199"/>
      <c r="Q12199"/>
      <c r="U12199" s="969"/>
      <c r="V12199" s="38"/>
      <c r="W12199" s="38"/>
    </row>
    <row r="12200" spans="1:23" x14ac:dyDescent="0.35">
      <c r="A12200" s="960">
        <v>73721</v>
      </c>
      <c r="B12200" s="1056">
        <v>1.32</v>
      </c>
      <c r="C12200" s="205" t="s">
        <v>4083</v>
      </c>
      <c r="D12200" s="1227"/>
      <c r="E12200" s="985" t="s">
        <v>10273</v>
      </c>
      <c r="F12200" s="3"/>
      <c r="O12200"/>
      <c r="P12200"/>
      <c r="Q12200"/>
      <c r="U12200" s="969"/>
      <c r="V12200" s="38"/>
      <c r="W12200" s="38"/>
    </row>
    <row r="12201" spans="1:23" x14ac:dyDescent="0.35">
      <c r="A12201" s="960">
        <v>73721</v>
      </c>
      <c r="B12201" s="1056">
        <v>1.32</v>
      </c>
      <c r="C12201" s="205" t="s">
        <v>11582</v>
      </c>
      <c r="D12201" s="1"/>
      <c r="E12201" s="985" t="s">
        <v>10273</v>
      </c>
      <c r="F12201" s="3"/>
      <c r="O12201"/>
      <c r="P12201"/>
      <c r="Q12201"/>
      <c r="U12201" s="969"/>
      <c r="V12201" s="38"/>
      <c r="W12201" s="38"/>
    </row>
    <row r="12202" spans="1:23" x14ac:dyDescent="0.35">
      <c r="A12202" s="960">
        <v>73721</v>
      </c>
      <c r="B12202" s="1056">
        <v>1.32</v>
      </c>
      <c r="C12202" s="205" t="s">
        <v>11583</v>
      </c>
      <c r="E12202" s="985" t="s">
        <v>10273</v>
      </c>
      <c r="F12202" s="3"/>
      <c r="O12202"/>
      <c r="P12202"/>
      <c r="Q12202"/>
      <c r="U12202" s="969"/>
      <c r="V12202" s="38"/>
      <c r="W12202" s="38"/>
    </row>
    <row r="12203" spans="1:23" x14ac:dyDescent="0.35">
      <c r="A12203" s="960">
        <v>73721</v>
      </c>
      <c r="B12203" s="1056">
        <v>1.32</v>
      </c>
      <c r="C12203" s="205" t="s">
        <v>11584</v>
      </c>
      <c r="E12203" s="985" t="s">
        <v>10273</v>
      </c>
      <c r="F12203" s="3"/>
      <c r="O12203"/>
      <c r="P12203"/>
      <c r="Q12203"/>
      <c r="U12203" s="969"/>
      <c r="V12203" s="38"/>
      <c r="W12203" s="38"/>
    </row>
    <row r="12204" spans="1:23" x14ac:dyDescent="0.35">
      <c r="A12204" s="960">
        <v>73721</v>
      </c>
      <c r="B12204" s="1056">
        <v>1.32</v>
      </c>
      <c r="C12204" s="205" t="s">
        <v>11585</v>
      </c>
      <c r="E12204" s="985" t="s">
        <v>10273</v>
      </c>
      <c r="F12204" s="3"/>
      <c r="O12204"/>
      <c r="P12204"/>
      <c r="Q12204"/>
      <c r="U12204" s="969"/>
      <c r="V12204" s="38"/>
      <c r="W12204" s="38"/>
    </row>
    <row r="12205" spans="1:23" x14ac:dyDescent="0.35">
      <c r="A12205" s="960">
        <v>73721</v>
      </c>
      <c r="B12205" s="1056">
        <v>1.32</v>
      </c>
      <c r="C12205" s="205" t="s">
        <v>11586</v>
      </c>
      <c r="E12205" s="985" t="s">
        <v>10273</v>
      </c>
      <c r="F12205" s="3"/>
      <c r="O12205"/>
      <c r="P12205"/>
      <c r="Q12205"/>
      <c r="U12205" s="969"/>
      <c r="V12205" s="38"/>
      <c r="W12205" s="38"/>
    </row>
    <row r="12206" spans="1:23" x14ac:dyDescent="0.35">
      <c r="A12206" s="960">
        <v>73721</v>
      </c>
      <c r="B12206" s="1056">
        <v>1.32</v>
      </c>
      <c r="C12206" s="205" t="s">
        <v>11587</v>
      </c>
      <c r="E12206" s="985" t="s">
        <v>10273</v>
      </c>
      <c r="F12206" s="3"/>
      <c r="O12206"/>
      <c r="P12206"/>
      <c r="Q12206"/>
      <c r="U12206" s="969"/>
      <c r="V12206" s="38"/>
      <c r="W12206" s="38"/>
    </row>
    <row r="12207" spans="1:23" x14ac:dyDescent="0.35">
      <c r="A12207" s="960">
        <v>73721</v>
      </c>
      <c r="B12207" s="1056">
        <v>1.32</v>
      </c>
      <c r="C12207" s="205" t="s">
        <v>11588</v>
      </c>
      <c r="E12207" s="985" t="s">
        <v>10273</v>
      </c>
      <c r="F12207" s="3"/>
      <c r="O12207"/>
      <c r="P12207"/>
      <c r="Q12207"/>
      <c r="U12207" s="969"/>
      <c r="V12207" s="38"/>
      <c r="W12207" s="38"/>
    </row>
    <row r="12208" spans="1:23" x14ac:dyDescent="0.35">
      <c r="A12208" s="960">
        <v>73721</v>
      </c>
      <c r="B12208" s="1056">
        <v>1.32</v>
      </c>
      <c r="C12208" s="205" t="s">
        <v>11589</v>
      </c>
      <c r="E12208" s="985" t="s">
        <v>10273</v>
      </c>
      <c r="F12208" s="3"/>
      <c r="O12208"/>
      <c r="P12208"/>
      <c r="Q12208"/>
      <c r="U12208" s="969"/>
      <c r="V12208" s="38"/>
      <c r="W12208" s="38"/>
    </row>
    <row r="12209" spans="1:23" x14ac:dyDescent="0.35">
      <c r="A12209" s="960">
        <v>73721</v>
      </c>
      <c r="B12209" s="1056">
        <v>1.32</v>
      </c>
      <c r="C12209" s="205" t="s">
        <v>11590</v>
      </c>
      <c r="E12209" s="985" t="s">
        <v>10273</v>
      </c>
      <c r="F12209" s="3"/>
      <c r="O12209"/>
      <c r="P12209"/>
      <c r="Q12209"/>
      <c r="U12209" s="969"/>
      <c r="V12209" s="38"/>
      <c r="W12209" s="38"/>
    </row>
    <row r="12210" spans="1:23" x14ac:dyDescent="0.35">
      <c r="A12210" s="960">
        <v>73721</v>
      </c>
      <c r="B12210" s="1056">
        <v>1.32</v>
      </c>
      <c r="C12210" s="205" t="s">
        <v>11591</v>
      </c>
      <c r="D12210" s="1126"/>
      <c r="E12210" s="985" t="s">
        <v>10273</v>
      </c>
      <c r="F12210" s="3"/>
      <c r="O12210"/>
      <c r="P12210"/>
      <c r="Q12210"/>
      <c r="U12210" s="969"/>
      <c r="V12210" s="38"/>
      <c r="W12210" s="38"/>
    </row>
    <row r="12211" spans="1:23" x14ac:dyDescent="0.35">
      <c r="A12211" s="960">
        <v>73721</v>
      </c>
      <c r="B12211" s="1056">
        <v>1.32</v>
      </c>
      <c r="C12211" s="205" t="s">
        <v>11592</v>
      </c>
      <c r="E12211" s="985" t="s">
        <v>10273</v>
      </c>
      <c r="F12211" s="3"/>
      <c r="O12211"/>
      <c r="P12211"/>
      <c r="Q12211"/>
      <c r="U12211" s="969"/>
      <c r="V12211" s="38"/>
      <c r="W12211" s="38"/>
    </row>
    <row r="12212" spans="1:23" x14ac:dyDescent="0.35">
      <c r="A12212" s="960">
        <v>73721</v>
      </c>
      <c r="B12212" s="1056">
        <v>1.32</v>
      </c>
      <c r="C12212" s="205" t="s">
        <v>11593</v>
      </c>
      <c r="E12212" s="985" t="s">
        <v>10273</v>
      </c>
      <c r="F12212" s="3"/>
      <c r="O12212"/>
      <c r="P12212"/>
      <c r="Q12212"/>
      <c r="U12212" s="969"/>
      <c r="V12212" s="38"/>
      <c r="W12212" s="38"/>
    </row>
    <row r="12213" spans="1:23" x14ac:dyDescent="0.35">
      <c r="A12213" s="960">
        <v>73721</v>
      </c>
      <c r="B12213" s="1056">
        <v>1.32</v>
      </c>
      <c r="C12213" s="205" t="s">
        <v>11594</v>
      </c>
      <c r="E12213" s="985" t="s">
        <v>10273</v>
      </c>
      <c r="F12213" s="3"/>
      <c r="O12213"/>
      <c r="P12213"/>
      <c r="Q12213"/>
      <c r="U12213" s="969"/>
      <c r="V12213" s="38"/>
      <c r="W12213" s="38"/>
    </row>
    <row r="12214" spans="1:23" x14ac:dyDescent="0.35">
      <c r="A12214" s="960">
        <v>73721</v>
      </c>
      <c r="B12214" s="1056">
        <v>1.32</v>
      </c>
      <c r="C12214" s="205" t="s">
        <v>11595</v>
      </c>
      <c r="D12214" s="1"/>
      <c r="E12214" s="985" t="s">
        <v>10273</v>
      </c>
      <c r="F12214" s="3"/>
      <c r="O12214"/>
      <c r="P12214"/>
      <c r="Q12214"/>
      <c r="U12214" s="969"/>
      <c r="V12214" s="38"/>
      <c r="W12214" s="38"/>
    </row>
    <row r="12215" spans="1:23" x14ac:dyDescent="0.35">
      <c r="A12215" s="960">
        <v>73721</v>
      </c>
      <c r="B12215" s="1056">
        <v>1.32</v>
      </c>
      <c r="C12215" s="205" t="s">
        <v>11596</v>
      </c>
      <c r="E12215" s="985" t="s">
        <v>10273</v>
      </c>
      <c r="F12215" s="3"/>
      <c r="O12215"/>
      <c r="P12215"/>
      <c r="Q12215"/>
      <c r="U12215" s="969"/>
      <c r="V12215" s="38"/>
      <c r="W12215" s="38"/>
    </row>
    <row r="12216" spans="1:23" x14ac:dyDescent="0.35">
      <c r="A12216" s="960">
        <v>73721</v>
      </c>
      <c r="B12216" s="1056">
        <v>1.32</v>
      </c>
      <c r="C12216" s="205" t="s">
        <v>11597</v>
      </c>
      <c r="E12216" s="985" t="s">
        <v>10273</v>
      </c>
      <c r="F12216" s="3"/>
      <c r="O12216"/>
      <c r="P12216"/>
      <c r="Q12216"/>
      <c r="U12216" s="969"/>
      <c r="V12216" s="38"/>
      <c r="W12216" s="38"/>
    </row>
    <row r="12217" spans="1:23" x14ac:dyDescent="0.35">
      <c r="A12217" s="960">
        <v>73721</v>
      </c>
      <c r="B12217" s="1056">
        <v>1.32</v>
      </c>
      <c r="C12217" s="205" t="s">
        <v>11598</v>
      </c>
      <c r="E12217" s="985" t="s">
        <v>10273</v>
      </c>
      <c r="F12217" s="3"/>
      <c r="O12217"/>
      <c r="P12217"/>
      <c r="Q12217"/>
      <c r="U12217" s="969"/>
      <c r="V12217" s="38"/>
      <c r="W12217" s="38"/>
    </row>
    <row r="12218" spans="1:23" x14ac:dyDescent="0.35">
      <c r="A12218" s="960">
        <v>73721</v>
      </c>
      <c r="B12218" s="1056">
        <v>1.32</v>
      </c>
      <c r="C12218" s="205" t="s">
        <v>11599</v>
      </c>
      <c r="E12218" s="985" t="s">
        <v>10273</v>
      </c>
      <c r="F12218" s="3"/>
      <c r="O12218"/>
      <c r="P12218"/>
      <c r="Q12218"/>
      <c r="U12218" s="969"/>
      <c r="V12218" s="38"/>
      <c r="W12218" s="38"/>
    </row>
    <row r="12219" spans="1:23" x14ac:dyDescent="0.35">
      <c r="A12219" s="960">
        <v>73721</v>
      </c>
      <c r="B12219" s="1056">
        <v>1.32</v>
      </c>
      <c r="C12219" s="205" t="s">
        <v>11600</v>
      </c>
      <c r="E12219" s="985" t="s">
        <v>10273</v>
      </c>
      <c r="F12219" s="3"/>
      <c r="O12219"/>
      <c r="P12219"/>
      <c r="Q12219"/>
      <c r="U12219" s="969"/>
      <c r="V12219" s="38"/>
      <c r="W12219" s="38"/>
    </row>
    <row r="12220" spans="1:23" x14ac:dyDescent="0.35">
      <c r="A12220" s="960">
        <v>73721</v>
      </c>
      <c r="B12220" s="1056">
        <v>1.32</v>
      </c>
      <c r="C12220" s="205" t="s">
        <v>11601</v>
      </c>
      <c r="E12220" s="985" t="s">
        <v>10273</v>
      </c>
      <c r="F12220" s="3"/>
      <c r="O12220"/>
      <c r="P12220"/>
      <c r="Q12220"/>
      <c r="U12220" s="969"/>
      <c r="V12220" s="38"/>
      <c r="W12220" s="38"/>
    </row>
    <row r="12221" spans="1:23" x14ac:dyDescent="0.35">
      <c r="A12221" s="960">
        <v>73721</v>
      </c>
      <c r="B12221" s="1056">
        <v>1.32</v>
      </c>
      <c r="C12221" s="205" t="s">
        <v>11602</v>
      </c>
      <c r="E12221" s="985" t="s">
        <v>10273</v>
      </c>
      <c r="F12221" s="3"/>
      <c r="O12221"/>
      <c r="P12221"/>
      <c r="Q12221"/>
      <c r="U12221" s="969"/>
      <c r="V12221" s="38"/>
      <c r="W12221" s="38"/>
    </row>
    <row r="12222" spans="1:23" x14ac:dyDescent="0.35">
      <c r="A12222" s="960">
        <v>73721</v>
      </c>
      <c r="B12222" s="1056">
        <v>1.32</v>
      </c>
      <c r="C12222" s="205" t="s">
        <v>11603</v>
      </c>
      <c r="E12222" s="985" t="s">
        <v>10273</v>
      </c>
      <c r="F12222" s="3"/>
      <c r="O12222"/>
      <c r="P12222"/>
      <c r="Q12222"/>
      <c r="U12222" s="969"/>
      <c r="V12222" s="38"/>
      <c r="W12222" s="38"/>
    </row>
    <row r="12223" spans="1:23" x14ac:dyDescent="0.35">
      <c r="A12223" s="960">
        <v>73721</v>
      </c>
      <c r="B12223" s="1056">
        <v>1.32</v>
      </c>
      <c r="C12223" s="205" t="s">
        <v>11604</v>
      </c>
      <c r="E12223" s="985" t="s">
        <v>10273</v>
      </c>
      <c r="F12223" s="3"/>
      <c r="O12223"/>
      <c r="P12223"/>
      <c r="Q12223"/>
      <c r="U12223" s="969"/>
      <c r="V12223" s="38"/>
      <c r="W12223" s="38"/>
    </row>
    <row r="12224" spans="1:23" x14ac:dyDescent="0.35">
      <c r="A12224" s="960">
        <v>73721</v>
      </c>
      <c r="B12224" s="1056">
        <v>1.32</v>
      </c>
      <c r="C12224" s="205" t="s">
        <v>11605</v>
      </c>
      <c r="E12224" s="985" t="s">
        <v>10273</v>
      </c>
      <c r="F12224" s="3"/>
      <c r="O12224"/>
      <c r="P12224"/>
      <c r="Q12224"/>
      <c r="U12224" s="969"/>
      <c r="V12224" s="38"/>
      <c r="W12224" s="38"/>
    </row>
    <row r="12225" spans="1:23" x14ac:dyDescent="0.35">
      <c r="A12225" s="960">
        <v>73721</v>
      </c>
      <c r="B12225" s="1056">
        <v>1.32</v>
      </c>
      <c r="C12225" s="205" t="s">
        <v>11606</v>
      </c>
      <c r="E12225" s="985" t="s">
        <v>10273</v>
      </c>
      <c r="F12225" s="3"/>
      <c r="O12225"/>
      <c r="P12225"/>
      <c r="Q12225"/>
      <c r="U12225" s="969"/>
      <c r="V12225" s="38"/>
      <c r="W12225" s="38"/>
    </row>
    <row r="12226" spans="1:23" x14ac:dyDescent="0.35">
      <c r="A12226" s="960">
        <v>73721</v>
      </c>
      <c r="B12226" s="1056">
        <v>1.32</v>
      </c>
      <c r="C12226" s="205" t="s">
        <v>11607</v>
      </c>
      <c r="E12226" s="985" t="s">
        <v>10273</v>
      </c>
      <c r="F12226" s="3"/>
      <c r="O12226"/>
      <c r="P12226"/>
      <c r="Q12226"/>
      <c r="U12226" s="969"/>
      <c r="V12226" s="38"/>
      <c r="W12226" s="38"/>
    </row>
    <row r="12227" spans="1:23" x14ac:dyDescent="0.35">
      <c r="A12227" s="960">
        <v>73721</v>
      </c>
      <c r="B12227" s="1056">
        <v>1.32</v>
      </c>
      <c r="C12227" s="205" t="s">
        <v>11608</v>
      </c>
      <c r="D12227" s="1126"/>
      <c r="E12227" s="985" t="s">
        <v>10273</v>
      </c>
      <c r="F12227" s="3"/>
      <c r="O12227"/>
      <c r="P12227"/>
      <c r="Q12227"/>
      <c r="U12227" s="969"/>
      <c r="V12227" s="38"/>
      <c r="W12227" s="38"/>
    </row>
    <row r="12228" spans="1:23" x14ac:dyDescent="0.35">
      <c r="A12228" s="960">
        <v>73721</v>
      </c>
      <c r="B12228" s="1056">
        <v>1.32</v>
      </c>
      <c r="C12228" s="205" t="s">
        <v>11609</v>
      </c>
      <c r="E12228" s="985" t="s">
        <v>10273</v>
      </c>
      <c r="O12228"/>
      <c r="P12228"/>
      <c r="Q12228"/>
      <c r="U12228" s="969"/>
      <c r="V12228" s="38"/>
      <c r="W12228" s="38"/>
    </row>
    <row r="12229" spans="1:23" x14ac:dyDescent="0.35">
      <c r="A12229" s="960">
        <v>73721</v>
      </c>
      <c r="B12229" s="1056">
        <v>1.32</v>
      </c>
      <c r="C12229" s="205" t="s">
        <v>11610</v>
      </c>
      <c r="E12229" s="985" t="s">
        <v>10273</v>
      </c>
      <c r="F12229" s="3"/>
      <c r="O12229"/>
      <c r="P12229"/>
      <c r="Q12229"/>
      <c r="U12229" s="969"/>
      <c r="V12229" s="38"/>
      <c r="W12229" s="38"/>
    </row>
    <row r="12230" spans="1:23" x14ac:dyDescent="0.35">
      <c r="A12230" s="960">
        <v>73721</v>
      </c>
      <c r="B12230" s="1056">
        <v>1.32</v>
      </c>
      <c r="C12230" s="205" t="s">
        <v>7797</v>
      </c>
      <c r="D12230" s="1"/>
      <c r="E12230" s="985" t="s">
        <v>10273</v>
      </c>
      <c r="F12230" s="3"/>
      <c r="O12230"/>
      <c r="P12230"/>
      <c r="Q12230"/>
      <c r="U12230" s="969"/>
      <c r="V12230" s="38"/>
      <c r="W12230" s="38"/>
    </row>
    <row r="12231" spans="1:23" x14ac:dyDescent="0.35">
      <c r="A12231" s="960">
        <v>73721</v>
      </c>
      <c r="B12231" s="1056">
        <v>1.32</v>
      </c>
      <c r="C12231" s="205" t="s">
        <v>11611</v>
      </c>
      <c r="D12231" s="1"/>
      <c r="E12231" s="985" t="s">
        <v>10273</v>
      </c>
      <c r="F12231" s="3"/>
      <c r="O12231"/>
      <c r="P12231"/>
      <c r="Q12231"/>
      <c r="U12231" s="969"/>
      <c r="V12231" s="38"/>
      <c r="W12231" s="38"/>
    </row>
    <row r="12232" spans="1:23" x14ac:dyDescent="0.35">
      <c r="A12232" s="960">
        <v>73721</v>
      </c>
      <c r="B12232" s="1056">
        <v>1.32</v>
      </c>
      <c r="C12232" s="205" t="s">
        <v>11612</v>
      </c>
      <c r="E12232" s="985" t="s">
        <v>10273</v>
      </c>
      <c r="F12232" s="3"/>
      <c r="O12232"/>
      <c r="P12232"/>
      <c r="Q12232"/>
      <c r="U12232" s="969"/>
      <c r="V12232" s="38"/>
      <c r="W12232" s="38"/>
    </row>
    <row r="12233" spans="1:23" x14ac:dyDescent="0.35">
      <c r="A12233" s="960">
        <v>73721</v>
      </c>
      <c r="B12233" s="1056">
        <v>1.32</v>
      </c>
      <c r="C12233" s="205" t="s">
        <v>11613</v>
      </c>
      <c r="E12233" s="985" t="s">
        <v>10273</v>
      </c>
      <c r="F12233" s="1115"/>
      <c r="O12233"/>
      <c r="P12233"/>
      <c r="Q12233"/>
      <c r="U12233" s="969"/>
      <c r="V12233" s="38"/>
      <c r="W12233" s="38"/>
    </row>
    <row r="12234" spans="1:23" x14ac:dyDescent="0.35">
      <c r="A12234" s="960">
        <v>73721</v>
      </c>
      <c r="B12234" s="1056">
        <v>1.32</v>
      </c>
      <c r="C12234" s="205" t="s">
        <v>11613</v>
      </c>
      <c r="E12234" s="985" t="s">
        <v>10273</v>
      </c>
      <c r="F12234" s="3"/>
      <c r="O12234"/>
      <c r="P12234"/>
      <c r="Q12234"/>
      <c r="U12234" s="969"/>
      <c r="V12234" s="38"/>
      <c r="W12234" s="38"/>
    </row>
    <row r="12235" spans="1:23" x14ac:dyDescent="0.35">
      <c r="A12235" s="960">
        <v>73721</v>
      </c>
      <c r="B12235" s="1056">
        <v>1.32</v>
      </c>
      <c r="C12235" s="205" t="s">
        <v>11614</v>
      </c>
      <c r="D12235" s="1"/>
      <c r="E12235" s="985" t="s">
        <v>10273</v>
      </c>
      <c r="F12235" s="3"/>
      <c r="O12235"/>
      <c r="P12235"/>
      <c r="Q12235"/>
      <c r="U12235" s="969"/>
      <c r="V12235" s="38"/>
      <c r="W12235" s="38"/>
    </row>
    <row r="12236" spans="1:23" x14ac:dyDescent="0.35">
      <c r="A12236" s="960">
        <v>73721</v>
      </c>
      <c r="B12236" s="1056">
        <v>1.32</v>
      </c>
      <c r="C12236" s="205" t="s">
        <v>6418</v>
      </c>
      <c r="E12236" s="985" t="s">
        <v>10273</v>
      </c>
      <c r="F12236" s="3"/>
      <c r="O12236"/>
      <c r="P12236"/>
      <c r="Q12236"/>
      <c r="U12236" s="969"/>
      <c r="V12236" s="38"/>
      <c r="W12236" s="38"/>
    </row>
    <row r="12237" spans="1:23" x14ac:dyDescent="0.35">
      <c r="A12237" s="960">
        <v>73721</v>
      </c>
      <c r="B12237" s="1056">
        <v>1.32</v>
      </c>
      <c r="C12237" s="205" t="s">
        <v>7798</v>
      </c>
      <c r="E12237" s="985" t="s">
        <v>10273</v>
      </c>
      <c r="F12237" s="3"/>
      <c r="O12237"/>
      <c r="P12237"/>
      <c r="Q12237"/>
      <c r="U12237" s="969"/>
      <c r="V12237" s="38"/>
      <c r="W12237" s="38"/>
    </row>
    <row r="12238" spans="1:23" x14ac:dyDescent="0.35">
      <c r="A12238" s="960">
        <v>73721</v>
      </c>
      <c r="B12238" s="1056">
        <v>1.32</v>
      </c>
      <c r="C12238" s="960" t="s">
        <v>7798</v>
      </c>
      <c r="E12238" s="985" t="s">
        <v>10273</v>
      </c>
      <c r="F12238" s="3"/>
      <c r="O12238"/>
      <c r="P12238"/>
      <c r="Q12238"/>
      <c r="U12238" s="969"/>
      <c r="V12238" s="38"/>
      <c r="W12238" s="38"/>
    </row>
    <row r="12239" spans="1:23" x14ac:dyDescent="0.35">
      <c r="A12239" s="960">
        <v>73721</v>
      </c>
      <c r="B12239" s="1056">
        <v>1.32</v>
      </c>
      <c r="C12239" s="205" t="s">
        <v>7798</v>
      </c>
      <c r="E12239" s="985" t="s">
        <v>10273</v>
      </c>
      <c r="F12239" s="3"/>
      <c r="O12239"/>
      <c r="P12239"/>
      <c r="Q12239"/>
      <c r="U12239" s="969"/>
      <c r="V12239" s="38"/>
      <c r="W12239" s="38"/>
    </row>
    <row r="12240" spans="1:23" x14ac:dyDescent="0.35">
      <c r="A12240" s="960">
        <v>73721</v>
      </c>
      <c r="B12240" s="1056">
        <v>1.32</v>
      </c>
      <c r="C12240" s="205" t="s">
        <v>11615</v>
      </c>
      <c r="E12240" s="985" t="s">
        <v>10273</v>
      </c>
      <c r="F12240" s="3"/>
      <c r="O12240"/>
      <c r="P12240"/>
      <c r="Q12240"/>
      <c r="U12240" s="969"/>
      <c r="V12240" s="38"/>
      <c r="W12240" s="38"/>
    </row>
    <row r="12241" spans="1:23" x14ac:dyDescent="0.35">
      <c r="A12241" s="960">
        <v>73721</v>
      </c>
      <c r="B12241" s="1056">
        <v>1.32</v>
      </c>
      <c r="C12241" s="205" t="s">
        <v>11616</v>
      </c>
      <c r="E12241" s="985" t="s">
        <v>10273</v>
      </c>
      <c r="F12241" s="3"/>
      <c r="O12241"/>
      <c r="P12241"/>
      <c r="Q12241"/>
      <c r="U12241" s="969"/>
      <c r="V12241" s="38"/>
      <c r="W12241" s="38"/>
    </row>
    <row r="12242" spans="1:23" x14ac:dyDescent="0.35">
      <c r="A12242" s="960">
        <v>73721</v>
      </c>
      <c r="B12242" s="1056">
        <v>1.32</v>
      </c>
      <c r="C12242" s="960" t="s">
        <v>11617</v>
      </c>
      <c r="D12242" s="1"/>
      <c r="E12242" s="985" t="s">
        <v>10273</v>
      </c>
      <c r="F12242" s="3"/>
      <c r="O12242"/>
      <c r="P12242"/>
      <c r="Q12242"/>
      <c r="U12242" s="969"/>
      <c r="V12242" s="38"/>
      <c r="W12242" s="38"/>
    </row>
    <row r="12243" spans="1:23" x14ac:dyDescent="0.35">
      <c r="A12243" s="960">
        <v>73721</v>
      </c>
      <c r="B12243" s="1056">
        <v>1.32</v>
      </c>
      <c r="C12243" s="205" t="s">
        <v>11618</v>
      </c>
      <c r="E12243" s="985" t="s">
        <v>10273</v>
      </c>
      <c r="F12243" s="3"/>
      <c r="O12243"/>
      <c r="P12243"/>
      <c r="Q12243"/>
      <c r="U12243" s="969"/>
      <c r="V12243" s="38"/>
      <c r="W12243" s="38"/>
    </row>
    <row r="12244" spans="1:23" x14ac:dyDescent="0.35">
      <c r="A12244" s="960">
        <v>73721</v>
      </c>
      <c r="B12244" s="1056">
        <v>1.32</v>
      </c>
      <c r="C12244" s="204" t="s">
        <v>11619</v>
      </c>
      <c r="E12244" s="985" t="s">
        <v>10273</v>
      </c>
      <c r="F12244" s="3"/>
      <c r="O12244"/>
      <c r="P12244"/>
      <c r="Q12244"/>
      <c r="U12244" s="969"/>
      <c r="V12244" s="38"/>
      <c r="W12244" s="38"/>
    </row>
    <row r="12245" spans="1:23" x14ac:dyDescent="0.35">
      <c r="A12245" s="960">
        <v>73721</v>
      </c>
      <c r="B12245" s="1056">
        <v>1.32</v>
      </c>
      <c r="C12245" s="960" t="s">
        <v>11620</v>
      </c>
      <c r="E12245" s="985" t="s">
        <v>10273</v>
      </c>
      <c r="F12245" s="3"/>
      <c r="O12245"/>
      <c r="P12245"/>
      <c r="Q12245"/>
      <c r="U12245" s="969"/>
      <c r="V12245" s="38"/>
      <c r="W12245" s="38"/>
    </row>
    <row r="12246" spans="1:23" x14ac:dyDescent="0.35">
      <c r="A12246" s="960">
        <v>73721</v>
      </c>
      <c r="B12246" s="1056">
        <v>1.32</v>
      </c>
      <c r="C12246" s="204" t="s">
        <v>11621</v>
      </c>
      <c r="E12246" s="985" t="s">
        <v>10273</v>
      </c>
      <c r="F12246" s="3"/>
      <c r="O12246"/>
      <c r="P12246"/>
      <c r="Q12246"/>
      <c r="U12246" s="969"/>
      <c r="V12246" s="38"/>
      <c r="W12246" s="38"/>
    </row>
    <row r="12247" spans="1:23" x14ac:dyDescent="0.35">
      <c r="A12247" s="960">
        <v>73721</v>
      </c>
      <c r="B12247" s="1056">
        <v>1.32</v>
      </c>
      <c r="C12247" s="205" t="s">
        <v>11622</v>
      </c>
      <c r="E12247" s="985" t="s">
        <v>10273</v>
      </c>
      <c r="F12247" s="3"/>
      <c r="O12247"/>
      <c r="P12247"/>
      <c r="Q12247"/>
      <c r="U12247" s="969"/>
      <c r="V12247" s="38"/>
      <c r="W12247" s="38"/>
    </row>
    <row r="12248" spans="1:23" x14ac:dyDescent="0.35">
      <c r="A12248" s="960">
        <v>73721</v>
      </c>
      <c r="B12248" s="1056">
        <v>1.32</v>
      </c>
      <c r="C12248" s="205" t="s">
        <v>11623</v>
      </c>
      <c r="E12248" s="985" t="s">
        <v>10273</v>
      </c>
      <c r="F12248" s="3"/>
      <c r="O12248"/>
      <c r="P12248"/>
      <c r="Q12248"/>
      <c r="U12248" s="969"/>
      <c r="V12248" s="38"/>
      <c r="W12248" s="38"/>
    </row>
    <row r="12249" spans="1:23" x14ac:dyDescent="0.35">
      <c r="A12249" s="960">
        <v>73721</v>
      </c>
      <c r="B12249" s="1056">
        <v>1.32</v>
      </c>
      <c r="C12249" s="205" t="s">
        <v>11624</v>
      </c>
      <c r="E12249" s="985" t="s">
        <v>10273</v>
      </c>
      <c r="F12249" s="3"/>
      <c r="O12249"/>
      <c r="P12249"/>
      <c r="Q12249"/>
      <c r="U12249" s="969"/>
      <c r="V12249" s="38"/>
      <c r="W12249" s="38"/>
    </row>
    <row r="12250" spans="1:23" x14ac:dyDescent="0.35">
      <c r="A12250" s="960">
        <v>73721</v>
      </c>
      <c r="B12250" s="1056">
        <v>1.32</v>
      </c>
      <c r="C12250" s="960" t="s">
        <v>11625</v>
      </c>
      <c r="E12250" s="985" t="s">
        <v>10273</v>
      </c>
      <c r="F12250" s="3"/>
      <c r="O12250"/>
      <c r="P12250"/>
      <c r="Q12250"/>
      <c r="U12250" s="969"/>
      <c r="V12250" s="38"/>
      <c r="W12250" s="38"/>
    </row>
    <row r="12251" spans="1:23" x14ac:dyDescent="0.35">
      <c r="A12251" s="960">
        <v>73721</v>
      </c>
      <c r="B12251" s="1056">
        <v>1.32</v>
      </c>
      <c r="C12251" s="960" t="s">
        <v>11626</v>
      </c>
      <c r="E12251" s="985" t="s">
        <v>10273</v>
      </c>
      <c r="F12251" s="1109"/>
      <c r="O12251"/>
      <c r="P12251"/>
      <c r="Q12251"/>
      <c r="U12251" s="969"/>
      <c r="V12251" s="38"/>
      <c r="W12251" s="38"/>
    </row>
    <row r="12252" spans="1:23" x14ac:dyDescent="0.35">
      <c r="A12252" s="960">
        <v>73721</v>
      </c>
      <c r="B12252" s="1056">
        <v>1.32</v>
      </c>
      <c r="C12252" s="205" t="s">
        <v>11627</v>
      </c>
      <c r="E12252" s="985" t="s">
        <v>10273</v>
      </c>
      <c r="F12252" s="3"/>
      <c r="O12252"/>
      <c r="P12252"/>
      <c r="Q12252"/>
      <c r="U12252" s="969"/>
      <c r="V12252" s="38"/>
      <c r="W12252" s="38"/>
    </row>
    <row r="12253" spans="1:23" x14ac:dyDescent="0.35">
      <c r="A12253" s="960">
        <v>73721</v>
      </c>
      <c r="B12253" s="1056">
        <v>1.32</v>
      </c>
      <c r="C12253" s="205" t="s">
        <v>11628</v>
      </c>
      <c r="E12253" s="985" t="s">
        <v>10273</v>
      </c>
      <c r="F12253" s="3"/>
      <c r="O12253"/>
      <c r="P12253"/>
      <c r="Q12253"/>
      <c r="U12253" s="969"/>
      <c r="V12253" s="38"/>
      <c r="W12253" s="38"/>
    </row>
    <row r="12254" spans="1:23" x14ac:dyDescent="0.35">
      <c r="A12254" s="960">
        <v>73723</v>
      </c>
      <c r="B12254" s="1056">
        <v>2.1</v>
      </c>
      <c r="C12254" s="960" t="s">
        <v>11988</v>
      </c>
      <c r="D12254" s="1"/>
      <c r="E12254" s="985" t="s">
        <v>10273</v>
      </c>
      <c r="F12254" s="3"/>
      <c r="O12254"/>
      <c r="P12254"/>
      <c r="Q12254"/>
      <c r="U12254" s="969"/>
      <c r="V12254" s="38"/>
      <c r="W12254" s="38"/>
    </row>
    <row r="12255" spans="1:23" x14ac:dyDescent="0.35">
      <c r="A12255" s="960">
        <v>73723</v>
      </c>
      <c r="B12255" s="1056">
        <v>2.1</v>
      </c>
      <c r="C12255" s="205" t="s">
        <v>11989</v>
      </c>
      <c r="D12255" s="1"/>
      <c r="E12255" s="985" t="s">
        <v>10273</v>
      </c>
      <c r="F12255" s="3"/>
      <c r="O12255"/>
      <c r="P12255"/>
      <c r="Q12255"/>
      <c r="U12255" s="969"/>
      <c r="V12255" s="38"/>
      <c r="W12255" s="38"/>
    </row>
    <row r="12256" spans="1:23" x14ac:dyDescent="0.35">
      <c r="A12256" s="960">
        <v>73723</v>
      </c>
      <c r="B12256" s="1056">
        <v>2.1</v>
      </c>
      <c r="C12256" s="205" t="s">
        <v>11990</v>
      </c>
      <c r="D12256" s="1"/>
      <c r="E12256" s="985" t="s">
        <v>10273</v>
      </c>
      <c r="F12256" s="3"/>
      <c r="O12256"/>
      <c r="P12256"/>
      <c r="Q12256"/>
      <c r="U12256" s="969"/>
      <c r="V12256" s="38"/>
      <c r="W12256" s="38"/>
    </row>
    <row r="12257" spans="1:23" x14ac:dyDescent="0.35">
      <c r="A12257" s="960">
        <v>73723</v>
      </c>
      <c r="B12257" s="1056">
        <v>2.1</v>
      </c>
      <c r="C12257" s="205" t="s">
        <v>11991</v>
      </c>
      <c r="D12257" s="1"/>
      <c r="E12257" s="985" t="s">
        <v>10273</v>
      </c>
      <c r="F12257" s="3"/>
      <c r="O12257"/>
      <c r="P12257"/>
      <c r="Q12257"/>
      <c r="U12257" s="969"/>
      <c r="V12257" s="38"/>
      <c r="W12257" s="38"/>
    </row>
    <row r="12258" spans="1:23" x14ac:dyDescent="0.35">
      <c r="A12258" s="960">
        <v>73723</v>
      </c>
      <c r="B12258" s="1056">
        <v>2.1</v>
      </c>
      <c r="C12258" s="205" t="s">
        <v>11992</v>
      </c>
      <c r="D12258" s="1"/>
      <c r="E12258" s="985" t="s">
        <v>10273</v>
      </c>
      <c r="F12258" s="3"/>
      <c r="O12258"/>
      <c r="P12258"/>
      <c r="Q12258"/>
      <c r="U12258" s="969"/>
      <c r="V12258" s="38"/>
      <c r="W12258" s="38"/>
    </row>
    <row r="12259" spans="1:23" x14ac:dyDescent="0.35">
      <c r="A12259" s="960">
        <v>73723</v>
      </c>
      <c r="B12259" s="1056">
        <v>2.1</v>
      </c>
      <c r="C12259" s="205" t="s">
        <v>11993</v>
      </c>
      <c r="D12259" s="1"/>
      <c r="E12259" s="985" t="s">
        <v>10273</v>
      </c>
      <c r="F12259" s="3"/>
      <c r="O12259"/>
      <c r="P12259"/>
      <c r="Q12259"/>
      <c r="U12259" s="969"/>
      <c r="V12259" s="38"/>
      <c r="W12259" s="38"/>
    </row>
    <row r="12260" spans="1:23" x14ac:dyDescent="0.35">
      <c r="A12260" s="960">
        <v>73723</v>
      </c>
      <c r="B12260" s="1056">
        <v>2.1</v>
      </c>
      <c r="C12260" s="205" t="s">
        <v>11994</v>
      </c>
      <c r="D12260" s="1"/>
      <c r="E12260" s="985" t="s">
        <v>10273</v>
      </c>
      <c r="F12260" s="3"/>
      <c r="O12260"/>
      <c r="P12260"/>
      <c r="Q12260"/>
      <c r="U12260" s="969"/>
      <c r="V12260" s="38"/>
      <c r="W12260" s="38"/>
    </row>
    <row r="12261" spans="1:23" x14ac:dyDescent="0.35">
      <c r="A12261" s="960">
        <v>73723</v>
      </c>
      <c r="B12261" s="1056">
        <v>2.1</v>
      </c>
      <c r="C12261" s="205" t="s">
        <v>11995</v>
      </c>
      <c r="D12261" s="1"/>
      <c r="E12261" s="985" t="s">
        <v>10273</v>
      </c>
      <c r="F12261" s="3"/>
      <c r="O12261"/>
      <c r="P12261"/>
      <c r="Q12261"/>
      <c r="U12261" s="969"/>
      <c r="V12261" s="38"/>
      <c r="W12261" s="38"/>
    </row>
    <row r="12262" spans="1:23" x14ac:dyDescent="0.35">
      <c r="A12262" s="960">
        <v>73723</v>
      </c>
      <c r="B12262" s="1056">
        <v>2.1</v>
      </c>
      <c r="C12262" s="205" t="s">
        <v>11996</v>
      </c>
      <c r="D12262" s="1"/>
      <c r="E12262" s="985" t="s">
        <v>10273</v>
      </c>
      <c r="F12262" s="3"/>
      <c r="O12262"/>
      <c r="P12262"/>
      <c r="Q12262"/>
      <c r="U12262" s="969"/>
      <c r="V12262" s="38"/>
      <c r="W12262" s="38"/>
    </row>
    <row r="12263" spans="1:23" x14ac:dyDescent="0.35">
      <c r="A12263" s="960">
        <v>73723</v>
      </c>
      <c r="B12263" s="1056">
        <v>2.1</v>
      </c>
      <c r="C12263" s="205" t="s">
        <v>11997</v>
      </c>
      <c r="D12263" s="1"/>
      <c r="E12263" s="985" t="s">
        <v>10273</v>
      </c>
      <c r="F12263" s="3"/>
      <c r="O12263"/>
      <c r="P12263"/>
      <c r="Q12263"/>
      <c r="U12263" s="969"/>
      <c r="V12263" s="38"/>
      <c r="W12263" s="38"/>
    </row>
    <row r="12264" spans="1:23" x14ac:dyDescent="0.35">
      <c r="A12264" s="960">
        <v>73723</v>
      </c>
      <c r="B12264" s="1056">
        <v>2.1</v>
      </c>
      <c r="C12264" s="205" t="s">
        <v>11998</v>
      </c>
      <c r="D12264" s="1"/>
      <c r="E12264" s="985" t="s">
        <v>10273</v>
      </c>
      <c r="F12264" s="3"/>
      <c r="O12264"/>
      <c r="P12264"/>
      <c r="Q12264"/>
      <c r="U12264" s="969"/>
      <c r="V12264" s="38"/>
      <c r="W12264" s="38"/>
    </row>
    <row r="12265" spans="1:23" x14ac:dyDescent="0.35">
      <c r="A12265" s="960">
        <v>73723</v>
      </c>
      <c r="B12265" s="1056">
        <v>2.1</v>
      </c>
      <c r="C12265" s="205" t="s">
        <v>11999</v>
      </c>
      <c r="D12265" s="1"/>
      <c r="E12265" s="985" t="s">
        <v>10273</v>
      </c>
      <c r="F12265" s="3"/>
      <c r="O12265"/>
      <c r="P12265"/>
      <c r="Q12265"/>
      <c r="U12265" s="969"/>
      <c r="V12265" s="38"/>
      <c r="W12265" s="38"/>
    </row>
    <row r="12266" spans="1:23" x14ac:dyDescent="0.35">
      <c r="A12266" s="960">
        <v>74018</v>
      </c>
      <c r="B12266" s="1056">
        <v>0.18</v>
      </c>
      <c r="C12266" s="205" t="s">
        <v>10606</v>
      </c>
      <c r="D12266" s="1"/>
      <c r="E12266" s="985" t="s">
        <v>10273</v>
      </c>
      <c r="F12266" s="3"/>
      <c r="O12266"/>
      <c r="P12266"/>
      <c r="Q12266"/>
      <c r="U12266" s="969"/>
      <c r="V12266" s="38"/>
      <c r="W12266" s="38"/>
    </row>
    <row r="12267" spans="1:23" x14ac:dyDescent="0.35">
      <c r="A12267" s="960">
        <v>74018</v>
      </c>
      <c r="B12267" s="1056">
        <v>0.18</v>
      </c>
      <c r="C12267" s="205" t="s">
        <v>10607</v>
      </c>
      <c r="D12267" s="1"/>
      <c r="E12267" s="985" t="s">
        <v>10273</v>
      </c>
      <c r="F12267" s="3"/>
      <c r="O12267"/>
      <c r="P12267"/>
      <c r="Q12267"/>
      <c r="U12267" s="969"/>
      <c r="V12267" s="38"/>
      <c r="W12267" s="38"/>
    </row>
    <row r="12268" spans="1:23" x14ac:dyDescent="0.35">
      <c r="A12268" s="960">
        <v>74018</v>
      </c>
      <c r="B12268" s="1056">
        <v>0.18</v>
      </c>
      <c r="C12268" s="205" t="s">
        <v>5980</v>
      </c>
      <c r="D12268" s="1"/>
      <c r="E12268" s="985" t="s">
        <v>10273</v>
      </c>
      <c r="O12268"/>
      <c r="P12268"/>
      <c r="Q12268"/>
      <c r="U12268" s="969"/>
      <c r="V12268" s="38"/>
      <c r="W12268" s="38"/>
    </row>
    <row r="12269" spans="1:23" x14ac:dyDescent="0.35">
      <c r="A12269" s="960">
        <v>74018</v>
      </c>
      <c r="B12269" s="1056">
        <v>0.18</v>
      </c>
      <c r="C12269" s="205" t="s">
        <v>10608</v>
      </c>
      <c r="D12269" s="1"/>
      <c r="E12269" s="985" t="s">
        <v>10273</v>
      </c>
      <c r="F12269" s="3"/>
      <c r="O12269"/>
      <c r="P12269"/>
      <c r="Q12269"/>
      <c r="U12269" s="969"/>
      <c r="V12269" s="38"/>
      <c r="W12269" s="38"/>
    </row>
    <row r="12270" spans="1:23" x14ac:dyDescent="0.35">
      <c r="A12270" s="960">
        <v>74018</v>
      </c>
      <c r="B12270" s="1056">
        <v>0.18</v>
      </c>
      <c r="C12270" s="960" t="s">
        <v>10609</v>
      </c>
      <c r="D12270" s="1"/>
      <c r="E12270" s="985" t="s">
        <v>10273</v>
      </c>
      <c r="F12270" s="3"/>
      <c r="O12270"/>
      <c r="P12270"/>
      <c r="Q12270"/>
      <c r="U12270" s="969"/>
      <c r="V12270" s="38"/>
      <c r="W12270" s="38"/>
    </row>
    <row r="12271" spans="1:23" x14ac:dyDescent="0.35">
      <c r="A12271" s="960">
        <v>74018</v>
      </c>
      <c r="B12271" s="1056">
        <v>0.18</v>
      </c>
      <c r="C12271" s="205" t="s">
        <v>10610</v>
      </c>
      <c r="D12271" s="1"/>
      <c r="E12271" s="985" t="s">
        <v>10273</v>
      </c>
      <c r="F12271" s="3"/>
      <c r="O12271"/>
      <c r="P12271"/>
      <c r="Q12271"/>
      <c r="U12271" s="969"/>
      <c r="V12271" s="38"/>
      <c r="W12271" s="38"/>
    </row>
    <row r="12272" spans="1:23" x14ac:dyDescent="0.35">
      <c r="A12272" s="960">
        <v>74019</v>
      </c>
      <c r="B12272" s="1056">
        <v>0.22</v>
      </c>
      <c r="C12272" s="205" t="s">
        <v>10773</v>
      </c>
      <c r="D12272" s="1"/>
      <c r="E12272" s="985" t="s">
        <v>10273</v>
      </c>
      <c r="F12272" s="3"/>
      <c r="O12272"/>
      <c r="P12272"/>
      <c r="Q12272"/>
      <c r="U12272" s="969"/>
      <c r="V12272" s="38"/>
      <c r="W12272" s="38"/>
    </row>
    <row r="12273" spans="1:23" x14ac:dyDescent="0.35">
      <c r="A12273" s="960">
        <v>74019</v>
      </c>
      <c r="B12273" s="1056">
        <v>0.22</v>
      </c>
      <c r="C12273" s="205" t="s">
        <v>10774</v>
      </c>
      <c r="D12273" s="1"/>
      <c r="E12273" s="985" t="s">
        <v>10273</v>
      </c>
      <c r="F12273" s="3"/>
      <c r="O12273"/>
      <c r="P12273"/>
      <c r="Q12273"/>
      <c r="U12273" s="969"/>
      <c r="V12273" s="38"/>
      <c r="W12273" s="38"/>
    </row>
    <row r="12274" spans="1:23" x14ac:dyDescent="0.35">
      <c r="A12274" s="960">
        <v>74019</v>
      </c>
      <c r="B12274" s="1056">
        <v>0.22</v>
      </c>
      <c r="C12274" s="205" t="s">
        <v>10775</v>
      </c>
      <c r="D12274" s="1"/>
      <c r="E12274" s="985" t="s">
        <v>10273</v>
      </c>
      <c r="F12274" s="3"/>
      <c r="O12274"/>
      <c r="P12274"/>
      <c r="Q12274"/>
      <c r="U12274" s="969"/>
      <c r="V12274" s="38"/>
      <c r="W12274" s="38"/>
    </row>
    <row r="12275" spans="1:23" x14ac:dyDescent="0.35">
      <c r="A12275" s="960">
        <v>74019</v>
      </c>
      <c r="B12275" s="1056">
        <v>0.22</v>
      </c>
      <c r="C12275" s="205" t="s">
        <v>10776</v>
      </c>
      <c r="D12275" s="1"/>
      <c r="E12275" s="985" t="s">
        <v>10273</v>
      </c>
      <c r="F12275" s="3"/>
      <c r="O12275"/>
      <c r="P12275"/>
      <c r="Q12275"/>
      <c r="U12275" s="969"/>
      <c r="V12275" s="38"/>
      <c r="W12275" s="38"/>
    </row>
    <row r="12276" spans="1:23" x14ac:dyDescent="0.35">
      <c r="A12276" s="960">
        <v>74150</v>
      </c>
      <c r="B12276" s="1056">
        <v>1.1599999999999999</v>
      </c>
      <c r="C12276" s="205" t="s">
        <v>11131</v>
      </c>
      <c r="D12276" s="1"/>
      <c r="E12276" s="985" t="s">
        <v>10273</v>
      </c>
      <c r="F12276" s="3"/>
      <c r="O12276"/>
      <c r="P12276"/>
      <c r="Q12276"/>
      <c r="U12276" s="969"/>
      <c r="V12276" s="38"/>
      <c r="W12276" s="38"/>
    </row>
    <row r="12277" spans="1:23" x14ac:dyDescent="0.35">
      <c r="A12277" s="960">
        <v>74150</v>
      </c>
      <c r="B12277" s="1056">
        <v>1.1599999999999999</v>
      </c>
      <c r="C12277" s="205" t="s">
        <v>11132</v>
      </c>
      <c r="D12277" s="1"/>
      <c r="E12277" s="985" t="s">
        <v>10273</v>
      </c>
      <c r="F12277" s="3"/>
      <c r="O12277"/>
      <c r="P12277"/>
      <c r="Q12277"/>
      <c r="U12277" s="969"/>
      <c r="V12277" s="38"/>
      <c r="W12277" s="38"/>
    </row>
    <row r="12278" spans="1:23" x14ac:dyDescent="0.35">
      <c r="A12278" s="960">
        <v>74150</v>
      </c>
      <c r="B12278" s="1056">
        <v>1.1599999999999999</v>
      </c>
      <c r="C12278" s="205" t="s">
        <v>11133</v>
      </c>
      <c r="D12278" s="1"/>
      <c r="E12278" s="985" t="s">
        <v>10273</v>
      </c>
      <c r="F12278" s="3"/>
      <c r="O12278"/>
      <c r="P12278"/>
      <c r="Q12278"/>
      <c r="U12278" s="969"/>
      <c r="V12278" s="38"/>
      <c r="W12278" s="38"/>
    </row>
    <row r="12279" spans="1:23" x14ac:dyDescent="0.35">
      <c r="A12279" s="960">
        <v>74150</v>
      </c>
      <c r="B12279" s="1056">
        <v>1.1599999999999999</v>
      </c>
      <c r="C12279" s="205" t="s">
        <v>11134</v>
      </c>
      <c r="D12279" s="1"/>
      <c r="E12279" s="985" t="s">
        <v>10273</v>
      </c>
      <c r="F12279" s="3"/>
      <c r="O12279"/>
      <c r="P12279"/>
      <c r="Q12279"/>
      <c r="U12279" s="969"/>
      <c r="V12279" s="38"/>
      <c r="W12279" s="38"/>
    </row>
    <row r="12280" spans="1:23" x14ac:dyDescent="0.35">
      <c r="A12280" s="960">
        <v>74150</v>
      </c>
      <c r="B12280" s="1056">
        <v>1.1599999999999999</v>
      </c>
      <c r="C12280" s="204" t="s">
        <v>1125</v>
      </c>
      <c r="D12280" s="1"/>
      <c r="E12280" s="985" t="s">
        <v>10273</v>
      </c>
      <c r="F12280" s="3"/>
      <c r="O12280"/>
      <c r="P12280"/>
      <c r="Q12280"/>
      <c r="U12280" s="969"/>
      <c r="V12280" s="38"/>
      <c r="W12280" s="38"/>
    </row>
    <row r="12281" spans="1:23" x14ac:dyDescent="0.35">
      <c r="A12281" s="960">
        <v>74150</v>
      </c>
      <c r="B12281" s="1056">
        <v>1.1599999999999999</v>
      </c>
      <c r="C12281" s="205" t="s">
        <v>11135</v>
      </c>
      <c r="D12281" s="1"/>
      <c r="E12281" s="985" t="s">
        <v>10273</v>
      </c>
      <c r="F12281" s="3"/>
      <c r="O12281"/>
      <c r="P12281"/>
      <c r="Q12281"/>
      <c r="U12281" s="969"/>
      <c r="V12281" s="38"/>
      <c r="W12281" s="38"/>
    </row>
    <row r="12282" spans="1:23" x14ac:dyDescent="0.35">
      <c r="A12282" s="960">
        <v>74160</v>
      </c>
      <c r="B12282" s="1056">
        <v>1.24</v>
      </c>
      <c r="C12282" s="205" t="s">
        <v>11172</v>
      </c>
      <c r="D12282" s="1"/>
      <c r="E12282" s="985" t="s">
        <v>10273</v>
      </c>
      <c r="F12282" s="3"/>
      <c r="O12282"/>
      <c r="P12282"/>
      <c r="Q12282"/>
      <c r="U12282" s="969"/>
      <c r="V12282" s="38"/>
      <c r="W12282" s="38"/>
    </row>
    <row r="12283" spans="1:23" x14ac:dyDescent="0.35">
      <c r="A12283" s="960">
        <v>74160</v>
      </c>
      <c r="B12283" s="1056">
        <v>1.24</v>
      </c>
      <c r="C12283" s="204" t="s">
        <v>11173</v>
      </c>
      <c r="D12283" s="1"/>
      <c r="E12283" s="985" t="s">
        <v>10273</v>
      </c>
      <c r="F12283" s="3"/>
      <c r="O12283"/>
      <c r="P12283"/>
      <c r="Q12283"/>
      <c r="U12283" s="969"/>
      <c r="V12283" s="38"/>
      <c r="W12283" s="38"/>
    </row>
    <row r="12284" spans="1:23" x14ac:dyDescent="0.35">
      <c r="A12284" s="960">
        <v>74160</v>
      </c>
      <c r="B12284" s="1056">
        <v>1.24</v>
      </c>
      <c r="C12284" s="205" t="s">
        <v>11174</v>
      </c>
      <c r="D12284" s="38"/>
      <c r="E12284" s="985" t="s">
        <v>10273</v>
      </c>
      <c r="O12284"/>
      <c r="P12284"/>
      <c r="Q12284"/>
      <c r="U12284" s="969"/>
      <c r="V12284" s="38"/>
      <c r="W12284" s="38"/>
    </row>
    <row r="12285" spans="1:23" x14ac:dyDescent="0.35">
      <c r="A12285" s="960">
        <v>74170</v>
      </c>
      <c r="B12285" s="1056">
        <v>1.37</v>
      </c>
      <c r="C12285" s="205" t="s">
        <v>11639</v>
      </c>
      <c r="D12285" s="1226"/>
      <c r="E12285" s="985" t="s">
        <v>10273</v>
      </c>
      <c r="F12285" s="3"/>
      <c r="O12285"/>
      <c r="P12285"/>
      <c r="Q12285"/>
      <c r="U12285" s="969"/>
      <c r="V12285" s="38"/>
      <c r="W12285" s="38"/>
    </row>
    <row r="12286" spans="1:23" x14ac:dyDescent="0.35">
      <c r="A12286" s="960">
        <v>74170</v>
      </c>
      <c r="B12286" s="1056">
        <v>1.37</v>
      </c>
      <c r="C12286" s="205" t="s">
        <v>11640</v>
      </c>
      <c r="E12286" s="985" t="s">
        <v>10273</v>
      </c>
      <c r="O12286"/>
      <c r="P12286"/>
      <c r="Q12286"/>
      <c r="U12286" s="969"/>
      <c r="V12286" s="38"/>
      <c r="W12286" s="38"/>
    </row>
    <row r="12287" spans="1:23" x14ac:dyDescent="0.35">
      <c r="A12287" s="960">
        <v>74170</v>
      </c>
      <c r="B12287" s="1056">
        <v>1.37</v>
      </c>
      <c r="C12287" s="205" t="s">
        <v>11641</v>
      </c>
      <c r="E12287" s="985" t="s">
        <v>10273</v>
      </c>
      <c r="F12287" s="3"/>
      <c r="O12287"/>
      <c r="P12287"/>
      <c r="Q12287"/>
      <c r="U12287" s="969"/>
      <c r="V12287" s="38"/>
      <c r="W12287" s="38"/>
    </row>
    <row r="12288" spans="1:23" x14ac:dyDescent="0.35">
      <c r="A12288" s="960">
        <v>74170</v>
      </c>
      <c r="B12288" s="1056">
        <v>1.37</v>
      </c>
      <c r="C12288" s="205" t="s">
        <v>11642</v>
      </c>
      <c r="E12288" s="985" t="s">
        <v>10273</v>
      </c>
      <c r="F12288" s="3"/>
      <c r="O12288"/>
      <c r="P12288"/>
      <c r="Q12288"/>
      <c r="U12288" s="969"/>
      <c r="V12288" s="38"/>
      <c r="W12288" s="38"/>
    </row>
    <row r="12289" spans="1:23" x14ac:dyDescent="0.35">
      <c r="A12289" s="960">
        <v>74170</v>
      </c>
      <c r="B12289" s="1056">
        <v>1.37</v>
      </c>
      <c r="C12289" s="205" t="s">
        <v>11643</v>
      </c>
      <c r="E12289" s="985" t="s">
        <v>10273</v>
      </c>
      <c r="F12289" s="3"/>
      <c r="O12289"/>
      <c r="P12289"/>
      <c r="Q12289"/>
      <c r="U12289" s="969"/>
      <c r="V12289" s="38"/>
      <c r="W12289" s="38"/>
    </row>
    <row r="12290" spans="1:23" x14ac:dyDescent="0.35">
      <c r="A12290" s="960">
        <v>74170</v>
      </c>
      <c r="B12290" s="1056">
        <v>1.37</v>
      </c>
      <c r="C12290" s="205" t="s">
        <v>11644</v>
      </c>
      <c r="E12290" s="985" t="s">
        <v>10273</v>
      </c>
      <c r="F12290" s="3"/>
      <c r="O12290"/>
      <c r="P12290"/>
      <c r="Q12290"/>
      <c r="U12290" s="969"/>
      <c r="V12290" s="38"/>
      <c r="W12290" s="38"/>
    </row>
    <row r="12291" spans="1:23" x14ac:dyDescent="0.35">
      <c r="A12291" s="1033">
        <v>74170</v>
      </c>
      <c r="B12291" s="1049">
        <v>1.37</v>
      </c>
      <c r="C12291" s="167" t="s">
        <v>7407</v>
      </c>
      <c r="D12291" s="1"/>
      <c r="E12291" s="1" t="s">
        <v>10273</v>
      </c>
      <c r="F12291" s="3"/>
      <c r="O12291"/>
      <c r="P12291"/>
      <c r="Q12291"/>
      <c r="U12291" s="969"/>
      <c r="V12291" s="38"/>
      <c r="W12291" s="38"/>
    </row>
    <row r="12292" spans="1:23" x14ac:dyDescent="0.35">
      <c r="A12292" s="960">
        <v>74170</v>
      </c>
      <c r="B12292" s="1056">
        <v>1.37</v>
      </c>
      <c r="C12292" s="205" t="s">
        <v>11645</v>
      </c>
      <c r="E12292" s="985" t="s">
        <v>10273</v>
      </c>
      <c r="F12292" s="3"/>
      <c r="O12292"/>
      <c r="P12292"/>
      <c r="Q12292"/>
      <c r="U12292" s="969"/>
      <c r="V12292" s="38"/>
      <c r="W12292" s="38"/>
    </row>
    <row r="12293" spans="1:23" x14ac:dyDescent="0.35">
      <c r="A12293" s="960">
        <v>74170</v>
      </c>
      <c r="B12293" s="1056">
        <v>1.37</v>
      </c>
      <c r="C12293" s="960" t="s">
        <v>11646</v>
      </c>
      <c r="E12293" s="985" t="s">
        <v>10273</v>
      </c>
      <c r="F12293" s="3"/>
      <c r="O12293"/>
      <c r="P12293"/>
      <c r="Q12293"/>
      <c r="U12293" s="969"/>
      <c r="V12293" s="38"/>
      <c r="W12293" s="38"/>
    </row>
    <row r="12294" spans="1:23" x14ac:dyDescent="0.35">
      <c r="A12294" s="960">
        <v>74170</v>
      </c>
      <c r="B12294" s="1056">
        <v>1.37</v>
      </c>
      <c r="C12294" s="205" t="s">
        <v>11647</v>
      </c>
      <c r="E12294" s="985" t="s">
        <v>10273</v>
      </c>
      <c r="F12294" s="3"/>
      <c r="O12294"/>
      <c r="P12294"/>
      <c r="Q12294"/>
      <c r="U12294" s="969"/>
      <c r="V12294" s="38"/>
      <c r="W12294" s="38"/>
    </row>
    <row r="12295" spans="1:23" x14ac:dyDescent="0.35">
      <c r="A12295" s="960">
        <v>74170</v>
      </c>
      <c r="B12295" s="1056">
        <v>1.37</v>
      </c>
      <c r="C12295" s="205" t="s">
        <v>11648</v>
      </c>
      <c r="E12295" s="985" t="s">
        <v>10273</v>
      </c>
      <c r="F12295" s="3"/>
      <c r="O12295"/>
      <c r="P12295"/>
      <c r="Q12295"/>
      <c r="U12295" s="969"/>
      <c r="V12295" s="38"/>
      <c r="W12295" s="38"/>
    </row>
    <row r="12296" spans="1:23" x14ac:dyDescent="0.35">
      <c r="A12296" s="960">
        <v>74174</v>
      </c>
      <c r="B12296" s="1056">
        <v>2.15</v>
      </c>
      <c r="C12296" s="960" t="s">
        <v>12003</v>
      </c>
      <c r="D12296" s="1"/>
      <c r="E12296" s="985" t="s">
        <v>10273</v>
      </c>
      <c r="F12296" s="1126"/>
      <c r="O12296"/>
      <c r="P12296"/>
      <c r="Q12296"/>
      <c r="U12296" s="969"/>
      <c r="V12296" s="38"/>
      <c r="W12296" s="38"/>
    </row>
    <row r="12297" spans="1:23" x14ac:dyDescent="0.35">
      <c r="A12297" s="960">
        <v>74174</v>
      </c>
      <c r="B12297" s="1056">
        <v>2.15</v>
      </c>
      <c r="C12297" s="960" t="s">
        <v>12004</v>
      </c>
      <c r="D12297" s="1"/>
      <c r="E12297" s="985" t="s">
        <v>10273</v>
      </c>
      <c r="F12297" s="3"/>
      <c r="O12297"/>
      <c r="P12297"/>
      <c r="Q12297"/>
      <c r="U12297" s="969"/>
      <c r="V12297" s="38"/>
      <c r="W12297" s="38"/>
    </row>
    <row r="12298" spans="1:23" x14ac:dyDescent="0.35">
      <c r="A12298" s="960">
        <v>74175</v>
      </c>
      <c r="B12298" s="1056">
        <v>1.77</v>
      </c>
      <c r="C12298" s="960" t="s">
        <v>11903</v>
      </c>
      <c r="D12298" s="1"/>
      <c r="E12298" s="985" t="s">
        <v>10273</v>
      </c>
      <c r="F12298" s="3"/>
      <c r="O12298"/>
      <c r="P12298"/>
      <c r="Q12298"/>
      <c r="U12298" s="969"/>
      <c r="V12298" s="38"/>
      <c r="W12298" s="38"/>
    </row>
    <row r="12299" spans="1:23" x14ac:dyDescent="0.35">
      <c r="A12299" s="960">
        <v>74176</v>
      </c>
      <c r="B12299" s="1056">
        <v>1.7</v>
      </c>
      <c r="C12299" s="205" t="s">
        <v>11871</v>
      </c>
      <c r="D12299" s="1"/>
      <c r="E12299" s="985" t="s">
        <v>10273</v>
      </c>
      <c r="F12299" s="3"/>
      <c r="O12299"/>
      <c r="P12299"/>
      <c r="Q12299"/>
      <c r="U12299" s="969"/>
      <c r="V12299" s="38"/>
      <c r="W12299" s="38"/>
    </row>
    <row r="12300" spans="1:23" x14ac:dyDescent="0.35">
      <c r="A12300" s="960">
        <v>74176</v>
      </c>
      <c r="B12300" s="1056">
        <v>1.7</v>
      </c>
      <c r="C12300" s="205" t="s">
        <v>11872</v>
      </c>
      <c r="D12300" s="1"/>
      <c r="E12300" s="985" t="s">
        <v>10273</v>
      </c>
      <c r="F12300" s="3"/>
      <c r="O12300"/>
      <c r="P12300"/>
      <c r="Q12300"/>
      <c r="U12300" s="969"/>
      <c r="V12300" s="38"/>
      <c r="W12300" s="38"/>
    </row>
    <row r="12301" spans="1:23" x14ac:dyDescent="0.35">
      <c r="A12301" s="960">
        <v>74176</v>
      </c>
      <c r="B12301" s="1056">
        <v>1.7</v>
      </c>
      <c r="C12301" s="205" t="s">
        <v>11873</v>
      </c>
      <c r="D12301" s="1"/>
      <c r="E12301" s="985" t="s">
        <v>10273</v>
      </c>
      <c r="F12301" s="3"/>
      <c r="O12301"/>
      <c r="P12301"/>
      <c r="Q12301"/>
      <c r="U12301" s="969"/>
      <c r="V12301" s="38"/>
      <c r="W12301" s="38"/>
    </row>
    <row r="12302" spans="1:23" x14ac:dyDescent="0.35">
      <c r="A12302" s="960">
        <v>74176</v>
      </c>
      <c r="B12302" s="1056">
        <v>1.7</v>
      </c>
      <c r="C12302" s="205" t="s">
        <v>11874</v>
      </c>
      <c r="D12302" s="1"/>
      <c r="E12302" s="985" t="s">
        <v>10273</v>
      </c>
      <c r="F12302" s="3"/>
      <c r="O12302"/>
      <c r="P12302"/>
      <c r="Q12302"/>
      <c r="U12302" s="969"/>
      <c r="V12302" s="38"/>
      <c r="W12302" s="38"/>
    </row>
    <row r="12303" spans="1:23" x14ac:dyDescent="0.35">
      <c r="A12303" s="960">
        <v>74176</v>
      </c>
      <c r="B12303" s="1056">
        <v>1.7</v>
      </c>
      <c r="C12303" s="205" t="s">
        <v>11875</v>
      </c>
      <c r="D12303" s="1"/>
      <c r="E12303" s="985" t="s">
        <v>10273</v>
      </c>
      <c r="F12303" s="3"/>
      <c r="O12303"/>
      <c r="P12303"/>
      <c r="Q12303"/>
      <c r="U12303" s="969"/>
      <c r="V12303" s="38"/>
      <c r="W12303" s="38"/>
    </row>
    <row r="12304" spans="1:23" x14ac:dyDescent="0.35">
      <c r="A12304" s="960">
        <v>74176</v>
      </c>
      <c r="B12304" s="1056">
        <v>1.7</v>
      </c>
      <c r="C12304" s="205" t="s">
        <v>11876</v>
      </c>
      <c r="D12304" s="1"/>
      <c r="E12304" s="985" t="s">
        <v>10273</v>
      </c>
      <c r="F12304" s="3"/>
      <c r="O12304"/>
      <c r="P12304"/>
      <c r="Q12304"/>
      <c r="U12304" s="969"/>
      <c r="V12304" s="38"/>
      <c r="W12304" s="38"/>
    </row>
    <row r="12305" spans="1:23" x14ac:dyDescent="0.35">
      <c r="A12305" s="960">
        <v>74176</v>
      </c>
      <c r="B12305" s="1056">
        <v>1.7</v>
      </c>
      <c r="C12305" s="205" t="s">
        <v>11877</v>
      </c>
      <c r="D12305" s="1"/>
      <c r="E12305" s="985" t="s">
        <v>10273</v>
      </c>
      <c r="F12305" s="3"/>
      <c r="O12305"/>
      <c r="P12305"/>
      <c r="Q12305"/>
      <c r="U12305" s="969"/>
      <c r="V12305" s="38"/>
      <c r="W12305" s="38"/>
    </row>
    <row r="12306" spans="1:23" x14ac:dyDescent="0.35">
      <c r="A12306" s="960">
        <v>74176</v>
      </c>
      <c r="B12306" s="1056">
        <v>1.7</v>
      </c>
      <c r="C12306" s="205" t="s">
        <v>7851</v>
      </c>
      <c r="D12306" s="1"/>
      <c r="E12306" s="985" t="s">
        <v>10273</v>
      </c>
      <c r="F12306" s="3"/>
      <c r="O12306"/>
      <c r="P12306"/>
      <c r="Q12306"/>
      <c r="U12306" s="969"/>
      <c r="V12306" s="38"/>
      <c r="W12306" s="38"/>
    </row>
    <row r="12307" spans="1:23" x14ac:dyDescent="0.35">
      <c r="A12307" s="960">
        <v>74176</v>
      </c>
      <c r="B12307" s="1056">
        <v>1.7</v>
      </c>
      <c r="C12307" s="205" t="s">
        <v>11878</v>
      </c>
      <c r="D12307" s="1"/>
      <c r="E12307" s="985" t="s">
        <v>10273</v>
      </c>
      <c r="F12307" s="3"/>
      <c r="O12307"/>
      <c r="P12307"/>
      <c r="Q12307"/>
      <c r="U12307" s="969"/>
      <c r="V12307" s="38"/>
      <c r="W12307" s="38"/>
    </row>
    <row r="12308" spans="1:23" x14ac:dyDescent="0.35">
      <c r="A12308" s="960">
        <v>74176</v>
      </c>
      <c r="B12308" s="1056">
        <v>1.7</v>
      </c>
      <c r="C12308" s="960" t="s">
        <v>11879</v>
      </c>
      <c r="D12308" s="1"/>
      <c r="E12308" s="985" t="s">
        <v>10273</v>
      </c>
      <c r="F12308" s="3"/>
      <c r="O12308"/>
      <c r="P12308"/>
      <c r="Q12308"/>
      <c r="U12308" s="969"/>
      <c r="V12308" s="38"/>
      <c r="W12308" s="38"/>
    </row>
    <row r="12309" spans="1:23" x14ac:dyDescent="0.35">
      <c r="A12309" s="960">
        <v>74176</v>
      </c>
      <c r="B12309" s="1056">
        <v>1.7</v>
      </c>
      <c r="C12309" s="205" t="s">
        <v>11879</v>
      </c>
      <c r="D12309" s="1"/>
      <c r="E12309" s="985" t="s">
        <v>10273</v>
      </c>
      <c r="F12309" s="3"/>
      <c r="O12309"/>
      <c r="P12309"/>
      <c r="Q12309"/>
      <c r="U12309" s="969"/>
      <c r="V12309" s="38"/>
      <c r="W12309" s="38"/>
    </row>
    <row r="12310" spans="1:23" x14ac:dyDescent="0.35">
      <c r="A12310" s="960">
        <v>74176</v>
      </c>
      <c r="B12310" s="1056">
        <v>1.7</v>
      </c>
      <c r="C12310" s="205" t="s">
        <v>11880</v>
      </c>
      <c r="D12310" s="1"/>
      <c r="E12310" s="985" t="s">
        <v>10273</v>
      </c>
      <c r="F12310" s="3"/>
      <c r="O12310"/>
      <c r="P12310"/>
      <c r="Q12310"/>
      <c r="U12310" s="969"/>
      <c r="V12310" s="38"/>
      <c r="W12310" s="38"/>
    </row>
    <row r="12311" spans="1:23" x14ac:dyDescent="0.35">
      <c r="A12311" s="960">
        <v>74176</v>
      </c>
      <c r="B12311" s="1056">
        <v>1.7</v>
      </c>
      <c r="C12311" s="205" t="s">
        <v>11880</v>
      </c>
      <c r="D12311" s="1"/>
      <c r="E12311" s="985" t="s">
        <v>10273</v>
      </c>
      <c r="F12311" s="3"/>
      <c r="O12311"/>
      <c r="P12311"/>
      <c r="Q12311"/>
      <c r="U12311" s="969"/>
      <c r="V12311" s="38"/>
      <c r="W12311" s="38"/>
    </row>
    <row r="12312" spans="1:23" x14ac:dyDescent="0.35">
      <c r="A12312" s="960">
        <v>74176</v>
      </c>
      <c r="B12312" s="1056">
        <v>1.7</v>
      </c>
      <c r="C12312" s="205" t="s">
        <v>11881</v>
      </c>
      <c r="D12312" s="1"/>
      <c r="E12312" s="985" t="s">
        <v>10273</v>
      </c>
      <c r="F12312" s="3"/>
      <c r="O12312"/>
      <c r="P12312"/>
      <c r="Q12312"/>
      <c r="U12312" s="969"/>
      <c r="V12312" s="38"/>
      <c r="W12312" s="38"/>
    </row>
    <row r="12313" spans="1:23" x14ac:dyDescent="0.35">
      <c r="A12313" s="960">
        <v>74176</v>
      </c>
      <c r="B12313" s="1056">
        <v>1.7</v>
      </c>
      <c r="C12313" s="960" t="s">
        <v>11882</v>
      </c>
      <c r="D12313" s="1"/>
      <c r="E12313" s="985" t="s">
        <v>10273</v>
      </c>
      <c r="F12313" s="3"/>
      <c r="O12313"/>
      <c r="P12313"/>
      <c r="Q12313"/>
      <c r="U12313" s="969"/>
      <c r="V12313" s="38"/>
      <c r="W12313" s="38"/>
    </row>
    <row r="12314" spans="1:23" x14ac:dyDescent="0.35">
      <c r="A12314" s="960">
        <v>74176</v>
      </c>
      <c r="B12314" s="1056">
        <v>1.7</v>
      </c>
      <c r="C12314" s="205" t="s">
        <v>11883</v>
      </c>
      <c r="D12314" s="1"/>
      <c r="E12314" s="985" t="s">
        <v>10273</v>
      </c>
      <c r="F12314" s="3"/>
      <c r="O12314"/>
      <c r="P12314"/>
      <c r="Q12314"/>
      <c r="U12314" s="969"/>
      <c r="V12314" s="38"/>
      <c r="W12314" s="38"/>
    </row>
    <row r="12315" spans="1:23" x14ac:dyDescent="0.35">
      <c r="A12315" s="960">
        <v>74176</v>
      </c>
      <c r="B12315" s="1056">
        <v>1.7</v>
      </c>
      <c r="C12315" s="205" t="s">
        <v>10274</v>
      </c>
      <c r="D12315" s="1"/>
      <c r="E12315" s="985" t="s">
        <v>10273</v>
      </c>
      <c r="F12315" s="3"/>
      <c r="O12315"/>
      <c r="P12315"/>
      <c r="Q12315"/>
      <c r="U12315" s="969"/>
      <c r="V12315" s="38"/>
      <c r="W12315" s="38"/>
    </row>
    <row r="12316" spans="1:23" x14ac:dyDescent="0.35">
      <c r="A12316" s="960">
        <v>74176</v>
      </c>
      <c r="B12316" s="1056">
        <v>1.7</v>
      </c>
      <c r="C12316" s="205" t="s">
        <v>11884</v>
      </c>
      <c r="D12316" s="1"/>
      <c r="E12316" s="985" t="s">
        <v>10273</v>
      </c>
      <c r="F12316" s="3"/>
      <c r="O12316"/>
      <c r="P12316"/>
      <c r="Q12316"/>
      <c r="U12316" s="969"/>
      <c r="V12316" s="38"/>
      <c r="W12316" s="38"/>
    </row>
    <row r="12317" spans="1:23" x14ac:dyDescent="0.35">
      <c r="A12317" s="960">
        <v>74176</v>
      </c>
      <c r="B12317" s="1056">
        <v>1.7</v>
      </c>
      <c r="C12317" s="205" t="s">
        <v>11885</v>
      </c>
      <c r="D12317" s="1"/>
      <c r="E12317" s="985" t="s">
        <v>10273</v>
      </c>
      <c r="F12317" s="3"/>
      <c r="O12317"/>
      <c r="P12317"/>
      <c r="Q12317"/>
      <c r="U12317" s="969"/>
      <c r="V12317" s="38"/>
      <c r="W12317" s="38"/>
    </row>
    <row r="12318" spans="1:23" x14ac:dyDescent="0.35">
      <c r="A12318" s="960">
        <v>74176</v>
      </c>
      <c r="B12318" s="1056">
        <v>1.7</v>
      </c>
      <c r="C12318" s="205" t="s">
        <v>11886</v>
      </c>
      <c r="D12318" s="1"/>
      <c r="E12318" s="985" t="s">
        <v>10273</v>
      </c>
      <c r="F12318" s="3"/>
      <c r="O12318"/>
      <c r="P12318"/>
      <c r="Q12318"/>
      <c r="U12318" s="969"/>
      <c r="V12318" s="38"/>
      <c r="W12318" s="38"/>
    </row>
    <row r="12319" spans="1:23" x14ac:dyDescent="0.35">
      <c r="A12319" s="960">
        <v>74176</v>
      </c>
      <c r="B12319" s="1056">
        <v>1.7</v>
      </c>
      <c r="C12319" s="205" t="s">
        <v>11887</v>
      </c>
      <c r="D12319" s="38"/>
      <c r="E12319" s="985" t="s">
        <v>10273</v>
      </c>
      <c r="F12319" s="3"/>
      <c r="O12319"/>
      <c r="P12319"/>
      <c r="Q12319"/>
      <c r="U12319" s="969"/>
      <c r="V12319" s="38"/>
      <c r="W12319" s="38"/>
    </row>
    <row r="12320" spans="1:23" x14ac:dyDescent="0.35">
      <c r="A12320" s="960">
        <v>74177</v>
      </c>
      <c r="B12320" s="1056">
        <v>1.77</v>
      </c>
      <c r="C12320" s="205" t="s">
        <v>11904</v>
      </c>
      <c r="D12320" s="1"/>
      <c r="E12320" s="985" t="s">
        <v>10273</v>
      </c>
      <c r="F12320" s="3"/>
      <c r="O12320"/>
      <c r="P12320"/>
      <c r="Q12320"/>
      <c r="U12320" s="969"/>
      <c r="V12320" s="38"/>
      <c r="W12320" s="38"/>
    </row>
    <row r="12321" spans="1:23" x14ac:dyDescent="0.35">
      <c r="A12321" s="960">
        <v>74177</v>
      </c>
      <c r="B12321" s="1056">
        <v>1.77</v>
      </c>
      <c r="C12321" s="205" t="s">
        <v>11905</v>
      </c>
      <c r="D12321" s="1"/>
      <c r="E12321" s="985" t="s">
        <v>10273</v>
      </c>
      <c r="F12321" s="3"/>
      <c r="O12321"/>
      <c r="P12321"/>
      <c r="Q12321"/>
      <c r="U12321" s="969"/>
      <c r="V12321" s="38"/>
      <c r="W12321" s="38"/>
    </row>
    <row r="12322" spans="1:23" x14ac:dyDescent="0.35">
      <c r="A12322" s="960">
        <v>74177</v>
      </c>
      <c r="B12322" s="1056">
        <v>1.77</v>
      </c>
      <c r="C12322" s="205" t="s">
        <v>11906</v>
      </c>
      <c r="D12322" s="1"/>
      <c r="E12322" s="985" t="s">
        <v>10273</v>
      </c>
      <c r="F12322" s="3"/>
      <c r="O12322"/>
      <c r="P12322"/>
      <c r="Q12322"/>
      <c r="U12322" s="969"/>
      <c r="V12322" s="38"/>
      <c r="W12322" s="38"/>
    </row>
    <row r="12323" spans="1:23" x14ac:dyDescent="0.35">
      <c r="A12323" s="960">
        <v>74177</v>
      </c>
      <c r="B12323" s="1056">
        <v>1.77</v>
      </c>
      <c r="C12323" s="205" t="s">
        <v>11907</v>
      </c>
      <c r="D12323" s="1"/>
      <c r="E12323" s="985" t="s">
        <v>10273</v>
      </c>
      <c r="F12323" s="3"/>
      <c r="O12323"/>
      <c r="P12323"/>
      <c r="Q12323"/>
      <c r="U12323" s="969"/>
      <c r="V12323" s="38"/>
      <c r="W12323" s="38"/>
    </row>
    <row r="12324" spans="1:23" x14ac:dyDescent="0.35">
      <c r="A12324" s="960">
        <v>74177</v>
      </c>
      <c r="B12324" s="1056">
        <v>1.77</v>
      </c>
      <c r="C12324" s="205" t="s">
        <v>11908</v>
      </c>
      <c r="D12324" s="1"/>
      <c r="E12324" s="985" t="s">
        <v>10273</v>
      </c>
      <c r="F12324" s="3"/>
      <c r="O12324"/>
      <c r="P12324"/>
      <c r="Q12324"/>
      <c r="U12324" s="969"/>
      <c r="V12324" s="38"/>
      <c r="W12324" s="38"/>
    </row>
    <row r="12325" spans="1:23" x14ac:dyDescent="0.35">
      <c r="A12325" s="960">
        <v>74177</v>
      </c>
      <c r="B12325" s="1056">
        <v>1.77</v>
      </c>
      <c r="C12325" s="205" t="s">
        <v>11909</v>
      </c>
      <c r="D12325" s="1"/>
      <c r="E12325" s="985" t="s">
        <v>10273</v>
      </c>
      <c r="F12325" s="3"/>
      <c r="O12325"/>
      <c r="P12325"/>
      <c r="Q12325"/>
      <c r="U12325" s="969"/>
      <c r="V12325" s="38"/>
      <c r="W12325" s="38"/>
    </row>
    <row r="12326" spans="1:23" x14ac:dyDescent="0.35">
      <c r="A12326" s="960">
        <v>74177</v>
      </c>
      <c r="B12326" s="1056">
        <v>1.77</v>
      </c>
      <c r="C12326" s="960" t="s">
        <v>11910</v>
      </c>
      <c r="D12326" s="1"/>
      <c r="E12326" s="985" t="s">
        <v>10273</v>
      </c>
      <c r="F12326" s="3"/>
      <c r="O12326"/>
      <c r="P12326"/>
      <c r="Q12326"/>
      <c r="U12326" s="969"/>
      <c r="V12326" s="38"/>
      <c r="W12326" s="38"/>
    </row>
    <row r="12327" spans="1:23" x14ac:dyDescent="0.35">
      <c r="A12327" s="960">
        <v>74177</v>
      </c>
      <c r="B12327" s="1056">
        <v>1.77</v>
      </c>
      <c r="C12327" s="205" t="s">
        <v>11911</v>
      </c>
      <c r="D12327" s="1"/>
      <c r="E12327" s="985" t="s">
        <v>10273</v>
      </c>
      <c r="F12327" s="3"/>
      <c r="O12327"/>
      <c r="P12327"/>
      <c r="Q12327"/>
      <c r="U12327" s="969"/>
      <c r="V12327" s="38"/>
      <c r="W12327" s="38"/>
    </row>
    <row r="12328" spans="1:23" x14ac:dyDescent="0.35">
      <c r="A12328" s="960">
        <v>74177</v>
      </c>
      <c r="B12328" s="1056">
        <v>1.77</v>
      </c>
      <c r="C12328" s="960" t="s">
        <v>11912</v>
      </c>
      <c r="D12328" s="1"/>
      <c r="E12328" s="985" t="s">
        <v>10273</v>
      </c>
      <c r="F12328" s="3"/>
      <c r="O12328"/>
      <c r="P12328"/>
      <c r="Q12328"/>
      <c r="U12328" s="969"/>
      <c r="V12328" s="38"/>
      <c r="W12328" s="38"/>
    </row>
    <row r="12329" spans="1:23" x14ac:dyDescent="0.35">
      <c r="A12329" s="960">
        <v>74177</v>
      </c>
      <c r="B12329" s="1056">
        <v>1.77</v>
      </c>
      <c r="C12329" s="205" t="s">
        <v>11913</v>
      </c>
      <c r="D12329" s="1"/>
      <c r="E12329" s="985" t="s">
        <v>10273</v>
      </c>
      <c r="F12329" s="1115"/>
      <c r="O12329"/>
      <c r="P12329"/>
      <c r="Q12329"/>
      <c r="U12329" s="969"/>
      <c r="V12329" s="38"/>
      <c r="W12329" s="38"/>
    </row>
    <row r="12330" spans="1:23" x14ac:dyDescent="0.35">
      <c r="A12330" s="960">
        <v>74177</v>
      </c>
      <c r="B12330" s="1056">
        <v>1.77</v>
      </c>
      <c r="C12330" s="205" t="s">
        <v>11914</v>
      </c>
      <c r="D12330" s="1"/>
      <c r="E12330" s="985" t="s">
        <v>10273</v>
      </c>
      <c r="F12330" s="1109"/>
      <c r="O12330"/>
      <c r="P12330"/>
      <c r="Q12330"/>
      <c r="U12330" s="969"/>
      <c r="V12330" s="38"/>
      <c r="W12330" s="38"/>
    </row>
    <row r="12331" spans="1:23" x14ac:dyDescent="0.35">
      <c r="A12331" s="960">
        <v>74177</v>
      </c>
      <c r="B12331" s="1056">
        <v>1.77</v>
      </c>
      <c r="C12331" s="205" t="s">
        <v>11915</v>
      </c>
      <c r="D12331" s="1"/>
      <c r="E12331" s="985" t="s">
        <v>10273</v>
      </c>
      <c r="F12331" s="3"/>
      <c r="O12331"/>
      <c r="P12331"/>
      <c r="Q12331"/>
      <c r="U12331" s="969"/>
      <c r="V12331" s="38"/>
      <c r="W12331" s="38"/>
    </row>
    <row r="12332" spans="1:23" x14ac:dyDescent="0.35">
      <c r="A12332" s="960">
        <v>74177</v>
      </c>
      <c r="B12332" s="1056">
        <v>1.77</v>
      </c>
      <c r="C12332" s="205" t="s">
        <v>11915</v>
      </c>
      <c r="D12332" s="1"/>
      <c r="E12332" s="985" t="s">
        <v>10273</v>
      </c>
      <c r="F12332" s="3"/>
      <c r="O12332"/>
      <c r="P12332"/>
      <c r="Q12332"/>
      <c r="U12332" s="969"/>
      <c r="V12332" s="38"/>
      <c r="W12332" s="38"/>
    </row>
    <row r="12333" spans="1:23" x14ac:dyDescent="0.35">
      <c r="A12333" s="960">
        <v>74177</v>
      </c>
      <c r="B12333" s="1056">
        <v>1.77</v>
      </c>
      <c r="C12333" s="960" t="s">
        <v>11916</v>
      </c>
      <c r="D12333" s="1"/>
      <c r="E12333" s="985" t="s">
        <v>10273</v>
      </c>
      <c r="F12333" s="3"/>
      <c r="O12333"/>
      <c r="P12333"/>
      <c r="Q12333"/>
      <c r="U12333" s="969"/>
      <c r="V12333" s="38"/>
      <c r="W12333" s="38"/>
    </row>
    <row r="12334" spans="1:23" x14ac:dyDescent="0.35">
      <c r="A12334" s="960">
        <v>74177</v>
      </c>
      <c r="B12334" s="1056">
        <v>1.77</v>
      </c>
      <c r="C12334" s="205" t="s">
        <v>11917</v>
      </c>
      <c r="D12334" s="1"/>
      <c r="E12334" s="985" t="s">
        <v>10273</v>
      </c>
      <c r="F12334" s="3"/>
      <c r="O12334"/>
      <c r="P12334"/>
      <c r="Q12334"/>
      <c r="U12334" s="969"/>
      <c r="V12334" s="38"/>
      <c r="W12334" s="38"/>
    </row>
    <row r="12335" spans="1:23" x14ac:dyDescent="0.35">
      <c r="A12335" s="960">
        <v>74177</v>
      </c>
      <c r="B12335" s="1056">
        <v>1.77</v>
      </c>
      <c r="C12335" s="205" t="s">
        <v>11918</v>
      </c>
      <c r="D12335" s="1"/>
      <c r="E12335" s="985" t="s">
        <v>10273</v>
      </c>
      <c r="F12335" s="3"/>
      <c r="O12335"/>
      <c r="P12335"/>
      <c r="Q12335"/>
      <c r="U12335" s="969"/>
      <c r="V12335" s="38"/>
      <c r="W12335" s="38"/>
    </row>
    <row r="12336" spans="1:23" x14ac:dyDescent="0.35">
      <c r="A12336" s="960">
        <v>74178</v>
      </c>
      <c r="B12336" s="1056">
        <v>1.96</v>
      </c>
      <c r="C12336" s="205" t="s">
        <v>11920</v>
      </c>
      <c r="D12336" s="1"/>
      <c r="E12336" s="985" t="s">
        <v>10273</v>
      </c>
      <c r="F12336" s="3"/>
      <c r="O12336"/>
      <c r="P12336"/>
      <c r="Q12336"/>
      <c r="U12336" s="969"/>
      <c r="V12336" s="38"/>
      <c r="W12336" s="38"/>
    </row>
    <row r="12337" spans="1:23" x14ac:dyDescent="0.35">
      <c r="A12337" s="960">
        <v>74178</v>
      </c>
      <c r="B12337" s="1056">
        <v>1.96</v>
      </c>
      <c r="C12337" s="205" t="s">
        <v>11921</v>
      </c>
      <c r="D12337" s="1"/>
      <c r="E12337" s="985" t="s">
        <v>10273</v>
      </c>
      <c r="F12337" s="3"/>
      <c r="O12337"/>
      <c r="P12337"/>
      <c r="Q12337"/>
      <c r="U12337" s="969"/>
      <c r="V12337" s="38"/>
      <c r="W12337" s="38"/>
    </row>
    <row r="12338" spans="1:23" x14ac:dyDescent="0.35">
      <c r="A12338" s="960">
        <v>74178</v>
      </c>
      <c r="B12338" s="1056">
        <v>1.96</v>
      </c>
      <c r="C12338" s="205" t="s">
        <v>11922</v>
      </c>
      <c r="D12338" s="1"/>
      <c r="E12338" s="985" t="s">
        <v>10273</v>
      </c>
      <c r="F12338" s="3"/>
      <c r="O12338"/>
      <c r="P12338"/>
      <c r="Q12338"/>
      <c r="U12338" s="969"/>
      <c r="V12338" s="38"/>
      <c r="W12338" s="38"/>
    </row>
    <row r="12339" spans="1:23" x14ac:dyDescent="0.35">
      <c r="A12339" s="960">
        <v>74178</v>
      </c>
      <c r="B12339" s="1056">
        <v>1.96</v>
      </c>
      <c r="C12339" s="205" t="s">
        <v>11923</v>
      </c>
      <c r="D12339" s="1"/>
      <c r="E12339" s="985" t="s">
        <v>10273</v>
      </c>
      <c r="F12339" s="3"/>
      <c r="O12339"/>
      <c r="P12339"/>
      <c r="Q12339"/>
      <c r="U12339" s="969"/>
      <c r="V12339" s="38"/>
      <c r="W12339" s="38"/>
    </row>
    <row r="12340" spans="1:23" x14ac:dyDescent="0.35">
      <c r="A12340" s="960">
        <v>74178</v>
      </c>
      <c r="B12340" s="1056">
        <v>1.96</v>
      </c>
      <c r="C12340" s="205" t="s">
        <v>11924</v>
      </c>
      <c r="D12340" s="1"/>
      <c r="E12340" s="985" t="s">
        <v>10273</v>
      </c>
      <c r="F12340" s="3"/>
      <c r="O12340"/>
      <c r="P12340"/>
      <c r="Q12340"/>
      <c r="U12340" s="969"/>
      <c r="V12340" s="38"/>
      <c r="W12340" s="38"/>
    </row>
    <row r="12341" spans="1:23" x14ac:dyDescent="0.35">
      <c r="A12341" s="960">
        <v>74178</v>
      </c>
      <c r="B12341" s="1056">
        <v>1.96</v>
      </c>
      <c r="C12341" s="205" t="s">
        <v>11925</v>
      </c>
      <c r="D12341" s="1"/>
      <c r="E12341" s="985" t="s">
        <v>10273</v>
      </c>
      <c r="F12341" s="3"/>
      <c r="O12341"/>
      <c r="P12341"/>
      <c r="Q12341"/>
      <c r="U12341" s="969"/>
      <c r="V12341" s="38"/>
      <c r="W12341" s="38"/>
    </row>
    <row r="12342" spans="1:23" x14ac:dyDescent="0.35">
      <c r="A12342" s="960">
        <v>74178</v>
      </c>
      <c r="B12342" s="1056">
        <v>1.96</v>
      </c>
      <c r="C12342" s="205" t="s">
        <v>11926</v>
      </c>
      <c r="D12342" s="1"/>
      <c r="E12342" s="985" t="s">
        <v>10273</v>
      </c>
      <c r="F12342" s="3"/>
      <c r="O12342"/>
      <c r="P12342"/>
      <c r="Q12342"/>
      <c r="U12342" s="969"/>
      <c r="V12342" s="38"/>
      <c r="W12342" s="38"/>
    </row>
    <row r="12343" spans="1:23" x14ac:dyDescent="0.35">
      <c r="A12343" s="960">
        <v>74178</v>
      </c>
      <c r="B12343" s="1056">
        <v>1.96</v>
      </c>
      <c r="C12343" s="205" t="s">
        <v>11927</v>
      </c>
      <c r="D12343" s="1"/>
      <c r="E12343" s="985" t="s">
        <v>10273</v>
      </c>
      <c r="F12343" s="3"/>
      <c r="O12343"/>
      <c r="P12343"/>
      <c r="Q12343"/>
      <c r="U12343" s="969"/>
      <c r="V12343" s="38"/>
      <c r="W12343" s="38"/>
    </row>
    <row r="12344" spans="1:23" x14ac:dyDescent="0.35">
      <c r="A12344" s="960">
        <v>74178</v>
      </c>
      <c r="B12344" s="1056">
        <v>1.96</v>
      </c>
      <c r="C12344" s="205" t="s">
        <v>11928</v>
      </c>
      <c r="D12344" s="1"/>
      <c r="E12344" s="985" t="s">
        <v>10273</v>
      </c>
      <c r="F12344" s="3"/>
      <c r="O12344"/>
      <c r="P12344"/>
      <c r="Q12344"/>
      <c r="U12344" s="969"/>
      <c r="V12344" s="38"/>
      <c r="W12344" s="38"/>
    </row>
    <row r="12345" spans="1:23" x14ac:dyDescent="0.35">
      <c r="A12345" s="960">
        <v>74178</v>
      </c>
      <c r="B12345" s="1056">
        <v>1.96</v>
      </c>
      <c r="C12345" s="960" t="s">
        <v>11929</v>
      </c>
      <c r="D12345" s="1"/>
      <c r="E12345" s="985" t="s">
        <v>10273</v>
      </c>
      <c r="F12345" s="3"/>
      <c r="O12345"/>
      <c r="P12345"/>
      <c r="Q12345"/>
      <c r="U12345" s="969"/>
      <c r="V12345" s="38"/>
      <c r="W12345" s="38"/>
    </row>
    <row r="12346" spans="1:23" x14ac:dyDescent="0.35">
      <c r="A12346" s="1033">
        <v>74178</v>
      </c>
      <c r="B12346" s="1049">
        <v>1.96</v>
      </c>
      <c r="C12346" s="167" t="s">
        <v>7408</v>
      </c>
      <c r="D12346" s="1"/>
      <c r="E12346" s="1" t="s">
        <v>10273</v>
      </c>
      <c r="F12346" s="3"/>
      <c r="O12346"/>
      <c r="P12346"/>
      <c r="Q12346"/>
      <c r="U12346" s="969"/>
      <c r="V12346" s="38"/>
      <c r="W12346" s="38"/>
    </row>
    <row r="12347" spans="1:23" x14ac:dyDescent="0.35">
      <c r="A12347" s="960">
        <v>74178</v>
      </c>
      <c r="B12347" s="1056">
        <v>1.96</v>
      </c>
      <c r="C12347" s="205" t="s">
        <v>11930</v>
      </c>
      <c r="D12347" s="1"/>
      <c r="E12347" s="985" t="s">
        <v>10273</v>
      </c>
      <c r="F12347" s="3"/>
      <c r="O12347"/>
      <c r="P12347"/>
      <c r="Q12347"/>
      <c r="U12347" s="969"/>
      <c r="V12347" s="38"/>
      <c r="W12347" s="38"/>
    </row>
    <row r="12348" spans="1:23" x14ac:dyDescent="0.35">
      <c r="A12348" s="960">
        <v>74178</v>
      </c>
      <c r="B12348" s="1056">
        <v>1.96</v>
      </c>
      <c r="C12348" s="205" t="s">
        <v>11931</v>
      </c>
      <c r="D12348" s="1"/>
      <c r="E12348" s="985" t="s">
        <v>10273</v>
      </c>
      <c r="F12348" s="3"/>
      <c r="O12348"/>
      <c r="P12348"/>
      <c r="Q12348"/>
      <c r="U12348" s="969"/>
      <c r="V12348" s="38"/>
      <c r="W12348" s="38"/>
    </row>
    <row r="12349" spans="1:23" x14ac:dyDescent="0.35">
      <c r="A12349" s="960">
        <v>74178</v>
      </c>
      <c r="B12349" s="1056">
        <v>1.96</v>
      </c>
      <c r="C12349" s="205" t="s">
        <v>11932</v>
      </c>
      <c r="D12349" s="1"/>
      <c r="E12349" s="985" t="s">
        <v>10273</v>
      </c>
      <c r="F12349" s="3"/>
      <c r="O12349"/>
      <c r="P12349"/>
      <c r="Q12349"/>
      <c r="U12349" s="969"/>
      <c r="V12349" s="38"/>
      <c r="W12349" s="38"/>
    </row>
    <row r="12350" spans="1:23" x14ac:dyDescent="0.35">
      <c r="A12350" s="960">
        <v>74178</v>
      </c>
      <c r="B12350" s="1056">
        <v>1.96</v>
      </c>
      <c r="C12350" s="205" t="s">
        <v>11933</v>
      </c>
      <c r="D12350" s="1"/>
      <c r="E12350" s="985" t="s">
        <v>10273</v>
      </c>
      <c r="F12350" s="3"/>
      <c r="O12350"/>
      <c r="P12350"/>
      <c r="Q12350"/>
      <c r="U12350" s="969"/>
      <c r="V12350" s="38"/>
      <c r="W12350" s="38"/>
    </row>
    <row r="12351" spans="1:23" x14ac:dyDescent="0.35">
      <c r="A12351" s="960">
        <v>74178</v>
      </c>
      <c r="B12351" s="1056">
        <v>1.96</v>
      </c>
      <c r="C12351" s="205" t="s">
        <v>11934</v>
      </c>
      <c r="D12351" s="1"/>
      <c r="E12351" s="985" t="s">
        <v>10273</v>
      </c>
      <c r="F12351" s="3"/>
      <c r="O12351"/>
      <c r="P12351"/>
      <c r="Q12351"/>
      <c r="U12351" s="969"/>
      <c r="V12351" s="38"/>
      <c r="W12351" s="38"/>
    </row>
    <row r="12352" spans="1:23" x14ac:dyDescent="0.35">
      <c r="A12352" s="960">
        <v>74178</v>
      </c>
      <c r="B12352" s="1056">
        <v>1.96</v>
      </c>
      <c r="C12352" s="960" t="s">
        <v>11935</v>
      </c>
      <c r="D12352" s="1"/>
      <c r="E12352" s="985" t="s">
        <v>10273</v>
      </c>
      <c r="F12352" s="3"/>
      <c r="O12352"/>
      <c r="P12352"/>
      <c r="Q12352"/>
      <c r="U12352" s="969"/>
      <c r="V12352" s="38"/>
      <c r="W12352" s="38"/>
    </row>
    <row r="12353" spans="1:23" x14ac:dyDescent="0.35">
      <c r="A12353" s="960">
        <v>74178</v>
      </c>
      <c r="B12353" s="1056">
        <v>1.96</v>
      </c>
      <c r="C12353" s="960" t="s">
        <v>11935</v>
      </c>
      <c r="D12353" s="1"/>
      <c r="E12353" s="985" t="s">
        <v>10273</v>
      </c>
      <c r="F12353" s="3"/>
      <c r="O12353"/>
      <c r="P12353"/>
      <c r="Q12353"/>
      <c r="U12353" s="969"/>
      <c r="V12353" s="38"/>
      <c r="W12353" s="38"/>
    </row>
    <row r="12354" spans="1:23" x14ac:dyDescent="0.35">
      <c r="A12354" s="960">
        <v>74178</v>
      </c>
      <c r="B12354" s="1056">
        <v>1.96</v>
      </c>
      <c r="C12354" s="960" t="s">
        <v>11936</v>
      </c>
      <c r="D12354" s="1"/>
      <c r="E12354" s="985" t="s">
        <v>10273</v>
      </c>
      <c r="F12354" s="3"/>
      <c r="O12354"/>
      <c r="P12354"/>
      <c r="Q12354"/>
      <c r="U12354" s="969"/>
      <c r="V12354" s="38"/>
      <c r="W12354" s="38"/>
    </row>
    <row r="12355" spans="1:23" x14ac:dyDescent="0.35">
      <c r="A12355" s="960">
        <v>74178</v>
      </c>
      <c r="B12355" s="1056">
        <v>1.96</v>
      </c>
      <c r="C12355" s="960" t="s">
        <v>11937</v>
      </c>
      <c r="D12355" s="1"/>
      <c r="E12355" s="985" t="s">
        <v>10273</v>
      </c>
      <c r="F12355" s="3"/>
      <c r="O12355"/>
      <c r="P12355"/>
      <c r="Q12355"/>
      <c r="U12355" s="969"/>
      <c r="V12355" s="38"/>
      <c r="W12355" s="38"/>
    </row>
    <row r="12356" spans="1:23" x14ac:dyDescent="0.35">
      <c r="A12356" s="960">
        <v>74178</v>
      </c>
      <c r="B12356" s="1056">
        <v>1.96</v>
      </c>
      <c r="C12356" s="960" t="s">
        <v>11938</v>
      </c>
      <c r="D12356" s="1"/>
      <c r="E12356" s="985" t="s">
        <v>10273</v>
      </c>
      <c r="F12356" s="3"/>
      <c r="O12356"/>
      <c r="P12356"/>
      <c r="Q12356"/>
      <c r="U12356" s="969"/>
      <c r="V12356" s="38"/>
      <c r="W12356" s="38"/>
    </row>
    <row r="12357" spans="1:23" x14ac:dyDescent="0.35">
      <c r="A12357" s="960">
        <v>74178</v>
      </c>
      <c r="B12357" s="1056">
        <v>1.96</v>
      </c>
      <c r="C12357" s="960" t="s">
        <v>11939</v>
      </c>
      <c r="D12357" s="1"/>
      <c r="E12357" s="985" t="s">
        <v>10273</v>
      </c>
      <c r="F12357" s="3"/>
      <c r="O12357"/>
      <c r="P12357"/>
      <c r="Q12357"/>
      <c r="U12357" s="969"/>
      <c r="V12357" s="38"/>
      <c r="W12357" s="38"/>
    </row>
    <row r="12358" spans="1:23" x14ac:dyDescent="0.35">
      <c r="A12358" s="960">
        <v>74178</v>
      </c>
      <c r="B12358" s="1056">
        <v>1.96</v>
      </c>
      <c r="C12358" s="205" t="s">
        <v>11940</v>
      </c>
      <c r="D12358" s="1"/>
      <c r="E12358" s="985" t="s">
        <v>10273</v>
      </c>
      <c r="F12358" s="3"/>
      <c r="O12358"/>
      <c r="P12358"/>
      <c r="Q12358"/>
      <c r="U12358" s="969"/>
      <c r="V12358" s="38"/>
      <c r="W12358" s="38"/>
    </row>
    <row r="12359" spans="1:23" x14ac:dyDescent="0.35">
      <c r="A12359" s="1614">
        <v>74178</v>
      </c>
      <c r="B12359" s="1615">
        <v>1.96</v>
      </c>
      <c r="C12359" s="204" t="s">
        <v>4925</v>
      </c>
      <c r="D12359" s="1"/>
      <c r="E12359" s="985" t="s">
        <v>10273</v>
      </c>
      <c r="F12359" s="3"/>
      <c r="O12359"/>
      <c r="P12359"/>
      <c r="Q12359"/>
      <c r="U12359" s="969"/>
      <c r="V12359" s="38"/>
      <c r="W12359" s="38"/>
    </row>
    <row r="12360" spans="1:23" x14ac:dyDescent="0.35">
      <c r="A12360" s="960">
        <v>74178</v>
      </c>
      <c r="B12360" s="1056">
        <v>1.96</v>
      </c>
      <c r="C12360" s="205" t="s">
        <v>11941</v>
      </c>
      <c r="D12360" s="1"/>
      <c r="E12360" s="985" t="s">
        <v>10273</v>
      </c>
      <c r="F12360" s="3"/>
      <c r="O12360"/>
      <c r="P12360"/>
      <c r="Q12360"/>
      <c r="U12360" s="969"/>
      <c r="V12360" s="38"/>
      <c r="W12360" s="38"/>
    </row>
    <row r="12361" spans="1:23" x14ac:dyDescent="0.35">
      <c r="A12361" s="960">
        <v>74181</v>
      </c>
      <c r="B12361" s="1056">
        <v>1.42</v>
      </c>
      <c r="C12361" s="960" t="s">
        <v>11671</v>
      </c>
      <c r="D12361" s="1"/>
      <c r="E12361" s="985" t="s">
        <v>10273</v>
      </c>
      <c r="F12361" s="3"/>
      <c r="O12361"/>
      <c r="P12361"/>
      <c r="Q12361"/>
      <c r="U12361" s="969"/>
      <c r="V12361" s="38"/>
      <c r="W12361" s="38"/>
    </row>
    <row r="12362" spans="1:23" x14ac:dyDescent="0.35">
      <c r="A12362" s="960">
        <v>74181</v>
      </c>
      <c r="B12362" s="1056">
        <v>1.42</v>
      </c>
      <c r="C12362" s="960" t="s">
        <v>11672</v>
      </c>
      <c r="D12362" s="1"/>
      <c r="E12362" s="985" t="s">
        <v>10273</v>
      </c>
      <c r="F12362" s="3"/>
      <c r="O12362"/>
      <c r="P12362"/>
      <c r="Q12362"/>
      <c r="U12362" s="969"/>
      <c r="V12362" s="38"/>
      <c r="W12362" s="38"/>
    </row>
    <row r="12363" spans="1:23" x14ac:dyDescent="0.35">
      <c r="A12363" s="960">
        <v>74181</v>
      </c>
      <c r="B12363" s="1056">
        <v>1.42</v>
      </c>
      <c r="C12363" s="960" t="s">
        <v>11673</v>
      </c>
      <c r="D12363" s="1"/>
      <c r="E12363" s="985" t="s">
        <v>10273</v>
      </c>
      <c r="F12363" s="3"/>
      <c r="O12363"/>
      <c r="P12363"/>
      <c r="Q12363"/>
      <c r="U12363" s="969"/>
      <c r="V12363" s="38"/>
      <c r="W12363" s="38"/>
    </row>
    <row r="12364" spans="1:23" x14ac:dyDescent="0.35">
      <c r="A12364" s="960">
        <v>74181</v>
      </c>
      <c r="B12364" s="1056">
        <v>1.42</v>
      </c>
      <c r="C12364" s="960" t="s">
        <v>11674</v>
      </c>
      <c r="D12364" s="1"/>
      <c r="E12364" s="985" t="s">
        <v>10273</v>
      </c>
      <c r="F12364" s="3"/>
      <c r="O12364"/>
      <c r="P12364"/>
      <c r="Q12364"/>
      <c r="U12364" s="969"/>
      <c r="V12364" s="38"/>
      <c r="W12364" s="38"/>
    </row>
    <row r="12365" spans="1:23" x14ac:dyDescent="0.35">
      <c r="A12365" s="960">
        <v>74181</v>
      </c>
      <c r="B12365" s="1056">
        <v>1.42</v>
      </c>
      <c r="C12365" s="204" t="s">
        <v>11675</v>
      </c>
      <c r="D12365" s="1"/>
      <c r="E12365" s="985" t="s">
        <v>10273</v>
      </c>
      <c r="F12365" s="3"/>
      <c r="O12365"/>
      <c r="P12365"/>
      <c r="Q12365"/>
      <c r="U12365" s="969"/>
      <c r="V12365" s="38"/>
      <c r="W12365" s="38"/>
    </row>
    <row r="12366" spans="1:23" x14ac:dyDescent="0.35">
      <c r="A12366" s="960">
        <v>74181</v>
      </c>
      <c r="B12366" s="1056">
        <v>1.42</v>
      </c>
      <c r="C12366" s="960" t="s">
        <v>11676</v>
      </c>
      <c r="D12366" s="1"/>
      <c r="E12366" s="985" t="s">
        <v>10273</v>
      </c>
      <c r="F12366" s="3"/>
      <c r="O12366"/>
      <c r="P12366"/>
      <c r="Q12366"/>
      <c r="U12366" s="969"/>
      <c r="V12366" s="38"/>
      <c r="W12366" s="38"/>
    </row>
    <row r="12367" spans="1:23" x14ac:dyDescent="0.35">
      <c r="A12367" s="960">
        <v>74181</v>
      </c>
      <c r="B12367" s="1056">
        <v>1.42</v>
      </c>
      <c r="C12367" s="204" t="s">
        <v>11677</v>
      </c>
      <c r="D12367" s="1"/>
      <c r="E12367" s="985" t="s">
        <v>10273</v>
      </c>
      <c r="F12367" s="3"/>
      <c r="O12367"/>
      <c r="P12367"/>
      <c r="Q12367"/>
      <c r="U12367" s="969"/>
      <c r="V12367" s="38"/>
      <c r="W12367" s="38"/>
    </row>
    <row r="12368" spans="1:23" x14ac:dyDescent="0.35">
      <c r="A12368" s="960">
        <v>74182</v>
      </c>
      <c r="B12368" s="1056">
        <v>1.69</v>
      </c>
      <c r="C12368" s="204" t="s">
        <v>2585</v>
      </c>
      <c r="D12368" s="1"/>
      <c r="E12368" s="985" t="s">
        <v>10273</v>
      </c>
      <c r="F12368" s="3"/>
      <c r="O12368"/>
      <c r="P12368"/>
      <c r="Q12368"/>
      <c r="U12368" s="969"/>
      <c r="V12368" s="38"/>
      <c r="W12368" s="38"/>
    </row>
    <row r="12369" spans="1:23" x14ac:dyDescent="0.35">
      <c r="A12369" s="960">
        <v>74183</v>
      </c>
      <c r="B12369" s="1056">
        <v>2.15</v>
      </c>
      <c r="C12369" s="960" t="s">
        <v>12005</v>
      </c>
      <c r="D12369" s="1"/>
      <c r="E12369" s="985" t="s">
        <v>10273</v>
      </c>
      <c r="F12369" s="3"/>
      <c r="O12369"/>
      <c r="P12369"/>
      <c r="Q12369"/>
      <c r="U12369" s="969"/>
      <c r="V12369" s="38"/>
      <c r="W12369" s="38"/>
    </row>
    <row r="12370" spans="1:23" x14ac:dyDescent="0.35">
      <c r="A12370" s="960">
        <v>74183</v>
      </c>
      <c r="B12370" s="1056">
        <v>2.15</v>
      </c>
      <c r="C12370" s="960" t="s">
        <v>12006</v>
      </c>
      <c r="D12370" s="1"/>
      <c r="E12370" s="985" t="s">
        <v>10273</v>
      </c>
      <c r="F12370" s="3"/>
      <c r="O12370"/>
      <c r="P12370"/>
      <c r="Q12370"/>
      <c r="U12370" s="969"/>
      <c r="V12370" s="38"/>
      <c r="W12370" s="38"/>
    </row>
    <row r="12371" spans="1:23" x14ac:dyDescent="0.35">
      <c r="A12371" s="960">
        <v>74183</v>
      </c>
      <c r="B12371" s="1056">
        <v>2.15</v>
      </c>
      <c r="C12371" s="205" t="s">
        <v>12007</v>
      </c>
      <c r="D12371" s="1"/>
      <c r="E12371" s="985" t="s">
        <v>10273</v>
      </c>
      <c r="F12371" s="3"/>
      <c r="O12371"/>
      <c r="P12371"/>
      <c r="Q12371"/>
      <c r="U12371" s="969"/>
      <c r="V12371" s="38"/>
      <c r="W12371" s="38"/>
    </row>
    <row r="12372" spans="1:23" x14ac:dyDescent="0.35">
      <c r="A12372" s="960">
        <v>74183</v>
      </c>
      <c r="B12372" s="1056">
        <v>2.15</v>
      </c>
      <c r="C12372" s="205" t="s">
        <v>12008</v>
      </c>
      <c r="D12372" s="1"/>
      <c r="E12372" s="985" t="s">
        <v>10273</v>
      </c>
      <c r="F12372" s="3"/>
      <c r="O12372"/>
      <c r="P12372"/>
      <c r="Q12372"/>
      <c r="U12372" s="969"/>
      <c r="V12372" s="38"/>
      <c r="W12372" s="38"/>
    </row>
    <row r="12373" spans="1:23" x14ac:dyDescent="0.35">
      <c r="A12373" s="960">
        <v>74183</v>
      </c>
      <c r="B12373" s="1056">
        <v>2.15</v>
      </c>
      <c r="C12373" s="205" t="s">
        <v>12009</v>
      </c>
      <c r="D12373" s="1"/>
      <c r="E12373" s="985" t="s">
        <v>10273</v>
      </c>
      <c r="F12373" s="3"/>
      <c r="O12373"/>
      <c r="P12373"/>
      <c r="Q12373"/>
      <c r="U12373" s="969"/>
      <c r="V12373" s="38"/>
      <c r="W12373" s="38"/>
    </row>
    <row r="12374" spans="1:23" x14ac:dyDescent="0.35">
      <c r="A12374" s="960">
        <v>74183</v>
      </c>
      <c r="B12374" s="1056">
        <v>2.15</v>
      </c>
      <c r="C12374" s="205" t="s">
        <v>12010</v>
      </c>
      <c r="D12374" s="1"/>
      <c r="E12374" s="985" t="s">
        <v>10273</v>
      </c>
      <c r="F12374" s="3"/>
      <c r="O12374"/>
      <c r="P12374"/>
      <c r="Q12374"/>
      <c r="U12374" s="969"/>
      <c r="V12374" s="38"/>
      <c r="W12374" s="38"/>
    </row>
    <row r="12375" spans="1:23" x14ac:dyDescent="0.35">
      <c r="A12375" s="960">
        <v>74183</v>
      </c>
      <c r="B12375" s="1056">
        <v>2.15</v>
      </c>
      <c r="C12375" s="205" t="s">
        <v>12011</v>
      </c>
      <c r="D12375" s="1"/>
      <c r="E12375" s="985" t="s">
        <v>10273</v>
      </c>
      <c r="F12375" s="3"/>
      <c r="O12375"/>
      <c r="P12375"/>
      <c r="Q12375"/>
      <c r="U12375" s="969"/>
      <c r="V12375" s="38"/>
      <c r="W12375" s="38"/>
    </row>
    <row r="12376" spans="1:23" x14ac:dyDescent="0.35">
      <c r="A12376" s="960">
        <v>74183</v>
      </c>
      <c r="B12376" s="1056">
        <v>2.15</v>
      </c>
      <c r="C12376" s="205" t="s">
        <v>12012</v>
      </c>
      <c r="D12376" s="1"/>
      <c r="E12376" s="985" t="s">
        <v>10273</v>
      </c>
      <c r="F12376" s="1115"/>
      <c r="O12376"/>
      <c r="P12376"/>
      <c r="Q12376"/>
      <c r="U12376" s="969"/>
      <c r="V12376" s="38"/>
      <c r="W12376" s="38"/>
    </row>
    <row r="12377" spans="1:23" x14ac:dyDescent="0.35">
      <c r="A12377" s="960">
        <v>74183</v>
      </c>
      <c r="B12377" s="1056">
        <v>2.15</v>
      </c>
      <c r="C12377" s="960" t="s">
        <v>12013</v>
      </c>
      <c r="D12377" s="1"/>
      <c r="E12377" s="985" t="s">
        <v>10273</v>
      </c>
      <c r="F12377" s="3"/>
      <c r="O12377"/>
      <c r="P12377"/>
      <c r="Q12377"/>
      <c r="U12377" s="969"/>
      <c r="V12377" s="38"/>
      <c r="W12377" s="38"/>
    </row>
    <row r="12378" spans="1:23" x14ac:dyDescent="0.35">
      <c r="A12378" s="960">
        <v>74183</v>
      </c>
      <c r="B12378" s="1056">
        <v>2.15</v>
      </c>
      <c r="C12378" s="205" t="s">
        <v>12014</v>
      </c>
      <c r="D12378" s="1"/>
      <c r="E12378" s="985" t="s">
        <v>10273</v>
      </c>
      <c r="O12378"/>
      <c r="P12378"/>
      <c r="Q12378"/>
      <c r="U12378" s="969"/>
      <c r="V12378" s="38"/>
      <c r="W12378" s="38"/>
    </row>
    <row r="12379" spans="1:23" x14ac:dyDescent="0.35">
      <c r="A12379" s="960">
        <v>74183</v>
      </c>
      <c r="B12379" s="1056">
        <v>2.15</v>
      </c>
      <c r="C12379" s="205" t="s">
        <v>12015</v>
      </c>
      <c r="D12379" s="1"/>
      <c r="E12379" s="985" t="s">
        <v>10273</v>
      </c>
      <c r="F12379" s="3"/>
      <c r="O12379"/>
      <c r="P12379"/>
      <c r="Q12379"/>
      <c r="U12379" s="969"/>
      <c r="V12379" s="38"/>
      <c r="W12379" s="38"/>
    </row>
    <row r="12380" spans="1:23" x14ac:dyDescent="0.35">
      <c r="A12380" s="960">
        <v>74183</v>
      </c>
      <c r="B12380" s="1056">
        <v>2.15</v>
      </c>
      <c r="C12380" s="205" t="s">
        <v>12016</v>
      </c>
      <c r="D12380" s="1"/>
      <c r="E12380" s="985" t="s">
        <v>10273</v>
      </c>
      <c r="F12380" s="3"/>
      <c r="O12380"/>
      <c r="P12380"/>
      <c r="Q12380"/>
      <c r="U12380" s="969"/>
      <c r="V12380" s="38"/>
      <c r="W12380" s="38"/>
    </row>
    <row r="12381" spans="1:23" x14ac:dyDescent="0.35">
      <c r="A12381" s="960">
        <v>74183</v>
      </c>
      <c r="B12381" s="1056">
        <v>2.15</v>
      </c>
      <c r="C12381" s="960" t="s">
        <v>12017</v>
      </c>
      <c r="D12381" s="1"/>
      <c r="E12381" s="985" t="s">
        <v>10273</v>
      </c>
      <c r="F12381" s="3"/>
      <c r="O12381"/>
      <c r="P12381"/>
      <c r="Q12381"/>
      <c r="U12381" s="969"/>
      <c r="V12381" s="38"/>
      <c r="W12381" s="38"/>
    </row>
    <row r="12382" spans="1:23" x14ac:dyDescent="0.35">
      <c r="A12382" s="960">
        <v>74183</v>
      </c>
      <c r="B12382" s="1056">
        <v>2.15</v>
      </c>
      <c r="C12382" s="960" t="s">
        <v>12018</v>
      </c>
      <c r="D12382" s="1"/>
      <c r="E12382" s="985" t="s">
        <v>10273</v>
      </c>
      <c r="F12382" s="3"/>
      <c r="O12382"/>
      <c r="P12382"/>
      <c r="Q12382"/>
      <c r="U12382" s="969"/>
      <c r="V12382" s="38"/>
      <c r="W12382" s="38"/>
    </row>
    <row r="12383" spans="1:23" x14ac:dyDescent="0.35">
      <c r="A12383" s="960">
        <v>74183</v>
      </c>
      <c r="B12383" s="1056">
        <v>2.15</v>
      </c>
      <c r="C12383" s="205" t="s">
        <v>12019</v>
      </c>
      <c r="D12383" s="1"/>
      <c r="E12383" s="985" t="s">
        <v>10273</v>
      </c>
      <c r="F12383" s="3"/>
      <c r="O12383"/>
      <c r="P12383"/>
      <c r="Q12383"/>
      <c r="U12383" s="969"/>
      <c r="V12383" s="38"/>
      <c r="W12383" s="38"/>
    </row>
    <row r="12384" spans="1:23" x14ac:dyDescent="0.35">
      <c r="A12384" s="960">
        <v>74183</v>
      </c>
      <c r="B12384" s="1056">
        <v>2.15</v>
      </c>
      <c r="C12384" s="205" t="s">
        <v>12019</v>
      </c>
      <c r="D12384" s="1"/>
      <c r="E12384" s="985" t="s">
        <v>10273</v>
      </c>
      <c r="F12384" s="3"/>
      <c r="O12384"/>
      <c r="P12384"/>
      <c r="Q12384"/>
      <c r="U12384" s="969"/>
      <c r="V12384" s="38"/>
      <c r="W12384" s="38"/>
    </row>
    <row r="12385" spans="1:23" x14ac:dyDescent="0.35">
      <c r="A12385" s="960">
        <v>74183</v>
      </c>
      <c r="B12385" s="1056">
        <v>2.15</v>
      </c>
      <c r="C12385" s="960" t="s">
        <v>12020</v>
      </c>
      <c r="D12385" s="1"/>
      <c r="E12385" s="985" t="s">
        <v>10273</v>
      </c>
      <c r="F12385" s="3"/>
      <c r="O12385"/>
      <c r="P12385"/>
      <c r="Q12385"/>
      <c r="U12385" s="969"/>
      <c r="V12385" s="38"/>
      <c r="W12385" s="38"/>
    </row>
    <row r="12386" spans="1:23" x14ac:dyDescent="0.35">
      <c r="A12386" s="960">
        <v>74183</v>
      </c>
      <c r="B12386" s="1056">
        <v>2.15</v>
      </c>
      <c r="C12386" s="205" t="s">
        <v>12021</v>
      </c>
      <c r="D12386" s="1109"/>
      <c r="E12386" s="985" t="s">
        <v>10273</v>
      </c>
      <c r="F12386" s="3"/>
      <c r="O12386"/>
      <c r="P12386"/>
      <c r="Q12386"/>
      <c r="U12386" s="969"/>
      <c r="V12386" s="38"/>
      <c r="W12386" s="38"/>
    </row>
    <row r="12387" spans="1:23" x14ac:dyDescent="0.35">
      <c r="A12387" s="960">
        <v>74183</v>
      </c>
      <c r="B12387" s="1056">
        <v>2.15</v>
      </c>
      <c r="C12387" s="205" t="s">
        <v>12022</v>
      </c>
      <c r="D12387" s="1"/>
      <c r="E12387" s="985" t="s">
        <v>10273</v>
      </c>
      <c r="F12387" s="3"/>
      <c r="O12387"/>
      <c r="P12387"/>
      <c r="Q12387"/>
      <c r="U12387" s="969"/>
      <c r="V12387" s="38"/>
      <c r="W12387" s="38"/>
    </row>
    <row r="12388" spans="1:23" x14ac:dyDescent="0.35">
      <c r="A12388" s="960">
        <v>75809</v>
      </c>
      <c r="B12388" s="1056">
        <v>0.46</v>
      </c>
      <c r="C12388" s="205" t="s">
        <v>10876</v>
      </c>
      <c r="D12388" s="1"/>
      <c r="E12388" s="985" t="s">
        <v>10273</v>
      </c>
      <c r="F12388" s="3"/>
      <c r="O12388"/>
      <c r="P12388"/>
      <c r="Q12388"/>
      <c r="U12388" s="969"/>
      <c r="V12388" s="38"/>
      <c r="W12388" s="38"/>
    </row>
    <row r="12389" spans="1:23" x14ac:dyDescent="0.35">
      <c r="A12389" s="960">
        <v>76536</v>
      </c>
      <c r="B12389" s="1056">
        <v>0.55000000000000004</v>
      </c>
      <c r="C12389" s="205" t="s">
        <v>10882</v>
      </c>
      <c r="D12389" s="1"/>
      <c r="E12389" s="985" t="s">
        <v>10273</v>
      </c>
      <c r="F12389" s="3"/>
      <c r="O12389"/>
      <c r="P12389"/>
      <c r="Q12389"/>
      <c r="U12389" s="969"/>
      <c r="V12389" s="38"/>
      <c r="W12389" s="38"/>
    </row>
    <row r="12390" spans="1:23" x14ac:dyDescent="0.35">
      <c r="A12390" s="960">
        <v>76536</v>
      </c>
      <c r="B12390" s="1056">
        <v>0.55000000000000004</v>
      </c>
      <c r="C12390" s="205" t="s">
        <v>10883</v>
      </c>
      <c r="D12390" s="1"/>
      <c r="E12390" s="985" t="s">
        <v>10273</v>
      </c>
      <c r="F12390" s="3"/>
      <c r="O12390"/>
      <c r="P12390"/>
      <c r="Q12390"/>
      <c r="U12390" s="969"/>
      <c r="V12390" s="38"/>
      <c r="W12390" s="38"/>
    </row>
    <row r="12391" spans="1:23" x14ac:dyDescent="0.35">
      <c r="A12391" s="960">
        <v>76536</v>
      </c>
      <c r="B12391" s="1056">
        <v>0.55000000000000004</v>
      </c>
      <c r="C12391" s="205" t="s">
        <v>3936</v>
      </c>
      <c r="D12391" s="1"/>
      <c r="E12391" s="985" t="s">
        <v>10273</v>
      </c>
      <c r="F12391" s="3"/>
      <c r="O12391"/>
      <c r="P12391"/>
      <c r="Q12391"/>
      <c r="U12391" s="969"/>
      <c r="V12391" s="38"/>
      <c r="W12391" s="38"/>
    </row>
    <row r="12392" spans="1:23" x14ac:dyDescent="0.35">
      <c r="A12392" s="960">
        <v>76536</v>
      </c>
      <c r="B12392" s="1056">
        <v>0.55000000000000004</v>
      </c>
      <c r="C12392" s="960" t="s">
        <v>10884</v>
      </c>
      <c r="D12392" s="1"/>
      <c r="E12392" s="985" t="s">
        <v>10273</v>
      </c>
      <c r="F12392" s="1120"/>
      <c r="O12392"/>
      <c r="P12392"/>
      <c r="Q12392"/>
      <c r="U12392" s="969"/>
      <c r="V12392" s="38"/>
      <c r="W12392" s="38"/>
    </row>
    <row r="12393" spans="1:23" x14ac:dyDescent="0.35">
      <c r="A12393" s="960">
        <v>76536</v>
      </c>
      <c r="B12393" s="1056">
        <v>0.55000000000000004</v>
      </c>
      <c r="C12393" s="205" t="s">
        <v>10885</v>
      </c>
      <c r="D12393" s="1194"/>
      <c r="E12393" s="985" t="s">
        <v>10273</v>
      </c>
      <c r="F12393" s="3"/>
      <c r="O12393"/>
      <c r="P12393"/>
      <c r="Q12393"/>
      <c r="U12393" s="969"/>
      <c r="V12393" s="38"/>
      <c r="W12393" s="38"/>
    </row>
    <row r="12394" spans="1:23" x14ac:dyDescent="0.35">
      <c r="A12394" s="960">
        <v>76536</v>
      </c>
      <c r="B12394" s="1056">
        <v>0.55000000000000004</v>
      </c>
      <c r="C12394" s="205" t="s">
        <v>10886</v>
      </c>
      <c r="D12394" s="1"/>
      <c r="E12394" s="985" t="s">
        <v>10273</v>
      </c>
      <c r="F12394" s="3"/>
      <c r="O12394"/>
      <c r="P12394"/>
      <c r="Q12394"/>
      <c r="U12394" s="969"/>
      <c r="V12394" s="38"/>
      <c r="W12394" s="38"/>
    </row>
    <row r="12395" spans="1:23" x14ac:dyDescent="0.35">
      <c r="A12395" s="960">
        <v>76536</v>
      </c>
      <c r="B12395" s="1056">
        <v>0.55000000000000004</v>
      </c>
      <c r="C12395" s="205" t="s">
        <v>10887</v>
      </c>
      <c r="D12395" s="1"/>
      <c r="E12395" s="985" t="s">
        <v>10273</v>
      </c>
      <c r="F12395" s="3"/>
      <c r="O12395"/>
      <c r="P12395"/>
      <c r="Q12395"/>
      <c r="U12395" s="969"/>
      <c r="V12395" s="38"/>
      <c r="W12395" s="38"/>
    </row>
    <row r="12396" spans="1:23" x14ac:dyDescent="0.35">
      <c r="A12396" s="960">
        <v>76536</v>
      </c>
      <c r="B12396" s="1056">
        <v>0.55000000000000004</v>
      </c>
      <c r="C12396" s="205" t="s">
        <v>10888</v>
      </c>
      <c r="D12396" s="1"/>
      <c r="E12396" s="985" t="s">
        <v>10273</v>
      </c>
      <c r="F12396" s="3"/>
      <c r="O12396"/>
      <c r="P12396"/>
      <c r="Q12396"/>
      <c r="U12396" s="969"/>
      <c r="V12396" s="38"/>
      <c r="W12396" s="38"/>
    </row>
    <row r="12397" spans="1:23" x14ac:dyDescent="0.35">
      <c r="A12397" s="960">
        <v>76641</v>
      </c>
      <c r="B12397" s="1056">
        <v>0.71</v>
      </c>
      <c r="C12397" s="205" t="s">
        <v>10915</v>
      </c>
      <c r="D12397" s="1"/>
      <c r="E12397" s="985" t="s">
        <v>10273</v>
      </c>
      <c r="F12397" s="3"/>
      <c r="O12397"/>
      <c r="P12397"/>
      <c r="Q12397"/>
      <c r="U12397" s="969"/>
      <c r="V12397" s="38"/>
      <c r="W12397" s="38"/>
    </row>
    <row r="12398" spans="1:23" x14ac:dyDescent="0.35">
      <c r="A12398" s="960">
        <v>76642</v>
      </c>
      <c r="B12398" s="1056">
        <v>0.66</v>
      </c>
      <c r="C12398" s="204" t="s">
        <v>10897</v>
      </c>
      <c r="D12398" s="1"/>
      <c r="E12398" s="985" t="s">
        <v>10273</v>
      </c>
      <c r="F12398" s="3"/>
      <c r="O12398"/>
      <c r="P12398"/>
      <c r="Q12398"/>
      <c r="U12398" s="969"/>
      <c r="V12398" s="38"/>
      <c r="W12398" s="38"/>
    </row>
    <row r="12399" spans="1:23" x14ac:dyDescent="0.35">
      <c r="A12399" s="960">
        <v>76700</v>
      </c>
      <c r="B12399" s="1056">
        <v>0.79</v>
      </c>
      <c r="C12399" s="205" t="s">
        <v>10925</v>
      </c>
      <c r="E12399" s="985" t="s">
        <v>10273</v>
      </c>
      <c r="F12399" s="3"/>
      <c r="O12399"/>
      <c r="P12399"/>
      <c r="Q12399"/>
      <c r="U12399" s="969"/>
      <c r="V12399" s="38"/>
      <c r="W12399" s="38"/>
    </row>
    <row r="12400" spans="1:23" x14ac:dyDescent="0.35">
      <c r="A12400" s="960">
        <v>76700</v>
      </c>
      <c r="B12400" s="1056">
        <v>0.79</v>
      </c>
      <c r="C12400" s="960" t="s">
        <v>10926</v>
      </c>
      <c r="E12400" s="985" t="s">
        <v>10273</v>
      </c>
      <c r="F12400" s="3"/>
      <c r="O12400"/>
      <c r="P12400"/>
      <c r="Q12400"/>
      <c r="U12400" s="969"/>
      <c r="V12400" s="38"/>
      <c r="W12400" s="38"/>
    </row>
    <row r="12401" spans="1:23" x14ac:dyDescent="0.35">
      <c r="A12401" s="960">
        <v>76700</v>
      </c>
      <c r="B12401" s="1056">
        <v>0.79</v>
      </c>
      <c r="C12401" s="205" t="s">
        <v>10927</v>
      </c>
      <c r="E12401" s="985" t="s">
        <v>10273</v>
      </c>
      <c r="F12401" s="3"/>
      <c r="O12401"/>
      <c r="P12401"/>
      <c r="Q12401"/>
      <c r="U12401" s="969"/>
      <c r="V12401" s="38"/>
      <c r="W12401" s="38"/>
    </row>
    <row r="12402" spans="1:23" x14ac:dyDescent="0.35">
      <c r="A12402" s="960">
        <v>76700</v>
      </c>
      <c r="B12402" s="1056">
        <v>0.79</v>
      </c>
      <c r="C12402" s="205" t="s">
        <v>10928</v>
      </c>
      <c r="E12402" s="985" t="s">
        <v>10273</v>
      </c>
      <c r="F12402" s="3"/>
      <c r="O12402"/>
      <c r="P12402"/>
      <c r="Q12402"/>
      <c r="U12402" s="969"/>
      <c r="V12402" s="38"/>
      <c r="W12402" s="38"/>
    </row>
    <row r="12403" spans="1:23" x14ac:dyDescent="0.35">
      <c r="A12403" s="960">
        <v>76705</v>
      </c>
      <c r="B12403" s="1056">
        <v>0.57999999999999996</v>
      </c>
      <c r="C12403" s="205" t="s">
        <v>10890</v>
      </c>
      <c r="D12403" s="1"/>
      <c r="E12403" s="985" t="s">
        <v>10273</v>
      </c>
      <c r="F12403" s="3"/>
      <c r="O12403"/>
      <c r="P12403"/>
      <c r="Q12403"/>
      <c r="U12403" s="969"/>
      <c r="V12403" s="38"/>
      <c r="W12403" s="38"/>
    </row>
    <row r="12404" spans="1:23" x14ac:dyDescent="0.35">
      <c r="A12404" s="960">
        <v>76705</v>
      </c>
      <c r="B12404" s="1056">
        <v>0.57999999999999996</v>
      </c>
      <c r="C12404" s="960" t="s">
        <v>10891</v>
      </c>
      <c r="D12404" s="1"/>
      <c r="E12404" s="985" t="s">
        <v>10273</v>
      </c>
      <c r="F12404" s="3"/>
      <c r="O12404"/>
      <c r="P12404"/>
      <c r="Q12404"/>
      <c r="U12404" s="969"/>
      <c r="V12404" s="38"/>
      <c r="W12404" s="38"/>
    </row>
    <row r="12405" spans="1:23" x14ac:dyDescent="0.35">
      <c r="A12405" s="960">
        <v>76705</v>
      </c>
      <c r="B12405" s="1056">
        <v>0.57999999999999996</v>
      </c>
      <c r="C12405" s="205" t="s">
        <v>10892</v>
      </c>
      <c r="D12405" s="1"/>
      <c r="E12405" s="985" t="s">
        <v>10273</v>
      </c>
      <c r="F12405" s="3"/>
      <c r="O12405"/>
      <c r="P12405"/>
      <c r="Q12405"/>
      <c r="U12405" s="969"/>
      <c r="V12405" s="38"/>
      <c r="W12405" s="38"/>
    </row>
    <row r="12406" spans="1:23" x14ac:dyDescent="0.35">
      <c r="A12406" s="960">
        <v>76705</v>
      </c>
      <c r="B12406" s="1056">
        <v>0.57999999999999996</v>
      </c>
      <c r="C12406" s="205" t="s">
        <v>3922</v>
      </c>
      <c r="D12406" s="1"/>
      <c r="E12406" s="985" t="s">
        <v>10273</v>
      </c>
      <c r="F12406" s="3"/>
      <c r="O12406"/>
      <c r="P12406"/>
      <c r="Q12406"/>
      <c r="U12406" s="969"/>
      <c r="V12406" s="38"/>
      <c r="W12406" s="38"/>
    </row>
    <row r="12407" spans="1:23" x14ac:dyDescent="0.35">
      <c r="A12407" s="960">
        <v>76705</v>
      </c>
      <c r="B12407" s="1056">
        <v>0.57999999999999996</v>
      </c>
      <c r="C12407" s="205" t="s">
        <v>10893</v>
      </c>
      <c r="D12407" s="1"/>
      <c r="E12407" s="985" t="s">
        <v>10273</v>
      </c>
      <c r="F12407" s="3"/>
      <c r="O12407"/>
      <c r="P12407"/>
      <c r="Q12407"/>
      <c r="U12407" s="969"/>
      <c r="V12407" s="38"/>
      <c r="W12407" s="38"/>
    </row>
    <row r="12408" spans="1:23" x14ac:dyDescent="0.35">
      <c r="A12408" s="960">
        <v>76705</v>
      </c>
      <c r="B12408" s="1056">
        <v>0.57999999999999996</v>
      </c>
      <c r="C12408" s="204" t="s">
        <v>10894</v>
      </c>
      <c r="D12408" s="1"/>
      <c r="E12408" s="985" t="s">
        <v>10273</v>
      </c>
      <c r="F12408" s="3"/>
      <c r="O12408"/>
      <c r="P12408"/>
      <c r="Q12408"/>
      <c r="U12408" s="969"/>
      <c r="V12408" s="38"/>
      <c r="W12408" s="38"/>
    </row>
    <row r="12409" spans="1:23" x14ac:dyDescent="0.35">
      <c r="A12409" s="960">
        <v>76770</v>
      </c>
      <c r="B12409" s="1056">
        <v>0.72</v>
      </c>
      <c r="C12409" s="205" t="s">
        <v>10916</v>
      </c>
      <c r="D12409" s="1"/>
      <c r="E12409" s="985" t="s">
        <v>10273</v>
      </c>
      <c r="F12409" s="3"/>
      <c r="O12409"/>
      <c r="P12409"/>
      <c r="Q12409"/>
      <c r="U12409" s="969"/>
      <c r="V12409" s="38"/>
      <c r="W12409" s="38"/>
    </row>
    <row r="12410" spans="1:23" x14ac:dyDescent="0.35">
      <c r="A12410" s="960">
        <v>76770</v>
      </c>
      <c r="B12410" s="1056">
        <v>0.72</v>
      </c>
      <c r="C12410" s="205" t="s">
        <v>10917</v>
      </c>
      <c r="D12410" s="1"/>
      <c r="E12410" s="985" t="s">
        <v>10273</v>
      </c>
      <c r="F12410" s="3"/>
      <c r="O12410"/>
      <c r="P12410"/>
      <c r="Q12410"/>
      <c r="U12410" s="969"/>
      <c r="V12410" s="38"/>
      <c r="W12410" s="38"/>
    </row>
    <row r="12411" spans="1:23" x14ac:dyDescent="0.35">
      <c r="A12411" s="1614">
        <v>76775</v>
      </c>
      <c r="B12411" s="1615">
        <v>0.56999999999999995</v>
      </c>
      <c r="C12411" s="204" t="s">
        <v>10889</v>
      </c>
      <c r="D12411" s="1"/>
      <c r="E12411" s="985" t="s">
        <v>10273</v>
      </c>
      <c r="F12411" s="3"/>
      <c r="O12411"/>
      <c r="P12411"/>
      <c r="Q12411"/>
      <c r="U12411" s="969"/>
      <c r="V12411" s="38"/>
      <c r="W12411" s="38"/>
    </row>
    <row r="12412" spans="1:23" x14ac:dyDescent="0.35">
      <c r="A12412" s="960">
        <v>76817</v>
      </c>
      <c r="B12412" s="1056">
        <v>0.73</v>
      </c>
      <c r="C12412" s="205" t="s">
        <v>10918</v>
      </c>
      <c r="D12412" s="1"/>
      <c r="E12412" s="985" t="s">
        <v>10273</v>
      </c>
      <c r="F12412" s="3"/>
      <c r="O12412"/>
      <c r="P12412"/>
      <c r="Q12412"/>
      <c r="U12412" s="969"/>
      <c r="V12412" s="38"/>
      <c r="W12412" s="38"/>
    </row>
    <row r="12413" spans="1:23" x14ac:dyDescent="0.35">
      <c r="A12413" s="960">
        <v>76830</v>
      </c>
      <c r="B12413" s="1056">
        <v>0.67</v>
      </c>
      <c r="C12413" s="960" t="s">
        <v>10898</v>
      </c>
      <c r="D12413" s="1"/>
      <c r="E12413" s="985" t="s">
        <v>10273</v>
      </c>
      <c r="F12413" s="3"/>
      <c r="O12413"/>
      <c r="P12413"/>
      <c r="Q12413"/>
      <c r="U12413" s="969"/>
      <c r="V12413" s="38"/>
      <c r="W12413" s="38"/>
    </row>
    <row r="12414" spans="1:23" x14ac:dyDescent="0.35">
      <c r="A12414" s="960">
        <v>76830</v>
      </c>
      <c r="B12414" s="1056">
        <v>0.67</v>
      </c>
      <c r="C12414" s="204" t="s">
        <v>10899</v>
      </c>
      <c r="D12414" s="1"/>
      <c r="E12414" s="985" t="s">
        <v>10273</v>
      </c>
      <c r="F12414" s="3"/>
      <c r="O12414"/>
      <c r="P12414"/>
      <c r="Q12414"/>
      <c r="U12414" s="969"/>
      <c r="V12414" s="38"/>
      <c r="W12414" s="38"/>
    </row>
    <row r="12415" spans="1:23" x14ac:dyDescent="0.35">
      <c r="A12415" s="960">
        <v>76830</v>
      </c>
      <c r="B12415" s="1056">
        <v>0.67</v>
      </c>
      <c r="C12415" s="960" t="s">
        <v>10900</v>
      </c>
      <c r="D12415" s="1"/>
      <c r="E12415" s="985" t="s">
        <v>10273</v>
      </c>
      <c r="F12415" s="3"/>
      <c r="O12415"/>
      <c r="P12415"/>
      <c r="Q12415"/>
      <c r="U12415" s="969"/>
      <c r="V12415" s="38"/>
      <c r="W12415" s="38"/>
    </row>
    <row r="12416" spans="1:23" x14ac:dyDescent="0.35">
      <c r="A12416" s="960">
        <v>76830</v>
      </c>
      <c r="B12416" s="1056">
        <v>0.67</v>
      </c>
      <c r="C12416" s="204" t="s">
        <v>10901</v>
      </c>
      <c r="D12416" s="1126"/>
      <c r="E12416" s="985" t="s">
        <v>10273</v>
      </c>
      <c r="F12416" s="3"/>
      <c r="O12416"/>
      <c r="P12416"/>
      <c r="Q12416"/>
      <c r="U12416" s="969"/>
      <c r="V12416" s="38"/>
      <c r="W12416" s="38"/>
    </row>
    <row r="12417" spans="1:23" x14ac:dyDescent="0.35">
      <c r="A12417" s="960">
        <v>76856</v>
      </c>
      <c r="B12417" s="1056">
        <v>0.67</v>
      </c>
      <c r="C12417" s="205" t="s">
        <v>10902</v>
      </c>
      <c r="D12417" s="1"/>
      <c r="E12417" s="985" t="s">
        <v>10273</v>
      </c>
      <c r="F12417" s="3"/>
      <c r="O12417"/>
      <c r="P12417"/>
      <c r="Q12417"/>
      <c r="U12417" s="969"/>
      <c r="V12417" s="38"/>
      <c r="W12417" s="38"/>
    </row>
    <row r="12418" spans="1:23" x14ac:dyDescent="0.35">
      <c r="A12418" s="960">
        <v>76856</v>
      </c>
      <c r="B12418" s="1056">
        <v>0.67</v>
      </c>
      <c r="C12418" s="205" t="s">
        <v>10903</v>
      </c>
      <c r="D12418" s="1126"/>
      <c r="E12418" s="985" t="s">
        <v>10273</v>
      </c>
      <c r="F12418" s="3"/>
      <c r="O12418"/>
      <c r="P12418"/>
      <c r="Q12418"/>
      <c r="U12418" s="969"/>
      <c r="V12418" s="38"/>
      <c r="W12418" s="38"/>
    </row>
    <row r="12419" spans="1:23" x14ac:dyDescent="0.35">
      <c r="A12419" s="960">
        <v>76856</v>
      </c>
      <c r="B12419" s="1056">
        <v>0.67</v>
      </c>
      <c r="C12419" s="205" t="s">
        <v>10904</v>
      </c>
      <c r="D12419" s="1"/>
      <c r="E12419" s="985" t="s">
        <v>10273</v>
      </c>
      <c r="F12419" s="3"/>
      <c r="O12419"/>
      <c r="P12419"/>
      <c r="Q12419"/>
      <c r="U12419" s="969"/>
      <c r="V12419" s="38"/>
      <c r="W12419" s="38"/>
    </row>
    <row r="12420" spans="1:23" x14ac:dyDescent="0.35">
      <c r="A12420" s="960">
        <v>76857</v>
      </c>
      <c r="B12420" s="1056">
        <v>0.49</v>
      </c>
      <c r="C12420" s="205" t="s">
        <v>10877</v>
      </c>
      <c r="D12420" s="1"/>
      <c r="E12420" s="985" t="s">
        <v>10273</v>
      </c>
      <c r="F12420" s="3"/>
      <c r="O12420"/>
      <c r="P12420"/>
      <c r="Q12420"/>
      <c r="U12420" s="969"/>
      <c r="V12420" s="38"/>
      <c r="W12420" s="38"/>
    </row>
    <row r="12421" spans="1:23" x14ac:dyDescent="0.35">
      <c r="A12421" s="960">
        <v>76857</v>
      </c>
      <c r="B12421" s="1056">
        <v>0.49</v>
      </c>
      <c r="C12421" s="205" t="s">
        <v>10878</v>
      </c>
      <c r="D12421" s="1"/>
      <c r="E12421" s="985" t="s">
        <v>10273</v>
      </c>
      <c r="F12421" s="3"/>
      <c r="O12421"/>
      <c r="P12421"/>
      <c r="Q12421"/>
      <c r="U12421" s="969"/>
      <c r="V12421" s="38"/>
      <c r="W12421" s="38"/>
    </row>
    <row r="12422" spans="1:23" x14ac:dyDescent="0.35">
      <c r="A12422" s="960">
        <v>76870</v>
      </c>
      <c r="B12422" s="1056">
        <v>0.62</v>
      </c>
      <c r="C12422" s="205" t="s">
        <v>10895</v>
      </c>
      <c r="D12422" s="1"/>
      <c r="E12422" s="985" t="s">
        <v>10273</v>
      </c>
      <c r="F12422" s="3"/>
      <c r="O12422"/>
      <c r="P12422"/>
      <c r="Q12422"/>
      <c r="U12422" s="969"/>
      <c r="V12422" s="38"/>
      <c r="W12422" s="38"/>
    </row>
    <row r="12423" spans="1:23" x14ac:dyDescent="0.35">
      <c r="A12423" s="960">
        <v>76870</v>
      </c>
      <c r="B12423" s="1056">
        <v>0.62</v>
      </c>
      <c r="C12423" s="205" t="s">
        <v>10896</v>
      </c>
      <c r="D12423" s="1"/>
      <c r="E12423" s="985" t="s">
        <v>10273</v>
      </c>
      <c r="F12423" s="3"/>
      <c r="O12423"/>
      <c r="P12423"/>
      <c r="Q12423"/>
      <c r="U12423" s="969"/>
      <c r="V12423" s="38"/>
      <c r="W12423" s="38"/>
    </row>
    <row r="12424" spans="1:23" x14ac:dyDescent="0.35">
      <c r="A12424" s="960">
        <v>76881</v>
      </c>
      <c r="B12424" s="1056">
        <v>0.88</v>
      </c>
      <c r="C12424" s="205" t="s">
        <v>10948</v>
      </c>
      <c r="D12424" s="1"/>
      <c r="E12424" s="985" t="s">
        <v>10273</v>
      </c>
      <c r="F12424" s="3"/>
      <c r="O12424"/>
      <c r="P12424"/>
      <c r="Q12424"/>
      <c r="U12424" s="969"/>
      <c r="V12424" s="38"/>
      <c r="W12424" s="38"/>
    </row>
    <row r="12425" spans="1:23" x14ac:dyDescent="0.35">
      <c r="A12425" s="960">
        <v>76881</v>
      </c>
      <c r="B12425" s="1056">
        <v>0.88</v>
      </c>
      <c r="C12425" s="205" t="s">
        <v>10949</v>
      </c>
      <c r="D12425" s="1"/>
      <c r="E12425" s="985" t="s">
        <v>10273</v>
      </c>
      <c r="O12425"/>
      <c r="P12425"/>
      <c r="Q12425"/>
      <c r="U12425" s="969"/>
      <c r="V12425" s="38"/>
      <c r="W12425" s="38"/>
    </row>
    <row r="12426" spans="1:23" x14ac:dyDescent="0.35">
      <c r="A12426" s="960">
        <v>76881</v>
      </c>
      <c r="B12426" s="1056">
        <v>0.88</v>
      </c>
      <c r="C12426" s="960" t="s">
        <v>10950</v>
      </c>
      <c r="D12426" s="1"/>
      <c r="E12426" s="985" t="s">
        <v>10273</v>
      </c>
      <c r="F12426" s="3"/>
      <c r="O12426"/>
      <c r="P12426"/>
      <c r="Q12426"/>
      <c r="U12426" s="969"/>
      <c r="V12426" s="38"/>
      <c r="W12426" s="38"/>
    </row>
    <row r="12427" spans="1:23" x14ac:dyDescent="0.35">
      <c r="A12427" s="960">
        <v>76881</v>
      </c>
      <c r="B12427" s="1056">
        <v>0.88</v>
      </c>
      <c r="C12427" s="205" t="s">
        <v>10951</v>
      </c>
      <c r="D12427" s="1"/>
      <c r="E12427" s="985" t="s">
        <v>10273</v>
      </c>
      <c r="F12427" s="3"/>
      <c r="O12427"/>
      <c r="P12427"/>
      <c r="Q12427"/>
      <c r="U12427" s="969"/>
      <c r="V12427" s="38"/>
      <c r="W12427" s="38"/>
    </row>
    <row r="12428" spans="1:23" x14ac:dyDescent="0.35">
      <c r="A12428" s="960">
        <v>76882</v>
      </c>
      <c r="B12428" s="1056">
        <v>0.67</v>
      </c>
      <c r="C12428" s="204" t="s">
        <v>10905</v>
      </c>
      <c r="E12428" s="985" t="s">
        <v>10273</v>
      </c>
      <c r="F12428" s="3"/>
      <c r="O12428"/>
      <c r="P12428"/>
      <c r="Q12428"/>
      <c r="U12428" s="969"/>
      <c r="V12428" s="38"/>
      <c r="W12428" s="38"/>
    </row>
    <row r="12429" spans="1:23" x14ac:dyDescent="0.35">
      <c r="A12429" s="960">
        <v>76882</v>
      </c>
      <c r="B12429" s="1056">
        <v>0.67</v>
      </c>
      <c r="C12429" s="204" t="s">
        <v>10906</v>
      </c>
      <c r="D12429" s="1126"/>
      <c r="E12429" s="985" t="s">
        <v>10273</v>
      </c>
      <c r="F12429" s="1227"/>
      <c r="O12429"/>
      <c r="P12429"/>
      <c r="Q12429"/>
      <c r="U12429" s="969"/>
      <c r="V12429" s="38"/>
      <c r="W12429" s="38"/>
    </row>
    <row r="12430" spans="1:23" x14ac:dyDescent="0.35">
      <c r="A12430" s="960">
        <v>76882</v>
      </c>
      <c r="B12430" s="1056">
        <v>0.67</v>
      </c>
      <c r="C12430" s="204" t="s">
        <v>10907</v>
      </c>
      <c r="E12430" s="985" t="s">
        <v>10273</v>
      </c>
      <c r="F12430" s="3"/>
      <c r="O12430"/>
      <c r="P12430"/>
      <c r="Q12430"/>
      <c r="U12430" s="969"/>
      <c r="V12430" s="38"/>
      <c r="W12430" s="38"/>
    </row>
    <row r="12431" spans="1:23" x14ac:dyDescent="0.35">
      <c r="A12431" s="960">
        <v>76882</v>
      </c>
      <c r="B12431" s="1056">
        <v>0.67</v>
      </c>
      <c r="C12431" s="205" t="s">
        <v>10908</v>
      </c>
      <c r="E12431" s="985" t="s">
        <v>10273</v>
      </c>
      <c r="F12431" s="1115"/>
      <c r="O12431"/>
      <c r="P12431"/>
      <c r="Q12431"/>
      <c r="U12431" s="969"/>
      <c r="V12431" s="38"/>
      <c r="W12431" s="38"/>
    </row>
    <row r="12432" spans="1:23" x14ac:dyDescent="0.35">
      <c r="A12432" s="960">
        <v>76882</v>
      </c>
      <c r="B12432" s="1056">
        <v>0.67</v>
      </c>
      <c r="C12432" s="204" t="s">
        <v>10909</v>
      </c>
      <c r="D12432" s="1"/>
      <c r="E12432" s="985" t="s">
        <v>10273</v>
      </c>
      <c r="F12432" s="3"/>
      <c r="O12432"/>
      <c r="P12432"/>
      <c r="Q12432"/>
      <c r="U12432" s="969"/>
      <c r="V12432" s="38"/>
      <c r="W12432" s="38"/>
    </row>
    <row r="12433" spans="1:23" x14ac:dyDescent="0.35">
      <c r="A12433" s="960">
        <v>93306</v>
      </c>
      <c r="B12433" s="1056">
        <v>1.42</v>
      </c>
      <c r="C12433" s="204" t="s">
        <v>11678</v>
      </c>
      <c r="D12433" s="1"/>
      <c r="E12433" s="985" t="s">
        <v>10273</v>
      </c>
      <c r="F12433" s="3"/>
      <c r="O12433"/>
      <c r="P12433"/>
      <c r="Q12433"/>
      <c r="U12433" s="969"/>
      <c r="V12433" s="38"/>
      <c r="W12433" s="38"/>
    </row>
    <row r="12434" spans="1:23" x14ac:dyDescent="0.35">
      <c r="A12434" s="960">
        <v>93880</v>
      </c>
      <c r="B12434" s="1056">
        <v>0.78</v>
      </c>
      <c r="C12434" s="205" t="s">
        <v>10919</v>
      </c>
      <c r="D12434" s="1"/>
      <c r="E12434" s="985" t="s">
        <v>10273</v>
      </c>
      <c r="F12434" s="3"/>
      <c r="O12434"/>
      <c r="P12434"/>
      <c r="Q12434"/>
      <c r="U12434" s="969"/>
      <c r="V12434" s="38"/>
      <c r="W12434" s="38"/>
    </row>
    <row r="12435" spans="1:23" x14ac:dyDescent="0.35">
      <c r="A12435" s="960">
        <v>93880</v>
      </c>
      <c r="B12435" s="1056">
        <v>0.78</v>
      </c>
      <c r="C12435" s="205" t="s">
        <v>10920</v>
      </c>
      <c r="D12435" s="1"/>
      <c r="E12435" s="985" t="s">
        <v>10273</v>
      </c>
      <c r="O12435"/>
      <c r="P12435"/>
      <c r="Q12435"/>
      <c r="U12435" s="969"/>
      <c r="V12435" s="38"/>
      <c r="W12435" s="38"/>
    </row>
    <row r="12436" spans="1:23" x14ac:dyDescent="0.35">
      <c r="A12436" s="960">
        <v>93880</v>
      </c>
      <c r="B12436" s="1056">
        <v>0.78</v>
      </c>
      <c r="C12436" s="205" t="s">
        <v>10921</v>
      </c>
      <c r="D12436" s="1"/>
      <c r="E12436" s="985" t="s">
        <v>10273</v>
      </c>
      <c r="F12436" s="3"/>
      <c r="O12436"/>
      <c r="P12436"/>
      <c r="Q12436"/>
      <c r="U12436" s="969"/>
      <c r="V12436" s="38"/>
      <c r="W12436" s="38"/>
    </row>
    <row r="12437" spans="1:23" x14ac:dyDescent="0.35">
      <c r="A12437" s="960">
        <v>93925</v>
      </c>
      <c r="B12437" s="1056">
        <v>0.78</v>
      </c>
      <c r="C12437" s="960" t="s">
        <v>10922</v>
      </c>
      <c r="E12437" s="985" t="s">
        <v>10273</v>
      </c>
      <c r="F12437" s="3"/>
      <c r="O12437"/>
      <c r="P12437"/>
      <c r="Q12437"/>
      <c r="U12437" s="969"/>
      <c r="V12437" s="38"/>
      <c r="W12437" s="38"/>
    </row>
    <row r="12438" spans="1:23" x14ac:dyDescent="0.35">
      <c r="A12438" s="960">
        <v>93925</v>
      </c>
      <c r="B12438" s="1056">
        <v>0.78</v>
      </c>
      <c r="C12438" s="205" t="s">
        <v>10923</v>
      </c>
      <c r="D12438" s="1115"/>
      <c r="E12438" s="985" t="s">
        <v>10273</v>
      </c>
      <c r="F12438" s="3"/>
      <c r="O12438"/>
      <c r="P12438"/>
      <c r="Q12438"/>
      <c r="U12438" s="969"/>
      <c r="V12438" s="38"/>
      <c r="W12438" s="38"/>
    </row>
    <row r="12439" spans="1:23" x14ac:dyDescent="0.35">
      <c r="A12439" s="960">
        <v>93926</v>
      </c>
      <c r="B12439" s="1056">
        <v>0.49</v>
      </c>
      <c r="C12439" s="204" t="s">
        <v>10879</v>
      </c>
      <c r="D12439" s="1"/>
      <c r="E12439" s="985" t="s">
        <v>10273</v>
      </c>
      <c r="F12439" s="3"/>
      <c r="O12439"/>
      <c r="P12439"/>
      <c r="Q12439"/>
      <c r="U12439" s="969"/>
      <c r="V12439" s="38"/>
      <c r="W12439" s="38"/>
    </row>
    <row r="12440" spans="1:23" x14ac:dyDescent="0.35">
      <c r="A12440" s="960">
        <v>93926</v>
      </c>
      <c r="B12440" s="1056">
        <v>0.49</v>
      </c>
      <c r="C12440" s="205" t="s">
        <v>10880</v>
      </c>
      <c r="D12440" s="1"/>
      <c r="E12440" s="985" t="s">
        <v>10273</v>
      </c>
      <c r="F12440" s="3"/>
      <c r="O12440"/>
      <c r="P12440"/>
      <c r="Q12440"/>
      <c r="U12440" s="969"/>
      <c r="V12440" s="38"/>
      <c r="W12440" s="38"/>
    </row>
    <row r="12441" spans="1:23" x14ac:dyDescent="0.35">
      <c r="A12441" s="960">
        <v>93926</v>
      </c>
      <c r="B12441" s="1056">
        <v>0.49</v>
      </c>
      <c r="C12441" s="205" t="s">
        <v>10881</v>
      </c>
      <c r="D12441" s="1"/>
      <c r="E12441" s="985" t="s">
        <v>10273</v>
      </c>
      <c r="F12441" s="3"/>
      <c r="O12441"/>
      <c r="P12441"/>
      <c r="Q12441"/>
      <c r="U12441" s="969"/>
      <c r="V12441" s="38"/>
      <c r="W12441" s="38"/>
    </row>
    <row r="12442" spans="1:23" x14ac:dyDescent="0.35">
      <c r="A12442" s="1614">
        <v>93970</v>
      </c>
      <c r="B12442" s="1615">
        <v>0.68</v>
      </c>
      <c r="C12442" s="204" t="s">
        <v>10910</v>
      </c>
      <c r="D12442" s="1"/>
      <c r="E12442" s="985" t="s">
        <v>10273</v>
      </c>
      <c r="F12442" s="3"/>
      <c r="O12442"/>
      <c r="P12442"/>
      <c r="Q12442"/>
      <c r="U12442" s="969"/>
      <c r="V12442" s="38"/>
      <c r="W12442" s="38"/>
    </row>
    <row r="12443" spans="1:23" x14ac:dyDescent="0.35">
      <c r="A12443" s="1614">
        <v>93970</v>
      </c>
      <c r="B12443" s="1615">
        <v>0.68</v>
      </c>
      <c r="C12443" s="204" t="s">
        <v>10911</v>
      </c>
      <c r="D12443" s="1"/>
      <c r="E12443" s="985" t="s">
        <v>10273</v>
      </c>
      <c r="F12443" s="3"/>
      <c r="O12443"/>
      <c r="P12443"/>
      <c r="Q12443"/>
      <c r="U12443" s="969"/>
      <c r="V12443" s="38"/>
      <c r="W12443" s="38"/>
    </row>
    <row r="12444" spans="1:23" x14ac:dyDescent="0.35">
      <c r="A12444" s="1614">
        <v>93970</v>
      </c>
      <c r="B12444" s="1615">
        <v>0.68</v>
      </c>
      <c r="C12444" s="204" t="s">
        <v>10912</v>
      </c>
      <c r="D12444" s="1"/>
      <c r="E12444" s="985" t="s">
        <v>10273</v>
      </c>
      <c r="F12444" s="3"/>
      <c r="O12444"/>
      <c r="P12444"/>
      <c r="Q12444"/>
      <c r="U12444" s="969"/>
      <c r="V12444" s="38"/>
      <c r="W12444" s="38"/>
    </row>
    <row r="12445" spans="1:23" x14ac:dyDescent="0.35">
      <c r="A12445" s="1614">
        <v>93970</v>
      </c>
      <c r="B12445" s="1615">
        <v>0.68</v>
      </c>
      <c r="C12445" s="204" t="s">
        <v>10913</v>
      </c>
      <c r="D12445" s="1114"/>
      <c r="E12445" s="985" t="s">
        <v>10273</v>
      </c>
      <c r="F12445" s="3"/>
      <c r="O12445"/>
      <c r="P12445"/>
      <c r="Q12445"/>
      <c r="U12445" s="969"/>
      <c r="V12445" s="38"/>
      <c r="W12445" s="38"/>
    </row>
    <row r="12446" spans="1:23" x14ac:dyDescent="0.35">
      <c r="A12446" s="1614">
        <v>93970</v>
      </c>
      <c r="B12446" s="1615">
        <v>0.68</v>
      </c>
      <c r="C12446" s="204" t="s">
        <v>10914</v>
      </c>
      <c r="D12446" s="1"/>
      <c r="E12446" s="985" t="s">
        <v>10273</v>
      </c>
      <c r="F12446" s="3"/>
      <c r="O12446"/>
      <c r="P12446"/>
      <c r="Q12446"/>
      <c r="U12446" s="969"/>
      <c r="V12446" s="38"/>
      <c r="W12446" s="38"/>
    </row>
    <row r="12447" spans="1:23" x14ac:dyDescent="0.35">
      <c r="A12447" s="960">
        <v>93971</v>
      </c>
      <c r="B12447" s="1056">
        <v>0.44</v>
      </c>
      <c r="C12447" s="205" t="s">
        <v>10867</v>
      </c>
      <c r="D12447" s="1"/>
      <c r="E12447" s="985" t="s">
        <v>10273</v>
      </c>
      <c r="F12447" s="3"/>
      <c r="O12447"/>
      <c r="P12447"/>
      <c r="Q12447"/>
      <c r="U12447" s="969"/>
      <c r="V12447" s="38"/>
      <c r="W12447" s="38"/>
    </row>
    <row r="12448" spans="1:23" x14ac:dyDescent="0.35">
      <c r="A12448" s="960">
        <v>93971</v>
      </c>
      <c r="B12448" s="1056">
        <v>0.44</v>
      </c>
      <c r="C12448" s="205" t="s">
        <v>10868</v>
      </c>
      <c r="D12448" s="1"/>
      <c r="E12448" s="985" t="s">
        <v>10273</v>
      </c>
      <c r="F12448" s="3"/>
      <c r="O12448"/>
      <c r="P12448"/>
      <c r="Q12448"/>
      <c r="U12448" s="969"/>
      <c r="V12448" s="38"/>
      <c r="W12448" s="38"/>
    </row>
    <row r="12449" spans="1:23" x14ac:dyDescent="0.35">
      <c r="A12449" s="960">
        <v>93971</v>
      </c>
      <c r="B12449" s="1056">
        <v>0.44</v>
      </c>
      <c r="C12449" s="205" t="s">
        <v>10869</v>
      </c>
      <c r="D12449" s="1"/>
      <c r="E12449" s="985" t="s">
        <v>10273</v>
      </c>
      <c r="F12449" s="3"/>
      <c r="O12449"/>
      <c r="P12449"/>
      <c r="Q12449"/>
      <c r="U12449" s="969"/>
      <c r="V12449" s="38"/>
      <c r="W12449" s="38"/>
    </row>
    <row r="12450" spans="1:23" x14ac:dyDescent="0.35">
      <c r="A12450" s="960">
        <v>93971</v>
      </c>
      <c r="B12450" s="1056">
        <v>0.44</v>
      </c>
      <c r="C12450" s="960" t="s">
        <v>10870</v>
      </c>
      <c r="D12450" s="1"/>
      <c r="E12450" s="985" t="s">
        <v>10273</v>
      </c>
      <c r="F12450" s="3"/>
      <c r="O12450"/>
      <c r="P12450"/>
      <c r="Q12450"/>
      <c r="U12450" s="969"/>
      <c r="V12450" s="38"/>
      <c r="W12450" s="38"/>
    </row>
    <row r="12451" spans="1:23" x14ac:dyDescent="0.35">
      <c r="A12451" s="960">
        <v>93971</v>
      </c>
      <c r="B12451" s="1056">
        <v>0.44</v>
      </c>
      <c r="C12451" s="205" t="s">
        <v>10871</v>
      </c>
      <c r="D12451" s="1"/>
      <c r="E12451" s="985" t="s">
        <v>10273</v>
      </c>
      <c r="F12451" s="3"/>
      <c r="O12451"/>
      <c r="P12451"/>
      <c r="Q12451"/>
      <c r="U12451" s="969"/>
      <c r="V12451" s="38"/>
      <c r="W12451" s="38"/>
    </row>
    <row r="12452" spans="1:23" x14ac:dyDescent="0.35">
      <c r="A12452" s="960">
        <v>93971</v>
      </c>
      <c r="B12452" s="1056">
        <v>0.44</v>
      </c>
      <c r="C12452" s="205" t="s">
        <v>10872</v>
      </c>
      <c r="D12452" s="1"/>
      <c r="E12452" s="985" t="s">
        <v>10273</v>
      </c>
      <c r="F12452" s="3"/>
      <c r="O12452"/>
      <c r="P12452"/>
      <c r="Q12452"/>
      <c r="U12452" s="969"/>
      <c r="V12452" s="38"/>
      <c r="W12452" s="38"/>
    </row>
    <row r="12453" spans="1:23" x14ac:dyDescent="0.35">
      <c r="A12453" s="960">
        <v>93971</v>
      </c>
      <c r="B12453" s="1056">
        <v>0.44</v>
      </c>
      <c r="C12453" s="205" t="s">
        <v>10873</v>
      </c>
      <c r="D12453" s="1"/>
      <c r="E12453" s="985" t="s">
        <v>10273</v>
      </c>
      <c r="F12453" s="3"/>
      <c r="O12453"/>
      <c r="P12453"/>
      <c r="Q12453"/>
      <c r="U12453" s="969"/>
      <c r="V12453" s="38"/>
      <c r="W12453" s="38"/>
    </row>
    <row r="12454" spans="1:23" x14ac:dyDescent="0.35">
      <c r="A12454" s="960">
        <v>93971</v>
      </c>
      <c r="B12454" s="1056">
        <v>0.44</v>
      </c>
      <c r="C12454" s="205" t="s">
        <v>10874</v>
      </c>
      <c r="D12454" s="1"/>
      <c r="E12454" s="985" t="s">
        <v>10273</v>
      </c>
      <c r="F12454" s="3"/>
      <c r="O12454"/>
      <c r="P12454"/>
      <c r="Q12454"/>
      <c r="U12454" s="969"/>
      <c r="V12454" s="38"/>
      <c r="W12454" s="38"/>
    </row>
    <row r="12455" spans="1:23" x14ac:dyDescent="0.35">
      <c r="A12455" s="960">
        <v>93971</v>
      </c>
      <c r="B12455" s="1056">
        <v>0.44</v>
      </c>
      <c r="C12455" s="205" t="s">
        <v>10875</v>
      </c>
      <c r="D12455" s="1"/>
      <c r="E12455" s="985" t="s">
        <v>10273</v>
      </c>
      <c r="F12455" s="3"/>
      <c r="O12455"/>
      <c r="P12455"/>
      <c r="Q12455"/>
      <c r="U12455" s="969"/>
      <c r="V12455" s="38"/>
      <c r="W12455" s="38"/>
    </row>
    <row r="12456" spans="1:23" x14ac:dyDescent="0.35">
      <c r="A12456" s="960">
        <v>93975</v>
      </c>
      <c r="B12456" s="1056">
        <v>1.1299999999999999</v>
      </c>
      <c r="C12456" s="960" t="s">
        <v>11128</v>
      </c>
      <c r="D12456" s="1"/>
      <c r="E12456" s="985" t="s">
        <v>10273</v>
      </c>
      <c r="F12456" s="3"/>
      <c r="O12456"/>
      <c r="P12456"/>
      <c r="Q12456"/>
      <c r="U12456" s="969"/>
      <c r="V12456" s="38"/>
      <c r="W12456" s="38"/>
    </row>
    <row r="12457" spans="1:23" x14ac:dyDescent="0.35">
      <c r="A12457" s="960">
        <v>93975</v>
      </c>
      <c r="B12457" s="1056">
        <v>1.1299999999999999</v>
      </c>
      <c r="C12457" s="204" t="s">
        <v>11129</v>
      </c>
      <c r="D12457" s="1"/>
      <c r="E12457" s="985" t="s">
        <v>10273</v>
      </c>
      <c r="F12457" s="3"/>
      <c r="O12457"/>
      <c r="P12457"/>
      <c r="Q12457"/>
      <c r="U12457" s="969"/>
      <c r="V12457" s="38"/>
      <c r="W12457" s="38"/>
    </row>
    <row r="12458" spans="1:23" x14ac:dyDescent="0.35">
      <c r="A12458" s="960">
        <v>93975</v>
      </c>
      <c r="B12458" s="1056">
        <v>1.1299999999999999</v>
      </c>
      <c r="C12458" s="204" t="s">
        <v>11130</v>
      </c>
      <c r="D12458" s="1"/>
      <c r="E12458" s="985" t="s">
        <v>10273</v>
      </c>
      <c r="F12458" s="3"/>
      <c r="O12458"/>
      <c r="P12458"/>
      <c r="Q12458"/>
      <c r="U12458" s="969"/>
      <c r="V12458" s="38"/>
      <c r="W12458" s="38"/>
    </row>
    <row r="12459" spans="1:23" x14ac:dyDescent="0.35">
      <c r="A12459" s="960">
        <v>93978</v>
      </c>
      <c r="B12459" s="1056">
        <v>0.78</v>
      </c>
      <c r="C12459" s="960" t="s">
        <v>10924</v>
      </c>
      <c r="D12459" s="1115"/>
      <c r="E12459" s="985" t="s">
        <v>10273</v>
      </c>
      <c r="F12459" s="3"/>
      <c r="O12459"/>
      <c r="P12459"/>
      <c r="Q12459"/>
      <c r="U12459" s="969"/>
      <c r="V12459" s="38"/>
      <c r="W12459" s="38"/>
    </row>
    <row r="12460" spans="1:23" x14ac:dyDescent="0.35">
      <c r="A12460" s="960" t="s">
        <v>6552</v>
      </c>
      <c r="B12460" s="1056">
        <v>4.33</v>
      </c>
      <c r="C12460" s="205" t="s">
        <v>12086</v>
      </c>
      <c r="D12460" s="1"/>
      <c r="E12460" s="985" t="s">
        <v>10273</v>
      </c>
      <c r="F12460" s="3"/>
      <c r="O12460"/>
      <c r="P12460"/>
      <c r="Q12460"/>
      <c r="U12460" s="969"/>
      <c r="V12460" s="38"/>
      <c r="W12460" s="38"/>
    </row>
    <row r="12461" spans="1:23" x14ac:dyDescent="0.35">
      <c r="A12461" s="960" t="s">
        <v>515</v>
      </c>
      <c r="B12461" s="1056">
        <v>2.75</v>
      </c>
      <c r="C12461" s="205" t="s">
        <v>12081</v>
      </c>
      <c r="D12461" s="38"/>
      <c r="E12461" s="985" t="s">
        <v>10273</v>
      </c>
      <c r="F12461" s="3"/>
      <c r="O12461"/>
      <c r="P12461"/>
      <c r="Q12461"/>
      <c r="U12461" s="969"/>
      <c r="V12461" s="38"/>
      <c r="W12461" s="38"/>
    </row>
    <row r="12462" spans="1:23" x14ac:dyDescent="0.35">
      <c r="A12462" s="960" t="s">
        <v>517</v>
      </c>
      <c r="B12462" s="1056">
        <v>2.9</v>
      </c>
      <c r="C12462" s="204" t="s">
        <v>12082</v>
      </c>
      <c r="D12462" s="1"/>
      <c r="E12462" s="985" t="s">
        <v>10273</v>
      </c>
      <c r="F12462" s="3"/>
      <c r="O12462"/>
      <c r="P12462"/>
      <c r="Q12462"/>
      <c r="U12462" s="969"/>
      <c r="V12462" s="38"/>
      <c r="W12462" s="38"/>
    </row>
    <row r="12463" spans="1:23" x14ac:dyDescent="0.35">
      <c r="A12463" s="960" t="s">
        <v>517</v>
      </c>
      <c r="B12463" s="1056">
        <v>2.9</v>
      </c>
      <c r="C12463" s="204" t="s">
        <v>12083</v>
      </c>
      <c r="D12463" s="1"/>
      <c r="E12463" s="985" t="s">
        <v>10273</v>
      </c>
      <c r="F12463" s="3"/>
      <c r="O12463"/>
      <c r="P12463"/>
      <c r="Q12463"/>
      <c r="U12463" s="969"/>
      <c r="V12463" s="38"/>
      <c r="W12463" s="38"/>
    </row>
    <row r="12464" spans="1:23" x14ac:dyDescent="0.35">
      <c r="A12464" s="960" t="s">
        <v>1275</v>
      </c>
      <c r="B12464" s="1056">
        <v>3.1799999999999997</v>
      </c>
      <c r="C12464" s="204" t="s">
        <v>12084</v>
      </c>
      <c r="D12464" s="1"/>
      <c r="E12464" s="985" t="s">
        <v>10273</v>
      </c>
      <c r="F12464" s="3"/>
      <c r="O12464"/>
      <c r="P12464"/>
      <c r="Q12464"/>
      <c r="U12464" s="969"/>
      <c r="V12464" s="38"/>
      <c r="W12464" s="38"/>
    </row>
    <row r="12465" spans="1:23" x14ac:dyDescent="0.35">
      <c r="A12465" s="960" t="s">
        <v>26</v>
      </c>
      <c r="B12465" s="1056">
        <v>0.36</v>
      </c>
      <c r="C12465" s="960" t="s">
        <v>10866</v>
      </c>
      <c r="D12465" s="1"/>
      <c r="E12465" s="985" t="s">
        <v>10273</v>
      </c>
      <c r="F12465" s="1115"/>
      <c r="O12465"/>
      <c r="P12465"/>
      <c r="Q12465"/>
      <c r="U12465" s="969"/>
      <c r="V12465" s="38"/>
      <c r="W12465" s="38"/>
    </row>
    <row r="12466" spans="1:23" x14ac:dyDescent="0.35">
      <c r="A12466" s="960" t="s">
        <v>325</v>
      </c>
      <c r="B12466" s="1056">
        <v>0.32</v>
      </c>
      <c r="C12466" s="960" t="s">
        <v>10862</v>
      </c>
      <c r="D12466" s="1"/>
      <c r="E12466" s="985" t="s">
        <v>10273</v>
      </c>
      <c r="F12466" s="3"/>
      <c r="O12466"/>
      <c r="P12466"/>
      <c r="Q12466"/>
      <c r="U12466" s="969"/>
      <c r="V12466" s="38"/>
      <c r="W12466" s="38"/>
    </row>
    <row r="12467" spans="1:23" x14ac:dyDescent="0.35">
      <c r="A12467" s="960" t="s">
        <v>333</v>
      </c>
      <c r="B12467" s="1056">
        <v>0.34</v>
      </c>
      <c r="C12467" s="960" t="s">
        <v>10864</v>
      </c>
      <c r="D12467" s="1"/>
      <c r="E12467" s="985" t="s">
        <v>10273</v>
      </c>
      <c r="F12467" s="3"/>
      <c r="O12467"/>
      <c r="P12467"/>
      <c r="Q12467"/>
      <c r="U12467" s="969"/>
      <c r="V12467" s="38"/>
      <c r="W12467" s="38"/>
    </row>
    <row r="12468" spans="1:23" x14ac:dyDescent="0.35">
      <c r="A12468" s="960" t="s">
        <v>2228</v>
      </c>
      <c r="B12468" s="1056">
        <v>3.52</v>
      </c>
      <c r="C12468" s="204" t="s">
        <v>12085</v>
      </c>
      <c r="D12468" s="1"/>
      <c r="E12468" s="985" t="s">
        <v>10273</v>
      </c>
      <c r="F12468" s="3"/>
      <c r="O12468"/>
      <c r="P12468"/>
      <c r="Q12468"/>
      <c r="U12468" s="969"/>
      <c r="V12468" s="38"/>
      <c r="W12468" s="38"/>
    </row>
    <row r="12469" spans="1:23" x14ac:dyDescent="0.35">
      <c r="A12469" s="960" t="s">
        <v>20</v>
      </c>
      <c r="B12469" s="1056">
        <v>0.32</v>
      </c>
      <c r="C12469" s="205" t="s">
        <v>10863</v>
      </c>
      <c r="D12469" s="1"/>
      <c r="E12469" s="985" t="s">
        <v>10273</v>
      </c>
      <c r="F12469" s="3"/>
      <c r="O12469"/>
      <c r="P12469"/>
      <c r="Q12469"/>
      <c r="U12469" s="969"/>
      <c r="V12469" s="38"/>
      <c r="W12469" s="38"/>
    </row>
    <row r="12470" spans="1:23" x14ac:dyDescent="0.35">
      <c r="A12470" s="960" t="s">
        <v>16</v>
      </c>
      <c r="B12470" s="1056">
        <v>0.34</v>
      </c>
      <c r="C12470" s="204" t="s">
        <v>10865</v>
      </c>
      <c r="D12470" s="1"/>
      <c r="E12470" s="985" t="s">
        <v>10273</v>
      </c>
      <c r="F12470" s="3"/>
      <c r="O12470"/>
      <c r="P12470"/>
      <c r="Q12470"/>
      <c r="U12470" s="969"/>
      <c r="V12470" s="38"/>
      <c r="W12470" s="38"/>
    </row>
    <row r="12471" spans="1:23" x14ac:dyDescent="0.35">
      <c r="A12471" s="960" t="s">
        <v>1178</v>
      </c>
      <c r="B12471" s="1056">
        <v>1.32</v>
      </c>
      <c r="C12471" s="205" t="s">
        <v>11629</v>
      </c>
      <c r="E12471" s="985" t="s">
        <v>10273</v>
      </c>
      <c r="F12471" s="3"/>
      <c r="O12471"/>
      <c r="P12471"/>
      <c r="Q12471"/>
      <c r="U12471" s="969"/>
      <c r="V12471" s="38"/>
      <c r="W12471" s="38"/>
    </row>
    <row r="12472" spans="1:23" x14ac:dyDescent="0.35">
      <c r="A12472" s="960" t="s">
        <v>2070</v>
      </c>
      <c r="B12472" s="1056">
        <v>1.34</v>
      </c>
      <c r="C12472" s="205" t="s">
        <v>11630</v>
      </c>
      <c r="E12472" s="985" t="s">
        <v>10273</v>
      </c>
      <c r="F12472" s="3"/>
      <c r="O12472"/>
      <c r="P12472"/>
      <c r="Q12472"/>
      <c r="U12472" s="969"/>
      <c r="V12472" s="38"/>
      <c r="W12472" s="38"/>
    </row>
    <row r="12473" spans="1:23" x14ac:dyDescent="0.35">
      <c r="A12473" s="960" t="s">
        <v>2070</v>
      </c>
      <c r="B12473" s="1056">
        <v>1.34</v>
      </c>
      <c r="C12473" s="205" t="s">
        <v>11631</v>
      </c>
      <c r="E12473" s="985" t="s">
        <v>10273</v>
      </c>
      <c r="F12473" s="3"/>
      <c r="O12473"/>
      <c r="P12473"/>
      <c r="Q12473"/>
      <c r="U12473" s="969"/>
      <c r="V12473" s="38"/>
      <c r="W12473" s="38"/>
    </row>
    <row r="12474" spans="1:23" x14ac:dyDescent="0.35">
      <c r="A12474" s="960" t="s">
        <v>2070</v>
      </c>
      <c r="B12474" s="1056">
        <v>1.34</v>
      </c>
      <c r="C12474" s="205" t="s">
        <v>11632</v>
      </c>
      <c r="E12474" s="985" t="s">
        <v>10273</v>
      </c>
      <c r="F12474" s="3"/>
      <c r="O12474"/>
      <c r="P12474"/>
      <c r="Q12474"/>
      <c r="U12474" s="969"/>
      <c r="V12474" s="38"/>
      <c r="W12474" s="38"/>
    </row>
    <row r="12475" spans="1:23" x14ac:dyDescent="0.35">
      <c r="A12475" s="960" t="s">
        <v>2070</v>
      </c>
      <c r="B12475" s="1056">
        <v>1.34</v>
      </c>
      <c r="C12475" s="205" t="s">
        <v>11633</v>
      </c>
      <c r="E12475" s="985" t="s">
        <v>10273</v>
      </c>
      <c r="F12475" s="3"/>
      <c r="O12475"/>
      <c r="P12475"/>
      <c r="Q12475"/>
      <c r="U12475" s="969"/>
      <c r="V12475" s="38"/>
      <c r="W12475" s="38"/>
    </row>
    <row r="12476" spans="1:23" x14ac:dyDescent="0.35">
      <c r="A12476" s="960" t="s">
        <v>458</v>
      </c>
      <c r="B12476" s="1056">
        <v>1.22</v>
      </c>
      <c r="C12476" s="204" t="s">
        <v>11156</v>
      </c>
      <c r="D12476" s="1"/>
      <c r="E12476" s="985" t="s">
        <v>10273</v>
      </c>
      <c r="F12476" s="3"/>
      <c r="O12476"/>
      <c r="P12476"/>
      <c r="Q12476"/>
      <c r="U12476" s="969"/>
      <c r="V12476" s="38"/>
      <c r="W12476" s="38"/>
    </row>
    <row r="12477" spans="1:23" x14ac:dyDescent="0.35">
      <c r="A12477" s="1623">
        <v>70110</v>
      </c>
      <c r="B12477" s="1624">
        <v>0.24</v>
      </c>
      <c r="C12477" s="1077" t="s">
        <v>12146</v>
      </c>
      <c r="D12477" s="1"/>
      <c r="E12477" s="1030" t="s">
        <v>12088</v>
      </c>
      <c r="F12477" s="3"/>
      <c r="O12477"/>
      <c r="P12477"/>
      <c r="Q12477"/>
      <c r="U12477" s="969"/>
      <c r="V12477" s="38"/>
      <c r="W12477" s="38"/>
    </row>
    <row r="12478" spans="1:23" x14ac:dyDescent="0.35">
      <c r="A12478" s="1623">
        <v>70160</v>
      </c>
      <c r="B12478" s="1624">
        <v>0.17</v>
      </c>
      <c r="C12478" s="1077" t="s">
        <v>12113</v>
      </c>
      <c r="D12478" s="1"/>
      <c r="E12478" s="1030" t="s">
        <v>12088</v>
      </c>
      <c r="F12478" s="3"/>
      <c r="O12478"/>
      <c r="P12478"/>
      <c r="Q12478"/>
      <c r="U12478" s="969"/>
      <c r="V12478" s="38"/>
      <c r="W12478" s="38"/>
    </row>
    <row r="12479" spans="1:23" x14ac:dyDescent="0.35">
      <c r="A12479" s="1623">
        <v>70200</v>
      </c>
      <c r="B12479" s="1624">
        <v>0.27</v>
      </c>
      <c r="C12479" s="1077" t="s">
        <v>12152</v>
      </c>
      <c r="D12479" s="1"/>
      <c r="E12479" s="1030" t="s">
        <v>12088</v>
      </c>
      <c r="F12479" s="3"/>
      <c r="O12479"/>
      <c r="P12479"/>
      <c r="Q12479"/>
      <c r="U12479" s="969"/>
      <c r="V12479" s="38"/>
      <c r="W12479" s="38"/>
    </row>
    <row r="12480" spans="1:23" x14ac:dyDescent="0.35">
      <c r="A12480" s="1623">
        <v>70210</v>
      </c>
      <c r="B12480" s="1624">
        <v>0.17</v>
      </c>
      <c r="C12480" s="1077" t="s">
        <v>12114</v>
      </c>
      <c r="D12480" s="1"/>
      <c r="E12480" s="1030" t="s">
        <v>12088</v>
      </c>
      <c r="F12480" s="3"/>
      <c r="O12480"/>
      <c r="P12480"/>
      <c r="Q12480"/>
      <c r="U12480" s="969"/>
      <c r="V12480" s="38"/>
      <c r="W12480" s="38"/>
    </row>
    <row r="12481" spans="1:23" x14ac:dyDescent="0.35">
      <c r="A12481" s="1623">
        <v>70220</v>
      </c>
      <c r="B12481" s="1624">
        <v>0.21</v>
      </c>
      <c r="C12481" s="1077" t="s">
        <v>12135</v>
      </c>
      <c r="D12481" s="1"/>
      <c r="E12481" s="1030" t="s">
        <v>12088</v>
      </c>
      <c r="F12481" s="3"/>
      <c r="O12481"/>
      <c r="P12481"/>
      <c r="Q12481"/>
      <c r="U12481" s="969"/>
      <c r="V12481" s="38"/>
      <c r="W12481" s="38"/>
    </row>
    <row r="12482" spans="1:23" x14ac:dyDescent="0.35">
      <c r="A12482" s="1623">
        <v>70240</v>
      </c>
      <c r="B12482" s="1624">
        <v>0.19</v>
      </c>
      <c r="C12482" s="1077" t="s">
        <v>12131</v>
      </c>
      <c r="D12482" s="1"/>
      <c r="E12482" s="1030" t="s">
        <v>12088</v>
      </c>
      <c r="F12482" s="3"/>
      <c r="O12482"/>
      <c r="P12482"/>
      <c r="Q12482"/>
      <c r="U12482" s="969"/>
      <c r="V12482" s="38"/>
      <c r="W12482" s="38"/>
    </row>
    <row r="12483" spans="1:23" x14ac:dyDescent="0.35">
      <c r="A12483" s="1623">
        <v>70250</v>
      </c>
      <c r="B12483" s="1624">
        <v>0.18</v>
      </c>
      <c r="C12483" s="1077" t="s">
        <v>10876</v>
      </c>
      <c r="D12483" s="1"/>
      <c r="E12483" s="1030" t="s">
        <v>12088</v>
      </c>
      <c r="F12483" s="3"/>
      <c r="O12483"/>
      <c r="P12483"/>
      <c r="Q12483"/>
      <c r="U12483" s="969"/>
      <c r="V12483" s="38"/>
      <c r="W12483" s="38"/>
    </row>
    <row r="12484" spans="1:23" x14ac:dyDescent="0.35">
      <c r="A12484" s="1623">
        <v>70250</v>
      </c>
      <c r="B12484" s="1624">
        <v>0.18</v>
      </c>
      <c r="C12484" s="1077" t="s">
        <v>12123</v>
      </c>
      <c r="D12484" s="1"/>
      <c r="E12484" s="1030" t="s">
        <v>12088</v>
      </c>
      <c r="F12484" s="3"/>
      <c r="O12484"/>
      <c r="P12484"/>
      <c r="Q12484"/>
      <c r="U12484" s="969"/>
      <c r="V12484" s="38"/>
      <c r="W12484" s="38"/>
    </row>
    <row r="12485" spans="1:23" x14ac:dyDescent="0.35">
      <c r="A12485" s="1623">
        <v>70260</v>
      </c>
      <c r="B12485" s="1624">
        <v>0.27</v>
      </c>
      <c r="C12485" s="1077" t="s">
        <v>3849</v>
      </c>
      <c r="D12485" s="1"/>
      <c r="E12485" s="1030" t="s">
        <v>12088</v>
      </c>
      <c r="F12485" s="3"/>
      <c r="O12485"/>
      <c r="P12485"/>
      <c r="Q12485"/>
      <c r="U12485" s="969"/>
      <c r="V12485" s="38"/>
      <c r="W12485" s="38"/>
    </row>
    <row r="12486" spans="1:23" x14ac:dyDescent="0.35">
      <c r="A12486" s="1623">
        <v>70330</v>
      </c>
      <c r="B12486" s="1624">
        <v>0.23</v>
      </c>
      <c r="C12486" s="1077" t="s">
        <v>12145</v>
      </c>
      <c r="D12486" s="1"/>
      <c r="E12486" s="1030" t="s">
        <v>12088</v>
      </c>
      <c r="F12486" s="3"/>
      <c r="O12486"/>
      <c r="P12486"/>
      <c r="Q12486"/>
      <c r="U12486" s="969"/>
      <c r="V12486" s="38"/>
      <c r="W12486" s="38"/>
    </row>
    <row r="12487" spans="1:23" x14ac:dyDescent="0.35">
      <c r="A12487" s="1623">
        <v>70336</v>
      </c>
      <c r="B12487" s="1624">
        <v>1.44</v>
      </c>
      <c r="C12487" s="1077" t="s">
        <v>12374</v>
      </c>
      <c r="D12487" s="1"/>
      <c r="E12487" s="1030" t="s">
        <v>12088</v>
      </c>
      <c r="F12487" s="3"/>
      <c r="O12487"/>
      <c r="P12487"/>
      <c r="Q12487"/>
      <c r="U12487" s="969"/>
      <c r="V12487" s="38"/>
      <c r="W12487" s="38"/>
    </row>
    <row r="12488" spans="1:23" x14ac:dyDescent="0.35">
      <c r="A12488" s="1623">
        <v>70336</v>
      </c>
      <c r="B12488" s="1624">
        <v>1.44</v>
      </c>
      <c r="C12488" s="1077" t="s">
        <v>12375</v>
      </c>
      <c r="D12488" s="38"/>
      <c r="E12488" s="1030" t="s">
        <v>12088</v>
      </c>
      <c r="F12488" s="3"/>
      <c r="O12488"/>
      <c r="P12488"/>
      <c r="Q12488"/>
      <c r="U12488" s="969"/>
      <c r="V12488" s="38"/>
      <c r="W12488" s="38"/>
    </row>
    <row r="12489" spans="1:23" x14ac:dyDescent="0.35">
      <c r="A12489" s="1623">
        <v>70336</v>
      </c>
      <c r="B12489" s="1624">
        <v>1.44</v>
      </c>
      <c r="C12489" s="1077" t="s">
        <v>12376</v>
      </c>
      <c r="D12489" s="1"/>
      <c r="E12489" s="1030" t="s">
        <v>12088</v>
      </c>
      <c r="F12489" s="3"/>
      <c r="O12489"/>
      <c r="P12489"/>
      <c r="Q12489"/>
      <c r="U12489" s="969"/>
      <c r="V12489" s="38"/>
      <c r="W12489" s="38"/>
    </row>
    <row r="12490" spans="1:23" x14ac:dyDescent="0.35">
      <c r="A12490" s="1623">
        <v>70336</v>
      </c>
      <c r="B12490" s="1624">
        <v>1.44</v>
      </c>
      <c r="C12490" s="1077" t="s">
        <v>12377</v>
      </c>
      <c r="D12490" s="1"/>
      <c r="E12490" s="1030" t="s">
        <v>12088</v>
      </c>
      <c r="F12490" s="3"/>
      <c r="O12490"/>
      <c r="P12490"/>
      <c r="Q12490"/>
      <c r="U12490" s="969"/>
      <c r="V12490" s="38"/>
      <c r="W12490" s="38"/>
    </row>
    <row r="12491" spans="1:23" x14ac:dyDescent="0.35">
      <c r="A12491" s="1623">
        <v>70360</v>
      </c>
      <c r="B12491" s="1624">
        <v>0.18</v>
      </c>
      <c r="C12491" s="1077" t="s">
        <v>10514</v>
      </c>
      <c r="D12491" s="1"/>
      <c r="E12491" s="1030" t="s">
        <v>12088</v>
      </c>
      <c r="F12491" s="3"/>
      <c r="O12491"/>
      <c r="P12491"/>
      <c r="Q12491"/>
      <c r="U12491" s="969"/>
      <c r="V12491" s="38"/>
      <c r="W12491" s="38"/>
    </row>
    <row r="12492" spans="1:23" x14ac:dyDescent="0.35">
      <c r="A12492" s="1623">
        <v>70450</v>
      </c>
      <c r="B12492" s="1624">
        <v>0.83</v>
      </c>
      <c r="C12492" s="1077" t="s">
        <v>12196</v>
      </c>
      <c r="D12492" s="1"/>
      <c r="E12492" s="1030" t="s">
        <v>12088</v>
      </c>
      <c r="F12492" s="1116"/>
      <c r="O12492"/>
      <c r="P12492"/>
      <c r="Q12492"/>
      <c r="U12492" s="969"/>
      <c r="V12492" s="38"/>
      <c r="W12492" s="38"/>
    </row>
    <row r="12493" spans="1:23" x14ac:dyDescent="0.35">
      <c r="A12493" s="1623">
        <v>70460</v>
      </c>
      <c r="B12493" s="1624">
        <v>1.1000000000000001</v>
      </c>
      <c r="C12493" s="1077" t="s">
        <v>12235</v>
      </c>
      <c r="D12493" s="1"/>
      <c r="E12493" s="1030" t="s">
        <v>12088</v>
      </c>
      <c r="F12493" s="3"/>
      <c r="O12493"/>
      <c r="P12493"/>
      <c r="Q12493"/>
      <c r="U12493" s="969"/>
      <c r="V12493" s="38"/>
      <c r="W12493" s="38"/>
    </row>
    <row r="12494" spans="1:23" x14ac:dyDescent="0.35">
      <c r="A12494" s="1623">
        <v>70470</v>
      </c>
      <c r="B12494" s="1624">
        <v>1.24</v>
      </c>
      <c r="C12494" s="1077" t="s">
        <v>12317</v>
      </c>
      <c r="D12494" s="1"/>
      <c r="E12494" s="1030" t="s">
        <v>12088</v>
      </c>
      <c r="F12494" s="3"/>
      <c r="O12494"/>
      <c r="P12494"/>
      <c r="Q12494"/>
      <c r="U12494" s="969"/>
      <c r="V12494" s="38"/>
      <c r="W12494" s="38"/>
    </row>
    <row r="12495" spans="1:23" x14ac:dyDescent="0.35">
      <c r="A12495" s="1623">
        <v>70471</v>
      </c>
      <c r="B12495" s="1624">
        <v>2.5</v>
      </c>
      <c r="C12495" s="1077" t="s">
        <v>12503</v>
      </c>
      <c r="D12495" s="1"/>
      <c r="E12495" s="1030" t="s">
        <v>12088</v>
      </c>
      <c r="F12495" s="3"/>
      <c r="O12495"/>
      <c r="P12495"/>
      <c r="Q12495"/>
      <c r="U12495" s="969"/>
      <c r="V12495" s="38"/>
      <c r="W12495" s="38"/>
    </row>
    <row r="12496" spans="1:23" x14ac:dyDescent="0.35">
      <c r="A12496" s="1623">
        <v>70471</v>
      </c>
      <c r="B12496" s="1624">
        <v>2.5</v>
      </c>
      <c r="C12496" s="1077" t="s">
        <v>12504</v>
      </c>
      <c r="D12496" s="1"/>
      <c r="E12496" s="1030" t="s">
        <v>12088</v>
      </c>
      <c r="F12496" s="3"/>
      <c r="O12496"/>
      <c r="P12496"/>
      <c r="Q12496"/>
      <c r="U12496" s="969"/>
      <c r="V12496" s="38"/>
      <c r="W12496" s="38"/>
    </row>
    <row r="12497" spans="1:23" x14ac:dyDescent="0.35">
      <c r="A12497" s="1623">
        <v>70480</v>
      </c>
      <c r="B12497" s="1624">
        <v>1.25</v>
      </c>
      <c r="C12497" s="1077" t="s">
        <v>12329</v>
      </c>
      <c r="D12497" s="1"/>
      <c r="E12497" s="1030" t="s">
        <v>12088</v>
      </c>
      <c r="F12497" s="3"/>
      <c r="O12497"/>
      <c r="P12497"/>
      <c r="Q12497"/>
      <c r="U12497" s="969"/>
      <c r="V12497" s="38"/>
      <c r="W12497" s="38"/>
    </row>
    <row r="12498" spans="1:23" x14ac:dyDescent="0.35">
      <c r="A12498" s="1623">
        <v>70480</v>
      </c>
      <c r="B12498" s="1624">
        <v>1.25</v>
      </c>
      <c r="C12498" s="1077" t="s">
        <v>12330</v>
      </c>
      <c r="D12498" s="1"/>
      <c r="E12498" s="1030" t="s">
        <v>12088</v>
      </c>
      <c r="F12498" s="3"/>
      <c r="O12498"/>
      <c r="P12498"/>
      <c r="Q12498"/>
      <c r="U12498" s="969"/>
      <c r="V12498" s="38"/>
      <c r="W12498" s="38"/>
    </row>
    <row r="12499" spans="1:23" x14ac:dyDescent="0.35">
      <c r="A12499" s="1623">
        <v>70480</v>
      </c>
      <c r="B12499" s="1624">
        <v>1.25</v>
      </c>
      <c r="C12499" s="1077" t="s">
        <v>12331</v>
      </c>
      <c r="D12499" s="1"/>
      <c r="E12499" s="1030" t="s">
        <v>12088</v>
      </c>
      <c r="F12499" s="3"/>
      <c r="O12499"/>
      <c r="P12499"/>
      <c r="Q12499"/>
      <c r="U12499" s="969"/>
      <c r="V12499" s="38"/>
      <c r="W12499" s="38"/>
    </row>
    <row r="12500" spans="1:23" x14ac:dyDescent="0.35">
      <c r="A12500" s="1623">
        <v>70481</v>
      </c>
      <c r="B12500" s="1624">
        <v>1.1000000000000001</v>
      </c>
      <c r="C12500" s="1077" t="s">
        <v>12236</v>
      </c>
      <c r="D12500" s="1"/>
      <c r="E12500" s="1030" t="s">
        <v>12088</v>
      </c>
      <c r="F12500" s="3"/>
      <c r="O12500"/>
      <c r="P12500"/>
      <c r="Q12500"/>
      <c r="U12500" s="969"/>
      <c r="V12500" s="38"/>
      <c r="W12500" s="38"/>
    </row>
    <row r="12501" spans="1:23" x14ac:dyDescent="0.35">
      <c r="A12501" s="1623">
        <v>70481</v>
      </c>
      <c r="B12501" s="1624">
        <v>1.1000000000000001</v>
      </c>
      <c r="C12501" s="1077" t="s">
        <v>12237</v>
      </c>
      <c r="D12501" s="1"/>
      <c r="E12501" s="1030" t="s">
        <v>12088</v>
      </c>
      <c r="F12501" s="1115"/>
      <c r="O12501"/>
      <c r="P12501"/>
      <c r="Q12501"/>
      <c r="U12501" s="969"/>
      <c r="V12501" s="38"/>
      <c r="W12501" s="38"/>
    </row>
    <row r="12502" spans="1:23" x14ac:dyDescent="0.35">
      <c r="A12502" s="1623">
        <v>70481</v>
      </c>
      <c r="B12502" s="1624">
        <v>1.1000000000000001</v>
      </c>
      <c r="C12502" s="1077" t="s">
        <v>12238</v>
      </c>
      <c r="D12502" s="1"/>
      <c r="E12502" s="1030" t="s">
        <v>12088</v>
      </c>
      <c r="F12502" s="3"/>
      <c r="O12502"/>
      <c r="P12502"/>
      <c r="Q12502"/>
      <c r="U12502" s="969"/>
      <c r="V12502" s="38"/>
      <c r="W12502" s="38"/>
    </row>
    <row r="12503" spans="1:23" x14ac:dyDescent="0.35">
      <c r="A12503" s="1623">
        <v>70482</v>
      </c>
      <c r="B12503" s="1624">
        <v>1.24</v>
      </c>
      <c r="C12503" s="1077" t="s">
        <v>12318</v>
      </c>
      <c r="D12503" s="1"/>
      <c r="E12503" s="1030" t="s">
        <v>12088</v>
      </c>
      <c r="F12503" s="3"/>
      <c r="O12503"/>
      <c r="P12503"/>
      <c r="Q12503"/>
      <c r="U12503" s="969"/>
      <c r="V12503" s="38"/>
      <c r="W12503" s="38"/>
    </row>
    <row r="12504" spans="1:23" x14ac:dyDescent="0.35">
      <c r="A12504" s="1623">
        <v>70482</v>
      </c>
      <c r="B12504" s="1624">
        <v>1.24</v>
      </c>
      <c r="C12504" s="1077" t="s">
        <v>12319</v>
      </c>
      <c r="D12504" s="1"/>
      <c r="E12504" s="1030" t="s">
        <v>12088</v>
      </c>
      <c r="F12504" s="3"/>
      <c r="O12504"/>
      <c r="P12504"/>
      <c r="Q12504"/>
      <c r="U12504" s="969"/>
      <c r="V12504" s="38"/>
      <c r="W12504" s="38"/>
    </row>
    <row r="12505" spans="1:23" x14ac:dyDescent="0.35">
      <c r="A12505" s="1623">
        <v>70482</v>
      </c>
      <c r="B12505" s="1624">
        <v>1.24</v>
      </c>
      <c r="C12505" s="1077" t="s">
        <v>12320</v>
      </c>
      <c r="D12505" s="1"/>
      <c r="E12505" s="1030" t="s">
        <v>12088</v>
      </c>
      <c r="F12505" s="3"/>
      <c r="O12505"/>
      <c r="P12505"/>
      <c r="Q12505"/>
      <c r="U12505" s="969"/>
      <c r="V12505" s="38"/>
      <c r="W12505" s="38"/>
    </row>
    <row r="12506" spans="1:23" x14ac:dyDescent="0.35">
      <c r="A12506" s="1623">
        <v>70486</v>
      </c>
      <c r="B12506" s="1624">
        <v>0.83</v>
      </c>
      <c r="C12506" s="1077" t="s">
        <v>12197</v>
      </c>
      <c r="D12506" s="1"/>
      <c r="E12506" s="1030" t="s">
        <v>12088</v>
      </c>
      <c r="O12506"/>
      <c r="P12506"/>
      <c r="Q12506"/>
      <c r="U12506" s="969"/>
      <c r="V12506" s="38"/>
      <c r="W12506" s="38"/>
    </row>
    <row r="12507" spans="1:23" x14ac:dyDescent="0.35">
      <c r="A12507" s="1623">
        <v>70486</v>
      </c>
      <c r="B12507" s="1624">
        <v>0.83</v>
      </c>
      <c r="C12507" s="1077" t="s">
        <v>12198</v>
      </c>
      <c r="D12507" s="1"/>
      <c r="E12507" s="1030" t="s">
        <v>12088</v>
      </c>
      <c r="F12507" s="3"/>
      <c r="O12507"/>
      <c r="P12507"/>
      <c r="Q12507"/>
      <c r="U12507" s="969"/>
      <c r="V12507" s="38"/>
      <c r="W12507" s="38"/>
    </row>
    <row r="12508" spans="1:23" x14ac:dyDescent="0.35">
      <c r="A12508" s="1623">
        <v>70486</v>
      </c>
      <c r="B12508" s="1624">
        <v>0.83</v>
      </c>
      <c r="C12508" s="1077" t="s">
        <v>12199</v>
      </c>
      <c r="D12508" s="1"/>
      <c r="E12508" s="1030" t="s">
        <v>12088</v>
      </c>
      <c r="F12508" s="3"/>
      <c r="O12508"/>
      <c r="P12508"/>
      <c r="Q12508"/>
      <c r="U12508" s="969"/>
      <c r="V12508" s="38"/>
      <c r="W12508" s="38"/>
    </row>
    <row r="12509" spans="1:23" x14ac:dyDescent="0.35">
      <c r="A12509" s="1623">
        <v>70486</v>
      </c>
      <c r="B12509" s="1624">
        <v>0.83</v>
      </c>
      <c r="C12509" s="1077" t="s">
        <v>12200</v>
      </c>
      <c r="D12509" s="1"/>
      <c r="E12509" s="1030" t="s">
        <v>12088</v>
      </c>
      <c r="F12509" s="3"/>
      <c r="O12509"/>
      <c r="P12509"/>
      <c r="Q12509"/>
      <c r="U12509" s="969"/>
      <c r="V12509" s="38"/>
      <c r="W12509" s="38"/>
    </row>
    <row r="12510" spans="1:23" x14ac:dyDescent="0.35">
      <c r="A12510" s="1623">
        <v>70487</v>
      </c>
      <c r="B12510" s="1624">
        <v>1.1000000000000001</v>
      </c>
      <c r="C12510" s="1077" t="s">
        <v>12239</v>
      </c>
      <c r="D12510" s="1"/>
      <c r="E12510" s="1030" t="s">
        <v>12088</v>
      </c>
      <c r="F12510" s="3"/>
      <c r="O12510"/>
      <c r="P12510"/>
      <c r="Q12510"/>
      <c r="U12510" s="969"/>
      <c r="V12510" s="38"/>
      <c r="W12510" s="38"/>
    </row>
    <row r="12511" spans="1:23" x14ac:dyDescent="0.35">
      <c r="A12511" s="1623">
        <v>70487</v>
      </c>
      <c r="B12511" s="1624">
        <v>1.1000000000000001</v>
      </c>
      <c r="C12511" s="1077" t="s">
        <v>12240</v>
      </c>
      <c r="D12511" s="1"/>
      <c r="E12511" s="1030" t="s">
        <v>12088</v>
      </c>
      <c r="F12511" s="3"/>
      <c r="O12511"/>
      <c r="P12511"/>
      <c r="Q12511"/>
      <c r="U12511" s="969"/>
      <c r="V12511" s="38"/>
      <c r="W12511" s="38"/>
    </row>
    <row r="12512" spans="1:23" x14ac:dyDescent="0.35">
      <c r="A12512" s="1623">
        <v>70487</v>
      </c>
      <c r="B12512" s="1624">
        <v>1.1000000000000001</v>
      </c>
      <c r="C12512" s="1077" t="s">
        <v>12241</v>
      </c>
      <c r="D12512" s="1"/>
      <c r="E12512" s="1030" t="s">
        <v>12088</v>
      </c>
      <c r="F12512" s="3"/>
      <c r="O12512"/>
      <c r="P12512"/>
      <c r="Q12512"/>
      <c r="U12512" s="969"/>
      <c r="V12512" s="38"/>
      <c r="W12512" s="38"/>
    </row>
    <row r="12513" spans="1:23" x14ac:dyDescent="0.35">
      <c r="A12513" s="1623">
        <v>70488</v>
      </c>
      <c r="B12513" s="1624">
        <v>1.24</v>
      </c>
      <c r="C12513" s="1077" t="s">
        <v>12321</v>
      </c>
      <c r="D12513" s="1"/>
      <c r="E12513" s="1030" t="s">
        <v>12088</v>
      </c>
      <c r="F12513" s="3"/>
      <c r="O12513"/>
      <c r="P12513"/>
      <c r="Q12513"/>
      <c r="U12513" s="969"/>
      <c r="V12513" s="38"/>
      <c r="W12513" s="38"/>
    </row>
    <row r="12514" spans="1:23" x14ac:dyDescent="0.35">
      <c r="A12514" s="1623">
        <v>70488</v>
      </c>
      <c r="B12514" s="1624">
        <v>1.24</v>
      </c>
      <c r="C12514" s="1077" t="s">
        <v>12322</v>
      </c>
      <c r="D12514" s="1"/>
      <c r="E12514" s="1030" t="s">
        <v>12088</v>
      </c>
      <c r="F12514" s="3"/>
      <c r="O12514"/>
      <c r="P12514"/>
      <c r="Q12514"/>
      <c r="U12514" s="969"/>
      <c r="V12514" s="38"/>
      <c r="W12514" s="38"/>
    </row>
    <row r="12515" spans="1:23" x14ac:dyDescent="0.35">
      <c r="A12515" s="1623">
        <v>70488</v>
      </c>
      <c r="B12515" s="1624">
        <v>1.24</v>
      </c>
      <c r="C12515" s="1077" t="s">
        <v>12323</v>
      </c>
      <c r="D12515" s="1"/>
      <c r="E12515" s="1030" t="s">
        <v>12088</v>
      </c>
      <c r="F12515" s="3"/>
      <c r="O12515"/>
      <c r="P12515"/>
      <c r="Q12515"/>
      <c r="U12515" s="969"/>
      <c r="V12515" s="38"/>
      <c r="W12515" s="38"/>
    </row>
    <row r="12516" spans="1:23" x14ac:dyDescent="0.35">
      <c r="A12516" s="1623">
        <v>70488</v>
      </c>
      <c r="B12516" s="1624">
        <v>1.24</v>
      </c>
      <c r="C12516" s="1077" t="s">
        <v>12324</v>
      </c>
      <c r="D12516" s="1"/>
      <c r="E12516" s="1030" t="s">
        <v>12088</v>
      </c>
      <c r="F12516" s="3"/>
      <c r="O12516"/>
      <c r="P12516"/>
      <c r="Q12516"/>
      <c r="U12516" s="969"/>
      <c r="V12516" s="38"/>
      <c r="W12516" s="38"/>
    </row>
    <row r="12517" spans="1:23" x14ac:dyDescent="0.35">
      <c r="A12517" s="1623">
        <v>70490</v>
      </c>
      <c r="B12517" s="1624">
        <v>1.25</v>
      </c>
      <c r="C12517" s="1077" t="s">
        <v>12332</v>
      </c>
      <c r="D12517" s="1"/>
      <c r="E12517" s="1030" t="s">
        <v>12088</v>
      </c>
      <c r="F12517" s="3"/>
      <c r="O12517"/>
      <c r="P12517"/>
      <c r="Q12517"/>
      <c r="U12517" s="969"/>
      <c r="V12517" s="38"/>
      <c r="W12517" s="38"/>
    </row>
    <row r="12518" spans="1:23" x14ac:dyDescent="0.35">
      <c r="A12518" s="1623">
        <v>70491</v>
      </c>
      <c r="B12518" s="1624">
        <v>1.35</v>
      </c>
      <c r="C12518" s="1077" t="s">
        <v>12368</v>
      </c>
      <c r="E12518" s="1030" t="s">
        <v>12088</v>
      </c>
      <c r="F12518" s="3"/>
      <c r="O12518"/>
      <c r="P12518"/>
      <c r="Q12518"/>
      <c r="U12518" s="969"/>
      <c r="V12518" s="38"/>
      <c r="W12518" s="38"/>
    </row>
    <row r="12519" spans="1:23" x14ac:dyDescent="0.35">
      <c r="A12519" s="1623">
        <v>70492</v>
      </c>
      <c r="B12519" s="1624">
        <v>1.58</v>
      </c>
      <c r="C12519" s="1077" t="s">
        <v>12411</v>
      </c>
      <c r="D12519" s="1"/>
      <c r="E12519" s="1030" t="s">
        <v>12088</v>
      </c>
      <c r="F12519" s="3"/>
      <c r="O12519"/>
      <c r="P12519"/>
      <c r="Q12519"/>
      <c r="U12519" s="969"/>
      <c r="V12519" s="38"/>
      <c r="W12519" s="38"/>
    </row>
    <row r="12520" spans="1:23" x14ac:dyDescent="0.35">
      <c r="A12520" s="1623">
        <v>70492</v>
      </c>
      <c r="B12520" s="1624">
        <v>1.58</v>
      </c>
      <c r="C12520" s="1077" t="s">
        <v>12412</v>
      </c>
      <c r="D12520" s="1"/>
      <c r="E12520" s="1030" t="s">
        <v>12088</v>
      </c>
      <c r="F12520" s="3"/>
      <c r="O12520"/>
      <c r="P12520"/>
      <c r="Q12520"/>
      <c r="U12520" s="969"/>
      <c r="V12520" s="38"/>
      <c r="W12520" s="38"/>
    </row>
    <row r="12521" spans="1:23" x14ac:dyDescent="0.35">
      <c r="A12521" s="1623">
        <v>70496</v>
      </c>
      <c r="B12521" s="1624">
        <v>1.71</v>
      </c>
      <c r="C12521" s="1077" t="s">
        <v>12424</v>
      </c>
      <c r="D12521" s="1"/>
      <c r="E12521" s="1030" t="s">
        <v>12088</v>
      </c>
      <c r="F12521" s="3"/>
      <c r="O12521"/>
      <c r="P12521"/>
      <c r="Q12521"/>
      <c r="U12521" s="969"/>
      <c r="V12521" s="38"/>
      <c r="W12521" s="38"/>
    </row>
    <row r="12522" spans="1:23" x14ac:dyDescent="0.35">
      <c r="A12522" s="1623">
        <v>70498</v>
      </c>
      <c r="B12522" s="1624">
        <v>1.71</v>
      </c>
      <c r="C12522" s="1077" t="s">
        <v>12425</v>
      </c>
      <c r="D12522" s="1"/>
      <c r="E12522" s="1030" t="s">
        <v>12088</v>
      </c>
      <c r="F12522" s="3"/>
      <c r="O12522"/>
      <c r="P12522"/>
      <c r="Q12522"/>
      <c r="U12522" s="969"/>
      <c r="V12522" s="38"/>
      <c r="W12522" s="38"/>
    </row>
    <row r="12523" spans="1:23" x14ac:dyDescent="0.35">
      <c r="A12523" s="1623">
        <v>70540</v>
      </c>
      <c r="B12523" s="1624">
        <v>1.32</v>
      </c>
      <c r="C12523" s="1077" t="s">
        <v>12333</v>
      </c>
      <c r="D12523" s="1"/>
      <c r="E12523" s="1030" t="s">
        <v>12088</v>
      </c>
      <c r="F12523" s="3"/>
      <c r="O12523"/>
      <c r="P12523"/>
      <c r="Q12523"/>
      <c r="U12523" s="969"/>
      <c r="V12523" s="38"/>
      <c r="W12523" s="38"/>
    </row>
    <row r="12524" spans="1:23" x14ac:dyDescent="0.35">
      <c r="A12524" s="1623">
        <v>70540</v>
      </c>
      <c r="B12524" s="1624">
        <v>1.32</v>
      </c>
      <c r="C12524" s="1077" t="s">
        <v>12334</v>
      </c>
      <c r="D12524" s="1"/>
      <c r="E12524" s="1030" t="s">
        <v>12088</v>
      </c>
      <c r="F12524" s="3"/>
      <c r="O12524"/>
      <c r="P12524"/>
      <c r="Q12524"/>
      <c r="U12524" s="969"/>
      <c r="V12524" s="38"/>
      <c r="W12524" s="38"/>
    </row>
    <row r="12525" spans="1:23" x14ac:dyDescent="0.35">
      <c r="A12525" s="1623">
        <v>70540</v>
      </c>
      <c r="B12525" s="1624">
        <v>1.32</v>
      </c>
      <c r="C12525" s="1077" t="s">
        <v>12335</v>
      </c>
      <c r="D12525" s="1"/>
      <c r="E12525" s="1030" t="s">
        <v>12088</v>
      </c>
      <c r="F12525" s="3"/>
      <c r="O12525"/>
      <c r="P12525"/>
      <c r="Q12525"/>
      <c r="U12525" s="969"/>
      <c r="V12525" s="38"/>
      <c r="W12525" s="38"/>
    </row>
    <row r="12526" spans="1:23" x14ac:dyDescent="0.35">
      <c r="A12526" s="1623">
        <v>70540</v>
      </c>
      <c r="B12526" s="1624">
        <v>1.32</v>
      </c>
      <c r="C12526" s="1077" t="s">
        <v>12336</v>
      </c>
      <c r="D12526" s="1"/>
      <c r="E12526" s="1030" t="s">
        <v>12088</v>
      </c>
      <c r="F12526" s="3"/>
      <c r="O12526"/>
      <c r="P12526"/>
      <c r="Q12526"/>
      <c r="U12526" s="969"/>
      <c r="V12526" s="38"/>
      <c r="W12526" s="38"/>
    </row>
    <row r="12527" spans="1:23" x14ac:dyDescent="0.35">
      <c r="A12527" s="1623">
        <v>70543</v>
      </c>
      <c r="B12527" s="1624">
        <v>2.1</v>
      </c>
      <c r="C12527" s="1077" t="s">
        <v>12451</v>
      </c>
      <c r="D12527" s="1"/>
      <c r="E12527" s="1030" t="s">
        <v>12088</v>
      </c>
      <c r="F12527" s="3"/>
      <c r="O12527"/>
      <c r="P12527"/>
      <c r="Q12527"/>
      <c r="U12527" s="969"/>
      <c r="V12527" s="38"/>
      <c r="W12527" s="38"/>
    </row>
    <row r="12528" spans="1:23" x14ac:dyDescent="0.35">
      <c r="A12528" s="1623">
        <v>70543</v>
      </c>
      <c r="B12528" s="1624">
        <v>2.1</v>
      </c>
      <c r="C12528" s="1077" t="s">
        <v>12452</v>
      </c>
      <c r="D12528" s="1"/>
      <c r="E12528" s="1030" t="s">
        <v>12088</v>
      </c>
      <c r="F12528" s="3"/>
      <c r="O12528"/>
      <c r="P12528"/>
      <c r="Q12528"/>
      <c r="U12528" s="969"/>
      <c r="V12528" s="38"/>
      <c r="W12528" s="38"/>
    </row>
    <row r="12529" spans="1:23" x14ac:dyDescent="0.35">
      <c r="A12529" s="1623">
        <v>70543</v>
      </c>
      <c r="B12529" s="1624">
        <v>2.1</v>
      </c>
      <c r="C12529" s="1077" t="s">
        <v>12453</v>
      </c>
      <c r="D12529" s="1"/>
      <c r="E12529" s="1030" t="s">
        <v>12088</v>
      </c>
      <c r="F12529" s="3"/>
      <c r="O12529"/>
      <c r="P12529"/>
      <c r="Q12529"/>
      <c r="U12529" s="969"/>
      <c r="V12529" s="38"/>
      <c r="W12529" s="38"/>
    </row>
    <row r="12530" spans="1:23" x14ac:dyDescent="0.35">
      <c r="A12530" s="1623">
        <v>70543</v>
      </c>
      <c r="B12530" s="1624">
        <v>2.1</v>
      </c>
      <c r="C12530" s="1077" t="s">
        <v>12454</v>
      </c>
      <c r="D12530" s="1"/>
      <c r="E12530" s="1030" t="s">
        <v>12088</v>
      </c>
      <c r="F12530" s="3"/>
      <c r="O12530"/>
      <c r="P12530"/>
      <c r="Q12530"/>
      <c r="U12530" s="969"/>
      <c r="V12530" s="38"/>
      <c r="W12530" s="38"/>
    </row>
    <row r="12531" spans="1:23" x14ac:dyDescent="0.35">
      <c r="A12531" s="1623">
        <v>70543</v>
      </c>
      <c r="B12531" s="1624">
        <v>2.1</v>
      </c>
      <c r="C12531" s="1077" t="s">
        <v>12455</v>
      </c>
      <c r="D12531" s="1"/>
      <c r="E12531" s="1030" t="s">
        <v>12088</v>
      </c>
      <c r="F12531" s="3"/>
      <c r="O12531"/>
      <c r="P12531"/>
      <c r="Q12531"/>
      <c r="U12531" s="969"/>
      <c r="V12531" s="38"/>
      <c r="W12531" s="38"/>
    </row>
    <row r="12532" spans="1:23" x14ac:dyDescent="0.35">
      <c r="A12532" s="1623">
        <v>70544</v>
      </c>
      <c r="B12532" s="1624">
        <v>1.17</v>
      </c>
      <c r="C12532" s="1077" t="s">
        <v>12277</v>
      </c>
      <c r="D12532" s="1"/>
      <c r="E12532" s="1030" t="s">
        <v>12088</v>
      </c>
      <c r="F12532" s="3"/>
      <c r="O12532"/>
      <c r="P12532"/>
      <c r="Q12532"/>
      <c r="U12532" s="969"/>
      <c r="V12532" s="38"/>
      <c r="W12532" s="38"/>
    </row>
    <row r="12533" spans="1:23" x14ac:dyDescent="0.35">
      <c r="A12533" s="1623">
        <v>70546</v>
      </c>
      <c r="B12533" s="1624">
        <v>1.44</v>
      </c>
      <c r="C12533" s="1077" t="s">
        <v>12378</v>
      </c>
      <c r="D12533" s="1"/>
      <c r="E12533" s="1030" t="s">
        <v>12088</v>
      </c>
      <c r="O12533"/>
      <c r="P12533"/>
      <c r="Q12533"/>
      <c r="U12533" s="969"/>
      <c r="V12533" s="38"/>
      <c r="W12533" s="38"/>
    </row>
    <row r="12534" spans="1:23" x14ac:dyDescent="0.35">
      <c r="A12534" s="1623">
        <v>70547</v>
      </c>
      <c r="B12534" s="1624">
        <v>1.17</v>
      </c>
      <c r="C12534" s="1077" t="s">
        <v>12278</v>
      </c>
      <c r="D12534" s="1"/>
      <c r="E12534" s="1030" t="s">
        <v>12088</v>
      </c>
      <c r="F12534" s="3"/>
      <c r="O12534"/>
      <c r="P12534"/>
      <c r="Q12534"/>
      <c r="U12534" s="969"/>
      <c r="V12534" s="38"/>
      <c r="W12534" s="38"/>
    </row>
    <row r="12535" spans="1:23" x14ac:dyDescent="0.35">
      <c r="A12535" s="1623">
        <v>70548</v>
      </c>
      <c r="B12535" s="1624">
        <v>1.46</v>
      </c>
      <c r="C12535" s="1077" t="s">
        <v>12383</v>
      </c>
      <c r="D12535" s="1"/>
      <c r="E12535" s="1030" t="s">
        <v>12088</v>
      </c>
      <c r="F12535" s="3"/>
      <c r="O12535"/>
      <c r="P12535"/>
      <c r="Q12535"/>
      <c r="U12535" s="969"/>
      <c r="V12535" s="38"/>
      <c r="W12535" s="38"/>
    </row>
    <row r="12536" spans="1:23" x14ac:dyDescent="0.35">
      <c r="A12536" s="1623">
        <v>70549</v>
      </c>
      <c r="B12536" s="1624">
        <v>1.76</v>
      </c>
      <c r="C12536" s="1077" t="s">
        <v>12427</v>
      </c>
      <c r="D12536" s="1"/>
      <c r="E12536" s="1030" t="s">
        <v>12088</v>
      </c>
      <c r="F12536" s="3"/>
      <c r="O12536"/>
      <c r="P12536"/>
      <c r="Q12536"/>
      <c r="U12536" s="969"/>
      <c r="V12536" s="38"/>
      <c r="W12536" s="38"/>
    </row>
    <row r="12537" spans="1:23" x14ac:dyDescent="0.35">
      <c r="A12537" s="1623">
        <v>70551</v>
      </c>
      <c r="B12537" s="1624">
        <v>1.44</v>
      </c>
      <c r="C12537" s="1077" t="s">
        <v>12379</v>
      </c>
      <c r="D12537" s="1"/>
      <c r="E12537" s="1030" t="s">
        <v>12088</v>
      </c>
      <c r="F12537" s="3"/>
      <c r="O12537"/>
      <c r="P12537"/>
      <c r="Q12537"/>
      <c r="U12537" s="969"/>
      <c r="V12537" s="38"/>
      <c r="W12537" s="38"/>
    </row>
    <row r="12538" spans="1:23" x14ac:dyDescent="0.35">
      <c r="A12538" s="1623">
        <v>70551</v>
      </c>
      <c r="B12538" s="1624">
        <v>1.44</v>
      </c>
      <c r="C12538" s="1077" t="s">
        <v>12380</v>
      </c>
      <c r="D12538" s="1"/>
      <c r="E12538" s="1030" t="s">
        <v>12088</v>
      </c>
      <c r="F12538" s="3"/>
      <c r="O12538"/>
      <c r="P12538"/>
      <c r="Q12538"/>
      <c r="U12538" s="969"/>
      <c r="V12538" s="38"/>
      <c r="W12538" s="38"/>
    </row>
    <row r="12539" spans="1:23" x14ac:dyDescent="0.35">
      <c r="A12539" s="1623">
        <v>70551</v>
      </c>
      <c r="B12539" s="1624">
        <v>1.44</v>
      </c>
      <c r="C12539" s="1077" t="s">
        <v>4095</v>
      </c>
      <c r="D12539" s="1"/>
      <c r="E12539" s="1030" t="s">
        <v>12088</v>
      </c>
      <c r="F12539" s="3"/>
      <c r="O12539"/>
      <c r="P12539"/>
      <c r="Q12539"/>
      <c r="U12539" s="969"/>
      <c r="V12539" s="38"/>
      <c r="W12539" s="38"/>
    </row>
    <row r="12540" spans="1:23" x14ac:dyDescent="0.35">
      <c r="A12540" s="1623">
        <v>70551</v>
      </c>
      <c r="B12540" s="1624">
        <v>1.44</v>
      </c>
      <c r="C12540" s="1077" t="s">
        <v>4095</v>
      </c>
      <c r="D12540" s="1"/>
      <c r="E12540" s="1030" t="s">
        <v>12088</v>
      </c>
      <c r="O12540"/>
      <c r="P12540"/>
      <c r="Q12540"/>
      <c r="U12540" s="969"/>
      <c r="V12540" s="38"/>
      <c r="W12540" s="38"/>
    </row>
    <row r="12541" spans="1:23" x14ac:dyDescent="0.35">
      <c r="A12541" s="1623">
        <v>70551</v>
      </c>
      <c r="B12541" s="1624">
        <v>1.44</v>
      </c>
      <c r="C12541" s="1077" t="s">
        <v>12381</v>
      </c>
      <c r="D12541" s="1"/>
      <c r="E12541" s="1030" t="s">
        <v>12088</v>
      </c>
      <c r="F12541" s="3"/>
      <c r="O12541"/>
      <c r="P12541"/>
      <c r="Q12541"/>
      <c r="U12541" s="969"/>
      <c r="V12541" s="38"/>
      <c r="W12541" s="38"/>
    </row>
    <row r="12542" spans="1:23" x14ac:dyDescent="0.35">
      <c r="A12542" s="1623">
        <v>70551</v>
      </c>
      <c r="B12542" s="1624">
        <v>1.44</v>
      </c>
      <c r="C12542" s="1077" t="s">
        <v>12381</v>
      </c>
      <c r="D12542" s="1"/>
      <c r="E12542" s="1030" t="s">
        <v>12088</v>
      </c>
      <c r="F12542" s="3"/>
      <c r="O12542"/>
      <c r="P12542"/>
      <c r="Q12542"/>
      <c r="U12542" s="969"/>
      <c r="V12542" s="38"/>
      <c r="W12542" s="38"/>
    </row>
    <row r="12543" spans="1:23" x14ac:dyDescent="0.35">
      <c r="A12543" s="1623">
        <v>70551</v>
      </c>
      <c r="B12543" s="1624">
        <v>1.44</v>
      </c>
      <c r="C12543" s="1077" t="s">
        <v>12382</v>
      </c>
      <c r="E12543" s="1030" t="s">
        <v>12088</v>
      </c>
      <c r="F12543" s="3"/>
      <c r="O12543"/>
      <c r="P12543"/>
      <c r="Q12543"/>
      <c r="U12543" s="969"/>
      <c r="V12543" s="38"/>
      <c r="W12543" s="38"/>
    </row>
    <row r="12544" spans="1:23" x14ac:dyDescent="0.35">
      <c r="A12544" s="1623">
        <v>70552</v>
      </c>
      <c r="B12544" s="1624">
        <v>1.74</v>
      </c>
      <c r="C12544" s="1077" t="s">
        <v>4120</v>
      </c>
      <c r="D12544" s="1"/>
      <c r="E12544" s="1030" t="s">
        <v>12088</v>
      </c>
      <c r="F12544" s="3"/>
      <c r="O12544"/>
      <c r="P12544"/>
      <c r="Q12544"/>
      <c r="U12544" s="969"/>
      <c r="V12544" s="38"/>
      <c r="W12544" s="38"/>
    </row>
    <row r="12545" spans="1:23" x14ac:dyDescent="0.35">
      <c r="A12545" s="1623">
        <v>70552</v>
      </c>
      <c r="B12545" s="1624">
        <v>1.74</v>
      </c>
      <c r="C12545" s="1077" t="s">
        <v>12426</v>
      </c>
      <c r="D12545" s="1"/>
      <c r="E12545" s="1030" t="s">
        <v>12088</v>
      </c>
      <c r="F12545" s="3"/>
      <c r="O12545"/>
      <c r="P12545"/>
      <c r="Q12545"/>
      <c r="U12545" s="969"/>
      <c r="V12545" s="38"/>
      <c r="W12545" s="38"/>
    </row>
    <row r="12546" spans="1:23" x14ac:dyDescent="0.35">
      <c r="A12546" s="1623">
        <v>70553</v>
      </c>
      <c r="B12546" s="1624">
        <v>2.23</v>
      </c>
      <c r="C12546" s="1077" t="s">
        <v>12491</v>
      </c>
      <c r="D12546" s="1"/>
      <c r="E12546" s="1030" t="s">
        <v>12088</v>
      </c>
      <c r="F12546" s="3"/>
      <c r="O12546"/>
      <c r="P12546"/>
      <c r="Q12546"/>
      <c r="U12546" s="969"/>
      <c r="V12546" s="38"/>
      <c r="W12546" s="38"/>
    </row>
    <row r="12547" spans="1:23" x14ac:dyDescent="0.35">
      <c r="A12547" s="1623">
        <v>70553</v>
      </c>
      <c r="B12547" s="1624">
        <v>2.23</v>
      </c>
      <c r="C12547" s="1077" t="s">
        <v>4155</v>
      </c>
      <c r="D12547" s="1"/>
      <c r="E12547" s="1030" t="s">
        <v>12088</v>
      </c>
      <c r="F12547" s="3"/>
      <c r="O12547"/>
      <c r="P12547"/>
      <c r="Q12547"/>
      <c r="U12547" s="969"/>
      <c r="V12547" s="38"/>
      <c r="W12547" s="38"/>
    </row>
    <row r="12548" spans="1:23" x14ac:dyDescent="0.35">
      <c r="A12548" s="1623">
        <v>70553</v>
      </c>
      <c r="B12548" s="1624">
        <v>2.23</v>
      </c>
      <c r="C12548" s="1077" t="s">
        <v>12492</v>
      </c>
      <c r="D12548" s="1"/>
      <c r="E12548" s="1030" t="s">
        <v>12088</v>
      </c>
      <c r="F12548" s="3"/>
      <c r="O12548"/>
      <c r="P12548"/>
      <c r="Q12548"/>
      <c r="U12548" s="969"/>
      <c r="V12548" s="38"/>
      <c r="W12548" s="38"/>
    </row>
    <row r="12549" spans="1:23" x14ac:dyDescent="0.35">
      <c r="A12549" s="1623">
        <v>70553</v>
      </c>
      <c r="B12549" s="1624">
        <v>2.23</v>
      </c>
      <c r="C12549" s="1077" t="s">
        <v>12053</v>
      </c>
      <c r="D12549" s="1"/>
      <c r="E12549" s="1030" t="s">
        <v>12088</v>
      </c>
      <c r="F12549" s="3"/>
      <c r="O12549"/>
      <c r="P12549"/>
      <c r="Q12549"/>
      <c r="U12549" s="969"/>
      <c r="V12549" s="38"/>
      <c r="W12549" s="38"/>
    </row>
    <row r="12550" spans="1:23" x14ac:dyDescent="0.35">
      <c r="A12550" s="1623">
        <v>71101</v>
      </c>
      <c r="B12550" s="1624">
        <v>0.26</v>
      </c>
      <c r="C12550" s="1077" t="s">
        <v>12150</v>
      </c>
      <c r="D12550" s="1"/>
      <c r="E12550" s="1030" t="s">
        <v>12088</v>
      </c>
      <c r="F12550" s="3"/>
      <c r="O12550"/>
      <c r="P12550"/>
      <c r="Q12550"/>
      <c r="U12550" s="969"/>
      <c r="V12550" s="38"/>
      <c r="W12550" s="38"/>
    </row>
    <row r="12551" spans="1:23" x14ac:dyDescent="0.35">
      <c r="A12551" s="1623">
        <v>71120</v>
      </c>
      <c r="B12551" s="1624">
        <v>0.2</v>
      </c>
      <c r="C12551" s="1077" t="s">
        <v>10612</v>
      </c>
      <c r="D12551" s="1"/>
      <c r="E12551" s="1030" t="s">
        <v>12088</v>
      </c>
      <c r="F12551" s="3"/>
      <c r="O12551"/>
      <c r="P12551"/>
      <c r="Q12551"/>
      <c r="U12551" s="969"/>
      <c r="V12551" s="38"/>
      <c r="W12551" s="38"/>
    </row>
    <row r="12552" spans="1:23" x14ac:dyDescent="0.35">
      <c r="A12552" s="1623">
        <v>71130</v>
      </c>
      <c r="B12552" s="1624">
        <v>0.21</v>
      </c>
      <c r="C12552" s="1077" t="s">
        <v>12136</v>
      </c>
      <c r="D12552" s="1"/>
      <c r="E12552" s="1030" t="s">
        <v>12088</v>
      </c>
      <c r="F12552" s="1112"/>
      <c r="O12552"/>
      <c r="P12552"/>
      <c r="Q12552"/>
      <c r="U12552" s="969"/>
      <c r="V12552" s="38"/>
      <c r="W12552" s="38"/>
    </row>
    <row r="12553" spans="1:23" x14ac:dyDescent="0.35">
      <c r="A12553" s="1623">
        <v>71250</v>
      </c>
      <c r="B12553" s="1624">
        <v>1.05</v>
      </c>
      <c r="C12553" s="1077" t="s">
        <v>1397</v>
      </c>
      <c r="D12553" s="1"/>
      <c r="E12553" s="1030" t="s">
        <v>12088</v>
      </c>
      <c r="F12553" s="3"/>
      <c r="O12553"/>
      <c r="P12553"/>
      <c r="Q12553"/>
      <c r="U12553" s="969"/>
      <c r="V12553" s="38"/>
      <c r="W12553" s="38"/>
    </row>
    <row r="12554" spans="1:23" x14ac:dyDescent="0.35">
      <c r="A12554" s="1623">
        <v>71250</v>
      </c>
      <c r="B12554" s="1624">
        <v>1.05</v>
      </c>
      <c r="C12554" s="1077" t="s">
        <v>12234</v>
      </c>
      <c r="D12554" s="1"/>
      <c r="E12554" s="1030" t="s">
        <v>12088</v>
      </c>
      <c r="F12554" s="3"/>
      <c r="O12554"/>
      <c r="P12554"/>
      <c r="Q12554"/>
      <c r="U12554" s="969"/>
      <c r="V12554" s="38"/>
      <c r="W12554" s="38"/>
    </row>
    <row r="12555" spans="1:23" x14ac:dyDescent="0.35">
      <c r="A12555" s="1623">
        <v>71260</v>
      </c>
      <c r="B12555" s="1624">
        <v>1.1299999999999999</v>
      </c>
      <c r="C12555" s="1077" t="s">
        <v>12242</v>
      </c>
      <c r="D12555" s="1"/>
      <c r="E12555" s="1030" t="s">
        <v>12088</v>
      </c>
      <c r="F12555" s="3"/>
      <c r="O12555"/>
      <c r="P12555"/>
      <c r="Q12555"/>
      <c r="U12555" s="969"/>
      <c r="V12555" s="38"/>
      <c r="W12555" s="38"/>
    </row>
    <row r="12556" spans="1:23" x14ac:dyDescent="0.35">
      <c r="A12556" s="1623">
        <v>71260</v>
      </c>
      <c r="B12556" s="1624">
        <v>1.1299999999999999</v>
      </c>
      <c r="C12556" s="1077" t="s">
        <v>12243</v>
      </c>
      <c r="D12556" s="1"/>
      <c r="E12556" s="1030" t="s">
        <v>12088</v>
      </c>
      <c r="F12556" s="3"/>
      <c r="O12556"/>
      <c r="P12556"/>
      <c r="Q12556"/>
      <c r="U12556" s="969"/>
      <c r="V12556" s="38"/>
      <c r="W12556" s="38"/>
    </row>
    <row r="12557" spans="1:23" x14ac:dyDescent="0.35">
      <c r="A12557" s="1623">
        <v>71270</v>
      </c>
      <c r="B12557" s="1624">
        <v>1.22</v>
      </c>
      <c r="C12557" s="1077" t="s">
        <v>11147</v>
      </c>
      <c r="D12557" s="1"/>
      <c r="E12557" s="1030" t="s">
        <v>12088</v>
      </c>
      <c r="F12557" s="3"/>
      <c r="O12557"/>
      <c r="P12557"/>
      <c r="Q12557"/>
      <c r="U12557" s="969"/>
      <c r="V12557" s="38"/>
      <c r="W12557" s="38"/>
    </row>
    <row r="12558" spans="1:23" x14ac:dyDescent="0.35">
      <c r="A12558" s="1623">
        <v>71270</v>
      </c>
      <c r="B12558" s="1624">
        <v>1.22</v>
      </c>
      <c r="C12558" s="1077" t="s">
        <v>12314</v>
      </c>
      <c r="D12558" s="1"/>
      <c r="E12558" s="1030" t="s">
        <v>12088</v>
      </c>
      <c r="F12558" s="3"/>
      <c r="O12558"/>
      <c r="P12558"/>
      <c r="Q12558"/>
      <c r="U12558" s="969"/>
      <c r="V12558" s="38"/>
      <c r="W12558" s="38"/>
    </row>
    <row r="12559" spans="1:23" x14ac:dyDescent="0.35">
      <c r="A12559" s="1623">
        <v>71275</v>
      </c>
      <c r="B12559" s="1624">
        <v>1.77</v>
      </c>
      <c r="C12559" s="1077" t="s">
        <v>12438</v>
      </c>
      <c r="D12559" s="1"/>
      <c r="E12559" s="1030" t="s">
        <v>12088</v>
      </c>
      <c r="F12559" s="3"/>
      <c r="O12559"/>
      <c r="P12559"/>
      <c r="Q12559"/>
      <c r="U12559" s="969"/>
      <c r="V12559" s="38"/>
      <c r="W12559" s="38"/>
    </row>
    <row r="12560" spans="1:23" x14ac:dyDescent="0.35">
      <c r="A12560" s="1623">
        <v>71275</v>
      </c>
      <c r="B12560" s="1624">
        <v>1.77</v>
      </c>
      <c r="C12560" s="1077" t="s">
        <v>7279</v>
      </c>
      <c r="D12560" s="1"/>
      <c r="E12560" s="1030" t="s">
        <v>12088</v>
      </c>
      <c r="F12560" s="3"/>
      <c r="O12560"/>
      <c r="P12560"/>
      <c r="Q12560"/>
      <c r="U12560" s="969"/>
      <c r="V12560" s="38"/>
      <c r="W12560" s="38"/>
    </row>
    <row r="12561" spans="1:23" x14ac:dyDescent="0.35">
      <c r="A12561" s="1623">
        <v>71550</v>
      </c>
      <c r="B12561" s="1624">
        <v>1.42</v>
      </c>
      <c r="C12561" s="1077" t="s">
        <v>4088</v>
      </c>
      <c r="D12561" s="1"/>
      <c r="E12561" s="1030" t="s">
        <v>12088</v>
      </c>
      <c r="F12561" s="3"/>
      <c r="O12561"/>
      <c r="P12561"/>
      <c r="Q12561"/>
      <c r="U12561" s="969"/>
      <c r="V12561" s="38"/>
      <c r="W12561" s="38"/>
    </row>
    <row r="12562" spans="1:23" x14ac:dyDescent="0.35">
      <c r="A12562" s="1623">
        <v>71551</v>
      </c>
      <c r="B12562" s="1624">
        <v>1.69</v>
      </c>
      <c r="C12562" s="1077" t="s">
        <v>4112</v>
      </c>
      <c r="D12562" s="1"/>
      <c r="E12562" s="1030" t="s">
        <v>12088</v>
      </c>
      <c r="F12562" s="3"/>
      <c r="O12562"/>
      <c r="P12562"/>
      <c r="Q12562"/>
      <c r="U12562" s="969"/>
      <c r="V12562" s="38"/>
      <c r="W12562" s="38"/>
    </row>
    <row r="12563" spans="1:23" x14ac:dyDescent="0.35">
      <c r="A12563" s="1623">
        <v>71552</v>
      </c>
      <c r="B12563" s="1624">
        <v>2.2000000000000002</v>
      </c>
      <c r="C12563" s="1077" t="s">
        <v>12490</v>
      </c>
      <c r="D12563" s="1"/>
      <c r="E12563" s="1030" t="s">
        <v>12088</v>
      </c>
      <c r="F12563" s="3"/>
      <c r="O12563"/>
      <c r="P12563"/>
      <c r="Q12563"/>
      <c r="U12563" s="969"/>
      <c r="V12563" s="38"/>
      <c r="W12563" s="38"/>
    </row>
    <row r="12564" spans="1:23" x14ac:dyDescent="0.35">
      <c r="A12564" s="1623">
        <v>71555</v>
      </c>
      <c r="B12564" s="1624">
        <v>1.76</v>
      </c>
      <c r="C12564" s="1077" t="s">
        <v>12428</v>
      </c>
      <c r="D12564" s="1"/>
      <c r="E12564" s="1030" t="s">
        <v>12088</v>
      </c>
      <c r="F12564" s="3"/>
      <c r="O12564"/>
      <c r="P12564"/>
      <c r="Q12564"/>
      <c r="U12564" s="969"/>
      <c r="V12564" s="38"/>
      <c r="W12564" s="38"/>
    </row>
    <row r="12565" spans="1:23" x14ac:dyDescent="0.35">
      <c r="A12565" s="1623">
        <v>71555</v>
      </c>
      <c r="B12565" s="1624">
        <v>1.76</v>
      </c>
      <c r="C12565" s="1077" t="s">
        <v>12429</v>
      </c>
      <c r="D12565" s="1"/>
      <c r="E12565" s="1030" t="s">
        <v>12088</v>
      </c>
      <c r="F12565" s="3"/>
      <c r="O12565"/>
      <c r="P12565"/>
      <c r="Q12565"/>
      <c r="U12565" s="969"/>
      <c r="V12565" s="38"/>
      <c r="W12565" s="38"/>
    </row>
    <row r="12566" spans="1:23" x14ac:dyDescent="0.35">
      <c r="A12566" s="1623">
        <v>72040</v>
      </c>
      <c r="B12566" s="1624">
        <v>0.21</v>
      </c>
      <c r="C12566" s="1077" t="s">
        <v>12137</v>
      </c>
      <c r="D12566" s="1"/>
      <c r="E12566" s="1030" t="s">
        <v>12088</v>
      </c>
      <c r="F12566" s="3"/>
      <c r="O12566"/>
      <c r="P12566"/>
      <c r="Q12566"/>
      <c r="U12566" s="969"/>
      <c r="V12566" s="38"/>
      <c r="W12566" s="38"/>
    </row>
    <row r="12567" spans="1:23" x14ac:dyDescent="0.35">
      <c r="A12567" s="1623">
        <v>72050</v>
      </c>
      <c r="B12567" s="1624">
        <v>0.26</v>
      </c>
      <c r="C12567" s="1077" t="s">
        <v>12151</v>
      </c>
      <c r="D12567" s="1"/>
      <c r="E12567" s="1030" t="s">
        <v>12088</v>
      </c>
      <c r="F12567" s="3"/>
      <c r="O12567"/>
      <c r="P12567"/>
      <c r="Q12567"/>
      <c r="U12567" s="969"/>
      <c r="V12567" s="38"/>
      <c r="W12567" s="38"/>
    </row>
    <row r="12568" spans="1:23" x14ac:dyDescent="0.35">
      <c r="A12568" s="1623">
        <v>72052</v>
      </c>
      <c r="B12568" s="1624">
        <v>0.28999999999999998</v>
      </c>
      <c r="C12568" s="1077" t="s">
        <v>12153</v>
      </c>
      <c r="D12568" s="1"/>
      <c r="E12568" s="1030" t="s">
        <v>12088</v>
      </c>
      <c r="F12568" s="3"/>
      <c r="O12568"/>
      <c r="P12568"/>
      <c r="Q12568"/>
      <c r="U12568" s="969"/>
      <c r="V12568" s="38"/>
      <c r="W12568" s="38"/>
    </row>
    <row r="12569" spans="1:23" x14ac:dyDescent="0.35">
      <c r="A12569" s="1623">
        <v>72070</v>
      </c>
      <c r="B12569" s="1624">
        <v>0.2</v>
      </c>
      <c r="C12569" s="1077" t="s">
        <v>3814</v>
      </c>
      <c r="D12569" s="1"/>
      <c r="E12569" s="1030" t="s">
        <v>12088</v>
      </c>
      <c r="F12569" s="74"/>
      <c r="O12569"/>
      <c r="P12569"/>
      <c r="Q12569"/>
      <c r="U12569" s="969"/>
      <c r="V12569" s="38"/>
      <c r="W12569" s="38"/>
    </row>
    <row r="12570" spans="1:23" x14ac:dyDescent="0.35">
      <c r="A12570" s="1623">
        <v>72072</v>
      </c>
      <c r="B12570" s="1624">
        <v>0.22</v>
      </c>
      <c r="C12570" s="1077" t="s">
        <v>3832</v>
      </c>
      <c r="D12570" s="1"/>
      <c r="E12570" s="1030" t="s">
        <v>12088</v>
      </c>
      <c r="F12570" s="3"/>
      <c r="O12570"/>
      <c r="P12570"/>
      <c r="Q12570"/>
      <c r="U12570" s="969"/>
      <c r="V12570" s="38"/>
      <c r="W12570" s="38"/>
    </row>
    <row r="12571" spans="1:23" x14ac:dyDescent="0.35">
      <c r="A12571" s="1623">
        <v>72074</v>
      </c>
      <c r="B12571" s="1624">
        <v>0.24</v>
      </c>
      <c r="C12571" s="1077" t="s">
        <v>12147</v>
      </c>
      <c r="D12571" s="1"/>
      <c r="E12571" s="1030" t="s">
        <v>12088</v>
      </c>
      <c r="F12571" s="3"/>
      <c r="O12571"/>
      <c r="P12571"/>
      <c r="Q12571"/>
      <c r="U12571" s="969"/>
      <c r="V12571" s="38"/>
      <c r="W12571" s="38"/>
    </row>
    <row r="12572" spans="1:23" x14ac:dyDescent="0.35">
      <c r="A12572" s="1623">
        <v>72080</v>
      </c>
      <c r="B12572" s="1624">
        <v>0.2</v>
      </c>
      <c r="C12572" s="1077" t="s">
        <v>12133</v>
      </c>
      <c r="D12572" s="1"/>
      <c r="E12572" s="1030" t="s">
        <v>12088</v>
      </c>
      <c r="F12572" s="3"/>
      <c r="O12572"/>
      <c r="P12572"/>
      <c r="Q12572"/>
      <c r="U12572" s="969"/>
      <c r="V12572" s="38"/>
      <c r="W12572" s="38"/>
    </row>
    <row r="12573" spans="1:23" x14ac:dyDescent="0.35">
      <c r="A12573" s="1623">
        <v>72082</v>
      </c>
      <c r="B12573" s="1624">
        <v>0.3</v>
      </c>
      <c r="C12573" s="1077" t="s">
        <v>12155</v>
      </c>
      <c r="D12573" s="1"/>
      <c r="E12573" s="1030" t="s">
        <v>12088</v>
      </c>
      <c r="F12573" s="3"/>
      <c r="O12573"/>
      <c r="P12573"/>
      <c r="Q12573"/>
      <c r="U12573" s="969"/>
      <c r="V12573" s="38"/>
      <c r="W12573" s="38"/>
    </row>
    <row r="12574" spans="1:23" x14ac:dyDescent="0.35">
      <c r="A12574" s="1623">
        <v>72100</v>
      </c>
      <c r="B12574" s="1624">
        <v>0.21</v>
      </c>
      <c r="C12574" s="1077" t="s">
        <v>12138</v>
      </c>
      <c r="D12574" s="1"/>
      <c r="E12574" s="1030" t="s">
        <v>12088</v>
      </c>
      <c r="F12574" s="3"/>
      <c r="O12574"/>
      <c r="P12574"/>
      <c r="Q12574"/>
      <c r="U12574" s="969"/>
      <c r="V12574" s="38"/>
      <c r="W12574" s="38"/>
    </row>
    <row r="12575" spans="1:23" x14ac:dyDescent="0.35">
      <c r="A12575" s="1623">
        <v>72110</v>
      </c>
      <c r="B12575" s="1624">
        <v>0.25</v>
      </c>
      <c r="C12575" s="1077" t="s">
        <v>12149</v>
      </c>
      <c r="D12575" s="1"/>
      <c r="E12575" s="1030" t="s">
        <v>12088</v>
      </c>
      <c r="F12575" s="3"/>
      <c r="O12575"/>
      <c r="P12575"/>
      <c r="Q12575"/>
      <c r="U12575" s="969"/>
      <c r="V12575" s="38"/>
      <c r="W12575" s="38"/>
    </row>
    <row r="12576" spans="1:23" x14ac:dyDescent="0.35">
      <c r="A12576" s="1623">
        <v>72114</v>
      </c>
      <c r="B12576" s="1624">
        <v>0.28999999999999998</v>
      </c>
      <c r="C12576" s="1077" t="s">
        <v>12154</v>
      </c>
      <c r="D12576" s="1"/>
      <c r="E12576" s="1030" t="s">
        <v>12088</v>
      </c>
      <c r="F12576" s="3"/>
      <c r="O12576"/>
      <c r="P12576"/>
      <c r="Q12576"/>
      <c r="U12576" s="969"/>
      <c r="V12576" s="38"/>
      <c r="W12576" s="38"/>
    </row>
    <row r="12577" spans="1:23" x14ac:dyDescent="0.35">
      <c r="A12577" s="1623">
        <v>72120</v>
      </c>
      <c r="B12577" s="1624">
        <v>0.21</v>
      </c>
      <c r="C12577" s="1077" t="s">
        <v>12139</v>
      </c>
      <c r="D12577" s="1"/>
      <c r="E12577" s="1030" t="s">
        <v>12088</v>
      </c>
      <c r="F12577" s="3"/>
      <c r="O12577"/>
      <c r="P12577"/>
      <c r="Q12577"/>
      <c r="U12577" s="969"/>
      <c r="V12577" s="38"/>
      <c r="W12577" s="38"/>
    </row>
    <row r="12578" spans="1:23" x14ac:dyDescent="0.35">
      <c r="A12578" s="1623">
        <v>72125</v>
      </c>
      <c r="B12578" s="1624">
        <v>0.98</v>
      </c>
      <c r="C12578" s="1077" t="s">
        <v>3999</v>
      </c>
      <c r="D12578" s="1"/>
      <c r="E12578" s="1030" t="s">
        <v>12088</v>
      </c>
      <c r="F12578" s="3"/>
      <c r="O12578"/>
      <c r="P12578"/>
      <c r="Q12578"/>
      <c r="U12578" s="969"/>
      <c r="V12578" s="38"/>
      <c r="W12578" s="38"/>
    </row>
    <row r="12579" spans="1:23" x14ac:dyDescent="0.35">
      <c r="A12579" s="1623">
        <v>72126</v>
      </c>
      <c r="B12579" s="1624">
        <v>1.19</v>
      </c>
      <c r="C12579" s="1077" t="s">
        <v>4037</v>
      </c>
      <c r="D12579" s="1"/>
      <c r="E12579" s="1030" t="s">
        <v>12088</v>
      </c>
      <c r="F12579" s="3"/>
      <c r="O12579"/>
      <c r="P12579"/>
      <c r="Q12579"/>
      <c r="U12579" s="969"/>
      <c r="V12579" s="38"/>
      <c r="W12579" s="38"/>
    </row>
    <row r="12580" spans="1:23" x14ac:dyDescent="0.35">
      <c r="A12580" s="1623">
        <v>72127</v>
      </c>
      <c r="B12580" s="1624">
        <v>1.24</v>
      </c>
      <c r="C12580" s="1077" t="s">
        <v>4053</v>
      </c>
      <c r="D12580" s="1"/>
      <c r="E12580" s="1030" t="s">
        <v>12088</v>
      </c>
      <c r="F12580" s="3"/>
      <c r="O12580"/>
      <c r="P12580"/>
      <c r="Q12580"/>
      <c r="U12580" s="969"/>
      <c r="V12580" s="38"/>
      <c r="W12580" s="38"/>
    </row>
    <row r="12581" spans="1:23" x14ac:dyDescent="0.35">
      <c r="A12581" s="1623">
        <v>72128</v>
      </c>
      <c r="B12581" s="1624">
        <v>0.98</v>
      </c>
      <c r="C12581" s="1077" t="s">
        <v>4001</v>
      </c>
      <c r="D12581" s="1"/>
      <c r="E12581" s="1030" t="s">
        <v>12088</v>
      </c>
      <c r="F12581" s="3"/>
      <c r="O12581"/>
      <c r="P12581"/>
      <c r="Q12581"/>
      <c r="U12581" s="969"/>
      <c r="V12581" s="38"/>
      <c r="W12581" s="38"/>
    </row>
    <row r="12582" spans="1:23" x14ac:dyDescent="0.35">
      <c r="A12582" s="1623">
        <v>72129</v>
      </c>
      <c r="B12582" s="1624">
        <v>1.19</v>
      </c>
      <c r="C12582" s="1077" t="s">
        <v>4039</v>
      </c>
      <c r="D12582" s="1"/>
      <c r="E12582" s="1030" t="s">
        <v>12088</v>
      </c>
      <c r="O12582"/>
      <c r="P12582"/>
      <c r="Q12582"/>
      <c r="U12582" s="969"/>
      <c r="V12582" s="38"/>
      <c r="W12582" s="38"/>
    </row>
    <row r="12583" spans="1:23" x14ac:dyDescent="0.35">
      <c r="A12583" s="1623">
        <v>72130</v>
      </c>
      <c r="B12583" s="1624">
        <v>1.24</v>
      </c>
      <c r="C12583" s="1077" t="s">
        <v>12325</v>
      </c>
      <c r="D12583" s="1"/>
      <c r="E12583" s="1030" t="s">
        <v>12088</v>
      </c>
      <c r="F12583" s="3"/>
      <c r="O12583"/>
      <c r="P12583"/>
      <c r="Q12583"/>
      <c r="U12583" s="969"/>
      <c r="V12583" s="38"/>
      <c r="W12583" s="38"/>
    </row>
    <row r="12584" spans="1:23" x14ac:dyDescent="0.35">
      <c r="A12584" s="1623">
        <v>72131</v>
      </c>
      <c r="B12584" s="1624">
        <v>0.98</v>
      </c>
      <c r="C12584" s="1077" t="s">
        <v>4003</v>
      </c>
      <c r="D12584" s="1"/>
      <c r="E12584" s="1030" t="s">
        <v>12088</v>
      </c>
      <c r="F12584" s="3"/>
      <c r="O12584"/>
      <c r="P12584"/>
      <c r="Q12584"/>
      <c r="U12584" s="969"/>
      <c r="V12584" s="38"/>
      <c r="W12584" s="38"/>
    </row>
    <row r="12585" spans="1:23" x14ac:dyDescent="0.35">
      <c r="A12585" s="1623">
        <v>72132</v>
      </c>
      <c r="B12585" s="1624">
        <v>1.19</v>
      </c>
      <c r="C12585" s="1077" t="s">
        <v>4041</v>
      </c>
      <c r="D12585" s="1"/>
      <c r="E12585" s="1030" t="s">
        <v>12088</v>
      </c>
      <c r="F12585" s="3"/>
      <c r="O12585"/>
      <c r="P12585"/>
      <c r="Q12585"/>
      <c r="U12585" s="969"/>
      <c r="V12585" s="38"/>
      <c r="W12585" s="38"/>
    </row>
    <row r="12586" spans="1:23" x14ac:dyDescent="0.35">
      <c r="A12586" s="1623">
        <v>72133</v>
      </c>
      <c r="B12586" s="1624">
        <v>1.24</v>
      </c>
      <c r="C12586" s="1077" t="s">
        <v>12326</v>
      </c>
      <c r="D12586" s="1"/>
      <c r="E12586" s="1030" t="s">
        <v>12088</v>
      </c>
      <c r="F12586" s="3"/>
      <c r="O12586"/>
      <c r="P12586"/>
      <c r="Q12586"/>
      <c r="U12586" s="969"/>
      <c r="V12586" s="38"/>
      <c r="W12586" s="38"/>
    </row>
    <row r="12587" spans="1:23" x14ac:dyDescent="0.35">
      <c r="A12587" s="1623">
        <v>72141</v>
      </c>
      <c r="B12587" s="1624">
        <v>1.44</v>
      </c>
      <c r="C12587" s="1077" t="s">
        <v>4097</v>
      </c>
      <c r="D12587" s="1"/>
      <c r="E12587" s="1030" t="s">
        <v>12088</v>
      </c>
      <c r="F12587" s="3"/>
      <c r="O12587"/>
      <c r="P12587"/>
      <c r="Q12587"/>
      <c r="U12587" s="969"/>
      <c r="V12587" s="38"/>
      <c r="W12587" s="38"/>
    </row>
    <row r="12588" spans="1:23" x14ac:dyDescent="0.35">
      <c r="A12588" s="1623">
        <v>72141</v>
      </c>
      <c r="B12588" s="1624">
        <v>1.44</v>
      </c>
      <c r="C12588" s="1077" t="s">
        <v>4097</v>
      </c>
      <c r="D12588" s="1"/>
      <c r="E12588" s="1030" t="s">
        <v>12088</v>
      </c>
      <c r="F12588" s="1112"/>
      <c r="O12588"/>
      <c r="P12588"/>
      <c r="Q12588"/>
      <c r="U12588" s="969"/>
      <c r="V12588" s="38"/>
      <c r="W12588" s="38"/>
    </row>
    <row r="12589" spans="1:23" x14ac:dyDescent="0.35">
      <c r="A12589" s="1623">
        <v>72142</v>
      </c>
      <c r="B12589" s="1624">
        <v>1.74</v>
      </c>
      <c r="C12589" s="1077" t="s">
        <v>4121</v>
      </c>
      <c r="D12589" s="38"/>
      <c r="E12589" s="1030" t="s">
        <v>12088</v>
      </c>
      <c r="F12589" s="3"/>
      <c r="O12589"/>
      <c r="P12589"/>
      <c r="Q12589"/>
      <c r="U12589" s="969"/>
      <c r="V12589" s="38"/>
      <c r="W12589" s="38"/>
    </row>
    <row r="12590" spans="1:23" x14ac:dyDescent="0.35">
      <c r="A12590" s="1623">
        <v>72146</v>
      </c>
      <c r="B12590" s="1624">
        <v>1.44</v>
      </c>
      <c r="C12590" s="1077" t="s">
        <v>4098</v>
      </c>
      <c r="D12590" s="1"/>
      <c r="E12590" s="1030" t="s">
        <v>12088</v>
      </c>
      <c r="F12590" s="3"/>
      <c r="O12590"/>
      <c r="P12590"/>
      <c r="Q12590"/>
      <c r="U12590" s="969"/>
      <c r="V12590" s="38"/>
      <c r="W12590" s="38"/>
    </row>
    <row r="12591" spans="1:23" x14ac:dyDescent="0.35">
      <c r="A12591" s="1623">
        <v>72146</v>
      </c>
      <c r="B12591" s="1624">
        <v>1.44</v>
      </c>
      <c r="C12591" s="1077" t="s">
        <v>4098</v>
      </c>
      <c r="D12591" s="1"/>
      <c r="E12591" s="1030" t="s">
        <v>12088</v>
      </c>
      <c r="F12591" s="3"/>
      <c r="O12591"/>
      <c r="P12591"/>
      <c r="Q12591"/>
      <c r="U12591" s="969"/>
      <c r="V12591" s="38"/>
      <c r="W12591" s="38"/>
    </row>
    <row r="12592" spans="1:23" x14ac:dyDescent="0.35">
      <c r="A12592" s="1623">
        <v>72147</v>
      </c>
      <c r="B12592" s="1624">
        <v>1.74</v>
      </c>
      <c r="C12592" s="1077" t="s">
        <v>4122</v>
      </c>
      <c r="D12592" s="1"/>
      <c r="E12592" s="1030" t="s">
        <v>12088</v>
      </c>
      <c r="F12592" s="3"/>
      <c r="O12592"/>
      <c r="P12592"/>
      <c r="Q12592"/>
      <c r="U12592" s="969"/>
      <c r="V12592" s="38"/>
      <c r="W12592" s="38"/>
    </row>
    <row r="12593" spans="1:23" x14ac:dyDescent="0.35">
      <c r="A12593" s="1623">
        <v>72148</v>
      </c>
      <c r="B12593" s="1624">
        <v>1.44</v>
      </c>
      <c r="C12593" s="1077" t="s">
        <v>4099</v>
      </c>
      <c r="D12593" s="1"/>
      <c r="E12593" s="1030" t="s">
        <v>12088</v>
      </c>
      <c r="F12593" s="3"/>
      <c r="O12593"/>
      <c r="P12593"/>
      <c r="Q12593"/>
      <c r="U12593" s="969"/>
      <c r="V12593" s="38"/>
      <c r="W12593" s="38"/>
    </row>
    <row r="12594" spans="1:23" x14ac:dyDescent="0.35">
      <c r="A12594" s="1623">
        <v>72148</v>
      </c>
      <c r="B12594" s="1624">
        <v>1.44</v>
      </c>
      <c r="C12594" s="1077" t="s">
        <v>4099</v>
      </c>
      <c r="D12594" s="1"/>
      <c r="E12594" s="1030" t="s">
        <v>12088</v>
      </c>
      <c r="F12594" s="3"/>
      <c r="O12594"/>
      <c r="P12594"/>
      <c r="Q12594"/>
      <c r="U12594" s="969"/>
      <c r="V12594" s="38"/>
      <c r="W12594" s="38"/>
    </row>
    <row r="12595" spans="1:23" x14ac:dyDescent="0.35">
      <c r="A12595" s="1623">
        <v>72149</v>
      </c>
      <c r="B12595" s="1624">
        <v>1.74</v>
      </c>
      <c r="C12595" s="1077" t="s">
        <v>4123</v>
      </c>
      <c r="D12595" s="1"/>
      <c r="E12595" s="1030" t="s">
        <v>12088</v>
      </c>
      <c r="F12595" s="3"/>
      <c r="O12595"/>
      <c r="P12595"/>
      <c r="Q12595"/>
      <c r="U12595" s="969"/>
      <c r="V12595" s="38"/>
      <c r="W12595" s="38"/>
    </row>
    <row r="12596" spans="1:23" x14ac:dyDescent="0.35">
      <c r="A12596" s="1623">
        <v>72156</v>
      </c>
      <c r="B12596" s="1624">
        <v>2.23</v>
      </c>
      <c r="C12596" s="1077" t="s">
        <v>4157</v>
      </c>
      <c r="D12596" s="1"/>
      <c r="E12596" s="1030" t="s">
        <v>12088</v>
      </c>
      <c r="F12596" s="3"/>
      <c r="O12596"/>
      <c r="P12596"/>
      <c r="Q12596"/>
      <c r="U12596" s="969"/>
      <c r="V12596" s="38"/>
      <c r="W12596" s="38"/>
    </row>
    <row r="12597" spans="1:23" x14ac:dyDescent="0.35">
      <c r="A12597" s="1623">
        <v>72157</v>
      </c>
      <c r="B12597" s="1624">
        <v>2.23</v>
      </c>
      <c r="C12597" s="1077" t="s">
        <v>4160</v>
      </c>
      <c r="D12597" s="1"/>
      <c r="E12597" s="1030" t="s">
        <v>12088</v>
      </c>
      <c r="F12597" s="3"/>
      <c r="O12597"/>
      <c r="P12597"/>
      <c r="Q12597"/>
      <c r="U12597" s="969"/>
      <c r="V12597" s="38"/>
      <c r="W12597" s="38"/>
    </row>
    <row r="12598" spans="1:23" x14ac:dyDescent="0.35">
      <c r="A12598" s="1623">
        <v>72158</v>
      </c>
      <c r="B12598" s="1624">
        <v>2.23</v>
      </c>
      <c r="C12598" s="1077" t="s">
        <v>4161</v>
      </c>
      <c r="D12598" s="1"/>
      <c r="E12598" s="1030" t="s">
        <v>12088</v>
      </c>
      <c r="F12598" s="3"/>
      <c r="O12598"/>
      <c r="P12598"/>
      <c r="Q12598"/>
      <c r="U12598" s="969"/>
      <c r="V12598" s="38"/>
      <c r="W12598" s="38"/>
    </row>
    <row r="12599" spans="1:23" x14ac:dyDescent="0.35">
      <c r="A12599" s="1623">
        <v>72159</v>
      </c>
      <c r="B12599" s="1624">
        <v>1.76</v>
      </c>
      <c r="C12599" s="1077" t="s">
        <v>12430</v>
      </c>
      <c r="D12599" s="1"/>
      <c r="E12599" s="1030" t="s">
        <v>12088</v>
      </c>
      <c r="F12599" s="1112"/>
      <c r="O12599"/>
      <c r="P12599"/>
      <c r="Q12599"/>
      <c r="U12599" s="969"/>
      <c r="V12599" s="38"/>
      <c r="W12599" s="38"/>
    </row>
    <row r="12600" spans="1:23" x14ac:dyDescent="0.35">
      <c r="A12600" s="1623">
        <v>72170</v>
      </c>
      <c r="B12600" s="1624">
        <v>0.17</v>
      </c>
      <c r="C12600" s="1077" t="s">
        <v>10432</v>
      </c>
      <c r="D12600" s="1"/>
      <c r="E12600" s="1030" t="s">
        <v>12088</v>
      </c>
      <c r="F12600" s="3"/>
      <c r="O12600"/>
      <c r="P12600"/>
      <c r="Q12600"/>
      <c r="U12600" s="969"/>
      <c r="V12600" s="38"/>
      <c r="W12600" s="38"/>
    </row>
    <row r="12601" spans="1:23" x14ac:dyDescent="0.35">
      <c r="A12601" s="1623">
        <v>72190</v>
      </c>
      <c r="B12601" s="1624">
        <v>0.24</v>
      </c>
      <c r="C12601" s="1077" t="s">
        <v>12148</v>
      </c>
      <c r="D12601" s="1"/>
      <c r="E12601" s="1030" t="s">
        <v>12088</v>
      </c>
      <c r="F12601" s="3"/>
      <c r="O12601"/>
      <c r="P12601"/>
      <c r="Q12601"/>
      <c r="U12601" s="969"/>
      <c r="V12601" s="38"/>
      <c r="W12601" s="38"/>
    </row>
    <row r="12602" spans="1:23" x14ac:dyDescent="0.35">
      <c r="A12602" s="1623">
        <v>72191</v>
      </c>
      <c r="B12602" s="1624">
        <v>1.76</v>
      </c>
      <c r="C12602" s="1077" t="s">
        <v>12431</v>
      </c>
      <c r="D12602" s="1"/>
      <c r="E12602" s="1030" t="s">
        <v>12088</v>
      </c>
      <c r="F12602" s="3"/>
      <c r="O12602"/>
      <c r="P12602"/>
      <c r="Q12602"/>
      <c r="U12602" s="969"/>
      <c r="V12602" s="38"/>
      <c r="W12602" s="38"/>
    </row>
    <row r="12603" spans="1:23" x14ac:dyDescent="0.35">
      <c r="A12603" s="1623">
        <v>72192</v>
      </c>
      <c r="B12603" s="1624">
        <v>1.06</v>
      </c>
      <c r="C12603" s="1077" t="s">
        <v>4016</v>
      </c>
      <c r="D12603" s="1"/>
      <c r="E12603" s="1030" t="s">
        <v>12088</v>
      </c>
      <c r="F12603" s="3"/>
      <c r="O12603"/>
      <c r="P12603"/>
      <c r="Q12603"/>
      <c r="U12603" s="969"/>
      <c r="V12603" s="38"/>
      <c r="W12603" s="38"/>
    </row>
    <row r="12604" spans="1:23" x14ac:dyDescent="0.35">
      <c r="A12604" s="1623">
        <v>72193</v>
      </c>
      <c r="B12604" s="1624">
        <v>1.1299999999999999</v>
      </c>
      <c r="C12604" s="1077" t="s">
        <v>6052</v>
      </c>
      <c r="D12604" s="1"/>
      <c r="E12604" s="1030" t="s">
        <v>12088</v>
      </c>
      <c r="F12604" s="3"/>
      <c r="O12604"/>
      <c r="P12604"/>
      <c r="Q12604"/>
      <c r="U12604" s="969"/>
      <c r="V12604" s="38"/>
      <c r="W12604" s="38"/>
    </row>
    <row r="12605" spans="1:23" x14ac:dyDescent="0.35">
      <c r="A12605" s="1623">
        <v>72194</v>
      </c>
      <c r="B12605" s="1624">
        <v>1.19</v>
      </c>
      <c r="C12605" s="1077" t="s">
        <v>12279</v>
      </c>
      <c r="D12605" s="1"/>
      <c r="E12605" s="1030" t="s">
        <v>12088</v>
      </c>
      <c r="F12605" s="3"/>
      <c r="O12605"/>
      <c r="P12605"/>
      <c r="Q12605"/>
      <c r="U12605" s="969"/>
      <c r="V12605" s="38"/>
      <c r="W12605" s="38"/>
    </row>
    <row r="12606" spans="1:23" x14ac:dyDescent="0.35">
      <c r="A12606" s="1623">
        <v>72195</v>
      </c>
      <c r="B12606" s="1624">
        <v>1.42</v>
      </c>
      <c r="C12606" s="1077" t="s">
        <v>4089</v>
      </c>
      <c r="D12606" s="1"/>
      <c r="E12606" s="1030" t="s">
        <v>12088</v>
      </c>
      <c r="F12606" s="3"/>
      <c r="O12606"/>
      <c r="P12606"/>
      <c r="Q12606"/>
      <c r="U12606" s="969"/>
      <c r="V12606" s="38"/>
      <c r="W12606" s="38"/>
    </row>
    <row r="12607" spans="1:23" x14ac:dyDescent="0.35">
      <c r="A12607" s="1623">
        <v>72195</v>
      </c>
      <c r="B12607" s="1624">
        <v>1.42</v>
      </c>
      <c r="C12607" s="1077" t="s">
        <v>12372</v>
      </c>
      <c r="D12607" s="1"/>
      <c r="E12607" s="1030" t="s">
        <v>12088</v>
      </c>
      <c r="F12607" s="3"/>
      <c r="O12607"/>
      <c r="P12607"/>
      <c r="Q12607"/>
      <c r="U12607" s="969"/>
      <c r="V12607" s="38"/>
      <c r="W12607" s="38"/>
    </row>
    <row r="12608" spans="1:23" x14ac:dyDescent="0.35">
      <c r="A12608" s="1623">
        <v>72196</v>
      </c>
      <c r="B12608" s="1624">
        <v>1.69</v>
      </c>
      <c r="C12608" s="1077" t="s">
        <v>4113</v>
      </c>
      <c r="D12608" s="1"/>
      <c r="E12608" s="1030" t="s">
        <v>12088</v>
      </c>
      <c r="F12608" s="3"/>
      <c r="O12608"/>
      <c r="P12608"/>
      <c r="Q12608"/>
      <c r="U12608" s="969"/>
      <c r="V12608" s="38"/>
      <c r="W12608" s="38"/>
    </row>
    <row r="12609" spans="1:23" x14ac:dyDescent="0.35">
      <c r="A12609" s="1623">
        <v>72197</v>
      </c>
      <c r="B12609" s="1624">
        <v>2.15</v>
      </c>
      <c r="C12609" s="1077" t="s">
        <v>1603</v>
      </c>
      <c r="D12609" s="1"/>
      <c r="E12609" s="1030" t="s">
        <v>12088</v>
      </c>
      <c r="F12609" s="3"/>
      <c r="O12609"/>
      <c r="P12609"/>
      <c r="Q12609"/>
      <c r="U12609" s="969"/>
      <c r="V12609" s="38"/>
      <c r="W12609" s="38"/>
    </row>
    <row r="12610" spans="1:23" x14ac:dyDescent="0.35">
      <c r="A12610" s="1623">
        <v>72197</v>
      </c>
      <c r="B12610" s="1624">
        <v>2.15</v>
      </c>
      <c r="C12610" s="1077" t="s">
        <v>12485</v>
      </c>
      <c r="D12610" s="1"/>
      <c r="E12610" s="1030" t="s">
        <v>12088</v>
      </c>
      <c r="F12610" s="3"/>
      <c r="O12610"/>
      <c r="P12610"/>
      <c r="Q12610"/>
      <c r="U12610" s="969"/>
      <c r="V12610" s="38"/>
      <c r="W12610" s="38"/>
    </row>
    <row r="12611" spans="1:23" x14ac:dyDescent="0.35">
      <c r="A12611" s="1623">
        <v>72198</v>
      </c>
      <c r="B12611" s="1624">
        <v>1.76</v>
      </c>
      <c r="C12611" s="1077" t="s">
        <v>12432</v>
      </c>
      <c r="D12611" s="1"/>
      <c r="E12611" s="1030" t="s">
        <v>12088</v>
      </c>
      <c r="F12611" s="3"/>
      <c r="O12611"/>
      <c r="P12611"/>
      <c r="Q12611"/>
      <c r="U12611" s="969"/>
      <c r="V12611" s="38"/>
      <c r="W12611" s="38"/>
    </row>
    <row r="12612" spans="1:23" x14ac:dyDescent="0.35">
      <c r="A12612" s="1623">
        <v>72200</v>
      </c>
      <c r="B12612" s="1624">
        <v>0.17</v>
      </c>
      <c r="C12612" s="1077" t="s">
        <v>12115</v>
      </c>
      <c r="D12612" s="1"/>
      <c r="E12612" s="1030" t="s">
        <v>12088</v>
      </c>
      <c r="F12612" s="3"/>
      <c r="O12612"/>
      <c r="P12612"/>
      <c r="Q12612"/>
      <c r="U12612" s="969"/>
      <c r="V12612" s="38"/>
      <c r="W12612" s="38"/>
    </row>
    <row r="12613" spans="1:23" x14ac:dyDescent="0.35">
      <c r="A12613" s="1623">
        <v>72202</v>
      </c>
      <c r="B12613" s="1624">
        <v>0.22</v>
      </c>
      <c r="C12613" s="1077" t="s">
        <v>12144</v>
      </c>
      <c r="D12613" s="38"/>
      <c r="E12613" s="1030" t="s">
        <v>12088</v>
      </c>
      <c r="F12613" s="3"/>
      <c r="O12613"/>
      <c r="P12613"/>
      <c r="Q12613"/>
      <c r="U12613" s="969"/>
      <c r="V12613" s="38"/>
      <c r="W12613" s="38"/>
    </row>
    <row r="12614" spans="1:23" x14ac:dyDescent="0.35">
      <c r="A12614" s="1623">
        <v>72220</v>
      </c>
      <c r="B12614" s="1624">
        <v>0.17</v>
      </c>
      <c r="C12614" s="1077" t="s">
        <v>12116</v>
      </c>
      <c r="D12614" s="1"/>
      <c r="E12614" s="1030" t="s">
        <v>12088</v>
      </c>
      <c r="F12614" s="3"/>
      <c r="O12614"/>
      <c r="P12614"/>
      <c r="Q12614"/>
      <c r="U12614" s="969"/>
      <c r="V12614" s="38"/>
      <c r="W12614" s="38"/>
    </row>
    <row r="12615" spans="1:23" x14ac:dyDescent="0.35">
      <c r="A12615" s="1623">
        <v>73000</v>
      </c>
      <c r="B12615" s="1624">
        <v>0.16</v>
      </c>
      <c r="C12615" s="1077" t="s">
        <v>3745</v>
      </c>
      <c r="D12615" s="1"/>
      <c r="E12615" s="1030" t="s">
        <v>12088</v>
      </c>
      <c r="F12615" s="3"/>
      <c r="O12615"/>
      <c r="P12615"/>
      <c r="Q12615"/>
      <c r="U12615" s="969"/>
      <c r="V12615" s="38"/>
      <c r="W12615" s="38"/>
    </row>
    <row r="12616" spans="1:23" x14ac:dyDescent="0.35">
      <c r="A12616" s="1623">
        <v>73000</v>
      </c>
      <c r="B12616" s="1624">
        <v>0.16</v>
      </c>
      <c r="C12616" s="1077" t="s">
        <v>3746</v>
      </c>
      <c r="D12616" s="1"/>
      <c r="E12616" s="1030" t="s">
        <v>12088</v>
      </c>
      <c r="F12616" s="3"/>
      <c r="O12616"/>
      <c r="P12616"/>
      <c r="Q12616"/>
      <c r="U12616" s="969"/>
      <c r="V12616" s="38"/>
      <c r="W12616" s="38"/>
    </row>
    <row r="12617" spans="1:23" x14ac:dyDescent="0.35">
      <c r="A12617" s="1623">
        <v>73010</v>
      </c>
      <c r="B12617" s="1624">
        <v>0.17</v>
      </c>
      <c r="C12617" s="1077" t="s">
        <v>12117</v>
      </c>
      <c r="D12617" s="1"/>
      <c r="E12617" s="1030" t="s">
        <v>12088</v>
      </c>
      <c r="F12617" s="3"/>
      <c r="O12617"/>
      <c r="P12617"/>
      <c r="Q12617"/>
      <c r="U12617" s="969"/>
      <c r="V12617" s="38"/>
      <c r="W12617" s="38"/>
    </row>
    <row r="12618" spans="1:23" x14ac:dyDescent="0.35">
      <c r="A12618" s="1623">
        <v>73010</v>
      </c>
      <c r="B12618" s="1624">
        <v>0.17</v>
      </c>
      <c r="C12618" s="1077" t="s">
        <v>12118</v>
      </c>
      <c r="D12618" s="1"/>
      <c r="E12618" s="1030" t="s">
        <v>12088</v>
      </c>
      <c r="F12618" s="3"/>
      <c r="O12618"/>
      <c r="P12618"/>
      <c r="Q12618"/>
      <c r="U12618" s="969"/>
      <c r="V12618" s="38"/>
      <c r="W12618" s="38"/>
    </row>
    <row r="12619" spans="1:23" x14ac:dyDescent="0.35">
      <c r="A12619" s="1623">
        <v>73020</v>
      </c>
      <c r="B12619" s="1624">
        <v>0.15</v>
      </c>
      <c r="C12619" s="1077" t="s">
        <v>12091</v>
      </c>
      <c r="D12619" s="1"/>
      <c r="E12619" s="1030" t="s">
        <v>12088</v>
      </c>
      <c r="F12619" s="3"/>
      <c r="O12619"/>
      <c r="P12619"/>
      <c r="Q12619"/>
      <c r="U12619" s="969"/>
      <c r="V12619" s="38"/>
      <c r="W12619" s="38"/>
    </row>
    <row r="12620" spans="1:23" x14ac:dyDescent="0.35">
      <c r="A12620" s="1623">
        <v>73020</v>
      </c>
      <c r="B12620" s="1624">
        <v>0.15</v>
      </c>
      <c r="C12620" s="1077" t="s">
        <v>12092</v>
      </c>
      <c r="D12620" s="1"/>
      <c r="E12620" s="1030" t="s">
        <v>12088</v>
      </c>
      <c r="F12620" s="3"/>
      <c r="O12620"/>
      <c r="P12620"/>
      <c r="Q12620"/>
      <c r="U12620" s="969"/>
      <c r="V12620" s="38"/>
      <c r="W12620" s="38"/>
    </row>
    <row r="12621" spans="1:23" x14ac:dyDescent="0.35">
      <c r="A12621" s="1623">
        <v>73030</v>
      </c>
      <c r="B12621" s="1624">
        <v>0.18</v>
      </c>
      <c r="C12621" s="1077" t="s">
        <v>12124</v>
      </c>
      <c r="D12621" s="1"/>
      <c r="E12621" s="1030" t="s">
        <v>12088</v>
      </c>
      <c r="O12621"/>
      <c r="P12621"/>
      <c r="Q12621"/>
      <c r="U12621" s="969"/>
      <c r="V12621" s="38"/>
      <c r="W12621" s="38"/>
    </row>
    <row r="12622" spans="1:23" x14ac:dyDescent="0.35">
      <c r="A12622" s="1623">
        <v>73030</v>
      </c>
      <c r="B12622" s="1624">
        <v>0.18</v>
      </c>
      <c r="C12622" s="1077" t="s">
        <v>12125</v>
      </c>
      <c r="D12622" s="1"/>
      <c r="E12622" s="1030" t="s">
        <v>12088</v>
      </c>
      <c r="O12622"/>
      <c r="P12622"/>
      <c r="Q12622"/>
      <c r="U12622" s="969"/>
      <c r="V12622" s="38"/>
      <c r="W12622" s="38"/>
    </row>
    <row r="12623" spans="1:23" x14ac:dyDescent="0.35">
      <c r="A12623" s="1623">
        <v>73050</v>
      </c>
      <c r="B12623" s="1624">
        <v>0.18</v>
      </c>
      <c r="C12623" s="1077" t="s">
        <v>12126</v>
      </c>
      <c r="D12623" s="38"/>
      <c r="E12623" s="1030" t="s">
        <v>12088</v>
      </c>
      <c r="F12623" s="3"/>
      <c r="O12623"/>
      <c r="P12623"/>
      <c r="Q12623"/>
      <c r="U12623" s="969"/>
      <c r="V12623" s="38"/>
      <c r="W12623" s="38"/>
    </row>
    <row r="12624" spans="1:23" x14ac:dyDescent="0.35">
      <c r="A12624" s="1623">
        <v>73060</v>
      </c>
      <c r="B12624" s="1624">
        <v>0.16</v>
      </c>
      <c r="C12624" s="1077" t="s">
        <v>12093</v>
      </c>
      <c r="D12624" s="1109"/>
      <c r="E12624" s="1030" t="s">
        <v>12088</v>
      </c>
      <c r="F12624" s="3"/>
      <c r="O12624"/>
      <c r="P12624"/>
      <c r="Q12624"/>
      <c r="U12624" s="969"/>
      <c r="V12624" s="38"/>
      <c r="W12624" s="38"/>
    </row>
    <row r="12625" spans="1:23" x14ac:dyDescent="0.35">
      <c r="A12625" s="1623">
        <v>73060</v>
      </c>
      <c r="B12625" s="1624">
        <v>0.16</v>
      </c>
      <c r="C12625" s="1077" t="s">
        <v>12094</v>
      </c>
      <c r="D12625" s="1"/>
      <c r="E12625" s="1030" t="s">
        <v>12088</v>
      </c>
      <c r="F12625" s="3"/>
      <c r="O12625"/>
      <c r="P12625"/>
      <c r="Q12625"/>
      <c r="U12625" s="969"/>
      <c r="V12625" s="38"/>
      <c r="W12625" s="38"/>
    </row>
    <row r="12626" spans="1:23" x14ac:dyDescent="0.35">
      <c r="A12626" s="1623">
        <v>73070</v>
      </c>
      <c r="B12626" s="1624">
        <v>0.16</v>
      </c>
      <c r="C12626" s="1077" t="s">
        <v>3749</v>
      </c>
      <c r="D12626" s="1"/>
      <c r="E12626" s="1030" t="s">
        <v>12088</v>
      </c>
      <c r="F12626" s="3"/>
      <c r="O12626"/>
      <c r="P12626"/>
      <c r="Q12626"/>
      <c r="U12626" s="969"/>
      <c r="V12626" s="38"/>
      <c r="W12626" s="38"/>
    </row>
    <row r="12627" spans="1:23" x14ac:dyDescent="0.35">
      <c r="A12627" s="1623">
        <v>73070</v>
      </c>
      <c r="B12627" s="1624">
        <v>0.16</v>
      </c>
      <c r="C12627" s="1077" t="s">
        <v>3734</v>
      </c>
      <c r="D12627" s="1"/>
      <c r="E12627" s="1030" t="s">
        <v>12088</v>
      </c>
      <c r="F12627" s="3"/>
      <c r="O12627"/>
      <c r="P12627"/>
      <c r="Q12627"/>
      <c r="U12627" s="969"/>
      <c r="V12627" s="38"/>
      <c r="W12627" s="38"/>
    </row>
    <row r="12628" spans="1:23" x14ac:dyDescent="0.35">
      <c r="A12628" s="1623">
        <v>73080</v>
      </c>
      <c r="B12628" s="1624">
        <v>0.17</v>
      </c>
      <c r="C12628" s="1077" t="s">
        <v>3780</v>
      </c>
      <c r="D12628" s="1"/>
      <c r="E12628" s="1030" t="s">
        <v>12088</v>
      </c>
      <c r="F12628" s="3"/>
      <c r="O12628"/>
      <c r="P12628"/>
      <c r="Q12628"/>
      <c r="U12628" s="969"/>
      <c r="V12628" s="38"/>
      <c r="W12628" s="38"/>
    </row>
    <row r="12629" spans="1:23" x14ac:dyDescent="0.35">
      <c r="A12629" s="1623">
        <v>73080</v>
      </c>
      <c r="B12629" s="1624">
        <v>0.17</v>
      </c>
      <c r="C12629" s="1077" t="s">
        <v>3781</v>
      </c>
      <c r="D12629" s="1"/>
      <c r="E12629" s="1030" t="s">
        <v>12088</v>
      </c>
      <c r="F12629" s="3"/>
      <c r="O12629"/>
      <c r="P12629"/>
      <c r="Q12629"/>
      <c r="U12629" s="969"/>
      <c r="V12629" s="38"/>
      <c r="W12629" s="38"/>
    </row>
    <row r="12630" spans="1:23" x14ac:dyDescent="0.35">
      <c r="A12630" s="1623">
        <v>73090</v>
      </c>
      <c r="B12630" s="1624">
        <v>0.16</v>
      </c>
      <c r="C12630" s="1077" t="s">
        <v>3750</v>
      </c>
      <c r="D12630" s="1"/>
      <c r="E12630" s="1030" t="s">
        <v>12088</v>
      </c>
      <c r="F12630" s="3"/>
      <c r="O12630"/>
      <c r="P12630"/>
      <c r="Q12630"/>
      <c r="U12630" s="969"/>
      <c r="V12630" s="38"/>
      <c r="W12630" s="38"/>
    </row>
    <row r="12631" spans="1:23" x14ac:dyDescent="0.35">
      <c r="A12631" s="1623">
        <v>73090</v>
      </c>
      <c r="B12631" s="1624">
        <v>0.16</v>
      </c>
      <c r="C12631" s="1077" t="s">
        <v>3751</v>
      </c>
      <c r="D12631" s="1"/>
      <c r="E12631" s="1030" t="s">
        <v>12088</v>
      </c>
      <c r="F12631" s="3"/>
      <c r="O12631"/>
      <c r="P12631"/>
      <c r="Q12631"/>
      <c r="U12631" s="969"/>
      <c r="V12631" s="38"/>
      <c r="W12631" s="38"/>
    </row>
    <row r="12632" spans="1:23" x14ac:dyDescent="0.35">
      <c r="A12632" s="1623">
        <v>73092</v>
      </c>
      <c r="B12632" s="1624">
        <v>0.16</v>
      </c>
      <c r="C12632" s="1077" t="s">
        <v>12095</v>
      </c>
      <c r="D12632" s="1"/>
      <c r="E12632" s="1030" t="s">
        <v>12088</v>
      </c>
      <c r="F12632" s="3"/>
      <c r="O12632"/>
      <c r="P12632"/>
      <c r="Q12632"/>
      <c r="U12632" s="969"/>
      <c r="V12632" s="38"/>
      <c r="W12632" s="38"/>
    </row>
    <row r="12633" spans="1:23" x14ac:dyDescent="0.35">
      <c r="A12633" s="1623">
        <v>73092</v>
      </c>
      <c r="B12633" s="1624">
        <v>0.16</v>
      </c>
      <c r="C12633" s="1077" t="s">
        <v>12096</v>
      </c>
      <c r="D12633" s="1"/>
      <c r="E12633" s="1030" t="s">
        <v>12088</v>
      </c>
      <c r="F12633" s="3"/>
      <c r="O12633"/>
      <c r="P12633"/>
      <c r="Q12633"/>
      <c r="U12633" s="969"/>
      <c r="V12633" s="38"/>
      <c r="W12633" s="38"/>
    </row>
    <row r="12634" spans="1:23" x14ac:dyDescent="0.35">
      <c r="A12634" s="1623">
        <v>73100</v>
      </c>
      <c r="B12634" s="1624">
        <v>0.16</v>
      </c>
      <c r="C12634" s="1077" t="s">
        <v>12097</v>
      </c>
      <c r="D12634" s="1"/>
      <c r="E12634" s="1030" t="s">
        <v>12088</v>
      </c>
      <c r="F12634" s="3"/>
      <c r="O12634"/>
      <c r="P12634"/>
      <c r="Q12634"/>
      <c r="U12634" s="969"/>
      <c r="V12634" s="38"/>
      <c r="W12634" s="38"/>
    </row>
    <row r="12635" spans="1:23" x14ac:dyDescent="0.35">
      <c r="A12635" s="1623">
        <v>73100</v>
      </c>
      <c r="B12635" s="1624">
        <v>0.16</v>
      </c>
      <c r="C12635" s="1077" t="s">
        <v>12098</v>
      </c>
      <c r="D12635" s="1"/>
      <c r="E12635" s="1030" t="s">
        <v>12088</v>
      </c>
      <c r="F12635" s="3"/>
      <c r="O12635"/>
      <c r="P12635"/>
      <c r="Q12635"/>
      <c r="U12635" s="969"/>
      <c r="V12635" s="38"/>
      <c r="W12635" s="38"/>
    </row>
    <row r="12636" spans="1:23" x14ac:dyDescent="0.35">
      <c r="A12636" s="1623">
        <v>73110</v>
      </c>
      <c r="B12636" s="1624">
        <v>0.17</v>
      </c>
      <c r="C12636" s="1077" t="s">
        <v>12119</v>
      </c>
      <c r="D12636" s="1"/>
      <c r="E12636" s="1030" t="s">
        <v>12088</v>
      </c>
      <c r="F12636" s="3"/>
      <c r="O12636"/>
      <c r="P12636"/>
      <c r="Q12636"/>
      <c r="U12636" s="969"/>
      <c r="V12636" s="38"/>
      <c r="W12636" s="38"/>
    </row>
    <row r="12637" spans="1:23" x14ac:dyDescent="0.35">
      <c r="A12637" s="1623">
        <v>73110</v>
      </c>
      <c r="B12637" s="1624">
        <v>0.17</v>
      </c>
      <c r="C12637" s="1077" t="s">
        <v>12120</v>
      </c>
      <c r="D12637" s="1"/>
      <c r="E12637" s="1030" t="s">
        <v>12088</v>
      </c>
      <c r="F12637" s="3"/>
      <c r="O12637"/>
      <c r="P12637"/>
      <c r="Q12637"/>
      <c r="U12637" s="969"/>
      <c r="V12637" s="38"/>
      <c r="W12637" s="38"/>
    </row>
    <row r="12638" spans="1:23" x14ac:dyDescent="0.35">
      <c r="A12638" s="1623">
        <v>73120</v>
      </c>
      <c r="B12638" s="1624">
        <v>0.16</v>
      </c>
      <c r="C12638" s="1077" t="s">
        <v>3757</v>
      </c>
      <c r="D12638" s="1"/>
      <c r="E12638" s="1030" t="s">
        <v>12088</v>
      </c>
      <c r="F12638" s="3"/>
      <c r="O12638"/>
      <c r="P12638"/>
      <c r="Q12638"/>
      <c r="U12638" s="969"/>
      <c r="V12638" s="38"/>
      <c r="W12638" s="38"/>
    </row>
    <row r="12639" spans="1:23" x14ac:dyDescent="0.35">
      <c r="A12639" s="1623">
        <v>73120</v>
      </c>
      <c r="B12639" s="1624">
        <v>0.16</v>
      </c>
      <c r="C12639" s="1077" t="s">
        <v>3758</v>
      </c>
      <c r="D12639" s="1"/>
      <c r="E12639" s="1030" t="s">
        <v>12088</v>
      </c>
      <c r="F12639" s="3"/>
      <c r="O12639"/>
      <c r="P12639"/>
      <c r="Q12639"/>
      <c r="U12639" s="969"/>
      <c r="V12639" s="38"/>
      <c r="W12639" s="38"/>
    </row>
    <row r="12640" spans="1:23" x14ac:dyDescent="0.35">
      <c r="A12640" s="1623">
        <v>73130</v>
      </c>
      <c r="B12640" s="1624">
        <v>0.17</v>
      </c>
      <c r="C12640" s="1077" t="s">
        <v>3785</v>
      </c>
      <c r="D12640" s="1"/>
      <c r="E12640" s="1030" t="s">
        <v>12088</v>
      </c>
      <c r="F12640" s="3"/>
      <c r="O12640"/>
      <c r="P12640"/>
      <c r="Q12640"/>
      <c r="U12640" s="969"/>
      <c r="V12640" s="38"/>
      <c r="W12640" s="38"/>
    </row>
    <row r="12641" spans="1:23" x14ac:dyDescent="0.35">
      <c r="A12641" s="1623">
        <v>73130</v>
      </c>
      <c r="B12641" s="1624">
        <v>0.17</v>
      </c>
      <c r="C12641" s="1077" t="s">
        <v>3786</v>
      </c>
      <c r="D12641" s="1"/>
      <c r="E12641" s="1030" t="s">
        <v>12088</v>
      </c>
      <c r="F12641" s="3"/>
      <c r="O12641"/>
      <c r="P12641"/>
      <c r="Q12641"/>
      <c r="U12641" s="969"/>
      <c r="V12641" s="38"/>
      <c r="W12641" s="38"/>
    </row>
    <row r="12642" spans="1:23" x14ac:dyDescent="0.35">
      <c r="A12642" s="1623">
        <v>73140</v>
      </c>
      <c r="B12642" s="1624">
        <v>0.13</v>
      </c>
      <c r="C12642" s="1077" t="s">
        <v>12087</v>
      </c>
      <c r="D12642" s="1"/>
      <c r="E12642" s="1030" t="s">
        <v>12088</v>
      </c>
      <c r="F12642" s="3"/>
      <c r="O12642"/>
      <c r="P12642"/>
      <c r="Q12642"/>
      <c r="U12642" s="969"/>
      <c r="V12642" s="38"/>
      <c r="W12642" s="38"/>
    </row>
    <row r="12643" spans="1:23" x14ac:dyDescent="0.35">
      <c r="A12643" s="1623">
        <v>73140</v>
      </c>
      <c r="B12643" s="1624">
        <v>0.13</v>
      </c>
      <c r="C12643" s="1077" t="s">
        <v>12089</v>
      </c>
      <c r="D12643" s="1"/>
      <c r="E12643" s="1030" t="s">
        <v>12088</v>
      </c>
      <c r="F12643" s="3"/>
      <c r="O12643"/>
      <c r="P12643"/>
      <c r="Q12643"/>
      <c r="U12643" s="969"/>
      <c r="V12643" s="38"/>
      <c r="W12643" s="38"/>
    </row>
    <row r="12644" spans="1:23" x14ac:dyDescent="0.35">
      <c r="A12644" s="1623">
        <v>73200</v>
      </c>
      <c r="B12644" s="1624">
        <v>0.98</v>
      </c>
      <c r="C12644" s="1077" t="s">
        <v>12204</v>
      </c>
      <c r="D12644" s="38"/>
      <c r="E12644" s="1030" t="s">
        <v>12088</v>
      </c>
      <c r="F12644" s="3"/>
      <c r="O12644"/>
      <c r="P12644"/>
      <c r="Q12644"/>
      <c r="U12644" s="969"/>
      <c r="V12644" s="38"/>
      <c r="W12644" s="38"/>
    </row>
    <row r="12645" spans="1:23" x14ac:dyDescent="0.35">
      <c r="A12645" s="1623">
        <v>73200</v>
      </c>
      <c r="B12645" s="1624">
        <v>0.98</v>
      </c>
      <c r="C12645" s="1077" t="s">
        <v>12205</v>
      </c>
      <c r="D12645" s="1"/>
      <c r="E12645" s="1030" t="s">
        <v>12088</v>
      </c>
      <c r="F12645" s="3"/>
      <c r="O12645"/>
      <c r="P12645"/>
      <c r="Q12645"/>
      <c r="U12645" s="969"/>
      <c r="V12645" s="38"/>
      <c r="W12645" s="38"/>
    </row>
    <row r="12646" spans="1:23" x14ac:dyDescent="0.35">
      <c r="A12646" s="1623">
        <v>73200</v>
      </c>
      <c r="B12646" s="1624">
        <v>0.98</v>
      </c>
      <c r="C12646" s="1077" t="s">
        <v>12206</v>
      </c>
      <c r="D12646" s="38"/>
      <c r="E12646" s="1030" t="s">
        <v>12088</v>
      </c>
      <c r="F12646" s="3"/>
      <c r="O12646"/>
      <c r="P12646"/>
      <c r="Q12646"/>
      <c r="U12646" s="969"/>
      <c r="V12646" s="38"/>
      <c r="W12646" s="38"/>
    </row>
    <row r="12647" spans="1:23" x14ac:dyDescent="0.35">
      <c r="A12647" s="1623">
        <v>73200</v>
      </c>
      <c r="B12647" s="1624">
        <v>0.98</v>
      </c>
      <c r="C12647" s="1077" t="s">
        <v>12207</v>
      </c>
      <c r="D12647" s="1"/>
      <c r="E12647" s="1030" t="s">
        <v>12088</v>
      </c>
      <c r="F12647" s="3"/>
      <c r="O12647"/>
      <c r="P12647"/>
      <c r="Q12647"/>
      <c r="U12647" s="969"/>
      <c r="V12647" s="38"/>
      <c r="W12647" s="38"/>
    </row>
    <row r="12648" spans="1:23" x14ac:dyDescent="0.35">
      <c r="A12648" s="1623">
        <v>73200</v>
      </c>
      <c r="B12648" s="1624">
        <v>0.98</v>
      </c>
      <c r="C12648" s="1077" t="s">
        <v>12208</v>
      </c>
      <c r="D12648" s="1"/>
      <c r="E12648" s="1030" t="s">
        <v>12088</v>
      </c>
      <c r="F12648" s="3"/>
      <c r="O12648"/>
      <c r="P12648"/>
      <c r="Q12648"/>
      <c r="U12648" s="969"/>
      <c r="V12648" s="38"/>
      <c r="W12648" s="38"/>
    </row>
    <row r="12649" spans="1:23" x14ac:dyDescent="0.35">
      <c r="A12649" s="1623">
        <v>73200</v>
      </c>
      <c r="B12649" s="1624">
        <v>0.98</v>
      </c>
      <c r="C12649" s="1077" t="s">
        <v>12209</v>
      </c>
      <c r="D12649" s="1"/>
      <c r="E12649" s="1030" t="s">
        <v>12088</v>
      </c>
      <c r="F12649" s="3"/>
      <c r="O12649"/>
      <c r="P12649"/>
      <c r="Q12649"/>
      <c r="U12649" s="969"/>
      <c r="V12649" s="38"/>
      <c r="W12649" s="38"/>
    </row>
    <row r="12650" spans="1:23" x14ac:dyDescent="0.35">
      <c r="A12650" s="1623">
        <v>73200</v>
      </c>
      <c r="B12650" s="1624">
        <v>0.98</v>
      </c>
      <c r="C12650" s="1077" t="s">
        <v>12210</v>
      </c>
      <c r="D12650" s="1"/>
      <c r="E12650" s="1030" t="s">
        <v>12088</v>
      </c>
      <c r="F12650" s="3"/>
      <c r="O12650"/>
      <c r="P12650"/>
      <c r="Q12650"/>
      <c r="U12650" s="969"/>
      <c r="V12650" s="38"/>
      <c r="W12650" s="38"/>
    </row>
    <row r="12651" spans="1:23" x14ac:dyDescent="0.35">
      <c r="A12651" s="1623">
        <v>73200</v>
      </c>
      <c r="B12651" s="1624">
        <v>0.98</v>
      </c>
      <c r="C12651" s="1077" t="s">
        <v>12211</v>
      </c>
      <c r="D12651" s="1"/>
      <c r="E12651" s="1030" t="s">
        <v>12088</v>
      </c>
      <c r="F12651" s="3"/>
      <c r="O12651"/>
      <c r="P12651"/>
      <c r="Q12651"/>
      <c r="U12651" s="969"/>
      <c r="V12651" s="38"/>
      <c r="W12651" s="38"/>
    </row>
    <row r="12652" spans="1:23" x14ac:dyDescent="0.35">
      <c r="A12652" s="1623">
        <v>73200</v>
      </c>
      <c r="B12652" s="1624">
        <v>0.98</v>
      </c>
      <c r="C12652" s="1077" t="s">
        <v>12212</v>
      </c>
      <c r="D12652" s="1"/>
      <c r="E12652" s="1030" t="s">
        <v>12088</v>
      </c>
      <c r="F12652" s="3"/>
      <c r="O12652"/>
      <c r="P12652"/>
      <c r="Q12652"/>
      <c r="U12652" s="969"/>
      <c r="V12652" s="38"/>
      <c r="W12652" s="38"/>
    </row>
    <row r="12653" spans="1:23" x14ac:dyDescent="0.35">
      <c r="A12653" s="1623">
        <v>73200</v>
      </c>
      <c r="B12653" s="1624">
        <v>0.98</v>
      </c>
      <c r="C12653" s="1077" t="s">
        <v>12213</v>
      </c>
      <c r="D12653" s="1"/>
      <c r="E12653" s="1030" t="s">
        <v>12088</v>
      </c>
      <c r="F12653" s="3"/>
      <c r="O12653"/>
      <c r="P12653"/>
      <c r="Q12653"/>
      <c r="U12653" s="969"/>
      <c r="V12653" s="38"/>
      <c r="W12653" s="38"/>
    </row>
    <row r="12654" spans="1:23" x14ac:dyDescent="0.35">
      <c r="A12654" s="1623">
        <v>73200</v>
      </c>
      <c r="B12654" s="1624">
        <v>0.98</v>
      </c>
      <c r="C12654" s="1077" t="s">
        <v>12214</v>
      </c>
      <c r="D12654" s="1"/>
      <c r="E12654" s="1030" t="s">
        <v>12088</v>
      </c>
      <c r="F12654" s="3"/>
      <c r="O12654"/>
      <c r="P12654"/>
      <c r="Q12654"/>
      <c r="U12654" s="969"/>
      <c r="V12654" s="38"/>
      <c r="W12654" s="38"/>
    </row>
    <row r="12655" spans="1:23" x14ac:dyDescent="0.35">
      <c r="A12655" s="1623">
        <v>73200</v>
      </c>
      <c r="B12655" s="1624">
        <v>0.98</v>
      </c>
      <c r="C12655" s="1077" t="s">
        <v>12215</v>
      </c>
      <c r="D12655" s="1"/>
      <c r="E12655" s="1030" t="s">
        <v>12088</v>
      </c>
      <c r="F12655" s="3"/>
      <c r="O12655"/>
      <c r="P12655"/>
      <c r="Q12655"/>
      <c r="U12655" s="969"/>
      <c r="V12655" s="38"/>
      <c r="W12655" s="38"/>
    </row>
    <row r="12656" spans="1:23" x14ac:dyDescent="0.35">
      <c r="A12656" s="1623">
        <v>73200</v>
      </c>
      <c r="B12656" s="1624">
        <v>0.98</v>
      </c>
      <c r="C12656" s="1077" t="s">
        <v>12216</v>
      </c>
      <c r="D12656" s="1"/>
      <c r="E12656" s="1030" t="s">
        <v>12088</v>
      </c>
      <c r="F12656" s="3"/>
      <c r="O12656"/>
      <c r="P12656"/>
      <c r="Q12656"/>
      <c r="U12656" s="969"/>
      <c r="V12656" s="38"/>
      <c r="W12656" s="38"/>
    </row>
    <row r="12657" spans="1:23" x14ac:dyDescent="0.35">
      <c r="A12657" s="1623">
        <v>73200</v>
      </c>
      <c r="B12657" s="1624">
        <v>0.98</v>
      </c>
      <c r="C12657" s="1077" t="s">
        <v>12217</v>
      </c>
      <c r="D12657" s="1"/>
      <c r="E12657" s="1030" t="s">
        <v>12088</v>
      </c>
      <c r="F12657" s="3"/>
      <c r="O12657"/>
      <c r="P12657"/>
      <c r="Q12657"/>
      <c r="U12657" s="969"/>
      <c r="V12657" s="38"/>
      <c r="W12657" s="38"/>
    </row>
    <row r="12658" spans="1:23" x14ac:dyDescent="0.35">
      <c r="A12658" s="1623">
        <v>73200</v>
      </c>
      <c r="B12658" s="1624">
        <v>0.98</v>
      </c>
      <c r="C12658" s="1077" t="s">
        <v>12218</v>
      </c>
      <c r="D12658" s="1"/>
      <c r="E12658" s="1030" t="s">
        <v>12088</v>
      </c>
      <c r="F12658" s="3"/>
      <c r="O12658"/>
      <c r="P12658"/>
      <c r="Q12658"/>
      <c r="U12658" s="969"/>
      <c r="V12658" s="38"/>
      <c r="W12658" s="38"/>
    </row>
    <row r="12659" spans="1:23" x14ac:dyDescent="0.35">
      <c r="A12659" s="1623">
        <v>73201</v>
      </c>
      <c r="B12659" s="1624">
        <v>1.1299999999999999</v>
      </c>
      <c r="C12659" s="1077" t="s">
        <v>12244</v>
      </c>
      <c r="D12659" s="1"/>
      <c r="E12659" s="1030" t="s">
        <v>12088</v>
      </c>
      <c r="F12659" s="3"/>
      <c r="O12659"/>
      <c r="P12659"/>
      <c r="Q12659"/>
      <c r="U12659" s="969"/>
      <c r="V12659" s="38"/>
      <c r="W12659" s="38"/>
    </row>
    <row r="12660" spans="1:23" x14ac:dyDescent="0.35">
      <c r="A12660" s="1623">
        <v>73201</v>
      </c>
      <c r="B12660" s="1624">
        <v>1.1299999999999999</v>
      </c>
      <c r="C12660" s="1077" t="s">
        <v>12245</v>
      </c>
      <c r="D12660" s="1"/>
      <c r="E12660" s="1030" t="s">
        <v>12088</v>
      </c>
      <c r="F12660" s="3"/>
      <c r="O12660"/>
      <c r="P12660"/>
      <c r="Q12660"/>
      <c r="U12660" s="969"/>
      <c r="V12660" s="38"/>
      <c r="W12660" s="38"/>
    </row>
    <row r="12661" spans="1:23" x14ac:dyDescent="0.35">
      <c r="A12661" s="1623">
        <v>73201</v>
      </c>
      <c r="B12661" s="1624">
        <v>1.1299999999999999</v>
      </c>
      <c r="C12661" s="1625" t="s">
        <v>12246</v>
      </c>
      <c r="D12661" s="1"/>
      <c r="E12661" s="1030" t="s">
        <v>12088</v>
      </c>
      <c r="F12661" s="3"/>
      <c r="O12661"/>
      <c r="P12661"/>
      <c r="Q12661"/>
      <c r="U12661" s="969"/>
      <c r="V12661" s="38"/>
      <c r="W12661" s="38"/>
    </row>
    <row r="12662" spans="1:23" x14ac:dyDescent="0.35">
      <c r="A12662" s="1623">
        <v>73201</v>
      </c>
      <c r="B12662" s="1624">
        <v>1.1299999999999999</v>
      </c>
      <c r="C12662" s="1625" t="s">
        <v>12246</v>
      </c>
      <c r="D12662" s="1"/>
      <c r="E12662" s="1030" t="s">
        <v>12088</v>
      </c>
      <c r="F12662" s="3"/>
      <c r="O12662"/>
      <c r="P12662"/>
      <c r="Q12662"/>
      <c r="U12662" s="969"/>
      <c r="V12662" s="38"/>
      <c r="W12662" s="38"/>
    </row>
    <row r="12663" spans="1:23" x14ac:dyDescent="0.35">
      <c r="A12663" s="1623">
        <v>73201</v>
      </c>
      <c r="B12663" s="1624">
        <v>1.1299999999999999</v>
      </c>
      <c r="C12663" s="1077" t="s">
        <v>12247</v>
      </c>
      <c r="D12663" s="1"/>
      <c r="E12663" s="1030" t="s">
        <v>12088</v>
      </c>
      <c r="F12663" s="3"/>
      <c r="O12663"/>
      <c r="P12663"/>
      <c r="Q12663"/>
      <c r="U12663" s="969"/>
      <c r="V12663" s="38"/>
      <c r="W12663" s="38"/>
    </row>
    <row r="12664" spans="1:23" x14ac:dyDescent="0.35">
      <c r="A12664" s="1623">
        <v>73201</v>
      </c>
      <c r="B12664" s="1624">
        <v>1.1299999999999999</v>
      </c>
      <c r="C12664" s="1077" t="s">
        <v>12247</v>
      </c>
      <c r="D12664" s="1"/>
      <c r="E12664" s="1030" t="s">
        <v>12088</v>
      </c>
      <c r="F12664" s="3"/>
      <c r="O12664"/>
      <c r="P12664"/>
      <c r="Q12664"/>
      <c r="U12664" s="969"/>
      <c r="V12664" s="38"/>
      <c r="W12664" s="38"/>
    </row>
    <row r="12665" spans="1:23" x14ac:dyDescent="0.35">
      <c r="A12665" s="1623">
        <v>73201</v>
      </c>
      <c r="B12665" s="1624">
        <v>1.1299999999999999</v>
      </c>
      <c r="C12665" s="1077" t="s">
        <v>12248</v>
      </c>
      <c r="D12665" s="1"/>
      <c r="E12665" s="1030" t="s">
        <v>12088</v>
      </c>
      <c r="F12665" s="3"/>
      <c r="O12665"/>
      <c r="P12665"/>
      <c r="Q12665"/>
      <c r="U12665" s="969"/>
      <c r="V12665" s="38"/>
      <c r="W12665" s="38"/>
    </row>
    <row r="12666" spans="1:23" x14ac:dyDescent="0.35">
      <c r="A12666" s="1623">
        <v>73201</v>
      </c>
      <c r="B12666" s="1624">
        <v>1.1299999999999999</v>
      </c>
      <c r="C12666" s="1077" t="s">
        <v>12249</v>
      </c>
      <c r="D12666" s="1"/>
      <c r="E12666" s="1030" t="s">
        <v>12088</v>
      </c>
      <c r="F12666" s="3"/>
      <c r="O12666"/>
      <c r="P12666"/>
      <c r="Q12666"/>
      <c r="U12666" s="969"/>
      <c r="V12666" s="38"/>
      <c r="W12666" s="38"/>
    </row>
    <row r="12667" spans="1:23" x14ac:dyDescent="0.35">
      <c r="A12667" s="1623">
        <v>73201</v>
      </c>
      <c r="B12667" s="1624">
        <v>1.1299999999999999</v>
      </c>
      <c r="C12667" s="1077" t="s">
        <v>12250</v>
      </c>
      <c r="D12667" s="1"/>
      <c r="E12667" s="1030" t="s">
        <v>12088</v>
      </c>
      <c r="F12667" s="3"/>
      <c r="O12667"/>
      <c r="P12667"/>
      <c r="Q12667"/>
      <c r="U12667" s="969"/>
      <c r="V12667" s="38"/>
      <c r="W12667" s="38"/>
    </row>
    <row r="12668" spans="1:23" x14ac:dyDescent="0.35">
      <c r="A12668" s="1623">
        <v>73201</v>
      </c>
      <c r="B12668" s="1624">
        <v>1.1299999999999999</v>
      </c>
      <c r="C12668" s="1077" t="s">
        <v>12251</v>
      </c>
      <c r="D12668" s="1128"/>
      <c r="E12668" s="1030" t="s">
        <v>12088</v>
      </c>
      <c r="F12668" s="3"/>
      <c r="O12668"/>
      <c r="P12668"/>
      <c r="Q12668"/>
      <c r="U12668" s="969"/>
      <c r="V12668" s="38"/>
      <c r="W12668" s="38"/>
    </row>
    <row r="12669" spans="1:23" x14ac:dyDescent="0.35">
      <c r="A12669" s="1623">
        <v>73201</v>
      </c>
      <c r="B12669" s="1624">
        <v>1.1299999999999999</v>
      </c>
      <c r="C12669" s="1077" t="s">
        <v>12252</v>
      </c>
      <c r="D12669" s="1"/>
      <c r="E12669" s="1030" t="s">
        <v>12088</v>
      </c>
      <c r="F12669" s="3"/>
      <c r="O12669"/>
      <c r="P12669"/>
      <c r="Q12669"/>
      <c r="U12669" s="969"/>
      <c r="V12669" s="38"/>
      <c r="W12669" s="38"/>
    </row>
    <row r="12670" spans="1:23" x14ac:dyDescent="0.35">
      <c r="A12670" s="1623">
        <v>73201</v>
      </c>
      <c r="B12670" s="1624">
        <v>1.1299999999999999</v>
      </c>
      <c r="C12670" s="1077" t="s">
        <v>12253</v>
      </c>
      <c r="D12670" s="1"/>
      <c r="E12670" s="1030" t="s">
        <v>12088</v>
      </c>
      <c r="F12670" s="3"/>
      <c r="O12670"/>
      <c r="P12670"/>
      <c r="Q12670"/>
      <c r="U12670" s="969"/>
      <c r="V12670" s="38"/>
      <c r="W12670" s="38"/>
    </row>
    <row r="12671" spans="1:23" x14ac:dyDescent="0.35">
      <c r="A12671" s="1623">
        <v>73201</v>
      </c>
      <c r="B12671" s="1624">
        <v>1.1299999999999999</v>
      </c>
      <c r="C12671" s="1077" t="s">
        <v>12254</v>
      </c>
      <c r="D12671" s="1"/>
      <c r="E12671" s="1030" t="s">
        <v>12088</v>
      </c>
      <c r="F12671" s="3"/>
      <c r="O12671"/>
      <c r="P12671"/>
      <c r="Q12671"/>
      <c r="U12671" s="969"/>
      <c r="V12671" s="38"/>
      <c r="W12671" s="38"/>
    </row>
    <row r="12672" spans="1:23" x14ac:dyDescent="0.35">
      <c r="A12672" s="1623">
        <v>73201</v>
      </c>
      <c r="B12672" s="1624">
        <v>1.1299999999999999</v>
      </c>
      <c r="C12672" s="1077" t="s">
        <v>12255</v>
      </c>
      <c r="D12672" s="1"/>
      <c r="E12672" s="1030" t="s">
        <v>12088</v>
      </c>
      <c r="F12672" s="3"/>
      <c r="O12672"/>
      <c r="P12672"/>
      <c r="Q12672"/>
      <c r="U12672" s="969"/>
      <c r="V12672" s="38"/>
      <c r="W12672" s="38"/>
    </row>
    <row r="12673" spans="1:23" x14ac:dyDescent="0.35">
      <c r="A12673" s="1623">
        <v>73201</v>
      </c>
      <c r="B12673" s="1624">
        <v>1.1299999999999999</v>
      </c>
      <c r="C12673" s="1077" t="s">
        <v>12256</v>
      </c>
      <c r="D12673" s="1"/>
      <c r="E12673" s="1030" t="s">
        <v>12088</v>
      </c>
      <c r="F12673" s="3"/>
      <c r="O12673"/>
      <c r="P12673"/>
      <c r="Q12673"/>
      <c r="U12673" s="969"/>
      <c r="V12673" s="38"/>
      <c r="W12673" s="38"/>
    </row>
    <row r="12674" spans="1:23" x14ac:dyDescent="0.35">
      <c r="A12674" s="1623">
        <v>73201</v>
      </c>
      <c r="B12674" s="1624">
        <v>1.1299999999999999</v>
      </c>
      <c r="C12674" s="1077" t="s">
        <v>12257</v>
      </c>
      <c r="D12674" s="1"/>
      <c r="E12674" s="1030" t="s">
        <v>12088</v>
      </c>
      <c r="F12674" s="3"/>
      <c r="O12674"/>
      <c r="P12674"/>
      <c r="Q12674"/>
      <c r="U12674" s="969"/>
      <c r="V12674" s="38"/>
      <c r="W12674" s="38"/>
    </row>
    <row r="12675" spans="1:23" x14ac:dyDescent="0.35">
      <c r="A12675" s="1623">
        <v>73201</v>
      </c>
      <c r="B12675" s="1624">
        <v>1.1299999999999999</v>
      </c>
      <c r="C12675" s="1077" t="s">
        <v>12258</v>
      </c>
      <c r="D12675" s="5"/>
      <c r="E12675" s="1030" t="s">
        <v>12088</v>
      </c>
      <c r="F12675" s="3"/>
      <c r="O12675"/>
      <c r="P12675"/>
      <c r="Q12675"/>
      <c r="U12675" s="969"/>
      <c r="V12675" s="38"/>
      <c r="W12675" s="38"/>
    </row>
    <row r="12676" spans="1:23" x14ac:dyDescent="0.35">
      <c r="A12676" s="1623">
        <v>73201</v>
      </c>
      <c r="B12676" s="1624">
        <v>1.1299999999999999</v>
      </c>
      <c r="C12676" s="1077" t="s">
        <v>12259</v>
      </c>
      <c r="D12676" s="5"/>
      <c r="E12676" s="1030" t="s">
        <v>12088</v>
      </c>
      <c r="F12676" s="3"/>
      <c r="O12676"/>
      <c r="P12676"/>
      <c r="Q12676"/>
      <c r="U12676" s="969"/>
      <c r="V12676" s="38"/>
      <c r="W12676" s="38"/>
    </row>
    <row r="12677" spans="1:23" x14ac:dyDescent="0.35">
      <c r="A12677" s="1623">
        <v>73202</v>
      </c>
      <c r="B12677" s="1624">
        <v>1.19</v>
      </c>
      <c r="C12677" s="1077" t="s">
        <v>12280</v>
      </c>
      <c r="D12677" s="1"/>
      <c r="E12677" s="1030" t="s">
        <v>12088</v>
      </c>
      <c r="F12677" s="3"/>
      <c r="O12677"/>
      <c r="P12677"/>
      <c r="Q12677"/>
      <c r="U12677" s="969"/>
      <c r="V12677" s="38"/>
      <c r="W12677" s="38"/>
    </row>
    <row r="12678" spans="1:23" x14ac:dyDescent="0.35">
      <c r="A12678" s="1623">
        <v>73202</v>
      </c>
      <c r="B12678" s="1624">
        <v>1.19</v>
      </c>
      <c r="C12678" s="1077" t="s">
        <v>12281</v>
      </c>
      <c r="D12678" s="1"/>
      <c r="E12678" s="1030" t="s">
        <v>12088</v>
      </c>
      <c r="F12678" s="3"/>
      <c r="O12678"/>
      <c r="P12678"/>
      <c r="Q12678"/>
      <c r="U12678" s="969"/>
      <c r="V12678" s="38"/>
      <c r="W12678" s="38"/>
    </row>
    <row r="12679" spans="1:23" x14ac:dyDescent="0.35">
      <c r="A12679" s="1623">
        <v>73202</v>
      </c>
      <c r="B12679" s="1624">
        <v>1.19</v>
      </c>
      <c r="C12679" s="1077" t="s">
        <v>12282</v>
      </c>
      <c r="D12679" s="1"/>
      <c r="E12679" s="1030" t="s">
        <v>12088</v>
      </c>
      <c r="F12679" s="3"/>
      <c r="O12679"/>
      <c r="P12679"/>
      <c r="Q12679"/>
      <c r="U12679" s="969"/>
      <c r="V12679" s="38"/>
      <c r="W12679" s="38"/>
    </row>
    <row r="12680" spans="1:23" x14ac:dyDescent="0.35">
      <c r="A12680" s="1623">
        <v>73202</v>
      </c>
      <c r="B12680" s="1624">
        <v>1.19</v>
      </c>
      <c r="C12680" s="1077" t="s">
        <v>12283</v>
      </c>
      <c r="D12680" s="1"/>
      <c r="E12680" s="1030" t="s">
        <v>12088</v>
      </c>
      <c r="F12680" s="3"/>
      <c r="O12680"/>
      <c r="P12680"/>
      <c r="Q12680"/>
      <c r="U12680" s="969"/>
      <c r="V12680" s="38"/>
      <c r="W12680" s="38"/>
    </row>
    <row r="12681" spans="1:23" x14ac:dyDescent="0.35">
      <c r="A12681" s="1623">
        <v>73202</v>
      </c>
      <c r="B12681" s="1624">
        <v>1.19</v>
      </c>
      <c r="C12681" s="1077" t="s">
        <v>12284</v>
      </c>
      <c r="D12681" s="1"/>
      <c r="E12681" s="1030" t="s">
        <v>12088</v>
      </c>
      <c r="F12681" s="3"/>
      <c r="O12681"/>
      <c r="P12681"/>
      <c r="Q12681"/>
      <c r="U12681" s="969"/>
      <c r="V12681" s="38"/>
      <c r="W12681" s="38"/>
    </row>
    <row r="12682" spans="1:23" x14ac:dyDescent="0.35">
      <c r="A12682" s="1623">
        <v>73202</v>
      </c>
      <c r="B12682" s="1624">
        <v>1.19</v>
      </c>
      <c r="C12682" s="1077" t="s">
        <v>12285</v>
      </c>
      <c r="D12682" s="1"/>
      <c r="E12682" s="1030" t="s">
        <v>12088</v>
      </c>
      <c r="F12682" s="3"/>
      <c r="O12682"/>
      <c r="P12682"/>
      <c r="Q12682"/>
      <c r="U12682" s="969"/>
      <c r="V12682" s="38"/>
      <c r="W12682" s="38"/>
    </row>
    <row r="12683" spans="1:23" x14ac:dyDescent="0.35">
      <c r="A12683" s="1623">
        <v>73202</v>
      </c>
      <c r="B12683" s="1624">
        <v>1.19</v>
      </c>
      <c r="C12683" s="1077" t="s">
        <v>12286</v>
      </c>
      <c r="D12683" s="1"/>
      <c r="E12683" s="1030" t="s">
        <v>12088</v>
      </c>
      <c r="F12683" s="3"/>
      <c r="O12683"/>
      <c r="P12683"/>
      <c r="Q12683"/>
      <c r="U12683" s="969"/>
      <c r="V12683" s="38"/>
      <c r="W12683" s="38"/>
    </row>
    <row r="12684" spans="1:23" x14ac:dyDescent="0.35">
      <c r="A12684" s="1623">
        <v>73202</v>
      </c>
      <c r="B12684" s="1624">
        <v>1.19</v>
      </c>
      <c r="C12684" s="1077" t="s">
        <v>12287</v>
      </c>
      <c r="D12684" s="1"/>
      <c r="E12684" s="1030" t="s">
        <v>12088</v>
      </c>
      <c r="F12684" s="3"/>
      <c r="O12684"/>
      <c r="P12684"/>
      <c r="Q12684"/>
      <c r="U12684" s="969"/>
      <c r="V12684" s="38"/>
      <c r="W12684" s="38"/>
    </row>
    <row r="12685" spans="1:23" x14ac:dyDescent="0.35">
      <c r="A12685" s="1623">
        <v>73202</v>
      </c>
      <c r="B12685" s="1624">
        <v>1.19</v>
      </c>
      <c r="C12685" s="1077" t="s">
        <v>12288</v>
      </c>
      <c r="D12685" s="1"/>
      <c r="E12685" s="1030" t="s">
        <v>12088</v>
      </c>
      <c r="F12685" s="3"/>
      <c r="O12685"/>
      <c r="P12685"/>
      <c r="Q12685"/>
      <c r="U12685" s="969"/>
      <c r="V12685" s="38"/>
      <c r="W12685" s="38"/>
    </row>
    <row r="12686" spans="1:23" x14ac:dyDescent="0.35">
      <c r="A12686" s="1623">
        <v>73202</v>
      </c>
      <c r="B12686" s="1624">
        <v>1.19</v>
      </c>
      <c r="C12686" s="1077" t="s">
        <v>12289</v>
      </c>
      <c r="D12686" s="1"/>
      <c r="E12686" s="1030" t="s">
        <v>12088</v>
      </c>
      <c r="F12686" s="3"/>
      <c r="O12686"/>
      <c r="P12686"/>
      <c r="Q12686"/>
      <c r="U12686" s="969"/>
      <c r="V12686" s="38"/>
      <c r="W12686" s="38"/>
    </row>
    <row r="12687" spans="1:23" x14ac:dyDescent="0.35">
      <c r="A12687" s="1623">
        <v>73202</v>
      </c>
      <c r="B12687" s="1624">
        <v>1.19</v>
      </c>
      <c r="C12687" s="1077" t="s">
        <v>12290</v>
      </c>
      <c r="D12687" s="1"/>
      <c r="E12687" s="1030" t="s">
        <v>12088</v>
      </c>
      <c r="F12687" s="3"/>
      <c r="O12687"/>
      <c r="P12687"/>
      <c r="Q12687"/>
      <c r="U12687" s="969"/>
      <c r="V12687" s="38"/>
      <c r="W12687" s="38"/>
    </row>
    <row r="12688" spans="1:23" x14ac:dyDescent="0.35">
      <c r="A12688" s="1623">
        <v>73202</v>
      </c>
      <c r="B12688" s="1624">
        <v>1.19</v>
      </c>
      <c r="C12688" s="1077" t="s">
        <v>12291</v>
      </c>
      <c r="D12688" s="1"/>
      <c r="E12688" s="1030" t="s">
        <v>12088</v>
      </c>
      <c r="F12688" s="1112"/>
      <c r="O12688"/>
      <c r="P12688"/>
      <c r="Q12688"/>
      <c r="U12688" s="969"/>
      <c r="V12688" s="38"/>
      <c r="W12688" s="38"/>
    </row>
    <row r="12689" spans="1:23" x14ac:dyDescent="0.35">
      <c r="A12689" s="1623">
        <v>73202</v>
      </c>
      <c r="B12689" s="1624">
        <v>1.19</v>
      </c>
      <c r="C12689" s="1077" t="s">
        <v>12292</v>
      </c>
      <c r="D12689" s="1"/>
      <c r="E12689" s="1030" t="s">
        <v>12088</v>
      </c>
      <c r="F12689" s="3"/>
      <c r="O12689"/>
      <c r="P12689"/>
      <c r="Q12689"/>
      <c r="U12689" s="969"/>
      <c r="V12689" s="38"/>
      <c r="W12689" s="38"/>
    </row>
    <row r="12690" spans="1:23" x14ac:dyDescent="0.35">
      <c r="A12690" s="1623">
        <v>73202</v>
      </c>
      <c r="B12690" s="1624">
        <v>1.19</v>
      </c>
      <c r="C12690" s="1077" t="s">
        <v>12293</v>
      </c>
      <c r="D12690" s="1"/>
      <c r="E12690" s="1030" t="s">
        <v>12088</v>
      </c>
      <c r="F12690" s="3"/>
      <c r="O12690"/>
      <c r="P12690"/>
      <c r="Q12690"/>
      <c r="U12690" s="969"/>
      <c r="V12690" s="38"/>
      <c r="W12690" s="38"/>
    </row>
    <row r="12691" spans="1:23" x14ac:dyDescent="0.35">
      <c r="A12691" s="1623">
        <v>73202</v>
      </c>
      <c r="B12691" s="1624">
        <v>1.19</v>
      </c>
      <c r="C12691" s="1077" t="s">
        <v>12294</v>
      </c>
      <c r="D12691" s="1"/>
      <c r="E12691" s="1030" t="s">
        <v>12088</v>
      </c>
      <c r="F12691" s="3"/>
      <c r="O12691"/>
      <c r="P12691"/>
      <c r="Q12691"/>
      <c r="U12691" s="969"/>
      <c r="V12691" s="38"/>
      <c r="W12691" s="38"/>
    </row>
    <row r="12692" spans="1:23" x14ac:dyDescent="0.35">
      <c r="A12692" s="1623">
        <v>73202</v>
      </c>
      <c r="B12692" s="1624">
        <v>1.19</v>
      </c>
      <c r="C12692" s="1077" t="s">
        <v>12295</v>
      </c>
      <c r="D12692" s="1"/>
      <c r="E12692" s="1030" t="s">
        <v>12088</v>
      </c>
      <c r="F12692" s="3"/>
      <c r="O12692"/>
      <c r="P12692"/>
      <c r="Q12692"/>
      <c r="U12692" s="969"/>
      <c r="V12692" s="38"/>
      <c r="W12692" s="38"/>
    </row>
    <row r="12693" spans="1:23" x14ac:dyDescent="0.35">
      <c r="A12693" s="1623">
        <v>73202</v>
      </c>
      <c r="B12693" s="1624">
        <v>1.19</v>
      </c>
      <c r="C12693" s="1077" t="s">
        <v>12296</v>
      </c>
      <c r="D12693" s="1"/>
      <c r="E12693" s="1030" t="s">
        <v>12088</v>
      </c>
      <c r="F12693" s="3"/>
      <c r="O12693"/>
      <c r="P12693"/>
      <c r="Q12693"/>
      <c r="U12693" s="969"/>
      <c r="V12693" s="38"/>
      <c r="W12693" s="38"/>
    </row>
    <row r="12694" spans="1:23" x14ac:dyDescent="0.35">
      <c r="A12694" s="1623">
        <v>73202</v>
      </c>
      <c r="B12694" s="1624">
        <v>1.19</v>
      </c>
      <c r="C12694" s="1077" t="s">
        <v>12297</v>
      </c>
      <c r="D12694" s="1"/>
      <c r="E12694" s="1030" t="s">
        <v>12088</v>
      </c>
      <c r="F12694" s="1120"/>
      <c r="O12694"/>
      <c r="P12694"/>
      <c r="Q12694"/>
      <c r="U12694" s="969"/>
      <c r="V12694" s="38"/>
      <c r="W12694" s="38"/>
    </row>
    <row r="12695" spans="1:23" x14ac:dyDescent="0.35">
      <c r="A12695" s="1623">
        <v>73206</v>
      </c>
      <c r="B12695" s="1624">
        <v>1.76</v>
      </c>
      <c r="C12695" s="1077" t="s">
        <v>12433</v>
      </c>
      <c r="D12695" s="1"/>
      <c r="E12695" s="1030" t="s">
        <v>12088</v>
      </c>
      <c r="F12695" s="3"/>
      <c r="O12695"/>
      <c r="P12695"/>
      <c r="Q12695"/>
      <c r="U12695" s="969"/>
      <c r="V12695" s="38"/>
      <c r="W12695" s="38"/>
    </row>
    <row r="12696" spans="1:23" x14ac:dyDescent="0.35">
      <c r="A12696" s="1623">
        <v>73206</v>
      </c>
      <c r="B12696" s="1624">
        <v>1.76</v>
      </c>
      <c r="C12696" s="1077" t="s">
        <v>12434</v>
      </c>
      <c r="D12696" s="1"/>
      <c r="E12696" s="1030" t="s">
        <v>12088</v>
      </c>
      <c r="F12696" s="3"/>
      <c r="O12696"/>
      <c r="P12696"/>
      <c r="Q12696"/>
      <c r="U12696" s="969"/>
      <c r="V12696" s="38"/>
      <c r="W12696" s="38"/>
    </row>
    <row r="12697" spans="1:23" x14ac:dyDescent="0.35">
      <c r="A12697" s="1623">
        <v>73218</v>
      </c>
      <c r="B12697" s="1624">
        <v>1.32</v>
      </c>
      <c r="C12697" s="1077" t="s">
        <v>12337</v>
      </c>
      <c r="D12697" s="1126"/>
      <c r="E12697" s="1030" t="s">
        <v>12088</v>
      </c>
      <c r="F12697" s="3"/>
      <c r="O12697"/>
      <c r="P12697"/>
      <c r="Q12697"/>
      <c r="U12697" s="969"/>
      <c r="V12697" s="38"/>
      <c r="W12697" s="38"/>
    </row>
    <row r="12698" spans="1:23" x14ac:dyDescent="0.35">
      <c r="A12698" s="1623">
        <v>73218</v>
      </c>
      <c r="B12698" s="1624">
        <v>1.32</v>
      </c>
      <c r="C12698" s="1077" t="s">
        <v>12338</v>
      </c>
      <c r="D12698" s="1"/>
      <c r="E12698" s="1030" t="s">
        <v>12088</v>
      </c>
      <c r="F12698" s="3"/>
      <c r="O12698"/>
      <c r="P12698"/>
      <c r="Q12698"/>
      <c r="U12698" s="969"/>
      <c r="V12698" s="38"/>
      <c r="W12698" s="38"/>
    </row>
    <row r="12699" spans="1:23" x14ac:dyDescent="0.35">
      <c r="A12699" s="1623">
        <v>73218</v>
      </c>
      <c r="B12699" s="1624">
        <v>1.32</v>
      </c>
      <c r="C12699" s="1077" t="s">
        <v>12339</v>
      </c>
      <c r="D12699" s="1"/>
      <c r="E12699" s="1030" t="s">
        <v>12088</v>
      </c>
      <c r="F12699" s="3"/>
      <c r="O12699"/>
      <c r="P12699"/>
      <c r="Q12699"/>
      <c r="U12699" s="969"/>
      <c r="V12699" s="38"/>
      <c r="W12699" s="38"/>
    </row>
    <row r="12700" spans="1:23" x14ac:dyDescent="0.35">
      <c r="A12700" s="1623">
        <v>73218</v>
      </c>
      <c r="B12700" s="1624">
        <v>1.32</v>
      </c>
      <c r="C12700" s="1077" t="s">
        <v>12340</v>
      </c>
      <c r="D12700" s="1"/>
      <c r="E12700" s="1030" t="s">
        <v>12088</v>
      </c>
      <c r="F12700" s="3"/>
      <c r="O12700"/>
      <c r="P12700"/>
      <c r="Q12700"/>
      <c r="U12700" s="969"/>
      <c r="V12700" s="38"/>
      <c r="W12700" s="38"/>
    </row>
    <row r="12701" spans="1:23" x14ac:dyDescent="0.35">
      <c r="A12701" s="1623">
        <v>73218</v>
      </c>
      <c r="B12701" s="1624">
        <v>1.32</v>
      </c>
      <c r="C12701" s="1077" t="s">
        <v>12341</v>
      </c>
      <c r="D12701" s="1"/>
      <c r="E12701" s="1030" t="s">
        <v>12088</v>
      </c>
      <c r="F12701" s="3"/>
      <c r="O12701"/>
      <c r="P12701"/>
      <c r="Q12701"/>
      <c r="U12701" s="969"/>
      <c r="V12701" s="38"/>
      <c r="W12701" s="38"/>
    </row>
    <row r="12702" spans="1:23" x14ac:dyDescent="0.35">
      <c r="A12702" s="1623">
        <v>73218</v>
      </c>
      <c r="B12702" s="1624">
        <v>1.32</v>
      </c>
      <c r="C12702" s="1077" t="s">
        <v>12342</v>
      </c>
      <c r="D12702" s="1"/>
      <c r="E12702" s="1030" t="s">
        <v>12088</v>
      </c>
      <c r="F12702" s="3"/>
      <c r="O12702"/>
      <c r="P12702"/>
      <c r="Q12702"/>
      <c r="U12702" s="969"/>
      <c r="V12702" s="38"/>
      <c r="W12702" s="38"/>
    </row>
    <row r="12703" spans="1:23" x14ac:dyDescent="0.35">
      <c r="A12703" s="1623">
        <v>73218</v>
      </c>
      <c r="B12703" s="1624">
        <v>1.32</v>
      </c>
      <c r="C12703" s="1077" t="s">
        <v>12343</v>
      </c>
      <c r="D12703" s="1"/>
      <c r="E12703" s="1030" t="s">
        <v>12088</v>
      </c>
      <c r="F12703" s="3"/>
      <c r="O12703"/>
      <c r="P12703"/>
      <c r="Q12703"/>
      <c r="U12703" s="969"/>
      <c r="V12703" s="38"/>
      <c r="W12703" s="38"/>
    </row>
    <row r="12704" spans="1:23" x14ac:dyDescent="0.35">
      <c r="A12704" s="1623">
        <v>73218</v>
      </c>
      <c r="B12704" s="1624">
        <v>1.32</v>
      </c>
      <c r="C12704" s="1077" t="s">
        <v>12344</v>
      </c>
      <c r="D12704" s="1"/>
      <c r="E12704" s="1030" t="s">
        <v>12088</v>
      </c>
      <c r="F12704" s="3"/>
      <c r="O12704"/>
      <c r="P12704"/>
      <c r="Q12704"/>
      <c r="U12704" s="969"/>
      <c r="V12704" s="38"/>
      <c r="W12704" s="38"/>
    </row>
    <row r="12705" spans="1:23" x14ac:dyDescent="0.35">
      <c r="A12705" s="1623">
        <v>73220</v>
      </c>
      <c r="B12705" s="1624">
        <v>2.1</v>
      </c>
      <c r="C12705" s="1077" t="s">
        <v>12456</v>
      </c>
      <c r="D12705" s="1"/>
      <c r="E12705" s="1030" t="s">
        <v>12088</v>
      </c>
      <c r="F12705" s="3"/>
      <c r="O12705"/>
      <c r="P12705"/>
      <c r="Q12705"/>
      <c r="U12705" s="969"/>
      <c r="V12705" s="38"/>
      <c r="W12705" s="38"/>
    </row>
    <row r="12706" spans="1:23" x14ac:dyDescent="0.35">
      <c r="A12706" s="1623">
        <v>73220</v>
      </c>
      <c r="B12706" s="1624">
        <v>2.1</v>
      </c>
      <c r="C12706" s="1077" t="s">
        <v>12457</v>
      </c>
      <c r="D12706" s="1"/>
      <c r="E12706" s="1030" t="s">
        <v>12088</v>
      </c>
      <c r="F12706" s="3"/>
      <c r="O12706"/>
      <c r="P12706"/>
      <c r="Q12706"/>
      <c r="U12706" s="969"/>
      <c r="V12706" s="38"/>
      <c r="W12706" s="38"/>
    </row>
    <row r="12707" spans="1:23" x14ac:dyDescent="0.35">
      <c r="A12707" s="1623">
        <v>73220</v>
      </c>
      <c r="B12707" s="1624">
        <v>2.1</v>
      </c>
      <c r="C12707" s="1077" t="s">
        <v>12458</v>
      </c>
      <c r="D12707" s="1"/>
      <c r="E12707" s="1030" t="s">
        <v>12088</v>
      </c>
      <c r="F12707" s="3"/>
      <c r="O12707"/>
      <c r="P12707"/>
      <c r="Q12707"/>
      <c r="U12707" s="969"/>
      <c r="V12707" s="38"/>
      <c r="W12707" s="38"/>
    </row>
    <row r="12708" spans="1:23" x14ac:dyDescent="0.35">
      <c r="A12708" s="1623">
        <v>73220</v>
      </c>
      <c r="B12708" s="1624">
        <v>2.1</v>
      </c>
      <c r="C12708" s="1077" t="s">
        <v>12459</v>
      </c>
      <c r="D12708" s="1"/>
      <c r="E12708" s="1030" t="s">
        <v>12088</v>
      </c>
      <c r="F12708" s="3"/>
      <c r="O12708"/>
      <c r="P12708"/>
      <c r="Q12708"/>
      <c r="U12708" s="969"/>
      <c r="V12708" s="38"/>
      <c r="W12708" s="38"/>
    </row>
    <row r="12709" spans="1:23" x14ac:dyDescent="0.35">
      <c r="A12709" s="1623">
        <v>73220</v>
      </c>
      <c r="B12709" s="1624">
        <v>2.1</v>
      </c>
      <c r="C12709" s="1077" t="s">
        <v>12460</v>
      </c>
      <c r="D12709" s="1109"/>
      <c r="E12709" s="1030" t="s">
        <v>12088</v>
      </c>
      <c r="F12709" s="3"/>
      <c r="O12709"/>
      <c r="P12709"/>
      <c r="Q12709"/>
      <c r="U12709" s="969"/>
      <c r="V12709" s="38"/>
      <c r="W12709" s="38"/>
    </row>
    <row r="12710" spans="1:23" x14ac:dyDescent="0.35">
      <c r="A12710" s="1623">
        <v>73220</v>
      </c>
      <c r="B12710" s="1624">
        <v>2.1</v>
      </c>
      <c r="C12710" s="1077" t="s">
        <v>12461</v>
      </c>
      <c r="D12710" s="1"/>
      <c r="E12710" s="1030" t="s">
        <v>12088</v>
      </c>
      <c r="F12710" s="3"/>
      <c r="O12710"/>
      <c r="P12710"/>
      <c r="Q12710"/>
      <c r="U12710" s="969"/>
      <c r="V12710" s="38"/>
      <c r="W12710" s="38"/>
    </row>
    <row r="12711" spans="1:23" x14ac:dyDescent="0.35">
      <c r="A12711" s="1623">
        <v>73220</v>
      </c>
      <c r="B12711" s="1624">
        <v>2.1</v>
      </c>
      <c r="C12711" s="1077" t="s">
        <v>12462</v>
      </c>
      <c r="D12711" s="1"/>
      <c r="E12711" s="1030" t="s">
        <v>12088</v>
      </c>
      <c r="F12711" s="3"/>
      <c r="O12711"/>
      <c r="P12711"/>
      <c r="Q12711"/>
      <c r="U12711" s="969"/>
      <c r="V12711" s="38"/>
      <c r="W12711" s="38"/>
    </row>
    <row r="12712" spans="1:23" x14ac:dyDescent="0.35">
      <c r="A12712" s="1623">
        <v>73220</v>
      </c>
      <c r="B12712" s="1624">
        <v>2.1</v>
      </c>
      <c r="C12712" s="1077" t="s">
        <v>12463</v>
      </c>
      <c r="D12712" s="1"/>
      <c r="E12712" s="1030" t="s">
        <v>12088</v>
      </c>
      <c r="F12712" s="3"/>
      <c r="O12712"/>
      <c r="P12712"/>
      <c r="Q12712"/>
      <c r="U12712" s="969"/>
      <c r="V12712" s="38"/>
      <c r="W12712" s="38"/>
    </row>
    <row r="12713" spans="1:23" x14ac:dyDescent="0.35">
      <c r="A12713" s="1623">
        <v>73221</v>
      </c>
      <c r="B12713" s="1624">
        <v>1.32</v>
      </c>
      <c r="C12713" s="1077" t="s">
        <v>12345</v>
      </c>
      <c r="D12713" s="1"/>
      <c r="E12713" s="1030" t="s">
        <v>12088</v>
      </c>
      <c r="F12713" s="3"/>
      <c r="O12713"/>
      <c r="P12713"/>
      <c r="Q12713"/>
      <c r="U12713" s="969"/>
      <c r="V12713" s="38"/>
      <c r="W12713" s="38"/>
    </row>
    <row r="12714" spans="1:23" x14ac:dyDescent="0.35">
      <c r="A12714" s="1623">
        <v>73221</v>
      </c>
      <c r="B12714" s="1624">
        <v>1.32</v>
      </c>
      <c r="C12714" s="1077" t="s">
        <v>12346</v>
      </c>
      <c r="D12714" s="1"/>
      <c r="E12714" s="1030" t="s">
        <v>12088</v>
      </c>
      <c r="F12714" s="3"/>
      <c r="O12714"/>
      <c r="P12714"/>
      <c r="Q12714"/>
      <c r="U12714" s="969"/>
      <c r="V12714" s="38"/>
      <c r="W12714" s="38"/>
    </row>
    <row r="12715" spans="1:23" x14ac:dyDescent="0.35">
      <c r="A12715" s="1623">
        <v>73221</v>
      </c>
      <c r="B12715" s="1624">
        <v>1.32</v>
      </c>
      <c r="C12715" s="1077" t="s">
        <v>4069</v>
      </c>
      <c r="D12715" s="1"/>
      <c r="E12715" s="1030" t="s">
        <v>12088</v>
      </c>
      <c r="F12715" s="3"/>
      <c r="O12715"/>
      <c r="P12715"/>
      <c r="Q12715"/>
      <c r="U12715" s="969"/>
      <c r="V12715" s="38"/>
      <c r="W12715" s="38"/>
    </row>
    <row r="12716" spans="1:23" x14ac:dyDescent="0.35">
      <c r="A12716" s="1623">
        <v>73221</v>
      </c>
      <c r="B12716" s="1624">
        <v>1.32</v>
      </c>
      <c r="C12716" s="1077" t="s">
        <v>12347</v>
      </c>
      <c r="D12716" s="1"/>
      <c r="E12716" s="1030" t="s">
        <v>12088</v>
      </c>
      <c r="F12716" s="3"/>
      <c r="O12716"/>
      <c r="P12716"/>
      <c r="Q12716"/>
      <c r="U12716" s="969"/>
      <c r="V12716" s="38"/>
      <c r="W12716" s="38"/>
    </row>
    <row r="12717" spans="1:23" x14ac:dyDescent="0.35">
      <c r="A12717" s="1623">
        <v>73221</v>
      </c>
      <c r="B12717" s="1624">
        <v>1.32</v>
      </c>
      <c r="C12717" s="1077" t="s">
        <v>12348</v>
      </c>
      <c r="D12717" s="1"/>
      <c r="E12717" s="1030" t="s">
        <v>12088</v>
      </c>
      <c r="F12717" s="3"/>
      <c r="O12717"/>
      <c r="P12717"/>
      <c r="Q12717"/>
      <c r="U12717" s="969"/>
      <c r="V12717" s="38"/>
      <c r="W12717" s="38"/>
    </row>
    <row r="12718" spans="1:23" x14ac:dyDescent="0.35">
      <c r="A12718" s="1623">
        <v>73221</v>
      </c>
      <c r="B12718" s="1624">
        <v>1.32</v>
      </c>
      <c r="C12718" s="1077" t="s">
        <v>12349</v>
      </c>
      <c r="D12718" s="1"/>
      <c r="E12718" s="1030" t="s">
        <v>12088</v>
      </c>
      <c r="F12718" s="3"/>
      <c r="O12718"/>
      <c r="P12718"/>
      <c r="Q12718"/>
      <c r="U12718" s="969"/>
      <c r="V12718" s="38"/>
      <c r="W12718" s="38"/>
    </row>
    <row r="12719" spans="1:23" x14ac:dyDescent="0.35">
      <c r="A12719" s="1623">
        <v>73221</v>
      </c>
      <c r="B12719" s="1624">
        <v>1.32</v>
      </c>
      <c r="C12719" s="1077" t="s">
        <v>12350</v>
      </c>
      <c r="D12719" s="1"/>
      <c r="E12719" s="1030" t="s">
        <v>12088</v>
      </c>
      <c r="F12719" s="3"/>
      <c r="O12719"/>
      <c r="P12719"/>
      <c r="Q12719"/>
      <c r="U12719" s="969"/>
      <c r="V12719" s="38"/>
      <c r="W12719" s="38"/>
    </row>
    <row r="12720" spans="1:23" x14ac:dyDescent="0.35">
      <c r="A12720" s="1623">
        <v>73221</v>
      </c>
      <c r="B12720" s="1624">
        <v>1.32</v>
      </c>
      <c r="C12720" s="1077" t="s">
        <v>12351</v>
      </c>
      <c r="D12720" s="1"/>
      <c r="E12720" s="1030" t="s">
        <v>12088</v>
      </c>
      <c r="F12720" s="3"/>
      <c r="O12720"/>
      <c r="P12720"/>
      <c r="Q12720"/>
      <c r="U12720" s="969"/>
      <c r="V12720" s="38"/>
      <c r="W12720" s="38"/>
    </row>
    <row r="12721" spans="1:23" x14ac:dyDescent="0.35">
      <c r="A12721" s="1623">
        <v>73222</v>
      </c>
      <c r="B12721" s="1624">
        <v>1.58</v>
      </c>
      <c r="C12721" s="1077" t="s">
        <v>12413</v>
      </c>
      <c r="D12721" s="1"/>
      <c r="E12721" s="1030" t="s">
        <v>12088</v>
      </c>
      <c r="F12721" s="3"/>
      <c r="O12721"/>
      <c r="P12721"/>
      <c r="Q12721"/>
      <c r="U12721" s="969"/>
      <c r="V12721" s="38"/>
      <c r="W12721" s="38"/>
    </row>
    <row r="12722" spans="1:23" x14ac:dyDescent="0.35">
      <c r="A12722" s="1623">
        <v>73222</v>
      </c>
      <c r="B12722" s="1624">
        <v>1.58</v>
      </c>
      <c r="C12722" s="1077" t="s">
        <v>12414</v>
      </c>
      <c r="D12722" s="1"/>
      <c r="E12722" s="1030" t="s">
        <v>12088</v>
      </c>
      <c r="F12722" s="3"/>
      <c r="O12722"/>
      <c r="P12722"/>
      <c r="Q12722"/>
      <c r="U12722" s="969"/>
      <c r="V12722" s="38"/>
      <c r="W12722" s="38"/>
    </row>
    <row r="12723" spans="1:23" x14ac:dyDescent="0.35">
      <c r="A12723" s="1623">
        <v>73223</v>
      </c>
      <c r="B12723" s="1624">
        <v>2.1</v>
      </c>
      <c r="C12723" s="1077" t="s">
        <v>12464</v>
      </c>
      <c r="D12723" s="1"/>
      <c r="E12723" s="1030" t="s">
        <v>12088</v>
      </c>
      <c r="F12723" s="3"/>
      <c r="O12723"/>
      <c r="P12723"/>
      <c r="Q12723"/>
      <c r="U12723" s="969"/>
      <c r="V12723" s="38"/>
      <c r="W12723" s="38"/>
    </row>
    <row r="12724" spans="1:23" x14ac:dyDescent="0.35">
      <c r="A12724" s="1623">
        <v>73223</v>
      </c>
      <c r="B12724" s="1624">
        <v>2.1</v>
      </c>
      <c r="C12724" s="1077" t="s">
        <v>12465</v>
      </c>
      <c r="D12724" s="1"/>
      <c r="E12724" s="1030" t="s">
        <v>12088</v>
      </c>
      <c r="F12724" s="3"/>
      <c r="O12724"/>
      <c r="P12724"/>
      <c r="Q12724"/>
      <c r="U12724" s="969"/>
      <c r="V12724" s="38"/>
      <c r="W12724" s="38"/>
    </row>
    <row r="12725" spans="1:23" x14ac:dyDescent="0.35">
      <c r="A12725" s="1623">
        <v>73223</v>
      </c>
      <c r="B12725" s="1624">
        <v>2.1</v>
      </c>
      <c r="C12725" s="1077" t="s">
        <v>12466</v>
      </c>
      <c r="D12725" s="1"/>
      <c r="E12725" s="1030" t="s">
        <v>12088</v>
      </c>
      <c r="F12725" s="3"/>
      <c r="O12725"/>
      <c r="P12725"/>
      <c r="Q12725"/>
      <c r="U12725" s="969"/>
      <c r="V12725" s="38"/>
      <c r="W12725" s="38"/>
    </row>
    <row r="12726" spans="1:23" x14ac:dyDescent="0.35">
      <c r="A12726" s="1623">
        <v>73223</v>
      </c>
      <c r="B12726" s="1624">
        <v>2.1</v>
      </c>
      <c r="C12726" s="1077" t="s">
        <v>12467</v>
      </c>
      <c r="D12726" s="1"/>
      <c r="E12726" s="1030" t="s">
        <v>12088</v>
      </c>
      <c r="F12726" s="3"/>
      <c r="O12726"/>
      <c r="P12726"/>
      <c r="Q12726"/>
      <c r="U12726" s="969"/>
      <c r="V12726" s="38"/>
      <c r="W12726" s="38"/>
    </row>
    <row r="12727" spans="1:23" x14ac:dyDescent="0.35">
      <c r="A12727" s="1623">
        <v>73223</v>
      </c>
      <c r="B12727" s="1624">
        <v>2.1</v>
      </c>
      <c r="C12727" s="1077" t="s">
        <v>12468</v>
      </c>
      <c r="D12727" s="1"/>
      <c r="E12727" s="1030" t="s">
        <v>12088</v>
      </c>
      <c r="F12727" s="3"/>
      <c r="O12727"/>
      <c r="P12727"/>
      <c r="Q12727"/>
      <c r="U12727" s="969"/>
      <c r="V12727" s="38"/>
      <c r="W12727" s="38"/>
    </row>
    <row r="12728" spans="1:23" x14ac:dyDescent="0.35">
      <c r="A12728" s="1623">
        <v>73223</v>
      </c>
      <c r="B12728" s="1624">
        <v>2.1</v>
      </c>
      <c r="C12728" s="1077" t="s">
        <v>12469</v>
      </c>
      <c r="D12728" s="1"/>
      <c r="E12728" s="1030" t="s">
        <v>12088</v>
      </c>
      <c r="F12728" s="3"/>
      <c r="O12728"/>
      <c r="P12728"/>
      <c r="Q12728"/>
      <c r="U12728" s="969"/>
      <c r="V12728" s="38"/>
      <c r="W12728" s="38"/>
    </row>
    <row r="12729" spans="1:23" x14ac:dyDescent="0.35">
      <c r="A12729" s="1623">
        <v>73223</v>
      </c>
      <c r="B12729" s="1624">
        <v>2.1</v>
      </c>
      <c r="C12729" s="1077" t="s">
        <v>12470</v>
      </c>
      <c r="D12729" s="1"/>
      <c r="E12729" s="1030" t="s">
        <v>12088</v>
      </c>
      <c r="F12729" s="3"/>
      <c r="O12729"/>
      <c r="P12729"/>
      <c r="Q12729"/>
      <c r="U12729" s="969"/>
      <c r="V12729" s="38"/>
      <c r="W12729" s="38"/>
    </row>
    <row r="12730" spans="1:23" x14ac:dyDescent="0.35">
      <c r="A12730" s="1623">
        <v>73223</v>
      </c>
      <c r="B12730" s="1624">
        <v>2.1</v>
      </c>
      <c r="C12730" s="1077" t="s">
        <v>12471</v>
      </c>
      <c r="D12730" s="1"/>
      <c r="E12730" s="1030" t="s">
        <v>12088</v>
      </c>
      <c r="F12730" s="3"/>
      <c r="O12730"/>
      <c r="P12730"/>
      <c r="Q12730"/>
      <c r="U12730" s="969"/>
      <c r="V12730" s="38"/>
      <c r="W12730" s="38"/>
    </row>
    <row r="12731" spans="1:23" x14ac:dyDescent="0.35">
      <c r="A12731" s="1623">
        <v>73223</v>
      </c>
      <c r="B12731" s="1624">
        <v>2.1</v>
      </c>
      <c r="C12731" s="1077" t="s">
        <v>12472</v>
      </c>
      <c r="D12731" s="1"/>
      <c r="E12731" s="1030" t="s">
        <v>12088</v>
      </c>
      <c r="F12731" s="3"/>
      <c r="O12731"/>
      <c r="P12731"/>
      <c r="Q12731"/>
      <c r="U12731" s="969"/>
      <c r="V12731" s="38"/>
      <c r="W12731" s="38"/>
    </row>
    <row r="12732" spans="1:23" x14ac:dyDescent="0.35">
      <c r="A12732" s="1623">
        <v>73225</v>
      </c>
      <c r="B12732" s="1624">
        <v>1.69</v>
      </c>
      <c r="C12732" s="1077" t="s">
        <v>12420</v>
      </c>
      <c r="D12732" s="1"/>
      <c r="E12732" s="1030" t="s">
        <v>12088</v>
      </c>
      <c r="F12732" s="3"/>
      <c r="O12732"/>
      <c r="P12732"/>
      <c r="Q12732"/>
      <c r="U12732" s="969"/>
      <c r="V12732" s="38"/>
      <c r="W12732" s="38"/>
    </row>
    <row r="12733" spans="1:23" x14ac:dyDescent="0.35">
      <c r="A12733" s="1623">
        <v>73225</v>
      </c>
      <c r="B12733" s="1624">
        <v>1.69</v>
      </c>
      <c r="C12733" s="1077" t="s">
        <v>12421</v>
      </c>
      <c r="D12733" s="38"/>
      <c r="E12733" s="1030" t="s">
        <v>12088</v>
      </c>
      <c r="F12733" s="3"/>
      <c r="O12733"/>
      <c r="P12733"/>
      <c r="Q12733"/>
      <c r="U12733" s="969"/>
      <c r="V12733" s="38"/>
      <c r="W12733" s="38"/>
    </row>
    <row r="12734" spans="1:23" x14ac:dyDescent="0.35">
      <c r="A12734" s="1623">
        <v>73501</v>
      </c>
      <c r="B12734" s="1624">
        <v>0.18</v>
      </c>
      <c r="C12734" s="1077" t="s">
        <v>12127</v>
      </c>
      <c r="D12734" s="1"/>
      <c r="E12734" s="1030" t="s">
        <v>12088</v>
      </c>
      <c r="F12734" s="3"/>
      <c r="O12734"/>
      <c r="P12734"/>
      <c r="Q12734"/>
      <c r="U12734" s="969"/>
      <c r="V12734" s="38"/>
      <c r="W12734" s="38"/>
    </row>
    <row r="12735" spans="1:23" x14ac:dyDescent="0.35">
      <c r="A12735" s="1623">
        <v>73501</v>
      </c>
      <c r="B12735" s="1624">
        <v>0.18</v>
      </c>
      <c r="C12735" s="1077" t="s">
        <v>12128</v>
      </c>
      <c r="D12735" s="1"/>
      <c r="E12735" s="1030" t="s">
        <v>12088</v>
      </c>
      <c r="F12735" s="3"/>
      <c r="O12735"/>
      <c r="P12735"/>
      <c r="Q12735"/>
      <c r="U12735" s="969"/>
      <c r="V12735" s="38"/>
      <c r="W12735" s="38"/>
    </row>
    <row r="12736" spans="1:23" x14ac:dyDescent="0.35">
      <c r="A12736" s="1623">
        <v>73502</v>
      </c>
      <c r="B12736" s="1624">
        <v>0.21</v>
      </c>
      <c r="C12736" s="1077" t="s">
        <v>12140</v>
      </c>
      <c r="D12736" s="1"/>
      <c r="E12736" s="1030" t="s">
        <v>12088</v>
      </c>
      <c r="F12736" s="3"/>
      <c r="O12736"/>
      <c r="P12736"/>
      <c r="Q12736"/>
      <c r="U12736" s="969"/>
      <c r="V12736" s="38"/>
      <c r="W12736" s="38"/>
    </row>
    <row r="12737" spans="1:23" x14ac:dyDescent="0.35">
      <c r="A12737" s="1623">
        <v>73502</v>
      </c>
      <c r="B12737" s="1624">
        <v>0.21</v>
      </c>
      <c r="C12737" s="1077" t="s">
        <v>12141</v>
      </c>
      <c r="D12737" s="1"/>
      <c r="E12737" s="1030" t="s">
        <v>12088</v>
      </c>
      <c r="F12737" s="3"/>
      <c r="O12737"/>
      <c r="P12737"/>
      <c r="Q12737"/>
      <c r="U12737" s="969"/>
      <c r="V12737" s="38"/>
      <c r="W12737" s="38"/>
    </row>
    <row r="12738" spans="1:23" x14ac:dyDescent="0.35">
      <c r="A12738" s="1623">
        <v>73560</v>
      </c>
      <c r="B12738" s="1624">
        <v>0.16</v>
      </c>
      <c r="C12738" s="1077" t="s">
        <v>12099</v>
      </c>
      <c r="D12738" s="1"/>
      <c r="E12738" s="1030" t="s">
        <v>12088</v>
      </c>
      <c r="F12738" s="3"/>
      <c r="O12738"/>
      <c r="P12738"/>
      <c r="Q12738"/>
      <c r="U12738" s="969"/>
      <c r="V12738" s="38"/>
      <c r="W12738" s="38"/>
    </row>
    <row r="12739" spans="1:23" x14ac:dyDescent="0.35">
      <c r="A12739" s="1623">
        <v>73560</v>
      </c>
      <c r="B12739" s="1624">
        <v>0.16</v>
      </c>
      <c r="C12739" s="1077" t="s">
        <v>12100</v>
      </c>
      <c r="D12739" s="1"/>
      <c r="E12739" s="1030" t="s">
        <v>12088</v>
      </c>
      <c r="F12739" s="3"/>
      <c r="O12739"/>
      <c r="P12739"/>
      <c r="Q12739"/>
      <c r="U12739" s="969"/>
      <c r="V12739" s="38"/>
      <c r="W12739" s="38"/>
    </row>
    <row r="12740" spans="1:23" x14ac:dyDescent="0.35">
      <c r="A12740" s="1623">
        <v>73560</v>
      </c>
      <c r="B12740" s="1624">
        <v>0.16</v>
      </c>
      <c r="C12740" s="1077" t="s">
        <v>12101</v>
      </c>
      <c r="D12740" s="1"/>
      <c r="E12740" s="1030" t="s">
        <v>12088</v>
      </c>
      <c r="F12740" s="3"/>
      <c r="O12740"/>
      <c r="P12740"/>
      <c r="Q12740"/>
      <c r="U12740" s="969"/>
      <c r="V12740" s="38"/>
      <c r="W12740" s="38"/>
    </row>
    <row r="12741" spans="1:23" x14ac:dyDescent="0.35">
      <c r="A12741" s="1623">
        <v>73560</v>
      </c>
      <c r="B12741" s="1624">
        <v>0.16</v>
      </c>
      <c r="C12741" s="1077" t="s">
        <v>12102</v>
      </c>
      <c r="D12741" s="1"/>
      <c r="E12741" s="1030" t="s">
        <v>12088</v>
      </c>
      <c r="F12741" s="3"/>
      <c r="O12741"/>
      <c r="P12741"/>
      <c r="Q12741"/>
      <c r="U12741" s="969"/>
      <c r="V12741" s="38"/>
      <c r="W12741" s="38"/>
    </row>
    <row r="12742" spans="1:23" x14ac:dyDescent="0.35">
      <c r="A12742" s="1623">
        <v>73560</v>
      </c>
      <c r="B12742" s="1624">
        <v>0.16</v>
      </c>
      <c r="C12742" s="1077" t="s">
        <v>12103</v>
      </c>
      <c r="D12742" s="1"/>
      <c r="E12742" s="1030" t="s">
        <v>12088</v>
      </c>
      <c r="F12742" s="3"/>
      <c r="O12742"/>
      <c r="P12742"/>
      <c r="Q12742"/>
      <c r="U12742" s="969"/>
      <c r="V12742" s="38"/>
      <c r="W12742" s="38"/>
    </row>
    <row r="12743" spans="1:23" x14ac:dyDescent="0.35">
      <c r="A12743" s="1623">
        <v>73560</v>
      </c>
      <c r="B12743" s="1624">
        <v>0.16</v>
      </c>
      <c r="C12743" s="1077" t="s">
        <v>12104</v>
      </c>
      <c r="D12743" s="1"/>
      <c r="E12743" s="1030" t="s">
        <v>12088</v>
      </c>
      <c r="F12743" s="3"/>
      <c r="O12743"/>
      <c r="P12743"/>
      <c r="Q12743"/>
      <c r="U12743" s="969"/>
      <c r="V12743" s="38"/>
      <c r="W12743" s="38"/>
    </row>
    <row r="12744" spans="1:23" x14ac:dyDescent="0.35">
      <c r="A12744" s="1623">
        <v>73560</v>
      </c>
      <c r="B12744" s="1624">
        <v>0.16</v>
      </c>
      <c r="C12744" s="1077" t="s">
        <v>12105</v>
      </c>
      <c r="D12744" s="1"/>
      <c r="E12744" s="1030" t="s">
        <v>12088</v>
      </c>
      <c r="F12744" s="3"/>
      <c r="O12744"/>
      <c r="P12744"/>
      <c r="Q12744"/>
      <c r="U12744" s="969"/>
      <c r="V12744" s="38"/>
      <c r="W12744" s="38"/>
    </row>
    <row r="12745" spans="1:23" x14ac:dyDescent="0.35">
      <c r="A12745" s="1623">
        <v>73562</v>
      </c>
      <c r="B12745" s="1624">
        <v>0.18</v>
      </c>
      <c r="C12745" s="1077" t="s">
        <v>12129</v>
      </c>
      <c r="D12745" s="1"/>
      <c r="E12745" s="1030" t="s">
        <v>12088</v>
      </c>
      <c r="F12745" s="3"/>
      <c r="O12745"/>
      <c r="P12745"/>
      <c r="Q12745"/>
      <c r="U12745" s="969"/>
      <c r="V12745" s="38"/>
      <c r="W12745" s="38"/>
    </row>
    <row r="12746" spans="1:23" x14ac:dyDescent="0.35">
      <c r="A12746" s="1623">
        <v>73562</v>
      </c>
      <c r="B12746" s="1624">
        <v>0.18</v>
      </c>
      <c r="C12746" s="1077" t="s">
        <v>12130</v>
      </c>
      <c r="D12746" s="1"/>
      <c r="E12746" s="1030" t="s">
        <v>12088</v>
      </c>
      <c r="F12746" s="3"/>
      <c r="O12746"/>
      <c r="P12746"/>
      <c r="Q12746"/>
      <c r="U12746" s="969"/>
      <c r="V12746" s="38"/>
      <c r="W12746" s="38"/>
    </row>
    <row r="12747" spans="1:23" x14ac:dyDescent="0.35">
      <c r="A12747" s="1623">
        <v>73564</v>
      </c>
      <c r="B12747" s="1624">
        <v>0.21</v>
      </c>
      <c r="C12747" s="1077" t="s">
        <v>12142</v>
      </c>
      <c r="D12747" s="1"/>
      <c r="E12747" s="1030" t="s">
        <v>12088</v>
      </c>
      <c r="F12747" s="3"/>
      <c r="O12747"/>
      <c r="P12747"/>
      <c r="Q12747"/>
      <c r="U12747" s="969"/>
      <c r="V12747" s="38"/>
      <c r="W12747" s="38"/>
    </row>
    <row r="12748" spans="1:23" x14ac:dyDescent="0.35">
      <c r="A12748" s="1623">
        <v>73564</v>
      </c>
      <c r="B12748" s="1624">
        <v>0.21</v>
      </c>
      <c r="C12748" s="1077" t="s">
        <v>12143</v>
      </c>
      <c r="D12748" s="1"/>
      <c r="E12748" s="1030" t="s">
        <v>12088</v>
      </c>
      <c r="F12748" s="3"/>
      <c r="O12748"/>
      <c r="P12748"/>
      <c r="Q12748"/>
      <c r="U12748" s="969"/>
      <c r="V12748" s="38"/>
      <c r="W12748" s="38"/>
    </row>
    <row r="12749" spans="1:23" x14ac:dyDescent="0.35">
      <c r="A12749" s="1623">
        <v>73565</v>
      </c>
      <c r="B12749" s="1624">
        <v>0.16</v>
      </c>
      <c r="C12749" s="1077" t="s">
        <v>12106</v>
      </c>
      <c r="D12749" s="1"/>
      <c r="E12749" s="1030" t="s">
        <v>12088</v>
      </c>
      <c r="F12749" s="3"/>
      <c r="O12749"/>
      <c r="P12749"/>
      <c r="Q12749"/>
      <c r="U12749" s="969"/>
      <c r="V12749" s="38"/>
      <c r="W12749" s="38"/>
    </row>
    <row r="12750" spans="1:23" x14ac:dyDescent="0.35">
      <c r="A12750" s="1623">
        <v>73590</v>
      </c>
      <c r="B12750" s="1624">
        <v>0.16</v>
      </c>
      <c r="C12750" s="1077" t="s">
        <v>12107</v>
      </c>
      <c r="D12750" s="1"/>
      <c r="E12750" s="1030" t="s">
        <v>12088</v>
      </c>
      <c r="F12750" s="3"/>
      <c r="O12750"/>
      <c r="P12750"/>
      <c r="Q12750"/>
      <c r="U12750" s="969"/>
      <c r="V12750" s="38"/>
      <c r="W12750" s="38"/>
    </row>
    <row r="12751" spans="1:23" x14ac:dyDescent="0.35">
      <c r="A12751" s="1623">
        <v>73590</v>
      </c>
      <c r="B12751" s="1624">
        <v>0.16</v>
      </c>
      <c r="C12751" s="1077" t="s">
        <v>12108</v>
      </c>
      <c r="D12751" s="1"/>
      <c r="E12751" s="1030" t="s">
        <v>12088</v>
      </c>
      <c r="F12751" s="3"/>
      <c r="O12751"/>
      <c r="P12751"/>
      <c r="Q12751"/>
      <c r="U12751" s="969"/>
      <c r="V12751" s="38"/>
      <c r="W12751" s="38"/>
    </row>
    <row r="12752" spans="1:23" x14ac:dyDescent="0.35">
      <c r="A12752" s="1623">
        <v>73592</v>
      </c>
      <c r="B12752" s="1624">
        <v>0.16</v>
      </c>
      <c r="C12752" s="1077" t="s">
        <v>12109</v>
      </c>
      <c r="D12752" s="1138"/>
      <c r="E12752" s="1030" t="s">
        <v>12088</v>
      </c>
      <c r="F12752" s="3"/>
      <c r="O12752"/>
      <c r="P12752"/>
      <c r="Q12752"/>
      <c r="U12752" s="969"/>
      <c r="V12752" s="38"/>
      <c r="W12752" s="38"/>
    </row>
    <row r="12753" spans="1:23" x14ac:dyDescent="0.35">
      <c r="A12753" s="1623">
        <v>73592</v>
      </c>
      <c r="B12753" s="1624">
        <v>0.16</v>
      </c>
      <c r="C12753" s="1077" t="s">
        <v>12110</v>
      </c>
      <c r="D12753" s="1"/>
      <c r="E12753" s="1030" t="s">
        <v>12088</v>
      </c>
      <c r="F12753" s="3"/>
      <c r="O12753"/>
      <c r="P12753"/>
      <c r="Q12753"/>
      <c r="U12753" s="969"/>
      <c r="V12753" s="38"/>
      <c r="W12753" s="38"/>
    </row>
    <row r="12754" spans="1:23" x14ac:dyDescent="0.35">
      <c r="A12754" s="1623">
        <v>73600</v>
      </c>
      <c r="B12754" s="1624">
        <v>0.16</v>
      </c>
      <c r="C12754" s="1077" t="s">
        <v>3767</v>
      </c>
      <c r="D12754" s="1"/>
      <c r="E12754" s="1030" t="s">
        <v>12088</v>
      </c>
      <c r="F12754" s="3"/>
      <c r="O12754"/>
      <c r="P12754"/>
      <c r="Q12754"/>
      <c r="U12754" s="969"/>
      <c r="V12754" s="38"/>
      <c r="W12754" s="38"/>
    </row>
    <row r="12755" spans="1:23" x14ac:dyDescent="0.35">
      <c r="A12755" s="1623">
        <v>73600</v>
      </c>
      <c r="B12755" s="1624">
        <v>0.16</v>
      </c>
      <c r="C12755" s="1077" t="s">
        <v>3768</v>
      </c>
      <c r="D12755" s="1"/>
      <c r="E12755" s="1030" t="s">
        <v>12088</v>
      </c>
      <c r="F12755" s="3"/>
      <c r="O12755"/>
      <c r="P12755"/>
      <c r="Q12755"/>
      <c r="U12755" s="969"/>
      <c r="V12755" s="38"/>
      <c r="W12755" s="38"/>
    </row>
    <row r="12756" spans="1:23" x14ac:dyDescent="0.35">
      <c r="A12756" s="1623">
        <v>73610</v>
      </c>
      <c r="B12756" s="1624">
        <v>0.17</v>
      </c>
      <c r="C12756" s="1077" t="s">
        <v>12121</v>
      </c>
      <c r="D12756" s="1"/>
      <c r="E12756" s="1030" t="s">
        <v>12088</v>
      </c>
      <c r="F12756" s="3"/>
      <c r="O12756"/>
      <c r="P12756"/>
      <c r="Q12756"/>
      <c r="U12756" s="969"/>
      <c r="V12756" s="38"/>
      <c r="W12756" s="38"/>
    </row>
    <row r="12757" spans="1:23" x14ac:dyDescent="0.35">
      <c r="A12757" s="1623">
        <v>73610</v>
      </c>
      <c r="B12757" s="1624">
        <v>0.17</v>
      </c>
      <c r="C12757" s="1077" t="s">
        <v>12122</v>
      </c>
      <c r="D12757" s="1"/>
      <c r="E12757" s="1030" t="s">
        <v>12088</v>
      </c>
      <c r="F12757" s="3"/>
      <c r="O12757"/>
      <c r="P12757"/>
      <c r="Q12757"/>
      <c r="U12757" s="969"/>
      <c r="V12757" s="38"/>
      <c r="W12757" s="38"/>
    </row>
    <row r="12758" spans="1:23" x14ac:dyDescent="0.35">
      <c r="A12758" s="1623">
        <v>73620</v>
      </c>
      <c r="B12758" s="1624">
        <v>0.16</v>
      </c>
      <c r="C12758" s="1077" t="s">
        <v>3769</v>
      </c>
      <c r="D12758" s="1"/>
      <c r="E12758" s="1030" t="s">
        <v>12088</v>
      </c>
      <c r="F12758" s="3"/>
      <c r="O12758"/>
      <c r="P12758"/>
      <c r="Q12758"/>
      <c r="U12758" s="969"/>
      <c r="V12758" s="38"/>
      <c r="W12758" s="38"/>
    </row>
    <row r="12759" spans="1:23" x14ac:dyDescent="0.35">
      <c r="A12759" s="1623">
        <v>73620</v>
      </c>
      <c r="B12759" s="1624">
        <v>0.16</v>
      </c>
      <c r="C12759" s="1077" t="s">
        <v>3770</v>
      </c>
      <c r="D12759" s="1"/>
      <c r="E12759" s="1030" t="s">
        <v>12088</v>
      </c>
      <c r="F12759" s="3"/>
      <c r="O12759"/>
      <c r="P12759"/>
      <c r="Q12759"/>
      <c r="U12759" s="969"/>
      <c r="V12759" s="38"/>
      <c r="W12759" s="38"/>
    </row>
    <row r="12760" spans="1:23" x14ac:dyDescent="0.35">
      <c r="A12760" s="1623">
        <v>73630</v>
      </c>
      <c r="B12760" s="1624">
        <v>0.17</v>
      </c>
      <c r="C12760" s="1077" t="s">
        <v>3788</v>
      </c>
      <c r="D12760" s="1"/>
      <c r="E12760" s="1030" t="s">
        <v>12088</v>
      </c>
      <c r="F12760" s="3"/>
      <c r="O12760"/>
      <c r="P12760"/>
      <c r="Q12760"/>
      <c r="U12760" s="969"/>
      <c r="V12760" s="38"/>
      <c r="W12760" s="38"/>
    </row>
    <row r="12761" spans="1:23" x14ac:dyDescent="0.35">
      <c r="A12761" s="1623">
        <v>73630</v>
      </c>
      <c r="B12761" s="1624">
        <v>0.17</v>
      </c>
      <c r="C12761" s="1077" t="s">
        <v>3789</v>
      </c>
      <c r="D12761" s="1"/>
      <c r="E12761" s="1030" t="s">
        <v>12088</v>
      </c>
      <c r="F12761" s="3"/>
      <c r="O12761"/>
      <c r="P12761"/>
      <c r="Q12761"/>
      <c r="U12761" s="969"/>
      <c r="V12761" s="38"/>
      <c r="W12761" s="38"/>
    </row>
    <row r="12762" spans="1:23" x14ac:dyDescent="0.35">
      <c r="A12762" s="1623">
        <v>73650</v>
      </c>
      <c r="B12762" s="1624">
        <v>0.16</v>
      </c>
      <c r="C12762" s="1077" t="s">
        <v>12111</v>
      </c>
      <c r="D12762" s="1"/>
      <c r="E12762" s="1030" t="s">
        <v>12088</v>
      </c>
      <c r="F12762" s="3"/>
      <c r="O12762"/>
      <c r="P12762"/>
      <c r="Q12762"/>
      <c r="U12762" s="969"/>
      <c r="V12762" s="38"/>
      <c r="W12762" s="38"/>
    </row>
    <row r="12763" spans="1:23" x14ac:dyDescent="0.35">
      <c r="A12763" s="1623">
        <v>73650</v>
      </c>
      <c r="B12763" s="1624">
        <v>0.16</v>
      </c>
      <c r="C12763" s="1077" t="s">
        <v>12112</v>
      </c>
      <c r="D12763" s="1"/>
      <c r="E12763" s="1030" t="s">
        <v>12088</v>
      </c>
      <c r="F12763" s="3"/>
      <c r="O12763"/>
      <c r="P12763"/>
      <c r="Q12763"/>
      <c r="U12763" s="969"/>
      <c r="V12763" s="38"/>
      <c r="W12763" s="38"/>
    </row>
    <row r="12764" spans="1:23" x14ac:dyDescent="0.35">
      <c r="A12764" s="1623">
        <v>73660</v>
      </c>
      <c r="B12764" s="1624">
        <v>0.13</v>
      </c>
      <c r="C12764" s="1077" t="s">
        <v>12090</v>
      </c>
      <c r="D12764" s="1"/>
      <c r="E12764" s="1030" t="s">
        <v>12088</v>
      </c>
      <c r="F12764" s="3"/>
      <c r="O12764"/>
      <c r="P12764"/>
      <c r="Q12764"/>
      <c r="U12764" s="969"/>
      <c r="V12764" s="38"/>
      <c r="W12764" s="38"/>
    </row>
    <row r="12765" spans="1:23" x14ac:dyDescent="0.35">
      <c r="A12765" s="1623">
        <v>73700</v>
      </c>
      <c r="B12765" s="1624">
        <v>0.98</v>
      </c>
      <c r="C12765" s="1077" t="s">
        <v>12219</v>
      </c>
      <c r="D12765" s="1"/>
      <c r="E12765" s="1030" t="s">
        <v>12088</v>
      </c>
      <c r="F12765" s="3"/>
      <c r="O12765"/>
      <c r="P12765"/>
      <c r="Q12765"/>
      <c r="U12765" s="969"/>
      <c r="V12765" s="38"/>
      <c r="W12765" s="38"/>
    </row>
    <row r="12766" spans="1:23" x14ac:dyDescent="0.35">
      <c r="A12766" s="1623">
        <v>73700</v>
      </c>
      <c r="B12766" s="1624">
        <v>0.98</v>
      </c>
      <c r="C12766" s="1077" t="s">
        <v>12220</v>
      </c>
      <c r="D12766" s="1"/>
      <c r="E12766" s="1030" t="s">
        <v>12088</v>
      </c>
      <c r="F12766" s="3"/>
      <c r="O12766"/>
      <c r="P12766"/>
      <c r="Q12766"/>
      <c r="U12766" s="969"/>
      <c r="V12766" s="38"/>
      <c r="W12766" s="38"/>
    </row>
    <row r="12767" spans="1:23" x14ac:dyDescent="0.35">
      <c r="A12767" s="1623">
        <v>73700</v>
      </c>
      <c r="B12767" s="1624">
        <v>0.98</v>
      </c>
      <c r="C12767" s="1077" t="s">
        <v>12221</v>
      </c>
      <c r="D12767" s="1"/>
      <c r="E12767" s="1030" t="s">
        <v>12088</v>
      </c>
      <c r="F12767" s="3"/>
      <c r="O12767"/>
      <c r="P12767"/>
      <c r="Q12767"/>
      <c r="U12767" s="969"/>
      <c r="V12767" s="38"/>
      <c r="W12767" s="38"/>
    </row>
    <row r="12768" spans="1:23" x14ac:dyDescent="0.35">
      <c r="A12768" s="1623">
        <v>73700</v>
      </c>
      <c r="B12768" s="1624">
        <v>0.98</v>
      </c>
      <c r="C12768" s="1077" t="s">
        <v>12222</v>
      </c>
      <c r="D12768" s="1"/>
      <c r="E12768" s="1030" t="s">
        <v>12088</v>
      </c>
      <c r="F12768" s="3"/>
      <c r="O12768"/>
      <c r="P12768"/>
      <c r="Q12768"/>
      <c r="U12768" s="969"/>
      <c r="V12768" s="38"/>
      <c r="W12768" s="38"/>
    </row>
    <row r="12769" spans="1:23" x14ac:dyDescent="0.35">
      <c r="A12769" s="1623">
        <v>73700</v>
      </c>
      <c r="B12769" s="1624">
        <v>0.98</v>
      </c>
      <c r="C12769" s="1077" t="s">
        <v>12223</v>
      </c>
      <c r="D12769" s="1"/>
      <c r="E12769" s="1030" t="s">
        <v>12088</v>
      </c>
      <c r="F12769" s="3"/>
      <c r="O12769"/>
      <c r="P12769"/>
      <c r="Q12769"/>
      <c r="U12769" s="969"/>
      <c r="V12769" s="38"/>
      <c r="W12769" s="38"/>
    </row>
    <row r="12770" spans="1:23" x14ac:dyDescent="0.35">
      <c r="A12770" s="1623">
        <v>73700</v>
      </c>
      <c r="B12770" s="1624">
        <v>0.98</v>
      </c>
      <c r="C12770" s="1077" t="s">
        <v>12224</v>
      </c>
      <c r="D12770" s="1"/>
      <c r="E12770" s="1030" t="s">
        <v>12088</v>
      </c>
      <c r="F12770" s="3"/>
      <c r="O12770"/>
      <c r="P12770"/>
      <c r="Q12770"/>
      <c r="U12770" s="969"/>
      <c r="V12770" s="38"/>
      <c r="W12770" s="38"/>
    </row>
    <row r="12771" spans="1:23" x14ac:dyDescent="0.35">
      <c r="A12771" s="1623">
        <v>73700</v>
      </c>
      <c r="B12771" s="1624">
        <v>0.98</v>
      </c>
      <c r="C12771" s="1077" t="s">
        <v>12225</v>
      </c>
      <c r="D12771" s="1"/>
      <c r="E12771" s="1030" t="s">
        <v>12088</v>
      </c>
      <c r="F12771" s="3"/>
      <c r="O12771"/>
      <c r="P12771"/>
      <c r="Q12771"/>
      <c r="U12771" s="969"/>
      <c r="V12771" s="38"/>
      <c r="W12771" s="38"/>
    </row>
    <row r="12772" spans="1:23" x14ac:dyDescent="0.35">
      <c r="A12772" s="1623">
        <v>73700</v>
      </c>
      <c r="B12772" s="1624">
        <v>0.98</v>
      </c>
      <c r="C12772" s="1077" t="s">
        <v>12226</v>
      </c>
      <c r="D12772" s="1"/>
      <c r="E12772" s="1030" t="s">
        <v>12088</v>
      </c>
      <c r="F12772" s="3"/>
      <c r="O12772"/>
      <c r="P12772"/>
      <c r="Q12772"/>
      <c r="U12772" s="969"/>
      <c r="V12772" s="38"/>
      <c r="W12772" s="38"/>
    </row>
    <row r="12773" spans="1:23" x14ac:dyDescent="0.35">
      <c r="A12773" s="1623">
        <v>73700</v>
      </c>
      <c r="B12773" s="1624">
        <v>0.98</v>
      </c>
      <c r="C12773" s="1077" t="s">
        <v>12227</v>
      </c>
      <c r="D12773" s="1"/>
      <c r="E12773" s="1030" t="s">
        <v>12088</v>
      </c>
      <c r="F12773" s="3"/>
      <c r="O12773"/>
      <c r="P12773"/>
      <c r="Q12773"/>
      <c r="U12773" s="969"/>
      <c r="V12773" s="38"/>
      <c r="W12773" s="38"/>
    </row>
    <row r="12774" spans="1:23" x14ac:dyDescent="0.35">
      <c r="A12774" s="1623">
        <v>73700</v>
      </c>
      <c r="B12774" s="1624">
        <v>0.98</v>
      </c>
      <c r="C12774" s="1077" t="s">
        <v>12228</v>
      </c>
      <c r="D12774" s="1"/>
      <c r="E12774" s="1030" t="s">
        <v>12088</v>
      </c>
      <c r="F12774" s="3"/>
      <c r="O12774"/>
      <c r="P12774"/>
      <c r="Q12774"/>
      <c r="U12774" s="969"/>
      <c r="V12774" s="38"/>
      <c r="W12774" s="38"/>
    </row>
    <row r="12775" spans="1:23" x14ac:dyDescent="0.35">
      <c r="A12775" s="1623">
        <v>73700</v>
      </c>
      <c r="B12775" s="1624">
        <v>0.98</v>
      </c>
      <c r="C12775" s="1077" t="s">
        <v>12229</v>
      </c>
      <c r="D12775" s="1"/>
      <c r="E12775" s="1030" t="s">
        <v>12088</v>
      </c>
      <c r="F12775" s="3"/>
      <c r="O12775"/>
      <c r="P12775"/>
      <c r="Q12775"/>
      <c r="U12775" s="969"/>
      <c r="V12775" s="38"/>
      <c r="W12775" s="38"/>
    </row>
    <row r="12776" spans="1:23" x14ac:dyDescent="0.35">
      <c r="A12776" s="1623">
        <v>73700</v>
      </c>
      <c r="B12776" s="1624">
        <v>0.98</v>
      </c>
      <c r="C12776" s="1077" t="s">
        <v>12230</v>
      </c>
      <c r="D12776" s="1"/>
      <c r="E12776" s="1030" t="s">
        <v>12088</v>
      </c>
      <c r="F12776" s="3"/>
      <c r="O12776"/>
      <c r="P12776"/>
      <c r="Q12776"/>
      <c r="U12776" s="969"/>
      <c r="V12776" s="38"/>
      <c r="W12776" s="38"/>
    </row>
    <row r="12777" spans="1:23" x14ac:dyDescent="0.35">
      <c r="A12777" s="1623">
        <v>73700</v>
      </c>
      <c r="B12777" s="1624">
        <v>0.98</v>
      </c>
      <c r="C12777" s="1077" t="s">
        <v>12231</v>
      </c>
      <c r="D12777" s="1"/>
      <c r="E12777" s="1030" t="s">
        <v>12088</v>
      </c>
      <c r="F12777" s="3"/>
      <c r="O12777"/>
      <c r="P12777"/>
      <c r="Q12777"/>
      <c r="U12777" s="969"/>
      <c r="V12777" s="38"/>
      <c r="W12777" s="38"/>
    </row>
    <row r="12778" spans="1:23" x14ac:dyDescent="0.35">
      <c r="A12778" s="1623">
        <v>73700</v>
      </c>
      <c r="B12778" s="1624">
        <v>0.98</v>
      </c>
      <c r="C12778" s="1077" t="s">
        <v>12232</v>
      </c>
      <c r="D12778" s="1"/>
      <c r="E12778" s="1030" t="s">
        <v>12088</v>
      </c>
      <c r="F12778" s="3"/>
      <c r="O12778"/>
      <c r="P12778"/>
      <c r="Q12778"/>
      <c r="U12778" s="969"/>
      <c r="V12778" s="38"/>
      <c r="W12778" s="38"/>
    </row>
    <row r="12779" spans="1:23" x14ac:dyDescent="0.35">
      <c r="A12779" s="1623">
        <v>73701</v>
      </c>
      <c r="B12779" s="1624">
        <v>1.1299999999999999</v>
      </c>
      <c r="C12779" s="1077" t="s">
        <v>12260</v>
      </c>
      <c r="D12779" s="1"/>
      <c r="E12779" s="1030" t="s">
        <v>12088</v>
      </c>
      <c r="F12779" s="3"/>
      <c r="O12779"/>
      <c r="P12779"/>
      <c r="Q12779"/>
      <c r="U12779" s="969"/>
      <c r="V12779" s="38"/>
      <c r="W12779" s="38"/>
    </row>
    <row r="12780" spans="1:23" x14ac:dyDescent="0.35">
      <c r="A12780" s="1623">
        <v>73701</v>
      </c>
      <c r="B12780" s="1624">
        <v>1.1299999999999999</v>
      </c>
      <c r="C12780" s="1077" t="s">
        <v>12261</v>
      </c>
      <c r="D12780" s="1"/>
      <c r="E12780" s="1030" t="s">
        <v>12088</v>
      </c>
      <c r="F12780" s="3"/>
      <c r="O12780"/>
      <c r="P12780"/>
      <c r="Q12780"/>
      <c r="U12780" s="969"/>
      <c r="V12780" s="38"/>
      <c r="W12780" s="38"/>
    </row>
    <row r="12781" spans="1:23" x14ac:dyDescent="0.35">
      <c r="A12781" s="1623">
        <v>73701</v>
      </c>
      <c r="B12781" s="1624">
        <v>1.1299999999999999</v>
      </c>
      <c r="C12781" s="1077" t="s">
        <v>12262</v>
      </c>
      <c r="D12781" s="1"/>
      <c r="E12781" s="1030" t="s">
        <v>12088</v>
      </c>
      <c r="F12781" s="3"/>
      <c r="O12781"/>
      <c r="P12781"/>
      <c r="Q12781"/>
      <c r="U12781" s="969"/>
      <c r="V12781" s="38"/>
      <c r="W12781" s="38"/>
    </row>
    <row r="12782" spans="1:23" x14ac:dyDescent="0.35">
      <c r="A12782" s="1623">
        <v>73701</v>
      </c>
      <c r="B12782" s="1624">
        <v>1.1299999999999999</v>
      </c>
      <c r="C12782" s="1077" t="s">
        <v>12263</v>
      </c>
      <c r="D12782" s="1"/>
      <c r="E12782" s="1030" t="s">
        <v>12088</v>
      </c>
      <c r="F12782" s="3"/>
      <c r="O12782"/>
      <c r="P12782"/>
      <c r="Q12782"/>
      <c r="U12782" s="969"/>
      <c r="V12782" s="38"/>
      <c r="W12782" s="38"/>
    </row>
    <row r="12783" spans="1:23" x14ac:dyDescent="0.35">
      <c r="A12783" s="1623">
        <v>73701</v>
      </c>
      <c r="B12783" s="1624">
        <v>1.1299999999999999</v>
      </c>
      <c r="C12783" s="1077" t="s">
        <v>12264</v>
      </c>
      <c r="D12783" s="1"/>
      <c r="E12783" s="1030" t="s">
        <v>12088</v>
      </c>
      <c r="F12783" s="3"/>
      <c r="O12783"/>
      <c r="P12783"/>
      <c r="Q12783"/>
      <c r="U12783" s="969"/>
      <c r="V12783" s="38"/>
      <c r="W12783" s="38"/>
    </row>
    <row r="12784" spans="1:23" x14ac:dyDescent="0.35">
      <c r="A12784" s="1623">
        <v>73701</v>
      </c>
      <c r="B12784" s="1624">
        <v>1.1299999999999999</v>
      </c>
      <c r="C12784" s="1077" t="s">
        <v>2427</v>
      </c>
      <c r="D12784" s="1"/>
      <c r="E12784" s="1030" t="s">
        <v>12088</v>
      </c>
      <c r="F12784" s="3"/>
      <c r="O12784"/>
      <c r="P12784"/>
      <c r="Q12784"/>
      <c r="U12784" s="969"/>
      <c r="V12784" s="38"/>
      <c r="W12784" s="38"/>
    </row>
    <row r="12785" spans="1:23" x14ac:dyDescent="0.35">
      <c r="A12785" s="1623">
        <v>73701</v>
      </c>
      <c r="B12785" s="1624">
        <v>1.1299999999999999</v>
      </c>
      <c r="C12785" s="1077" t="s">
        <v>2428</v>
      </c>
      <c r="D12785" s="1"/>
      <c r="E12785" s="1030" t="s">
        <v>12088</v>
      </c>
      <c r="F12785" s="3"/>
      <c r="O12785"/>
      <c r="P12785"/>
      <c r="Q12785"/>
      <c r="U12785" s="969"/>
      <c r="V12785" s="38"/>
      <c r="W12785" s="38"/>
    </row>
    <row r="12786" spans="1:23" x14ac:dyDescent="0.35">
      <c r="A12786" s="1623">
        <v>73701</v>
      </c>
      <c r="B12786" s="1624">
        <v>1.1299999999999999</v>
      </c>
      <c r="C12786" s="1077" t="s">
        <v>12265</v>
      </c>
      <c r="D12786" s="1"/>
      <c r="E12786" s="1030" t="s">
        <v>12088</v>
      </c>
      <c r="F12786" s="3"/>
      <c r="O12786"/>
      <c r="P12786"/>
      <c r="Q12786"/>
      <c r="U12786" s="969"/>
      <c r="V12786" s="38"/>
      <c r="W12786" s="38"/>
    </row>
    <row r="12787" spans="1:23" x14ac:dyDescent="0.35">
      <c r="A12787" s="1623">
        <v>73701</v>
      </c>
      <c r="B12787" s="1624">
        <v>1.1299999999999999</v>
      </c>
      <c r="C12787" s="1077" t="s">
        <v>12266</v>
      </c>
      <c r="D12787" s="1"/>
      <c r="E12787" s="1030" t="s">
        <v>12088</v>
      </c>
      <c r="F12787" s="3"/>
      <c r="O12787"/>
      <c r="P12787"/>
      <c r="Q12787"/>
      <c r="U12787" s="969"/>
      <c r="V12787" s="38"/>
      <c r="W12787" s="38"/>
    </row>
    <row r="12788" spans="1:23" x14ac:dyDescent="0.35">
      <c r="A12788" s="1623">
        <v>73701</v>
      </c>
      <c r="B12788" s="1624">
        <v>1.1299999999999999</v>
      </c>
      <c r="C12788" s="1077" t="s">
        <v>12267</v>
      </c>
      <c r="D12788" s="1"/>
      <c r="E12788" s="1030" t="s">
        <v>12088</v>
      </c>
      <c r="F12788" s="3"/>
      <c r="O12788"/>
      <c r="P12788"/>
      <c r="Q12788"/>
      <c r="U12788" s="969"/>
      <c r="V12788" s="38"/>
      <c r="W12788" s="38"/>
    </row>
    <row r="12789" spans="1:23" x14ac:dyDescent="0.35">
      <c r="A12789" s="1623">
        <v>73701</v>
      </c>
      <c r="B12789" s="1624">
        <v>1.1299999999999999</v>
      </c>
      <c r="C12789" s="1077" t="s">
        <v>12268</v>
      </c>
      <c r="D12789" s="1"/>
      <c r="E12789" s="1030" t="s">
        <v>12088</v>
      </c>
      <c r="F12789" s="3"/>
      <c r="O12789"/>
      <c r="P12789"/>
      <c r="Q12789"/>
      <c r="U12789" s="969"/>
      <c r="V12789" s="38"/>
      <c r="W12789" s="38"/>
    </row>
    <row r="12790" spans="1:23" x14ac:dyDescent="0.35">
      <c r="A12790" s="1623">
        <v>73701</v>
      </c>
      <c r="B12790" s="1624">
        <v>1.1299999999999999</v>
      </c>
      <c r="C12790" s="1077" t="s">
        <v>12269</v>
      </c>
      <c r="D12790" s="1"/>
      <c r="E12790" s="1030" t="s">
        <v>12088</v>
      </c>
      <c r="F12790" s="3"/>
      <c r="O12790"/>
      <c r="P12790"/>
      <c r="Q12790"/>
      <c r="U12790" s="969"/>
      <c r="V12790" s="38"/>
      <c r="W12790" s="38"/>
    </row>
    <row r="12791" spans="1:23" x14ac:dyDescent="0.35">
      <c r="A12791" s="1623">
        <v>73701</v>
      </c>
      <c r="B12791" s="1624">
        <v>1.1299999999999999</v>
      </c>
      <c r="C12791" s="1077" t="s">
        <v>12270</v>
      </c>
      <c r="D12791" s="1"/>
      <c r="E12791" s="1030" t="s">
        <v>12088</v>
      </c>
      <c r="F12791" s="3"/>
      <c r="O12791"/>
      <c r="P12791"/>
      <c r="Q12791"/>
      <c r="U12791" s="969"/>
      <c r="V12791" s="38"/>
      <c r="W12791" s="38"/>
    </row>
    <row r="12792" spans="1:23" x14ac:dyDescent="0.35">
      <c r="A12792" s="1623">
        <v>73701</v>
      </c>
      <c r="B12792" s="1624">
        <v>1.1299999999999999</v>
      </c>
      <c r="C12792" s="1077" t="s">
        <v>12271</v>
      </c>
      <c r="D12792" s="1"/>
      <c r="E12792" s="1030" t="s">
        <v>12088</v>
      </c>
      <c r="F12792" s="3"/>
      <c r="O12792"/>
      <c r="P12792"/>
      <c r="Q12792"/>
      <c r="U12792" s="969"/>
      <c r="V12792" s="38"/>
      <c r="W12792" s="38"/>
    </row>
    <row r="12793" spans="1:23" x14ac:dyDescent="0.35">
      <c r="A12793" s="1623">
        <v>73701</v>
      </c>
      <c r="B12793" s="1624">
        <v>1.1299999999999999</v>
      </c>
      <c r="C12793" s="1077" t="s">
        <v>12272</v>
      </c>
      <c r="D12793" s="1194"/>
      <c r="E12793" s="1030" t="s">
        <v>12088</v>
      </c>
      <c r="F12793" s="3"/>
      <c r="O12793"/>
      <c r="P12793"/>
      <c r="Q12793"/>
      <c r="U12793" s="969"/>
      <c r="V12793" s="38"/>
      <c r="W12793" s="38"/>
    </row>
    <row r="12794" spans="1:23" x14ac:dyDescent="0.35">
      <c r="A12794" s="1623">
        <v>73701</v>
      </c>
      <c r="B12794" s="1624">
        <v>1.1299999999999999</v>
      </c>
      <c r="C12794" s="1077" t="s">
        <v>12273</v>
      </c>
      <c r="D12794" s="1"/>
      <c r="E12794" s="1030" t="s">
        <v>12088</v>
      </c>
      <c r="F12794" s="3"/>
      <c r="O12794"/>
      <c r="P12794"/>
      <c r="Q12794"/>
      <c r="U12794" s="969"/>
      <c r="V12794" s="38"/>
      <c r="W12794" s="38"/>
    </row>
    <row r="12795" spans="1:23" x14ac:dyDescent="0.35">
      <c r="A12795" s="1623">
        <v>73701</v>
      </c>
      <c r="B12795" s="1624">
        <v>1.1299999999999999</v>
      </c>
      <c r="C12795" s="1077" t="s">
        <v>12274</v>
      </c>
      <c r="D12795" s="1"/>
      <c r="E12795" s="1030" t="s">
        <v>12088</v>
      </c>
      <c r="F12795" s="3"/>
      <c r="O12795"/>
      <c r="P12795"/>
      <c r="Q12795"/>
      <c r="U12795" s="969"/>
      <c r="V12795" s="38"/>
      <c r="W12795" s="38"/>
    </row>
    <row r="12796" spans="1:23" x14ac:dyDescent="0.35">
      <c r="A12796" s="1623">
        <v>73702</v>
      </c>
      <c r="B12796" s="1624">
        <v>1.19</v>
      </c>
      <c r="C12796" s="1077" t="s">
        <v>12298</v>
      </c>
      <c r="D12796" s="1"/>
      <c r="E12796" s="1030" t="s">
        <v>12088</v>
      </c>
      <c r="O12796"/>
      <c r="P12796"/>
      <c r="Q12796"/>
      <c r="U12796" s="969"/>
      <c r="V12796" s="38"/>
      <c r="W12796" s="38"/>
    </row>
    <row r="12797" spans="1:23" x14ac:dyDescent="0.35">
      <c r="A12797" s="1623">
        <v>73702</v>
      </c>
      <c r="B12797" s="1624">
        <v>1.19</v>
      </c>
      <c r="C12797" s="1077" t="s">
        <v>12299</v>
      </c>
      <c r="D12797" s="1"/>
      <c r="E12797" s="1030" t="s">
        <v>12088</v>
      </c>
      <c r="O12797"/>
      <c r="P12797"/>
      <c r="Q12797"/>
      <c r="U12797" s="969"/>
      <c r="V12797" s="38"/>
      <c r="W12797" s="38"/>
    </row>
    <row r="12798" spans="1:23" x14ac:dyDescent="0.35">
      <c r="A12798" s="1623">
        <v>73702</v>
      </c>
      <c r="B12798" s="1624">
        <v>1.19</v>
      </c>
      <c r="C12798" s="1077" t="s">
        <v>12300</v>
      </c>
      <c r="D12798" s="1"/>
      <c r="E12798" s="1030" t="s">
        <v>12088</v>
      </c>
      <c r="O12798"/>
      <c r="P12798"/>
      <c r="Q12798"/>
      <c r="U12798" s="969"/>
      <c r="V12798" s="38"/>
      <c r="W12798" s="38"/>
    </row>
    <row r="12799" spans="1:23" x14ac:dyDescent="0.35">
      <c r="A12799" s="1623">
        <v>73702</v>
      </c>
      <c r="B12799" s="1624">
        <v>1.19</v>
      </c>
      <c r="C12799" s="1077" t="s">
        <v>12301</v>
      </c>
      <c r="D12799" s="1"/>
      <c r="E12799" s="1030" t="s">
        <v>12088</v>
      </c>
      <c r="O12799"/>
      <c r="P12799"/>
      <c r="Q12799"/>
      <c r="U12799" s="969"/>
      <c r="V12799" s="38"/>
      <c r="W12799" s="38"/>
    </row>
    <row r="12800" spans="1:23" x14ac:dyDescent="0.35">
      <c r="A12800" s="1623">
        <v>73702</v>
      </c>
      <c r="B12800" s="1624">
        <v>1.19</v>
      </c>
      <c r="C12800" s="1077" t="s">
        <v>12302</v>
      </c>
      <c r="D12800" s="1"/>
      <c r="E12800" s="1030" t="s">
        <v>12088</v>
      </c>
      <c r="F12800" s="6"/>
      <c r="O12800"/>
      <c r="P12800"/>
      <c r="Q12800"/>
      <c r="U12800" s="969"/>
      <c r="V12800" s="38"/>
      <c r="W12800" s="38"/>
    </row>
    <row r="12801" spans="1:23" x14ac:dyDescent="0.35">
      <c r="A12801" s="1623">
        <v>73702</v>
      </c>
      <c r="B12801" s="1624">
        <v>1.19</v>
      </c>
      <c r="C12801" s="1077" t="s">
        <v>12303</v>
      </c>
      <c r="D12801" s="1"/>
      <c r="E12801" s="1030" t="s">
        <v>12088</v>
      </c>
      <c r="O12801"/>
      <c r="P12801"/>
      <c r="Q12801"/>
      <c r="U12801" s="969"/>
      <c r="V12801" s="38"/>
      <c r="W12801" s="38"/>
    </row>
    <row r="12802" spans="1:23" x14ac:dyDescent="0.35">
      <c r="A12802" s="1623">
        <v>73702</v>
      </c>
      <c r="B12802" s="1624">
        <v>1.19</v>
      </c>
      <c r="C12802" s="1077" t="s">
        <v>12304</v>
      </c>
      <c r="D12802" s="1"/>
      <c r="E12802" s="1030" t="s">
        <v>12088</v>
      </c>
      <c r="F12802" s="3"/>
      <c r="O12802"/>
      <c r="P12802"/>
      <c r="Q12802"/>
      <c r="U12802" s="969"/>
      <c r="V12802" s="38"/>
      <c r="W12802" s="38"/>
    </row>
    <row r="12803" spans="1:23" x14ac:dyDescent="0.35">
      <c r="A12803" s="1623">
        <v>73702</v>
      </c>
      <c r="B12803" s="1624">
        <v>1.19</v>
      </c>
      <c r="C12803" s="1077" t="s">
        <v>12305</v>
      </c>
      <c r="D12803" s="1"/>
      <c r="E12803" s="1030" t="s">
        <v>12088</v>
      </c>
      <c r="F12803" s="3"/>
      <c r="O12803"/>
      <c r="P12803"/>
      <c r="Q12803"/>
      <c r="U12803" s="969"/>
      <c r="V12803" s="38"/>
      <c r="W12803" s="38"/>
    </row>
    <row r="12804" spans="1:23" x14ac:dyDescent="0.35">
      <c r="A12804" s="1623">
        <v>73702</v>
      </c>
      <c r="B12804" s="1624">
        <v>1.19</v>
      </c>
      <c r="C12804" s="1077" t="s">
        <v>12306</v>
      </c>
      <c r="D12804" s="1"/>
      <c r="E12804" s="1030" t="s">
        <v>12088</v>
      </c>
      <c r="F12804" s="3"/>
      <c r="O12804"/>
      <c r="P12804"/>
      <c r="Q12804"/>
      <c r="U12804" s="969"/>
      <c r="V12804" s="38"/>
      <c r="W12804" s="38"/>
    </row>
    <row r="12805" spans="1:23" x14ac:dyDescent="0.35">
      <c r="A12805" s="1623">
        <v>73702</v>
      </c>
      <c r="B12805" s="1624">
        <v>1.19</v>
      </c>
      <c r="C12805" s="1077" t="s">
        <v>12307</v>
      </c>
      <c r="D12805" s="1"/>
      <c r="E12805" s="1030" t="s">
        <v>12088</v>
      </c>
      <c r="F12805" s="3"/>
      <c r="O12805"/>
      <c r="P12805"/>
      <c r="Q12805"/>
      <c r="U12805" s="969"/>
      <c r="V12805" s="38"/>
      <c r="W12805" s="38"/>
    </row>
    <row r="12806" spans="1:23" x14ac:dyDescent="0.35">
      <c r="A12806" s="1623">
        <v>73702</v>
      </c>
      <c r="B12806" s="1624">
        <v>1.19</v>
      </c>
      <c r="C12806" s="1077" t="s">
        <v>12308</v>
      </c>
      <c r="D12806" s="1"/>
      <c r="E12806" s="1030" t="s">
        <v>12088</v>
      </c>
      <c r="F12806" s="3"/>
      <c r="O12806"/>
      <c r="P12806"/>
      <c r="Q12806"/>
      <c r="U12806" s="969"/>
      <c r="V12806" s="38"/>
      <c r="W12806" s="38"/>
    </row>
    <row r="12807" spans="1:23" x14ac:dyDescent="0.35">
      <c r="A12807" s="1623">
        <v>73702</v>
      </c>
      <c r="B12807" s="1624">
        <v>1.19</v>
      </c>
      <c r="C12807" s="1077" t="s">
        <v>12309</v>
      </c>
      <c r="D12807" s="1"/>
      <c r="E12807" s="1030" t="s">
        <v>12088</v>
      </c>
      <c r="F12807" s="3"/>
      <c r="O12807"/>
      <c r="P12807"/>
      <c r="Q12807"/>
      <c r="U12807" s="969"/>
      <c r="V12807" s="38"/>
      <c r="W12807" s="38"/>
    </row>
    <row r="12808" spans="1:23" x14ac:dyDescent="0.35">
      <c r="A12808" s="1623">
        <v>73702</v>
      </c>
      <c r="B12808" s="1624">
        <v>1.19</v>
      </c>
      <c r="C12808" s="1077" t="s">
        <v>12310</v>
      </c>
      <c r="D12808" s="1"/>
      <c r="E12808" s="1030" t="s">
        <v>12088</v>
      </c>
      <c r="F12808" s="3"/>
      <c r="O12808"/>
      <c r="P12808"/>
      <c r="Q12808"/>
      <c r="U12808" s="969"/>
      <c r="V12808" s="38"/>
      <c r="W12808" s="38"/>
    </row>
    <row r="12809" spans="1:23" x14ac:dyDescent="0.35">
      <c r="A12809" s="1623">
        <v>73702</v>
      </c>
      <c r="B12809" s="1624">
        <v>1.19</v>
      </c>
      <c r="C12809" s="1077" t="s">
        <v>12311</v>
      </c>
      <c r="D12809" s="1"/>
      <c r="E12809" s="1030" t="s">
        <v>12088</v>
      </c>
      <c r="F12809" s="3"/>
      <c r="O12809"/>
      <c r="P12809"/>
      <c r="Q12809"/>
      <c r="U12809" s="969"/>
      <c r="V12809" s="38"/>
      <c r="W12809" s="38"/>
    </row>
    <row r="12810" spans="1:23" x14ac:dyDescent="0.35">
      <c r="A12810" s="1623">
        <v>73702</v>
      </c>
      <c r="B12810" s="1624">
        <v>1.19</v>
      </c>
      <c r="C12810" s="1077" t="s">
        <v>12312</v>
      </c>
      <c r="D12810" s="1"/>
      <c r="E12810" s="1030" t="s">
        <v>12088</v>
      </c>
      <c r="F12810" s="3"/>
      <c r="O12810"/>
      <c r="P12810"/>
      <c r="Q12810"/>
      <c r="U12810" s="969"/>
      <c r="V12810" s="38"/>
      <c r="W12810" s="38"/>
    </row>
    <row r="12811" spans="1:23" x14ac:dyDescent="0.35">
      <c r="A12811" s="1623">
        <v>73702</v>
      </c>
      <c r="B12811" s="1624">
        <v>1.19</v>
      </c>
      <c r="C12811" s="1077" t="s">
        <v>12313</v>
      </c>
      <c r="D12811" s="1"/>
      <c r="E12811" s="1030" t="s">
        <v>12088</v>
      </c>
      <c r="F12811" s="3"/>
      <c r="O12811"/>
      <c r="P12811"/>
      <c r="Q12811"/>
      <c r="U12811" s="969"/>
      <c r="V12811" s="38"/>
      <c r="W12811" s="38"/>
    </row>
    <row r="12812" spans="1:23" x14ac:dyDescent="0.35">
      <c r="A12812" s="1623">
        <v>73706</v>
      </c>
      <c r="B12812" s="1624">
        <v>1.85</v>
      </c>
      <c r="C12812" s="1077" t="s">
        <v>12445</v>
      </c>
      <c r="D12812" s="1"/>
      <c r="E12812" s="1030" t="s">
        <v>12088</v>
      </c>
      <c r="F12812" s="3"/>
      <c r="O12812"/>
      <c r="P12812"/>
      <c r="Q12812"/>
      <c r="U12812" s="969"/>
      <c r="V12812" s="38"/>
      <c r="W12812" s="38"/>
    </row>
    <row r="12813" spans="1:23" x14ac:dyDescent="0.35">
      <c r="A12813" s="1623">
        <v>73706</v>
      </c>
      <c r="B12813" s="1624">
        <v>1.85</v>
      </c>
      <c r="C12813" s="1077" t="s">
        <v>12446</v>
      </c>
      <c r="D12813" s="1"/>
      <c r="E12813" s="1030" t="s">
        <v>12088</v>
      </c>
      <c r="F12813" s="3"/>
      <c r="O12813"/>
      <c r="P12813"/>
      <c r="Q12813"/>
      <c r="U12813" s="969"/>
      <c r="V12813" s="38"/>
      <c r="W12813" s="38"/>
    </row>
    <row r="12814" spans="1:23" x14ac:dyDescent="0.35">
      <c r="A12814" s="1623">
        <v>73718</v>
      </c>
      <c r="B12814" s="1624">
        <v>1.32</v>
      </c>
      <c r="C12814" s="1077" t="s">
        <v>12352</v>
      </c>
      <c r="D12814" s="1"/>
      <c r="E12814" s="1030" t="s">
        <v>12088</v>
      </c>
      <c r="F12814" s="3"/>
      <c r="O12814"/>
      <c r="P12814"/>
      <c r="Q12814"/>
      <c r="U12814" s="969"/>
      <c r="V12814" s="38"/>
      <c r="W12814" s="38"/>
    </row>
    <row r="12815" spans="1:23" x14ac:dyDescent="0.35">
      <c r="A12815" s="1623">
        <v>73718</v>
      </c>
      <c r="B12815" s="1624">
        <v>1.32</v>
      </c>
      <c r="C12815" s="1077" t="s">
        <v>12353</v>
      </c>
      <c r="D12815" s="1"/>
      <c r="E12815" s="1030" t="s">
        <v>12088</v>
      </c>
      <c r="F12815" s="3"/>
      <c r="O12815"/>
      <c r="P12815"/>
      <c r="Q12815"/>
      <c r="U12815" s="969"/>
      <c r="V12815" s="38"/>
      <c r="W12815" s="38"/>
    </row>
    <row r="12816" spans="1:23" x14ac:dyDescent="0.35">
      <c r="A12816" s="1623">
        <v>73718</v>
      </c>
      <c r="B12816" s="1624">
        <v>1.32</v>
      </c>
      <c r="C12816" s="1077" t="s">
        <v>12354</v>
      </c>
      <c r="D12816" s="1"/>
      <c r="E12816" s="1030" t="s">
        <v>12088</v>
      </c>
      <c r="F12816" s="3"/>
      <c r="O12816"/>
      <c r="P12816"/>
      <c r="Q12816"/>
      <c r="U12816" s="969"/>
      <c r="V12816" s="38"/>
      <c r="W12816" s="38"/>
    </row>
    <row r="12817" spans="1:23" x14ac:dyDescent="0.35">
      <c r="A12817" s="1623">
        <v>73718</v>
      </c>
      <c r="B12817" s="1624">
        <v>1.32</v>
      </c>
      <c r="C12817" s="1077" t="s">
        <v>12355</v>
      </c>
      <c r="D12817" s="1"/>
      <c r="E12817" s="1030" t="s">
        <v>12088</v>
      </c>
      <c r="F12817" s="3"/>
      <c r="O12817"/>
      <c r="P12817"/>
      <c r="Q12817"/>
      <c r="U12817" s="969"/>
      <c r="V12817" s="38"/>
      <c r="W12817" s="38"/>
    </row>
    <row r="12818" spans="1:23" x14ac:dyDescent="0.35">
      <c r="A12818" s="1623">
        <v>73718</v>
      </c>
      <c r="B12818" s="1624">
        <v>1.32</v>
      </c>
      <c r="C12818" s="1077" t="s">
        <v>12356</v>
      </c>
      <c r="D12818" s="1"/>
      <c r="E12818" s="1030" t="s">
        <v>12088</v>
      </c>
      <c r="F12818" s="3"/>
      <c r="O12818"/>
      <c r="P12818"/>
      <c r="Q12818"/>
      <c r="U12818" s="969"/>
      <c r="V12818" s="38"/>
      <c r="W12818" s="38"/>
    </row>
    <row r="12819" spans="1:23" x14ac:dyDescent="0.35">
      <c r="A12819" s="1623">
        <v>73718</v>
      </c>
      <c r="B12819" s="1624">
        <v>1.32</v>
      </c>
      <c r="C12819" s="1077" t="s">
        <v>12357</v>
      </c>
      <c r="D12819" s="1"/>
      <c r="E12819" s="1030" t="s">
        <v>12088</v>
      </c>
      <c r="F12819" s="3"/>
      <c r="O12819"/>
      <c r="P12819"/>
      <c r="Q12819"/>
      <c r="U12819" s="969"/>
      <c r="V12819" s="38"/>
      <c r="W12819" s="38"/>
    </row>
    <row r="12820" spans="1:23" x14ac:dyDescent="0.35">
      <c r="A12820" s="1623">
        <v>73718</v>
      </c>
      <c r="B12820" s="1624">
        <v>1.32</v>
      </c>
      <c r="C12820" s="1077" t="s">
        <v>12358</v>
      </c>
      <c r="D12820" s="1"/>
      <c r="E12820" s="1030" t="s">
        <v>12088</v>
      </c>
      <c r="F12820" s="3"/>
      <c r="O12820"/>
      <c r="P12820"/>
      <c r="Q12820"/>
      <c r="U12820" s="969"/>
      <c r="V12820" s="38"/>
      <c r="W12820" s="38"/>
    </row>
    <row r="12821" spans="1:23" x14ac:dyDescent="0.35">
      <c r="A12821" s="1623">
        <v>73718</v>
      </c>
      <c r="B12821" s="1624">
        <v>1.32</v>
      </c>
      <c r="C12821" s="1077" t="s">
        <v>12359</v>
      </c>
      <c r="D12821" s="1"/>
      <c r="E12821" s="1030" t="s">
        <v>12088</v>
      </c>
      <c r="F12821" s="3"/>
      <c r="O12821"/>
      <c r="P12821"/>
      <c r="Q12821"/>
      <c r="U12821" s="969"/>
      <c r="V12821" s="38"/>
      <c r="W12821" s="38"/>
    </row>
    <row r="12822" spans="1:23" x14ac:dyDescent="0.35">
      <c r="A12822" s="1623">
        <v>73719</v>
      </c>
      <c r="B12822" s="1624">
        <v>1.58</v>
      </c>
      <c r="C12822" s="1077" t="s">
        <v>12415</v>
      </c>
      <c r="D12822" s="1"/>
      <c r="E12822" s="1030" t="s">
        <v>12088</v>
      </c>
      <c r="F12822" s="3"/>
      <c r="O12822"/>
      <c r="P12822"/>
      <c r="Q12822"/>
      <c r="U12822" s="969"/>
      <c r="V12822" s="38"/>
      <c r="W12822" s="38"/>
    </row>
    <row r="12823" spans="1:23" x14ac:dyDescent="0.35">
      <c r="A12823" s="1623">
        <v>73719</v>
      </c>
      <c r="B12823" s="1624">
        <v>1.58</v>
      </c>
      <c r="C12823" s="1077" t="s">
        <v>12416</v>
      </c>
      <c r="D12823" s="1"/>
      <c r="E12823" s="1030" t="s">
        <v>12088</v>
      </c>
      <c r="F12823" s="3"/>
      <c r="O12823"/>
      <c r="P12823"/>
      <c r="Q12823"/>
      <c r="U12823" s="969"/>
      <c r="V12823" s="38"/>
      <c r="W12823" s="38"/>
    </row>
    <row r="12824" spans="1:23" x14ac:dyDescent="0.35">
      <c r="A12824" s="1623">
        <v>73720</v>
      </c>
      <c r="B12824" s="1624">
        <v>2.1</v>
      </c>
      <c r="C12824" s="1077" t="s">
        <v>12473</v>
      </c>
      <c r="D12824" s="1"/>
      <c r="E12824" s="1030" t="s">
        <v>12088</v>
      </c>
      <c r="F12824" s="3"/>
      <c r="O12824"/>
      <c r="P12824"/>
      <c r="Q12824"/>
      <c r="U12824" s="969"/>
      <c r="V12824" s="38"/>
      <c r="W12824" s="38"/>
    </row>
    <row r="12825" spans="1:23" x14ac:dyDescent="0.35">
      <c r="A12825" s="1623">
        <v>73720</v>
      </c>
      <c r="B12825" s="1624">
        <v>2.1</v>
      </c>
      <c r="C12825" s="1077" t="s">
        <v>12474</v>
      </c>
      <c r="D12825" s="1"/>
      <c r="E12825" s="1030" t="s">
        <v>12088</v>
      </c>
      <c r="F12825" s="3"/>
      <c r="O12825"/>
      <c r="P12825"/>
      <c r="Q12825"/>
      <c r="U12825" s="969"/>
      <c r="V12825" s="38"/>
      <c r="W12825" s="38"/>
    </row>
    <row r="12826" spans="1:23" x14ac:dyDescent="0.35">
      <c r="A12826" s="1623">
        <v>73720</v>
      </c>
      <c r="B12826" s="1624">
        <v>2.1</v>
      </c>
      <c r="C12826" s="1077" t="s">
        <v>12475</v>
      </c>
      <c r="D12826" s="1"/>
      <c r="E12826" s="1030" t="s">
        <v>12088</v>
      </c>
      <c r="F12826" s="3"/>
      <c r="O12826"/>
      <c r="P12826"/>
      <c r="Q12826"/>
      <c r="U12826" s="969"/>
      <c r="V12826" s="38"/>
      <c r="W12826" s="38"/>
    </row>
    <row r="12827" spans="1:23" x14ac:dyDescent="0.35">
      <c r="A12827" s="1623">
        <v>73720</v>
      </c>
      <c r="B12827" s="1624">
        <v>2.1</v>
      </c>
      <c r="C12827" s="1077" t="s">
        <v>12476</v>
      </c>
      <c r="D12827" s="1"/>
      <c r="E12827" s="1030" t="s">
        <v>12088</v>
      </c>
      <c r="F12827" s="3"/>
      <c r="O12827"/>
      <c r="P12827"/>
      <c r="Q12827"/>
      <c r="U12827" s="969"/>
      <c r="V12827" s="38"/>
      <c r="W12827" s="38"/>
    </row>
    <row r="12828" spans="1:23" x14ac:dyDescent="0.35">
      <c r="A12828" s="1623">
        <v>73720</v>
      </c>
      <c r="B12828" s="1624">
        <v>2.1</v>
      </c>
      <c r="C12828" s="1077" t="s">
        <v>12477</v>
      </c>
      <c r="D12828" s="1"/>
      <c r="E12828" s="1030" t="s">
        <v>12088</v>
      </c>
      <c r="O12828"/>
      <c r="P12828"/>
      <c r="Q12828"/>
      <c r="U12828" s="969"/>
      <c r="V12828" s="38"/>
      <c r="W12828" s="38"/>
    </row>
    <row r="12829" spans="1:23" x14ac:dyDescent="0.35">
      <c r="A12829" s="1623">
        <v>73720</v>
      </c>
      <c r="B12829" s="1624">
        <v>2.1</v>
      </c>
      <c r="C12829" s="1077" t="s">
        <v>12478</v>
      </c>
      <c r="D12829" s="1"/>
      <c r="E12829" s="1030" t="s">
        <v>12088</v>
      </c>
      <c r="F12829" s="3"/>
      <c r="O12829"/>
      <c r="P12829"/>
      <c r="Q12829"/>
      <c r="U12829" s="969"/>
      <c r="V12829" s="38"/>
      <c r="W12829" s="38"/>
    </row>
    <row r="12830" spans="1:23" x14ac:dyDescent="0.35">
      <c r="A12830" s="1623">
        <v>73721</v>
      </c>
      <c r="B12830" s="1624">
        <v>1.32</v>
      </c>
      <c r="C12830" s="1077" t="s">
        <v>12360</v>
      </c>
      <c r="D12830" s="38"/>
      <c r="E12830" s="1030" t="s">
        <v>12088</v>
      </c>
      <c r="F12830" s="3"/>
      <c r="O12830"/>
      <c r="P12830"/>
      <c r="Q12830"/>
      <c r="U12830" s="969"/>
      <c r="V12830" s="38"/>
      <c r="W12830" s="38"/>
    </row>
    <row r="12831" spans="1:23" x14ac:dyDescent="0.35">
      <c r="A12831" s="1623">
        <v>73721</v>
      </c>
      <c r="B12831" s="1624">
        <v>1.32</v>
      </c>
      <c r="C12831" s="1077" t="s">
        <v>12361</v>
      </c>
      <c r="D12831" s="1109"/>
      <c r="E12831" s="1030" t="s">
        <v>12088</v>
      </c>
      <c r="F12831" s="3"/>
      <c r="O12831"/>
      <c r="P12831"/>
      <c r="Q12831"/>
      <c r="U12831" s="969"/>
      <c r="V12831" s="38"/>
      <c r="W12831" s="38"/>
    </row>
    <row r="12832" spans="1:23" x14ac:dyDescent="0.35">
      <c r="A12832" s="1623">
        <v>73721</v>
      </c>
      <c r="B12832" s="1624">
        <v>1.32</v>
      </c>
      <c r="C12832" s="1077" t="s">
        <v>12362</v>
      </c>
      <c r="D12832" s="1"/>
      <c r="E12832" s="1030" t="s">
        <v>12088</v>
      </c>
      <c r="F12832" s="3"/>
      <c r="O12832"/>
      <c r="P12832"/>
      <c r="Q12832"/>
      <c r="U12832" s="969"/>
      <c r="V12832" s="38"/>
      <c r="W12832" s="38"/>
    </row>
    <row r="12833" spans="1:23" x14ac:dyDescent="0.35">
      <c r="A12833" s="1623">
        <v>73721</v>
      </c>
      <c r="B12833" s="1624">
        <v>1.32</v>
      </c>
      <c r="C12833" s="1077" t="s">
        <v>12363</v>
      </c>
      <c r="D12833" s="1"/>
      <c r="E12833" s="1030" t="s">
        <v>12088</v>
      </c>
      <c r="F12833" s="3"/>
      <c r="O12833"/>
      <c r="P12833"/>
      <c r="Q12833"/>
      <c r="U12833" s="969"/>
      <c r="V12833" s="38"/>
      <c r="W12833" s="38"/>
    </row>
    <row r="12834" spans="1:23" x14ac:dyDescent="0.35">
      <c r="A12834" s="1623">
        <v>73721</v>
      </c>
      <c r="B12834" s="1624">
        <v>1.32</v>
      </c>
      <c r="C12834" s="1077" t="s">
        <v>12364</v>
      </c>
      <c r="D12834" s="1126"/>
      <c r="E12834" s="1030" t="s">
        <v>12088</v>
      </c>
      <c r="F12834" s="3"/>
      <c r="O12834"/>
      <c r="P12834"/>
      <c r="Q12834"/>
      <c r="U12834" s="969"/>
      <c r="V12834" s="38"/>
      <c r="W12834" s="38"/>
    </row>
    <row r="12835" spans="1:23" x14ac:dyDescent="0.35">
      <c r="A12835" s="1623">
        <v>73721</v>
      </c>
      <c r="B12835" s="1624">
        <v>1.32</v>
      </c>
      <c r="C12835" s="1077" t="s">
        <v>12365</v>
      </c>
      <c r="D12835" s="1"/>
      <c r="E12835" s="1030" t="s">
        <v>12088</v>
      </c>
      <c r="F12835" s="3"/>
      <c r="O12835"/>
      <c r="P12835"/>
      <c r="Q12835"/>
      <c r="U12835" s="969"/>
      <c r="V12835" s="38"/>
      <c r="W12835" s="38"/>
    </row>
    <row r="12836" spans="1:23" x14ac:dyDescent="0.35">
      <c r="A12836" s="1623">
        <v>73721</v>
      </c>
      <c r="B12836" s="1624">
        <v>1.32</v>
      </c>
      <c r="C12836" s="1077" t="s">
        <v>12366</v>
      </c>
      <c r="E12836" s="1030" t="s">
        <v>12088</v>
      </c>
      <c r="F12836" s="3"/>
      <c r="O12836"/>
      <c r="P12836"/>
      <c r="Q12836"/>
      <c r="U12836" s="969"/>
      <c r="V12836" s="38"/>
      <c r="W12836" s="38"/>
    </row>
    <row r="12837" spans="1:23" x14ac:dyDescent="0.35">
      <c r="A12837" s="1623">
        <v>73721</v>
      </c>
      <c r="B12837" s="1624">
        <v>1.32</v>
      </c>
      <c r="C12837" s="1077" t="s">
        <v>12367</v>
      </c>
      <c r="E12837" s="1030" t="s">
        <v>12088</v>
      </c>
      <c r="F12837" s="1126"/>
      <c r="O12837"/>
      <c r="P12837"/>
      <c r="Q12837"/>
      <c r="U12837" s="969"/>
      <c r="V12837" s="38"/>
      <c r="W12837" s="38"/>
    </row>
    <row r="12838" spans="1:23" x14ac:dyDescent="0.35">
      <c r="A12838" s="1623">
        <v>73722</v>
      </c>
      <c r="B12838" s="1624">
        <v>1.58</v>
      </c>
      <c r="C12838" s="1077" t="s">
        <v>12417</v>
      </c>
      <c r="D12838" s="1"/>
      <c r="E12838" s="1030" t="s">
        <v>12088</v>
      </c>
      <c r="F12838" s="3"/>
      <c r="O12838"/>
      <c r="P12838"/>
      <c r="Q12838"/>
      <c r="U12838" s="969"/>
      <c r="V12838" s="38"/>
      <c r="W12838" s="38"/>
    </row>
    <row r="12839" spans="1:23" x14ac:dyDescent="0.35">
      <c r="A12839" s="1623">
        <v>73722</v>
      </c>
      <c r="B12839" s="1624">
        <v>1.58</v>
      </c>
      <c r="C12839" s="1077" t="s">
        <v>12418</v>
      </c>
      <c r="D12839" s="1"/>
      <c r="E12839" s="1030" t="s">
        <v>12088</v>
      </c>
      <c r="O12839"/>
      <c r="P12839"/>
      <c r="Q12839"/>
      <c r="U12839" s="969"/>
      <c r="V12839" s="38"/>
      <c r="W12839" s="38"/>
    </row>
    <row r="12840" spans="1:23" x14ac:dyDescent="0.35">
      <c r="A12840" s="1623">
        <v>73722</v>
      </c>
      <c r="B12840" s="1624">
        <v>1.58</v>
      </c>
      <c r="C12840" s="1077" t="s">
        <v>12419</v>
      </c>
      <c r="D12840" s="1"/>
      <c r="E12840" s="1030" t="s">
        <v>12088</v>
      </c>
      <c r="O12840"/>
      <c r="P12840"/>
      <c r="Q12840"/>
      <c r="U12840" s="969"/>
      <c r="V12840" s="38"/>
      <c r="W12840" s="38"/>
    </row>
    <row r="12841" spans="1:23" x14ac:dyDescent="0.35">
      <c r="A12841" s="1623">
        <v>73723</v>
      </c>
      <c r="B12841" s="1624">
        <v>2.1</v>
      </c>
      <c r="C12841" s="1077" t="s">
        <v>12479</v>
      </c>
      <c r="D12841" s="1"/>
      <c r="E12841" s="1030" t="s">
        <v>12088</v>
      </c>
      <c r="F12841" s="3"/>
      <c r="O12841"/>
      <c r="P12841"/>
      <c r="Q12841"/>
      <c r="U12841" s="969"/>
      <c r="V12841" s="38"/>
      <c r="W12841" s="38"/>
    </row>
    <row r="12842" spans="1:23" x14ac:dyDescent="0.35">
      <c r="A12842" s="1623">
        <v>73723</v>
      </c>
      <c r="B12842" s="1624">
        <v>2.1</v>
      </c>
      <c r="C12842" s="1077" t="s">
        <v>12480</v>
      </c>
      <c r="D12842" s="1"/>
      <c r="E12842" s="1030" t="s">
        <v>12088</v>
      </c>
      <c r="O12842"/>
      <c r="P12842"/>
      <c r="Q12842"/>
      <c r="U12842" s="969"/>
      <c r="V12842" s="38"/>
      <c r="W12842" s="38"/>
    </row>
    <row r="12843" spans="1:23" x14ac:dyDescent="0.35">
      <c r="A12843" s="1623">
        <v>73723</v>
      </c>
      <c r="B12843" s="1624">
        <v>2.1</v>
      </c>
      <c r="C12843" s="1077" t="s">
        <v>12481</v>
      </c>
      <c r="D12843" s="1"/>
      <c r="E12843" s="1030" t="s">
        <v>12088</v>
      </c>
      <c r="F12843" s="3"/>
      <c r="O12843"/>
      <c r="P12843"/>
      <c r="Q12843"/>
      <c r="U12843" s="969"/>
      <c r="V12843" s="38"/>
      <c r="W12843" s="38"/>
    </row>
    <row r="12844" spans="1:23" x14ac:dyDescent="0.35">
      <c r="A12844" s="1623">
        <v>73723</v>
      </c>
      <c r="B12844" s="1624">
        <v>2.1</v>
      </c>
      <c r="C12844" s="1077" t="s">
        <v>12482</v>
      </c>
      <c r="D12844" s="1"/>
      <c r="E12844" s="1030" t="s">
        <v>12088</v>
      </c>
      <c r="F12844" s="3"/>
      <c r="O12844"/>
      <c r="P12844"/>
      <c r="Q12844"/>
      <c r="U12844" s="969"/>
      <c r="V12844" s="38"/>
      <c r="W12844" s="38"/>
    </row>
    <row r="12845" spans="1:23" x14ac:dyDescent="0.35">
      <c r="A12845" s="1623">
        <v>73723</v>
      </c>
      <c r="B12845" s="1624">
        <v>2.1</v>
      </c>
      <c r="C12845" s="1077" t="s">
        <v>12483</v>
      </c>
      <c r="D12845" s="1"/>
      <c r="E12845" s="1030" t="s">
        <v>12088</v>
      </c>
      <c r="F12845" s="3"/>
      <c r="O12845"/>
      <c r="P12845"/>
      <c r="Q12845"/>
      <c r="U12845" s="969"/>
      <c r="V12845" s="38"/>
      <c r="W12845" s="38"/>
    </row>
    <row r="12846" spans="1:23" x14ac:dyDescent="0.35">
      <c r="A12846" s="1623">
        <v>73723</v>
      </c>
      <c r="B12846" s="1624">
        <v>2.1</v>
      </c>
      <c r="C12846" s="1077" t="s">
        <v>12484</v>
      </c>
      <c r="D12846" s="1"/>
      <c r="E12846" s="1030" t="s">
        <v>12088</v>
      </c>
      <c r="F12846" s="3"/>
      <c r="O12846"/>
      <c r="P12846"/>
      <c r="Q12846"/>
      <c r="U12846" s="969"/>
      <c r="V12846" s="38"/>
      <c r="W12846" s="38"/>
    </row>
    <row r="12847" spans="1:23" x14ac:dyDescent="0.35">
      <c r="A12847" s="1623">
        <v>73725</v>
      </c>
      <c r="B12847" s="1624">
        <v>1.77</v>
      </c>
      <c r="C12847" s="1077" t="s">
        <v>12439</v>
      </c>
      <c r="D12847" s="1"/>
      <c r="E12847" s="1030" t="s">
        <v>12088</v>
      </c>
      <c r="F12847" s="3"/>
      <c r="O12847"/>
      <c r="P12847"/>
      <c r="Q12847"/>
      <c r="U12847" s="969"/>
      <c r="V12847" s="38"/>
      <c r="W12847" s="38"/>
    </row>
    <row r="12848" spans="1:23" x14ac:dyDescent="0.35">
      <c r="A12848" s="1623">
        <v>73725</v>
      </c>
      <c r="B12848" s="1624">
        <v>1.77</v>
      </c>
      <c r="C12848" s="1077" t="s">
        <v>12440</v>
      </c>
      <c r="D12848" s="1"/>
      <c r="E12848" s="1030" t="s">
        <v>12088</v>
      </c>
      <c r="F12848" s="3"/>
      <c r="O12848"/>
      <c r="P12848"/>
      <c r="Q12848"/>
      <c r="U12848" s="969"/>
      <c r="V12848" s="38"/>
      <c r="W12848" s="38"/>
    </row>
    <row r="12849" spans="1:23" x14ac:dyDescent="0.35">
      <c r="A12849" s="1623">
        <v>74022</v>
      </c>
      <c r="B12849" s="1624">
        <v>0.31</v>
      </c>
      <c r="C12849" s="1077" t="s">
        <v>12156</v>
      </c>
      <c r="D12849" s="1"/>
      <c r="E12849" s="1030" t="s">
        <v>12088</v>
      </c>
      <c r="F12849" s="3"/>
      <c r="O12849"/>
      <c r="P12849"/>
      <c r="Q12849"/>
      <c r="U12849" s="969"/>
      <c r="V12849" s="38"/>
      <c r="W12849" s="38"/>
    </row>
    <row r="12850" spans="1:23" x14ac:dyDescent="0.35">
      <c r="A12850" s="1623">
        <v>74150</v>
      </c>
      <c r="B12850" s="1624">
        <v>1.1599999999999999</v>
      </c>
      <c r="C12850" s="1077" t="s">
        <v>4030</v>
      </c>
      <c r="D12850" s="1"/>
      <c r="E12850" s="1030" t="s">
        <v>12088</v>
      </c>
      <c r="F12850" s="3"/>
      <c r="O12850"/>
      <c r="P12850"/>
      <c r="Q12850"/>
      <c r="U12850" s="969"/>
      <c r="V12850" s="38"/>
      <c r="W12850" s="38"/>
    </row>
    <row r="12851" spans="1:23" x14ac:dyDescent="0.35">
      <c r="A12851" s="1623">
        <v>74150</v>
      </c>
      <c r="B12851" s="1624">
        <v>1.1599999999999999</v>
      </c>
      <c r="C12851" s="1077" t="s">
        <v>12275</v>
      </c>
      <c r="D12851" s="1"/>
      <c r="E12851" s="1030" t="s">
        <v>12088</v>
      </c>
      <c r="F12851" s="3"/>
      <c r="O12851"/>
      <c r="P12851"/>
      <c r="Q12851"/>
      <c r="U12851" s="969"/>
      <c r="V12851" s="38"/>
      <c r="W12851" s="38"/>
    </row>
    <row r="12852" spans="1:23" x14ac:dyDescent="0.35">
      <c r="A12852" s="1623">
        <v>74150</v>
      </c>
      <c r="B12852" s="1624">
        <v>1.1599999999999999</v>
      </c>
      <c r="C12852" s="1077" t="s">
        <v>12276</v>
      </c>
      <c r="D12852" s="1"/>
      <c r="E12852" s="1030" t="s">
        <v>12088</v>
      </c>
      <c r="F12852" s="3"/>
      <c r="O12852"/>
      <c r="P12852"/>
      <c r="Q12852"/>
      <c r="U12852" s="969"/>
      <c r="V12852" s="38"/>
      <c r="W12852" s="38"/>
    </row>
    <row r="12853" spans="1:23" x14ac:dyDescent="0.35">
      <c r="A12853" s="1623">
        <v>74160</v>
      </c>
      <c r="B12853" s="1624">
        <v>1.24</v>
      </c>
      <c r="C12853" s="1077" t="s">
        <v>7218</v>
      </c>
      <c r="D12853" s="1"/>
      <c r="E12853" s="1030" t="s">
        <v>12088</v>
      </c>
      <c r="F12853" s="1126"/>
      <c r="O12853"/>
      <c r="P12853"/>
      <c r="Q12853"/>
      <c r="U12853" s="969"/>
      <c r="V12853" s="38"/>
      <c r="W12853" s="38"/>
    </row>
    <row r="12854" spans="1:23" x14ac:dyDescent="0.35">
      <c r="A12854" s="1623">
        <v>74160</v>
      </c>
      <c r="B12854" s="1624">
        <v>1.24</v>
      </c>
      <c r="C12854" s="1077" t="s">
        <v>12327</v>
      </c>
      <c r="D12854" s="1"/>
      <c r="E12854" s="1030" t="s">
        <v>12088</v>
      </c>
      <c r="O12854"/>
      <c r="P12854"/>
      <c r="Q12854"/>
      <c r="U12854" s="969"/>
      <c r="V12854" s="38"/>
      <c r="W12854" s="38"/>
    </row>
    <row r="12855" spans="1:23" x14ac:dyDescent="0.35">
      <c r="A12855" s="1623">
        <v>74160</v>
      </c>
      <c r="B12855" s="1624">
        <v>1.24</v>
      </c>
      <c r="C12855" s="1077" t="s">
        <v>12328</v>
      </c>
      <c r="D12855" s="1"/>
      <c r="E12855" s="1030" t="s">
        <v>12088</v>
      </c>
      <c r="F12855" s="3"/>
      <c r="O12855"/>
      <c r="P12855"/>
      <c r="Q12855"/>
      <c r="U12855" s="969"/>
      <c r="V12855" s="38"/>
      <c r="W12855" s="38"/>
    </row>
    <row r="12856" spans="1:23" x14ac:dyDescent="0.35">
      <c r="A12856" s="1623">
        <v>74170</v>
      </c>
      <c r="B12856" s="1624">
        <v>1.37</v>
      </c>
      <c r="C12856" s="1077" t="s">
        <v>12369</v>
      </c>
      <c r="D12856" s="1128"/>
      <c r="E12856" s="1030" t="s">
        <v>12088</v>
      </c>
      <c r="F12856" s="3"/>
      <c r="O12856"/>
      <c r="P12856"/>
      <c r="Q12856"/>
      <c r="U12856" s="969"/>
      <c r="V12856" s="38"/>
      <c r="W12856" s="38"/>
    </row>
    <row r="12857" spans="1:23" x14ac:dyDescent="0.35">
      <c r="A12857" s="1623">
        <v>74170</v>
      </c>
      <c r="B12857" s="1624">
        <v>1.37</v>
      </c>
      <c r="C12857" s="1077" t="s">
        <v>12370</v>
      </c>
      <c r="E12857" s="1030" t="s">
        <v>12088</v>
      </c>
      <c r="F12857" s="3"/>
      <c r="O12857"/>
      <c r="P12857"/>
      <c r="Q12857"/>
      <c r="U12857" s="969"/>
      <c r="V12857" s="38"/>
      <c r="W12857" s="38"/>
    </row>
    <row r="12858" spans="1:23" x14ac:dyDescent="0.35">
      <c r="A12858" s="1623">
        <v>74170</v>
      </c>
      <c r="B12858" s="1624">
        <v>1.37</v>
      </c>
      <c r="C12858" s="1077" t="s">
        <v>12371</v>
      </c>
      <c r="E12858" s="1030" t="s">
        <v>12088</v>
      </c>
      <c r="F12858" s="3"/>
      <c r="O12858"/>
      <c r="P12858"/>
      <c r="Q12858"/>
      <c r="U12858" s="969"/>
      <c r="V12858" s="38"/>
      <c r="W12858" s="38"/>
    </row>
    <row r="12859" spans="1:23" x14ac:dyDescent="0.35">
      <c r="A12859" s="1623">
        <v>74174</v>
      </c>
      <c r="B12859" s="1624">
        <v>2.15</v>
      </c>
      <c r="C12859" s="1077" t="s">
        <v>12486</v>
      </c>
      <c r="D12859" s="1"/>
      <c r="E12859" s="1030" t="s">
        <v>12088</v>
      </c>
      <c r="O12859"/>
      <c r="P12859"/>
      <c r="Q12859"/>
      <c r="U12859" s="969"/>
      <c r="V12859" s="38"/>
      <c r="W12859" s="38"/>
    </row>
    <row r="12860" spans="1:23" x14ac:dyDescent="0.35">
      <c r="A12860" s="1623">
        <v>74175</v>
      </c>
      <c r="B12860" s="1624">
        <v>1.77</v>
      </c>
      <c r="C12860" s="1077" t="s">
        <v>12441</v>
      </c>
      <c r="D12860" s="1"/>
      <c r="E12860" s="1030" t="s">
        <v>12088</v>
      </c>
      <c r="F12860" s="3"/>
      <c r="O12860"/>
      <c r="P12860"/>
      <c r="Q12860"/>
      <c r="U12860" s="969"/>
      <c r="V12860" s="38"/>
      <c r="W12860" s="38"/>
    </row>
    <row r="12861" spans="1:23" x14ac:dyDescent="0.35">
      <c r="A12861" s="1623">
        <v>74176</v>
      </c>
      <c r="B12861" s="1624">
        <v>1.7</v>
      </c>
      <c r="C12861" s="1077" t="s">
        <v>12422</v>
      </c>
      <c r="D12861" s="1"/>
      <c r="E12861" s="1030" t="s">
        <v>12088</v>
      </c>
      <c r="F12861" s="3"/>
      <c r="O12861"/>
      <c r="P12861"/>
      <c r="Q12861"/>
      <c r="U12861" s="969"/>
      <c r="V12861" s="38"/>
      <c r="W12861" s="38"/>
    </row>
    <row r="12862" spans="1:23" x14ac:dyDescent="0.35">
      <c r="A12862" s="1623">
        <v>74176</v>
      </c>
      <c r="B12862" s="1624">
        <v>1.7</v>
      </c>
      <c r="C12862" s="1077" t="s">
        <v>12422</v>
      </c>
      <c r="D12862" s="1"/>
      <c r="E12862" s="1030" t="s">
        <v>12088</v>
      </c>
      <c r="F12862" s="3"/>
      <c r="O12862"/>
      <c r="P12862"/>
      <c r="Q12862"/>
      <c r="U12862" s="969"/>
      <c r="V12862" s="38"/>
      <c r="W12862" s="38"/>
    </row>
    <row r="12863" spans="1:23" x14ac:dyDescent="0.35">
      <c r="A12863" s="1623">
        <v>74176</v>
      </c>
      <c r="B12863" s="1624">
        <v>1.7</v>
      </c>
      <c r="C12863" s="1077" t="s">
        <v>12423</v>
      </c>
      <c r="D12863" s="1"/>
      <c r="E12863" s="1030" t="s">
        <v>12088</v>
      </c>
      <c r="F12863" s="3"/>
      <c r="O12863"/>
      <c r="P12863"/>
      <c r="Q12863"/>
      <c r="U12863" s="969"/>
      <c r="V12863" s="38"/>
      <c r="W12863" s="38"/>
    </row>
    <row r="12864" spans="1:23" x14ac:dyDescent="0.35">
      <c r="A12864" s="1623">
        <v>74177</v>
      </c>
      <c r="B12864" s="1624">
        <v>1.77</v>
      </c>
      <c r="C12864" s="1077" t="s">
        <v>12442</v>
      </c>
      <c r="D12864" s="1"/>
      <c r="E12864" s="1030" t="s">
        <v>12088</v>
      </c>
      <c r="F12864" s="3"/>
      <c r="O12864"/>
      <c r="P12864"/>
      <c r="Q12864"/>
      <c r="U12864" s="969"/>
      <c r="V12864" s="38"/>
      <c r="W12864" s="38"/>
    </row>
    <row r="12865" spans="1:23" x14ac:dyDescent="0.35">
      <c r="A12865" s="1623">
        <v>74177</v>
      </c>
      <c r="B12865" s="1624">
        <v>1.77</v>
      </c>
      <c r="C12865" s="1077" t="s">
        <v>12443</v>
      </c>
      <c r="D12865" s="1"/>
      <c r="E12865" s="1030" t="s">
        <v>12088</v>
      </c>
      <c r="F12865" s="3"/>
      <c r="O12865"/>
      <c r="P12865"/>
      <c r="Q12865"/>
      <c r="U12865" s="969"/>
      <c r="V12865" s="38"/>
      <c r="W12865" s="38"/>
    </row>
    <row r="12866" spans="1:23" x14ac:dyDescent="0.35">
      <c r="A12866" s="1623">
        <v>74177</v>
      </c>
      <c r="B12866" s="1624">
        <v>1.77</v>
      </c>
      <c r="C12866" s="1077" t="s">
        <v>12444</v>
      </c>
      <c r="D12866" s="1"/>
      <c r="E12866" s="1030" t="s">
        <v>12088</v>
      </c>
      <c r="F12866" s="3"/>
      <c r="O12866"/>
      <c r="P12866"/>
      <c r="Q12866"/>
      <c r="U12866" s="969"/>
      <c r="V12866" s="38"/>
      <c r="W12866" s="38"/>
    </row>
    <row r="12867" spans="1:23" x14ac:dyDescent="0.35">
      <c r="A12867" s="1623">
        <v>74177</v>
      </c>
      <c r="B12867" s="1624">
        <v>1.77</v>
      </c>
      <c r="C12867" s="1077" t="s">
        <v>12444</v>
      </c>
      <c r="D12867" s="1"/>
      <c r="E12867" s="1030" t="s">
        <v>12088</v>
      </c>
      <c r="F12867" s="3"/>
      <c r="O12867"/>
      <c r="P12867"/>
      <c r="Q12867"/>
      <c r="U12867" s="969"/>
      <c r="V12867" s="38"/>
      <c r="W12867" s="38"/>
    </row>
    <row r="12868" spans="1:23" x14ac:dyDescent="0.35">
      <c r="A12868" s="1623">
        <v>74178</v>
      </c>
      <c r="B12868" s="1624">
        <v>1.96</v>
      </c>
      <c r="C12868" s="1077" t="s">
        <v>12447</v>
      </c>
      <c r="D12868" s="1"/>
      <c r="E12868" s="1030" t="s">
        <v>12088</v>
      </c>
      <c r="F12868" s="3"/>
      <c r="O12868"/>
      <c r="P12868"/>
      <c r="Q12868"/>
      <c r="U12868" s="969"/>
      <c r="V12868" s="38"/>
      <c r="W12868" s="38"/>
    </row>
    <row r="12869" spans="1:23" x14ac:dyDescent="0.35">
      <c r="A12869" s="1623">
        <v>74178</v>
      </c>
      <c r="B12869" s="1624">
        <v>1.96</v>
      </c>
      <c r="C12869" s="1077" t="s">
        <v>12448</v>
      </c>
      <c r="D12869" s="1"/>
      <c r="E12869" s="1030" t="s">
        <v>12088</v>
      </c>
      <c r="F12869" s="3"/>
      <c r="O12869"/>
      <c r="P12869"/>
      <c r="Q12869"/>
      <c r="U12869" s="969"/>
      <c r="V12869" s="38"/>
      <c r="W12869" s="38"/>
    </row>
    <row r="12870" spans="1:23" x14ac:dyDescent="0.35">
      <c r="A12870" s="1623">
        <v>74181</v>
      </c>
      <c r="B12870" s="1624">
        <v>1.42</v>
      </c>
      <c r="C12870" s="1077" t="s">
        <v>12373</v>
      </c>
      <c r="D12870" s="1"/>
      <c r="E12870" s="1030" t="s">
        <v>12088</v>
      </c>
      <c r="F12870" s="3"/>
      <c r="O12870"/>
      <c r="P12870"/>
      <c r="Q12870"/>
      <c r="U12870" s="969"/>
      <c r="V12870" s="38"/>
      <c r="W12870" s="38"/>
    </row>
    <row r="12871" spans="1:23" x14ac:dyDescent="0.35">
      <c r="A12871" s="1623">
        <v>74181</v>
      </c>
      <c r="B12871" s="1624">
        <v>1.42</v>
      </c>
      <c r="C12871" s="1077" t="s">
        <v>4090</v>
      </c>
      <c r="D12871" s="1"/>
      <c r="E12871" s="1030" t="s">
        <v>12088</v>
      </c>
      <c r="F12871" s="3"/>
      <c r="O12871"/>
      <c r="P12871"/>
      <c r="Q12871"/>
      <c r="U12871" s="969"/>
      <c r="V12871" s="38"/>
      <c r="W12871" s="38"/>
    </row>
    <row r="12872" spans="1:23" x14ac:dyDescent="0.35">
      <c r="A12872" s="1623">
        <v>74182</v>
      </c>
      <c r="B12872" s="1624">
        <v>1.69</v>
      </c>
      <c r="C12872" s="1077" t="s">
        <v>4116</v>
      </c>
      <c r="D12872" s="1"/>
      <c r="E12872" s="1030" t="s">
        <v>12088</v>
      </c>
      <c r="F12872" s="3"/>
      <c r="O12872"/>
      <c r="P12872"/>
      <c r="Q12872"/>
      <c r="U12872" s="969"/>
      <c r="V12872" s="38"/>
      <c r="W12872" s="38"/>
    </row>
    <row r="12873" spans="1:23" x14ac:dyDescent="0.35">
      <c r="A12873" s="1623">
        <v>74183</v>
      </c>
      <c r="B12873" s="1624">
        <v>2.15</v>
      </c>
      <c r="C12873" s="1077" t="s">
        <v>4153</v>
      </c>
      <c r="D12873" s="1"/>
      <c r="E12873" s="1030" t="s">
        <v>12088</v>
      </c>
      <c r="F12873" s="3"/>
      <c r="O12873"/>
      <c r="P12873"/>
      <c r="Q12873"/>
      <c r="U12873" s="969"/>
      <c r="V12873" s="38"/>
      <c r="W12873" s="38"/>
    </row>
    <row r="12874" spans="1:23" x14ac:dyDescent="0.35">
      <c r="A12874" s="1623">
        <v>74183</v>
      </c>
      <c r="B12874" s="1624">
        <v>2.15</v>
      </c>
      <c r="C12874" s="1077" t="s">
        <v>12487</v>
      </c>
      <c r="D12874" s="1"/>
      <c r="E12874" s="1030" t="s">
        <v>12088</v>
      </c>
      <c r="F12874" s="3"/>
      <c r="O12874"/>
      <c r="P12874"/>
      <c r="Q12874"/>
      <c r="U12874" s="969"/>
      <c r="V12874" s="38"/>
      <c r="W12874" s="38"/>
    </row>
    <row r="12875" spans="1:23" x14ac:dyDescent="0.35">
      <c r="A12875" s="1623">
        <v>74183</v>
      </c>
      <c r="B12875" s="1624">
        <v>2.15</v>
      </c>
      <c r="C12875" s="1077" t="s">
        <v>12488</v>
      </c>
      <c r="D12875" s="1"/>
      <c r="E12875" s="1030" t="s">
        <v>12088</v>
      </c>
      <c r="F12875" s="3"/>
      <c r="O12875"/>
      <c r="P12875"/>
      <c r="Q12875"/>
      <c r="U12875" s="969"/>
      <c r="V12875" s="38"/>
      <c r="W12875" s="38"/>
    </row>
    <row r="12876" spans="1:23" x14ac:dyDescent="0.35">
      <c r="A12876" s="1623">
        <v>74183</v>
      </c>
      <c r="B12876" s="1624">
        <v>2.15</v>
      </c>
      <c r="C12876" s="1077" t="s">
        <v>12489</v>
      </c>
      <c r="D12876" s="1"/>
      <c r="E12876" s="1030" t="s">
        <v>12088</v>
      </c>
      <c r="F12876" s="3"/>
      <c r="O12876"/>
      <c r="P12876"/>
      <c r="Q12876"/>
      <c r="U12876" s="969"/>
      <c r="V12876" s="38"/>
      <c r="W12876" s="38"/>
    </row>
    <row r="12877" spans="1:23" x14ac:dyDescent="0.35">
      <c r="A12877" s="1623">
        <v>74185</v>
      </c>
      <c r="B12877" s="1624">
        <v>1.76</v>
      </c>
      <c r="C12877" s="1077" t="s">
        <v>12435</v>
      </c>
      <c r="D12877" s="1"/>
      <c r="E12877" s="1030" t="s">
        <v>12088</v>
      </c>
      <c r="F12877" s="3"/>
      <c r="O12877"/>
      <c r="P12877"/>
      <c r="Q12877"/>
      <c r="U12877" s="969"/>
      <c r="V12877" s="38"/>
      <c r="W12877" s="38"/>
    </row>
    <row r="12878" spans="1:23" x14ac:dyDescent="0.35">
      <c r="A12878" s="1623">
        <v>74185</v>
      </c>
      <c r="B12878" s="1624">
        <v>1.76</v>
      </c>
      <c r="C12878" s="1077" t="s">
        <v>12436</v>
      </c>
      <c r="D12878" s="1"/>
      <c r="E12878" s="1030" t="s">
        <v>12088</v>
      </c>
      <c r="F12878" s="3"/>
      <c r="O12878"/>
      <c r="P12878"/>
      <c r="Q12878"/>
      <c r="U12878" s="969"/>
      <c r="V12878" s="38"/>
      <c r="W12878" s="38"/>
    </row>
    <row r="12879" spans="1:23" x14ac:dyDescent="0.35">
      <c r="A12879" s="1623">
        <v>74185</v>
      </c>
      <c r="B12879" s="1624">
        <v>1.76</v>
      </c>
      <c r="C12879" s="1077" t="s">
        <v>12437</v>
      </c>
      <c r="D12879" s="1"/>
      <c r="E12879" s="1030" t="s">
        <v>12088</v>
      </c>
      <c r="F12879" s="3"/>
      <c r="O12879"/>
      <c r="P12879"/>
      <c r="Q12879"/>
      <c r="U12879" s="969"/>
      <c r="V12879" s="38"/>
      <c r="W12879" s="38"/>
    </row>
    <row r="12880" spans="1:23" x14ac:dyDescent="0.35">
      <c r="A12880" s="1623">
        <v>75635</v>
      </c>
      <c r="B12880" s="1624">
        <v>2.34</v>
      </c>
      <c r="C12880" s="1077" t="s">
        <v>12493</v>
      </c>
      <c r="D12880" s="1"/>
      <c r="E12880" s="1030" t="s">
        <v>12088</v>
      </c>
      <c r="F12880" s="3"/>
      <c r="O12880"/>
      <c r="P12880"/>
      <c r="Q12880"/>
      <c r="U12880" s="969"/>
      <c r="V12880" s="38"/>
      <c r="W12880" s="38"/>
    </row>
    <row r="12881" spans="1:23" x14ac:dyDescent="0.35">
      <c r="A12881" s="1623">
        <v>76536</v>
      </c>
      <c r="B12881" s="1624">
        <v>0.55000000000000004</v>
      </c>
      <c r="C12881" s="1077" t="s">
        <v>12178</v>
      </c>
      <c r="D12881" s="1"/>
      <c r="E12881" s="1030" t="s">
        <v>12088</v>
      </c>
      <c r="F12881" s="3"/>
      <c r="O12881"/>
      <c r="P12881"/>
      <c r="Q12881"/>
      <c r="U12881" s="969"/>
      <c r="V12881" s="38"/>
      <c r="W12881" s="38"/>
    </row>
    <row r="12882" spans="1:23" x14ac:dyDescent="0.35">
      <c r="A12882" s="1623">
        <v>76536</v>
      </c>
      <c r="B12882" s="1624">
        <v>0.55000000000000004</v>
      </c>
      <c r="C12882" s="1077" t="s">
        <v>8885</v>
      </c>
      <c r="D12882" s="1"/>
      <c r="E12882" s="1030" t="s">
        <v>12088</v>
      </c>
      <c r="F12882" s="3"/>
      <c r="O12882"/>
      <c r="P12882"/>
      <c r="Q12882"/>
      <c r="U12882" s="969"/>
      <c r="V12882" s="38"/>
      <c r="W12882" s="38"/>
    </row>
    <row r="12883" spans="1:23" x14ac:dyDescent="0.35">
      <c r="A12883" s="1623">
        <v>76536</v>
      </c>
      <c r="B12883" s="1624">
        <v>0.55000000000000004</v>
      </c>
      <c r="C12883" s="1077" t="s">
        <v>1037</v>
      </c>
      <c r="D12883" s="1"/>
      <c r="E12883" s="1030" t="s">
        <v>12088</v>
      </c>
      <c r="F12883" s="3"/>
      <c r="O12883"/>
      <c r="P12883"/>
      <c r="Q12883"/>
      <c r="U12883" s="969"/>
      <c r="V12883" s="38"/>
      <c r="W12883" s="38"/>
    </row>
    <row r="12884" spans="1:23" x14ac:dyDescent="0.35">
      <c r="A12884" s="1623">
        <v>76604</v>
      </c>
      <c r="B12884" s="1624">
        <v>0.57999999999999996</v>
      </c>
      <c r="C12884" s="1077" t="s">
        <v>1371</v>
      </c>
      <c r="D12884" s="1"/>
      <c r="E12884" s="1030" t="s">
        <v>12088</v>
      </c>
      <c r="F12884" s="3"/>
      <c r="O12884"/>
      <c r="P12884"/>
      <c r="Q12884"/>
      <c r="U12884" s="969"/>
      <c r="V12884" s="38"/>
      <c r="W12884" s="38"/>
    </row>
    <row r="12885" spans="1:23" x14ac:dyDescent="0.35">
      <c r="A12885" s="1623">
        <v>76700</v>
      </c>
      <c r="B12885" s="1624">
        <v>0.79</v>
      </c>
      <c r="C12885" s="1625" t="s">
        <v>689</v>
      </c>
      <c r="E12885" s="1030" t="s">
        <v>12088</v>
      </c>
      <c r="F12885" s="3"/>
      <c r="O12885"/>
      <c r="P12885"/>
      <c r="Q12885"/>
      <c r="U12885" s="969"/>
      <c r="V12885" s="38"/>
      <c r="W12885" s="38"/>
    </row>
    <row r="12886" spans="1:23" x14ac:dyDescent="0.35">
      <c r="A12886" s="1623">
        <v>76700</v>
      </c>
      <c r="B12886" s="1624">
        <v>0.79</v>
      </c>
      <c r="C12886" s="1625" t="s">
        <v>689</v>
      </c>
      <c r="E12886" s="1030" t="s">
        <v>12088</v>
      </c>
      <c r="F12886" s="3"/>
      <c r="O12886"/>
      <c r="P12886"/>
      <c r="Q12886"/>
      <c r="U12886" s="969"/>
      <c r="V12886" s="38"/>
      <c r="W12886" s="38"/>
    </row>
    <row r="12887" spans="1:23" x14ac:dyDescent="0.35">
      <c r="A12887" s="1623">
        <v>76705</v>
      </c>
      <c r="B12887" s="1624">
        <v>0.57999999999999996</v>
      </c>
      <c r="C12887" s="1077" t="s">
        <v>667</v>
      </c>
      <c r="D12887" s="1"/>
      <c r="E12887" s="1030" t="s">
        <v>12088</v>
      </c>
      <c r="F12887" s="3"/>
      <c r="O12887"/>
      <c r="P12887"/>
      <c r="Q12887"/>
      <c r="U12887" s="969"/>
      <c r="V12887" s="38"/>
      <c r="W12887" s="38"/>
    </row>
    <row r="12888" spans="1:23" x14ac:dyDescent="0.35">
      <c r="A12888" s="1623">
        <v>76705</v>
      </c>
      <c r="B12888" s="1624">
        <v>0.57999999999999996</v>
      </c>
      <c r="C12888" s="1077" t="s">
        <v>12181</v>
      </c>
      <c r="D12888" s="1"/>
      <c r="E12888" s="1030" t="s">
        <v>12088</v>
      </c>
      <c r="F12888" s="3"/>
      <c r="O12888"/>
      <c r="P12888"/>
      <c r="Q12888"/>
      <c r="U12888" s="969"/>
      <c r="V12888" s="38"/>
      <c r="W12888" s="38"/>
    </row>
    <row r="12889" spans="1:23" x14ac:dyDescent="0.35">
      <c r="A12889" s="1623">
        <v>76705</v>
      </c>
      <c r="B12889" s="1624">
        <v>0.57999999999999996</v>
      </c>
      <c r="C12889" s="1077" t="s">
        <v>12182</v>
      </c>
      <c r="D12889" s="1"/>
      <c r="E12889" s="1030" t="s">
        <v>12088</v>
      </c>
      <c r="F12889" s="3"/>
      <c r="O12889"/>
      <c r="P12889"/>
      <c r="Q12889"/>
      <c r="U12889" s="969"/>
      <c r="V12889" s="38"/>
      <c r="W12889" s="38"/>
    </row>
    <row r="12890" spans="1:23" x14ac:dyDescent="0.35">
      <c r="A12890" s="1623">
        <v>76705</v>
      </c>
      <c r="B12890" s="1624">
        <v>0.57999999999999996</v>
      </c>
      <c r="C12890" s="1077" t="s">
        <v>2360</v>
      </c>
      <c r="E12890" s="1030" t="s">
        <v>12088</v>
      </c>
      <c r="F12890" s="3"/>
      <c r="O12890"/>
      <c r="P12890"/>
      <c r="Q12890"/>
      <c r="U12890" s="969"/>
      <c r="V12890" s="38"/>
      <c r="W12890" s="38"/>
    </row>
    <row r="12891" spans="1:23" x14ac:dyDescent="0.35">
      <c r="A12891" s="1623">
        <v>76705</v>
      </c>
      <c r="B12891" s="1624">
        <v>0.57999999999999996</v>
      </c>
      <c r="C12891" s="1077" t="s">
        <v>1041</v>
      </c>
      <c r="D12891" s="1"/>
      <c r="E12891" s="1030" t="s">
        <v>12088</v>
      </c>
      <c r="F12891" s="3"/>
      <c r="O12891"/>
      <c r="P12891"/>
      <c r="Q12891"/>
      <c r="U12891" s="969"/>
      <c r="V12891" s="38"/>
      <c r="W12891" s="38"/>
    </row>
    <row r="12892" spans="1:23" x14ac:dyDescent="0.35">
      <c r="A12892" s="1623">
        <v>76705</v>
      </c>
      <c r="B12892" s="1624">
        <v>0.57999999999999996</v>
      </c>
      <c r="C12892" s="1077" t="s">
        <v>12183</v>
      </c>
      <c r="D12892" s="1"/>
      <c r="E12892" s="1030" t="s">
        <v>12088</v>
      </c>
      <c r="F12892" s="3"/>
      <c r="O12892"/>
      <c r="P12892"/>
      <c r="Q12892"/>
      <c r="U12892" s="969"/>
      <c r="V12892" s="38"/>
      <c r="W12892" s="38"/>
    </row>
    <row r="12893" spans="1:23" x14ac:dyDescent="0.35">
      <c r="A12893" s="1623">
        <v>76705</v>
      </c>
      <c r="B12893" s="1624">
        <v>0.57999999999999996</v>
      </c>
      <c r="C12893" s="1077" t="s">
        <v>5611</v>
      </c>
      <c r="D12893" s="1"/>
      <c r="E12893" s="1030" t="s">
        <v>12088</v>
      </c>
      <c r="F12893" s="3"/>
      <c r="O12893"/>
      <c r="P12893"/>
      <c r="Q12893"/>
      <c r="U12893" s="969"/>
      <c r="V12893" s="38"/>
      <c r="W12893" s="38"/>
    </row>
    <row r="12894" spans="1:23" x14ac:dyDescent="0.35">
      <c r="A12894" s="1623">
        <v>76705</v>
      </c>
      <c r="B12894" s="1624">
        <v>0.57999999999999996</v>
      </c>
      <c r="C12894" s="1077" t="s">
        <v>12184</v>
      </c>
      <c r="D12894" s="1"/>
      <c r="E12894" s="1030" t="s">
        <v>12088</v>
      </c>
      <c r="F12894" s="3"/>
      <c r="O12894"/>
      <c r="P12894"/>
      <c r="Q12894"/>
      <c r="U12894" s="969"/>
      <c r="V12894" s="38"/>
      <c r="W12894" s="38"/>
    </row>
    <row r="12895" spans="1:23" x14ac:dyDescent="0.35">
      <c r="A12895" s="1623">
        <v>76705</v>
      </c>
      <c r="B12895" s="1624">
        <v>0.57999999999999996</v>
      </c>
      <c r="C12895" s="1077" t="s">
        <v>1043</v>
      </c>
      <c r="D12895" s="1"/>
      <c r="E12895" s="1030" t="s">
        <v>12088</v>
      </c>
      <c r="F12895" s="3"/>
      <c r="O12895"/>
      <c r="P12895"/>
      <c r="Q12895"/>
      <c r="U12895" s="969"/>
      <c r="V12895" s="38"/>
      <c r="W12895" s="38"/>
    </row>
    <row r="12896" spans="1:23" x14ac:dyDescent="0.35">
      <c r="A12896" s="1623">
        <v>76770</v>
      </c>
      <c r="B12896" s="1624">
        <v>0.72</v>
      </c>
      <c r="C12896" s="1077" t="s">
        <v>12190</v>
      </c>
      <c r="D12896" s="1"/>
      <c r="E12896" s="1030" t="s">
        <v>12088</v>
      </c>
      <c r="F12896" s="3"/>
      <c r="O12896"/>
      <c r="P12896"/>
      <c r="Q12896"/>
      <c r="U12896" s="969"/>
      <c r="V12896" s="38"/>
      <c r="W12896" s="38"/>
    </row>
    <row r="12897" spans="1:23" x14ac:dyDescent="0.35">
      <c r="A12897" s="1623">
        <v>76770</v>
      </c>
      <c r="B12897" s="1624">
        <v>0.72</v>
      </c>
      <c r="C12897" s="1077" t="s">
        <v>12191</v>
      </c>
      <c r="D12897" s="1"/>
      <c r="E12897" s="1030" t="s">
        <v>12088</v>
      </c>
      <c r="F12897" s="3"/>
      <c r="O12897"/>
      <c r="P12897"/>
      <c r="Q12897"/>
      <c r="U12897" s="969"/>
      <c r="V12897" s="38"/>
      <c r="W12897" s="38"/>
    </row>
    <row r="12898" spans="1:23" x14ac:dyDescent="0.35">
      <c r="A12898" s="1623">
        <v>76775</v>
      </c>
      <c r="B12898" s="1624">
        <v>0.56999999999999995</v>
      </c>
      <c r="C12898" s="1077" t="s">
        <v>12179</v>
      </c>
      <c r="D12898" s="1"/>
      <c r="E12898" s="1030" t="s">
        <v>12088</v>
      </c>
      <c r="F12898" s="3"/>
      <c r="O12898"/>
      <c r="P12898"/>
      <c r="Q12898"/>
      <c r="U12898" s="969"/>
      <c r="V12898" s="38"/>
      <c r="W12898" s="38"/>
    </row>
    <row r="12899" spans="1:23" x14ac:dyDescent="0.35">
      <c r="A12899" s="1623">
        <v>76775</v>
      </c>
      <c r="B12899" s="1624">
        <v>0.56999999999999995</v>
      </c>
      <c r="C12899" s="1077" t="s">
        <v>12180</v>
      </c>
      <c r="D12899" s="1"/>
      <c r="E12899" s="1030" t="s">
        <v>12088</v>
      </c>
      <c r="F12899" s="3"/>
      <c r="O12899"/>
      <c r="P12899"/>
      <c r="Q12899"/>
      <c r="U12899" s="969"/>
      <c r="V12899" s="38"/>
      <c r="W12899" s="38"/>
    </row>
    <row r="12900" spans="1:23" x14ac:dyDescent="0.35">
      <c r="A12900" s="1623">
        <v>76801</v>
      </c>
      <c r="B12900" s="1624">
        <v>0.97</v>
      </c>
      <c r="C12900" s="1077" t="s">
        <v>12202</v>
      </c>
      <c r="D12900" s="1"/>
      <c r="E12900" s="1030" t="s">
        <v>12088</v>
      </c>
      <c r="F12900" s="3"/>
      <c r="O12900"/>
      <c r="P12900"/>
      <c r="Q12900"/>
      <c r="U12900" s="969"/>
      <c r="V12900" s="38"/>
      <c r="W12900" s="38"/>
    </row>
    <row r="12901" spans="1:23" x14ac:dyDescent="0.35">
      <c r="A12901" s="1623">
        <v>76805</v>
      </c>
      <c r="B12901" s="1624">
        <v>0.97</v>
      </c>
      <c r="C12901" s="1077" t="s">
        <v>12203</v>
      </c>
      <c r="D12901" s="1"/>
      <c r="E12901" s="1030" t="s">
        <v>12088</v>
      </c>
      <c r="F12901" s="3"/>
      <c r="O12901"/>
      <c r="P12901"/>
      <c r="Q12901"/>
      <c r="U12901" s="969"/>
      <c r="V12901" s="38"/>
      <c r="W12901" s="38"/>
    </row>
    <row r="12902" spans="1:23" x14ac:dyDescent="0.35">
      <c r="A12902" s="1623">
        <v>76815</v>
      </c>
      <c r="B12902" s="1624">
        <v>0.63</v>
      </c>
      <c r="C12902" s="1077" t="s">
        <v>12185</v>
      </c>
      <c r="D12902" s="1"/>
      <c r="E12902" s="1030" t="s">
        <v>12088</v>
      </c>
      <c r="F12902" s="3"/>
      <c r="O12902"/>
      <c r="P12902"/>
      <c r="Q12902"/>
      <c r="U12902" s="969"/>
      <c r="V12902" s="38"/>
      <c r="W12902" s="38"/>
    </row>
    <row r="12903" spans="1:23" x14ac:dyDescent="0.35">
      <c r="A12903" s="1623">
        <v>76816</v>
      </c>
      <c r="B12903" s="1624">
        <v>0.83</v>
      </c>
      <c r="C12903" s="1077" t="s">
        <v>12201</v>
      </c>
      <c r="D12903" s="1"/>
      <c r="E12903" s="1030" t="s">
        <v>12088</v>
      </c>
      <c r="F12903" s="3"/>
      <c r="O12903"/>
      <c r="P12903"/>
      <c r="Q12903"/>
      <c r="U12903" s="969"/>
      <c r="V12903" s="38"/>
      <c r="W12903" s="38"/>
    </row>
    <row r="12904" spans="1:23" x14ac:dyDescent="0.35">
      <c r="A12904" s="1623">
        <v>76817</v>
      </c>
      <c r="B12904" s="1624">
        <v>0.73</v>
      </c>
      <c r="C12904" s="1077" t="s">
        <v>2375</v>
      </c>
      <c r="D12904" s="1"/>
      <c r="E12904" s="1030" t="s">
        <v>12088</v>
      </c>
      <c r="F12904" s="3"/>
      <c r="O12904"/>
      <c r="P12904"/>
      <c r="Q12904"/>
      <c r="U12904" s="969"/>
      <c r="V12904" s="38"/>
      <c r="W12904" s="38"/>
    </row>
    <row r="12905" spans="1:23" x14ac:dyDescent="0.35">
      <c r="A12905" s="1623">
        <v>76818</v>
      </c>
      <c r="B12905" s="1624">
        <v>1.02</v>
      </c>
      <c r="C12905" s="1077" t="s">
        <v>12233</v>
      </c>
      <c r="D12905" s="1"/>
      <c r="E12905" s="1030" t="s">
        <v>12088</v>
      </c>
      <c r="O12905"/>
      <c r="P12905"/>
      <c r="Q12905"/>
      <c r="U12905" s="969"/>
      <c r="V12905" s="38"/>
      <c r="W12905" s="38"/>
    </row>
    <row r="12906" spans="1:23" x14ac:dyDescent="0.35">
      <c r="A12906" s="1623">
        <v>76830</v>
      </c>
      <c r="B12906" s="1624">
        <v>0.67</v>
      </c>
      <c r="C12906" s="1077" t="s">
        <v>1052</v>
      </c>
      <c r="D12906" s="1126"/>
      <c r="E12906" s="1030" t="s">
        <v>12088</v>
      </c>
      <c r="F12906" s="3"/>
      <c r="O12906"/>
      <c r="P12906"/>
      <c r="Q12906"/>
      <c r="U12906" s="969"/>
      <c r="V12906" s="38"/>
      <c r="W12906" s="38"/>
    </row>
    <row r="12907" spans="1:23" x14ac:dyDescent="0.35">
      <c r="A12907" s="1623">
        <v>76856</v>
      </c>
      <c r="B12907" s="1624">
        <v>0.67</v>
      </c>
      <c r="C12907" s="1625" t="s">
        <v>676</v>
      </c>
      <c r="D12907" s="1126"/>
      <c r="E12907" s="1030" t="s">
        <v>12088</v>
      </c>
      <c r="F12907" s="3"/>
      <c r="O12907"/>
      <c r="P12907"/>
      <c r="Q12907"/>
      <c r="U12907" s="969"/>
      <c r="V12907" s="38"/>
      <c r="W12907" s="38"/>
    </row>
    <row r="12908" spans="1:23" x14ac:dyDescent="0.35">
      <c r="A12908" s="1623">
        <v>76856</v>
      </c>
      <c r="B12908" s="1624">
        <v>0.67</v>
      </c>
      <c r="C12908" s="1625" t="s">
        <v>676</v>
      </c>
      <c r="D12908" s="1126"/>
      <c r="E12908" s="1030" t="s">
        <v>12088</v>
      </c>
      <c r="F12908" s="3"/>
      <c r="O12908"/>
      <c r="P12908"/>
      <c r="Q12908"/>
      <c r="U12908" s="969"/>
      <c r="V12908" s="38"/>
      <c r="W12908" s="38"/>
    </row>
    <row r="12909" spans="1:23" x14ac:dyDescent="0.35">
      <c r="A12909" s="1623">
        <v>76856</v>
      </c>
      <c r="B12909" s="1624">
        <v>0.67</v>
      </c>
      <c r="C12909" s="1077" t="s">
        <v>12186</v>
      </c>
      <c r="D12909" s="1126"/>
      <c r="E12909" s="1030" t="s">
        <v>12088</v>
      </c>
      <c r="F12909" s="3"/>
      <c r="O12909"/>
      <c r="P12909"/>
      <c r="Q12909"/>
      <c r="U12909" s="969"/>
      <c r="V12909" s="38"/>
      <c r="W12909" s="38"/>
    </row>
    <row r="12910" spans="1:23" x14ac:dyDescent="0.35">
      <c r="A12910" s="1623">
        <v>76857</v>
      </c>
      <c r="B12910" s="1624">
        <v>0.49</v>
      </c>
      <c r="C12910" s="1077" t="s">
        <v>9799</v>
      </c>
      <c r="D12910" s="1"/>
      <c r="E12910" s="1030" t="s">
        <v>12088</v>
      </c>
      <c r="F12910" s="3"/>
      <c r="O12910"/>
      <c r="P12910"/>
      <c r="Q12910"/>
      <c r="U12910" s="969"/>
      <c r="V12910" s="38"/>
      <c r="W12910" s="38"/>
    </row>
    <row r="12911" spans="1:23" x14ac:dyDescent="0.35">
      <c r="A12911" s="1623">
        <v>76857</v>
      </c>
      <c r="B12911" s="1624">
        <v>0.49</v>
      </c>
      <c r="C12911" s="1077" t="s">
        <v>3889</v>
      </c>
      <c r="D12911" s="1"/>
      <c r="E12911" s="1030" t="s">
        <v>12088</v>
      </c>
      <c r="F12911" s="3"/>
      <c r="O12911"/>
      <c r="P12911"/>
      <c r="Q12911"/>
      <c r="U12911" s="969"/>
      <c r="V12911" s="38"/>
      <c r="W12911" s="38"/>
    </row>
    <row r="12912" spans="1:23" x14ac:dyDescent="0.35">
      <c r="A12912" s="1623">
        <v>76870</v>
      </c>
      <c r="B12912" s="1624">
        <v>0.62</v>
      </c>
      <c r="C12912" s="1077" t="s">
        <v>8193</v>
      </c>
      <c r="D12912" s="1"/>
      <c r="E12912" s="1030" t="s">
        <v>12088</v>
      </c>
      <c r="F12912" s="3"/>
      <c r="O12912"/>
      <c r="P12912"/>
      <c r="Q12912"/>
      <c r="U12912" s="969"/>
      <c r="V12912" s="38"/>
      <c r="W12912" s="38"/>
    </row>
    <row r="12913" spans="1:23" x14ac:dyDescent="0.35">
      <c r="A12913" s="1623">
        <v>76882</v>
      </c>
      <c r="B12913" s="1624">
        <v>0.67</v>
      </c>
      <c r="C12913" s="1077" t="s">
        <v>12187</v>
      </c>
      <c r="D12913" s="38"/>
      <c r="E12913" s="1030" t="s">
        <v>12088</v>
      </c>
      <c r="F12913" s="3"/>
      <c r="O12913"/>
      <c r="P12913"/>
      <c r="Q12913"/>
      <c r="U12913" s="969"/>
      <c r="V12913" s="38"/>
      <c r="W12913" s="38"/>
    </row>
    <row r="12914" spans="1:23" x14ac:dyDescent="0.35">
      <c r="A12914" s="1623">
        <v>77012</v>
      </c>
      <c r="B12914" s="1624">
        <v>1.46</v>
      </c>
      <c r="C12914" s="1077" t="s">
        <v>12263</v>
      </c>
      <c r="D12914" s="1"/>
      <c r="E12914" s="1030" t="s">
        <v>12088</v>
      </c>
      <c r="F12914" s="3"/>
      <c r="O12914"/>
      <c r="P12914"/>
      <c r="Q12914"/>
      <c r="U12914" s="969"/>
      <c r="V12914" s="38"/>
      <c r="W12914" s="38"/>
    </row>
    <row r="12915" spans="1:23" x14ac:dyDescent="0.35">
      <c r="A12915" s="1623">
        <v>77012</v>
      </c>
      <c r="B12915" s="1624">
        <v>1.46</v>
      </c>
      <c r="C12915" s="1077" t="s">
        <v>12264</v>
      </c>
      <c r="D12915" s="1"/>
      <c r="E12915" s="1030" t="s">
        <v>12088</v>
      </c>
      <c r="F12915" s="3"/>
      <c r="O12915"/>
      <c r="P12915"/>
      <c r="Q12915"/>
      <c r="U12915" s="969"/>
      <c r="V12915" s="38"/>
      <c r="W12915" s="38"/>
    </row>
    <row r="12916" spans="1:23" x14ac:dyDescent="0.35">
      <c r="A12916" s="1623">
        <v>77012</v>
      </c>
      <c r="B12916" s="1624">
        <v>1.46</v>
      </c>
      <c r="C12916" s="1077" t="s">
        <v>2427</v>
      </c>
      <c r="D12916" s="1"/>
      <c r="E12916" s="1030" t="s">
        <v>12088</v>
      </c>
      <c r="F12916" s="3"/>
      <c r="O12916"/>
      <c r="P12916"/>
      <c r="Q12916"/>
      <c r="U12916" s="969"/>
      <c r="V12916" s="38"/>
      <c r="W12916" s="38"/>
    </row>
    <row r="12917" spans="1:23" x14ac:dyDescent="0.35">
      <c r="A12917" s="1623">
        <v>77012</v>
      </c>
      <c r="B12917" s="1624">
        <v>1.46</v>
      </c>
      <c r="C12917" s="1077" t="s">
        <v>2428</v>
      </c>
      <c r="D12917" s="1"/>
      <c r="E12917" s="1030" t="s">
        <v>12088</v>
      </c>
      <c r="F12917" s="3"/>
      <c r="O12917"/>
      <c r="P12917"/>
      <c r="Q12917"/>
      <c r="U12917" s="969"/>
      <c r="V12917" s="38"/>
      <c r="W12917" s="38"/>
    </row>
    <row r="12918" spans="1:23" x14ac:dyDescent="0.35">
      <c r="A12918" s="1623">
        <v>77012</v>
      </c>
      <c r="B12918" s="1624">
        <v>1.46</v>
      </c>
      <c r="C12918" s="1077" t="s">
        <v>12244</v>
      </c>
      <c r="D12918" s="1"/>
      <c r="E12918" s="1030" t="s">
        <v>12088</v>
      </c>
      <c r="F12918" s="3"/>
      <c r="O12918"/>
      <c r="P12918"/>
      <c r="Q12918"/>
      <c r="U12918" s="969"/>
      <c r="V12918" s="38"/>
      <c r="W12918" s="38"/>
    </row>
    <row r="12919" spans="1:23" x14ac:dyDescent="0.35">
      <c r="A12919" s="1623">
        <v>77012</v>
      </c>
      <c r="B12919" s="1624">
        <v>1.46</v>
      </c>
      <c r="C12919" s="1077" t="s">
        <v>12245</v>
      </c>
      <c r="D12919" s="1"/>
      <c r="E12919" s="1030" t="s">
        <v>12088</v>
      </c>
      <c r="F12919" s="3"/>
      <c r="O12919"/>
      <c r="P12919"/>
      <c r="Q12919"/>
      <c r="U12919" s="969"/>
      <c r="V12919" s="38"/>
      <c r="W12919" s="38"/>
    </row>
    <row r="12920" spans="1:23" x14ac:dyDescent="0.35">
      <c r="A12920" s="1623">
        <v>77012</v>
      </c>
      <c r="B12920" s="1624">
        <v>1.46</v>
      </c>
      <c r="C12920" s="1077" t="s">
        <v>12246</v>
      </c>
      <c r="D12920" s="1"/>
      <c r="E12920" s="1030" t="s">
        <v>12088</v>
      </c>
      <c r="F12920" s="3"/>
      <c r="O12920"/>
      <c r="P12920"/>
      <c r="Q12920"/>
      <c r="U12920" s="969"/>
      <c r="V12920" s="38"/>
      <c r="W12920" s="38"/>
    </row>
    <row r="12921" spans="1:23" x14ac:dyDescent="0.35">
      <c r="A12921" s="1623">
        <v>77012</v>
      </c>
      <c r="B12921" s="1624">
        <v>1.46</v>
      </c>
      <c r="C12921" s="1077" t="s">
        <v>12246</v>
      </c>
      <c r="D12921" s="1"/>
      <c r="E12921" s="1030" t="s">
        <v>12088</v>
      </c>
      <c r="F12921" s="3"/>
      <c r="O12921"/>
      <c r="P12921"/>
      <c r="Q12921"/>
      <c r="U12921" s="969"/>
      <c r="V12921" s="38"/>
      <c r="W12921" s="38"/>
    </row>
    <row r="12922" spans="1:23" x14ac:dyDescent="0.35">
      <c r="A12922" s="1623">
        <v>77012</v>
      </c>
      <c r="B12922" s="1624">
        <v>1.46</v>
      </c>
      <c r="C12922" s="1625" t="s">
        <v>12247</v>
      </c>
      <c r="D12922" s="1"/>
      <c r="E12922" s="1030" t="s">
        <v>12088</v>
      </c>
      <c r="F12922" s="3"/>
      <c r="O12922"/>
      <c r="P12922"/>
      <c r="Q12922"/>
      <c r="U12922" s="969"/>
      <c r="V12922" s="38"/>
      <c r="W12922" s="38"/>
    </row>
    <row r="12923" spans="1:23" x14ac:dyDescent="0.35">
      <c r="A12923" s="1623">
        <v>77012</v>
      </c>
      <c r="B12923" s="1624">
        <v>1.46</v>
      </c>
      <c r="C12923" s="1625" t="s">
        <v>12247</v>
      </c>
      <c r="D12923" s="1"/>
      <c r="E12923" s="1030" t="s">
        <v>12088</v>
      </c>
      <c r="F12923" s="3"/>
      <c r="O12923"/>
      <c r="P12923"/>
      <c r="Q12923"/>
      <c r="U12923" s="969"/>
      <c r="V12923" s="38"/>
      <c r="W12923" s="38"/>
    </row>
    <row r="12924" spans="1:23" x14ac:dyDescent="0.35">
      <c r="A12924" s="1623">
        <v>77012</v>
      </c>
      <c r="B12924" s="1624">
        <v>1.46</v>
      </c>
      <c r="C12924" s="1077" t="s">
        <v>12384</v>
      </c>
      <c r="D12924" s="1"/>
      <c r="E12924" s="1030" t="s">
        <v>12088</v>
      </c>
      <c r="F12924" s="3"/>
      <c r="O12924"/>
      <c r="P12924"/>
      <c r="Q12924"/>
      <c r="U12924" s="969"/>
      <c r="V12924" s="38"/>
      <c r="W12924" s="38"/>
    </row>
    <row r="12925" spans="1:23" x14ac:dyDescent="0.35">
      <c r="A12925" s="1623">
        <v>77012</v>
      </c>
      <c r="B12925" s="1624">
        <v>1.46</v>
      </c>
      <c r="C12925" s="1077" t="s">
        <v>12385</v>
      </c>
      <c r="D12925" s="1"/>
      <c r="E12925" s="1030" t="s">
        <v>12088</v>
      </c>
      <c r="F12925" s="3"/>
      <c r="O12925"/>
      <c r="P12925"/>
      <c r="Q12925"/>
      <c r="U12925" s="969"/>
      <c r="V12925" s="38"/>
      <c r="W12925" s="38"/>
    </row>
    <row r="12926" spans="1:23" x14ac:dyDescent="0.35">
      <c r="A12926" s="1623">
        <v>77012</v>
      </c>
      <c r="B12926" s="1624">
        <v>1.46</v>
      </c>
      <c r="C12926" s="1077" t="s">
        <v>12386</v>
      </c>
      <c r="D12926" s="1"/>
      <c r="E12926" s="1030" t="s">
        <v>12088</v>
      </c>
      <c r="F12926" s="3"/>
      <c r="O12926"/>
      <c r="P12926"/>
      <c r="Q12926"/>
      <c r="U12926" s="969"/>
      <c r="V12926" s="38"/>
      <c r="W12926" s="38"/>
    </row>
    <row r="12927" spans="1:23" x14ac:dyDescent="0.35">
      <c r="A12927" s="1623">
        <v>77012</v>
      </c>
      <c r="B12927" s="1624">
        <v>1.46</v>
      </c>
      <c r="C12927" s="1077" t="s">
        <v>12387</v>
      </c>
      <c r="D12927" s="1"/>
      <c r="E12927" s="1030" t="s">
        <v>12088</v>
      </c>
      <c r="F12927" s="3"/>
      <c r="O12927"/>
      <c r="P12927"/>
      <c r="Q12927"/>
      <c r="U12927" s="969"/>
      <c r="V12927" s="38"/>
      <c r="W12927" s="38"/>
    </row>
    <row r="12928" spans="1:23" x14ac:dyDescent="0.35">
      <c r="A12928" s="1623">
        <v>77012</v>
      </c>
      <c r="B12928" s="1624">
        <v>1.46</v>
      </c>
      <c r="C12928" s="1077" t="s">
        <v>12388</v>
      </c>
      <c r="D12928" s="1"/>
      <c r="E12928" s="1030" t="s">
        <v>12088</v>
      </c>
      <c r="F12928" s="3"/>
      <c r="O12928"/>
      <c r="P12928"/>
      <c r="Q12928"/>
      <c r="U12928" s="969"/>
      <c r="V12928" s="38"/>
      <c r="W12928" s="38"/>
    </row>
    <row r="12929" spans="1:23" x14ac:dyDescent="0.35">
      <c r="A12929" s="1623">
        <v>77012</v>
      </c>
      <c r="B12929" s="1624">
        <v>1.46</v>
      </c>
      <c r="C12929" s="1077" t="s">
        <v>12389</v>
      </c>
      <c r="D12929" s="1"/>
      <c r="E12929" s="1030" t="s">
        <v>12088</v>
      </c>
      <c r="F12929" s="3"/>
      <c r="O12929"/>
      <c r="P12929"/>
      <c r="Q12929"/>
      <c r="U12929" s="969"/>
      <c r="V12929" s="38"/>
      <c r="W12929" s="38"/>
    </row>
    <row r="12930" spans="1:23" x14ac:dyDescent="0.35">
      <c r="A12930" s="1623">
        <v>77012</v>
      </c>
      <c r="B12930" s="1624">
        <v>1.46</v>
      </c>
      <c r="C12930" s="1077" t="s">
        <v>12390</v>
      </c>
      <c r="D12930" s="1"/>
      <c r="E12930" s="1030" t="s">
        <v>12088</v>
      </c>
      <c r="F12930" s="3"/>
      <c r="O12930"/>
      <c r="P12930"/>
      <c r="Q12930"/>
      <c r="U12930" s="969"/>
      <c r="V12930" s="38"/>
      <c r="W12930" s="38"/>
    </row>
    <row r="12931" spans="1:23" x14ac:dyDescent="0.35">
      <c r="A12931" s="1623">
        <v>77012</v>
      </c>
      <c r="B12931" s="1624">
        <v>1.46</v>
      </c>
      <c r="C12931" s="1077" t="s">
        <v>12391</v>
      </c>
      <c r="D12931" s="1"/>
      <c r="E12931" s="1030" t="s">
        <v>12088</v>
      </c>
      <c r="F12931" s="3"/>
      <c r="O12931"/>
      <c r="P12931"/>
      <c r="Q12931"/>
      <c r="U12931" s="969"/>
      <c r="V12931" s="38"/>
      <c r="W12931" s="38"/>
    </row>
    <row r="12932" spans="1:23" x14ac:dyDescent="0.35">
      <c r="A12932" s="1623">
        <v>77012</v>
      </c>
      <c r="B12932" s="1624">
        <v>1.46</v>
      </c>
      <c r="C12932" s="1077" t="s">
        <v>12392</v>
      </c>
      <c r="D12932" s="1"/>
      <c r="E12932" s="1030" t="s">
        <v>12088</v>
      </c>
      <c r="F12932" s="3"/>
      <c r="O12932"/>
      <c r="P12932"/>
      <c r="Q12932"/>
      <c r="U12932" s="969"/>
      <c r="V12932" s="38"/>
      <c r="W12932" s="38"/>
    </row>
    <row r="12933" spans="1:23" x14ac:dyDescent="0.35">
      <c r="A12933" s="1623">
        <v>77012</v>
      </c>
      <c r="B12933" s="1624">
        <v>1.46</v>
      </c>
      <c r="C12933" s="1077" t="s">
        <v>12393</v>
      </c>
      <c r="D12933" s="1"/>
      <c r="E12933" s="1030" t="s">
        <v>12088</v>
      </c>
      <c r="F12933" s="3"/>
      <c r="O12933"/>
      <c r="P12933"/>
      <c r="Q12933"/>
      <c r="U12933" s="969"/>
      <c r="V12933" s="38"/>
      <c r="W12933" s="38"/>
    </row>
    <row r="12934" spans="1:23" x14ac:dyDescent="0.35">
      <c r="A12934" s="1623">
        <v>77012</v>
      </c>
      <c r="B12934" s="1624">
        <v>1.46</v>
      </c>
      <c r="C12934" s="1077" t="s">
        <v>12394</v>
      </c>
      <c r="D12934" s="1"/>
      <c r="E12934" s="1030" t="s">
        <v>12088</v>
      </c>
      <c r="F12934" s="3"/>
      <c r="O12934"/>
      <c r="P12934"/>
      <c r="Q12934"/>
      <c r="U12934" s="969"/>
      <c r="V12934" s="38"/>
      <c r="W12934" s="38"/>
    </row>
    <row r="12935" spans="1:23" x14ac:dyDescent="0.35">
      <c r="A12935" s="1623">
        <v>77012</v>
      </c>
      <c r="B12935" s="1624">
        <v>1.46</v>
      </c>
      <c r="C12935" s="1625" t="s">
        <v>12395</v>
      </c>
      <c r="D12935" s="1"/>
      <c r="E12935" s="1030" t="s">
        <v>12088</v>
      </c>
      <c r="F12935" s="3"/>
      <c r="O12935"/>
      <c r="P12935"/>
      <c r="Q12935"/>
      <c r="U12935" s="969"/>
      <c r="V12935" s="38"/>
      <c r="W12935" s="38"/>
    </row>
    <row r="12936" spans="1:23" x14ac:dyDescent="0.35">
      <c r="A12936" s="1623">
        <v>77012</v>
      </c>
      <c r="B12936" s="1624">
        <v>1.46</v>
      </c>
      <c r="C12936" s="1625" t="s">
        <v>12395</v>
      </c>
      <c r="D12936" s="1"/>
      <c r="E12936" s="1030" t="s">
        <v>12088</v>
      </c>
      <c r="F12936" s="3"/>
      <c r="O12936"/>
      <c r="P12936"/>
      <c r="Q12936"/>
      <c r="U12936" s="969"/>
      <c r="V12936" s="38"/>
      <c r="W12936" s="38"/>
    </row>
    <row r="12937" spans="1:23" x14ac:dyDescent="0.35">
      <c r="A12937" s="1623">
        <v>77012</v>
      </c>
      <c r="B12937" s="1624">
        <v>1.46</v>
      </c>
      <c r="C12937" s="1077" t="s">
        <v>12396</v>
      </c>
      <c r="D12937" s="1"/>
      <c r="E12937" s="1030" t="s">
        <v>12088</v>
      </c>
      <c r="F12937" s="3"/>
      <c r="O12937"/>
      <c r="P12937"/>
      <c r="Q12937"/>
      <c r="U12937" s="969"/>
      <c r="V12937" s="38"/>
      <c r="W12937" s="38"/>
    </row>
    <row r="12938" spans="1:23" x14ac:dyDescent="0.35">
      <c r="A12938" s="1623">
        <v>77012</v>
      </c>
      <c r="B12938" s="1624">
        <v>1.46</v>
      </c>
      <c r="C12938" s="1077" t="s">
        <v>12397</v>
      </c>
      <c r="D12938" s="1"/>
      <c r="E12938" s="1030" t="s">
        <v>12088</v>
      </c>
      <c r="F12938" s="3"/>
      <c r="O12938"/>
      <c r="P12938"/>
      <c r="Q12938"/>
      <c r="U12938" s="969"/>
      <c r="V12938" s="38"/>
      <c r="W12938" s="38"/>
    </row>
    <row r="12939" spans="1:23" x14ac:dyDescent="0.35">
      <c r="A12939" s="1623">
        <v>77012</v>
      </c>
      <c r="B12939" s="1624">
        <v>1.46</v>
      </c>
      <c r="C12939" s="1077" t="s">
        <v>12398</v>
      </c>
      <c r="D12939" s="1"/>
      <c r="E12939" s="1030" t="s">
        <v>12088</v>
      </c>
      <c r="F12939" s="3"/>
      <c r="O12939"/>
      <c r="P12939"/>
      <c r="Q12939"/>
      <c r="U12939" s="969"/>
      <c r="V12939" s="38"/>
      <c r="W12939" s="38"/>
    </row>
    <row r="12940" spans="1:23" x14ac:dyDescent="0.35">
      <c r="A12940" s="1623">
        <v>77012</v>
      </c>
      <c r="B12940" s="1624">
        <v>1.46</v>
      </c>
      <c r="C12940" s="1077" t="s">
        <v>12399</v>
      </c>
      <c r="D12940" s="1"/>
      <c r="E12940" s="1030" t="s">
        <v>12088</v>
      </c>
      <c r="F12940" s="3"/>
      <c r="O12940"/>
      <c r="P12940"/>
      <c r="Q12940"/>
      <c r="U12940" s="969"/>
      <c r="V12940" s="38"/>
      <c r="W12940" s="38"/>
    </row>
    <row r="12941" spans="1:23" x14ac:dyDescent="0.35">
      <c r="A12941" s="1623">
        <v>77012</v>
      </c>
      <c r="B12941" s="1624">
        <v>1.46</v>
      </c>
      <c r="C12941" s="1077" t="s">
        <v>12400</v>
      </c>
      <c r="D12941" s="1126"/>
      <c r="E12941" s="1030" t="s">
        <v>12088</v>
      </c>
      <c r="F12941" s="3"/>
      <c r="O12941"/>
      <c r="P12941"/>
      <c r="Q12941"/>
      <c r="U12941" s="969"/>
      <c r="V12941" s="38"/>
      <c r="W12941" s="38"/>
    </row>
    <row r="12942" spans="1:23" x14ac:dyDescent="0.35">
      <c r="A12942" s="1623">
        <v>77012</v>
      </c>
      <c r="B12942" s="1624">
        <v>1.46</v>
      </c>
      <c r="C12942" s="1077" t="s">
        <v>12401</v>
      </c>
      <c r="D12942" s="1"/>
      <c r="E12942" s="1030" t="s">
        <v>12088</v>
      </c>
      <c r="F12942" s="3"/>
      <c r="O12942"/>
      <c r="P12942"/>
      <c r="Q12942"/>
      <c r="U12942" s="969"/>
      <c r="V12942" s="38"/>
      <c r="W12942" s="38"/>
    </row>
    <row r="12943" spans="1:23" x14ac:dyDescent="0.35">
      <c r="A12943" s="1623">
        <v>77012</v>
      </c>
      <c r="B12943" s="1624">
        <v>1.46</v>
      </c>
      <c r="C12943" s="1625" t="s">
        <v>12402</v>
      </c>
      <c r="D12943" s="1"/>
      <c r="E12943" s="1030" t="s">
        <v>12088</v>
      </c>
      <c r="F12943" s="3"/>
      <c r="O12943"/>
      <c r="P12943"/>
      <c r="Q12943"/>
      <c r="U12943" s="969"/>
      <c r="V12943" s="38"/>
      <c r="W12943" s="38"/>
    </row>
    <row r="12944" spans="1:23" x14ac:dyDescent="0.35">
      <c r="A12944" s="1623">
        <v>77012</v>
      </c>
      <c r="B12944" s="1624">
        <v>1.46</v>
      </c>
      <c r="C12944" s="1625" t="s">
        <v>12402</v>
      </c>
      <c r="D12944" s="1"/>
      <c r="E12944" s="1030" t="s">
        <v>12088</v>
      </c>
      <c r="F12944" s="3"/>
      <c r="O12944"/>
      <c r="P12944"/>
      <c r="Q12944"/>
      <c r="U12944" s="969"/>
      <c r="V12944" s="38"/>
      <c r="W12944" s="38"/>
    </row>
    <row r="12945" spans="1:23" x14ac:dyDescent="0.35">
      <c r="A12945" s="1623">
        <v>77012</v>
      </c>
      <c r="B12945" s="1624">
        <v>1.46</v>
      </c>
      <c r="C12945" s="1077" t="s">
        <v>12403</v>
      </c>
      <c r="D12945" s="1"/>
      <c r="E12945" s="1030" t="s">
        <v>12088</v>
      </c>
      <c r="F12945" s="3"/>
      <c r="O12945"/>
      <c r="P12945"/>
      <c r="Q12945"/>
      <c r="U12945" s="969"/>
      <c r="V12945" s="38"/>
      <c r="W12945" s="38"/>
    </row>
    <row r="12946" spans="1:23" x14ac:dyDescent="0.35">
      <c r="A12946" s="1623">
        <v>77012</v>
      </c>
      <c r="B12946" s="1624">
        <v>1.46</v>
      </c>
      <c r="C12946" s="1077" t="s">
        <v>12404</v>
      </c>
      <c r="D12946" s="1"/>
      <c r="E12946" s="1030" t="s">
        <v>12088</v>
      </c>
      <c r="F12946" s="3"/>
      <c r="O12946"/>
      <c r="P12946"/>
      <c r="Q12946"/>
      <c r="U12946" s="969"/>
      <c r="V12946" s="38"/>
      <c r="W12946" s="38"/>
    </row>
    <row r="12947" spans="1:23" x14ac:dyDescent="0.35">
      <c r="A12947" s="1623">
        <v>77012</v>
      </c>
      <c r="B12947" s="1624">
        <v>1.46</v>
      </c>
      <c r="C12947" s="1077" t="s">
        <v>12405</v>
      </c>
      <c r="D12947" s="1"/>
      <c r="E12947" s="1030" t="s">
        <v>12088</v>
      </c>
      <c r="F12947" s="3"/>
      <c r="O12947"/>
      <c r="P12947"/>
      <c r="Q12947"/>
      <c r="U12947" s="969"/>
      <c r="V12947" s="38"/>
      <c r="W12947" s="38"/>
    </row>
    <row r="12948" spans="1:23" x14ac:dyDescent="0.35">
      <c r="A12948" s="1623">
        <v>77012</v>
      </c>
      <c r="B12948" s="1624">
        <v>1.46</v>
      </c>
      <c r="C12948" s="1077" t="s">
        <v>12406</v>
      </c>
      <c r="D12948" s="1"/>
      <c r="E12948" s="1030" t="s">
        <v>12088</v>
      </c>
      <c r="F12948" s="3"/>
      <c r="O12948"/>
      <c r="P12948"/>
      <c r="Q12948"/>
      <c r="U12948" s="969"/>
      <c r="V12948" s="38"/>
      <c r="W12948" s="38"/>
    </row>
    <row r="12949" spans="1:23" x14ac:dyDescent="0.35">
      <c r="A12949" s="1623">
        <v>77012</v>
      </c>
      <c r="B12949" s="1624">
        <v>1.46</v>
      </c>
      <c r="C12949" s="1077" t="s">
        <v>12407</v>
      </c>
      <c r="D12949" s="1"/>
      <c r="E12949" s="1030" t="s">
        <v>12088</v>
      </c>
      <c r="F12949" s="3"/>
      <c r="O12949"/>
      <c r="P12949"/>
      <c r="Q12949"/>
      <c r="U12949" s="969"/>
      <c r="V12949" s="38"/>
      <c r="W12949" s="38"/>
    </row>
    <row r="12950" spans="1:23" x14ac:dyDescent="0.35">
      <c r="A12950" s="1623">
        <v>77012</v>
      </c>
      <c r="B12950" s="1624">
        <v>1.46</v>
      </c>
      <c r="C12950" s="1077" t="s">
        <v>12408</v>
      </c>
      <c r="D12950" s="1"/>
      <c r="E12950" s="1030" t="s">
        <v>12088</v>
      </c>
      <c r="F12950" s="3"/>
      <c r="O12950"/>
      <c r="P12950"/>
      <c r="Q12950"/>
      <c r="U12950" s="969"/>
      <c r="V12950" s="38"/>
      <c r="W12950" s="38"/>
    </row>
    <row r="12951" spans="1:23" x14ac:dyDescent="0.35">
      <c r="A12951" s="1623">
        <v>77012</v>
      </c>
      <c r="B12951" s="1624">
        <v>1.46</v>
      </c>
      <c r="C12951" s="1077" t="s">
        <v>12409</v>
      </c>
      <c r="D12951" s="1"/>
      <c r="E12951" s="1030" t="s">
        <v>12088</v>
      </c>
      <c r="F12951" s="3"/>
      <c r="O12951"/>
      <c r="P12951"/>
      <c r="Q12951"/>
      <c r="U12951" s="969"/>
      <c r="V12951" s="38"/>
      <c r="W12951" s="38"/>
    </row>
    <row r="12952" spans="1:23" x14ac:dyDescent="0.35">
      <c r="A12952" s="1623">
        <v>77012</v>
      </c>
      <c r="B12952" s="1624">
        <v>1.46</v>
      </c>
      <c r="C12952" s="1077" t="s">
        <v>12410</v>
      </c>
      <c r="D12952" s="1"/>
      <c r="E12952" s="1030" t="s">
        <v>12088</v>
      </c>
      <c r="F12952" s="3"/>
      <c r="O12952"/>
      <c r="P12952"/>
      <c r="Q12952"/>
      <c r="U12952" s="969"/>
      <c r="V12952" s="38"/>
      <c r="W12952" s="38"/>
    </row>
    <row r="12953" spans="1:23" x14ac:dyDescent="0.35">
      <c r="A12953" s="1623">
        <v>77072</v>
      </c>
      <c r="B12953" s="1624">
        <v>0.19</v>
      </c>
      <c r="C12953" s="1077" t="s">
        <v>12132</v>
      </c>
      <c r="D12953" s="1"/>
      <c r="E12953" s="1030" t="s">
        <v>12088</v>
      </c>
      <c r="F12953" s="3"/>
      <c r="O12953"/>
      <c r="P12953"/>
      <c r="Q12953"/>
      <c r="U12953" s="969"/>
      <c r="V12953" s="38"/>
      <c r="W12953" s="38"/>
    </row>
    <row r="12954" spans="1:23" x14ac:dyDescent="0.35">
      <c r="A12954" s="1623">
        <v>77080</v>
      </c>
      <c r="B12954" s="1624">
        <v>0.2</v>
      </c>
      <c r="C12954" s="1077" t="s">
        <v>12134</v>
      </c>
      <c r="D12954" s="1"/>
      <c r="E12954" s="1030" t="s">
        <v>12088</v>
      </c>
      <c r="F12954" s="3"/>
      <c r="O12954"/>
      <c r="P12954"/>
      <c r="Q12954"/>
      <c r="U12954" s="969"/>
      <c r="V12954" s="38"/>
      <c r="W12954" s="38"/>
    </row>
    <row r="12955" spans="1:23" x14ac:dyDescent="0.35">
      <c r="A12955" s="1623">
        <v>93306</v>
      </c>
      <c r="B12955" s="1624">
        <v>1.42</v>
      </c>
      <c r="C12955" s="1077" t="s">
        <v>1193</v>
      </c>
      <c r="D12955" s="1"/>
      <c r="E12955" s="1030" t="s">
        <v>12088</v>
      </c>
      <c r="F12955" s="3"/>
      <c r="O12955"/>
      <c r="P12955"/>
      <c r="Q12955"/>
      <c r="U12955" s="969"/>
      <c r="V12955" s="38"/>
      <c r="W12955" s="38"/>
    </row>
    <row r="12956" spans="1:23" x14ac:dyDescent="0.35">
      <c r="A12956" s="1623">
        <v>93880</v>
      </c>
      <c r="B12956" s="1624">
        <v>0.78</v>
      </c>
      <c r="C12956" s="1077" t="s">
        <v>12192</v>
      </c>
      <c r="D12956" s="1"/>
      <c r="E12956" s="1030" t="s">
        <v>12088</v>
      </c>
      <c r="F12956" s="3"/>
      <c r="O12956"/>
      <c r="P12956"/>
      <c r="Q12956"/>
      <c r="U12956" s="969"/>
      <c r="V12956" s="38"/>
      <c r="W12956" s="38"/>
    </row>
    <row r="12957" spans="1:23" x14ac:dyDescent="0.35">
      <c r="A12957" s="1623">
        <v>93923</v>
      </c>
      <c r="B12957" s="1624">
        <v>0.44</v>
      </c>
      <c r="C12957" s="1077" t="s">
        <v>12168</v>
      </c>
      <c r="D12957" s="1"/>
      <c r="E12957" s="1030" t="s">
        <v>12088</v>
      </c>
      <c r="F12957" s="3"/>
      <c r="O12957"/>
      <c r="P12957"/>
      <c r="Q12957"/>
      <c r="U12957" s="969"/>
      <c r="V12957" s="38"/>
      <c r="W12957" s="38"/>
    </row>
    <row r="12958" spans="1:23" x14ac:dyDescent="0.35">
      <c r="A12958" s="1623">
        <v>93925</v>
      </c>
      <c r="B12958" s="1624">
        <v>0.78</v>
      </c>
      <c r="C12958" s="1077" t="s">
        <v>12193</v>
      </c>
      <c r="D12958" s="1"/>
      <c r="E12958" s="1030" t="s">
        <v>12088</v>
      </c>
      <c r="F12958" s="3"/>
      <c r="O12958"/>
      <c r="P12958"/>
      <c r="Q12958"/>
      <c r="U12958" s="969"/>
      <c r="V12958" s="38"/>
      <c r="W12958" s="38"/>
    </row>
    <row r="12959" spans="1:23" x14ac:dyDescent="0.35">
      <c r="A12959" s="1623">
        <v>93926</v>
      </c>
      <c r="B12959" s="1624">
        <v>0.49</v>
      </c>
      <c r="C12959" s="1077" t="s">
        <v>12173</v>
      </c>
      <c r="D12959" s="1"/>
      <c r="E12959" s="1030" t="s">
        <v>12088</v>
      </c>
      <c r="F12959" s="3"/>
      <c r="O12959"/>
      <c r="P12959"/>
      <c r="Q12959"/>
      <c r="U12959" s="969"/>
      <c r="V12959" s="38"/>
      <c r="W12959" s="38"/>
    </row>
    <row r="12960" spans="1:23" x14ac:dyDescent="0.35">
      <c r="A12960" s="1623">
        <v>93926</v>
      </c>
      <c r="B12960" s="1624">
        <v>0.49</v>
      </c>
      <c r="C12960" s="1077" t="s">
        <v>12174</v>
      </c>
      <c r="D12960" s="1"/>
      <c r="E12960" s="1030" t="s">
        <v>12088</v>
      </c>
      <c r="F12960" s="3"/>
      <c r="O12960"/>
      <c r="P12960"/>
      <c r="Q12960"/>
      <c r="U12960" s="969"/>
      <c r="V12960" s="38"/>
      <c r="W12960" s="38"/>
    </row>
    <row r="12961" spans="1:23" x14ac:dyDescent="0.35">
      <c r="A12961" s="1623">
        <v>93930</v>
      </c>
      <c r="B12961" s="1624">
        <v>0.78</v>
      </c>
      <c r="C12961" s="1077" t="s">
        <v>12194</v>
      </c>
      <c r="D12961" s="1"/>
      <c r="E12961" s="1030" t="s">
        <v>12088</v>
      </c>
      <c r="F12961" s="3"/>
      <c r="O12961"/>
      <c r="P12961"/>
      <c r="Q12961"/>
      <c r="U12961" s="969"/>
      <c r="V12961" s="38"/>
      <c r="W12961" s="38"/>
    </row>
    <row r="12962" spans="1:23" x14ac:dyDescent="0.35">
      <c r="A12962" s="1623">
        <v>93931</v>
      </c>
      <c r="B12962" s="1624">
        <v>0.49</v>
      </c>
      <c r="C12962" s="1077" t="s">
        <v>12175</v>
      </c>
      <c r="D12962" s="1"/>
      <c r="E12962" s="1030" t="s">
        <v>12088</v>
      </c>
      <c r="F12962" s="3"/>
      <c r="O12962"/>
      <c r="P12962"/>
      <c r="Q12962"/>
      <c r="U12962" s="969"/>
      <c r="V12962" s="38"/>
      <c r="W12962" s="38"/>
    </row>
    <row r="12963" spans="1:23" x14ac:dyDescent="0.35">
      <c r="A12963" s="1623">
        <v>93931</v>
      </c>
      <c r="B12963" s="1624">
        <v>0.49</v>
      </c>
      <c r="C12963" s="1077" t="s">
        <v>12176</v>
      </c>
      <c r="D12963" s="1"/>
      <c r="E12963" s="1030" t="s">
        <v>12088</v>
      </c>
      <c r="F12963" s="3"/>
      <c r="O12963"/>
      <c r="P12963"/>
      <c r="Q12963"/>
      <c r="U12963" s="969"/>
      <c r="V12963" s="38"/>
      <c r="W12963" s="38"/>
    </row>
    <row r="12964" spans="1:23" x14ac:dyDescent="0.35">
      <c r="A12964" s="1623">
        <v>93970</v>
      </c>
      <c r="B12964" s="1624">
        <v>0.68</v>
      </c>
      <c r="C12964" s="1077" t="s">
        <v>12188</v>
      </c>
      <c r="D12964" s="1"/>
      <c r="E12964" s="1030" t="s">
        <v>12088</v>
      </c>
      <c r="F12964" s="3"/>
      <c r="O12964"/>
      <c r="P12964"/>
      <c r="Q12964"/>
      <c r="U12964" s="969"/>
      <c r="V12964" s="38"/>
      <c r="W12964" s="38"/>
    </row>
    <row r="12965" spans="1:23" x14ac:dyDescent="0.35">
      <c r="A12965" s="1623">
        <v>93970</v>
      </c>
      <c r="B12965" s="1624">
        <v>0.68</v>
      </c>
      <c r="C12965" s="1077" t="s">
        <v>12189</v>
      </c>
      <c r="D12965" s="1"/>
      <c r="E12965" s="1030" t="s">
        <v>12088</v>
      </c>
      <c r="F12965" s="3"/>
      <c r="O12965"/>
      <c r="P12965"/>
      <c r="Q12965"/>
      <c r="U12965" s="969"/>
      <c r="V12965" s="38"/>
      <c r="W12965" s="38"/>
    </row>
    <row r="12966" spans="1:23" x14ac:dyDescent="0.35">
      <c r="A12966" s="1623">
        <v>93971</v>
      </c>
      <c r="B12966" s="1624">
        <v>0.44</v>
      </c>
      <c r="C12966" s="1077" t="s">
        <v>12169</v>
      </c>
      <c r="D12966" s="1"/>
      <c r="E12966" s="1030" t="s">
        <v>12088</v>
      </c>
      <c r="F12966" s="3"/>
      <c r="O12966"/>
      <c r="P12966"/>
      <c r="Q12966"/>
      <c r="U12966" s="969"/>
      <c r="V12966" s="38"/>
      <c r="W12966" s="38"/>
    </row>
    <row r="12967" spans="1:23" x14ac:dyDescent="0.35">
      <c r="A12967" s="1623">
        <v>93971</v>
      </c>
      <c r="B12967" s="1624">
        <v>0.44</v>
      </c>
      <c r="C12967" s="1077" t="s">
        <v>12170</v>
      </c>
      <c r="D12967" s="1"/>
      <c r="E12967" s="1030" t="s">
        <v>12088</v>
      </c>
      <c r="F12967" s="3"/>
      <c r="O12967"/>
      <c r="P12967"/>
      <c r="Q12967"/>
      <c r="U12967" s="969"/>
      <c r="V12967" s="38"/>
      <c r="W12967" s="38"/>
    </row>
    <row r="12968" spans="1:23" x14ac:dyDescent="0.35">
      <c r="A12968" s="1623">
        <v>93971</v>
      </c>
      <c r="B12968" s="1624">
        <v>0.44</v>
      </c>
      <c r="C12968" s="1077" t="s">
        <v>12171</v>
      </c>
      <c r="D12968" s="1"/>
      <c r="E12968" s="1030" t="s">
        <v>12088</v>
      </c>
      <c r="F12968" s="3"/>
      <c r="O12968"/>
      <c r="P12968"/>
      <c r="Q12968"/>
      <c r="U12968" s="969"/>
      <c r="V12968" s="38"/>
      <c r="W12968" s="38"/>
    </row>
    <row r="12969" spans="1:23" x14ac:dyDescent="0.35">
      <c r="A12969" s="1623">
        <v>93971</v>
      </c>
      <c r="B12969" s="1624">
        <v>0.44</v>
      </c>
      <c r="C12969" s="1077" t="s">
        <v>12172</v>
      </c>
      <c r="D12969" s="1"/>
      <c r="E12969" s="1030" t="s">
        <v>12088</v>
      </c>
      <c r="F12969" s="3"/>
      <c r="O12969"/>
      <c r="P12969"/>
      <c r="Q12969"/>
      <c r="U12969" s="969"/>
      <c r="V12969" s="38"/>
      <c r="W12969" s="38"/>
    </row>
    <row r="12970" spans="1:23" x14ac:dyDescent="0.35">
      <c r="A12970" s="1623">
        <v>93978</v>
      </c>
      <c r="B12970" s="1624">
        <v>0.78</v>
      </c>
      <c r="C12970" s="1077" t="s">
        <v>12195</v>
      </c>
      <c r="D12970" s="1"/>
      <c r="E12970" s="1030" t="s">
        <v>12088</v>
      </c>
      <c r="F12970" s="3"/>
      <c r="O12970"/>
      <c r="P12970"/>
      <c r="Q12970"/>
      <c r="U12970" s="969"/>
      <c r="V12970" s="38"/>
      <c r="W12970" s="38"/>
    </row>
    <row r="12971" spans="1:23" x14ac:dyDescent="0.35">
      <c r="A12971" s="1623">
        <v>93990</v>
      </c>
      <c r="B12971" s="1624">
        <v>0.49</v>
      </c>
      <c r="C12971" s="1077" t="s">
        <v>12177</v>
      </c>
      <c r="E12971" s="1030" t="s">
        <v>12088</v>
      </c>
      <c r="F12971" s="3"/>
      <c r="O12971"/>
      <c r="P12971"/>
      <c r="Q12971"/>
      <c r="U12971" s="969"/>
      <c r="V12971" s="38"/>
      <c r="W12971" s="38"/>
    </row>
    <row r="12972" spans="1:23" x14ac:dyDescent="0.35">
      <c r="A12972" s="1626" t="s">
        <v>12498</v>
      </c>
      <c r="B12972" s="1628">
        <v>2.48</v>
      </c>
      <c r="C12972" s="1625" t="s">
        <v>12499</v>
      </c>
      <c r="D12972" s="1"/>
      <c r="E12972" s="1030" t="s">
        <v>12088</v>
      </c>
      <c r="F12972" s="3"/>
      <c r="O12972"/>
      <c r="P12972"/>
      <c r="Q12972"/>
      <c r="U12972" s="969"/>
      <c r="V12972" s="38"/>
      <c r="W12972" s="38"/>
    </row>
    <row r="12973" spans="1:23" x14ac:dyDescent="0.35">
      <c r="A12973" s="1626" t="s">
        <v>12496</v>
      </c>
      <c r="B12973" s="1627">
        <v>2.46</v>
      </c>
      <c r="C12973" s="1625" t="s">
        <v>12497</v>
      </c>
      <c r="D12973" s="1"/>
      <c r="E12973" s="1030" t="s">
        <v>12088</v>
      </c>
      <c r="F12973" s="3"/>
      <c r="O12973"/>
      <c r="P12973"/>
      <c r="Q12973"/>
      <c r="U12973" s="969"/>
      <c r="V12973" s="38"/>
      <c r="W12973" s="38"/>
    </row>
    <row r="12974" spans="1:23" x14ac:dyDescent="0.35">
      <c r="A12974" s="1626" t="s">
        <v>12515</v>
      </c>
      <c r="B12974" s="1627">
        <v>2.8200000000000003</v>
      </c>
      <c r="C12974" s="1625" t="s">
        <v>12516</v>
      </c>
      <c r="D12974" s="1"/>
      <c r="E12974" s="1030" t="s">
        <v>12088</v>
      </c>
      <c r="F12974" s="3"/>
      <c r="O12974"/>
      <c r="P12974"/>
      <c r="Q12974"/>
      <c r="U12974" s="969"/>
      <c r="V12974" s="38"/>
      <c r="W12974" s="38"/>
    </row>
    <row r="12975" spans="1:23" x14ac:dyDescent="0.35">
      <c r="A12975" s="1626" t="s">
        <v>12494</v>
      </c>
      <c r="B12975" s="1627">
        <v>2.4500000000000002</v>
      </c>
      <c r="C12975" s="1625" t="s">
        <v>12495</v>
      </c>
      <c r="D12975" s="1"/>
      <c r="E12975" s="1030" t="s">
        <v>12088</v>
      </c>
      <c r="F12975" s="3"/>
      <c r="O12975"/>
      <c r="P12975"/>
      <c r="Q12975"/>
      <c r="U12975" s="969"/>
      <c r="V12975" s="38"/>
      <c r="W12975" s="38"/>
    </row>
    <row r="12976" spans="1:23" x14ac:dyDescent="0.35">
      <c r="A12976" s="1626" t="s">
        <v>12505</v>
      </c>
      <c r="B12976" s="1627">
        <v>2.59</v>
      </c>
      <c r="C12976" s="1625" t="s">
        <v>12506</v>
      </c>
      <c r="D12976" s="1"/>
      <c r="E12976" s="1030" t="s">
        <v>12088</v>
      </c>
      <c r="F12976" s="3"/>
      <c r="O12976"/>
      <c r="P12976"/>
      <c r="Q12976"/>
      <c r="U12976" s="969"/>
      <c r="V12976" s="38"/>
      <c r="W12976" s="38"/>
    </row>
    <row r="12977" spans="1:23" x14ac:dyDescent="0.35">
      <c r="A12977" s="1626" t="s">
        <v>4939</v>
      </c>
      <c r="B12977" s="1628">
        <v>2.8200000000000003</v>
      </c>
      <c r="C12977" s="1625" t="s">
        <v>12517</v>
      </c>
      <c r="D12977" s="1"/>
      <c r="E12977" s="1030" t="s">
        <v>12088</v>
      </c>
      <c r="F12977" s="3"/>
      <c r="O12977"/>
      <c r="P12977"/>
      <c r="Q12977"/>
      <c r="U12977" s="969"/>
      <c r="V12977" s="38"/>
      <c r="W12977" s="38"/>
    </row>
    <row r="12978" spans="1:23" x14ac:dyDescent="0.35">
      <c r="A12978" s="1626" t="s">
        <v>2215</v>
      </c>
      <c r="B12978" s="1628">
        <v>2.48</v>
      </c>
      <c r="C12978" s="1625" t="s">
        <v>12500</v>
      </c>
      <c r="D12978" s="1"/>
      <c r="E12978" s="1030" t="s">
        <v>12088</v>
      </c>
      <c r="F12978" s="3"/>
      <c r="O12978"/>
      <c r="P12978"/>
      <c r="Q12978"/>
      <c r="U12978" s="969"/>
      <c r="V12978" s="38"/>
      <c r="W12978" s="38"/>
    </row>
    <row r="12979" spans="1:23" x14ac:dyDescent="0.35">
      <c r="A12979" s="1626" t="s">
        <v>12526</v>
      </c>
      <c r="B12979" s="1628">
        <v>3.85</v>
      </c>
      <c r="C12979" s="1625" t="s">
        <v>12527</v>
      </c>
      <c r="D12979" s="1"/>
      <c r="E12979" s="1030" t="s">
        <v>12088</v>
      </c>
      <c r="F12979" s="3"/>
      <c r="O12979"/>
      <c r="P12979"/>
      <c r="Q12979"/>
      <c r="U12979" s="969"/>
      <c r="V12979" s="38"/>
      <c r="W12979" s="38"/>
    </row>
    <row r="12980" spans="1:23" x14ac:dyDescent="0.35">
      <c r="A12980" s="1626" t="s">
        <v>12534</v>
      </c>
      <c r="B12980" s="1628">
        <v>4.25</v>
      </c>
      <c r="C12980" s="1625" t="s">
        <v>12535</v>
      </c>
      <c r="D12980" s="1"/>
      <c r="E12980" s="1030" t="s">
        <v>12088</v>
      </c>
      <c r="F12980" s="1115"/>
      <c r="O12980"/>
      <c r="P12980"/>
      <c r="Q12980"/>
      <c r="U12980" s="969"/>
      <c r="V12980" s="38"/>
      <c r="W12980" s="38"/>
    </row>
    <row r="12981" spans="1:23" x14ac:dyDescent="0.35">
      <c r="A12981" s="1626" t="s">
        <v>12537</v>
      </c>
      <c r="B12981" s="1628">
        <v>4.4399999999999995</v>
      </c>
      <c r="C12981" s="1625" t="s">
        <v>12538</v>
      </c>
      <c r="D12981" s="1"/>
      <c r="E12981" s="1030" t="s">
        <v>12088</v>
      </c>
      <c r="F12981" s="3"/>
      <c r="O12981"/>
      <c r="P12981"/>
      <c r="Q12981"/>
      <c r="U12981" s="969"/>
      <c r="V12981" s="38"/>
      <c r="W12981" s="38"/>
    </row>
    <row r="12982" spans="1:23" x14ac:dyDescent="0.35">
      <c r="A12982" s="1626" t="s">
        <v>12529</v>
      </c>
      <c r="B12982" s="1628">
        <v>3.9400000000000004</v>
      </c>
      <c r="C12982" s="1625" t="s">
        <v>12530</v>
      </c>
      <c r="D12982" s="1"/>
      <c r="E12982" s="1030" t="s">
        <v>12088</v>
      </c>
      <c r="F12982" s="3"/>
      <c r="O12982"/>
      <c r="P12982"/>
      <c r="Q12982"/>
      <c r="U12982" s="969"/>
      <c r="V12982" s="38"/>
      <c r="W12982" s="38"/>
    </row>
    <row r="12983" spans="1:23" x14ac:dyDescent="0.35">
      <c r="A12983" s="1626" t="s">
        <v>12512</v>
      </c>
      <c r="B12983" s="1628">
        <v>2.72</v>
      </c>
      <c r="C12983" s="1625" t="s">
        <v>12513</v>
      </c>
      <c r="D12983" s="1"/>
      <c r="E12983" s="1030" t="s">
        <v>12088</v>
      </c>
      <c r="F12983" s="3"/>
      <c r="O12983"/>
      <c r="P12983"/>
      <c r="Q12983"/>
      <c r="U12983" s="969"/>
      <c r="V12983" s="38"/>
      <c r="W12983" s="38"/>
    </row>
    <row r="12984" spans="1:23" x14ac:dyDescent="0.35">
      <c r="A12984" s="1626" t="s">
        <v>12518</v>
      </c>
      <c r="B12984" s="1628">
        <v>3.31</v>
      </c>
      <c r="C12984" s="1625" t="s">
        <v>12519</v>
      </c>
      <c r="D12984" s="1"/>
      <c r="E12984" s="1030" t="s">
        <v>12088</v>
      </c>
      <c r="F12984" s="3"/>
      <c r="O12984"/>
      <c r="P12984"/>
      <c r="Q12984"/>
      <c r="U12984" s="969"/>
      <c r="V12984" s="38"/>
      <c r="W12984" s="38"/>
    </row>
    <row r="12985" spans="1:23" x14ac:dyDescent="0.35">
      <c r="A12985" s="1626" t="s">
        <v>12518</v>
      </c>
      <c r="B12985" s="1628">
        <v>3.31</v>
      </c>
      <c r="C12985" s="1625" t="s">
        <v>12520</v>
      </c>
      <c r="D12985" s="1"/>
      <c r="E12985" s="1030" t="s">
        <v>12088</v>
      </c>
      <c r="F12985" s="3"/>
      <c r="O12985"/>
      <c r="P12985"/>
      <c r="Q12985"/>
      <c r="U12985" s="969"/>
      <c r="V12985" s="38"/>
      <c r="W12985" s="38"/>
    </row>
    <row r="12986" spans="1:23" x14ac:dyDescent="0.35">
      <c r="A12986" s="1626" t="s">
        <v>12510</v>
      </c>
      <c r="B12986" s="1627">
        <v>2.71</v>
      </c>
      <c r="C12986" s="1625" t="s">
        <v>12511</v>
      </c>
      <c r="D12986" s="1"/>
      <c r="E12986" s="1030" t="s">
        <v>12088</v>
      </c>
      <c r="F12986" s="3"/>
      <c r="O12986"/>
      <c r="P12986"/>
      <c r="Q12986"/>
      <c r="U12986" s="969"/>
      <c r="V12986" s="38"/>
      <c r="W12986" s="38"/>
    </row>
    <row r="12987" spans="1:23" x14ac:dyDescent="0.35">
      <c r="A12987" s="1626" t="s">
        <v>2224</v>
      </c>
      <c r="B12987" s="1628">
        <v>2.8</v>
      </c>
      <c r="C12987" s="1625" t="s">
        <v>12514</v>
      </c>
      <c r="D12987" s="1"/>
      <c r="E12987" s="1030" t="s">
        <v>12088</v>
      </c>
      <c r="F12987" s="3"/>
      <c r="O12987"/>
      <c r="P12987"/>
      <c r="Q12987"/>
      <c r="U12987" s="969"/>
      <c r="V12987" s="38"/>
      <c r="W12987" s="38"/>
    </row>
    <row r="12988" spans="1:23" x14ac:dyDescent="0.35">
      <c r="A12988" s="1626" t="s">
        <v>12539</v>
      </c>
      <c r="B12988" s="1627">
        <v>4.76</v>
      </c>
      <c r="C12988" s="1625" t="s">
        <v>12540</v>
      </c>
      <c r="D12988" s="1"/>
      <c r="E12988" s="1030" t="s">
        <v>12088</v>
      </c>
      <c r="F12988" s="3"/>
      <c r="O12988"/>
      <c r="P12988"/>
      <c r="Q12988"/>
      <c r="U12988" s="969"/>
      <c r="V12988" s="38"/>
      <c r="W12988" s="38"/>
    </row>
    <row r="12989" spans="1:23" x14ac:dyDescent="0.35">
      <c r="A12989" s="1623" t="s">
        <v>6552</v>
      </c>
      <c r="B12989" s="1624">
        <v>4.33</v>
      </c>
      <c r="C12989" s="1077" t="s">
        <v>12536</v>
      </c>
      <c r="D12989" s="1"/>
      <c r="E12989" s="1030" t="s">
        <v>12088</v>
      </c>
      <c r="F12989" s="3"/>
      <c r="O12989"/>
      <c r="P12989"/>
      <c r="Q12989"/>
      <c r="U12989" s="969"/>
      <c r="V12989" s="38"/>
      <c r="W12989" s="38"/>
    </row>
    <row r="12990" spans="1:23" x14ac:dyDescent="0.35">
      <c r="A12990" s="1623" t="s">
        <v>2232</v>
      </c>
      <c r="B12990" s="1624">
        <v>3.92</v>
      </c>
      <c r="C12990" s="1077" t="s">
        <v>12528</v>
      </c>
      <c r="D12990" s="1"/>
      <c r="E12990" s="1030" t="s">
        <v>12088</v>
      </c>
      <c r="F12990" s="3"/>
      <c r="O12990"/>
      <c r="P12990"/>
      <c r="Q12990"/>
      <c r="U12990" s="969"/>
      <c r="V12990" s="38"/>
      <c r="W12990" s="38"/>
    </row>
    <row r="12991" spans="1:23" x14ac:dyDescent="0.35">
      <c r="A12991" s="1623" t="s">
        <v>8359</v>
      </c>
      <c r="B12991" s="1624">
        <v>3.54</v>
      </c>
      <c r="C12991" s="1077" t="s">
        <v>12521</v>
      </c>
      <c r="D12991" s="1"/>
      <c r="E12991" s="1030" t="s">
        <v>12088</v>
      </c>
      <c r="F12991" s="3"/>
      <c r="O12991"/>
      <c r="P12991"/>
      <c r="Q12991"/>
      <c r="U12991" s="969"/>
      <c r="V12991" s="38"/>
      <c r="W12991" s="38"/>
    </row>
    <row r="12992" spans="1:23" x14ac:dyDescent="0.35">
      <c r="A12992" s="1626" t="s">
        <v>12449</v>
      </c>
      <c r="B12992" s="1628">
        <v>1.96</v>
      </c>
      <c r="C12992" s="1625" t="s">
        <v>12450</v>
      </c>
      <c r="D12992" s="1"/>
      <c r="E12992" s="1030" t="s">
        <v>12088</v>
      </c>
      <c r="F12992" s="3"/>
      <c r="O12992"/>
      <c r="P12992"/>
      <c r="Q12992"/>
      <c r="U12992" s="969"/>
      <c r="V12992" s="38"/>
      <c r="W12992" s="38"/>
    </row>
    <row r="12993" spans="1:23" x14ac:dyDescent="0.35">
      <c r="A12993" s="1626" t="s">
        <v>12501</v>
      </c>
      <c r="B12993" s="1628">
        <v>2.48</v>
      </c>
      <c r="C12993" s="1625" t="s">
        <v>12502</v>
      </c>
      <c r="D12993" s="1"/>
      <c r="E12993" s="1030" t="s">
        <v>12088</v>
      </c>
      <c r="F12993" s="3"/>
      <c r="O12993"/>
      <c r="P12993"/>
      <c r="Q12993"/>
      <c r="U12993" s="969"/>
      <c r="V12993" s="38"/>
      <c r="W12993" s="38"/>
    </row>
    <row r="12994" spans="1:23" x14ac:dyDescent="0.35">
      <c r="A12994" s="1623" t="s">
        <v>26</v>
      </c>
      <c r="B12994" s="1624">
        <v>0.36</v>
      </c>
      <c r="C12994" s="1077" t="s">
        <v>12165</v>
      </c>
      <c r="D12994" s="1"/>
      <c r="E12994" s="1030" t="s">
        <v>12088</v>
      </c>
      <c r="F12994" s="3"/>
      <c r="O12994"/>
      <c r="P12994"/>
      <c r="Q12994"/>
      <c r="U12994" s="969"/>
      <c r="V12994" s="38"/>
      <c r="W12994" s="38"/>
    </row>
    <row r="12995" spans="1:23" x14ac:dyDescent="0.35">
      <c r="A12995" s="1623" t="s">
        <v>323</v>
      </c>
      <c r="B12995" s="1624">
        <v>0.32</v>
      </c>
      <c r="C12995" s="1077" t="s">
        <v>12157</v>
      </c>
      <c r="D12995" s="1"/>
      <c r="E12995" s="1030" t="s">
        <v>12088</v>
      </c>
      <c r="F12995" s="3"/>
      <c r="O12995"/>
      <c r="P12995"/>
      <c r="Q12995"/>
      <c r="U12995" s="969"/>
      <c r="V12995" s="38"/>
      <c r="W12995" s="38"/>
    </row>
    <row r="12996" spans="1:23" x14ac:dyDescent="0.35">
      <c r="A12996" s="1623" t="s">
        <v>331</v>
      </c>
      <c r="B12996" s="1624">
        <v>0.34</v>
      </c>
      <c r="C12996" s="1077" t="s">
        <v>12161</v>
      </c>
      <c r="D12996" s="1"/>
      <c r="E12996" s="1030" t="s">
        <v>12088</v>
      </c>
      <c r="F12996" s="3"/>
      <c r="O12996"/>
      <c r="P12996"/>
      <c r="Q12996"/>
      <c r="U12996" s="969"/>
      <c r="V12996" s="38"/>
      <c r="W12996" s="38"/>
    </row>
    <row r="12997" spans="1:23" x14ac:dyDescent="0.35">
      <c r="A12997" s="1623" t="s">
        <v>325</v>
      </c>
      <c r="B12997" s="1624">
        <v>0.32</v>
      </c>
      <c r="C12997" s="1077" t="s">
        <v>12158</v>
      </c>
      <c r="D12997" s="1"/>
      <c r="E12997" s="1030" t="s">
        <v>12088</v>
      </c>
      <c r="F12997" s="3"/>
      <c r="O12997"/>
      <c r="P12997"/>
      <c r="Q12997"/>
      <c r="U12997" s="969"/>
      <c r="V12997" s="38"/>
      <c r="W12997" s="38"/>
    </row>
    <row r="12998" spans="1:23" x14ac:dyDescent="0.35">
      <c r="A12998" s="1623" t="s">
        <v>333</v>
      </c>
      <c r="B12998" s="1624">
        <v>0.34</v>
      </c>
      <c r="C12998" s="1077" t="s">
        <v>12162</v>
      </c>
      <c r="D12998" s="1"/>
      <c r="E12998" s="1030" t="s">
        <v>12088</v>
      </c>
      <c r="F12998" s="3"/>
      <c r="O12998"/>
      <c r="P12998"/>
      <c r="Q12998"/>
      <c r="U12998" s="969"/>
      <c r="V12998" s="38"/>
      <c r="W12998" s="38"/>
    </row>
    <row r="12999" spans="1:23" x14ac:dyDescent="0.35">
      <c r="A12999" s="1626" t="s">
        <v>9550</v>
      </c>
      <c r="B12999" s="1628">
        <v>2.64</v>
      </c>
      <c r="C12999" s="1625" t="s">
        <v>12507</v>
      </c>
      <c r="D12999" s="1"/>
      <c r="E12999" s="1030" t="s">
        <v>12088</v>
      </c>
      <c r="F12999" s="3"/>
      <c r="O12999"/>
      <c r="P12999"/>
      <c r="Q12999"/>
      <c r="U12999" s="969"/>
      <c r="V12999" s="38"/>
      <c r="W12999" s="38"/>
    </row>
    <row r="13000" spans="1:23" x14ac:dyDescent="0.35">
      <c r="A13000" s="1626" t="s">
        <v>7964</v>
      </c>
      <c r="B13000" s="1628">
        <v>4.2</v>
      </c>
      <c r="C13000" s="1625" t="s">
        <v>12531</v>
      </c>
      <c r="D13000" s="1"/>
      <c r="E13000" s="1030" t="s">
        <v>12088</v>
      </c>
      <c r="F13000" s="3"/>
      <c r="O13000"/>
      <c r="P13000"/>
      <c r="Q13000"/>
      <c r="U13000" s="969"/>
      <c r="V13000" s="38"/>
      <c r="W13000" s="38"/>
    </row>
    <row r="13001" spans="1:23" x14ac:dyDescent="0.35">
      <c r="A13001" s="1623" t="s">
        <v>20</v>
      </c>
      <c r="B13001" s="1624">
        <v>0.32</v>
      </c>
      <c r="C13001" s="1077" t="s">
        <v>12159</v>
      </c>
      <c r="D13001" s="1"/>
      <c r="E13001" s="1030" t="s">
        <v>12088</v>
      </c>
      <c r="F13001" s="3"/>
      <c r="O13001"/>
      <c r="P13001"/>
      <c r="Q13001"/>
      <c r="U13001" s="969"/>
      <c r="V13001" s="38"/>
      <c r="W13001" s="38"/>
    </row>
    <row r="13002" spans="1:23" x14ac:dyDescent="0.35">
      <c r="A13002" s="1623" t="s">
        <v>845</v>
      </c>
      <c r="B13002" s="1624">
        <v>0.36</v>
      </c>
      <c r="C13002" s="1077" t="s">
        <v>12166</v>
      </c>
      <c r="D13002" s="1"/>
      <c r="E13002" s="1030" t="s">
        <v>12088</v>
      </c>
      <c r="F13002" s="3"/>
      <c r="O13002"/>
      <c r="P13002"/>
      <c r="Q13002"/>
      <c r="U13002" s="969"/>
      <c r="V13002" s="38"/>
      <c r="W13002" s="38"/>
    </row>
    <row r="13003" spans="1:23" x14ac:dyDescent="0.35">
      <c r="A13003" s="1623" t="s">
        <v>527</v>
      </c>
      <c r="B13003" s="1624">
        <v>0.42</v>
      </c>
      <c r="C13003" s="1077" t="s">
        <v>12167</v>
      </c>
      <c r="D13003" s="1"/>
      <c r="E13003" s="1030" t="s">
        <v>12088</v>
      </c>
      <c r="F13003" s="3"/>
      <c r="O13003"/>
      <c r="P13003"/>
      <c r="Q13003"/>
      <c r="U13003" s="969"/>
      <c r="V13003" s="38"/>
      <c r="W13003" s="38"/>
    </row>
    <row r="13004" spans="1:23" x14ac:dyDescent="0.35">
      <c r="A13004" s="1623" t="s">
        <v>12</v>
      </c>
      <c r="B13004" s="1624">
        <v>0.32</v>
      </c>
      <c r="C13004" s="1077" t="s">
        <v>12160</v>
      </c>
      <c r="D13004" s="1"/>
      <c r="E13004" s="1030" t="s">
        <v>12088</v>
      </c>
      <c r="F13004" s="3"/>
      <c r="O13004"/>
      <c r="P13004"/>
      <c r="Q13004"/>
      <c r="U13004" s="969"/>
      <c r="V13004" s="38"/>
      <c r="W13004" s="38"/>
    </row>
    <row r="13005" spans="1:23" x14ac:dyDescent="0.35">
      <c r="A13005" s="1623" t="s">
        <v>16</v>
      </c>
      <c r="B13005" s="1624">
        <v>0.34</v>
      </c>
      <c r="C13005" s="1077" t="s">
        <v>12163</v>
      </c>
      <c r="D13005" s="1"/>
      <c r="E13005" s="1030" t="s">
        <v>12088</v>
      </c>
      <c r="F13005" s="3"/>
      <c r="O13005"/>
      <c r="P13005"/>
      <c r="Q13005"/>
      <c r="U13005" s="969"/>
      <c r="V13005" s="38"/>
      <c r="W13005" s="38"/>
    </row>
    <row r="13006" spans="1:23" x14ac:dyDescent="0.35">
      <c r="A13006" s="1623" t="s">
        <v>24</v>
      </c>
      <c r="B13006" s="1624">
        <v>0.34</v>
      </c>
      <c r="C13006" s="1077" t="s">
        <v>12164</v>
      </c>
      <c r="D13006" s="1"/>
      <c r="E13006" s="1030" t="s">
        <v>12088</v>
      </c>
      <c r="F13006" s="3"/>
      <c r="O13006"/>
      <c r="P13006"/>
      <c r="Q13006"/>
      <c r="U13006" s="969"/>
      <c r="V13006" s="38"/>
      <c r="W13006" s="38"/>
    </row>
    <row r="13007" spans="1:23" x14ac:dyDescent="0.35">
      <c r="A13007" s="1623" t="s">
        <v>34</v>
      </c>
      <c r="B13007" s="1624">
        <v>3.7</v>
      </c>
      <c r="C13007" s="1077" t="s">
        <v>12525</v>
      </c>
      <c r="D13007" s="1"/>
      <c r="E13007" s="1030" t="s">
        <v>12088</v>
      </c>
      <c r="F13007" s="3"/>
      <c r="O13007"/>
      <c r="P13007"/>
      <c r="Q13007"/>
      <c r="U13007" s="969"/>
      <c r="V13007" s="38"/>
      <c r="W13007" s="38"/>
    </row>
    <row r="13008" spans="1:23" x14ac:dyDescent="0.35">
      <c r="A13008" s="1626" t="s">
        <v>12508</v>
      </c>
      <c r="B13008" s="1628">
        <v>2.64</v>
      </c>
      <c r="C13008" s="1625" t="s">
        <v>12509</v>
      </c>
      <c r="E13008" s="1030" t="s">
        <v>12088</v>
      </c>
      <c r="F13008" s="1126"/>
      <c r="O13008"/>
      <c r="P13008"/>
      <c r="Q13008"/>
      <c r="U13008" s="969"/>
      <c r="V13008" s="38"/>
      <c r="W13008" s="38"/>
    </row>
    <row r="13009" spans="1:23" x14ac:dyDescent="0.35">
      <c r="A13009" s="1626" t="s">
        <v>12532</v>
      </c>
      <c r="B13009" s="1628">
        <v>4.2</v>
      </c>
      <c r="C13009" s="1625" t="s">
        <v>12533</v>
      </c>
      <c r="D13009" s="1"/>
      <c r="E13009" s="1030" t="s">
        <v>12088</v>
      </c>
      <c r="F13009" s="3"/>
      <c r="O13009"/>
      <c r="P13009"/>
      <c r="Q13009"/>
      <c r="U13009" s="969"/>
      <c r="V13009" s="38"/>
      <c r="W13009" s="38"/>
    </row>
    <row r="13010" spans="1:23" x14ac:dyDescent="0.35">
      <c r="A13010" s="1626" t="s">
        <v>12522</v>
      </c>
      <c r="B13010" s="1628">
        <v>3.54</v>
      </c>
      <c r="C13010" s="1625" t="s">
        <v>12523</v>
      </c>
      <c r="D13010" s="1"/>
      <c r="E13010" s="1030" t="s">
        <v>12088</v>
      </c>
      <c r="O13010"/>
      <c r="P13010"/>
      <c r="Q13010"/>
      <c r="U13010" s="969"/>
      <c r="V13010" s="38"/>
      <c r="W13010" s="38"/>
    </row>
    <row r="13011" spans="1:23" x14ac:dyDescent="0.35">
      <c r="A13011" s="1626" t="s">
        <v>12522</v>
      </c>
      <c r="B13011" s="1628">
        <v>3.54</v>
      </c>
      <c r="C13011" s="1625" t="s">
        <v>12524</v>
      </c>
      <c r="D13011" s="1"/>
      <c r="E13011" s="1030" t="s">
        <v>12088</v>
      </c>
      <c r="F13011" s="3"/>
      <c r="O13011"/>
      <c r="P13011"/>
      <c r="Q13011"/>
      <c r="U13011" s="969"/>
      <c r="V13011" s="38"/>
      <c r="W13011" s="38"/>
    </row>
    <row r="13012" spans="1:23" x14ac:dyDescent="0.35">
      <c r="A13012" s="1623" t="s">
        <v>458</v>
      </c>
      <c r="B13012" s="1624">
        <v>1.22</v>
      </c>
      <c r="C13012" s="1625" t="s">
        <v>12315</v>
      </c>
      <c r="D13012" s="1"/>
      <c r="E13012" s="1030" t="s">
        <v>12088</v>
      </c>
      <c r="F13012" s="3"/>
      <c r="O13012"/>
      <c r="P13012"/>
      <c r="Q13012"/>
      <c r="U13012" s="969"/>
      <c r="V13012" s="38"/>
      <c r="W13012" s="38"/>
    </row>
    <row r="13013" spans="1:23" x14ac:dyDescent="0.35">
      <c r="A13013" s="1623" t="s">
        <v>5652</v>
      </c>
      <c r="B13013" s="1624">
        <v>1.22</v>
      </c>
      <c r="C13013" s="1625" t="s">
        <v>12316</v>
      </c>
      <c r="D13013" s="1"/>
      <c r="E13013" s="1030" t="s">
        <v>12088</v>
      </c>
      <c r="F13013" s="3"/>
      <c r="O13013"/>
      <c r="P13013"/>
      <c r="Q13013"/>
      <c r="U13013" s="969"/>
      <c r="V13013" s="38"/>
      <c r="W13013" s="38"/>
    </row>
    <row r="13014" spans="1:23" x14ac:dyDescent="0.35">
      <c r="A13014" s="1038">
        <v>70030</v>
      </c>
      <c r="B13014" s="1055">
        <v>0.18</v>
      </c>
      <c r="C13014" s="24" t="s">
        <v>12687</v>
      </c>
      <c r="D13014" s="1"/>
      <c r="E13014" s="990" t="s">
        <v>12542</v>
      </c>
      <c r="F13014" s="3"/>
      <c r="O13014"/>
      <c r="P13014"/>
      <c r="Q13014"/>
      <c r="U13014" s="969"/>
      <c r="V13014" s="38"/>
      <c r="W13014" s="38"/>
    </row>
    <row r="13015" spans="1:23" x14ac:dyDescent="0.35">
      <c r="A13015" s="1039">
        <v>70100</v>
      </c>
      <c r="B13015" s="1054">
        <v>0.18</v>
      </c>
      <c r="C13015" s="305" t="s">
        <v>12688</v>
      </c>
      <c r="D13015" s="1"/>
      <c r="E13015" s="990" t="s">
        <v>12542</v>
      </c>
      <c r="F13015" s="1115"/>
      <c r="O13015"/>
      <c r="P13015"/>
      <c r="Q13015"/>
      <c r="U13015" s="969"/>
      <c r="V13015" s="38"/>
      <c r="W13015" s="38"/>
    </row>
    <row r="13016" spans="1:23" x14ac:dyDescent="0.35">
      <c r="A13016" s="1038">
        <v>70110</v>
      </c>
      <c r="B13016" s="1055">
        <v>0.24</v>
      </c>
      <c r="C13016" s="24" t="s">
        <v>12774</v>
      </c>
      <c r="D13016" s="1"/>
      <c r="E13016" s="990" t="s">
        <v>12542</v>
      </c>
      <c r="F13016" s="3"/>
      <c r="O13016"/>
      <c r="P13016"/>
      <c r="Q13016"/>
      <c r="U13016" s="969"/>
      <c r="V13016" s="38"/>
      <c r="W13016" s="38"/>
    </row>
    <row r="13017" spans="1:23" x14ac:dyDescent="0.35">
      <c r="A13017" s="1039">
        <v>70110</v>
      </c>
      <c r="B13017" s="1054">
        <v>0.24</v>
      </c>
      <c r="C13017" s="305" t="s">
        <v>12775</v>
      </c>
      <c r="D13017" s="1"/>
      <c r="E13017" s="990" t="s">
        <v>12542</v>
      </c>
      <c r="F13017" s="3"/>
      <c r="O13017"/>
      <c r="P13017"/>
      <c r="Q13017"/>
      <c r="U13017" s="969"/>
      <c r="V13017" s="38"/>
      <c r="W13017" s="38"/>
    </row>
    <row r="13018" spans="1:23" x14ac:dyDescent="0.35">
      <c r="A13018" s="1633">
        <v>70130</v>
      </c>
      <c r="B13018" s="1634">
        <v>0.33</v>
      </c>
      <c r="C13018" s="300" t="s">
        <v>12821</v>
      </c>
      <c r="D13018" s="1"/>
      <c r="E13018" s="990" t="s">
        <v>12542</v>
      </c>
      <c r="F13018" s="3"/>
      <c r="O13018"/>
      <c r="P13018"/>
      <c r="Q13018"/>
      <c r="U13018" s="969"/>
      <c r="V13018" s="38"/>
      <c r="W13018" s="38"/>
    </row>
    <row r="13019" spans="1:23" x14ac:dyDescent="0.35">
      <c r="A13019" s="1636">
        <v>70140</v>
      </c>
      <c r="B13019" s="1637">
        <v>0.19</v>
      </c>
      <c r="C13019" s="1037" t="s">
        <v>12717</v>
      </c>
      <c r="D13019" s="1"/>
      <c r="E13019" s="990" t="s">
        <v>12542</v>
      </c>
      <c r="F13019" s="3"/>
      <c r="O13019"/>
      <c r="P13019"/>
      <c r="Q13019"/>
      <c r="U13019" s="969"/>
      <c r="V13019" s="38"/>
      <c r="W13019" s="38"/>
    </row>
    <row r="13020" spans="1:23" x14ac:dyDescent="0.35">
      <c r="A13020" s="1038">
        <v>70150</v>
      </c>
      <c r="B13020" s="1055">
        <v>0.25</v>
      </c>
      <c r="C13020" s="24" t="s">
        <v>12778</v>
      </c>
      <c r="D13020" s="1"/>
      <c r="E13020" s="990" t="s">
        <v>12542</v>
      </c>
      <c r="F13020" s="3"/>
      <c r="O13020"/>
      <c r="P13020"/>
      <c r="Q13020"/>
      <c r="U13020" s="969"/>
      <c r="V13020" s="38"/>
      <c r="W13020" s="38"/>
    </row>
    <row r="13021" spans="1:23" x14ac:dyDescent="0.35">
      <c r="A13021" s="1039">
        <v>70150</v>
      </c>
      <c r="B13021" s="1054">
        <v>0.25</v>
      </c>
      <c r="C13021" s="40" t="s">
        <v>12779</v>
      </c>
      <c r="D13021" s="1"/>
      <c r="E13021" s="990" t="s">
        <v>12542</v>
      </c>
      <c r="F13021" s="3"/>
      <c r="O13021"/>
      <c r="P13021"/>
      <c r="Q13021"/>
      <c r="U13021" s="969"/>
      <c r="V13021" s="38"/>
      <c r="W13021" s="38"/>
    </row>
    <row r="13022" spans="1:23" x14ac:dyDescent="0.35">
      <c r="A13022" s="1038">
        <v>70150</v>
      </c>
      <c r="B13022" s="1055">
        <v>0.25</v>
      </c>
      <c r="C13022" s="24" t="s">
        <v>12780</v>
      </c>
      <c r="D13022" s="1"/>
      <c r="E13022" s="990" t="s">
        <v>12542</v>
      </c>
      <c r="F13022" s="3"/>
      <c r="O13022"/>
      <c r="P13022"/>
      <c r="Q13022"/>
      <c r="U13022" s="969"/>
      <c r="V13022" s="38"/>
      <c r="W13022" s="38"/>
    </row>
    <row r="13023" spans="1:23" x14ac:dyDescent="0.35">
      <c r="A13023" s="1038">
        <v>70160</v>
      </c>
      <c r="B13023" s="1055">
        <v>0.17</v>
      </c>
      <c r="C13023" s="24" t="s">
        <v>12632</v>
      </c>
      <c r="D13023" s="1"/>
      <c r="E13023" s="990" t="s">
        <v>12542</v>
      </c>
      <c r="F13023" s="3"/>
      <c r="O13023"/>
      <c r="P13023"/>
      <c r="Q13023"/>
      <c r="U13023" s="969"/>
      <c r="V13023" s="38"/>
      <c r="W13023" s="38"/>
    </row>
    <row r="13024" spans="1:23" x14ac:dyDescent="0.35">
      <c r="A13024" s="1039">
        <v>70160</v>
      </c>
      <c r="B13024" s="1054">
        <v>0.17</v>
      </c>
      <c r="C13024" s="725" t="s">
        <v>12633</v>
      </c>
      <c r="D13024" s="1"/>
      <c r="E13024" s="990" t="s">
        <v>12542</v>
      </c>
      <c r="F13024" s="3"/>
      <c r="O13024"/>
      <c r="P13024"/>
      <c r="Q13024"/>
      <c r="U13024" s="969"/>
      <c r="V13024" s="38"/>
      <c r="W13024" s="38"/>
    </row>
    <row r="13025" spans="1:23" x14ac:dyDescent="0.35">
      <c r="A13025" s="1038">
        <v>70200</v>
      </c>
      <c r="B13025" s="1055">
        <v>0.27</v>
      </c>
      <c r="C13025" s="24" t="s">
        <v>12802</v>
      </c>
      <c r="D13025" s="1"/>
      <c r="E13025" s="990" t="s">
        <v>12542</v>
      </c>
      <c r="F13025" s="3"/>
      <c r="O13025"/>
      <c r="P13025"/>
      <c r="Q13025"/>
      <c r="U13025" s="969"/>
      <c r="V13025" s="38"/>
      <c r="W13025" s="38"/>
    </row>
    <row r="13026" spans="1:23" x14ac:dyDescent="0.35">
      <c r="A13026" s="1039">
        <v>70200</v>
      </c>
      <c r="B13026" s="1054">
        <v>0.27</v>
      </c>
      <c r="C13026" s="40" t="s">
        <v>12803</v>
      </c>
      <c r="D13026" s="1"/>
      <c r="E13026" s="990" t="s">
        <v>12542</v>
      </c>
      <c r="F13026" s="3"/>
      <c r="O13026"/>
      <c r="P13026"/>
      <c r="Q13026"/>
      <c r="U13026" s="969"/>
      <c r="V13026" s="38"/>
      <c r="W13026" s="38"/>
    </row>
    <row r="13027" spans="1:23" x14ac:dyDescent="0.35">
      <c r="A13027" s="1633">
        <v>70210</v>
      </c>
      <c r="B13027" s="1634">
        <v>0.17</v>
      </c>
      <c r="C13027" s="300" t="s">
        <v>12634</v>
      </c>
      <c r="D13027" s="1"/>
      <c r="E13027" s="990" t="s">
        <v>12542</v>
      </c>
      <c r="F13027" s="3"/>
      <c r="O13027"/>
      <c r="P13027"/>
      <c r="Q13027"/>
      <c r="U13027" s="969"/>
      <c r="V13027" s="38"/>
      <c r="W13027" s="38"/>
    </row>
    <row r="13028" spans="1:23" x14ac:dyDescent="0.35">
      <c r="A13028" s="1601">
        <v>70220</v>
      </c>
      <c r="B13028" s="1602">
        <v>0.21</v>
      </c>
      <c r="C13028" s="24" t="s">
        <v>12729</v>
      </c>
      <c r="D13028" s="1"/>
      <c r="E13028" s="990" t="s">
        <v>12542</v>
      </c>
      <c r="F13028" s="3"/>
      <c r="O13028"/>
      <c r="P13028"/>
      <c r="Q13028"/>
      <c r="U13028" s="969"/>
      <c r="V13028" s="38"/>
      <c r="W13028" s="38"/>
    </row>
    <row r="13029" spans="1:23" x14ac:dyDescent="0.35">
      <c r="A13029" s="1039">
        <v>70220</v>
      </c>
      <c r="B13029" s="1054">
        <v>0.21</v>
      </c>
      <c r="C13029" s="305" t="s">
        <v>12730</v>
      </c>
      <c r="D13029" s="1"/>
      <c r="E13029" s="990" t="s">
        <v>12542</v>
      </c>
      <c r="F13029" s="3"/>
      <c r="O13029"/>
      <c r="P13029"/>
      <c r="Q13029"/>
      <c r="U13029" s="969"/>
      <c r="V13029" s="38"/>
      <c r="W13029" s="38"/>
    </row>
    <row r="13030" spans="1:23" x14ac:dyDescent="0.35">
      <c r="A13030" s="1041">
        <v>70250</v>
      </c>
      <c r="B13030" s="1059">
        <v>0.18</v>
      </c>
      <c r="C13030" s="1037" t="s">
        <v>12689</v>
      </c>
      <c r="D13030" s="1"/>
      <c r="E13030" s="990" t="s">
        <v>12542</v>
      </c>
      <c r="F13030" s="3"/>
      <c r="O13030"/>
      <c r="P13030"/>
      <c r="Q13030"/>
      <c r="U13030" s="969"/>
      <c r="V13030" s="38"/>
      <c r="W13030" s="38"/>
    </row>
    <row r="13031" spans="1:23" x14ac:dyDescent="0.35">
      <c r="A13031" s="1038">
        <v>70250</v>
      </c>
      <c r="B13031" s="1055">
        <v>0.18</v>
      </c>
      <c r="C13031" s="52" t="s">
        <v>12690</v>
      </c>
      <c r="D13031" s="1"/>
      <c r="E13031" s="990" t="s">
        <v>12542</v>
      </c>
      <c r="F13031" s="3"/>
      <c r="O13031"/>
      <c r="P13031"/>
      <c r="Q13031"/>
      <c r="U13031" s="969"/>
      <c r="V13031" s="38"/>
      <c r="W13031" s="38"/>
    </row>
    <row r="13032" spans="1:23" x14ac:dyDescent="0.35">
      <c r="A13032" s="1038">
        <v>70260</v>
      </c>
      <c r="B13032" s="1055">
        <v>0.27</v>
      </c>
      <c r="C13032" s="24" t="s">
        <v>12804</v>
      </c>
      <c r="D13032" s="1"/>
      <c r="E13032" s="990" t="s">
        <v>12542</v>
      </c>
      <c r="F13032" s="3"/>
      <c r="O13032"/>
      <c r="P13032"/>
      <c r="Q13032"/>
      <c r="U13032" s="969"/>
      <c r="V13032" s="38"/>
      <c r="W13032" s="38"/>
    </row>
    <row r="13033" spans="1:23" x14ac:dyDescent="0.35">
      <c r="A13033" s="1039">
        <v>70330</v>
      </c>
      <c r="B13033" s="1054">
        <v>0.23</v>
      </c>
      <c r="C13033" s="40" t="s">
        <v>12772</v>
      </c>
      <c r="D13033" s="1"/>
      <c r="E13033" s="990" t="s">
        <v>12542</v>
      </c>
      <c r="F13033" s="3"/>
      <c r="O13033"/>
      <c r="P13033"/>
      <c r="Q13033"/>
      <c r="U13033" s="969"/>
      <c r="V13033" s="38"/>
      <c r="W13033" s="38"/>
    </row>
    <row r="13034" spans="1:23" x14ac:dyDescent="0.35">
      <c r="A13034" s="1038">
        <v>70330</v>
      </c>
      <c r="B13034" s="1055">
        <v>0.23</v>
      </c>
      <c r="C13034" s="24" t="s">
        <v>12773</v>
      </c>
      <c r="D13034" s="1"/>
      <c r="E13034" s="990" t="s">
        <v>12542</v>
      </c>
      <c r="F13034" s="3"/>
      <c r="O13034"/>
      <c r="P13034"/>
      <c r="Q13034"/>
      <c r="U13034" s="969"/>
      <c r="V13034" s="38"/>
      <c r="W13034" s="38"/>
    </row>
    <row r="13035" spans="1:23" x14ac:dyDescent="0.35">
      <c r="A13035" s="1041">
        <v>70336</v>
      </c>
      <c r="B13035" s="1059">
        <v>1.44</v>
      </c>
      <c r="C13035" s="1037" t="s">
        <v>13203</v>
      </c>
      <c r="D13035" s="1"/>
      <c r="E13035" s="990" t="s">
        <v>12542</v>
      </c>
      <c r="F13035" s="3"/>
      <c r="O13035"/>
      <c r="P13035"/>
      <c r="Q13035"/>
      <c r="U13035" s="969"/>
      <c r="V13035" s="38"/>
      <c r="W13035" s="38"/>
    </row>
    <row r="13036" spans="1:23" x14ac:dyDescent="0.35">
      <c r="A13036" s="1038">
        <v>70336</v>
      </c>
      <c r="B13036" s="1055">
        <v>1.44</v>
      </c>
      <c r="C13036" s="24" t="s">
        <v>13204</v>
      </c>
      <c r="D13036" s="38"/>
      <c r="E13036" s="990" t="s">
        <v>12542</v>
      </c>
      <c r="F13036" s="3"/>
      <c r="O13036"/>
      <c r="P13036"/>
      <c r="Q13036"/>
      <c r="U13036" s="969"/>
      <c r="V13036" s="38"/>
      <c r="W13036" s="38"/>
    </row>
    <row r="13037" spans="1:23" x14ac:dyDescent="0.35">
      <c r="A13037" s="1038">
        <v>70360</v>
      </c>
      <c r="B13037" s="1055">
        <v>0.18</v>
      </c>
      <c r="C13037" s="24" t="s">
        <v>12691</v>
      </c>
      <c r="D13037" s="1"/>
      <c r="E13037" s="990" t="s">
        <v>12542</v>
      </c>
      <c r="F13037" s="3"/>
      <c r="O13037"/>
      <c r="P13037"/>
      <c r="Q13037"/>
      <c r="U13037" s="969"/>
      <c r="V13037" s="38"/>
      <c r="W13037" s="38"/>
    </row>
    <row r="13038" spans="1:23" x14ac:dyDescent="0.35">
      <c r="A13038" s="1038">
        <v>70450</v>
      </c>
      <c r="B13038" s="1055">
        <v>0.83</v>
      </c>
      <c r="C13038" s="52" t="s">
        <v>12881</v>
      </c>
      <c r="D13038" s="1"/>
      <c r="E13038" s="990" t="s">
        <v>12542</v>
      </c>
      <c r="F13038" s="3"/>
      <c r="O13038"/>
      <c r="P13038"/>
      <c r="Q13038"/>
      <c r="U13038" s="969"/>
      <c r="V13038" s="38"/>
      <c r="W13038" s="38"/>
    </row>
    <row r="13039" spans="1:23" x14ac:dyDescent="0.35">
      <c r="A13039" s="1038">
        <v>70450</v>
      </c>
      <c r="B13039" s="1055">
        <v>0.83</v>
      </c>
      <c r="C13039" s="24" t="s">
        <v>12882</v>
      </c>
      <c r="D13039" s="1"/>
      <c r="E13039" s="990" t="s">
        <v>12542</v>
      </c>
      <c r="F13039" s="3"/>
      <c r="O13039"/>
      <c r="P13039"/>
      <c r="Q13039"/>
      <c r="U13039" s="969"/>
      <c r="V13039" s="38"/>
      <c r="W13039" s="38"/>
    </row>
    <row r="13040" spans="1:23" x14ac:dyDescent="0.35">
      <c r="A13040" s="1041">
        <v>70460</v>
      </c>
      <c r="B13040" s="1059">
        <v>1.1000000000000001</v>
      </c>
      <c r="C13040" s="1037" t="s">
        <v>12968</v>
      </c>
      <c r="D13040" s="1"/>
      <c r="E13040" s="990" t="s">
        <v>12542</v>
      </c>
      <c r="F13040" s="3"/>
      <c r="O13040"/>
      <c r="P13040"/>
      <c r="Q13040"/>
      <c r="U13040" s="969"/>
      <c r="V13040" s="38"/>
      <c r="W13040" s="38"/>
    </row>
    <row r="13041" spans="1:23" x14ac:dyDescent="0.35">
      <c r="A13041" s="1041">
        <v>70460</v>
      </c>
      <c r="B13041" s="1059">
        <v>1.1000000000000001</v>
      </c>
      <c r="C13041" s="1037" t="s">
        <v>12969</v>
      </c>
      <c r="D13041" s="1"/>
      <c r="E13041" s="990" t="s">
        <v>12542</v>
      </c>
      <c r="F13041" s="3"/>
      <c r="O13041"/>
      <c r="P13041"/>
      <c r="Q13041"/>
      <c r="U13041" s="969"/>
      <c r="V13041" s="38"/>
      <c r="W13041" s="38"/>
    </row>
    <row r="13042" spans="1:23" x14ac:dyDescent="0.35">
      <c r="A13042" s="1038">
        <v>70460</v>
      </c>
      <c r="B13042" s="1055">
        <v>1.1000000000000001</v>
      </c>
      <c r="C13042" s="24" t="s">
        <v>12970</v>
      </c>
      <c r="D13042" s="1"/>
      <c r="E13042" s="990" t="s">
        <v>12542</v>
      </c>
      <c r="F13042" s="3"/>
      <c r="O13042"/>
      <c r="P13042"/>
      <c r="Q13042"/>
      <c r="U13042" s="969"/>
      <c r="V13042" s="38"/>
      <c r="W13042" s="38"/>
    </row>
    <row r="13043" spans="1:23" x14ac:dyDescent="0.35">
      <c r="A13043" s="1038">
        <v>70470</v>
      </c>
      <c r="B13043" s="1055">
        <v>1.24</v>
      </c>
      <c r="C13043" s="52" t="s">
        <v>13069</v>
      </c>
      <c r="D13043" s="1"/>
      <c r="E13043" s="990" t="s">
        <v>12542</v>
      </c>
      <c r="F13043" s="3"/>
      <c r="O13043"/>
      <c r="P13043"/>
      <c r="Q13043"/>
      <c r="U13043" s="969"/>
      <c r="V13043" s="38"/>
      <c r="W13043" s="38"/>
    </row>
    <row r="13044" spans="1:23" x14ac:dyDescent="0.35">
      <c r="A13044" s="1041">
        <v>70470</v>
      </c>
      <c r="B13044" s="1059">
        <v>1.24</v>
      </c>
      <c r="C13044" s="1037" t="s">
        <v>13070</v>
      </c>
      <c r="D13044" s="1"/>
      <c r="E13044" s="990" t="s">
        <v>12542</v>
      </c>
      <c r="F13044" s="3"/>
      <c r="O13044"/>
      <c r="P13044"/>
      <c r="Q13044"/>
      <c r="U13044" s="969"/>
      <c r="V13044" s="38"/>
      <c r="W13044" s="38"/>
    </row>
    <row r="13045" spans="1:23" x14ac:dyDescent="0.35">
      <c r="A13045" s="1038">
        <v>70480</v>
      </c>
      <c r="B13045" s="1055">
        <v>1.25</v>
      </c>
      <c r="C13045" s="24" t="s">
        <v>13086</v>
      </c>
      <c r="D13045" s="1"/>
      <c r="E13045" s="990" t="s">
        <v>12542</v>
      </c>
      <c r="F13045" s="3"/>
      <c r="O13045"/>
      <c r="P13045"/>
      <c r="Q13045"/>
      <c r="U13045" s="969"/>
      <c r="V13045" s="38"/>
      <c r="W13045" s="38"/>
    </row>
    <row r="13046" spans="1:23" x14ac:dyDescent="0.35">
      <c r="A13046" s="1038">
        <v>70480</v>
      </c>
      <c r="B13046" s="1055">
        <v>1.25</v>
      </c>
      <c r="C13046" s="24" t="s">
        <v>13087</v>
      </c>
      <c r="D13046" s="1"/>
      <c r="E13046" s="990" t="s">
        <v>12542</v>
      </c>
      <c r="F13046" s="3"/>
      <c r="O13046"/>
      <c r="P13046"/>
      <c r="Q13046"/>
      <c r="U13046" s="969"/>
      <c r="V13046" s="38"/>
      <c r="W13046" s="38"/>
    </row>
    <row r="13047" spans="1:23" x14ac:dyDescent="0.35">
      <c r="A13047" s="1038">
        <v>70480</v>
      </c>
      <c r="B13047" s="1055">
        <v>1.25</v>
      </c>
      <c r="C13047" s="24" t="s">
        <v>13088</v>
      </c>
      <c r="D13047" s="1"/>
      <c r="E13047" s="990" t="s">
        <v>12542</v>
      </c>
      <c r="F13047" s="3"/>
      <c r="O13047"/>
      <c r="P13047"/>
      <c r="Q13047"/>
      <c r="U13047" s="969"/>
      <c r="V13047" s="38"/>
      <c r="W13047" s="38"/>
    </row>
    <row r="13048" spans="1:23" x14ac:dyDescent="0.35">
      <c r="A13048" s="1038">
        <v>70480</v>
      </c>
      <c r="B13048" s="1055">
        <v>1.25</v>
      </c>
      <c r="C13048" s="24" t="s">
        <v>13089</v>
      </c>
      <c r="D13048" s="1"/>
      <c r="E13048" s="990" t="s">
        <v>12542</v>
      </c>
      <c r="F13048" s="3"/>
      <c r="O13048"/>
      <c r="P13048"/>
      <c r="Q13048"/>
      <c r="U13048" s="969"/>
      <c r="V13048" s="38"/>
      <c r="W13048" s="38"/>
    </row>
    <row r="13049" spans="1:23" x14ac:dyDescent="0.35">
      <c r="A13049" s="1038">
        <v>70480</v>
      </c>
      <c r="B13049" s="1055">
        <v>1.25</v>
      </c>
      <c r="C13049" s="24" t="s">
        <v>13090</v>
      </c>
      <c r="D13049" s="1"/>
      <c r="E13049" s="990" t="s">
        <v>12542</v>
      </c>
      <c r="F13049" s="3"/>
      <c r="O13049"/>
      <c r="P13049"/>
      <c r="Q13049"/>
      <c r="U13049" s="969"/>
      <c r="V13049" s="38"/>
      <c r="W13049" s="38"/>
    </row>
    <row r="13050" spans="1:23" x14ac:dyDescent="0.35">
      <c r="A13050" s="1038">
        <v>70480</v>
      </c>
      <c r="B13050" s="1055">
        <v>1.25</v>
      </c>
      <c r="C13050" s="24" t="s">
        <v>13091</v>
      </c>
      <c r="D13050" s="1126"/>
      <c r="E13050" s="990" t="s">
        <v>12542</v>
      </c>
      <c r="F13050" s="3"/>
      <c r="O13050"/>
      <c r="P13050"/>
      <c r="Q13050"/>
      <c r="U13050" s="969"/>
      <c r="V13050" s="38"/>
      <c r="W13050" s="38"/>
    </row>
    <row r="13051" spans="1:23" x14ac:dyDescent="0.35">
      <c r="A13051" s="1038">
        <v>70480</v>
      </c>
      <c r="B13051" s="1055">
        <v>1.25</v>
      </c>
      <c r="C13051" s="24" t="s">
        <v>13092</v>
      </c>
      <c r="D13051" s="1"/>
      <c r="E13051" s="990" t="s">
        <v>12542</v>
      </c>
      <c r="F13051" s="3"/>
      <c r="O13051"/>
      <c r="P13051"/>
      <c r="Q13051"/>
      <c r="U13051" s="969"/>
      <c r="V13051" s="38"/>
      <c r="W13051" s="38"/>
    </row>
    <row r="13052" spans="1:23" x14ac:dyDescent="0.35">
      <c r="A13052" s="1038">
        <v>70481</v>
      </c>
      <c r="B13052" s="1055">
        <v>1.1000000000000001</v>
      </c>
      <c r="C13052" s="24" t="s">
        <v>12971</v>
      </c>
      <c r="D13052" s="1"/>
      <c r="E13052" s="990" t="s">
        <v>12542</v>
      </c>
      <c r="F13052" s="3"/>
      <c r="O13052"/>
      <c r="P13052"/>
      <c r="Q13052"/>
      <c r="U13052" s="969"/>
      <c r="V13052" s="38"/>
      <c r="W13052" s="38"/>
    </row>
    <row r="13053" spans="1:23" x14ac:dyDescent="0.35">
      <c r="A13053" s="1038">
        <v>70481</v>
      </c>
      <c r="B13053" s="1055">
        <v>1.1000000000000001</v>
      </c>
      <c r="C13053" s="24" t="s">
        <v>12972</v>
      </c>
      <c r="D13053" s="1"/>
      <c r="E13053" s="990" t="s">
        <v>12542</v>
      </c>
      <c r="F13053" s="3"/>
      <c r="O13053"/>
      <c r="P13053"/>
      <c r="Q13053"/>
      <c r="U13053" s="969"/>
      <c r="V13053" s="38"/>
      <c r="W13053" s="38"/>
    </row>
    <row r="13054" spans="1:23" x14ac:dyDescent="0.35">
      <c r="A13054" s="1038">
        <v>70481</v>
      </c>
      <c r="B13054" s="1055">
        <v>1.1000000000000001</v>
      </c>
      <c r="C13054" s="24" t="s">
        <v>12973</v>
      </c>
      <c r="D13054" s="1"/>
      <c r="E13054" s="990" t="s">
        <v>12542</v>
      </c>
      <c r="F13054" s="3"/>
      <c r="O13054"/>
      <c r="P13054"/>
      <c r="Q13054"/>
      <c r="U13054" s="969"/>
      <c r="V13054" s="38"/>
      <c r="W13054" s="38"/>
    </row>
    <row r="13055" spans="1:23" x14ac:dyDescent="0.35">
      <c r="A13055" s="1038">
        <v>70481</v>
      </c>
      <c r="B13055" s="1055">
        <v>1.1000000000000001</v>
      </c>
      <c r="C13055" s="24" t="s">
        <v>12974</v>
      </c>
      <c r="D13055" s="1"/>
      <c r="E13055" s="990" t="s">
        <v>12542</v>
      </c>
      <c r="F13055" s="3"/>
      <c r="O13055"/>
      <c r="P13055"/>
      <c r="Q13055"/>
      <c r="U13055" s="969"/>
      <c r="V13055" s="38"/>
      <c r="W13055" s="38"/>
    </row>
    <row r="13056" spans="1:23" x14ac:dyDescent="0.35">
      <c r="A13056" s="1038">
        <v>70481</v>
      </c>
      <c r="B13056" s="1055">
        <v>1.1000000000000001</v>
      </c>
      <c r="C13056" s="24" t="s">
        <v>12975</v>
      </c>
      <c r="D13056" s="1"/>
      <c r="E13056" s="990" t="s">
        <v>12542</v>
      </c>
      <c r="F13056" s="3"/>
      <c r="O13056"/>
      <c r="P13056"/>
      <c r="Q13056"/>
      <c r="U13056" s="969"/>
      <c r="V13056" s="38"/>
      <c r="W13056" s="38"/>
    </row>
    <row r="13057" spans="1:23" x14ac:dyDescent="0.35">
      <c r="A13057" s="1038">
        <v>70482</v>
      </c>
      <c r="B13057" s="1055">
        <v>1.24</v>
      </c>
      <c r="C13057" s="24" t="s">
        <v>13071</v>
      </c>
      <c r="D13057" s="1"/>
      <c r="E13057" s="990" t="s">
        <v>12542</v>
      </c>
      <c r="F13057" s="3"/>
      <c r="O13057"/>
      <c r="P13057"/>
      <c r="Q13057"/>
      <c r="U13057" s="969"/>
      <c r="V13057" s="38"/>
      <c r="W13057" s="38"/>
    </row>
    <row r="13058" spans="1:23" x14ac:dyDescent="0.35">
      <c r="A13058" s="1038">
        <v>70482</v>
      </c>
      <c r="B13058" s="1055">
        <v>1.24</v>
      </c>
      <c r="C13058" s="24" t="s">
        <v>13072</v>
      </c>
      <c r="D13058" s="1"/>
      <c r="E13058" s="990" t="s">
        <v>12542</v>
      </c>
      <c r="F13058" s="3"/>
      <c r="O13058"/>
      <c r="P13058"/>
      <c r="Q13058"/>
      <c r="U13058" s="969"/>
      <c r="V13058" s="38"/>
      <c r="W13058" s="38"/>
    </row>
    <row r="13059" spans="1:23" x14ac:dyDescent="0.35">
      <c r="A13059" s="1038">
        <v>70482</v>
      </c>
      <c r="B13059" s="1055">
        <v>1.24</v>
      </c>
      <c r="C13059" s="24" t="s">
        <v>13073</v>
      </c>
      <c r="D13059" s="1"/>
      <c r="E13059" s="990" t="s">
        <v>12542</v>
      </c>
      <c r="O13059"/>
      <c r="P13059"/>
      <c r="Q13059"/>
      <c r="U13059" s="969"/>
      <c r="V13059" s="38"/>
      <c r="W13059" s="38"/>
    </row>
    <row r="13060" spans="1:23" x14ac:dyDescent="0.35">
      <c r="A13060" s="1038">
        <v>70482</v>
      </c>
      <c r="B13060" s="1055">
        <v>1.24</v>
      </c>
      <c r="C13060" s="24" t="s">
        <v>13074</v>
      </c>
      <c r="D13060" s="1"/>
      <c r="E13060" s="990" t="s">
        <v>12542</v>
      </c>
      <c r="F13060" s="3"/>
      <c r="O13060"/>
      <c r="P13060"/>
      <c r="Q13060"/>
      <c r="U13060" s="969"/>
      <c r="V13060" s="38"/>
      <c r="W13060" s="38"/>
    </row>
    <row r="13061" spans="1:23" x14ac:dyDescent="0.35">
      <c r="A13061" s="1038">
        <v>70482</v>
      </c>
      <c r="B13061" s="1055">
        <v>1.24</v>
      </c>
      <c r="C13061" s="24" t="s">
        <v>13075</v>
      </c>
      <c r="D13061" s="1"/>
      <c r="E13061" s="990" t="s">
        <v>12542</v>
      </c>
      <c r="F13061" s="3"/>
      <c r="O13061"/>
      <c r="P13061"/>
      <c r="Q13061"/>
      <c r="U13061" s="969"/>
      <c r="V13061" s="38"/>
      <c r="W13061" s="38"/>
    </row>
    <row r="13062" spans="1:23" x14ac:dyDescent="0.35">
      <c r="A13062" s="1038">
        <v>70486</v>
      </c>
      <c r="B13062" s="1055">
        <v>0.83</v>
      </c>
      <c r="C13062" s="24" t="s">
        <v>12883</v>
      </c>
      <c r="D13062" s="1"/>
      <c r="E13062" s="990" t="s">
        <v>12542</v>
      </c>
      <c r="F13062" s="3"/>
      <c r="O13062"/>
      <c r="P13062"/>
      <c r="Q13062"/>
      <c r="U13062" s="969"/>
      <c r="V13062" s="38"/>
      <c r="W13062" s="38"/>
    </row>
    <row r="13063" spans="1:23" x14ac:dyDescent="0.35">
      <c r="A13063" s="1038">
        <v>70486</v>
      </c>
      <c r="B13063" s="1055">
        <v>0.83</v>
      </c>
      <c r="C13063" s="24" t="s">
        <v>12884</v>
      </c>
      <c r="D13063" s="1"/>
      <c r="E13063" s="990" t="s">
        <v>12542</v>
      </c>
      <c r="F13063" s="3"/>
      <c r="O13063"/>
      <c r="P13063"/>
      <c r="Q13063"/>
      <c r="U13063" s="969"/>
      <c r="V13063" s="38"/>
      <c r="W13063" s="38"/>
    </row>
    <row r="13064" spans="1:23" x14ac:dyDescent="0.35">
      <c r="A13064" s="1038">
        <v>70486</v>
      </c>
      <c r="B13064" s="1055">
        <v>0.83</v>
      </c>
      <c r="C13064" s="52" t="s">
        <v>12885</v>
      </c>
      <c r="D13064" s="1"/>
      <c r="E13064" s="990" t="s">
        <v>12542</v>
      </c>
      <c r="F13064" s="3"/>
      <c r="O13064"/>
      <c r="P13064"/>
      <c r="Q13064"/>
      <c r="U13064" s="969"/>
      <c r="V13064" s="38"/>
      <c r="W13064" s="38"/>
    </row>
    <row r="13065" spans="1:23" x14ac:dyDescent="0.35">
      <c r="A13065" s="1038">
        <v>70486</v>
      </c>
      <c r="B13065" s="1055">
        <v>0.83</v>
      </c>
      <c r="C13065" s="52" t="s">
        <v>12886</v>
      </c>
      <c r="D13065" s="1"/>
      <c r="E13065" s="990" t="s">
        <v>12542</v>
      </c>
      <c r="F13065" s="3"/>
      <c r="O13065"/>
      <c r="P13065"/>
      <c r="Q13065"/>
      <c r="U13065" s="969"/>
      <c r="V13065" s="38"/>
      <c r="W13065" s="38"/>
    </row>
    <row r="13066" spans="1:23" x14ac:dyDescent="0.35">
      <c r="A13066" s="1038">
        <v>70486</v>
      </c>
      <c r="B13066" s="1055">
        <v>0.83</v>
      </c>
      <c r="C13066" s="52" t="s">
        <v>12887</v>
      </c>
      <c r="D13066" s="1"/>
      <c r="E13066" s="990" t="s">
        <v>12542</v>
      </c>
      <c r="F13066" s="3"/>
      <c r="O13066"/>
      <c r="P13066"/>
      <c r="Q13066"/>
      <c r="U13066" s="969"/>
      <c r="V13066" s="38"/>
      <c r="W13066" s="38"/>
    </row>
    <row r="13067" spans="1:23" x14ac:dyDescent="0.35">
      <c r="A13067" s="1038">
        <v>70487</v>
      </c>
      <c r="B13067" s="1055">
        <v>1.1000000000000001</v>
      </c>
      <c r="C13067" s="24" t="s">
        <v>12976</v>
      </c>
      <c r="D13067" s="1"/>
      <c r="E13067" s="990" t="s">
        <v>12542</v>
      </c>
      <c r="F13067" s="3"/>
      <c r="O13067"/>
      <c r="P13067"/>
      <c r="Q13067"/>
      <c r="U13067" s="969"/>
      <c r="V13067" s="38"/>
      <c r="W13067" s="38"/>
    </row>
    <row r="13068" spans="1:23" x14ac:dyDescent="0.35">
      <c r="A13068" s="1038">
        <v>70487</v>
      </c>
      <c r="B13068" s="1055">
        <v>1.1000000000000001</v>
      </c>
      <c r="C13068" s="24" t="s">
        <v>12977</v>
      </c>
      <c r="D13068" s="1"/>
      <c r="E13068" s="990" t="s">
        <v>12542</v>
      </c>
      <c r="F13068" s="3"/>
      <c r="O13068"/>
      <c r="P13068"/>
      <c r="Q13068"/>
      <c r="U13068" s="969"/>
      <c r="V13068" s="38"/>
      <c r="W13068" s="38"/>
    </row>
    <row r="13069" spans="1:23" x14ac:dyDescent="0.35">
      <c r="A13069" s="1038">
        <v>70488</v>
      </c>
      <c r="B13069" s="1055">
        <v>1.24</v>
      </c>
      <c r="C13069" s="24" t="s">
        <v>13076</v>
      </c>
      <c r="D13069" s="1"/>
      <c r="E13069" s="990" t="s">
        <v>12542</v>
      </c>
      <c r="F13069" s="3"/>
      <c r="O13069"/>
      <c r="P13069"/>
      <c r="Q13069"/>
      <c r="U13069" s="969"/>
      <c r="V13069" s="38"/>
      <c r="W13069" s="38"/>
    </row>
    <row r="13070" spans="1:23" x14ac:dyDescent="0.35">
      <c r="A13070" s="1038">
        <v>70488</v>
      </c>
      <c r="B13070" s="1055">
        <v>1.24</v>
      </c>
      <c r="C13070" s="24" t="s">
        <v>13077</v>
      </c>
      <c r="D13070" s="1"/>
      <c r="E13070" s="990" t="s">
        <v>12542</v>
      </c>
      <c r="F13070" s="3"/>
      <c r="O13070"/>
      <c r="P13070"/>
      <c r="Q13070"/>
      <c r="U13070" s="969"/>
      <c r="V13070" s="38"/>
      <c r="W13070" s="38"/>
    </row>
    <row r="13071" spans="1:23" x14ac:dyDescent="0.35">
      <c r="A13071" s="1038">
        <v>70488</v>
      </c>
      <c r="B13071" s="1055">
        <v>1.24</v>
      </c>
      <c r="C13071" s="24" t="s">
        <v>13078</v>
      </c>
      <c r="D13071" s="1"/>
      <c r="E13071" s="990" t="s">
        <v>12542</v>
      </c>
      <c r="F13071" s="3"/>
      <c r="O13071"/>
      <c r="P13071"/>
      <c r="Q13071"/>
      <c r="U13071" s="969"/>
      <c r="V13071" s="38"/>
      <c r="W13071" s="38"/>
    </row>
    <row r="13072" spans="1:23" x14ac:dyDescent="0.35">
      <c r="A13072" s="1041">
        <v>70488</v>
      </c>
      <c r="B13072" s="1059">
        <v>1.24</v>
      </c>
      <c r="C13072" s="1037" t="s">
        <v>13079</v>
      </c>
      <c r="D13072" s="1"/>
      <c r="E13072" s="990" t="s">
        <v>12542</v>
      </c>
      <c r="F13072" s="3"/>
      <c r="O13072"/>
      <c r="P13072"/>
      <c r="Q13072"/>
      <c r="U13072" s="969"/>
      <c r="V13072" s="38"/>
      <c r="W13072" s="38"/>
    </row>
    <row r="13073" spans="1:23" x14ac:dyDescent="0.35">
      <c r="A13073" s="1038">
        <v>70490</v>
      </c>
      <c r="B13073" s="1055">
        <v>1.25</v>
      </c>
      <c r="C13073" s="24" t="s">
        <v>13093</v>
      </c>
      <c r="D13073" s="1"/>
      <c r="E13073" s="990" t="s">
        <v>12542</v>
      </c>
      <c r="F13073" s="3"/>
      <c r="O13073"/>
      <c r="P13073"/>
      <c r="Q13073"/>
      <c r="U13073" s="969"/>
      <c r="V13073" s="38"/>
      <c r="W13073" s="38"/>
    </row>
    <row r="13074" spans="1:23" x14ac:dyDescent="0.35">
      <c r="A13074" s="1038">
        <v>70490</v>
      </c>
      <c r="B13074" s="1055">
        <v>1.25</v>
      </c>
      <c r="C13074" s="24" t="s">
        <v>13094</v>
      </c>
      <c r="D13074" s="1"/>
      <c r="E13074" s="990" t="s">
        <v>12542</v>
      </c>
      <c r="F13074" s="3"/>
      <c r="O13074"/>
      <c r="P13074"/>
      <c r="Q13074"/>
      <c r="U13074" s="969"/>
      <c r="V13074" s="38"/>
      <c r="W13074" s="38"/>
    </row>
    <row r="13075" spans="1:23" x14ac:dyDescent="0.35">
      <c r="A13075" s="1038">
        <v>70490</v>
      </c>
      <c r="B13075" s="1055">
        <v>1.25</v>
      </c>
      <c r="C13075" s="24" t="s">
        <v>13094</v>
      </c>
      <c r="D13075" s="1"/>
      <c r="E13075" s="990" t="s">
        <v>12542</v>
      </c>
      <c r="O13075"/>
      <c r="P13075"/>
      <c r="Q13075"/>
      <c r="U13075" s="969"/>
      <c r="V13075" s="38"/>
      <c r="W13075" s="38"/>
    </row>
    <row r="13076" spans="1:23" x14ac:dyDescent="0.35">
      <c r="A13076" s="1038">
        <v>70491</v>
      </c>
      <c r="B13076" s="1055">
        <v>1.35</v>
      </c>
      <c r="C13076" s="24" t="s">
        <v>13178</v>
      </c>
      <c r="E13076" s="990" t="s">
        <v>12542</v>
      </c>
      <c r="F13076" s="3"/>
      <c r="O13076"/>
      <c r="P13076"/>
      <c r="Q13076"/>
      <c r="U13076" s="969"/>
      <c r="V13076" s="38"/>
      <c r="W13076" s="38"/>
    </row>
    <row r="13077" spans="1:23" x14ac:dyDescent="0.35">
      <c r="A13077" s="1041">
        <v>70491</v>
      </c>
      <c r="B13077" s="1059">
        <v>1.35</v>
      </c>
      <c r="C13077" s="1037" t="s">
        <v>13179</v>
      </c>
      <c r="E13077" s="990" t="s">
        <v>12542</v>
      </c>
      <c r="F13077" s="3"/>
      <c r="O13077"/>
      <c r="P13077"/>
      <c r="Q13077"/>
      <c r="U13077" s="969"/>
      <c r="V13077" s="38"/>
      <c r="W13077" s="38"/>
    </row>
    <row r="13078" spans="1:23" x14ac:dyDescent="0.35">
      <c r="A13078" s="1038">
        <v>70491</v>
      </c>
      <c r="B13078" s="1055">
        <v>1.35</v>
      </c>
      <c r="C13078" s="24" t="s">
        <v>13180</v>
      </c>
      <c r="E13078" s="990" t="s">
        <v>12542</v>
      </c>
      <c r="F13078" s="3"/>
      <c r="O13078"/>
      <c r="P13078"/>
      <c r="Q13078"/>
      <c r="U13078" s="969"/>
      <c r="V13078" s="38"/>
      <c r="W13078" s="38"/>
    </row>
    <row r="13079" spans="1:23" x14ac:dyDescent="0.35">
      <c r="A13079" s="1038">
        <v>70491</v>
      </c>
      <c r="B13079" s="1055">
        <v>1.35</v>
      </c>
      <c r="C13079" s="24" t="s">
        <v>13181</v>
      </c>
      <c r="E13079" s="990" t="s">
        <v>12542</v>
      </c>
      <c r="F13079" s="3"/>
      <c r="O13079"/>
      <c r="P13079"/>
      <c r="Q13079"/>
      <c r="U13079" s="969"/>
      <c r="V13079" s="38"/>
      <c r="W13079" s="38"/>
    </row>
    <row r="13080" spans="1:23" x14ac:dyDescent="0.35">
      <c r="A13080" s="1038">
        <v>70492</v>
      </c>
      <c r="B13080" s="1055">
        <v>1.58</v>
      </c>
      <c r="C13080" s="24" t="s">
        <v>13234</v>
      </c>
      <c r="D13080" s="1"/>
      <c r="E13080" s="990" t="s">
        <v>12542</v>
      </c>
      <c r="F13080" s="3"/>
      <c r="O13080"/>
      <c r="P13080"/>
      <c r="Q13080"/>
      <c r="U13080" s="969"/>
      <c r="V13080" s="38"/>
      <c r="W13080" s="38"/>
    </row>
    <row r="13081" spans="1:23" x14ac:dyDescent="0.35">
      <c r="A13081" s="1038">
        <v>70492</v>
      </c>
      <c r="B13081" s="1055">
        <v>1.58</v>
      </c>
      <c r="C13081" s="24" t="s">
        <v>13235</v>
      </c>
      <c r="D13081" s="1"/>
      <c r="E13081" s="990" t="s">
        <v>12542</v>
      </c>
      <c r="F13081" s="3"/>
      <c r="O13081"/>
      <c r="P13081"/>
      <c r="Q13081"/>
      <c r="U13081" s="969"/>
      <c r="V13081" s="38"/>
      <c r="W13081" s="38"/>
    </row>
    <row r="13082" spans="1:23" x14ac:dyDescent="0.35">
      <c r="A13082" s="1038">
        <v>70492</v>
      </c>
      <c r="B13082" s="1055">
        <v>1.58</v>
      </c>
      <c r="C13082" s="24" t="s">
        <v>13236</v>
      </c>
      <c r="D13082" s="1"/>
      <c r="E13082" s="990" t="s">
        <v>12542</v>
      </c>
      <c r="F13082" s="3"/>
      <c r="O13082"/>
      <c r="P13082"/>
      <c r="Q13082"/>
      <c r="U13082" s="969"/>
      <c r="V13082" s="38"/>
      <c r="W13082" s="38"/>
    </row>
    <row r="13083" spans="1:23" x14ac:dyDescent="0.35">
      <c r="A13083" s="1038">
        <v>70496</v>
      </c>
      <c r="B13083" s="1055">
        <v>1.71</v>
      </c>
      <c r="C13083" s="24" t="s">
        <v>13274</v>
      </c>
      <c r="D13083" s="1"/>
      <c r="E13083" s="990" t="s">
        <v>12542</v>
      </c>
      <c r="F13083" s="3"/>
      <c r="O13083"/>
      <c r="P13083"/>
      <c r="Q13083"/>
      <c r="U13083" s="969"/>
      <c r="V13083" s="38"/>
      <c r="W13083" s="38"/>
    </row>
    <row r="13084" spans="1:23" x14ac:dyDescent="0.35">
      <c r="A13084" s="1038">
        <v>70496</v>
      </c>
      <c r="B13084" s="1055">
        <v>1.71</v>
      </c>
      <c r="C13084" s="24" t="s">
        <v>13275</v>
      </c>
      <c r="D13084" s="1"/>
      <c r="E13084" s="990" t="s">
        <v>12542</v>
      </c>
      <c r="F13084" s="3"/>
      <c r="O13084"/>
      <c r="P13084"/>
      <c r="Q13084"/>
      <c r="U13084" s="969"/>
      <c r="V13084" s="38"/>
      <c r="W13084" s="38"/>
    </row>
    <row r="13085" spans="1:23" x14ac:dyDescent="0.35">
      <c r="A13085" s="1038">
        <v>70496</v>
      </c>
      <c r="B13085" s="1055">
        <v>1.71</v>
      </c>
      <c r="C13085" s="24" t="s">
        <v>13276</v>
      </c>
      <c r="D13085" s="1"/>
      <c r="E13085" s="990" t="s">
        <v>12542</v>
      </c>
      <c r="F13085" s="3"/>
      <c r="O13085"/>
      <c r="P13085"/>
      <c r="Q13085"/>
      <c r="U13085" s="969"/>
      <c r="V13085" s="38"/>
      <c r="W13085" s="38"/>
    </row>
    <row r="13086" spans="1:23" x14ac:dyDescent="0.35">
      <c r="A13086" s="1038">
        <v>70498</v>
      </c>
      <c r="B13086" s="1055">
        <v>1.71</v>
      </c>
      <c r="C13086" s="24" t="s">
        <v>13277</v>
      </c>
      <c r="E13086" s="990" t="s">
        <v>12542</v>
      </c>
      <c r="F13086" s="3"/>
      <c r="O13086"/>
      <c r="P13086"/>
      <c r="Q13086"/>
      <c r="U13086" s="969"/>
      <c r="V13086" s="38"/>
      <c r="W13086" s="38"/>
    </row>
    <row r="13087" spans="1:23" x14ac:dyDescent="0.35">
      <c r="A13087" s="1038">
        <v>70498</v>
      </c>
      <c r="B13087" s="1055">
        <v>1.71</v>
      </c>
      <c r="C13087" s="24" t="s">
        <v>13278</v>
      </c>
      <c r="D13087" s="1"/>
      <c r="E13087" s="990" t="s">
        <v>12542</v>
      </c>
      <c r="F13087" s="3"/>
      <c r="O13087"/>
      <c r="P13087"/>
      <c r="Q13087"/>
      <c r="U13087" s="969"/>
      <c r="V13087" s="38"/>
      <c r="W13087" s="38"/>
    </row>
    <row r="13088" spans="1:23" x14ac:dyDescent="0.35">
      <c r="A13088" s="1038">
        <v>70540</v>
      </c>
      <c r="B13088" s="1055">
        <v>1.32</v>
      </c>
      <c r="C13088" s="24" t="s">
        <v>13095</v>
      </c>
      <c r="D13088" s="1"/>
      <c r="E13088" s="990" t="s">
        <v>12542</v>
      </c>
      <c r="F13088" s="3"/>
      <c r="O13088"/>
      <c r="P13088"/>
      <c r="Q13088"/>
      <c r="U13088" s="969"/>
      <c r="V13088" s="38"/>
      <c r="W13088" s="38"/>
    </row>
    <row r="13089" spans="1:23" x14ac:dyDescent="0.35">
      <c r="A13089" s="1041">
        <v>70540</v>
      </c>
      <c r="B13089" s="1059">
        <v>1.32</v>
      </c>
      <c r="C13089" s="1037" t="s">
        <v>13096</v>
      </c>
      <c r="D13089" s="1"/>
      <c r="E13089" s="990" t="s">
        <v>12542</v>
      </c>
      <c r="F13089" s="3"/>
      <c r="O13089"/>
      <c r="P13089"/>
      <c r="Q13089"/>
      <c r="U13089" s="969"/>
      <c r="V13089" s="38"/>
      <c r="W13089" s="38"/>
    </row>
    <row r="13090" spans="1:23" x14ac:dyDescent="0.35">
      <c r="A13090" s="1038">
        <v>70540</v>
      </c>
      <c r="B13090" s="1055">
        <v>1.32</v>
      </c>
      <c r="C13090" s="24" t="s">
        <v>13097</v>
      </c>
      <c r="D13090" s="1"/>
      <c r="E13090" s="990" t="s">
        <v>12542</v>
      </c>
      <c r="F13090" s="3"/>
      <c r="O13090"/>
      <c r="P13090"/>
      <c r="Q13090"/>
      <c r="U13090" s="969"/>
      <c r="V13090" s="38"/>
      <c r="W13090" s="38"/>
    </row>
    <row r="13091" spans="1:23" x14ac:dyDescent="0.35">
      <c r="A13091" s="1038">
        <v>70540</v>
      </c>
      <c r="B13091" s="1055">
        <v>1.32</v>
      </c>
      <c r="C13091" s="24" t="s">
        <v>13098</v>
      </c>
      <c r="D13091" s="1"/>
      <c r="E13091" s="990" t="s">
        <v>12542</v>
      </c>
      <c r="F13091" s="3"/>
      <c r="O13091"/>
      <c r="P13091"/>
      <c r="Q13091"/>
      <c r="U13091" s="969"/>
      <c r="V13091" s="38"/>
      <c r="W13091" s="38"/>
    </row>
    <row r="13092" spans="1:23" x14ac:dyDescent="0.35">
      <c r="A13092" s="1038">
        <v>70540</v>
      </c>
      <c r="B13092" s="1055">
        <v>1.32</v>
      </c>
      <c r="C13092" s="24" t="s">
        <v>13099</v>
      </c>
      <c r="D13092" s="1"/>
      <c r="E13092" s="990" t="s">
        <v>12542</v>
      </c>
      <c r="F13092" s="3"/>
      <c r="O13092"/>
      <c r="P13092"/>
      <c r="Q13092"/>
      <c r="U13092" s="969"/>
      <c r="V13092" s="38"/>
      <c r="W13092" s="38"/>
    </row>
    <row r="13093" spans="1:23" x14ac:dyDescent="0.35">
      <c r="A13093" s="1038">
        <v>70540</v>
      </c>
      <c r="B13093" s="1055">
        <v>1.32</v>
      </c>
      <c r="C13093" s="24" t="s">
        <v>13100</v>
      </c>
      <c r="D13093" s="1"/>
      <c r="E13093" s="990" t="s">
        <v>12542</v>
      </c>
      <c r="F13093" s="3"/>
      <c r="O13093"/>
      <c r="P13093"/>
      <c r="Q13093"/>
      <c r="U13093" s="969"/>
      <c r="V13093" s="38"/>
      <c r="W13093" s="38"/>
    </row>
    <row r="13094" spans="1:23" x14ac:dyDescent="0.35">
      <c r="A13094" s="1038">
        <v>70540</v>
      </c>
      <c r="B13094" s="1055">
        <v>1.32</v>
      </c>
      <c r="C13094" s="24" t="s">
        <v>13101</v>
      </c>
      <c r="D13094" s="1"/>
      <c r="E13094" s="990" t="s">
        <v>12542</v>
      </c>
      <c r="F13094" s="3"/>
      <c r="O13094"/>
      <c r="P13094"/>
      <c r="Q13094"/>
      <c r="U13094" s="969"/>
      <c r="V13094" s="38"/>
      <c r="W13094" s="38"/>
    </row>
    <row r="13095" spans="1:23" x14ac:dyDescent="0.35">
      <c r="A13095" s="1038">
        <v>70540</v>
      </c>
      <c r="B13095" s="1055">
        <v>1.32</v>
      </c>
      <c r="C13095" s="24" t="s">
        <v>13102</v>
      </c>
      <c r="D13095" s="1"/>
      <c r="E13095" s="990" t="s">
        <v>12542</v>
      </c>
      <c r="F13095" s="3"/>
      <c r="O13095"/>
      <c r="P13095"/>
      <c r="Q13095"/>
      <c r="U13095" s="969"/>
      <c r="V13095" s="38"/>
      <c r="W13095" s="38"/>
    </row>
    <row r="13096" spans="1:23" x14ac:dyDescent="0.35">
      <c r="A13096" s="1038">
        <v>70540</v>
      </c>
      <c r="B13096" s="1055">
        <v>1.32</v>
      </c>
      <c r="C13096" s="24" t="s">
        <v>13103</v>
      </c>
      <c r="D13096" s="1"/>
      <c r="E13096" s="990" t="s">
        <v>12542</v>
      </c>
      <c r="F13096" s="3"/>
      <c r="O13096"/>
      <c r="P13096"/>
      <c r="Q13096"/>
      <c r="U13096" s="969"/>
      <c r="V13096" s="38"/>
      <c r="W13096" s="38"/>
    </row>
    <row r="13097" spans="1:23" x14ac:dyDescent="0.35">
      <c r="A13097" s="1038">
        <v>70542</v>
      </c>
      <c r="B13097" s="1055">
        <v>1.58</v>
      </c>
      <c r="C13097" s="24" t="s">
        <v>13237</v>
      </c>
      <c r="D13097" s="1"/>
      <c r="E13097" s="990" t="s">
        <v>12542</v>
      </c>
      <c r="F13097" s="3"/>
      <c r="O13097"/>
      <c r="P13097"/>
      <c r="Q13097"/>
      <c r="U13097" s="969"/>
      <c r="V13097" s="38"/>
      <c r="W13097" s="38"/>
    </row>
    <row r="13098" spans="1:23" x14ac:dyDescent="0.35">
      <c r="A13098" s="1038">
        <v>70542</v>
      </c>
      <c r="B13098" s="1055">
        <v>1.58</v>
      </c>
      <c r="C13098" s="24" t="s">
        <v>13238</v>
      </c>
      <c r="D13098" s="1"/>
      <c r="E13098" s="990" t="s">
        <v>12542</v>
      </c>
      <c r="F13098" s="3"/>
      <c r="O13098"/>
      <c r="P13098"/>
      <c r="Q13098"/>
      <c r="U13098" s="969"/>
      <c r="V13098" s="38"/>
      <c r="W13098" s="38"/>
    </row>
    <row r="13099" spans="1:23" x14ac:dyDescent="0.35">
      <c r="A13099" s="1038">
        <v>70542</v>
      </c>
      <c r="B13099" s="1055">
        <v>1.58</v>
      </c>
      <c r="C13099" s="24" t="s">
        <v>13239</v>
      </c>
      <c r="D13099" s="1"/>
      <c r="E13099" s="990" t="s">
        <v>12542</v>
      </c>
      <c r="F13099" s="3"/>
      <c r="O13099"/>
      <c r="P13099"/>
      <c r="Q13099"/>
      <c r="U13099" s="969"/>
      <c r="V13099" s="38"/>
      <c r="W13099" s="38"/>
    </row>
    <row r="13100" spans="1:23" x14ac:dyDescent="0.35">
      <c r="A13100" s="1038">
        <v>70543</v>
      </c>
      <c r="B13100" s="1055">
        <v>2.1</v>
      </c>
      <c r="C13100" s="24" t="s">
        <v>13311</v>
      </c>
      <c r="D13100" s="1"/>
      <c r="E13100" s="990" t="s">
        <v>12542</v>
      </c>
      <c r="F13100" s="3"/>
      <c r="O13100"/>
      <c r="P13100"/>
      <c r="Q13100"/>
      <c r="U13100" s="969"/>
      <c r="V13100" s="38"/>
      <c r="W13100" s="38"/>
    </row>
    <row r="13101" spans="1:23" x14ac:dyDescent="0.35">
      <c r="A13101" s="1038">
        <v>70543</v>
      </c>
      <c r="B13101" s="1055">
        <v>2.1</v>
      </c>
      <c r="C13101" s="24" t="s">
        <v>13312</v>
      </c>
      <c r="D13101" s="1"/>
      <c r="E13101" s="990" t="s">
        <v>12542</v>
      </c>
      <c r="F13101" s="3"/>
      <c r="O13101"/>
      <c r="P13101"/>
      <c r="Q13101"/>
      <c r="U13101" s="969"/>
      <c r="V13101" s="38"/>
      <c r="W13101" s="38"/>
    </row>
    <row r="13102" spans="1:23" x14ac:dyDescent="0.35">
      <c r="A13102" s="1038">
        <v>70543</v>
      </c>
      <c r="B13102" s="1055">
        <v>2.1</v>
      </c>
      <c r="C13102" s="24" t="s">
        <v>13313</v>
      </c>
      <c r="D13102" s="1"/>
      <c r="E13102" s="990" t="s">
        <v>12542</v>
      </c>
      <c r="F13102" s="3"/>
      <c r="O13102"/>
      <c r="P13102"/>
      <c r="Q13102"/>
      <c r="U13102" s="969"/>
      <c r="V13102" s="38"/>
      <c r="W13102" s="38"/>
    </row>
    <row r="13103" spans="1:23" x14ac:dyDescent="0.35">
      <c r="A13103" s="1038">
        <v>70543</v>
      </c>
      <c r="B13103" s="1055">
        <v>2.1</v>
      </c>
      <c r="C13103" s="24" t="s">
        <v>13314</v>
      </c>
      <c r="D13103" s="1"/>
      <c r="E13103" s="990" t="s">
        <v>12542</v>
      </c>
      <c r="F13103" s="3"/>
      <c r="O13103"/>
      <c r="P13103"/>
      <c r="Q13103"/>
      <c r="U13103" s="969"/>
      <c r="V13103" s="38"/>
      <c r="W13103" s="38"/>
    </row>
    <row r="13104" spans="1:23" x14ac:dyDescent="0.35">
      <c r="A13104" s="1038">
        <v>70543</v>
      </c>
      <c r="B13104" s="1055">
        <v>2.1</v>
      </c>
      <c r="C13104" s="24" t="s">
        <v>13316</v>
      </c>
      <c r="D13104" s="1"/>
      <c r="E13104" s="990" t="s">
        <v>12542</v>
      </c>
      <c r="F13104" s="3"/>
      <c r="O13104"/>
      <c r="P13104"/>
      <c r="Q13104"/>
      <c r="U13104" s="969"/>
      <c r="V13104" s="38"/>
      <c r="W13104" s="38"/>
    </row>
    <row r="13105" spans="1:23" x14ac:dyDescent="0.35">
      <c r="A13105" s="1038">
        <v>70543</v>
      </c>
      <c r="B13105" s="1055">
        <v>2.1</v>
      </c>
      <c r="C13105" s="24" t="s">
        <v>13317</v>
      </c>
      <c r="D13105" s="1"/>
      <c r="E13105" s="990" t="s">
        <v>12542</v>
      </c>
      <c r="F13105" s="3"/>
      <c r="O13105"/>
      <c r="P13105"/>
      <c r="Q13105"/>
      <c r="U13105" s="969"/>
      <c r="V13105" s="38"/>
      <c r="W13105" s="38"/>
    </row>
    <row r="13106" spans="1:23" x14ac:dyDescent="0.35">
      <c r="A13106" s="1038">
        <v>70543</v>
      </c>
      <c r="B13106" s="1055">
        <v>2.1</v>
      </c>
      <c r="C13106" s="24" t="s">
        <v>13315</v>
      </c>
      <c r="D13106" s="1"/>
      <c r="E13106" s="990" t="s">
        <v>12542</v>
      </c>
      <c r="F13106" s="3"/>
      <c r="O13106"/>
      <c r="P13106"/>
      <c r="Q13106"/>
      <c r="U13106" s="969"/>
      <c r="V13106" s="38"/>
      <c r="W13106" s="38"/>
    </row>
    <row r="13107" spans="1:23" x14ac:dyDescent="0.35">
      <c r="A13107" s="1038">
        <v>70543</v>
      </c>
      <c r="B13107" s="1055">
        <v>2.1</v>
      </c>
      <c r="C13107" s="24" t="s">
        <v>13318</v>
      </c>
      <c r="D13107" s="1"/>
      <c r="E13107" s="990" t="s">
        <v>12542</v>
      </c>
      <c r="F13107" s="3"/>
      <c r="O13107"/>
      <c r="P13107"/>
      <c r="Q13107"/>
      <c r="U13107" s="969"/>
      <c r="V13107" s="38"/>
      <c r="W13107" s="38"/>
    </row>
    <row r="13108" spans="1:23" x14ac:dyDescent="0.35">
      <c r="A13108" s="1038">
        <v>70543</v>
      </c>
      <c r="B13108" s="1055">
        <v>2.1</v>
      </c>
      <c r="C13108" s="24" t="s">
        <v>13319</v>
      </c>
      <c r="D13108" s="1"/>
      <c r="E13108" s="990" t="s">
        <v>12542</v>
      </c>
      <c r="F13108" s="3"/>
      <c r="O13108"/>
      <c r="P13108"/>
      <c r="Q13108"/>
      <c r="U13108" s="969"/>
      <c r="V13108" s="38"/>
      <c r="W13108" s="38"/>
    </row>
    <row r="13109" spans="1:23" x14ac:dyDescent="0.35">
      <c r="A13109" s="1038">
        <v>70544</v>
      </c>
      <c r="B13109" s="1055">
        <v>1.17</v>
      </c>
      <c r="C13109" s="24" t="s">
        <v>13025</v>
      </c>
      <c r="D13109" s="1"/>
      <c r="E13109" s="990" t="s">
        <v>12542</v>
      </c>
      <c r="F13109" s="3"/>
      <c r="O13109"/>
      <c r="P13109"/>
      <c r="Q13109"/>
      <c r="U13109" s="969"/>
      <c r="V13109" s="38"/>
      <c r="W13109" s="38"/>
    </row>
    <row r="13110" spans="1:23" x14ac:dyDescent="0.35">
      <c r="A13110" s="1041">
        <v>70546</v>
      </c>
      <c r="B13110" s="1059">
        <v>1.44</v>
      </c>
      <c r="C13110" s="309" t="s">
        <v>13205</v>
      </c>
      <c r="D13110" s="38"/>
      <c r="E13110" s="990" t="s">
        <v>12542</v>
      </c>
      <c r="F13110" s="3"/>
      <c r="O13110"/>
      <c r="P13110"/>
      <c r="Q13110"/>
      <c r="U13110" s="969"/>
      <c r="V13110" s="38"/>
      <c r="W13110" s="38"/>
    </row>
    <row r="13111" spans="1:23" x14ac:dyDescent="0.35">
      <c r="A13111" s="1038">
        <v>70547</v>
      </c>
      <c r="B13111" s="1055">
        <v>1.17</v>
      </c>
      <c r="C13111" s="24" t="s">
        <v>13026</v>
      </c>
      <c r="D13111" s="1"/>
      <c r="E13111" s="990" t="s">
        <v>12542</v>
      </c>
      <c r="F13111" s="3"/>
      <c r="O13111"/>
      <c r="P13111"/>
      <c r="Q13111"/>
      <c r="U13111" s="969"/>
      <c r="V13111" s="38"/>
      <c r="W13111" s="38"/>
    </row>
    <row r="13112" spans="1:23" x14ac:dyDescent="0.35">
      <c r="A13112" s="1038">
        <v>70548</v>
      </c>
      <c r="B13112" s="1055">
        <v>1.46</v>
      </c>
      <c r="C13112" s="24" t="s">
        <v>13229</v>
      </c>
      <c r="D13112" s="1"/>
      <c r="E13112" s="990" t="s">
        <v>12542</v>
      </c>
      <c r="F13112" s="3"/>
      <c r="O13112"/>
      <c r="P13112"/>
      <c r="Q13112"/>
      <c r="U13112" s="969"/>
      <c r="V13112" s="38"/>
      <c r="W13112" s="38"/>
    </row>
    <row r="13113" spans="1:23" x14ac:dyDescent="0.35">
      <c r="A13113" s="1038">
        <v>70549</v>
      </c>
      <c r="B13113" s="1055">
        <v>1.76</v>
      </c>
      <c r="C13113" s="24" t="s">
        <v>13286</v>
      </c>
      <c r="D13113" s="1"/>
      <c r="E13113" s="990" t="s">
        <v>12542</v>
      </c>
      <c r="F13113" s="3"/>
      <c r="O13113"/>
      <c r="P13113"/>
      <c r="Q13113"/>
      <c r="U13113" s="969"/>
      <c r="V13113" s="38"/>
      <c r="W13113" s="38"/>
    </row>
    <row r="13114" spans="1:23" x14ac:dyDescent="0.35">
      <c r="A13114" s="1041">
        <v>70551</v>
      </c>
      <c r="B13114" s="1059">
        <v>1.44</v>
      </c>
      <c r="C13114" s="1037" t="s">
        <v>13206</v>
      </c>
      <c r="D13114" s="1"/>
      <c r="E13114" s="990" t="s">
        <v>12542</v>
      </c>
      <c r="F13114" s="3"/>
      <c r="O13114"/>
      <c r="P13114"/>
      <c r="Q13114"/>
      <c r="U13114" s="969"/>
      <c r="V13114" s="38"/>
      <c r="W13114" s="38"/>
    </row>
    <row r="13115" spans="1:23" x14ac:dyDescent="0.35">
      <c r="A13115" s="1041">
        <v>70551</v>
      </c>
      <c r="B13115" s="1059">
        <v>1.44</v>
      </c>
      <c r="C13115" s="1037" t="s">
        <v>13207</v>
      </c>
      <c r="D13115" s="1"/>
      <c r="E13115" s="990" t="s">
        <v>12542</v>
      </c>
      <c r="F13115" s="3"/>
      <c r="O13115"/>
      <c r="P13115"/>
      <c r="Q13115"/>
      <c r="U13115" s="969"/>
      <c r="V13115" s="38"/>
      <c r="W13115" s="38"/>
    </row>
    <row r="13116" spans="1:23" x14ac:dyDescent="0.35">
      <c r="A13116" s="1041">
        <v>70551</v>
      </c>
      <c r="B13116" s="1059">
        <v>1.44</v>
      </c>
      <c r="C13116" s="1037" t="s">
        <v>13208</v>
      </c>
      <c r="D13116" s="1"/>
      <c r="E13116" s="990" t="s">
        <v>12542</v>
      </c>
      <c r="F13116" s="3"/>
      <c r="O13116"/>
      <c r="P13116"/>
      <c r="Q13116"/>
      <c r="U13116" s="969"/>
      <c r="V13116" s="38"/>
      <c r="W13116" s="38"/>
    </row>
    <row r="13117" spans="1:23" x14ac:dyDescent="0.35">
      <c r="A13117" s="1038">
        <v>70551</v>
      </c>
      <c r="B13117" s="1055">
        <v>1.44</v>
      </c>
      <c r="C13117" s="24" t="s">
        <v>13209</v>
      </c>
      <c r="D13117" s="1"/>
      <c r="E13117" s="990" t="s">
        <v>12542</v>
      </c>
      <c r="F13117" s="3"/>
      <c r="O13117"/>
      <c r="P13117"/>
      <c r="Q13117"/>
      <c r="U13117" s="969"/>
      <c r="V13117" s="38"/>
      <c r="W13117" s="38"/>
    </row>
    <row r="13118" spans="1:23" x14ac:dyDescent="0.35">
      <c r="A13118" s="1038">
        <v>70551</v>
      </c>
      <c r="B13118" s="1055">
        <v>1.44</v>
      </c>
      <c r="C13118" s="24" t="s">
        <v>13210</v>
      </c>
      <c r="D13118" s="1"/>
      <c r="E13118" s="990" t="s">
        <v>12542</v>
      </c>
      <c r="F13118" s="3"/>
      <c r="O13118"/>
      <c r="P13118"/>
      <c r="Q13118"/>
      <c r="U13118" s="969"/>
      <c r="V13118" s="38"/>
      <c r="W13118" s="38"/>
    </row>
    <row r="13119" spans="1:23" x14ac:dyDescent="0.35">
      <c r="A13119" s="1038">
        <v>70551</v>
      </c>
      <c r="B13119" s="1055">
        <v>1.44</v>
      </c>
      <c r="C13119" s="24" t="s">
        <v>13211</v>
      </c>
      <c r="D13119" s="1"/>
      <c r="E13119" s="990" t="s">
        <v>12542</v>
      </c>
      <c r="F13119" s="3"/>
      <c r="O13119"/>
      <c r="P13119"/>
      <c r="Q13119"/>
      <c r="U13119" s="969"/>
      <c r="V13119" s="38"/>
      <c r="W13119" s="38"/>
    </row>
    <row r="13120" spans="1:23" x14ac:dyDescent="0.35">
      <c r="A13120" s="1038">
        <v>70551</v>
      </c>
      <c r="B13120" s="1055">
        <v>1.44</v>
      </c>
      <c r="C13120" s="52" t="s">
        <v>13212</v>
      </c>
      <c r="D13120" s="1"/>
      <c r="E13120" s="990" t="s">
        <v>12542</v>
      </c>
      <c r="F13120" s="3"/>
      <c r="O13120"/>
      <c r="P13120"/>
      <c r="Q13120"/>
      <c r="U13120" s="969"/>
      <c r="V13120" s="38"/>
      <c r="W13120" s="38"/>
    </row>
    <row r="13121" spans="1:23" x14ac:dyDescent="0.35">
      <c r="A13121" s="1038">
        <v>70552</v>
      </c>
      <c r="B13121" s="1055">
        <v>1.74</v>
      </c>
      <c r="C13121" s="24" t="s">
        <v>13279</v>
      </c>
      <c r="D13121" s="1"/>
      <c r="E13121" s="990" t="s">
        <v>12542</v>
      </c>
      <c r="F13121" s="3"/>
      <c r="O13121"/>
      <c r="P13121"/>
      <c r="Q13121"/>
      <c r="U13121" s="969"/>
      <c r="V13121" s="38"/>
      <c r="W13121" s="38"/>
    </row>
    <row r="13122" spans="1:23" x14ac:dyDescent="0.35">
      <c r="A13122" s="1038">
        <v>70552</v>
      </c>
      <c r="B13122" s="1055">
        <v>1.74</v>
      </c>
      <c r="C13122" s="24" t="s">
        <v>13280</v>
      </c>
      <c r="D13122" s="1"/>
      <c r="E13122" s="990" t="s">
        <v>12542</v>
      </c>
      <c r="F13122" s="3"/>
      <c r="O13122"/>
      <c r="P13122"/>
      <c r="Q13122"/>
      <c r="U13122" s="969"/>
      <c r="V13122" s="38"/>
      <c r="W13122" s="38"/>
    </row>
    <row r="13123" spans="1:23" x14ac:dyDescent="0.35">
      <c r="A13123" s="1038">
        <v>70552</v>
      </c>
      <c r="B13123" s="1055">
        <v>1.74</v>
      </c>
      <c r="C13123" s="24" t="s">
        <v>13281</v>
      </c>
      <c r="D13123" s="1"/>
      <c r="E13123" s="990" t="s">
        <v>12542</v>
      </c>
      <c r="F13123" s="3"/>
      <c r="O13123"/>
      <c r="P13123"/>
      <c r="Q13123"/>
      <c r="U13123" s="969"/>
      <c r="V13123" s="38"/>
      <c r="W13123" s="38"/>
    </row>
    <row r="13124" spans="1:23" x14ac:dyDescent="0.35">
      <c r="A13124" s="1038">
        <v>70553</v>
      </c>
      <c r="B13124" s="1055">
        <v>2.23</v>
      </c>
      <c r="C13124" s="24" t="s">
        <v>13365</v>
      </c>
      <c r="D13124" s="1"/>
      <c r="E13124" s="990" t="s">
        <v>12542</v>
      </c>
      <c r="F13124" s="3"/>
      <c r="O13124"/>
      <c r="P13124"/>
      <c r="Q13124"/>
      <c r="U13124" s="969"/>
      <c r="V13124" s="38"/>
      <c r="W13124" s="38"/>
    </row>
    <row r="13125" spans="1:23" x14ac:dyDescent="0.35">
      <c r="A13125" s="1038">
        <v>70553</v>
      </c>
      <c r="B13125" s="1055">
        <v>2.23</v>
      </c>
      <c r="C13125" s="24" t="s">
        <v>13366</v>
      </c>
      <c r="D13125" s="1"/>
      <c r="E13125" s="990" t="s">
        <v>12542</v>
      </c>
      <c r="F13125" s="3"/>
      <c r="O13125"/>
      <c r="P13125"/>
      <c r="Q13125"/>
      <c r="U13125" s="969"/>
      <c r="V13125" s="38"/>
      <c r="W13125" s="38"/>
    </row>
    <row r="13126" spans="1:23" x14ac:dyDescent="0.35">
      <c r="A13126" s="1038">
        <v>70553</v>
      </c>
      <c r="B13126" s="1055">
        <v>2.23</v>
      </c>
      <c r="C13126" s="24" t="s">
        <v>13367</v>
      </c>
      <c r="D13126" s="1"/>
      <c r="E13126" s="990" t="s">
        <v>12542</v>
      </c>
      <c r="F13126" s="3"/>
      <c r="O13126"/>
      <c r="P13126"/>
      <c r="Q13126"/>
      <c r="U13126" s="969"/>
      <c r="V13126" s="38"/>
      <c r="W13126" s="38"/>
    </row>
    <row r="13127" spans="1:23" x14ac:dyDescent="0.35">
      <c r="A13127" s="1038">
        <v>70553</v>
      </c>
      <c r="B13127" s="1055">
        <v>2.23</v>
      </c>
      <c r="C13127" s="52" t="s">
        <v>13368</v>
      </c>
      <c r="D13127" s="1"/>
      <c r="E13127" s="990" t="s">
        <v>12542</v>
      </c>
      <c r="F13127" s="3"/>
      <c r="O13127"/>
      <c r="P13127"/>
      <c r="Q13127"/>
      <c r="U13127" s="969"/>
      <c r="V13127" s="38"/>
      <c r="W13127" s="38"/>
    </row>
    <row r="13128" spans="1:23" x14ac:dyDescent="0.35">
      <c r="A13128" s="1038">
        <v>70553</v>
      </c>
      <c r="B13128" s="1055">
        <v>2.23</v>
      </c>
      <c r="C13128" s="24" t="s">
        <v>13369</v>
      </c>
      <c r="D13128" s="1"/>
      <c r="E13128" s="990" t="s">
        <v>12542</v>
      </c>
      <c r="F13128" s="3"/>
      <c r="O13128"/>
      <c r="P13128"/>
      <c r="Q13128"/>
      <c r="U13128" s="969"/>
      <c r="V13128" s="38"/>
      <c r="W13128" s="38"/>
    </row>
    <row r="13129" spans="1:23" x14ac:dyDescent="0.35">
      <c r="A13129" s="1038">
        <v>70553</v>
      </c>
      <c r="B13129" s="1055">
        <v>2.23</v>
      </c>
      <c r="C13129" s="24" t="s">
        <v>13370</v>
      </c>
      <c r="D13129" s="1"/>
      <c r="E13129" s="990" t="s">
        <v>12542</v>
      </c>
      <c r="F13129" s="3"/>
      <c r="O13129"/>
      <c r="P13129"/>
      <c r="Q13129"/>
      <c r="U13129" s="969"/>
      <c r="V13129" s="38"/>
      <c r="W13129" s="38"/>
    </row>
    <row r="13130" spans="1:23" x14ac:dyDescent="0.35">
      <c r="A13130" s="1633">
        <v>71045</v>
      </c>
      <c r="B13130" s="1634">
        <v>0.18</v>
      </c>
      <c r="C13130" s="337" t="s">
        <v>12692</v>
      </c>
      <c r="D13130" s="1"/>
      <c r="E13130" s="990" t="s">
        <v>12542</v>
      </c>
      <c r="F13130" s="3"/>
      <c r="O13130"/>
      <c r="P13130"/>
      <c r="Q13130"/>
      <c r="U13130" s="969"/>
      <c r="V13130" s="38"/>
      <c r="W13130" s="38"/>
    </row>
    <row r="13131" spans="1:23" x14ac:dyDescent="0.35">
      <c r="A13131" s="1038">
        <v>71046</v>
      </c>
      <c r="B13131" s="1055">
        <v>0.21</v>
      </c>
      <c r="C13131" s="52" t="s">
        <v>12731</v>
      </c>
      <c r="D13131" s="1"/>
      <c r="E13131" s="990" t="s">
        <v>12542</v>
      </c>
      <c r="F13131" s="3"/>
      <c r="O13131"/>
      <c r="P13131"/>
      <c r="Q13131"/>
      <c r="U13131" s="969"/>
      <c r="V13131" s="38"/>
      <c r="W13131" s="38"/>
    </row>
    <row r="13132" spans="1:23" x14ac:dyDescent="0.35">
      <c r="A13132" s="1038">
        <v>71046</v>
      </c>
      <c r="B13132" s="1055">
        <v>0.21</v>
      </c>
      <c r="C13132" s="52" t="s">
        <v>12732</v>
      </c>
      <c r="E13132" s="990" t="s">
        <v>12542</v>
      </c>
      <c r="F13132" s="3"/>
      <c r="O13132"/>
      <c r="P13132"/>
      <c r="Q13132"/>
      <c r="U13132" s="969"/>
      <c r="V13132" s="38"/>
      <c r="W13132" s="38"/>
    </row>
    <row r="13133" spans="1:23" x14ac:dyDescent="0.35">
      <c r="A13133" s="1039">
        <v>71046</v>
      </c>
      <c r="B13133" s="1054">
        <v>0.21</v>
      </c>
      <c r="C13133" s="40" t="s">
        <v>9704</v>
      </c>
      <c r="D13133" s="1"/>
      <c r="E13133" s="990" t="s">
        <v>12542</v>
      </c>
      <c r="F13133" s="3"/>
      <c r="O13133"/>
      <c r="P13133"/>
      <c r="Q13133"/>
      <c r="U13133" s="969"/>
      <c r="V13133" s="38"/>
      <c r="W13133" s="38"/>
    </row>
    <row r="13134" spans="1:23" x14ac:dyDescent="0.35">
      <c r="A13134" s="1038">
        <v>71046</v>
      </c>
      <c r="B13134" s="1055">
        <v>0.21</v>
      </c>
      <c r="C13134" s="24" t="s">
        <v>12733</v>
      </c>
      <c r="D13134" s="1"/>
      <c r="E13134" s="990" t="s">
        <v>12542</v>
      </c>
      <c r="F13134" s="3"/>
      <c r="O13134"/>
      <c r="P13134"/>
      <c r="Q13134"/>
      <c r="U13134" s="969"/>
      <c r="V13134" s="38"/>
      <c r="W13134" s="38"/>
    </row>
    <row r="13135" spans="1:23" x14ac:dyDescent="0.35">
      <c r="A13135" s="1038">
        <v>71047</v>
      </c>
      <c r="B13135" s="1055">
        <v>0.26</v>
      </c>
      <c r="C13135" s="24" t="s">
        <v>12786</v>
      </c>
      <c r="D13135" s="38"/>
      <c r="E13135" s="990" t="s">
        <v>12542</v>
      </c>
      <c r="F13135" s="3"/>
      <c r="O13135"/>
      <c r="P13135"/>
      <c r="Q13135"/>
      <c r="U13135" s="969"/>
      <c r="V13135" s="38"/>
      <c r="W13135" s="38"/>
    </row>
    <row r="13136" spans="1:23" x14ac:dyDescent="0.35">
      <c r="A13136" s="1039">
        <v>71047</v>
      </c>
      <c r="B13136" s="1054">
        <v>0.26</v>
      </c>
      <c r="C13136" s="305" t="s">
        <v>9735</v>
      </c>
      <c r="D13136" s="1"/>
      <c r="E13136" s="990" t="s">
        <v>12542</v>
      </c>
      <c r="F13136" s="3"/>
      <c r="O13136"/>
      <c r="P13136"/>
      <c r="Q13136"/>
      <c r="U13136" s="969"/>
      <c r="V13136" s="38"/>
      <c r="W13136" s="38"/>
    </row>
    <row r="13137" spans="1:23" x14ac:dyDescent="0.35">
      <c r="A13137" s="1038">
        <v>71048</v>
      </c>
      <c r="B13137" s="1055">
        <v>0.3</v>
      </c>
      <c r="C13137" s="24" t="s">
        <v>1859</v>
      </c>
      <c r="D13137" s="1"/>
      <c r="E13137" s="990" t="s">
        <v>12542</v>
      </c>
      <c r="F13137" s="3"/>
      <c r="O13137"/>
      <c r="P13137"/>
      <c r="Q13137"/>
      <c r="U13137" s="969"/>
      <c r="V13137" s="38"/>
      <c r="W13137" s="38"/>
    </row>
    <row r="13138" spans="1:23" x14ac:dyDescent="0.35">
      <c r="A13138" s="1039">
        <v>71048</v>
      </c>
      <c r="B13138" s="1054">
        <v>0.3</v>
      </c>
      <c r="C13138" s="40" t="s">
        <v>9754</v>
      </c>
      <c r="D13138" s="1"/>
      <c r="E13138" s="990" t="s">
        <v>12542</v>
      </c>
      <c r="F13138" s="3"/>
      <c r="O13138"/>
      <c r="P13138"/>
      <c r="Q13138"/>
      <c r="U13138" s="969"/>
      <c r="V13138" s="38"/>
      <c r="W13138" s="38"/>
    </row>
    <row r="13139" spans="1:23" x14ac:dyDescent="0.35">
      <c r="A13139" s="1038">
        <v>71100</v>
      </c>
      <c r="B13139" s="1055">
        <v>0.21</v>
      </c>
      <c r="C13139" s="24" t="s">
        <v>12734</v>
      </c>
      <c r="D13139" s="1"/>
      <c r="E13139" s="990" t="s">
        <v>12542</v>
      </c>
      <c r="F13139" s="3"/>
      <c r="O13139"/>
      <c r="P13139"/>
      <c r="Q13139"/>
      <c r="U13139" s="969"/>
      <c r="V13139" s="38"/>
      <c r="W13139" s="38"/>
    </row>
    <row r="13140" spans="1:23" x14ac:dyDescent="0.35">
      <c r="A13140" s="1039">
        <v>71100</v>
      </c>
      <c r="B13140" s="1054">
        <v>0.21</v>
      </c>
      <c r="C13140" s="40" t="s">
        <v>12735</v>
      </c>
      <c r="D13140" s="1"/>
      <c r="E13140" s="990" t="s">
        <v>12542</v>
      </c>
      <c r="F13140" s="3"/>
      <c r="O13140"/>
      <c r="P13140"/>
      <c r="Q13140"/>
      <c r="U13140" s="969"/>
      <c r="V13140" s="38"/>
      <c r="W13140" s="38"/>
    </row>
    <row r="13141" spans="1:23" x14ac:dyDescent="0.35">
      <c r="A13141" s="1039">
        <v>71100</v>
      </c>
      <c r="B13141" s="1054">
        <v>0.21</v>
      </c>
      <c r="C13141" s="40" t="s">
        <v>12736</v>
      </c>
      <c r="D13141" s="1"/>
      <c r="E13141" s="990" t="s">
        <v>12542</v>
      </c>
      <c r="F13141" s="3"/>
      <c r="O13141"/>
      <c r="P13141"/>
      <c r="Q13141"/>
      <c r="U13141" s="969"/>
      <c r="V13141" s="38"/>
      <c r="W13141" s="38"/>
    </row>
    <row r="13142" spans="1:23" x14ac:dyDescent="0.35">
      <c r="A13142" s="1038">
        <v>71100</v>
      </c>
      <c r="B13142" s="1055">
        <v>0.21</v>
      </c>
      <c r="C13142" s="24" t="s">
        <v>12737</v>
      </c>
      <c r="D13142" s="1"/>
      <c r="E13142" s="990" t="s">
        <v>12542</v>
      </c>
      <c r="F13142" s="3"/>
      <c r="O13142"/>
      <c r="P13142"/>
      <c r="Q13142"/>
      <c r="U13142" s="969"/>
      <c r="V13142" s="38"/>
      <c r="W13142" s="38"/>
    </row>
    <row r="13143" spans="1:23" x14ac:dyDescent="0.35">
      <c r="A13143" s="1038">
        <v>71101</v>
      </c>
      <c r="B13143" s="1055">
        <v>0.26</v>
      </c>
      <c r="C13143" s="24" t="s">
        <v>12787</v>
      </c>
      <c r="D13143" s="1"/>
      <c r="E13143" s="990" t="s">
        <v>12542</v>
      </c>
      <c r="F13143" s="3"/>
      <c r="O13143"/>
      <c r="P13143"/>
      <c r="Q13143"/>
      <c r="U13143" s="969"/>
      <c r="V13143" s="38"/>
      <c r="W13143" s="38"/>
    </row>
    <row r="13144" spans="1:23" x14ac:dyDescent="0.35">
      <c r="A13144" s="1037">
        <v>71101</v>
      </c>
      <c r="B13144" s="1053">
        <v>0.26</v>
      </c>
      <c r="C13144" s="466" t="s">
        <v>12788</v>
      </c>
      <c r="D13144" s="1113"/>
      <c r="E13144" s="990" t="s">
        <v>12542</v>
      </c>
      <c r="F13144" s="3"/>
      <c r="O13144"/>
      <c r="P13144"/>
      <c r="Q13144"/>
      <c r="U13144" s="969"/>
      <c r="V13144" s="38"/>
      <c r="W13144" s="38"/>
    </row>
    <row r="13145" spans="1:23" x14ac:dyDescent="0.35">
      <c r="A13145" s="1039">
        <v>71101</v>
      </c>
      <c r="B13145" s="1054">
        <v>0.26</v>
      </c>
      <c r="C13145" s="40" t="s">
        <v>12789</v>
      </c>
      <c r="D13145" s="1"/>
      <c r="E13145" s="990" t="s">
        <v>12542</v>
      </c>
      <c r="O13145"/>
      <c r="P13145"/>
      <c r="Q13145"/>
      <c r="U13145" s="969"/>
      <c r="V13145" s="38"/>
      <c r="W13145" s="38"/>
    </row>
    <row r="13146" spans="1:23" x14ac:dyDescent="0.35">
      <c r="A13146" s="1037">
        <v>71101</v>
      </c>
      <c r="B13146" s="1053">
        <v>0.26</v>
      </c>
      <c r="C13146" s="466" t="s">
        <v>12790</v>
      </c>
      <c r="D13146" s="38"/>
      <c r="E13146" s="990" t="s">
        <v>12542</v>
      </c>
      <c r="F13146" s="3"/>
      <c r="O13146"/>
      <c r="P13146"/>
      <c r="Q13146"/>
      <c r="U13146" s="969"/>
      <c r="V13146" s="38"/>
      <c r="W13146" s="38"/>
    </row>
    <row r="13147" spans="1:23" x14ac:dyDescent="0.35">
      <c r="A13147" s="1037">
        <v>71101</v>
      </c>
      <c r="B13147" s="1053">
        <v>0.26</v>
      </c>
      <c r="C13147" s="466" t="s">
        <v>12791</v>
      </c>
      <c r="D13147" s="1"/>
      <c r="E13147" s="990" t="s">
        <v>12542</v>
      </c>
      <c r="F13147" s="3"/>
      <c r="O13147"/>
      <c r="P13147"/>
      <c r="Q13147"/>
      <c r="U13147" s="969"/>
      <c r="V13147" s="38"/>
      <c r="W13147" s="38"/>
    </row>
    <row r="13148" spans="1:23" x14ac:dyDescent="0.35">
      <c r="A13148" s="1039">
        <v>71101</v>
      </c>
      <c r="B13148" s="1054">
        <v>0.26</v>
      </c>
      <c r="C13148" s="40" t="s">
        <v>12792</v>
      </c>
      <c r="D13148" s="1"/>
      <c r="E13148" s="990" t="s">
        <v>12542</v>
      </c>
      <c r="F13148" s="3"/>
      <c r="O13148"/>
      <c r="P13148"/>
      <c r="Q13148"/>
      <c r="U13148" s="969"/>
      <c r="V13148" s="38"/>
      <c r="W13148" s="38"/>
    </row>
    <row r="13149" spans="1:23" x14ac:dyDescent="0.35">
      <c r="A13149" s="1038">
        <v>71101</v>
      </c>
      <c r="B13149" s="1055">
        <v>0.26</v>
      </c>
      <c r="C13149" s="24" t="s">
        <v>12793</v>
      </c>
      <c r="D13149" s="1"/>
      <c r="E13149" s="990" t="s">
        <v>12542</v>
      </c>
      <c r="F13149" s="3"/>
      <c r="O13149"/>
      <c r="P13149"/>
      <c r="Q13149"/>
      <c r="U13149" s="969"/>
      <c r="V13149" s="38"/>
      <c r="W13149" s="38"/>
    </row>
    <row r="13150" spans="1:23" x14ac:dyDescent="0.35">
      <c r="A13150" s="1038">
        <v>71110</v>
      </c>
      <c r="B13150" s="1055">
        <v>0.28000000000000003</v>
      </c>
      <c r="C13150" s="24" t="s">
        <v>12805</v>
      </c>
      <c r="D13150" s="1"/>
      <c r="E13150" s="990" t="s">
        <v>12542</v>
      </c>
      <c r="O13150"/>
      <c r="P13150"/>
      <c r="Q13150"/>
      <c r="U13150" s="969"/>
      <c r="V13150" s="38"/>
      <c r="W13150" s="38"/>
    </row>
    <row r="13151" spans="1:23" x14ac:dyDescent="0.35">
      <c r="A13151" s="1038">
        <v>71110</v>
      </c>
      <c r="B13151" s="1055">
        <v>0.28000000000000003</v>
      </c>
      <c r="C13151" s="24" t="s">
        <v>12806</v>
      </c>
      <c r="D13151" s="1"/>
      <c r="E13151" s="990" t="s">
        <v>12542</v>
      </c>
      <c r="F13151" s="3"/>
      <c r="O13151"/>
      <c r="P13151"/>
      <c r="Q13151"/>
      <c r="U13151" s="969"/>
      <c r="V13151" s="38"/>
      <c r="W13151" s="38"/>
    </row>
    <row r="13152" spans="1:23" x14ac:dyDescent="0.35">
      <c r="A13152" s="1039">
        <v>71110</v>
      </c>
      <c r="B13152" s="1054">
        <v>0.28000000000000003</v>
      </c>
      <c r="C13152" s="40" t="s">
        <v>12807</v>
      </c>
      <c r="D13152" s="1"/>
      <c r="E13152" s="990" t="s">
        <v>12542</v>
      </c>
      <c r="F13152" s="3"/>
      <c r="O13152"/>
      <c r="P13152"/>
      <c r="Q13152"/>
      <c r="U13152" s="969"/>
      <c r="V13152" s="38"/>
      <c r="W13152" s="38"/>
    </row>
    <row r="13153" spans="1:23" x14ac:dyDescent="0.35">
      <c r="A13153" s="1038">
        <v>71111</v>
      </c>
      <c r="B13153" s="1055">
        <v>0.31</v>
      </c>
      <c r="C13153" s="24" t="s">
        <v>12819</v>
      </c>
      <c r="D13153" s="1"/>
      <c r="E13153" s="990" t="s">
        <v>12542</v>
      </c>
      <c r="F13153" s="3"/>
      <c r="O13153"/>
      <c r="P13153"/>
      <c r="Q13153"/>
      <c r="U13153" s="969"/>
      <c r="V13153" s="38"/>
      <c r="W13153" s="38"/>
    </row>
    <row r="13154" spans="1:23" x14ac:dyDescent="0.35">
      <c r="A13154" s="1038">
        <v>71120</v>
      </c>
      <c r="B13154" s="1055">
        <v>0.2</v>
      </c>
      <c r="C13154" s="24" t="s">
        <v>12719</v>
      </c>
      <c r="D13154" s="1"/>
      <c r="E13154" s="990" t="s">
        <v>12542</v>
      </c>
      <c r="F13154" s="3"/>
      <c r="O13154"/>
      <c r="P13154"/>
      <c r="Q13154"/>
      <c r="U13154" s="969"/>
      <c r="V13154" s="38"/>
      <c r="W13154" s="38"/>
    </row>
    <row r="13155" spans="1:23" x14ac:dyDescent="0.35">
      <c r="A13155" s="1039">
        <v>71120</v>
      </c>
      <c r="B13155" s="1054">
        <v>0.2</v>
      </c>
      <c r="C13155" s="40" t="s">
        <v>12720</v>
      </c>
      <c r="D13155" s="1"/>
      <c r="E13155" s="990" t="s">
        <v>12542</v>
      </c>
      <c r="F13155" s="3"/>
      <c r="O13155"/>
      <c r="P13155"/>
      <c r="Q13155"/>
      <c r="U13155" s="969"/>
      <c r="V13155" s="38"/>
      <c r="W13155" s="38"/>
    </row>
    <row r="13156" spans="1:23" x14ac:dyDescent="0.35">
      <c r="A13156" s="1038">
        <v>71130</v>
      </c>
      <c r="B13156" s="1055">
        <v>0.21</v>
      </c>
      <c r="C13156" s="24" t="s">
        <v>12738</v>
      </c>
      <c r="D13156" s="1"/>
      <c r="E13156" s="990" t="s">
        <v>12542</v>
      </c>
      <c r="F13156" s="3"/>
      <c r="O13156"/>
      <c r="P13156"/>
      <c r="Q13156"/>
      <c r="U13156" s="969"/>
      <c r="V13156" s="38"/>
      <c r="W13156" s="38"/>
    </row>
    <row r="13157" spans="1:23" x14ac:dyDescent="0.35">
      <c r="A13157" s="1039">
        <v>71130</v>
      </c>
      <c r="B13157" s="1054">
        <v>0.21</v>
      </c>
      <c r="C13157" s="40" t="s">
        <v>12739</v>
      </c>
      <c r="D13157" s="1"/>
      <c r="E13157" s="990" t="s">
        <v>12542</v>
      </c>
      <c r="F13157" s="3"/>
      <c r="O13157"/>
      <c r="P13157"/>
      <c r="Q13157"/>
      <c r="U13157" s="969"/>
      <c r="V13157" s="38"/>
      <c r="W13157" s="38"/>
    </row>
    <row r="13158" spans="1:23" x14ac:dyDescent="0.35">
      <c r="A13158" s="1038">
        <v>71250</v>
      </c>
      <c r="B13158" s="1055">
        <v>1.05</v>
      </c>
      <c r="C13158" s="52" t="s">
        <v>12952</v>
      </c>
      <c r="D13158" s="1"/>
      <c r="E13158" s="990" t="s">
        <v>12542</v>
      </c>
      <c r="F13158" s="3"/>
      <c r="O13158"/>
      <c r="P13158"/>
      <c r="Q13158"/>
      <c r="U13158" s="969"/>
      <c r="V13158" s="38"/>
      <c r="W13158" s="38"/>
    </row>
    <row r="13159" spans="1:23" x14ac:dyDescent="0.35">
      <c r="A13159" s="1041">
        <v>71250</v>
      </c>
      <c r="B13159" s="1059">
        <v>1.05</v>
      </c>
      <c r="C13159" s="1037" t="s">
        <v>12953</v>
      </c>
      <c r="D13159" s="1"/>
      <c r="E13159" s="990" t="s">
        <v>12542</v>
      </c>
      <c r="F13159" s="3"/>
      <c r="O13159"/>
      <c r="P13159"/>
      <c r="Q13159"/>
      <c r="U13159" s="969"/>
      <c r="V13159" s="38"/>
      <c r="W13159" s="38"/>
    </row>
    <row r="13160" spans="1:23" x14ac:dyDescent="0.35">
      <c r="A13160" s="1038">
        <v>71250</v>
      </c>
      <c r="B13160" s="1055">
        <v>1.05</v>
      </c>
      <c r="C13160" s="52" t="s">
        <v>12954</v>
      </c>
      <c r="D13160" s="1"/>
      <c r="E13160" s="990" t="s">
        <v>12542</v>
      </c>
      <c r="F13160" s="3"/>
      <c r="O13160"/>
      <c r="P13160"/>
      <c r="Q13160"/>
      <c r="U13160" s="969"/>
      <c r="V13160" s="38"/>
      <c r="W13160" s="38"/>
    </row>
    <row r="13161" spans="1:23" x14ac:dyDescent="0.35">
      <c r="A13161" s="1038">
        <v>71250</v>
      </c>
      <c r="B13161" s="1055">
        <v>1.05</v>
      </c>
      <c r="C13161" s="24" t="s">
        <v>12955</v>
      </c>
      <c r="D13161" s="1"/>
      <c r="E13161" s="990" t="s">
        <v>12542</v>
      </c>
      <c r="F13161" s="3"/>
      <c r="O13161"/>
      <c r="P13161"/>
      <c r="Q13161"/>
      <c r="U13161" s="969"/>
      <c r="V13161" s="38"/>
      <c r="W13161" s="38"/>
    </row>
    <row r="13162" spans="1:23" x14ac:dyDescent="0.35">
      <c r="A13162" s="1040">
        <v>71250</v>
      </c>
      <c r="B13162" s="1055">
        <v>1.05</v>
      </c>
      <c r="C13162" s="24" t="s">
        <v>12956</v>
      </c>
      <c r="D13162" s="1"/>
      <c r="E13162" s="990" t="s">
        <v>12542</v>
      </c>
      <c r="F13162" s="3"/>
      <c r="O13162"/>
      <c r="P13162"/>
      <c r="Q13162"/>
      <c r="U13162" s="969"/>
      <c r="V13162" s="38"/>
      <c r="W13162" s="38"/>
    </row>
    <row r="13163" spans="1:23" x14ac:dyDescent="0.35">
      <c r="A13163" s="1040">
        <v>71250</v>
      </c>
      <c r="B13163" s="1055">
        <v>1.05</v>
      </c>
      <c r="C13163" s="24" t="s">
        <v>12957</v>
      </c>
      <c r="D13163" s="1"/>
      <c r="E13163" s="990" t="s">
        <v>12542</v>
      </c>
      <c r="F13163" s="3"/>
      <c r="O13163"/>
      <c r="P13163"/>
      <c r="Q13163"/>
      <c r="U13163" s="969"/>
      <c r="V13163" s="38"/>
      <c r="W13163" s="38"/>
    </row>
    <row r="13164" spans="1:23" x14ac:dyDescent="0.35">
      <c r="A13164" s="1040">
        <v>71250</v>
      </c>
      <c r="B13164" s="1055">
        <v>1.05</v>
      </c>
      <c r="C13164" s="24" t="s">
        <v>12958</v>
      </c>
      <c r="D13164" s="1"/>
      <c r="E13164" s="990" t="s">
        <v>12542</v>
      </c>
      <c r="O13164"/>
      <c r="P13164"/>
      <c r="Q13164"/>
      <c r="U13164" s="969"/>
      <c r="V13164" s="38"/>
      <c r="W13164" s="38"/>
    </row>
    <row r="13165" spans="1:23" x14ac:dyDescent="0.35">
      <c r="A13165" s="1038">
        <v>71260</v>
      </c>
      <c r="B13165" s="1055">
        <v>1.1299999999999999</v>
      </c>
      <c r="C13165" s="52" t="s">
        <v>12978</v>
      </c>
      <c r="D13165" s="1"/>
      <c r="E13165" s="990" t="s">
        <v>12542</v>
      </c>
      <c r="F13165" s="3"/>
      <c r="O13165"/>
      <c r="P13165"/>
      <c r="Q13165"/>
      <c r="U13165" s="969"/>
      <c r="V13165" s="38"/>
      <c r="W13165" s="38"/>
    </row>
    <row r="13166" spans="1:23" x14ac:dyDescent="0.35">
      <c r="A13166" s="1038">
        <v>71270</v>
      </c>
      <c r="B13166" s="1055">
        <v>1.22</v>
      </c>
      <c r="C13166" s="24" t="s">
        <v>13067</v>
      </c>
      <c r="D13166" s="1128"/>
      <c r="E13166" s="990" t="s">
        <v>12542</v>
      </c>
      <c r="F13166" s="3"/>
      <c r="O13166"/>
      <c r="P13166"/>
      <c r="Q13166"/>
      <c r="U13166" s="969"/>
      <c r="V13166" s="38"/>
      <c r="W13166" s="38"/>
    </row>
    <row r="13167" spans="1:23" x14ac:dyDescent="0.35">
      <c r="A13167" s="1038">
        <v>71271</v>
      </c>
      <c r="B13167" s="1055">
        <v>1.05</v>
      </c>
      <c r="C13167" s="52" t="s">
        <v>12959</v>
      </c>
      <c r="D13167" s="1"/>
      <c r="E13167" s="990" t="s">
        <v>12542</v>
      </c>
      <c r="F13167" s="3"/>
      <c r="O13167"/>
      <c r="P13167"/>
      <c r="Q13167"/>
      <c r="U13167" s="969"/>
      <c r="V13167" s="38"/>
      <c r="W13167" s="38"/>
    </row>
    <row r="13168" spans="1:23" x14ac:dyDescent="0.35">
      <c r="A13168" s="1039">
        <v>71271</v>
      </c>
      <c r="B13168" s="1054">
        <v>1.05</v>
      </c>
      <c r="C13168" s="40" t="s">
        <v>12960</v>
      </c>
      <c r="D13168" s="1"/>
      <c r="E13168" s="990" t="s">
        <v>12542</v>
      </c>
      <c r="F13168" s="3"/>
      <c r="O13168"/>
      <c r="P13168"/>
      <c r="Q13168"/>
      <c r="U13168" s="969"/>
      <c r="V13168" s="38"/>
      <c r="W13168" s="38"/>
    </row>
    <row r="13169" spans="1:23" x14ac:dyDescent="0.35">
      <c r="A13169" s="1633">
        <v>71271</v>
      </c>
      <c r="B13169" s="1634">
        <v>1.05</v>
      </c>
      <c r="C13169" s="300" t="s">
        <v>12961</v>
      </c>
      <c r="D13169" s="1"/>
      <c r="E13169" s="990" t="s">
        <v>12542</v>
      </c>
      <c r="F13169" s="3"/>
      <c r="O13169"/>
      <c r="P13169"/>
      <c r="Q13169"/>
      <c r="U13169" s="969"/>
      <c r="V13169" s="38"/>
      <c r="W13169" s="38"/>
    </row>
    <row r="13170" spans="1:23" x14ac:dyDescent="0.35">
      <c r="A13170" s="1038">
        <v>71275</v>
      </c>
      <c r="B13170" s="1055">
        <v>1.77</v>
      </c>
      <c r="C13170" s="24" t="s">
        <v>13294</v>
      </c>
      <c r="D13170" s="1"/>
      <c r="E13170" s="990" t="s">
        <v>12542</v>
      </c>
      <c r="F13170" s="3"/>
      <c r="O13170"/>
      <c r="P13170"/>
      <c r="Q13170"/>
      <c r="U13170" s="969"/>
      <c r="V13170" s="38"/>
      <c r="W13170" s="38"/>
    </row>
    <row r="13171" spans="1:23" x14ac:dyDescent="0.35">
      <c r="A13171" s="1038">
        <v>71275</v>
      </c>
      <c r="B13171" s="1055">
        <v>1.77</v>
      </c>
      <c r="C13171" s="24" t="s">
        <v>13295</v>
      </c>
      <c r="D13171" s="1"/>
      <c r="E13171" s="990" t="s">
        <v>12542</v>
      </c>
      <c r="F13171" s="3"/>
      <c r="O13171"/>
      <c r="P13171"/>
      <c r="Q13171"/>
      <c r="U13171" s="969"/>
      <c r="V13171" s="38"/>
      <c r="W13171" s="38"/>
    </row>
    <row r="13172" spans="1:23" x14ac:dyDescent="0.35">
      <c r="A13172" s="1038">
        <v>71275</v>
      </c>
      <c r="B13172" s="1055">
        <v>1.77</v>
      </c>
      <c r="C13172" s="24" t="s">
        <v>13296</v>
      </c>
      <c r="D13172" s="1"/>
      <c r="E13172" s="990" t="s">
        <v>12542</v>
      </c>
      <c r="F13172" s="3"/>
      <c r="O13172"/>
      <c r="P13172"/>
      <c r="Q13172"/>
      <c r="U13172" s="969"/>
      <c r="V13172" s="38"/>
      <c r="W13172" s="38"/>
    </row>
    <row r="13173" spans="1:23" x14ac:dyDescent="0.35">
      <c r="A13173" s="1038">
        <v>71275</v>
      </c>
      <c r="B13173" s="1055">
        <v>1.77</v>
      </c>
      <c r="C13173" s="24" t="s">
        <v>13297</v>
      </c>
      <c r="D13173" s="1"/>
      <c r="E13173" s="990" t="s">
        <v>12542</v>
      </c>
      <c r="F13173" s="3"/>
      <c r="O13173"/>
      <c r="P13173"/>
      <c r="Q13173"/>
      <c r="U13173" s="969"/>
      <c r="V13173" s="38"/>
      <c r="W13173" s="38"/>
    </row>
    <row r="13174" spans="1:23" x14ac:dyDescent="0.35">
      <c r="A13174" s="1038">
        <v>71550</v>
      </c>
      <c r="B13174" s="1055">
        <v>1.42</v>
      </c>
      <c r="C13174" s="1037" t="s">
        <v>13190</v>
      </c>
      <c r="D13174" s="1"/>
      <c r="E13174" s="990" t="s">
        <v>12542</v>
      </c>
      <c r="F13174" s="3"/>
      <c r="O13174"/>
      <c r="P13174"/>
      <c r="Q13174"/>
      <c r="U13174" s="969"/>
      <c r="V13174" s="38"/>
      <c r="W13174" s="38"/>
    </row>
    <row r="13175" spans="1:23" x14ac:dyDescent="0.35">
      <c r="A13175" s="1038">
        <v>71550</v>
      </c>
      <c r="B13175" s="1055">
        <v>1.42</v>
      </c>
      <c r="C13175" s="24" t="s">
        <v>13191</v>
      </c>
      <c r="D13175" s="1"/>
      <c r="E13175" s="990" t="s">
        <v>12542</v>
      </c>
      <c r="F13175" s="3"/>
      <c r="O13175"/>
      <c r="P13175"/>
      <c r="Q13175"/>
      <c r="U13175" s="969"/>
      <c r="V13175" s="38"/>
      <c r="W13175" s="38"/>
    </row>
    <row r="13176" spans="1:23" x14ac:dyDescent="0.35">
      <c r="A13176" s="1038">
        <v>71551</v>
      </c>
      <c r="B13176" s="1055">
        <v>1.69</v>
      </c>
      <c r="C13176" s="24" t="s">
        <v>13266</v>
      </c>
      <c r="D13176" s="38"/>
      <c r="E13176" s="990" t="s">
        <v>12542</v>
      </c>
      <c r="F13176" s="3"/>
      <c r="O13176"/>
      <c r="P13176"/>
      <c r="Q13176"/>
      <c r="U13176" s="969"/>
      <c r="V13176" s="38"/>
      <c r="W13176" s="38"/>
    </row>
    <row r="13177" spans="1:23" x14ac:dyDescent="0.35">
      <c r="A13177" s="1038">
        <v>71552</v>
      </c>
      <c r="B13177" s="1055">
        <v>2.2000000000000002</v>
      </c>
      <c r="C13177" s="24" t="s">
        <v>13364</v>
      </c>
      <c r="D13177" s="1"/>
      <c r="E13177" s="990" t="s">
        <v>12542</v>
      </c>
      <c r="F13177" s="3"/>
      <c r="O13177"/>
      <c r="P13177"/>
      <c r="Q13177"/>
      <c r="U13177" s="969"/>
      <c r="V13177" s="38"/>
      <c r="W13177" s="38"/>
    </row>
    <row r="13178" spans="1:23" x14ac:dyDescent="0.35">
      <c r="A13178" s="1038">
        <v>71555</v>
      </c>
      <c r="B13178" s="1055">
        <v>1.76</v>
      </c>
      <c r="C13178" s="24" t="s">
        <v>13287</v>
      </c>
      <c r="E13178" s="990" t="s">
        <v>12542</v>
      </c>
      <c r="F13178" s="3"/>
      <c r="O13178"/>
      <c r="P13178"/>
      <c r="Q13178"/>
      <c r="U13178" s="969"/>
      <c r="V13178" s="38"/>
      <c r="W13178" s="38"/>
    </row>
    <row r="13179" spans="1:23" x14ac:dyDescent="0.35">
      <c r="A13179" s="1636">
        <v>72020</v>
      </c>
      <c r="B13179" s="1637">
        <v>0.16</v>
      </c>
      <c r="C13179" s="1037" t="s">
        <v>12558</v>
      </c>
      <c r="D13179" s="1"/>
      <c r="E13179" s="990" t="s">
        <v>12542</v>
      </c>
      <c r="F13179" s="3"/>
      <c r="O13179"/>
      <c r="P13179"/>
      <c r="Q13179"/>
      <c r="U13179" s="969"/>
      <c r="V13179" s="38"/>
      <c r="W13179" s="38"/>
    </row>
    <row r="13180" spans="1:23" x14ac:dyDescent="0.35">
      <c r="A13180" s="1636">
        <v>72020</v>
      </c>
      <c r="B13180" s="1637">
        <v>0.16</v>
      </c>
      <c r="C13180" s="1037" t="s">
        <v>12559</v>
      </c>
      <c r="D13180" s="1"/>
      <c r="E13180" s="990" t="s">
        <v>12542</v>
      </c>
      <c r="F13180" s="3"/>
      <c r="O13180"/>
      <c r="P13180"/>
      <c r="Q13180"/>
      <c r="U13180" s="969"/>
      <c r="V13180" s="38"/>
      <c r="W13180" s="38"/>
    </row>
    <row r="13181" spans="1:23" x14ac:dyDescent="0.35">
      <c r="A13181" s="1038">
        <v>72040</v>
      </c>
      <c r="B13181" s="1055">
        <v>0.21</v>
      </c>
      <c r="C13181" s="52" t="s">
        <v>12740</v>
      </c>
      <c r="D13181" s="1"/>
      <c r="E13181" s="990" t="s">
        <v>12542</v>
      </c>
      <c r="F13181" s="3"/>
      <c r="O13181"/>
      <c r="P13181"/>
      <c r="Q13181"/>
      <c r="U13181" s="969"/>
      <c r="V13181" s="38"/>
      <c r="W13181" s="38"/>
    </row>
    <row r="13182" spans="1:23" x14ac:dyDescent="0.35">
      <c r="A13182" s="1038">
        <v>72040</v>
      </c>
      <c r="B13182" s="1055">
        <v>0.21</v>
      </c>
      <c r="C13182" s="52" t="s">
        <v>12741</v>
      </c>
      <c r="D13182" s="1"/>
      <c r="E13182" s="990" t="s">
        <v>12542</v>
      </c>
      <c r="F13182" s="3"/>
      <c r="O13182"/>
      <c r="P13182"/>
      <c r="Q13182"/>
      <c r="U13182" s="969"/>
      <c r="V13182" s="38"/>
      <c r="W13182" s="38"/>
    </row>
    <row r="13183" spans="1:23" x14ac:dyDescent="0.35">
      <c r="A13183" s="1038">
        <v>72040</v>
      </c>
      <c r="B13183" s="1055">
        <v>0.21</v>
      </c>
      <c r="C13183" s="52" t="s">
        <v>12742</v>
      </c>
      <c r="D13183" s="1"/>
      <c r="E13183" s="990" t="s">
        <v>12542</v>
      </c>
      <c r="F13183" s="3"/>
      <c r="O13183"/>
      <c r="P13183"/>
      <c r="Q13183"/>
      <c r="U13183" s="969"/>
      <c r="V13183" s="38"/>
      <c r="W13183" s="38"/>
    </row>
    <row r="13184" spans="1:23" x14ac:dyDescent="0.35">
      <c r="A13184" s="1039">
        <v>72040</v>
      </c>
      <c r="B13184" s="1054">
        <v>0.21</v>
      </c>
      <c r="C13184" s="305" t="s">
        <v>12743</v>
      </c>
      <c r="D13184" s="1"/>
      <c r="E13184" s="990" t="s">
        <v>12542</v>
      </c>
      <c r="F13184" s="3"/>
      <c r="O13184"/>
      <c r="P13184"/>
      <c r="Q13184"/>
      <c r="U13184" s="969"/>
      <c r="V13184" s="38"/>
      <c r="W13184" s="38"/>
    </row>
    <row r="13185" spans="1:23" x14ac:dyDescent="0.35">
      <c r="A13185" s="1038">
        <v>72050</v>
      </c>
      <c r="B13185" s="1055">
        <v>0.26</v>
      </c>
      <c r="C13185" s="24" t="s">
        <v>12794</v>
      </c>
      <c r="D13185" s="1"/>
      <c r="E13185" s="990" t="s">
        <v>12542</v>
      </c>
      <c r="F13185" s="3"/>
      <c r="O13185"/>
      <c r="P13185"/>
      <c r="Q13185"/>
      <c r="U13185" s="969"/>
      <c r="V13185" s="38"/>
      <c r="W13185" s="38"/>
    </row>
    <row r="13186" spans="1:23" x14ac:dyDescent="0.35">
      <c r="A13186" s="1038">
        <v>72050</v>
      </c>
      <c r="B13186" s="1055">
        <v>0.26</v>
      </c>
      <c r="C13186" s="52" t="s">
        <v>12795</v>
      </c>
      <c r="D13186" s="1"/>
      <c r="E13186" s="990" t="s">
        <v>12542</v>
      </c>
      <c r="F13186" s="3"/>
      <c r="O13186"/>
      <c r="P13186"/>
      <c r="Q13186"/>
      <c r="U13186" s="969"/>
      <c r="V13186" s="38"/>
      <c r="W13186" s="38"/>
    </row>
    <row r="13187" spans="1:23" x14ac:dyDescent="0.35">
      <c r="A13187" s="1038">
        <v>72050</v>
      </c>
      <c r="B13187" s="1055">
        <v>0.26</v>
      </c>
      <c r="C13187" s="52" t="s">
        <v>12796</v>
      </c>
      <c r="D13187" s="1"/>
      <c r="E13187" s="990" t="s">
        <v>12542</v>
      </c>
      <c r="F13187" s="3"/>
      <c r="O13187"/>
      <c r="P13187"/>
      <c r="Q13187"/>
      <c r="U13187" s="969"/>
      <c r="V13187" s="38"/>
      <c r="W13187" s="38"/>
    </row>
    <row r="13188" spans="1:23" x14ac:dyDescent="0.35">
      <c r="A13188" s="1038">
        <v>72050</v>
      </c>
      <c r="B13188" s="1055">
        <v>0.26</v>
      </c>
      <c r="C13188" s="52" t="s">
        <v>12797</v>
      </c>
      <c r="D13188" s="1"/>
      <c r="E13188" s="990" t="s">
        <v>12542</v>
      </c>
      <c r="F13188" s="3"/>
      <c r="O13188"/>
      <c r="P13188"/>
      <c r="Q13188"/>
      <c r="U13188" s="969"/>
      <c r="V13188" s="38"/>
      <c r="W13188" s="38"/>
    </row>
    <row r="13189" spans="1:23" x14ac:dyDescent="0.35">
      <c r="A13189" s="1039">
        <v>72050</v>
      </c>
      <c r="B13189" s="1054">
        <v>0.26</v>
      </c>
      <c r="C13189" s="40" t="s">
        <v>12798</v>
      </c>
      <c r="D13189" s="1"/>
      <c r="E13189" s="990" t="s">
        <v>12542</v>
      </c>
      <c r="F13189" s="3"/>
      <c r="O13189"/>
      <c r="P13189"/>
      <c r="Q13189"/>
      <c r="U13189" s="969"/>
      <c r="V13189" s="38"/>
      <c r="W13189" s="38"/>
    </row>
    <row r="13190" spans="1:23" x14ac:dyDescent="0.35">
      <c r="A13190" s="1038">
        <v>72052</v>
      </c>
      <c r="B13190" s="1055">
        <v>0.28999999999999998</v>
      </c>
      <c r="C13190" s="52" t="s">
        <v>12808</v>
      </c>
      <c r="D13190" s="1"/>
      <c r="E13190" s="990" t="s">
        <v>12542</v>
      </c>
      <c r="F13190" s="3"/>
      <c r="O13190"/>
      <c r="P13190"/>
      <c r="Q13190"/>
      <c r="U13190" s="969"/>
      <c r="V13190" s="38"/>
      <c r="W13190" s="38"/>
    </row>
    <row r="13191" spans="1:23" x14ac:dyDescent="0.35">
      <c r="A13191" s="1638">
        <v>72052</v>
      </c>
      <c r="B13191" s="1639">
        <v>0.28999999999999998</v>
      </c>
      <c r="C13191" s="1643" t="s">
        <v>12809</v>
      </c>
      <c r="D13191" s="1"/>
      <c r="E13191" s="990" t="s">
        <v>12542</v>
      </c>
      <c r="O13191"/>
      <c r="P13191"/>
      <c r="Q13191"/>
      <c r="U13191" s="969"/>
      <c r="V13191" s="38"/>
      <c r="W13191" s="38"/>
    </row>
    <row r="13192" spans="1:23" x14ac:dyDescent="0.35">
      <c r="A13192" s="1038">
        <v>72052</v>
      </c>
      <c r="B13192" s="1055">
        <v>0.28999999999999998</v>
      </c>
      <c r="C13192" s="52" t="s">
        <v>12810</v>
      </c>
      <c r="D13192" s="1"/>
      <c r="E13192" s="990" t="s">
        <v>12542</v>
      </c>
      <c r="F13192" s="3"/>
      <c r="O13192"/>
      <c r="P13192"/>
      <c r="Q13192"/>
      <c r="U13192" s="969"/>
      <c r="V13192" s="38"/>
      <c r="W13192" s="38"/>
    </row>
    <row r="13193" spans="1:23" x14ac:dyDescent="0.35">
      <c r="A13193" s="1038">
        <v>72052</v>
      </c>
      <c r="B13193" s="1055">
        <v>0.28999999999999998</v>
      </c>
      <c r="C13193" s="24" t="s">
        <v>12811</v>
      </c>
      <c r="D13193" s="1"/>
      <c r="E13193" s="990" t="s">
        <v>12542</v>
      </c>
      <c r="F13193" s="3"/>
      <c r="O13193"/>
      <c r="P13193"/>
      <c r="Q13193"/>
      <c r="U13193" s="969"/>
      <c r="V13193" s="38"/>
      <c r="W13193" s="38"/>
    </row>
    <row r="13194" spans="1:23" x14ac:dyDescent="0.35">
      <c r="A13194" s="1039">
        <v>72052</v>
      </c>
      <c r="B13194" s="1054">
        <v>0.28999999999999998</v>
      </c>
      <c r="C13194" s="40" t="s">
        <v>12812</v>
      </c>
      <c r="D13194" s="1"/>
      <c r="E13194" s="990" t="s">
        <v>12542</v>
      </c>
      <c r="F13194" s="3"/>
      <c r="O13194"/>
      <c r="P13194"/>
      <c r="Q13194"/>
      <c r="U13194" s="969"/>
      <c r="V13194" s="38"/>
      <c r="W13194" s="38"/>
    </row>
    <row r="13195" spans="1:23" x14ac:dyDescent="0.35">
      <c r="A13195" s="1038">
        <v>72070</v>
      </c>
      <c r="B13195" s="1055">
        <v>0.2</v>
      </c>
      <c r="C13195" s="24" t="s">
        <v>12721</v>
      </c>
      <c r="D13195" s="1"/>
      <c r="E13195" s="990" t="s">
        <v>12542</v>
      </c>
      <c r="O13195"/>
      <c r="P13195"/>
      <c r="Q13195"/>
      <c r="U13195" s="969"/>
      <c r="V13195" s="38"/>
      <c r="W13195" s="38"/>
    </row>
    <row r="13196" spans="1:23" x14ac:dyDescent="0.35">
      <c r="A13196" s="1038">
        <v>72070</v>
      </c>
      <c r="B13196" s="1055">
        <v>0.2</v>
      </c>
      <c r="C13196" s="24" t="s">
        <v>12722</v>
      </c>
      <c r="D13196" s="1"/>
      <c r="E13196" s="990" t="s">
        <v>12542</v>
      </c>
      <c r="F13196" s="3"/>
      <c r="O13196"/>
      <c r="P13196"/>
      <c r="Q13196"/>
      <c r="U13196" s="969"/>
      <c r="V13196" s="38"/>
      <c r="W13196" s="38"/>
    </row>
    <row r="13197" spans="1:23" x14ac:dyDescent="0.35">
      <c r="A13197" s="1039">
        <v>72070</v>
      </c>
      <c r="B13197" s="1054">
        <v>0.2</v>
      </c>
      <c r="C13197" s="40" t="s">
        <v>12723</v>
      </c>
      <c r="D13197" s="1"/>
      <c r="E13197" s="990" t="s">
        <v>12542</v>
      </c>
      <c r="F13197" s="3"/>
      <c r="O13197"/>
      <c r="P13197"/>
      <c r="Q13197"/>
      <c r="U13197" s="969"/>
      <c r="V13197" s="38"/>
      <c r="W13197" s="38"/>
    </row>
    <row r="13198" spans="1:23" x14ac:dyDescent="0.35">
      <c r="A13198" s="1038">
        <v>72072</v>
      </c>
      <c r="B13198" s="1055">
        <v>0.22</v>
      </c>
      <c r="C13198" s="24" t="s">
        <v>12763</v>
      </c>
      <c r="D13198" s="1"/>
      <c r="E13198" s="990" t="s">
        <v>12542</v>
      </c>
      <c r="F13198" s="3"/>
      <c r="O13198"/>
      <c r="P13198"/>
      <c r="Q13198"/>
      <c r="U13198" s="969"/>
      <c r="V13198" s="38"/>
      <c r="W13198" s="38"/>
    </row>
    <row r="13199" spans="1:23" x14ac:dyDescent="0.35">
      <c r="A13199" s="1039">
        <v>72072</v>
      </c>
      <c r="B13199" s="1054">
        <v>0.22</v>
      </c>
      <c r="C13199" s="40" t="s">
        <v>12764</v>
      </c>
      <c r="D13199" s="1"/>
      <c r="E13199" s="990" t="s">
        <v>12542</v>
      </c>
      <c r="F13199" s="3"/>
      <c r="O13199"/>
      <c r="P13199"/>
      <c r="Q13199"/>
      <c r="U13199" s="969"/>
      <c r="V13199" s="38"/>
      <c r="W13199" s="38"/>
    </row>
    <row r="13200" spans="1:23" x14ac:dyDescent="0.35">
      <c r="A13200" s="1629">
        <v>72074</v>
      </c>
      <c r="B13200" s="1630">
        <v>0.24</v>
      </c>
      <c r="C13200" s="1629" t="s">
        <v>12776</v>
      </c>
      <c r="D13200" s="1"/>
      <c r="E13200" s="990" t="s">
        <v>12542</v>
      </c>
      <c r="F13200" s="3"/>
      <c r="O13200"/>
      <c r="P13200"/>
      <c r="Q13200"/>
      <c r="U13200" s="969"/>
      <c r="V13200" s="38"/>
      <c r="W13200" s="38"/>
    </row>
    <row r="13201" spans="1:23" x14ac:dyDescent="0.35">
      <c r="A13201" s="1039">
        <v>72074</v>
      </c>
      <c r="B13201" s="1054">
        <v>0.24</v>
      </c>
      <c r="C13201" s="40" t="s">
        <v>12777</v>
      </c>
      <c r="D13201" s="1"/>
      <c r="E13201" s="990" t="s">
        <v>12542</v>
      </c>
      <c r="F13201" s="3"/>
      <c r="O13201"/>
      <c r="P13201"/>
      <c r="Q13201"/>
      <c r="U13201" s="969"/>
      <c r="V13201" s="38"/>
      <c r="W13201" s="38"/>
    </row>
    <row r="13202" spans="1:23" x14ac:dyDescent="0.35">
      <c r="A13202" s="1039">
        <v>72080</v>
      </c>
      <c r="B13202" s="1054">
        <v>0.2</v>
      </c>
      <c r="C13202" s="40" t="s">
        <v>12724</v>
      </c>
      <c r="D13202" s="1"/>
      <c r="E13202" s="990" t="s">
        <v>12542</v>
      </c>
      <c r="F13202" s="3"/>
      <c r="O13202"/>
      <c r="P13202"/>
      <c r="Q13202"/>
      <c r="U13202" s="969"/>
      <c r="V13202" s="38"/>
      <c r="W13202" s="38"/>
    </row>
    <row r="13203" spans="1:23" x14ac:dyDescent="0.35">
      <c r="A13203" s="1039">
        <v>72082</v>
      </c>
      <c r="B13203" s="1054">
        <v>0.3</v>
      </c>
      <c r="C13203" s="40" t="s">
        <v>12818</v>
      </c>
      <c r="D13203" s="1"/>
      <c r="E13203" s="990" t="s">
        <v>12542</v>
      </c>
      <c r="F13203" s="3"/>
      <c r="O13203"/>
      <c r="P13203"/>
      <c r="Q13203"/>
      <c r="U13203" s="969"/>
      <c r="V13203" s="38"/>
      <c r="W13203" s="38"/>
    </row>
    <row r="13204" spans="1:23" x14ac:dyDescent="0.35">
      <c r="A13204" s="1038">
        <v>72083</v>
      </c>
      <c r="B13204" s="1055">
        <v>0.34</v>
      </c>
      <c r="C13204" s="52" t="s">
        <v>12822</v>
      </c>
      <c r="D13204" s="1"/>
      <c r="E13204" s="990" t="s">
        <v>12542</v>
      </c>
      <c r="F13204" s="3"/>
      <c r="O13204"/>
      <c r="P13204"/>
      <c r="Q13204"/>
      <c r="U13204" s="969"/>
      <c r="V13204" s="38"/>
      <c r="W13204" s="38"/>
    </row>
    <row r="13205" spans="1:23" x14ac:dyDescent="0.35">
      <c r="A13205" s="1039">
        <v>72083</v>
      </c>
      <c r="B13205" s="1054">
        <v>0.34</v>
      </c>
      <c r="C13205" s="40" t="s">
        <v>12823</v>
      </c>
      <c r="D13205" s="1"/>
      <c r="E13205" s="990" t="s">
        <v>12542</v>
      </c>
      <c r="O13205"/>
      <c r="P13205"/>
      <c r="Q13205"/>
      <c r="U13205" s="969"/>
      <c r="V13205" s="38"/>
      <c r="W13205" s="38"/>
    </row>
    <row r="13206" spans="1:23" x14ac:dyDescent="0.35">
      <c r="A13206" s="1039">
        <v>72100</v>
      </c>
      <c r="B13206" s="1054">
        <v>0.21</v>
      </c>
      <c r="C13206" s="40" t="s">
        <v>12744</v>
      </c>
      <c r="D13206" s="1"/>
      <c r="E13206" s="990" t="s">
        <v>12542</v>
      </c>
      <c r="F13206" s="3"/>
      <c r="O13206"/>
      <c r="P13206"/>
      <c r="Q13206"/>
      <c r="U13206" s="969"/>
      <c r="V13206" s="38"/>
      <c r="W13206" s="38"/>
    </row>
    <row r="13207" spans="1:23" x14ac:dyDescent="0.35">
      <c r="A13207" s="1038">
        <v>72100</v>
      </c>
      <c r="B13207" s="1055">
        <v>0.21</v>
      </c>
      <c r="C13207" s="24" t="s">
        <v>12745</v>
      </c>
      <c r="D13207" s="1"/>
      <c r="E13207" s="990" t="s">
        <v>12542</v>
      </c>
      <c r="F13207" s="3"/>
      <c r="O13207"/>
      <c r="P13207"/>
      <c r="Q13207"/>
      <c r="U13207" s="969"/>
      <c r="V13207" s="38"/>
      <c r="W13207" s="38"/>
    </row>
    <row r="13208" spans="1:23" x14ac:dyDescent="0.35">
      <c r="A13208" s="1041">
        <v>72100</v>
      </c>
      <c r="B13208" s="1059">
        <v>0.21</v>
      </c>
      <c r="C13208" s="1635" t="s">
        <v>12746</v>
      </c>
      <c r="E13208" s="990" t="s">
        <v>12542</v>
      </c>
      <c r="F13208" s="3"/>
      <c r="O13208"/>
      <c r="P13208"/>
      <c r="Q13208"/>
      <c r="U13208" s="969"/>
      <c r="V13208" s="38"/>
      <c r="W13208" s="38"/>
    </row>
    <row r="13209" spans="1:23" x14ac:dyDescent="0.35">
      <c r="A13209" s="1041">
        <v>72100</v>
      </c>
      <c r="B13209" s="1059">
        <v>0.21</v>
      </c>
      <c r="C13209" s="1635" t="s">
        <v>12747</v>
      </c>
      <c r="D13209" s="1"/>
      <c r="E13209" s="990" t="s">
        <v>12542</v>
      </c>
      <c r="F13209" s="3"/>
      <c r="O13209"/>
      <c r="P13209"/>
      <c r="Q13209"/>
      <c r="U13209" s="969"/>
      <c r="V13209" s="38"/>
      <c r="W13209" s="38"/>
    </row>
    <row r="13210" spans="1:23" x14ac:dyDescent="0.35">
      <c r="A13210" s="1039">
        <v>72110</v>
      </c>
      <c r="B13210" s="1054">
        <v>0.25</v>
      </c>
      <c r="C13210" s="40" t="s">
        <v>12781</v>
      </c>
      <c r="D13210" s="1"/>
      <c r="E13210" s="990" t="s">
        <v>12542</v>
      </c>
      <c r="F13210" s="3"/>
      <c r="O13210"/>
      <c r="P13210"/>
      <c r="Q13210"/>
      <c r="U13210" s="969"/>
      <c r="V13210" s="38"/>
      <c r="W13210" s="38"/>
    </row>
    <row r="13211" spans="1:23" x14ac:dyDescent="0.35">
      <c r="A13211" s="1038">
        <v>72110</v>
      </c>
      <c r="B13211" s="1055">
        <v>0.25</v>
      </c>
      <c r="C13211" s="52" t="s">
        <v>12782</v>
      </c>
      <c r="D13211" s="1"/>
      <c r="E13211" s="990" t="s">
        <v>12542</v>
      </c>
      <c r="F13211" s="3"/>
      <c r="O13211"/>
      <c r="P13211"/>
      <c r="Q13211"/>
      <c r="U13211" s="969"/>
      <c r="V13211" s="38"/>
      <c r="W13211" s="38"/>
    </row>
    <row r="13212" spans="1:23" x14ac:dyDescent="0.35">
      <c r="A13212" s="1601">
        <v>72110</v>
      </c>
      <c r="B13212" s="1602">
        <v>0.25</v>
      </c>
      <c r="C13212" s="1037" t="s">
        <v>12783</v>
      </c>
      <c r="D13212" s="1"/>
      <c r="E13212" s="990" t="s">
        <v>12542</v>
      </c>
      <c r="O13212"/>
      <c r="P13212"/>
      <c r="Q13212"/>
      <c r="U13212" s="969"/>
      <c r="V13212" s="38"/>
      <c r="W13212" s="38"/>
    </row>
    <row r="13213" spans="1:23" x14ac:dyDescent="0.35">
      <c r="A13213" s="1038">
        <v>72110</v>
      </c>
      <c r="B13213" s="1055">
        <v>0.25</v>
      </c>
      <c r="C13213" s="52" t="s">
        <v>12784</v>
      </c>
      <c r="D13213" s="1"/>
      <c r="E13213" s="990" t="s">
        <v>12542</v>
      </c>
      <c r="O13213"/>
      <c r="P13213"/>
      <c r="Q13213"/>
      <c r="U13213" s="969"/>
      <c r="V13213" s="38"/>
      <c r="W13213" s="38"/>
    </row>
    <row r="13214" spans="1:23" x14ac:dyDescent="0.35">
      <c r="A13214" s="1039">
        <v>72114</v>
      </c>
      <c r="B13214" s="1054">
        <v>0.28999999999999998</v>
      </c>
      <c r="C13214" s="40" t="s">
        <v>12813</v>
      </c>
      <c r="D13214" s="1"/>
      <c r="E13214" s="990" t="s">
        <v>12542</v>
      </c>
      <c r="F13214" s="3"/>
      <c r="O13214"/>
      <c r="P13214"/>
      <c r="Q13214"/>
      <c r="U13214" s="969"/>
      <c r="V13214" s="38"/>
      <c r="W13214" s="38"/>
    </row>
    <row r="13215" spans="1:23" x14ac:dyDescent="0.35">
      <c r="A13215" s="1038">
        <v>72114</v>
      </c>
      <c r="B13215" s="1055">
        <v>0.28999999999999998</v>
      </c>
      <c r="C13215" s="1037" t="s">
        <v>12814</v>
      </c>
      <c r="D13215" s="1"/>
      <c r="E13215" s="990" t="s">
        <v>12542</v>
      </c>
      <c r="F13215" s="3"/>
      <c r="O13215"/>
      <c r="P13215"/>
      <c r="Q13215"/>
      <c r="U13215" s="969"/>
      <c r="V13215" s="38"/>
      <c r="W13215" s="38"/>
    </row>
    <row r="13216" spans="1:23" x14ac:dyDescent="0.35">
      <c r="A13216" s="1038">
        <v>72114</v>
      </c>
      <c r="B13216" s="1055">
        <v>0.28999999999999998</v>
      </c>
      <c r="C13216" s="24" t="s">
        <v>12815</v>
      </c>
      <c r="D13216" s="1"/>
      <c r="E13216" s="990" t="s">
        <v>12542</v>
      </c>
      <c r="F13216" s="3"/>
      <c r="O13216"/>
      <c r="P13216"/>
      <c r="Q13216"/>
      <c r="U13216" s="969"/>
      <c r="V13216" s="38"/>
      <c r="W13216" s="38"/>
    </row>
    <row r="13217" spans="1:23" x14ac:dyDescent="0.35">
      <c r="A13217" s="1038">
        <v>72114</v>
      </c>
      <c r="B13217" s="1055">
        <v>0.28999999999999998</v>
      </c>
      <c r="C13217" s="24" t="s">
        <v>12816</v>
      </c>
      <c r="D13217" s="1194"/>
      <c r="E13217" s="990" t="s">
        <v>12542</v>
      </c>
      <c r="F13217" s="3"/>
      <c r="O13217"/>
      <c r="P13217"/>
      <c r="Q13217"/>
      <c r="U13217" s="969"/>
      <c r="V13217" s="38"/>
      <c r="W13217" s="38"/>
    </row>
    <row r="13218" spans="1:23" x14ac:dyDescent="0.35">
      <c r="A13218" s="1038">
        <v>72114</v>
      </c>
      <c r="B13218" s="1055">
        <v>0.28999999999999998</v>
      </c>
      <c r="C13218" s="24" t="s">
        <v>12817</v>
      </c>
      <c r="D13218" s="1"/>
      <c r="E13218" s="990" t="s">
        <v>12542</v>
      </c>
      <c r="F13218" s="3"/>
      <c r="O13218"/>
      <c r="P13218"/>
      <c r="Q13218"/>
      <c r="U13218" s="969"/>
      <c r="V13218" s="38"/>
      <c r="W13218" s="38"/>
    </row>
    <row r="13219" spans="1:23" x14ac:dyDescent="0.35">
      <c r="A13219" s="1039">
        <v>72120</v>
      </c>
      <c r="B13219" s="1054">
        <v>0.21</v>
      </c>
      <c r="C13219" s="40" t="s">
        <v>12748</v>
      </c>
      <c r="D13219" s="1"/>
      <c r="E13219" s="990" t="s">
        <v>12542</v>
      </c>
      <c r="F13219" s="3"/>
      <c r="O13219"/>
      <c r="P13219"/>
      <c r="Q13219"/>
      <c r="U13219" s="969"/>
      <c r="V13219" s="38"/>
      <c r="W13219" s="38"/>
    </row>
    <row r="13220" spans="1:23" x14ac:dyDescent="0.35">
      <c r="A13220" s="1038">
        <v>72125</v>
      </c>
      <c r="B13220" s="1055">
        <v>0.98</v>
      </c>
      <c r="C13220" s="52" t="s">
        <v>12893</v>
      </c>
      <c r="D13220" s="1"/>
      <c r="E13220" s="990" t="s">
        <v>12542</v>
      </c>
      <c r="F13220" s="3"/>
      <c r="O13220"/>
      <c r="P13220"/>
      <c r="Q13220"/>
      <c r="U13220" s="969"/>
      <c r="V13220" s="38"/>
      <c r="W13220" s="38"/>
    </row>
    <row r="13221" spans="1:23" x14ac:dyDescent="0.35">
      <c r="A13221" s="1038">
        <v>72125</v>
      </c>
      <c r="B13221" s="1055">
        <v>0.98</v>
      </c>
      <c r="C13221" s="24" t="s">
        <v>12894</v>
      </c>
      <c r="D13221" s="1"/>
      <c r="E13221" s="990" t="s">
        <v>12542</v>
      </c>
      <c r="F13221" s="3"/>
      <c r="O13221"/>
      <c r="P13221"/>
      <c r="Q13221"/>
      <c r="U13221" s="969"/>
      <c r="V13221" s="38"/>
      <c r="W13221" s="38"/>
    </row>
    <row r="13222" spans="1:23" x14ac:dyDescent="0.35">
      <c r="A13222" s="1038">
        <v>72126</v>
      </c>
      <c r="B13222" s="1055">
        <v>1.19</v>
      </c>
      <c r="C13222" s="24" t="s">
        <v>13027</v>
      </c>
      <c r="D13222" s="1"/>
      <c r="E13222" s="990" t="s">
        <v>12542</v>
      </c>
      <c r="F13222" s="3"/>
      <c r="O13222"/>
      <c r="P13222"/>
      <c r="Q13222"/>
      <c r="U13222" s="969"/>
      <c r="V13222" s="38"/>
      <c r="W13222" s="38"/>
    </row>
    <row r="13223" spans="1:23" x14ac:dyDescent="0.35">
      <c r="A13223" s="1038">
        <v>72126</v>
      </c>
      <c r="B13223" s="1055">
        <v>1.19</v>
      </c>
      <c r="C13223" s="24" t="s">
        <v>13028</v>
      </c>
      <c r="D13223" s="1"/>
      <c r="E13223" s="990" t="s">
        <v>12542</v>
      </c>
      <c r="F13223" s="3"/>
      <c r="O13223"/>
      <c r="P13223"/>
      <c r="Q13223"/>
      <c r="U13223" s="969"/>
      <c r="V13223" s="38"/>
      <c r="W13223" s="38"/>
    </row>
    <row r="13224" spans="1:23" x14ac:dyDescent="0.35">
      <c r="A13224" s="1039">
        <v>72126</v>
      </c>
      <c r="B13224" s="1054">
        <v>1.19</v>
      </c>
      <c r="C13224" s="305" t="s">
        <v>13029</v>
      </c>
      <c r="D13224" s="1"/>
      <c r="E13224" s="990" t="s">
        <v>12542</v>
      </c>
      <c r="F13224" s="3"/>
      <c r="O13224"/>
      <c r="P13224"/>
      <c r="Q13224"/>
      <c r="U13224" s="969"/>
      <c r="V13224" s="38"/>
      <c r="W13224" s="38"/>
    </row>
    <row r="13225" spans="1:23" x14ac:dyDescent="0.35">
      <c r="A13225" s="1038">
        <v>72127</v>
      </c>
      <c r="B13225" s="1055">
        <v>1.24</v>
      </c>
      <c r="C13225" s="24" t="s">
        <v>13080</v>
      </c>
      <c r="D13225" s="1"/>
      <c r="E13225" s="990" t="s">
        <v>12542</v>
      </c>
      <c r="F13225" s="3"/>
      <c r="O13225"/>
      <c r="P13225"/>
      <c r="Q13225"/>
      <c r="U13225" s="969"/>
      <c r="V13225" s="38"/>
      <c r="W13225" s="38"/>
    </row>
    <row r="13226" spans="1:23" x14ac:dyDescent="0.35">
      <c r="A13226" s="1038">
        <v>72128</v>
      </c>
      <c r="B13226" s="1055">
        <v>0.98</v>
      </c>
      <c r="C13226" s="24" t="s">
        <v>12895</v>
      </c>
      <c r="D13226" s="1"/>
      <c r="E13226" s="990" t="s">
        <v>12542</v>
      </c>
      <c r="F13226" s="3"/>
      <c r="O13226"/>
      <c r="P13226"/>
      <c r="Q13226"/>
      <c r="U13226" s="969"/>
      <c r="V13226" s="38"/>
      <c r="W13226" s="38"/>
    </row>
    <row r="13227" spans="1:23" x14ac:dyDescent="0.35">
      <c r="A13227" s="1038">
        <v>72128</v>
      </c>
      <c r="B13227" s="1055">
        <v>0.98</v>
      </c>
      <c r="C13227" s="24" t="s">
        <v>12896</v>
      </c>
      <c r="D13227" s="1"/>
      <c r="E13227" s="990" t="s">
        <v>12542</v>
      </c>
      <c r="F13227" s="3"/>
      <c r="O13227"/>
      <c r="P13227"/>
      <c r="Q13227"/>
      <c r="U13227" s="969"/>
      <c r="V13227" s="38"/>
      <c r="W13227" s="38"/>
    </row>
    <row r="13228" spans="1:23" x14ac:dyDescent="0.35">
      <c r="A13228" s="1038">
        <v>72129</v>
      </c>
      <c r="B13228" s="1055">
        <v>1.19</v>
      </c>
      <c r="C13228" s="24" t="s">
        <v>13030</v>
      </c>
      <c r="D13228" s="1"/>
      <c r="E13228" s="990" t="s">
        <v>12542</v>
      </c>
      <c r="F13228" s="3"/>
      <c r="O13228"/>
      <c r="P13228"/>
      <c r="Q13228"/>
      <c r="U13228" s="969"/>
      <c r="V13228" s="38"/>
      <c r="W13228" s="38"/>
    </row>
    <row r="13229" spans="1:23" x14ac:dyDescent="0.35">
      <c r="A13229" s="1038">
        <v>72130</v>
      </c>
      <c r="B13229" s="1055">
        <v>1.24</v>
      </c>
      <c r="C13229" s="24" t="s">
        <v>13081</v>
      </c>
      <c r="D13229" s="1"/>
      <c r="E13229" s="990" t="s">
        <v>12542</v>
      </c>
      <c r="F13229" s="3"/>
      <c r="O13229"/>
      <c r="P13229"/>
      <c r="Q13229"/>
      <c r="U13229" s="969"/>
      <c r="V13229" s="38"/>
      <c r="W13229" s="38"/>
    </row>
    <row r="13230" spans="1:23" x14ac:dyDescent="0.35">
      <c r="A13230" s="1039">
        <v>72131</v>
      </c>
      <c r="B13230" s="1054">
        <v>0.98</v>
      </c>
      <c r="C13230" s="305" t="s">
        <v>5078</v>
      </c>
      <c r="D13230" s="1109"/>
      <c r="E13230" s="990" t="s">
        <v>12542</v>
      </c>
      <c r="F13230" s="3"/>
      <c r="O13230"/>
      <c r="P13230"/>
      <c r="Q13230"/>
      <c r="U13230" s="969"/>
      <c r="V13230" s="38"/>
      <c r="W13230" s="38"/>
    </row>
    <row r="13231" spans="1:23" x14ac:dyDescent="0.35">
      <c r="A13231" s="1038">
        <v>72131</v>
      </c>
      <c r="B13231" s="1055">
        <v>0.98</v>
      </c>
      <c r="C13231" s="52" t="s">
        <v>12897</v>
      </c>
      <c r="D13231" s="1"/>
      <c r="E13231" s="990" t="s">
        <v>12542</v>
      </c>
      <c r="F13231" s="3"/>
      <c r="O13231"/>
      <c r="P13231"/>
      <c r="Q13231"/>
      <c r="U13231" s="969"/>
      <c r="V13231" s="38"/>
      <c r="W13231" s="38"/>
    </row>
    <row r="13232" spans="1:23" x14ac:dyDescent="0.35">
      <c r="A13232" s="1038">
        <v>72131</v>
      </c>
      <c r="B13232" s="1055">
        <v>0.98</v>
      </c>
      <c r="C13232" s="52" t="s">
        <v>12898</v>
      </c>
      <c r="D13232" s="1"/>
      <c r="E13232" s="990" t="s">
        <v>12542</v>
      </c>
      <c r="F13232" s="3"/>
      <c r="O13232"/>
      <c r="P13232"/>
      <c r="Q13232"/>
      <c r="U13232" s="969"/>
      <c r="V13232" s="38"/>
      <c r="W13232" s="38"/>
    </row>
    <row r="13233" spans="1:23" x14ac:dyDescent="0.35">
      <c r="A13233" s="1038">
        <v>72132</v>
      </c>
      <c r="B13233" s="1055">
        <v>1.19</v>
      </c>
      <c r="C13233" s="1037" t="s">
        <v>13031</v>
      </c>
      <c r="D13233" s="1"/>
      <c r="E13233" s="990" t="s">
        <v>12542</v>
      </c>
      <c r="F13233" s="3"/>
      <c r="O13233"/>
      <c r="P13233"/>
      <c r="Q13233"/>
      <c r="U13233" s="969"/>
      <c r="V13233" s="38"/>
      <c r="W13233" s="38"/>
    </row>
    <row r="13234" spans="1:23" x14ac:dyDescent="0.35">
      <c r="A13234" s="1038">
        <v>72132</v>
      </c>
      <c r="B13234" s="1055">
        <v>1.19</v>
      </c>
      <c r="C13234" s="24" t="s">
        <v>13032</v>
      </c>
      <c r="D13234" s="1"/>
      <c r="E13234" s="990" t="s">
        <v>12542</v>
      </c>
      <c r="F13234" s="3"/>
      <c r="O13234"/>
      <c r="P13234"/>
      <c r="Q13234"/>
      <c r="U13234" s="969"/>
      <c r="V13234" s="38"/>
      <c r="W13234" s="38"/>
    </row>
    <row r="13235" spans="1:23" x14ac:dyDescent="0.35">
      <c r="A13235" s="1039">
        <v>72133</v>
      </c>
      <c r="B13235" s="1054">
        <v>1.24</v>
      </c>
      <c r="C13235" s="305" t="s">
        <v>5116</v>
      </c>
      <c r="D13235" s="1"/>
      <c r="E13235" s="990" t="s">
        <v>12542</v>
      </c>
      <c r="F13235" s="3"/>
      <c r="O13235"/>
      <c r="P13235"/>
      <c r="Q13235"/>
      <c r="U13235" s="969"/>
      <c r="V13235" s="38"/>
      <c r="W13235" s="38"/>
    </row>
    <row r="13236" spans="1:23" x14ac:dyDescent="0.35">
      <c r="A13236" s="1038">
        <v>72133</v>
      </c>
      <c r="B13236" s="1055">
        <v>1.24</v>
      </c>
      <c r="C13236" s="24" t="s">
        <v>13082</v>
      </c>
      <c r="D13236" s="1"/>
      <c r="E13236" s="990" t="s">
        <v>12542</v>
      </c>
      <c r="F13236" s="3"/>
      <c r="O13236"/>
      <c r="P13236"/>
      <c r="Q13236"/>
      <c r="U13236" s="969"/>
      <c r="V13236" s="38"/>
      <c r="W13236" s="38"/>
    </row>
    <row r="13237" spans="1:23" x14ac:dyDescent="0.35">
      <c r="A13237" s="1038">
        <v>72133</v>
      </c>
      <c r="B13237" s="1055">
        <v>1.24</v>
      </c>
      <c r="C13237" s="24" t="s">
        <v>13083</v>
      </c>
      <c r="D13237" s="1114"/>
      <c r="E13237" s="990" t="s">
        <v>12542</v>
      </c>
      <c r="F13237" s="3"/>
      <c r="O13237"/>
      <c r="P13237"/>
      <c r="Q13237"/>
      <c r="U13237" s="969"/>
      <c r="V13237" s="38"/>
      <c r="W13237" s="38"/>
    </row>
    <row r="13238" spans="1:23" x14ac:dyDescent="0.35">
      <c r="A13238" s="1038">
        <v>72141</v>
      </c>
      <c r="B13238" s="1055">
        <v>1.44</v>
      </c>
      <c r="C13238" s="52" t="s">
        <v>13213</v>
      </c>
      <c r="D13238" s="1"/>
      <c r="E13238" s="990" t="s">
        <v>12542</v>
      </c>
      <c r="F13238" s="3"/>
      <c r="O13238"/>
      <c r="P13238"/>
      <c r="Q13238"/>
      <c r="U13238" s="969"/>
      <c r="V13238" s="38"/>
      <c r="W13238" s="38"/>
    </row>
    <row r="13239" spans="1:23" x14ac:dyDescent="0.35">
      <c r="A13239" s="1038">
        <v>72141</v>
      </c>
      <c r="B13239" s="1055">
        <v>1.44</v>
      </c>
      <c r="C13239" s="52" t="s">
        <v>13214</v>
      </c>
      <c r="D13239" s="1"/>
      <c r="E13239" s="990" t="s">
        <v>12542</v>
      </c>
      <c r="F13239" s="3"/>
      <c r="O13239"/>
      <c r="P13239"/>
      <c r="Q13239"/>
      <c r="U13239" s="969"/>
      <c r="V13239" s="38"/>
      <c r="W13239" s="38"/>
    </row>
    <row r="13240" spans="1:23" x14ac:dyDescent="0.35">
      <c r="A13240" s="1041">
        <v>72141</v>
      </c>
      <c r="B13240" s="1059">
        <v>1.44</v>
      </c>
      <c r="C13240" s="1037" t="s">
        <v>13214</v>
      </c>
      <c r="D13240" s="1"/>
      <c r="E13240" s="990" t="s">
        <v>12542</v>
      </c>
      <c r="F13240" s="3"/>
      <c r="O13240"/>
      <c r="P13240"/>
      <c r="Q13240"/>
      <c r="U13240" s="969"/>
      <c r="V13240" s="38"/>
      <c r="W13240" s="38"/>
    </row>
    <row r="13241" spans="1:23" x14ac:dyDescent="0.35">
      <c r="A13241" s="1041">
        <v>72141</v>
      </c>
      <c r="B13241" s="1059">
        <v>1.44</v>
      </c>
      <c r="C13241" s="1037" t="s">
        <v>13215</v>
      </c>
      <c r="D13241" s="1"/>
      <c r="E13241" s="990" t="s">
        <v>12542</v>
      </c>
      <c r="F13241" s="3"/>
      <c r="O13241"/>
      <c r="P13241"/>
      <c r="Q13241"/>
      <c r="U13241" s="969"/>
      <c r="V13241" s="38"/>
      <c r="W13241" s="38"/>
    </row>
    <row r="13242" spans="1:23" x14ac:dyDescent="0.35">
      <c r="A13242" s="1041">
        <v>72141</v>
      </c>
      <c r="B13242" s="1059">
        <v>1.44</v>
      </c>
      <c r="C13242" s="1037" t="s">
        <v>13216</v>
      </c>
      <c r="D13242" s="1"/>
      <c r="E13242" s="990" t="s">
        <v>12542</v>
      </c>
      <c r="F13242" s="3"/>
      <c r="O13242"/>
      <c r="P13242"/>
      <c r="Q13242"/>
      <c r="U13242" s="969"/>
      <c r="V13242" s="38"/>
      <c r="W13242" s="38"/>
    </row>
    <row r="13243" spans="1:23" x14ac:dyDescent="0.35">
      <c r="A13243" s="1038">
        <v>72141</v>
      </c>
      <c r="B13243" s="1055">
        <v>1.44</v>
      </c>
      <c r="C13243" s="52" t="s">
        <v>13217</v>
      </c>
      <c r="E13243" s="990" t="s">
        <v>12542</v>
      </c>
      <c r="F13243" s="3"/>
      <c r="O13243"/>
      <c r="P13243"/>
      <c r="Q13243"/>
      <c r="U13243" s="969"/>
      <c r="V13243" s="38"/>
      <c r="W13243" s="38"/>
    </row>
    <row r="13244" spans="1:23" x14ac:dyDescent="0.35">
      <c r="A13244" s="1038">
        <v>72141</v>
      </c>
      <c r="B13244" s="1055">
        <v>1.44</v>
      </c>
      <c r="C13244" s="52" t="s">
        <v>13218</v>
      </c>
      <c r="D13244" s="1"/>
      <c r="E13244" s="990" t="s">
        <v>12542</v>
      </c>
      <c r="F13244" s="3"/>
      <c r="O13244"/>
      <c r="P13244"/>
      <c r="Q13244"/>
      <c r="U13244" s="969"/>
      <c r="V13244" s="38"/>
      <c r="W13244" s="38"/>
    </row>
    <row r="13245" spans="1:23" x14ac:dyDescent="0.35">
      <c r="A13245" s="1038">
        <v>72142</v>
      </c>
      <c r="B13245" s="1055">
        <v>1.74</v>
      </c>
      <c r="C13245" s="24" t="s">
        <v>13282</v>
      </c>
      <c r="D13245" s="1"/>
      <c r="E13245" s="990" t="s">
        <v>12542</v>
      </c>
      <c r="F13245" s="3"/>
      <c r="O13245"/>
      <c r="P13245"/>
      <c r="Q13245"/>
      <c r="U13245" s="969"/>
      <c r="V13245" s="38"/>
      <c r="W13245" s="38"/>
    </row>
    <row r="13246" spans="1:23" x14ac:dyDescent="0.35">
      <c r="A13246" s="1038">
        <v>72146</v>
      </c>
      <c r="B13246" s="1055">
        <v>1.44</v>
      </c>
      <c r="C13246" s="52" t="s">
        <v>13219</v>
      </c>
      <c r="D13246" s="1"/>
      <c r="E13246" s="990" t="s">
        <v>12542</v>
      </c>
      <c r="F13246" s="3"/>
      <c r="O13246"/>
      <c r="P13246"/>
      <c r="Q13246"/>
      <c r="U13246" s="969"/>
      <c r="V13246" s="38"/>
      <c r="W13246" s="38"/>
    </row>
    <row r="13247" spans="1:23" x14ac:dyDescent="0.35">
      <c r="A13247" s="1038">
        <v>72146</v>
      </c>
      <c r="B13247" s="1055">
        <v>1.44</v>
      </c>
      <c r="C13247" s="52" t="s">
        <v>13220</v>
      </c>
      <c r="D13247" s="1"/>
      <c r="E13247" s="990" t="s">
        <v>12542</v>
      </c>
      <c r="F13247" s="3"/>
      <c r="O13247"/>
      <c r="P13247"/>
      <c r="Q13247"/>
      <c r="U13247" s="969"/>
      <c r="V13247" s="38"/>
      <c r="W13247" s="38"/>
    </row>
    <row r="13248" spans="1:23" x14ac:dyDescent="0.35">
      <c r="A13248" s="1038">
        <v>72146</v>
      </c>
      <c r="B13248" s="1055">
        <v>1.44</v>
      </c>
      <c r="C13248" s="52" t="s">
        <v>13221</v>
      </c>
      <c r="D13248" s="1"/>
      <c r="E13248" s="990" t="s">
        <v>12542</v>
      </c>
      <c r="F13248" s="3"/>
      <c r="O13248"/>
      <c r="P13248"/>
      <c r="Q13248"/>
      <c r="U13248" s="969"/>
      <c r="V13248" s="38"/>
      <c r="W13248" s="38"/>
    </row>
    <row r="13249" spans="1:23" x14ac:dyDescent="0.35">
      <c r="A13249" s="1038">
        <v>72147</v>
      </c>
      <c r="B13249" s="1055">
        <v>1.74</v>
      </c>
      <c r="C13249" s="24" t="s">
        <v>13283</v>
      </c>
      <c r="D13249" s="1"/>
      <c r="E13249" s="990" t="s">
        <v>12542</v>
      </c>
      <c r="F13249" s="3"/>
      <c r="O13249"/>
      <c r="P13249"/>
      <c r="Q13249"/>
      <c r="U13249" s="969"/>
      <c r="V13249" s="38"/>
      <c r="W13249" s="38"/>
    </row>
    <row r="13250" spans="1:23" x14ac:dyDescent="0.35">
      <c r="A13250" s="1038">
        <v>72148</v>
      </c>
      <c r="B13250" s="1055">
        <v>1.44</v>
      </c>
      <c r="C13250" s="1037" t="s">
        <v>13222</v>
      </c>
      <c r="D13250" s="1"/>
      <c r="E13250" s="990" t="s">
        <v>12542</v>
      </c>
      <c r="F13250" s="3"/>
      <c r="O13250"/>
      <c r="P13250"/>
      <c r="Q13250"/>
      <c r="U13250" s="969"/>
      <c r="V13250" s="38"/>
      <c r="W13250" s="38"/>
    </row>
    <row r="13251" spans="1:23" x14ac:dyDescent="0.35">
      <c r="A13251" s="1038">
        <v>72148</v>
      </c>
      <c r="B13251" s="1055">
        <v>1.44</v>
      </c>
      <c r="C13251" s="52" t="s">
        <v>13223</v>
      </c>
      <c r="D13251" s="1"/>
      <c r="E13251" s="990" t="s">
        <v>12542</v>
      </c>
      <c r="F13251" s="3"/>
      <c r="O13251"/>
      <c r="P13251"/>
      <c r="Q13251"/>
      <c r="U13251" s="969"/>
      <c r="V13251" s="38"/>
      <c r="W13251" s="38"/>
    </row>
    <row r="13252" spans="1:23" x14ac:dyDescent="0.35">
      <c r="A13252" s="1038">
        <v>72148</v>
      </c>
      <c r="B13252" s="1055">
        <v>1.44</v>
      </c>
      <c r="C13252" s="1037" t="s">
        <v>13223</v>
      </c>
      <c r="D13252" s="1"/>
      <c r="E13252" s="990" t="s">
        <v>12542</v>
      </c>
      <c r="F13252" s="3"/>
      <c r="O13252"/>
      <c r="P13252"/>
      <c r="Q13252"/>
      <c r="U13252" s="969"/>
      <c r="V13252" s="38"/>
      <c r="W13252" s="38"/>
    </row>
    <row r="13253" spans="1:23" x14ac:dyDescent="0.35">
      <c r="A13253" s="1041">
        <v>72148</v>
      </c>
      <c r="B13253" s="1059">
        <v>1.44</v>
      </c>
      <c r="C13253" s="1037" t="s">
        <v>13224</v>
      </c>
      <c r="D13253" s="1"/>
      <c r="E13253" s="990" t="s">
        <v>12542</v>
      </c>
      <c r="F13253" s="3"/>
      <c r="O13253"/>
      <c r="P13253"/>
      <c r="Q13253"/>
      <c r="U13253" s="969"/>
      <c r="V13253" s="38"/>
      <c r="W13253" s="38"/>
    </row>
    <row r="13254" spans="1:23" x14ac:dyDescent="0.35">
      <c r="A13254" s="1038">
        <v>72148</v>
      </c>
      <c r="B13254" s="1055">
        <v>1.44</v>
      </c>
      <c r="C13254" s="52" t="s">
        <v>13225</v>
      </c>
      <c r="D13254" s="1"/>
      <c r="E13254" s="990" t="s">
        <v>12542</v>
      </c>
      <c r="F13254" s="3"/>
      <c r="O13254"/>
      <c r="P13254"/>
      <c r="Q13254"/>
      <c r="U13254" s="969"/>
      <c r="V13254" s="38"/>
      <c r="W13254" s="38"/>
    </row>
    <row r="13255" spans="1:23" x14ac:dyDescent="0.35">
      <c r="A13255" s="1041">
        <v>72148</v>
      </c>
      <c r="B13255" s="1059">
        <v>1.44</v>
      </c>
      <c r="C13255" s="1037" t="s">
        <v>13226</v>
      </c>
      <c r="D13255" s="1"/>
      <c r="E13255" s="990" t="s">
        <v>12542</v>
      </c>
      <c r="F13255" s="3"/>
      <c r="O13255"/>
      <c r="P13255"/>
      <c r="Q13255"/>
      <c r="U13255" s="969"/>
      <c r="V13255" s="38"/>
      <c r="W13255" s="38"/>
    </row>
    <row r="13256" spans="1:23" x14ac:dyDescent="0.35">
      <c r="A13256" s="1038">
        <v>72148</v>
      </c>
      <c r="B13256" s="1055">
        <v>1.44</v>
      </c>
      <c r="C13256" s="52" t="s">
        <v>13227</v>
      </c>
      <c r="D13256" s="1"/>
      <c r="E13256" s="990" t="s">
        <v>12542</v>
      </c>
      <c r="F13256" s="3"/>
      <c r="O13256"/>
      <c r="P13256"/>
      <c r="Q13256"/>
      <c r="U13256" s="969"/>
      <c r="V13256" s="38"/>
      <c r="W13256" s="38"/>
    </row>
    <row r="13257" spans="1:23" x14ac:dyDescent="0.35">
      <c r="A13257" s="1038">
        <v>72148</v>
      </c>
      <c r="B13257" s="1055">
        <v>1.44</v>
      </c>
      <c r="C13257" s="52" t="s">
        <v>13228</v>
      </c>
      <c r="D13257" s="1"/>
      <c r="E13257" s="990" t="s">
        <v>12542</v>
      </c>
      <c r="F13257" s="3"/>
      <c r="O13257"/>
      <c r="P13257"/>
      <c r="Q13257"/>
      <c r="U13257" s="969"/>
      <c r="V13257" s="38"/>
      <c r="W13257" s="38"/>
    </row>
    <row r="13258" spans="1:23" x14ac:dyDescent="0.35">
      <c r="A13258" s="1038">
        <v>72149</v>
      </c>
      <c r="B13258" s="1055">
        <v>1.74</v>
      </c>
      <c r="C13258" s="24" t="s">
        <v>13284</v>
      </c>
      <c r="D13258" s="1"/>
      <c r="E13258" s="990" t="s">
        <v>12542</v>
      </c>
      <c r="F13258" s="3"/>
      <c r="O13258"/>
      <c r="P13258"/>
      <c r="Q13258"/>
      <c r="U13258" s="969"/>
      <c r="V13258" s="38"/>
      <c r="W13258" s="38"/>
    </row>
    <row r="13259" spans="1:23" x14ac:dyDescent="0.35">
      <c r="A13259" s="1038">
        <v>72149</v>
      </c>
      <c r="B13259" s="1055">
        <v>1.74</v>
      </c>
      <c r="C13259" s="24" t="s">
        <v>13285</v>
      </c>
      <c r="D13259" s="1"/>
      <c r="E13259" s="990" t="s">
        <v>12542</v>
      </c>
      <c r="F13259" s="3"/>
      <c r="O13259"/>
      <c r="P13259"/>
      <c r="Q13259"/>
      <c r="U13259" s="969"/>
      <c r="V13259" s="38"/>
      <c r="W13259" s="38"/>
    </row>
    <row r="13260" spans="1:23" x14ac:dyDescent="0.35">
      <c r="A13260" s="1038">
        <v>72156</v>
      </c>
      <c r="B13260" s="1055">
        <v>2.23</v>
      </c>
      <c r="C13260" s="52" t="s">
        <v>13371</v>
      </c>
      <c r="D13260" s="1"/>
      <c r="E13260" s="990" t="s">
        <v>12542</v>
      </c>
      <c r="F13260" s="3"/>
      <c r="O13260"/>
      <c r="P13260"/>
      <c r="Q13260"/>
      <c r="U13260" s="969"/>
      <c r="V13260" s="38"/>
      <c r="W13260" s="38"/>
    </row>
    <row r="13261" spans="1:23" x14ac:dyDescent="0.35">
      <c r="A13261" s="1038">
        <v>72156</v>
      </c>
      <c r="B13261" s="1055">
        <v>2.23</v>
      </c>
      <c r="C13261" s="52" t="s">
        <v>13372</v>
      </c>
      <c r="D13261" s="1"/>
      <c r="E13261" s="990" t="s">
        <v>12542</v>
      </c>
      <c r="F13261" s="3"/>
      <c r="O13261"/>
      <c r="P13261"/>
      <c r="Q13261"/>
      <c r="U13261" s="969"/>
      <c r="V13261" s="38"/>
      <c r="W13261" s="38"/>
    </row>
    <row r="13262" spans="1:23" x14ac:dyDescent="0.35">
      <c r="A13262" s="1038">
        <v>72156</v>
      </c>
      <c r="B13262" s="1055">
        <v>2.23</v>
      </c>
      <c r="C13262" s="52" t="s">
        <v>13373</v>
      </c>
      <c r="D13262" s="1"/>
      <c r="E13262" s="990" t="s">
        <v>12542</v>
      </c>
      <c r="F13262" s="3"/>
      <c r="O13262"/>
      <c r="P13262"/>
      <c r="Q13262"/>
      <c r="U13262" s="969"/>
      <c r="V13262" s="38"/>
      <c r="W13262" s="38"/>
    </row>
    <row r="13263" spans="1:23" x14ac:dyDescent="0.35">
      <c r="A13263" s="1041">
        <v>72157</v>
      </c>
      <c r="B13263" s="1059">
        <v>2.23</v>
      </c>
      <c r="C13263" s="1037" t="s">
        <v>13374</v>
      </c>
      <c r="D13263" s="1"/>
      <c r="E13263" s="990" t="s">
        <v>12542</v>
      </c>
      <c r="F13263" s="3"/>
      <c r="O13263"/>
      <c r="P13263"/>
      <c r="Q13263"/>
      <c r="U13263" s="969"/>
      <c r="V13263" s="38"/>
      <c r="W13263" s="38"/>
    </row>
    <row r="13264" spans="1:23" x14ac:dyDescent="0.35">
      <c r="A13264" s="1038">
        <v>72157</v>
      </c>
      <c r="B13264" s="1055">
        <v>2.23</v>
      </c>
      <c r="C13264" s="24" t="s">
        <v>13375</v>
      </c>
      <c r="E13264" s="990" t="s">
        <v>12542</v>
      </c>
      <c r="F13264" s="1116"/>
      <c r="O13264"/>
      <c r="P13264"/>
      <c r="Q13264"/>
      <c r="U13264" s="969"/>
      <c r="V13264" s="38"/>
      <c r="W13264" s="38"/>
    </row>
    <row r="13265" spans="1:23" x14ac:dyDescent="0.35">
      <c r="A13265" s="1037">
        <v>72158</v>
      </c>
      <c r="B13265" s="1053">
        <v>2.23</v>
      </c>
      <c r="C13265" s="84" t="s">
        <v>13376</v>
      </c>
      <c r="D13265" s="1"/>
      <c r="E13265" s="990" t="s">
        <v>12542</v>
      </c>
      <c r="F13265" s="3"/>
      <c r="O13265"/>
      <c r="P13265"/>
      <c r="Q13265"/>
      <c r="U13265" s="969"/>
      <c r="V13265" s="38"/>
      <c r="W13265" s="38"/>
    </row>
    <row r="13266" spans="1:23" x14ac:dyDescent="0.35">
      <c r="A13266" s="1038">
        <v>72158</v>
      </c>
      <c r="B13266" s="1055">
        <v>2.23</v>
      </c>
      <c r="C13266" s="52" t="s">
        <v>13377</v>
      </c>
      <c r="D13266" s="1"/>
      <c r="E13266" s="990" t="s">
        <v>12542</v>
      </c>
      <c r="F13266" s="3"/>
      <c r="O13266"/>
      <c r="P13266"/>
      <c r="Q13266"/>
      <c r="U13266" s="969"/>
      <c r="V13266" s="38"/>
      <c r="W13266" s="38"/>
    </row>
    <row r="13267" spans="1:23" x14ac:dyDescent="0.35">
      <c r="A13267" s="1038">
        <v>72158</v>
      </c>
      <c r="B13267" s="1055">
        <v>2.23</v>
      </c>
      <c r="C13267" s="52" t="s">
        <v>13378</v>
      </c>
      <c r="D13267" s="1"/>
      <c r="E13267" s="990" t="s">
        <v>12542</v>
      </c>
      <c r="F13267" s="3"/>
      <c r="O13267"/>
      <c r="P13267"/>
      <c r="Q13267"/>
      <c r="U13267" s="969"/>
      <c r="V13267" s="38"/>
      <c r="W13267" s="38"/>
    </row>
    <row r="13268" spans="1:23" x14ac:dyDescent="0.35">
      <c r="A13268" s="1038">
        <v>72170</v>
      </c>
      <c r="B13268" s="1055">
        <v>0.17</v>
      </c>
      <c r="C13268" s="24" t="s">
        <v>12635</v>
      </c>
      <c r="D13268" s="1"/>
      <c r="E13268" s="990" t="s">
        <v>12542</v>
      </c>
      <c r="F13268" s="3"/>
      <c r="O13268"/>
      <c r="P13268"/>
      <c r="Q13268"/>
      <c r="U13268" s="969"/>
      <c r="V13268" s="38"/>
      <c r="W13268" s="38"/>
    </row>
    <row r="13269" spans="1:23" x14ac:dyDescent="0.35">
      <c r="A13269" s="1039">
        <v>72170</v>
      </c>
      <c r="B13269" s="1054">
        <v>0.17</v>
      </c>
      <c r="C13269" s="40" t="s">
        <v>12636</v>
      </c>
      <c r="D13269" s="1"/>
      <c r="E13269" s="990" t="s">
        <v>12542</v>
      </c>
      <c r="F13269" s="3"/>
      <c r="O13269"/>
      <c r="P13269"/>
      <c r="Q13269"/>
      <c r="U13269" s="969"/>
      <c r="V13269" s="38"/>
      <c r="W13269" s="38"/>
    </row>
    <row r="13270" spans="1:23" x14ac:dyDescent="0.35">
      <c r="A13270" s="1039">
        <v>72190</v>
      </c>
      <c r="B13270" s="1054">
        <v>0.24</v>
      </c>
      <c r="C13270" s="40" t="s">
        <v>9730</v>
      </c>
      <c r="D13270" s="1"/>
      <c r="E13270" s="990" t="s">
        <v>12542</v>
      </c>
      <c r="F13270" s="3"/>
      <c r="O13270"/>
      <c r="P13270"/>
      <c r="Q13270"/>
      <c r="U13270" s="969"/>
      <c r="V13270" s="38"/>
      <c r="W13270" s="38"/>
    </row>
    <row r="13271" spans="1:23" x14ac:dyDescent="0.35">
      <c r="A13271" s="1038">
        <v>72191</v>
      </c>
      <c r="B13271" s="1055">
        <v>1.76</v>
      </c>
      <c r="C13271" s="24" t="s">
        <v>13288</v>
      </c>
      <c r="D13271" s="1"/>
      <c r="E13271" s="990" t="s">
        <v>12542</v>
      </c>
      <c r="F13271" s="3"/>
      <c r="O13271"/>
      <c r="P13271"/>
      <c r="Q13271"/>
      <c r="U13271" s="969"/>
      <c r="V13271" s="38"/>
      <c r="W13271" s="38"/>
    </row>
    <row r="13272" spans="1:23" x14ac:dyDescent="0.35">
      <c r="A13272" s="1038">
        <v>72192</v>
      </c>
      <c r="B13272" s="1055">
        <v>1.06</v>
      </c>
      <c r="C13272" s="24" t="s">
        <v>12962</v>
      </c>
      <c r="D13272" s="1"/>
      <c r="E13272" s="990" t="s">
        <v>12542</v>
      </c>
      <c r="F13272" s="3"/>
      <c r="O13272"/>
      <c r="P13272"/>
      <c r="Q13272"/>
      <c r="U13272" s="969"/>
      <c r="V13272" s="38"/>
      <c r="W13272" s="38"/>
    </row>
    <row r="13273" spans="1:23" x14ac:dyDescent="0.35">
      <c r="A13273" s="1038">
        <v>72192</v>
      </c>
      <c r="B13273" s="1055">
        <v>1.06</v>
      </c>
      <c r="C13273" s="24" t="s">
        <v>12963</v>
      </c>
      <c r="D13273" s="1"/>
      <c r="E13273" s="990" t="s">
        <v>12542</v>
      </c>
      <c r="F13273" s="3"/>
      <c r="O13273"/>
      <c r="P13273"/>
      <c r="Q13273"/>
      <c r="U13273" s="969"/>
      <c r="V13273" s="38"/>
      <c r="W13273" s="38"/>
    </row>
    <row r="13274" spans="1:23" x14ac:dyDescent="0.35">
      <c r="A13274" s="1041">
        <v>72192</v>
      </c>
      <c r="B13274" s="1059">
        <v>1.06</v>
      </c>
      <c r="C13274" s="1037" t="s">
        <v>12964</v>
      </c>
      <c r="D13274" s="1"/>
      <c r="E13274" s="990" t="s">
        <v>12542</v>
      </c>
      <c r="F13274" s="3"/>
      <c r="O13274"/>
      <c r="P13274"/>
      <c r="Q13274"/>
      <c r="U13274" s="969"/>
      <c r="V13274" s="38"/>
      <c r="W13274" s="38"/>
    </row>
    <row r="13275" spans="1:23" x14ac:dyDescent="0.35">
      <c r="A13275" s="1040">
        <v>72192</v>
      </c>
      <c r="B13275" s="1057">
        <v>1.06</v>
      </c>
      <c r="C13275" s="24" t="s">
        <v>12965</v>
      </c>
      <c r="D13275" s="1"/>
      <c r="E13275" s="990" t="s">
        <v>12542</v>
      </c>
      <c r="F13275" s="3"/>
      <c r="O13275"/>
      <c r="P13275"/>
      <c r="Q13275"/>
      <c r="U13275" s="969"/>
      <c r="V13275" s="38"/>
      <c r="W13275" s="38"/>
    </row>
    <row r="13276" spans="1:23" x14ac:dyDescent="0.35">
      <c r="A13276" s="1040">
        <v>72192</v>
      </c>
      <c r="B13276" s="1057">
        <v>1.06</v>
      </c>
      <c r="C13276" s="24" t="s">
        <v>12966</v>
      </c>
      <c r="D13276" s="1"/>
      <c r="E13276" s="990" t="s">
        <v>12542</v>
      </c>
      <c r="F13276" s="3"/>
      <c r="O13276"/>
      <c r="P13276"/>
      <c r="Q13276"/>
      <c r="U13276" s="969"/>
      <c r="V13276" s="38"/>
      <c r="W13276" s="38"/>
    </row>
    <row r="13277" spans="1:23" x14ac:dyDescent="0.35">
      <c r="A13277" s="1040">
        <v>72192</v>
      </c>
      <c r="B13277" s="1057">
        <v>1.06</v>
      </c>
      <c r="C13277" s="24" t="s">
        <v>12967</v>
      </c>
      <c r="D13277" s="1"/>
      <c r="E13277" s="990" t="s">
        <v>12542</v>
      </c>
      <c r="F13277" s="3"/>
      <c r="O13277"/>
      <c r="P13277"/>
      <c r="Q13277"/>
      <c r="U13277" s="969"/>
      <c r="V13277" s="38"/>
      <c r="W13277" s="38"/>
    </row>
    <row r="13278" spans="1:23" x14ac:dyDescent="0.35">
      <c r="A13278" s="1038">
        <v>72193</v>
      </c>
      <c r="B13278" s="1055">
        <v>1.1299999999999999</v>
      </c>
      <c r="C13278" s="52" t="s">
        <v>12979</v>
      </c>
      <c r="D13278" s="1"/>
      <c r="E13278" s="990" t="s">
        <v>12542</v>
      </c>
      <c r="F13278" s="3"/>
      <c r="O13278"/>
      <c r="P13278"/>
      <c r="Q13278"/>
      <c r="U13278" s="969"/>
      <c r="V13278" s="38"/>
      <c r="W13278" s="38"/>
    </row>
    <row r="13279" spans="1:23" x14ac:dyDescent="0.35">
      <c r="A13279" s="1038">
        <v>72194</v>
      </c>
      <c r="B13279" s="1055">
        <v>1.19</v>
      </c>
      <c r="C13279" s="24" t="s">
        <v>13033</v>
      </c>
      <c r="D13279" s="1"/>
      <c r="E13279" s="990" t="s">
        <v>12542</v>
      </c>
      <c r="F13279" s="3"/>
      <c r="O13279"/>
      <c r="P13279"/>
      <c r="Q13279"/>
      <c r="U13279" s="969"/>
      <c r="V13279" s="38"/>
      <c r="W13279" s="38"/>
    </row>
    <row r="13280" spans="1:23" x14ac:dyDescent="0.35">
      <c r="A13280" s="1038">
        <v>72194</v>
      </c>
      <c r="B13280" s="1055">
        <v>1.19</v>
      </c>
      <c r="C13280" s="24" t="s">
        <v>13034</v>
      </c>
      <c r="D13280" s="1"/>
      <c r="E13280" s="990" t="s">
        <v>12542</v>
      </c>
      <c r="F13280" s="3"/>
      <c r="O13280"/>
      <c r="P13280"/>
      <c r="Q13280"/>
      <c r="U13280" s="969"/>
      <c r="V13280" s="38"/>
      <c r="W13280" s="38"/>
    </row>
    <row r="13281" spans="1:23" x14ac:dyDescent="0.35">
      <c r="A13281" s="1038">
        <v>72195</v>
      </c>
      <c r="B13281" s="1055">
        <v>1.42</v>
      </c>
      <c r="C13281" s="52" t="s">
        <v>13192</v>
      </c>
      <c r="E13281" s="990" t="s">
        <v>12542</v>
      </c>
      <c r="F13281" s="3"/>
      <c r="O13281"/>
      <c r="P13281"/>
      <c r="Q13281"/>
      <c r="U13281" s="969"/>
      <c r="V13281" s="38"/>
      <c r="W13281" s="38"/>
    </row>
    <row r="13282" spans="1:23" x14ac:dyDescent="0.35">
      <c r="A13282" s="1038">
        <v>72195</v>
      </c>
      <c r="B13282" s="1055">
        <v>1.42</v>
      </c>
      <c r="C13282" s="1037" t="s">
        <v>13193</v>
      </c>
      <c r="D13282" s="1"/>
      <c r="E13282" s="990" t="s">
        <v>12542</v>
      </c>
      <c r="F13282" s="3"/>
      <c r="O13282"/>
      <c r="P13282"/>
      <c r="Q13282"/>
      <c r="U13282" s="969"/>
      <c r="V13282" s="38"/>
      <c r="W13282" s="38"/>
    </row>
    <row r="13283" spans="1:23" x14ac:dyDescent="0.35">
      <c r="A13283" s="1038">
        <v>72195</v>
      </c>
      <c r="B13283" s="1055">
        <v>1.42</v>
      </c>
      <c r="C13283" s="24" t="s">
        <v>13194</v>
      </c>
      <c r="D13283" s="1"/>
      <c r="E13283" s="990" t="s">
        <v>12542</v>
      </c>
      <c r="F13283" s="3"/>
      <c r="O13283"/>
      <c r="P13283"/>
      <c r="Q13283"/>
      <c r="U13283" s="969"/>
      <c r="V13283" s="38"/>
      <c r="W13283" s="38"/>
    </row>
    <row r="13284" spans="1:23" x14ac:dyDescent="0.35">
      <c r="A13284" s="1038">
        <v>72195</v>
      </c>
      <c r="B13284" s="1055">
        <v>1.42</v>
      </c>
      <c r="C13284" s="52" t="s">
        <v>13195</v>
      </c>
      <c r="D13284" s="1"/>
      <c r="E13284" s="990" t="s">
        <v>12542</v>
      </c>
      <c r="F13284" s="3"/>
      <c r="O13284"/>
      <c r="P13284"/>
      <c r="Q13284"/>
      <c r="U13284" s="969"/>
      <c r="V13284" s="38"/>
      <c r="W13284" s="38"/>
    </row>
    <row r="13285" spans="1:23" x14ac:dyDescent="0.35">
      <c r="A13285" s="1038">
        <v>72195</v>
      </c>
      <c r="B13285" s="1055">
        <v>1.42</v>
      </c>
      <c r="C13285" s="52" t="s">
        <v>13196</v>
      </c>
      <c r="D13285" s="1"/>
      <c r="E13285" s="990" t="s">
        <v>12542</v>
      </c>
      <c r="F13285" s="3"/>
      <c r="O13285"/>
      <c r="P13285"/>
      <c r="Q13285"/>
      <c r="U13285" s="969"/>
      <c r="V13285" s="38"/>
      <c r="W13285" s="38"/>
    </row>
    <row r="13286" spans="1:23" x14ac:dyDescent="0.35">
      <c r="A13286" s="1038">
        <v>72195</v>
      </c>
      <c r="B13286" s="1055">
        <v>1.42</v>
      </c>
      <c r="C13286" s="52" t="s">
        <v>13197</v>
      </c>
      <c r="D13286" s="1"/>
      <c r="E13286" s="990" t="s">
        <v>12542</v>
      </c>
      <c r="F13286" s="3"/>
      <c r="O13286"/>
      <c r="P13286"/>
      <c r="Q13286"/>
      <c r="U13286" s="969"/>
      <c r="V13286" s="38"/>
      <c r="W13286" s="38"/>
    </row>
    <row r="13287" spans="1:23" x14ac:dyDescent="0.35">
      <c r="A13287" s="1038">
        <v>72195</v>
      </c>
      <c r="B13287" s="1055">
        <v>1.42</v>
      </c>
      <c r="C13287" s="24" t="s">
        <v>13198</v>
      </c>
      <c r="D13287" s="1"/>
      <c r="E13287" s="990" t="s">
        <v>12542</v>
      </c>
      <c r="F13287" s="3"/>
      <c r="O13287"/>
      <c r="P13287"/>
      <c r="Q13287"/>
      <c r="U13287" s="969"/>
      <c r="V13287" s="38"/>
      <c r="W13287" s="38"/>
    </row>
    <row r="13288" spans="1:23" x14ac:dyDescent="0.35">
      <c r="A13288" s="1038">
        <v>72196</v>
      </c>
      <c r="B13288" s="1055">
        <v>1.69</v>
      </c>
      <c r="C13288" s="24" t="s">
        <v>13267</v>
      </c>
      <c r="D13288" s="1"/>
      <c r="E13288" s="990" t="s">
        <v>12542</v>
      </c>
      <c r="F13288" s="3"/>
      <c r="O13288"/>
      <c r="P13288"/>
      <c r="Q13288"/>
      <c r="U13288" s="969"/>
      <c r="V13288" s="38"/>
      <c r="W13288" s="38"/>
    </row>
    <row r="13289" spans="1:23" x14ac:dyDescent="0.35">
      <c r="A13289" s="1038">
        <v>72196</v>
      </c>
      <c r="B13289" s="1055">
        <v>1.69</v>
      </c>
      <c r="C13289" s="24" t="s">
        <v>13268</v>
      </c>
      <c r="D13289" s="1"/>
      <c r="E13289" s="990" t="s">
        <v>12542</v>
      </c>
      <c r="F13289" s="3"/>
      <c r="O13289"/>
      <c r="P13289"/>
      <c r="Q13289"/>
      <c r="U13289" s="969"/>
      <c r="V13289" s="38"/>
      <c r="W13289" s="38"/>
    </row>
    <row r="13290" spans="1:23" x14ac:dyDescent="0.35">
      <c r="A13290" s="1041">
        <v>72197</v>
      </c>
      <c r="B13290" s="1059">
        <v>2.15</v>
      </c>
      <c r="C13290" s="1037" t="s">
        <v>13354</v>
      </c>
      <c r="D13290" s="1"/>
      <c r="E13290" s="990" t="s">
        <v>12542</v>
      </c>
      <c r="F13290" s="3"/>
      <c r="O13290"/>
      <c r="P13290"/>
      <c r="Q13290"/>
      <c r="U13290" s="969"/>
      <c r="V13290" s="38"/>
      <c r="W13290" s="38"/>
    </row>
    <row r="13291" spans="1:23" x14ac:dyDescent="0.35">
      <c r="A13291" s="1038">
        <v>72197</v>
      </c>
      <c r="B13291" s="1055">
        <v>2.15</v>
      </c>
      <c r="C13291" s="24" t="s">
        <v>13355</v>
      </c>
      <c r="D13291" s="1"/>
      <c r="E13291" s="990" t="s">
        <v>12542</v>
      </c>
      <c r="F13291" s="3"/>
      <c r="O13291"/>
      <c r="P13291"/>
      <c r="Q13291"/>
      <c r="U13291" s="969"/>
      <c r="V13291" s="38"/>
      <c r="W13291" s="38"/>
    </row>
    <row r="13292" spans="1:23" x14ac:dyDescent="0.35">
      <c r="A13292" s="1038">
        <v>72197</v>
      </c>
      <c r="B13292" s="1055">
        <v>2.15</v>
      </c>
      <c r="C13292" s="52" t="s">
        <v>13356</v>
      </c>
      <c r="D13292" s="1"/>
      <c r="E13292" s="990" t="s">
        <v>12542</v>
      </c>
      <c r="F13292" s="3"/>
      <c r="O13292"/>
      <c r="P13292"/>
      <c r="Q13292"/>
      <c r="U13292" s="969"/>
      <c r="V13292" s="38"/>
      <c r="W13292" s="38"/>
    </row>
    <row r="13293" spans="1:23" x14ac:dyDescent="0.35">
      <c r="A13293" s="1038">
        <v>72197</v>
      </c>
      <c r="B13293" s="1055">
        <v>2.15</v>
      </c>
      <c r="C13293" s="24" t="s">
        <v>13357</v>
      </c>
      <c r="D13293" s="1"/>
      <c r="E13293" s="990" t="s">
        <v>12542</v>
      </c>
      <c r="F13293" s="3"/>
      <c r="O13293"/>
      <c r="P13293"/>
      <c r="Q13293"/>
      <c r="U13293" s="969"/>
      <c r="V13293" s="38"/>
      <c r="W13293" s="38"/>
    </row>
    <row r="13294" spans="1:23" x14ac:dyDescent="0.35">
      <c r="A13294" s="1038">
        <v>72198</v>
      </c>
      <c r="B13294" s="1055">
        <v>1.76</v>
      </c>
      <c r="C13294" s="24" t="s">
        <v>13289</v>
      </c>
      <c r="D13294" s="1"/>
      <c r="E13294" s="990" t="s">
        <v>12542</v>
      </c>
      <c r="F13294" s="3"/>
      <c r="O13294"/>
      <c r="P13294"/>
      <c r="Q13294"/>
      <c r="U13294" s="969"/>
      <c r="V13294" s="38"/>
      <c r="W13294" s="38"/>
    </row>
    <row r="13295" spans="1:23" x14ac:dyDescent="0.35">
      <c r="A13295" s="1037">
        <v>72200</v>
      </c>
      <c r="B13295" s="1053">
        <v>0.17</v>
      </c>
      <c r="C13295" s="466" t="s">
        <v>12637</v>
      </c>
      <c r="D13295" s="1"/>
      <c r="E13295" s="990" t="s">
        <v>12542</v>
      </c>
      <c r="F13295" s="3"/>
      <c r="O13295"/>
      <c r="P13295"/>
      <c r="Q13295"/>
      <c r="U13295" s="969"/>
      <c r="V13295" s="38"/>
      <c r="W13295" s="38"/>
    </row>
    <row r="13296" spans="1:23" x14ac:dyDescent="0.35">
      <c r="A13296" s="1037">
        <v>72200</v>
      </c>
      <c r="B13296" s="1053">
        <v>0.17</v>
      </c>
      <c r="C13296" s="466" t="s">
        <v>12638</v>
      </c>
      <c r="D13296" s="1"/>
      <c r="E13296" s="990" t="s">
        <v>12542</v>
      </c>
      <c r="F13296" s="3"/>
      <c r="O13296"/>
      <c r="P13296"/>
      <c r="Q13296"/>
      <c r="U13296" s="969"/>
      <c r="V13296" s="38"/>
      <c r="W13296" s="38"/>
    </row>
    <row r="13297" spans="1:23" x14ac:dyDescent="0.35">
      <c r="A13297" s="1037">
        <v>72200</v>
      </c>
      <c r="B13297" s="1053">
        <v>0.17</v>
      </c>
      <c r="C13297" s="466" t="s">
        <v>12639</v>
      </c>
      <c r="D13297" s="1"/>
      <c r="E13297" s="990" t="s">
        <v>12542</v>
      </c>
      <c r="F13297" s="3"/>
      <c r="O13297"/>
      <c r="P13297"/>
      <c r="Q13297"/>
      <c r="U13297" s="969"/>
      <c r="V13297" s="38"/>
      <c r="W13297" s="38"/>
    </row>
    <row r="13298" spans="1:23" x14ac:dyDescent="0.35">
      <c r="A13298" s="1041">
        <v>72202</v>
      </c>
      <c r="B13298" s="1059">
        <v>0.22</v>
      </c>
      <c r="C13298" s="1037" t="s">
        <v>12765</v>
      </c>
      <c r="D13298" s="1"/>
      <c r="E13298" s="990" t="s">
        <v>12542</v>
      </c>
      <c r="F13298" s="3"/>
      <c r="O13298"/>
      <c r="P13298"/>
      <c r="Q13298"/>
      <c r="U13298" s="969"/>
      <c r="V13298" s="38"/>
      <c r="W13298" s="38"/>
    </row>
    <row r="13299" spans="1:23" x14ac:dyDescent="0.35">
      <c r="A13299" s="1041">
        <v>72202</v>
      </c>
      <c r="B13299" s="1059">
        <v>0.22</v>
      </c>
      <c r="C13299" s="1037" t="s">
        <v>12766</v>
      </c>
      <c r="D13299" s="1"/>
      <c r="E13299" s="990" t="s">
        <v>12542</v>
      </c>
      <c r="F13299" s="3"/>
      <c r="O13299"/>
      <c r="P13299"/>
      <c r="Q13299"/>
      <c r="U13299" s="969"/>
      <c r="V13299" s="38"/>
      <c r="W13299" s="38"/>
    </row>
    <row r="13300" spans="1:23" x14ac:dyDescent="0.35">
      <c r="A13300" s="1041">
        <v>72202</v>
      </c>
      <c r="B13300" s="1059">
        <v>0.22</v>
      </c>
      <c r="C13300" s="1037" t="s">
        <v>12767</v>
      </c>
      <c r="D13300" s="1"/>
      <c r="E13300" s="990" t="s">
        <v>12542</v>
      </c>
      <c r="F13300" s="3"/>
      <c r="O13300"/>
      <c r="P13300"/>
      <c r="Q13300"/>
      <c r="U13300" s="969"/>
      <c r="V13300" s="38"/>
      <c r="W13300" s="38"/>
    </row>
    <row r="13301" spans="1:23" x14ac:dyDescent="0.35">
      <c r="A13301" s="1041">
        <v>72202</v>
      </c>
      <c r="B13301" s="1059">
        <v>0.22</v>
      </c>
      <c r="C13301" s="1037" t="s">
        <v>12768</v>
      </c>
      <c r="D13301" s="1"/>
      <c r="E13301" s="990" t="s">
        <v>12542</v>
      </c>
      <c r="F13301" s="3"/>
      <c r="O13301"/>
      <c r="P13301"/>
      <c r="Q13301"/>
      <c r="U13301" s="969"/>
      <c r="V13301" s="38"/>
      <c r="W13301" s="38"/>
    </row>
    <row r="13302" spans="1:23" x14ac:dyDescent="0.35">
      <c r="A13302" s="1038">
        <v>72202</v>
      </c>
      <c r="B13302" s="1055">
        <v>0.22</v>
      </c>
      <c r="C13302" s="24" t="s">
        <v>12769</v>
      </c>
      <c r="D13302" s="38"/>
      <c r="E13302" s="990" t="s">
        <v>12542</v>
      </c>
      <c r="F13302" s="3"/>
      <c r="O13302"/>
      <c r="P13302"/>
      <c r="Q13302"/>
      <c r="U13302" s="969"/>
      <c r="V13302" s="38"/>
      <c r="W13302" s="38"/>
    </row>
    <row r="13303" spans="1:23" x14ac:dyDescent="0.35">
      <c r="A13303" s="1038">
        <v>72220</v>
      </c>
      <c r="B13303" s="1055">
        <v>0.17</v>
      </c>
      <c r="C13303" s="24" t="s">
        <v>12640</v>
      </c>
      <c r="D13303" s="1"/>
      <c r="E13303" s="990" t="s">
        <v>12542</v>
      </c>
      <c r="F13303" s="3"/>
      <c r="O13303"/>
      <c r="P13303"/>
      <c r="Q13303"/>
      <c r="U13303" s="969"/>
      <c r="V13303" s="38"/>
      <c r="W13303" s="38"/>
    </row>
    <row r="13304" spans="1:23" x14ac:dyDescent="0.35">
      <c r="A13304" s="1038">
        <v>72220</v>
      </c>
      <c r="B13304" s="1055">
        <v>0.17</v>
      </c>
      <c r="C13304" s="24" t="s">
        <v>12641</v>
      </c>
      <c r="D13304" s="1"/>
      <c r="E13304" s="990" t="s">
        <v>12542</v>
      </c>
      <c r="F13304" s="3"/>
      <c r="O13304"/>
      <c r="P13304"/>
      <c r="Q13304"/>
      <c r="U13304" s="969"/>
      <c r="V13304" s="38"/>
      <c r="W13304" s="38"/>
    </row>
    <row r="13305" spans="1:23" x14ac:dyDescent="0.35">
      <c r="A13305" s="1038">
        <v>72220</v>
      </c>
      <c r="B13305" s="1055">
        <v>0.17</v>
      </c>
      <c r="C13305" s="24" t="s">
        <v>12642</v>
      </c>
      <c r="D13305" s="1"/>
      <c r="E13305" s="990" t="s">
        <v>12542</v>
      </c>
      <c r="O13305"/>
      <c r="P13305"/>
      <c r="Q13305"/>
      <c r="U13305" s="969"/>
      <c r="V13305" s="38"/>
      <c r="W13305" s="38"/>
    </row>
    <row r="13306" spans="1:23" x14ac:dyDescent="0.35">
      <c r="A13306" s="1038">
        <v>73000</v>
      </c>
      <c r="B13306" s="1055">
        <v>0.16</v>
      </c>
      <c r="C13306" s="24" t="s">
        <v>12560</v>
      </c>
      <c r="D13306" s="1"/>
      <c r="E13306" s="990" t="s">
        <v>12542</v>
      </c>
      <c r="F13306" s="3"/>
      <c r="O13306"/>
      <c r="P13306"/>
      <c r="Q13306"/>
      <c r="U13306" s="969"/>
      <c r="V13306" s="38"/>
      <c r="W13306" s="38"/>
    </row>
    <row r="13307" spans="1:23" x14ac:dyDescent="0.35">
      <c r="A13307" s="1039">
        <v>73000</v>
      </c>
      <c r="B13307" s="1054">
        <v>0.16</v>
      </c>
      <c r="C13307" s="40" t="s">
        <v>12561</v>
      </c>
      <c r="D13307" s="1"/>
      <c r="E13307" s="990" t="s">
        <v>12542</v>
      </c>
      <c r="F13307" s="3"/>
      <c r="O13307"/>
      <c r="P13307"/>
      <c r="Q13307"/>
      <c r="U13307" s="969"/>
      <c r="V13307" s="38"/>
      <c r="W13307" s="38"/>
    </row>
    <row r="13308" spans="1:23" x14ac:dyDescent="0.35">
      <c r="A13308" s="1038">
        <v>73000</v>
      </c>
      <c r="B13308" s="1055">
        <v>0.16</v>
      </c>
      <c r="C13308" s="24" t="s">
        <v>12562</v>
      </c>
      <c r="D13308" s="1"/>
      <c r="E13308" s="990" t="s">
        <v>12542</v>
      </c>
      <c r="F13308" s="3"/>
      <c r="O13308"/>
      <c r="P13308"/>
      <c r="Q13308"/>
      <c r="U13308" s="969"/>
      <c r="V13308" s="38"/>
      <c r="W13308" s="38"/>
    </row>
    <row r="13309" spans="1:23" x14ac:dyDescent="0.35">
      <c r="A13309" s="1039">
        <v>73000</v>
      </c>
      <c r="B13309" s="1054">
        <v>0.16</v>
      </c>
      <c r="C13309" s="40" t="s">
        <v>12563</v>
      </c>
      <c r="D13309" s="1"/>
      <c r="E13309" s="990" t="s">
        <v>12542</v>
      </c>
      <c r="F13309" s="1128"/>
      <c r="O13309"/>
      <c r="P13309"/>
      <c r="Q13309"/>
      <c r="U13309" s="969"/>
      <c r="V13309" s="38"/>
      <c r="W13309" s="38"/>
    </row>
    <row r="13310" spans="1:23" x14ac:dyDescent="0.35">
      <c r="A13310" s="1039">
        <v>73010</v>
      </c>
      <c r="B13310" s="1054">
        <v>0.17</v>
      </c>
      <c r="C13310" s="40" t="s">
        <v>12643</v>
      </c>
      <c r="D13310" s="1"/>
      <c r="E13310" s="990" t="s">
        <v>12542</v>
      </c>
      <c r="F13310" s="3"/>
      <c r="O13310"/>
      <c r="P13310"/>
      <c r="Q13310"/>
      <c r="U13310" s="969"/>
      <c r="V13310" s="38"/>
      <c r="W13310" s="38"/>
    </row>
    <row r="13311" spans="1:23" x14ac:dyDescent="0.35">
      <c r="A13311" s="1039">
        <v>73010</v>
      </c>
      <c r="B13311" s="1054">
        <v>0.17</v>
      </c>
      <c r="C13311" s="40" t="s">
        <v>12644</v>
      </c>
      <c r="D13311" s="1"/>
      <c r="E13311" s="990" t="s">
        <v>12542</v>
      </c>
      <c r="F13311" s="3"/>
      <c r="O13311"/>
      <c r="P13311"/>
      <c r="Q13311"/>
      <c r="U13311" s="969"/>
      <c r="V13311" s="38"/>
      <c r="W13311" s="38"/>
    </row>
    <row r="13312" spans="1:23" x14ac:dyDescent="0.35">
      <c r="A13312" s="1038">
        <v>73010</v>
      </c>
      <c r="B13312" s="1055">
        <v>0.17</v>
      </c>
      <c r="C13312" s="24" t="s">
        <v>12645</v>
      </c>
      <c r="D13312" s="1"/>
      <c r="E13312" s="990" t="s">
        <v>12542</v>
      </c>
      <c r="F13312" s="3"/>
      <c r="O13312"/>
      <c r="P13312"/>
      <c r="Q13312"/>
      <c r="U13312" s="969"/>
      <c r="V13312" s="38"/>
      <c r="W13312" s="38"/>
    </row>
    <row r="13313" spans="1:23" x14ac:dyDescent="0.35">
      <c r="A13313" s="1038">
        <v>73010</v>
      </c>
      <c r="B13313" s="1055">
        <v>0.17</v>
      </c>
      <c r="C13313" s="24" t="s">
        <v>12646</v>
      </c>
      <c r="D13313" s="1"/>
      <c r="E13313" s="990" t="s">
        <v>12542</v>
      </c>
      <c r="F13313" s="3"/>
      <c r="O13313"/>
      <c r="P13313"/>
      <c r="Q13313"/>
      <c r="U13313" s="969"/>
      <c r="V13313" s="38"/>
      <c r="W13313" s="38"/>
    </row>
    <row r="13314" spans="1:23" x14ac:dyDescent="0.35">
      <c r="A13314" s="1038">
        <v>73010</v>
      </c>
      <c r="B13314" s="1055">
        <v>0.17</v>
      </c>
      <c r="C13314" s="24" t="s">
        <v>12647</v>
      </c>
      <c r="D13314" s="1"/>
      <c r="E13314" s="990" t="s">
        <v>12542</v>
      </c>
      <c r="F13314" s="3"/>
      <c r="O13314"/>
      <c r="P13314"/>
      <c r="Q13314"/>
      <c r="U13314" s="969"/>
      <c r="V13314" s="38"/>
      <c r="W13314" s="38"/>
    </row>
    <row r="13315" spans="1:23" x14ac:dyDescent="0.35">
      <c r="A13315" s="1039">
        <v>73020</v>
      </c>
      <c r="B13315" s="1054">
        <v>0.15</v>
      </c>
      <c r="C13315" s="40" t="s">
        <v>12554</v>
      </c>
      <c r="D13315" s="1"/>
      <c r="E13315" s="990" t="s">
        <v>12542</v>
      </c>
      <c r="F13315" s="3"/>
      <c r="O13315"/>
      <c r="P13315"/>
      <c r="Q13315"/>
      <c r="U13315" s="969"/>
      <c r="V13315" s="38"/>
      <c r="W13315" s="38"/>
    </row>
    <row r="13316" spans="1:23" x14ac:dyDescent="0.35">
      <c r="A13316" s="1039">
        <v>73020</v>
      </c>
      <c r="B13316" s="1054">
        <v>0.15</v>
      </c>
      <c r="C13316" s="40" t="s">
        <v>12555</v>
      </c>
      <c r="D13316" s="1"/>
      <c r="E13316" s="990" t="s">
        <v>12542</v>
      </c>
      <c r="F13316" s="3"/>
      <c r="O13316"/>
      <c r="P13316"/>
      <c r="Q13316"/>
      <c r="U13316" s="969"/>
      <c r="V13316" s="38"/>
      <c r="W13316" s="38"/>
    </row>
    <row r="13317" spans="1:23" x14ac:dyDescent="0.35">
      <c r="A13317" s="1037">
        <v>73020</v>
      </c>
      <c r="B13317" s="1053">
        <v>0.15</v>
      </c>
      <c r="C13317" s="466" t="s">
        <v>12556</v>
      </c>
      <c r="D13317" s="1"/>
      <c r="E13317" s="990" t="s">
        <v>12542</v>
      </c>
      <c r="F13317" s="3"/>
      <c r="O13317"/>
      <c r="P13317"/>
      <c r="Q13317"/>
      <c r="U13317" s="969"/>
      <c r="V13317" s="38"/>
      <c r="W13317" s="38"/>
    </row>
    <row r="13318" spans="1:23" x14ac:dyDescent="0.35">
      <c r="A13318" s="1037">
        <v>73020</v>
      </c>
      <c r="B13318" s="1053">
        <v>0.15</v>
      </c>
      <c r="C13318" s="466" t="s">
        <v>12556</v>
      </c>
      <c r="D13318" s="1"/>
      <c r="E13318" s="990" t="s">
        <v>12542</v>
      </c>
      <c r="F13318" s="3"/>
      <c r="O13318"/>
      <c r="P13318"/>
      <c r="Q13318"/>
      <c r="U13318" s="969"/>
      <c r="V13318" s="38"/>
      <c r="W13318" s="38"/>
    </row>
    <row r="13319" spans="1:23" x14ac:dyDescent="0.35">
      <c r="A13319" s="1037">
        <v>73020</v>
      </c>
      <c r="B13319" s="1053">
        <v>0.15</v>
      </c>
      <c r="C13319" s="466" t="s">
        <v>12557</v>
      </c>
      <c r="D13319" s="1"/>
      <c r="E13319" s="990" t="s">
        <v>12542</v>
      </c>
      <c r="F13319" s="3"/>
      <c r="O13319"/>
      <c r="P13319"/>
      <c r="Q13319"/>
      <c r="U13319" s="969"/>
      <c r="V13319" s="38"/>
      <c r="W13319" s="38"/>
    </row>
    <row r="13320" spans="1:23" x14ac:dyDescent="0.35">
      <c r="A13320" s="1039">
        <v>73030</v>
      </c>
      <c r="B13320" s="1054">
        <v>0.18</v>
      </c>
      <c r="C13320" s="305" t="s">
        <v>12693</v>
      </c>
      <c r="D13320" s="1"/>
      <c r="E13320" s="990" t="s">
        <v>12542</v>
      </c>
      <c r="F13320" s="3"/>
      <c r="O13320"/>
      <c r="P13320"/>
      <c r="Q13320"/>
      <c r="U13320" s="969"/>
      <c r="V13320" s="38"/>
      <c r="W13320" s="38"/>
    </row>
    <row r="13321" spans="1:23" x14ac:dyDescent="0.35">
      <c r="A13321" s="1039">
        <v>73030</v>
      </c>
      <c r="B13321" s="1054">
        <v>0.18</v>
      </c>
      <c r="C13321" s="305" t="s">
        <v>12694</v>
      </c>
      <c r="D13321" s="1"/>
      <c r="E13321" s="990" t="s">
        <v>12542</v>
      </c>
      <c r="F13321" s="3"/>
      <c r="O13321"/>
      <c r="P13321"/>
      <c r="Q13321"/>
      <c r="U13321" s="969"/>
      <c r="V13321" s="38"/>
      <c r="W13321" s="38"/>
    </row>
    <row r="13322" spans="1:23" x14ac:dyDescent="0.35">
      <c r="A13322" s="1601">
        <v>73030</v>
      </c>
      <c r="B13322" s="1602">
        <v>0.18</v>
      </c>
      <c r="C13322" s="460" t="s">
        <v>12695</v>
      </c>
      <c r="D13322" s="1"/>
      <c r="E13322" s="990" t="s">
        <v>12542</v>
      </c>
      <c r="F13322" s="3"/>
      <c r="O13322"/>
      <c r="P13322"/>
      <c r="Q13322"/>
      <c r="U13322" s="969"/>
      <c r="V13322" s="38"/>
      <c r="W13322" s="38"/>
    </row>
    <row r="13323" spans="1:23" x14ac:dyDescent="0.35">
      <c r="A13323" s="1037">
        <v>73030</v>
      </c>
      <c r="B13323" s="1053">
        <v>0.18</v>
      </c>
      <c r="C13323" s="466" t="s">
        <v>12696</v>
      </c>
      <c r="D13323" s="1"/>
      <c r="E13323" s="990" t="s">
        <v>12542</v>
      </c>
      <c r="F13323" s="3"/>
      <c r="O13323"/>
      <c r="P13323"/>
      <c r="Q13323"/>
      <c r="U13323" s="969"/>
      <c r="V13323" s="38"/>
      <c r="W13323" s="38"/>
    </row>
    <row r="13324" spans="1:23" x14ac:dyDescent="0.35">
      <c r="A13324" s="1601">
        <v>73030</v>
      </c>
      <c r="B13324" s="1602">
        <v>0.18</v>
      </c>
      <c r="C13324" s="460" t="s">
        <v>12697</v>
      </c>
      <c r="D13324" s="1"/>
      <c r="E13324" s="990" t="s">
        <v>12542</v>
      </c>
      <c r="F13324" s="3"/>
      <c r="O13324"/>
      <c r="P13324"/>
      <c r="Q13324"/>
      <c r="U13324" s="969"/>
      <c r="V13324" s="38"/>
      <c r="W13324" s="38"/>
    </row>
    <row r="13325" spans="1:23" x14ac:dyDescent="0.35">
      <c r="A13325" s="1601">
        <v>73030</v>
      </c>
      <c r="B13325" s="1602">
        <v>0.18</v>
      </c>
      <c r="C13325" s="460" t="s">
        <v>12698</v>
      </c>
      <c r="D13325" s="1"/>
      <c r="E13325" s="990" t="s">
        <v>12542</v>
      </c>
      <c r="F13325" s="3"/>
      <c r="O13325"/>
      <c r="P13325"/>
      <c r="Q13325"/>
      <c r="U13325" s="969"/>
      <c r="V13325" s="38"/>
      <c r="W13325" s="38"/>
    </row>
    <row r="13326" spans="1:23" x14ac:dyDescent="0.35">
      <c r="A13326" s="1037">
        <v>73030</v>
      </c>
      <c r="B13326" s="1053">
        <v>0.18</v>
      </c>
      <c r="C13326" s="466" t="s">
        <v>12699</v>
      </c>
      <c r="D13326" s="1"/>
      <c r="E13326" s="990" t="s">
        <v>12542</v>
      </c>
      <c r="O13326"/>
      <c r="P13326"/>
      <c r="Q13326"/>
      <c r="U13326" s="969"/>
      <c r="V13326" s="38"/>
      <c r="W13326" s="38"/>
    </row>
    <row r="13327" spans="1:23" x14ac:dyDescent="0.35">
      <c r="A13327" s="1601">
        <v>73030</v>
      </c>
      <c r="B13327" s="1602">
        <v>0.18</v>
      </c>
      <c r="C13327" s="460" t="s">
        <v>12700</v>
      </c>
      <c r="D13327" s="1"/>
      <c r="E13327" s="990" t="s">
        <v>12542</v>
      </c>
      <c r="F13327" s="3"/>
      <c r="O13327"/>
      <c r="P13327"/>
      <c r="Q13327"/>
      <c r="U13327" s="969"/>
      <c r="V13327" s="38"/>
      <c r="W13327" s="38"/>
    </row>
    <row r="13328" spans="1:23" x14ac:dyDescent="0.35">
      <c r="A13328" s="1037">
        <v>73030</v>
      </c>
      <c r="B13328" s="1053">
        <v>0.18</v>
      </c>
      <c r="C13328" s="466" t="s">
        <v>12701</v>
      </c>
      <c r="D13328" s="1"/>
      <c r="E13328" s="990" t="s">
        <v>12542</v>
      </c>
      <c r="F13328" s="3"/>
      <c r="O13328"/>
      <c r="P13328"/>
      <c r="Q13328"/>
      <c r="U13328" s="969"/>
      <c r="V13328" s="38"/>
      <c r="W13328" s="38"/>
    </row>
    <row r="13329" spans="1:23" x14ac:dyDescent="0.35">
      <c r="A13329" s="1038">
        <v>73050</v>
      </c>
      <c r="B13329" s="1055">
        <v>0.18</v>
      </c>
      <c r="C13329" s="24" t="s">
        <v>12702</v>
      </c>
      <c r="D13329" s="1"/>
      <c r="E13329" s="990" t="s">
        <v>12542</v>
      </c>
      <c r="F13329" s="3"/>
      <c r="O13329"/>
      <c r="P13329"/>
      <c r="Q13329"/>
      <c r="U13329" s="969"/>
      <c r="V13329" s="38"/>
      <c r="W13329" s="38"/>
    </row>
    <row r="13330" spans="1:23" x14ac:dyDescent="0.35">
      <c r="A13330" s="1039">
        <v>73050</v>
      </c>
      <c r="B13330" s="1054">
        <v>0.18</v>
      </c>
      <c r="C13330" s="305" t="s">
        <v>608</v>
      </c>
      <c r="D13330" s="1"/>
      <c r="E13330" s="990" t="s">
        <v>12542</v>
      </c>
      <c r="F13330" s="3"/>
      <c r="O13330"/>
      <c r="P13330"/>
      <c r="Q13330"/>
      <c r="U13330" s="969"/>
      <c r="V13330" s="38"/>
      <c r="W13330" s="38"/>
    </row>
    <row r="13331" spans="1:23" x14ac:dyDescent="0.35">
      <c r="A13331" s="1037">
        <v>73060</v>
      </c>
      <c r="B13331" s="1053">
        <v>0.16</v>
      </c>
      <c r="C13331" s="466" t="s">
        <v>12564</v>
      </c>
      <c r="D13331" s="1"/>
      <c r="E13331" s="990" t="s">
        <v>12542</v>
      </c>
      <c r="F13331" s="3"/>
      <c r="O13331"/>
      <c r="P13331"/>
      <c r="Q13331"/>
      <c r="U13331" s="969"/>
      <c r="V13331" s="38"/>
      <c r="W13331" s="38"/>
    </row>
    <row r="13332" spans="1:23" x14ac:dyDescent="0.35">
      <c r="A13332" s="1037">
        <v>73060</v>
      </c>
      <c r="B13332" s="1053">
        <v>0.16</v>
      </c>
      <c r="C13332" s="466" t="s">
        <v>12565</v>
      </c>
      <c r="D13332" s="1"/>
      <c r="E13332" s="990" t="s">
        <v>12542</v>
      </c>
      <c r="F13332" s="3"/>
      <c r="O13332"/>
      <c r="P13332"/>
      <c r="Q13332"/>
      <c r="U13332" s="969"/>
      <c r="V13332" s="38"/>
      <c r="W13332" s="38"/>
    </row>
    <row r="13333" spans="1:23" x14ac:dyDescent="0.35">
      <c r="A13333" s="1038">
        <v>73060</v>
      </c>
      <c r="B13333" s="1055">
        <v>0.16</v>
      </c>
      <c r="C13333" s="52" t="s">
        <v>12566</v>
      </c>
      <c r="D13333" s="1"/>
      <c r="E13333" s="990" t="s">
        <v>12542</v>
      </c>
      <c r="F13333" s="3"/>
      <c r="O13333"/>
      <c r="P13333"/>
      <c r="Q13333"/>
      <c r="U13333" s="969"/>
      <c r="V13333" s="38"/>
      <c r="W13333" s="38"/>
    </row>
    <row r="13334" spans="1:23" x14ac:dyDescent="0.35">
      <c r="A13334" s="1039">
        <v>73060</v>
      </c>
      <c r="B13334" s="1054">
        <v>0.16</v>
      </c>
      <c r="C13334" s="40" t="s">
        <v>12567</v>
      </c>
      <c r="D13334" s="1"/>
      <c r="E13334" s="990" t="s">
        <v>12542</v>
      </c>
      <c r="O13334"/>
      <c r="P13334"/>
      <c r="Q13334"/>
      <c r="U13334" s="969"/>
      <c r="V13334" s="38"/>
      <c r="W13334" s="38"/>
    </row>
    <row r="13335" spans="1:23" x14ac:dyDescent="0.35">
      <c r="A13335" s="1038">
        <v>73060</v>
      </c>
      <c r="B13335" s="1055">
        <v>0.16</v>
      </c>
      <c r="C13335" s="24" t="s">
        <v>12568</v>
      </c>
      <c r="D13335" s="1"/>
      <c r="E13335" s="990" t="s">
        <v>12542</v>
      </c>
      <c r="F13335" s="3"/>
      <c r="O13335"/>
      <c r="P13335"/>
      <c r="Q13335"/>
      <c r="U13335" s="969"/>
      <c r="V13335" s="38"/>
      <c r="W13335" s="38"/>
    </row>
    <row r="13336" spans="1:23" x14ac:dyDescent="0.35">
      <c r="A13336" s="1039">
        <v>73060</v>
      </c>
      <c r="B13336" s="1054">
        <v>0.16</v>
      </c>
      <c r="C13336" s="40" t="s">
        <v>12569</v>
      </c>
      <c r="D13336" s="1109"/>
      <c r="E13336" s="990" t="s">
        <v>12542</v>
      </c>
      <c r="F13336" s="3"/>
      <c r="O13336"/>
      <c r="P13336"/>
      <c r="Q13336"/>
      <c r="U13336" s="969"/>
      <c r="V13336" s="38"/>
      <c r="W13336" s="38"/>
    </row>
    <row r="13337" spans="1:23" x14ac:dyDescent="0.35">
      <c r="A13337" s="1037">
        <v>73070</v>
      </c>
      <c r="B13337" s="1053">
        <v>0.16</v>
      </c>
      <c r="C13337" s="466" t="s">
        <v>12570</v>
      </c>
      <c r="D13337" s="1"/>
      <c r="E13337" s="990" t="s">
        <v>12542</v>
      </c>
      <c r="F13337" s="3"/>
      <c r="O13337"/>
      <c r="P13337"/>
      <c r="Q13337"/>
      <c r="U13337" s="969"/>
      <c r="V13337" s="38"/>
      <c r="W13337" s="38"/>
    </row>
    <row r="13338" spans="1:23" x14ac:dyDescent="0.35">
      <c r="A13338" s="1037">
        <v>73070</v>
      </c>
      <c r="B13338" s="1053">
        <v>0.16</v>
      </c>
      <c r="C13338" s="466" t="s">
        <v>12571</v>
      </c>
      <c r="D13338" s="1"/>
      <c r="E13338" s="990" t="s">
        <v>12542</v>
      </c>
      <c r="F13338" s="3"/>
      <c r="O13338"/>
      <c r="P13338"/>
      <c r="Q13338"/>
      <c r="U13338" s="969"/>
      <c r="V13338" s="38"/>
      <c r="W13338" s="38"/>
    </row>
    <row r="13339" spans="1:23" x14ac:dyDescent="0.35">
      <c r="A13339" s="1038">
        <v>73070</v>
      </c>
      <c r="B13339" s="1055">
        <v>0.16</v>
      </c>
      <c r="C13339" s="52" t="s">
        <v>12572</v>
      </c>
      <c r="D13339" s="1"/>
      <c r="E13339" s="990" t="s">
        <v>12542</v>
      </c>
      <c r="F13339" s="3"/>
      <c r="O13339"/>
      <c r="P13339"/>
      <c r="Q13339"/>
      <c r="U13339" s="969"/>
      <c r="V13339" s="38"/>
      <c r="W13339" s="38"/>
    </row>
    <row r="13340" spans="1:23" x14ac:dyDescent="0.35">
      <c r="A13340" s="1039">
        <v>73070</v>
      </c>
      <c r="B13340" s="1054">
        <v>0.16</v>
      </c>
      <c r="C13340" s="305" t="s">
        <v>12573</v>
      </c>
      <c r="D13340" s="1"/>
      <c r="E13340" s="990" t="s">
        <v>12542</v>
      </c>
      <c r="F13340" s="3"/>
      <c r="O13340"/>
      <c r="P13340"/>
      <c r="Q13340"/>
      <c r="U13340" s="969"/>
      <c r="V13340" s="38"/>
      <c r="W13340" s="38"/>
    </row>
    <row r="13341" spans="1:23" x14ac:dyDescent="0.35">
      <c r="A13341" s="1038">
        <v>73070</v>
      </c>
      <c r="B13341" s="1055">
        <v>0.16</v>
      </c>
      <c r="C13341" s="52" t="s">
        <v>12574</v>
      </c>
      <c r="D13341" s="1"/>
      <c r="E13341" s="990" t="s">
        <v>12542</v>
      </c>
      <c r="F13341" s="3"/>
      <c r="O13341"/>
      <c r="P13341"/>
      <c r="Q13341"/>
      <c r="U13341" s="969"/>
      <c r="V13341" s="38"/>
      <c r="W13341" s="38"/>
    </row>
    <row r="13342" spans="1:23" x14ac:dyDescent="0.35">
      <c r="A13342" s="1039">
        <v>73070</v>
      </c>
      <c r="B13342" s="1054">
        <v>0.16</v>
      </c>
      <c r="C13342" s="305" t="s">
        <v>12575</v>
      </c>
      <c r="D13342" s="1"/>
      <c r="E13342" s="990" t="s">
        <v>12542</v>
      </c>
      <c r="F13342" s="3"/>
      <c r="O13342"/>
      <c r="P13342"/>
      <c r="Q13342"/>
      <c r="U13342" s="969"/>
      <c r="V13342" s="38"/>
      <c r="W13342" s="38"/>
    </row>
    <row r="13343" spans="1:23" x14ac:dyDescent="0.35">
      <c r="A13343" s="1038">
        <v>73080</v>
      </c>
      <c r="B13343" s="1055">
        <v>0.17</v>
      </c>
      <c r="C13343" s="52" t="s">
        <v>12648</v>
      </c>
      <c r="D13343" s="1"/>
      <c r="E13343" s="990" t="s">
        <v>12542</v>
      </c>
      <c r="F13343" s="3"/>
      <c r="O13343"/>
      <c r="P13343"/>
      <c r="Q13343"/>
      <c r="U13343" s="969"/>
      <c r="V13343" s="38"/>
      <c r="W13343" s="38"/>
    </row>
    <row r="13344" spans="1:23" x14ac:dyDescent="0.35">
      <c r="A13344" s="1038">
        <v>73080</v>
      </c>
      <c r="B13344" s="1055">
        <v>0.17</v>
      </c>
      <c r="C13344" s="52" t="s">
        <v>12649</v>
      </c>
      <c r="D13344" s="1"/>
      <c r="E13344" s="990" t="s">
        <v>12542</v>
      </c>
      <c r="F13344" s="3"/>
      <c r="O13344"/>
      <c r="P13344"/>
      <c r="Q13344"/>
      <c r="U13344" s="969"/>
      <c r="V13344" s="38"/>
      <c r="W13344" s="38"/>
    </row>
    <row r="13345" spans="1:23" x14ac:dyDescent="0.35">
      <c r="A13345" s="1038">
        <v>73080</v>
      </c>
      <c r="B13345" s="1055">
        <v>0.17</v>
      </c>
      <c r="C13345" s="52" t="s">
        <v>12650</v>
      </c>
      <c r="D13345" s="1"/>
      <c r="E13345" s="990" t="s">
        <v>12542</v>
      </c>
      <c r="F13345" s="3"/>
      <c r="O13345"/>
      <c r="P13345"/>
      <c r="Q13345"/>
      <c r="U13345" s="969"/>
      <c r="V13345" s="38"/>
      <c r="W13345" s="38"/>
    </row>
    <row r="13346" spans="1:23" x14ac:dyDescent="0.35">
      <c r="A13346" s="1039">
        <v>73080</v>
      </c>
      <c r="B13346" s="1054">
        <v>0.17</v>
      </c>
      <c r="C13346" s="305" t="s">
        <v>12651</v>
      </c>
      <c r="D13346" s="1"/>
      <c r="E13346" s="990" t="s">
        <v>12542</v>
      </c>
      <c r="F13346" s="3"/>
      <c r="O13346"/>
      <c r="P13346"/>
      <c r="Q13346"/>
      <c r="U13346" s="969"/>
      <c r="V13346" s="38"/>
      <c r="W13346" s="38"/>
    </row>
    <row r="13347" spans="1:23" x14ac:dyDescent="0.35">
      <c r="A13347" s="1038">
        <v>73080</v>
      </c>
      <c r="B13347" s="1055">
        <v>0.17</v>
      </c>
      <c r="C13347" s="52" t="s">
        <v>12652</v>
      </c>
      <c r="D13347" s="1"/>
      <c r="E13347" s="990" t="s">
        <v>12542</v>
      </c>
      <c r="F13347" s="3"/>
      <c r="O13347"/>
      <c r="P13347"/>
      <c r="Q13347"/>
      <c r="U13347" s="969"/>
      <c r="V13347" s="38"/>
      <c r="W13347" s="38"/>
    </row>
    <row r="13348" spans="1:23" x14ac:dyDescent="0.35">
      <c r="A13348" s="1039">
        <v>73080</v>
      </c>
      <c r="B13348" s="1054">
        <v>0.17</v>
      </c>
      <c r="C13348" s="305" t="s">
        <v>12653</v>
      </c>
      <c r="D13348" s="1"/>
      <c r="E13348" s="990" t="s">
        <v>12542</v>
      </c>
      <c r="F13348" s="3"/>
      <c r="O13348"/>
      <c r="P13348"/>
      <c r="Q13348"/>
      <c r="U13348" s="969"/>
      <c r="V13348" s="38"/>
      <c r="W13348" s="38"/>
    </row>
    <row r="13349" spans="1:23" x14ac:dyDescent="0.35">
      <c r="A13349" s="1037">
        <v>73090</v>
      </c>
      <c r="B13349" s="1053">
        <v>0.16</v>
      </c>
      <c r="C13349" s="466" t="s">
        <v>12576</v>
      </c>
      <c r="D13349" s="1"/>
      <c r="E13349" s="990" t="s">
        <v>12542</v>
      </c>
      <c r="F13349" s="3"/>
      <c r="O13349"/>
      <c r="P13349"/>
      <c r="Q13349"/>
      <c r="U13349" s="969"/>
      <c r="V13349" s="38"/>
      <c r="W13349" s="38"/>
    </row>
    <row r="13350" spans="1:23" x14ac:dyDescent="0.35">
      <c r="A13350" s="1037">
        <v>73090</v>
      </c>
      <c r="B13350" s="1053">
        <v>0.16</v>
      </c>
      <c r="C13350" s="466" t="s">
        <v>12577</v>
      </c>
      <c r="D13350" s="1"/>
      <c r="E13350" s="990" t="s">
        <v>12542</v>
      </c>
      <c r="F13350" s="3"/>
      <c r="O13350"/>
      <c r="P13350"/>
      <c r="Q13350"/>
      <c r="U13350" s="969"/>
      <c r="V13350" s="38"/>
      <c r="W13350" s="38"/>
    </row>
    <row r="13351" spans="1:23" x14ac:dyDescent="0.35">
      <c r="A13351" s="1038">
        <v>73090</v>
      </c>
      <c r="B13351" s="1055">
        <v>0.16</v>
      </c>
      <c r="C13351" s="24" t="s">
        <v>12578</v>
      </c>
      <c r="D13351" s="1120"/>
      <c r="E13351" s="990" t="s">
        <v>12542</v>
      </c>
      <c r="F13351" s="3"/>
      <c r="O13351"/>
      <c r="P13351"/>
      <c r="Q13351"/>
      <c r="U13351" s="969"/>
      <c r="V13351" s="38"/>
      <c r="W13351" s="38"/>
    </row>
    <row r="13352" spans="1:23" x14ac:dyDescent="0.35">
      <c r="A13352" s="1039">
        <v>73090</v>
      </c>
      <c r="B13352" s="1054">
        <v>0.16</v>
      </c>
      <c r="C13352" s="305" t="s">
        <v>12579</v>
      </c>
      <c r="D13352" s="1"/>
      <c r="E13352" s="990" t="s">
        <v>12542</v>
      </c>
      <c r="F13352" s="3"/>
      <c r="O13352"/>
      <c r="P13352"/>
      <c r="Q13352"/>
      <c r="U13352" s="969"/>
      <c r="V13352" s="38"/>
      <c r="W13352" s="38"/>
    </row>
    <row r="13353" spans="1:23" x14ac:dyDescent="0.35">
      <c r="A13353" s="1038">
        <v>73090</v>
      </c>
      <c r="B13353" s="1055">
        <v>0.16</v>
      </c>
      <c r="C13353" s="24" t="s">
        <v>12580</v>
      </c>
      <c r="D13353" s="1"/>
      <c r="E13353" s="990" t="s">
        <v>12542</v>
      </c>
      <c r="F13353" s="3"/>
      <c r="O13353"/>
      <c r="P13353"/>
      <c r="Q13353"/>
      <c r="U13353" s="969"/>
      <c r="V13353" s="38"/>
      <c r="W13353" s="38"/>
    </row>
    <row r="13354" spans="1:23" x14ac:dyDescent="0.35">
      <c r="A13354" s="1039">
        <v>73090</v>
      </c>
      <c r="B13354" s="1054">
        <v>0.16</v>
      </c>
      <c r="C13354" s="305" t="s">
        <v>12581</v>
      </c>
      <c r="D13354" s="1"/>
      <c r="E13354" s="990" t="s">
        <v>12542</v>
      </c>
      <c r="F13354" s="3"/>
      <c r="O13354"/>
      <c r="P13354"/>
      <c r="Q13354"/>
      <c r="U13354" s="969"/>
      <c r="V13354" s="38"/>
      <c r="W13354" s="38"/>
    </row>
    <row r="13355" spans="1:23" x14ac:dyDescent="0.35">
      <c r="A13355" s="1038">
        <v>73100</v>
      </c>
      <c r="B13355" s="1055">
        <v>0.16</v>
      </c>
      <c r="C13355" s="52" t="s">
        <v>12582</v>
      </c>
      <c r="D13355" s="1"/>
      <c r="E13355" s="990" t="s">
        <v>12542</v>
      </c>
      <c r="F13355" s="3"/>
      <c r="O13355"/>
      <c r="P13355"/>
      <c r="Q13355"/>
      <c r="U13355" s="969"/>
      <c r="V13355" s="38"/>
      <c r="W13355" s="38"/>
    </row>
    <row r="13356" spans="1:23" x14ac:dyDescent="0.35">
      <c r="A13356" s="1038">
        <v>73100</v>
      </c>
      <c r="B13356" s="1055">
        <v>0.16</v>
      </c>
      <c r="C13356" s="52" t="s">
        <v>12583</v>
      </c>
      <c r="D13356" s="1"/>
      <c r="E13356" s="990" t="s">
        <v>12542</v>
      </c>
      <c r="F13356" s="3"/>
      <c r="O13356"/>
      <c r="P13356"/>
      <c r="Q13356"/>
      <c r="U13356" s="969"/>
      <c r="V13356" s="38"/>
      <c r="W13356" s="38"/>
    </row>
    <row r="13357" spans="1:23" x14ac:dyDescent="0.35">
      <c r="A13357" s="1038">
        <v>73100</v>
      </c>
      <c r="B13357" s="1055">
        <v>0.16</v>
      </c>
      <c r="C13357" s="52" t="s">
        <v>12584</v>
      </c>
      <c r="D13357" s="1"/>
      <c r="E13357" s="990" t="s">
        <v>12542</v>
      </c>
      <c r="F13357" s="3"/>
      <c r="O13357"/>
      <c r="P13357"/>
      <c r="Q13357"/>
      <c r="U13357" s="969"/>
      <c r="V13357" s="38"/>
      <c r="W13357" s="38"/>
    </row>
    <row r="13358" spans="1:23" x14ac:dyDescent="0.35">
      <c r="A13358" s="1039">
        <v>73100</v>
      </c>
      <c r="B13358" s="1054">
        <v>0.16</v>
      </c>
      <c r="C13358" s="305" t="s">
        <v>12585</v>
      </c>
      <c r="D13358" s="1"/>
      <c r="E13358" s="990" t="s">
        <v>12542</v>
      </c>
      <c r="F13358" s="3"/>
      <c r="O13358"/>
      <c r="P13358"/>
      <c r="Q13358"/>
      <c r="U13358" s="969"/>
      <c r="V13358" s="38"/>
      <c r="W13358" s="38"/>
    </row>
    <row r="13359" spans="1:23" x14ac:dyDescent="0.35">
      <c r="A13359" s="1038">
        <v>73100</v>
      </c>
      <c r="B13359" s="1055">
        <v>0.16</v>
      </c>
      <c r="C13359" s="52" t="s">
        <v>12586</v>
      </c>
      <c r="D13359" s="1"/>
      <c r="E13359" s="990" t="s">
        <v>12542</v>
      </c>
      <c r="F13359" s="3"/>
      <c r="O13359"/>
      <c r="P13359"/>
      <c r="Q13359"/>
      <c r="U13359" s="969"/>
      <c r="V13359" s="38"/>
      <c r="W13359" s="38"/>
    </row>
    <row r="13360" spans="1:23" x14ac:dyDescent="0.35">
      <c r="A13360" s="1039">
        <v>73100</v>
      </c>
      <c r="B13360" s="1054">
        <v>0.16</v>
      </c>
      <c r="C13360" s="305" t="s">
        <v>12587</v>
      </c>
      <c r="D13360" s="1"/>
      <c r="E13360" s="990" t="s">
        <v>12542</v>
      </c>
      <c r="F13360" s="3"/>
      <c r="O13360"/>
      <c r="P13360"/>
      <c r="Q13360"/>
      <c r="U13360" s="969"/>
      <c r="V13360" s="38"/>
      <c r="W13360" s="38"/>
    </row>
    <row r="13361" spans="1:23" x14ac:dyDescent="0.35">
      <c r="A13361" s="1038">
        <v>73100</v>
      </c>
      <c r="B13361" s="1055">
        <v>0.16</v>
      </c>
      <c r="C13361" s="52" t="s">
        <v>12588</v>
      </c>
      <c r="D13361" s="1"/>
      <c r="E13361" s="990" t="s">
        <v>12542</v>
      </c>
      <c r="F13361" s="3"/>
      <c r="O13361"/>
      <c r="P13361"/>
      <c r="Q13361"/>
      <c r="U13361" s="969"/>
      <c r="V13361" s="38"/>
      <c r="W13361" s="38"/>
    </row>
    <row r="13362" spans="1:23" x14ac:dyDescent="0.35">
      <c r="A13362" s="1038">
        <v>73100</v>
      </c>
      <c r="B13362" s="1055">
        <v>0.16</v>
      </c>
      <c r="C13362" s="52" t="s">
        <v>12589</v>
      </c>
      <c r="D13362" s="1"/>
      <c r="E13362" s="990" t="s">
        <v>12542</v>
      </c>
      <c r="F13362" s="3"/>
      <c r="O13362"/>
      <c r="P13362"/>
      <c r="Q13362"/>
      <c r="U13362" s="969"/>
      <c r="V13362" s="38"/>
      <c r="W13362" s="38"/>
    </row>
    <row r="13363" spans="1:23" x14ac:dyDescent="0.35">
      <c r="A13363" s="1038">
        <v>73110</v>
      </c>
      <c r="B13363" s="1055">
        <v>0.17</v>
      </c>
      <c r="C13363" s="52" t="s">
        <v>12654</v>
      </c>
      <c r="D13363" s="1"/>
      <c r="E13363" s="990" t="s">
        <v>12542</v>
      </c>
      <c r="F13363" s="3"/>
      <c r="O13363"/>
      <c r="P13363"/>
      <c r="Q13363"/>
      <c r="U13363" s="969"/>
      <c r="V13363" s="38"/>
      <c r="W13363" s="38"/>
    </row>
    <row r="13364" spans="1:23" x14ac:dyDescent="0.35">
      <c r="A13364" s="1039">
        <v>73110</v>
      </c>
      <c r="B13364" s="1054">
        <v>0.17</v>
      </c>
      <c r="C13364" s="305" t="s">
        <v>12655</v>
      </c>
      <c r="D13364" s="1"/>
      <c r="E13364" s="990" t="s">
        <v>12542</v>
      </c>
      <c r="O13364"/>
      <c r="P13364"/>
      <c r="Q13364"/>
      <c r="U13364" s="969"/>
      <c r="V13364" s="38"/>
      <c r="W13364" s="38"/>
    </row>
    <row r="13365" spans="1:23" x14ac:dyDescent="0.35">
      <c r="A13365" s="1038">
        <v>73110</v>
      </c>
      <c r="B13365" s="1055">
        <v>0.17</v>
      </c>
      <c r="C13365" s="52" t="s">
        <v>12656</v>
      </c>
      <c r="D13365" s="1"/>
      <c r="E13365" s="990" t="s">
        <v>12542</v>
      </c>
      <c r="F13365" s="3"/>
      <c r="O13365"/>
      <c r="P13365"/>
      <c r="Q13365"/>
      <c r="U13365" s="969"/>
      <c r="V13365" s="38"/>
      <c r="W13365" s="38"/>
    </row>
    <row r="13366" spans="1:23" x14ac:dyDescent="0.35">
      <c r="A13366" s="1039">
        <v>73110</v>
      </c>
      <c r="B13366" s="1054">
        <v>0.17</v>
      </c>
      <c r="C13366" s="305" t="s">
        <v>12657</v>
      </c>
      <c r="D13366" s="1"/>
      <c r="E13366" s="990" t="s">
        <v>12542</v>
      </c>
      <c r="F13366" s="3"/>
      <c r="O13366"/>
      <c r="P13366"/>
      <c r="Q13366"/>
      <c r="U13366" s="969"/>
      <c r="V13366" s="38"/>
      <c r="W13366" s="38"/>
    </row>
    <row r="13367" spans="1:23" x14ac:dyDescent="0.35">
      <c r="A13367" s="1038">
        <v>73110</v>
      </c>
      <c r="B13367" s="1055">
        <v>0.17</v>
      </c>
      <c r="C13367" s="52" t="s">
        <v>12658</v>
      </c>
      <c r="D13367" s="1"/>
      <c r="E13367" s="990" t="s">
        <v>12542</v>
      </c>
      <c r="F13367" s="3"/>
      <c r="O13367"/>
      <c r="P13367"/>
      <c r="Q13367"/>
      <c r="U13367" s="969"/>
      <c r="V13367" s="38"/>
      <c r="W13367" s="38"/>
    </row>
    <row r="13368" spans="1:23" x14ac:dyDescent="0.35">
      <c r="A13368" s="1038">
        <v>73110</v>
      </c>
      <c r="B13368" s="1055">
        <v>0.17</v>
      </c>
      <c r="C13368" s="52" t="s">
        <v>12659</v>
      </c>
      <c r="D13368" s="1"/>
      <c r="E13368" s="990" t="s">
        <v>12542</v>
      </c>
      <c r="F13368" s="3"/>
      <c r="O13368"/>
      <c r="P13368"/>
      <c r="Q13368"/>
      <c r="U13368" s="969"/>
      <c r="V13368" s="38"/>
      <c r="W13368" s="38"/>
    </row>
    <row r="13369" spans="1:23" x14ac:dyDescent="0.35">
      <c r="A13369" s="1038">
        <v>73110</v>
      </c>
      <c r="B13369" s="1055">
        <v>0.17</v>
      </c>
      <c r="C13369" s="52" t="s">
        <v>12660</v>
      </c>
      <c r="D13369" s="1"/>
      <c r="E13369" s="990" t="s">
        <v>12542</v>
      </c>
      <c r="F13369" s="3"/>
      <c r="O13369"/>
      <c r="P13369"/>
      <c r="Q13369"/>
      <c r="U13369" s="969"/>
      <c r="V13369" s="38"/>
      <c r="W13369" s="38"/>
    </row>
    <row r="13370" spans="1:23" x14ac:dyDescent="0.35">
      <c r="A13370" s="1038">
        <v>73120</v>
      </c>
      <c r="B13370" s="1055">
        <v>0.16</v>
      </c>
      <c r="C13370" s="52" t="s">
        <v>12590</v>
      </c>
      <c r="D13370" s="1"/>
      <c r="E13370" s="990" t="s">
        <v>12542</v>
      </c>
      <c r="F13370" s="3"/>
      <c r="O13370"/>
      <c r="P13370"/>
      <c r="Q13370"/>
      <c r="U13370" s="969"/>
      <c r="V13370" s="38"/>
      <c r="W13370" s="38"/>
    </row>
    <row r="13371" spans="1:23" x14ac:dyDescent="0.35">
      <c r="A13371" s="1037">
        <v>73120</v>
      </c>
      <c r="B13371" s="1053">
        <v>0.16</v>
      </c>
      <c r="C13371" s="84" t="s">
        <v>12591</v>
      </c>
      <c r="D13371" s="1"/>
      <c r="E13371" s="990" t="s">
        <v>12542</v>
      </c>
      <c r="F13371" s="3"/>
      <c r="O13371"/>
      <c r="P13371"/>
      <c r="Q13371"/>
      <c r="U13371" s="969"/>
      <c r="V13371" s="38"/>
      <c r="W13371" s="38"/>
    </row>
    <row r="13372" spans="1:23" x14ac:dyDescent="0.35">
      <c r="A13372" s="1038">
        <v>73120</v>
      </c>
      <c r="B13372" s="1055">
        <v>0.16</v>
      </c>
      <c r="C13372" s="52" t="s">
        <v>12592</v>
      </c>
      <c r="D13372" s="1"/>
      <c r="E13372" s="990" t="s">
        <v>12542</v>
      </c>
      <c r="F13372" s="3"/>
      <c r="O13372"/>
      <c r="P13372"/>
      <c r="Q13372"/>
      <c r="U13372" s="969"/>
      <c r="V13372" s="38"/>
      <c r="W13372" s="38"/>
    </row>
    <row r="13373" spans="1:23" x14ac:dyDescent="0.35">
      <c r="A13373" s="1038">
        <v>73120</v>
      </c>
      <c r="B13373" s="1055">
        <v>0.16</v>
      </c>
      <c r="C13373" s="52" t="s">
        <v>12593</v>
      </c>
      <c r="D13373" s="1"/>
      <c r="E13373" s="990" t="s">
        <v>12542</v>
      </c>
      <c r="F13373" s="3"/>
      <c r="O13373"/>
      <c r="P13373"/>
      <c r="Q13373"/>
      <c r="U13373" s="969"/>
      <c r="V13373" s="38"/>
      <c r="W13373" s="38"/>
    </row>
    <row r="13374" spans="1:23" x14ac:dyDescent="0.35">
      <c r="A13374" s="1037">
        <v>73130</v>
      </c>
      <c r="B13374" s="1053">
        <v>0.17</v>
      </c>
      <c r="C13374" s="466" t="s">
        <v>12661</v>
      </c>
      <c r="D13374" s="1"/>
      <c r="E13374" s="990" t="s">
        <v>12542</v>
      </c>
      <c r="F13374" s="3"/>
      <c r="O13374"/>
      <c r="P13374"/>
      <c r="Q13374"/>
      <c r="U13374" s="969"/>
      <c r="V13374" s="38"/>
      <c r="W13374" s="38"/>
    </row>
    <row r="13375" spans="1:23" x14ac:dyDescent="0.35">
      <c r="A13375" s="1038">
        <v>73130</v>
      </c>
      <c r="B13375" s="1055">
        <v>0.17</v>
      </c>
      <c r="C13375" s="52" t="s">
        <v>12662</v>
      </c>
      <c r="D13375" s="1"/>
      <c r="E13375" s="990" t="s">
        <v>12542</v>
      </c>
      <c r="F13375" s="3"/>
      <c r="O13375"/>
      <c r="P13375"/>
      <c r="Q13375"/>
      <c r="U13375" s="969"/>
      <c r="V13375" s="38"/>
      <c r="W13375" s="38"/>
    </row>
    <row r="13376" spans="1:23" x14ac:dyDescent="0.35">
      <c r="A13376" s="1038">
        <v>73130</v>
      </c>
      <c r="B13376" s="1055">
        <v>0.17</v>
      </c>
      <c r="C13376" s="52" t="s">
        <v>12663</v>
      </c>
      <c r="D13376" s="1"/>
      <c r="E13376" s="990" t="s">
        <v>12542</v>
      </c>
      <c r="F13376" s="3"/>
      <c r="O13376"/>
      <c r="P13376"/>
      <c r="Q13376"/>
      <c r="U13376" s="969"/>
      <c r="V13376" s="38"/>
      <c r="W13376" s="38"/>
    </row>
    <row r="13377" spans="1:23" x14ac:dyDescent="0.35">
      <c r="A13377" s="1038">
        <v>73130</v>
      </c>
      <c r="B13377" s="1055">
        <v>0.17</v>
      </c>
      <c r="C13377" s="52" t="s">
        <v>12664</v>
      </c>
      <c r="D13377" s="1"/>
      <c r="E13377" s="990" t="s">
        <v>12542</v>
      </c>
      <c r="F13377" s="3"/>
      <c r="O13377"/>
      <c r="P13377"/>
      <c r="Q13377"/>
      <c r="U13377" s="969"/>
      <c r="V13377" s="38"/>
      <c r="W13377" s="38"/>
    </row>
    <row r="13378" spans="1:23" x14ac:dyDescent="0.35">
      <c r="A13378" s="1037">
        <v>73130</v>
      </c>
      <c r="B13378" s="1053">
        <v>0.17</v>
      </c>
      <c r="C13378" s="466" t="s">
        <v>12665</v>
      </c>
      <c r="D13378" s="1"/>
      <c r="E13378" s="990" t="s">
        <v>12542</v>
      </c>
      <c r="F13378" s="3"/>
      <c r="O13378"/>
      <c r="P13378"/>
      <c r="Q13378"/>
      <c r="U13378" s="969"/>
      <c r="V13378" s="38"/>
      <c r="W13378" s="38"/>
    </row>
    <row r="13379" spans="1:23" x14ac:dyDescent="0.35">
      <c r="A13379" s="1039">
        <v>73130</v>
      </c>
      <c r="B13379" s="1054">
        <v>0.17</v>
      </c>
      <c r="C13379" s="305" t="s">
        <v>12666</v>
      </c>
      <c r="D13379" s="1"/>
      <c r="E13379" s="990" t="s">
        <v>12542</v>
      </c>
      <c r="F13379" s="3"/>
      <c r="O13379"/>
      <c r="P13379"/>
      <c r="Q13379"/>
      <c r="U13379" s="969"/>
      <c r="V13379" s="38"/>
      <c r="W13379" s="38"/>
    </row>
    <row r="13380" spans="1:23" x14ac:dyDescent="0.35">
      <c r="A13380" s="1038">
        <v>73130</v>
      </c>
      <c r="B13380" s="1055">
        <v>0.17</v>
      </c>
      <c r="C13380" s="52" t="s">
        <v>12667</v>
      </c>
      <c r="D13380" s="1"/>
      <c r="E13380" s="990" t="s">
        <v>12542</v>
      </c>
      <c r="F13380" s="3"/>
      <c r="O13380"/>
      <c r="P13380"/>
      <c r="Q13380"/>
      <c r="U13380" s="969"/>
      <c r="V13380" s="38"/>
      <c r="W13380" s="38"/>
    </row>
    <row r="13381" spans="1:23" x14ac:dyDescent="0.35">
      <c r="A13381" s="1037">
        <v>73130</v>
      </c>
      <c r="B13381" s="1053">
        <v>0.17</v>
      </c>
      <c r="C13381" s="466" t="s">
        <v>12668</v>
      </c>
      <c r="D13381" s="38"/>
      <c r="E13381" s="990" t="s">
        <v>12542</v>
      </c>
      <c r="F13381" s="3"/>
      <c r="O13381"/>
      <c r="P13381"/>
      <c r="Q13381"/>
      <c r="U13381" s="969"/>
      <c r="V13381" s="38"/>
      <c r="W13381" s="38"/>
    </row>
    <row r="13382" spans="1:23" x14ac:dyDescent="0.35">
      <c r="A13382" s="1039">
        <v>73130</v>
      </c>
      <c r="B13382" s="1054">
        <v>0.17</v>
      </c>
      <c r="C13382" s="305" t="s">
        <v>12669</v>
      </c>
      <c r="D13382" s="38"/>
      <c r="E13382" s="990" t="s">
        <v>12542</v>
      </c>
      <c r="F13382" s="3"/>
      <c r="O13382"/>
      <c r="P13382"/>
      <c r="Q13382"/>
      <c r="U13382" s="969"/>
      <c r="V13382" s="38"/>
      <c r="W13382" s="38"/>
    </row>
    <row r="13383" spans="1:23" x14ac:dyDescent="0.35">
      <c r="A13383" s="1037">
        <v>73140</v>
      </c>
      <c r="B13383" s="1053">
        <v>0.13</v>
      </c>
      <c r="C13383" s="466" t="s">
        <v>12541</v>
      </c>
      <c r="D13383" s="1"/>
      <c r="E13383" s="990" t="s">
        <v>12542</v>
      </c>
      <c r="F13383" s="3"/>
      <c r="O13383"/>
      <c r="P13383"/>
      <c r="Q13383"/>
      <c r="U13383" s="969"/>
      <c r="V13383" s="38"/>
      <c r="W13383" s="38"/>
    </row>
    <row r="13384" spans="1:23" x14ac:dyDescent="0.35">
      <c r="A13384" s="1037">
        <v>73140</v>
      </c>
      <c r="B13384" s="1053">
        <v>0.13</v>
      </c>
      <c r="C13384" s="466" t="s">
        <v>12543</v>
      </c>
      <c r="D13384" s="1"/>
      <c r="E13384" s="990" t="s">
        <v>12542</v>
      </c>
      <c r="F13384" s="3"/>
      <c r="O13384"/>
      <c r="P13384"/>
      <c r="Q13384"/>
      <c r="U13384" s="969"/>
      <c r="V13384" s="38"/>
      <c r="W13384" s="38"/>
    </row>
    <row r="13385" spans="1:23" x14ac:dyDescent="0.35">
      <c r="A13385" s="1038">
        <v>73140</v>
      </c>
      <c r="B13385" s="1055">
        <v>0.13</v>
      </c>
      <c r="C13385" s="24" t="s">
        <v>12544</v>
      </c>
      <c r="D13385" s="1"/>
      <c r="E13385" s="990" t="s">
        <v>12542</v>
      </c>
      <c r="F13385" s="3"/>
      <c r="O13385"/>
      <c r="P13385"/>
      <c r="Q13385"/>
      <c r="U13385" s="969"/>
      <c r="V13385" s="38"/>
      <c r="W13385" s="38"/>
    </row>
    <row r="13386" spans="1:23" x14ac:dyDescent="0.35">
      <c r="A13386" s="1039">
        <v>73140</v>
      </c>
      <c r="B13386" s="1054">
        <v>0.13</v>
      </c>
      <c r="C13386" s="40" t="s">
        <v>12545</v>
      </c>
      <c r="D13386" s="1"/>
      <c r="E13386" s="990" t="s">
        <v>12542</v>
      </c>
      <c r="F13386" s="3"/>
      <c r="O13386"/>
      <c r="P13386"/>
      <c r="Q13386"/>
      <c r="U13386" s="969"/>
      <c r="V13386" s="38"/>
      <c r="W13386" s="38"/>
    </row>
    <row r="13387" spans="1:23" x14ac:dyDescent="0.35">
      <c r="A13387" s="1038">
        <v>73140</v>
      </c>
      <c r="B13387" s="1055">
        <v>0.13</v>
      </c>
      <c r="C13387" s="24" t="s">
        <v>12546</v>
      </c>
      <c r="D13387" s="1"/>
      <c r="E13387" s="990" t="s">
        <v>12542</v>
      </c>
      <c r="F13387" s="3"/>
      <c r="O13387"/>
      <c r="P13387"/>
      <c r="Q13387"/>
      <c r="U13387" s="969"/>
      <c r="V13387" s="38"/>
      <c r="W13387" s="38"/>
    </row>
    <row r="13388" spans="1:23" x14ac:dyDescent="0.35">
      <c r="A13388" s="1039">
        <v>73140</v>
      </c>
      <c r="B13388" s="1054">
        <v>0.13</v>
      </c>
      <c r="C13388" s="40" t="s">
        <v>12547</v>
      </c>
      <c r="D13388" s="1"/>
      <c r="E13388" s="990" t="s">
        <v>12542</v>
      </c>
      <c r="F13388" s="3"/>
      <c r="O13388"/>
      <c r="P13388"/>
      <c r="Q13388"/>
      <c r="U13388" s="969"/>
      <c r="V13388" s="38"/>
      <c r="W13388" s="38"/>
    </row>
    <row r="13389" spans="1:23" x14ac:dyDescent="0.35">
      <c r="A13389" s="1040">
        <v>73200</v>
      </c>
      <c r="B13389" s="1057">
        <v>0.98</v>
      </c>
      <c r="C13389" s="24" t="s">
        <v>12899</v>
      </c>
      <c r="D13389" s="1"/>
      <c r="E13389" s="990" t="s">
        <v>12542</v>
      </c>
      <c r="F13389" s="3"/>
      <c r="O13389"/>
      <c r="P13389"/>
      <c r="Q13389"/>
      <c r="U13389" s="969"/>
      <c r="V13389" s="38"/>
      <c r="W13389" s="38"/>
    </row>
    <row r="13390" spans="1:23" x14ac:dyDescent="0.35">
      <c r="A13390" s="1037">
        <v>73200</v>
      </c>
      <c r="B13390" s="1053">
        <v>0.98</v>
      </c>
      <c r="C13390" s="1037" t="s">
        <v>12900</v>
      </c>
      <c r="D13390" s="1"/>
      <c r="E13390" s="990" t="s">
        <v>12542</v>
      </c>
      <c r="F13390" s="3"/>
      <c r="O13390"/>
      <c r="P13390"/>
      <c r="Q13390"/>
      <c r="U13390" s="969"/>
      <c r="V13390" s="38"/>
      <c r="W13390" s="38"/>
    </row>
    <row r="13391" spans="1:23" x14ac:dyDescent="0.35">
      <c r="A13391" s="1041">
        <v>73200</v>
      </c>
      <c r="B13391" s="1059">
        <v>0.98</v>
      </c>
      <c r="C13391" s="1037" t="s">
        <v>12901</v>
      </c>
      <c r="D13391" s="1"/>
      <c r="E13391" s="990" t="s">
        <v>12542</v>
      </c>
      <c r="F13391" s="3"/>
      <c r="O13391"/>
      <c r="P13391"/>
      <c r="Q13391"/>
      <c r="U13391" s="969"/>
      <c r="V13391" s="38"/>
      <c r="W13391" s="38"/>
    </row>
    <row r="13392" spans="1:23" x14ac:dyDescent="0.35">
      <c r="A13392" s="1037">
        <v>73200</v>
      </c>
      <c r="B13392" s="1053">
        <v>0.98</v>
      </c>
      <c r="C13392" s="1037" t="s">
        <v>12902</v>
      </c>
      <c r="D13392" s="1"/>
      <c r="E13392" s="990" t="s">
        <v>12542</v>
      </c>
      <c r="F13392" s="3"/>
      <c r="O13392"/>
      <c r="P13392"/>
      <c r="Q13392"/>
      <c r="U13392" s="969"/>
      <c r="V13392" s="38"/>
      <c r="W13392" s="38"/>
    </row>
    <row r="13393" spans="1:23" x14ac:dyDescent="0.35">
      <c r="A13393" s="1037">
        <v>73200</v>
      </c>
      <c r="B13393" s="1053">
        <v>0.98</v>
      </c>
      <c r="C13393" s="1037" t="s">
        <v>12903</v>
      </c>
      <c r="D13393" s="1"/>
      <c r="E13393" s="990" t="s">
        <v>12542</v>
      </c>
      <c r="F13393" s="3"/>
      <c r="O13393"/>
      <c r="P13393"/>
      <c r="Q13393"/>
      <c r="U13393" s="969"/>
      <c r="V13393" s="38"/>
      <c r="W13393" s="38"/>
    </row>
    <row r="13394" spans="1:23" x14ac:dyDescent="0.35">
      <c r="A13394" s="1040">
        <v>73200</v>
      </c>
      <c r="B13394" s="1055">
        <v>0.98</v>
      </c>
      <c r="C13394" s="24" t="s">
        <v>12904</v>
      </c>
      <c r="D13394" s="1"/>
      <c r="E13394" s="990" t="s">
        <v>12542</v>
      </c>
      <c r="F13394" s="3"/>
      <c r="O13394"/>
      <c r="P13394"/>
      <c r="Q13394"/>
      <c r="U13394" s="969"/>
      <c r="V13394" s="38"/>
      <c r="W13394" s="38"/>
    </row>
    <row r="13395" spans="1:23" x14ac:dyDescent="0.35">
      <c r="A13395" s="1038">
        <v>73200</v>
      </c>
      <c r="B13395" s="1055">
        <v>0.98</v>
      </c>
      <c r="C13395" s="52" t="s">
        <v>12905</v>
      </c>
      <c r="D13395" s="1"/>
      <c r="E13395" s="990" t="s">
        <v>12542</v>
      </c>
      <c r="F13395" s="3"/>
      <c r="O13395"/>
      <c r="P13395"/>
      <c r="Q13395"/>
      <c r="U13395" s="969"/>
      <c r="V13395" s="38"/>
      <c r="W13395" s="38"/>
    </row>
    <row r="13396" spans="1:23" x14ac:dyDescent="0.35">
      <c r="A13396" s="1038">
        <v>73200</v>
      </c>
      <c r="B13396" s="1055">
        <v>0.98</v>
      </c>
      <c r="C13396" s="52" t="s">
        <v>12906</v>
      </c>
      <c r="D13396" s="1"/>
      <c r="E13396" s="990" t="s">
        <v>12542</v>
      </c>
      <c r="F13396" s="3"/>
      <c r="O13396"/>
      <c r="P13396"/>
      <c r="Q13396"/>
      <c r="U13396" s="969"/>
      <c r="V13396" s="38"/>
      <c r="W13396" s="38"/>
    </row>
    <row r="13397" spans="1:23" x14ac:dyDescent="0.35">
      <c r="A13397" s="1040">
        <v>73200</v>
      </c>
      <c r="B13397" s="1055">
        <v>0.98</v>
      </c>
      <c r="C13397" s="24" t="s">
        <v>12907</v>
      </c>
      <c r="D13397" s="1"/>
      <c r="E13397" s="990" t="s">
        <v>12542</v>
      </c>
      <c r="F13397" s="3"/>
      <c r="O13397"/>
      <c r="P13397"/>
      <c r="Q13397"/>
      <c r="U13397" s="969"/>
      <c r="V13397" s="38"/>
      <c r="W13397" s="38"/>
    </row>
    <row r="13398" spans="1:23" x14ac:dyDescent="0.35">
      <c r="A13398" s="1040">
        <v>73200</v>
      </c>
      <c r="B13398" s="1055">
        <v>0.98</v>
      </c>
      <c r="C13398" s="24" t="s">
        <v>12908</v>
      </c>
      <c r="D13398" s="1"/>
      <c r="E13398" s="990" t="s">
        <v>12542</v>
      </c>
      <c r="F13398" s="3"/>
      <c r="O13398"/>
      <c r="P13398"/>
      <c r="Q13398"/>
      <c r="U13398" s="969"/>
      <c r="V13398" s="38"/>
      <c r="W13398" s="38"/>
    </row>
    <row r="13399" spans="1:23" x14ac:dyDescent="0.35">
      <c r="A13399" s="1632">
        <v>73200</v>
      </c>
      <c r="B13399" s="1053">
        <v>0.98</v>
      </c>
      <c r="C13399" s="466" t="s">
        <v>12909</v>
      </c>
      <c r="D13399" s="1"/>
      <c r="E13399" s="990" t="s">
        <v>12542</v>
      </c>
      <c r="F13399" s="3"/>
      <c r="O13399"/>
      <c r="P13399"/>
      <c r="Q13399"/>
      <c r="U13399" s="969"/>
      <c r="V13399" s="38"/>
      <c r="W13399" s="38"/>
    </row>
    <row r="13400" spans="1:23" x14ac:dyDescent="0.35">
      <c r="A13400" s="1040">
        <v>73200</v>
      </c>
      <c r="B13400" s="1055">
        <v>0.98</v>
      </c>
      <c r="C13400" s="24" t="s">
        <v>12910</v>
      </c>
      <c r="D13400" s="1"/>
      <c r="E13400" s="990" t="s">
        <v>12542</v>
      </c>
      <c r="F13400" s="3"/>
      <c r="O13400"/>
      <c r="P13400"/>
      <c r="Q13400"/>
      <c r="U13400" s="969"/>
      <c r="V13400" s="38"/>
      <c r="W13400" s="38"/>
    </row>
    <row r="13401" spans="1:23" x14ac:dyDescent="0.35">
      <c r="A13401" s="1039">
        <v>73200</v>
      </c>
      <c r="B13401" s="1054">
        <v>0.98</v>
      </c>
      <c r="C13401" s="40" t="s">
        <v>12911</v>
      </c>
      <c r="D13401" s="1"/>
      <c r="E13401" s="990" t="s">
        <v>12542</v>
      </c>
      <c r="F13401" s="3"/>
      <c r="O13401"/>
      <c r="P13401"/>
      <c r="Q13401"/>
      <c r="U13401" s="969"/>
      <c r="V13401" s="38"/>
      <c r="W13401" s="38"/>
    </row>
    <row r="13402" spans="1:23" x14ac:dyDescent="0.35">
      <c r="A13402" s="1040">
        <v>73200</v>
      </c>
      <c r="B13402" s="1055">
        <v>0.98</v>
      </c>
      <c r="C13402" s="24" t="s">
        <v>12912</v>
      </c>
      <c r="D13402" s="1"/>
      <c r="E13402" s="990" t="s">
        <v>12542</v>
      </c>
      <c r="F13402" s="3"/>
      <c r="O13402"/>
      <c r="P13402"/>
      <c r="Q13402"/>
      <c r="U13402" s="969"/>
      <c r="V13402" s="38"/>
      <c r="W13402" s="38"/>
    </row>
    <row r="13403" spans="1:23" x14ac:dyDescent="0.35">
      <c r="A13403" s="1040">
        <v>73200</v>
      </c>
      <c r="B13403" s="1055">
        <v>0.98</v>
      </c>
      <c r="C13403" s="24" t="s">
        <v>12913</v>
      </c>
      <c r="D13403" s="1"/>
      <c r="E13403" s="990" t="s">
        <v>12542</v>
      </c>
      <c r="F13403" s="3"/>
      <c r="O13403"/>
      <c r="P13403"/>
      <c r="Q13403"/>
      <c r="U13403" s="969"/>
      <c r="V13403" s="38"/>
      <c r="W13403" s="38"/>
    </row>
    <row r="13404" spans="1:23" x14ac:dyDescent="0.35">
      <c r="A13404" s="1040">
        <v>73200</v>
      </c>
      <c r="B13404" s="1055">
        <v>0.98</v>
      </c>
      <c r="C13404" s="24" t="s">
        <v>12914</v>
      </c>
      <c r="D13404" s="1"/>
      <c r="E13404" s="990" t="s">
        <v>12542</v>
      </c>
      <c r="F13404" s="3"/>
      <c r="O13404"/>
      <c r="P13404"/>
      <c r="Q13404"/>
      <c r="U13404" s="969"/>
      <c r="V13404" s="38"/>
      <c r="W13404" s="38"/>
    </row>
    <row r="13405" spans="1:23" x14ac:dyDescent="0.35">
      <c r="A13405" s="1040">
        <v>73200</v>
      </c>
      <c r="B13405" s="1055">
        <v>0.98</v>
      </c>
      <c r="C13405" s="24" t="s">
        <v>12915</v>
      </c>
      <c r="D13405" s="1"/>
      <c r="E13405" s="990" t="s">
        <v>12542</v>
      </c>
      <c r="F13405" s="3"/>
      <c r="O13405"/>
      <c r="P13405"/>
      <c r="Q13405"/>
      <c r="U13405" s="969"/>
      <c r="V13405" s="38"/>
      <c r="W13405" s="38"/>
    </row>
    <row r="13406" spans="1:23" x14ac:dyDescent="0.35">
      <c r="A13406" s="1038">
        <v>73200</v>
      </c>
      <c r="B13406" s="1055">
        <v>0.98</v>
      </c>
      <c r="C13406" s="24" t="s">
        <v>11022</v>
      </c>
      <c r="D13406" s="1"/>
      <c r="E13406" s="990" t="s">
        <v>12542</v>
      </c>
      <c r="F13406" s="3"/>
      <c r="O13406"/>
      <c r="P13406"/>
      <c r="Q13406"/>
      <c r="U13406" s="969"/>
      <c r="V13406" s="38"/>
      <c r="W13406" s="38"/>
    </row>
    <row r="13407" spans="1:23" x14ac:dyDescent="0.35">
      <c r="A13407" s="1040">
        <v>73200</v>
      </c>
      <c r="B13407" s="1055">
        <v>0.98</v>
      </c>
      <c r="C13407" s="24" t="s">
        <v>12916</v>
      </c>
      <c r="D13407" s="1"/>
      <c r="E13407" s="990" t="s">
        <v>12542</v>
      </c>
      <c r="F13407" s="3"/>
      <c r="O13407"/>
      <c r="P13407"/>
      <c r="Q13407"/>
      <c r="U13407" s="969"/>
      <c r="V13407" s="38"/>
      <c r="W13407" s="38"/>
    </row>
    <row r="13408" spans="1:23" x14ac:dyDescent="0.35">
      <c r="A13408" s="1039">
        <v>73200</v>
      </c>
      <c r="B13408" s="1054">
        <v>0.98</v>
      </c>
      <c r="C13408" s="40" t="s">
        <v>12917</v>
      </c>
      <c r="D13408" s="1"/>
      <c r="E13408" s="990" t="s">
        <v>12542</v>
      </c>
      <c r="F13408" s="3"/>
      <c r="O13408"/>
      <c r="P13408"/>
      <c r="Q13408"/>
      <c r="U13408" s="969"/>
      <c r="V13408" s="38"/>
      <c r="W13408" s="38"/>
    </row>
    <row r="13409" spans="1:23" x14ac:dyDescent="0.35">
      <c r="A13409" s="1040">
        <v>73200</v>
      </c>
      <c r="B13409" s="1057">
        <v>0.98</v>
      </c>
      <c r="C13409" s="24" t="s">
        <v>12918</v>
      </c>
      <c r="D13409" s="1"/>
      <c r="E13409" s="990" t="s">
        <v>12542</v>
      </c>
      <c r="F13409" s="3"/>
      <c r="O13409"/>
      <c r="P13409"/>
      <c r="Q13409"/>
      <c r="U13409" s="969"/>
      <c r="V13409" s="38"/>
      <c r="W13409" s="38"/>
    </row>
    <row r="13410" spans="1:23" x14ac:dyDescent="0.35">
      <c r="A13410" s="1038">
        <v>73200</v>
      </c>
      <c r="B13410" s="1055">
        <v>0.98</v>
      </c>
      <c r="C13410" s="52" t="s">
        <v>12919</v>
      </c>
      <c r="D13410" s="1"/>
      <c r="E13410" s="990" t="s">
        <v>12542</v>
      </c>
      <c r="F13410" s="3"/>
      <c r="O13410"/>
      <c r="P13410"/>
      <c r="Q13410"/>
      <c r="U13410" s="969"/>
      <c r="V13410" s="38"/>
      <c r="W13410" s="38"/>
    </row>
    <row r="13411" spans="1:23" x14ac:dyDescent="0.35">
      <c r="A13411" s="1037">
        <v>73200</v>
      </c>
      <c r="B13411" s="1053">
        <v>0.98</v>
      </c>
      <c r="C13411" s="1037" t="s">
        <v>12920</v>
      </c>
      <c r="D13411" s="1"/>
      <c r="E13411" s="990" t="s">
        <v>12542</v>
      </c>
      <c r="F13411" s="3"/>
      <c r="O13411"/>
      <c r="P13411"/>
      <c r="Q13411"/>
      <c r="U13411" s="969"/>
      <c r="V13411" s="38"/>
      <c r="W13411" s="38"/>
    </row>
    <row r="13412" spans="1:23" x14ac:dyDescent="0.35">
      <c r="A13412" s="1038">
        <v>73200</v>
      </c>
      <c r="B13412" s="1055">
        <v>0.98</v>
      </c>
      <c r="C13412" s="52" t="s">
        <v>12921</v>
      </c>
      <c r="D13412" s="1"/>
      <c r="E13412" s="990" t="s">
        <v>12542</v>
      </c>
      <c r="F13412" s="3"/>
      <c r="O13412"/>
      <c r="P13412"/>
      <c r="Q13412"/>
      <c r="U13412" s="969"/>
      <c r="V13412" s="38"/>
      <c r="W13412" s="38"/>
    </row>
    <row r="13413" spans="1:23" x14ac:dyDescent="0.35">
      <c r="A13413" s="1040">
        <v>73200</v>
      </c>
      <c r="B13413" s="1055">
        <v>0.98</v>
      </c>
      <c r="C13413" s="24" t="s">
        <v>12922</v>
      </c>
      <c r="D13413" s="1"/>
      <c r="E13413" s="990" t="s">
        <v>12542</v>
      </c>
      <c r="F13413" s="3"/>
      <c r="O13413"/>
      <c r="P13413"/>
      <c r="Q13413"/>
      <c r="U13413" s="969"/>
      <c r="V13413" s="38"/>
      <c r="W13413" s="38"/>
    </row>
    <row r="13414" spans="1:23" x14ac:dyDescent="0.35">
      <c r="A13414" s="1037">
        <v>73200</v>
      </c>
      <c r="B13414" s="1053">
        <v>0.98</v>
      </c>
      <c r="C13414" s="1037" t="s">
        <v>12923</v>
      </c>
      <c r="D13414" s="1"/>
      <c r="E13414" s="990" t="s">
        <v>12542</v>
      </c>
      <c r="F13414" s="3"/>
      <c r="O13414"/>
      <c r="P13414"/>
      <c r="Q13414"/>
      <c r="U13414" s="969"/>
      <c r="V13414" s="38"/>
      <c r="W13414" s="38"/>
    </row>
    <row r="13415" spans="1:23" x14ac:dyDescent="0.35">
      <c r="A13415" s="1038">
        <v>73201</v>
      </c>
      <c r="B13415" s="1055">
        <v>1.1299999999999999</v>
      </c>
      <c r="C13415" s="24" t="s">
        <v>12980</v>
      </c>
      <c r="D13415" s="1"/>
      <c r="E13415" s="990" t="s">
        <v>12542</v>
      </c>
      <c r="F13415" s="3"/>
      <c r="O13415"/>
      <c r="P13415"/>
      <c r="Q13415"/>
      <c r="U13415" s="969"/>
      <c r="V13415" s="38"/>
      <c r="W13415" s="38"/>
    </row>
    <row r="13416" spans="1:23" x14ac:dyDescent="0.35">
      <c r="A13416" s="1038">
        <v>73201</v>
      </c>
      <c r="B13416" s="1055">
        <v>1.1299999999999999</v>
      </c>
      <c r="C13416" s="24" t="s">
        <v>12981</v>
      </c>
      <c r="D13416" s="1"/>
      <c r="E13416" s="990" t="s">
        <v>12542</v>
      </c>
      <c r="O13416"/>
      <c r="P13416"/>
      <c r="Q13416"/>
      <c r="U13416" s="969"/>
      <c r="V13416" s="38"/>
      <c r="W13416" s="38"/>
    </row>
    <row r="13417" spans="1:23" x14ac:dyDescent="0.35">
      <c r="A13417" s="1038">
        <v>73201</v>
      </c>
      <c r="B13417" s="1055">
        <v>1.1299999999999999</v>
      </c>
      <c r="C13417" s="24" t="s">
        <v>12982</v>
      </c>
      <c r="D13417" s="1"/>
      <c r="E13417" s="990" t="s">
        <v>12542</v>
      </c>
      <c r="F13417" s="3"/>
      <c r="O13417"/>
      <c r="P13417"/>
      <c r="Q13417"/>
      <c r="U13417" s="969"/>
      <c r="V13417" s="38"/>
      <c r="W13417" s="38"/>
    </row>
    <row r="13418" spans="1:23" x14ac:dyDescent="0.35">
      <c r="A13418" s="1038">
        <v>73201</v>
      </c>
      <c r="B13418" s="1055">
        <v>1.1299999999999999</v>
      </c>
      <c r="C13418" s="24" t="s">
        <v>12983</v>
      </c>
      <c r="D13418" s="1"/>
      <c r="E13418" s="990" t="s">
        <v>12542</v>
      </c>
      <c r="F13418" s="3"/>
      <c r="O13418"/>
      <c r="P13418"/>
      <c r="Q13418"/>
      <c r="U13418" s="969"/>
      <c r="V13418" s="38"/>
      <c r="W13418" s="38"/>
    </row>
    <row r="13419" spans="1:23" x14ac:dyDescent="0.35">
      <c r="A13419" s="1038">
        <v>73201</v>
      </c>
      <c r="B13419" s="1055">
        <v>1.1299999999999999</v>
      </c>
      <c r="C13419" s="24" t="s">
        <v>12984</v>
      </c>
      <c r="D13419" s="1"/>
      <c r="E13419" s="990" t="s">
        <v>12542</v>
      </c>
      <c r="F13419" s="3"/>
      <c r="O13419"/>
      <c r="P13419"/>
      <c r="Q13419"/>
      <c r="U13419" s="969"/>
      <c r="V13419" s="38"/>
      <c r="W13419" s="38"/>
    </row>
    <row r="13420" spans="1:23" x14ac:dyDescent="0.35">
      <c r="A13420" s="1038">
        <v>73201</v>
      </c>
      <c r="B13420" s="1055">
        <v>1.1299999999999999</v>
      </c>
      <c r="C13420" s="24" t="s">
        <v>12985</v>
      </c>
      <c r="D13420" s="1"/>
      <c r="E13420" s="990" t="s">
        <v>12542</v>
      </c>
      <c r="F13420" s="3"/>
      <c r="O13420"/>
      <c r="P13420"/>
      <c r="Q13420"/>
      <c r="U13420" s="969"/>
      <c r="V13420" s="38"/>
      <c r="W13420" s="38"/>
    </row>
    <row r="13421" spans="1:23" x14ac:dyDescent="0.35">
      <c r="A13421" s="1038">
        <v>73201</v>
      </c>
      <c r="B13421" s="1055">
        <v>1.1299999999999999</v>
      </c>
      <c r="C13421" s="24" t="s">
        <v>12986</v>
      </c>
      <c r="D13421" s="1"/>
      <c r="E13421" s="990" t="s">
        <v>12542</v>
      </c>
      <c r="F13421" s="3"/>
      <c r="O13421"/>
      <c r="P13421"/>
      <c r="Q13421"/>
      <c r="U13421" s="969"/>
      <c r="V13421" s="38"/>
      <c r="W13421" s="38"/>
    </row>
    <row r="13422" spans="1:23" x14ac:dyDescent="0.35">
      <c r="A13422" s="1038">
        <v>73201</v>
      </c>
      <c r="B13422" s="1055">
        <v>1.1299999999999999</v>
      </c>
      <c r="C13422" s="24" t="s">
        <v>12987</v>
      </c>
      <c r="D13422" s="1"/>
      <c r="E13422" s="990" t="s">
        <v>12542</v>
      </c>
      <c r="F13422" s="3"/>
      <c r="O13422"/>
      <c r="P13422"/>
      <c r="Q13422"/>
      <c r="U13422" s="969"/>
      <c r="V13422" s="38"/>
      <c r="W13422" s="38"/>
    </row>
    <row r="13423" spans="1:23" x14ac:dyDescent="0.35">
      <c r="A13423" s="1038">
        <v>73201</v>
      </c>
      <c r="B13423" s="1055">
        <v>1.1299999999999999</v>
      </c>
      <c r="C13423" s="24" t="s">
        <v>12988</v>
      </c>
      <c r="D13423" s="1"/>
      <c r="E13423" s="990" t="s">
        <v>12542</v>
      </c>
      <c r="F13423" s="3"/>
      <c r="O13423"/>
      <c r="P13423"/>
      <c r="Q13423"/>
      <c r="U13423" s="969"/>
      <c r="V13423" s="38"/>
      <c r="W13423" s="38"/>
    </row>
    <row r="13424" spans="1:23" x14ac:dyDescent="0.35">
      <c r="A13424" s="1039">
        <v>73201</v>
      </c>
      <c r="B13424" s="1054">
        <v>1.1299999999999999</v>
      </c>
      <c r="C13424" s="40" t="s">
        <v>12989</v>
      </c>
      <c r="D13424" s="1"/>
      <c r="E13424" s="990" t="s">
        <v>12542</v>
      </c>
      <c r="F13424" s="3"/>
      <c r="O13424"/>
      <c r="P13424"/>
      <c r="Q13424"/>
      <c r="U13424" s="969"/>
      <c r="V13424" s="38"/>
      <c r="W13424" s="38"/>
    </row>
    <row r="13425" spans="1:23" x14ac:dyDescent="0.35">
      <c r="A13425" s="1038">
        <v>73201</v>
      </c>
      <c r="B13425" s="1055">
        <v>1.1299999999999999</v>
      </c>
      <c r="C13425" s="24" t="s">
        <v>12990</v>
      </c>
      <c r="E13425" s="990" t="s">
        <v>12542</v>
      </c>
      <c r="F13425" s="3"/>
      <c r="O13425"/>
      <c r="P13425"/>
      <c r="Q13425"/>
      <c r="U13425" s="969"/>
      <c r="V13425" s="38"/>
      <c r="W13425" s="38"/>
    </row>
    <row r="13426" spans="1:23" x14ac:dyDescent="0.35">
      <c r="A13426" s="1038">
        <v>73201</v>
      </c>
      <c r="B13426" s="1055">
        <v>1.1299999999999999</v>
      </c>
      <c r="C13426" s="24" t="s">
        <v>12991</v>
      </c>
      <c r="D13426" s="1"/>
      <c r="E13426" s="990" t="s">
        <v>12542</v>
      </c>
      <c r="F13426" s="3"/>
      <c r="O13426"/>
      <c r="P13426"/>
      <c r="Q13426"/>
      <c r="U13426" s="969"/>
      <c r="V13426" s="38"/>
      <c r="W13426" s="38"/>
    </row>
    <row r="13427" spans="1:23" x14ac:dyDescent="0.35">
      <c r="A13427" s="1038">
        <v>73201</v>
      </c>
      <c r="B13427" s="1055">
        <v>1.1299999999999999</v>
      </c>
      <c r="C13427" s="24" t="s">
        <v>12992</v>
      </c>
      <c r="D13427" s="1"/>
      <c r="E13427" s="990" t="s">
        <v>12542</v>
      </c>
      <c r="F13427" s="3"/>
      <c r="O13427"/>
      <c r="P13427"/>
      <c r="Q13427"/>
      <c r="U13427" s="969"/>
      <c r="V13427" s="38"/>
      <c r="W13427" s="38"/>
    </row>
    <row r="13428" spans="1:23" x14ac:dyDescent="0.35">
      <c r="A13428" s="1038">
        <v>73201</v>
      </c>
      <c r="B13428" s="1055">
        <v>1.1299999999999999</v>
      </c>
      <c r="C13428" s="24" t="s">
        <v>12993</v>
      </c>
      <c r="D13428" s="1"/>
      <c r="E13428" s="990" t="s">
        <v>12542</v>
      </c>
      <c r="F13428" s="3"/>
      <c r="O13428"/>
      <c r="P13428"/>
      <c r="Q13428"/>
      <c r="U13428" s="969"/>
      <c r="V13428" s="38"/>
      <c r="W13428" s="38"/>
    </row>
    <row r="13429" spans="1:23" x14ac:dyDescent="0.35">
      <c r="A13429" s="1038">
        <v>73201</v>
      </c>
      <c r="B13429" s="1055">
        <v>1.1299999999999999</v>
      </c>
      <c r="C13429" s="24" t="s">
        <v>12994</v>
      </c>
      <c r="D13429" s="1"/>
      <c r="E13429" s="990" t="s">
        <v>12542</v>
      </c>
      <c r="F13429" s="3"/>
      <c r="O13429"/>
      <c r="P13429"/>
      <c r="Q13429"/>
      <c r="U13429" s="969"/>
      <c r="V13429" s="38"/>
      <c r="W13429" s="38"/>
    </row>
    <row r="13430" spans="1:23" x14ac:dyDescent="0.35">
      <c r="A13430" s="1038">
        <v>73201</v>
      </c>
      <c r="B13430" s="1055">
        <v>1.1299999999999999</v>
      </c>
      <c r="C13430" s="24" t="s">
        <v>12995</v>
      </c>
      <c r="D13430" s="1"/>
      <c r="E13430" s="990" t="s">
        <v>12542</v>
      </c>
      <c r="F13430" s="3"/>
      <c r="O13430"/>
      <c r="P13430"/>
      <c r="Q13430"/>
      <c r="U13430" s="969"/>
      <c r="V13430" s="38"/>
      <c r="W13430" s="38"/>
    </row>
    <row r="13431" spans="1:23" x14ac:dyDescent="0.35">
      <c r="A13431" s="1038">
        <v>73201</v>
      </c>
      <c r="B13431" s="1055">
        <v>1.1299999999999999</v>
      </c>
      <c r="C13431" s="24" t="s">
        <v>12996</v>
      </c>
      <c r="D13431" s="1"/>
      <c r="E13431" s="990" t="s">
        <v>12542</v>
      </c>
      <c r="F13431" s="3"/>
      <c r="O13431"/>
      <c r="P13431"/>
      <c r="Q13431"/>
      <c r="U13431" s="969"/>
      <c r="V13431" s="38"/>
      <c r="W13431" s="38"/>
    </row>
    <row r="13432" spans="1:23" x14ac:dyDescent="0.35">
      <c r="A13432" s="1038">
        <v>73201</v>
      </c>
      <c r="B13432" s="1055">
        <v>1.1299999999999999</v>
      </c>
      <c r="C13432" s="24" t="s">
        <v>12997</v>
      </c>
      <c r="D13432" s="1"/>
      <c r="E13432" s="990" t="s">
        <v>12542</v>
      </c>
      <c r="F13432" s="3"/>
      <c r="O13432"/>
      <c r="P13432"/>
      <c r="Q13432"/>
      <c r="U13432" s="969"/>
      <c r="V13432" s="38"/>
      <c r="W13432" s="38"/>
    </row>
    <row r="13433" spans="1:23" x14ac:dyDescent="0.35">
      <c r="A13433" s="1038">
        <v>73201</v>
      </c>
      <c r="B13433" s="1055">
        <v>1.1299999999999999</v>
      </c>
      <c r="C13433" s="24" t="s">
        <v>12998</v>
      </c>
      <c r="D13433" s="1"/>
      <c r="E13433" s="990" t="s">
        <v>12542</v>
      </c>
      <c r="F13433" s="3"/>
      <c r="O13433"/>
      <c r="P13433"/>
      <c r="Q13433"/>
      <c r="U13433" s="969"/>
      <c r="V13433" s="38"/>
      <c r="W13433" s="38"/>
    </row>
    <row r="13434" spans="1:23" x14ac:dyDescent="0.35">
      <c r="A13434" s="1039">
        <v>73201</v>
      </c>
      <c r="B13434" s="1054">
        <v>1.1299999999999999</v>
      </c>
      <c r="C13434" s="40" t="s">
        <v>12999</v>
      </c>
      <c r="D13434" s="1"/>
      <c r="E13434" s="990" t="s">
        <v>12542</v>
      </c>
      <c r="F13434" s="3"/>
      <c r="O13434"/>
      <c r="P13434"/>
      <c r="Q13434"/>
      <c r="U13434" s="969"/>
      <c r="V13434" s="38"/>
      <c r="W13434" s="38"/>
    </row>
    <row r="13435" spans="1:23" x14ac:dyDescent="0.35">
      <c r="A13435" s="1038">
        <v>73202</v>
      </c>
      <c r="B13435" s="1055">
        <v>1.19</v>
      </c>
      <c r="C13435" s="24" t="s">
        <v>13035</v>
      </c>
      <c r="D13435" s="1"/>
      <c r="E13435" s="990" t="s">
        <v>12542</v>
      </c>
      <c r="F13435" s="3"/>
      <c r="O13435"/>
      <c r="P13435"/>
      <c r="Q13435"/>
      <c r="U13435" s="969"/>
      <c r="V13435" s="38"/>
      <c r="W13435" s="38"/>
    </row>
    <row r="13436" spans="1:23" x14ac:dyDescent="0.35">
      <c r="A13436" s="1038">
        <v>73202</v>
      </c>
      <c r="B13436" s="1055">
        <v>1.19</v>
      </c>
      <c r="C13436" s="24" t="s">
        <v>13036</v>
      </c>
      <c r="D13436" s="1"/>
      <c r="E13436" s="990" t="s">
        <v>12542</v>
      </c>
      <c r="F13436" s="3"/>
      <c r="O13436"/>
      <c r="P13436"/>
      <c r="Q13436"/>
      <c r="U13436" s="969"/>
      <c r="V13436" s="38"/>
      <c r="W13436" s="38"/>
    </row>
    <row r="13437" spans="1:23" x14ac:dyDescent="0.35">
      <c r="A13437" s="1038">
        <v>73202</v>
      </c>
      <c r="B13437" s="1055">
        <v>1.19</v>
      </c>
      <c r="C13437" s="24" t="s">
        <v>13037</v>
      </c>
      <c r="D13437" s="1"/>
      <c r="E13437" s="990" t="s">
        <v>12542</v>
      </c>
      <c r="F13437" s="3"/>
      <c r="O13437"/>
      <c r="P13437"/>
      <c r="Q13437"/>
      <c r="U13437" s="969"/>
      <c r="V13437" s="38"/>
      <c r="W13437" s="38"/>
    </row>
    <row r="13438" spans="1:23" x14ac:dyDescent="0.35">
      <c r="A13438" s="1038">
        <v>73202</v>
      </c>
      <c r="B13438" s="1055">
        <v>1.19</v>
      </c>
      <c r="C13438" s="24" t="s">
        <v>13038</v>
      </c>
      <c r="D13438" s="1"/>
      <c r="E13438" s="990" t="s">
        <v>12542</v>
      </c>
      <c r="F13438" s="3"/>
      <c r="O13438"/>
      <c r="P13438"/>
      <c r="Q13438"/>
      <c r="U13438" s="969"/>
      <c r="V13438" s="38"/>
      <c r="W13438" s="38"/>
    </row>
    <row r="13439" spans="1:23" x14ac:dyDescent="0.35">
      <c r="A13439" s="1038">
        <v>73202</v>
      </c>
      <c r="B13439" s="1055">
        <v>1.19</v>
      </c>
      <c r="C13439" s="24" t="s">
        <v>13039</v>
      </c>
      <c r="D13439" s="1"/>
      <c r="E13439" s="990" t="s">
        <v>12542</v>
      </c>
      <c r="F13439" s="3"/>
      <c r="O13439"/>
      <c r="P13439"/>
      <c r="Q13439"/>
      <c r="U13439" s="969"/>
      <c r="V13439" s="38"/>
      <c r="W13439" s="38"/>
    </row>
    <row r="13440" spans="1:23" x14ac:dyDescent="0.35">
      <c r="A13440" s="1038">
        <v>73202</v>
      </c>
      <c r="B13440" s="1055">
        <v>1.19</v>
      </c>
      <c r="C13440" s="24" t="s">
        <v>13040</v>
      </c>
      <c r="D13440" s="1"/>
      <c r="E13440" s="990" t="s">
        <v>12542</v>
      </c>
      <c r="F13440" s="3"/>
      <c r="O13440"/>
      <c r="P13440"/>
      <c r="Q13440"/>
      <c r="U13440" s="969"/>
      <c r="V13440" s="38"/>
      <c r="W13440" s="38"/>
    </row>
    <row r="13441" spans="1:23" x14ac:dyDescent="0.35">
      <c r="A13441" s="1038">
        <v>73202</v>
      </c>
      <c r="B13441" s="1055">
        <v>1.19</v>
      </c>
      <c r="C13441" s="24" t="s">
        <v>13041</v>
      </c>
      <c r="D13441" s="1"/>
      <c r="E13441" s="990" t="s">
        <v>12542</v>
      </c>
      <c r="F13441" s="3"/>
      <c r="O13441"/>
      <c r="P13441"/>
      <c r="Q13441"/>
      <c r="U13441" s="969"/>
      <c r="V13441" s="38"/>
      <c r="W13441" s="38"/>
    </row>
    <row r="13442" spans="1:23" x14ac:dyDescent="0.35">
      <c r="A13442" s="1039">
        <v>73202</v>
      </c>
      <c r="B13442" s="1054">
        <v>1.19</v>
      </c>
      <c r="C13442" s="40" t="s">
        <v>13042</v>
      </c>
      <c r="D13442" s="1"/>
      <c r="E13442" s="990" t="s">
        <v>12542</v>
      </c>
      <c r="F13442" s="3"/>
      <c r="O13442"/>
      <c r="P13442"/>
      <c r="Q13442"/>
      <c r="U13442" s="969"/>
      <c r="V13442" s="38"/>
      <c r="W13442" s="38"/>
    </row>
    <row r="13443" spans="1:23" x14ac:dyDescent="0.35">
      <c r="A13443" s="1038">
        <v>73202</v>
      </c>
      <c r="B13443" s="1055">
        <v>1.19</v>
      </c>
      <c r="C13443" s="24" t="s">
        <v>13043</v>
      </c>
      <c r="D13443" s="1"/>
      <c r="E13443" s="990" t="s">
        <v>12542</v>
      </c>
      <c r="F13443" s="3"/>
      <c r="O13443"/>
      <c r="P13443"/>
      <c r="Q13443"/>
      <c r="U13443" s="969"/>
      <c r="V13443" s="38"/>
      <c r="W13443" s="38"/>
    </row>
    <row r="13444" spans="1:23" x14ac:dyDescent="0.35">
      <c r="A13444" s="1038">
        <v>73202</v>
      </c>
      <c r="B13444" s="1055">
        <v>1.19</v>
      </c>
      <c r="C13444" s="24" t="s">
        <v>13044</v>
      </c>
      <c r="D13444" s="1"/>
      <c r="E13444" s="990" t="s">
        <v>12542</v>
      </c>
      <c r="F13444" s="3"/>
      <c r="O13444"/>
      <c r="P13444"/>
      <c r="Q13444"/>
      <c r="U13444" s="969"/>
      <c r="V13444" s="38"/>
      <c r="W13444" s="38"/>
    </row>
    <row r="13445" spans="1:23" x14ac:dyDescent="0.35">
      <c r="A13445" s="1038">
        <v>73202</v>
      </c>
      <c r="B13445" s="1055">
        <v>1.19</v>
      </c>
      <c r="C13445" s="24" t="s">
        <v>13045</v>
      </c>
      <c r="D13445" s="1"/>
      <c r="E13445" s="990" t="s">
        <v>12542</v>
      </c>
      <c r="F13445" s="3"/>
      <c r="O13445"/>
      <c r="P13445"/>
      <c r="Q13445"/>
      <c r="U13445" s="969"/>
      <c r="V13445" s="38"/>
      <c r="W13445" s="38"/>
    </row>
    <row r="13446" spans="1:23" x14ac:dyDescent="0.35">
      <c r="A13446" s="1038">
        <v>73202</v>
      </c>
      <c r="B13446" s="1055">
        <v>1.19</v>
      </c>
      <c r="C13446" s="24" t="s">
        <v>13046</v>
      </c>
      <c r="D13446" s="1"/>
      <c r="E13446" s="990" t="s">
        <v>12542</v>
      </c>
      <c r="F13446" s="3"/>
      <c r="O13446"/>
      <c r="P13446"/>
      <c r="Q13446"/>
      <c r="U13446" s="969"/>
      <c r="V13446" s="38"/>
      <c r="W13446" s="38"/>
    </row>
    <row r="13447" spans="1:23" x14ac:dyDescent="0.35">
      <c r="A13447" s="1038">
        <v>73202</v>
      </c>
      <c r="B13447" s="1055">
        <v>1.19</v>
      </c>
      <c r="C13447" s="24" t="s">
        <v>13047</v>
      </c>
      <c r="E13447" s="990" t="s">
        <v>12542</v>
      </c>
      <c r="F13447" s="3"/>
      <c r="O13447"/>
      <c r="P13447"/>
      <c r="Q13447"/>
      <c r="U13447" s="969"/>
      <c r="V13447" s="38"/>
      <c r="W13447" s="38"/>
    </row>
    <row r="13448" spans="1:23" x14ac:dyDescent="0.35">
      <c r="A13448" s="1038">
        <v>73202</v>
      </c>
      <c r="B13448" s="1055">
        <v>1.19</v>
      </c>
      <c r="C13448" s="24" t="s">
        <v>13048</v>
      </c>
      <c r="E13448" s="990" t="s">
        <v>12542</v>
      </c>
      <c r="F13448" s="3"/>
      <c r="O13448"/>
      <c r="P13448"/>
      <c r="Q13448"/>
      <c r="U13448" s="969"/>
      <c r="V13448" s="38"/>
      <c r="W13448" s="38"/>
    </row>
    <row r="13449" spans="1:23" x14ac:dyDescent="0.35">
      <c r="A13449" s="1039">
        <v>73202</v>
      </c>
      <c r="B13449" s="1054">
        <v>1.19</v>
      </c>
      <c r="C13449" s="40" t="s">
        <v>13049</v>
      </c>
      <c r="D13449" s="1"/>
      <c r="E13449" s="990" t="s">
        <v>12542</v>
      </c>
      <c r="F13449" s="3"/>
      <c r="O13449"/>
      <c r="P13449"/>
      <c r="Q13449"/>
      <c r="U13449" s="969"/>
      <c r="V13449" s="38"/>
      <c r="W13449" s="38"/>
    </row>
    <row r="13450" spans="1:23" x14ac:dyDescent="0.35">
      <c r="A13450" s="1629">
        <v>73206</v>
      </c>
      <c r="B13450" s="1630">
        <v>1.76</v>
      </c>
      <c r="C13450" s="1631" t="s">
        <v>13290</v>
      </c>
      <c r="D13450" s="1"/>
      <c r="E13450" s="990" t="s">
        <v>12542</v>
      </c>
      <c r="F13450" s="3"/>
      <c r="O13450"/>
      <c r="P13450"/>
      <c r="Q13450"/>
      <c r="U13450" s="969"/>
      <c r="V13450" s="38"/>
      <c r="W13450" s="38"/>
    </row>
    <row r="13451" spans="1:23" x14ac:dyDescent="0.35">
      <c r="A13451" s="1039">
        <v>73206</v>
      </c>
      <c r="B13451" s="1054">
        <v>1.76</v>
      </c>
      <c r="C13451" s="40" t="s">
        <v>13291</v>
      </c>
      <c r="D13451" s="1"/>
      <c r="E13451" s="990" t="s">
        <v>12542</v>
      </c>
      <c r="F13451" s="3"/>
      <c r="O13451"/>
      <c r="P13451"/>
      <c r="Q13451"/>
      <c r="U13451" s="969"/>
      <c r="V13451" s="38"/>
      <c r="W13451" s="38"/>
    </row>
    <row r="13452" spans="1:23" x14ac:dyDescent="0.35">
      <c r="A13452" s="1039">
        <v>73206</v>
      </c>
      <c r="B13452" s="1054">
        <v>1.76</v>
      </c>
      <c r="C13452" s="40" t="s">
        <v>13292</v>
      </c>
      <c r="D13452" s="1"/>
      <c r="E13452" s="990" t="s">
        <v>12542</v>
      </c>
      <c r="F13452" s="3"/>
      <c r="O13452"/>
      <c r="P13452"/>
      <c r="Q13452"/>
      <c r="U13452" s="969"/>
      <c r="V13452" s="38"/>
      <c r="W13452" s="38"/>
    </row>
    <row r="13453" spans="1:23" x14ac:dyDescent="0.35">
      <c r="A13453" s="1038">
        <v>73218</v>
      </c>
      <c r="B13453" s="1055">
        <v>1.32</v>
      </c>
      <c r="C13453" s="24" t="s">
        <v>13104</v>
      </c>
      <c r="D13453" s="1"/>
      <c r="E13453" s="990" t="s">
        <v>12542</v>
      </c>
      <c r="F13453" s="3"/>
      <c r="O13453"/>
      <c r="P13453"/>
      <c r="Q13453"/>
      <c r="U13453" s="969"/>
      <c r="V13453" s="38"/>
      <c r="W13453" s="38"/>
    </row>
    <row r="13454" spans="1:23" x14ac:dyDescent="0.35">
      <c r="A13454" s="1037">
        <v>73218</v>
      </c>
      <c r="B13454" s="1053">
        <v>1.32</v>
      </c>
      <c r="C13454" s="466" t="s">
        <v>13105</v>
      </c>
      <c r="D13454" s="1"/>
      <c r="E13454" s="990" t="s">
        <v>12542</v>
      </c>
      <c r="F13454" s="3"/>
      <c r="O13454"/>
      <c r="P13454"/>
      <c r="Q13454"/>
      <c r="U13454" s="969"/>
      <c r="V13454" s="38"/>
      <c r="W13454" s="38"/>
    </row>
    <row r="13455" spans="1:23" x14ac:dyDescent="0.35">
      <c r="A13455" s="1037">
        <v>73218</v>
      </c>
      <c r="B13455" s="1053">
        <v>1.32</v>
      </c>
      <c r="C13455" s="466" t="s">
        <v>13106</v>
      </c>
      <c r="D13455" s="1"/>
      <c r="E13455" s="990" t="s">
        <v>12542</v>
      </c>
      <c r="F13455" s="3"/>
      <c r="O13455"/>
      <c r="P13455"/>
      <c r="Q13455"/>
      <c r="U13455" s="969"/>
      <c r="V13455" s="38"/>
      <c r="W13455" s="38"/>
    </row>
    <row r="13456" spans="1:23" x14ac:dyDescent="0.35">
      <c r="A13456" s="1041">
        <v>73218</v>
      </c>
      <c r="B13456" s="1059">
        <v>1.32</v>
      </c>
      <c r="C13456" s="309" t="s">
        <v>13107</v>
      </c>
      <c r="D13456" s="1"/>
      <c r="E13456" s="990" t="s">
        <v>12542</v>
      </c>
      <c r="F13456" s="3"/>
      <c r="O13456"/>
      <c r="P13456"/>
      <c r="Q13456"/>
      <c r="U13456" s="969"/>
      <c r="V13456" s="38"/>
      <c r="W13456" s="38"/>
    </row>
    <row r="13457" spans="1:23" x14ac:dyDescent="0.35">
      <c r="A13457" s="1041">
        <v>73218</v>
      </c>
      <c r="B13457" s="1059">
        <v>1.32</v>
      </c>
      <c r="C13457" s="309" t="s">
        <v>13108</v>
      </c>
      <c r="D13457" s="1"/>
      <c r="E13457" s="990" t="s">
        <v>12542</v>
      </c>
      <c r="F13457" s="3"/>
      <c r="O13457"/>
      <c r="P13457"/>
      <c r="Q13457"/>
      <c r="U13457" s="969"/>
      <c r="V13457" s="38"/>
      <c r="W13457" s="38"/>
    </row>
    <row r="13458" spans="1:23" x14ac:dyDescent="0.35">
      <c r="A13458" s="1629">
        <v>73218</v>
      </c>
      <c r="B13458" s="1630">
        <v>1.32</v>
      </c>
      <c r="C13458" s="1629" t="s">
        <v>13108</v>
      </c>
      <c r="D13458" s="1"/>
      <c r="E13458" s="990" t="s">
        <v>12542</v>
      </c>
      <c r="F13458" s="3"/>
      <c r="O13458"/>
      <c r="P13458"/>
      <c r="Q13458"/>
      <c r="U13458" s="969"/>
      <c r="V13458" s="38"/>
      <c r="W13458" s="38"/>
    </row>
    <row r="13459" spans="1:23" x14ac:dyDescent="0.35">
      <c r="A13459" s="1041">
        <v>73218</v>
      </c>
      <c r="B13459" s="1059">
        <v>1.32</v>
      </c>
      <c r="C13459" s="309" t="s">
        <v>13109</v>
      </c>
      <c r="D13459" s="1"/>
      <c r="E13459" s="990" t="s">
        <v>12542</v>
      </c>
      <c r="F13459" s="3"/>
      <c r="O13459"/>
      <c r="P13459"/>
      <c r="Q13459"/>
      <c r="U13459" s="969"/>
      <c r="V13459" s="38"/>
      <c r="W13459" s="38"/>
    </row>
    <row r="13460" spans="1:23" x14ac:dyDescent="0.35">
      <c r="A13460" s="1037">
        <v>73218</v>
      </c>
      <c r="B13460" s="1053">
        <v>1.32</v>
      </c>
      <c r="C13460" s="466" t="s">
        <v>13110</v>
      </c>
      <c r="D13460" s="1"/>
      <c r="E13460" s="990" t="s">
        <v>12542</v>
      </c>
      <c r="F13460" s="3"/>
      <c r="O13460"/>
      <c r="P13460"/>
      <c r="Q13460"/>
      <c r="U13460" s="969"/>
      <c r="V13460" s="38"/>
      <c r="W13460" s="38"/>
    </row>
    <row r="13461" spans="1:23" x14ac:dyDescent="0.35">
      <c r="A13461" s="1629">
        <v>73218</v>
      </c>
      <c r="B13461" s="1630">
        <v>1.32</v>
      </c>
      <c r="C13461" s="1629" t="s">
        <v>13111</v>
      </c>
      <c r="D13461" s="1"/>
      <c r="E13461" s="990" t="s">
        <v>12542</v>
      </c>
      <c r="F13461" s="3"/>
      <c r="O13461"/>
      <c r="P13461"/>
      <c r="Q13461"/>
      <c r="U13461" s="969"/>
      <c r="V13461" s="38"/>
      <c r="W13461" s="38"/>
    </row>
    <row r="13462" spans="1:23" x14ac:dyDescent="0.35">
      <c r="A13462" s="1038">
        <v>73218</v>
      </c>
      <c r="B13462" s="1055">
        <v>1.32</v>
      </c>
      <c r="C13462" s="24" t="s">
        <v>13112</v>
      </c>
      <c r="D13462" s="1"/>
      <c r="E13462" s="990" t="s">
        <v>12542</v>
      </c>
      <c r="F13462" s="3"/>
      <c r="O13462"/>
      <c r="P13462"/>
      <c r="Q13462"/>
      <c r="U13462" s="969"/>
      <c r="V13462" s="38"/>
      <c r="W13462" s="38"/>
    </row>
    <row r="13463" spans="1:23" x14ac:dyDescent="0.35">
      <c r="A13463" s="1038">
        <v>73218</v>
      </c>
      <c r="B13463" s="1055">
        <v>1.32</v>
      </c>
      <c r="C13463" s="24" t="s">
        <v>13113</v>
      </c>
      <c r="D13463" s="1"/>
      <c r="E13463" s="990" t="s">
        <v>12542</v>
      </c>
      <c r="F13463" s="1126"/>
      <c r="O13463"/>
      <c r="P13463"/>
      <c r="Q13463"/>
      <c r="U13463" s="969"/>
      <c r="V13463" s="38"/>
      <c r="W13463" s="38"/>
    </row>
    <row r="13464" spans="1:23" x14ac:dyDescent="0.35">
      <c r="A13464" s="1038">
        <v>73218</v>
      </c>
      <c r="B13464" s="1055">
        <v>1.32</v>
      </c>
      <c r="C13464" s="52" t="s">
        <v>13114</v>
      </c>
      <c r="D13464" s="1"/>
      <c r="E13464" s="990" t="s">
        <v>12542</v>
      </c>
      <c r="F13464" s="3"/>
      <c r="O13464"/>
      <c r="P13464"/>
      <c r="Q13464"/>
      <c r="U13464" s="969"/>
      <c r="V13464" s="38"/>
      <c r="W13464" s="38"/>
    </row>
    <row r="13465" spans="1:23" x14ac:dyDescent="0.35">
      <c r="A13465" s="1038">
        <v>73218</v>
      </c>
      <c r="B13465" s="1055">
        <v>1.32</v>
      </c>
      <c r="C13465" s="52" t="s">
        <v>13115</v>
      </c>
      <c r="D13465" s="1"/>
      <c r="E13465" s="990" t="s">
        <v>12542</v>
      </c>
      <c r="F13465" s="3"/>
      <c r="O13465"/>
      <c r="P13465"/>
      <c r="Q13465"/>
      <c r="U13465" s="969"/>
      <c r="V13465" s="38"/>
      <c r="W13465" s="38"/>
    </row>
    <row r="13466" spans="1:23" x14ac:dyDescent="0.35">
      <c r="A13466" s="1038">
        <v>73218</v>
      </c>
      <c r="B13466" s="1055">
        <v>1.32</v>
      </c>
      <c r="C13466" s="52" t="s">
        <v>13116</v>
      </c>
      <c r="D13466" s="1"/>
      <c r="E13466" s="990" t="s">
        <v>12542</v>
      </c>
      <c r="F13466" s="1109"/>
      <c r="O13466"/>
      <c r="P13466"/>
      <c r="Q13466"/>
      <c r="U13466" s="969"/>
      <c r="V13466" s="38"/>
      <c r="W13466" s="38"/>
    </row>
    <row r="13467" spans="1:23" x14ac:dyDescent="0.35">
      <c r="A13467" s="1038">
        <v>73218</v>
      </c>
      <c r="B13467" s="1055">
        <v>1.32</v>
      </c>
      <c r="C13467" s="24" t="s">
        <v>13117</v>
      </c>
      <c r="D13467" s="1"/>
      <c r="E13467" s="990" t="s">
        <v>12542</v>
      </c>
      <c r="F13467" s="3"/>
      <c r="O13467"/>
      <c r="P13467"/>
      <c r="Q13467"/>
      <c r="U13467" s="969"/>
      <c r="V13467" s="38"/>
      <c r="W13467" s="38"/>
    </row>
    <row r="13468" spans="1:23" x14ac:dyDescent="0.35">
      <c r="A13468" s="1038">
        <v>73218</v>
      </c>
      <c r="B13468" s="1055">
        <v>1.32</v>
      </c>
      <c r="C13468" s="24" t="s">
        <v>13118</v>
      </c>
      <c r="D13468" s="1"/>
      <c r="E13468" s="990" t="s">
        <v>12542</v>
      </c>
      <c r="F13468" s="3"/>
      <c r="O13468"/>
      <c r="P13468"/>
      <c r="Q13468"/>
      <c r="U13468" s="969"/>
      <c r="V13468" s="38"/>
      <c r="W13468" s="38"/>
    </row>
    <row r="13469" spans="1:23" x14ac:dyDescent="0.35">
      <c r="A13469" s="1038">
        <v>73218</v>
      </c>
      <c r="B13469" s="1055">
        <v>1.32</v>
      </c>
      <c r="C13469" s="52" t="s">
        <v>13119</v>
      </c>
      <c r="D13469" s="1115"/>
      <c r="E13469" s="990" t="s">
        <v>12542</v>
      </c>
      <c r="F13469" s="3"/>
      <c r="O13469"/>
      <c r="P13469"/>
      <c r="Q13469"/>
      <c r="U13469" s="969"/>
      <c r="V13469" s="38"/>
      <c r="W13469" s="38"/>
    </row>
    <row r="13470" spans="1:23" x14ac:dyDescent="0.35">
      <c r="A13470" s="1038">
        <v>73218</v>
      </c>
      <c r="B13470" s="1055">
        <v>1.32</v>
      </c>
      <c r="C13470" s="52" t="s">
        <v>13120</v>
      </c>
      <c r="D13470" s="1115"/>
      <c r="E13470" s="990" t="s">
        <v>12542</v>
      </c>
      <c r="F13470" s="3"/>
      <c r="O13470"/>
      <c r="P13470"/>
      <c r="Q13470"/>
      <c r="U13470" s="969"/>
      <c r="V13470" s="38"/>
      <c r="W13470" s="38"/>
    </row>
    <row r="13471" spans="1:23" x14ac:dyDescent="0.35">
      <c r="A13471" s="1038">
        <v>73218</v>
      </c>
      <c r="B13471" s="1055">
        <v>1.32</v>
      </c>
      <c r="C13471" s="52" t="s">
        <v>13121</v>
      </c>
      <c r="D13471" s="1"/>
      <c r="E13471" s="990" t="s">
        <v>12542</v>
      </c>
      <c r="F13471" s="3"/>
      <c r="O13471"/>
      <c r="P13471"/>
      <c r="Q13471"/>
      <c r="U13471" s="969"/>
      <c r="V13471" s="38"/>
      <c r="W13471" s="38"/>
    </row>
    <row r="13472" spans="1:23" x14ac:dyDescent="0.35">
      <c r="A13472" s="1038">
        <v>73218</v>
      </c>
      <c r="B13472" s="1055">
        <v>1.32</v>
      </c>
      <c r="C13472" s="24" t="s">
        <v>13122</v>
      </c>
      <c r="D13472" s="1"/>
      <c r="E13472" s="990" t="s">
        <v>12542</v>
      </c>
      <c r="F13472" s="3"/>
      <c r="O13472"/>
      <c r="P13472"/>
      <c r="Q13472"/>
      <c r="U13472" s="969"/>
      <c r="V13472" s="38"/>
      <c r="W13472" s="38"/>
    </row>
    <row r="13473" spans="1:23" x14ac:dyDescent="0.35">
      <c r="A13473" s="1038">
        <v>73219</v>
      </c>
      <c r="B13473" s="1055">
        <v>1.58</v>
      </c>
      <c r="C13473" s="24" t="s">
        <v>13240</v>
      </c>
      <c r="D13473" s="1"/>
      <c r="E13473" s="990" t="s">
        <v>12542</v>
      </c>
      <c r="F13473" s="3"/>
      <c r="O13473"/>
      <c r="P13473"/>
      <c r="Q13473"/>
      <c r="U13473" s="969"/>
      <c r="V13473" s="38"/>
      <c r="W13473" s="38"/>
    </row>
    <row r="13474" spans="1:23" x14ac:dyDescent="0.35">
      <c r="A13474" s="1038">
        <v>73219</v>
      </c>
      <c r="B13474" s="1055">
        <v>1.58</v>
      </c>
      <c r="C13474" s="24" t="s">
        <v>13241</v>
      </c>
      <c r="D13474" s="1"/>
      <c r="E13474" s="990" t="s">
        <v>12542</v>
      </c>
      <c r="F13474" s="3"/>
      <c r="O13474"/>
      <c r="P13474"/>
      <c r="Q13474"/>
      <c r="U13474" s="969"/>
      <c r="V13474" s="38"/>
      <c r="W13474" s="38"/>
    </row>
    <row r="13475" spans="1:23" x14ac:dyDescent="0.35">
      <c r="A13475" s="1038">
        <v>73219</v>
      </c>
      <c r="B13475" s="1055">
        <v>1.58</v>
      </c>
      <c r="C13475" s="24" t="s">
        <v>13242</v>
      </c>
      <c r="D13475" s="1"/>
      <c r="E13475" s="990" t="s">
        <v>12542</v>
      </c>
      <c r="F13475" s="3"/>
      <c r="O13475"/>
      <c r="P13475"/>
      <c r="Q13475"/>
      <c r="U13475" s="969"/>
      <c r="V13475" s="38"/>
      <c r="W13475" s="38"/>
    </row>
    <row r="13476" spans="1:23" x14ac:dyDescent="0.35">
      <c r="A13476" s="1038">
        <v>73219</v>
      </c>
      <c r="B13476" s="1055">
        <v>1.58</v>
      </c>
      <c r="C13476" s="24" t="s">
        <v>13243</v>
      </c>
      <c r="D13476" s="1"/>
      <c r="E13476" s="990" t="s">
        <v>12542</v>
      </c>
      <c r="O13476"/>
      <c r="P13476"/>
      <c r="Q13476"/>
      <c r="U13476" s="969"/>
      <c r="V13476" s="38"/>
      <c r="W13476" s="38"/>
    </row>
    <row r="13477" spans="1:23" x14ac:dyDescent="0.35">
      <c r="A13477" s="1038">
        <v>73219</v>
      </c>
      <c r="B13477" s="1055">
        <v>1.58</v>
      </c>
      <c r="C13477" s="24" t="s">
        <v>13244</v>
      </c>
      <c r="D13477" s="1"/>
      <c r="E13477" s="990" t="s">
        <v>12542</v>
      </c>
      <c r="F13477" s="3"/>
      <c r="O13477"/>
      <c r="P13477"/>
      <c r="Q13477"/>
      <c r="U13477" s="969"/>
      <c r="V13477" s="38"/>
      <c r="W13477" s="38"/>
    </row>
    <row r="13478" spans="1:23" x14ac:dyDescent="0.35">
      <c r="A13478" s="1038">
        <v>73219</v>
      </c>
      <c r="B13478" s="1055">
        <v>1.58</v>
      </c>
      <c r="C13478" s="24" t="s">
        <v>13245</v>
      </c>
      <c r="D13478" s="1"/>
      <c r="E13478" s="990" t="s">
        <v>12542</v>
      </c>
      <c r="F13478" s="3"/>
      <c r="O13478"/>
      <c r="P13478"/>
      <c r="Q13478"/>
      <c r="U13478" s="969"/>
      <c r="V13478" s="38"/>
      <c r="W13478" s="38"/>
    </row>
    <row r="13479" spans="1:23" x14ac:dyDescent="0.35">
      <c r="A13479" s="1038">
        <v>73219</v>
      </c>
      <c r="B13479" s="1055">
        <v>1.58</v>
      </c>
      <c r="C13479" s="24" t="s">
        <v>13246</v>
      </c>
      <c r="D13479" s="1"/>
      <c r="E13479" s="990" t="s">
        <v>12542</v>
      </c>
      <c r="F13479" s="3"/>
      <c r="O13479"/>
      <c r="P13479"/>
      <c r="Q13479"/>
      <c r="U13479" s="969"/>
      <c r="V13479" s="38"/>
      <c r="W13479" s="38"/>
    </row>
    <row r="13480" spans="1:23" x14ac:dyDescent="0.35">
      <c r="A13480" s="1038">
        <v>73219</v>
      </c>
      <c r="B13480" s="1055">
        <v>1.58</v>
      </c>
      <c r="C13480" s="24" t="s">
        <v>13247</v>
      </c>
      <c r="D13480" s="1"/>
      <c r="E13480" s="990" t="s">
        <v>12542</v>
      </c>
      <c r="F13480" s="3"/>
      <c r="O13480"/>
      <c r="P13480"/>
      <c r="Q13480"/>
      <c r="U13480" s="969"/>
      <c r="V13480" s="38"/>
      <c r="W13480" s="38"/>
    </row>
    <row r="13481" spans="1:23" x14ac:dyDescent="0.35">
      <c r="A13481" s="1038">
        <v>73219</v>
      </c>
      <c r="B13481" s="1055">
        <v>1.58</v>
      </c>
      <c r="C13481" s="24" t="s">
        <v>13248</v>
      </c>
      <c r="D13481" s="1"/>
      <c r="E13481" s="990" t="s">
        <v>12542</v>
      </c>
      <c r="F13481" s="3"/>
      <c r="O13481"/>
      <c r="P13481"/>
      <c r="Q13481"/>
      <c r="U13481" s="969"/>
      <c r="V13481" s="38"/>
      <c r="W13481" s="38"/>
    </row>
    <row r="13482" spans="1:23" x14ac:dyDescent="0.35">
      <c r="A13482" s="1038">
        <v>73219</v>
      </c>
      <c r="B13482" s="1055">
        <v>1.58</v>
      </c>
      <c r="C13482" s="24" t="s">
        <v>13249</v>
      </c>
      <c r="D13482" s="1"/>
      <c r="E13482" s="990" t="s">
        <v>12542</v>
      </c>
      <c r="F13482" s="3"/>
      <c r="O13482"/>
      <c r="P13482"/>
      <c r="Q13482"/>
      <c r="U13482" s="969"/>
      <c r="V13482" s="38"/>
      <c r="W13482" s="38"/>
    </row>
    <row r="13483" spans="1:23" x14ac:dyDescent="0.35">
      <c r="A13483" s="1038">
        <v>73219</v>
      </c>
      <c r="B13483" s="1055">
        <v>1.58</v>
      </c>
      <c r="C13483" s="24" t="s">
        <v>13250</v>
      </c>
      <c r="D13483" s="1"/>
      <c r="E13483" s="990" t="s">
        <v>12542</v>
      </c>
      <c r="F13483" s="1126"/>
      <c r="O13483"/>
      <c r="P13483"/>
      <c r="Q13483"/>
      <c r="U13483" s="969"/>
      <c r="V13483" s="38"/>
      <c r="W13483" s="38"/>
    </row>
    <row r="13484" spans="1:23" x14ac:dyDescent="0.35">
      <c r="A13484" s="1038">
        <v>73220</v>
      </c>
      <c r="B13484" s="1055">
        <v>2.1</v>
      </c>
      <c r="C13484" s="24" t="s">
        <v>13320</v>
      </c>
      <c r="D13484" s="1"/>
      <c r="E13484" s="990" t="s">
        <v>12542</v>
      </c>
      <c r="F13484" s="3"/>
      <c r="O13484"/>
      <c r="P13484"/>
      <c r="Q13484"/>
      <c r="U13484" s="969"/>
      <c r="V13484" s="38"/>
      <c r="W13484" s="38"/>
    </row>
    <row r="13485" spans="1:23" x14ac:dyDescent="0.35">
      <c r="A13485" s="1038">
        <v>73220</v>
      </c>
      <c r="B13485" s="1055">
        <v>2.1</v>
      </c>
      <c r="C13485" s="24" t="s">
        <v>13321</v>
      </c>
      <c r="D13485" s="1"/>
      <c r="E13485" s="990" t="s">
        <v>12542</v>
      </c>
      <c r="F13485" s="3"/>
      <c r="O13485"/>
      <c r="P13485"/>
      <c r="Q13485"/>
      <c r="U13485" s="969"/>
      <c r="V13485" s="38"/>
      <c r="W13485" s="38"/>
    </row>
    <row r="13486" spans="1:23" x14ac:dyDescent="0.35">
      <c r="A13486" s="1038">
        <v>73220</v>
      </c>
      <c r="B13486" s="1055">
        <v>2.1</v>
      </c>
      <c r="C13486" s="24" t="s">
        <v>13322</v>
      </c>
      <c r="D13486" s="1"/>
      <c r="E13486" s="990" t="s">
        <v>12542</v>
      </c>
      <c r="F13486" s="3"/>
      <c r="O13486"/>
      <c r="P13486"/>
      <c r="Q13486"/>
      <c r="U13486" s="969"/>
      <c r="V13486" s="38"/>
      <c r="W13486" s="38"/>
    </row>
    <row r="13487" spans="1:23" x14ac:dyDescent="0.35">
      <c r="A13487" s="1038">
        <v>73220</v>
      </c>
      <c r="B13487" s="1055">
        <v>2.1</v>
      </c>
      <c r="C13487" s="24" t="s">
        <v>13323</v>
      </c>
      <c r="D13487" s="1"/>
      <c r="E13487" s="990" t="s">
        <v>12542</v>
      </c>
      <c r="F13487" s="3"/>
      <c r="O13487"/>
      <c r="P13487"/>
      <c r="Q13487"/>
      <c r="U13487" s="969"/>
      <c r="V13487" s="38"/>
      <c r="W13487" s="38"/>
    </row>
    <row r="13488" spans="1:23" x14ac:dyDescent="0.35">
      <c r="A13488" s="1629">
        <v>73220</v>
      </c>
      <c r="B13488" s="1630">
        <v>2.1</v>
      </c>
      <c r="C13488" s="1629" t="s">
        <v>13324</v>
      </c>
      <c r="D13488" s="1"/>
      <c r="E13488" s="990" t="s">
        <v>12542</v>
      </c>
      <c r="F13488" s="3"/>
      <c r="O13488"/>
      <c r="P13488"/>
      <c r="Q13488"/>
      <c r="U13488" s="969"/>
      <c r="V13488" s="38"/>
      <c r="W13488" s="38"/>
    </row>
    <row r="13489" spans="1:23" x14ac:dyDescent="0.35">
      <c r="A13489" s="1038">
        <v>73220</v>
      </c>
      <c r="B13489" s="1055">
        <v>2.1</v>
      </c>
      <c r="C13489" s="24" t="s">
        <v>13325</v>
      </c>
      <c r="D13489" s="1"/>
      <c r="E13489" s="990" t="s">
        <v>12542</v>
      </c>
      <c r="F13489" s="3"/>
      <c r="O13489"/>
      <c r="P13489"/>
      <c r="Q13489"/>
      <c r="U13489" s="969"/>
      <c r="V13489" s="38"/>
      <c r="W13489" s="38"/>
    </row>
    <row r="13490" spans="1:23" x14ac:dyDescent="0.35">
      <c r="A13490" s="1038">
        <v>73220</v>
      </c>
      <c r="B13490" s="1055">
        <v>2.1</v>
      </c>
      <c r="C13490" s="24" t="s">
        <v>13326</v>
      </c>
      <c r="D13490" s="1"/>
      <c r="E13490" s="990" t="s">
        <v>12542</v>
      </c>
      <c r="F13490" s="3"/>
      <c r="O13490"/>
      <c r="P13490"/>
      <c r="Q13490"/>
      <c r="U13490" s="969"/>
      <c r="V13490" s="38"/>
      <c r="W13490" s="38"/>
    </row>
    <row r="13491" spans="1:23" x14ac:dyDescent="0.35">
      <c r="A13491" s="1038">
        <v>73220</v>
      </c>
      <c r="B13491" s="1055">
        <v>2.1</v>
      </c>
      <c r="C13491" s="24" t="s">
        <v>13327</v>
      </c>
      <c r="D13491" s="1"/>
      <c r="E13491" s="990" t="s">
        <v>12542</v>
      </c>
      <c r="F13491" s="3"/>
      <c r="O13491"/>
      <c r="P13491"/>
      <c r="Q13491"/>
      <c r="U13491" s="969"/>
      <c r="V13491" s="38"/>
      <c r="W13491" s="38"/>
    </row>
    <row r="13492" spans="1:23" x14ac:dyDescent="0.35">
      <c r="A13492" s="1038">
        <v>73220</v>
      </c>
      <c r="B13492" s="1055">
        <v>2.1</v>
      </c>
      <c r="C13492" s="24" t="s">
        <v>13328</v>
      </c>
      <c r="D13492" s="1"/>
      <c r="E13492" s="990" t="s">
        <v>12542</v>
      </c>
      <c r="F13492" s="3"/>
      <c r="O13492"/>
      <c r="P13492"/>
      <c r="Q13492"/>
      <c r="U13492" s="969"/>
      <c r="V13492" s="38"/>
      <c r="W13492" s="38"/>
    </row>
    <row r="13493" spans="1:23" x14ac:dyDescent="0.35">
      <c r="A13493" s="1038">
        <v>73220</v>
      </c>
      <c r="B13493" s="1055">
        <v>2.1</v>
      </c>
      <c r="C13493" s="24" t="s">
        <v>13329</v>
      </c>
      <c r="D13493" s="1"/>
      <c r="E13493" s="990" t="s">
        <v>12542</v>
      </c>
      <c r="F13493" s="3"/>
      <c r="O13493"/>
      <c r="P13493"/>
      <c r="Q13493"/>
      <c r="U13493" s="969"/>
      <c r="V13493" s="38"/>
      <c r="W13493" s="38"/>
    </row>
    <row r="13494" spans="1:23" x14ac:dyDescent="0.35">
      <c r="A13494" s="1038">
        <v>73220</v>
      </c>
      <c r="B13494" s="1055">
        <v>2.1</v>
      </c>
      <c r="C13494" s="24" t="s">
        <v>13330</v>
      </c>
      <c r="D13494" s="1"/>
      <c r="E13494" s="990" t="s">
        <v>12542</v>
      </c>
      <c r="F13494" s="3"/>
      <c r="O13494"/>
      <c r="P13494"/>
      <c r="Q13494"/>
      <c r="U13494" s="969"/>
      <c r="V13494" s="38"/>
      <c r="W13494" s="38"/>
    </row>
    <row r="13495" spans="1:23" x14ac:dyDescent="0.35">
      <c r="A13495" s="1038">
        <v>73220</v>
      </c>
      <c r="B13495" s="1055">
        <v>2.1</v>
      </c>
      <c r="C13495" s="24" t="s">
        <v>13331</v>
      </c>
      <c r="D13495" s="1"/>
      <c r="E13495" s="990" t="s">
        <v>12542</v>
      </c>
      <c r="F13495" s="3"/>
      <c r="O13495"/>
      <c r="P13495"/>
      <c r="Q13495"/>
      <c r="U13495" s="969"/>
      <c r="V13495" s="38"/>
      <c r="W13495" s="38"/>
    </row>
    <row r="13496" spans="1:23" x14ac:dyDescent="0.35">
      <c r="A13496" s="1038">
        <v>73220</v>
      </c>
      <c r="B13496" s="1055">
        <v>2.1</v>
      </c>
      <c r="C13496" s="24" t="s">
        <v>13332</v>
      </c>
      <c r="D13496" s="1"/>
      <c r="E13496" s="990" t="s">
        <v>12542</v>
      </c>
      <c r="F13496" s="3"/>
      <c r="O13496"/>
      <c r="P13496"/>
      <c r="Q13496"/>
      <c r="U13496" s="969"/>
      <c r="V13496" s="38"/>
      <c r="W13496" s="38"/>
    </row>
    <row r="13497" spans="1:23" x14ac:dyDescent="0.35">
      <c r="A13497" s="1038">
        <v>73220</v>
      </c>
      <c r="B13497" s="1055">
        <v>2.1</v>
      </c>
      <c r="C13497" s="24" t="s">
        <v>13333</v>
      </c>
      <c r="D13497" s="1"/>
      <c r="E13497" s="990" t="s">
        <v>12542</v>
      </c>
      <c r="F13497" s="3"/>
      <c r="O13497"/>
      <c r="P13497"/>
      <c r="Q13497"/>
      <c r="U13497" s="969"/>
      <c r="V13497" s="38"/>
      <c r="W13497" s="38"/>
    </row>
    <row r="13498" spans="1:23" x14ac:dyDescent="0.35">
      <c r="A13498" s="1038">
        <v>73220</v>
      </c>
      <c r="B13498" s="1055">
        <v>2.1</v>
      </c>
      <c r="C13498" s="24" t="s">
        <v>13334</v>
      </c>
      <c r="D13498" s="1"/>
      <c r="E13498" s="990" t="s">
        <v>12542</v>
      </c>
      <c r="F13498" s="3"/>
      <c r="O13498"/>
      <c r="P13498"/>
      <c r="Q13498"/>
      <c r="U13498" s="969"/>
      <c r="V13498" s="38"/>
      <c r="W13498" s="38"/>
    </row>
    <row r="13499" spans="1:23" x14ac:dyDescent="0.35">
      <c r="A13499" s="1038">
        <v>73220</v>
      </c>
      <c r="B13499" s="1055">
        <v>2.1</v>
      </c>
      <c r="C13499" s="24" t="s">
        <v>13335</v>
      </c>
      <c r="D13499" s="1"/>
      <c r="E13499" s="990" t="s">
        <v>12542</v>
      </c>
      <c r="F13499" s="3"/>
      <c r="O13499"/>
      <c r="P13499"/>
      <c r="Q13499"/>
      <c r="U13499" s="969"/>
      <c r="V13499" s="38"/>
      <c r="W13499" s="38"/>
    </row>
    <row r="13500" spans="1:23" x14ac:dyDescent="0.35">
      <c r="A13500" s="1037">
        <v>73221</v>
      </c>
      <c r="B13500" s="1053">
        <v>1.32</v>
      </c>
      <c r="C13500" s="84" t="s">
        <v>13123</v>
      </c>
      <c r="D13500" s="1"/>
      <c r="E13500" s="990" t="s">
        <v>12542</v>
      </c>
      <c r="F13500" s="3"/>
      <c r="O13500"/>
      <c r="P13500"/>
      <c r="Q13500"/>
      <c r="U13500" s="969"/>
      <c r="V13500" s="38"/>
      <c r="W13500" s="38"/>
    </row>
    <row r="13501" spans="1:23" x14ac:dyDescent="0.35">
      <c r="A13501" s="1633">
        <v>73221</v>
      </c>
      <c r="B13501" s="1634">
        <v>1.32</v>
      </c>
      <c r="C13501" s="300" t="s">
        <v>13124</v>
      </c>
      <c r="D13501" s="1"/>
      <c r="E13501" s="990" t="s">
        <v>12542</v>
      </c>
      <c r="F13501" s="3"/>
      <c r="O13501"/>
      <c r="P13501"/>
      <c r="Q13501"/>
      <c r="U13501" s="969"/>
      <c r="V13501" s="38"/>
      <c r="W13501" s="38"/>
    </row>
    <row r="13502" spans="1:23" x14ac:dyDescent="0.35">
      <c r="A13502" s="1038">
        <v>73221</v>
      </c>
      <c r="B13502" s="1055">
        <v>1.32</v>
      </c>
      <c r="C13502" s="52" t="s">
        <v>13125</v>
      </c>
      <c r="D13502" s="1"/>
      <c r="E13502" s="990" t="s">
        <v>12542</v>
      </c>
      <c r="F13502" s="3"/>
      <c r="O13502"/>
      <c r="P13502"/>
      <c r="Q13502"/>
      <c r="U13502" s="969"/>
      <c r="V13502" s="38"/>
      <c r="W13502" s="38"/>
    </row>
    <row r="13503" spans="1:23" x14ac:dyDescent="0.35">
      <c r="A13503" s="1041">
        <v>73221</v>
      </c>
      <c r="B13503" s="1059">
        <v>1.32</v>
      </c>
      <c r="C13503" s="309" t="s">
        <v>13126</v>
      </c>
      <c r="D13503" s="1"/>
      <c r="E13503" s="990" t="s">
        <v>12542</v>
      </c>
      <c r="F13503" s="3"/>
      <c r="O13503"/>
      <c r="P13503"/>
      <c r="Q13503"/>
      <c r="U13503" s="969"/>
      <c r="V13503" s="38"/>
      <c r="W13503" s="38"/>
    </row>
    <row r="13504" spans="1:23" x14ac:dyDescent="0.35">
      <c r="A13504" s="1041">
        <v>73221</v>
      </c>
      <c r="B13504" s="1059">
        <v>1.32</v>
      </c>
      <c r="C13504" s="309" t="s">
        <v>13127</v>
      </c>
      <c r="D13504" s="1"/>
      <c r="E13504" s="990" t="s">
        <v>12542</v>
      </c>
      <c r="F13504" s="1109"/>
      <c r="O13504"/>
      <c r="P13504"/>
      <c r="Q13504"/>
      <c r="U13504" s="969"/>
      <c r="V13504" s="38"/>
      <c r="W13504" s="38"/>
    </row>
    <row r="13505" spans="1:23" x14ac:dyDescent="0.35">
      <c r="A13505" s="1038">
        <v>73221</v>
      </c>
      <c r="B13505" s="1055">
        <v>1.32</v>
      </c>
      <c r="C13505" s="52" t="s">
        <v>13128</v>
      </c>
      <c r="D13505" s="1"/>
      <c r="E13505" s="990" t="s">
        <v>12542</v>
      </c>
      <c r="F13505" s="3"/>
      <c r="O13505"/>
      <c r="P13505"/>
      <c r="Q13505"/>
      <c r="U13505" s="969"/>
      <c r="V13505" s="38"/>
      <c r="W13505" s="38"/>
    </row>
    <row r="13506" spans="1:23" x14ac:dyDescent="0.35">
      <c r="A13506" s="1037">
        <v>73221</v>
      </c>
      <c r="B13506" s="1053">
        <v>1.32</v>
      </c>
      <c r="C13506" s="466" t="s">
        <v>13129</v>
      </c>
      <c r="D13506" s="1"/>
      <c r="E13506" s="990" t="s">
        <v>12542</v>
      </c>
      <c r="F13506" s="3"/>
      <c r="O13506"/>
      <c r="P13506"/>
      <c r="Q13506"/>
      <c r="U13506" s="969"/>
      <c r="V13506" s="38"/>
      <c r="W13506" s="38"/>
    </row>
    <row r="13507" spans="1:23" x14ac:dyDescent="0.35">
      <c r="A13507" s="1041">
        <v>73221</v>
      </c>
      <c r="B13507" s="1059">
        <v>1.32</v>
      </c>
      <c r="C13507" s="1037" t="s">
        <v>13130</v>
      </c>
      <c r="D13507" s="1"/>
      <c r="E13507" s="990" t="s">
        <v>12542</v>
      </c>
      <c r="F13507" s="3"/>
      <c r="O13507"/>
      <c r="P13507"/>
      <c r="Q13507"/>
      <c r="U13507" s="969"/>
      <c r="V13507" s="38"/>
      <c r="W13507" s="38"/>
    </row>
    <row r="13508" spans="1:23" x14ac:dyDescent="0.35">
      <c r="A13508" s="1629">
        <v>73221</v>
      </c>
      <c r="B13508" s="1630">
        <v>1.32</v>
      </c>
      <c r="C13508" s="466" t="s">
        <v>13131</v>
      </c>
      <c r="D13508" s="1"/>
      <c r="E13508" s="990" t="s">
        <v>12542</v>
      </c>
      <c r="F13508" s="3"/>
      <c r="O13508"/>
      <c r="P13508"/>
      <c r="Q13508"/>
      <c r="U13508" s="969"/>
      <c r="V13508" s="38"/>
      <c r="W13508" s="38"/>
    </row>
    <row r="13509" spans="1:23" x14ac:dyDescent="0.35">
      <c r="A13509" s="1629">
        <v>73221</v>
      </c>
      <c r="B13509" s="1630">
        <v>1.32</v>
      </c>
      <c r="C13509" s="1629" t="s">
        <v>13132</v>
      </c>
      <c r="E13509" s="990" t="s">
        <v>12542</v>
      </c>
      <c r="F13509" s="3"/>
      <c r="O13509"/>
      <c r="P13509"/>
      <c r="Q13509"/>
      <c r="U13509" s="969"/>
      <c r="V13509" s="38"/>
      <c r="W13509" s="38"/>
    </row>
    <row r="13510" spans="1:23" x14ac:dyDescent="0.35">
      <c r="A13510" s="1629">
        <v>73221</v>
      </c>
      <c r="B13510" s="1630">
        <v>1.32</v>
      </c>
      <c r="C13510" s="1629" t="s">
        <v>13133</v>
      </c>
      <c r="D13510" s="1"/>
      <c r="E13510" s="990" t="s">
        <v>12542</v>
      </c>
      <c r="F13510" s="1109"/>
      <c r="O13510"/>
      <c r="P13510"/>
      <c r="Q13510"/>
      <c r="U13510" s="969"/>
      <c r="V13510" s="38"/>
      <c r="W13510" s="38"/>
    </row>
    <row r="13511" spans="1:23" x14ac:dyDescent="0.35">
      <c r="A13511" s="1037">
        <v>73221</v>
      </c>
      <c r="B13511" s="1053">
        <v>1.32</v>
      </c>
      <c r="C13511" s="84" t="s">
        <v>13134</v>
      </c>
      <c r="D13511" s="1126"/>
      <c r="E13511" s="990" t="s">
        <v>12542</v>
      </c>
      <c r="F13511" s="3"/>
      <c r="O13511"/>
      <c r="P13511"/>
      <c r="Q13511"/>
      <c r="U13511" s="969"/>
      <c r="V13511" s="38"/>
      <c r="W13511" s="38"/>
    </row>
    <row r="13512" spans="1:23" x14ac:dyDescent="0.35">
      <c r="A13512" s="1038">
        <v>73221</v>
      </c>
      <c r="B13512" s="1055">
        <v>1.32</v>
      </c>
      <c r="C13512" s="52" t="s">
        <v>13135</v>
      </c>
      <c r="D13512" s="1126"/>
      <c r="E13512" s="990" t="s">
        <v>12542</v>
      </c>
      <c r="O13512"/>
      <c r="P13512"/>
      <c r="Q13512"/>
      <c r="U13512" s="969"/>
      <c r="V13512" s="38"/>
      <c r="W13512" s="38"/>
    </row>
    <row r="13513" spans="1:23" x14ac:dyDescent="0.35">
      <c r="A13513" s="1041">
        <v>73221</v>
      </c>
      <c r="B13513" s="1059">
        <v>1.32</v>
      </c>
      <c r="C13513" s="1037" t="s">
        <v>13136</v>
      </c>
      <c r="D13513" s="1"/>
      <c r="E13513" s="990" t="s">
        <v>12542</v>
      </c>
      <c r="F13513" s="3"/>
      <c r="O13513"/>
      <c r="P13513"/>
      <c r="Q13513"/>
      <c r="U13513" s="969"/>
      <c r="V13513" s="38"/>
      <c r="W13513" s="38"/>
    </row>
    <row r="13514" spans="1:23" x14ac:dyDescent="0.35">
      <c r="A13514" s="1038">
        <v>73221</v>
      </c>
      <c r="B13514" s="1055">
        <v>1.32</v>
      </c>
      <c r="C13514" s="52" t="s">
        <v>13137</v>
      </c>
      <c r="D13514" s="1"/>
      <c r="E13514" s="990" t="s">
        <v>12542</v>
      </c>
      <c r="F13514" s="3"/>
      <c r="O13514"/>
      <c r="P13514"/>
      <c r="Q13514"/>
      <c r="U13514" s="969"/>
      <c r="V13514" s="38"/>
      <c r="W13514" s="38"/>
    </row>
    <row r="13515" spans="1:23" x14ac:dyDescent="0.35">
      <c r="A13515" s="1037">
        <v>73221</v>
      </c>
      <c r="B13515" s="1053">
        <v>1.32</v>
      </c>
      <c r="C13515" s="84" t="s">
        <v>11267</v>
      </c>
      <c r="D13515" s="1"/>
      <c r="E13515" s="990" t="s">
        <v>12542</v>
      </c>
      <c r="F13515" s="3"/>
      <c r="O13515"/>
      <c r="P13515"/>
      <c r="Q13515"/>
      <c r="U13515" s="969"/>
      <c r="V13515" s="38"/>
      <c r="W13515" s="38"/>
    </row>
    <row r="13516" spans="1:23" x14ac:dyDescent="0.35">
      <c r="A13516" s="1629">
        <v>73221</v>
      </c>
      <c r="B13516" s="1630">
        <v>1.32</v>
      </c>
      <c r="C13516" s="1629" t="s">
        <v>13138</v>
      </c>
      <c r="D13516" s="1"/>
      <c r="E13516" s="990" t="s">
        <v>12542</v>
      </c>
      <c r="F13516" s="3"/>
      <c r="O13516"/>
      <c r="P13516"/>
      <c r="Q13516"/>
      <c r="U13516" s="969"/>
      <c r="V13516" s="38"/>
      <c r="W13516" s="38"/>
    </row>
    <row r="13517" spans="1:23" x14ac:dyDescent="0.35">
      <c r="A13517" s="1037">
        <v>73221</v>
      </c>
      <c r="B13517" s="1053">
        <v>1.32</v>
      </c>
      <c r="C13517" s="84" t="s">
        <v>11271</v>
      </c>
      <c r="D13517" s="1126"/>
      <c r="E13517" s="990" t="s">
        <v>12542</v>
      </c>
      <c r="F13517" s="3"/>
      <c r="O13517"/>
      <c r="P13517"/>
      <c r="Q13517"/>
      <c r="U13517" s="969"/>
      <c r="V13517" s="38"/>
      <c r="W13517" s="38"/>
    </row>
    <row r="13518" spans="1:23" x14ac:dyDescent="0.35">
      <c r="A13518" s="1037">
        <v>73221</v>
      </c>
      <c r="B13518" s="1053">
        <v>1.32</v>
      </c>
      <c r="C13518" s="84" t="s">
        <v>13139</v>
      </c>
      <c r="D13518" s="1"/>
      <c r="E13518" s="990" t="s">
        <v>12542</v>
      </c>
      <c r="F13518" s="3"/>
      <c r="O13518"/>
      <c r="P13518"/>
      <c r="Q13518"/>
      <c r="U13518" s="969"/>
      <c r="V13518" s="38"/>
      <c r="W13518" s="38"/>
    </row>
    <row r="13519" spans="1:23" x14ac:dyDescent="0.35">
      <c r="A13519" s="1038">
        <v>73221</v>
      </c>
      <c r="B13519" s="1055">
        <v>1.32</v>
      </c>
      <c r="C13519" s="52" t="s">
        <v>11296</v>
      </c>
      <c r="D13519" s="1"/>
      <c r="E13519" s="990" t="s">
        <v>12542</v>
      </c>
      <c r="F13519" s="3"/>
      <c r="O13519"/>
      <c r="P13519"/>
      <c r="Q13519"/>
      <c r="U13519" s="969"/>
      <c r="V13519" s="38"/>
      <c r="W13519" s="38"/>
    </row>
    <row r="13520" spans="1:23" x14ac:dyDescent="0.35">
      <c r="A13520" s="1041">
        <v>73221</v>
      </c>
      <c r="B13520" s="1059">
        <v>1.32</v>
      </c>
      <c r="C13520" s="1037" t="s">
        <v>13140</v>
      </c>
      <c r="D13520" s="1"/>
      <c r="E13520" s="990" t="s">
        <v>12542</v>
      </c>
      <c r="F13520" s="3"/>
      <c r="O13520"/>
      <c r="P13520"/>
      <c r="Q13520"/>
      <c r="U13520" s="969"/>
      <c r="V13520" s="38"/>
      <c r="W13520" s="38"/>
    </row>
    <row r="13521" spans="1:23" x14ac:dyDescent="0.35">
      <c r="A13521" s="1038">
        <v>73221</v>
      </c>
      <c r="B13521" s="1055">
        <v>1.32</v>
      </c>
      <c r="C13521" s="52" t="s">
        <v>13141</v>
      </c>
      <c r="D13521" s="1"/>
      <c r="E13521" s="990" t="s">
        <v>12542</v>
      </c>
      <c r="F13521" s="3"/>
      <c r="O13521"/>
      <c r="P13521"/>
      <c r="Q13521"/>
      <c r="U13521" s="969"/>
      <c r="V13521" s="38"/>
      <c r="W13521" s="38"/>
    </row>
    <row r="13522" spans="1:23" x14ac:dyDescent="0.35">
      <c r="A13522" s="1038">
        <v>73221</v>
      </c>
      <c r="B13522" s="1055">
        <v>1.32</v>
      </c>
      <c r="C13522" s="52" t="s">
        <v>13142</v>
      </c>
      <c r="D13522" s="1"/>
      <c r="E13522" s="990" t="s">
        <v>12542</v>
      </c>
      <c r="F13522" s="3"/>
      <c r="O13522"/>
      <c r="P13522"/>
      <c r="Q13522"/>
      <c r="U13522" s="969"/>
      <c r="V13522" s="38"/>
      <c r="W13522" s="38"/>
    </row>
    <row r="13523" spans="1:23" x14ac:dyDescent="0.35">
      <c r="A13523" s="1038">
        <v>73221</v>
      </c>
      <c r="B13523" s="1055">
        <v>1.32</v>
      </c>
      <c r="C13523" s="52" t="s">
        <v>13143</v>
      </c>
      <c r="D13523" s="1"/>
      <c r="E13523" s="990" t="s">
        <v>12542</v>
      </c>
      <c r="F13523" s="3"/>
      <c r="O13523"/>
      <c r="P13523"/>
      <c r="Q13523"/>
      <c r="U13523" s="969"/>
      <c r="V13523" s="38"/>
      <c r="W13523" s="38"/>
    </row>
    <row r="13524" spans="1:23" x14ac:dyDescent="0.35">
      <c r="A13524" s="1038">
        <v>73221</v>
      </c>
      <c r="B13524" s="1055">
        <v>1.32</v>
      </c>
      <c r="C13524" s="52" t="s">
        <v>13144</v>
      </c>
      <c r="D13524" s="1"/>
      <c r="E13524" s="990" t="s">
        <v>12542</v>
      </c>
      <c r="F13524" s="3"/>
      <c r="O13524"/>
      <c r="P13524"/>
      <c r="Q13524"/>
      <c r="U13524" s="969"/>
      <c r="V13524" s="38"/>
      <c r="W13524" s="38"/>
    </row>
    <row r="13525" spans="1:23" x14ac:dyDescent="0.35">
      <c r="A13525" s="1038">
        <v>73221</v>
      </c>
      <c r="B13525" s="1055">
        <v>1.32</v>
      </c>
      <c r="C13525" s="52" t="s">
        <v>13145</v>
      </c>
      <c r="D13525" s="1109"/>
      <c r="E13525" s="990" t="s">
        <v>12542</v>
      </c>
      <c r="F13525" s="3"/>
      <c r="O13525"/>
      <c r="P13525"/>
      <c r="Q13525"/>
      <c r="U13525" s="969"/>
      <c r="V13525" s="38"/>
      <c r="W13525" s="38"/>
    </row>
    <row r="13526" spans="1:23" x14ac:dyDescent="0.35">
      <c r="A13526" s="1038">
        <v>73222</v>
      </c>
      <c r="B13526" s="1055">
        <v>1.58</v>
      </c>
      <c r="C13526" s="24" t="s">
        <v>13251</v>
      </c>
      <c r="D13526" s="1"/>
      <c r="E13526" s="990" t="s">
        <v>12542</v>
      </c>
      <c r="O13526"/>
      <c r="P13526"/>
      <c r="Q13526"/>
      <c r="U13526" s="969"/>
      <c r="V13526" s="38"/>
      <c r="W13526" s="38"/>
    </row>
    <row r="13527" spans="1:23" x14ac:dyDescent="0.35">
      <c r="A13527" s="1038">
        <v>73222</v>
      </c>
      <c r="B13527" s="1055">
        <v>1.58</v>
      </c>
      <c r="C13527" s="24" t="s">
        <v>13252</v>
      </c>
      <c r="D13527" s="1"/>
      <c r="E13527" s="990" t="s">
        <v>12542</v>
      </c>
      <c r="F13527" s="3"/>
      <c r="O13527"/>
      <c r="P13527"/>
      <c r="Q13527"/>
      <c r="U13527" s="969"/>
      <c r="V13527" s="38"/>
      <c r="W13527" s="38"/>
    </row>
    <row r="13528" spans="1:23" x14ac:dyDescent="0.35">
      <c r="A13528" s="1038">
        <v>73222</v>
      </c>
      <c r="B13528" s="1055">
        <v>1.58</v>
      </c>
      <c r="C13528" s="24" t="s">
        <v>13253</v>
      </c>
      <c r="D13528" s="1126"/>
      <c r="E13528" s="990" t="s">
        <v>12542</v>
      </c>
      <c r="F13528" s="3"/>
      <c r="O13528"/>
      <c r="P13528"/>
      <c r="Q13528"/>
      <c r="U13528" s="969"/>
      <c r="V13528" s="38"/>
      <c r="W13528" s="38"/>
    </row>
    <row r="13529" spans="1:23" x14ac:dyDescent="0.35">
      <c r="A13529" s="1038">
        <v>73222</v>
      </c>
      <c r="B13529" s="1055">
        <v>1.58</v>
      </c>
      <c r="C13529" s="52" t="s">
        <v>13254</v>
      </c>
      <c r="D13529" s="1"/>
      <c r="E13529" s="990" t="s">
        <v>12542</v>
      </c>
      <c r="F13529" s="3"/>
      <c r="O13529"/>
      <c r="P13529"/>
      <c r="Q13529"/>
      <c r="U13529" s="969"/>
      <c r="V13529" s="38"/>
      <c r="W13529" s="38"/>
    </row>
    <row r="13530" spans="1:23" x14ac:dyDescent="0.35">
      <c r="A13530" s="1038">
        <v>73222</v>
      </c>
      <c r="B13530" s="1055">
        <v>1.58</v>
      </c>
      <c r="C13530" s="24" t="s">
        <v>13255</v>
      </c>
      <c r="D13530" s="1"/>
      <c r="E13530" s="990" t="s">
        <v>12542</v>
      </c>
      <c r="F13530" s="3"/>
      <c r="O13530"/>
      <c r="P13530"/>
      <c r="Q13530"/>
      <c r="U13530" s="969"/>
      <c r="V13530" s="38"/>
      <c r="W13530" s="38"/>
    </row>
    <row r="13531" spans="1:23" x14ac:dyDescent="0.35">
      <c r="A13531" s="1038">
        <v>73222</v>
      </c>
      <c r="B13531" s="1055">
        <v>1.58</v>
      </c>
      <c r="C13531" s="24" t="s">
        <v>13256</v>
      </c>
      <c r="D13531" s="1"/>
      <c r="E13531" s="990" t="s">
        <v>12542</v>
      </c>
      <c r="F13531" s="3"/>
      <c r="O13531"/>
      <c r="P13531"/>
      <c r="Q13531"/>
      <c r="U13531" s="969"/>
      <c r="V13531" s="38"/>
      <c r="W13531" s="38"/>
    </row>
    <row r="13532" spans="1:23" x14ac:dyDescent="0.35">
      <c r="A13532" s="1038">
        <v>73222</v>
      </c>
      <c r="B13532" s="1055">
        <v>1.58</v>
      </c>
      <c r="C13532" s="24" t="s">
        <v>13257</v>
      </c>
      <c r="D13532" s="1"/>
      <c r="E13532" s="990" t="s">
        <v>12542</v>
      </c>
      <c r="F13532" s="3"/>
      <c r="O13532"/>
      <c r="P13532"/>
      <c r="Q13532"/>
      <c r="U13532" s="969"/>
      <c r="V13532" s="38"/>
      <c r="W13532" s="38"/>
    </row>
    <row r="13533" spans="1:23" x14ac:dyDescent="0.35">
      <c r="A13533" s="1038">
        <v>73222</v>
      </c>
      <c r="B13533" s="1055">
        <v>1.58</v>
      </c>
      <c r="C13533" s="24" t="s">
        <v>13258</v>
      </c>
      <c r="D13533" s="1"/>
      <c r="E13533" s="990" t="s">
        <v>12542</v>
      </c>
      <c r="F13533" s="3"/>
      <c r="O13533"/>
      <c r="P13533"/>
      <c r="Q13533"/>
      <c r="U13533" s="969"/>
      <c r="V13533" s="38"/>
      <c r="W13533" s="38"/>
    </row>
    <row r="13534" spans="1:23" x14ac:dyDescent="0.35">
      <c r="A13534" s="1038">
        <v>73222</v>
      </c>
      <c r="B13534" s="1055">
        <v>1.58</v>
      </c>
      <c r="C13534" s="24" t="s">
        <v>13259</v>
      </c>
      <c r="D13534" s="1"/>
      <c r="E13534" s="990" t="s">
        <v>12542</v>
      </c>
      <c r="F13534" s="3"/>
      <c r="O13534"/>
      <c r="P13534"/>
      <c r="Q13534"/>
      <c r="U13534" s="969"/>
      <c r="V13534" s="38"/>
      <c r="W13534" s="38"/>
    </row>
    <row r="13535" spans="1:23" x14ac:dyDescent="0.35">
      <c r="A13535" s="1038">
        <v>73222</v>
      </c>
      <c r="B13535" s="1055">
        <v>1.58</v>
      </c>
      <c r="C13535" s="24" t="s">
        <v>13260</v>
      </c>
      <c r="D13535" s="1"/>
      <c r="E13535" s="990" t="s">
        <v>12542</v>
      </c>
      <c r="F13535" s="3"/>
      <c r="O13535"/>
      <c r="P13535"/>
      <c r="Q13535"/>
      <c r="U13535" s="969"/>
      <c r="V13535" s="38"/>
      <c r="W13535" s="38"/>
    </row>
    <row r="13536" spans="1:23" x14ac:dyDescent="0.35">
      <c r="A13536" s="1038">
        <v>73222</v>
      </c>
      <c r="B13536" s="1055">
        <v>1.58</v>
      </c>
      <c r="C13536" s="24" t="s">
        <v>13261</v>
      </c>
      <c r="D13536" s="1"/>
      <c r="E13536" s="990" t="s">
        <v>12542</v>
      </c>
      <c r="F13536" s="3"/>
      <c r="O13536"/>
      <c r="P13536"/>
      <c r="Q13536"/>
      <c r="U13536" s="969"/>
      <c r="V13536" s="38"/>
      <c r="W13536" s="38"/>
    </row>
    <row r="13537" spans="1:23" x14ac:dyDescent="0.35">
      <c r="A13537" s="1038">
        <v>73222</v>
      </c>
      <c r="B13537" s="1055">
        <v>1.58</v>
      </c>
      <c r="C13537" s="24" t="s">
        <v>13262</v>
      </c>
      <c r="D13537" s="1"/>
      <c r="E13537" s="990" t="s">
        <v>12542</v>
      </c>
      <c r="F13537" s="3"/>
      <c r="O13537"/>
      <c r="P13537"/>
      <c r="Q13537"/>
      <c r="U13537" s="969"/>
      <c r="V13537" s="38"/>
      <c r="W13537" s="38"/>
    </row>
    <row r="13538" spans="1:23" x14ac:dyDescent="0.35">
      <c r="A13538" s="1038">
        <v>73222</v>
      </c>
      <c r="B13538" s="1055">
        <v>1.58</v>
      </c>
      <c r="C13538" s="24" t="s">
        <v>13263</v>
      </c>
      <c r="D13538" s="1"/>
      <c r="E13538" s="990" t="s">
        <v>12542</v>
      </c>
      <c r="F13538" s="3"/>
      <c r="O13538"/>
      <c r="P13538"/>
      <c r="Q13538"/>
      <c r="U13538" s="969"/>
      <c r="V13538" s="38"/>
      <c r="W13538" s="38"/>
    </row>
    <row r="13539" spans="1:23" x14ac:dyDescent="0.35">
      <c r="A13539" s="1038">
        <v>73222</v>
      </c>
      <c r="B13539" s="1055">
        <v>1.58</v>
      </c>
      <c r="C13539" s="24" t="s">
        <v>13264</v>
      </c>
      <c r="D13539" s="1"/>
      <c r="E13539" s="990" t="s">
        <v>12542</v>
      </c>
      <c r="F13539" s="3"/>
      <c r="O13539"/>
      <c r="P13539"/>
      <c r="Q13539"/>
      <c r="U13539" s="969"/>
      <c r="V13539" s="38"/>
      <c r="W13539" s="38"/>
    </row>
    <row r="13540" spans="1:23" x14ac:dyDescent="0.35">
      <c r="A13540" s="1037">
        <v>73223</v>
      </c>
      <c r="B13540" s="1053">
        <v>2.1</v>
      </c>
      <c r="C13540" s="1037" t="s">
        <v>13336</v>
      </c>
      <c r="D13540" s="1"/>
      <c r="E13540" s="990" t="s">
        <v>12542</v>
      </c>
      <c r="F13540" s="3"/>
      <c r="O13540"/>
      <c r="P13540"/>
      <c r="Q13540"/>
      <c r="U13540" s="969"/>
      <c r="V13540" s="38"/>
      <c r="W13540" s="38"/>
    </row>
    <row r="13541" spans="1:23" x14ac:dyDescent="0.35">
      <c r="A13541" s="1037">
        <v>73223</v>
      </c>
      <c r="B13541" s="1053">
        <v>2.1</v>
      </c>
      <c r="C13541" s="1037" t="s">
        <v>13337</v>
      </c>
      <c r="D13541" s="1"/>
      <c r="E13541" s="990" t="s">
        <v>12542</v>
      </c>
      <c r="F13541" s="3"/>
      <c r="O13541"/>
      <c r="P13541"/>
      <c r="Q13541"/>
      <c r="U13541" s="969"/>
      <c r="V13541" s="38"/>
      <c r="W13541" s="38"/>
    </row>
    <row r="13542" spans="1:23" x14ac:dyDescent="0.35">
      <c r="A13542" s="1629">
        <v>73223</v>
      </c>
      <c r="B13542" s="1630">
        <v>2.1</v>
      </c>
      <c r="C13542" s="1629" t="s">
        <v>13338</v>
      </c>
      <c r="D13542" s="1"/>
      <c r="E13542" s="990" t="s">
        <v>12542</v>
      </c>
      <c r="F13542" s="3"/>
      <c r="O13542"/>
      <c r="P13542"/>
      <c r="Q13542"/>
      <c r="U13542" s="969"/>
      <c r="V13542" s="38"/>
      <c r="W13542" s="38"/>
    </row>
    <row r="13543" spans="1:23" x14ac:dyDescent="0.35">
      <c r="A13543" s="1037">
        <v>73223</v>
      </c>
      <c r="B13543" s="1053">
        <v>2.1</v>
      </c>
      <c r="C13543" s="1037" t="s">
        <v>13339</v>
      </c>
      <c r="D13543" s="1"/>
      <c r="E13543" s="990" t="s">
        <v>12542</v>
      </c>
      <c r="F13543" s="3"/>
      <c r="O13543"/>
      <c r="P13543"/>
      <c r="Q13543"/>
      <c r="U13543" s="969"/>
      <c r="V13543" s="38"/>
      <c r="W13543" s="38"/>
    </row>
    <row r="13544" spans="1:23" x14ac:dyDescent="0.35">
      <c r="A13544" s="1037">
        <v>73223</v>
      </c>
      <c r="B13544" s="1053">
        <v>2.1</v>
      </c>
      <c r="C13544" s="1037" t="s">
        <v>13340</v>
      </c>
      <c r="D13544" s="1"/>
      <c r="E13544" s="990" t="s">
        <v>12542</v>
      </c>
      <c r="F13544" s="3"/>
      <c r="O13544"/>
      <c r="P13544"/>
      <c r="Q13544"/>
      <c r="U13544" s="969"/>
      <c r="V13544" s="38"/>
      <c r="W13544" s="38"/>
    </row>
    <row r="13545" spans="1:23" x14ac:dyDescent="0.35">
      <c r="A13545" s="1038">
        <v>73223</v>
      </c>
      <c r="B13545" s="1055">
        <v>2.1</v>
      </c>
      <c r="C13545" s="24" t="s">
        <v>13341</v>
      </c>
      <c r="D13545" s="1"/>
      <c r="E13545" s="990" t="s">
        <v>12542</v>
      </c>
      <c r="F13545" s="3"/>
      <c r="O13545"/>
      <c r="P13545"/>
      <c r="Q13545"/>
      <c r="U13545" s="969"/>
      <c r="V13545" s="38"/>
      <c r="W13545" s="38"/>
    </row>
    <row r="13546" spans="1:23" x14ac:dyDescent="0.35">
      <c r="A13546" s="1038">
        <v>73223</v>
      </c>
      <c r="B13546" s="1055">
        <v>2.1</v>
      </c>
      <c r="C13546" s="24" t="s">
        <v>13342</v>
      </c>
      <c r="D13546" s="1"/>
      <c r="E13546" s="990" t="s">
        <v>12542</v>
      </c>
      <c r="F13546" s="3"/>
      <c r="O13546"/>
      <c r="P13546"/>
      <c r="Q13546"/>
      <c r="U13546" s="969"/>
      <c r="V13546" s="38"/>
      <c r="W13546" s="38"/>
    </row>
    <row r="13547" spans="1:23" x14ac:dyDescent="0.35">
      <c r="A13547" s="1038">
        <v>73223</v>
      </c>
      <c r="B13547" s="1055">
        <v>2.1</v>
      </c>
      <c r="C13547" s="24" t="s">
        <v>13343</v>
      </c>
      <c r="D13547" s="1"/>
      <c r="E13547" s="990" t="s">
        <v>12542</v>
      </c>
      <c r="F13547" s="3"/>
      <c r="O13547"/>
      <c r="P13547"/>
      <c r="Q13547"/>
      <c r="U13547" s="969"/>
      <c r="V13547" s="38"/>
      <c r="W13547" s="38"/>
    </row>
    <row r="13548" spans="1:23" x14ac:dyDescent="0.35">
      <c r="A13548" s="1038">
        <v>73223</v>
      </c>
      <c r="B13548" s="1055">
        <v>2.1</v>
      </c>
      <c r="C13548" s="24" t="s">
        <v>13344</v>
      </c>
      <c r="D13548" s="1"/>
      <c r="E13548" s="990" t="s">
        <v>12542</v>
      </c>
      <c r="F13548" s="3"/>
      <c r="O13548"/>
      <c r="P13548"/>
      <c r="Q13548"/>
      <c r="U13548" s="969"/>
      <c r="V13548" s="38"/>
      <c r="W13548" s="38"/>
    </row>
    <row r="13549" spans="1:23" x14ac:dyDescent="0.35">
      <c r="A13549" s="1038">
        <v>73223</v>
      </c>
      <c r="B13549" s="1055">
        <v>2.1</v>
      </c>
      <c r="C13549" s="24" t="s">
        <v>13345</v>
      </c>
      <c r="D13549" s="1"/>
      <c r="E13549" s="990" t="s">
        <v>12542</v>
      </c>
      <c r="F13549" s="3"/>
      <c r="O13549"/>
      <c r="P13549"/>
      <c r="Q13549"/>
      <c r="U13549" s="969"/>
      <c r="V13549" s="38"/>
      <c r="W13549" s="38"/>
    </row>
    <row r="13550" spans="1:23" x14ac:dyDescent="0.35">
      <c r="A13550" s="1038">
        <v>73223</v>
      </c>
      <c r="B13550" s="1055">
        <v>2.1</v>
      </c>
      <c r="C13550" s="24" t="s">
        <v>13346</v>
      </c>
      <c r="D13550" s="1"/>
      <c r="E13550" s="990" t="s">
        <v>12542</v>
      </c>
      <c r="F13550" s="3"/>
      <c r="O13550"/>
      <c r="P13550"/>
      <c r="Q13550"/>
      <c r="U13550" s="969"/>
      <c r="V13550" s="38"/>
      <c r="W13550" s="38"/>
    </row>
    <row r="13551" spans="1:23" x14ac:dyDescent="0.35">
      <c r="A13551" s="1038">
        <v>73225</v>
      </c>
      <c r="B13551" s="1055">
        <v>1.69</v>
      </c>
      <c r="C13551" s="24" t="s">
        <v>13269</v>
      </c>
      <c r="D13551" s="1"/>
      <c r="E13551" s="990" t="s">
        <v>12542</v>
      </c>
      <c r="O13551"/>
      <c r="P13551"/>
      <c r="Q13551"/>
      <c r="U13551" s="969"/>
      <c r="V13551" s="38"/>
      <c r="W13551" s="38"/>
    </row>
    <row r="13552" spans="1:23" x14ac:dyDescent="0.35">
      <c r="A13552" s="1601">
        <v>73501</v>
      </c>
      <c r="B13552" s="1602">
        <v>0.18</v>
      </c>
      <c r="C13552" s="460" t="s">
        <v>12703</v>
      </c>
      <c r="D13552" s="1"/>
      <c r="E13552" s="990" t="s">
        <v>12542</v>
      </c>
      <c r="F13552" s="3"/>
      <c r="O13552"/>
      <c r="P13552"/>
      <c r="Q13552"/>
      <c r="U13552" s="969"/>
      <c r="V13552" s="38"/>
      <c r="W13552" s="38"/>
    </row>
    <row r="13553" spans="1:23" x14ac:dyDescent="0.35">
      <c r="A13553" s="1039">
        <v>73501</v>
      </c>
      <c r="B13553" s="1054">
        <v>0.18</v>
      </c>
      <c r="C13553" s="305" t="s">
        <v>12704</v>
      </c>
      <c r="D13553" s="1"/>
      <c r="E13553" s="990" t="s">
        <v>12542</v>
      </c>
      <c r="F13553" s="3"/>
      <c r="O13553"/>
      <c r="P13553"/>
      <c r="Q13553"/>
      <c r="U13553" s="969"/>
      <c r="V13553" s="38"/>
      <c r="W13553" s="38"/>
    </row>
    <row r="13554" spans="1:23" x14ac:dyDescent="0.35">
      <c r="A13554" s="1039">
        <v>73501</v>
      </c>
      <c r="B13554" s="1054">
        <v>0.18</v>
      </c>
      <c r="C13554" s="305" t="s">
        <v>12705</v>
      </c>
      <c r="D13554" s="1"/>
      <c r="E13554" s="990" t="s">
        <v>12542</v>
      </c>
      <c r="F13554" s="3"/>
      <c r="O13554"/>
      <c r="P13554"/>
      <c r="Q13554"/>
      <c r="U13554" s="969"/>
      <c r="V13554" s="38"/>
      <c r="W13554" s="38"/>
    </row>
    <row r="13555" spans="1:23" x14ac:dyDescent="0.35">
      <c r="A13555" s="1037">
        <v>73502</v>
      </c>
      <c r="B13555" s="1053">
        <v>0.21</v>
      </c>
      <c r="C13555" s="466" t="s">
        <v>12749</v>
      </c>
      <c r="D13555" s="1"/>
      <c r="E13555" s="990" t="s">
        <v>12542</v>
      </c>
      <c r="F13555" s="3"/>
      <c r="O13555"/>
      <c r="P13555"/>
      <c r="Q13555"/>
      <c r="U13555" s="969"/>
      <c r="V13555" s="38"/>
      <c r="W13555" s="38"/>
    </row>
    <row r="13556" spans="1:23" x14ac:dyDescent="0.35">
      <c r="A13556" s="1038">
        <v>73502</v>
      </c>
      <c r="B13556" s="1055">
        <v>0.21</v>
      </c>
      <c r="C13556" s="24" t="s">
        <v>12750</v>
      </c>
      <c r="D13556" s="1"/>
      <c r="E13556" s="990" t="s">
        <v>12542</v>
      </c>
      <c r="F13556" s="3"/>
      <c r="O13556"/>
      <c r="P13556"/>
      <c r="Q13556"/>
      <c r="U13556" s="969"/>
      <c r="V13556" s="38"/>
      <c r="W13556" s="38"/>
    </row>
    <row r="13557" spans="1:23" x14ac:dyDescent="0.35">
      <c r="A13557" s="1038">
        <v>73502</v>
      </c>
      <c r="B13557" s="1055">
        <v>0.21</v>
      </c>
      <c r="C13557" s="24" t="s">
        <v>12751</v>
      </c>
      <c r="D13557" s="1"/>
      <c r="E13557" s="990" t="s">
        <v>12542</v>
      </c>
      <c r="F13557" s="3"/>
      <c r="O13557"/>
      <c r="P13557"/>
      <c r="Q13557"/>
      <c r="U13557" s="969"/>
      <c r="V13557" s="38"/>
      <c r="W13557" s="38"/>
    </row>
    <row r="13558" spans="1:23" x14ac:dyDescent="0.35">
      <c r="A13558" s="1038">
        <v>73502</v>
      </c>
      <c r="B13558" s="1055">
        <v>0.21</v>
      </c>
      <c r="C13558" s="52" t="s">
        <v>12752</v>
      </c>
      <c r="D13558" s="1"/>
      <c r="E13558" s="990" t="s">
        <v>12542</v>
      </c>
      <c r="F13558" s="3"/>
      <c r="O13558"/>
      <c r="P13558"/>
      <c r="Q13558"/>
      <c r="U13558" s="969"/>
      <c r="V13558" s="38"/>
      <c r="W13558" s="38"/>
    </row>
    <row r="13559" spans="1:23" x14ac:dyDescent="0.35">
      <c r="A13559" s="1039">
        <v>73502</v>
      </c>
      <c r="B13559" s="1054">
        <v>0.21</v>
      </c>
      <c r="C13559" s="40" t="s">
        <v>12753</v>
      </c>
      <c r="D13559" s="1"/>
      <c r="E13559" s="990" t="s">
        <v>12542</v>
      </c>
      <c r="F13559" s="3"/>
      <c r="O13559"/>
      <c r="P13559"/>
      <c r="Q13559"/>
      <c r="U13559" s="969"/>
      <c r="V13559" s="38"/>
      <c r="W13559" s="38"/>
    </row>
    <row r="13560" spans="1:23" x14ac:dyDescent="0.35">
      <c r="A13560" s="1038">
        <v>73502</v>
      </c>
      <c r="B13560" s="1055">
        <v>0.21</v>
      </c>
      <c r="C13560" s="24" t="s">
        <v>12754</v>
      </c>
      <c r="D13560" s="1"/>
      <c r="E13560" s="990" t="s">
        <v>12542</v>
      </c>
      <c r="F13560" s="3"/>
      <c r="O13560"/>
      <c r="P13560"/>
      <c r="Q13560"/>
      <c r="U13560" s="969"/>
      <c r="V13560" s="38"/>
      <c r="W13560" s="38"/>
    </row>
    <row r="13561" spans="1:23" x14ac:dyDescent="0.35">
      <c r="A13561" s="1039">
        <v>73502</v>
      </c>
      <c r="B13561" s="1054">
        <v>0.21</v>
      </c>
      <c r="C13561" s="40" t="s">
        <v>12755</v>
      </c>
      <c r="D13561" s="1112"/>
      <c r="E13561" s="990" t="s">
        <v>12542</v>
      </c>
      <c r="F13561" s="3"/>
      <c r="O13561"/>
      <c r="P13561"/>
      <c r="Q13561"/>
      <c r="U13561" s="969"/>
      <c r="V13561" s="38"/>
      <c r="W13561" s="38"/>
    </row>
    <row r="13562" spans="1:23" x14ac:dyDescent="0.35">
      <c r="A13562" s="1037">
        <v>73502</v>
      </c>
      <c r="B13562" s="1053">
        <v>0.21</v>
      </c>
      <c r="C13562" s="466" t="s">
        <v>12756</v>
      </c>
      <c r="D13562" s="1"/>
      <c r="E13562" s="990" t="s">
        <v>12542</v>
      </c>
      <c r="F13562" s="3"/>
      <c r="O13562"/>
      <c r="P13562"/>
      <c r="Q13562"/>
      <c r="U13562" s="969"/>
      <c r="V13562" s="38"/>
      <c r="W13562" s="38"/>
    </row>
    <row r="13563" spans="1:23" x14ac:dyDescent="0.35">
      <c r="A13563" s="1039">
        <v>73503</v>
      </c>
      <c r="B13563" s="1054">
        <v>0.26</v>
      </c>
      <c r="C13563" s="40" t="s">
        <v>12799</v>
      </c>
      <c r="D13563" s="1"/>
      <c r="E13563" s="990" t="s">
        <v>12542</v>
      </c>
      <c r="F13563" s="3"/>
      <c r="O13563"/>
      <c r="P13563"/>
      <c r="Q13563"/>
      <c r="U13563" s="969"/>
      <c r="V13563" s="38"/>
      <c r="W13563" s="38"/>
    </row>
    <row r="13564" spans="1:23" x14ac:dyDescent="0.35">
      <c r="A13564" s="1039">
        <v>73503</v>
      </c>
      <c r="B13564" s="1054">
        <v>0.26</v>
      </c>
      <c r="C13564" s="40" t="s">
        <v>12800</v>
      </c>
      <c r="D13564" s="1"/>
      <c r="E13564" s="990" t="s">
        <v>12542</v>
      </c>
      <c r="F13564" s="3"/>
      <c r="O13564"/>
      <c r="P13564"/>
      <c r="Q13564"/>
      <c r="U13564" s="969"/>
      <c r="V13564" s="38"/>
      <c r="W13564" s="38"/>
    </row>
    <row r="13565" spans="1:23" x14ac:dyDescent="0.35">
      <c r="A13565" s="1039">
        <v>73551</v>
      </c>
      <c r="B13565" s="1054">
        <v>0.16</v>
      </c>
      <c r="C13565" s="40" t="s">
        <v>12594</v>
      </c>
      <c r="D13565" s="1"/>
      <c r="E13565" s="990" t="s">
        <v>12542</v>
      </c>
      <c r="F13565" s="3"/>
      <c r="O13565"/>
      <c r="P13565"/>
      <c r="Q13565"/>
      <c r="U13565" s="969"/>
      <c r="V13565" s="38"/>
      <c r="W13565" s="38"/>
    </row>
    <row r="13566" spans="1:23" x14ac:dyDescent="0.35">
      <c r="A13566" s="1039">
        <v>73551</v>
      </c>
      <c r="B13566" s="1054">
        <v>0.16</v>
      </c>
      <c r="C13566" s="40" t="s">
        <v>12595</v>
      </c>
      <c r="D13566" s="1"/>
      <c r="E13566" s="990" t="s">
        <v>12542</v>
      </c>
      <c r="F13566" s="3"/>
      <c r="O13566"/>
      <c r="P13566"/>
      <c r="Q13566"/>
      <c r="U13566" s="969"/>
      <c r="V13566" s="38"/>
      <c r="W13566" s="38"/>
    </row>
    <row r="13567" spans="1:23" x14ac:dyDescent="0.35">
      <c r="A13567" s="1037">
        <v>73552</v>
      </c>
      <c r="B13567" s="1053">
        <v>0.18</v>
      </c>
      <c r="C13567" s="466" t="s">
        <v>12706</v>
      </c>
      <c r="D13567" s="1"/>
      <c r="E13567" s="990" t="s">
        <v>12542</v>
      </c>
      <c r="F13567" s="3"/>
      <c r="O13567"/>
      <c r="P13567"/>
      <c r="Q13567"/>
      <c r="U13567" s="969"/>
      <c r="V13567" s="38"/>
      <c r="W13567" s="38"/>
    </row>
    <row r="13568" spans="1:23" x14ac:dyDescent="0.35">
      <c r="A13568" s="1037">
        <v>73552</v>
      </c>
      <c r="B13568" s="1053">
        <v>0.18</v>
      </c>
      <c r="C13568" s="466" t="s">
        <v>12707</v>
      </c>
      <c r="D13568" s="1"/>
      <c r="E13568" s="990" t="s">
        <v>12542</v>
      </c>
      <c r="F13568" s="3"/>
      <c r="O13568"/>
      <c r="P13568"/>
      <c r="Q13568"/>
      <c r="U13568" s="969"/>
      <c r="V13568" s="38"/>
      <c r="W13568" s="38"/>
    </row>
    <row r="13569" spans="1:23" x14ac:dyDescent="0.35">
      <c r="A13569" s="1038">
        <v>73552</v>
      </c>
      <c r="B13569" s="1055">
        <v>0.18</v>
      </c>
      <c r="C13569" s="24" t="s">
        <v>12708</v>
      </c>
      <c r="D13569" s="1"/>
      <c r="E13569" s="990" t="s">
        <v>12542</v>
      </c>
      <c r="F13569" s="3"/>
      <c r="O13569"/>
      <c r="P13569"/>
      <c r="Q13569"/>
      <c r="U13569" s="969"/>
      <c r="V13569" s="38"/>
      <c r="W13569" s="38"/>
    </row>
    <row r="13570" spans="1:23" x14ac:dyDescent="0.35">
      <c r="A13570" s="1038">
        <v>73552</v>
      </c>
      <c r="B13570" s="1055">
        <v>0.18</v>
      </c>
      <c r="C13570" s="24" t="s">
        <v>12709</v>
      </c>
      <c r="D13570" s="1"/>
      <c r="E13570" s="990" t="s">
        <v>12542</v>
      </c>
      <c r="F13570" s="3"/>
      <c r="O13570"/>
      <c r="P13570"/>
      <c r="Q13570"/>
      <c r="U13570" s="969"/>
      <c r="V13570" s="38"/>
      <c r="W13570" s="38"/>
    </row>
    <row r="13571" spans="1:23" x14ac:dyDescent="0.35">
      <c r="A13571" s="1039">
        <v>73552</v>
      </c>
      <c r="B13571" s="1054">
        <v>0.18</v>
      </c>
      <c r="C13571" s="305" t="s">
        <v>8433</v>
      </c>
      <c r="D13571" s="1"/>
      <c r="E13571" s="990" t="s">
        <v>12542</v>
      </c>
      <c r="O13571"/>
      <c r="P13571"/>
      <c r="Q13571"/>
      <c r="U13571" s="969"/>
      <c r="V13571" s="38"/>
      <c r="W13571" s="38"/>
    </row>
    <row r="13572" spans="1:23" x14ac:dyDescent="0.35">
      <c r="A13572" s="1038">
        <v>73560</v>
      </c>
      <c r="B13572" s="1055">
        <v>0.16</v>
      </c>
      <c r="C13572" s="52" t="s">
        <v>12596</v>
      </c>
      <c r="D13572" s="1109"/>
      <c r="E13572" s="990" t="s">
        <v>12542</v>
      </c>
      <c r="F13572" s="3"/>
      <c r="O13572"/>
      <c r="P13572"/>
      <c r="Q13572"/>
      <c r="U13572" s="969"/>
      <c r="V13572" s="38"/>
      <c r="W13572" s="38"/>
    </row>
    <row r="13573" spans="1:23" x14ac:dyDescent="0.35">
      <c r="A13573" s="1038">
        <v>73560</v>
      </c>
      <c r="B13573" s="1055">
        <v>0.16</v>
      </c>
      <c r="C13573" s="52" t="s">
        <v>12597</v>
      </c>
      <c r="D13573" s="1"/>
      <c r="E13573" s="990" t="s">
        <v>12542</v>
      </c>
      <c r="F13573" s="3"/>
      <c r="O13573"/>
      <c r="P13573"/>
      <c r="Q13573"/>
      <c r="U13573" s="969"/>
      <c r="V13573" s="38"/>
      <c r="W13573" s="38"/>
    </row>
    <row r="13574" spans="1:23" x14ac:dyDescent="0.35">
      <c r="A13574" s="1038">
        <v>73560</v>
      </c>
      <c r="B13574" s="1055">
        <v>0.16</v>
      </c>
      <c r="C13574" s="52" t="s">
        <v>12598</v>
      </c>
      <c r="D13574" s="38"/>
      <c r="E13574" s="990" t="s">
        <v>12542</v>
      </c>
      <c r="F13574" s="3"/>
      <c r="O13574"/>
      <c r="P13574"/>
      <c r="Q13574"/>
      <c r="U13574" s="969"/>
      <c r="V13574" s="38"/>
      <c r="W13574" s="38"/>
    </row>
    <row r="13575" spans="1:23" x14ac:dyDescent="0.35">
      <c r="A13575" s="1039">
        <v>73560</v>
      </c>
      <c r="B13575" s="1054">
        <v>0.16</v>
      </c>
      <c r="C13575" s="40" t="s">
        <v>12599</v>
      </c>
      <c r="D13575" s="1"/>
      <c r="E13575" s="990" t="s">
        <v>12542</v>
      </c>
      <c r="F13575" s="3"/>
      <c r="O13575"/>
      <c r="P13575"/>
      <c r="Q13575"/>
      <c r="U13575" s="969"/>
      <c r="V13575" s="38"/>
      <c r="W13575" s="38"/>
    </row>
    <row r="13576" spans="1:23" x14ac:dyDescent="0.35">
      <c r="A13576" s="1038">
        <v>73560</v>
      </c>
      <c r="B13576" s="1055">
        <v>0.16</v>
      </c>
      <c r="C13576" s="52" t="s">
        <v>12600</v>
      </c>
      <c r="D13576" s="1"/>
      <c r="E13576" s="990" t="s">
        <v>12542</v>
      </c>
      <c r="F13576" s="3"/>
      <c r="O13576"/>
      <c r="P13576"/>
      <c r="Q13576"/>
      <c r="U13576" s="969"/>
      <c r="V13576" s="38"/>
      <c r="W13576" s="38"/>
    </row>
    <row r="13577" spans="1:23" x14ac:dyDescent="0.35">
      <c r="A13577" s="1037">
        <v>73560</v>
      </c>
      <c r="B13577" s="1053">
        <v>0.16</v>
      </c>
      <c r="C13577" s="466" t="s">
        <v>12601</v>
      </c>
      <c r="D13577" s="1"/>
      <c r="E13577" s="990" t="s">
        <v>12542</v>
      </c>
      <c r="F13577" s="3"/>
      <c r="O13577"/>
      <c r="P13577"/>
      <c r="Q13577"/>
      <c r="U13577" s="969"/>
      <c r="V13577" s="38"/>
      <c r="W13577" s="38"/>
    </row>
    <row r="13578" spans="1:23" x14ac:dyDescent="0.35">
      <c r="A13578" s="1039">
        <v>73560</v>
      </c>
      <c r="B13578" s="1054">
        <v>0.16</v>
      </c>
      <c r="C13578" s="40" t="s">
        <v>12602</v>
      </c>
      <c r="D13578" s="1"/>
      <c r="E13578" s="990" t="s">
        <v>12542</v>
      </c>
      <c r="F13578" s="3"/>
      <c r="O13578"/>
      <c r="P13578"/>
      <c r="Q13578"/>
      <c r="U13578" s="969"/>
      <c r="V13578" s="38"/>
      <c r="W13578" s="38"/>
    </row>
    <row r="13579" spans="1:23" x14ac:dyDescent="0.35">
      <c r="A13579" s="1037">
        <v>73560</v>
      </c>
      <c r="B13579" s="1053">
        <v>0.16</v>
      </c>
      <c r="C13579" s="466" t="s">
        <v>12603</v>
      </c>
      <c r="D13579" s="1"/>
      <c r="E13579" s="990" t="s">
        <v>12542</v>
      </c>
      <c r="F13579" s="3"/>
      <c r="O13579"/>
      <c r="P13579"/>
      <c r="Q13579"/>
      <c r="U13579" s="969"/>
      <c r="V13579" s="38"/>
      <c r="W13579" s="38"/>
    </row>
    <row r="13580" spans="1:23" x14ac:dyDescent="0.35">
      <c r="A13580" s="1038">
        <v>73562</v>
      </c>
      <c r="B13580" s="1055">
        <v>0.18</v>
      </c>
      <c r="C13580" s="52" t="s">
        <v>12710</v>
      </c>
      <c r="D13580" s="1"/>
      <c r="E13580" s="990" t="s">
        <v>12542</v>
      </c>
      <c r="F13580" s="3"/>
      <c r="O13580"/>
      <c r="P13580"/>
      <c r="Q13580"/>
      <c r="U13580" s="969"/>
      <c r="V13580" s="38"/>
      <c r="W13580" s="38"/>
    </row>
    <row r="13581" spans="1:23" x14ac:dyDescent="0.35">
      <c r="A13581" s="1038">
        <v>73562</v>
      </c>
      <c r="B13581" s="1055">
        <v>0.18</v>
      </c>
      <c r="C13581" s="52" t="s">
        <v>12711</v>
      </c>
      <c r="D13581" s="1"/>
      <c r="E13581" s="990" t="s">
        <v>12542</v>
      </c>
      <c r="F13581" s="3"/>
      <c r="O13581"/>
      <c r="P13581"/>
      <c r="Q13581"/>
      <c r="U13581" s="969"/>
      <c r="V13581" s="38"/>
      <c r="W13581" s="38"/>
    </row>
    <row r="13582" spans="1:23" x14ac:dyDescent="0.35">
      <c r="A13582" s="1039">
        <v>73562</v>
      </c>
      <c r="B13582" s="1054">
        <v>0.18</v>
      </c>
      <c r="C13582" s="305" t="s">
        <v>12712</v>
      </c>
      <c r="D13582" s="1"/>
      <c r="E13582" s="990" t="s">
        <v>12542</v>
      </c>
      <c r="F13582" s="3"/>
      <c r="O13582"/>
      <c r="P13582"/>
      <c r="Q13582"/>
      <c r="U13582" s="969"/>
      <c r="V13582" s="38"/>
      <c r="W13582" s="38"/>
    </row>
    <row r="13583" spans="1:23" x14ac:dyDescent="0.35">
      <c r="A13583" s="1038">
        <v>73562</v>
      </c>
      <c r="B13583" s="1055">
        <v>0.18</v>
      </c>
      <c r="C13583" s="52" t="s">
        <v>12713</v>
      </c>
      <c r="D13583" s="1"/>
      <c r="E13583" s="990" t="s">
        <v>12542</v>
      </c>
      <c r="F13583" s="3"/>
      <c r="O13583"/>
      <c r="P13583"/>
      <c r="Q13583"/>
      <c r="U13583" s="969"/>
      <c r="V13583" s="38"/>
      <c r="W13583" s="38"/>
    </row>
    <row r="13584" spans="1:23" x14ac:dyDescent="0.35">
      <c r="A13584" s="1039">
        <v>73562</v>
      </c>
      <c r="B13584" s="1054">
        <v>0.18</v>
      </c>
      <c r="C13584" s="305" t="s">
        <v>12714</v>
      </c>
      <c r="D13584" s="1"/>
      <c r="E13584" s="990" t="s">
        <v>12542</v>
      </c>
      <c r="F13584" s="3"/>
      <c r="O13584"/>
      <c r="P13584"/>
      <c r="Q13584"/>
      <c r="U13584" s="969"/>
      <c r="V13584" s="38"/>
      <c r="W13584" s="38"/>
    </row>
    <row r="13585" spans="1:23" x14ac:dyDescent="0.35">
      <c r="A13585" s="1041">
        <v>73564</v>
      </c>
      <c r="B13585" s="1059">
        <v>0.21</v>
      </c>
      <c r="C13585" s="1037" t="s">
        <v>12757</v>
      </c>
      <c r="D13585" s="1"/>
      <c r="E13585" s="990" t="s">
        <v>12542</v>
      </c>
      <c r="F13585" s="3"/>
      <c r="O13585"/>
      <c r="P13585"/>
      <c r="Q13585"/>
      <c r="U13585" s="969"/>
      <c r="V13585" s="38"/>
      <c r="W13585" s="38"/>
    </row>
    <row r="13586" spans="1:23" x14ac:dyDescent="0.35">
      <c r="A13586" s="1037">
        <v>73564</v>
      </c>
      <c r="B13586" s="1053">
        <v>0.21</v>
      </c>
      <c r="C13586" s="466" t="s">
        <v>12758</v>
      </c>
      <c r="D13586" s="1"/>
      <c r="E13586" s="990" t="s">
        <v>12542</v>
      </c>
      <c r="F13586" s="3"/>
      <c r="O13586"/>
      <c r="P13586"/>
      <c r="Q13586"/>
      <c r="U13586" s="969"/>
      <c r="V13586" s="38"/>
      <c r="W13586" s="38"/>
    </row>
    <row r="13587" spans="1:23" x14ac:dyDescent="0.35">
      <c r="A13587" s="1038">
        <v>73564</v>
      </c>
      <c r="B13587" s="1055">
        <v>0.21</v>
      </c>
      <c r="C13587" s="52" t="s">
        <v>12759</v>
      </c>
      <c r="D13587" s="1"/>
      <c r="E13587" s="990" t="s">
        <v>12542</v>
      </c>
      <c r="F13587" s="3"/>
      <c r="O13587"/>
      <c r="P13587"/>
      <c r="Q13587"/>
      <c r="U13587" s="969"/>
      <c r="V13587" s="38"/>
      <c r="W13587" s="38"/>
    </row>
    <row r="13588" spans="1:23" x14ac:dyDescent="0.35">
      <c r="A13588" s="1039">
        <v>73564</v>
      </c>
      <c r="B13588" s="1054">
        <v>0.21</v>
      </c>
      <c r="C13588" s="305" t="s">
        <v>12760</v>
      </c>
      <c r="D13588" s="1"/>
      <c r="E13588" s="990" t="s">
        <v>12542</v>
      </c>
      <c r="F13588" s="1109"/>
      <c r="O13588"/>
      <c r="P13588"/>
      <c r="Q13588"/>
      <c r="U13588" s="969"/>
      <c r="V13588" s="38"/>
      <c r="W13588" s="38"/>
    </row>
    <row r="13589" spans="1:23" x14ac:dyDescent="0.35">
      <c r="A13589" s="1038">
        <v>73564</v>
      </c>
      <c r="B13589" s="1055">
        <v>0.21</v>
      </c>
      <c r="C13589" s="52" t="s">
        <v>12761</v>
      </c>
      <c r="D13589" s="1"/>
      <c r="E13589" s="990" t="s">
        <v>12542</v>
      </c>
      <c r="F13589" s="3"/>
      <c r="O13589"/>
      <c r="P13589"/>
      <c r="Q13589"/>
      <c r="U13589" s="969"/>
      <c r="V13589" s="38"/>
      <c r="W13589" s="38"/>
    </row>
    <row r="13590" spans="1:23" x14ac:dyDescent="0.35">
      <c r="A13590" s="1039">
        <v>73564</v>
      </c>
      <c r="B13590" s="1054">
        <v>0.21</v>
      </c>
      <c r="C13590" s="305" t="s">
        <v>12762</v>
      </c>
      <c r="D13590" s="1"/>
      <c r="E13590" s="990" t="s">
        <v>12542</v>
      </c>
      <c r="F13590" s="3"/>
      <c r="O13590"/>
      <c r="P13590"/>
      <c r="Q13590"/>
      <c r="U13590" s="969"/>
      <c r="V13590" s="38"/>
      <c r="W13590" s="38"/>
    </row>
    <row r="13591" spans="1:23" x14ac:dyDescent="0.35">
      <c r="A13591" s="1039">
        <v>73565</v>
      </c>
      <c r="B13591" s="1054">
        <v>0.16</v>
      </c>
      <c r="C13591" s="305" t="s">
        <v>12604</v>
      </c>
      <c r="D13591" s="1"/>
      <c r="E13591" s="990" t="s">
        <v>12542</v>
      </c>
      <c r="F13591" s="3"/>
      <c r="O13591"/>
      <c r="P13591"/>
      <c r="Q13591"/>
      <c r="U13591" s="969"/>
      <c r="V13591" s="38"/>
      <c r="W13591" s="38"/>
    </row>
    <row r="13592" spans="1:23" x14ac:dyDescent="0.35">
      <c r="A13592" s="1038">
        <v>73565</v>
      </c>
      <c r="B13592" s="1055">
        <v>0.16</v>
      </c>
      <c r="C13592" s="24" t="s">
        <v>12605</v>
      </c>
      <c r="D13592" s="1"/>
      <c r="E13592" s="990" t="s">
        <v>12542</v>
      </c>
      <c r="F13592" s="3"/>
      <c r="O13592"/>
      <c r="P13592"/>
      <c r="Q13592"/>
      <c r="U13592" s="969"/>
      <c r="V13592" s="38"/>
      <c r="W13592" s="38"/>
    </row>
    <row r="13593" spans="1:23" x14ac:dyDescent="0.35">
      <c r="A13593" s="1038">
        <v>73590</v>
      </c>
      <c r="B13593" s="1055">
        <v>0.16</v>
      </c>
      <c r="C13593" s="52" t="s">
        <v>12606</v>
      </c>
      <c r="D13593" s="1"/>
      <c r="E13593" s="990" t="s">
        <v>12542</v>
      </c>
      <c r="F13593" s="3"/>
      <c r="O13593"/>
      <c r="P13593"/>
      <c r="Q13593"/>
      <c r="U13593" s="969"/>
      <c r="V13593" s="38"/>
      <c r="W13593" s="38"/>
    </row>
    <row r="13594" spans="1:23" x14ac:dyDescent="0.35">
      <c r="A13594" s="1039">
        <v>73590</v>
      </c>
      <c r="B13594" s="1054">
        <v>0.16</v>
      </c>
      <c r="C13594" s="305" t="s">
        <v>12607</v>
      </c>
      <c r="D13594" s="1"/>
      <c r="E13594" s="990" t="s">
        <v>12542</v>
      </c>
      <c r="F13594" s="3"/>
      <c r="O13594"/>
      <c r="P13594"/>
      <c r="Q13594"/>
      <c r="U13594" s="969"/>
      <c r="V13594" s="38"/>
      <c r="W13594" s="38"/>
    </row>
    <row r="13595" spans="1:23" x14ac:dyDescent="0.35">
      <c r="A13595" s="1038">
        <v>73590</v>
      </c>
      <c r="B13595" s="1055">
        <v>0.16</v>
      </c>
      <c r="C13595" s="52" t="s">
        <v>12608</v>
      </c>
      <c r="D13595" s="1"/>
      <c r="E13595" s="990" t="s">
        <v>12542</v>
      </c>
      <c r="F13595" s="3"/>
      <c r="O13595"/>
      <c r="P13595"/>
      <c r="Q13595"/>
      <c r="U13595" s="969"/>
      <c r="V13595" s="38"/>
      <c r="W13595" s="38"/>
    </row>
    <row r="13596" spans="1:23" x14ac:dyDescent="0.35">
      <c r="A13596" s="1039">
        <v>73590</v>
      </c>
      <c r="B13596" s="1054">
        <v>0.16</v>
      </c>
      <c r="C13596" s="305" t="s">
        <v>12609</v>
      </c>
      <c r="D13596" s="1"/>
      <c r="E13596" s="990" t="s">
        <v>12542</v>
      </c>
      <c r="F13596" s="3"/>
      <c r="O13596"/>
      <c r="P13596"/>
      <c r="Q13596"/>
      <c r="U13596" s="969"/>
      <c r="V13596" s="38"/>
      <c r="W13596" s="38"/>
    </row>
    <row r="13597" spans="1:23" x14ac:dyDescent="0.35">
      <c r="A13597" s="1038">
        <v>73590</v>
      </c>
      <c r="B13597" s="1055">
        <v>0.16</v>
      </c>
      <c r="C13597" s="52" t="s">
        <v>12610</v>
      </c>
      <c r="D13597" s="1"/>
      <c r="E13597" s="990" t="s">
        <v>12542</v>
      </c>
      <c r="F13597" s="3"/>
      <c r="O13597"/>
      <c r="P13597"/>
      <c r="Q13597"/>
      <c r="U13597" s="969"/>
      <c r="V13597" s="38"/>
      <c r="W13597" s="38"/>
    </row>
    <row r="13598" spans="1:23" x14ac:dyDescent="0.35">
      <c r="A13598" s="1038">
        <v>73590</v>
      </c>
      <c r="B13598" s="1055">
        <v>0.16</v>
      </c>
      <c r="C13598" s="52" t="s">
        <v>12611</v>
      </c>
      <c r="D13598" s="1"/>
      <c r="E13598" s="990" t="s">
        <v>12542</v>
      </c>
      <c r="F13598" s="3"/>
      <c r="O13598"/>
      <c r="P13598"/>
      <c r="Q13598"/>
      <c r="U13598" s="969"/>
      <c r="V13598" s="38"/>
      <c r="W13598" s="38"/>
    </row>
    <row r="13599" spans="1:23" x14ac:dyDescent="0.35">
      <c r="A13599" s="1038">
        <v>73590</v>
      </c>
      <c r="B13599" s="1055">
        <v>0.16</v>
      </c>
      <c r="C13599" s="52" t="s">
        <v>12612</v>
      </c>
      <c r="D13599" s="1"/>
      <c r="E13599" s="990" t="s">
        <v>12542</v>
      </c>
      <c r="F13599" s="3"/>
      <c r="O13599"/>
      <c r="P13599"/>
      <c r="Q13599"/>
      <c r="U13599" s="969"/>
      <c r="V13599" s="38"/>
      <c r="W13599" s="38"/>
    </row>
    <row r="13600" spans="1:23" x14ac:dyDescent="0.35">
      <c r="A13600" s="1037">
        <v>73600</v>
      </c>
      <c r="B13600" s="1053">
        <v>0.16</v>
      </c>
      <c r="C13600" s="1037" t="s">
        <v>10485</v>
      </c>
      <c r="D13600" s="1"/>
      <c r="E13600" s="990" t="s">
        <v>12542</v>
      </c>
      <c r="F13600" s="3"/>
      <c r="O13600"/>
      <c r="P13600"/>
      <c r="Q13600"/>
      <c r="U13600" s="969"/>
      <c r="V13600" s="38"/>
      <c r="W13600" s="38"/>
    </row>
    <row r="13601" spans="1:23" x14ac:dyDescent="0.35">
      <c r="A13601" s="1037">
        <v>73600</v>
      </c>
      <c r="B13601" s="1053">
        <v>0.16</v>
      </c>
      <c r="C13601" s="1037" t="s">
        <v>12613</v>
      </c>
      <c r="D13601" s="1"/>
      <c r="E13601" s="990" t="s">
        <v>12542</v>
      </c>
      <c r="F13601" s="3"/>
      <c r="O13601"/>
      <c r="P13601"/>
      <c r="Q13601"/>
      <c r="U13601" s="969"/>
      <c r="V13601" s="38"/>
      <c r="W13601" s="38"/>
    </row>
    <row r="13602" spans="1:23" x14ac:dyDescent="0.35">
      <c r="A13602" s="1037">
        <v>73600</v>
      </c>
      <c r="B13602" s="1053">
        <v>0.16</v>
      </c>
      <c r="C13602" s="466" t="s">
        <v>12614</v>
      </c>
      <c r="D13602" s="1"/>
      <c r="E13602" s="990" t="s">
        <v>12542</v>
      </c>
      <c r="F13602" s="3"/>
      <c r="O13602"/>
      <c r="P13602"/>
      <c r="Q13602"/>
      <c r="U13602" s="969"/>
      <c r="V13602" s="38"/>
      <c r="W13602" s="38"/>
    </row>
    <row r="13603" spans="1:23" x14ac:dyDescent="0.35">
      <c r="A13603" s="1037">
        <v>73600</v>
      </c>
      <c r="B13603" s="1053">
        <v>0.16</v>
      </c>
      <c r="C13603" s="466" t="s">
        <v>12615</v>
      </c>
      <c r="D13603" s="1"/>
      <c r="E13603" s="990" t="s">
        <v>12542</v>
      </c>
      <c r="F13603" s="3"/>
      <c r="O13603"/>
      <c r="P13603"/>
      <c r="Q13603"/>
      <c r="U13603" s="969"/>
      <c r="V13603" s="38"/>
      <c r="W13603" s="38"/>
    </row>
    <row r="13604" spans="1:23" x14ac:dyDescent="0.35">
      <c r="A13604" s="1038">
        <v>73600</v>
      </c>
      <c r="B13604" s="1055">
        <v>0.16</v>
      </c>
      <c r="C13604" s="52" t="s">
        <v>12616</v>
      </c>
      <c r="D13604" s="1"/>
      <c r="E13604" s="990" t="s">
        <v>12542</v>
      </c>
      <c r="F13604" s="3"/>
      <c r="O13604"/>
      <c r="P13604"/>
      <c r="Q13604"/>
      <c r="U13604" s="969"/>
      <c r="V13604" s="38"/>
      <c r="W13604" s="38"/>
    </row>
    <row r="13605" spans="1:23" x14ac:dyDescent="0.35">
      <c r="A13605" s="1039">
        <v>73600</v>
      </c>
      <c r="B13605" s="1054">
        <v>0.16</v>
      </c>
      <c r="C13605" s="305" t="s">
        <v>12617</v>
      </c>
      <c r="D13605" s="1"/>
      <c r="E13605" s="990" t="s">
        <v>12542</v>
      </c>
      <c r="F13605" s="3"/>
      <c r="O13605"/>
      <c r="P13605"/>
      <c r="Q13605"/>
      <c r="U13605" s="969"/>
      <c r="V13605" s="38"/>
      <c r="W13605" s="38"/>
    </row>
    <row r="13606" spans="1:23" x14ac:dyDescent="0.35">
      <c r="A13606" s="1038">
        <v>73600</v>
      </c>
      <c r="B13606" s="1055">
        <v>0.16</v>
      </c>
      <c r="C13606" s="52" t="s">
        <v>12618</v>
      </c>
      <c r="D13606" s="1"/>
      <c r="E13606" s="990" t="s">
        <v>12542</v>
      </c>
      <c r="F13606" s="1134"/>
      <c r="O13606"/>
      <c r="P13606"/>
      <c r="Q13606"/>
      <c r="U13606" s="969"/>
      <c r="V13606" s="38"/>
      <c r="W13606" s="38"/>
    </row>
    <row r="13607" spans="1:23" x14ac:dyDescent="0.35">
      <c r="A13607" s="1039">
        <v>73600</v>
      </c>
      <c r="B13607" s="1054">
        <v>0.16</v>
      </c>
      <c r="C13607" s="305" t="s">
        <v>12619</v>
      </c>
      <c r="E13607" s="990" t="s">
        <v>12542</v>
      </c>
      <c r="F13607" s="3"/>
      <c r="O13607"/>
      <c r="P13607"/>
      <c r="Q13607"/>
      <c r="U13607" s="969"/>
      <c r="V13607" s="38"/>
      <c r="W13607" s="38"/>
    </row>
    <row r="13608" spans="1:23" x14ac:dyDescent="0.35">
      <c r="A13608" s="1601">
        <v>73610</v>
      </c>
      <c r="B13608" s="1602">
        <v>0.17</v>
      </c>
      <c r="C13608" s="460" t="s">
        <v>12670</v>
      </c>
      <c r="D13608" s="1"/>
      <c r="E13608" s="990" t="s">
        <v>12542</v>
      </c>
      <c r="F13608" s="3"/>
      <c r="O13608"/>
      <c r="P13608"/>
      <c r="Q13608"/>
      <c r="U13608" s="969"/>
      <c r="V13608" s="38"/>
      <c r="W13608" s="38"/>
    </row>
    <row r="13609" spans="1:23" x14ac:dyDescent="0.35">
      <c r="A13609" s="1601">
        <v>73610</v>
      </c>
      <c r="B13609" s="1602">
        <v>0.17</v>
      </c>
      <c r="C13609" s="460" t="s">
        <v>12671</v>
      </c>
      <c r="D13609" s="1"/>
      <c r="E13609" s="990" t="s">
        <v>12542</v>
      </c>
      <c r="F13609" s="3"/>
      <c r="O13609"/>
      <c r="P13609"/>
      <c r="Q13609"/>
      <c r="U13609" s="969"/>
      <c r="V13609" s="38"/>
      <c r="W13609" s="38"/>
    </row>
    <row r="13610" spans="1:23" x14ac:dyDescent="0.35">
      <c r="A13610" s="1038">
        <v>73610</v>
      </c>
      <c r="B13610" s="1055">
        <v>0.17</v>
      </c>
      <c r="C13610" s="52" t="s">
        <v>12672</v>
      </c>
      <c r="D13610" s="1"/>
      <c r="E13610" s="990" t="s">
        <v>12542</v>
      </c>
      <c r="F13610" s="3"/>
      <c r="O13610"/>
      <c r="P13610"/>
      <c r="Q13610"/>
      <c r="U13610" s="969"/>
      <c r="V13610" s="38"/>
      <c r="W13610" s="38"/>
    </row>
    <row r="13611" spans="1:23" x14ac:dyDescent="0.35">
      <c r="A13611" s="1037">
        <v>73610</v>
      </c>
      <c r="B13611" s="1053">
        <v>0.17</v>
      </c>
      <c r="C13611" s="466" t="s">
        <v>12673</v>
      </c>
      <c r="D13611" s="1"/>
      <c r="E13611" s="990" t="s">
        <v>12542</v>
      </c>
      <c r="F13611" s="3"/>
      <c r="O13611"/>
      <c r="P13611"/>
      <c r="Q13611"/>
      <c r="U13611" s="969"/>
      <c r="V13611" s="38"/>
      <c r="W13611" s="38"/>
    </row>
    <row r="13612" spans="1:23" x14ac:dyDescent="0.35">
      <c r="A13612" s="1039">
        <v>73610</v>
      </c>
      <c r="B13612" s="1054">
        <v>0.17</v>
      </c>
      <c r="C13612" s="305" t="s">
        <v>12674</v>
      </c>
      <c r="D13612" s="1"/>
      <c r="E13612" s="990" t="s">
        <v>12542</v>
      </c>
      <c r="F13612" s="3"/>
      <c r="O13612"/>
      <c r="P13612"/>
      <c r="Q13612"/>
      <c r="U13612" s="969"/>
      <c r="V13612" s="38"/>
      <c r="W13612" s="38"/>
    </row>
    <row r="13613" spans="1:23" x14ac:dyDescent="0.35">
      <c r="A13613" s="1038">
        <v>73610</v>
      </c>
      <c r="B13613" s="1055">
        <v>0.17</v>
      </c>
      <c r="C13613" s="52" t="s">
        <v>12675</v>
      </c>
      <c r="D13613" s="1"/>
      <c r="E13613" s="990" t="s">
        <v>12542</v>
      </c>
      <c r="F13613" s="3"/>
      <c r="O13613"/>
      <c r="P13613"/>
      <c r="Q13613"/>
      <c r="U13613" s="969"/>
      <c r="V13613" s="38"/>
      <c r="W13613" s="38"/>
    </row>
    <row r="13614" spans="1:23" x14ac:dyDescent="0.35">
      <c r="A13614" s="1037">
        <v>73610</v>
      </c>
      <c r="B13614" s="1053">
        <v>0.17</v>
      </c>
      <c r="C13614" s="466" t="s">
        <v>12676</v>
      </c>
      <c r="D13614" s="1"/>
      <c r="E13614" s="990" t="s">
        <v>12542</v>
      </c>
      <c r="F13614" s="3"/>
      <c r="O13614"/>
      <c r="P13614"/>
      <c r="Q13614"/>
      <c r="U13614" s="969"/>
      <c r="V13614" s="38"/>
      <c r="W13614" s="38"/>
    </row>
    <row r="13615" spans="1:23" x14ac:dyDescent="0.35">
      <c r="A13615" s="1039">
        <v>73610</v>
      </c>
      <c r="B13615" s="1054">
        <v>0.17</v>
      </c>
      <c r="C13615" s="305" t="s">
        <v>12677</v>
      </c>
      <c r="D13615" s="1"/>
      <c r="E13615" s="990" t="s">
        <v>12542</v>
      </c>
      <c r="F13615" s="3"/>
      <c r="O13615"/>
      <c r="P13615"/>
      <c r="Q13615"/>
      <c r="U13615" s="969"/>
      <c r="V13615" s="38"/>
      <c r="W13615" s="38"/>
    </row>
    <row r="13616" spans="1:23" x14ac:dyDescent="0.35">
      <c r="A13616" s="1601">
        <v>73620</v>
      </c>
      <c r="B13616" s="1602">
        <v>0.16</v>
      </c>
      <c r="C13616" s="460" t="s">
        <v>12620</v>
      </c>
      <c r="D13616" s="1"/>
      <c r="E13616" s="990" t="s">
        <v>12542</v>
      </c>
      <c r="O13616"/>
      <c r="P13616"/>
      <c r="Q13616"/>
      <c r="U13616" s="969"/>
      <c r="V13616" s="38"/>
      <c r="W13616" s="38"/>
    </row>
    <row r="13617" spans="1:23" x14ac:dyDescent="0.35">
      <c r="A13617" s="1601">
        <v>73620</v>
      </c>
      <c r="B13617" s="1602">
        <v>0.16</v>
      </c>
      <c r="C13617" s="460" t="s">
        <v>12621</v>
      </c>
      <c r="D13617" s="1"/>
      <c r="E13617" s="990" t="s">
        <v>12542</v>
      </c>
      <c r="F13617" s="3"/>
      <c r="O13617"/>
      <c r="P13617"/>
      <c r="Q13617"/>
      <c r="U13617" s="969"/>
      <c r="V13617" s="38"/>
      <c r="W13617" s="38"/>
    </row>
    <row r="13618" spans="1:23" x14ac:dyDescent="0.35">
      <c r="A13618" s="1038">
        <v>73620</v>
      </c>
      <c r="B13618" s="1055">
        <v>0.16</v>
      </c>
      <c r="C13618" s="52" t="s">
        <v>12622</v>
      </c>
      <c r="D13618" s="1"/>
      <c r="E13618" s="990" t="s">
        <v>12542</v>
      </c>
      <c r="F13618" s="3"/>
      <c r="O13618"/>
      <c r="P13618"/>
      <c r="Q13618"/>
      <c r="U13618" s="969"/>
      <c r="V13618" s="38"/>
      <c r="W13618" s="38"/>
    </row>
    <row r="13619" spans="1:23" x14ac:dyDescent="0.35">
      <c r="A13619" s="1039">
        <v>73620</v>
      </c>
      <c r="B13619" s="1054">
        <v>0.16</v>
      </c>
      <c r="C13619" s="305" t="s">
        <v>12623</v>
      </c>
      <c r="D13619" s="1"/>
      <c r="E13619" s="990" t="s">
        <v>12542</v>
      </c>
      <c r="F13619" s="3"/>
      <c r="O13619"/>
      <c r="P13619"/>
      <c r="Q13619"/>
      <c r="U13619" s="969"/>
      <c r="V13619" s="38"/>
      <c r="W13619" s="38"/>
    </row>
    <row r="13620" spans="1:23" x14ac:dyDescent="0.35">
      <c r="A13620" s="1038">
        <v>73620</v>
      </c>
      <c r="B13620" s="1055">
        <v>0.16</v>
      </c>
      <c r="C13620" s="52" t="s">
        <v>12624</v>
      </c>
      <c r="D13620" s="1"/>
      <c r="E13620" s="990" t="s">
        <v>12542</v>
      </c>
      <c r="F13620" s="3"/>
      <c r="O13620"/>
      <c r="P13620"/>
      <c r="Q13620"/>
      <c r="U13620" s="969"/>
      <c r="V13620" s="38"/>
      <c r="W13620" s="38"/>
    </row>
    <row r="13621" spans="1:23" x14ac:dyDescent="0.35">
      <c r="A13621" s="1039">
        <v>73620</v>
      </c>
      <c r="B13621" s="1054">
        <v>0.16</v>
      </c>
      <c r="C13621" s="305" t="s">
        <v>12625</v>
      </c>
      <c r="D13621" s="1"/>
      <c r="E13621" s="990" t="s">
        <v>12542</v>
      </c>
      <c r="F13621" s="3"/>
      <c r="O13621"/>
      <c r="P13621"/>
      <c r="Q13621"/>
      <c r="U13621" s="969"/>
      <c r="V13621" s="38"/>
      <c r="W13621" s="38"/>
    </row>
    <row r="13622" spans="1:23" x14ac:dyDescent="0.35">
      <c r="A13622" s="1636">
        <v>73630</v>
      </c>
      <c r="B13622" s="1637">
        <v>0.17</v>
      </c>
      <c r="C13622" s="1037" t="s">
        <v>12678</v>
      </c>
      <c r="D13622" s="1"/>
      <c r="E13622" s="990" t="s">
        <v>12542</v>
      </c>
      <c r="O13622"/>
      <c r="P13622"/>
      <c r="Q13622"/>
      <c r="U13622" s="969"/>
      <c r="V13622" s="38"/>
      <c r="W13622" s="38"/>
    </row>
    <row r="13623" spans="1:23" x14ac:dyDescent="0.35">
      <c r="A13623" s="1601">
        <v>73630</v>
      </c>
      <c r="B13623" s="1602">
        <v>0.17</v>
      </c>
      <c r="C13623" s="460" t="s">
        <v>12679</v>
      </c>
      <c r="D13623" s="1120"/>
      <c r="E13623" s="990" t="s">
        <v>12542</v>
      </c>
      <c r="F13623" s="3"/>
      <c r="O13623"/>
      <c r="P13623"/>
      <c r="Q13623"/>
      <c r="U13623" s="969"/>
      <c r="V13623" s="38"/>
      <c r="W13623" s="38"/>
    </row>
    <row r="13624" spans="1:23" x14ac:dyDescent="0.35">
      <c r="A13624" s="1636">
        <v>73630</v>
      </c>
      <c r="B13624" s="1637">
        <v>0.17</v>
      </c>
      <c r="C13624" s="1037" t="s">
        <v>12680</v>
      </c>
      <c r="D13624" s="1"/>
      <c r="E13624" s="990" t="s">
        <v>12542</v>
      </c>
      <c r="F13624" s="3"/>
      <c r="O13624"/>
      <c r="P13624"/>
      <c r="Q13624"/>
      <c r="U13624" s="969"/>
      <c r="V13624" s="38"/>
      <c r="W13624" s="38"/>
    </row>
    <row r="13625" spans="1:23" x14ac:dyDescent="0.35">
      <c r="A13625" s="1601">
        <v>73630</v>
      </c>
      <c r="B13625" s="1602">
        <v>0.17</v>
      </c>
      <c r="C13625" s="460" t="s">
        <v>12681</v>
      </c>
      <c r="D13625" s="1"/>
      <c r="E13625" s="990" t="s">
        <v>12542</v>
      </c>
      <c r="F13625" s="3"/>
      <c r="O13625"/>
      <c r="P13625"/>
      <c r="Q13625"/>
      <c r="U13625" s="969"/>
      <c r="V13625" s="38"/>
      <c r="W13625" s="38"/>
    </row>
    <row r="13626" spans="1:23" x14ac:dyDescent="0.35">
      <c r="A13626" s="1038">
        <v>73630</v>
      </c>
      <c r="B13626" s="1055">
        <v>0.17</v>
      </c>
      <c r="C13626" s="52" t="s">
        <v>12682</v>
      </c>
      <c r="D13626" s="1"/>
      <c r="E13626" s="990" t="s">
        <v>12542</v>
      </c>
      <c r="F13626" s="3"/>
      <c r="O13626"/>
      <c r="P13626"/>
      <c r="Q13626"/>
      <c r="U13626" s="969"/>
      <c r="V13626" s="38"/>
      <c r="W13626" s="38"/>
    </row>
    <row r="13627" spans="1:23" x14ac:dyDescent="0.35">
      <c r="A13627" s="1037">
        <v>73630</v>
      </c>
      <c r="B13627" s="1053">
        <v>0.17</v>
      </c>
      <c r="C13627" s="466" t="s">
        <v>12683</v>
      </c>
      <c r="D13627" s="1"/>
      <c r="E13627" s="990" t="s">
        <v>12542</v>
      </c>
      <c r="F13627" s="3"/>
      <c r="O13627"/>
      <c r="P13627"/>
      <c r="Q13627"/>
      <c r="U13627" s="969"/>
      <c r="V13627" s="38"/>
      <c r="W13627" s="38"/>
    </row>
    <row r="13628" spans="1:23" x14ac:dyDescent="0.35">
      <c r="A13628" s="1039">
        <v>73630</v>
      </c>
      <c r="B13628" s="1054">
        <v>0.17</v>
      </c>
      <c r="C13628" s="305" t="s">
        <v>12684</v>
      </c>
      <c r="D13628" s="1"/>
      <c r="E13628" s="990" t="s">
        <v>12542</v>
      </c>
      <c r="F13628" s="3"/>
      <c r="O13628"/>
      <c r="P13628"/>
      <c r="Q13628"/>
      <c r="U13628" s="969"/>
      <c r="V13628" s="38"/>
      <c r="W13628" s="38"/>
    </row>
    <row r="13629" spans="1:23" x14ac:dyDescent="0.35">
      <c r="A13629" s="1038">
        <v>73630</v>
      </c>
      <c r="B13629" s="1055">
        <v>0.17</v>
      </c>
      <c r="C13629" s="52" t="s">
        <v>12685</v>
      </c>
      <c r="D13629" s="1"/>
      <c r="E13629" s="990" t="s">
        <v>12542</v>
      </c>
      <c r="F13629" s="3"/>
      <c r="O13629"/>
      <c r="P13629"/>
      <c r="Q13629"/>
      <c r="U13629" s="969"/>
      <c r="V13629" s="38"/>
      <c r="W13629" s="38"/>
    </row>
    <row r="13630" spans="1:23" x14ac:dyDescent="0.35">
      <c r="A13630" s="1039">
        <v>73630</v>
      </c>
      <c r="B13630" s="1054">
        <v>0.17</v>
      </c>
      <c r="C13630" s="305" t="s">
        <v>12686</v>
      </c>
      <c r="D13630" s="1"/>
      <c r="E13630" s="990" t="s">
        <v>12542</v>
      </c>
      <c r="F13630" s="3"/>
      <c r="O13630"/>
      <c r="P13630"/>
      <c r="Q13630"/>
      <c r="U13630" s="969"/>
      <c r="V13630" s="38"/>
      <c r="W13630" s="38"/>
    </row>
    <row r="13631" spans="1:23" x14ac:dyDescent="0.35">
      <c r="A13631" s="1037">
        <v>73650</v>
      </c>
      <c r="B13631" s="1053">
        <v>0.16</v>
      </c>
      <c r="C13631" s="466" t="s">
        <v>12626</v>
      </c>
      <c r="D13631" s="1"/>
      <c r="E13631" s="990" t="s">
        <v>12542</v>
      </c>
      <c r="F13631" s="3"/>
      <c r="O13631"/>
      <c r="P13631"/>
      <c r="Q13631"/>
      <c r="U13631" s="969"/>
      <c r="V13631" s="38"/>
      <c r="W13631" s="38"/>
    </row>
    <row r="13632" spans="1:23" x14ac:dyDescent="0.35">
      <c r="A13632" s="1037">
        <v>73650</v>
      </c>
      <c r="B13632" s="1053">
        <v>0.16</v>
      </c>
      <c r="C13632" s="466" t="s">
        <v>12627</v>
      </c>
      <c r="D13632" s="1"/>
      <c r="E13632" s="990" t="s">
        <v>12542</v>
      </c>
      <c r="F13632" s="3"/>
      <c r="O13632"/>
      <c r="P13632"/>
      <c r="Q13632"/>
      <c r="U13632" s="969"/>
      <c r="V13632" s="38"/>
      <c r="W13632" s="38"/>
    </row>
    <row r="13633" spans="1:23" x14ac:dyDescent="0.35">
      <c r="A13633" s="1038">
        <v>73650</v>
      </c>
      <c r="B13633" s="1055">
        <v>0.16</v>
      </c>
      <c r="C13633" s="24" t="s">
        <v>12628</v>
      </c>
      <c r="D13633" s="1"/>
      <c r="E13633" s="990" t="s">
        <v>12542</v>
      </c>
      <c r="F13633" s="3"/>
      <c r="O13633"/>
      <c r="P13633"/>
      <c r="Q13633"/>
      <c r="U13633" s="969"/>
      <c r="V13633" s="38"/>
      <c r="W13633" s="38"/>
    </row>
    <row r="13634" spans="1:23" x14ac:dyDescent="0.35">
      <c r="A13634" s="1039">
        <v>73650</v>
      </c>
      <c r="B13634" s="1054">
        <v>0.16</v>
      </c>
      <c r="C13634" s="305" t="s">
        <v>12629</v>
      </c>
      <c r="D13634" s="1"/>
      <c r="E13634" s="990" t="s">
        <v>12542</v>
      </c>
      <c r="F13634" s="3"/>
      <c r="O13634"/>
      <c r="P13634"/>
      <c r="Q13634"/>
      <c r="U13634" s="969"/>
      <c r="V13634" s="38"/>
      <c r="W13634" s="38"/>
    </row>
    <row r="13635" spans="1:23" x14ac:dyDescent="0.35">
      <c r="A13635" s="1038">
        <v>73650</v>
      </c>
      <c r="B13635" s="1055">
        <v>0.16</v>
      </c>
      <c r="C13635" s="24" t="s">
        <v>12630</v>
      </c>
      <c r="D13635" s="1"/>
      <c r="E13635" s="990" t="s">
        <v>12542</v>
      </c>
      <c r="F13635" s="3"/>
      <c r="O13635"/>
      <c r="P13635"/>
      <c r="Q13635"/>
      <c r="U13635" s="969"/>
      <c r="V13635" s="38"/>
      <c r="W13635" s="38"/>
    </row>
    <row r="13636" spans="1:23" x14ac:dyDescent="0.35">
      <c r="A13636" s="1039">
        <v>73650</v>
      </c>
      <c r="B13636" s="1054">
        <v>0.16</v>
      </c>
      <c r="C13636" s="305" t="s">
        <v>12631</v>
      </c>
      <c r="D13636" s="1"/>
      <c r="E13636" s="990" t="s">
        <v>12542</v>
      </c>
      <c r="F13636" s="3"/>
      <c r="O13636"/>
      <c r="P13636"/>
      <c r="Q13636"/>
      <c r="U13636" s="969"/>
      <c r="V13636" s="38"/>
      <c r="W13636" s="38"/>
    </row>
    <row r="13637" spans="1:23" x14ac:dyDescent="0.35">
      <c r="A13637" s="1038">
        <v>73660</v>
      </c>
      <c r="B13637" s="1055">
        <v>0.13</v>
      </c>
      <c r="C13637" s="24" t="s">
        <v>12548</v>
      </c>
      <c r="E13637" s="990" t="s">
        <v>12542</v>
      </c>
      <c r="O13637"/>
      <c r="P13637"/>
      <c r="Q13637"/>
      <c r="U13637" s="969"/>
      <c r="V13637" s="38"/>
      <c r="W13637" s="38"/>
    </row>
    <row r="13638" spans="1:23" x14ac:dyDescent="0.35">
      <c r="A13638" s="1039">
        <v>73660</v>
      </c>
      <c r="B13638" s="1054">
        <v>0.13</v>
      </c>
      <c r="C13638" s="305" t="s">
        <v>12549</v>
      </c>
      <c r="E13638" s="990" t="s">
        <v>12542</v>
      </c>
      <c r="F13638" s="3"/>
      <c r="O13638"/>
      <c r="P13638"/>
      <c r="Q13638"/>
      <c r="U13638" s="969"/>
      <c r="V13638" s="38"/>
      <c r="W13638" s="38"/>
    </row>
    <row r="13639" spans="1:23" x14ac:dyDescent="0.35">
      <c r="A13639" s="1038">
        <v>73660</v>
      </c>
      <c r="B13639" s="1055">
        <v>0.13</v>
      </c>
      <c r="C13639" s="24" t="s">
        <v>12550</v>
      </c>
      <c r="E13639" s="990" t="s">
        <v>12542</v>
      </c>
      <c r="F13639" s="3"/>
      <c r="O13639"/>
      <c r="P13639"/>
      <c r="Q13639"/>
      <c r="U13639" s="969"/>
      <c r="V13639" s="38"/>
      <c r="W13639" s="38"/>
    </row>
    <row r="13640" spans="1:23" x14ac:dyDescent="0.35">
      <c r="A13640" s="1039">
        <v>73660</v>
      </c>
      <c r="B13640" s="1054">
        <v>0.13</v>
      </c>
      <c r="C13640" s="305" t="s">
        <v>12551</v>
      </c>
      <c r="E13640" s="990" t="s">
        <v>12542</v>
      </c>
      <c r="F13640" s="3"/>
      <c r="O13640"/>
      <c r="P13640"/>
      <c r="Q13640"/>
      <c r="U13640" s="969"/>
      <c r="V13640" s="38"/>
      <c r="W13640" s="38"/>
    </row>
    <row r="13641" spans="1:23" x14ac:dyDescent="0.35">
      <c r="A13641" s="1037">
        <v>73660</v>
      </c>
      <c r="B13641" s="1053">
        <v>0.13</v>
      </c>
      <c r="C13641" s="466" t="s">
        <v>12552</v>
      </c>
      <c r="D13641" s="1"/>
      <c r="E13641" s="990" t="s">
        <v>12542</v>
      </c>
      <c r="F13641" s="3"/>
      <c r="O13641"/>
      <c r="P13641"/>
      <c r="Q13641"/>
      <c r="U13641" s="969"/>
      <c r="V13641" s="38"/>
      <c r="W13641" s="38"/>
    </row>
    <row r="13642" spans="1:23" x14ac:dyDescent="0.35">
      <c r="A13642" s="1041">
        <v>73660</v>
      </c>
      <c r="B13642" s="1059">
        <v>0.13</v>
      </c>
      <c r="C13642" s="1037" t="s">
        <v>12553</v>
      </c>
      <c r="D13642" s="1"/>
      <c r="E13642" s="990" t="s">
        <v>12542</v>
      </c>
      <c r="F13642" s="3"/>
      <c r="O13642"/>
      <c r="P13642"/>
      <c r="Q13642"/>
      <c r="U13642" s="969"/>
      <c r="V13642" s="38"/>
      <c r="W13642" s="38"/>
    </row>
    <row r="13643" spans="1:23" x14ac:dyDescent="0.35">
      <c r="A13643" s="1038">
        <v>73700</v>
      </c>
      <c r="B13643" s="1055">
        <v>0.98</v>
      </c>
      <c r="C13643" s="52" t="s">
        <v>12924</v>
      </c>
      <c r="D13643" s="1"/>
      <c r="E13643" s="990" t="s">
        <v>12542</v>
      </c>
      <c r="F13643" s="3"/>
      <c r="O13643"/>
      <c r="P13643"/>
      <c r="Q13643"/>
      <c r="U13643" s="969"/>
      <c r="V13643" s="38"/>
      <c r="W13643" s="38"/>
    </row>
    <row r="13644" spans="1:23" x14ac:dyDescent="0.35">
      <c r="A13644" s="1038">
        <v>73700</v>
      </c>
      <c r="B13644" s="1055">
        <v>0.98</v>
      </c>
      <c r="C13644" s="24" t="s">
        <v>12925</v>
      </c>
      <c r="D13644" s="1"/>
      <c r="E13644" s="990" t="s">
        <v>12542</v>
      </c>
      <c r="F13644" s="3"/>
      <c r="O13644"/>
      <c r="P13644"/>
      <c r="Q13644"/>
      <c r="U13644" s="969"/>
      <c r="V13644" s="38"/>
      <c r="W13644" s="38"/>
    </row>
    <row r="13645" spans="1:23" x14ac:dyDescent="0.35">
      <c r="A13645" s="1038">
        <v>73700</v>
      </c>
      <c r="B13645" s="1055">
        <v>0.98</v>
      </c>
      <c r="C13645" s="1037" t="s">
        <v>12926</v>
      </c>
      <c r="D13645" s="1"/>
      <c r="E13645" s="990" t="s">
        <v>12542</v>
      </c>
      <c r="F13645" s="3"/>
      <c r="O13645"/>
      <c r="P13645"/>
      <c r="Q13645"/>
      <c r="U13645" s="969"/>
      <c r="V13645" s="38"/>
      <c r="W13645" s="38"/>
    </row>
    <row r="13646" spans="1:23" x14ac:dyDescent="0.35">
      <c r="A13646" s="1041">
        <v>73700</v>
      </c>
      <c r="B13646" s="1059">
        <v>0.98</v>
      </c>
      <c r="C13646" s="1037" t="s">
        <v>12927</v>
      </c>
      <c r="D13646" s="1"/>
      <c r="E13646" s="990" t="s">
        <v>12542</v>
      </c>
      <c r="F13646" s="3"/>
      <c r="O13646"/>
      <c r="P13646"/>
      <c r="Q13646"/>
      <c r="U13646" s="969"/>
      <c r="V13646" s="38"/>
      <c r="W13646" s="38"/>
    </row>
    <row r="13647" spans="1:23" x14ac:dyDescent="0.35">
      <c r="A13647" s="1038">
        <v>73700</v>
      </c>
      <c r="B13647" s="1055">
        <v>0.98</v>
      </c>
      <c r="C13647" s="1037" t="s">
        <v>12928</v>
      </c>
      <c r="D13647" s="1"/>
      <c r="E13647" s="990" t="s">
        <v>12542</v>
      </c>
      <c r="F13647" s="3"/>
      <c r="O13647"/>
      <c r="P13647"/>
      <c r="Q13647"/>
      <c r="U13647" s="969"/>
      <c r="V13647" s="38"/>
      <c r="W13647" s="38"/>
    </row>
    <row r="13648" spans="1:23" x14ac:dyDescent="0.35">
      <c r="A13648" s="1038">
        <v>73700</v>
      </c>
      <c r="B13648" s="1055">
        <v>0.98</v>
      </c>
      <c r="C13648" s="24" t="s">
        <v>12929</v>
      </c>
      <c r="D13648" s="1"/>
      <c r="E13648" s="990" t="s">
        <v>12542</v>
      </c>
      <c r="F13648" s="3"/>
      <c r="O13648"/>
      <c r="P13648"/>
      <c r="Q13648"/>
      <c r="U13648" s="969"/>
      <c r="V13648" s="38"/>
      <c r="W13648" s="38"/>
    </row>
    <row r="13649" spans="1:23" x14ac:dyDescent="0.35">
      <c r="A13649" s="1038">
        <v>73700</v>
      </c>
      <c r="B13649" s="1055">
        <v>0.98</v>
      </c>
      <c r="C13649" s="1037" t="s">
        <v>12930</v>
      </c>
      <c r="D13649" s="1"/>
      <c r="E13649" s="990" t="s">
        <v>12542</v>
      </c>
      <c r="F13649" s="3"/>
      <c r="O13649"/>
      <c r="P13649"/>
      <c r="Q13649"/>
      <c r="U13649" s="969"/>
      <c r="V13649" s="38"/>
      <c r="W13649" s="38"/>
    </row>
    <row r="13650" spans="1:23" x14ac:dyDescent="0.35">
      <c r="A13650" s="1038">
        <v>73700</v>
      </c>
      <c r="B13650" s="1055">
        <v>0.98</v>
      </c>
      <c r="C13650" s="24" t="s">
        <v>12931</v>
      </c>
      <c r="D13650" s="1"/>
      <c r="E13650" s="990" t="s">
        <v>12542</v>
      </c>
      <c r="F13650" s="3"/>
      <c r="O13650"/>
      <c r="P13650"/>
      <c r="Q13650"/>
      <c r="U13650" s="969"/>
      <c r="V13650" s="38"/>
      <c r="W13650" s="38"/>
    </row>
    <row r="13651" spans="1:23" x14ac:dyDescent="0.35">
      <c r="A13651" s="1038">
        <v>73700</v>
      </c>
      <c r="B13651" s="1055">
        <v>0.98</v>
      </c>
      <c r="C13651" s="1037" t="s">
        <v>12932</v>
      </c>
      <c r="D13651" s="1"/>
      <c r="E13651" s="990" t="s">
        <v>12542</v>
      </c>
      <c r="F13651" s="3"/>
      <c r="O13651"/>
      <c r="P13651"/>
      <c r="Q13651"/>
      <c r="U13651" s="969"/>
      <c r="V13651" s="38"/>
      <c r="W13651" s="38"/>
    </row>
    <row r="13652" spans="1:23" x14ac:dyDescent="0.35">
      <c r="A13652" s="1041">
        <v>73700</v>
      </c>
      <c r="B13652" s="1059">
        <v>0.98</v>
      </c>
      <c r="C13652" s="1037" t="s">
        <v>12933</v>
      </c>
      <c r="D13652" s="1"/>
      <c r="E13652" s="990" t="s">
        <v>12542</v>
      </c>
      <c r="F13652" s="3"/>
      <c r="O13652"/>
      <c r="P13652"/>
      <c r="Q13652"/>
      <c r="U13652" s="969"/>
      <c r="V13652" s="38"/>
      <c r="W13652" s="38"/>
    </row>
    <row r="13653" spans="1:23" x14ac:dyDescent="0.35">
      <c r="A13653" s="1038">
        <v>73700</v>
      </c>
      <c r="B13653" s="1055">
        <v>0.98</v>
      </c>
      <c r="C13653" s="24" t="s">
        <v>12934</v>
      </c>
      <c r="D13653" s="1"/>
      <c r="E13653" s="990" t="s">
        <v>12542</v>
      </c>
      <c r="F13653" s="3"/>
      <c r="O13653"/>
      <c r="P13653"/>
      <c r="Q13653"/>
      <c r="U13653" s="969"/>
      <c r="V13653" s="38"/>
      <c r="W13653" s="38"/>
    </row>
    <row r="13654" spans="1:23" x14ac:dyDescent="0.35">
      <c r="A13654" s="1038">
        <v>73700</v>
      </c>
      <c r="B13654" s="1055">
        <v>0.98</v>
      </c>
      <c r="C13654" s="24" t="s">
        <v>12935</v>
      </c>
      <c r="D13654" s="1"/>
      <c r="E13654" s="990" t="s">
        <v>12542</v>
      </c>
      <c r="F13654" s="3"/>
      <c r="O13654"/>
      <c r="P13654"/>
      <c r="Q13654"/>
      <c r="U13654" s="969"/>
      <c r="V13654" s="38"/>
      <c r="W13654" s="38"/>
    </row>
    <row r="13655" spans="1:23" x14ac:dyDescent="0.35">
      <c r="A13655" s="1038">
        <v>73700</v>
      </c>
      <c r="B13655" s="1055">
        <v>0.98</v>
      </c>
      <c r="C13655" s="24" t="s">
        <v>12936</v>
      </c>
      <c r="D13655" s="1"/>
      <c r="E13655" s="990" t="s">
        <v>12542</v>
      </c>
      <c r="F13655" s="3"/>
      <c r="O13655"/>
      <c r="P13655"/>
      <c r="Q13655"/>
      <c r="U13655" s="969"/>
      <c r="V13655" s="38"/>
      <c r="W13655" s="38"/>
    </row>
    <row r="13656" spans="1:23" x14ac:dyDescent="0.35">
      <c r="A13656" s="1038">
        <v>73700</v>
      </c>
      <c r="B13656" s="1055">
        <v>0.98</v>
      </c>
      <c r="C13656" s="24" t="s">
        <v>12937</v>
      </c>
      <c r="D13656" s="1"/>
      <c r="E13656" s="990" t="s">
        <v>12542</v>
      </c>
      <c r="F13656" s="3"/>
      <c r="O13656"/>
      <c r="P13656"/>
      <c r="Q13656"/>
      <c r="U13656" s="969"/>
      <c r="V13656" s="38"/>
      <c r="W13656" s="38"/>
    </row>
    <row r="13657" spans="1:23" x14ac:dyDescent="0.35">
      <c r="A13657" s="1038">
        <v>73700</v>
      </c>
      <c r="B13657" s="1055">
        <v>0.98</v>
      </c>
      <c r="C13657" s="24" t="s">
        <v>12938</v>
      </c>
      <c r="D13657" s="1"/>
      <c r="E13657" s="990" t="s">
        <v>12542</v>
      </c>
      <c r="F13657" s="3"/>
      <c r="O13657"/>
      <c r="P13657"/>
      <c r="Q13657"/>
      <c r="U13657" s="969"/>
      <c r="V13657" s="38"/>
      <c r="W13657" s="38"/>
    </row>
    <row r="13658" spans="1:23" x14ac:dyDescent="0.35">
      <c r="A13658" s="1040">
        <v>73700</v>
      </c>
      <c r="B13658" s="1057">
        <v>0.98</v>
      </c>
      <c r="C13658" s="24" t="s">
        <v>12939</v>
      </c>
      <c r="D13658" s="1"/>
      <c r="E13658" s="990" t="s">
        <v>12542</v>
      </c>
      <c r="F13658" s="3"/>
      <c r="O13658"/>
      <c r="P13658"/>
      <c r="Q13658"/>
      <c r="U13658" s="969"/>
      <c r="V13658" s="38"/>
      <c r="W13658" s="38"/>
    </row>
    <row r="13659" spans="1:23" x14ac:dyDescent="0.35">
      <c r="A13659" s="1038">
        <v>73700</v>
      </c>
      <c r="B13659" s="1055">
        <v>0.98</v>
      </c>
      <c r="C13659" s="52" t="s">
        <v>12940</v>
      </c>
      <c r="D13659" s="1"/>
      <c r="E13659" s="990" t="s">
        <v>12542</v>
      </c>
      <c r="F13659" s="1134"/>
      <c r="O13659"/>
      <c r="P13659"/>
      <c r="Q13659"/>
      <c r="U13659" s="969"/>
      <c r="V13659" s="38"/>
      <c r="W13659" s="38"/>
    </row>
    <row r="13660" spans="1:23" x14ac:dyDescent="0.35">
      <c r="A13660" s="1038">
        <v>73700</v>
      </c>
      <c r="B13660" s="1055">
        <v>0.98</v>
      </c>
      <c r="C13660" s="24" t="s">
        <v>12941</v>
      </c>
      <c r="D13660" s="1"/>
      <c r="E13660" s="990" t="s">
        <v>12542</v>
      </c>
      <c r="F13660" s="3"/>
      <c r="O13660"/>
      <c r="P13660"/>
      <c r="Q13660"/>
      <c r="U13660" s="969"/>
      <c r="V13660" s="38"/>
      <c r="W13660" s="38"/>
    </row>
    <row r="13661" spans="1:23" x14ac:dyDescent="0.35">
      <c r="A13661" s="1038">
        <v>73700</v>
      </c>
      <c r="B13661" s="1055">
        <v>0.98</v>
      </c>
      <c r="C13661" s="1037" t="s">
        <v>12942</v>
      </c>
      <c r="D13661" s="1"/>
      <c r="E13661" s="990" t="s">
        <v>12542</v>
      </c>
      <c r="F13661" s="3"/>
      <c r="O13661"/>
      <c r="P13661"/>
      <c r="Q13661"/>
      <c r="U13661" s="969"/>
      <c r="V13661" s="38"/>
      <c r="W13661" s="38"/>
    </row>
    <row r="13662" spans="1:23" x14ac:dyDescent="0.35">
      <c r="A13662" s="1038">
        <v>73700</v>
      </c>
      <c r="B13662" s="1055">
        <v>0.98</v>
      </c>
      <c r="C13662" s="1037" t="s">
        <v>12943</v>
      </c>
      <c r="D13662" s="1"/>
      <c r="E13662" s="990" t="s">
        <v>12542</v>
      </c>
      <c r="F13662" s="3"/>
      <c r="O13662"/>
      <c r="P13662"/>
      <c r="Q13662"/>
      <c r="U13662" s="969"/>
      <c r="V13662" s="38"/>
      <c r="W13662" s="38"/>
    </row>
    <row r="13663" spans="1:23" x14ac:dyDescent="0.35">
      <c r="A13663" s="1039">
        <v>73700</v>
      </c>
      <c r="B13663" s="1054">
        <v>0.98</v>
      </c>
      <c r="C13663" s="305" t="s">
        <v>6751</v>
      </c>
      <c r="D13663" s="1"/>
      <c r="E13663" s="990" t="s">
        <v>12542</v>
      </c>
      <c r="F13663" s="3"/>
      <c r="O13663"/>
      <c r="P13663"/>
      <c r="Q13663"/>
      <c r="U13663" s="969"/>
      <c r="V13663" s="38"/>
      <c r="W13663" s="38"/>
    </row>
    <row r="13664" spans="1:23" x14ac:dyDescent="0.35">
      <c r="A13664" s="1039">
        <v>73700</v>
      </c>
      <c r="B13664" s="1054">
        <v>0.98</v>
      </c>
      <c r="C13664" s="305" t="s">
        <v>6752</v>
      </c>
      <c r="D13664" s="1"/>
      <c r="E13664" s="990" t="s">
        <v>12542</v>
      </c>
      <c r="F13664" s="3"/>
      <c r="O13664"/>
      <c r="P13664"/>
      <c r="Q13664"/>
      <c r="U13664" s="969"/>
      <c r="V13664" s="38"/>
      <c r="W13664" s="38"/>
    </row>
    <row r="13665" spans="1:23" x14ac:dyDescent="0.35">
      <c r="A13665" s="1039">
        <v>73700</v>
      </c>
      <c r="B13665" s="1054">
        <v>0.98</v>
      </c>
      <c r="C13665" s="305" t="s">
        <v>6753</v>
      </c>
      <c r="D13665" s="1"/>
      <c r="E13665" s="990" t="s">
        <v>12542</v>
      </c>
      <c r="F13665" s="3"/>
      <c r="O13665"/>
      <c r="P13665"/>
      <c r="Q13665"/>
      <c r="U13665" s="969"/>
      <c r="V13665" s="38"/>
      <c r="W13665" s="38"/>
    </row>
    <row r="13666" spans="1:23" x14ac:dyDescent="0.35">
      <c r="A13666" s="1039">
        <v>73700</v>
      </c>
      <c r="B13666" s="1054">
        <v>0.98</v>
      </c>
      <c r="C13666" s="305" t="s">
        <v>6755</v>
      </c>
      <c r="D13666" s="1"/>
      <c r="E13666" s="990" t="s">
        <v>12542</v>
      </c>
      <c r="F13666" s="3"/>
      <c r="O13666"/>
      <c r="P13666"/>
      <c r="Q13666"/>
      <c r="U13666" s="969"/>
      <c r="V13666" s="38"/>
      <c r="W13666" s="38"/>
    </row>
    <row r="13667" spans="1:23" x14ac:dyDescent="0.35">
      <c r="A13667" s="1038">
        <v>73700</v>
      </c>
      <c r="B13667" s="1055">
        <v>0.98</v>
      </c>
      <c r="C13667" s="52" t="s">
        <v>12944</v>
      </c>
      <c r="D13667" s="1"/>
      <c r="E13667" s="990" t="s">
        <v>12542</v>
      </c>
      <c r="F13667" s="3"/>
      <c r="O13667"/>
      <c r="P13667"/>
      <c r="Q13667"/>
      <c r="U13667" s="969"/>
      <c r="V13667" s="38"/>
      <c r="W13667" s="38"/>
    </row>
    <row r="13668" spans="1:23" x14ac:dyDescent="0.35">
      <c r="A13668" s="1038">
        <v>73700</v>
      </c>
      <c r="B13668" s="1055">
        <v>0.98</v>
      </c>
      <c r="C13668" s="24" t="s">
        <v>12945</v>
      </c>
      <c r="D13668" s="1"/>
      <c r="E13668" s="990" t="s">
        <v>12542</v>
      </c>
      <c r="F13668" s="3"/>
      <c r="O13668"/>
      <c r="P13668"/>
      <c r="Q13668"/>
      <c r="U13668" s="969"/>
      <c r="V13668" s="38"/>
      <c r="W13668" s="38"/>
    </row>
    <row r="13669" spans="1:23" x14ac:dyDescent="0.35">
      <c r="A13669" s="1038">
        <v>73700</v>
      </c>
      <c r="B13669" s="1055">
        <v>0.98</v>
      </c>
      <c r="C13669" s="24" t="s">
        <v>12946</v>
      </c>
      <c r="D13669" s="1"/>
      <c r="E13669" s="990" t="s">
        <v>12542</v>
      </c>
      <c r="F13669" s="3"/>
      <c r="O13669"/>
      <c r="P13669"/>
      <c r="Q13669"/>
      <c r="U13669" s="969"/>
      <c r="V13669" s="38"/>
      <c r="W13669" s="38"/>
    </row>
    <row r="13670" spans="1:23" x14ac:dyDescent="0.35">
      <c r="A13670" s="1040">
        <v>73700</v>
      </c>
      <c r="B13670" s="1057">
        <v>0.98</v>
      </c>
      <c r="C13670" s="24" t="s">
        <v>12947</v>
      </c>
      <c r="D13670" s="1"/>
      <c r="E13670" s="990" t="s">
        <v>12542</v>
      </c>
      <c r="F13670" s="3"/>
      <c r="O13670"/>
      <c r="P13670"/>
      <c r="Q13670"/>
      <c r="U13670" s="969"/>
      <c r="V13670" s="38"/>
      <c r="W13670" s="38"/>
    </row>
    <row r="13671" spans="1:23" x14ac:dyDescent="0.35">
      <c r="A13671" s="1038">
        <v>73700</v>
      </c>
      <c r="B13671" s="1055">
        <v>0.98</v>
      </c>
      <c r="C13671" s="24" t="s">
        <v>12948</v>
      </c>
      <c r="D13671" s="1"/>
      <c r="E13671" s="990" t="s">
        <v>12542</v>
      </c>
      <c r="F13671" s="3"/>
      <c r="O13671"/>
      <c r="P13671"/>
      <c r="Q13671"/>
      <c r="U13671" s="969"/>
      <c r="V13671" s="38"/>
      <c r="W13671" s="38"/>
    </row>
    <row r="13672" spans="1:23" x14ac:dyDescent="0.35">
      <c r="A13672" s="1038">
        <v>73700</v>
      </c>
      <c r="B13672" s="1055">
        <v>0.98</v>
      </c>
      <c r="C13672" s="24" t="s">
        <v>12949</v>
      </c>
      <c r="D13672" s="1"/>
      <c r="E13672" s="990" t="s">
        <v>12542</v>
      </c>
      <c r="F13672" s="3"/>
      <c r="O13672"/>
      <c r="P13672"/>
      <c r="Q13672"/>
      <c r="U13672" s="969"/>
      <c r="V13672" s="38"/>
      <c r="W13672" s="38"/>
    </row>
    <row r="13673" spans="1:23" x14ac:dyDescent="0.35">
      <c r="A13673" s="1038">
        <v>73701</v>
      </c>
      <c r="B13673" s="1055">
        <v>1.1299999999999999</v>
      </c>
      <c r="C13673" s="24" t="s">
        <v>13000</v>
      </c>
      <c r="D13673" s="1"/>
      <c r="E13673" s="990" t="s">
        <v>12542</v>
      </c>
      <c r="F13673" s="3"/>
      <c r="O13673"/>
      <c r="P13673"/>
      <c r="Q13673"/>
      <c r="U13673" s="969"/>
      <c r="V13673" s="38"/>
      <c r="W13673" s="38"/>
    </row>
    <row r="13674" spans="1:23" x14ac:dyDescent="0.35">
      <c r="A13674" s="1038">
        <v>73701</v>
      </c>
      <c r="B13674" s="1055">
        <v>1.1299999999999999</v>
      </c>
      <c r="C13674" s="24" t="s">
        <v>13001</v>
      </c>
      <c r="D13674" s="1"/>
      <c r="E13674" s="990" t="s">
        <v>12542</v>
      </c>
      <c r="F13674" s="3"/>
      <c r="O13674"/>
      <c r="P13674"/>
      <c r="Q13674"/>
      <c r="U13674" s="969"/>
      <c r="V13674" s="38"/>
      <c r="W13674" s="38"/>
    </row>
    <row r="13675" spans="1:23" x14ac:dyDescent="0.35">
      <c r="A13675" s="1038">
        <v>73701</v>
      </c>
      <c r="B13675" s="1055">
        <v>1.1299999999999999</v>
      </c>
      <c r="C13675" s="24" t="s">
        <v>13002</v>
      </c>
      <c r="D13675" s="1"/>
      <c r="E13675" s="990" t="s">
        <v>12542</v>
      </c>
      <c r="F13675" s="3"/>
      <c r="O13675"/>
      <c r="P13675"/>
      <c r="Q13675"/>
      <c r="U13675" s="969"/>
      <c r="V13675" s="38"/>
      <c r="W13675" s="38"/>
    </row>
    <row r="13676" spans="1:23" x14ac:dyDescent="0.35">
      <c r="A13676" s="1038">
        <v>73701</v>
      </c>
      <c r="B13676" s="1055">
        <v>1.1299999999999999</v>
      </c>
      <c r="C13676" s="24" t="s">
        <v>13003</v>
      </c>
      <c r="D13676" s="1"/>
      <c r="E13676" s="990" t="s">
        <v>12542</v>
      </c>
      <c r="F13676" s="3"/>
      <c r="O13676"/>
      <c r="P13676"/>
      <c r="Q13676"/>
      <c r="U13676" s="969"/>
      <c r="V13676" s="38"/>
      <c r="W13676" s="38"/>
    </row>
    <row r="13677" spans="1:23" x14ac:dyDescent="0.35">
      <c r="A13677" s="1038">
        <v>73701</v>
      </c>
      <c r="B13677" s="1055">
        <v>1.1299999999999999</v>
      </c>
      <c r="C13677" s="24" t="s">
        <v>13004</v>
      </c>
      <c r="D13677" s="1"/>
      <c r="E13677" s="990" t="s">
        <v>12542</v>
      </c>
      <c r="F13677" s="3"/>
      <c r="O13677"/>
      <c r="P13677"/>
      <c r="Q13677"/>
      <c r="U13677" s="969"/>
      <c r="V13677" s="38"/>
      <c r="W13677" s="38"/>
    </row>
    <row r="13678" spans="1:23" x14ac:dyDescent="0.35">
      <c r="A13678" s="1038">
        <v>73701</v>
      </c>
      <c r="B13678" s="1055">
        <v>1.1299999999999999</v>
      </c>
      <c r="C13678" s="24" t="s">
        <v>13005</v>
      </c>
      <c r="D13678" s="1"/>
      <c r="E13678" s="990" t="s">
        <v>12542</v>
      </c>
      <c r="F13678" s="3"/>
      <c r="O13678"/>
      <c r="P13678"/>
      <c r="Q13678"/>
      <c r="U13678" s="969"/>
      <c r="V13678" s="38"/>
      <c r="W13678" s="38"/>
    </row>
    <row r="13679" spans="1:23" x14ac:dyDescent="0.35">
      <c r="A13679" s="1038">
        <v>73701</v>
      </c>
      <c r="B13679" s="1055">
        <v>1.1299999999999999</v>
      </c>
      <c r="C13679" s="24" t="s">
        <v>13006</v>
      </c>
      <c r="D13679" s="1"/>
      <c r="E13679" s="990" t="s">
        <v>12542</v>
      </c>
      <c r="F13679" s="3"/>
      <c r="O13679"/>
      <c r="P13679"/>
      <c r="Q13679"/>
      <c r="U13679" s="969"/>
      <c r="V13679" s="38"/>
      <c r="W13679" s="38"/>
    </row>
    <row r="13680" spans="1:23" x14ac:dyDescent="0.35">
      <c r="A13680" s="1038">
        <v>73701</v>
      </c>
      <c r="B13680" s="1055">
        <v>1.1299999999999999</v>
      </c>
      <c r="C13680" s="24" t="s">
        <v>13007</v>
      </c>
      <c r="D13680" s="1"/>
      <c r="E13680" s="990" t="s">
        <v>12542</v>
      </c>
      <c r="F13680" s="3"/>
      <c r="O13680"/>
      <c r="P13680"/>
      <c r="Q13680"/>
      <c r="U13680" s="969"/>
      <c r="V13680" s="38"/>
      <c r="W13680" s="38"/>
    </row>
    <row r="13681" spans="1:23" x14ac:dyDescent="0.35">
      <c r="A13681" s="1038">
        <v>73701</v>
      </c>
      <c r="B13681" s="1055">
        <v>1.1299999999999999</v>
      </c>
      <c r="C13681" s="24" t="s">
        <v>13008</v>
      </c>
      <c r="D13681" s="1"/>
      <c r="E13681" s="990" t="s">
        <v>12542</v>
      </c>
      <c r="F13681" s="3"/>
      <c r="O13681"/>
      <c r="P13681"/>
      <c r="Q13681"/>
      <c r="U13681" s="969"/>
      <c r="V13681" s="38"/>
      <c r="W13681" s="38"/>
    </row>
    <row r="13682" spans="1:23" x14ac:dyDescent="0.35">
      <c r="A13682" s="1038">
        <v>73701</v>
      </c>
      <c r="B13682" s="1055">
        <v>1.1299999999999999</v>
      </c>
      <c r="C13682" s="24" t="s">
        <v>13009</v>
      </c>
      <c r="D13682" s="1"/>
      <c r="E13682" s="990" t="s">
        <v>12542</v>
      </c>
      <c r="F13682" s="3"/>
      <c r="O13682"/>
      <c r="P13682"/>
      <c r="Q13682"/>
      <c r="U13682" s="969"/>
      <c r="V13682" s="38"/>
      <c r="W13682" s="38"/>
    </row>
    <row r="13683" spans="1:23" x14ac:dyDescent="0.35">
      <c r="A13683" s="1038">
        <v>73701</v>
      </c>
      <c r="B13683" s="1055">
        <v>1.1299999999999999</v>
      </c>
      <c r="C13683" s="24" t="s">
        <v>13010</v>
      </c>
      <c r="D13683" s="1"/>
      <c r="E13683" s="990" t="s">
        <v>12542</v>
      </c>
      <c r="F13683" s="3"/>
      <c r="O13683"/>
      <c r="P13683"/>
      <c r="Q13683"/>
      <c r="U13683" s="969"/>
      <c r="V13683" s="38"/>
      <c r="W13683" s="38"/>
    </row>
    <row r="13684" spans="1:23" x14ac:dyDescent="0.35">
      <c r="A13684" s="1038">
        <v>73701</v>
      </c>
      <c r="B13684" s="1055">
        <v>1.1299999999999999</v>
      </c>
      <c r="C13684" s="24" t="s">
        <v>13011</v>
      </c>
      <c r="D13684" s="1"/>
      <c r="E13684" s="990" t="s">
        <v>12542</v>
      </c>
      <c r="F13684" s="3"/>
      <c r="O13684"/>
      <c r="P13684"/>
      <c r="Q13684"/>
      <c r="U13684" s="969"/>
      <c r="V13684" s="38"/>
      <c r="W13684" s="38"/>
    </row>
    <row r="13685" spans="1:23" x14ac:dyDescent="0.35">
      <c r="A13685" s="1038">
        <v>73701</v>
      </c>
      <c r="B13685" s="1055">
        <v>1.1299999999999999</v>
      </c>
      <c r="C13685" s="24" t="s">
        <v>13012</v>
      </c>
      <c r="D13685" s="1"/>
      <c r="E13685" s="990" t="s">
        <v>12542</v>
      </c>
      <c r="F13685" s="3"/>
      <c r="O13685"/>
      <c r="P13685"/>
      <c r="Q13685"/>
      <c r="U13685" s="969"/>
      <c r="V13685" s="38"/>
      <c r="W13685" s="38"/>
    </row>
    <row r="13686" spans="1:23" x14ac:dyDescent="0.35">
      <c r="A13686" s="1038">
        <v>73701</v>
      </c>
      <c r="B13686" s="1055">
        <v>1.1299999999999999</v>
      </c>
      <c r="C13686" s="24" t="s">
        <v>13013</v>
      </c>
      <c r="D13686" s="1"/>
      <c r="E13686" s="990" t="s">
        <v>12542</v>
      </c>
      <c r="F13686" s="3"/>
      <c r="O13686"/>
      <c r="P13686"/>
      <c r="Q13686"/>
      <c r="U13686" s="969"/>
      <c r="V13686" s="38"/>
      <c r="W13686" s="38"/>
    </row>
    <row r="13687" spans="1:23" x14ac:dyDescent="0.35">
      <c r="A13687" s="1038">
        <v>73701</v>
      </c>
      <c r="B13687" s="1055">
        <v>1.1299999999999999</v>
      </c>
      <c r="C13687" s="24" t="s">
        <v>13014</v>
      </c>
      <c r="D13687" s="1"/>
      <c r="E13687" s="990" t="s">
        <v>12542</v>
      </c>
      <c r="F13687" s="3"/>
      <c r="O13687"/>
      <c r="P13687"/>
      <c r="Q13687"/>
      <c r="U13687" s="969"/>
      <c r="V13687" s="38"/>
      <c r="W13687" s="38"/>
    </row>
    <row r="13688" spans="1:23" x14ac:dyDescent="0.35">
      <c r="A13688" s="1038">
        <v>73701</v>
      </c>
      <c r="B13688" s="1055">
        <v>1.1299999999999999</v>
      </c>
      <c r="C13688" s="24" t="s">
        <v>13015</v>
      </c>
      <c r="D13688" s="1"/>
      <c r="E13688" s="990" t="s">
        <v>12542</v>
      </c>
      <c r="F13688" s="3"/>
      <c r="O13688"/>
      <c r="P13688"/>
      <c r="Q13688"/>
      <c r="U13688" s="969"/>
      <c r="V13688" s="38"/>
      <c r="W13688" s="38"/>
    </row>
    <row r="13689" spans="1:23" x14ac:dyDescent="0.35">
      <c r="A13689" s="1038">
        <v>73701</v>
      </c>
      <c r="B13689" s="1055">
        <v>1.1299999999999999</v>
      </c>
      <c r="C13689" s="24" t="s">
        <v>13016</v>
      </c>
      <c r="D13689" s="1138"/>
      <c r="E13689" s="990" t="s">
        <v>12542</v>
      </c>
      <c r="O13689"/>
      <c r="P13689"/>
      <c r="Q13689"/>
      <c r="U13689" s="969"/>
      <c r="V13689" s="38"/>
      <c r="W13689" s="38"/>
    </row>
    <row r="13690" spans="1:23" x14ac:dyDescent="0.35">
      <c r="A13690" s="1038">
        <v>73701</v>
      </c>
      <c r="B13690" s="1055">
        <v>1.1299999999999999</v>
      </c>
      <c r="C13690" s="24" t="s">
        <v>13017</v>
      </c>
      <c r="D13690" s="1"/>
      <c r="E13690" s="990" t="s">
        <v>12542</v>
      </c>
      <c r="O13690"/>
      <c r="P13690"/>
      <c r="Q13690"/>
      <c r="U13690" s="969"/>
      <c r="V13690" s="38"/>
      <c r="W13690" s="38"/>
    </row>
    <row r="13691" spans="1:23" x14ac:dyDescent="0.35">
      <c r="A13691" s="1038">
        <v>73701</v>
      </c>
      <c r="B13691" s="1055">
        <v>1.1299999999999999</v>
      </c>
      <c r="C13691" s="24" t="s">
        <v>13018</v>
      </c>
      <c r="D13691" s="1"/>
      <c r="E13691" s="990" t="s">
        <v>12542</v>
      </c>
      <c r="F13691" s="3"/>
      <c r="O13691"/>
      <c r="P13691"/>
      <c r="Q13691"/>
      <c r="U13691" s="969"/>
      <c r="V13691" s="38"/>
      <c r="W13691" s="38"/>
    </row>
    <row r="13692" spans="1:23" x14ac:dyDescent="0.35">
      <c r="A13692" s="1038">
        <v>73701</v>
      </c>
      <c r="B13692" s="1055">
        <v>1.1299999999999999</v>
      </c>
      <c r="C13692" s="24" t="s">
        <v>13019</v>
      </c>
      <c r="D13692" s="1"/>
      <c r="E13692" s="990" t="s">
        <v>12542</v>
      </c>
      <c r="F13692" s="3"/>
      <c r="O13692"/>
      <c r="P13692"/>
      <c r="Q13692"/>
      <c r="U13692" s="969"/>
      <c r="V13692" s="38"/>
      <c r="W13692" s="38"/>
    </row>
    <row r="13693" spans="1:23" x14ac:dyDescent="0.35">
      <c r="A13693" s="1039">
        <v>73701</v>
      </c>
      <c r="B13693" s="1054">
        <v>1.1299999999999999</v>
      </c>
      <c r="C13693" s="305" t="s">
        <v>13020</v>
      </c>
      <c r="D13693" s="1"/>
      <c r="E13693" s="990" t="s">
        <v>12542</v>
      </c>
      <c r="F13693" s="1109"/>
      <c r="O13693"/>
      <c r="P13693"/>
      <c r="Q13693"/>
      <c r="U13693" s="969"/>
      <c r="V13693" s="38"/>
      <c r="W13693" s="38"/>
    </row>
    <row r="13694" spans="1:23" x14ac:dyDescent="0.35">
      <c r="A13694" s="1038">
        <v>73702</v>
      </c>
      <c r="B13694" s="1055">
        <v>1.19</v>
      </c>
      <c r="C13694" s="1037" t="s">
        <v>13050</v>
      </c>
      <c r="D13694" s="1"/>
      <c r="E13694" s="990" t="s">
        <v>12542</v>
      </c>
      <c r="F13694" s="3"/>
      <c r="O13694"/>
      <c r="P13694"/>
      <c r="Q13694"/>
      <c r="U13694" s="969"/>
      <c r="V13694" s="38"/>
      <c r="W13694" s="38"/>
    </row>
    <row r="13695" spans="1:23" x14ac:dyDescent="0.35">
      <c r="A13695" s="1038">
        <v>73702</v>
      </c>
      <c r="B13695" s="1055">
        <v>1.19</v>
      </c>
      <c r="C13695" s="1037" t="s">
        <v>13051</v>
      </c>
      <c r="D13695" s="1"/>
      <c r="E13695" s="990" t="s">
        <v>12542</v>
      </c>
      <c r="F13695" s="3"/>
      <c r="O13695"/>
      <c r="P13695"/>
      <c r="Q13695"/>
      <c r="U13695" s="969"/>
      <c r="V13695" s="38"/>
      <c r="W13695" s="38"/>
    </row>
    <row r="13696" spans="1:23" x14ac:dyDescent="0.35">
      <c r="A13696" s="1038">
        <v>73702</v>
      </c>
      <c r="B13696" s="1055">
        <v>1.19</v>
      </c>
      <c r="C13696" s="24" t="s">
        <v>13052</v>
      </c>
      <c r="D13696" s="1"/>
      <c r="E13696" s="990" t="s">
        <v>12542</v>
      </c>
      <c r="F13696" s="3"/>
      <c r="O13696"/>
      <c r="P13696"/>
      <c r="Q13696"/>
      <c r="U13696" s="969"/>
      <c r="V13696" s="38"/>
      <c r="W13696" s="38"/>
    </row>
    <row r="13697" spans="1:23" x14ac:dyDescent="0.35">
      <c r="A13697" s="1038">
        <v>73702</v>
      </c>
      <c r="B13697" s="1055">
        <v>1.19</v>
      </c>
      <c r="C13697" s="24" t="s">
        <v>13053</v>
      </c>
      <c r="D13697" s="1"/>
      <c r="E13697" s="990" t="s">
        <v>12542</v>
      </c>
      <c r="F13697" s="3"/>
      <c r="O13697"/>
      <c r="P13697"/>
      <c r="Q13697"/>
      <c r="U13697" s="969"/>
      <c r="V13697" s="38"/>
      <c r="W13697" s="38"/>
    </row>
    <row r="13698" spans="1:23" x14ac:dyDescent="0.35">
      <c r="A13698" s="1038">
        <v>73702</v>
      </c>
      <c r="B13698" s="1055">
        <v>1.19</v>
      </c>
      <c r="C13698" s="24" t="s">
        <v>13054</v>
      </c>
      <c r="D13698" s="1"/>
      <c r="E13698" s="990" t="s">
        <v>12542</v>
      </c>
      <c r="F13698" s="3"/>
      <c r="O13698"/>
      <c r="P13698"/>
      <c r="Q13698"/>
      <c r="U13698" s="969"/>
      <c r="V13698" s="38"/>
      <c r="W13698" s="38"/>
    </row>
    <row r="13699" spans="1:23" x14ac:dyDescent="0.35">
      <c r="A13699" s="1038">
        <v>73702</v>
      </c>
      <c r="B13699" s="1055">
        <v>1.19</v>
      </c>
      <c r="C13699" s="24" t="s">
        <v>13055</v>
      </c>
      <c r="D13699" s="38"/>
      <c r="E13699" s="990" t="s">
        <v>12542</v>
      </c>
      <c r="F13699" s="3"/>
      <c r="O13699"/>
      <c r="P13699"/>
      <c r="Q13699"/>
      <c r="U13699" s="969"/>
      <c r="V13699" s="38"/>
      <c r="W13699" s="38"/>
    </row>
    <row r="13700" spans="1:23" x14ac:dyDescent="0.35">
      <c r="A13700" s="1038">
        <v>73702</v>
      </c>
      <c r="B13700" s="1055">
        <v>1.19</v>
      </c>
      <c r="C13700" s="24" t="s">
        <v>13056</v>
      </c>
      <c r="D13700" s="1"/>
      <c r="E13700" s="990" t="s">
        <v>12542</v>
      </c>
      <c r="F13700" s="3"/>
      <c r="O13700"/>
      <c r="P13700"/>
      <c r="Q13700"/>
      <c r="U13700" s="969"/>
      <c r="V13700" s="38"/>
      <c r="W13700" s="38"/>
    </row>
    <row r="13701" spans="1:23" x14ac:dyDescent="0.35">
      <c r="A13701" s="1038">
        <v>73702</v>
      </c>
      <c r="B13701" s="1055">
        <v>1.19</v>
      </c>
      <c r="C13701" s="24" t="s">
        <v>13057</v>
      </c>
      <c r="D13701" s="1"/>
      <c r="E13701" s="990" t="s">
        <v>12542</v>
      </c>
      <c r="F13701" s="3"/>
      <c r="O13701"/>
      <c r="P13701"/>
      <c r="Q13701"/>
      <c r="U13701" s="969"/>
      <c r="V13701" s="38"/>
      <c r="W13701" s="38"/>
    </row>
    <row r="13702" spans="1:23" x14ac:dyDescent="0.35">
      <c r="A13702" s="1038">
        <v>73702</v>
      </c>
      <c r="B13702" s="1055">
        <v>1.19</v>
      </c>
      <c r="C13702" s="24" t="s">
        <v>13058</v>
      </c>
      <c r="D13702" s="1"/>
      <c r="E13702" s="990" t="s">
        <v>12542</v>
      </c>
      <c r="F13702" s="3"/>
      <c r="O13702"/>
      <c r="P13702"/>
      <c r="Q13702"/>
      <c r="U13702" s="969"/>
      <c r="V13702" s="38"/>
      <c r="W13702" s="38"/>
    </row>
    <row r="13703" spans="1:23" x14ac:dyDescent="0.35">
      <c r="A13703" s="1038">
        <v>73702</v>
      </c>
      <c r="B13703" s="1055">
        <v>1.19</v>
      </c>
      <c r="C13703" s="24" t="s">
        <v>13059</v>
      </c>
      <c r="D13703" s="1"/>
      <c r="E13703" s="990" t="s">
        <v>12542</v>
      </c>
      <c r="F13703" s="3"/>
      <c r="O13703"/>
      <c r="P13703"/>
      <c r="Q13703"/>
      <c r="U13703" s="969"/>
      <c r="V13703" s="38"/>
      <c r="W13703" s="38"/>
    </row>
    <row r="13704" spans="1:23" x14ac:dyDescent="0.35">
      <c r="A13704" s="1038">
        <v>73702</v>
      </c>
      <c r="B13704" s="1055">
        <v>1.19</v>
      </c>
      <c r="C13704" s="24" t="s">
        <v>13060</v>
      </c>
      <c r="D13704" s="1"/>
      <c r="E13704" s="990" t="s">
        <v>12542</v>
      </c>
      <c r="F13704" s="3"/>
      <c r="O13704"/>
      <c r="P13704"/>
      <c r="Q13704"/>
      <c r="U13704" s="969"/>
      <c r="V13704" s="38"/>
      <c r="W13704" s="38"/>
    </row>
    <row r="13705" spans="1:23" x14ac:dyDescent="0.35">
      <c r="A13705" s="1038">
        <v>73702</v>
      </c>
      <c r="B13705" s="1055">
        <v>1.19</v>
      </c>
      <c r="C13705" s="24" t="s">
        <v>13061</v>
      </c>
      <c r="D13705" s="1"/>
      <c r="E13705" s="990" t="s">
        <v>12542</v>
      </c>
      <c r="F13705" s="3"/>
      <c r="O13705"/>
      <c r="P13705"/>
      <c r="Q13705"/>
      <c r="U13705" s="969"/>
      <c r="V13705" s="38"/>
      <c r="W13705" s="38"/>
    </row>
    <row r="13706" spans="1:23" x14ac:dyDescent="0.35">
      <c r="A13706" s="1038">
        <v>73702</v>
      </c>
      <c r="B13706" s="1055">
        <v>1.19</v>
      </c>
      <c r="C13706" s="24" t="s">
        <v>13062</v>
      </c>
      <c r="D13706" s="1"/>
      <c r="E13706" s="990" t="s">
        <v>12542</v>
      </c>
      <c r="F13706" s="3"/>
      <c r="O13706"/>
      <c r="P13706"/>
      <c r="Q13706"/>
      <c r="U13706" s="969"/>
      <c r="V13706" s="38"/>
      <c r="W13706" s="38"/>
    </row>
    <row r="13707" spans="1:23" x14ac:dyDescent="0.35">
      <c r="A13707" s="1038">
        <v>73702</v>
      </c>
      <c r="B13707" s="1055">
        <v>1.19</v>
      </c>
      <c r="C13707" s="24" t="s">
        <v>13063</v>
      </c>
      <c r="D13707" s="1"/>
      <c r="E13707" s="990" t="s">
        <v>12542</v>
      </c>
      <c r="F13707" s="3"/>
      <c r="O13707"/>
      <c r="P13707"/>
      <c r="Q13707"/>
      <c r="U13707" s="969"/>
      <c r="V13707" s="38"/>
      <c r="W13707" s="38"/>
    </row>
    <row r="13708" spans="1:23" x14ac:dyDescent="0.35">
      <c r="A13708" s="1039">
        <v>73702</v>
      </c>
      <c r="B13708" s="1054">
        <v>1.19</v>
      </c>
      <c r="C13708" s="305" t="s">
        <v>13064</v>
      </c>
      <c r="D13708" s="1"/>
      <c r="E13708" s="990" t="s">
        <v>12542</v>
      </c>
      <c r="F13708" s="3"/>
      <c r="O13708"/>
      <c r="P13708"/>
      <c r="Q13708"/>
      <c r="U13708" s="969"/>
      <c r="V13708" s="38"/>
      <c r="W13708" s="38"/>
    </row>
    <row r="13709" spans="1:23" x14ac:dyDescent="0.35">
      <c r="A13709" s="1039">
        <v>73702</v>
      </c>
      <c r="B13709" s="1054">
        <v>1.19</v>
      </c>
      <c r="C13709" s="305" t="s">
        <v>13065</v>
      </c>
      <c r="D13709" s="1"/>
      <c r="E13709" s="990" t="s">
        <v>12542</v>
      </c>
      <c r="F13709" s="1109"/>
      <c r="O13709"/>
      <c r="P13709"/>
      <c r="Q13709"/>
      <c r="U13709" s="969"/>
      <c r="V13709" s="38"/>
      <c r="W13709" s="38"/>
    </row>
    <row r="13710" spans="1:23" x14ac:dyDescent="0.35">
      <c r="A13710" s="1039">
        <v>73702</v>
      </c>
      <c r="B13710" s="1054">
        <v>1.19</v>
      </c>
      <c r="C13710" s="305" t="s">
        <v>13066</v>
      </c>
      <c r="D13710" s="1"/>
      <c r="E13710" s="990" t="s">
        <v>12542</v>
      </c>
      <c r="F13710" s="3"/>
      <c r="O13710"/>
      <c r="P13710"/>
      <c r="Q13710"/>
      <c r="U13710" s="969"/>
      <c r="V13710" s="38"/>
      <c r="W13710" s="38"/>
    </row>
    <row r="13711" spans="1:23" x14ac:dyDescent="0.35">
      <c r="A13711" s="1039">
        <v>73706</v>
      </c>
      <c r="B13711" s="1054">
        <v>1.85</v>
      </c>
      <c r="C13711" s="305" t="s">
        <v>13305</v>
      </c>
      <c r="D13711" s="1"/>
      <c r="E13711" s="990" t="s">
        <v>12542</v>
      </c>
      <c r="F13711" s="3"/>
      <c r="O13711"/>
      <c r="P13711"/>
      <c r="Q13711"/>
      <c r="U13711" s="969"/>
      <c r="V13711" s="38"/>
      <c r="W13711" s="38"/>
    </row>
    <row r="13712" spans="1:23" x14ac:dyDescent="0.35">
      <c r="A13712" s="1039">
        <v>73706</v>
      </c>
      <c r="B13712" s="1054">
        <v>1.85</v>
      </c>
      <c r="C13712" s="305" t="s">
        <v>13306</v>
      </c>
      <c r="D13712" s="1"/>
      <c r="E13712" s="990" t="s">
        <v>12542</v>
      </c>
      <c r="F13712" s="3"/>
      <c r="O13712"/>
      <c r="P13712"/>
      <c r="Q13712"/>
      <c r="U13712" s="969"/>
      <c r="V13712" s="38"/>
      <c r="W13712" s="38"/>
    </row>
    <row r="13713" spans="1:23" x14ac:dyDescent="0.35">
      <c r="A13713" s="1037">
        <v>73718</v>
      </c>
      <c r="B13713" s="1053">
        <v>1.32</v>
      </c>
      <c r="C13713" s="84" t="s">
        <v>13146</v>
      </c>
      <c r="D13713" s="1"/>
      <c r="E13713" s="990" t="s">
        <v>12542</v>
      </c>
      <c r="F13713" s="3"/>
      <c r="O13713"/>
      <c r="P13713"/>
      <c r="Q13713"/>
      <c r="U13713" s="969"/>
      <c r="V13713" s="38"/>
      <c r="W13713" s="38"/>
    </row>
    <row r="13714" spans="1:23" x14ac:dyDescent="0.35">
      <c r="A13714" s="1037">
        <v>73718</v>
      </c>
      <c r="B13714" s="1053">
        <v>1.32</v>
      </c>
      <c r="C13714" s="84" t="s">
        <v>13147</v>
      </c>
      <c r="D13714" s="1"/>
      <c r="E13714" s="990" t="s">
        <v>12542</v>
      </c>
      <c r="F13714" s="3"/>
      <c r="O13714"/>
      <c r="P13714"/>
      <c r="Q13714"/>
      <c r="U13714" s="969"/>
      <c r="V13714" s="38"/>
      <c r="W13714" s="38"/>
    </row>
    <row r="13715" spans="1:23" x14ac:dyDescent="0.35">
      <c r="A13715" s="1037">
        <v>73718</v>
      </c>
      <c r="B13715" s="1053">
        <v>1.32</v>
      </c>
      <c r="C13715" s="466" t="s">
        <v>13148</v>
      </c>
      <c r="D13715" s="1"/>
      <c r="E13715" s="990" t="s">
        <v>12542</v>
      </c>
      <c r="F13715" s="3"/>
      <c r="O13715"/>
      <c r="P13715"/>
      <c r="Q13715"/>
      <c r="U13715" s="969"/>
      <c r="V13715" s="38"/>
      <c r="W13715" s="38"/>
    </row>
    <row r="13716" spans="1:23" x14ac:dyDescent="0.35">
      <c r="A13716" s="1037">
        <v>73718</v>
      </c>
      <c r="B13716" s="1053">
        <v>1.32</v>
      </c>
      <c r="C13716" s="84" t="s">
        <v>13149</v>
      </c>
      <c r="D13716" s="1"/>
      <c r="E13716" s="990" t="s">
        <v>12542</v>
      </c>
      <c r="F13716" s="3"/>
      <c r="O13716"/>
      <c r="P13716"/>
      <c r="Q13716"/>
      <c r="U13716" s="969"/>
      <c r="V13716" s="38"/>
      <c r="W13716" s="38"/>
    </row>
    <row r="13717" spans="1:23" x14ac:dyDescent="0.35">
      <c r="A13717" s="1037">
        <v>73718</v>
      </c>
      <c r="B13717" s="1053">
        <v>1.32</v>
      </c>
      <c r="C13717" s="466" t="s">
        <v>13150</v>
      </c>
      <c r="D13717" s="1"/>
      <c r="E13717" s="990" t="s">
        <v>12542</v>
      </c>
      <c r="F13717" s="3"/>
      <c r="O13717"/>
      <c r="P13717"/>
      <c r="Q13717"/>
      <c r="U13717" s="969"/>
      <c r="V13717" s="38"/>
      <c r="W13717" s="38"/>
    </row>
    <row r="13718" spans="1:23" x14ac:dyDescent="0.35">
      <c r="A13718" s="1037">
        <v>73718</v>
      </c>
      <c r="B13718" s="1053">
        <v>1.32</v>
      </c>
      <c r="C13718" s="84" t="s">
        <v>13151</v>
      </c>
      <c r="D13718" s="1"/>
      <c r="E13718" s="990" t="s">
        <v>12542</v>
      </c>
      <c r="F13718" s="3"/>
      <c r="O13718"/>
      <c r="P13718"/>
      <c r="Q13718"/>
      <c r="U13718" s="969"/>
      <c r="V13718" s="38"/>
      <c r="W13718" s="38"/>
    </row>
    <row r="13719" spans="1:23" x14ac:dyDescent="0.35">
      <c r="A13719" s="1037">
        <v>73718</v>
      </c>
      <c r="B13719" s="1053">
        <v>1.32</v>
      </c>
      <c r="C13719" s="84" t="s">
        <v>13152</v>
      </c>
      <c r="D13719" s="1"/>
      <c r="E13719" s="990" t="s">
        <v>12542</v>
      </c>
      <c r="F13719" s="3"/>
      <c r="O13719"/>
      <c r="P13719"/>
      <c r="Q13719"/>
      <c r="U13719" s="969"/>
      <c r="V13719" s="38"/>
      <c r="W13719" s="38"/>
    </row>
    <row r="13720" spans="1:23" x14ac:dyDescent="0.35">
      <c r="A13720" s="1037">
        <v>73718</v>
      </c>
      <c r="B13720" s="1053">
        <v>1.32</v>
      </c>
      <c r="C13720" s="84" t="s">
        <v>13153</v>
      </c>
      <c r="D13720" s="1"/>
      <c r="E13720" s="990" t="s">
        <v>12542</v>
      </c>
      <c r="F13720" s="3"/>
      <c r="O13720"/>
      <c r="P13720"/>
      <c r="Q13720"/>
      <c r="U13720" s="969"/>
      <c r="V13720" s="38"/>
      <c r="W13720" s="38"/>
    </row>
    <row r="13721" spans="1:23" x14ac:dyDescent="0.35">
      <c r="A13721" s="1037">
        <v>73718</v>
      </c>
      <c r="B13721" s="1053">
        <v>1.32</v>
      </c>
      <c r="C13721" s="84" t="s">
        <v>13154</v>
      </c>
      <c r="D13721" s="1"/>
      <c r="E13721" s="990" t="s">
        <v>12542</v>
      </c>
      <c r="F13721" s="3"/>
      <c r="O13721"/>
      <c r="P13721"/>
      <c r="Q13721"/>
      <c r="U13721" s="969"/>
      <c r="V13721" s="38"/>
      <c r="W13721" s="38"/>
    </row>
    <row r="13722" spans="1:23" x14ac:dyDescent="0.35">
      <c r="A13722" s="1638">
        <v>73720</v>
      </c>
      <c r="B13722" s="1639">
        <v>2.1</v>
      </c>
      <c r="C13722" s="1629" t="s">
        <v>13347</v>
      </c>
      <c r="D13722" s="1"/>
      <c r="E13722" s="990" t="s">
        <v>12542</v>
      </c>
      <c r="F13722" s="3"/>
      <c r="O13722"/>
      <c r="P13722"/>
      <c r="Q13722"/>
      <c r="U13722" s="969"/>
      <c r="V13722" s="38"/>
      <c r="W13722" s="38"/>
    </row>
    <row r="13723" spans="1:23" x14ac:dyDescent="0.35">
      <c r="A13723" s="1638">
        <v>73720</v>
      </c>
      <c r="B13723" s="1639">
        <v>2.1</v>
      </c>
      <c r="C13723" s="1629" t="s">
        <v>13348</v>
      </c>
      <c r="D13723" s="1"/>
      <c r="E13723" s="990" t="s">
        <v>12542</v>
      </c>
      <c r="F13723" s="3"/>
      <c r="O13723"/>
      <c r="P13723"/>
      <c r="Q13723"/>
      <c r="U13723" s="969"/>
      <c r="V13723" s="38"/>
      <c r="W13723" s="38"/>
    </row>
    <row r="13724" spans="1:23" x14ac:dyDescent="0.35">
      <c r="A13724" s="1038">
        <v>73721</v>
      </c>
      <c r="B13724" s="1055">
        <v>1.32</v>
      </c>
      <c r="C13724" s="52" t="s">
        <v>13155</v>
      </c>
      <c r="D13724" s="38"/>
      <c r="E13724" s="990" t="s">
        <v>12542</v>
      </c>
      <c r="F13724" s="3"/>
      <c r="O13724"/>
      <c r="P13724"/>
      <c r="Q13724"/>
      <c r="U13724" s="969"/>
      <c r="V13724" s="38"/>
      <c r="W13724" s="38"/>
    </row>
    <row r="13725" spans="1:23" x14ac:dyDescent="0.35">
      <c r="A13725" s="1038">
        <v>73721</v>
      </c>
      <c r="B13725" s="1055">
        <v>1.32</v>
      </c>
      <c r="C13725" s="52" t="s">
        <v>13156</v>
      </c>
      <c r="D13725" s="1"/>
      <c r="E13725" s="990" t="s">
        <v>12542</v>
      </c>
      <c r="F13725" s="3"/>
      <c r="O13725"/>
      <c r="P13725"/>
      <c r="Q13725"/>
      <c r="U13725" s="969"/>
      <c r="V13725" s="38"/>
      <c r="W13725" s="38"/>
    </row>
    <row r="13726" spans="1:23" x14ac:dyDescent="0.35">
      <c r="A13726" s="1038">
        <v>73721</v>
      </c>
      <c r="B13726" s="1055">
        <v>1.32</v>
      </c>
      <c r="C13726" s="52" t="s">
        <v>13157</v>
      </c>
      <c r="D13726" s="1"/>
      <c r="E13726" s="990" t="s">
        <v>12542</v>
      </c>
      <c r="F13726" s="3"/>
      <c r="O13726"/>
      <c r="P13726"/>
      <c r="Q13726"/>
      <c r="U13726" s="969"/>
      <c r="V13726" s="38"/>
      <c r="W13726" s="38"/>
    </row>
    <row r="13727" spans="1:23" x14ac:dyDescent="0.35">
      <c r="A13727" s="1038">
        <v>73721</v>
      </c>
      <c r="B13727" s="1055">
        <v>1.32</v>
      </c>
      <c r="C13727" s="52" t="s">
        <v>13158</v>
      </c>
      <c r="D13727" s="1"/>
      <c r="E13727" s="990" t="s">
        <v>12542</v>
      </c>
      <c r="F13727" s="3"/>
      <c r="O13727"/>
      <c r="P13727"/>
      <c r="Q13727"/>
      <c r="U13727" s="969"/>
      <c r="V13727" s="38"/>
      <c r="W13727" s="38"/>
    </row>
    <row r="13728" spans="1:23" x14ac:dyDescent="0.35">
      <c r="A13728" s="1038">
        <v>73721</v>
      </c>
      <c r="B13728" s="1055">
        <v>1.32</v>
      </c>
      <c r="C13728" s="52" t="s">
        <v>13159</v>
      </c>
      <c r="D13728" s="1"/>
      <c r="E13728" s="990" t="s">
        <v>12542</v>
      </c>
      <c r="F13728" s="3"/>
      <c r="O13728"/>
      <c r="P13728"/>
      <c r="Q13728"/>
      <c r="U13728" s="969"/>
      <c r="V13728" s="38"/>
      <c r="W13728" s="38"/>
    </row>
    <row r="13729" spans="1:23" x14ac:dyDescent="0.35">
      <c r="A13729" s="1038">
        <v>73721</v>
      </c>
      <c r="B13729" s="1055">
        <v>1.32</v>
      </c>
      <c r="C13729" s="52" t="s">
        <v>13160</v>
      </c>
      <c r="D13729" s="1"/>
      <c r="E13729" s="990" t="s">
        <v>12542</v>
      </c>
      <c r="F13729" s="3"/>
      <c r="O13729"/>
      <c r="P13729"/>
      <c r="Q13729"/>
      <c r="U13729" s="969"/>
      <c r="V13729" s="38"/>
      <c r="W13729" s="38"/>
    </row>
    <row r="13730" spans="1:23" x14ac:dyDescent="0.35">
      <c r="A13730" s="1038">
        <v>73721</v>
      </c>
      <c r="B13730" s="1055">
        <v>1.32</v>
      </c>
      <c r="C13730" s="52" t="s">
        <v>13161</v>
      </c>
      <c r="D13730" s="1"/>
      <c r="E13730" s="990" t="s">
        <v>12542</v>
      </c>
      <c r="O13730"/>
      <c r="P13730"/>
      <c r="Q13730"/>
      <c r="U13730" s="969"/>
      <c r="V13730" s="38"/>
      <c r="W13730" s="38"/>
    </row>
    <row r="13731" spans="1:23" x14ac:dyDescent="0.35">
      <c r="A13731" s="1038">
        <v>73721</v>
      </c>
      <c r="B13731" s="1055">
        <v>1.32</v>
      </c>
      <c r="C13731" s="1629" t="s">
        <v>13162</v>
      </c>
      <c r="D13731" s="1"/>
      <c r="E13731" s="990" t="s">
        <v>12542</v>
      </c>
      <c r="F13731" s="3"/>
      <c r="O13731"/>
      <c r="P13731"/>
      <c r="Q13731"/>
      <c r="U13731" s="969"/>
      <c r="V13731" s="38"/>
      <c r="W13731" s="38"/>
    </row>
    <row r="13732" spans="1:23" x14ac:dyDescent="0.35">
      <c r="A13732" s="1038">
        <v>73721</v>
      </c>
      <c r="B13732" s="1055">
        <v>1.32</v>
      </c>
      <c r="C13732" s="52" t="s">
        <v>13163</v>
      </c>
      <c r="D13732" s="1"/>
      <c r="E13732" s="990" t="s">
        <v>12542</v>
      </c>
      <c r="F13732" s="3"/>
      <c r="O13732"/>
      <c r="P13732"/>
      <c r="Q13732"/>
      <c r="U13732" s="969"/>
      <c r="V13732" s="38"/>
      <c r="W13732" s="38"/>
    </row>
    <row r="13733" spans="1:23" x14ac:dyDescent="0.35">
      <c r="A13733" s="1038">
        <v>73721</v>
      </c>
      <c r="B13733" s="1055">
        <v>1.32</v>
      </c>
      <c r="C13733" s="52" t="s">
        <v>13164</v>
      </c>
      <c r="D13733" s="1"/>
      <c r="E13733" s="990" t="s">
        <v>12542</v>
      </c>
      <c r="F13733" s="3"/>
      <c r="O13733"/>
      <c r="P13733"/>
      <c r="Q13733"/>
      <c r="U13733" s="969"/>
      <c r="V13733" s="38"/>
      <c r="W13733" s="38"/>
    </row>
    <row r="13734" spans="1:23" x14ac:dyDescent="0.35">
      <c r="A13734" s="1038">
        <v>73721</v>
      </c>
      <c r="B13734" s="1055">
        <v>1.32</v>
      </c>
      <c r="C13734" s="52" t="s">
        <v>13165</v>
      </c>
      <c r="D13734" s="1"/>
      <c r="E13734" s="990" t="s">
        <v>12542</v>
      </c>
      <c r="F13734" s="3"/>
      <c r="O13734"/>
      <c r="P13734"/>
      <c r="Q13734"/>
      <c r="U13734" s="969"/>
      <c r="V13734" s="38"/>
      <c r="W13734" s="38"/>
    </row>
    <row r="13735" spans="1:23" x14ac:dyDescent="0.35">
      <c r="A13735" s="1038">
        <v>73721</v>
      </c>
      <c r="B13735" s="1055">
        <v>1.32</v>
      </c>
      <c r="C13735" s="52" t="s">
        <v>13165</v>
      </c>
      <c r="D13735" s="1"/>
      <c r="E13735" s="990" t="s">
        <v>12542</v>
      </c>
      <c r="F13735" s="3"/>
      <c r="O13735"/>
      <c r="P13735"/>
      <c r="Q13735"/>
      <c r="U13735" s="969"/>
      <c r="V13735" s="38"/>
      <c r="W13735" s="38"/>
    </row>
    <row r="13736" spans="1:23" x14ac:dyDescent="0.35">
      <c r="A13736" s="1038">
        <v>73721</v>
      </c>
      <c r="B13736" s="1055">
        <v>1.32</v>
      </c>
      <c r="C13736" s="52" t="s">
        <v>13165</v>
      </c>
      <c r="D13736" s="1"/>
      <c r="E13736" s="990" t="s">
        <v>12542</v>
      </c>
      <c r="F13736" s="3"/>
      <c r="O13736"/>
      <c r="P13736"/>
      <c r="Q13736"/>
      <c r="U13736" s="969"/>
      <c r="V13736" s="38"/>
      <c r="W13736" s="38"/>
    </row>
    <row r="13737" spans="1:23" x14ac:dyDescent="0.35">
      <c r="A13737" s="1038">
        <v>73721</v>
      </c>
      <c r="B13737" s="1055">
        <v>1.32</v>
      </c>
      <c r="C13737" s="52" t="s">
        <v>13166</v>
      </c>
      <c r="D13737" s="1"/>
      <c r="E13737" s="990" t="s">
        <v>12542</v>
      </c>
      <c r="F13737" s="3"/>
      <c r="O13737"/>
      <c r="P13737"/>
      <c r="Q13737"/>
      <c r="U13737" s="969"/>
      <c r="V13737" s="38"/>
      <c r="W13737" s="38"/>
    </row>
    <row r="13738" spans="1:23" x14ac:dyDescent="0.35">
      <c r="A13738" s="1041">
        <v>73721</v>
      </c>
      <c r="B13738" s="1059">
        <v>1.32</v>
      </c>
      <c r="C13738" s="1037" t="s">
        <v>13167</v>
      </c>
      <c r="D13738" s="1"/>
      <c r="E13738" s="990" t="s">
        <v>12542</v>
      </c>
      <c r="F13738" s="3"/>
      <c r="O13738"/>
      <c r="P13738"/>
      <c r="Q13738"/>
      <c r="U13738" s="969"/>
      <c r="V13738" s="38"/>
      <c r="W13738" s="38"/>
    </row>
    <row r="13739" spans="1:23" x14ac:dyDescent="0.35">
      <c r="A13739" s="1038">
        <v>73721</v>
      </c>
      <c r="B13739" s="1055">
        <v>1.32</v>
      </c>
      <c r="C13739" s="52" t="s">
        <v>13168</v>
      </c>
      <c r="D13739" s="1"/>
      <c r="E13739" s="990" t="s">
        <v>12542</v>
      </c>
      <c r="F13739" s="3"/>
      <c r="O13739"/>
      <c r="P13739"/>
      <c r="Q13739"/>
      <c r="U13739" s="969"/>
      <c r="V13739" s="38"/>
      <c r="W13739" s="38"/>
    </row>
    <row r="13740" spans="1:23" x14ac:dyDescent="0.35">
      <c r="A13740" s="1038">
        <v>73721</v>
      </c>
      <c r="B13740" s="1055">
        <v>1.32</v>
      </c>
      <c r="C13740" s="52" t="s">
        <v>13169</v>
      </c>
      <c r="D13740" s="1"/>
      <c r="E13740" s="990" t="s">
        <v>12542</v>
      </c>
      <c r="F13740" s="3"/>
      <c r="O13740"/>
      <c r="P13740"/>
      <c r="Q13740"/>
      <c r="U13740" s="969"/>
      <c r="V13740" s="38"/>
      <c r="W13740" s="38"/>
    </row>
    <row r="13741" spans="1:23" x14ac:dyDescent="0.35">
      <c r="A13741" s="1038">
        <v>73721</v>
      </c>
      <c r="B13741" s="1055">
        <v>1.32</v>
      </c>
      <c r="C13741" s="52" t="s">
        <v>13170</v>
      </c>
      <c r="D13741" s="1"/>
      <c r="E13741" s="990" t="s">
        <v>12542</v>
      </c>
      <c r="F13741" s="3"/>
      <c r="O13741"/>
      <c r="P13741"/>
      <c r="Q13741"/>
      <c r="U13741" s="969"/>
      <c r="V13741" s="38"/>
      <c r="W13741" s="38"/>
    </row>
    <row r="13742" spans="1:23" x14ac:dyDescent="0.35">
      <c r="A13742" s="1038">
        <v>73721</v>
      </c>
      <c r="B13742" s="1055">
        <v>1.32</v>
      </c>
      <c r="C13742" s="52" t="s">
        <v>13171</v>
      </c>
      <c r="E13742" s="990" t="s">
        <v>12542</v>
      </c>
      <c r="F13742" s="3"/>
      <c r="O13742"/>
      <c r="P13742"/>
      <c r="Q13742"/>
      <c r="U13742" s="969"/>
      <c r="V13742" s="38"/>
      <c r="W13742" s="38"/>
    </row>
    <row r="13743" spans="1:23" x14ac:dyDescent="0.35">
      <c r="A13743" s="1038">
        <v>73721</v>
      </c>
      <c r="B13743" s="1055">
        <v>1.32</v>
      </c>
      <c r="C13743" s="52" t="s">
        <v>13172</v>
      </c>
      <c r="E13743" s="990" t="s">
        <v>12542</v>
      </c>
      <c r="F13743" s="3"/>
      <c r="O13743"/>
      <c r="P13743"/>
      <c r="Q13743"/>
      <c r="U13743" s="969"/>
      <c r="V13743" s="38"/>
      <c r="W13743" s="38"/>
    </row>
    <row r="13744" spans="1:23" x14ac:dyDescent="0.35">
      <c r="A13744" s="1041">
        <v>73721</v>
      </c>
      <c r="B13744" s="1059">
        <v>1.32</v>
      </c>
      <c r="C13744" s="1037" t="s">
        <v>13173</v>
      </c>
      <c r="D13744" s="38"/>
      <c r="E13744" s="990" t="s">
        <v>12542</v>
      </c>
      <c r="F13744" s="3"/>
      <c r="O13744"/>
      <c r="P13744"/>
      <c r="Q13744"/>
      <c r="U13744" s="969"/>
      <c r="V13744" s="38"/>
      <c r="W13744" s="38"/>
    </row>
    <row r="13745" spans="1:23" x14ac:dyDescent="0.35">
      <c r="A13745" s="1038">
        <v>73721</v>
      </c>
      <c r="B13745" s="1055">
        <v>1.32</v>
      </c>
      <c r="C13745" s="52" t="s">
        <v>13174</v>
      </c>
      <c r="E13745" s="990" t="s">
        <v>12542</v>
      </c>
      <c r="F13745" s="3"/>
      <c r="O13745"/>
      <c r="P13745"/>
      <c r="Q13745"/>
      <c r="U13745" s="969"/>
      <c r="V13745" s="38"/>
      <c r="W13745" s="38"/>
    </row>
    <row r="13746" spans="1:23" x14ac:dyDescent="0.35">
      <c r="A13746" s="1638">
        <v>73722</v>
      </c>
      <c r="B13746" s="1639">
        <v>1.58</v>
      </c>
      <c r="C13746" s="706" t="s">
        <v>13265</v>
      </c>
      <c r="D13746" s="1"/>
      <c r="E13746" s="990" t="s">
        <v>12542</v>
      </c>
      <c r="F13746" s="3"/>
      <c r="O13746"/>
      <c r="P13746"/>
      <c r="Q13746"/>
      <c r="U13746" s="969"/>
      <c r="V13746" s="38"/>
      <c r="W13746" s="38"/>
    </row>
    <row r="13747" spans="1:23" x14ac:dyDescent="0.35">
      <c r="A13747" s="1038">
        <v>73723</v>
      </c>
      <c r="B13747" s="1055">
        <v>2.1</v>
      </c>
      <c r="C13747" s="24" t="s">
        <v>13349</v>
      </c>
      <c r="D13747" s="1"/>
      <c r="E13747" s="990" t="s">
        <v>12542</v>
      </c>
      <c r="F13747" s="3"/>
      <c r="O13747"/>
      <c r="P13747"/>
      <c r="Q13747"/>
      <c r="U13747" s="969"/>
      <c r="V13747" s="38"/>
      <c r="W13747" s="38"/>
    </row>
    <row r="13748" spans="1:23" x14ac:dyDescent="0.35">
      <c r="A13748" s="1038">
        <v>73723</v>
      </c>
      <c r="B13748" s="1055">
        <v>2.1</v>
      </c>
      <c r="C13748" s="24" t="s">
        <v>13350</v>
      </c>
      <c r="D13748" s="1"/>
      <c r="E13748" s="990" t="s">
        <v>12542</v>
      </c>
      <c r="F13748" s="3"/>
      <c r="O13748"/>
      <c r="P13748"/>
      <c r="Q13748"/>
      <c r="U13748" s="969"/>
      <c r="V13748" s="38"/>
      <c r="W13748" s="38"/>
    </row>
    <row r="13749" spans="1:23" x14ac:dyDescent="0.35">
      <c r="A13749" s="1038">
        <v>73723</v>
      </c>
      <c r="B13749" s="1055">
        <v>2.1</v>
      </c>
      <c r="C13749" s="24" t="s">
        <v>13351</v>
      </c>
      <c r="D13749" s="1"/>
      <c r="E13749" s="990" t="s">
        <v>12542</v>
      </c>
      <c r="F13749" s="3"/>
      <c r="O13749"/>
      <c r="P13749"/>
      <c r="Q13749"/>
      <c r="U13749" s="969"/>
      <c r="V13749" s="38"/>
      <c r="W13749" s="38"/>
    </row>
    <row r="13750" spans="1:23" x14ac:dyDescent="0.35">
      <c r="A13750" s="1038">
        <v>73723</v>
      </c>
      <c r="B13750" s="1055">
        <v>2.1</v>
      </c>
      <c r="C13750" s="1629" t="s">
        <v>13352</v>
      </c>
      <c r="D13750" s="1"/>
      <c r="E13750" s="990" t="s">
        <v>12542</v>
      </c>
      <c r="F13750" s="3"/>
      <c r="O13750"/>
      <c r="P13750"/>
      <c r="Q13750"/>
      <c r="U13750" s="969"/>
      <c r="V13750" s="38"/>
      <c r="W13750" s="38"/>
    </row>
    <row r="13751" spans="1:23" x14ac:dyDescent="0.35">
      <c r="A13751" s="1038">
        <v>73723</v>
      </c>
      <c r="B13751" s="1055">
        <v>2.1</v>
      </c>
      <c r="C13751" s="24" t="s">
        <v>13353</v>
      </c>
      <c r="D13751" s="1"/>
      <c r="E13751" s="990" t="s">
        <v>12542</v>
      </c>
      <c r="F13751" s="3"/>
      <c r="O13751"/>
      <c r="P13751"/>
      <c r="Q13751"/>
      <c r="U13751" s="969"/>
      <c r="V13751" s="38"/>
      <c r="W13751" s="38"/>
    </row>
    <row r="13752" spans="1:23" x14ac:dyDescent="0.35">
      <c r="A13752" s="1038">
        <v>73725</v>
      </c>
      <c r="B13752" s="1055">
        <v>1.77</v>
      </c>
      <c r="C13752" s="24" t="s">
        <v>13298</v>
      </c>
      <c r="D13752" s="1"/>
      <c r="E13752" s="990" t="s">
        <v>12542</v>
      </c>
      <c r="F13752" s="3"/>
      <c r="O13752"/>
      <c r="P13752"/>
      <c r="Q13752"/>
      <c r="U13752" s="969"/>
      <c r="V13752" s="38"/>
      <c r="W13752" s="38"/>
    </row>
    <row r="13753" spans="1:23" x14ac:dyDescent="0.35">
      <c r="A13753" s="1038">
        <v>74018</v>
      </c>
      <c r="B13753" s="1055">
        <v>0.18</v>
      </c>
      <c r="C13753" s="52" t="s">
        <v>12715</v>
      </c>
      <c r="D13753" s="1"/>
      <c r="E13753" s="990" t="s">
        <v>12542</v>
      </c>
      <c r="F13753" s="3"/>
      <c r="O13753"/>
      <c r="P13753"/>
      <c r="Q13753"/>
      <c r="U13753" s="969"/>
      <c r="V13753" s="38"/>
      <c r="W13753" s="38"/>
    </row>
    <row r="13754" spans="1:23" x14ac:dyDescent="0.35">
      <c r="A13754" s="1039">
        <v>74018</v>
      </c>
      <c r="B13754" s="1054">
        <v>0.18</v>
      </c>
      <c r="C13754" s="40" t="s">
        <v>12716</v>
      </c>
      <c r="D13754" s="1"/>
      <c r="E13754" s="990" t="s">
        <v>12542</v>
      </c>
      <c r="F13754" s="3"/>
      <c r="O13754"/>
      <c r="P13754"/>
      <c r="Q13754"/>
      <c r="U13754" s="969"/>
      <c r="V13754" s="38"/>
      <c r="W13754" s="38"/>
    </row>
    <row r="13755" spans="1:23" x14ac:dyDescent="0.35">
      <c r="A13755" s="1039">
        <v>74019</v>
      </c>
      <c r="B13755" s="1054">
        <v>0.22</v>
      </c>
      <c r="C13755" s="40" t="s">
        <v>9724</v>
      </c>
      <c r="D13755" s="1"/>
      <c r="E13755" s="990" t="s">
        <v>12542</v>
      </c>
      <c r="F13755" s="3"/>
      <c r="O13755"/>
      <c r="P13755"/>
      <c r="Q13755"/>
      <c r="U13755" s="969"/>
      <c r="V13755" s="38"/>
      <c r="W13755" s="38"/>
    </row>
    <row r="13756" spans="1:23" x14ac:dyDescent="0.35">
      <c r="A13756" s="1038">
        <v>74019</v>
      </c>
      <c r="B13756" s="1055">
        <v>0.22</v>
      </c>
      <c r="C13756" s="24" t="s">
        <v>12770</v>
      </c>
      <c r="D13756" s="1"/>
      <c r="E13756" s="990" t="s">
        <v>12542</v>
      </c>
      <c r="F13756" s="3"/>
      <c r="O13756"/>
      <c r="P13756"/>
      <c r="Q13756"/>
      <c r="U13756" s="969"/>
      <c r="V13756" s="38"/>
      <c r="W13756" s="38"/>
    </row>
    <row r="13757" spans="1:23" x14ac:dyDescent="0.35">
      <c r="A13757" s="1041">
        <v>74019</v>
      </c>
      <c r="B13757" s="1059">
        <v>0.22</v>
      </c>
      <c r="C13757" s="1037" t="s">
        <v>12771</v>
      </c>
      <c r="D13757" s="1"/>
      <c r="E13757" s="990" t="s">
        <v>12542</v>
      </c>
      <c r="F13757" s="3"/>
      <c r="O13757"/>
      <c r="P13757"/>
      <c r="Q13757"/>
      <c r="U13757" s="969"/>
      <c r="V13757" s="38"/>
      <c r="W13757" s="38"/>
    </row>
    <row r="13758" spans="1:23" x14ac:dyDescent="0.35">
      <c r="A13758" s="1038">
        <v>74021</v>
      </c>
      <c r="B13758" s="1055">
        <v>0.26</v>
      </c>
      <c r="C13758" s="24" t="s">
        <v>12801</v>
      </c>
      <c r="D13758" s="1"/>
      <c r="E13758" s="990" t="s">
        <v>12542</v>
      </c>
      <c r="F13758" s="3"/>
      <c r="O13758"/>
      <c r="P13758"/>
      <c r="Q13758"/>
      <c r="U13758" s="969"/>
      <c r="V13758" s="38"/>
      <c r="W13758" s="38"/>
    </row>
    <row r="13759" spans="1:23" x14ac:dyDescent="0.35">
      <c r="A13759" s="1038">
        <v>74022</v>
      </c>
      <c r="B13759" s="1055">
        <v>0.31</v>
      </c>
      <c r="C13759" s="24" t="s">
        <v>12820</v>
      </c>
      <c r="D13759" s="1"/>
      <c r="E13759" s="990" t="s">
        <v>12542</v>
      </c>
      <c r="F13759" s="3"/>
      <c r="O13759"/>
      <c r="P13759"/>
      <c r="Q13759"/>
      <c r="U13759" s="969"/>
      <c r="V13759" s="38"/>
      <c r="W13759" s="38"/>
    </row>
    <row r="13760" spans="1:23" x14ac:dyDescent="0.35">
      <c r="A13760" s="1038">
        <v>74150</v>
      </c>
      <c r="B13760" s="1055">
        <v>1.1599999999999999</v>
      </c>
      <c r="C13760" s="52" t="s">
        <v>13021</v>
      </c>
      <c r="D13760" s="1"/>
      <c r="E13760" s="990" t="s">
        <v>12542</v>
      </c>
      <c r="F13760" s="3"/>
      <c r="O13760"/>
      <c r="P13760"/>
      <c r="Q13760"/>
      <c r="U13760" s="969"/>
      <c r="V13760" s="38"/>
      <c r="W13760" s="38"/>
    </row>
    <row r="13761" spans="1:23" x14ac:dyDescent="0.35">
      <c r="A13761" s="1038">
        <v>74150</v>
      </c>
      <c r="B13761" s="1055">
        <v>1.1599999999999999</v>
      </c>
      <c r="C13761" s="52" t="s">
        <v>13022</v>
      </c>
      <c r="D13761" s="1"/>
      <c r="E13761" s="990" t="s">
        <v>12542</v>
      </c>
      <c r="F13761" s="3"/>
      <c r="O13761"/>
      <c r="P13761"/>
      <c r="Q13761"/>
      <c r="U13761" s="969"/>
      <c r="V13761" s="38"/>
      <c r="W13761" s="38"/>
    </row>
    <row r="13762" spans="1:23" x14ac:dyDescent="0.35">
      <c r="A13762" s="1038">
        <v>74150</v>
      </c>
      <c r="B13762" s="1055">
        <v>1.1599999999999999</v>
      </c>
      <c r="C13762" s="24" t="s">
        <v>13023</v>
      </c>
      <c r="D13762" s="1"/>
      <c r="E13762" s="990" t="s">
        <v>12542</v>
      </c>
      <c r="F13762" s="3"/>
      <c r="O13762"/>
      <c r="P13762"/>
      <c r="Q13762"/>
      <c r="U13762" s="969"/>
      <c r="V13762" s="38"/>
      <c r="W13762" s="38"/>
    </row>
    <row r="13763" spans="1:23" x14ac:dyDescent="0.35">
      <c r="A13763" s="1038">
        <v>74150</v>
      </c>
      <c r="B13763" s="1055">
        <v>1.1599999999999999</v>
      </c>
      <c r="C13763" s="1629" t="s">
        <v>13024</v>
      </c>
      <c r="D13763" s="1"/>
      <c r="E13763" s="990" t="s">
        <v>12542</v>
      </c>
      <c r="F13763" s="3"/>
      <c r="O13763"/>
      <c r="P13763"/>
      <c r="Q13763"/>
      <c r="U13763" s="969"/>
      <c r="V13763" s="38"/>
      <c r="W13763" s="38"/>
    </row>
    <row r="13764" spans="1:23" x14ac:dyDescent="0.35">
      <c r="A13764" s="1038">
        <v>74160</v>
      </c>
      <c r="B13764" s="1055">
        <v>1.24</v>
      </c>
      <c r="C13764" s="52" t="s">
        <v>13084</v>
      </c>
      <c r="D13764" s="1"/>
      <c r="E13764" s="990" t="s">
        <v>12542</v>
      </c>
      <c r="F13764" s="3"/>
      <c r="O13764"/>
      <c r="P13764"/>
      <c r="Q13764"/>
      <c r="U13764" s="969"/>
      <c r="V13764" s="38"/>
      <c r="W13764" s="38"/>
    </row>
    <row r="13765" spans="1:23" x14ac:dyDescent="0.35">
      <c r="A13765" s="1038">
        <v>74160</v>
      </c>
      <c r="B13765" s="1055">
        <v>1.24</v>
      </c>
      <c r="C13765" s="52" t="s">
        <v>13085</v>
      </c>
      <c r="D13765" s="1"/>
      <c r="E13765" s="990" t="s">
        <v>12542</v>
      </c>
      <c r="F13765" s="3"/>
      <c r="O13765"/>
      <c r="P13765"/>
      <c r="Q13765"/>
      <c r="U13765" s="969"/>
      <c r="V13765" s="38"/>
      <c r="W13765" s="38"/>
    </row>
    <row r="13766" spans="1:23" x14ac:dyDescent="0.35">
      <c r="A13766" s="1038">
        <v>74170</v>
      </c>
      <c r="B13766" s="1055">
        <v>1.37</v>
      </c>
      <c r="C13766" s="52" t="s">
        <v>13182</v>
      </c>
      <c r="E13766" s="990" t="s">
        <v>12542</v>
      </c>
      <c r="F13766" s="3"/>
      <c r="O13766"/>
      <c r="P13766"/>
      <c r="Q13766"/>
      <c r="U13766" s="969"/>
      <c r="V13766" s="38"/>
      <c r="W13766" s="38"/>
    </row>
    <row r="13767" spans="1:23" x14ac:dyDescent="0.35">
      <c r="A13767" s="1037">
        <v>74170</v>
      </c>
      <c r="B13767" s="1053">
        <v>1.37</v>
      </c>
      <c r="C13767" s="84" t="s">
        <v>13183</v>
      </c>
      <c r="E13767" s="990" t="s">
        <v>12542</v>
      </c>
      <c r="F13767" s="3"/>
      <c r="O13767"/>
      <c r="P13767"/>
      <c r="Q13767"/>
      <c r="U13767" s="969"/>
      <c r="V13767" s="38"/>
      <c r="W13767" s="38"/>
    </row>
    <row r="13768" spans="1:23" x14ac:dyDescent="0.35">
      <c r="A13768" s="1038">
        <v>74170</v>
      </c>
      <c r="B13768" s="1055">
        <v>1.37</v>
      </c>
      <c r="C13768" s="24" t="s">
        <v>13184</v>
      </c>
      <c r="D13768" s="38"/>
      <c r="E13768" s="990" t="s">
        <v>12542</v>
      </c>
      <c r="F13768" s="3"/>
      <c r="O13768"/>
      <c r="P13768"/>
      <c r="Q13768"/>
      <c r="U13768" s="969"/>
      <c r="V13768" s="38"/>
      <c r="W13768" s="38"/>
    </row>
    <row r="13769" spans="1:23" x14ac:dyDescent="0.35">
      <c r="A13769" s="1040">
        <v>74170</v>
      </c>
      <c r="B13769" s="1057">
        <v>1.37</v>
      </c>
      <c r="C13769" s="24" t="s">
        <v>13185</v>
      </c>
      <c r="E13769" s="990" t="s">
        <v>12542</v>
      </c>
      <c r="F13769" s="3"/>
      <c r="O13769"/>
      <c r="P13769"/>
      <c r="Q13769"/>
      <c r="U13769" s="969"/>
      <c r="V13769" s="38"/>
      <c r="W13769" s="38"/>
    </row>
    <row r="13770" spans="1:23" x14ac:dyDescent="0.35">
      <c r="A13770" s="1040">
        <v>74170</v>
      </c>
      <c r="B13770" s="1057">
        <v>1.37</v>
      </c>
      <c r="C13770" s="24" t="s">
        <v>13186</v>
      </c>
      <c r="E13770" s="990" t="s">
        <v>12542</v>
      </c>
      <c r="F13770" s="3"/>
      <c r="O13770"/>
      <c r="P13770"/>
      <c r="Q13770"/>
      <c r="U13770" s="969"/>
      <c r="V13770" s="38"/>
      <c r="W13770" s="38"/>
    </row>
    <row r="13771" spans="1:23" x14ac:dyDescent="0.35">
      <c r="A13771" s="1038">
        <v>74174</v>
      </c>
      <c r="B13771" s="1055">
        <v>2.15</v>
      </c>
      <c r="C13771" s="24" t="s">
        <v>13358</v>
      </c>
      <c r="D13771" s="1"/>
      <c r="E13771" s="990" t="s">
        <v>12542</v>
      </c>
      <c r="F13771" s="3"/>
      <c r="O13771"/>
      <c r="P13771"/>
      <c r="Q13771"/>
      <c r="U13771" s="969"/>
      <c r="V13771" s="38"/>
      <c r="W13771" s="38"/>
    </row>
    <row r="13772" spans="1:23" x14ac:dyDescent="0.35">
      <c r="A13772" s="1039">
        <v>74175</v>
      </c>
      <c r="B13772" s="1054">
        <v>1.77</v>
      </c>
      <c r="C13772" s="305" t="s">
        <v>13299</v>
      </c>
      <c r="D13772" s="1"/>
      <c r="E13772" s="990" t="s">
        <v>12542</v>
      </c>
      <c r="F13772" s="3"/>
      <c r="O13772"/>
      <c r="P13772"/>
      <c r="Q13772"/>
      <c r="U13772" s="969"/>
      <c r="V13772" s="38"/>
      <c r="W13772" s="38"/>
    </row>
    <row r="13773" spans="1:23" x14ac:dyDescent="0.35">
      <c r="A13773" s="1038">
        <v>74175</v>
      </c>
      <c r="B13773" s="1055">
        <v>1.77</v>
      </c>
      <c r="C13773" s="24" t="s">
        <v>13300</v>
      </c>
      <c r="D13773" s="1"/>
      <c r="E13773" s="990" t="s">
        <v>12542</v>
      </c>
      <c r="F13773" s="3"/>
      <c r="O13773"/>
      <c r="P13773"/>
      <c r="Q13773"/>
      <c r="U13773" s="969"/>
      <c r="V13773" s="38"/>
      <c r="W13773" s="38"/>
    </row>
    <row r="13774" spans="1:23" x14ac:dyDescent="0.35">
      <c r="A13774" s="1038">
        <v>74175</v>
      </c>
      <c r="B13774" s="1055">
        <v>1.77</v>
      </c>
      <c r="C13774" s="24" t="s">
        <v>13301</v>
      </c>
      <c r="D13774" s="1"/>
      <c r="E13774" s="990" t="s">
        <v>12542</v>
      </c>
      <c r="F13774" s="3"/>
      <c r="O13774"/>
      <c r="P13774"/>
      <c r="Q13774"/>
      <c r="U13774" s="969"/>
      <c r="V13774" s="38"/>
      <c r="W13774" s="38"/>
    </row>
    <row r="13775" spans="1:23" x14ac:dyDescent="0.35">
      <c r="A13775" s="1038">
        <v>74176</v>
      </c>
      <c r="B13775" s="1055">
        <v>1.7</v>
      </c>
      <c r="C13775" s="52" t="s">
        <v>13271</v>
      </c>
      <c r="D13775" s="1"/>
      <c r="E13775" s="990" t="s">
        <v>12542</v>
      </c>
      <c r="F13775" s="3"/>
      <c r="O13775"/>
      <c r="P13775"/>
      <c r="Q13775"/>
      <c r="U13775" s="969"/>
      <c r="V13775" s="38"/>
      <c r="W13775" s="38"/>
    </row>
    <row r="13776" spans="1:23" x14ac:dyDescent="0.35">
      <c r="A13776" s="1038">
        <v>74176</v>
      </c>
      <c r="B13776" s="1055">
        <v>1.7</v>
      </c>
      <c r="C13776" s="24" t="s">
        <v>13272</v>
      </c>
      <c r="D13776" s="1"/>
      <c r="E13776" s="990" t="s">
        <v>12542</v>
      </c>
      <c r="F13776" s="3"/>
      <c r="O13776"/>
      <c r="P13776"/>
      <c r="Q13776"/>
      <c r="U13776" s="969"/>
      <c r="V13776" s="38"/>
      <c r="W13776" s="38"/>
    </row>
    <row r="13777" spans="1:23" x14ac:dyDescent="0.35">
      <c r="A13777" s="1038">
        <v>74176</v>
      </c>
      <c r="B13777" s="1055">
        <v>1.7</v>
      </c>
      <c r="C13777" s="24" t="s">
        <v>13273</v>
      </c>
      <c r="D13777" s="1"/>
      <c r="E13777" s="990" t="s">
        <v>12542</v>
      </c>
      <c r="F13777" s="1109"/>
      <c r="O13777"/>
      <c r="P13777"/>
      <c r="Q13777"/>
      <c r="U13777" s="969"/>
      <c r="V13777" s="38"/>
      <c r="W13777" s="38"/>
    </row>
    <row r="13778" spans="1:23" x14ac:dyDescent="0.35">
      <c r="A13778" s="1038">
        <v>74177</v>
      </c>
      <c r="B13778" s="1055">
        <v>1.77</v>
      </c>
      <c r="C13778" s="52" t="s">
        <v>13302</v>
      </c>
      <c r="D13778" s="1"/>
      <c r="E13778" s="990" t="s">
        <v>12542</v>
      </c>
      <c r="F13778" s="3"/>
      <c r="O13778"/>
      <c r="P13778"/>
      <c r="Q13778"/>
      <c r="U13778" s="969"/>
      <c r="V13778" s="38"/>
      <c r="W13778" s="38"/>
    </row>
    <row r="13779" spans="1:23" x14ac:dyDescent="0.35">
      <c r="A13779" s="1038">
        <v>74177</v>
      </c>
      <c r="B13779" s="1055">
        <v>1.77</v>
      </c>
      <c r="C13779" s="52" t="s">
        <v>13303</v>
      </c>
      <c r="D13779" s="1"/>
      <c r="E13779" s="990" t="s">
        <v>12542</v>
      </c>
      <c r="F13779" s="3"/>
      <c r="O13779"/>
      <c r="P13779"/>
      <c r="Q13779"/>
      <c r="U13779" s="969"/>
      <c r="V13779" s="38"/>
      <c r="W13779" s="38"/>
    </row>
    <row r="13780" spans="1:23" x14ac:dyDescent="0.35">
      <c r="A13780" s="1040">
        <v>74177</v>
      </c>
      <c r="B13780" s="1057">
        <v>1.77</v>
      </c>
      <c r="C13780" s="24" t="s">
        <v>13304</v>
      </c>
      <c r="D13780" s="1"/>
      <c r="E13780" s="990" t="s">
        <v>12542</v>
      </c>
      <c r="O13780"/>
      <c r="P13780"/>
      <c r="Q13780"/>
      <c r="U13780" s="969"/>
      <c r="V13780" s="38"/>
      <c r="W13780" s="38"/>
    </row>
    <row r="13781" spans="1:23" x14ac:dyDescent="0.35">
      <c r="A13781" s="1040">
        <v>74178</v>
      </c>
      <c r="B13781" s="1057">
        <v>1.96</v>
      </c>
      <c r="C13781" s="24" t="s">
        <v>13307</v>
      </c>
      <c r="D13781" s="1"/>
      <c r="E13781" s="990" t="s">
        <v>12542</v>
      </c>
      <c r="O13781"/>
      <c r="P13781"/>
      <c r="Q13781"/>
      <c r="U13781" s="969"/>
      <c r="V13781" s="38"/>
      <c r="W13781" s="38"/>
    </row>
    <row r="13782" spans="1:23" x14ac:dyDescent="0.35">
      <c r="A13782" s="1038">
        <v>74178</v>
      </c>
      <c r="B13782" s="1055">
        <v>1.96</v>
      </c>
      <c r="C13782" s="52" t="s">
        <v>13308</v>
      </c>
      <c r="D13782" s="1"/>
      <c r="E13782" s="990" t="s">
        <v>12542</v>
      </c>
      <c r="F13782" s="3"/>
      <c r="O13782"/>
      <c r="P13782"/>
      <c r="Q13782"/>
      <c r="U13782" s="969"/>
      <c r="V13782" s="38"/>
      <c r="W13782" s="38"/>
    </row>
    <row r="13783" spans="1:23" x14ac:dyDescent="0.35">
      <c r="A13783" s="1041">
        <v>74178</v>
      </c>
      <c r="B13783" s="1059">
        <v>1.96</v>
      </c>
      <c r="C13783" s="1037" t="s">
        <v>13309</v>
      </c>
      <c r="D13783" s="1"/>
      <c r="E13783" s="990" t="s">
        <v>12542</v>
      </c>
      <c r="F13783" s="3"/>
      <c r="O13783"/>
      <c r="P13783"/>
      <c r="Q13783"/>
      <c r="U13783" s="969"/>
      <c r="V13783" s="38"/>
      <c r="W13783" s="38"/>
    </row>
    <row r="13784" spans="1:23" x14ac:dyDescent="0.35">
      <c r="A13784" s="1040">
        <v>74178</v>
      </c>
      <c r="B13784" s="1057">
        <v>1.96</v>
      </c>
      <c r="C13784" s="24" t="s">
        <v>13310</v>
      </c>
      <c r="D13784" s="1"/>
      <c r="E13784" s="990" t="s">
        <v>12542</v>
      </c>
      <c r="F13784" s="3"/>
      <c r="O13784"/>
      <c r="P13784"/>
      <c r="Q13784"/>
      <c r="U13784" s="969"/>
      <c r="V13784" s="38"/>
      <c r="W13784" s="38"/>
    </row>
    <row r="13785" spans="1:23" x14ac:dyDescent="0.35">
      <c r="A13785" s="1038">
        <v>74181</v>
      </c>
      <c r="B13785" s="1055">
        <v>1.42</v>
      </c>
      <c r="C13785" s="24" t="s">
        <v>13199</v>
      </c>
      <c r="D13785" s="1"/>
      <c r="E13785" s="990" t="s">
        <v>12542</v>
      </c>
      <c r="F13785" s="3"/>
      <c r="O13785"/>
      <c r="P13785"/>
      <c r="Q13785"/>
      <c r="U13785" s="969"/>
      <c r="V13785" s="38"/>
      <c r="W13785" s="38"/>
    </row>
    <row r="13786" spans="1:23" x14ac:dyDescent="0.35">
      <c r="A13786" s="1038">
        <v>74181</v>
      </c>
      <c r="B13786" s="1055">
        <v>1.42</v>
      </c>
      <c r="C13786" s="24" t="s">
        <v>2533</v>
      </c>
      <c r="D13786" s="1"/>
      <c r="E13786" s="990" t="s">
        <v>12542</v>
      </c>
      <c r="F13786" s="3"/>
      <c r="O13786"/>
      <c r="P13786"/>
      <c r="Q13786"/>
      <c r="U13786" s="969"/>
      <c r="V13786" s="38"/>
      <c r="W13786" s="38"/>
    </row>
    <row r="13787" spans="1:23" x14ac:dyDescent="0.35">
      <c r="A13787" s="1038">
        <v>74181</v>
      </c>
      <c r="B13787" s="1055">
        <v>1.42</v>
      </c>
      <c r="C13787" s="24" t="s">
        <v>13200</v>
      </c>
      <c r="D13787" s="1"/>
      <c r="E13787" s="990" t="s">
        <v>12542</v>
      </c>
      <c r="F13787" s="3"/>
      <c r="O13787"/>
      <c r="P13787"/>
      <c r="Q13787"/>
      <c r="U13787" s="969"/>
      <c r="V13787" s="38"/>
      <c r="W13787" s="38"/>
    </row>
    <row r="13788" spans="1:23" x14ac:dyDescent="0.35">
      <c r="A13788" s="1038">
        <v>74182</v>
      </c>
      <c r="B13788" s="1055">
        <v>1.69</v>
      </c>
      <c r="C13788" s="24" t="s">
        <v>13270</v>
      </c>
      <c r="D13788" s="1"/>
      <c r="E13788" s="990" t="s">
        <v>12542</v>
      </c>
      <c r="F13788" s="3"/>
      <c r="O13788"/>
      <c r="P13788"/>
      <c r="Q13788"/>
      <c r="U13788" s="969"/>
      <c r="V13788" s="38"/>
      <c r="W13788" s="38"/>
    </row>
    <row r="13789" spans="1:23" x14ac:dyDescent="0.35">
      <c r="A13789" s="1040">
        <v>74183</v>
      </c>
      <c r="B13789" s="1057">
        <v>2.15</v>
      </c>
      <c r="C13789" s="131" t="s">
        <v>13359</v>
      </c>
      <c r="D13789" s="1"/>
      <c r="E13789" s="990" t="s">
        <v>12542</v>
      </c>
      <c r="F13789" s="3"/>
      <c r="O13789"/>
      <c r="P13789"/>
      <c r="Q13789"/>
      <c r="U13789" s="969"/>
      <c r="V13789" s="38"/>
      <c r="W13789" s="38"/>
    </row>
    <row r="13790" spans="1:23" x14ac:dyDescent="0.35">
      <c r="A13790" s="1041">
        <v>74183</v>
      </c>
      <c r="B13790" s="1059">
        <v>2.15</v>
      </c>
      <c r="C13790" s="1037" t="s">
        <v>13360</v>
      </c>
      <c r="D13790" s="1"/>
      <c r="E13790" s="990" t="s">
        <v>12542</v>
      </c>
      <c r="F13790" s="3"/>
      <c r="O13790"/>
      <c r="P13790"/>
      <c r="Q13790"/>
      <c r="U13790" s="969"/>
      <c r="V13790" s="38"/>
      <c r="W13790" s="38"/>
    </row>
    <row r="13791" spans="1:23" x14ac:dyDescent="0.35">
      <c r="A13791" s="1038">
        <v>74183</v>
      </c>
      <c r="B13791" s="1055">
        <v>2.15</v>
      </c>
      <c r="C13791" s="52" t="s">
        <v>13361</v>
      </c>
      <c r="D13791" s="1"/>
      <c r="E13791" s="990" t="s">
        <v>12542</v>
      </c>
      <c r="O13791"/>
      <c r="P13791"/>
      <c r="Q13791"/>
      <c r="U13791" s="969"/>
      <c r="V13791" s="38"/>
      <c r="W13791" s="38"/>
    </row>
    <row r="13792" spans="1:23" x14ac:dyDescent="0.35">
      <c r="A13792" s="1040">
        <v>74183</v>
      </c>
      <c r="B13792" s="1057">
        <v>2.15</v>
      </c>
      <c r="C13792" s="24" t="s">
        <v>13362</v>
      </c>
      <c r="D13792" s="1"/>
      <c r="E13792" s="990" t="s">
        <v>12542</v>
      </c>
      <c r="F13792" s="3"/>
      <c r="O13792"/>
      <c r="P13792"/>
      <c r="Q13792"/>
      <c r="U13792" s="969"/>
      <c r="V13792" s="38"/>
      <c r="W13792" s="38"/>
    </row>
    <row r="13793" spans="1:23" x14ac:dyDescent="0.35">
      <c r="A13793" s="1040">
        <v>74183</v>
      </c>
      <c r="B13793" s="1057">
        <v>2.15</v>
      </c>
      <c r="C13793" s="24" t="s">
        <v>13363</v>
      </c>
      <c r="D13793" s="1"/>
      <c r="E13793" s="990" t="s">
        <v>12542</v>
      </c>
      <c r="F13793" s="3"/>
      <c r="O13793"/>
      <c r="P13793"/>
      <c r="Q13793"/>
      <c r="U13793" s="969"/>
      <c r="V13793" s="38"/>
      <c r="W13793" s="38"/>
    </row>
    <row r="13794" spans="1:23" x14ac:dyDescent="0.35">
      <c r="A13794" s="1038">
        <v>74185</v>
      </c>
      <c r="B13794" s="1055">
        <v>1.76</v>
      </c>
      <c r="C13794" s="24" t="s">
        <v>13293</v>
      </c>
      <c r="D13794" s="1"/>
      <c r="E13794" s="990" t="s">
        <v>12542</v>
      </c>
      <c r="F13794" s="3"/>
      <c r="O13794"/>
      <c r="P13794"/>
      <c r="Q13794"/>
      <c r="U13794" s="969"/>
      <c r="V13794" s="38"/>
      <c r="W13794" s="38"/>
    </row>
    <row r="13795" spans="1:23" x14ac:dyDescent="0.35">
      <c r="A13795" s="1038">
        <v>75635</v>
      </c>
      <c r="B13795" s="1055">
        <v>2.34</v>
      </c>
      <c r="C13795" s="24" t="s">
        <v>13380</v>
      </c>
      <c r="D13795" s="1"/>
      <c r="E13795" s="990" t="s">
        <v>12542</v>
      </c>
      <c r="F13795" s="3"/>
      <c r="O13795"/>
      <c r="P13795"/>
      <c r="Q13795"/>
      <c r="U13795" s="969"/>
      <c r="V13795" s="38"/>
      <c r="W13795" s="38"/>
    </row>
    <row r="13796" spans="1:23" x14ac:dyDescent="0.35">
      <c r="A13796" s="1038">
        <v>76536</v>
      </c>
      <c r="B13796" s="1055">
        <v>0.55000000000000004</v>
      </c>
      <c r="C13796" s="24" t="s">
        <v>12844</v>
      </c>
      <c r="D13796" s="1"/>
      <c r="E13796" s="990" t="s">
        <v>12542</v>
      </c>
      <c r="F13796" s="3"/>
      <c r="O13796"/>
      <c r="P13796"/>
      <c r="Q13796"/>
      <c r="U13796" s="969"/>
      <c r="V13796" s="38"/>
      <c r="W13796" s="38"/>
    </row>
    <row r="13797" spans="1:23" x14ac:dyDescent="0.35">
      <c r="A13797" s="1038">
        <v>76536</v>
      </c>
      <c r="B13797" s="1055">
        <v>0.55000000000000004</v>
      </c>
      <c r="C13797" s="24" t="s">
        <v>12845</v>
      </c>
      <c r="D13797" s="1"/>
      <c r="E13797" s="990" t="s">
        <v>12542</v>
      </c>
      <c r="F13797" s="3"/>
      <c r="O13797"/>
      <c r="P13797"/>
      <c r="Q13797"/>
      <c r="U13797" s="969"/>
      <c r="V13797" s="38"/>
      <c r="W13797" s="38"/>
    </row>
    <row r="13798" spans="1:23" x14ac:dyDescent="0.35">
      <c r="A13798" s="1038">
        <v>76604</v>
      </c>
      <c r="B13798" s="1055">
        <v>0.57999999999999996</v>
      </c>
      <c r="C13798" s="24" t="s">
        <v>12846</v>
      </c>
      <c r="D13798" s="1"/>
      <c r="E13798" s="990" t="s">
        <v>12542</v>
      </c>
      <c r="F13798" s="3"/>
      <c r="O13798"/>
      <c r="P13798"/>
      <c r="Q13798"/>
      <c r="U13798" s="969"/>
      <c r="V13798" s="38"/>
      <c r="W13798" s="38"/>
    </row>
    <row r="13799" spans="1:23" x14ac:dyDescent="0.35">
      <c r="A13799" s="1038">
        <v>76604</v>
      </c>
      <c r="B13799" s="1055">
        <v>0.57999999999999996</v>
      </c>
      <c r="C13799" s="24" t="s">
        <v>12847</v>
      </c>
      <c r="D13799" s="1"/>
      <c r="E13799" s="990" t="s">
        <v>12542</v>
      </c>
      <c r="F13799" s="3"/>
      <c r="O13799"/>
      <c r="P13799"/>
      <c r="Q13799"/>
      <c r="U13799" s="969"/>
      <c r="V13799" s="38"/>
      <c r="W13799" s="38"/>
    </row>
    <row r="13800" spans="1:23" x14ac:dyDescent="0.35">
      <c r="A13800" s="1038">
        <v>76641</v>
      </c>
      <c r="B13800" s="1055">
        <v>0.71</v>
      </c>
      <c r="C13800" s="24" t="s">
        <v>12864</v>
      </c>
      <c r="E13800" s="990" t="s">
        <v>12542</v>
      </c>
      <c r="F13800" s="3"/>
      <c r="O13800"/>
      <c r="P13800"/>
      <c r="Q13800"/>
      <c r="U13800" s="969"/>
      <c r="V13800" s="38"/>
      <c r="W13800" s="38"/>
    </row>
    <row r="13801" spans="1:23" x14ac:dyDescent="0.35">
      <c r="A13801" s="1038">
        <v>76642</v>
      </c>
      <c r="B13801" s="1055">
        <v>0.66</v>
      </c>
      <c r="C13801" s="24" t="s">
        <v>12851</v>
      </c>
      <c r="D13801" s="1"/>
      <c r="E13801" s="990" t="s">
        <v>12542</v>
      </c>
      <c r="F13801" s="3"/>
      <c r="O13801"/>
      <c r="P13801"/>
      <c r="Q13801"/>
      <c r="U13801" s="969"/>
      <c r="V13801" s="38"/>
      <c r="W13801" s="38"/>
    </row>
    <row r="13802" spans="1:23" x14ac:dyDescent="0.35">
      <c r="A13802" s="1039">
        <v>76700</v>
      </c>
      <c r="B13802" s="1054">
        <v>0.79</v>
      </c>
      <c r="C13802" s="305" t="s">
        <v>9878</v>
      </c>
      <c r="E13802" s="990" t="s">
        <v>12542</v>
      </c>
      <c r="F13802" s="3"/>
      <c r="O13802"/>
      <c r="P13802"/>
      <c r="Q13802"/>
      <c r="U13802" s="969"/>
      <c r="V13802" s="38"/>
      <c r="W13802" s="38"/>
    </row>
    <row r="13803" spans="1:23" x14ac:dyDescent="0.35">
      <c r="A13803" s="1038">
        <v>76700</v>
      </c>
      <c r="B13803" s="1055">
        <v>0.79</v>
      </c>
      <c r="C13803" s="24" t="s">
        <v>12877</v>
      </c>
      <c r="E13803" s="990" t="s">
        <v>12542</v>
      </c>
      <c r="F13803" s="3"/>
      <c r="O13803"/>
      <c r="P13803"/>
      <c r="Q13803"/>
      <c r="U13803" s="969"/>
      <c r="V13803" s="38"/>
      <c r="W13803" s="38"/>
    </row>
    <row r="13804" spans="1:23" x14ac:dyDescent="0.35">
      <c r="A13804" s="1038">
        <v>76705</v>
      </c>
      <c r="B13804" s="1055">
        <v>0.57999999999999996</v>
      </c>
      <c r="C13804" s="24" t="s">
        <v>12848</v>
      </c>
      <c r="D13804" s="1"/>
      <c r="E13804" s="990" t="s">
        <v>12542</v>
      </c>
      <c r="F13804" s="3"/>
      <c r="O13804"/>
      <c r="P13804"/>
      <c r="Q13804"/>
      <c r="U13804" s="969"/>
      <c r="V13804" s="38"/>
      <c r="W13804" s="38"/>
    </row>
    <row r="13805" spans="1:23" x14ac:dyDescent="0.35">
      <c r="A13805" s="1038">
        <v>76705</v>
      </c>
      <c r="B13805" s="1055">
        <v>0.57999999999999996</v>
      </c>
      <c r="C13805" s="24" t="s">
        <v>12849</v>
      </c>
      <c r="D13805" s="1"/>
      <c r="E13805" s="990" t="s">
        <v>12542</v>
      </c>
      <c r="F13805" s="3"/>
      <c r="O13805"/>
      <c r="P13805"/>
      <c r="Q13805"/>
      <c r="U13805" s="969"/>
      <c r="V13805" s="38"/>
      <c r="W13805" s="38"/>
    </row>
    <row r="13806" spans="1:23" x14ac:dyDescent="0.35">
      <c r="A13806" s="1039">
        <v>76706</v>
      </c>
      <c r="B13806" s="1054">
        <v>0.54</v>
      </c>
      <c r="C13806" s="305" t="s">
        <v>12843</v>
      </c>
      <c r="D13806" s="1"/>
      <c r="E13806" s="990" t="s">
        <v>12542</v>
      </c>
      <c r="F13806" s="3"/>
      <c r="O13806"/>
      <c r="P13806"/>
      <c r="Q13806"/>
      <c r="U13806" s="969"/>
      <c r="V13806" s="38"/>
      <c r="W13806" s="38"/>
    </row>
    <row r="13807" spans="1:23" x14ac:dyDescent="0.35">
      <c r="A13807" s="1038">
        <v>76770</v>
      </c>
      <c r="B13807" s="1055">
        <v>0.72</v>
      </c>
      <c r="C13807" s="24" t="s">
        <v>12865</v>
      </c>
      <c r="D13807" s="1"/>
      <c r="E13807" s="990" t="s">
        <v>12542</v>
      </c>
      <c r="F13807" s="3"/>
      <c r="O13807"/>
      <c r="P13807"/>
      <c r="Q13807"/>
      <c r="U13807" s="969"/>
      <c r="V13807" s="38"/>
      <c r="W13807" s="38"/>
    </row>
    <row r="13808" spans="1:23" x14ac:dyDescent="0.35">
      <c r="A13808" s="1038">
        <v>76770</v>
      </c>
      <c r="B13808" s="1055">
        <v>0.72</v>
      </c>
      <c r="C13808" s="24" t="s">
        <v>12866</v>
      </c>
      <c r="D13808" s="1"/>
      <c r="E13808" s="990" t="s">
        <v>12542</v>
      </c>
      <c r="F13808" s="3"/>
      <c r="O13808"/>
      <c r="P13808"/>
      <c r="Q13808"/>
      <c r="U13808" s="969"/>
      <c r="V13808" s="38"/>
      <c r="W13808" s="38"/>
    </row>
    <row r="13809" spans="1:23" x14ac:dyDescent="0.35">
      <c r="A13809" s="1038">
        <v>76770</v>
      </c>
      <c r="B13809" s="1055">
        <v>0.72</v>
      </c>
      <c r="C13809" s="24" t="s">
        <v>12867</v>
      </c>
      <c r="D13809" s="1"/>
      <c r="E13809" s="990" t="s">
        <v>12542</v>
      </c>
      <c r="F13809" s="3"/>
      <c r="O13809"/>
      <c r="P13809"/>
      <c r="Q13809"/>
      <c r="U13809" s="969"/>
      <c r="V13809" s="38"/>
      <c r="W13809" s="38"/>
    </row>
    <row r="13810" spans="1:23" x14ac:dyDescent="0.35">
      <c r="A13810" s="1038">
        <v>76801</v>
      </c>
      <c r="B13810" s="1055">
        <v>0.97</v>
      </c>
      <c r="C13810" s="52" t="s">
        <v>12890</v>
      </c>
      <c r="D13810" s="1"/>
      <c r="E13810" s="990" t="s">
        <v>12542</v>
      </c>
      <c r="F13810" s="3"/>
      <c r="O13810"/>
      <c r="P13810"/>
      <c r="Q13810"/>
      <c r="U13810" s="969"/>
      <c r="V13810" s="38"/>
      <c r="W13810" s="38"/>
    </row>
    <row r="13811" spans="1:23" x14ac:dyDescent="0.35">
      <c r="A13811" s="1037">
        <v>76802</v>
      </c>
      <c r="B13811" s="1053">
        <v>0.81</v>
      </c>
      <c r="C13811" s="466" t="s">
        <v>12880</v>
      </c>
      <c r="D13811" s="1"/>
      <c r="E13811" s="990" t="s">
        <v>12542</v>
      </c>
      <c r="F13811" s="3"/>
      <c r="O13811"/>
      <c r="P13811"/>
      <c r="Q13811"/>
      <c r="U13811" s="969"/>
      <c r="V13811" s="38"/>
      <c r="W13811" s="38"/>
    </row>
    <row r="13812" spans="1:23" x14ac:dyDescent="0.35">
      <c r="A13812" s="1038">
        <v>76805</v>
      </c>
      <c r="B13812" s="1055">
        <v>0.97</v>
      </c>
      <c r="C13812" s="24" t="s">
        <v>12891</v>
      </c>
      <c r="D13812" s="1"/>
      <c r="E13812" s="990" t="s">
        <v>12542</v>
      </c>
      <c r="F13812" s="3"/>
      <c r="O13812"/>
      <c r="P13812"/>
      <c r="Q13812"/>
      <c r="U13812" s="969"/>
      <c r="V13812" s="38"/>
      <c r="W13812" s="38"/>
    </row>
    <row r="13813" spans="1:23" x14ac:dyDescent="0.35">
      <c r="A13813" s="1038">
        <v>76805</v>
      </c>
      <c r="B13813" s="1055">
        <v>0.97</v>
      </c>
      <c r="C13813" s="24" t="s">
        <v>12892</v>
      </c>
      <c r="E13813" s="990" t="s">
        <v>12542</v>
      </c>
      <c r="F13813" s="3"/>
      <c r="O13813"/>
      <c r="P13813"/>
      <c r="Q13813"/>
      <c r="U13813" s="969"/>
      <c r="V13813" s="38"/>
      <c r="W13813" s="38"/>
    </row>
    <row r="13814" spans="1:23" x14ac:dyDescent="0.35">
      <c r="A13814" s="1037">
        <v>76810</v>
      </c>
      <c r="B13814" s="1053">
        <v>0.96</v>
      </c>
      <c r="C13814" s="466" t="s">
        <v>12889</v>
      </c>
      <c r="D13814" s="1"/>
      <c r="E13814" s="990" t="s">
        <v>12542</v>
      </c>
      <c r="F13814" s="3"/>
      <c r="O13814"/>
      <c r="P13814"/>
      <c r="Q13814"/>
      <c r="U13814" s="969"/>
      <c r="V13814" s="38"/>
      <c r="W13814" s="38"/>
    </row>
    <row r="13815" spans="1:23" x14ac:dyDescent="0.35">
      <c r="A13815" s="1038">
        <v>76830</v>
      </c>
      <c r="B13815" s="1055">
        <v>0.67</v>
      </c>
      <c r="C13815" s="24" t="s">
        <v>12852</v>
      </c>
      <c r="D13815" s="1"/>
      <c r="E13815" s="990" t="s">
        <v>12542</v>
      </c>
      <c r="F13815" s="3"/>
      <c r="O13815"/>
      <c r="P13815"/>
      <c r="Q13815"/>
      <c r="U13815" s="969"/>
      <c r="V13815" s="38"/>
      <c r="W13815" s="38"/>
    </row>
    <row r="13816" spans="1:23" x14ac:dyDescent="0.35">
      <c r="A13816" s="1038">
        <v>76830</v>
      </c>
      <c r="B13816" s="1055">
        <v>0.67</v>
      </c>
      <c r="C13816" s="24" t="s">
        <v>12853</v>
      </c>
      <c r="D13816" s="1126"/>
      <c r="E13816" s="990" t="s">
        <v>12542</v>
      </c>
      <c r="F13816" s="3"/>
      <c r="O13816"/>
      <c r="P13816"/>
      <c r="Q13816"/>
      <c r="U13816" s="969"/>
      <c r="V13816" s="38"/>
      <c r="W13816" s="38"/>
    </row>
    <row r="13817" spans="1:23" x14ac:dyDescent="0.35">
      <c r="A13817" s="1038">
        <v>76856</v>
      </c>
      <c r="B13817" s="1055">
        <v>0.67</v>
      </c>
      <c r="C13817" s="24" t="s">
        <v>12854</v>
      </c>
      <c r="D13817" s="1126"/>
      <c r="E13817" s="990" t="s">
        <v>12542</v>
      </c>
      <c r="F13817" s="3"/>
      <c r="O13817"/>
      <c r="P13817"/>
      <c r="Q13817"/>
      <c r="U13817" s="969"/>
      <c r="V13817" s="38"/>
      <c r="W13817" s="38"/>
    </row>
    <row r="13818" spans="1:23" x14ac:dyDescent="0.35">
      <c r="A13818" s="1040">
        <v>76857</v>
      </c>
      <c r="B13818" s="1057">
        <v>0.49</v>
      </c>
      <c r="C13818" s="24" t="s">
        <v>12831</v>
      </c>
      <c r="D13818" s="1"/>
      <c r="E13818" s="990" t="s">
        <v>12542</v>
      </c>
      <c r="F13818" s="3"/>
      <c r="O13818"/>
      <c r="P13818"/>
      <c r="Q13818"/>
      <c r="U13818" s="969"/>
      <c r="V13818" s="38"/>
      <c r="W13818" s="38"/>
    </row>
    <row r="13819" spans="1:23" x14ac:dyDescent="0.35">
      <c r="A13819" s="1038">
        <v>76857</v>
      </c>
      <c r="B13819" s="1055">
        <v>0.49</v>
      </c>
      <c r="C13819" s="24" t="s">
        <v>12832</v>
      </c>
      <c r="D13819" s="38"/>
      <c r="E13819" s="990" t="s">
        <v>12542</v>
      </c>
      <c r="F13819" s="3"/>
      <c r="O13819"/>
      <c r="P13819"/>
      <c r="Q13819"/>
      <c r="U13819" s="969"/>
      <c r="V13819" s="38"/>
      <c r="W13819" s="38"/>
    </row>
    <row r="13820" spans="1:23" x14ac:dyDescent="0.35">
      <c r="A13820" s="1038">
        <v>76857</v>
      </c>
      <c r="B13820" s="1055">
        <v>0.49</v>
      </c>
      <c r="C13820" s="24" t="s">
        <v>12833</v>
      </c>
      <c r="D13820" s="38"/>
      <c r="E13820" s="990" t="s">
        <v>12542</v>
      </c>
      <c r="F13820" s="3"/>
      <c r="O13820"/>
      <c r="P13820"/>
      <c r="Q13820"/>
      <c r="U13820" s="969"/>
      <c r="V13820" s="38"/>
      <c r="W13820" s="38"/>
    </row>
    <row r="13821" spans="1:23" x14ac:dyDescent="0.35">
      <c r="A13821" s="1038">
        <v>76870</v>
      </c>
      <c r="B13821" s="1055">
        <v>0.62</v>
      </c>
      <c r="C13821" s="24" t="s">
        <v>12850</v>
      </c>
      <c r="D13821" s="1"/>
      <c r="E13821" s="990" t="s">
        <v>12542</v>
      </c>
      <c r="F13821" s="3"/>
      <c r="O13821"/>
      <c r="P13821"/>
      <c r="Q13821"/>
      <c r="U13821" s="969"/>
      <c r="V13821" s="38"/>
      <c r="W13821" s="38"/>
    </row>
    <row r="13822" spans="1:23" x14ac:dyDescent="0.35">
      <c r="A13822" s="1039">
        <v>76881</v>
      </c>
      <c r="B13822" s="1054">
        <v>0.88</v>
      </c>
      <c r="C13822" s="305" t="s">
        <v>12888</v>
      </c>
      <c r="D13822" s="1"/>
      <c r="E13822" s="990" t="s">
        <v>12542</v>
      </c>
      <c r="F13822" s="3"/>
      <c r="O13822"/>
      <c r="P13822"/>
      <c r="Q13822"/>
      <c r="U13822" s="969"/>
      <c r="V13822" s="38"/>
      <c r="W13822" s="38"/>
    </row>
    <row r="13823" spans="1:23" x14ac:dyDescent="0.35">
      <c r="A13823" s="1640">
        <v>76882</v>
      </c>
      <c r="B13823" s="1641">
        <v>0.67</v>
      </c>
      <c r="C13823" s="1642" t="s">
        <v>12855</v>
      </c>
      <c r="E13823" s="990" t="s">
        <v>12542</v>
      </c>
      <c r="F13823" s="3"/>
      <c r="O13823"/>
      <c r="P13823"/>
      <c r="Q13823"/>
      <c r="U13823" s="969"/>
      <c r="V13823" s="38"/>
      <c r="W13823" s="38"/>
    </row>
    <row r="13824" spans="1:23" x14ac:dyDescent="0.35">
      <c r="A13824" s="1039">
        <v>76882</v>
      </c>
      <c r="B13824" s="1054">
        <v>0.67</v>
      </c>
      <c r="C13824" s="305" t="s">
        <v>12856</v>
      </c>
      <c r="E13824" s="990" t="s">
        <v>12542</v>
      </c>
      <c r="F13824" s="3"/>
      <c r="O13824"/>
      <c r="P13824"/>
      <c r="Q13824"/>
      <c r="U13824" s="969"/>
      <c r="V13824" s="38"/>
      <c r="W13824" s="38"/>
    </row>
    <row r="13825" spans="1:23" x14ac:dyDescent="0.35">
      <c r="A13825" s="1038">
        <v>76882</v>
      </c>
      <c r="B13825" s="1055">
        <v>0.67</v>
      </c>
      <c r="C13825" s="24" t="s">
        <v>12857</v>
      </c>
      <c r="D13825" s="1"/>
      <c r="E13825" s="990" t="s">
        <v>12542</v>
      </c>
      <c r="O13825"/>
      <c r="P13825"/>
      <c r="Q13825"/>
      <c r="U13825" s="969"/>
      <c r="V13825" s="38"/>
      <c r="W13825" s="38"/>
    </row>
    <row r="13826" spans="1:23" x14ac:dyDescent="0.35">
      <c r="A13826" s="1040">
        <v>76882</v>
      </c>
      <c r="B13826" s="1057">
        <v>0.67</v>
      </c>
      <c r="C13826" s="24" t="s">
        <v>12858</v>
      </c>
      <c r="D13826" s="1"/>
      <c r="E13826" s="990" t="s">
        <v>12542</v>
      </c>
      <c r="O13826"/>
      <c r="P13826"/>
      <c r="Q13826"/>
      <c r="U13826" s="969"/>
      <c r="V13826" s="38"/>
      <c r="W13826" s="38"/>
    </row>
    <row r="13827" spans="1:23" x14ac:dyDescent="0.35">
      <c r="A13827" s="1038">
        <v>76882</v>
      </c>
      <c r="B13827" s="1055">
        <v>0.67</v>
      </c>
      <c r="C13827" s="24" t="s">
        <v>12859</v>
      </c>
      <c r="E13827" s="990" t="s">
        <v>12542</v>
      </c>
      <c r="F13827" s="3"/>
      <c r="O13827"/>
      <c r="P13827"/>
      <c r="Q13827"/>
      <c r="U13827" s="969"/>
      <c r="V13827" s="38"/>
      <c r="W13827" s="38"/>
    </row>
    <row r="13828" spans="1:23" x14ac:dyDescent="0.35">
      <c r="A13828" s="1040">
        <v>76882</v>
      </c>
      <c r="B13828" s="1055">
        <v>0.67</v>
      </c>
      <c r="C13828" s="24" t="s">
        <v>12860</v>
      </c>
      <c r="E13828" s="990" t="s">
        <v>12542</v>
      </c>
      <c r="F13828" s="3"/>
      <c r="O13828"/>
      <c r="P13828"/>
      <c r="Q13828"/>
      <c r="U13828" s="969"/>
      <c r="V13828" s="38"/>
      <c r="W13828" s="38"/>
    </row>
    <row r="13829" spans="1:23" x14ac:dyDescent="0.35">
      <c r="A13829" s="1038">
        <v>77047</v>
      </c>
      <c r="B13829" s="1055">
        <v>1.56</v>
      </c>
      <c r="C13829" s="24" t="s">
        <v>13230</v>
      </c>
      <c r="D13829" s="1"/>
      <c r="E13829" s="990" t="s">
        <v>12542</v>
      </c>
      <c r="F13829" s="3"/>
      <c r="O13829"/>
      <c r="P13829"/>
      <c r="Q13829"/>
      <c r="U13829" s="969"/>
      <c r="V13829" s="38"/>
      <c r="W13829" s="38"/>
    </row>
    <row r="13830" spans="1:23" x14ac:dyDescent="0.35">
      <c r="A13830" s="1038">
        <v>77049</v>
      </c>
      <c r="B13830" s="1055">
        <v>2.2400000000000002</v>
      </c>
      <c r="C13830" s="24" t="s">
        <v>13379</v>
      </c>
      <c r="D13830" s="1"/>
      <c r="E13830" s="990" t="s">
        <v>12542</v>
      </c>
      <c r="F13830" s="3"/>
      <c r="O13830"/>
      <c r="P13830"/>
      <c r="Q13830"/>
      <c r="U13830" s="969"/>
      <c r="V13830" s="38"/>
      <c r="W13830" s="38"/>
    </row>
    <row r="13831" spans="1:23" x14ac:dyDescent="0.35">
      <c r="A13831" s="1038">
        <v>77065</v>
      </c>
      <c r="B13831" s="1055">
        <v>0.79</v>
      </c>
      <c r="C13831" s="52" t="s">
        <v>12878</v>
      </c>
      <c r="E13831" s="990" t="s">
        <v>12542</v>
      </c>
      <c r="F13831" s="3"/>
      <c r="O13831"/>
      <c r="P13831"/>
      <c r="Q13831"/>
      <c r="U13831" s="969"/>
      <c r="V13831" s="38"/>
      <c r="W13831" s="38"/>
    </row>
    <row r="13832" spans="1:23" x14ac:dyDescent="0.35">
      <c r="A13832" s="1038">
        <v>77065</v>
      </c>
      <c r="B13832" s="1055">
        <v>0.79</v>
      </c>
      <c r="C13832" s="52" t="s">
        <v>12879</v>
      </c>
      <c r="E13832" s="990" t="s">
        <v>12542</v>
      </c>
      <c r="F13832" s="3"/>
      <c r="O13832"/>
      <c r="P13832"/>
      <c r="Q13832"/>
      <c r="U13832" s="969"/>
      <c r="V13832" s="38"/>
      <c r="W13832" s="38"/>
    </row>
    <row r="13833" spans="1:23" x14ac:dyDescent="0.35">
      <c r="A13833" s="1038">
        <v>77066</v>
      </c>
      <c r="B13833" s="1055">
        <v>0.98</v>
      </c>
      <c r="C13833" s="52" t="s">
        <v>12950</v>
      </c>
      <c r="D13833" s="1"/>
      <c r="E13833" s="990" t="s">
        <v>12542</v>
      </c>
      <c r="F13833" s="3"/>
      <c r="O13833"/>
      <c r="P13833"/>
      <c r="Q13833"/>
      <c r="U13833" s="969"/>
      <c r="V13833" s="38"/>
      <c r="W13833" s="38"/>
    </row>
    <row r="13834" spans="1:23" x14ac:dyDescent="0.35">
      <c r="A13834" s="1038">
        <v>77066</v>
      </c>
      <c r="B13834" s="1055">
        <v>0.98</v>
      </c>
      <c r="C13834" s="52" t="s">
        <v>12950</v>
      </c>
      <c r="D13834" s="1"/>
      <c r="E13834" s="990" t="s">
        <v>12542</v>
      </c>
      <c r="F13834" s="3"/>
      <c r="O13834"/>
      <c r="P13834"/>
      <c r="Q13834"/>
      <c r="U13834" s="969"/>
      <c r="V13834" s="38"/>
      <c r="W13834" s="38"/>
    </row>
    <row r="13835" spans="1:23" x14ac:dyDescent="0.35">
      <c r="A13835" s="1038">
        <v>77066</v>
      </c>
      <c r="B13835" s="1055">
        <v>0.98</v>
      </c>
      <c r="C13835" s="52" t="s">
        <v>12951</v>
      </c>
      <c r="D13835" s="1"/>
      <c r="E13835" s="990" t="s">
        <v>12542</v>
      </c>
      <c r="F13835" s="3"/>
      <c r="O13835"/>
      <c r="P13835"/>
      <c r="Q13835"/>
      <c r="U13835" s="969"/>
      <c r="V13835" s="38"/>
      <c r="W13835" s="38"/>
    </row>
    <row r="13836" spans="1:23" x14ac:dyDescent="0.35">
      <c r="A13836" s="1038">
        <v>77067</v>
      </c>
      <c r="B13836" s="1055">
        <v>0.74</v>
      </c>
      <c r="C13836" s="52" t="s">
        <v>12868</v>
      </c>
      <c r="D13836" s="1"/>
      <c r="E13836" s="990" t="s">
        <v>12542</v>
      </c>
      <c r="F13836" s="3"/>
      <c r="O13836"/>
      <c r="P13836"/>
      <c r="Q13836"/>
      <c r="U13836" s="969"/>
      <c r="V13836" s="38"/>
      <c r="W13836" s="38"/>
    </row>
    <row r="13837" spans="1:23" x14ac:dyDescent="0.35">
      <c r="A13837" s="1038">
        <v>77072</v>
      </c>
      <c r="B13837" s="1055">
        <v>0.19</v>
      </c>
      <c r="C13837" s="24" t="s">
        <v>12718</v>
      </c>
      <c r="D13837" s="1"/>
      <c r="E13837" s="990" t="s">
        <v>12542</v>
      </c>
      <c r="F13837" s="3"/>
      <c r="O13837"/>
      <c r="P13837"/>
      <c r="Q13837"/>
      <c r="U13837" s="969"/>
      <c r="V13837" s="38"/>
      <c r="W13837" s="38"/>
    </row>
    <row r="13838" spans="1:23" x14ac:dyDescent="0.35">
      <c r="A13838" s="1038">
        <v>77073</v>
      </c>
      <c r="B13838" s="1055">
        <v>0.25</v>
      </c>
      <c r="C13838" s="24" t="s">
        <v>12785</v>
      </c>
      <c r="E13838" s="990" t="s">
        <v>12542</v>
      </c>
      <c r="F13838" s="3"/>
      <c r="O13838"/>
      <c r="P13838"/>
      <c r="Q13838"/>
      <c r="U13838" s="969"/>
      <c r="V13838" s="38"/>
      <c r="W13838" s="38"/>
    </row>
    <row r="13839" spans="1:23" x14ac:dyDescent="0.35">
      <c r="A13839" s="1038">
        <v>77080</v>
      </c>
      <c r="B13839" s="1055">
        <v>0.2</v>
      </c>
      <c r="C13839" s="24" t="s">
        <v>12725</v>
      </c>
      <c r="D13839" s="1"/>
      <c r="E13839" s="990" t="s">
        <v>12542</v>
      </c>
      <c r="F13839" s="3"/>
      <c r="O13839"/>
      <c r="P13839"/>
      <c r="Q13839"/>
      <c r="U13839" s="969"/>
      <c r="V13839" s="38"/>
      <c r="W13839" s="38"/>
    </row>
    <row r="13840" spans="1:23" x14ac:dyDescent="0.35">
      <c r="A13840" s="1038">
        <v>77080</v>
      </c>
      <c r="B13840" s="1055">
        <v>0.2</v>
      </c>
      <c r="C13840" s="24" t="s">
        <v>12726</v>
      </c>
      <c r="D13840" s="1"/>
      <c r="E13840" s="990" t="s">
        <v>12542</v>
      </c>
      <c r="F13840" s="3"/>
      <c r="O13840"/>
      <c r="P13840"/>
      <c r="Q13840"/>
      <c r="U13840" s="969"/>
      <c r="V13840" s="38"/>
      <c r="W13840" s="38"/>
    </row>
    <row r="13841" spans="1:23" x14ac:dyDescent="0.35">
      <c r="A13841" s="1038">
        <v>77080</v>
      </c>
      <c r="B13841" s="1055">
        <v>0.2</v>
      </c>
      <c r="C13841" s="24" t="s">
        <v>12727</v>
      </c>
      <c r="D13841" s="1"/>
      <c r="E13841" s="990" t="s">
        <v>12542</v>
      </c>
      <c r="F13841" s="1109"/>
      <c r="O13841"/>
      <c r="P13841"/>
      <c r="Q13841"/>
      <c r="U13841" s="969"/>
      <c r="V13841" s="38"/>
      <c r="W13841" s="38"/>
    </row>
    <row r="13842" spans="1:23" x14ac:dyDescent="0.35">
      <c r="A13842" s="1041">
        <v>77081</v>
      </c>
      <c r="B13842" s="1059">
        <v>0.2</v>
      </c>
      <c r="C13842" s="1635" t="s">
        <v>12728</v>
      </c>
      <c r="D13842" s="1"/>
      <c r="E13842" s="990" t="s">
        <v>12542</v>
      </c>
      <c r="F13842" s="3"/>
      <c r="O13842"/>
      <c r="P13842"/>
      <c r="Q13842"/>
      <c r="U13842" s="969"/>
      <c r="V13842" s="38"/>
      <c r="W13842" s="38"/>
    </row>
    <row r="13843" spans="1:23" x14ac:dyDescent="0.35">
      <c r="A13843" s="1038">
        <v>93306</v>
      </c>
      <c r="B13843" s="1055">
        <v>1.42</v>
      </c>
      <c r="C13843" s="52" t="s">
        <v>13201</v>
      </c>
      <c r="D13843" s="1"/>
      <c r="E13843" s="990" t="s">
        <v>12542</v>
      </c>
      <c r="F13843" s="3"/>
      <c r="O13843"/>
      <c r="P13843"/>
      <c r="Q13843"/>
      <c r="U13843" s="969"/>
      <c r="V13843" s="38"/>
      <c r="W13843" s="38"/>
    </row>
    <row r="13844" spans="1:23" x14ac:dyDescent="0.35">
      <c r="A13844" s="1038">
        <v>93880</v>
      </c>
      <c r="B13844" s="1055">
        <v>0.78</v>
      </c>
      <c r="C13844" s="52" t="s">
        <v>12869</v>
      </c>
      <c r="D13844" s="1"/>
      <c r="E13844" s="990" t="s">
        <v>12542</v>
      </c>
      <c r="F13844" s="3"/>
      <c r="O13844"/>
      <c r="P13844"/>
      <c r="Q13844"/>
      <c r="U13844" s="969"/>
      <c r="V13844" s="38"/>
      <c r="W13844" s="38"/>
    </row>
    <row r="13845" spans="1:23" x14ac:dyDescent="0.35">
      <c r="A13845" s="1038">
        <v>93880</v>
      </c>
      <c r="B13845" s="1055">
        <v>0.78</v>
      </c>
      <c r="C13845" s="52" t="s">
        <v>12870</v>
      </c>
      <c r="D13845" s="1"/>
      <c r="E13845" s="990" t="s">
        <v>12542</v>
      </c>
      <c r="F13845" s="3"/>
      <c r="O13845"/>
      <c r="P13845"/>
      <c r="Q13845"/>
      <c r="U13845" s="969"/>
      <c r="V13845" s="38"/>
      <c r="W13845" s="38"/>
    </row>
    <row r="13846" spans="1:23" x14ac:dyDescent="0.35">
      <c r="A13846" s="1038">
        <v>93880</v>
      </c>
      <c r="B13846" s="1055">
        <v>0.78</v>
      </c>
      <c r="C13846" s="52" t="s">
        <v>12871</v>
      </c>
      <c r="D13846" s="1"/>
      <c r="E13846" s="990" t="s">
        <v>12542</v>
      </c>
      <c r="F13846" s="3"/>
      <c r="O13846"/>
      <c r="P13846"/>
      <c r="Q13846"/>
      <c r="U13846" s="969"/>
      <c r="V13846" s="38"/>
      <c r="W13846" s="38"/>
    </row>
    <row r="13847" spans="1:23" x14ac:dyDescent="0.35">
      <c r="A13847" s="1039">
        <v>93882</v>
      </c>
      <c r="B13847" s="1054">
        <v>0.49</v>
      </c>
      <c r="C13847" s="40" t="s">
        <v>12834</v>
      </c>
      <c r="D13847" s="1"/>
      <c r="E13847" s="990" t="s">
        <v>12542</v>
      </c>
      <c r="F13847" s="3"/>
      <c r="O13847"/>
      <c r="P13847"/>
      <c r="Q13847"/>
      <c r="U13847" s="969"/>
      <c r="V13847" s="38"/>
      <c r="W13847" s="38"/>
    </row>
    <row r="13848" spans="1:23" x14ac:dyDescent="0.35">
      <c r="A13848" s="1039">
        <v>93923</v>
      </c>
      <c r="B13848" s="1054">
        <v>0.44</v>
      </c>
      <c r="C13848" s="305" t="s">
        <v>12168</v>
      </c>
      <c r="D13848" s="1"/>
      <c r="E13848" s="990" t="s">
        <v>12542</v>
      </c>
      <c r="F13848" s="3"/>
      <c r="O13848"/>
      <c r="P13848"/>
      <c r="Q13848"/>
      <c r="U13848" s="969"/>
      <c r="V13848" s="38"/>
      <c r="W13848" s="38"/>
    </row>
    <row r="13849" spans="1:23" x14ac:dyDescent="0.35">
      <c r="A13849" s="1038">
        <v>93923</v>
      </c>
      <c r="B13849" s="1055">
        <v>0.44</v>
      </c>
      <c r="C13849" s="24" t="s">
        <v>1897</v>
      </c>
      <c r="D13849" s="1"/>
      <c r="E13849" s="990" t="s">
        <v>12542</v>
      </c>
      <c r="F13849" s="3"/>
      <c r="O13849"/>
      <c r="P13849"/>
      <c r="Q13849"/>
      <c r="U13849" s="969"/>
      <c r="V13849" s="38"/>
      <c r="W13849" s="38"/>
    </row>
    <row r="13850" spans="1:23" x14ac:dyDescent="0.35">
      <c r="A13850" s="1038">
        <v>93925</v>
      </c>
      <c r="B13850" s="1055">
        <v>0.78</v>
      </c>
      <c r="C13850" s="24" t="s">
        <v>12872</v>
      </c>
      <c r="D13850" s="1115"/>
      <c r="E13850" s="990" t="s">
        <v>12542</v>
      </c>
      <c r="F13850" s="3"/>
      <c r="O13850"/>
      <c r="P13850"/>
      <c r="Q13850"/>
      <c r="U13850" s="969"/>
      <c r="V13850" s="38"/>
      <c r="W13850" s="38"/>
    </row>
    <row r="13851" spans="1:23" x14ac:dyDescent="0.35">
      <c r="A13851" s="1038">
        <v>93925</v>
      </c>
      <c r="B13851" s="1055">
        <v>0.78</v>
      </c>
      <c r="C13851" s="24" t="s">
        <v>12873</v>
      </c>
      <c r="D13851" s="1115"/>
      <c r="E13851" s="990" t="s">
        <v>12542</v>
      </c>
      <c r="F13851" s="1115"/>
      <c r="O13851"/>
      <c r="P13851"/>
      <c r="Q13851"/>
      <c r="U13851" s="969"/>
      <c r="V13851" s="38"/>
      <c r="W13851" s="38"/>
    </row>
    <row r="13852" spans="1:23" x14ac:dyDescent="0.35">
      <c r="A13852" s="1038">
        <v>93925</v>
      </c>
      <c r="B13852" s="1055">
        <v>0.78</v>
      </c>
      <c r="C13852" s="24" t="s">
        <v>12874</v>
      </c>
      <c r="D13852" s="1114"/>
      <c r="E13852" s="990" t="s">
        <v>12542</v>
      </c>
      <c r="F13852" s="3"/>
      <c r="O13852"/>
      <c r="P13852"/>
      <c r="Q13852"/>
      <c r="U13852" s="969"/>
      <c r="V13852" s="38"/>
      <c r="W13852" s="38"/>
    </row>
    <row r="13853" spans="1:23" x14ac:dyDescent="0.35">
      <c r="A13853" s="1038">
        <v>93926</v>
      </c>
      <c r="B13853" s="1055">
        <v>0.49</v>
      </c>
      <c r="C13853" s="1629" t="s">
        <v>12835</v>
      </c>
      <c r="D13853" s="1"/>
      <c r="E13853" s="990" t="s">
        <v>12542</v>
      </c>
      <c r="F13853" s="3"/>
      <c r="O13853"/>
      <c r="P13853"/>
      <c r="Q13853"/>
      <c r="U13853" s="969"/>
      <c r="V13853" s="38"/>
      <c r="W13853" s="38"/>
    </row>
    <row r="13854" spans="1:23" x14ac:dyDescent="0.35">
      <c r="A13854" s="1038">
        <v>93926</v>
      </c>
      <c r="B13854" s="1055">
        <v>0.49</v>
      </c>
      <c r="C13854" s="1629" t="s">
        <v>12836</v>
      </c>
      <c r="D13854" s="1"/>
      <c r="E13854" s="990" t="s">
        <v>12542</v>
      </c>
      <c r="F13854" s="3"/>
      <c r="O13854"/>
      <c r="P13854"/>
      <c r="Q13854"/>
      <c r="U13854" s="969"/>
      <c r="V13854" s="38"/>
      <c r="W13854" s="38"/>
    </row>
    <row r="13855" spans="1:23" x14ac:dyDescent="0.35">
      <c r="A13855" s="1038">
        <v>93926</v>
      </c>
      <c r="B13855" s="1055">
        <v>0.49</v>
      </c>
      <c r="C13855" s="24" t="s">
        <v>12837</v>
      </c>
      <c r="D13855" s="1"/>
      <c r="E13855" s="990" t="s">
        <v>12542</v>
      </c>
      <c r="F13855" s="3"/>
      <c r="O13855"/>
      <c r="P13855"/>
      <c r="Q13855"/>
      <c r="U13855" s="969"/>
      <c r="V13855" s="38"/>
      <c r="W13855" s="38"/>
    </row>
    <row r="13856" spans="1:23" x14ac:dyDescent="0.35">
      <c r="A13856" s="1038">
        <v>93926</v>
      </c>
      <c r="B13856" s="1055">
        <v>0.49</v>
      </c>
      <c r="C13856" s="24" t="s">
        <v>12838</v>
      </c>
      <c r="D13856" s="1"/>
      <c r="E13856" s="990" t="s">
        <v>12542</v>
      </c>
      <c r="F13856" s="3"/>
      <c r="O13856"/>
      <c r="P13856"/>
      <c r="Q13856"/>
      <c r="U13856" s="969"/>
      <c r="V13856" s="38"/>
      <c r="W13856" s="38"/>
    </row>
    <row r="13857" spans="1:23" x14ac:dyDescent="0.35">
      <c r="A13857" s="1038">
        <v>93930</v>
      </c>
      <c r="B13857" s="1055">
        <v>0.78</v>
      </c>
      <c r="C13857" s="24" t="s">
        <v>12875</v>
      </c>
      <c r="D13857" s="1"/>
      <c r="E13857" s="990" t="s">
        <v>12542</v>
      </c>
      <c r="F13857" s="3"/>
      <c r="O13857"/>
      <c r="P13857"/>
      <c r="Q13857"/>
      <c r="U13857" s="969"/>
      <c r="V13857" s="38"/>
      <c r="W13857" s="38"/>
    </row>
    <row r="13858" spans="1:23" x14ac:dyDescent="0.35">
      <c r="A13858" s="1039">
        <v>93930</v>
      </c>
      <c r="B13858" s="1054">
        <v>0.78</v>
      </c>
      <c r="C13858" s="40" t="s">
        <v>12876</v>
      </c>
      <c r="D13858" s="1"/>
      <c r="E13858" s="990" t="s">
        <v>12542</v>
      </c>
      <c r="F13858" s="3"/>
      <c r="O13858"/>
      <c r="P13858"/>
      <c r="Q13858"/>
      <c r="U13858" s="969"/>
      <c r="V13858" s="38"/>
      <c r="W13858" s="38"/>
    </row>
    <row r="13859" spans="1:23" x14ac:dyDescent="0.35">
      <c r="A13859" s="1038">
        <v>93931</v>
      </c>
      <c r="B13859" s="1055">
        <v>0.49</v>
      </c>
      <c r="C13859" s="24" t="s">
        <v>12839</v>
      </c>
      <c r="D13859" s="1"/>
      <c r="E13859" s="990" t="s">
        <v>12542</v>
      </c>
      <c r="F13859" s="3"/>
      <c r="O13859"/>
      <c r="P13859"/>
      <c r="Q13859"/>
      <c r="U13859" s="969"/>
      <c r="V13859" s="38"/>
      <c r="W13859" s="38"/>
    </row>
    <row r="13860" spans="1:23" x14ac:dyDescent="0.35">
      <c r="A13860" s="1039">
        <v>93931</v>
      </c>
      <c r="B13860" s="1054">
        <v>0.49</v>
      </c>
      <c r="C13860" s="40" t="s">
        <v>12840</v>
      </c>
      <c r="D13860" s="1"/>
      <c r="E13860" s="990" t="s">
        <v>12542</v>
      </c>
      <c r="F13860" s="3"/>
      <c r="O13860"/>
      <c r="P13860"/>
      <c r="Q13860"/>
      <c r="U13860" s="969"/>
      <c r="V13860" s="38"/>
      <c r="W13860" s="38"/>
    </row>
    <row r="13861" spans="1:23" x14ac:dyDescent="0.35">
      <c r="A13861" s="1038">
        <v>93931</v>
      </c>
      <c r="B13861" s="1055">
        <v>0.49</v>
      </c>
      <c r="C13861" s="24" t="s">
        <v>12841</v>
      </c>
      <c r="D13861" s="1"/>
      <c r="E13861" s="990" t="s">
        <v>12542</v>
      </c>
      <c r="F13861" s="1138"/>
      <c r="O13861"/>
      <c r="P13861"/>
      <c r="Q13861"/>
      <c r="U13861" s="969"/>
      <c r="V13861" s="38"/>
      <c r="W13861" s="38"/>
    </row>
    <row r="13862" spans="1:23" x14ac:dyDescent="0.35">
      <c r="A13862" s="1039">
        <v>93931</v>
      </c>
      <c r="B13862" s="1054">
        <v>0.49</v>
      </c>
      <c r="C13862" s="40" t="s">
        <v>12842</v>
      </c>
      <c r="D13862" s="1"/>
      <c r="E13862" s="990" t="s">
        <v>12542</v>
      </c>
      <c r="F13862" s="3"/>
      <c r="O13862"/>
      <c r="P13862"/>
      <c r="Q13862"/>
      <c r="U13862" s="969"/>
      <c r="V13862" s="38"/>
      <c r="W13862" s="38"/>
    </row>
    <row r="13863" spans="1:23" x14ac:dyDescent="0.35">
      <c r="A13863" s="1038">
        <v>93970</v>
      </c>
      <c r="B13863" s="1055">
        <v>0.68</v>
      </c>
      <c r="C13863" s="24" t="s">
        <v>12861</v>
      </c>
      <c r="D13863" s="1"/>
      <c r="E13863" s="990" t="s">
        <v>12542</v>
      </c>
      <c r="O13863"/>
      <c r="P13863"/>
      <c r="Q13863"/>
      <c r="U13863" s="969"/>
      <c r="V13863" s="38"/>
      <c r="W13863" s="38"/>
    </row>
    <row r="13864" spans="1:23" x14ac:dyDescent="0.35">
      <c r="A13864" s="1038">
        <v>93970</v>
      </c>
      <c r="B13864" s="1055">
        <v>0.68</v>
      </c>
      <c r="C13864" s="24" t="s">
        <v>12862</v>
      </c>
      <c r="D13864" s="1"/>
      <c r="E13864" s="990" t="s">
        <v>12542</v>
      </c>
      <c r="F13864" s="3"/>
      <c r="O13864"/>
      <c r="P13864"/>
      <c r="Q13864"/>
      <c r="U13864" s="969"/>
      <c r="V13864" s="38"/>
      <c r="W13864" s="38"/>
    </row>
    <row r="13865" spans="1:23" x14ac:dyDescent="0.35">
      <c r="A13865" s="1038">
        <v>93970</v>
      </c>
      <c r="B13865" s="1055">
        <v>0.68</v>
      </c>
      <c r="C13865" s="24" t="s">
        <v>12863</v>
      </c>
      <c r="D13865" s="1"/>
      <c r="E13865" s="990" t="s">
        <v>12542</v>
      </c>
      <c r="F13865" s="1126"/>
      <c r="O13865"/>
      <c r="P13865"/>
      <c r="Q13865"/>
      <c r="U13865" s="969"/>
      <c r="V13865" s="38"/>
      <c r="W13865" s="38"/>
    </row>
    <row r="13866" spans="1:23" x14ac:dyDescent="0.35">
      <c r="A13866" s="1038">
        <v>93971</v>
      </c>
      <c r="B13866" s="1055">
        <v>0.44</v>
      </c>
      <c r="C13866" s="24" t="s">
        <v>12824</v>
      </c>
      <c r="D13866" s="1"/>
      <c r="E13866" s="990" t="s">
        <v>12542</v>
      </c>
      <c r="F13866" s="3"/>
      <c r="O13866"/>
      <c r="P13866"/>
      <c r="Q13866"/>
      <c r="U13866" s="969"/>
      <c r="V13866" s="38"/>
      <c r="W13866" s="38"/>
    </row>
    <row r="13867" spans="1:23" x14ac:dyDescent="0.35">
      <c r="A13867" s="1038">
        <v>93971</v>
      </c>
      <c r="B13867" s="1055">
        <v>0.44</v>
      </c>
      <c r="C13867" s="24" t="s">
        <v>12825</v>
      </c>
      <c r="D13867" s="1"/>
      <c r="E13867" s="990" t="s">
        <v>12542</v>
      </c>
      <c r="F13867" s="3"/>
      <c r="O13867"/>
      <c r="P13867"/>
      <c r="Q13867"/>
      <c r="U13867" s="969"/>
      <c r="V13867" s="38"/>
      <c r="W13867" s="38"/>
    </row>
    <row r="13868" spans="1:23" x14ac:dyDescent="0.35">
      <c r="A13868" s="1038">
        <v>93971</v>
      </c>
      <c r="B13868" s="1055">
        <v>0.44</v>
      </c>
      <c r="C13868" s="24" t="s">
        <v>12826</v>
      </c>
      <c r="D13868" s="1"/>
      <c r="E13868" s="990" t="s">
        <v>12542</v>
      </c>
      <c r="F13868" s="3"/>
      <c r="O13868"/>
      <c r="P13868"/>
      <c r="Q13868"/>
      <c r="U13868" s="969"/>
      <c r="V13868" s="38"/>
      <c r="W13868" s="38"/>
    </row>
    <row r="13869" spans="1:23" x14ac:dyDescent="0.35">
      <c r="A13869" s="1038">
        <v>93971</v>
      </c>
      <c r="B13869" s="1055">
        <v>0.44</v>
      </c>
      <c r="C13869" s="24" t="s">
        <v>12827</v>
      </c>
      <c r="D13869" s="1"/>
      <c r="E13869" s="990" t="s">
        <v>12542</v>
      </c>
      <c r="O13869"/>
      <c r="P13869"/>
      <c r="Q13869"/>
      <c r="U13869" s="969"/>
      <c r="V13869" s="38"/>
      <c r="W13869" s="38"/>
    </row>
    <row r="13870" spans="1:23" x14ac:dyDescent="0.35">
      <c r="A13870" s="1636">
        <v>93971</v>
      </c>
      <c r="B13870" s="1637">
        <v>0.44</v>
      </c>
      <c r="C13870" s="511" t="s">
        <v>12828</v>
      </c>
      <c r="D13870" s="1"/>
      <c r="E13870" s="990" t="s">
        <v>12542</v>
      </c>
      <c r="F13870" s="3"/>
      <c r="O13870"/>
      <c r="P13870"/>
      <c r="Q13870"/>
      <c r="U13870" s="969"/>
      <c r="V13870" s="38"/>
      <c r="W13870" s="38"/>
    </row>
    <row r="13871" spans="1:23" x14ac:dyDescent="0.35">
      <c r="A13871" s="1038">
        <v>93971</v>
      </c>
      <c r="B13871" s="1055">
        <v>0.44</v>
      </c>
      <c r="C13871" s="24" t="s">
        <v>12829</v>
      </c>
      <c r="D13871" s="1"/>
      <c r="E13871" s="990" t="s">
        <v>12542</v>
      </c>
      <c r="F13871" s="3"/>
      <c r="O13871"/>
      <c r="P13871"/>
      <c r="Q13871"/>
      <c r="U13871" s="969"/>
      <c r="V13871" s="38"/>
      <c r="W13871" s="38"/>
    </row>
    <row r="13872" spans="1:23" x14ac:dyDescent="0.35">
      <c r="A13872" s="1636">
        <v>93971</v>
      </c>
      <c r="B13872" s="1637">
        <v>0.44</v>
      </c>
      <c r="C13872" s="511" t="s">
        <v>12830</v>
      </c>
      <c r="D13872" s="1"/>
      <c r="E13872" s="990" t="s">
        <v>12542</v>
      </c>
      <c r="F13872" s="3"/>
      <c r="O13872"/>
      <c r="P13872"/>
      <c r="Q13872"/>
      <c r="U13872" s="969"/>
      <c r="V13872" s="38"/>
      <c r="W13872" s="38"/>
    </row>
    <row r="13873" spans="1:23" x14ac:dyDescent="0.35">
      <c r="A13873" s="1041" t="s">
        <v>478</v>
      </c>
      <c r="B13873" s="1059">
        <v>1.42</v>
      </c>
      <c r="C13873" s="309" t="s">
        <v>13202</v>
      </c>
      <c r="D13873" s="1"/>
      <c r="E13873" s="990" t="s">
        <v>12542</v>
      </c>
      <c r="F13873" s="3"/>
      <c r="O13873"/>
      <c r="P13873"/>
      <c r="Q13873"/>
      <c r="U13873" s="969"/>
      <c r="V13873" s="38"/>
      <c r="W13873" s="38"/>
    </row>
    <row r="13874" spans="1:23" x14ac:dyDescent="0.35">
      <c r="A13874" s="1041" t="s">
        <v>1178</v>
      </c>
      <c r="B13874" s="1059">
        <v>1.32</v>
      </c>
      <c r="C13874" s="309" t="s">
        <v>13175</v>
      </c>
      <c r="E13874" s="990" t="s">
        <v>12542</v>
      </c>
      <c r="F13874" s="3"/>
      <c r="O13874"/>
      <c r="P13874"/>
      <c r="Q13874"/>
      <c r="U13874" s="969"/>
      <c r="V13874" s="38"/>
      <c r="W13874" s="38"/>
    </row>
    <row r="13875" spans="1:23" x14ac:dyDescent="0.35">
      <c r="A13875" s="1038" t="s">
        <v>3552</v>
      </c>
      <c r="B13875" s="1055">
        <v>1.38</v>
      </c>
      <c r="C13875" s="24" t="s">
        <v>13187</v>
      </c>
      <c r="D13875" s="1"/>
      <c r="E13875" s="990" t="s">
        <v>12542</v>
      </c>
      <c r="F13875" s="3"/>
      <c r="O13875"/>
      <c r="P13875"/>
      <c r="Q13875"/>
      <c r="U13875" s="969"/>
      <c r="V13875" s="38"/>
      <c r="W13875" s="38"/>
    </row>
    <row r="13876" spans="1:23" x14ac:dyDescent="0.35">
      <c r="A13876" s="1038" t="s">
        <v>3552</v>
      </c>
      <c r="B13876" s="1055">
        <v>1.38</v>
      </c>
      <c r="C13876" s="24" t="s">
        <v>13188</v>
      </c>
      <c r="D13876" s="1"/>
      <c r="E13876" s="990" t="s">
        <v>12542</v>
      </c>
      <c r="F13876" s="3"/>
      <c r="O13876"/>
      <c r="P13876"/>
      <c r="Q13876"/>
      <c r="U13876" s="969"/>
      <c r="V13876" s="38"/>
      <c r="W13876" s="38"/>
    </row>
    <row r="13877" spans="1:23" x14ac:dyDescent="0.35">
      <c r="A13877" s="1038" t="s">
        <v>3552</v>
      </c>
      <c r="B13877" s="1055">
        <v>1.38</v>
      </c>
      <c r="C13877" s="24" t="s">
        <v>13189</v>
      </c>
      <c r="D13877" s="1"/>
      <c r="E13877" s="990" t="s">
        <v>12542</v>
      </c>
      <c r="F13877" s="3"/>
      <c r="O13877"/>
      <c r="P13877"/>
      <c r="Q13877"/>
      <c r="U13877" s="969"/>
      <c r="V13877" s="38"/>
      <c r="W13877" s="38"/>
    </row>
    <row r="13878" spans="1:23" x14ac:dyDescent="0.35">
      <c r="A13878" s="1038" t="s">
        <v>3580</v>
      </c>
      <c r="B13878" s="1055">
        <v>1.57</v>
      </c>
      <c r="C13878" s="24" t="s">
        <v>13232</v>
      </c>
      <c r="D13878" s="1"/>
      <c r="E13878" s="990" t="s">
        <v>12542</v>
      </c>
      <c r="F13878" s="3"/>
      <c r="O13878"/>
      <c r="P13878"/>
      <c r="Q13878"/>
      <c r="U13878" s="969"/>
      <c r="V13878" s="38"/>
      <c r="W13878" s="38"/>
    </row>
    <row r="13879" spans="1:23" x14ac:dyDescent="0.35">
      <c r="A13879" s="1038" t="s">
        <v>3580</v>
      </c>
      <c r="B13879" s="1055">
        <v>1.57</v>
      </c>
      <c r="C13879" s="24" t="s">
        <v>13233</v>
      </c>
      <c r="D13879" s="1"/>
      <c r="E13879" s="990" t="s">
        <v>12542</v>
      </c>
      <c r="F13879" s="3"/>
      <c r="O13879"/>
      <c r="P13879"/>
      <c r="Q13879"/>
      <c r="U13879" s="969"/>
      <c r="V13879" s="38"/>
      <c r="W13879" s="38"/>
    </row>
    <row r="13880" spans="1:23" x14ac:dyDescent="0.35">
      <c r="A13880" s="1038" t="s">
        <v>863</v>
      </c>
      <c r="B13880" s="1055">
        <v>1.33</v>
      </c>
      <c r="C13880" s="24" t="s">
        <v>13176</v>
      </c>
      <c r="E13880" s="990" t="s">
        <v>12542</v>
      </c>
      <c r="F13880" s="3"/>
      <c r="O13880"/>
      <c r="P13880"/>
      <c r="Q13880"/>
      <c r="U13880" s="969"/>
      <c r="V13880" s="38"/>
      <c r="W13880" s="38"/>
    </row>
    <row r="13881" spans="1:23" x14ac:dyDescent="0.35">
      <c r="A13881" s="1037" t="s">
        <v>863</v>
      </c>
      <c r="B13881" s="1053">
        <v>1.33</v>
      </c>
      <c r="C13881" s="1037" t="s">
        <v>13177</v>
      </c>
      <c r="E13881" s="990" t="s">
        <v>12542</v>
      </c>
      <c r="F13881" s="3"/>
      <c r="O13881"/>
      <c r="P13881"/>
      <c r="Q13881"/>
      <c r="U13881" s="969"/>
      <c r="V13881" s="38"/>
      <c r="W13881" s="38"/>
    </row>
    <row r="13882" spans="1:23" x14ac:dyDescent="0.35">
      <c r="A13882" s="1038" t="s">
        <v>863</v>
      </c>
      <c r="B13882" s="1055">
        <v>1.33</v>
      </c>
      <c r="C13882" s="24" t="s">
        <v>13177</v>
      </c>
      <c r="E13882" s="990" t="s">
        <v>12542</v>
      </c>
      <c r="F13882" s="3"/>
      <c r="O13882"/>
      <c r="P13882"/>
      <c r="Q13882"/>
      <c r="U13882" s="969"/>
      <c r="V13882" s="38"/>
      <c r="W13882" s="38"/>
    </row>
    <row r="13883" spans="1:23" x14ac:dyDescent="0.35">
      <c r="A13883" s="1039" t="s">
        <v>5652</v>
      </c>
      <c r="B13883" s="1054">
        <v>1.22</v>
      </c>
      <c r="C13883" s="40" t="s">
        <v>13068</v>
      </c>
      <c r="D13883" s="1"/>
      <c r="E13883" s="990" t="s">
        <v>12542</v>
      </c>
      <c r="F13883" s="3"/>
      <c r="O13883"/>
      <c r="P13883"/>
      <c r="Q13883"/>
      <c r="U13883" s="969"/>
      <c r="V13883" s="38"/>
      <c r="W13883" s="38"/>
    </row>
    <row r="13884" spans="1:23" x14ac:dyDescent="0.35">
      <c r="A13884" s="1636" t="s">
        <v>1199</v>
      </c>
      <c r="B13884" s="1637">
        <v>1.57</v>
      </c>
      <c r="C13884" s="511" t="s">
        <v>13231</v>
      </c>
      <c r="D13884" s="1"/>
      <c r="E13884" s="990" t="s">
        <v>12542</v>
      </c>
      <c r="F13884" s="3"/>
      <c r="O13884"/>
      <c r="P13884"/>
      <c r="Q13884"/>
      <c r="U13884" s="969"/>
      <c r="V13884" s="38"/>
      <c r="W13884" s="38"/>
    </row>
    <row r="13885" spans="1:23" x14ac:dyDescent="0.35">
      <c r="A13885" s="1317">
        <v>70030</v>
      </c>
      <c r="B13885" s="1318">
        <v>0.18</v>
      </c>
      <c r="C13885" s="157" t="s">
        <v>3790</v>
      </c>
      <c r="D13885" s="1"/>
      <c r="E13885" s="993" t="s">
        <v>13383</v>
      </c>
      <c r="F13885" s="3"/>
      <c r="O13885"/>
      <c r="P13885"/>
      <c r="Q13885"/>
      <c r="U13885" s="969"/>
      <c r="V13885" s="38"/>
      <c r="W13885" s="38"/>
    </row>
    <row r="13886" spans="1:23" x14ac:dyDescent="0.35">
      <c r="A13886" s="1317">
        <v>70100</v>
      </c>
      <c r="B13886" s="1318">
        <v>0.18</v>
      </c>
      <c r="C13886" s="157" t="s">
        <v>3791</v>
      </c>
      <c r="D13886" s="1"/>
      <c r="E13886" s="993" t="s">
        <v>13383</v>
      </c>
      <c r="F13886" s="3"/>
      <c r="O13886"/>
      <c r="P13886"/>
      <c r="Q13886"/>
      <c r="U13886" s="969"/>
      <c r="V13886" s="38"/>
      <c r="W13886" s="38"/>
    </row>
    <row r="13887" spans="1:23" x14ac:dyDescent="0.35">
      <c r="A13887" s="1317">
        <v>70110</v>
      </c>
      <c r="B13887" s="1318">
        <v>0.24</v>
      </c>
      <c r="C13887" s="157" t="s">
        <v>3837</v>
      </c>
      <c r="D13887" s="1"/>
      <c r="E13887" s="993" t="s">
        <v>13383</v>
      </c>
      <c r="F13887" s="3"/>
      <c r="O13887"/>
      <c r="P13887"/>
      <c r="Q13887"/>
      <c r="U13887" s="969"/>
      <c r="V13887" s="38"/>
      <c r="W13887" s="38"/>
    </row>
    <row r="13888" spans="1:23" x14ac:dyDescent="0.35">
      <c r="A13888" s="1317">
        <v>70120</v>
      </c>
      <c r="B13888" s="1318">
        <v>0.18</v>
      </c>
      <c r="C13888" s="157" t="s">
        <v>3792</v>
      </c>
      <c r="D13888" s="1"/>
      <c r="E13888" s="993" t="s">
        <v>13383</v>
      </c>
      <c r="F13888" s="3"/>
      <c r="O13888"/>
      <c r="P13888"/>
      <c r="Q13888"/>
      <c r="U13888" s="969"/>
      <c r="V13888" s="38"/>
      <c r="W13888" s="38"/>
    </row>
    <row r="13889" spans="1:23" x14ac:dyDescent="0.35">
      <c r="A13889" s="1317">
        <v>70130</v>
      </c>
      <c r="B13889" s="1318">
        <v>0.33</v>
      </c>
      <c r="C13889" s="157" t="s">
        <v>3863</v>
      </c>
      <c r="D13889" s="1"/>
      <c r="E13889" s="993" t="s">
        <v>13383</v>
      </c>
      <c r="F13889" s="3"/>
      <c r="O13889"/>
      <c r="P13889"/>
      <c r="Q13889"/>
      <c r="U13889" s="969"/>
      <c r="V13889" s="38"/>
      <c r="W13889" s="38"/>
    </row>
    <row r="13890" spans="1:23" x14ac:dyDescent="0.35">
      <c r="A13890" s="1317">
        <v>70134</v>
      </c>
      <c r="B13890" s="1318">
        <v>0.33</v>
      </c>
      <c r="C13890" s="157" t="s">
        <v>3864</v>
      </c>
      <c r="D13890" s="1"/>
      <c r="E13890" s="993" t="s">
        <v>13383</v>
      </c>
      <c r="F13890" s="3"/>
      <c r="O13890"/>
      <c r="P13890"/>
      <c r="Q13890"/>
      <c r="U13890" s="969"/>
      <c r="V13890" s="38"/>
      <c r="W13890" s="38"/>
    </row>
    <row r="13891" spans="1:23" x14ac:dyDescent="0.35">
      <c r="A13891" s="1317">
        <v>70140</v>
      </c>
      <c r="B13891" s="1318">
        <v>0.19</v>
      </c>
      <c r="C13891" s="157" t="s">
        <v>3809</v>
      </c>
      <c r="D13891" s="1"/>
      <c r="E13891" s="993" t="s">
        <v>13383</v>
      </c>
      <c r="F13891" s="3"/>
      <c r="O13891"/>
      <c r="P13891"/>
      <c r="Q13891"/>
      <c r="U13891" s="969"/>
      <c r="V13891" s="38"/>
      <c r="W13891" s="38"/>
    </row>
    <row r="13892" spans="1:23" x14ac:dyDescent="0.35">
      <c r="A13892" s="1317">
        <v>70150</v>
      </c>
      <c r="B13892" s="1318">
        <v>0.25</v>
      </c>
      <c r="C13892" s="157" t="s">
        <v>3842</v>
      </c>
      <c r="D13892" s="1"/>
      <c r="E13892" s="993" t="s">
        <v>13383</v>
      </c>
      <c r="F13892" s="3"/>
      <c r="O13892"/>
      <c r="P13892"/>
      <c r="Q13892"/>
      <c r="U13892" s="969"/>
      <c r="V13892" s="38"/>
      <c r="W13892" s="38"/>
    </row>
    <row r="13893" spans="1:23" x14ac:dyDescent="0.35">
      <c r="A13893" s="1317">
        <v>70160</v>
      </c>
      <c r="B13893" s="1318">
        <v>0.17</v>
      </c>
      <c r="C13893" s="157" t="s">
        <v>3773</v>
      </c>
      <c r="D13893" s="1"/>
      <c r="E13893" s="993" t="s">
        <v>13383</v>
      </c>
      <c r="F13893" s="3"/>
      <c r="O13893"/>
      <c r="P13893"/>
      <c r="Q13893"/>
      <c r="U13893" s="969"/>
      <c r="V13893" s="38"/>
      <c r="W13893" s="38"/>
    </row>
    <row r="13894" spans="1:23" x14ac:dyDescent="0.35">
      <c r="A13894" s="1317">
        <v>70190</v>
      </c>
      <c r="B13894" s="1318">
        <v>0.2</v>
      </c>
      <c r="C13894" s="157" t="s">
        <v>3812</v>
      </c>
      <c r="D13894" s="1"/>
      <c r="E13894" s="993" t="s">
        <v>13383</v>
      </c>
      <c r="F13894" s="3"/>
      <c r="O13894"/>
      <c r="P13894"/>
      <c r="Q13894"/>
      <c r="U13894" s="969"/>
      <c r="V13894" s="38"/>
      <c r="W13894" s="38"/>
    </row>
    <row r="13895" spans="1:23" x14ac:dyDescent="0.35">
      <c r="A13895" s="1317">
        <v>70200</v>
      </c>
      <c r="B13895" s="1318">
        <v>0.27</v>
      </c>
      <c r="C13895" s="157" t="s">
        <v>3848</v>
      </c>
      <c r="D13895" s="1"/>
      <c r="E13895" s="993" t="s">
        <v>13383</v>
      </c>
      <c r="F13895" s="3"/>
      <c r="O13895"/>
      <c r="P13895"/>
      <c r="Q13895"/>
      <c r="U13895" s="969"/>
      <c r="V13895" s="38"/>
      <c r="W13895" s="38"/>
    </row>
    <row r="13896" spans="1:23" x14ac:dyDescent="0.35">
      <c r="A13896" s="1317">
        <v>70210</v>
      </c>
      <c r="B13896" s="1318">
        <v>0.17</v>
      </c>
      <c r="C13896" s="157" t="s">
        <v>3774</v>
      </c>
      <c r="D13896" s="1"/>
      <c r="E13896" s="993" t="s">
        <v>13383</v>
      </c>
      <c r="F13896" s="3"/>
      <c r="O13896"/>
      <c r="P13896"/>
      <c r="Q13896"/>
      <c r="U13896" s="969"/>
      <c r="V13896" s="38"/>
      <c r="W13896" s="38"/>
    </row>
    <row r="13897" spans="1:23" x14ac:dyDescent="0.35">
      <c r="A13897" s="1317">
        <v>70220</v>
      </c>
      <c r="B13897" s="1318">
        <v>0.21</v>
      </c>
      <c r="C13897" s="157" t="s">
        <v>3818</v>
      </c>
      <c r="D13897" s="38"/>
      <c r="E13897" s="993" t="s">
        <v>13383</v>
      </c>
      <c r="F13897" s="3"/>
      <c r="O13897"/>
      <c r="P13897"/>
      <c r="Q13897"/>
      <c r="U13897" s="969"/>
      <c r="V13897" s="38"/>
      <c r="W13897" s="38"/>
    </row>
    <row r="13898" spans="1:23" x14ac:dyDescent="0.35">
      <c r="A13898" s="1317">
        <v>70240</v>
      </c>
      <c r="B13898" s="1318">
        <v>0.19</v>
      </c>
      <c r="C13898" s="157" t="s">
        <v>3810</v>
      </c>
      <c r="D13898" s="38"/>
      <c r="E13898" s="993" t="s">
        <v>13383</v>
      </c>
      <c r="F13898" s="3"/>
      <c r="O13898"/>
      <c r="P13898"/>
      <c r="Q13898"/>
      <c r="U13898" s="969"/>
      <c r="V13898" s="38"/>
      <c r="W13898" s="38"/>
    </row>
    <row r="13899" spans="1:23" x14ac:dyDescent="0.35">
      <c r="A13899" s="1317">
        <v>70250</v>
      </c>
      <c r="B13899" s="1318">
        <v>0.18</v>
      </c>
      <c r="C13899" s="157" t="s">
        <v>3793</v>
      </c>
      <c r="D13899" s="1"/>
      <c r="E13899" s="993" t="s">
        <v>13383</v>
      </c>
      <c r="F13899" s="3"/>
      <c r="O13899"/>
      <c r="P13899"/>
      <c r="Q13899"/>
      <c r="U13899" s="969"/>
      <c r="V13899" s="38"/>
      <c r="W13899" s="38"/>
    </row>
    <row r="13900" spans="1:23" x14ac:dyDescent="0.35">
      <c r="A13900" s="1317">
        <v>70260</v>
      </c>
      <c r="B13900" s="1318">
        <v>0.27</v>
      </c>
      <c r="C13900" s="157" t="s">
        <v>3849</v>
      </c>
      <c r="D13900" s="1"/>
      <c r="E13900" s="993" t="s">
        <v>13383</v>
      </c>
      <c r="F13900" s="3"/>
      <c r="O13900"/>
      <c r="P13900"/>
      <c r="Q13900"/>
      <c r="U13900" s="969"/>
      <c r="V13900" s="38"/>
      <c r="W13900" s="38"/>
    </row>
    <row r="13901" spans="1:23" x14ac:dyDescent="0.35">
      <c r="A13901" s="1317">
        <v>70328</v>
      </c>
      <c r="B13901" s="1318">
        <v>0.18</v>
      </c>
      <c r="C13901" s="157" t="s">
        <v>3794</v>
      </c>
      <c r="D13901" s="1"/>
      <c r="E13901" s="993" t="s">
        <v>13383</v>
      </c>
      <c r="F13901" s="3"/>
      <c r="O13901"/>
      <c r="P13901"/>
      <c r="Q13901"/>
      <c r="U13901" s="969"/>
      <c r="V13901" s="38"/>
      <c r="W13901" s="38"/>
    </row>
    <row r="13902" spans="1:23" x14ac:dyDescent="0.35">
      <c r="A13902" s="1317">
        <v>70330</v>
      </c>
      <c r="B13902" s="1318">
        <v>0.23</v>
      </c>
      <c r="C13902" s="157" t="s">
        <v>3836</v>
      </c>
      <c r="D13902" s="1"/>
      <c r="E13902" s="993" t="s">
        <v>13383</v>
      </c>
      <c r="F13902" s="3"/>
      <c r="O13902"/>
      <c r="P13902"/>
      <c r="Q13902"/>
      <c r="U13902" s="969"/>
      <c r="V13902" s="38"/>
      <c r="W13902" s="38"/>
    </row>
    <row r="13903" spans="1:23" x14ac:dyDescent="0.35">
      <c r="A13903" s="1317">
        <v>70332</v>
      </c>
      <c r="B13903" s="1318">
        <v>0.53</v>
      </c>
      <c r="C13903" s="157" t="s">
        <v>3901</v>
      </c>
      <c r="D13903" s="1"/>
      <c r="E13903" s="993" t="s">
        <v>13383</v>
      </c>
      <c r="F13903" s="3"/>
      <c r="O13903"/>
      <c r="P13903"/>
      <c r="Q13903"/>
      <c r="U13903" s="969"/>
      <c r="V13903" s="38"/>
      <c r="W13903" s="38"/>
    </row>
    <row r="13904" spans="1:23" x14ac:dyDescent="0.35">
      <c r="A13904" s="1317">
        <v>70336</v>
      </c>
      <c r="B13904" s="1318">
        <v>1.44</v>
      </c>
      <c r="C13904" s="157" t="s">
        <v>4093</v>
      </c>
      <c r="D13904" s="1"/>
      <c r="E13904" s="993" t="s">
        <v>13383</v>
      </c>
      <c r="F13904" s="3"/>
      <c r="O13904"/>
      <c r="P13904"/>
      <c r="Q13904"/>
      <c r="U13904" s="969"/>
      <c r="V13904" s="38"/>
      <c r="W13904" s="38"/>
    </row>
    <row r="13905" spans="1:23" x14ac:dyDescent="0.35">
      <c r="A13905" s="1317">
        <v>70360</v>
      </c>
      <c r="B13905" s="1318">
        <v>0.18</v>
      </c>
      <c r="C13905" s="157" t="s">
        <v>3795</v>
      </c>
      <c r="D13905" s="1"/>
      <c r="E13905" s="993" t="s">
        <v>13383</v>
      </c>
      <c r="F13905" s="3"/>
      <c r="O13905"/>
      <c r="P13905"/>
      <c r="Q13905"/>
      <c r="U13905" s="969"/>
      <c r="V13905" s="38"/>
      <c r="W13905" s="38"/>
    </row>
    <row r="13906" spans="1:23" x14ac:dyDescent="0.35">
      <c r="A13906" s="1317">
        <v>70370</v>
      </c>
      <c r="B13906" s="1318">
        <v>0.31</v>
      </c>
      <c r="C13906" s="157" t="s">
        <v>3856</v>
      </c>
      <c r="D13906" s="1"/>
      <c r="E13906" s="993" t="s">
        <v>13383</v>
      </c>
      <c r="F13906" s="3"/>
      <c r="O13906"/>
      <c r="P13906"/>
      <c r="Q13906"/>
      <c r="U13906" s="969"/>
      <c r="V13906" s="38"/>
      <c r="W13906" s="38"/>
    </row>
    <row r="13907" spans="1:23" x14ac:dyDescent="0.35">
      <c r="A13907" s="1317">
        <v>70450</v>
      </c>
      <c r="B13907" s="1318">
        <v>0.83</v>
      </c>
      <c r="C13907" s="157" t="s">
        <v>3980</v>
      </c>
      <c r="D13907" s="1"/>
      <c r="E13907" s="993" t="s">
        <v>13383</v>
      </c>
      <c r="F13907" s="3"/>
      <c r="O13907"/>
      <c r="P13907"/>
      <c r="Q13907"/>
      <c r="U13907" s="969"/>
      <c r="V13907" s="38"/>
      <c r="W13907" s="38"/>
    </row>
    <row r="13908" spans="1:23" x14ac:dyDescent="0.35">
      <c r="A13908" s="1317">
        <v>70460</v>
      </c>
      <c r="B13908" s="1318">
        <v>1.1000000000000001</v>
      </c>
      <c r="C13908" s="157" t="s">
        <v>4018</v>
      </c>
      <c r="D13908" s="1"/>
      <c r="E13908" s="993" t="s">
        <v>13383</v>
      </c>
      <c r="F13908" s="3"/>
      <c r="O13908"/>
      <c r="P13908"/>
      <c r="Q13908"/>
      <c r="U13908" s="969"/>
      <c r="V13908" s="38"/>
      <c r="W13908" s="38"/>
    </row>
    <row r="13909" spans="1:23" x14ac:dyDescent="0.35">
      <c r="A13909" s="1317">
        <v>70470</v>
      </c>
      <c r="B13909" s="1318">
        <v>1.24</v>
      </c>
      <c r="C13909" s="157" t="s">
        <v>4050</v>
      </c>
      <c r="D13909" s="1"/>
      <c r="E13909" s="993" t="s">
        <v>13383</v>
      </c>
      <c r="F13909" s="3"/>
      <c r="O13909"/>
      <c r="P13909"/>
      <c r="Q13909"/>
      <c r="U13909" s="969"/>
      <c r="V13909" s="38"/>
      <c r="W13909" s="38"/>
    </row>
    <row r="13910" spans="1:23" x14ac:dyDescent="0.35">
      <c r="A13910" s="1317">
        <v>70480</v>
      </c>
      <c r="B13910" s="1318">
        <v>1.25</v>
      </c>
      <c r="C13910" s="157" t="s">
        <v>4060</v>
      </c>
      <c r="D13910" s="1"/>
      <c r="E13910" s="993" t="s">
        <v>13383</v>
      </c>
      <c r="F13910" s="3"/>
      <c r="O13910"/>
      <c r="P13910"/>
      <c r="Q13910"/>
      <c r="U13910" s="969"/>
      <c r="V13910" s="38"/>
      <c r="W13910" s="38"/>
    </row>
    <row r="13911" spans="1:23" x14ac:dyDescent="0.35">
      <c r="A13911" s="1317">
        <v>70481</v>
      </c>
      <c r="B13911" s="1318">
        <v>1.1000000000000001</v>
      </c>
      <c r="C13911" s="157" t="s">
        <v>4019</v>
      </c>
      <c r="D13911" s="1"/>
      <c r="E13911" s="993" t="s">
        <v>13383</v>
      </c>
      <c r="F13911" s="3"/>
      <c r="O13911"/>
      <c r="P13911"/>
      <c r="Q13911"/>
      <c r="U13911" s="969"/>
      <c r="V13911" s="38"/>
      <c r="W13911" s="38"/>
    </row>
    <row r="13912" spans="1:23" x14ac:dyDescent="0.35">
      <c r="A13912" s="1317">
        <v>70482</v>
      </c>
      <c r="B13912" s="1318">
        <v>1.24</v>
      </c>
      <c r="C13912" s="157" t="s">
        <v>4051</v>
      </c>
      <c r="D13912" s="1"/>
      <c r="E13912" s="993" t="s">
        <v>13383</v>
      </c>
      <c r="F13912" s="3"/>
      <c r="O13912"/>
      <c r="P13912"/>
      <c r="Q13912"/>
      <c r="U13912" s="969"/>
      <c r="V13912" s="38"/>
      <c r="W13912" s="38"/>
    </row>
    <row r="13913" spans="1:23" x14ac:dyDescent="0.35">
      <c r="A13913" s="1317">
        <v>70486</v>
      </c>
      <c r="B13913" s="1318">
        <v>0.83</v>
      </c>
      <c r="C13913" s="157" t="s">
        <v>3981</v>
      </c>
      <c r="D13913" s="1"/>
      <c r="E13913" s="993" t="s">
        <v>13383</v>
      </c>
      <c r="F13913" s="3"/>
      <c r="O13913"/>
      <c r="P13913"/>
      <c r="Q13913"/>
      <c r="U13913" s="969"/>
      <c r="V13913" s="38"/>
      <c r="W13913" s="38"/>
    </row>
    <row r="13914" spans="1:23" x14ac:dyDescent="0.35">
      <c r="A13914" s="1317">
        <v>70487</v>
      </c>
      <c r="B13914" s="1318">
        <v>1.1000000000000001</v>
      </c>
      <c r="C13914" s="157" t="s">
        <v>4020</v>
      </c>
      <c r="D13914" s="1"/>
      <c r="E13914" s="993" t="s">
        <v>13383</v>
      </c>
      <c r="F13914" s="3"/>
      <c r="O13914"/>
      <c r="P13914"/>
      <c r="Q13914"/>
      <c r="U13914" s="969"/>
      <c r="V13914" s="38"/>
      <c r="W13914" s="38"/>
    </row>
    <row r="13915" spans="1:23" x14ac:dyDescent="0.35">
      <c r="A13915" s="1317">
        <v>70488</v>
      </c>
      <c r="B13915" s="1318">
        <v>1.24</v>
      </c>
      <c r="C13915" s="157" t="s">
        <v>4052</v>
      </c>
      <c r="D13915" s="1"/>
      <c r="E13915" s="993" t="s">
        <v>13383</v>
      </c>
      <c r="F13915" s="3"/>
      <c r="O13915"/>
      <c r="P13915"/>
      <c r="Q13915"/>
      <c r="U13915" s="969"/>
      <c r="V13915" s="38"/>
      <c r="W13915" s="38"/>
    </row>
    <row r="13916" spans="1:23" x14ac:dyDescent="0.35">
      <c r="A13916" s="1317">
        <v>70490</v>
      </c>
      <c r="B13916" s="1318">
        <v>1.25</v>
      </c>
      <c r="C13916" s="157" t="s">
        <v>4061</v>
      </c>
      <c r="D13916" s="1"/>
      <c r="E13916" s="993" t="s">
        <v>13383</v>
      </c>
      <c r="F13916" s="3"/>
      <c r="O13916"/>
      <c r="P13916"/>
      <c r="Q13916"/>
      <c r="U13916" s="969"/>
      <c r="V13916" s="38"/>
      <c r="W13916" s="38"/>
    </row>
    <row r="13917" spans="1:23" x14ac:dyDescent="0.35">
      <c r="A13917" s="1317">
        <v>70491</v>
      </c>
      <c r="B13917" s="1318">
        <v>1.35</v>
      </c>
      <c r="C13917" s="157" t="s">
        <v>4085</v>
      </c>
      <c r="D13917" s="1"/>
      <c r="E13917" s="993" t="s">
        <v>13383</v>
      </c>
      <c r="F13917" s="3"/>
      <c r="O13917"/>
      <c r="P13917"/>
      <c r="Q13917"/>
      <c r="U13917" s="969"/>
      <c r="V13917" s="38"/>
      <c r="W13917" s="38"/>
    </row>
    <row r="13918" spans="1:23" x14ac:dyDescent="0.35">
      <c r="A13918" s="1317">
        <v>70492</v>
      </c>
      <c r="B13918" s="1318">
        <v>1.58</v>
      </c>
      <c r="C13918" s="157" t="s">
        <v>4101</v>
      </c>
      <c r="D13918" s="1"/>
      <c r="E13918" s="993" t="s">
        <v>13383</v>
      </c>
      <c r="F13918" s="3"/>
      <c r="O13918"/>
      <c r="P13918"/>
      <c r="Q13918"/>
      <c r="U13918" s="969"/>
      <c r="V13918" s="38"/>
      <c r="W13918" s="38"/>
    </row>
    <row r="13919" spans="1:23" x14ac:dyDescent="0.35">
      <c r="A13919" s="1317">
        <v>70496</v>
      </c>
      <c r="B13919" s="1318">
        <v>1.71</v>
      </c>
      <c r="C13919" s="157" t="s">
        <v>4118</v>
      </c>
      <c r="D13919" s="38"/>
      <c r="E13919" s="993" t="s">
        <v>13383</v>
      </c>
      <c r="F13919" s="3"/>
      <c r="O13919"/>
      <c r="P13919"/>
      <c r="Q13919"/>
      <c r="U13919" s="969"/>
      <c r="V13919" s="38"/>
      <c r="W13919" s="38"/>
    </row>
    <row r="13920" spans="1:23" x14ac:dyDescent="0.35">
      <c r="A13920" s="1317">
        <v>70498</v>
      </c>
      <c r="B13920" s="1318">
        <v>1.71</v>
      </c>
      <c r="C13920" s="157" t="s">
        <v>1420</v>
      </c>
      <c r="D13920" s="1"/>
      <c r="E13920" s="993" t="s">
        <v>13383</v>
      </c>
      <c r="F13920" s="3"/>
      <c r="O13920"/>
      <c r="P13920"/>
      <c r="Q13920"/>
      <c r="U13920" s="969"/>
      <c r="V13920" s="38"/>
      <c r="W13920" s="38"/>
    </row>
    <row r="13921" spans="1:23" x14ac:dyDescent="0.35">
      <c r="A13921" s="1317">
        <v>70540</v>
      </c>
      <c r="B13921" s="1318">
        <v>1.32</v>
      </c>
      <c r="C13921" s="157" t="s">
        <v>4063</v>
      </c>
      <c r="D13921" s="1"/>
      <c r="E13921" s="993" t="s">
        <v>13383</v>
      </c>
      <c r="F13921" s="3"/>
      <c r="O13921"/>
      <c r="P13921"/>
      <c r="Q13921"/>
      <c r="U13921" s="969"/>
      <c r="V13921" s="38"/>
      <c r="W13921" s="38"/>
    </row>
    <row r="13922" spans="1:23" x14ac:dyDescent="0.35">
      <c r="A13922" s="1317">
        <v>70542</v>
      </c>
      <c r="B13922" s="1318">
        <v>1.58</v>
      </c>
      <c r="C13922" s="157" t="s">
        <v>4102</v>
      </c>
      <c r="D13922" s="1"/>
      <c r="E13922" s="993" t="s">
        <v>13383</v>
      </c>
      <c r="F13922" s="1109"/>
      <c r="O13922"/>
      <c r="P13922"/>
      <c r="Q13922"/>
      <c r="U13922" s="969"/>
      <c r="V13922" s="38"/>
      <c r="W13922" s="38"/>
    </row>
    <row r="13923" spans="1:23" x14ac:dyDescent="0.35">
      <c r="A13923" s="1317">
        <v>70543</v>
      </c>
      <c r="B13923" s="1318">
        <v>2.1</v>
      </c>
      <c r="C13923" s="157" t="s">
        <v>4142</v>
      </c>
      <c r="D13923" s="1"/>
      <c r="E13923" s="993" t="s">
        <v>13383</v>
      </c>
      <c r="F13923" s="3"/>
      <c r="O13923"/>
      <c r="P13923"/>
      <c r="Q13923"/>
      <c r="U13923" s="969"/>
      <c r="V13923" s="38"/>
      <c r="W13923" s="38"/>
    </row>
    <row r="13924" spans="1:23" x14ac:dyDescent="0.35">
      <c r="A13924" s="1317">
        <v>70544</v>
      </c>
      <c r="B13924" s="1318">
        <v>1.17</v>
      </c>
      <c r="C13924" s="157" t="s">
        <v>4032</v>
      </c>
      <c r="D13924" s="1"/>
      <c r="E13924" s="993" t="s">
        <v>13383</v>
      </c>
      <c r="F13924" s="3"/>
      <c r="O13924"/>
      <c r="P13924"/>
      <c r="Q13924"/>
      <c r="U13924" s="969"/>
      <c r="V13924" s="38"/>
      <c r="W13924" s="38"/>
    </row>
    <row r="13925" spans="1:23" x14ac:dyDescent="0.35">
      <c r="A13925" s="1317">
        <v>70545</v>
      </c>
      <c r="B13925" s="1318">
        <v>1.17</v>
      </c>
      <c r="C13925" s="157" t="s">
        <v>4033</v>
      </c>
      <c r="D13925" s="1"/>
      <c r="E13925" s="993" t="s">
        <v>13383</v>
      </c>
      <c r="F13925" s="3"/>
      <c r="O13925"/>
      <c r="P13925"/>
      <c r="Q13925"/>
      <c r="U13925" s="969"/>
      <c r="V13925" s="38"/>
      <c r="W13925" s="38"/>
    </row>
    <row r="13926" spans="1:23" x14ac:dyDescent="0.35">
      <c r="A13926" s="1317">
        <v>70546</v>
      </c>
      <c r="B13926" s="1318">
        <v>1.44</v>
      </c>
      <c r="C13926" s="157" t="s">
        <v>4094</v>
      </c>
      <c r="D13926" s="1"/>
      <c r="E13926" s="993" t="s">
        <v>13383</v>
      </c>
      <c r="F13926" s="3"/>
      <c r="O13926"/>
      <c r="P13926"/>
      <c r="Q13926"/>
      <c r="U13926" s="969"/>
      <c r="V13926" s="38"/>
      <c r="W13926" s="38"/>
    </row>
    <row r="13927" spans="1:23" x14ac:dyDescent="0.35">
      <c r="A13927" s="1317">
        <v>70547</v>
      </c>
      <c r="B13927" s="1318">
        <v>1.17</v>
      </c>
      <c r="C13927" s="157" t="s">
        <v>4034</v>
      </c>
      <c r="D13927" s="1"/>
      <c r="E13927" s="993" t="s">
        <v>13383</v>
      </c>
      <c r="F13927" s="3"/>
      <c r="O13927"/>
      <c r="P13927"/>
      <c r="Q13927"/>
      <c r="U13927" s="969"/>
      <c r="V13927" s="38"/>
      <c r="W13927" s="38"/>
    </row>
    <row r="13928" spans="1:23" x14ac:dyDescent="0.35">
      <c r="A13928" s="1317">
        <v>70548</v>
      </c>
      <c r="B13928" s="1318">
        <v>1.46</v>
      </c>
      <c r="C13928" s="157" t="s">
        <v>4100</v>
      </c>
      <c r="D13928" s="1"/>
      <c r="E13928" s="993" t="s">
        <v>13383</v>
      </c>
      <c r="F13928" s="3"/>
      <c r="O13928"/>
      <c r="P13928"/>
      <c r="Q13928"/>
      <c r="U13928" s="969"/>
      <c r="V13928" s="38"/>
      <c r="W13928" s="38"/>
    </row>
    <row r="13929" spans="1:23" x14ac:dyDescent="0.35">
      <c r="A13929" s="1317">
        <v>70549</v>
      </c>
      <c r="B13929" s="1318">
        <v>1.76</v>
      </c>
      <c r="C13929" s="157" t="s">
        <v>4125</v>
      </c>
      <c r="D13929" s="1"/>
      <c r="E13929" s="993" t="s">
        <v>13383</v>
      </c>
      <c r="F13929" s="3"/>
      <c r="O13929"/>
      <c r="P13929"/>
      <c r="Q13929"/>
      <c r="U13929" s="969"/>
      <c r="V13929" s="38"/>
      <c r="W13929" s="38"/>
    </row>
    <row r="13930" spans="1:23" x14ac:dyDescent="0.35">
      <c r="A13930" s="1317">
        <v>70551</v>
      </c>
      <c r="B13930" s="1318">
        <v>1.44</v>
      </c>
      <c r="C13930" s="157" t="s">
        <v>4095</v>
      </c>
      <c r="D13930" s="1"/>
      <c r="E13930" s="993" t="s">
        <v>13383</v>
      </c>
      <c r="F13930" s="3"/>
      <c r="O13930"/>
      <c r="P13930"/>
      <c r="Q13930"/>
      <c r="U13930" s="969"/>
      <c r="V13930" s="38"/>
      <c r="W13930" s="38"/>
    </row>
    <row r="13931" spans="1:23" x14ac:dyDescent="0.35">
      <c r="A13931" s="1317">
        <v>70552</v>
      </c>
      <c r="B13931" s="1318">
        <v>1.74</v>
      </c>
      <c r="C13931" s="157" t="s">
        <v>4120</v>
      </c>
      <c r="D13931" s="1"/>
      <c r="E13931" s="993" t="s">
        <v>13383</v>
      </c>
      <c r="F13931" s="3"/>
      <c r="O13931"/>
      <c r="P13931"/>
      <c r="Q13931"/>
      <c r="U13931" s="969"/>
      <c r="V13931" s="38"/>
      <c r="W13931" s="38"/>
    </row>
    <row r="13932" spans="1:23" x14ac:dyDescent="0.35">
      <c r="A13932" s="1317">
        <v>70553</v>
      </c>
      <c r="B13932" s="1318">
        <v>2.23</v>
      </c>
      <c r="C13932" s="157" t="s">
        <v>4155</v>
      </c>
      <c r="D13932" s="1"/>
      <c r="E13932" s="993" t="s">
        <v>13383</v>
      </c>
      <c r="F13932" s="3"/>
      <c r="O13932"/>
      <c r="P13932"/>
      <c r="Q13932"/>
      <c r="U13932" s="969"/>
      <c r="V13932" s="38"/>
      <c r="W13932" s="38"/>
    </row>
    <row r="13933" spans="1:23" x14ac:dyDescent="0.35">
      <c r="A13933" s="1317">
        <v>71045</v>
      </c>
      <c r="B13933" s="1318">
        <v>0.18</v>
      </c>
      <c r="C13933" s="157" t="s">
        <v>3796</v>
      </c>
      <c r="D13933" s="1"/>
      <c r="E13933" s="993" t="s">
        <v>13383</v>
      </c>
      <c r="F13933" s="1138"/>
      <c r="O13933"/>
      <c r="P13933"/>
      <c r="Q13933"/>
      <c r="U13933" s="969"/>
      <c r="V13933" s="38"/>
      <c r="W13933" s="38"/>
    </row>
    <row r="13934" spans="1:23" x14ac:dyDescent="0.35">
      <c r="A13934" s="1319">
        <v>71045</v>
      </c>
      <c r="B13934" s="1320">
        <v>0.18</v>
      </c>
      <c r="C13934" s="176" t="s">
        <v>3797</v>
      </c>
      <c r="D13934" s="1"/>
      <c r="E13934" s="993" t="s">
        <v>13383</v>
      </c>
      <c r="F13934" s="3"/>
      <c r="O13934"/>
      <c r="P13934"/>
      <c r="Q13934"/>
      <c r="U13934" s="969"/>
      <c r="V13934" s="38"/>
      <c r="W13934" s="38"/>
    </row>
    <row r="13935" spans="1:23" x14ac:dyDescent="0.35">
      <c r="A13935" s="1317">
        <v>71046</v>
      </c>
      <c r="B13935" s="1318">
        <v>0.21</v>
      </c>
      <c r="C13935" s="157" t="s">
        <v>3819</v>
      </c>
      <c r="D13935" s="1"/>
      <c r="E13935" s="993" t="s">
        <v>13383</v>
      </c>
      <c r="F13935" s="3"/>
      <c r="O13935"/>
      <c r="P13935"/>
      <c r="Q13935"/>
      <c r="U13935" s="969"/>
      <c r="V13935" s="38"/>
      <c r="W13935" s="38"/>
    </row>
    <row r="13936" spans="1:23" x14ac:dyDescent="0.35">
      <c r="A13936" s="1317">
        <v>71060</v>
      </c>
      <c r="B13936" s="1318" t="e">
        <v>#N/A</v>
      </c>
      <c r="C13936" s="157" t="s">
        <v>4171</v>
      </c>
      <c r="D13936" s="1"/>
      <c r="E13936" s="993" t="s">
        <v>13383</v>
      </c>
      <c r="F13936" s="3"/>
      <c r="O13936"/>
      <c r="P13936"/>
      <c r="Q13936"/>
      <c r="U13936" s="969"/>
      <c r="V13936" s="38"/>
      <c r="W13936" s="38"/>
    </row>
    <row r="13937" spans="1:23" x14ac:dyDescent="0.35">
      <c r="A13937" s="1317">
        <v>71100</v>
      </c>
      <c r="B13937" s="1318">
        <v>0.21</v>
      </c>
      <c r="C13937" s="157" t="s">
        <v>3820</v>
      </c>
      <c r="D13937" s="1"/>
      <c r="E13937" s="993" t="s">
        <v>13383</v>
      </c>
      <c r="F13937" s="3"/>
      <c r="O13937"/>
      <c r="P13937"/>
      <c r="Q13937"/>
      <c r="U13937" s="969"/>
      <c r="V13937" s="38"/>
      <c r="W13937" s="38"/>
    </row>
    <row r="13938" spans="1:23" x14ac:dyDescent="0.35">
      <c r="A13938" s="1317">
        <v>71100</v>
      </c>
      <c r="B13938" s="1318">
        <v>0.21</v>
      </c>
      <c r="C13938" s="157" t="s">
        <v>3821</v>
      </c>
      <c r="D13938" s="1"/>
      <c r="E13938" s="993" t="s">
        <v>13383</v>
      </c>
      <c r="F13938" s="3"/>
      <c r="O13938"/>
      <c r="P13938"/>
      <c r="Q13938"/>
      <c r="U13938" s="969"/>
      <c r="V13938" s="38"/>
      <c r="W13938" s="38"/>
    </row>
    <row r="13939" spans="1:23" x14ac:dyDescent="0.35">
      <c r="A13939" s="1317">
        <v>71101</v>
      </c>
      <c r="B13939" s="1318">
        <v>0.26</v>
      </c>
      <c r="C13939" s="157" t="s">
        <v>3844</v>
      </c>
      <c r="D13939" s="1"/>
      <c r="E13939" s="993" t="s">
        <v>13383</v>
      </c>
      <c r="F13939" s="3"/>
      <c r="O13939"/>
      <c r="P13939"/>
      <c r="Q13939"/>
      <c r="U13939" s="969"/>
      <c r="V13939" s="38"/>
      <c r="W13939" s="38"/>
    </row>
    <row r="13940" spans="1:23" x14ac:dyDescent="0.35">
      <c r="A13940" s="1317">
        <v>71101</v>
      </c>
      <c r="B13940" s="1318">
        <v>0.26</v>
      </c>
      <c r="C13940" s="157" t="s">
        <v>3845</v>
      </c>
      <c r="D13940" s="38"/>
      <c r="E13940" s="993" t="s">
        <v>13383</v>
      </c>
      <c r="F13940" s="3"/>
      <c r="O13940"/>
      <c r="P13940"/>
      <c r="Q13940"/>
      <c r="U13940" s="969"/>
      <c r="V13940" s="38"/>
      <c r="W13940" s="38"/>
    </row>
    <row r="13941" spans="1:23" x14ac:dyDescent="0.35">
      <c r="A13941" s="1317">
        <v>71110</v>
      </c>
      <c r="B13941" s="1318">
        <v>0.28000000000000003</v>
      </c>
      <c r="C13941" s="157" t="s">
        <v>3850</v>
      </c>
      <c r="D13941" s="1"/>
      <c r="E13941" s="993" t="s">
        <v>13383</v>
      </c>
      <c r="F13941" s="3"/>
      <c r="O13941"/>
      <c r="P13941"/>
      <c r="Q13941"/>
      <c r="U13941" s="969"/>
      <c r="V13941" s="38"/>
      <c r="W13941" s="38"/>
    </row>
    <row r="13942" spans="1:23" x14ac:dyDescent="0.35">
      <c r="A13942" s="1317">
        <v>71111</v>
      </c>
      <c r="B13942" s="1318">
        <v>0.31</v>
      </c>
      <c r="C13942" s="157" t="s">
        <v>3857</v>
      </c>
      <c r="D13942" s="1"/>
      <c r="E13942" s="993" t="s">
        <v>13383</v>
      </c>
      <c r="F13942" s="3"/>
      <c r="O13942"/>
      <c r="P13942"/>
      <c r="Q13942"/>
      <c r="U13942" s="969"/>
      <c r="V13942" s="38"/>
      <c r="W13942" s="38"/>
    </row>
    <row r="13943" spans="1:23" x14ac:dyDescent="0.35">
      <c r="A13943" s="1317">
        <v>71120</v>
      </c>
      <c r="B13943" s="1318">
        <v>0.2</v>
      </c>
      <c r="C13943" s="157" t="s">
        <v>3813</v>
      </c>
      <c r="D13943" s="1"/>
      <c r="E13943" s="993" t="s">
        <v>13383</v>
      </c>
      <c r="F13943" s="3"/>
      <c r="O13943"/>
      <c r="P13943"/>
      <c r="Q13943"/>
      <c r="U13943" s="969"/>
      <c r="V13943" s="38"/>
      <c r="W13943" s="38"/>
    </row>
    <row r="13944" spans="1:23" x14ac:dyDescent="0.35">
      <c r="A13944" s="1317">
        <v>71130</v>
      </c>
      <c r="B13944" s="1318">
        <v>0.21</v>
      </c>
      <c r="C13944" s="157" t="s">
        <v>3822</v>
      </c>
      <c r="D13944" s="1"/>
      <c r="E13944" s="993" t="s">
        <v>13383</v>
      </c>
      <c r="F13944" s="3"/>
      <c r="O13944"/>
      <c r="P13944"/>
      <c r="Q13944"/>
      <c r="U13944" s="969"/>
      <c r="V13944" s="38"/>
      <c r="W13944" s="38"/>
    </row>
    <row r="13945" spans="1:23" x14ac:dyDescent="0.35">
      <c r="A13945" s="1317">
        <v>71250</v>
      </c>
      <c r="B13945" s="1318">
        <v>1.05</v>
      </c>
      <c r="C13945" s="157" t="s">
        <v>4014</v>
      </c>
      <c r="D13945" s="1"/>
      <c r="E13945" s="993" t="s">
        <v>13383</v>
      </c>
      <c r="F13945" s="3"/>
      <c r="O13945"/>
      <c r="P13945"/>
      <c r="Q13945"/>
      <c r="U13945" s="969"/>
      <c r="V13945" s="38"/>
      <c r="W13945" s="38"/>
    </row>
    <row r="13946" spans="1:23" x14ac:dyDescent="0.35">
      <c r="A13946" s="1317">
        <v>71260</v>
      </c>
      <c r="B13946" s="1318">
        <v>1.1299999999999999</v>
      </c>
      <c r="C13946" s="157" t="s">
        <v>4022</v>
      </c>
      <c r="D13946" s="1"/>
      <c r="E13946" s="993" t="s">
        <v>13383</v>
      </c>
      <c r="F13946" s="3"/>
      <c r="O13946"/>
      <c r="P13946"/>
      <c r="Q13946"/>
      <c r="U13946" s="969"/>
      <c r="V13946" s="38"/>
      <c r="W13946" s="38"/>
    </row>
    <row r="13947" spans="1:23" x14ac:dyDescent="0.35">
      <c r="A13947" s="1317">
        <v>71270</v>
      </c>
      <c r="B13947" s="1318">
        <v>1.22</v>
      </c>
      <c r="C13947" s="157" t="s">
        <v>4048</v>
      </c>
      <c r="D13947" s="1"/>
      <c r="E13947" s="993" t="s">
        <v>13383</v>
      </c>
      <c r="F13947" s="3"/>
      <c r="O13947"/>
      <c r="P13947"/>
      <c r="Q13947"/>
      <c r="U13947" s="969"/>
      <c r="V13947" s="38"/>
      <c r="W13947" s="38"/>
    </row>
    <row r="13948" spans="1:23" x14ac:dyDescent="0.35">
      <c r="A13948" s="1317">
        <v>71271</v>
      </c>
      <c r="B13948" s="1318">
        <v>1.05</v>
      </c>
      <c r="C13948" s="157" t="s">
        <v>4015</v>
      </c>
      <c r="D13948" s="1"/>
      <c r="E13948" s="993" t="s">
        <v>13383</v>
      </c>
      <c r="F13948" s="3"/>
      <c r="O13948"/>
      <c r="P13948"/>
      <c r="Q13948"/>
      <c r="U13948" s="969"/>
      <c r="V13948" s="38"/>
      <c r="W13948" s="38"/>
    </row>
    <row r="13949" spans="1:23" x14ac:dyDescent="0.35">
      <c r="A13949" s="1317">
        <v>71275</v>
      </c>
      <c r="B13949" s="1318">
        <v>1.77</v>
      </c>
      <c r="C13949" s="157" t="s">
        <v>4133</v>
      </c>
      <c r="D13949" s="1"/>
      <c r="E13949" s="993" t="s">
        <v>13383</v>
      </c>
      <c r="F13949" s="3"/>
      <c r="O13949"/>
      <c r="P13949"/>
      <c r="Q13949"/>
      <c r="U13949" s="969"/>
      <c r="V13949" s="38"/>
      <c r="W13949" s="38"/>
    </row>
    <row r="13950" spans="1:23" x14ac:dyDescent="0.35">
      <c r="A13950" s="1317">
        <v>71550</v>
      </c>
      <c r="B13950" s="1318">
        <v>1.42</v>
      </c>
      <c r="C13950" s="157" t="s">
        <v>4088</v>
      </c>
      <c r="D13950" s="1"/>
      <c r="E13950" s="993" t="s">
        <v>13383</v>
      </c>
      <c r="F13950" s="3"/>
      <c r="O13950"/>
      <c r="P13950"/>
      <c r="Q13950"/>
      <c r="U13950" s="969"/>
      <c r="V13950" s="38"/>
      <c r="W13950" s="38"/>
    </row>
    <row r="13951" spans="1:23" x14ac:dyDescent="0.35">
      <c r="A13951" s="1317">
        <v>71551</v>
      </c>
      <c r="B13951" s="1318">
        <v>1.69</v>
      </c>
      <c r="C13951" s="157" t="s">
        <v>4112</v>
      </c>
      <c r="D13951" s="1"/>
      <c r="E13951" s="993" t="s">
        <v>13383</v>
      </c>
      <c r="F13951" s="3"/>
      <c r="O13951"/>
      <c r="P13951"/>
      <c r="Q13951"/>
      <c r="U13951" s="969"/>
      <c r="V13951" s="38"/>
      <c r="W13951" s="38"/>
    </row>
    <row r="13952" spans="1:23" x14ac:dyDescent="0.35">
      <c r="A13952" s="1317">
        <v>71552</v>
      </c>
      <c r="B13952" s="1318">
        <v>2.2000000000000002</v>
      </c>
      <c r="C13952" s="157" t="s">
        <v>4154</v>
      </c>
      <c r="D13952" s="1"/>
      <c r="E13952" s="993" t="s">
        <v>13383</v>
      </c>
      <c r="F13952" s="3"/>
      <c r="O13952"/>
      <c r="P13952"/>
      <c r="Q13952"/>
      <c r="U13952" s="969"/>
      <c r="V13952" s="38"/>
      <c r="W13952" s="38"/>
    </row>
    <row r="13953" spans="1:23" x14ac:dyDescent="0.35">
      <c r="A13953" s="1317">
        <v>71555</v>
      </c>
      <c r="B13953" s="1318">
        <v>1.76</v>
      </c>
      <c r="C13953" s="157" t="s">
        <v>4126</v>
      </c>
      <c r="D13953" s="1"/>
      <c r="E13953" s="993" t="s">
        <v>13383</v>
      </c>
      <c r="F13953" s="3"/>
      <c r="O13953"/>
      <c r="P13953"/>
      <c r="Q13953"/>
      <c r="U13953" s="969"/>
      <c r="V13953" s="38"/>
      <c r="W13953" s="38"/>
    </row>
    <row r="13954" spans="1:23" x14ac:dyDescent="0.35">
      <c r="A13954" s="1317">
        <v>72020</v>
      </c>
      <c r="B13954" s="1318">
        <v>0.16</v>
      </c>
      <c r="C13954" s="157" t="s">
        <v>3744</v>
      </c>
      <c r="D13954" s="1"/>
      <c r="E13954" s="993" t="s">
        <v>13383</v>
      </c>
      <c r="F13954" s="3"/>
      <c r="O13954"/>
      <c r="P13954"/>
      <c r="Q13954"/>
      <c r="U13954" s="969"/>
      <c r="V13954" s="38"/>
      <c r="W13954" s="38"/>
    </row>
    <row r="13955" spans="1:23" x14ac:dyDescent="0.35">
      <c r="A13955" s="1317">
        <v>72040</v>
      </c>
      <c r="B13955" s="1318">
        <v>0.21</v>
      </c>
      <c r="C13955" s="157" t="s">
        <v>3823</v>
      </c>
      <c r="D13955" s="38"/>
      <c r="E13955" s="993" t="s">
        <v>13383</v>
      </c>
      <c r="F13955" s="3"/>
      <c r="O13955"/>
      <c r="P13955"/>
      <c r="Q13955"/>
      <c r="U13955" s="969"/>
      <c r="V13955" s="38"/>
      <c r="W13955" s="38"/>
    </row>
    <row r="13956" spans="1:23" x14ac:dyDescent="0.35">
      <c r="A13956" s="1317">
        <v>72050</v>
      </c>
      <c r="B13956" s="1318">
        <v>0.26</v>
      </c>
      <c r="C13956" s="157" t="s">
        <v>3846</v>
      </c>
      <c r="D13956" s="1"/>
      <c r="E13956" s="993" t="s">
        <v>13383</v>
      </c>
      <c r="F13956" s="3"/>
      <c r="O13956"/>
      <c r="P13956"/>
      <c r="Q13956"/>
      <c r="U13956" s="969"/>
      <c r="V13956" s="38"/>
      <c r="W13956" s="38"/>
    </row>
    <row r="13957" spans="1:23" x14ac:dyDescent="0.35">
      <c r="A13957" s="1317">
        <v>72052</v>
      </c>
      <c r="B13957" s="1318">
        <v>0.28999999999999998</v>
      </c>
      <c r="C13957" s="157" t="s">
        <v>3851</v>
      </c>
      <c r="D13957" s="38"/>
      <c r="E13957" s="993" t="s">
        <v>13383</v>
      </c>
      <c r="F13957" s="3"/>
      <c r="O13957"/>
      <c r="P13957"/>
      <c r="Q13957"/>
      <c r="U13957" s="969"/>
      <c r="V13957" s="38"/>
      <c r="W13957" s="38"/>
    </row>
    <row r="13958" spans="1:23" x14ac:dyDescent="0.35">
      <c r="A13958" s="1317">
        <v>72070</v>
      </c>
      <c r="B13958" s="1318">
        <v>0.2</v>
      </c>
      <c r="C13958" s="157" t="s">
        <v>3814</v>
      </c>
      <c r="D13958" s="1"/>
      <c r="E13958" s="993" t="s">
        <v>13383</v>
      </c>
      <c r="F13958" s="3"/>
      <c r="O13958"/>
      <c r="P13958"/>
      <c r="Q13958"/>
      <c r="U13958" s="969"/>
      <c r="V13958" s="38"/>
      <c r="W13958" s="38"/>
    </row>
    <row r="13959" spans="1:23" x14ac:dyDescent="0.35">
      <c r="A13959" s="1317">
        <v>72072</v>
      </c>
      <c r="B13959" s="1318">
        <v>0.22</v>
      </c>
      <c r="C13959" s="157" t="s">
        <v>3832</v>
      </c>
      <c r="D13959" s="1"/>
      <c r="E13959" s="993" t="s">
        <v>13383</v>
      </c>
      <c r="F13959" s="3"/>
      <c r="O13959"/>
      <c r="P13959"/>
      <c r="Q13959"/>
      <c r="U13959" s="969"/>
      <c r="V13959" s="38"/>
      <c r="W13959" s="38"/>
    </row>
    <row r="13960" spans="1:23" x14ac:dyDescent="0.35">
      <c r="A13960" s="1317">
        <v>72074</v>
      </c>
      <c r="B13960" s="1318">
        <v>0.24</v>
      </c>
      <c r="C13960" s="157" t="s">
        <v>3838</v>
      </c>
      <c r="D13960" s="38"/>
      <c r="E13960" s="993" t="s">
        <v>13383</v>
      </c>
      <c r="F13960" s="3"/>
      <c r="O13960"/>
      <c r="P13960"/>
      <c r="Q13960"/>
      <c r="U13960" s="969"/>
      <c r="V13960" s="38"/>
      <c r="W13960" s="38"/>
    </row>
    <row r="13961" spans="1:23" x14ac:dyDescent="0.35">
      <c r="A13961" s="1317">
        <v>72080</v>
      </c>
      <c r="B13961" s="1318">
        <v>0.2</v>
      </c>
      <c r="C13961" s="157" t="s">
        <v>3815</v>
      </c>
      <c r="D13961" s="1"/>
      <c r="E13961" s="993" t="s">
        <v>13383</v>
      </c>
      <c r="F13961" s="3"/>
      <c r="O13961"/>
      <c r="P13961"/>
      <c r="Q13961"/>
      <c r="U13961" s="969"/>
      <c r="V13961" s="38"/>
      <c r="W13961" s="38"/>
    </row>
    <row r="13962" spans="1:23" x14ac:dyDescent="0.35">
      <c r="A13962" s="1317">
        <v>72083</v>
      </c>
      <c r="B13962" s="1318">
        <v>0.34</v>
      </c>
      <c r="C13962" s="157" t="s">
        <v>3865</v>
      </c>
      <c r="D13962" s="1"/>
      <c r="E13962" s="993" t="s">
        <v>13383</v>
      </c>
      <c r="F13962" s="3"/>
      <c r="O13962"/>
      <c r="P13962"/>
      <c r="Q13962"/>
      <c r="U13962" s="969"/>
      <c r="V13962" s="38"/>
      <c r="W13962" s="38"/>
    </row>
    <row r="13963" spans="1:23" x14ac:dyDescent="0.35">
      <c r="A13963" s="1317">
        <v>72100</v>
      </c>
      <c r="B13963" s="1318">
        <v>0.21</v>
      </c>
      <c r="C13963" s="157" t="s">
        <v>3824</v>
      </c>
      <c r="D13963" s="1"/>
      <c r="E13963" s="993" t="s">
        <v>13383</v>
      </c>
      <c r="F13963" s="3"/>
      <c r="O13963"/>
      <c r="P13963"/>
      <c r="Q13963"/>
      <c r="U13963" s="969"/>
      <c r="V13963" s="38"/>
      <c r="W13963" s="38"/>
    </row>
    <row r="13964" spans="1:23" x14ac:dyDescent="0.35">
      <c r="A13964" s="1317">
        <v>72110</v>
      </c>
      <c r="B13964" s="1318">
        <v>0.25</v>
      </c>
      <c r="C13964" s="157" t="s">
        <v>3843</v>
      </c>
      <c r="D13964" s="1"/>
      <c r="E13964" s="993" t="s">
        <v>13383</v>
      </c>
      <c r="F13964" s="3"/>
      <c r="O13964"/>
      <c r="P13964"/>
      <c r="Q13964"/>
      <c r="U13964" s="969"/>
      <c r="V13964" s="38"/>
      <c r="W13964" s="38"/>
    </row>
    <row r="13965" spans="1:23" x14ac:dyDescent="0.35">
      <c r="A13965" s="1317">
        <v>72114</v>
      </c>
      <c r="B13965" s="1318">
        <v>0.28999999999999998</v>
      </c>
      <c r="C13965" s="157" t="s">
        <v>3852</v>
      </c>
      <c r="D13965" s="1"/>
      <c r="E13965" s="993" t="s">
        <v>13383</v>
      </c>
      <c r="F13965" s="3"/>
      <c r="O13965"/>
      <c r="P13965"/>
      <c r="Q13965"/>
      <c r="U13965" s="969"/>
      <c r="V13965" s="38"/>
      <c r="W13965" s="38"/>
    </row>
    <row r="13966" spans="1:23" x14ac:dyDescent="0.35">
      <c r="A13966" s="1317">
        <v>72120</v>
      </c>
      <c r="B13966" s="1318">
        <v>0.21</v>
      </c>
      <c r="C13966" s="157" t="s">
        <v>3825</v>
      </c>
      <c r="D13966" s="1"/>
      <c r="E13966" s="993" t="s">
        <v>13383</v>
      </c>
      <c r="F13966" s="3"/>
      <c r="O13966"/>
      <c r="P13966"/>
      <c r="Q13966"/>
      <c r="U13966" s="969"/>
      <c r="V13966" s="38"/>
      <c r="W13966" s="38"/>
    </row>
    <row r="13967" spans="1:23" x14ac:dyDescent="0.35">
      <c r="A13967" s="1317">
        <v>72125</v>
      </c>
      <c r="B13967" s="1318">
        <v>0.98</v>
      </c>
      <c r="C13967" s="157" t="s">
        <v>3999</v>
      </c>
      <c r="D13967" s="1"/>
      <c r="E13967" s="993" t="s">
        <v>13383</v>
      </c>
      <c r="F13967" s="3"/>
      <c r="O13967"/>
      <c r="P13967"/>
      <c r="Q13967"/>
      <c r="U13967" s="969"/>
      <c r="V13967" s="38"/>
      <c r="W13967" s="38"/>
    </row>
    <row r="13968" spans="1:23" x14ac:dyDescent="0.35">
      <c r="A13968" s="1317">
        <v>72125</v>
      </c>
      <c r="B13968" s="1318">
        <v>0.98</v>
      </c>
      <c r="C13968" s="157" t="s">
        <v>4000</v>
      </c>
      <c r="D13968" s="1"/>
      <c r="E13968" s="993" t="s">
        <v>13383</v>
      </c>
      <c r="F13968" s="3"/>
      <c r="O13968"/>
      <c r="P13968"/>
      <c r="Q13968"/>
      <c r="U13968" s="969"/>
      <c r="V13968" s="38"/>
      <c r="W13968" s="38"/>
    </row>
    <row r="13969" spans="1:23" x14ac:dyDescent="0.35">
      <c r="A13969" s="1317">
        <v>72126</v>
      </c>
      <c r="B13969" s="1318">
        <v>1.19</v>
      </c>
      <c r="C13969" s="157" t="s">
        <v>4037</v>
      </c>
      <c r="D13969" s="1"/>
      <c r="E13969" s="993" t="s">
        <v>13383</v>
      </c>
      <c r="F13969" s="3"/>
      <c r="O13969"/>
      <c r="P13969"/>
      <c r="Q13969"/>
      <c r="U13969" s="969"/>
      <c r="V13969" s="38"/>
      <c r="W13969" s="38"/>
    </row>
    <row r="13970" spans="1:23" x14ac:dyDescent="0.35">
      <c r="A13970" s="1317">
        <v>72126</v>
      </c>
      <c r="B13970" s="1318">
        <v>1.19</v>
      </c>
      <c r="C13970" s="157" t="s">
        <v>4038</v>
      </c>
      <c r="D13970" s="1"/>
      <c r="E13970" s="993" t="s">
        <v>13383</v>
      </c>
      <c r="F13970" s="3"/>
      <c r="O13970"/>
      <c r="P13970"/>
      <c r="Q13970"/>
      <c r="U13970" s="969"/>
      <c r="V13970" s="38"/>
      <c r="W13970" s="38"/>
    </row>
    <row r="13971" spans="1:23" x14ac:dyDescent="0.35">
      <c r="A13971" s="1317">
        <v>72127</v>
      </c>
      <c r="B13971" s="1318">
        <v>1.24</v>
      </c>
      <c r="C13971" s="157" t="s">
        <v>4053</v>
      </c>
      <c r="D13971" s="1"/>
      <c r="E13971" s="993" t="s">
        <v>13383</v>
      </c>
      <c r="F13971" s="3"/>
      <c r="O13971"/>
      <c r="P13971"/>
      <c r="Q13971"/>
      <c r="U13971" s="969"/>
      <c r="V13971" s="38"/>
      <c r="W13971" s="38"/>
    </row>
    <row r="13972" spans="1:23" x14ac:dyDescent="0.35">
      <c r="A13972" s="1317">
        <v>72127</v>
      </c>
      <c r="B13972" s="1318">
        <v>1.24</v>
      </c>
      <c r="C13972" s="157" t="s">
        <v>4054</v>
      </c>
      <c r="D13972" s="1"/>
      <c r="E13972" s="993" t="s">
        <v>13383</v>
      </c>
      <c r="F13972" s="3"/>
      <c r="O13972"/>
      <c r="P13972"/>
      <c r="Q13972"/>
      <c r="U13972" s="969"/>
      <c r="V13972" s="38"/>
      <c r="W13972" s="38"/>
    </row>
    <row r="13973" spans="1:23" x14ac:dyDescent="0.35">
      <c r="A13973" s="1317">
        <v>72128</v>
      </c>
      <c r="B13973" s="1318">
        <v>0.98</v>
      </c>
      <c r="C13973" s="157" t="s">
        <v>4001</v>
      </c>
      <c r="D13973" s="1"/>
      <c r="E13973" s="993" t="s">
        <v>13383</v>
      </c>
      <c r="F13973" s="3"/>
      <c r="O13973"/>
      <c r="P13973"/>
      <c r="Q13973"/>
      <c r="U13973" s="969"/>
      <c r="V13973" s="38"/>
      <c r="W13973" s="38"/>
    </row>
    <row r="13974" spans="1:23" x14ac:dyDescent="0.35">
      <c r="A13974" s="1317">
        <v>72128</v>
      </c>
      <c r="B13974" s="1318">
        <v>0.98</v>
      </c>
      <c r="C13974" s="157" t="s">
        <v>4002</v>
      </c>
      <c r="D13974" s="1"/>
      <c r="E13974" s="993" t="s">
        <v>13383</v>
      </c>
      <c r="F13974" s="3"/>
      <c r="O13974"/>
      <c r="P13974"/>
      <c r="Q13974"/>
      <c r="U13974" s="969"/>
      <c r="V13974" s="38"/>
      <c r="W13974" s="38"/>
    </row>
    <row r="13975" spans="1:23" x14ac:dyDescent="0.35">
      <c r="A13975" s="1317">
        <v>72129</v>
      </c>
      <c r="B13975" s="1318">
        <v>1.19</v>
      </c>
      <c r="C13975" s="157" t="s">
        <v>4039</v>
      </c>
      <c r="D13975" s="1"/>
      <c r="E13975" s="993" t="s">
        <v>13383</v>
      </c>
      <c r="F13975" s="3"/>
      <c r="O13975"/>
      <c r="P13975"/>
      <c r="Q13975"/>
      <c r="U13975" s="969"/>
      <c r="V13975" s="38"/>
      <c r="W13975" s="38"/>
    </row>
    <row r="13976" spans="1:23" x14ac:dyDescent="0.35">
      <c r="A13976" s="1317">
        <v>72129</v>
      </c>
      <c r="B13976" s="1318">
        <v>1.19</v>
      </c>
      <c r="C13976" s="157" t="s">
        <v>4040</v>
      </c>
      <c r="D13976" s="1"/>
      <c r="E13976" s="993" t="s">
        <v>13383</v>
      </c>
      <c r="F13976" s="3"/>
      <c r="O13976"/>
      <c r="P13976"/>
      <c r="Q13976"/>
      <c r="U13976" s="969"/>
      <c r="V13976" s="38"/>
      <c r="W13976" s="38"/>
    </row>
    <row r="13977" spans="1:23" x14ac:dyDescent="0.35">
      <c r="A13977" s="1317">
        <v>72130</v>
      </c>
      <c r="B13977" s="1318">
        <v>1.24</v>
      </c>
      <c r="C13977" s="157" t="s">
        <v>4055</v>
      </c>
      <c r="D13977" s="1"/>
      <c r="E13977" s="993" t="s">
        <v>13383</v>
      </c>
      <c r="F13977" s="3"/>
      <c r="O13977"/>
      <c r="P13977"/>
      <c r="Q13977"/>
      <c r="U13977" s="969"/>
      <c r="V13977" s="38"/>
      <c r="W13977" s="38"/>
    </row>
    <row r="13978" spans="1:23" x14ac:dyDescent="0.35">
      <c r="A13978" s="1317">
        <v>72130</v>
      </c>
      <c r="B13978" s="1318">
        <v>1.24</v>
      </c>
      <c r="C13978" s="157" t="s">
        <v>4056</v>
      </c>
      <c r="D13978" s="1"/>
      <c r="E13978" s="993" t="s">
        <v>13383</v>
      </c>
      <c r="F13978" s="3"/>
      <c r="O13978"/>
      <c r="P13978"/>
      <c r="Q13978"/>
      <c r="U13978" s="969"/>
      <c r="V13978" s="38"/>
      <c r="W13978" s="38"/>
    </row>
    <row r="13979" spans="1:23" x14ac:dyDescent="0.35">
      <c r="A13979" s="1317">
        <v>72131</v>
      </c>
      <c r="B13979" s="1318">
        <v>0.98</v>
      </c>
      <c r="C13979" s="157" t="s">
        <v>4003</v>
      </c>
      <c r="D13979" s="1"/>
      <c r="E13979" s="993" t="s">
        <v>13383</v>
      </c>
      <c r="F13979" s="3"/>
      <c r="O13979"/>
      <c r="P13979"/>
      <c r="Q13979"/>
      <c r="U13979" s="969"/>
      <c r="V13979" s="38"/>
      <c r="W13979" s="38"/>
    </row>
    <row r="13980" spans="1:23" x14ac:dyDescent="0.35">
      <c r="A13980" s="1317">
        <v>72131</v>
      </c>
      <c r="B13980" s="1318">
        <v>0.98</v>
      </c>
      <c r="C13980" s="157" t="s">
        <v>4004</v>
      </c>
      <c r="D13980" s="1"/>
      <c r="E13980" s="993" t="s">
        <v>13383</v>
      </c>
      <c r="F13980" s="3"/>
      <c r="O13980"/>
      <c r="P13980"/>
      <c r="Q13980"/>
      <c r="U13980" s="969"/>
      <c r="V13980" s="38"/>
      <c r="W13980" s="38"/>
    </row>
    <row r="13981" spans="1:23" x14ac:dyDescent="0.35">
      <c r="A13981" s="1317">
        <v>72132</v>
      </c>
      <c r="B13981" s="1318">
        <v>1.19</v>
      </c>
      <c r="C13981" s="157" t="s">
        <v>4041</v>
      </c>
      <c r="D13981" s="1"/>
      <c r="E13981" s="993" t="s">
        <v>13383</v>
      </c>
      <c r="F13981" s="3"/>
      <c r="O13981"/>
      <c r="P13981"/>
      <c r="Q13981"/>
      <c r="U13981" s="969"/>
      <c r="V13981" s="38"/>
      <c r="W13981" s="38"/>
    </row>
    <row r="13982" spans="1:23" x14ac:dyDescent="0.35">
      <c r="A13982" s="1317">
        <v>72132</v>
      </c>
      <c r="B13982" s="1318">
        <v>1.19</v>
      </c>
      <c r="C13982" s="157" t="s">
        <v>4042</v>
      </c>
      <c r="D13982" s="1"/>
      <c r="E13982" s="993" t="s">
        <v>13383</v>
      </c>
      <c r="F13982" s="3"/>
      <c r="O13982"/>
      <c r="P13982"/>
      <c r="Q13982"/>
      <c r="U13982" s="969"/>
      <c r="V13982" s="38"/>
      <c r="W13982" s="38"/>
    </row>
    <row r="13983" spans="1:23" x14ac:dyDescent="0.35">
      <c r="A13983" s="1317">
        <v>72133</v>
      </c>
      <c r="B13983" s="1318">
        <v>1.24</v>
      </c>
      <c r="C13983" s="157" t="s">
        <v>4057</v>
      </c>
      <c r="D13983" s="1"/>
      <c r="E13983" s="993" t="s">
        <v>13383</v>
      </c>
      <c r="F13983" s="3"/>
      <c r="O13983"/>
      <c r="P13983"/>
      <c r="Q13983"/>
      <c r="U13983" s="969"/>
      <c r="V13983" s="38"/>
      <c r="W13983" s="38"/>
    </row>
    <row r="13984" spans="1:23" x14ac:dyDescent="0.35">
      <c r="A13984" s="1317">
        <v>72133</v>
      </c>
      <c r="B13984" s="1318">
        <v>1.24</v>
      </c>
      <c r="C13984" s="157" t="s">
        <v>4058</v>
      </c>
      <c r="D13984" s="1"/>
      <c r="E13984" s="993" t="s">
        <v>13383</v>
      </c>
      <c r="F13984" s="3"/>
      <c r="O13984"/>
      <c r="P13984"/>
      <c r="Q13984"/>
      <c r="U13984" s="969"/>
      <c r="V13984" s="38"/>
      <c r="W13984" s="38"/>
    </row>
    <row r="13985" spans="1:23" x14ac:dyDescent="0.35">
      <c r="A13985" s="1317">
        <v>72141</v>
      </c>
      <c r="B13985" s="1318">
        <v>1.44</v>
      </c>
      <c r="C13985" s="157" t="s">
        <v>4096</v>
      </c>
      <c r="D13985" s="1"/>
      <c r="E13985" s="993" t="s">
        <v>13383</v>
      </c>
      <c r="F13985" s="3"/>
      <c r="O13985"/>
      <c r="P13985"/>
      <c r="Q13985"/>
      <c r="U13985" s="969"/>
      <c r="V13985" s="38"/>
      <c r="W13985" s="38"/>
    </row>
    <row r="13986" spans="1:23" x14ac:dyDescent="0.35">
      <c r="A13986" s="1317">
        <v>72141</v>
      </c>
      <c r="B13986" s="1318">
        <v>1.44</v>
      </c>
      <c r="C13986" s="157" t="s">
        <v>4097</v>
      </c>
      <c r="D13986" s="1"/>
      <c r="E13986" s="993" t="s">
        <v>13383</v>
      </c>
      <c r="F13986" s="3"/>
      <c r="O13986"/>
      <c r="P13986"/>
      <c r="Q13986"/>
      <c r="U13986" s="969"/>
      <c r="V13986" s="38"/>
      <c r="W13986" s="38"/>
    </row>
    <row r="13987" spans="1:23" x14ac:dyDescent="0.35">
      <c r="A13987" s="1317">
        <v>72142</v>
      </c>
      <c r="B13987" s="1318">
        <v>1.74</v>
      </c>
      <c r="C13987" s="157" t="s">
        <v>4121</v>
      </c>
      <c r="D13987" s="1"/>
      <c r="E13987" s="993" t="s">
        <v>13383</v>
      </c>
      <c r="F13987" s="3"/>
      <c r="O13987"/>
      <c r="P13987"/>
      <c r="Q13987"/>
      <c r="U13987" s="969"/>
      <c r="V13987" s="38"/>
      <c r="W13987" s="38"/>
    </row>
    <row r="13988" spans="1:23" x14ac:dyDescent="0.35">
      <c r="A13988" s="1317">
        <v>72146</v>
      </c>
      <c r="B13988" s="1318">
        <v>1.44</v>
      </c>
      <c r="C13988" s="157" t="s">
        <v>4098</v>
      </c>
      <c r="D13988" s="1"/>
      <c r="E13988" s="993" t="s">
        <v>13383</v>
      </c>
      <c r="F13988" s="3"/>
      <c r="O13988"/>
      <c r="P13988"/>
      <c r="Q13988"/>
      <c r="U13988" s="969"/>
      <c r="V13988" s="38"/>
      <c r="W13988" s="38"/>
    </row>
    <row r="13989" spans="1:23" x14ac:dyDescent="0.35">
      <c r="A13989" s="1317">
        <v>72147</v>
      </c>
      <c r="B13989" s="1318">
        <v>1.74</v>
      </c>
      <c r="C13989" s="157" t="s">
        <v>4122</v>
      </c>
      <c r="D13989" s="1"/>
      <c r="E13989" s="993" t="s">
        <v>13383</v>
      </c>
      <c r="F13989" s="3"/>
      <c r="O13989"/>
      <c r="P13989"/>
      <c r="Q13989"/>
      <c r="U13989" s="969"/>
      <c r="V13989" s="38"/>
      <c r="W13989" s="38"/>
    </row>
    <row r="13990" spans="1:23" x14ac:dyDescent="0.35">
      <c r="A13990" s="1317">
        <v>72148</v>
      </c>
      <c r="B13990" s="1318">
        <v>1.44</v>
      </c>
      <c r="C13990" s="157" t="s">
        <v>4099</v>
      </c>
      <c r="D13990" s="1"/>
      <c r="E13990" s="993" t="s">
        <v>13383</v>
      </c>
      <c r="F13990" s="3"/>
      <c r="O13990"/>
      <c r="P13990"/>
      <c r="Q13990"/>
      <c r="U13990" s="969"/>
      <c r="V13990" s="38"/>
      <c r="W13990" s="38"/>
    </row>
    <row r="13991" spans="1:23" x14ac:dyDescent="0.35">
      <c r="A13991" s="1317">
        <v>72149</v>
      </c>
      <c r="B13991" s="1318">
        <v>1.74</v>
      </c>
      <c r="C13991" s="157" t="s">
        <v>4123</v>
      </c>
      <c r="D13991" s="1"/>
      <c r="E13991" s="993" t="s">
        <v>13383</v>
      </c>
      <c r="F13991" s="3"/>
      <c r="O13991"/>
      <c r="P13991"/>
      <c r="Q13991"/>
      <c r="U13991" s="969"/>
      <c r="V13991" s="38"/>
      <c r="W13991" s="38"/>
    </row>
    <row r="13992" spans="1:23" x14ac:dyDescent="0.35">
      <c r="A13992" s="1317">
        <v>72156</v>
      </c>
      <c r="B13992" s="1318">
        <v>2.23</v>
      </c>
      <c r="C13992" s="157" t="s">
        <v>4156</v>
      </c>
      <c r="D13992" s="1"/>
      <c r="E13992" s="993" t="s">
        <v>13383</v>
      </c>
      <c r="F13992" s="3"/>
      <c r="O13992"/>
      <c r="P13992"/>
      <c r="Q13992"/>
      <c r="U13992" s="969"/>
      <c r="V13992" s="38"/>
      <c r="W13992" s="38"/>
    </row>
    <row r="13993" spans="1:23" x14ac:dyDescent="0.35">
      <c r="A13993" s="1317">
        <v>72156</v>
      </c>
      <c r="B13993" s="1318">
        <v>2.23</v>
      </c>
      <c r="C13993" s="157" t="s">
        <v>4157</v>
      </c>
      <c r="D13993" s="1"/>
      <c r="E13993" s="993" t="s">
        <v>13383</v>
      </c>
      <c r="F13993" s="3"/>
      <c r="O13993"/>
      <c r="P13993"/>
      <c r="Q13993"/>
      <c r="U13993" s="969"/>
      <c r="V13993" s="38"/>
      <c r="W13993" s="38"/>
    </row>
    <row r="13994" spans="1:23" x14ac:dyDescent="0.35">
      <c r="A13994" s="1317">
        <v>72157</v>
      </c>
      <c r="B13994" s="1318">
        <v>2.23</v>
      </c>
      <c r="C13994" s="157" t="s">
        <v>4158</v>
      </c>
      <c r="D13994" s="1"/>
      <c r="E13994" s="993" t="s">
        <v>13383</v>
      </c>
      <c r="F13994" s="3"/>
      <c r="O13994"/>
      <c r="P13994"/>
      <c r="Q13994"/>
      <c r="U13994" s="969"/>
      <c r="V13994" s="38"/>
      <c r="W13994" s="38"/>
    </row>
    <row r="13995" spans="1:23" x14ac:dyDescent="0.35">
      <c r="A13995" s="1317">
        <v>72157</v>
      </c>
      <c r="B13995" s="1318">
        <v>2.23</v>
      </c>
      <c r="C13995" s="157" t="s">
        <v>4159</v>
      </c>
      <c r="D13995" s="1"/>
      <c r="E13995" s="993" t="s">
        <v>13383</v>
      </c>
      <c r="F13995" s="3"/>
      <c r="O13995"/>
      <c r="P13995"/>
      <c r="Q13995"/>
      <c r="U13995" s="969"/>
      <c r="V13995" s="38"/>
      <c r="W13995" s="38"/>
    </row>
    <row r="13996" spans="1:23" x14ac:dyDescent="0.35">
      <c r="A13996" s="1317">
        <v>72157</v>
      </c>
      <c r="B13996" s="1318">
        <v>2.23</v>
      </c>
      <c r="C13996" s="157" t="s">
        <v>4160</v>
      </c>
      <c r="D13996" s="38"/>
      <c r="E13996" s="993" t="s">
        <v>13383</v>
      </c>
      <c r="F13996" s="3"/>
      <c r="O13996"/>
      <c r="P13996"/>
      <c r="Q13996"/>
      <c r="U13996" s="969"/>
      <c r="V13996" s="38"/>
      <c r="W13996" s="38"/>
    </row>
    <row r="13997" spans="1:23" x14ac:dyDescent="0.35">
      <c r="A13997" s="1317">
        <v>72158</v>
      </c>
      <c r="B13997" s="1318">
        <v>2.23</v>
      </c>
      <c r="C13997" s="157" t="s">
        <v>4161</v>
      </c>
      <c r="D13997" s="38"/>
      <c r="E13997" s="993" t="s">
        <v>13383</v>
      </c>
      <c r="F13997" s="3"/>
      <c r="O13997"/>
      <c r="P13997"/>
      <c r="Q13997"/>
      <c r="U13997" s="969"/>
      <c r="V13997" s="38"/>
      <c r="W13997" s="38"/>
    </row>
    <row r="13998" spans="1:23" x14ac:dyDescent="0.35">
      <c r="A13998" s="1317">
        <v>72159</v>
      </c>
      <c r="B13998" s="1318">
        <v>1.76</v>
      </c>
      <c r="C13998" s="157" t="s">
        <v>4127</v>
      </c>
      <c r="D13998" s="1"/>
      <c r="E13998" s="993" t="s">
        <v>13383</v>
      </c>
      <c r="F13998" s="3"/>
      <c r="O13998"/>
      <c r="P13998"/>
      <c r="Q13998"/>
      <c r="U13998" s="969"/>
      <c r="V13998" s="38"/>
      <c r="W13998" s="38"/>
    </row>
    <row r="13999" spans="1:23" x14ac:dyDescent="0.35">
      <c r="A13999" s="1317">
        <v>72170</v>
      </c>
      <c r="B13999" s="1318">
        <v>0.17</v>
      </c>
      <c r="C13999" s="157" t="s">
        <v>3775</v>
      </c>
      <c r="D13999" s="1"/>
      <c r="E13999" s="993" t="s">
        <v>13383</v>
      </c>
      <c r="F13999" s="3"/>
      <c r="O13999"/>
      <c r="P13999"/>
      <c r="Q13999"/>
      <c r="U13999" s="969"/>
      <c r="V13999" s="38"/>
      <c r="W13999" s="38"/>
    </row>
    <row r="14000" spans="1:23" x14ac:dyDescent="0.35">
      <c r="A14000" s="1317">
        <v>72190</v>
      </c>
      <c r="B14000" s="1318">
        <v>0.24</v>
      </c>
      <c r="C14000" s="157" t="s">
        <v>3839</v>
      </c>
      <c r="D14000" s="1"/>
      <c r="E14000" s="993" t="s">
        <v>13383</v>
      </c>
      <c r="F14000" s="3"/>
      <c r="O14000"/>
      <c r="P14000"/>
      <c r="Q14000"/>
      <c r="U14000" s="969"/>
      <c r="V14000" s="38"/>
      <c r="W14000" s="38"/>
    </row>
    <row r="14001" spans="1:23" x14ac:dyDescent="0.35">
      <c r="A14001" s="1317">
        <v>72191</v>
      </c>
      <c r="B14001" s="1318">
        <v>1.76</v>
      </c>
      <c r="C14001" s="157" t="s">
        <v>4128</v>
      </c>
      <c r="D14001" s="1"/>
      <c r="E14001" s="993" t="s">
        <v>13383</v>
      </c>
      <c r="F14001" s="3"/>
      <c r="O14001"/>
      <c r="P14001"/>
      <c r="Q14001"/>
      <c r="U14001" s="969"/>
      <c r="V14001" s="38"/>
      <c r="W14001" s="38"/>
    </row>
    <row r="14002" spans="1:23" x14ac:dyDescent="0.35">
      <c r="A14002" s="1317">
        <v>72192</v>
      </c>
      <c r="B14002" s="1318">
        <v>1.06</v>
      </c>
      <c r="C14002" s="157" t="s">
        <v>4016</v>
      </c>
      <c r="D14002" s="1"/>
      <c r="E14002" s="993" t="s">
        <v>13383</v>
      </c>
      <c r="F14002" s="3"/>
      <c r="O14002"/>
      <c r="P14002"/>
      <c r="Q14002"/>
      <c r="U14002" s="969"/>
      <c r="V14002" s="38"/>
      <c r="W14002" s="38"/>
    </row>
    <row r="14003" spans="1:23" x14ac:dyDescent="0.35">
      <c r="A14003" s="1317">
        <v>72193</v>
      </c>
      <c r="B14003" s="1318">
        <v>1.1299999999999999</v>
      </c>
      <c r="C14003" s="157" t="s">
        <v>4023</v>
      </c>
      <c r="D14003" s="1"/>
      <c r="E14003" s="993" t="s">
        <v>13383</v>
      </c>
      <c r="F14003" s="3"/>
      <c r="O14003"/>
      <c r="P14003"/>
      <c r="Q14003"/>
      <c r="U14003" s="969"/>
      <c r="V14003" s="38"/>
      <c r="W14003" s="38"/>
    </row>
    <row r="14004" spans="1:23" x14ac:dyDescent="0.35">
      <c r="A14004" s="1317">
        <v>72194</v>
      </c>
      <c r="B14004" s="1318">
        <v>1.19</v>
      </c>
      <c r="C14004" s="157" t="s">
        <v>4043</v>
      </c>
      <c r="D14004" s="1"/>
      <c r="E14004" s="993" t="s">
        <v>13383</v>
      </c>
      <c r="F14004" s="3"/>
      <c r="O14004"/>
      <c r="P14004"/>
      <c r="Q14004"/>
      <c r="U14004" s="969"/>
      <c r="V14004" s="38"/>
      <c r="W14004" s="38"/>
    </row>
    <row r="14005" spans="1:23" x14ac:dyDescent="0.35">
      <c r="A14005" s="1317">
        <v>72195</v>
      </c>
      <c r="B14005" s="1318">
        <v>1.42</v>
      </c>
      <c r="C14005" s="157" t="s">
        <v>4089</v>
      </c>
      <c r="D14005" s="1"/>
      <c r="E14005" s="993" t="s">
        <v>13383</v>
      </c>
      <c r="F14005" s="3"/>
      <c r="O14005"/>
      <c r="P14005"/>
      <c r="Q14005"/>
      <c r="U14005" s="969"/>
      <c r="V14005" s="38"/>
      <c r="W14005" s="38"/>
    </row>
    <row r="14006" spans="1:23" x14ac:dyDescent="0.35">
      <c r="A14006" s="1317">
        <v>72196</v>
      </c>
      <c r="B14006" s="1318">
        <v>1.69</v>
      </c>
      <c r="C14006" s="157" t="s">
        <v>4113</v>
      </c>
      <c r="D14006" s="1"/>
      <c r="E14006" s="993" t="s">
        <v>13383</v>
      </c>
      <c r="F14006" s="3"/>
      <c r="O14006"/>
      <c r="P14006"/>
      <c r="Q14006"/>
      <c r="U14006" s="969"/>
      <c r="V14006" s="38"/>
      <c r="W14006" s="38"/>
    </row>
    <row r="14007" spans="1:23" x14ac:dyDescent="0.35">
      <c r="A14007" s="1317">
        <v>72197</v>
      </c>
      <c r="B14007" s="1318">
        <v>2.15</v>
      </c>
      <c r="C14007" s="157" t="s">
        <v>4152</v>
      </c>
      <c r="D14007" s="1"/>
      <c r="E14007" s="993" t="s">
        <v>13383</v>
      </c>
      <c r="F14007" s="3"/>
      <c r="O14007"/>
      <c r="P14007"/>
      <c r="Q14007"/>
      <c r="U14007" s="969"/>
      <c r="V14007" s="38"/>
      <c r="W14007" s="38"/>
    </row>
    <row r="14008" spans="1:23" x14ac:dyDescent="0.35">
      <c r="A14008" s="1317">
        <v>72198</v>
      </c>
      <c r="B14008" s="1318">
        <v>1.76</v>
      </c>
      <c r="C14008" s="157" t="s">
        <v>4129</v>
      </c>
      <c r="D14008" s="1"/>
      <c r="E14008" s="993" t="s">
        <v>13383</v>
      </c>
      <c r="F14008" s="3"/>
      <c r="O14008"/>
      <c r="P14008"/>
      <c r="Q14008"/>
      <c r="U14008" s="969"/>
      <c r="V14008" s="38"/>
      <c r="W14008" s="38"/>
    </row>
    <row r="14009" spans="1:23" x14ac:dyDescent="0.35">
      <c r="A14009" s="1317">
        <v>72200</v>
      </c>
      <c r="B14009" s="1318">
        <v>0.17</v>
      </c>
      <c r="C14009" s="157" t="s">
        <v>3776</v>
      </c>
      <c r="D14009" s="1"/>
      <c r="E14009" s="993" t="s">
        <v>13383</v>
      </c>
      <c r="F14009" s="3"/>
      <c r="O14009"/>
      <c r="P14009"/>
      <c r="Q14009"/>
      <c r="U14009" s="969"/>
      <c r="V14009" s="38"/>
      <c r="W14009" s="38"/>
    </row>
    <row r="14010" spans="1:23" x14ac:dyDescent="0.35">
      <c r="A14010" s="1317">
        <v>72202</v>
      </c>
      <c r="B14010" s="1318">
        <v>0.22</v>
      </c>
      <c r="C14010" s="157" t="s">
        <v>3833</v>
      </c>
      <c r="D14010" s="1"/>
      <c r="E14010" s="993" t="s">
        <v>13383</v>
      </c>
      <c r="F14010" s="3"/>
      <c r="O14010"/>
      <c r="P14010"/>
      <c r="Q14010"/>
      <c r="U14010" s="969"/>
      <c r="V14010" s="38"/>
      <c r="W14010" s="38"/>
    </row>
    <row r="14011" spans="1:23" x14ac:dyDescent="0.35">
      <c r="A14011" s="1317">
        <v>72220</v>
      </c>
      <c r="B14011" s="1318">
        <v>0.17</v>
      </c>
      <c r="C14011" s="157" t="s">
        <v>3777</v>
      </c>
      <c r="D14011" s="1"/>
      <c r="E14011" s="993" t="s">
        <v>13383</v>
      </c>
      <c r="F14011" s="3"/>
      <c r="O14011"/>
      <c r="P14011"/>
      <c r="Q14011"/>
      <c r="U14011" s="969"/>
      <c r="V14011" s="38"/>
      <c r="W14011" s="38"/>
    </row>
    <row r="14012" spans="1:23" x14ac:dyDescent="0.35">
      <c r="A14012" s="1317">
        <v>72240</v>
      </c>
      <c r="B14012" s="1318">
        <v>0.89</v>
      </c>
      <c r="C14012" s="157" t="s">
        <v>3988</v>
      </c>
      <c r="D14012" s="1"/>
      <c r="E14012" s="993" t="s">
        <v>13383</v>
      </c>
      <c r="F14012" s="3"/>
      <c r="O14012"/>
      <c r="P14012"/>
      <c r="Q14012"/>
      <c r="U14012" s="969"/>
      <c r="V14012" s="38"/>
      <c r="W14012" s="38"/>
    </row>
    <row r="14013" spans="1:23" x14ac:dyDescent="0.35">
      <c r="A14013" s="1317">
        <v>72255</v>
      </c>
      <c r="B14013" s="1318">
        <v>0.89</v>
      </c>
      <c r="C14013" s="157" t="s">
        <v>3989</v>
      </c>
      <c r="D14013" s="1"/>
      <c r="E14013" s="993" t="s">
        <v>13383</v>
      </c>
      <c r="F14013" s="3"/>
      <c r="O14013"/>
      <c r="P14013"/>
      <c r="Q14013"/>
      <c r="U14013" s="969"/>
      <c r="V14013" s="38"/>
      <c r="W14013" s="38"/>
    </row>
    <row r="14014" spans="1:23" x14ac:dyDescent="0.35">
      <c r="A14014" s="1317">
        <v>72265</v>
      </c>
      <c r="B14014" s="1318">
        <v>0.81</v>
      </c>
      <c r="C14014" s="157" t="s">
        <v>3975</v>
      </c>
      <c r="D14014" s="1"/>
      <c r="E14014" s="993" t="s">
        <v>13383</v>
      </c>
      <c r="F14014" s="3"/>
      <c r="O14014"/>
      <c r="P14014"/>
      <c r="Q14014"/>
      <c r="U14014" s="969"/>
      <c r="V14014" s="38"/>
      <c r="W14014" s="38"/>
    </row>
    <row r="14015" spans="1:23" x14ac:dyDescent="0.35">
      <c r="A14015" s="1317">
        <v>72270</v>
      </c>
      <c r="B14015" s="1318">
        <v>1.3</v>
      </c>
      <c r="C14015" s="157" t="s">
        <v>4062</v>
      </c>
      <c r="D14015" s="1"/>
      <c r="E14015" s="993" t="s">
        <v>13383</v>
      </c>
      <c r="F14015" s="3"/>
      <c r="O14015"/>
      <c r="P14015"/>
      <c r="Q14015"/>
      <c r="U14015" s="969"/>
      <c r="V14015" s="38"/>
      <c r="W14015" s="38"/>
    </row>
    <row r="14016" spans="1:23" x14ac:dyDescent="0.35">
      <c r="A14016" s="1317">
        <v>72295</v>
      </c>
      <c r="B14016" s="1318">
        <v>0.81</v>
      </c>
      <c r="C14016" s="157" t="s">
        <v>3976</v>
      </c>
      <c r="D14016" s="1"/>
      <c r="E14016" s="993" t="s">
        <v>13383</v>
      </c>
      <c r="F14016" s="3"/>
      <c r="O14016"/>
      <c r="P14016"/>
      <c r="Q14016"/>
      <c r="U14016" s="969"/>
      <c r="V14016" s="38"/>
      <c r="W14016" s="38"/>
    </row>
    <row r="14017" spans="1:23" x14ac:dyDescent="0.35">
      <c r="A14017" s="1317">
        <v>73000</v>
      </c>
      <c r="B14017" s="1318">
        <v>0.16</v>
      </c>
      <c r="C14017" s="157" t="s">
        <v>3745</v>
      </c>
      <c r="D14017" s="1"/>
      <c r="E14017" s="993" t="s">
        <v>13383</v>
      </c>
      <c r="F14017" s="3"/>
      <c r="O14017"/>
      <c r="P14017"/>
      <c r="Q14017"/>
      <c r="U14017" s="969"/>
      <c r="V14017" s="38"/>
      <c r="W14017" s="38"/>
    </row>
    <row r="14018" spans="1:23" x14ac:dyDescent="0.35">
      <c r="A14018" s="1317">
        <v>73000</v>
      </c>
      <c r="B14018" s="1318">
        <v>0.16</v>
      </c>
      <c r="C14018" s="157" t="s">
        <v>3746</v>
      </c>
      <c r="D14018" s="1"/>
      <c r="E14018" s="993" t="s">
        <v>13383</v>
      </c>
      <c r="F14018" s="3"/>
      <c r="O14018"/>
      <c r="P14018"/>
      <c r="Q14018"/>
      <c r="U14018" s="969"/>
      <c r="V14018" s="38"/>
      <c r="W14018" s="38"/>
    </row>
    <row r="14019" spans="1:23" x14ac:dyDescent="0.35">
      <c r="A14019" s="1317">
        <v>73010</v>
      </c>
      <c r="B14019" s="1318">
        <v>0.17</v>
      </c>
      <c r="C14019" s="157" t="s">
        <v>3778</v>
      </c>
      <c r="D14019" s="1"/>
      <c r="E14019" s="993" t="s">
        <v>13383</v>
      </c>
      <c r="F14019" s="3"/>
      <c r="O14019"/>
      <c r="P14019"/>
      <c r="Q14019"/>
      <c r="U14019" s="969"/>
      <c r="V14019" s="38"/>
      <c r="W14019" s="38"/>
    </row>
    <row r="14020" spans="1:23" x14ac:dyDescent="0.35">
      <c r="A14020" s="1317">
        <v>73010</v>
      </c>
      <c r="B14020" s="1318">
        <v>0.17</v>
      </c>
      <c r="C14020" s="157" t="s">
        <v>3779</v>
      </c>
      <c r="D14020" s="1"/>
      <c r="E14020" s="993" t="s">
        <v>13383</v>
      </c>
      <c r="F14020" s="3"/>
      <c r="O14020"/>
      <c r="P14020"/>
      <c r="Q14020"/>
      <c r="U14020" s="969"/>
      <c r="V14020" s="38"/>
      <c r="W14020" s="38"/>
    </row>
    <row r="14021" spans="1:23" x14ac:dyDescent="0.35">
      <c r="A14021" s="1317">
        <v>73020</v>
      </c>
      <c r="B14021" s="1318">
        <v>0.15</v>
      </c>
      <c r="C14021" s="157" t="s">
        <v>3741</v>
      </c>
      <c r="D14021" s="1"/>
      <c r="E14021" s="993" t="s">
        <v>13383</v>
      </c>
      <c r="F14021" s="3"/>
      <c r="O14021"/>
      <c r="P14021"/>
      <c r="Q14021"/>
      <c r="U14021" s="969"/>
      <c r="V14021" s="38"/>
      <c r="W14021" s="38"/>
    </row>
    <row r="14022" spans="1:23" x14ac:dyDescent="0.35">
      <c r="A14022" s="1317">
        <v>73020</v>
      </c>
      <c r="B14022" s="1318">
        <v>0.15</v>
      </c>
      <c r="C14022" s="157" t="s">
        <v>3742</v>
      </c>
      <c r="D14022" s="1"/>
      <c r="E14022" s="993" t="s">
        <v>13383</v>
      </c>
      <c r="F14022" s="3"/>
      <c r="O14022"/>
      <c r="P14022"/>
      <c r="Q14022"/>
      <c r="U14022" s="969"/>
      <c r="V14022" s="38"/>
      <c r="W14022" s="38"/>
    </row>
    <row r="14023" spans="1:23" x14ac:dyDescent="0.35">
      <c r="A14023" s="1317">
        <v>73030</v>
      </c>
      <c r="B14023" s="1318">
        <v>0.18</v>
      </c>
      <c r="C14023" s="157" t="s">
        <v>3798</v>
      </c>
      <c r="D14023" s="1"/>
      <c r="E14023" s="993" t="s">
        <v>13383</v>
      </c>
      <c r="F14023" s="3"/>
      <c r="O14023"/>
      <c r="P14023"/>
      <c r="Q14023"/>
      <c r="U14023" s="969"/>
      <c r="V14023" s="38"/>
      <c r="W14023" s="38"/>
    </row>
    <row r="14024" spans="1:23" x14ac:dyDescent="0.35">
      <c r="A14024" s="1317">
        <v>73030</v>
      </c>
      <c r="B14024" s="1318">
        <v>0.18</v>
      </c>
      <c r="C14024" s="157" t="s">
        <v>3799</v>
      </c>
      <c r="D14024" s="1"/>
      <c r="E14024" s="993" t="s">
        <v>13383</v>
      </c>
      <c r="F14024" s="3"/>
      <c r="O14024"/>
      <c r="P14024"/>
      <c r="Q14024"/>
      <c r="U14024" s="969"/>
      <c r="V14024" s="38"/>
      <c r="W14024" s="38"/>
    </row>
    <row r="14025" spans="1:23" x14ac:dyDescent="0.35">
      <c r="A14025" s="1317">
        <v>73040</v>
      </c>
      <c r="B14025" s="1318">
        <v>0.53</v>
      </c>
      <c r="C14025" s="157" t="s">
        <v>3902</v>
      </c>
      <c r="D14025" s="1"/>
      <c r="E14025" s="993" t="s">
        <v>13383</v>
      </c>
      <c r="F14025" s="3"/>
      <c r="O14025"/>
      <c r="P14025"/>
      <c r="Q14025"/>
      <c r="U14025" s="969"/>
      <c r="V14025" s="38"/>
      <c r="W14025" s="38"/>
    </row>
    <row r="14026" spans="1:23" x14ac:dyDescent="0.35">
      <c r="A14026" s="1317">
        <v>73040</v>
      </c>
      <c r="B14026" s="1318">
        <v>0.53</v>
      </c>
      <c r="C14026" s="157" t="s">
        <v>3903</v>
      </c>
      <c r="D14026" s="1"/>
      <c r="E14026" s="993" t="s">
        <v>13383</v>
      </c>
      <c r="F14026" s="3"/>
      <c r="O14026"/>
      <c r="P14026"/>
      <c r="Q14026"/>
      <c r="U14026" s="969"/>
      <c r="V14026" s="38"/>
      <c r="W14026" s="38"/>
    </row>
    <row r="14027" spans="1:23" x14ac:dyDescent="0.35">
      <c r="A14027" s="1317">
        <v>73060</v>
      </c>
      <c r="B14027" s="1318">
        <v>0.16</v>
      </c>
      <c r="C14027" s="157" t="s">
        <v>3747</v>
      </c>
      <c r="D14027" s="1"/>
      <c r="E14027" s="993" t="s">
        <v>13383</v>
      </c>
      <c r="F14027" s="3"/>
      <c r="O14027"/>
      <c r="P14027"/>
      <c r="Q14027"/>
      <c r="U14027" s="969"/>
      <c r="V14027" s="38"/>
      <c r="W14027" s="38"/>
    </row>
    <row r="14028" spans="1:23" x14ac:dyDescent="0.35">
      <c r="A14028" s="1317">
        <v>73060</v>
      </c>
      <c r="B14028" s="1318">
        <v>0.16</v>
      </c>
      <c r="C14028" s="157" t="s">
        <v>3748</v>
      </c>
      <c r="D14028" s="1"/>
      <c r="E14028" s="993" t="s">
        <v>13383</v>
      </c>
      <c r="F14028" s="3"/>
      <c r="O14028"/>
      <c r="P14028"/>
      <c r="Q14028"/>
      <c r="U14028" s="969"/>
      <c r="V14028" s="38"/>
      <c r="W14028" s="38"/>
    </row>
    <row r="14029" spans="1:23" x14ac:dyDescent="0.35">
      <c r="A14029" s="1317">
        <v>73070</v>
      </c>
      <c r="B14029" s="1318">
        <v>0.16</v>
      </c>
      <c r="C14029" s="157" t="s">
        <v>3749</v>
      </c>
      <c r="D14029" s="1"/>
      <c r="E14029" s="993" t="s">
        <v>13383</v>
      </c>
      <c r="F14029" s="3"/>
      <c r="O14029"/>
      <c r="P14029"/>
      <c r="Q14029"/>
      <c r="U14029" s="969"/>
      <c r="V14029" s="38"/>
      <c r="W14029" s="38"/>
    </row>
    <row r="14030" spans="1:23" x14ac:dyDescent="0.35">
      <c r="A14030" s="1317">
        <v>73070</v>
      </c>
      <c r="B14030" s="1318">
        <v>0.16</v>
      </c>
      <c r="C14030" s="157" t="s">
        <v>3734</v>
      </c>
      <c r="D14030" s="1"/>
      <c r="E14030" s="993" t="s">
        <v>13383</v>
      </c>
      <c r="F14030" s="3"/>
      <c r="O14030"/>
      <c r="P14030"/>
      <c r="Q14030"/>
      <c r="U14030" s="969"/>
      <c r="V14030" s="38"/>
      <c r="W14030" s="38"/>
    </row>
    <row r="14031" spans="1:23" x14ac:dyDescent="0.35">
      <c r="A14031" s="1317">
        <v>73080</v>
      </c>
      <c r="B14031" s="1318">
        <v>0.17</v>
      </c>
      <c r="C14031" s="157" t="s">
        <v>3780</v>
      </c>
      <c r="D14031" s="1"/>
      <c r="E14031" s="993" t="s">
        <v>13383</v>
      </c>
      <c r="F14031" s="3"/>
      <c r="O14031"/>
      <c r="P14031"/>
      <c r="Q14031"/>
      <c r="U14031" s="969"/>
      <c r="V14031" s="38"/>
      <c r="W14031" s="38"/>
    </row>
    <row r="14032" spans="1:23" x14ac:dyDescent="0.35">
      <c r="A14032" s="1317">
        <v>73080</v>
      </c>
      <c r="B14032" s="1318">
        <v>0.17</v>
      </c>
      <c r="C14032" s="157" t="s">
        <v>3781</v>
      </c>
      <c r="D14032" s="1"/>
      <c r="E14032" s="993" t="s">
        <v>13383</v>
      </c>
      <c r="F14032" s="3"/>
      <c r="O14032"/>
      <c r="P14032"/>
      <c r="Q14032"/>
      <c r="U14032" s="969"/>
      <c r="V14032" s="38"/>
      <c r="W14032" s="38"/>
    </row>
    <row r="14033" spans="1:23" x14ac:dyDescent="0.35">
      <c r="A14033" s="1317">
        <v>73085</v>
      </c>
      <c r="B14033" s="1318">
        <v>0.53</v>
      </c>
      <c r="C14033" s="157" t="s">
        <v>3904</v>
      </c>
      <c r="D14033" s="1120"/>
      <c r="E14033" s="993" t="s">
        <v>13383</v>
      </c>
      <c r="F14033" s="3"/>
      <c r="O14033"/>
      <c r="P14033"/>
      <c r="Q14033"/>
      <c r="U14033" s="969"/>
      <c r="V14033" s="38"/>
      <c r="W14033" s="38"/>
    </row>
    <row r="14034" spans="1:23" x14ac:dyDescent="0.35">
      <c r="A14034" s="1317">
        <v>73085</v>
      </c>
      <c r="B14034" s="1318">
        <v>0.53</v>
      </c>
      <c r="C14034" s="157" t="s">
        <v>3905</v>
      </c>
      <c r="D14034" s="1"/>
      <c r="E14034" s="993" t="s">
        <v>13383</v>
      </c>
      <c r="F14034" s="3"/>
      <c r="O14034"/>
      <c r="P14034"/>
      <c r="Q14034"/>
      <c r="U14034" s="969"/>
      <c r="V14034" s="38"/>
      <c r="W14034" s="38"/>
    </row>
    <row r="14035" spans="1:23" x14ac:dyDescent="0.35">
      <c r="A14035" s="1317">
        <v>73090</v>
      </c>
      <c r="B14035" s="1318">
        <v>0.16</v>
      </c>
      <c r="C14035" s="157" t="s">
        <v>3750</v>
      </c>
      <c r="E14035" s="993" t="s">
        <v>13383</v>
      </c>
      <c r="F14035" s="3"/>
      <c r="O14035"/>
      <c r="P14035"/>
      <c r="Q14035"/>
      <c r="U14035" s="969"/>
      <c r="V14035" s="38"/>
      <c r="W14035" s="38"/>
    </row>
    <row r="14036" spans="1:23" x14ac:dyDescent="0.35">
      <c r="A14036" s="1317">
        <v>73090</v>
      </c>
      <c r="B14036" s="1318">
        <v>0.16</v>
      </c>
      <c r="C14036" s="157" t="s">
        <v>3751</v>
      </c>
      <c r="D14036" s="1"/>
      <c r="E14036" s="993" t="s">
        <v>13383</v>
      </c>
      <c r="F14036" s="3"/>
      <c r="O14036"/>
      <c r="P14036"/>
      <c r="Q14036"/>
      <c r="U14036" s="969"/>
      <c r="V14036" s="38"/>
      <c r="W14036" s="38"/>
    </row>
    <row r="14037" spans="1:23" x14ac:dyDescent="0.35">
      <c r="A14037" s="1317">
        <v>73090</v>
      </c>
      <c r="B14037" s="1318">
        <v>0.16</v>
      </c>
      <c r="C14037" s="157" t="s">
        <v>3752</v>
      </c>
      <c r="D14037" s="1"/>
      <c r="E14037" s="993" t="s">
        <v>13383</v>
      </c>
      <c r="F14037" s="3"/>
      <c r="O14037"/>
      <c r="P14037"/>
      <c r="Q14037"/>
      <c r="U14037" s="969"/>
      <c r="V14037" s="38"/>
      <c r="W14037" s="38"/>
    </row>
    <row r="14038" spans="1:23" x14ac:dyDescent="0.35">
      <c r="A14038" s="1317">
        <v>73092</v>
      </c>
      <c r="B14038" s="1318">
        <v>0.16</v>
      </c>
      <c r="C14038" s="157" t="s">
        <v>3753</v>
      </c>
      <c r="D14038" s="1"/>
      <c r="E14038" s="993" t="s">
        <v>13383</v>
      </c>
      <c r="F14038" s="3"/>
      <c r="O14038"/>
      <c r="P14038"/>
      <c r="Q14038"/>
      <c r="U14038" s="969"/>
      <c r="V14038" s="38"/>
      <c r="W14038" s="38"/>
    </row>
    <row r="14039" spans="1:23" x14ac:dyDescent="0.35">
      <c r="A14039" s="1317">
        <v>73092</v>
      </c>
      <c r="B14039" s="1318">
        <v>0.16</v>
      </c>
      <c r="C14039" s="157" t="s">
        <v>3754</v>
      </c>
      <c r="D14039" s="1"/>
      <c r="E14039" s="993" t="s">
        <v>13383</v>
      </c>
      <c r="F14039" s="3"/>
      <c r="O14039"/>
      <c r="P14039"/>
      <c r="Q14039"/>
      <c r="U14039" s="969"/>
      <c r="V14039" s="38"/>
      <c r="W14039" s="38"/>
    </row>
    <row r="14040" spans="1:23" x14ac:dyDescent="0.35">
      <c r="A14040" s="1317">
        <v>73100</v>
      </c>
      <c r="B14040" s="1318">
        <v>0.16</v>
      </c>
      <c r="C14040" s="157" t="s">
        <v>3755</v>
      </c>
      <c r="D14040" s="1"/>
      <c r="E14040" s="993" t="s">
        <v>13383</v>
      </c>
      <c r="F14040" s="3"/>
      <c r="O14040"/>
      <c r="P14040"/>
      <c r="Q14040"/>
      <c r="U14040" s="969"/>
      <c r="V14040" s="38"/>
      <c r="W14040" s="38"/>
    </row>
    <row r="14041" spans="1:23" x14ac:dyDescent="0.35">
      <c r="A14041" s="1317">
        <v>73100</v>
      </c>
      <c r="B14041" s="1318">
        <v>0.16</v>
      </c>
      <c r="C14041" s="157" t="s">
        <v>3756</v>
      </c>
      <c r="D14041" s="1"/>
      <c r="E14041" s="993" t="s">
        <v>13383</v>
      </c>
      <c r="F14041" s="3"/>
      <c r="O14041"/>
      <c r="P14041"/>
      <c r="Q14041"/>
      <c r="U14041" s="969"/>
      <c r="V14041" s="38"/>
      <c r="W14041" s="38"/>
    </row>
    <row r="14042" spans="1:23" x14ac:dyDescent="0.35">
      <c r="A14042" s="1317">
        <v>73110</v>
      </c>
      <c r="B14042" s="1318">
        <v>0.17</v>
      </c>
      <c r="C14042" s="157" t="s">
        <v>3782</v>
      </c>
      <c r="E14042" s="993" t="s">
        <v>13383</v>
      </c>
      <c r="F14042" s="3"/>
      <c r="O14042"/>
      <c r="P14042"/>
      <c r="Q14042"/>
      <c r="U14042" s="969"/>
      <c r="V14042" s="38"/>
      <c r="W14042" s="38"/>
    </row>
    <row r="14043" spans="1:23" x14ac:dyDescent="0.35">
      <c r="A14043" s="1317">
        <v>73110</v>
      </c>
      <c r="B14043" s="1318">
        <v>0.17</v>
      </c>
      <c r="C14043" s="157" t="s">
        <v>3783</v>
      </c>
      <c r="E14043" s="993" t="s">
        <v>13383</v>
      </c>
      <c r="F14043" s="3"/>
      <c r="O14043"/>
      <c r="P14043"/>
      <c r="Q14043"/>
      <c r="U14043" s="969"/>
      <c r="V14043" s="38"/>
      <c r="W14043" s="38"/>
    </row>
    <row r="14044" spans="1:23" x14ac:dyDescent="0.35">
      <c r="A14044" s="1317">
        <v>73110</v>
      </c>
      <c r="B14044" s="1318">
        <v>0.17</v>
      </c>
      <c r="C14044" s="157" t="s">
        <v>3784</v>
      </c>
      <c r="D14044" s="1"/>
      <c r="E14044" s="993" t="s">
        <v>13383</v>
      </c>
      <c r="F14044" s="3"/>
      <c r="O14044"/>
      <c r="P14044"/>
      <c r="Q14044"/>
      <c r="U14044" s="969"/>
      <c r="V14044" s="38"/>
      <c r="W14044" s="38"/>
    </row>
    <row r="14045" spans="1:23" x14ac:dyDescent="0.35">
      <c r="A14045" s="1317">
        <v>73115</v>
      </c>
      <c r="B14045" s="1318">
        <v>0.53</v>
      </c>
      <c r="C14045" s="157" t="s">
        <v>3906</v>
      </c>
      <c r="D14045" s="1"/>
      <c r="E14045" s="993" t="s">
        <v>13383</v>
      </c>
      <c r="F14045" s="3"/>
      <c r="O14045"/>
      <c r="P14045"/>
      <c r="Q14045"/>
      <c r="U14045" s="969"/>
      <c r="V14045" s="38"/>
      <c r="W14045" s="38"/>
    </row>
    <row r="14046" spans="1:23" x14ac:dyDescent="0.35">
      <c r="A14046" s="1317">
        <v>73115</v>
      </c>
      <c r="B14046" s="1318">
        <v>0.53</v>
      </c>
      <c r="C14046" s="157" t="s">
        <v>3907</v>
      </c>
      <c r="D14046" s="1"/>
      <c r="E14046" s="993" t="s">
        <v>13383</v>
      </c>
      <c r="F14046" s="3"/>
      <c r="O14046"/>
      <c r="P14046"/>
      <c r="Q14046"/>
      <c r="U14046" s="969"/>
      <c r="V14046" s="38"/>
      <c r="W14046" s="38"/>
    </row>
    <row r="14047" spans="1:23" x14ac:dyDescent="0.35">
      <c r="A14047" s="1317">
        <v>73120</v>
      </c>
      <c r="B14047" s="1318">
        <v>0.16</v>
      </c>
      <c r="C14047" s="157" t="s">
        <v>3757</v>
      </c>
      <c r="D14047" s="1"/>
      <c r="E14047" s="993" t="s">
        <v>13383</v>
      </c>
      <c r="F14047" s="3"/>
      <c r="O14047"/>
      <c r="P14047"/>
      <c r="Q14047"/>
      <c r="U14047" s="969"/>
      <c r="V14047" s="38"/>
      <c r="W14047" s="38"/>
    </row>
    <row r="14048" spans="1:23" x14ac:dyDescent="0.35">
      <c r="A14048" s="1317">
        <v>73120</v>
      </c>
      <c r="B14048" s="1318">
        <v>0.16</v>
      </c>
      <c r="C14048" s="157" t="s">
        <v>3758</v>
      </c>
      <c r="D14048" s="1"/>
      <c r="E14048" s="993" t="s">
        <v>13383</v>
      </c>
      <c r="F14048" s="3"/>
      <c r="O14048"/>
      <c r="P14048"/>
      <c r="Q14048"/>
      <c r="U14048" s="969"/>
      <c r="V14048" s="38"/>
      <c r="W14048" s="38"/>
    </row>
    <row r="14049" spans="1:23" x14ac:dyDescent="0.35">
      <c r="A14049" s="1317">
        <v>73130</v>
      </c>
      <c r="B14049" s="1318">
        <v>0.17</v>
      </c>
      <c r="C14049" s="157" t="s">
        <v>3785</v>
      </c>
      <c r="D14049" s="1"/>
      <c r="E14049" s="993" t="s">
        <v>13383</v>
      </c>
      <c r="F14049" s="3"/>
      <c r="O14049"/>
      <c r="P14049"/>
      <c r="Q14049"/>
      <c r="U14049" s="969"/>
      <c r="V14049" s="38"/>
      <c r="W14049" s="38"/>
    </row>
    <row r="14050" spans="1:23" x14ac:dyDescent="0.35">
      <c r="A14050" s="1317">
        <v>73130</v>
      </c>
      <c r="B14050" s="1318">
        <v>0.17</v>
      </c>
      <c r="C14050" s="157" t="s">
        <v>3786</v>
      </c>
      <c r="D14050" s="1"/>
      <c r="E14050" s="993" t="s">
        <v>13383</v>
      </c>
      <c r="F14050" s="3"/>
      <c r="O14050"/>
      <c r="P14050"/>
      <c r="Q14050"/>
      <c r="U14050" s="969"/>
      <c r="V14050" s="38"/>
      <c r="W14050" s="38"/>
    </row>
    <row r="14051" spans="1:23" x14ac:dyDescent="0.35">
      <c r="A14051" s="1317">
        <v>73140</v>
      </c>
      <c r="B14051" s="1318">
        <v>0.13</v>
      </c>
      <c r="C14051" s="157" t="s">
        <v>3737</v>
      </c>
      <c r="D14051" s="1"/>
      <c r="E14051" s="993" t="s">
        <v>13383</v>
      </c>
      <c r="F14051" s="3"/>
      <c r="O14051"/>
      <c r="P14051"/>
      <c r="Q14051"/>
      <c r="U14051" s="969"/>
      <c r="V14051" s="38"/>
      <c r="W14051" s="38"/>
    </row>
    <row r="14052" spans="1:23" x14ac:dyDescent="0.35">
      <c r="A14052" s="1317">
        <v>73140</v>
      </c>
      <c r="B14052" s="1318">
        <v>0.13</v>
      </c>
      <c r="C14052" s="157" t="s">
        <v>3738</v>
      </c>
      <c r="D14052" s="1"/>
      <c r="E14052" s="993" t="s">
        <v>13383</v>
      </c>
      <c r="F14052" s="3"/>
      <c r="O14052"/>
      <c r="P14052"/>
      <c r="Q14052"/>
      <c r="U14052" s="969"/>
      <c r="V14052" s="38"/>
      <c r="W14052" s="38"/>
    </row>
    <row r="14053" spans="1:23" x14ac:dyDescent="0.35">
      <c r="A14053" s="1317">
        <v>73200</v>
      </c>
      <c r="B14053" s="1318">
        <v>0.98</v>
      </c>
      <c r="C14053" s="157" t="s">
        <v>4005</v>
      </c>
      <c r="D14053" s="1"/>
      <c r="E14053" s="993" t="s">
        <v>13383</v>
      </c>
      <c r="F14053" s="3"/>
      <c r="O14053"/>
      <c r="P14053"/>
      <c r="Q14053"/>
      <c r="U14053" s="969"/>
      <c r="V14053" s="38"/>
      <c r="W14053" s="38"/>
    </row>
    <row r="14054" spans="1:23" x14ac:dyDescent="0.35">
      <c r="A14054" s="1317">
        <v>73200</v>
      </c>
      <c r="B14054" s="1318">
        <v>0.98</v>
      </c>
      <c r="C14054" s="157" t="s">
        <v>4006</v>
      </c>
      <c r="D14054" s="1"/>
      <c r="E14054" s="993" t="s">
        <v>13383</v>
      </c>
      <c r="F14054" s="3"/>
      <c r="O14054"/>
      <c r="P14054"/>
      <c r="Q14054"/>
      <c r="U14054" s="969"/>
      <c r="V14054" s="38"/>
      <c r="W14054" s="38"/>
    </row>
    <row r="14055" spans="1:23" x14ac:dyDescent="0.35">
      <c r="A14055" s="1317">
        <v>73201</v>
      </c>
      <c r="B14055" s="1318">
        <v>1.1299999999999999</v>
      </c>
      <c r="C14055" s="157" t="s">
        <v>4024</v>
      </c>
      <c r="D14055" s="1"/>
      <c r="E14055" s="993" t="s">
        <v>13383</v>
      </c>
      <c r="F14055" s="3"/>
      <c r="O14055"/>
      <c r="P14055"/>
      <c r="Q14055"/>
      <c r="U14055" s="969"/>
      <c r="V14055" s="38"/>
      <c r="W14055" s="38"/>
    </row>
    <row r="14056" spans="1:23" x14ac:dyDescent="0.35">
      <c r="A14056" s="1317">
        <v>73201</v>
      </c>
      <c r="B14056" s="1318">
        <v>1.1299999999999999</v>
      </c>
      <c r="C14056" s="157" t="s">
        <v>4025</v>
      </c>
      <c r="D14056" s="1"/>
      <c r="E14056" s="993" t="s">
        <v>13383</v>
      </c>
      <c r="F14056" s="3"/>
      <c r="O14056"/>
      <c r="P14056"/>
      <c r="Q14056"/>
      <c r="U14056" s="969"/>
      <c r="V14056" s="38"/>
      <c r="W14056" s="38"/>
    </row>
    <row r="14057" spans="1:23" x14ac:dyDescent="0.35">
      <c r="A14057" s="1317">
        <v>73202</v>
      </c>
      <c r="B14057" s="1318">
        <v>1.19</v>
      </c>
      <c r="C14057" s="157" t="s">
        <v>4044</v>
      </c>
      <c r="D14057" s="1"/>
      <c r="E14057" s="993" t="s">
        <v>13383</v>
      </c>
      <c r="F14057" s="3"/>
      <c r="O14057"/>
      <c r="P14057"/>
      <c r="Q14057"/>
      <c r="U14057" s="969"/>
      <c r="V14057" s="38"/>
      <c r="W14057" s="38"/>
    </row>
    <row r="14058" spans="1:23" x14ac:dyDescent="0.35">
      <c r="A14058" s="1317">
        <v>73202</v>
      </c>
      <c r="B14058" s="1318">
        <v>1.19</v>
      </c>
      <c r="C14058" s="157" t="s">
        <v>4045</v>
      </c>
      <c r="D14058" s="1"/>
      <c r="E14058" s="993" t="s">
        <v>13383</v>
      </c>
      <c r="F14058" s="3"/>
      <c r="O14058"/>
      <c r="P14058"/>
      <c r="Q14058"/>
      <c r="U14058" s="969"/>
      <c r="V14058" s="38"/>
      <c r="W14058" s="38"/>
    </row>
    <row r="14059" spans="1:23" x14ac:dyDescent="0.35">
      <c r="A14059" s="1317">
        <v>73206</v>
      </c>
      <c r="B14059" s="1318">
        <v>1.76</v>
      </c>
      <c r="C14059" s="157" t="s">
        <v>4130</v>
      </c>
      <c r="D14059" s="1"/>
      <c r="E14059" s="993" t="s">
        <v>13383</v>
      </c>
      <c r="F14059" s="3"/>
      <c r="O14059"/>
      <c r="P14059"/>
      <c r="Q14059"/>
      <c r="U14059" s="969"/>
      <c r="V14059" s="38"/>
      <c r="W14059" s="38"/>
    </row>
    <row r="14060" spans="1:23" x14ac:dyDescent="0.35">
      <c r="A14060" s="1317">
        <v>73206</v>
      </c>
      <c r="B14060" s="1318">
        <v>1.76</v>
      </c>
      <c r="C14060" s="157" t="s">
        <v>4131</v>
      </c>
      <c r="D14060" s="1"/>
      <c r="E14060" s="993" t="s">
        <v>13383</v>
      </c>
      <c r="F14060" s="3"/>
      <c r="O14060"/>
      <c r="P14060"/>
      <c r="Q14060"/>
      <c r="U14060" s="969"/>
      <c r="V14060" s="38"/>
      <c r="W14060" s="38"/>
    </row>
    <row r="14061" spans="1:23" x14ac:dyDescent="0.35">
      <c r="A14061" s="1317">
        <v>73218</v>
      </c>
      <c r="B14061" s="1318">
        <v>1.32</v>
      </c>
      <c r="C14061" s="157" t="s">
        <v>4064</v>
      </c>
      <c r="D14061" s="1"/>
      <c r="E14061" s="993" t="s">
        <v>13383</v>
      </c>
      <c r="F14061" s="3"/>
      <c r="O14061"/>
      <c r="P14061"/>
      <c r="Q14061"/>
      <c r="U14061" s="969"/>
      <c r="V14061" s="38"/>
      <c r="W14061" s="38"/>
    </row>
    <row r="14062" spans="1:23" x14ac:dyDescent="0.35">
      <c r="A14062" s="1317">
        <v>73218</v>
      </c>
      <c r="B14062" s="1318">
        <v>1.32</v>
      </c>
      <c r="C14062" s="157" t="s">
        <v>4065</v>
      </c>
      <c r="D14062" s="1"/>
      <c r="E14062" s="993" t="s">
        <v>13383</v>
      </c>
      <c r="F14062" s="3"/>
      <c r="O14062"/>
      <c r="P14062"/>
      <c r="Q14062"/>
      <c r="U14062" s="969"/>
      <c r="V14062" s="38"/>
      <c r="W14062" s="38"/>
    </row>
    <row r="14063" spans="1:23" x14ac:dyDescent="0.35">
      <c r="A14063" s="1317">
        <v>73218</v>
      </c>
      <c r="B14063" s="1318">
        <v>1.32</v>
      </c>
      <c r="C14063" s="157" t="s">
        <v>4066</v>
      </c>
      <c r="D14063" s="1"/>
      <c r="E14063" s="993" t="s">
        <v>13383</v>
      </c>
      <c r="F14063" s="3"/>
      <c r="O14063"/>
      <c r="P14063"/>
      <c r="Q14063"/>
      <c r="U14063" s="969"/>
      <c r="V14063" s="38"/>
      <c r="W14063" s="38"/>
    </row>
    <row r="14064" spans="1:23" x14ac:dyDescent="0.35">
      <c r="A14064" s="1317">
        <v>73219</v>
      </c>
      <c r="B14064" s="1318">
        <v>1.58</v>
      </c>
      <c r="C14064" s="157" t="s">
        <v>4103</v>
      </c>
      <c r="D14064" s="1"/>
      <c r="E14064" s="993" t="s">
        <v>13383</v>
      </c>
      <c r="F14064" s="3"/>
      <c r="O14064"/>
      <c r="P14064"/>
      <c r="Q14064"/>
      <c r="U14064" s="969"/>
      <c r="V14064" s="38"/>
      <c r="W14064" s="38"/>
    </row>
    <row r="14065" spans="1:23" x14ac:dyDescent="0.35">
      <c r="A14065" s="1317">
        <v>73219</v>
      </c>
      <c r="B14065" s="1318">
        <v>1.58</v>
      </c>
      <c r="C14065" s="157" t="s">
        <v>4104</v>
      </c>
      <c r="D14065" s="1"/>
      <c r="E14065" s="993" t="s">
        <v>13383</v>
      </c>
      <c r="F14065" s="3"/>
      <c r="O14065"/>
      <c r="P14065"/>
      <c r="Q14065"/>
      <c r="U14065" s="969"/>
      <c r="V14065" s="38"/>
      <c r="W14065" s="38"/>
    </row>
    <row r="14066" spans="1:23" x14ac:dyDescent="0.35">
      <c r="A14066" s="1317">
        <v>73220</v>
      </c>
      <c r="B14066" s="1318">
        <v>2.1</v>
      </c>
      <c r="C14066" s="157" t="s">
        <v>4143</v>
      </c>
      <c r="E14066" s="993" t="s">
        <v>13383</v>
      </c>
      <c r="F14066" s="3"/>
      <c r="O14066"/>
      <c r="P14066"/>
      <c r="Q14066"/>
      <c r="U14066" s="969"/>
      <c r="V14066" s="38"/>
      <c r="W14066" s="38"/>
    </row>
    <row r="14067" spans="1:23" x14ac:dyDescent="0.35">
      <c r="A14067" s="1317">
        <v>73220</v>
      </c>
      <c r="B14067" s="1318">
        <v>2.1</v>
      </c>
      <c r="C14067" s="157" t="s">
        <v>4144</v>
      </c>
      <c r="D14067" s="1"/>
      <c r="E14067" s="993" t="s">
        <v>13383</v>
      </c>
      <c r="F14067" s="3"/>
      <c r="O14067"/>
      <c r="P14067"/>
      <c r="Q14067"/>
      <c r="U14067" s="969"/>
      <c r="V14067" s="38"/>
      <c r="W14067" s="38"/>
    </row>
    <row r="14068" spans="1:23" x14ac:dyDescent="0.35">
      <c r="A14068" s="1317">
        <v>73220</v>
      </c>
      <c r="B14068" s="1318">
        <v>2.1</v>
      </c>
      <c r="C14068" s="157" t="s">
        <v>4145</v>
      </c>
      <c r="D14068" s="1"/>
      <c r="E14068" s="993" t="s">
        <v>13383</v>
      </c>
      <c r="F14068" s="3"/>
      <c r="O14068"/>
      <c r="P14068"/>
      <c r="Q14068"/>
      <c r="U14068" s="969"/>
      <c r="V14068" s="38"/>
      <c r="W14068" s="38"/>
    </row>
    <row r="14069" spans="1:23" x14ac:dyDescent="0.35">
      <c r="A14069" s="1317">
        <v>73221</v>
      </c>
      <c r="B14069" s="1318">
        <v>1.32</v>
      </c>
      <c r="C14069" s="157" t="s">
        <v>4067</v>
      </c>
      <c r="D14069" s="1"/>
      <c r="E14069" s="993" t="s">
        <v>13383</v>
      </c>
      <c r="F14069" s="3"/>
      <c r="O14069"/>
      <c r="P14069"/>
      <c r="Q14069"/>
      <c r="U14069" s="969"/>
      <c r="V14069" s="38"/>
      <c r="W14069" s="38"/>
    </row>
    <row r="14070" spans="1:23" x14ac:dyDescent="0.35">
      <c r="A14070" s="1317">
        <v>73221</v>
      </c>
      <c r="B14070" s="1318">
        <v>1.32</v>
      </c>
      <c r="C14070" s="157" t="s">
        <v>4068</v>
      </c>
      <c r="D14070" s="1"/>
      <c r="E14070" s="993" t="s">
        <v>13383</v>
      </c>
      <c r="F14070" s="3"/>
      <c r="O14070"/>
      <c r="P14070"/>
      <c r="Q14070"/>
      <c r="U14070" s="969"/>
      <c r="V14070" s="38"/>
      <c r="W14070" s="38"/>
    </row>
    <row r="14071" spans="1:23" x14ac:dyDescent="0.35">
      <c r="A14071" s="1317">
        <v>73221</v>
      </c>
      <c r="B14071" s="1318">
        <v>1.32</v>
      </c>
      <c r="C14071" s="157" t="s">
        <v>4069</v>
      </c>
      <c r="D14071" s="1"/>
      <c r="E14071" s="993" t="s">
        <v>13383</v>
      </c>
      <c r="F14071" s="1112"/>
      <c r="O14071"/>
      <c r="P14071"/>
      <c r="Q14071"/>
      <c r="U14071" s="969"/>
      <c r="V14071" s="38"/>
      <c r="W14071" s="38"/>
    </row>
    <row r="14072" spans="1:23" x14ac:dyDescent="0.35">
      <c r="A14072" s="1317">
        <v>73221</v>
      </c>
      <c r="B14072" s="1318">
        <v>1.32</v>
      </c>
      <c r="C14072" s="157" t="s">
        <v>4070</v>
      </c>
      <c r="D14072" s="1"/>
      <c r="E14072" s="993" t="s">
        <v>13383</v>
      </c>
      <c r="F14072" s="3"/>
      <c r="O14072"/>
      <c r="P14072"/>
      <c r="Q14072"/>
      <c r="U14072" s="969"/>
      <c r="V14072" s="38"/>
      <c r="W14072" s="38"/>
    </row>
    <row r="14073" spans="1:23" x14ac:dyDescent="0.35">
      <c r="A14073" s="1317">
        <v>73222</v>
      </c>
      <c r="B14073" s="1318">
        <v>1.58</v>
      </c>
      <c r="C14073" s="157" t="s">
        <v>4105</v>
      </c>
      <c r="D14073" s="1"/>
      <c r="E14073" s="993" t="s">
        <v>13383</v>
      </c>
      <c r="F14073" s="3"/>
      <c r="O14073"/>
      <c r="P14073"/>
      <c r="Q14073"/>
      <c r="U14073" s="969"/>
      <c r="V14073" s="38"/>
      <c r="W14073" s="38"/>
    </row>
    <row r="14074" spans="1:23" x14ac:dyDescent="0.35">
      <c r="A14074" s="1317">
        <v>73222</v>
      </c>
      <c r="B14074" s="1318">
        <v>1.58</v>
      </c>
      <c r="C14074" s="157" t="s">
        <v>4106</v>
      </c>
      <c r="D14074" s="1"/>
      <c r="E14074" s="993" t="s">
        <v>13383</v>
      </c>
      <c r="F14074" s="3"/>
      <c r="O14074"/>
      <c r="P14074"/>
      <c r="Q14074"/>
      <c r="U14074" s="969"/>
      <c r="V14074" s="38"/>
      <c r="W14074" s="38"/>
    </row>
    <row r="14075" spans="1:23" x14ac:dyDescent="0.35">
      <c r="A14075" s="1317">
        <v>73223</v>
      </c>
      <c r="B14075" s="1318">
        <v>2.1</v>
      </c>
      <c r="C14075" s="157" t="s">
        <v>4146</v>
      </c>
      <c r="D14075" s="1"/>
      <c r="E14075" s="993" t="s">
        <v>13383</v>
      </c>
      <c r="F14075" s="3"/>
      <c r="O14075"/>
      <c r="P14075"/>
      <c r="Q14075"/>
      <c r="U14075" s="969"/>
      <c r="V14075" s="38"/>
      <c r="W14075" s="38"/>
    </row>
    <row r="14076" spans="1:23" x14ac:dyDescent="0.35">
      <c r="A14076" s="1317">
        <v>73223</v>
      </c>
      <c r="B14076" s="1318">
        <v>2.1</v>
      </c>
      <c r="C14076" s="157" t="s">
        <v>4147</v>
      </c>
      <c r="D14076" s="1194"/>
      <c r="E14076" s="993" t="s">
        <v>13383</v>
      </c>
      <c r="F14076" s="3"/>
      <c r="O14076"/>
      <c r="P14076"/>
      <c r="Q14076"/>
      <c r="U14076" s="969"/>
      <c r="V14076" s="38"/>
      <c r="W14076" s="38"/>
    </row>
    <row r="14077" spans="1:23" x14ac:dyDescent="0.35">
      <c r="A14077" s="1317">
        <v>73225</v>
      </c>
      <c r="B14077" s="1318">
        <v>1.69</v>
      </c>
      <c r="C14077" s="157" t="s">
        <v>4114</v>
      </c>
      <c r="D14077" s="1"/>
      <c r="E14077" s="993" t="s">
        <v>13383</v>
      </c>
      <c r="F14077" s="3"/>
      <c r="O14077"/>
      <c r="P14077"/>
      <c r="Q14077"/>
      <c r="U14077" s="969"/>
      <c r="V14077" s="38"/>
      <c r="W14077" s="38"/>
    </row>
    <row r="14078" spans="1:23" x14ac:dyDescent="0.35">
      <c r="A14078" s="1317">
        <v>73225</v>
      </c>
      <c r="B14078" s="1318">
        <v>1.69</v>
      </c>
      <c r="C14078" s="157" t="s">
        <v>4115</v>
      </c>
      <c r="D14078" s="1"/>
      <c r="E14078" s="993" t="s">
        <v>13383</v>
      </c>
      <c r="F14078" s="3"/>
      <c r="O14078"/>
      <c r="P14078"/>
      <c r="Q14078"/>
      <c r="U14078" s="969"/>
      <c r="V14078" s="38"/>
      <c r="W14078" s="38"/>
    </row>
    <row r="14079" spans="1:23" x14ac:dyDescent="0.35">
      <c r="A14079" s="1317">
        <v>73501</v>
      </c>
      <c r="B14079" s="1318">
        <v>0.18</v>
      </c>
      <c r="C14079" s="157" t="s">
        <v>3800</v>
      </c>
      <c r="D14079" s="1"/>
      <c r="E14079" s="993" t="s">
        <v>13383</v>
      </c>
      <c r="F14079" s="3"/>
      <c r="O14079"/>
      <c r="P14079"/>
      <c r="Q14079"/>
      <c r="U14079" s="969"/>
      <c r="V14079" s="38"/>
      <c r="W14079" s="38"/>
    </row>
    <row r="14080" spans="1:23" x14ac:dyDescent="0.35">
      <c r="A14080" s="1317">
        <v>73501</v>
      </c>
      <c r="B14080" s="1318">
        <v>0.18</v>
      </c>
      <c r="C14080" s="157" t="s">
        <v>3801</v>
      </c>
      <c r="D14080" s="1"/>
      <c r="E14080" s="993" t="s">
        <v>13383</v>
      </c>
      <c r="F14080" s="3"/>
      <c r="O14080"/>
      <c r="P14080"/>
      <c r="Q14080"/>
      <c r="U14080" s="969"/>
      <c r="V14080" s="38"/>
      <c r="W14080" s="38"/>
    </row>
    <row r="14081" spans="1:23" x14ac:dyDescent="0.35">
      <c r="A14081" s="1317">
        <v>73502</v>
      </c>
      <c r="B14081" s="1318">
        <v>0.21</v>
      </c>
      <c r="C14081" s="157" t="s">
        <v>3826</v>
      </c>
      <c r="D14081" s="1"/>
      <c r="E14081" s="993" t="s">
        <v>13383</v>
      </c>
      <c r="F14081" s="3"/>
      <c r="O14081"/>
      <c r="P14081"/>
      <c r="Q14081"/>
      <c r="U14081" s="969"/>
      <c r="V14081" s="38"/>
      <c r="W14081" s="38"/>
    </row>
    <row r="14082" spans="1:23" x14ac:dyDescent="0.35">
      <c r="A14082" s="1319">
        <v>73502</v>
      </c>
      <c r="B14082" s="1320">
        <v>0.21</v>
      </c>
      <c r="C14082" s="176" t="s">
        <v>3827</v>
      </c>
      <c r="D14082" s="1"/>
      <c r="E14082" s="993" t="s">
        <v>13383</v>
      </c>
      <c r="F14082" s="3"/>
      <c r="O14082"/>
      <c r="P14082"/>
      <c r="Q14082"/>
      <c r="U14082" s="969"/>
      <c r="V14082" s="38"/>
      <c r="W14082" s="38"/>
    </row>
    <row r="14083" spans="1:23" x14ac:dyDescent="0.35">
      <c r="A14083" s="1317">
        <v>73521</v>
      </c>
      <c r="B14083" s="1318">
        <v>0.21</v>
      </c>
      <c r="C14083" s="157" t="s">
        <v>3828</v>
      </c>
      <c r="D14083" s="1"/>
      <c r="E14083" s="993" t="s">
        <v>13383</v>
      </c>
      <c r="F14083" s="3"/>
      <c r="O14083"/>
      <c r="P14083"/>
      <c r="Q14083"/>
      <c r="U14083" s="969"/>
      <c r="V14083" s="38"/>
      <c r="W14083" s="38"/>
    </row>
    <row r="14084" spans="1:23" x14ac:dyDescent="0.35">
      <c r="A14084" s="1317">
        <v>73523</v>
      </c>
      <c r="B14084" s="1318">
        <v>0.3</v>
      </c>
      <c r="C14084" s="157" t="s">
        <v>3854</v>
      </c>
      <c r="D14084" s="1"/>
      <c r="E14084" s="993" t="s">
        <v>13383</v>
      </c>
      <c r="F14084" s="3"/>
      <c r="O14084"/>
      <c r="P14084"/>
      <c r="Q14084"/>
      <c r="U14084" s="969"/>
      <c r="V14084" s="38"/>
      <c r="W14084" s="38"/>
    </row>
    <row r="14085" spans="1:23" x14ac:dyDescent="0.35">
      <c r="A14085" s="1317">
        <v>73525</v>
      </c>
      <c r="B14085" s="1318">
        <v>0.53</v>
      </c>
      <c r="C14085" s="157" t="s">
        <v>3908</v>
      </c>
      <c r="D14085" s="1"/>
      <c r="E14085" s="993" t="s">
        <v>13383</v>
      </c>
      <c r="F14085" s="3"/>
      <c r="O14085"/>
      <c r="P14085"/>
      <c r="Q14085"/>
      <c r="U14085" s="969"/>
      <c r="V14085" s="38"/>
      <c r="W14085" s="38"/>
    </row>
    <row r="14086" spans="1:23" x14ac:dyDescent="0.35">
      <c r="A14086" s="1317">
        <v>73525</v>
      </c>
      <c r="B14086" s="1318">
        <v>0.53</v>
      </c>
      <c r="C14086" s="157" t="s">
        <v>3909</v>
      </c>
      <c r="D14086" s="1"/>
      <c r="E14086" s="993" t="s">
        <v>13383</v>
      </c>
      <c r="F14086" s="3"/>
      <c r="O14086"/>
      <c r="P14086"/>
      <c r="Q14086"/>
      <c r="U14086" s="969"/>
      <c r="V14086" s="38"/>
      <c r="W14086" s="38"/>
    </row>
    <row r="14087" spans="1:23" x14ac:dyDescent="0.35">
      <c r="A14087" s="1317">
        <v>73551</v>
      </c>
      <c r="B14087" s="1318">
        <v>0.16</v>
      </c>
      <c r="C14087" s="157" t="s">
        <v>3759</v>
      </c>
      <c r="D14087" s="1"/>
      <c r="E14087" s="993" t="s">
        <v>13383</v>
      </c>
      <c r="F14087" s="3"/>
      <c r="O14087"/>
      <c r="P14087"/>
      <c r="Q14087"/>
      <c r="U14087" s="969"/>
      <c r="V14087" s="38"/>
      <c r="W14087" s="38"/>
    </row>
    <row r="14088" spans="1:23" x14ac:dyDescent="0.35">
      <c r="A14088" s="1317">
        <v>73552</v>
      </c>
      <c r="B14088" s="1318">
        <v>0.18</v>
      </c>
      <c r="C14088" s="157" t="s">
        <v>3802</v>
      </c>
      <c r="D14088" s="1"/>
      <c r="E14088" s="993" t="s">
        <v>13383</v>
      </c>
      <c r="F14088" s="3"/>
      <c r="O14088"/>
      <c r="P14088"/>
      <c r="Q14088"/>
      <c r="U14088" s="969"/>
      <c r="V14088" s="38"/>
      <c r="W14088" s="38"/>
    </row>
    <row r="14089" spans="1:23" x14ac:dyDescent="0.35">
      <c r="A14089" s="1317">
        <v>73552</v>
      </c>
      <c r="B14089" s="1318">
        <v>0.18</v>
      </c>
      <c r="C14089" s="157" t="s">
        <v>3803</v>
      </c>
      <c r="D14089" s="1"/>
      <c r="E14089" s="993" t="s">
        <v>13383</v>
      </c>
      <c r="F14089" s="3"/>
      <c r="O14089"/>
      <c r="P14089"/>
      <c r="Q14089"/>
      <c r="U14089" s="969"/>
      <c r="V14089" s="38"/>
      <c r="W14089" s="38"/>
    </row>
    <row r="14090" spans="1:23" x14ac:dyDescent="0.35">
      <c r="A14090" s="1317">
        <v>73552</v>
      </c>
      <c r="B14090" s="1318">
        <v>0.18</v>
      </c>
      <c r="C14090" s="157" t="s">
        <v>3804</v>
      </c>
      <c r="D14090" s="1"/>
      <c r="E14090" s="993" t="s">
        <v>13383</v>
      </c>
      <c r="F14090" s="3"/>
      <c r="O14090"/>
      <c r="P14090"/>
      <c r="Q14090"/>
      <c r="U14090" s="969"/>
      <c r="V14090" s="38"/>
      <c r="W14090" s="38"/>
    </row>
    <row r="14091" spans="1:23" x14ac:dyDescent="0.35">
      <c r="A14091" s="1317">
        <v>73560</v>
      </c>
      <c r="B14091" s="1318">
        <v>0.16</v>
      </c>
      <c r="C14091" s="157" t="s">
        <v>3760</v>
      </c>
      <c r="D14091" s="1"/>
      <c r="E14091" s="993" t="s">
        <v>13383</v>
      </c>
      <c r="F14091" s="3"/>
      <c r="O14091"/>
      <c r="P14091"/>
      <c r="Q14091"/>
      <c r="U14091" s="969"/>
      <c r="V14091" s="38"/>
      <c r="W14091" s="38"/>
    </row>
    <row r="14092" spans="1:23" x14ac:dyDescent="0.35">
      <c r="A14092" s="1317">
        <v>73560</v>
      </c>
      <c r="B14092" s="1318">
        <v>0.16</v>
      </c>
      <c r="C14092" s="157" t="s">
        <v>3761</v>
      </c>
      <c r="D14092" s="1"/>
      <c r="E14092" s="993" t="s">
        <v>13383</v>
      </c>
      <c r="F14092" s="3"/>
      <c r="O14092"/>
      <c r="P14092"/>
      <c r="Q14092"/>
      <c r="U14092" s="969"/>
      <c r="V14092" s="38"/>
      <c r="W14092" s="38"/>
    </row>
    <row r="14093" spans="1:23" x14ac:dyDescent="0.35">
      <c r="A14093" s="1317">
        <v>73562</v>
      </c>
      <c r="B14093" s="1318">
        <v>0.18</v>
      </c>
      <c r="C14093" s="157" t="s">
        <v>3805</v>
      </c>
      <c r="D14093" s="1"/>
      <c r="E14093" s="993" t="s">
        <v>13383</v>
      </c>
      <c r="F14093" s="3"/>
      <c r="O14093"/>
      <c r="P14093"/>
      <c r="Q14093"/>
      <c r="U14093" s="969"/>
      <c r="V14093" s="38"/>
      <c r="W14093" s="38"/>
    </row>
    <row r="14094" spans="1:23" x14ac:dyDescent="0.35">
      <c r="A14094" s="1317">
        <v>73562</v>
      </c>
      <c r="B14094" s="1318">
        <v>0.18</v>
      </c>
      <c r="C14094" s="157" t="s">
        <v>3806</v>
      </c>
      <c r="D14094" s="1"/>
      <c r="E14094" s="993" t="s">
        <v>13383</v>
      </c>
      <c r="F14094" s="3"/>
      <c r="O14094"/>
      <c r="P14094"/>
      <c r="Q14094"/>
      <c r="U14094" s="969"/>
      <c r="V14094" s="38"/>
      <c r="W14094" s="38"/>
    </row>
    <row r="14095" spans="1:23" x14ac:dyDescent="0.35">
      <c r="A14095" s="1317">
        <v>73564</v>
      </c>
      <c r="B14095" s="1318">
        <v>0.21</v>
      </c>
      <c r="C14095" s="157" t="s">
        <v>3829</v>
      </c>
      <c r="D14095" s="1"/>
      <c r="E14095" s="993" t="s">
        <v>13383</v>
      </c>
      <c r="F14095" s="3"/>
      <c r="O14095"/>
      <c r="P14095"/>
      <c r="Q14095"/>
      <c r="U14095" s="969"/>
      <c r="V14095" s="38"/>
      <c r="W14095" s="38"/>
    </row>
    <row r="14096" spans="1:23" x14ac:dyDescent="0.35">
      <c r="A14096" s="1317">
        <v>73564</v>
      </c>
      <c r="B14096" s="1318">
        <v>0.21</v>
      </c>
      <c r="C14096" s="157" t="s">
        <v>3830</v>
      </c>
      <c r="D14096" s="1"/>
      <c r="E14096" s="993" t="s">
        <v>13383</v>
      </c>
      <c r="F14096" s="3"/>
      <c r="O14096"/>
      <c r="P14096"/>
      <c r="Q14096"/>
      <c r="U14096" s="969"/>
      <c r="V14096" s="38"/>
      <c r="W14096" s="38"/>
    </row>
    <row r="14097" spans="1:23" x14ac:dyDescent="0.35">
      <c r="A14097" s="1317">
        <v>73565</v>
      </c>
      <c r="B14097" s="1318">
        <v>0.16</v>
      </c>
      <c r="C14097" s="157" t="s">
        <v>3762</v>
      </c>
      <c r="D14097" s="1"/>
      <c r="E14097" s="993" t="s">
        <v>13383</v>
      </c>
      <c r="F14097" s="3"/>
      <c r="O14097"/>
      <c r="P14097"/>
      <c r="Q14097"/>
      <c r="U14097" s="969"/>
      <c r="V14097" s="38"/>
      <c r="W14097" s="38"/>
    </row>
    <row r="14098" spans="1:23" x14ac:dyDescent="0.35">
      <c r="A14098" s="1317">
        <v>73580</v>
      </c>
      <c r="B14098" s="1318">
        <v>0.57999999999999996</v>
      </c>
      <c r="C14098" s="157" t="s">
        <v>3924</v>
      </c>
      <c r="D14098" s="1"/>
      <c r="E14098" s="993" t="s">
        <v>13383</v>
      </c>
      <c r="F14098" s="3"/>
      <c r="O14098"/>
      <c r="P14098"/>
      <c r="Q14098"/>
      <c r="U14098" s="969"/>
      <c r="V14098" s="38"/>
      <c r="W14098" s="38"/>
    </row>
    <row r="14099" spans="1:23" x14ac:dyDescent="0.35">
      <c r="A14099" s="1317">
        <v>73580</v>
      </c>
      <c r="B14099" s="1318">
        <v>0.57999999999999996</v>
      </c>
      <c r="C14099" s="157" t="s">
        <v>3925</v>
      </c>
      <c r="D14099" s="38"/>
      <c r="E14099" s="993" t="s">
        <v>13383</v>
      </c>
      <c r="F14099" s="3"/>
      <c r="O14099"/>
      <c r="P14099"/>
      <c r="Q14099"/>
      <c r="U14099" s="969"/>
      <c r="V14099" s="38"/>
      <c r="W14099" s="38"/>
    </row>
    <row r="14100" spans="1:23" x14ac:dyDescent="0.35">
      <c r="A14100" s="1317">
        <v>73590</v>
      </c>
      <c r="B14100" s="1318">
        <v>0.16</v>
      </c>
      <c r="C14100" s="157" t="s">
        <v>3763</v>
      </c>
      <c r="D14100" s="1"/>
      <c r="E14100" s="993" t="s">
        <v>13383</v>
      </c>
      <c r="F14100" s="3"/>
      <c r="O14100"/>
      <c r="P14100"/>
      <c r="Q14100"/>
      <c r="U14100" s="969"/>
      <c r="V14100" s="38"/>
      <c r="W14100" s="38"/>
    </row>
    <row r="14101" spans="1:23" x14ac:dyDescent="0.35">
      <c r="A14101" s="1317">
        <v>73590</v>
      </c>
      <c r="B14101" s="1318">
        <v>0.16</v>
      </c>
      <c r="C14101" s="157" t="s">
        <v>3764</v>
      </c>
      <c r="D14101" s="1"/>
      <c r="E14101" s="993" t="s">
        <v>13383</v>
      </c>
      <c r="F14101" s="3"/>
      <c r="O14101"/>
      <c r="P14101"/>
      <c r="Q14101"/>
      <c r="U14101" s="969"/>
      <c r="V14101" s="38"/>
      <c r="W14101" s="38"/>
    </row>
    <row r="14102" spans="1:23" x14ac:dyDescent="0.35">
      <c r="A14102" s="1317">
        <v>73592</v>
      </c>
      <c r="B14102" s="1318">
        <v>0.16</v>
      </c>
      <c r="C14102" s="157" t="s">
        <v>3765</v>
      </c>
      <c r="D14102" s="1"/>
      <c r="E14102" s="993" t="s">
        <v>13383</v>
      </c>
      <c r="F14102" s="3"/>
      <c r="O14102"/>
      <c r="P14102"/>
      <c r="Q14102"/>
      <c r="U14102" s="969"/>
      <c r="V14102" s="38"/>
      <c r="W14102" s="38"/>
    </row>
    <row r="14103" spans="1:23" x14ac:dyDescent="0.35">
      <c r="A14103" s="1317">
        <v>73592</v>
      </c>
      <c r="B14103" s="1318">
        <v>0.16</v>
      </c>
      <c r="C14103" s="157" t="s">
        <v>3766</v>
      </c>
      <c r="D14103" s="1"/>
      <c r="E14103" s="993" t="s">
        <v>13383</v>
      </c>
      <c r="F14103" s="3"/>
      <c r="O14103"/>
      <c r="P14103"/>
      <c r="Q14103"/>
      <c r="U14103" s="969"/>
      <c r="V14103" s="38"/>
      <c r="W14103" s="38"/>
    </row>
    <row r="14104" spans="1:23" x14ac:dyDescent="0.35">
      <c r="A14104" s="1317">
        <v>73600</v>
      </c>
      <c r="B14104" s="1318">
        <v>0.16</v>
      </c>
      <c r="C14104" s="157" t="s">
        <v>3767</v>
      </c>
      <c r="D14104" s="1"/>
      <c r="E14104" s="993" t="s">
        <v>13383</v>
      </c>
      <c r="F14104" s="3"/>
      <c r="O14104"/>
      <c r="P14104"/>
      <c r="Q14104"/>
      <c r="U14104" s="969"/>
      <c r="V14104" s="38"/>
      <c r="W14104" s="38"/>
    </row>
    <row r="14105" spans="1:23" x14ac:dyDescent="0.35">
      <c r="A14105" s="1317">
        <v>73600</v>
      </c>
      <c r="B14105" s="1318">
        <v>0.16</v>
      </c>
      <c r="C14105" s="157" t="s">
        <v>3768</v>
      </c>
      <c r="D14105" s="1"/>
      <c r="E14105" s="993" t="s">
        <v>13383</v>
      </c>
      <c r="F14105" s="3"/>
      <c r="O14105"/>
      <c r="P14105"/>
      <c r="Q14105"/>
      <c r="U14105" s="969"/>
      <c r="V14105" s="38"/>
      <c r="W14105" s="38"/>
    </row>
    <row r="14106" spans="1:23" x14ac:dyDescent="0.35">
      <c r="A14106" s="1317">
        <v>73610</v>
      </c>
      <c r="B14106" s="1318">
        <v>0.17</v>
      </c>
      <c r="C14106" s="157" t="s">
        <v>3787</v>
      </c>
      <c r="D14106" s="1"/>
      <c r="E14106" s="993" t="s">
        <v>13383</v>
      </c>
      <c r="F14106" s="3"/>
      <c r="O14106"/>
      <c r="P14106"/>
      <c r="Q14106"/>
      <c r="U14106" s="969"/>
      <c r="V14106" s="38"/>
      <c r="W14106" s="38"/>
    </row>
    <row r="14107" spans="1:23" x14ac:dyDescent="0.35">
      <c r="A14107" s="1317">
        <v>73610</v>
      </c>
      <c r="B14107" s="1318">
        <v>0.17</v>
      </c>
      <c r="C14107" s="157" t="s">
        <v>3735</v>
      </c>
      <c r="D14107" s="1"/>
      <c r="E14107" s="993" t="s">
        <v>13383</v>
      </c>
      <c r="F14107" s="3"/>
      <c r="O14107"/>
      <c r="P14107"/>
      <c r="Q14107"/>
      <c r="U14107" s="969"/>
      <c r="V14107" s="38"/>
      <c r="W14107" s="38"/>
    </row>
    <row r="14108" spans="1:23" x14ac:dyDescent="0.35">
      <c r="A14108" s="1317">
        <v>73615</v>
      </c>
      <c r="B14108" s="1318">
        <v>0.53</v>
      </c>
      <c r="C14108" s="157" t="s">
        <v>3910</v>
      </c>
      <c r="D14108" s="1"/>
      <c r="E14108" s="993" t="s">
        <v>13383</v>
      </c>
      <c r="F14108" s="3"/>
      <c r="O14108"/>
      <c r="P14108"/>
      <c r="Q14108"/>
      <c r="U14108" s="969"/>
      <c r="V14108" s="38"/>
      <c r="W14108" s="38"/>
    </row>
    <row r="14109" spans="1:23" x14ac:dyDescent="0.35">
      <c r="A14109" s="1317">
        <v>73615</v>
      </c>
      <c r="B14109" s="1318">
        <v>0.53</v>
      </c>
      <c r="C14109" s="157" t="s">
        <v>3911</v>
      </c>
      <c r="D14109" s="1"/>
      <c r="E14109" s="993" t="s">
        <v>13383</v>
      </c>
      <c r="F14109" s="3"/>
      <c r="O14109"/>
      <c r="P14109"/>
      <c r="Q14109"/>
      <c r="U14109" s="969"/>
      <c r="V14109" s="38"/>
      <c r="W14109" s="38"/>
    </row>
    <row r="14110" spans="1:23" x14ac:dyDescent="0.35">
      <c r="A14110" s="1317">
        <v>73620</v>
      </c>
      <c r="B14110" s="1318">
        <v>0.16</v>
      </c>
      <c r="C14110" s="157" t="s">
        <v>3769</v>
      </c>
      <c r="D14110" s="1"/>
      <c r="E14110" s="993" t="s">
        <v>13383</v>
      </c>
      <c r="F14110" s="3"/>
      <c r="O14110"/>
      <c r="P14110"/>
      <c r="Q14110"/>
      <c r="U14110" s="969"/>
      <c r="V14110" s="38"/>
      <c r="W14110" s="38"/>
    </row>
    <row r="14111" spans="1:23" x14ac:dyDescent="0.35">
      <c r="A14111" s="1317">
        <v>73620</v>
      </c>
      <c r="B14111" s="1318">
        <v>0.16</v>
      </c>
      <c r="C14111" s="157" t="s">
        <v>3770</v>
      </c>
      <c r="D14111" s="1"/>
      <c r="E14111" s="993" t="s">
        <v>13383</v>
      </c>
      <c r="F14111" s="3"/>
      <c r="O14111"/>
      <c r="P14111"/>
      <c r="Q14111"/>
      <c r="U14111" s="969"/>
      <c r="V14111" s="38"/>
      <c r="W14111" s="38"/>
    </row>
    <row r="14112" spans="1:23" x14ac:dyDescent="0.35">
      <c r="A14112" s="1317">
        <v>73630</v>
      </c>
      <c r="B14112" s="1318">
        <v>0.17</v>
      </c>
      <c r="C14112" s="157" t="s">
        <v>3788</v>
      </c>
      <c r="D14112" s="1"/>
      <c r="E14112" s="993" t="s">
        <v>13383</v>
      </c>
      <c r="F14112" s="3"/>
      <c r="O14112"/>
      <c r="P14112"/>
      <c r="Q14112"/>
      <c r="U14112" s="969"/>
      <c r="V14112" s="38"/>
      <c r="W14112" s="38"/>
    </row>
    <row r="14113" spans="1:23" x14ac:dyDescent="0.35">
      <c r="A14113" s="1317">
        <v>73630</v>
      </c>
      <c r="B14113" s="1318">
        <v>0.17</v>
      </c>
      <c r="C14113" s="157" t="s">
        <v>3789</v>
      </c>
      <c r="D14113" s="38"/>
      <c r="E14113" s="993" t="s">
        <v>13383</v>
      </c>
      <c r="F14113" s="3"/>
      <c r="O14113"/>
      <c r="P14113"/>
      <c r="Q14113"/>
      <c r="U14113" s="969"/>
      <c r="V14113" s="38"/>
      <c r="W14113" s="38"/>
    </row>
    <row r="14114" spans="1:23" x14ac:dyDescent="0.35">
      <c r="A14114" s="1317">
        <v>73650</v>
      </c>
      <c r="B14114" s="1318">
        <v>0.16</v>
      </c>
      <c r="C14114" s="157" t="s">
        <v>3771</v>
      </c>
      <c r="D14114" s="1"/>
      <c r="E14114" s="993" t="s">
        <v>13383</v>
      </c>
      <c r="F14114" s="1126"/>
      <c r="O14114"/>
      <c r="P14114"/>
      <c r="Q14114"/>
      <c r="U14114" s="969"/>
      <c r="V14114" s="38"/>
      <c r="W14114" s="38"/>
    </row>
    <row r="14115" spans="1:23" x14ac:dyDescent="0.35">
      <c r="A14115" s="1317">
        <v>73650</v>
      </c>
      <c r="B14115" s="1318">
        <v>0.16</v>
      </c>
      <c r="C14115" s="157" t="s">
        <v>3772</v>
      </c>
      <c r="D14115" s="1"/>
      <c r="E14115" s="993" t="s">
        <v>13383</v>
      </c>
      <c r="F14115" s="3"/>
      <c r="O14115"/>
      <c r="P14115"/>
      <c r="Q14115"/>
      <c r="U14115" s="969"/>
      <c r="V14115" s="38"/>
      <c r="W14115" s="38"/>
    </row>
    <row r="14116" spans="1:23" x14ac:dyDescent="0.35">
      <c r="A14116" s="1317">
        <v>73660</v>
      </c>
      <c r="B14116" s="1318">
        <v>0.13</v>
      </c>
      <c r="C14116" s="157" t="s">
        <v>3739</v>
      </c>
      <c r="D14116" s="1"/>
      <c r="E14116" s="993" t="s">
        <v>13383</v>
      </c>
      <c r="F14116" s="3"/>
      <c r="O14116"/>
      <c r="P14116"/>
      <c r="Q14116"/>
      <c r="U14116" s="969"/>
      <c r="V14116" s="38"/>
      <c r="W14116" s="38"/>
    </row>
    <row r="14117" spans="1:23" x14ac:dyDescent="0.35">
      <c r="A14117" s="1317">
        <v>73660</v>
      </c>
      <c r="B14117" s="1318">
        <v>0.13</v>
      </c>
      <c r="C14117" s="157" t="s">
        <v>3740</v>
      </c>
      <c r="D14117" s="1"/>
      <c r="E14117" s="993" t="s">
        <v>13383</v>
      </c>
      <c r="F14117" s="3"/>
      <c r="O14117"/>
      <c r="P14117"/>
      <c r="Q14117"/>
      <c r="U14117" s="969"/>
      <c r="V14117" s="38"/>
      <c r="W14117" s="38"/>
    </row>
    <row r="14118" spans="1:23" x14ac:dyDescent="0.35">
      <c r="A14118" s="1317">
        <v>73700</v>
      </c>
      <c r="B14118" s="1318">
        <v>0.98</v>
      </c>
      <c r="C14118" s="157" t="s">
        <v>4007</v>
      </c>
      <c r="D14118" s="1"/>
      <c r="E14118" s="993" t="s">
        <v>13383</v>
      </c>
      <c r="F14118" s="3"/>
      <c r="O14118"/>
      <c r="P14118"/>
      <c r="Q14118"/>
      <c r="U14118" s="969"/>
      <c r="V14118" s="38"/>
      <c r="W14118" s="38"/>
    </row>
    <row r="14119" spans="1:23" x14ac:dyDescent="0.35">
      <c r="A14119" s="1317">
        <v>73700</v>
      </c>
      <c r="B14119" s="1318">
        <v>0.98</v>
      </c>
      <c r="C14119" s="157" t="s">
        <v>4008</v>
      </c>
      <c r="D14119" s="38"/>
      <c r="E14119" s="993" t="s">
        <v>13383</v>
      </c>
      <c r="F14119" s="1126"/>
      <c r="O14119"/>
      <c r="P14119"/>
      <c r="Q14119"/>
      <c r="U14119" s="969"/>
      <c r="V14119" s="38"/>
      <c r="W14119" s="38"/>
    </row>
    <row r="14120" spans="1:23" x14ac:dyDescent="0.35">
      <c r="A14120" s="1317">
        <v>73700</v>
      </c>
      <c r="B14120" s="1318">
        <v>0.98</v>
      </c>
      <c r="C14120" s="157" t="s">
        <v>4009</v>
      </c>
      <c r="D14120" s="1"/>
      <c r="E14120" s="993" t="s">
        <v>13383</v>
      </c>
      <c r="F14120" s="3"/>
      <c r="O14120"/>
      <c r="P14120"/>
      <c r="Q14120"/>
      <c r="U14120" s="969"/>
      <c r="V14120" s="38"/>
      <c r="W14120" s="38"/>
    </row>
    <row r="14121" spans="1:23" x14ac:dyDescent="0.35">
      <c r="A14121" s="1317">
        <v>73701</v>
      </c>
      <c r="B14121" s="1318">
        <v>1.1299999999999999</v>
      </c>
      <c r="C14121" s="157" t="s">
        <v>4026</v>
      </c>
      <c r="D14121" s="1"/>
      <c r="E14121" s="993" t="s">
        <v>13383</v>
      </c>
      <c r="F14121" s="3"/>
      <c r="O14121"/>
      <c r="P14121"/>
      <c r="Q14121"/>
      <c r="U14121" s="969"/>
      <c r="V14121" s="38"/>
      <c r="W14121" s="38"/>
    </row>
    <row r="14122" spans="1:23" x14ac:dyDescent="0.35">
      <c r="A14122" s="1317">
        <v>73701</v>
      </c>
      <c r="B14122" s="1318">
        <v>1.1299999999999999</v>
      </c>
      <c r="C14122" s="157" t="s">
        <v>4027</v>
      </c>
      <c r="D14122" s="1"/>
      <c r="E14122" s="993" t="s">
        <v>13383</v>
      </c>
      <c r="F14122" s="3"/>
      <c r="O14122"/>
      <c r="P14122"/>
      <c r="Q14122"/>
      <c r="U14122" s="969"/>
      <c r="V14122" s="38"/>
      <c r="W14122" s="38"/>
    </row>
    <row r="14123" spans="1:23" x14ac:dyDescent="0.35">
      <c r="A14123" s="1317">
        <v>73702</v>
      </c>
      <c r="B14123" s="1318">
        <v>1.19</v>
      </c>
      <c r="C14123" s="157" t="s">
        <v>4046</v>
      </c>
      <c r="D14123" s="1"/>
      <c r="E14123" s="993" t="s">
        <v>13383</v>
      </c>
      <c r="F14123" s="3"/>
      <c r="O14123"/>
      <c r="P14123"/>
      <c r="Q14123"/>
      <c r="U14123" s="969"/>
      <c r="V14123" s="38"/>
      <c r="W14123" s="38"/>
    </row>
    <row r="14124" spans="1:23" x14ac:dyDescent="0.35">
      <c r="A14124" s="1317">
        <v>73702</v>
      </c>
      <c r="B14124" s="1318">
        <v>1.19</v>
      </c>
      <c r="C14124" s="157" t="s">
        <v>4047</v>
      </c>
      <c r="D14124" s="1"/>
      <c r="E14124" s="993" t="s">
        <v>13383</v>
      </c>
      <c r="F14124" s="3"/>
      <c r="O14124"/>
      <c r="P14124"/>
      <c r="Q14124"/>
      <c r="U14124" s="969"/>
      <c r="V14124" s="38"/>
      <c r="W14124" s="38"/>
    </row>
    <row r="14125" spans="1:23" x14ac:dyDescent="0.35">
      <c r="A14125" s="1317">
        <v>73706</v>
      </c>
      <c r="B14125" s="1318">
        <v>1.85</v>
      </c>
      <c r="C14125" s="157" t="s">
        <v>4138</v>
      </c>
      <c r="D14125" s="1"/>
      <c r="E14125" s="993" t="s">
        <v>13383</v>
      </c>
      <c r="F14125" s="3"/>
      <c r="O14125"/>
      <c r="P14125"/>
      <c r="Q14125"/>
      <c r="U14125" s="969"/>
      <c r="V14125" s="38"/>
      <c r="W14125" s="38"/>
    </row>
    <row r="14126" spans="1:23" x14ac:dyDescent="0.35">
      <c r="A14126" s="1317">
        <v>73706</v>
      </c>
      <c r="B14126" s="1318">
        <v>1.85</v>
      </c>
      <c r="C14126" s="157" t="s">
        <v>4139</v>
      </c>
      <c r="D14126" s="1"/>
      <c r="E14126" s="993" t="s">
        <v>13383</v>
      </c>
      <c r="O14126"/>
      <c r="P14126"/>
      <c r="Q14126"/>
      <c r="U14126" s="969"/>
      <c r="V14126" s="38"/>
      <c r="W14126" s="38"/>
    </row>
    <row r="14127" spans="1:23" x14ac:dyDescent="0.35">
      <c r="A14127" s="1317">
        <v>73718</v>
      </c>
      <c r="B14127" s="1318">
        <v>1.32</v>
      </c>
      <c r="C14127" s="157" t="s">
        <v>4071</v>
      </c>
      <c r="D14127" s="38"/>
      <c r="E14127" s="993" t="s">
        <v>13383</v>
      </c>
      <c r="F14127" s="3"/>
      <c r="O14127"/>
      <c r="P14127"/>
      <c r="Q14127"/>
      <c r="U14127" s="969"/>
      <c r="V14127" s="38"/>
      <c r="W14127" s="38"/>
    </row>
    <row r="14128" spans="1:23" x14ac:dyDescent="0.35">
      <c r="A14128" s="1317">
        <v>73718</v>
      </c>
      <c r="B14128" s="1318">
        <v>1.32</v>
      </c>
      <c r="C14128" s="157" t="s">
        <v>4072</v>
      </c>
      <c r="D14128" s="1"/>
      <c r="E14128" s="993" t="s">
        <v>13383</v>
      </c>
      <c r="F14128" s="3"/>
      <c r="O14128"/>
      <c r="P14128"/>
      <c r="Q14128"/>
      <c r="U14128" s="969"/>
      <c r="V14128" s="38"/>
      <c r="W14128" s="38"/>
    </row>
    <row r="14129" spans="1:23" x14ac:dyDescent="0.35">
      <c r="A14129" s="1317">
        <v>73718</v>
      </c>
      <c r="B14129" s="1318">
        <v>1.32</v>
      </c>
      <c r="C14129" s="157" t="s">
        <v>4073</v>
      </c>
      <c r="D14129" s="1"/>
      <c r="E14129" s="993" t="s">
        <v>13383</v>
      </c>
      <c r="F14129" s="3"/>
      <c r="O14129"/>
      <c r="P14129"/>
      <c r="Q14129"/>
      <c r="U14129" s="969"/>
      <c r="V14129" s="38"/>
      <c r="W14129" s="38"/>
    </row>
    <row r="14130" spans="1:23" x14ac:dyDescent="0.35">
      <c r="A14130" s="1317">
        <v>73718</v>
      </c>
      <c r="B14130" s="1318">
        <v>1.32</v>
      </c>
      <c r="C14130" s="157" t="s">
        <v>4074</v>
      </c>
      <c r="D14130" s="1"/>
      <c r="E14130" s="993" t="s">
        <v>13383</v>
      </c>
      <c r="F14130" s="3"/>
      <c r="O14130"/>
      <c r="P14130"/>
      <c r="Q14130"/>
      <c r="U14130" s="969"/>
      <c r="V14130" s="38"/>
      <c r="W14130" s="38"/>
    </row>
    <row r="14131" spans="1:23" x14ac:dyDescent="0.35">
      <c r="A14131" s="1317">
        <v>73718</v>
      </c>
      <c r="B14131" s="1318">
        <v>1.32</v>
      </c>
      <c r="C14131" s="157" t="s">
        <v>4075</v>
      </c>
      <c r="D14131" s="1"/>
      <c r="E14131" s="993" t="s">
        <v>13383</v>
      </c>
      <c r="F14131" s="3"/>
      <c r="O14131"/>
      <c r="P14131"/>
      <c r="Q14131"/>
      <c r="U14131" s="969"/>
      <c r="V14131" s="38"/>
      <c r="W14131" s="38"/>
    </row>
    <row r="14132" spans="1:23" x14ac:dyDescent="0.35">
      <c r="A14132" s="1317">
        <v>73718</v>
      </c>
      <c r="B14132" s="1318">
        <v>1.32</v>
      </c>
      <c r="C14132" s="157" t="s">
        <v>4076</v>
      </c>
      <c r="D14132" s="38"/>
      <c r="E14132" s="993" t="s">
        <v>13383</v>
      </c>
      <c r="F14132" s="3"/>
      <c r="O14132"/>
      <c r="P14132"/>
      <c r="Q14132"/>
      <c r="U14132" s="969"/>
      <c r="V14132" s="38"/>
      <c r="W14132" s="38"/>
    </row>
    <row r="14133" spans="1:23" x14ac:dyDescent="0.35">
      <c r="A14133" s="1317">
        <v>73718</v>
      </c>
      <c r="B14133" s="1318">
        <v>1.32</v>
      </c>
      <c r="C14133" s="157" t="s">
        <v>4077</v>
      </c>
      <c r="D14133" s="1"/>
      <c r="E14133" s="993" t="s">
        <v>13383</v>
      </c>
      <c r="F14133" s="3"/>
      <c r="O14133"/>
      <c r="P14133"/>
      <c r="Q14133"/>
      <c r="U14133" s="969"/>
      <c r="V14133" s="38"/>
      <c r="W14133" s="38"/>
    </row>
    <row r="14134" spans="1:23" x14ac:dyDescent="0.35">
      <c r="A14134" s="1317">
        <v>73719</v>
      </c>
      <c r="B14134" s="1318">
        <v>1.58</v>
      </c>
      <c r="C14134" s="157" t="s">
        <v>4107</v>
      </c>
      <c r="D14134" s="1"/>
      <c r="E14134" s="993" t="s">
        <v>13383</v>
      </c>
      <c r="F14134" s="3"/>
      <c r="O14134"/>
      <c r="P14134"/>
      <c r="Q14134"/>
      <c r="U14134" s="969"/>
      <c r="V14134" s="38"/>
      <c r="W14134" s="38"/>
    </row>
    <row r="14135" spans="1:23" x14ac:dyDescent="0.35">
      <c r="A14135" s="1317">
        <v>73719</v>
      </c>
      <c r="B14135" s="1318">
        <v>1.58</v>
      </c>
      <c r="C14135" s="157" t="s">
        <v>4108</v>
      </c>
      <c r="D14135" s="1"/>
      <c r="E14135" s="993" t="s">
        <v>13383</v>
      </c>
      <c r="F14135" s="3"/>
      <c r="O14135"/>
      <c r="P14135"/>
      <c r="Q14135"/>
      <c r="U14135" s="969"/>
      <c r="V14135" s="38"/>
      <c r="W14135" s="38"/>
    </row>
    <row r="14136" spans="1:23" x14ac:dyDescent="0.35">
      <c r="A14136" s="1317">
        <v>73720</v>
      </c>
      <c r="B14136" s="1318">
        <v>2.1</v>
      </c>
      <c r="C14136" s="157" t="s">
        <v>4148</v>
      </c>
      <c r="D14136" s="1194"/>
      <c r="E14136" s="993" t="s">
        <v>13383</v>
      </c>
      <c r="F14136" s="3"/>
      <c r="O14136"/>
      <c r="P14136"/>
      <c r="Q14136"/>
      <c r="U14136" s="969"/>
      <c r="V14136" s="38"/>
      <c r="W14136" s="38"/>
    </row>
    <row r="14137" spans="1:23" x14ac:dyDescent="0.35">
      <c r="A14137" s="1317">
        <v>73720</v>
      </c>
      <c r="B14137" s="1318">
        <v>2.1</v>
      </c>
      <c r="C14137" s="157" t="s">
        <v>4149</v>
      </c>
      <c r="D14137" s="1194"/>
      <c r="E14137" s="993" t="s">
        <v>13383</v>
      </c>
      <c r="F14137" s="1128"/>
      <c r="O14137"/>
      <c r="P14137"/>
      <c r="Q14137"/>
      <c r="U14137" s="969"/>
      <c r="V14137" s="38"/>
      <c r="W14137" s="38"/>
    </row>
    <row r="14138" spans="1:23" x14ac:dyDescent="0.35">
      <c r="A14138" s="1317">
        <v>73721</v>
      </c>
      <c r="B14138" s="1318">
        <v>1.32</v>
      </c>
      <c r="C14138" s="157" t="s">
        <v>4078</v>
      </c>
      <c r="D14138" s="1"/>
      <c r="E14138" s="993" t="s">
        <v>13383</v>
      </c>
      <c r="F14138" s="3"/>
      <c r="O14138"/>
      <c r="P14138"/>
      <c r="Q14138"/>
      <c r="U14138" s="969"/>
      <c r="V14138" s="38"/>
      <c r="W14138" s="38"/>
    </row>
    <row r="14139" spans="1:23" x14ac:dyDescent="0.35">
      <c r="A14139" s="1317">
        <v>73721</v>
      </c>
      <c r="B14139" s="1318">
        <v>1.32</v>
      </c>
      <c r="C14139" s="157" t="s">
        <v>4079</v>
      </c>
      <c r="D14139" s="38"/>
      <c r="E14139" s="993" t="s">
        <v>13383</v>
      </c>
      <c r="F14139" s="1128"/>
      <c r="O14139"/>
      <c r="P14139"/>
      <c r="Q14139"/>
      <c r="U14139" s="969"/>
      <c r="V14139" s="38"/>
      <c r="W14139" s="38"/>
    </row>
    <row r="14140" spans="1:23" x14ac:dyDescent="0.35">
      <c r="A14140" s="1317">
        <v>73721</v>
      </c>
      <c r="B14140" s="1318">
        <v>1.32</v>
      </c>
      <c r="C14140" s="157" t="s">
        <v>4080</v>
      </c>
      <c r="D14140" s="1"/>
      <c r="E14140" s="993" t="s">
        <v>13383</v>
      </c>
      <c r="F14140" s="3"/>
      <c r="O14140"/>
      <c r="P14140"/>
      <c r="Q14140"/>
      <c r="U14140" s="969"/>
      <c r="V14140" s="38"/>
      <c r="W14140" s="38"/>
    </row>
    <row r="14141" spans="1:23" x14ac:dyDescent="0.35">
      <c r="A14141" s="1317">
        <v>73721</v>
      </c>
      <c r="B14141" s="1318">
        <v>1.32</v>
      </c>
      <c r="C14141" s="157" t="s">
        <v>4081</v>
      </c>
      <c r="D14141" s="1"/>
      <c r="E14141" s="993" t="s">
        <v>13383</v>
      </c>
      <c r="F14141" s="3"/>
      <c r="O14141"/>
      <c r="P14141"/>
      <c r="Q14141"/>
      <c r="U14141" s="969"/>
      <c r="V14141" s="38"/>
      <c r="W14141" s="38"/>
    </row>
    <row r="14142" spans="1:23" x14ac:dyDescent="0.35">
      <c r="A14142" s="1317">
        <v>73721</v>
      </c>
      <c r="B14142" s="1318">
        <v>1.32</v>
      </c>
      <c r="C14142" s="157" t="s">
        <v>4082</v>
      </c>
      <c r="D14142" s="1"/>
      <c r="E14142" s="993" t="s">
        <v>13383</v>
      </c>
      <c r="F14142" s="3"/>
      <c r="O14142"/>
      <c r="P14142"/>
      <c r="Q14142"/>
      <c r="U14142" s="969"/>
      <c r="V14142" s="38"/>
      <c r="W14142" s="38"/>
    </row>
    <row r="14143" spans="1:23" x14ac:dyDescent="0.35">
      <c r="A14143" s="1317">
        <v>73721</v>
      </c>
      <c r="B14143" s="1318">
        <v>1.32</v>
      </c>
      <c r="C14143" s="157" t="s">
        <v>4083</v>
      </c>
      <c r="D14143" s="1"/>
      <c r="E14143" s="993" t="s">
        <v>13383</v>
      </c>
      <c r="F14143" s="3"/>
      <c r="O14143"/>
      <c r="P14143"/>
      <c r="Q14143"/>
      <c r="U14143" s="969"/>
      <c r="V14143" s="38"/>
      <c r="W14143" s="38"/>
    </row>
    <row r="14144" spans="1:23" x14ac:dyDescent="0.35">
      <c r="A14144" s="1317">
        <v>73721</v>
      </c>
      <c r="B14144" s="1318">
        <v>1.32</v>
      </c>
      <c r="C14144" s="157" t="s">
        <v>4084</v>
      </c>
      <c r="D14144" s="1115"/>
      <c r="E14144" s="993" t="s">
        <v>13383</v>
      </c>
      <c r="F14144" s="3"/>
      <c r="O14144"/>
      <c r="P14144"/>
      <c r="Q14144"/>
      <c r="U14144" s="969"/>
      <c r="V14144" s="38"/>
      <c r="W14144" s="38"/>
    </row>
    <row r="14145" spans="1:23" x14ac:dyDescent="0.35">
      <c r="A14145" s="1317">
        <v>73722</v>
      </c>
      <c r="B14145" s="1318">
        <v>1.58</v>
      </c>
      <c r="C14145" s="157" t="s">
        <v>4109</v>
      </c>
      <c r="D14145" s="1"/>
      <c r="E14145" s="993" t="s">
        <v>13383</v>
      </c>
      <c r="F14145" s="3"/>
      <c r="O14145"/>
      <c r="P14145"/>
      <c r="Q14145"/>
      <c r="U14145" s="969"/>
      <c r="V14145" s="38"/>
      <c r="W14145" s="38"/>
    </row>
    <row r="14146" spans="1:23" x14ac:dyDescent="0.35">
      <c r="A14146" s="1317">
        <v>73722</v>
      </c>
      <c r="B14146" s="1318">
        <v>1.58</v>
      </c>
      <c r="C14146" s="157" t="s">
        <v>4110</v>
      </c>
      <c r="D14146" s="1"/>
      <c r="E14146" s="993" t="s">
        <v>13383</v>
      </c>
      <c r="F14146" s="3"/>
      <c r="O14146"/>
      <c r="P14146"/>
      <c r="Q14146"/>
      <c r="U14146" s="969"/>
      <c r="V14146" s="38"/>
      <c r="W14146" s="38"/>
    </row>
    <row r="14147" spans="1:23" x14ac:dyDescent="0.35">
      <c r="A14147" s="1317">
        <v>73723</v>
      </c>
      <c r="B14147" s="1318">
        <v>2.1</v>
      </c>
      <c r="C14147" s="157" t="s">
        <v>4150</v>
      </c>
      <c r="D14147" s="1"/>
      <c r="E14147" s="993" t="s">
        <v>13383</v>
      </c>
      <c r="F14147" s="3"/>
      <c r="O14147"/>
      <c r="P14147"/>
      <c r="Q14147"/>
      <c r="U14147" s="969"/>
      <c r="V14147" s="38"/>
      <c r="W14147" s="38"/>
    </row>
    <row r="14148" spans="1:23" x14ac:dyDescent="0.35">
      <c r="A14148" s="1317">
        <v>73723</v>
      </c>
      <c r="B14148" s="1318">
        <v>2.1</v>
      </c>
      <c r="C14148" s="157" t="s">
        <v>4151</v>
      </c>
      <c r="D14148" s="1"/>
      <c r="E14148" s="993" t="s">
        <v>13383</v>
      </c>
      <c r="F14148" s="3"/>
      <c r="O14148"/>
      <c r="P14148"/>
      <c r="Q14148"/>
      <c r="U14148" s="969"/>
      <c r="V14148" s="38"/>
      <c r="W14148" s="38"/>
    </row>
    <row r="14149" spans="1:23" x14ac:dyDescent="0.35">
      <c r="A14149" s="1317">
        <v>73725</v>
      </c>
      <c r="B14149" s="1318">
        <v>1.77</v>
      </c>
      <c r="C14149" s="157" t="s">
        <v>4134</v>
      </c>
      <c r="D14149" s="1"/>
      <c r="E14149" s="993" t="s">
        <v>13383</v>
      </c>
      <c r="F14149" s="3"/>
      <c r="O14149"/>
      <c r="P14149"/>
      <c r="Q14149"/>
      <c r="U14149" s="969"/>
      <c r="V14149" s="38"/>
      <c r="W14149" s="38"/>
    </row>
    <row r="14150" spans="1:23" x14ac:dyDescent="0.35">
      <c r="A14150" s="1317">
        <v>73725</v>
      </c>
      <c r="B14150" s="1318">
        <v>1.77</v>
      </c>
      <c r="C14150" s="157" t="s">
        <v>4135</v>
      </c>
      <c r="D14150" s="1"/>
      <c r="E14150" s="993" t="s">
        <v>13383</v>
      </c>
      <c r="F14150" s="3"/>
      <c r="O14150"/>
      <c r="P14150"/>
      <c r="Q14150"/>
      <c r="U14150" s="969"/>
      <c r="V14150" s="38"/>
      <c r="W14150" s="38"/>
    </row>
    <row r="14151" spans="1:23" x14ac:dyDescent="0.35">
      <c r="A14151" s="1317">
        <v>74018</v>
      </c>
      <c r="B14151" s="1318">
        <v>0.18</v>
      </c>
      <c r="C14151" s="157" t="s">
        <v>3807</v>
      </c>
      <c r="D14151" s="1"/>
      <c r="E14151" s="993" t="s">
        <v>13383</v>
      </c>
      <c r="F14151" s="3"/>
      <c r="O14151"/>
      <c r="P14151"/>
      <c r="Q14151"/>
      <c r="U14151" s="969"/>
      <c r="V14151" s="38"/>
      <c r="W14151" s="38"/>
    </row>
    <row r="14152" spans="1:23" x14ac:dyDescent="0.35">
      <c r="A14152" s="1317">
        <v>74019</v>
      </c>
      <c r="B14152" s="1318">
        <v>0.22</v>
      </c>
      <c r="C14152" s="157" t="s">
        <v>3834</v>
      </c>
      <c r="D14152" s="1"/>
      <c r="E14152" s="993" t="s">
        <v>13383</v>
      </c>
      <c r="F14152" s="3"/>
      <c r="O14152"/>
      <c r="P14152"/>
      <c r="Q14152"/>
      <c r="U14152" s="969"/>
      <c r="V14152" s="38"/>
      <c r="W14152" s="38"/>
    </row>
    <row r="14153" spans="1:23" x14ac:dyDescent="0.35">
      <c r="A14153" s="1317">
        <v>74021</v>
      </c>
      <c r="B14153" s="1318">
        <v>0.26</v>
      </c>
      <c r="C14153" s="157" t="s">
        <v>3847</v>
      </c>
      <c r="D14153" s="1"/>
      <c r="E14153" s="993" t="s">
        <v>13383</v>
      </c>
      <c r="F14153" s="3"/>
      <c r="O14153"/>
      <c r="P14153"/>
      <c r="Q14153"/>
      <c r="U14153" s="969"/>
      <c r="V14153" s="38"/>
      <c r="W14153" s="38"/>
    </row>
    <row r="14154" spans="1:23" x14ac:dyDescent="0.35">
      <c r="A14154" s="1317">
        <v>74022</v>
      </c>
      <c r="B14154" s="1318">
        <v>0.31</v>
      </c>
      <c r="C14154" s="157" t="s">
        <v>3858</v>
      </c>
      <c r="D14154" s="1"/>
      <c r="E14154" s="993" t="s">
        <v>13383</v>
      </c>
      <c r="F14154" s="3"/>
      <c r="O14154"/>
      <c r="P14154"/>
      <c r="Q14154"/>
      <c r="U14154" s="969"/>
      <c r="V14154" s="38"/>
      <c r="W14154" s="38"/>
    </row>
    <row r="14155" spans="1:23" x14ac:dyDescent="0.35">
      <c r="A14155" s="1317">
        <v>74150</v>
      </c>
      <c r="B14155" s="1318">
        <v>1.1599999999999999</v>
      </c>
      <c r="C14155" s="157" t="s">
        <v>4030</v>
      </c>
      <c r="D14155" s="1"/>
      <c r="E14155" s="993" t="s">
        <v>13383</v>
      </c>
      <c r="F14155" s="3"/>
      <c r="O14155"/>
      <c r="P14155"/>
      <c r="Q14155"/>
      <c r="U14155" s="969"/>
      <c r="V14155" s="38"/>
      <c r="W14155" s="38"/>
    </row>
    <row r="14156" spans="1:23" x14ac:dyDescent="0.35">
      <c r="A14156" s="1317">
        <v>74160</v>
      </c>
      <c r="B14156" s="1318">
        <v>1.24</v>
      </c>
      <c r="C14156" s="157" t="s">
        <v>4059</v>
      </c>
      <c r="D14156" s="1"/>
      <c r="E14156" s="993" t="s">
        <v>13383</v>
      </c>
      <c r="F14156" s="3"/>
      <c r="O14156"/>
      <c r="P14156"/>
      <c r="Q14156"/>
      <c r="U14156" s="969"/>
      <c r="V14156" s="38"/>
      <c r="W14156" s="38"/>
    </row>
    <row r="14157" spans="1:23" x14ac:dyDescent="0.35">
      <c r="A14157" s="1317">
        <v>74170</v>
      </c>
      <c r="B14157" s="1318">
        <v>1.37</v>
      </c>
      <c r="C14157" s="157" t="s">
        <v>4086</v>
      </c>
      <c r="D14157" s="1"/>
      <c r="E14157" s="993" t="s">
        <v>13383</v>
      </c>
      <c r="F14157" s="3"/>
      <c r="O14157"/>
      <c r="P14157"/>
      <c r="Q14157"/>
      <c r="U14157" s="969"/>
      <c r="V14157" s="38"/>
      <c r="W14157" s="38"/>
    </row>
    <row r="14158" spans="1:23" x14ac:dyDescent="0.35">
      <c r="A14158" s="1317">
        <v>74175</v>
      </c>
      <c r="B14158" s="1318">
        <v>1.77</v>
      </c>
      <c r="C14158" s="157" t="s">
        <v>4136</v>
      </c>
      <c r="D14158" s="1"/>
      <c r="E14158" s="993" t="s">
        <v>13383</v>
      </c>
      <c r="F14158" s="3"/>
      <c r="O14158"/>
      <c r="P14158"/>
      <c r="Q14158"/>
      <c r="U14158" s="969"/>
      <c r="V14158" s="38"/>
      <c r="W14158" s="38"/>
    </row>
    <row r="14159" spans="1:23" x14ac:dyDescent="0.35">
      <c r="A14159" s="1317">
        <v>74176</v>
      </c>
      <c r="B14159" s="1318">
        <v>1.7</v>
      </c>
      <c r="C14159" s="157" t="s">
        <v>4117</v>
      </c>
      <c r="D14159" s="1"/>
      <c r="E14159" s="993" t="s">
        <v>13383</v>
      </c>
      <c r="F14159" s="3"/>
      <c r="O14159"/>
      <c r="P14159"/>
      <c r="Q14159"/>
      <c r="U14159" s="969"/>
      <c r="V14159" s="38"/>
      <c r="W14159" s="38"/>
    </row>
    <row r="14160" spans="1:23" x14ac:dyDescent="0.35">
      <c r="A14160" s="1317">
        <v>74177</v>
      </c>
      <c r="B14160" s="1318">
        <v>1.77</v>
      </c>
      <c r="C14160" s="157" t="s">
        <v>4137</v>
      </c>
      <c r="D14160" s="1"/>
      <c r="E14160" s="993" t="s">
        <v>13383</v>
      </c>
      <c r="F14160" s="1126"/>
      <c r="O14160"/>
      <c r="P14160"/>
      <c r="Q14160"/>
      <c r="U14160" s="969"/>
      <c r="V14160" s="38"/>
      <c r="W14160" s="38"/>
    </row>
    <row r="14161" spans="1:23" x14ac:dyDescent="0.35">
      <c r="A14161" s="1317">
        <v>74181</v>
      </c>
      <c r="B14161" s="1318">
        <v>1.42</v>
      </c>
      <c r="C14161" s="157" t="s">
        <v>4090</v>
      </c>
      <c r="D14161" s="1"/>
      <c r="E14161" s="993" t="s">
        <v>13383</v>
      </c>
      <c r="F14161" s="3"/>
      <c r="O14161"/>
      <c r="P14161"/>
      <c r="Q14161"/>
      <c r="U14161" s="969"/>
      <c r="V14161" s="38"/>
      <c r="W14161" s="38"/>
    </row>
    <row r="14162" spans="1:23" x14ac:dyDescent="0.35">
      <c r="A14162" s="1317">
        <v>74182</v>
      </c>
      <c r="B14162" s="1318">
        <v>1.69</v>
      </c>
      <c r="C14162" s="157" t="s">
        <v>4116</v>
      </c>
      <c r="D14162" s="1"/>
      <c r="E14162" s="993" t="s">
        <v>13383</v>
      </c>
      <c r="F14162" s="3"/>
      <c r="O14162"/>
      <c r="P14162"/>
      <c r="Q14162"/>
      <c r="U14162" s="969"/>
      <c r="V14162" s="38"/>
      <c r="W14162" s="38"/>
    </row>
    <row r="14163" spans="1:23" x14ac:dyDescent="0.35">
      <c r="A14163" s="1317">
        <v>74183</v>
      </c>
      <c r="B14163" s="1318">
        <v>2.15</v>
      </c>
      <c r="C14163" s="157" t="s">
        <v>4153</v>
      </c>
      <c r="D14163" s="1"/>
      <c r="E14163" s="993" t="s">
        <v>13383</v>
      </c>
      <c r="F14163" s="1126"/>
      <c r="O14163"/>
      <c r="P14163"/>
      <c r="Q14163"/>
      <c r="U14163" s="969"/>
      <c r="V14163" s="38"/>
      <c r="W14163" s="38"/>
    </row>
    <row r="14164" spans="1:23" x14ac:dyDescent="0.35">
      <c r="A14164" s="1317">
        <v>74185</v>
      </c>
      <c r="B14164" s="1318">
        <v>1.76</v>
      </c>
      <c r="C14164" s="157" t="s">
        <v>4132</v>
      </c>
      <c r="D14164" s="1"/>
      <c r="E14164" s="993" t="s">
        <v>13383</v>
      </c>
      <c r="F14164" s="3"/>
      <c r="O14164"/>
      <c r="P14164"/>
      <c r="Q14164"/>
      <c r="U14164" s="969"/>
      <c r="V14164" s="38"/>
      <c r="W14164" s="38"/>
    </row>
    <row r="14165" spans="1:23" x14ac:dyDescent="0.35">
      <c r="A14165" s="1317">
        <v>74210</v>
      </c>
      <c r="B14165" s="1318">
        <v>0.57999999999999996</v>
      </c>
      <c r="C14165" s="157" t="s">
        <v>3926</v>
      </c>
      <c r="D14165" s="1109"/>
      <c r="E14165" s="993" t="s">
        <v>13383</v>
      </c>
      <c r="F14165" s="3"/>
      <c r="O14165"/>
      <c r="P14165"/>
      <c r="Q14165"/>
      <c r="U14165" s="969"/>
      <c r="V14165" s="38"/>
      <c r="W14165" s="38"/>
    </row>
    <row r="14166" spans="1:23" x14ac:dyDescent="0.35">
      <c r="A14166" s="1317">
        <v>74220</v>
      </c>
      <c r="B14166" s="1318">
        <v>0.59</v>
      </c>
      <c r="C14166" s="157" t="s">
        <v>3927</v>
      </c>
      <c r="D14166" s="1"/>
      <c r="E14166" s="993" t="s">
        <v>13383</v>
      </c>
      <c r="F14166" s="3"/>
      <c r="O14166"/>
      <c r="P14166"/>
      <c r="Q14166"/>
      <c r="U14166" s="969"/>
      <c r="V14166" s="38"/>
      <c r="W14166" s="38"/>
    </row>
    <row r="14167" spans="1:23" x14ac:dyDescent="0.35">
      <c r="A14167" s="1317">
        <v>74230</v>
      </c>
      <c r="B14167" s="1318">
        <v>0.52</v>
      </c>
      <c r="C14167" s="157" t="s">
        <v>3898</v>
      </c>
      <c r="D14167" s="1"/>
      <c r="E14167" s="993" t="s">
        <v>13383</v>
      </c>
      <c r="F14167" s="3"/>
      <c r="O14167"/>
      <c r="P14167"/>
      <c r="Q14167"/>
      <c r="U14167" s="969"/>
      <c r="V14167" s="38"/>
      <c r="W14167" s="38"/>
    </row>
    <row r="14168" spans="1:23" x14ac:dyDescent="0.35">
      <c r="A14168" s="1317">
        <v>74240</v>
      </c>
      <c r="B14168" s="1318">
        <v>0.78</v>
      </c>
      <c r="C14168" s="157" t="s">
        <v>3965</v>
      </c>
      <c r="D14168" s="1"/>
      <c r="E14168" s="993" t="s">
        <v>13383</v>
      </c>
      <c r="F14168" s="3"/>
      <c r="O14168"/>
      <c r="P14168"/>
      <c r="Q14168"/>
      <c r="U14168" s="969"/>
      <c r="V14168" s="38"/>
      <c r="W14168" s="38"/>
    </row>
    <row r="14169" spans="1:23" x14ac:dyDescent="0.35">
      <c r="A14169" s="1317">
        <v>74246</v>
      </c>
      <c r="B14169" s="1318">
        <v>0.88</v>
      </c>
      <c r="C14169" s="157" t="s">
        <v>3986</v>
      </c>
      <c r="D14169" s="1"/>
      <c r="E14169" s="993" t="s">
        <v>13383</v>
      </c>
      <c r="F14169" s="3"/>
      <c r="O14169"/>
      <c r="P14169"/>
      <c r="Q14169"/>
      <c r="U14169" s="969"/>
      <c r="V14169" s="38"/>
      <c r="W14169" s="38"/>
    </row>
    <row r="14170" spans="1:23" x14ac:dyDescent="0.35">
      <c r="A14170" s="1317">
        <v>74250</v>
      </c>
      <c r="B14170" s="1318">
        <v>0.79</v>
      </c>
      <c r="C14170" s="157" t="s">
        <v>3972</v>
      </c>
      <c r="D14170" s="1"/>
      <c r="E14170" s="993" t="s">
        <v>13383</v>
      </c>
      <c r="F14170" s="3"/>
      <c r="O14170"/>
      <c r="P14170"/>
      <c r="Q14170"/>
      <c r="U14170" s="969"/>
      <c r="V14170" s="38"/>
      <c r="W14170" s="38"/>
    </row>
    <row r="14171" spans="1:23" x14ac:dyDescent="0.35">
      <c r="A14171" s="1317">
        <v>74251</v>
      </c>
      <c r="B14171" s="1318">
        <v>1.1399999999999999</v>
      </c>
      <c r="C14171" s="157" t="s">
        <v>4028</v>
      </c>
      <c r="D14171" s="1"/>
      <c r="E14171" s="993" t="s">
        <v>13383</v>
      </c>
      <c r="F14171" s="3"/>
      <c r="O14171"/>
      <c r="P14171"/>
      <c r="Q14171"/>
      <c r="U14171" s="969"/>
      <c r="V14171" s="38"/>
      <c r="W14171" s="38"/>
    </row>
    <row r="14172" spans="1:23" x14ac:dyDescent="0.35">
      <c r="A14172" s="1317">
        <v>74261</v>
      </c>
      <c r="B14172" s="1318">
        <v>2.34</v>
      </c>
      <c r="C14172" s="157" t="s">
        <v>4163</v>
      </c>
      <c r="D14172" s="1"/>
      <c r="E14172" s="993" t="s">
        <v>13383</v>
      </c>
      <c r="F14172" s="3"/>
      <c r="O14172"/>
      <c r="P14172"/>
      <c r="Q14172"/>
      <c r="U14172" s="969"/>
      <c r="V14172" s="38"/>
      <c r="W14172" s="38"/>
    </row>
    <row r="14173" spans="1:23" x14ac:dyDescent="0.35">
      <c r="A14173" s="1317">
        <v>74262</v>
      </c>
      <c r="B14173" s="1318">
        <v>2.44</v>
      </c>
      <c r="C14173" s="157" t="s">
        <v>4166</v>
      </c>
      <c r="D14173" s="1"/>
      <c r="E14173" s="993" t="s">
        <v>13383</v>
      </c>
      <c r="F14173" s="3"/>
      <c r="O14173"/>
      <c r="P14173"/>
      <c r="Q14173"/>
      <c r="U14173" s="969"/>
      <c r="V14173" s="38"/>
      <c r="W14173" s="38"/>
    </row>
    <row r="14174" spans="1:23" x14ac:dyDescent="0.35">
      <c r="A14174" s="1317">
        <v>74270</v>
      </c>
      <c r="B14174" s="1318">
        <v>1.01</v>
      </c>
      <c r="C14174" s="157" t="s">
        <v>4013</v>
      </c>
      <c r="D14174" s="1"/>
      <c r="E14174" s="993" t="s">
        <v>13383</v>
      </c>
      <c r="F14174" s="3"/>
      <c r="O14174"/>
      <c r="P14174"/>
      <c r="Q14174"/>
      <c r="U14174" s="969"/>
      <c r="V14174" s="38"/>
      <c r="W14174" s="38"/>
    </row>
    <row r="14175" spans="1:23" x14ac:dyDescent="0.35">
      <c r="A14175" s="1317">
        <v>74280</v>
      </c>
      <c r="B14175" s="1318">
        <v>1.23</v>
      </c>
      <c r="C14175" s="157" t="s">
        <v>4049</v>
      </c>
      <c r="E14175" s="993" t="s">
        <v>13383</v>
      </c>
      <c r="F14175" s="3"/>
      <c r="O14175"/>
      <c r="P14175"/>
      <c r="Q14175"/>
      <c r="U14175" s="969"/>
      <c r="V14175" s="38"/>
      <c r="W14175" s="38"/>
    </row>
    <row r="14176" spans="1:23" x14ac:dyDescent="0.35">
      <c r="A14176" s="1317">
        <v>74283</v>
      </c>
      <c r="B14176" s="1318">
        <v>1.97</v>
      </c>
      <c r="C14176" s="157" t="s">
        <v>4141</v>
      </c>
      <c r="D14176" s="1"/>
      <c r="E14176" s="993" t="s">
        <v>13383</v>
      </c>
      <c r="F14176" s="3"/>
      <c r="O14176"/>
      <c r="P14176"/>
      <c r="Q14176"/>
      <c r="U14176" s="969"/>
      <c r="V14176" s="38"/>
      <c r="W14176" s="38"/>
    </row>
    <row r="14177" spans="1:23" x14ac:dyDescent="0.35">
      <c r="A14177" s="1317">
        <v>74290</v>
      </c>
      <c r="B14177" s="1318">
        <v>0.31</v>
      </c>
      <c r="C14177" s="157" t="s">
        <v>3859</v>
      </c>
      <c r="D14177" s="1"/>
      <c r="E14177" s="993" t="s">
        <v>13383</v>
      </c>
      <c r="F14177" s="3"/>
      <c r="O14177"/>
      <c r="P14177"/>
      <c r="Q14177"/>
      <c r="U14177" s="969"/>
      <c r="V14177" s="38"/>
      <c r="W14177" s="38"/>
    </row>
    <row r="14178" spans="1:23" x14ac:dyDescent="0.35">
      <c r="A14178" s="1317">
        <v>74400</v>
      </c>
      <c r="B14178" s="1318">
        <v>0.48</v>
      </c>
      <c r="C14178" s="157" t="s">
        <v>3882</v>
      </c>
      <c r="D14178" s="1"/>
      <c r="E14178" s="993" t="s">
        <v>13383</v>
      </c>
      <c r="F14178" s="3"/>
      <c r="O14178"/>
      <c r="P14178"/>
      <c r="Q14178"/>
      <c r="U14178" s="969"/>
      <c r="V14178" s="38"/>
      <c r="W14178" s="38"/>
    </row>
    <row r="14179" spans="1:23" x14ac:dyDescent="0.35">
      <c r="A14179" s="1317">
        <v>74410</v>
      </c>
      <c r="B14179" s="1318">
        <v>0.48</v>
      </c>
      <c r="C14179" s="157" t="s">
        <v>3883</v>
      </c>
      <c r="D14179" s="1"/>
      <c r="E14179" s="993" t="s">
        <v>13383</v>
      </c>
      <c r="F14179" s="3"/>
      <c r="O14179"/>
      <c r="P14179"/>
      <c r="Q14179"/>
      <c r="U14179" s="969"/>
      <c r="V14179" s="38"/>
      <c r="W14179" s="38"/>
    </row>
    <row r="14180" spans="1:23" x14ac:dyDescent="0.35">
      <c r="A14180" s="1317">
        <v>74415</v>
      </c>
      <c r="B14180" s="1318">
        <v>0.48</v>
      </c>
      <c r="C14180" s="157" t="s">
        <v>3884</v>
      </c>
      <c r="D14180" s="1"/>
      <c r="E14180" s="993" t="s">
        <v>13383</v>
      </c>
      <c r="F14180" s="3"/>
      <c r="O14180"/>
      <c r="P14180"/>
      <c r="Q14180"/>
      <c r="U14180" s="969"/>
      <c r="V14180" s="38"/>
      <c r="W14180" s="38"/>
    </row>
    <row r="14181" spans="1:23" x14ac:dyDescent="0.35">
      <c r="A14181" s="1317">
        <v>74420</v>
      </c>
      <c r="B14181" s="1318">
        <v>0.51</v>
      </c>
      <c r="C14181" s="157" t="s">
        <v>3896</v>
      </c>
      <c r="D14181" s="1"/>
      <c r="E14181" s="993" t="s">
        <v>13383</v>
      </c>
      <c r="F14181" s="3"/>
      <c r="O14181"/>
      <c r="P14181"/>
      <c r="Q14181"/>
      <c r="U14181" s="969"/>
      <c r="V14181" s="38"/>
      <c r="W14181" s="38"/>
    </row>
    <row r="14182" spans="1:23" x14ac:dyDescent="0.35">
      <c r="A14182" s="1317">
        <v>74425</v>
      </c>
      <c r="B14182" s="1318">
        <v>0.5</v>
      </c>
      <c r="C14182" s="157" t="s">
        <v>3893</v>
      </c>
      <c r="D14182" s="1"/>
      <c r="E14182" s="993" t="s">
        <v>13383</v>
      </c>
      <c r="F14182" s="3"/>
      <c r="O14182"/>
      <c r="P14182"/>
      <c r="Q14182"/>
      <c r="U14182" s="969"/>
      <c r="V14182" s="38"/>
      <c r="W14182" s="38"/>
    </row>
    <row r="14183" spans="1:23" x14ac:dyDescent="0.35">
      <c r="A14183" s="1317">
        <v>74430</v>
      </c>
      <c r="B14183" s="1318">
        <v>0.31</v>
      </c>
      <c r="C14183" s="157" t="s">
        <v>3860</v>
      </c>
      <c r="D14183" s="1"/>
      <c r="E14183" s="993" t="s">
        <v>13383</v>
      </c>
      <c r="F14183" s="3"/>
      <c r="O14183"/>
      <c r="P14183"/>
      <c r="Q14183"/>
      <c r="U14183" s="969"/>
      <c r="V14183" s="38"/>
      <c r="W14183" s="38"/>
    </row>
    <row r="14184" spans="1:23" x14ac:dyDescent="0.35">
      <c r="A14184" s="1317">
        <v>74440</v>
      </c>
      <c r="B14184" s="1318">
        <v>0.37</v>
      </c>
      <c r="C14184" s="157" t="s">
        <v>3868</v>
      </c>
      <c r="D14184" s="1"/>
      <c r="E14184" s="993" t="s">
        <v>13383</v>
      </c>
      <c r="F14184" s="3"/>
      <c r="O14184"/>
      <c r="P14184"/>
      <c r="Q14184"/>
      <c r="U14184" s="969"/>
      <c r="V14184" s="38"/>
      <c r="W14184" s="38"/>
    </row>
    <row r="14185" spans="1:23" x14ac:dyDescent="0.35">
      <c r="A14185" s="1317">
        <v>74710</v>
      </c>
      <c r="B14185" s="1318" t="e">
        <v>#N/A</v>
      </c>
      <c r="C14185" s="157" t="s">
        <v>4172</v>
      </c>
      <c r="D14185" s="1"/>
      <c r="E14185" s="993" t="s">
        <v>13383</v>
      </c>
      <c r="F14185" s="3"/>
      <c r="O14185"/>
      <c r="P14185"/>
      <c r="Q14185"/>
      <c r="U14185" s="969"/>
      <c r="V14185" s="38"/>
      <c r="W14185" s="38"/>
    </row>
    <row r="14186" spans="1:23" x14ac:dyDescent="0.35">
      <c r="A14186" s="1317">
        <v>74740</v>
      </c>
      <c r="B14186" s="1318">
        <v>0.37</v>
      </c>
      <c r="C14186" s="157" t="s">
        <v>3869</v>
      </c>
      <c r="D14186" s="1"/>
      <c r="E14186" s="993" t="s">
        <v>13383</v>
      </c>
      <c r="F14186" s="3"/>
      <c r="O14186"/>
      <c r="P14186"/>
      <c r="Q14186"/>
      <c r="U14186" s="969"/>
      <c r="V14186" s="38"/>
      <c r="W14186" s="38"/>
    </row>
    <row r="14187" spans="1:23" x14ac:dyDescent="0.35">
      <c r="A14187" s="1317">
        <v>75557</v>
      </c>
      <c r="B14187" s="1318">
        <v>2.29</v>
      </c>
      <c r="C14187" s="157" t="s">
        <v>4162</v>
      </c>
      <c r="D14187" s="1"/>
      <c r="E14187" s="993" t="s">
        <v>13383</v>
      </c>
      <c r="F14187" s="3"/>
      <c r="O14187"/>
      <c r="P14187"/>
      <c r="Q14187"/>
      <c r="U14187" s="969"/>
      <c r="V14187" s="38"/>
      <c r="W14187" s="38"/>
    </row>
    <row r="14188" spans="1:23" x14ac:dyDescent="0.35">
      <c r="A14188" s="1317">
        <v>75559</v>
      </c>
      <c r="B14188" s="1318">
        <v>2.88</v>
      </c>
      <c r="C14188" s="157" t="s">
        <v>4169</v>
      </c>
      <c r="D14188" s="1"/>
      <c r="E14188" s="993" t="s">
        <v>13383</v>
      </c>
      <c r="F14188" s="1126"/>
      <c r="O14188"/>
      <c r="P14188"/>
      <c r="Q14188"/>
      <c r="U14188" s="969"/>
      <c r="V14188" s="38"/>
      <c r="W14188" s="38"/>
    </row>
    <row r="14189" spans="1:23" x14ac:dyDescent="0.35">
      <c r="A14189" s="1317">
        <v>75561</v>
      </c>
      <c r="B14189" s="1318">
        <v>2.54</v>
      </c>
      <c r="C14189" s="157" t="s">
        <v>4168</v>
      </c>
      <c r="D14189" s="1"/>
      <c r="E14189" s="993" t="s">
        <v>13383</v>
      </c>
      <c r="F14189" s="3"/>
      <c r="O14189"/>
      <c r="P14189"/>
      <c r="Q14189"/>
      <c r="U14189" s="969"/>
      <c r="V14189" s="38"/>
      <c r="W14189" s="38"/>
    </row>
    <row r="14190" spans="1:23" x14ac:dyDescent="0.35">
      <c r="A14190" s="1317">
        <v>75563</v>
      </c>
      <c r="B14190" s="1318">
        <v>2.93</v>
      </c>
      <c r="C14190" s="157" t="s">
        <v>4170</v>
      </c>
      <c r="D14190" s="1"/>
      <c r="E14190" s="993" t="s">
        <v>13383</v>
      </c>
      <c r="F14190" s="3"/>
      <c r="O14190"/>
      <c r="P14190"/>
      <c r="Q14190"/>
      <c r="U14190" s="969"/>
      <c r="V14190" s="38"/>
      <c r="W14190" s="38"/>
    </row>
    <row r="14191" spans="1:23" x14ac:dyDescent="0.35">
      <c r="A14191" s="1317">
        <v>75565</v>
      </c>
      <c r="B14191" s="1318">
        <v>0.24</v>
      </c>
      <c r="C14191" s="157" t="s">
        <v>3840</v>
      </c>
      <c r="D14191" s="1"/>
      <c r="E14191" s="993" t="s">
        <v>13383</v>
      </c>
      <c r="O14191"/>
      <c r="P14191"/>
      <c r="Q14191"/>
      <c r="U14191" s="969"/>
      <c r="V14191" s="38"/>
      <c r="W14191" s="38"/>
    </row>
    <row r="14192" spans="1:23" x14ac:dyDescent="0.35">
      <c r="A14192" s="1317">
        <v>75571</v>
      </c>
      <c r="B14192" s="1318">
        <v>0.56999999999999995</v>
      </c>
      <c r="C14192" s="157" t="s">
        <v>3920</v>
      </c>
      <c r="D14192" s="1"/>
      <c r="E14192" s="993" t="s">
        <v>13383</v>
      </c>
      <c r="F14192" s="3"/>
      <c r="O14192"/>
      <c r="P14192"/>
      <c r="Q14192"/>
      <c r="U14192" s="969"/>
      <c r="V14192" s="38"/>
      <c r="W14192" s="38"/>
    </row>
    <row r="14193" spans="1:23" x14ac:dyDescent="0.35">
      <c r="A14193" s="1317">
        <v>75572</v>
      </c>
      <c r="B14193" s="1318">
        <v>1.71</v>
      </c>
      <c r="C14193" s="157" t="s">
        <v>4119</v>
      </c>
      <c r="D14193" s="1"/>
      <c r="E14193" s="993" t="s">
        <v>13383</v>
      </c>
      <c r="F14193" s="3"/>
      <c r="O14193"/>
      <c r="P14193"/>
      <c r="Q14193"/>
      <c r="U14193" s="969"/>
      <c r="V14193" s="38"/>
      <c r="W14193" s="38"/>
    </row>
    <row r="14194" spans="1:23" x14ac:dyDescent="0.35">
      <c r="A14194" s="1317">
        <v>75573</v>
      </c>
      <c r="B14194" s="1318">
        <v>2.4900000000000002</v>
      </c>
      <c r="C14194" s="157" t="s">
        <v>4167</v>
      </c>
      <c r="D14194" s="1"/>
      <c r="E14194" s="993" t="s">
        <v>13383</v>
      </c>
      <c r="F14194" s="3"/>
      <c r="O14194"/>
      <c r="P14194"/>
      <c r="Q14194"/>
      <c r="U14194" s="969"/>
      <c r="V14194" s="38"/>
      <c r="W14194" s="38"/>
    </row>
    <row r="14195" spans="1:23" x14ac:dyDescent="0.35">
      <c r="A14195" s="1317">
        <v>75574</v>
      </c>
      <c r="B14195" s="1318">
        <v>2.34</v>
      </c>
      <c r="C14195" s="157" t="s">
        <v>4164</v>
      </c>
      <c r="D14195" s="1"/>
      <c r="E14195" s="993" t="s">
        <v>13383</v>
      </c>
      <c r="F14195" s="1126"/>
      <c r="O14195"/>
      <c r="P14195"/>
      <c r="Q14195"/>
      <c r="U14195" s="969"/>
      <c r="V14195" s="38"/>
      <c r="W14195" s="38"/>
    </row>
    <row r="14196" spans="1:23" x14ac:dyDescent="0.35">
      <c r="A14196" s="1317">
        <v>75635</v>
      </c>
      <c r="B14196" s="1318">
        <v>2.34</v>
      </c>
      <c r="C14196" s="157" t="s">
        <v>4165</v>
      </c>
      <c r="D14196" s="1"/>
      <c r="E14196" s="993" t="s">
        <v>13383</v>
      </c>
      <c r="F14196" s="3"/>
      <c r="O14196"/>
      <c r="P14196"/>
      <c r="Q14196"/>
      <c r="U14196" s="969"/>
      <c r="V14196" s="38"/>
      <c r="W14196" s="38"/>
    </row>
    <row r="14197" spans="1:23" x14ac:dyDescent="0.35">
      <c r="A14197" s="1317">
        <v>76000</v>
      </c>
      <c r="B14197" s="1318">
        <v>0.3</v>
      </c>
      <c r="C14197" s="157" t="s">
        <v>3855</v>
      </c>
      <c r="D14197" s="1"/>
      <c r="E14197" s="993" t="s">
        <v>13383</v>
      </c>
      <c r="F14197" s="3"/>
      <c r="O14197"/>
      <c r="P14197"/>
      <c r="Q14197"/>
      <c r="U14197" s="969"/>
      <c r="V14197" s="38"/>
      <c r="W14197" s="38"/>
    </row>
    <row r="14198" spans="1:23" x14ac:dyDescent="0.35">
      <c r="A14198" s="1317">
        <v>76010</v>
      </c>
      <c r="B14198" s="1318">
        <v>0.18</v>
      </c>
      <c r="C14198" s="157" t="s">
        <v>3808</v>
      </c>
      <c r="D14198" s="1"/>
      <c r="E14198" s="993" t="s">
        <v>13383</v>
      </c>
      <c r="F14198" s="3"/>
      <c r="O14198"/>
      <c r="P14198"/>
      <c r="Q14198"/>
      <c r="U14198" s="969"/>
      <c r="V14198" s="38"/>
      <c r="W14198" s="38"/>
    </row>
    <row r="14199" spans="1:23" x14ac:dyDescent="0.35">
      <c r="A14199" s="1317">
        <v>76080</v>
      </c>
      <c r="B14199" s="1318">
        <v>0.53</v>
      </c>
      <c r="C14199" s="157" t="s">
        <v>3912</v>
      </c>
      <c r="D14199" s="1"/>
      <c r="E14199" s="993" t="s">
        <v>13383</v>
      </c>
      <c r="F14199" s="3"/>
      <c r="O14199"/>
      <c r="P14199"/>
      <c r="Q14199"/>
      <c r="U14199" s="969"/>
      <c r="V14199" s="38"/>
      <c r="W14199" s="38"/>
    </row>
    <row r="14200" spans="1:23" x14ac:dyDescent="0.35">
      <c r="A14200" s="1317">
        <v>76100</v>
      </c>
      <c r="B14200" s="1318">
        <v>0.56999999999999995</v>
      </c>
      <c r="C14200" s="157" t="s">
        <v>3921</v>
      </c>
      <c r="D14200" s="1"/>
      <c r="E14200" s="993" t="s">
        <v>13383</v>
      </c>
      <c r="F14200" s="3"/>
      <c r="O14200"/>
      <c r="P14200"/>
      <c r="Q14200"/>
      <c r="U14200" s="969"/>
      <c r="V14200" s="38"/>
      <c r="W14200" s="38"/>
    </row>
    <row r="14201" spans="1:23" x14ac:dyDescent="0.35">
      <c r="A14201" s="1317">
        <v>76506</v>
      </c>
      <c r="B14201" s="1318">
        <v>0.61</v>
      </c>
      <c r="C14201" s="157" t="s">
        <v>3936</v>
      </c>
      <c r="D14201" s="1109"/>
      <c r="E14201" s="993" t="s">
        <v>13383</v>
      </c>
      <c r="F14201" s="3"/>
      <c r="O14201"/>
      <c r="P14201"/>
      <c r="Q14201"/>
      <c r="U14201" s="969"/>
      <c r="V14201" s="38"/>
      <c r="W14201" s="38"/>
    </row>
    <row r="14202" spans="1:23" x14ac:dyDescent="0.35">
      <c r="A14202" s="1317">
        <v>76536</v>
      </c>
      <c r="B14202" s="1318">
        <v>0.55000000000000004</v>
      </c>
      <c r="C14202" s="157" t="s">
        <v>3915</v>
      </c>
      <c r="D14202" s="1109"/>
      <c r="E14202" s="993" t="s">
        <v>13383</v>
      </c>
      <c r="F14202" s="3"/>
      <c r="O14202"/>
      <c r="P14202"/>
      <c r="Q14202"/>
      <c r="U14202" s="969"/>
      <c r="V14202" s="38"/>
      <c r="W14202" s="38"/>
    </row>
    <row r="14203" spans="1:23" x14ac:dyDescent="0.35">
      <c r="A14203" s="1317">
        <v>76604</v>
      </c>
      <c r="B14203" s="1318">
        <v>0.57999999999999996</v>
      </c>
      <c r="C14203" s="157" t="s">
        <v>1371</v>
      </c>
      <c r="D14203" s="1109"/>
      <c r="E14203" s="993" t="s">
        <v>13383</v>
      </c>
      <c r="F14203" s="3"/>
      <c r="O14203"/>
      <c r="P14203"/>
      <c r="Q14203"/>
      <c r="U14203" s="969"/>
      <c r="V14203" s="38"/>
      <c r="W14203" s="38"/>
    </row>
    <row r="14204" spans="1:23" x14ac:dyDescent="0.35">
      <c r="A14204" s="1317">
        <v>76700</v>
      </c>
      <c r="B14204" s="1318">
        <v>0.79</v>
      </c>
      <c r="C14204" s="157" t="s">
        <v>3973</v>
      </c>
      <c r="D14204" s="38"/>
      <c r="E14204" s="993" t="s">
        <v>13383</v>
      </c>
      <c r="F14204" s="3"/>
      <c r="O14204"/>
      <c r="P14204"/>
      <c r="Q14204"/>
      <c r="U14204" s="969"/>
      <c r="V14204" s="38"/>
      <c r="W14204" s="38"/>
    </row>
    <row r="14205" spans="1:23" x14ac:dyDescent="0.35">
      <c r="A14205" s="1317">
        <v>76705</v>
      </c>
      <c r="B14205" s="1318">
        <v>0.57999999999999996</v>
      </c>
      <c r="C14205" s="157" t="s">
        <v>667</v>
      </c>
      <c r="D14205" s="1"/>
      <c r="E14205" s="993" t="s">
        <v>13383</v>
      </c>
      <c r="F14205" s="3"/>
      <c r="O14205"/>
      <c r="P14205"/>
      <c r="Q14205"/>
      <c r="U14205" s="969"/>
      <c r="V14205" s="38"/>
      <c r="W14205" s="38"/>
    </row>
    <row r="14206" spans="1:23" x14ac:dyDescent="0.35">
      <c r="A14206" s="1317">
        <v>76770</v>
      </c>
      <c r="B14206" s="1318">
        <v>0.72</v>
      </c>
      <c r="C14206" s="157" t="s">
        <v>3954</v>
      </c>
      <c r="D14206" s="1"/>
      <c r="E14206" s="993" t="s">
        <v>13383</v>
      </c>
      <c r="F14206" s="3"/>
      <c r="O14206"/>
      <c r="P14206"/>
      <c r="Q14206"/>
      <c r="U14206" s="969"/>
      <c r="V14206" s="38"/>
      <c r="W14206" s="38"/>
    </row>
    <row r="14207" spans="1:23" x14ac:dyDescent="0.35">
      <c r="A14207" s="1317">
        <v>76775</v>
      </c>
      <c r="B14207" s="1318">
        <v>0.56999999999999995</v>
      </c>
      <c r="C14207" s="157" t="s">
        <v>3922</v>
      </c>
      <c r="D14207" s="1"/>
      <c r="E14207" s="993" t="s">
        <v>13383</v>
      </c>
      <c r="F14207" s="3"/>
      <c r="O14207"/>
      <c r="P14207"/>
      <c r="Q14207"/>
      <c r="U14207" s="969"/>
      <c r="V14207" s="38"/>
      <c r="W14207" s="38"/>
    </row>
    <row r="14208" spans="1:23" x14ac:dyDescent="0.35">
      <c r="A14208" s="1317">
        <v>76776</v>
      </c>
      <c r="B14208" s="1318">
        <v>0.74</v>
      </c>
      <c r="C14208" s="157" t="s">
        <v>3961</v>
      </c>
      <c r="D14208" s="1"/>
      <c r="E14208" s="993" t="s">
        <v>13383</v>
      </c>
      <c r="F14208" s="1126"/>
      <c r="O14208"/>
      <c r="P14208"/>
      <c r="Q14208"/>
      <c r="U14208" s="969"/>
      <c r="V14208" s="38"/>
      <c r="W14208" s="38"/>
    </row>
    <row r="14209" spans="1:23" x14ac:dyDescent="0.35">
      <c r="A14209" s="1317">
        <v>76800</v>
      </c>
      <c r="B14209" s="1318">
        <v>1.1000000000000001</v>
      </c>
      <c r="C14209" s="157" t="s">
        <v>4021</v>
      </c>
      <c r="D14209" s="1"/>
      <c r="E14209" s="993" t="s">
        <v>13383</v>
      </c>
      <c r="F14209" s="3"/>
      <c r="O14209"/>
      <c r="P14209"/>
      <c r="Q14209"/>
      <c r="U14209" s="969"/>
      <c r="V14209" s="38"/>
      <c r="W14209" s="38"/>
    </row>
    <row r="14210" spans="1:23" x14ac:dyDescent="0.35">
      <c r="A14210" s="1317">
        <v>76801</v>
      </c>
      <c r="B14210" s="1318">
        <v>0.97</v>
      </c>
      <c r="C14210" s="157" t="s">
        <v>3995</v>
      </c>
      <c r="D14210" s="1"/>
      <c r="E14210" s="993" t="s">
        <v>13383</v>
      </c>
      <c r="F14210" s="3"/>
      <c r="O14210"/>
      <c r="P14210"/>
      <c r="Q14210"/>
      <c r="U14210" s="969"/>
      <c r="V14210" s="38"/>
      <c r="W14210" s="38"/>
    </row>
    <row r="14211" spans="1:23" x14ac:dyDescent="0.35">
      <c r="A14211" s="1317">
        <v>76802</v>
      </c>
      <c r="B14211" s="1318">
        <v>0.81</v>
      </c>
      <c r="C14211" s="157" t="s">
        <v>3977</v>
      </c>
      <c r="D14211" s="1"/>
      <c r="E14211" s="993" t="s">
        <v>13383</v>
      </c>
      <c r="F14211" s="3"/>
      <c r="O14211"/>
      <c r="P14211"/>
      <c r="Q14211"/>
      <c r="U14211" s="969"/>
      <c r="V14211" s="38"/>
      <c r="W14211" s="38"/>
    </row>
    <row r="14212" spans="1:23" x14ac:dyDescent="0.35">
      <c r="A14212" s="1317">
        <v>76805</v>
      </c>
      <c r="B14212" s="1318">
        <v>0.97</v>
      </c>
      <c r="C14212" s="157" t="s">
        <v>3996</v>
      </c>
      <c r="D14212" s="1"/>
      <c r="E14212" s="993" t="s">
        <v>13383</v>
      </c>
      <c r="F14212" s="3"/>
      <c r="O14212"/>
      <c r="P14212"/>
      <c r="Q14212"/>
      <c r="U14212" s="969"/>
      <c r="V14212" s="38"/>
      <c r="W14212" s="38"/>
    </row>
    <row r="14213" spans="1:23" x14ac:dyDescent="0.35">
      <c r="A14213" s="1317">
        <v>76810</v>
      </c>
      <c r="B14213" s="1318">
        <v>0.96</v>
      </c>
      <c r="C14213" s="157" t="s">
        <v>3992</v>
      </c>
      <c r="D14213" s="1"/>
      <c r="E14213" s="993" t="s">
        <v>13383</v>
      </c>
      <c r="F14213" s="3"/>
      <c r="O14213"/>
      <c r="P14213"/>
      <c r="Q14213"/>
      <c r="U14213" s="969"/>
      <c r="V14213" s="38"/>
      <c r="W14213" s="38"/>
    </row>
    <row r="14214" spans="1:23" x14ac:dyDescent="0.35">
      <c r="A14214" s="1317">
        <v>76811</v>
      </c>
      <c r="B14214" s="1318">
        <v>1.85</v>
      </c>
      <c r="C14214" s="157" t="s">
        <v>4140</v>
      </c>
      <c r="D14214" s="1"/>
      <c r="E14214" s="993" t="s">
        <v>13383</v>
      </c>
      <c r="F14214" s="3"/>
      <c r="O14214"/>
      <c r="P14214"/>
      <c r="Q14214"/>
      <c r="U14214" s="969"/>
      <c r="V14214" s="38"/>
      <c r="W14214" s="38"/>
    </row>
    <row r="14215" spans="1:23" x14ac:dyDescent="0.35">
      <c r="A14215" s="1317">
        <v>76812</v>
      </c>
      <c r="B14215" s="1318">
        <v>1.74</v>
      </c>
      <c r="C14215" s="157" t="s">
        <v>4124</v>
      </c>
      <c r="D14215" s="1"/>
      <c r="E14215" s="993" t="s">
        <v>13383</v>
      </c>
      <c r="F14215" s="3"/>
      <c r="O14215"/>
      <c r="P14215"/>
      <c r="Q14215"/>
      <c r="U14215" s="969"/>
      <c r="V14215" s="38"/>
      <c r="W14215" s="38"/>
    </row>
    <row r="14216" spans="1:23" x14ac:dyDescent="0.35">
      <c r="A14216" s="1317">
        <v>76813</v>
      </c>
      <c r="B14216" s="1318">
        <v>1.1499999999999999</v>
      </c>
      <c r="C14216" s="157" t="s">
        <v>4029</v>
      </c>
      <c r="D14216" s="1"/>
      <c r="E14216" s="993" t="s">
        <v>13383</v>
      </c>
      <c r="F14216" s="3"/>
      <c r="O14216"/>
      <c r="P14216"/>
      <c r="Q14216"/>
      <c r="U14216" s="969"/>
      <c r="V14216" s="38"/>
      <c r="W14216" s="38"/>
    </row>
    <row r="14217" spans="1:23" x14ac:dyDescent="0.35">
      <c r="A14217" s="1317">
        <v>76814</v>
      </c>
      <c r="B14217" s="1318">
        <v>0.97</v>
      </c>
      <c r="C14217" s="157" t="s">
        <v>3997</v>
      </c>
      <c r="D14217" s="1"/>
      <c r="E14217" s="993" t="s">
        <v>13383</v>
      </c>
      <c r="F14217" s="1126"/>
      <c r="O14217"/>
      <c r="P14217"/>
      <c r="Q14217"/>
      <c r="U14217" s="969"/>
      <c r="V14217" s="38"/>
      <c r="W14217" s="38"/>
    </row>
    <row r="14218" spans="1:23" x14ac:dyDescent="0.35">
      <c r="A14218" s="1317">
        <v>76815</v>
      </c>
      <c r="B14218" s="1318">
        <v>0.63</v>
      </c>
      <c r="C14218" s="157" t="s">
        <v>3939</v>
      </c>
      <c r="D14218" s="1"/>
      <c r="E14218" s="993" t="s">
        <v>13383</v>
      </c>
      <c r="F14218" s="3"/>
      <c r="O14218"/>
      <c r="P14218"/>
      <c r="Q14218"/>
      <c r="U14218" s="969"/>
      <c r="V14218" s="38"/>
      <c r="W14218" s="38"/>
    </row>
    <row r="14219" spans="1:23" x14ac:dyDescent="0.35">
      <c r="A14219" s="1317">
        <v>76816</v>
      </c>
      <c r="B14219" s="1318">
        <v>0.83</v>
      </c>
      <c r="C14219" s="157" t="s">
        <v>3982</v>
      </c>
      <c r="D14219" s="1"/>
      <c r="E14219" s="993" t="s">
        <v>13383</v>
      </c>
      <c r="F14219" s="3"/>
      <c r="O14219"/>
      <c r="P14219"/>
      <c r="Q14219"/>
      <c r="U14219" s="969"/>
      <c r="V14219" s="38"/>
      <c r="W14219" s="38"/>
    </row>
    <row r="14220" spans="1:23" x14ac:dyDescent="0.35">
      <c r="A14220" s="1317">
        <v>76817</v>
      </c>
      <c r="B14220" s="1318">
        <v>0.73</v>
      </c>
      <c r="C14220" s="157" t="s">
        <v>3959</v>
      </c>
      <c r="D14220" s="1"/>
      <c r="E14220" s="993" t="s">
        <v>13383</v>
      </c>
      <c r="F14220" s="3"/>
      <c r="O14220"/>
      <c r="P14220"/>
      <c r="Q14220"/>
      <c r="U14220" s="969"/>
      <c r="V14220" s="38"/>
      <c r="W14220" s="38"/>
    </row>
    <row r="14221" spans="1:23" x14ac:dyDescent="0.35">
      <c r="A14221" s="1317">
        <v>76820</v>
      </c>
      <c r="B14221" s="1318">
        <v>0.49</v>
      </c>
      <c r="C14221" s="157" t="s">
        <v>3888</v>
      </c>
      <c r="D14221" s="38"/>
      <c r="E14221" s="993" t="s">
        <v>13383</v>
      </c>
      <c r="F14221" s="3"/>
      <c r="O14221"/>
      <c r="P14221"/>
      <c r="Q14221"/>
      <c r="U14221" s="969"/>
      <c r="V14221" s="38"/>
      <c r="W14221" s="38"/>
    </row>
    <row r="14222" spans="1:23" x14ac:dyDescent="0.35">
      <c r="A14222" s="1317">
        <v>76821</v>
      </c>
      <c r="B14222" s="1318">
        <v>0.68</v>
      </c>
      <c r="C14222" s="157" t="s">
        <v>3948</v>
      </c>
      <c r="D14222" s="1"/>
      <c r="E14222" s="993" t="s">
        <v>13383</v>
      </c>
      <c r="F14222" s="3"/>
      <c r="O14222"/>
      <c r="P14222"/>
      <c r="Q14222"/>
      <c r="U14222" s="969"/>
      <c r="V14222" s="38"/>
      <c r="W14222" s="38"/>
    </row>
    <row r="14223" spans="1:23" x14ac:dyDescent="0.35">
      <c r="A14223" s="1317">
        <v>76825</v>
      </c>
      <c r="B14223" s="1318">
        <v>1.63</v>
      </c>
      <c r="C14223" s="157" t="s">
        <v>4111</v>
      </c>
      <c r="D14223" s="1109"/>
      <c r="E14223" s="993" t="s">
        <v>13383</v>
      </c>
      <c r="F14223" s="3"/>
      <c r="O14223"/>
      <c r="P14223"/>
      <c r="Q14223"/>
      <c r="U14223" s="969"/>
      <c r="V14223" s="38"/>
      <c r="W14223" s="38"/>
    </row>
    <row r="14224" spans="1:23" x14ac:dyDescent="0.35">
      <c r="A14224" s="1317">
        <v>76826</v>
      </c>
      <c r="B14224" s="1318">
        <v>0.81</v>
      </c>
      <c r="C14224" s="157" t="s">
        <v>3978</v>
      </c>
      <c r="D14224" s="1"/>
      <c r="E14224" s="993" t="s">
        <v>13383</v>
      </c>
      <c r="F14224" s="3"/>
      <c r="O14224"/>
      <c r="P14224"/>
      <c r="Q14224"/>
      <c r="U14224" s="969"/>
      <c r="V14224" s="38"/>
      <c r="W14224" s="38"/>
    </row>
    <row r="14225" spans="1:23" x14ac:dyDescent="0.35">
      <c r="A14225" s="1317">
        <v>76827</v>
      </c>
      <c r="B14225" s="1318">
        <v>0.56999999999999995</v>
      </c>
      <c r="C14225" s="157" t="s">
        <v>3923</v>
      </c>
      <c r="D14225" s="1"/>
      <c r="E14225" s="993" t="s">
        <v>13383</v>
      </c>
      <c r="F14225" s="3"/>
      <c r="O14225"/>
      <c r="P14225"/>
      <c r="Q14225"/>
      <c r="U14225" s="969"/>
      <c r="V14225" s="38"/>
      <c r="W14225" s="38"/>
    </row>
    <row r="14226" spans="1:23" x14ac:dyDescent="0.35">
      <c r="A14226" s="1317">
        <v>76828</v>
      </c>
      <c r="B14226" s="1318">
        <v>0.55000000000000004</v>
      </c>
      <c r="C14226" s="157" t="s">
        <v>3916</v>
      </c>
      <c r="D14226" s="1"/>
      <c r="E14226" s="993" t="s">
        <v>13383</v>
      </c>
      <c r="F14226" s="1194"/>
      <c r="O14226"/>
      <c r="P14226"/>
      <c r="Q14226"/>
      <c r="U14226" s="969"/>
      <c r="V14226" s="38"/>
      <c r="W14226" s="38"/>
    </row>
    <row r="14227" spans="1:23" x14ac:dyDescent="0.35">
      <c r="A14227" s="1317">
        <v>76830</v>
      </c>
      <c r="B14227" s="1318">
        <v>0.67</v>
      </c>
      <c r="C14227" s="157" t="s">
        <v>3944</v>
      </c>
      <c r="D14227" s="1"/>
      <c r="E14227" s="993" t="s">
        <v>13383</v>
      </c>
      <c r="F14227" s="3"/>
      <c r="O14227"/>
      <c r="P14227"/>
      <c r="Q14227"/>
      <c r="U14227" s="969"/>
      <c r="V14227" s="38"/>
      <c r="W14227" s="38"/>
    </row>
    <row r="14228" spans="1:23" x14ac:dyDescent="0.35">
      <c r="A14228" s="1317">
        <v>76831</v>
      </c>
      <c r="B14228" s="1318">
        <v>0.7</v>
      </c>
      <c r="C14228" s="157" t="s">
        <v>3952</v>
      </c>
      <c r="D14228" s="1"/>
      <c r="E14228" s="993" t="s">
        <v>13383</v>
      </c>
      <c r="F14228" s="3"/>
      <c r="O14228"/>
      <c r="P14228"/>
      <c r="Q14228"/>
      <c r="U14228" s="969"/>
      <c r="V14228" s="38"/>
      <c r="W14228" s="38"/>
    </row>
    <row r="14229" spans="1:23" x14ac:dyDescent="0.35">
      <c r="A14229" s="1317">
        <v>76856</v>
      </c>
      <c r="B14229" s="1318">
        <v>0.67</v>
      </c>
      <c r="C14229" s="157" t="s">
        <v>676</v>
      </c>
      <c r="D14229" s="1"/>
      <c r="E14229" s="993" t="s">
        <v>13383</v>
      </c>
      <c r="F14229" s="3"/>
      <c r="O14229"/>
      <c r="P14229"/>
      <c r="Q14229"/>
      <c r="U14229" s="969"/>
      <c r="V14229" s="38"/>
      <c r="W14229" s="38"/>
    </row>
    <row r="14230" spans="1:23" x14ac:dyDescent="0.35">
      <c r="A14230" s="1317">
        <v>76857</v>
      </c>
      <c r="B14230" s="1318">
        <v>0.49</v>
      </c>
      <c r="C14230" s="157" t="s">
        <v>3889</v>
      </c>
      <c r="D14230" s="1"/>
      <c r="E14230" s="993" t="s">
        <v>13383</v>
      </c>
      <c r="F14230" s="3"/>
      <c r="O14230"/>
      <c r="P14230"/>
      <c r="Q14230"/>
      <c r="U14230" s="969"/>
      <c r="V14230" s="38"/>
      <c r="W14230" s="38"/>
    </row>
    <row r="14231" spans="1:23" x14ac:dyDescent="0.35">
      <c r="A14231" s="1317">
        <v>76870</v>
      </c>
      <c r="B14231" s="1318">
        <v>0.62</v>
      </c>
      <c r="C14231" s="157" t="s">
        <v>673</v>
      </c>
      <c r="D14231" s="1"/>
      <c r="E14231" s="993" t="s">
        <v>13383</v>
      </c>
      <c r="F14231" s="3"/>
      <c r="O14231"/>
      <c r="P14231"/>
      <c r="Q14231"/>
      <c r="U14231" s="969"/>
      <c r="V14231" s="38"/>
      <c r="W14231" s="38"/>
    </row>
    <row r="14232" spans="1:23" x14ac:dyDescent="0.35">
      <c r="A14232" s="1317">
        <v>76872</v>
      </c>
      <c r="B14232" s="1318">
        <v>0.65</v>
      </c>
      <c r="C14232" s="157" t="s">
        <v>674</v>
      </c>
      <c r="D14232" s="1"/>
      <c r="E14232" s="993" t="s">
        <v>13383</v>
      </c>
      <c r="F14232" s="3"/>
      <c r="O14232"/>
      <c r="P14232"/>
      <c r="Q14232"/>
      <c r="U14232" s="969"/>
      <c r="V14232" s="38"/>
      <c r="W14232" s="38"/>
    </row>
    <row r="14233" spans="1:23" x14ac:dyDescent="0.35">
      <c r="A14233" s="1317">
        <v>76882</v>
      </c>
      <c r="B14233" s="1318">
        <v>0.67</v>
      </c>
      <c r="C14233" s="157" t="s">
        <v>3945</v>
      </c>
      <c r="D14233" s="1"/>
      <c r="E14233" s="993" t="s">
        <v>13383</v>
      </c>
      <c r="F14233" s="3"/>
      <c r="O14233"/>
      <c r="P14233"/>
      <c r="Q14233"/>
      <c r="U14233" s="969"/>
      <c r="V14233" s="38"/>
      <c r="W14233" s="38"/>
    </row>
    <row r="14234" spans="1:23" x14ac:dyDescent="0.35">
      <c r="A14234" s="1317">
        <v>76885</v>
      </c>
      <c r="B14234" s="1318">
        <v>0.72</v>
      </c>
      <c r="C14234" s="157" t="s">
        <v>3955</v>
      </c>
      <c r="D14234" s="1"/>
      <c r="E14234" s="993" t="s">
        <v>13383</v>
      </c>
      <c r="F14234" s="3"/>
      <c r="O14234"/>
      <c r="P14234"/>
      <c r="Q14234"/>
      <c r="U14234" s="969"/>
      <c r="V14234" s="38"/>
      <c r="W14234" s="38"/>
    </row>
    <row r="14235" spans="1:23" x14ac:dyDescent="0.35">
      <c r="A14235" s="1317">
        <v>76886</v>
      </c>
      <c r="B14235" s="1318">
        <v>0.6</v>
      </c>
      <c r="C14235" s="157" t="s">
        <v>3934</v>
      </c>
      <c r="D14235" s="1"/>
      <c r="E14235" s="993" t="s">
        <v>13383</v>
      </c>
      <c r="F14235" s="3"/>
      <c r="O14235"/>
      <c r="P14235"/>
      <c r="Q14235"/>
      <c r="U14235" s="969"/>
      <c r="V14235" s="38"/>
      <c r="W14235" s="38"/>
    </row>
    <row r="14236" spans="1:23" x14ac:dyDescent="0.35">
      <c r="A14236" s="1317">
        <v>76977</v>
      </c>
      <c r="B14236" s="1318">
        <v>0.05</v>
      </c>
      <c r="C14236" s="157" t="s">
        <v>3736</v>
      </c>
      <c r="D14236" s="1"/>
      <c r="E14236" s="993" t="s">
        <v>13383</v>
      </c>
      <c r="F14236" s="3"/>
      <c r="O14236"/>
      <c r="P14236"/>
      <c r="Q14236"/>
      <c r="U14236" s="969"/>
      <c r="V14236" s="38"/>
      <c r="W14236" s="38"/>
    </row>
    <row r="14237" spans="1:23" x14ac:dyDescent="0.35">
      <c r="A14237" s="1317">
        <v>77053</v>
      </c>
      <c r="B14237" s="1318">
        <v>0.35</v>
      </c>
      <c r="C14237" s="157" t="s">
        <v>3866</v>
      </c>
      <c r="D14237" s="1"/>
      <c r="E14237" s="993" t="s">
        <v>13383</v>
      </c>
      <c r="F14237" s="3"/>
      <c r="O14237"/>
      <c r="P14237"/>
      <c r="Q14237"/>
      <c r="U14237" s="969"/>
      <c r="V14237" s="38"/>
      <c r="W14237" s="38"/>
    </row>
    <row r="14238" spans="1:23" x14ac:dyDescent="0.35">
      <c r="A14238" s="1317">
        <v>77053</v>
      </c>
      <c r="B14238" s="1318">
        <v>0.35</v>
      </c>
      <c r="C14238" s="157" t="s">
        <v>3867</v>
      </c>
      <c r="D14238" s="1"/>
      <c r="E14238" s="993" t="s">
        <v>13383</v>
      </c>
      <c r="F14238" s="3"/>
      <c r="O14238"/>
      <c r="P14238"/>
      <c r="Q14238"/>
      <c r="U14238" s="969"/>
      <c r="V14238" s="38"/>
      <c r="W14238" s="38"/>
    </row>
    <row r="14239" spans="1:23" x14ac:dyDescent="0.35">
      <c r="A14239" s="1317">
        <v>77054</v>
      </c>
      <c r="B14239" s="1318">
        <v>0.44</v>
      </c>
      <c r="C14239" s="157" t="s">
        <v>3875</v>
      </c>
      <c r="D14239" s="1"/>
      <c r="E14239" s="993" t="s">
        <v>13383</v>
      </c>
      <c r="F14239" s="3"/>
      <c r="O14239"/>
      <c r="P14239"/>
      <c r="Q14239"/>
      <c r="U14239" s="969"/>
      <c r="V14239" s="38"/>
      <c r="W14239" s="38"/>
    </row>
    <row r="14240" spans="1:23" x14ac:dyDescent="0.35">
      <c r="A14240" s="1317">
        <v>77072</v>
      </c>
      <c r="B14240" s="1318">
        <v>0.19</v>
      </c>
      <c r="C14240" s="157" t="s">
        <v>1499</v>
      </c>
      <c r="D14240" s="1"/>
      <c r="E14240" s="993" t="s">
        <v>13383</v>
      </c>
      <c r="F14240" s="3"/>
      <c r="O14240"/>
      <c r="P14240"/>
      <c r="Q14240"/>
      <c r="U14240" s="969"/>
      <c r="V14240" s="38"/>
      <c r="W14240" s="38"/>
    </row>
    <row r="14241" spans="1:23" x14ac:dyDescent="0.35">
      <c r="A14241" s="1317">
        <v>77073</v>
      </c>
      <c r="B14241" s="1318">
        <v>0.25</v>
      </c>
      <c r="C14241" s="157" t="s">
        <v>1522</v>
      </c>
      <c r="D14241" s="1"/>
      <c r="E14241" s="993" t="s">
        <v>13383</v>
      </c>
      <c r="F14241" s="3"/>
      <c r="O14241"/>
      <c r="P14241"/>
      <c r="Q14241"/>
      <c r="U14241" s="969"/>
      <c r="V14241" s="38"/>
      <c r="W14241" s="38"/>
    </row>
    <row r="14242" spans="1:23" x14ac:dyDescent="0.35">
      <c r="A14242" s="1317">
        <v>77074</v>
      </c>
      <c r="B14242" s="1318">
        <v>0.43</v>
      </c>
      <c r="C14242" s="157" t="s">
        <v>3872</v>
      </c>
      <c r="D14242" s="1134"/>
      <c r="E14242" s="993" t="s">
        <v>13383</v>
      </c>
      <c r="F14242" s="3"/>
      <c r="O14242"/>
      <c r="P14242"/>
      <c r="Q14242"/>
      <c r="U14242" s="969"/>
      <c r="V14242" s="38"/>
      <c r="W14242" s="38"/>
    </row>
    <row r="14243" spans="1:23" x14ac:dyDescent="0.35">
      <c r="A14243" s="1317">
        <v>77075</v>
      </c>
      <c r="B14243" s="1318">
        <v>0.54</v>
      </c>
      <c r="C14243" s="157" t="s">
        <v>3913</v>
      </c>
      <c r="D14243" s="1"/>
      <c r="E14243" s="993" t="s">
        <v>13383</v>
      </c>
      <c r="F14243" s="3"/>
      <c r="O14243"/>
      <c r="P14243"/>
      <c r="Q14243"/>
      <c r="U14243" s="969"/>
      <c r="V14243" s="38"/>
      <c r="W14243" s="38"/>
    </row>
    <row r="14244" spans="1:23" x14ac:dyDescent="0.35">
      <c r="A14244" s="1317">
        <v>77076</v>
      </c>
      <c r="B14244" s="1318">
        <v>0.68</v>
      </c>
      <c r="C14244" s="157" t="s">
        <v>3949</v>
      </c>
      <c r="D14244" s="1"/>
      <c r="E14244" s="993" t="s">
        <v>13383</v>
      </c>
      <c r="F14244" s="3"/>
      <c r="O14244"/>
      <c r="P14244"/>
      <c r="Q14244"/>
      <c r="U14244" s="969"/>
      <c r="V14244" s="38"/>
      <c r="W14244" s="38"/>
    </row>
    <row r="14245" spans="1:23" x14ac:dyDescent="0.35">
      <c r="A14245" s="1317">
        <v>77077</v>
      </c>
      <c r="B14245" s="1318">
        <v>0.32</v>
      </c>
      <c r="C14245" s="157" t="s">
        <v>3862</v>
      </c>
      <c r="E14245" s="993" t="s">
        <v>13383</v>
      </c>
      <c r="F14245" s="3"/>
      <c r="O14245"/>
      <c r="P14245"/>
      <c r="Q14245"/>
      <c r="U14245" s="969"/>
      <c r="V14245" s="38"/>
      <c r="W14245" s="38"/>
    </row>
    <row r="14246" spans="1:23" x14ac:dyDescent="0.35">
      <c r="A14246" s="1317">
        <v>77078</v>
      </c>
      <c r="B14246" s="1318">
        <v>0.24</v>
      </c>
      <c r="C14246" s="157" t="s">
        <v>3841</v>
      </c>
      <c r="D14246" s="1"/>
      <c r="E14246" s="993" t="s">
        <v>13383</v>
      </c>
      <c r="F14246" s="3"/>
      <c r="O14246"/>
      <c r="P14246"/>
      <c r="Q14246"/>
      <c r="U14246" s="969"/>
      <c r="V14246" s="38"/>
      <c r="W14246" s="38"/>
    </row>
    <row r="14247" spans="1:23" x14ac:dyDescent="0.35">
      <c r="A14247" s="1317">
        <v>77080</v>
      </c>
      <c r="B14247" s="1318">
        <v>0.2</v>
      </c>
      <c r="C14247" s="157" t="s">
        <v>3816</v>
      </c>
      <c r="D14247" s="1109"/>
      <c r="E14247" s="993" t="s">
        <v>13383</v>
      </c>
      <c r="F14247" s="3"/>
      <c r="O14247"/>
      <c r="P14247"/>
      <c r="Q14247"/>
      <c r="U14247" s="969"/>
      <c r="V14247" s="38"/>
      <c r="W14247" s="38"/>
    </row>
    <row r="14248" spans="1:23" x14ac:dyDescent="0.35">
      <c r="A14248" s="1317">
        <v>77081</v>
      </c>
      <c r="B14248" s="1318">
        <v>0.2</v>
      </c>
      <c r="C14248" s="157" t="s">
        <v>3817</v>
      </c>
      <c r="D14248" s="1"/>
      <c r="E14248" s="993" t="s">
        <v>13383</v>
      </c>
      <c r="F14248" s="3"/>
      <c r="O14248"/>
      <c r="P14248"/>
      <c r="Q14248"/>
      <c r="U14248" s="969"/>
      <c r="V14248" s="38"/>
      <c r="W14248" s="38"/>
    </row>
    <row r="14249" spans="1:23" x14ac:dyDescent="0.35">
      <c r="A14249" s="1317">
        <v>78015</v>
      </c>
      <c r="B14249" s="1318">
        <v>0.65</v>
      </c>
      <c r="C14249" s="157" t="s">
        <v>3940</v>
      </c>
      <c r="D14249" s="1"/>
      <c r="E14249" s="993" t="s">
        <v>13383</v>
      </c>
      <c r="F14249" s="3"/>
      <c r="O14249"/>
      <c r="P14249"/>
      <c r="Q14249"/>
      <c r="U14249" s="969"/>
      <c r="V14249" s="38"/>
      <c r="W14249" s="38"/>
    </row>
    <row r="14250" spans="1:23" x14ac:dyDescent="0.35">
      <c r="A14250" s="1317">
        <v>78016</v>
      </c>
      <c r="B14250" s="1318">
        <v>0.8</v>
      </c>
      <c r="C14250" s="157" t="s">
        <v>3974</v>
      </c>
      <c r="D14250" s="38"/>
      <c r="E14250" s="993" t="s">
        <v>13383</v>
      </c>
      <c r="F14250" s="3"/>
      <c r="O14250"/>
      <c r="P14250"/>
      <c r="Q14250"/>
      <c r="U14250" s="969"/>
      <c r="V14250" s="38"/>
      <c r="W14250" s="38"/>
    </row>
    <row r="14251" spans="1:23" x14ac:dyDescent="0.35">
      <c r="A14251" s="1317">
        <v>78018</v>
      </c>
      <c r="B14251" s="1318">
        <v>0.84</v>
      </c>
      <c r="C14251" s="157" t="s">
        <v>3983</v>
      </c>
      <c r="D14251" s="1"/>
      <c r="E14251" s="993" t="s">
        <v>13383</v>
      </c>
      <c r="F14251" s="3"/>
      <c r="O14251"/>
      <c r="P14251"/>
      <c r="Q14251"/>
      <c r="U14251" s="969"/>
      <c r="V14251" s="38"/>
      <c r="W14251" s="38"/>
    </row>
    <row r="14252" spans="1:23" x14ac:dyDescent="0.35">
      <c r="A14252" s="1317">
        <v>78020</v>
      </c>
      <c r="B14252" s="1318">
        <v>0.59</v>
      </c>
      <c r="C14252" s="157" t="s">
        <v>3928</v>
      </c>
      <c r="D14252" s="1"/>
      <c r="E14252" s="993" t="s">
        <v>13383</v>
      </c>
      <c r="F14252" s="3"/>
      <c r="O14252"/>
      <c r="P14252"/>
      <c r="Q14252"/>
      <c r="U14252" s="969"/>
      <c r="V14252" s="38"/>
      <c r="W14252" s="38"/>
    </row>
    <row r="14253" spans="1:23" x14ac:dyDescent="0.35">
      <c r="A14253" s="1317">
        <v>78070</v>
      </c>
      <c r="B14253" s="1318">
        <v>0.78</v>
      </c>
      <c r="C14253" s="157" t="s">
        <v>3966</v>
      </c>
      <c r="D14253" s="1"/>
      <c r="E14253" s="993" t="s">
        <v>13383</v>
      </c>
      <c r="F14253" s="3"/>
      <c r="O14253"/>
      <c r="P14253"/>
      <c r="Q14253"/>
      <c r="U14253" s="969"/>
      <c r="V14253" s="38"/>
      <c r="W14253" s="38"/>
    </row>
    <row r="14254" spans="1:23" x14ac:dyDescent="0.35">
      <c r="A14254" s="1317">
        <v>78075</v>
      </c>
      <c r="B14254" s="1318">
        <v>0.72</v>
      </c>
      <c r="C14254" s="157" t="s">
        <v>3956</v>
      </c>
      <c r="D14254" s="1"/>
      <c r="E14254" s="993" t="s">
        <v>13383</v>
      </c>
      <c r="F14254" s="3"/>
      <c r="O14254"/>
      <c r="P14254"/>
      <c r="Q14254"/>
      <c r="U14254" s="969"/>
      <c r="V14254" s="38"/>
      <c r="W14254" s="38"/>
    </row>
    <row r="14255" spans="1:23" x14ac:dyDescent="0.35">
      <c r="A14255" s="1317">
        <v>78102</v>
      </c>
      <c r="B14255" s="1318">
        <v>0.54</v>
      </c>
      <c r="C14255" s="157" t="s">
        <v>3914</v>
      </c>
      <c r="D14255" s="1"/>
      <c r="E14255" s="993" t="s">
        <v>13383</v>
      </c>
      <c r="F14255" s="3"/>
      <c r="O14255"/>
      <c r="P14255"/>
      <c r="Q14255"/>
      <c r="U14255" s="969"/>
      <c r="V14255" s="38"/>
      <c r="W14255" s="38"/>
    </row>
    <row r="14256" spans="1:23" x14ac:dyDescent="0.35">
      <c r="A14256" s="1317">
        <v>78103</v>
      </c>
      <c r="B14256" s="1318">
        <v>0.73</v>
      </c>
      <c r="C14256" s="157" t="s">
        <v>3960</v>
      </c>
      <c r="D14256" s="1"/>
      <c r="E14256" s="993" t="s">
        <v>13383</v>
      </c>
      <c r="F14256" s="3"/>
      <c r="O14256"/>
      <c r="P14256"/>
      <c r="Q14256"/>
      <c r="U14256" s="969"/>
      <c r="V14256" s="38"/>
      <c r="W14256" s="38"/>
    </row>
    <row r="14257" spans="1:23" x14ac:dyDescent="0.35">
      <c r="A14257" s="1317">
        <v>78104</v>
      </c>
      <c r="B14257" s="1318">
        <v>0.78</v>
      </c>
      <c r="C14257" s="157" t="s">
        <v>3967</v>
      </c>
      <c r="D14257" s="1"/>
      <c r="E14257" s="993" t="s">
        <v>13383</v>
      </c>
      <c r="F14257" s="3"/>
      <c r="O14257"/>
      <c r="P14257"/>
      <c r="Q14257"/>
      <c r="U14257" s="969"/>
      <c r="V14257" s="38"/>
      <c r="W14257" s="38"/>
    </row>
    <row r="14258" spans="1:23" x14ac:dyDescent="0.35">
      <c r="A14258" s="1317">
        <v>78110</v>
      </c>
      <c r="B14258" s="1318">
        <v>0.19</v>
      </c>
      <c r="C14258" s="157" t="s">
        <v>3811</v>
      </c>
      <c r="D14258" s="1"/>
      <c r="E14258" s="993" t="s">
        <v>13383</v>
      </c>
      <c r="F14258" s="3"/>
      <c r="O14258"/>
      <c r="P14258"/>
      <c r="Q14258"/>
      <c r="U14258" s="969"/>
      <c r="V14258" s="38"/>
      <c r="W14258" s="38"/>
    </row>
    <row r="14259" spans="1:23" x14ac:dyDescent="0.35">
      <c r="A14259" s="1317">
        <v>78111</v>
      </c>
      <c r="B14259" s="1318">
        <v>0.21</v>
      </c>
      <c r="C14259" s="157" t="s">
        <v>3831</v>
      </c>
      <c r="D14259" s="1"/>
      <c r="E14259" s="993" t="s">
        <v>13383</v>
      </c>
      <c r="F14259" s="3"/>
      <c r="O14259"/>
      <c r="P14259"/>
      <c r="Q14259"/>
      <c r="U14259" s="969"/>
      <c r="V14259" s="38"/>
      <c r="W14259" s="38"/>
    </row>
    <row r="14260" spans="1:23" x14ac:dyDescent="0.35">
      <c r="A14260" s="1317">
        <v>78120</v>
      </c>
      <c r="B14260" s="1318">
        <v>0.22</v>
      </c>
      <c r="C14260" s="157" t="s">
        <v>3835</v>
      </c>
      <c r="D14260" s="1"/>
      <c r="E14260" s="993" t="s">
        <v>13383</v>
      </c>
      <c r="F14260" s="3"/>
      <c r="O14260"/>
      <c r="P14260"/>
      <c r="Q14260"/>
      <c r="U14260" s="969"/>
      <c r="V14260" s="38"/>
      <c r="W14260" s="38"/>
    </row>
    <row r="14261" spans="1:23" x14ac:dyDescent="0.35">
      <c r="A14261" s="1317">
        <v>78121</v>
      </c>
      <c r="B14261" s="1318">
        <v>0.31</v>
      </c>
      <c r="C14261" s="157" t="s">
        <v>3861</v>
      </c>
      <c r="E14261" s="993" t="s">
        <v>13383</v>
      </c>
      <c r="F14261" s="3"/>
      <c r="O14261"/>
      <c r="P14261"/>
      <c r="Q14261"/>
      <c r="U14261" s="969"/>
      <c r="V14261" s="38"/>
      <c r="W14261" s="38"/>
    </row>
    <row r="14262" spans="1:23" x14ac:dyDescent="0.35">
      <c r="A14262" s="1317">
        <v>78122</v>
      </c>
      <c r="B14262" s="1318">
        <v>0.44</v>
      </c>
      <c r="C14262" s="157" t="s">
        <v>3876</v>
      </c>
      <c r="D14262" s="1"/>
      <c r="E14262" s="993" t="s">
        <v>13383</v>
      </c>
      <c r="F14262" s="3"/>
      <c r="O14262"/>
      <c r="P14262"/>
      <c r="Q14262"/>
      <c r="U14262" s="969"/>
      <c r="V14262" s="38"/>
      <c r="W14262" s="38"/>
    </row>
    <row r="14263" spans="1:23" x14ac:dyDescent="0.35">
      <c r="A14263" s="1317">
        <v>78130</v>
      </c>
      <c r="B14263" s="1318">
        <v>0.59</v>
      </c>
      <c r="C14263" s="157" t="s">
        <v>3929</v>
      </c>
      <c r="E14263" s="993" t="s">
        <v>13383</v>
      </c>
      <c r="F14263" s="3"/>
      <c r="O14263"/>
      <c r="P14263"/>
      <c r="Q14263"/>
      <c r="U14263" s="969"/>
      <c r="V14263" s="38"/>
      <c r="W14263" s="38"/>
    </row>
    <row r="14264" spans="1:23" x14ac:dyDescent="0.35">
      <c r="A14264" s="1317">
        <v>78140</v>
      </c>
      <c r="B14264" s="1318">
        <v>0.59</v>
      </c>
      <c r="C14264" s="157" t="s">
        <v>3930</v>
      </c>
      <c r="D14264" s="1"/>
      <c r="E14264" s="993" t="s">
        <v>13383</v>
      </c>
      <c r="F14264" s="3"/>
      <c r="O14264"/>
      <c r="P14264"/>
      <c r="Q14264"/>
      <c r="U14264" s="969"/>
      <c r="V14264" s="38"/>
      <c r="W14264" s="38"/>
    </row>
    <row r="14265" spans="1:23" x14ac:dyDescent="0.35">
      <c r="A14265" s="1317">
        <v>78185</v>
      </c>
      <c r="B14265" s="1318">
        <v>0.39</v>
      </c>
      <c r="C14265" s="157" t="s">
        <v>3871</v>
      </c>
      <c r="E14265" s="993" t="s">
        <v>13383</v>
      </c>
      <c r="F14265" s="3"/>
      <c r="O14265"/>
      <c r="P14265"/>
      <c r="Q14265"/>
      <c r="U14265" s="969"/>
      <c r="V14265" s="38"/>
      <c r="W14265" s="38"/>
    </row>
    <row r="14266" spans="1:23" x14ac:dyDescent="0.35">
      <c r="A14266" s="1317">
        <v>78191</v>
      </c>
      <c r="B14266" s="1318">
        <v>0.59</v>
      </c>
      <c r="C14266" s="157" t="s">
        <v>3931</v>
      </c>
      <c r="D14266" s="1"/>
      <c r="E14266" s="993" t="s">
        <v>13383</v>
      </c>
      <c r="F14266" s="3"/>
      <c r="O14266"/>
      <c r="P14266"/>
      <c r="Q14266"/>
      <c r="U14266" s="969"/>
      <c r="V14266" s="38"/>
      <c r="W14266" s="38"/>
    </row>
    <row r="14267" spans="1:23" x14ac:dyDescent="0.35">
      <c r="A14267" s="1317">
        <v>78195</v>
      </c>
      <c r="B14267" s="1318">
        <v>1.17</v>
      </c>
      <c r="C14267" s="157" t="s">
        <v>4035</v>
      </c>
      <c r="D14267" s="1"/>
      <c r="E14267" s="993" t="s">
        <v>13383</v>
      </c>
      <c r="F14267" s="3"/>
      <c r="O14267"/>
      <c r="P14267"/>
      <c r="Q14267"/>
      <c r="U14267" s="969"/>
      <c r="V14267" s="38"/>
      <c r="W14267" s="38"/>
    </row>
    <row r="14268" spans="1:23" x14ac:dyDescent="0.35">
      <c r="A14268" s="1317">
        <v>78201</v>
      </c>
      <c r="B14268" s="1318">
        <v>0.43</v>
      </c>
      <c r="C14268" s="157" t="s">
        <v>3873</v>
      </c>
      <c r="D14268" s="1"/>
      <c r="E14268" s="993" t="s">
        <v>13383</v>
      </c>
      <c r="F14268" s="3"/>
      <c r="O14268"/>
      <c r="P14268"/>
      <c r="Q14268"/>
      <c r="U14268" s="969"/>
      <c r="V14268" s="38"/>
      <c r="W14268" s="38"/>
    </row>
    <row r="14269" spans="1:23" x14ac:dyDescent="0.35">
      <c r="A14269" s="1317">
        <v>78202</v>
      </c>
      <c r="B14269" s="1318">
        <v>0.5</v>
      </c>
      <c r="C14269" s="157" t="s">
        <v>3894</v>
      </c>
      <c r="D14269" s="1"/>
      <c r="E14269" s="993" t="s">
        <v>13383</v>
      </c>
      <c r="F14269" s="3"/>
      <c r="O14269"/>
      <c r="P14269"/>
      <c r="Q14269"/>
      <c r="U14269" s="969"/>
      <c r="V14269" s="38"/>
      <c r="W14269" s="38"/>
    </row>
    <row r="14270" spans="1:23" x14ac:dyDescent="0.35">
      <c r="A14270" s="1317">
        <v>78215</v>
      </c>
      <c r="B14270" s="1318">
        <v>0.48</v>
      </c>
      <c r="C14270" s="157" t="s">
        <v>3885</v>
      </c>
      <c r="D14270" s="1"/>
      <c r="E14270" s="993" t="s">
        <v>13383</v>
      </c>
      <c r="F14270" s="3"/>
      <c r="O14270"/>
      <c r="P14270"/>
      <c r="Q14270"/>
      <c r="U14270" s="969"/>
      <c r="V14270" s="38"/>
      <c r="W14270" s="38"/>
    </row>
    <row r="14271" spans="1:23" x14ac:dyDescent="0.35">
      <c r="A14271" s="1317">
        <v>78216</v>
      </c>
      <c r="B14271" s="1318">
        <v>0.56000000000000005</v>
      </c>
      <c r="C14271" s="157" t="s">
        <v>3917</v>
      </c>
      <c r="D14271" s="1"/>
      <c r="E14271" s="993" t="s">
        <v>13383</v>
      </c>
      <c r="F14271" s="3"/>
      <c r="O14271"/>
      <c r="P14271"/>
      <c r="Q14271"/>
      <c r="U14271" s="969"/>
      <c r="V14271" s="38"/>
      <c r="W14271" s="38"/>
    </row>
    <row r="14272" spans="1:23" x14ac:dyDescent="0.35">
      <c r="A14272" s="1317">
        <v>78230</v>
      </c>
      <c r="B14272" s="1318">
        <v>0.44</v>
      </c>
      <c r="C14272" s="157" t="s">
        <v>3877</v>
      </c>
      <c r="D14272" s="1109"/>
      <c r="E14272" s="993" t="s">
        <v>13383</v>
      </c>
      <c r="F14272" s="3"/>
      <c r="O14272"/>
      <c r="P14272"/>
      <c r="Q14272"/>
      <c r="U14272" s="969"/>
      <c r="V14272" s="38"/>
      <c r="W14272" s="38"/>
    </row>
    <row r="14273" spans="1:23" x14ac:dyDescent="0.35">
      <c r="A14273" s="1317">
        <v>78231</v>
      </c>
      <c r="B14273" s="1318">
        <v>0.51</v>
      </c>
      <c r="C14273" s="157" t="s">
        <v>3897</v>
      </c>
      <c r="D14273" s="1"/>
      <c r="E14273" s="993" t="s">
        <v>13383</v>
      </c>
      <c r="F14273" s="3"/>
      <c r="O14273"/>
      <c r="P14273"/>
      <c r="Q14273"/>
      <c r="U14273" s="969"/>
      <c r="V14273" s="38"/>
      <c r="W14273" s="38"/>
    </row>
    <row r="14274" spans="1:23" x14ac:dyDescent="0.35">
      <c r="A14274" s="1317">
        <v>78232</v>
      </c>
      <c r="B14274" s="1318">
        <v>0.46</v>
      </c>
      <c r="C14274" s="157" t="s">
        <v>3881</v>
      </c>
      <c r="D14274" s="1"/>
      <c r="E14274" s="993" t="s">
        <v>13383</v>
      </c>
      <c r="F14274" s="3"/>
      <c r="O14274"/>
      <c r="P14274"/>
      <c r="Q14274"/>
      <c r="U14274" s="969"/>
      <c r="V14274" s="38"/>
      <c r="W14274" s="38"/>
    </row>
    <row r="14275" spans="1:23" x14ac:dyDescent="0.35">
      <c r="A14275" s="1317">
        <v>78258</v>
      </c>
      <c r="B14275" s="1318">
        <v>0.72</v>
      </c>
      <c r="C14275" s="157" t="s">
        <v>3957</v>
      </c>
      <c r="D14275" s="1"/>
      <c r="E14275" s="993" t="s">
        <v>13383</v>
      </c>
      <c r="F14275" s="3"/>
      <c r="O14275"/>
      <c r="P14275"/>
      <c r="Q14275"/>
      <c r="U14275" s="969"/>
      <c r="V14275" s="38"/>
      <c r="W14275" s="38"/>
    </row>
    <row r="14276" spans="1:23" x14ac:dyDescent="0.35">
      <c r="A14276" s="1317">
        <v>78261</v>
      </c>
      <c r="B14276" s="1318">
        <v>0.67</v>
      </c>
      <c r="C14276" s="157" t="s">
        <v>3946</v>
      </c>
      <c r="D14276" s="1"/>
      <c r="E14276" s="993" t="s">
        <v>13383</v>
      </c>
      <c r="F14276" s="3"/>
      <c r="O14276"/>
      <c r="P14276"/>
      <c r="Q14276"/>
      <c r="U14276" s="969"/>
      <c r="V14276" s="38"/>
      <c r="W14276" s="38"/>
    </row>
    <row r="14277" spans="1:23" x14ac:dyDescent="0.35">
      <c r="A14277" s="1317">
        <v>78262</v>
      </c>
      <c r="B14277" s="1318">
        <v>0.66</v>
      </c>
      <c r="C14277" s="157" t="s">
        <v>3941</v>
      </c>
      <c r="D14277" s="1"/>
      <c r="E14277" s="993" t="s">
        <v>13383</v>
      </c>
      <c r="F14277" s="3"/>
      <c r="O14277"/>
      <c r="P14277"/>
      <c r="Q14277"/>
      <c r="U14277" s="969"/>
      <c r="V14277" s="38"/>
      <c r="W14277" s="38"/>
    </row>
    <row r="14278" spans="1:23" x14ac:dyDescent="0.35">
      <c r="A14278" s="1317">
        <v>78264</v>
      </c>
      <c r="B14278" s="1318">
        <v>0.77</v>
      </c>
      <c r="C14278" s="157" t="s">
        <v>3964</v>
      </c>
      <c r="D14278" s="1"/>
      <c r="E14278" s="993" t="s">
        <v>13383</v>
      </c>
      <c r="F14278" s="3"/>
      <c r="O14278"/>
      <c r="P14278"/>
      <c r="Q14278"/>
      <c r="U14278" s="969"/>
      <c r="V14278" s="38"/>
      <c r="W14278" s="38"/>
    </row>
    <row r="14279" spans="1:23" x14ac:dyDescent="0.35">
      <c r="A14279" s="1317">
        <v>78278</v>
      </c>
      <c r="B14279" s="1318">
        <v>0.97</v>
      </c>
      <c r="C14279" s="157" t="s">
        <v>3998</v>
      </c>
      <c r="D14279" s="1"/>
      <c r="E14279" s="993" t="s">
        <v>13383</v>
      </c>
      <c r="F14279" s="3"/>
      <c r="O14279"/>
      <c r="P14279"/>
      <c r="Q14279"/>
      <c r="U14279" s="969"/>
      <c r="V14279" s="38"/>
      <c r="W14279" s="38"/>
    </row>
    <row r="14280" spans="1:23" x14ac:dyDescent="0.35">
      <c r="A14280" s="1317">
        <v>78290</v>
      </c>
      <c r="B14280" s="1318">
        <v>0.66</v>
      </c>
      <c r="C14280" s="157" t="s">
        <v>3942</v>
      </c>
      <c r="D14280" s="38"/>
      <c r="E14280" s="993" t="s">
        <v>13383</v>
      </c>
      <c r="F14280" s="3"/>
      <c r="O14280"/>
      <c r="P14280"/>
      <c r="Q14280"/>
      <c r="U14280" s="969"/>
      <c r="V14280" s="38"/>
      <c r="W14280" s="38"/>
    </row>
    <row r="14281" spans="1:23" x14ac:dyDescent="0.35">
      <c r="A14281" s="1317">
        <v>78291</v>
      </c>
      <c r="B14281" s="1318">
        <v>0.86</v>
      </c>
      <c r="C14281" s="157" t="s">
        <v>3985</v>
      </c>
      <c r="D14281" s="1"/>
      <c r="E14281" s="993" t="s">
        <v>13383</v>
      </c>
      <c r="F14281" s="3"/>
      <c r="O14281"/>
      <c r="P14281"/>
      <c r="Q14281"/>
      <c r="U14281" s="969"/>
      <c r="V14281" s="38"/>
      <c r="W14281" s="38"/>
    </row>
    <row r="14282" spans="1:23" x14ac:dyDescent="0.35">
      <c r="A14282" s="1317">
        <v>78300</v>
      </c>
      <c r="B14282" s="1318">
        <v>0.6</v>
      </c>
      <c r="C14282" s="157" t="s">
        <v>3935</v>
      </c>
      <c r="D14282" s="1"/>
      <c r="E14282" s="993" t="s">
        <v>13383</v>
      </c>
      <c r="F14282" s="3"/>
      <c r="O14282"/>
      <c r="P14282"/>
      <c r="Q14282"/>
      <c r="U14282" s="969"/>
      <c r="V14282" s="38"/>
      <c r="W14282" s="38"/>
    </row>
    <row r="14283" spans="1:23" x14ac:dyDescent="0.35">
      <c r="A14283" s="1317">
        <v>78305</v>
      </c>
      <c r="B14283" s="1318">
        <v>0.81</v>
      </c>
      <c r="C14283" s="157" t="s">
        <v>3979</v>
      </c>
      <c r="D14283" s="1"/>
      <c r="E14283" s="993" t="s">
        <v>13383</v>
      </c>
      <c r="F14283" s="3"/>
      <c r="O14283"/>
      <c r="P14283"/>
      <c r="Q14283"/>
      <c r="U14283" s="969"/>
      <c r="V14283" s="38"/>
      <c r="W14283" s="38"/>
    </row>
    <row r="14284" spans="1:23" x14ac:dyDescent="0.35">
      <c r="A14284" s="1317">
        <v>78306</v>
      </c>
      <c r="B14284" s="1318">
        <v>0.84</v>
      </c>
      <c r="C14284" s="157" t="s">
        <v>3984</v>
      </c>
      <c r="D14284" s="1"/>
      <c r="E14284" s="993" t="s">
        <v>13383</v>
      </c>
      <c r="F14284" s="3"/>
      <c r="O14284"/>
      <c r="P14284"/>
      <c r="Q14284"/>
      <c r="U14284" s="969"/>
      <c r="V14284" s="38"/>
      <c r="W14284" s="38"/>
    </row>
    <row r="14285" spans="1:23" x14ac:dyDescent="0.35">
      <c r="A14285" s="1317">
        <v>78315</v>
      </c>
      <c r="B14285" s="1318">
        <v>0.99</v>
      </c>
      <c r="C14285" s="157" t="s">
        <v>4012</v>
      </c>
      <c r="D14285" s="1"/>
      <c r="E14285" s="993" t="s">
        <v>13383</v>
      </c>
      <c r="F14285" s="3"/>
      <c r="O14285"/>
      <c r="P14285"/>
      <c r="Q14285"/>
      <c r="U14285" s="969"/>
      <c r="V14285" s="38"/>
      <c r="W14285" s="38"/>
    </row>
    <row r="14286" spans="1:23" x14ac:dyDescent="0.35">
      <c r="A14286" s="1317">
        <v>78428</v>
      </c>
      <c r="B14286" s="1318">
        <v>0.76</v>
      </c>
      <c r="C14286" s="157" t="s">
        <v>3963</v>
      </c>
      <c r="D14286" s="1"/>
      <c r="E14286" s="993" t="s">
        <v>13383</v>
      </c>
      <c r="F14286" s="3"/>
      <c r="O14286"/>
      <c r="P14286"/>
      <c r="Q14286"/>
      <c r="U14286" s="969"/>
      <c r="V14286" s="38"/>
      <c r="W14286" s="38"/>
    </row>
    <row r="14287" spans="1:23" x14ac:dyDescent="0.35">
      <c r="A14287" s="1317">
        <v>78445</v>
      </c>
      <c r="B14287" s="1318">
        <v>0.48</v>
      </c>
      <c r="C14287" s="157" t="s">
        <v>3886</v>
      </c>
      <c r="D14287" s="1"/>
      <c r="E14287" s="993" t="s">
        <v>13383</v>
      </c>
      <c r="F14287" s="3"/>
      <c r="O14287"/>
      <c r="P14287"/>
      <c r="Q14287"/>
      <c r="U14287" s="969"/>
      <c r="V14287" s="38"/>
      <c r="W14287" s="38"/>
    </row>
    <row r="14288" spans="1:23" x14ac:dyDescent="0.35">
      <c r="A14288" s="1317">
        <v>78456</v>
      </c>
      <c r="B14288" s="1318">
        <v>0.98</v>
      </c>
      <c r="C14288" s="157" t="s">
        <v>4010</v>
      </c>
      <c r="D14288" s="1"/>
      <c r="E14288" s="993" t="s">
        <v>13383</v>
      </c>
      <c r="F14288" s="3"/>
      <c r="O14288"/>
      <c r="P14288"/>
      <c r="Q14288"/>
      <c r="U14288" s="969"/>
      <c r="V14288" s="38"/>
      <c r="W14288" s="38"/>
    </row>
    <row r="14289" spans="1:23" x14ac:dyDescent="0.35">
      <c r="A14289" s="1317">
        <v>78457</v>
      </c>
      <c r="B14289" s="1318">
        <v>0.75</v>
      </c>
      <c r="C14289" s="157" t="s">
        <v>3962</v>
      </c>
      <c r="D14289" s="1"/>
      <c r="E14289" s="993" t="s">
        <v>13383</v>
      </c>
      <c r="F14289" s="3"/>
      <c r="O14289"/>
      <c r="P14289"/>
      <c r="Q14289"/>
      <c r="U14289" s="969"/>
      <c r="V14289" s="38"/>
      <c r="W14289" s="38"/>
    </row>
    <row r="14290" spans="1:23" x14ac:dyDescent="0.35">
      <c r="A14290" s="1317">
        <v>78458</v>
      </c>
      <c r="B14290" s="1318">
        <v>0.88</v>
      </c>
      <c r="C14290" s="157" t="s">
        <v>3987</v>
      </c>
      <c r="D14290" s="1"/>
      <c r="E14290" s="993" t="s">
        <v>13383</v>
      </c>
      <c r="F14290" s="3"/>
      <c r="O14290"/>
      <c r="P14290"/>
      <c r="Q14290"/>
      <c r="U14290" s="969"/>
      <c r="V14290" s="38"/>
      <c r="W14290" s="38"/>
    </row>
    <row r="14291" spans="1:23" x14ac:dyDescent="0.35">
      <c r="A14291" s="1317">
        <v>78466</v>
      </c>
      <c r="B14291" s="1318">
        <v>0.67</v>
      </c>
      <c r="C14291" s="157" t="s">
        <v>3947</v>
      </c>
      <c r="D14291" s="1"/>
      <c r="E14291" s="993" t="s">
        <v>13383</v>
      </c>
      <c r="F14291" s="3"/>
      <c r="O14291"/>
      <c r="P14291"/>
      <c r="Q14291"/>
      <c r="U14291" s="969"/>
      <c r="V14291" s="38"/>
      <c r="W14291" s="38"/>
    </row>
    <row r="14292" spans="1:23" x14ac:dyDescent="0.35">
      <c r="A14292" s="1317">
        <v>78468</v>
      </c>
      <c r="B14292" s="1318">
        <v>0.78</v>
      </c>
      <c r="C14292" s="157" t="s">
        <v>3968</v>
      </c>
      <c r="D14292" s="1"/>
      <c r="E14292" s="993" t="s">
        <v>13383</v>
      </c>
      <c r="F14292" s="3"/>
      <c r="O14292"/>
      <c r="P14292"/>
      <c r="Q14292"/>
      <c r="U14292" s="969"/>
      <c r="V14292" s="38"/>
      <c r="W14292" s="38"/>
    </row>
    <row r="14293" spans="1:23" x14ac:dyDescent="0.35">
      <c r="A14293" s="1317">
        <v>78469</v>
      </c>
      <c r="B14293" s="1318">
        <v>0.9</v>
      </c>
      <c r="C14293" s="157" t="s">
        <v>3990</v>
      </c>
      <c r="D14293" s="1"/>
      <c r="E14293" s="993" t="s">
        <v>13383</v>
      </c>
      <c r="F14293" s="3"/>
      <c r="O14293"/>
      <c r="P14293"/>
      <c r="Q14293"/>
      <c r="U14293" s="969"/>
      <c r="V14293" s="38"/>
      <c r="W14293" s="38"/>
    </row>
    <row r="14294" spans="1:23" x14ac:dyDescent="0.35">
      <c r="A14294" s="1317">
        <v>78472</v>
      </c>
      <c r="B14294" s="1318">
        <v>0.96</v>
      </c>
      <c r="C14294" s="157" t="s">
        <v>3993</v>
      </c>
      <c r="D14294" s="1"/>
      <c r="E14294" s="993" t="s">
        <v>13383</v>
      </c>
      <c r="F14294" s="3"/>
      <c r="O14294"/>
      <c r="P14294"/>
      <c r="Q14294"/>
      <c r="U14294" s="969"/>
      <c r="V14294" s="38"/>
      <c r="W14294" s="38"/>
    </row>
    <row r="14295" spans="1:23" x14ac:dyDescent="0.35">
      <c r="A14295" s="1317">
        <v>78473</v>
      </c>
      <c r="B14295" s="1318">
        <v>1.43</v>
      </c>
      <c r="C14295" s="157" t="s">
        <v>4091</v>
      </c>
      <c r="D14295" s="1"/>
      <c r="E14295" s="993" t="s">
        <v>13383</v>
      </c>
      <c r="F14295" s="3"/>
      <c r="O14295"/>
      <c r="P14295"/>
      <c r="Q14295"/>
      <c r="U14295" s="969"/>
      <c r="V14295" s="38"/>
      <c r="W14295" s="38"/>
    </row>
    <row r="14296" spans="1:23" x14ac:dyDescent="0.35">
      <c r="A14296" s="1317">
        <v>78481</v>
      </c>
      <c r="B14296" s="1318">
        <v>0.96</v>
      </c>
      <c r="C14296" s="157" t="s">
        <v>3994</v>
      </c>
      <c r="D14296" s="1"/>
      <c r="E14296" s="993" t="s">
        <v>13383</v>
      </c>
      <c r="F14296" s="3"/>
      <c r="O14296"/>
      <c r="P14296"/>
      <c r="Q14296"/>
      <c r="U14296" s="969"/>
      <c r="V14296" s="38"/>
      <c r="W14296" s="38"/>
    </row>
    <row r="14297" spans="1:23" x14ac:dyDescent="0.35">
      <c r="A14297" s="1317">
        <v>78483</v>
      </c>
      <c r="B14297" s="1318">
        <v>1.43</v>
      </c>
      <c r="C14297" s="157" t="s">
        <v>4092</v>
      </c>
      <c r="D14297" s="1"/>
      <c r="E14297" s="993" t="s">
        <v>13383</v>
      </c>
      <c r="F14297" s="3"/>
      <c r="O14297"/>
      <c r="P14297"/>
      <c r="Q14297"/>
      <c r="U14297" s="969"/>
      <c r="V14297" s="38"/>
      <c r="W14297" s="38"/>
    </row>
    <row r="14298" spans="1:23" x14ac:dyDescent="0.35">
      <c r="A14298" s="1317">
        <v>78494</v>
      </c>
      <c r="B14298" s="1318">
        <v>1.1599999999999999</v>
      </c>
      <c r="C14298" s="157" t="s">
        <v>4031</v>
      </c>
      <c r="D14298" s="1"/>
      <c r="E14298" s="993" t="s">
        <v>13383</v>
      </c>
      <c r="F14298" s="3"/>
      <c r="O14298"/>
      <c r="P14298"/>
      <c r="Q14298"/>
      <c r="U14298" s="969"/>
      <c r="V14298" s="38"/>
      <c r="W14298" s="38"/>
    </row>
    <row r="14299" spans="1:23" x14ac:dyDescent="0.35">
      <c r="A14299" s="1317">
        <v>78496</v>
      </c>
      <c r="B14299" s="1318">
        <v>0.49</v>
      </c>
      <c r="C14299" s="157" t="s">
        <v>3890</v>
      </c>
      <c r="D14299" s="1"/>
      <c r="E14299" s="993" t="s">
        <v>13383</v>
      </c>
      <c r="F14299" s="3"/>
      <c r="O14299"/>
      <c r="P14299"/>
      <c r="Q14299"/>
      <c r="U14299" s="969"/>
      <c r="V14299" s="38"/>
      <c r="W14299" s="38"/>
    </row>
    <row r="14300" spans="1:23" x14ac:dyDescent="0.35">
      <c r="A14300" s="1317">
        <v>78580</v>
      </c>
      <c r="B14300" s="1318">
        <v>0.72</v>
      </c>
      <c r="C14300" s="157" t="s">
        <v>3958</v>
      </c>
      <c r="D14300" s="1"/>
      <c r="E14300" s="993" t="s">
        <v>13383</v>
      </c>
      <c r="F14300" s="3"/>
      <c r="O14300"/>
      <c r="P14300"/>
      <c r="Q14300"/>
      <c r="U14300" s="969"/>
      <c r="V14300" s="38"/>
      <c r="W14300" s="38"/>
    </row>
    <row r="14301" spans="1:23" x14ac:dyDescent="0.35">
      <c r="A14301" s="1317">
        <v>78600</v>
      </c>
      <c r="B14301" s="1318">
        <v>0.43</v>
      </c>
      <c r="C14301" s="157" t="s">
        <v>3874</v>
      </c>
      <c r="D14301" s="1"/>
      <c r="E14301" s="993" t="s">
        <v>13383</v>
      </c>
      <c r="F14301" s="3"/>
      <c r="O14301"/>
      <c r="P14301"/>
      <c r="Q14301"/>
      <c r="U14301" s="969"/>
      <c r="V14301" s="38"/>
      <c r="W14301" s="38"/>
    </row>
    <row r="14302" spans="1:23" x14ac:dyDescent="0.35">
      <c r="A14302" s="1317">
        <v>78601</v>
      </c>
      <c r="B14302" s="1318">
        <v>0.5</v>
      </c>
      <c r="C14302" s="157" t="s">
        <v>3895</v>
      </c>
      <c r="E14302" s="993" t="s">
        <v>13383</v>
      </c>
      <c r="F14302" s="3"/>
      <c r="O14302"/>
      <c r="P14302"/>
      <c r="Q14302"/>
      <c r="U14302" s="969"/>
      <c r="V14302" s="38"/>
      <c r="W14302" s="38"/>
    </row>
    <row r="14303" spans="1:23" x14ac:dyDescent="0.35">
      <c r="A14303" s="1317">
        <v>78605</v>
      </c>
      <c r="B14303" s="1318">
        <v>0.52</v>
      </c>
      <c r="C14303" s="157" t="s">
        <v>3899</v>
      </c>
      <c r="D14303" s="1"/>
      <c r="E14303" s="993" t="s">
        <v>13383</v>
      </c>
      <c r="F14303" s="3"/>
      <c r="O14303"/>
      <c r="P14303"/>
      <c r="Q14303"/>
      <c r="U14303" s="969"/>
      <c r="V14303" s="38"/>
      <c r="W14303" s="38"/>
    </row>
    <row r="14304" spans="1:23" x14ac:dyDescent="0.35">
      <c r="A14304" s="1317">
        <v>78606</v>
      </c>
      <c r="B14304" s="1318">
        <v>0.62</v>
      </c>
      <c r="C14304" s="157" t="s">
        <v>3937</v>
      </c>
      <c r="D14304" s="1"/>
      <c r="E14304" s="993" t="s">
        <v>13383</v>
      </c>
      <c r="F14304" s="3"/>
      <c r="O14304"/>
      <c r="P14304"/>
      <c r="Q14304"/>
      <c r="U14304" s="969"/>
      <c r="V14304" s="38"/>
      <c r="W14304" s="38"/>
    </row>
    <row r="14305" spans="1:23" x14ac:dyDescent="0.35">
      <c r="A14305" s="1317">
        <v>78610</v>
      </c>
      <c r="B14305" s="1318">
        <v>0.28999999999999998</v>
      </c>
      <c r="C14305" s="157" t="s">
        <v>3853</v>
      </c>
      <c r="D14305" s="1"/>
      <c r="E14305" s="993" t="s">
        <v>13383</v>
      </c>
      <c r="F14305" s="3"/>
      <c r="O14305"/>
      <c r="P14305"/>
      <c r="Q14305"/>
      <c r="U14305" s="969"/>
      <c r="V14305" s="38"/>
      <c r="W14305" s="38"/>
    </row>
    <row r="14306" spans="1:23" x14ac:dyDescent="0.35">
      <c r="A14306" s="1317">
        <v>78630</v>
      </c>
      <c r="B14306" s="1318">
        <v>0.66</v>
      </c>
      <c r="C14306" s="157" t="s">
        <v>3943</v>
      </c>
      <c r="D14306" s="1"/>
      <c r="E14306" s="993" t="s">
        <v>13383</v>
      </c>
      <c r="F14306" s="3"/>
      <c r="O14306"/>
      <c r="P14306"/>
      <c r="Q14306"/>
      <c r="U14306" s="969"/>
      <c r="V14306" s="38"/>
      <c r="W14306" s="38"/>
    </row>
    <row r="14307" spans="1:23" x14ac:dyDescent="0.35">
      <c r="A14307" s="1317">
        <v>78635</v>
      </c>
      <c r="B14307" s="1318">
        <v>0.59</v>
      </c>
      <c r="C14307" s="157" t="s">
        <v>3932</v>
      </c>
      <c r="D14307" s="1"/>
      <c r="E14307" s="993" t="s">
        <v>13383</v>
      </c>
      <c r="F14307" s="3"/>
      <c r="O14307"/>
      <c r="P14307"/>
      <c r="Q14307"/>
      <c r="U14307" s="969"/>
      <c r="V14307" s="38"/>
      <c r="W14307" s="38"/>
    </row>
    <row r="14308" spans="1:23" x14ac:dyDescent="0.35">
      <c r="A14308" s="1317">
        <v>78645</v>
      </c>
      <c r="B14308" s="1318">
        <v>0.56000000000000005</v>
      </c>
      <c r="C14308" s="157" t="s">
        <v>3918</v>
      </c>
      <c r="D14308" s="1"/>
      <c r="E14308" s="993" t="s">
        <v>13383</v>
      </c>
      <c r="F14308" s="3"/>
      <c r="O14308"/>
      <c r="P14308"/>
      <c r="Q14308"/>
      <c r="U14308" s="969"/>
      <c r="V14308" s="38"/>
      <c r="W14308" s="38"/>
    </row>
    <row r="14309" spans="1:23" x14ac:dyDescent="0.35">
      <c r="A14309" s="1317">
        <v>78650</v>
      </c>
      <c r="B14309" s="1318">
        <v>0.59</v>
      </c>
      <c r="C14309" s="157" t="s">
        <v>3933</v>
      </c>
      <c r="D14309" s="1"/>
      <c r="E14309" s="993" t="s">
        <v>13383</v>
      </c>
      <c r="F14309" s="3"/>
      <c r="O14309"/>
      <c r="P14309"/>
      <c r="Q14309"/>
      <c r="U14309" s="969"/>
      <c r="V14309" s="38"/>
      <c r="W14309" s="38"/>
    </row>
    <row r="14310" spans="1:23" x14ac:dyDescent="0.35">
      <c r="A14310" s="1317">
        <v>78660</v>
      </c>
      <c r="B14310" s="1318">
        <v>0.52</v>
      </c>
      <c r="C14310" s="157" t="s">
        <v>3900</v>
      </c>
      <c r="D14310" s="1"/>
      <c r="E14310" s="993" t="s">
        <v>13383</v>
      </c>
      <c r="F14310" s="1115"/>
      <c r="O14310"/>
      <c r="P14310"/>
      <c r="Q14310"/>
      <c r="U14310" s="969"/>
      <c r="V14310" s="38"/>
      <c r="W14310" s="38"/>
    </row>
    <row r="14311" spans="1:23" x14ac:dyDescent="0.35">
      <c r="A14311" s="1317">
        <v>78700</v>
      </c>
      <c r="B14311" s="1318">
        <v>0.44</v>
      </c>
      <c r="C14311" s="157" t="s">
        <v>3878</v>
      </c>
      <c r="D14311" s="1"/>
      <c r="E14311" s="993" t="s">
        <v>13383</v>
      </c>
      <c r="F14311" s="3"/>
      <c r="O14311"/>
      <c r="P14311"/>
      <c r="Q14311"/>
      <c r="U14311" s="969"/>
      <c r="V14311" s="38"/>
      <c r="W14311" s="38"/>
    </row>
    <row r="14312" spans="1:23" x14ac:dyDescent="0.35">
      <c r="A14312" s="1317">
        <v>78701</v>
      </c>
      <c r="B14312" s="1318">
        <v>0.48</v>
      </c>
      <c r="C14312" s="157" t="s">
        <v>3887</v>
      </c>
      <c r="D14312" s="1"/>
      <c r="E14312" s="993" t="s">
        <v>13383</v>
      </c>
      <c r="F14312" s="3"/>
      <c r="O14312"/>
      <c r="P14312"/>
      <c r="Q14312"/>
      <c r="U14312" s="969"/>
      <c r="V14312" s="38"/>
      <c r="W14312" s="38"/>
    </row>
    <row r="14313" spans="1:23" x14ac:dyDescent="0.35">
      <c r="A14313" s="1317">
        <v>78707</v>
      </c>
      <c r="B14313" s="1318">
        <v>0.94</v>
      </c>
      <c r="C14313" s="157" t="s">
        <v>3991</v>
      </c>
      <c r="D14313" s="1"/>
      <c r="E14313" s="993" t="s">
        <v>13383</v>
      </c>
      <c r="F14313" s="3"/>
      <c r="O14313"/>
      <c r="P14313"/>
      <c r="Q14313"/>
      <c r="U14313" s="969"/>
      <c r="V14313" s="38"/>
      <c r="W14313" s="38"/>
    </row>
    <row r="14314" spans="1:23" x14ac:dyDescent="0.35">
      <c r="A14314" s="1317">
        <v>78708</v>
      </c>
      <c r="B14314" s="1318">
        <v>1.18</v>
      </c>
      <c r="C14314" s="157" t="s">
        <v>4036</v>
      </c>
      <c r="D14314" s="1"/>
      <c r="E14314" s="993" t="s">
        <v>13383</v>
      </c>
      <c r="F14314" s="3"/>
      <c r="O14314"/>
      <c r="P14314"/>
      <c r="Q14314"/>
      <c r="U14314" s="969"/>
      <c r="V14314" s="38"/>
      <c r="W14314" s="38"/>
    </row>
    <row r="14315" spans="1:23" x14ac:dyDescent="0.35">
      <c r="A14315" s="1317">
        <v>78709</v>
      </c>
      <c r="B14315" s="1318">
        <v>1.37</v>
      </c>
      <c r="C14315" s="157" t="s">
        <v>4087</v>
      </c>
      <c r="D14315" s="1"/>
      <c r="E14315" s="993" t="s">
        <v>13383</v>
      </c>
      <c r="O14315"/>
      <c r="P14315"/>
      <c r="Q14315"/>
      <c r="U14315" s="969"/>
      <c r="V14315" s="38"/>
      <c r="W14315" s="38"/>
    </row>
    <row r="14316" spans="1:23" x14ac:dyDescent="0.35">
      <c r="A14316" s="1317">
        <v>78725</v>
      </c>
      <c r="B14316" s="1318">
        <v>0.37</v>
      </c>
      <c r="C14316" s="157" t="s">
        <v>3870</v>
      </c>
      <c r="D14316" s="1"/>
      <c r="E14316" s="993" t="s">
        <v>13383</v>
      </c>
      <c r="F14316" s="3"/>
      <c r="O14316"/>
      <c r="P14316"/>
      <c r="Q14316"/>
      <c r="U14316" s="969"/>
      <c r="V14316" s="38"/>
      <c r="W14316" s="38"/>
    </row>
    <row r="14317" spans="1:23" x14ac:dyDescent="0.35">
      <c r="A14317" s="1317">
        <v>78730</v>
      </c>
      <c r="B14317" s="1318">
        <v>0.15</v>
      </c>
      <c r="C14317" s="157" t="s">
        <v>3743</v>
      </c>
      <c r="D14317" s="1"/>
      <c r="E14317" s="993" t="s">
        <v>13383</v>
      </c>
      <c r="F14317" s="3"/>
      <c r="O14317"/>
      <c r="P14317"/>
      <c r="Q14317"/>
      <c r="U14317" s="969"/>
      <c r="V14317" s="38"/>
      <c r="W14317" s="38"/>
    </row>
    <row r="14318" spans="1:23" x14ac:dyDescent="0.35">
      <c r="A14318" s="1317">
        <v>78740</v>
      </c>
      <c r="B14318" s="1318">
        <v>0.56000000000000005</v>
      </c>
      <c r="C14318" s="157" t="s">
        <v>3919</v>
      </c>
      <c r="D14318" s="1"/>
      <c r="E14318" s="993" t="s">
        <v>13383</v>
      </c>
      <c r="F14318" s="3"/>
      <c r="O14318"/>
      <c r="P14318"/>
      <c r="Q14318"/>
      <c r="U14318" s="969"/>
      <c r="V14318" s="38"/>
      <c r="W14318" s="38"/>
    </row>
    <row r="14319" spans="1:23" x14ac:dyDescent="0.35">
      <c r="A14319" s="1317">
        <v>78761</v>
      </c>
      <c r="B14319" s="1318">
        <v>0.69</v>
      </c>
      <c r="C14319" s="157" t="s">
        <v>3951</v>
      </c>
      <c r="D14319" s="1"/>
      <c r="E14319" s="993" t="s">
        <v>13383</v>
      </c>
      <c r="F14319" s="3"/>
      <c r="O14319"/>
      <c r="P14319"/>
      <c r="Q14319"/>
      <c r="U14319" s="969"/>
      <c r="V14319" s="38"/>
      <c r="W14319" s="38"/>
    </row>
    <row r="14320" spans="1:23" x14ac:dyDescent="0.35">
      <c r="A14320" s="1317">
        <v>78800</v>
      </c>
      <c r="B14320" s="1318">
        <v>0.62</v>
      </c>
      <c r="C14320" s="157" t="s">
        <v>3938</v>
      </c>
      <c r="E14320" s="993" t="s">
        <v>13383</v>
      </c>
      <c r="F14320" s="3"/>
      <c r="O14320"/>
      <c r="P14320"/>
      <c r="Q14320"/>
      <c r="U14320" s="969"/>
      <c r="V14320" s="38"/>
      <c r="W14320" s="38"/>
    </row>
    <row r="14321" spans="1:23" x14ac:dyDescent="0.35">
      <c r="A14321" s="1317">
        <v>78801</v>
      </c>
      <c r="B14321" s="1318">
        <v>0.71</v>
      </c>
      <c r="C14321" s="157" t="s">
        <v>3953</v>
      </c>
      <c r="D14321" s="1"/>
      <c r="E14321" s="993" t="s">
        <v>13383</v>
      </c>
      <c r="F14321" s="3"/>
      <c r="O14321"/>
      <c r="P14321"/>
      <c r="Q14321"/>
      <c r="U14321" s="969"/>
      <c r="V14321" s="38"/>
      <c r="W14321" s="38"/>
    </row>
    <row r="14322" spans="1:23" x14ac:dyDescent="0.35">
      <c r="A14322" s="1317">
        <v>78802</v>
      </c>
      <c r="B14322" s="1318">
        <v>0.78</v>
      </c>
      <c r="C14322" s="157" t="s">
        <v>3969</v>
      </c>
      <c r="D14322" s="1"/>
      <c r="E14322" s="993" t="s">
        <v>13383</v>
      </c>
      <c r="F14322" s="3"/>
      <c r="O14322"/>
      <c r="P14322"/>
      <c r="Q14322"/>
      <c r="U14322" s="969"/>
      <c r="V14322" s="38"/>
      <c r="W14322" s="38"/>
    </row>
    <row r="14323" spans="1:23" x14ac:dyDescent="0.35">
      <c r="A14323" s="1317">
        <v>78803</v>
      </c>
      <c r="B14323" s="1318">
        <v>1.06</v>
      </c>
      <c r="C14323" s="157" t="s">
        <v>4017</v>
      </c>
      <c r="D14323" s="1"/>
      <c r="E14323" s="993" t="s">
        <v>13383</v>
      </c>
      <c r="F14323" s="3"/>
      <c r="O14323"/>
      <c r="P14323"/>
      <c r="Q14323"/>
      <c r="U14323" s="969"/>
      <c r="V14323" s="38"/>
      <c r="W14323" s="38"/>
    </row>
    <row r="14324" spans="1:23" x14ac:dyDescent="0.35">
      <c r="A14324" s="1317">
        <v>78804</v>
      </c>
      <c r="B14324" s="1318">
        <v>0.98</v>
      </c>
      <c r="C14324" s="157" t="s">
        <v>4011</v>
      </c>
      <c r="D14324" s="1"/>
      <c r="E14324" s="993" t="s">
        <v>13383</v>
      </c>
      <c r="F14324" s="3"/>
      <c r="O14324"/>
      <c r="P14324"/>
      <c r="Q14324"/>
      <c r="U14324" s="969"/>
      <c r="V14324" s="38"/>
      <c r="W14324" s="38"/>
    </row>
    <row r="14325" spans="1:23" x14ac:dyDescent="0.35">
      <c r="A14325" s="1317">
        <v>93880</v>
      </c>
      <c r="B14325" s="1318">
        <v>0.78</v>
      </c>
      <c r="C14325" s="157" t="s">
        <v>3970</v>
      </c>
      <c r="D14325" s="1"/>
      <c r="E14325" s="993" t="s">
        <v>13383</v>
      </c>
      <c r="F14325" s="3"/>
      <c r="O14325"/>
      <c r="P14325"/>
      <c r="Q14325"/>
      <c r="U14325" s="969"/>
      <c r="V14325" s="38"/>
      <c r="W14325" s="38"/>
    </row>
    <row r="14326" spans="1:23" x14ac:dyDescent="0.35">
      <c r="A14326" s="1317">
        <v>93882</v>
      </c>
      <c r="B14326" s="1318">
        <v>0.49</v>
      </c>
      <c r="C14326" s="157" t="s">
        <v>3891</v>
      </c>
      <c r="D14326" s="1"/>
      <c r="E14326" s="993" t="s">
        <v>13383</v>
      </c>
      <c r="F14326" s="3"/>
      <c r="O14326"/>
      <c r="P14326"/>
      <c r="Q14326"/>
      <c r="U14326" s="969"/>
      <c r="V14326" s="38"/>
      <c r="W14326" s="38"/>
    </row>
    <row r="14327" spans="1:23" x14ac:dyDescent="0.35">
      <c r="A14327" s="1317">
        <v>93925</v>
      </c>
      <c r="B14327" s="1318">
        <v>0.78</v>
      </c>
      <c r="C14327" s="157" t="s">
        <v>3971</v>
      </c>
      <c r="D14327" s="1"/>
      <c r="E14327" s="993" t="s">
        <v>13383</v>
      </c>
      <c r="F14327" s="1109"/>
      <c r="O14327"/>
      <c r="P14327"/>
      <c r="Q14327"/>
      <c r="U14327" s="969"/>
      <c r="V14327" s="38"/>
      <c r="W14327" s="38"/>
    </row>
    <row r="14328" spans="1:23" x14ac:dyDescent="0.35">
      <c r="A14328" s="1317">
        <v>93926</v>
      </c>
      <c r="B14328" s="1318">
        <v>0.49</v>
      </c>
      <c r="C14328" s="157" t="s">
        <v>3892</v>
      </c>
      <c r="D14328" s="1"/>
      <c r="E14328" s="993" t="s">
        <v>13383</v>
      </c>
      <c r="F14328" s="3"/>
      <c r="O14328"/>
      <c r="P14328"/>
      <c r="Q14328"/>
      <c r="U14328" s="969"/>
      <c r="V14328" s="38"/>
      <c r="W14328" s="38"/>
    </row>
    <row r="14329" spans="1:23" x14ac:dyDescent="0.35">
      <c r="A14329" s="1317">
        <v>93970</v>
      </c>
      <c r="B14329" s="1318">
        <v>0.68</v>
      </c>
      <c r="C14329" s="157" t="s">
        <v>3950</v>
      </c>
      <c r="D14329" s="1"/>
      <c r="E14329" s="993" t="s">
        <v>13383</v>
      </c>
      <c r="F14329" s="3"/>
      <c r="O14329"/>
      <c r="P14329"/>
      <c r="Q14329"/>
      <c r="U14329" s="969"/>
      <c r="V14329" s="38"/>
      <c r="W14329" s="38"/>
    </row>
    <row r="14330" spans="1:23" x14ac:dyDescent="0.35">
      <c r="A14330" s="1317">
        <v>93971</v>
      </c>
      <c r="B14330" s="1318">
        <v>0.44</v>
      </c>
      <c r="C14330" s="157" t="s">
        <v>3879</v>
      </c>
      <c r="D14330" s="1"/>
      <c r="E14330" s="993" t="s">
        <v>13383</v>
      </c>
      <c r="F14330" s="3"/>
      <c r="O14330"/>
      <c r="P14330"/>
      <c r="Q14330"/>
      <c r="U14330" s="969"/>
      <c r="V14330" s="38"/>
      <c r="W14330" s="38"/>
    </row>
    <row r="14331" spans="1:23" x14ac:dyDescent="0.35">
      <c r="A14331" s="1317">
        <v>93971</v>
      </c>
      <c r="B14331" s="1318">
        <v>0.44</v>
      </c>
      <c r="C14331" s="157" t="s">
        <v>3880</v>
      </c>
      <c r="D14331" s="1"/>
      <c r="E14331" s="993" t="s">
        <v>13383</v>
      </c>
      <c r="F14331" s="3"/>
      <c r="O14331"/>
      <c r="P14331"/>
      <c r="Q14331"/>
      <c r="U14331" s="969"/>
      <c r="V14331" s="38"/>
      <c r="W14331" s="38"/>
    </row>
    <row r="14332" spans="1:23" x14ac:dyDescent="0.35">
      <c r="A14332" s="641">
        <v>70480</v>
      </c>
      <c r="B14332" s="1648">
        <v>1.25</v>
      </c>
      <c r="C14332" s="120" t="s">
        <v>13394</v>
      </c>
      <c r="D14332" s="1647"/>
      <c r="E14332" s="993" t="s">
        <v>13383</v>
      </c>
      <c r="F14332" s="3"/>
      <c r="O14332"/>
      <c r="P14332"/>
      <c r="Q14332"/>
      <c r="U14332" s="969"/>
      <c r="V14332" s="38"/>
      <c r="W14332" s="38"/>
    </row>
    <row r="14333" spans="1:23" x14ac:dyDescent="0.35">
      <c r="A14333" s="641">
        <v>70551</v>
      </c>
      <c r="B14333" s="1648">
        <v>1.44</v>
      </c>
      <c r="C14333" s="120" t="s">
        <v>13412</v>
      </c>
      <c r="D14333" s="1647"/>
      <c r="E14333" s="993" t="s">
        <v>13383</v>
      </c>
      <c r="F14333" s="3"/>
      <c r="O14333"/>
      <c r="P14333"/>
      <c r="Q14333"/>
      <c r="U14333" s="969"/>
      <c r="V14333" s="38"/>
      <c r="W14333" s="38"/>
    </row>
    <row r="14334" spans="1:23" x14ac:dyDescent="0.35">
      <c r="A14334" s="641">
        <v>70551</v>
      </c>
      <c r="B14334" s="1648">
        <v>1.44</v>
      </c>
      <c r="C14334" s="120" t="s">
        <v>13413</v>
      </c>
      <c r="D14334" s="1647"/>
      <c r="E14334" s="993" t="s">
        <v>13383</v>
      </c>
      <c r="F14334" s="3"/>
      <c r="O14334"/>
      <c r="P14334"/>
      <c r="Q14334"/>
      <c r="U14334" s="969"/>
      <c r="V14334" s="38"/>
      <c r="W14334" s="38"/>
    </row>
    <row r="14335" spans="1:23" x14ac:dyDescent="0.35">
      <c r="A14335" s="641">
        <v>70551</v>
      </c>
      <c r="B14335" s="1648">
        <v>1.44</v>
      </c>
      <c r="C14335" s="120" t="s">
        <v>13414</v>
      </c>
      <c r="D14335" s="587"/>
      <c r="E14335" s="993" t="s">
        <v>13383</v>
      </c>
      <c r="F14335" s="3"/>
      <c r="O14335"/>
      <c r="P14335"/>
      <c r="Q14335"/>
      <c r="U14335" s="969"/>
      <c r="V14335" s="38"/>
      <c r="W14335" s="38"/>
    </row>
    <row r="14336" spans="1:23" x14ac:dyDescent="0.35">
      <c r="A14336" s="1644">
        <v>70553</v>
      </c>
      <c r="B14336" s="1645">
        <v>2.23</v>
      </c>
      <c r="C14336" s="667" t="s">
        <v>13420</v>
      </c>
      <c r="D14336" s="1647"/>
      <c r="E14336" s="993" t="s">
        <v>13383</v>
      </c>
      <c r="F14336" s="3"/>
      <c r="O14336"/>
      <c r="P14336"/>
      <c r="Q14336"/>
      <c r="U14336" s="969"/>
      <c r="V14336" s="38"/>
      <c r="W14336" s="38"/>
    </row>
    <row r="14337" spans="1:23" x14ac:dyDescent="0.35">
      <c r="A14337" s="1644">
        <v>70553</v>
      </c>
      <c r="B14337" s="1645">
        <v>2.23</v>
      </c>
      <c r="C14337" s="667" t="s">
        <v>13421</v>
      </c>
      <c r="D14337" s="1647"/>
      <c r="E14337" s="993" t="s">
        <v>13383</v>
      </c>
      <c r="F14337" s="3"/>
      <c r="O14337"/>
      <c r="P14337"/>
      <c r="Q14337"/>
      <c r="U14337" s="969"/>
      <c r="V14337" s="38"/>
      <c r="W14337" s="38"/>
    </row>
    <row r="14338" spans="1:23" x14ac:dyDescent="0.35">
      <c r="A14338" s="641">
        <v>70553</v>
      </c>
      <c r="B14338" s="1648">
        <v>2.23</v>
      </c>
      <c r="C14338" s="120" t="s">
        <v>13422</v>
      </c>
      <c r="D14338" s="1647"/>
      <c r="E14338" s="993" t="s">
        <v>13383</v>
      </c>
      <c r="F14338" s="3"/>
      <c r="O14338"/>
      <c r="P14338"/>
      <c r="Q14338"/>
      <c r="U14338" s="969"/>
      <c r="V14338" s="38"/>
      <c r="W14338" s="38"/>
    </row>
    <row r="14339" spans="1:23" x14ac:dyDescent="0.35">
      <c r="A14339" s="641">
        <v>70553</v>
      </c>
      <c r="B14339" s="1648">
        <v>2.23</v>
      </c>
      <c r="C14339" s="120" t="s">
        <v>13423</v>
      </c>
      <c r="D14339" s="1647"/>
      <c r="E14339" s="993" t="s">
        <v>13383</v>
      </c>
      <c r="F14339" s="3"/>
      <c r="O14339"/>
      <c r="P14339"/>
      <c r="Q14339"/>
      <c r="U14339" s="969"/>
      <c r="V14339" s="38"/>
      <c r="W14339" s="38"/>
    </row>
    <row r="14340" spans="1:23" x14ac:dyDescent="0.35">
      <c r="A14340" s="641">
        <v>70553</v>
      </c>
      <c r="B14340" s="1648">
        <v>2.23</v>
      </c>
      <c r="C14340" s="120" t="s">
        <v>13424</v>
      </c>
      <c r="D14340" s="1647"/>
      <c r="E14340" s="993" t="s">
        <v>13383</v>
      </c>
      <c r="F14340" s="3"/>
      <c r="O14340"/>
      <c r="P14340"/>
      <c r="Q14340"/>
      <c r="U14340" s="969"/>
      <c r="V14340" s="38"/>
      <c r="W14340" s="38"/>
    </row>
    <row r="14341" spans="1:23" x14ac:dyDescent="0.35">
      <c r="A14341" s="641">
        <v>70553</v>
      </c>
      <c r="B14341" s="1648">
        <v>2.23</v>
      </c>
      <c r="C14341" s="120" t="s">
        <v>13425</v>
      </c>
      <c r="D14341" s="1647"/>
      <c r="E14341" s="993" t="s">
        <v>13383</v>
      </c>
      <c r="F14341" s="3"/>
      <c r="O14341"/>
      <c r="P14341"/>
      <c r="Q14341"/>
      <c r="U14341" s="969"/>
      <c r="V14341" s="38"/>
      <c r="W14341" s="38"/>
    </row>
    <row r="14342" spans="1:23" x14ac:dyDescent="0.35">
      <c r="A14342" s="1649">
        <v>70553</v>
      </c>
      <c r="B14342" s="1650">
        <v>2.23</v>
      </c>
      <c r="C14342" s="1651" t="s">
        <v>13426</v>
      </c>
      <c r="D14342" s="1647"/>
      <c r="E14342" s="993" t="s">
        <v>13383</v>
      </c>
      <c r="F14342" s="3"/>
      <c r="O14342"/>
      <c r="P14342"/>
      <c r="Q14342"/>
      <c r="U14342" s="969"/>
      <c r="V14342" s="38"/>
      <c r="W14342" s="38"/>
    </row>
    <row r="14343" spans="1:23" x14ac:dyDescent="0.35">
      <c r="A14343" s="641">
        <v>70553</v>
      </c>
      <c r="B14343" s="1648">
        <v>2.23</v>
      </c>
      <c r="C14343" s="641" t="s">
        <v>13427</v>
      </c>
      <c r="D14343" s="1647"/>
      <c r="E14343" s="993" t="s">
        <v>13383</v>
      </c>
      <c r="F14343" s="3"/>
      <c r="O14343"/>
      <c r="P14343"/>
      <c r="Q14343"/>
      <c r="U14343" s="969"/>
      <c r="V14343" s="38"/>
      <c r="W14343" s="38"/>
    </row>
    <row r="14344" spans="1:23" x14ac:dyDescent="0.35">
      <c r="A14344" s="641">
        <v>71045</v>
      </c>
      <c r="B14344" s="1648">
        <v>0.18</v>
      </c>
      <c r="C14344" s="120" t="s">
        <v>13386</v>
      </c>
      <c r="D14344" s="1647"/>
      <c r="E14344" s="993" t="s">
        <v>13383</v>
      </c>
      <c r="F14344" s="3"/>
      <c r="O14344"/>
      <c r="P14344"/>
      <c r="Q14344"/>
      <c r="U14344" s="969"/>
      <c r="V14344" s="38"/>
      <c r="W14344" s="38"/>
    </row>
    <row r="14345" spans="1:23" x14ac:dyDescent="0.35">
      <c r="A14345" s="1644">
        <v>71046</v>
      </c>
      <c r="B14345" s="1645">
        <v>0.21</v>
      </c>
      <c r="C14345" s="641" t="s">
        <v>0</v>
      </c>
      <c r="D14345" s="1647"/>
      <c r="E14345" s="993" t="s">
        <v>13383</v>
      </c>
      <c r="F14345" s="3"/>
      <c r="O14345"/>
      <c r="P14345"/>
      <c r="Q14345"/>
      <c r="U14345" s="969"/>
      <c r="V14345" s="38"/>
      <c r="W14345" s="38"/>
    </row>
    <row r="14346" spans="1:23" x14ac:dyDescent="0.35">
      <c r="A14346" s="1644">
        <v>71271</v>
      </c>
      <c r="B14346" s="1645">
        <v>1.05</v>
      </c>
      <c r="C14346" s="1646" t="s">
        <v>13428</v>
      </c>
      <c r="D14346" s="1647"/>
      <c r="E14346" s="993" t="s">
        <v>13383</v>
      </c>
      <c r="F14346" s="3"/>
      <c r="O14346"/>
      <c r="P14346"/>
      <c r="Q14346"/>
      <c r="U14346" s="969"/>
      <c r="V14346" s="38"/>
      <c r="W14346" s="38"/>
    </row>
    <row r="14347" spans="1:23" x14ac:dyDescent="0.35">
      <c r="A14347" s="1644">
        <v>71271</v>
      </c>
      <c r="B14347" s="1645">
        <v>1.05</v>
      </c>
      <c r="C14347" s="641" t="s">
        <v>5</v>
      </c>
      <c r="D14347" s="1647"/>
      <c r="E14347" s="993" t="s">
        <v>13383</v>
      </c>
      <c r="F14347" s="3"/>
      <c r="O14347"/>
      <c r="P14347"/>
      <c r="Q14347"/>
      <c r="U14347" s="969"/>
      <c r="V14347" s="38"/>
      <c r="W14347" s="38"/>
    </row>
    <row r="14348" spans="1:23" x14ac:dyDescent="0.35">
      <c r="A14348" s="1644">
        <v>71271</v>
      </c>
      <c r="B14348" s="1645">
        <v>1.05</v>
      </c>
      <c r="C14348" s="641" t="s">
        <v>6</v>
      </c>
      <c r="D14348" s="1647"/>
      <c r="E14348" s="993" t="s">
        <v>13383</v>
      </c>
      <c r="F14348" s="3"/>
      <c r="O14348"/>
      <c r="P14348"/>
      <c r="Q14348"/>
      <c r="U14348" s="969"/>
      <c r="V14348" s="38"/>
      <c r="W14348" s="38"/>
    </row>
    <row r="14349" spans="1:23" x14ac:dyDescent="0.35">
      <c r="A14349" s="1644">
        <v>72083</v>
      </c>
      <c r="B14349" s="1645">
        <v>0.34</v>
      </c>
      <c r="C14349" s="667" t="s">
        <v>13389</v>
      </c>
      <c r="D14349" s="1647"/>
      <c r="E14349" s="993" t="s">
        <v>13383</v>
      </c>
      <c r="F14349" s="3"/>
      <c r="O14349"/>
      <c r="P14349"/>
      <c r="Q14349"/>
      <c r="U14349" s="969"/>
      <c r="V14349" s="38"/>
      <c r="W14349" s="38"/>
    </row>
    <row r="14350" spans="1:23" x14ac:dyDescent="0.35">
      <c r="A14350" s="641">
        <v>72195</v>
      </c>
      <c r="B14350" s="1648">
        <v>1.42</v>
      </c>
      <c r="C14350" s="641" t="s">
        <v>13410</v>
      </c>
      <c r="D14350" s="1647"/>
      <c r="E14350" s="993" t="s">
        <v>13383</v>
      </c>
      <c r="F14350" s="3"/>
      <c r="O14350"/>
      <c r="P14350"/>
      <c r="Q14350"/>
      <c r="U14350" s="969"/>
      <c r="V14350" s="38"/>
      <c r="W14350" s="38"/>
    </row>
    <row r="14351" spans="1:23" x14ac:dyDescent="0.35">
      <c r="A14351" s="641">
        <v>72195</v>
      </c>
      <c r="B14351" s="1648">
        <v>1.42</v>
      </c>
      <c r="C14351" s="641" t="s">
        <v>13411</v>
      </c>
      <c r="D14351" s="587"/>
      <c r="E14351" s="993" t="s">
        <v>13383</v>
      </c>
      <c r="F14351" s="3"/>
      <c r="O14351"/>
      <c r="P14351"/>
      <c r="Q14351"/>
      <c r="U14351" s="969"/>
      <c r="V14351" s="38"/>
      <c r="W14351" s="38"/>
    </row>
    <row r="14352" spans="1:23" x14ac:dyDescent="0.35">
      <c r="A14352" s="1644">
        <v>73000</v>
      </c>
      <c r="B14352" s="1645">
        <v>0.16</v>
      </c>
      <c r="C14352" s="667" t="s">
        <v>13385</v>
      </c>
      <c r="D14352" s="1647"/>
      <c r="E14352" s="993" t="s">
        <v>13383</v>
      </c>
      <c r="F14352" s="3"/>
      <c r="O14352"/>
      <c r="P14352"/>
      <c r="Q14352"/>
      <c r="U14352" s="969"/>
      <c r="V14352" s="38"/>
      <c r="W14352" s="38"/>
    </row>
    <row r="14353" spans="1:23" x14ac:dyDescent="0.35">
      <c r="A14353" s="1644">
        <v>73140</v>
      </c>
      <c r="B14353" s="1645">
        <v>0.13</v>
      </c>
      <c r="C14353" s="1646" t="s">
        <v>13382</v>
      </c>
      <c r="D14353" s="1647"/>
      <c r="E14353" s="993" t="s">
        <v>13383</v>
      </c>
      <c r="F14353" s="3"/>
      <c r="O14353"/>
      <c r="P14353"/>
      <c r="Q14353"/>
      <c r="U14353" s="969"/>
      <c r="V14353" s="38"/>
      <c r="W14353" s="38"/>
    </row>
    <row r="14354" spans="1:23" x14ac:dyDescent="0.35">
      <c r="A14354" s="641">
        <v>73218</v>
      </c>
      <c r="B14354" s="1648">
        <v>1.32</v>
      </c>
      <c r="C14354" s="641" t="s">
        <v>7</v>
      </c>
      <c r="D14354" s="1647"/>
      <c r="E14354" s="993" t="s">
        <v>13383</v>
      </c>
      <c r="F14354" s="3"/>
      <c r="O14354"/>
      <c r="P14354"/>
      <c r="Q14354"/>
      <c r="U14354" s="969"/>
      <c r="V14354" s="38"/>
      <c r="W14354" s="38"/>
    </row>
    <row r="14355" spans="1:23" x14ac:dyDescent="0.35">
      <c r="A14355" s="641">
        <v>73221</v>
      </c>
      <c r="B14355" s="1648">
        <v>1.32</v>
      </c>
      <c r="C14355" s="641" t="s">
        <v>8</v>
      </c>
      <c r="D14355" s="1647"/>
      <c r="E14355" s="993" t="s">
        <v>13383</v>
      </c>
      <c r="F14355" s="3"/>
      <c r="O14355"/>
      <c r="P14355"/>
      <c r="Q14355"/>
      <c r="U14355" s="969"/>
      <c r="V14355" s="38"/>
      <c r="W14355" s="38"/>
    </row>
    <row r="14356" spans="1:23" x14ac:dyDescent="0.35">
      <c r="A14356" s="641">
        <v>73221</v>
      </c>
      <c r="B14356" s="1648">
        <v>1.32</v>
      </c>
      <c r="C14356" s="641" t="s">
        <v>9</v>
      </c>
      <c r="D14356" s="1647"/>
      <c r="E14356" s="993" t="s">
        <v>13383</v>
      </c>
      <c r="F14356" s="3"/>
      <c r="O14356"/>
      <c r="P14356"/>
      <c r="Q14356"/>
      <c r="U14356" s="969"/>
      <c r="V14356" s="38"/>
      <c r="W14356" s="38"/>
    </row>
    <row r="14357" spans="1:23" x14ac:dyDescent="0.35">
      <c r="A14357" s="641">
        <v>73221</v>
      </c>
      <c r="B14357" s="1648">
        <v>1.32</v>
      </c>
      <c r="C14357" s="120" t="s">
        <v>13395</v>
      </c>
      <c r="D14357" s="1647"/>
      <c r="E14357" s="993" t="s">
        <v>13383</v>
      </c>
      <c r="O14357"/>
      <c r="P14357"/>
      <c r="Q14357"/>
      <c r="U14357" s="969"/>
      <c r="V14357" s="38"/>
      <c r="W14357" s="38"/>
    </row>
    <row r="14358" spans="1:23" x14ac:dyDescent="0.35">
      <c r="A14358" s="641">
        <v>73221</v>
      </c>
      <c r="B14358" s="1648">
        <v>1.32</v>
      </c>
      <c r="C14358" s="120" t="s">
        <v>13396</v>
      </c>
      <c r="D14358" s="1647"/>
      <c r="E14358" s="993" t="s">
        <v>13383</v>
      </c>
      <c r="F14358" s="3"/>
      <c r="O14358"/>
      <c r="P14358"/>
      <c r="Q14358"/>
      <c r="U14358" s="969"/>
      <c r="V14358" s="38"/>
      <c r="W14358" s="38"/>
    </row>
    <row r="14359" spans="1:23" x14ac:dyDescent="0.35">
      <c r="A14359" s="641">
        <v>73221</v>
      </c>
      <c r="B14359" s="1648">
        <v>1.32</v>
      </c>
      <c r="C14359" s="120" t="s">
        <v>13397</v>
      </c>
      <c r="D14359" s="1647"/>
      <c r="E14359" s="993" t="s">
        <v>13383</v>
      </c>
      <c r="F14359" s="3"/>
      <c r="O14359"/>
      <c r="P14359"/>
      <c r="Q14359"/>
      <c r="U14359" s="969"/>
      <c r="V14359" s="38"/>
      <c r="W14359" s="38"/>
    </row>
    <row r="14360" spans="1:23" x14ac:dyDescent="0.35">
      <c r="A14360" s="641">
        <v>73221</v>
      </c>
      <c r="B14360" s="1648">
        <v>1.32</v>
      </c>
      <c r="C14360" s="120" t="s">
        <v>13398</v>
      </c>
      <c r="D14360" s="1647"/>
      <c r="E14360" s="993" t="s">
        <v>13383</v>
      </c>
      <c r="F14360" s="3"/>
      <c r="O14360"/>
      <c r="P14360"/>
      <c r="Q14360"/>
      <c r="U14360" s="969"/>
      <c r="V14360" s="38"/>
      <c r="W14360" s="38"/>
    </row>
    <row r="14361" spans="1:23" x14ac:dyDescent="0.35">
      <c r="A14361" s="641">
        <v>73221</v>
      </c>
      <c r="B14361" s="1648">
        <v>1.32</v>
      </c>
      <c r="C14361" s="120" t="s">
        <v>13399</v>
      </c>
      <c r="D14361" s="1647"/>
      <c r="E14361" s="993" t="s">
        <v>13383</v>
      </c>
      <c r="F14361" s="3"/>
      <c r="O14361"/>
      <c r="P14361"/>
      <c r="Q14361"/>
      <c r="U14361" s="969"/>
      <c r="V14361" s="38"/>
      <c r="W14361" s="38"/>
    </row>
    <row r="14362" spans="1:23" x14ac:dyDescent="0.35">
      <c r="A14362" s="641">
        <v>73223</v>
      </c>
      <c r="B14362" s="1648">
        <v>2.1</v>
      </c>
      <c r="C14362" s="120" t="s">
        <v>13416</v>
      </c>
      <c r="D14362" s="1647"/>
      <c r="E14362" s="993" t="s">
        <v>13383</v>
      </c>
      <c r="F14362" s="3"/>
      <c r="O14362"/>
      <c r="P14362"/>
      <c r="Q14362"/>
      <c r="U14362" s="969"/>
      <c r="V14362" s="38"/>
      <c r="W14362" s="38"/>
    </row>
    <row r="14363" spans="1:23" x14ac:dyDescent="0.35">
      <c r="A14363" s="1644">
        <v>73502</v>
      </c>
      <c r="B14363" s="1645">
        <v>0.21</v>
      </c>
      <c r="C14363" s="641" t="s">
        <v>1</v>
      </c>
      <c r="D14363" s="1647"/>
      <c r="E14363" s="993" t="s">
        <v>13383</v>
      </c>
      <c r="F14363" s="3"/>
      <c r="O14363"/>
      <c r="P14363"/>
      <c r="Q14363"/>
      <c r="U14363" s="969"/>
      <c r="V14363" s="38"/>
      <c r="W14363" s="38"/>
    </row>
    <row r="14364" spans="1:23" x14ac:dyDescent="0.35">
      <c r="A14364" s="1644">
        <v>73502</v>
      </c>
      <c r="B14364" s="1645">
        <v>0.21</v>
      </c>
      <c r="C14364" s="641" t="s">
        <v>2</v>
      </c>
      <c r="D14364" s="1647"/>
      <c r="E14364" s="993" t="s">
        <v>13383</v>
      </c>
      <c r="F14364" s="3"/>
      <c r="O14364"/>
      <c r="P14364"/>
      <c r="Q14364"/>
      <c r="U14364" s="969"/>
      <c r="V14364" s="38"/>
      <c r="W14364" s="38"/>
    </row>
    <row r="14365" spans="1:23" x14ac:dyDescent="0.35">
      <c r="A14365" s="641">
        <v>73660</v>
      </c>
      <c r="B14365" s="1648">
        <v>0.13</v>
      </c>
      <c r="C14365" s="641" t="s">
        <v>13384</v>
      </c>
      <c r="D14365" s="1647"/>
      <c r="E14365" s="993" t="s">
        <v>13383</v>
      </c>
      <c r="F14365" s="3"/>
      <c r="O14365"/>
      <c r="P14365"/>
      <c r="Q14365"/>
      <c r="U14365" s="969"/>
      <c r="V14365" s="38"/>
      <c r="W14365" s="38"/>
    </row>
    <row r="14366" spans="1:23" x14ac:dyDescent="0.35">
      <c r="A14366" s="1644">
        <v>73700</v>
      </c>
      <c r="B14366" s="1645">
        <v>0.98</v>
      </c>
      <c r="C14366" s="641" t="s">
        <v>3</v>
      </c>
      <c r="D14366" s="1647"/>
      <c r="E14366" s="993" t="s">
        <v>13383</v>
      </c>
      <c r="F14366" s="3"/>
      <c r="O14366"/>
      <c r="P14366"/>
      <c r="Q14366"/>
      <c r="U14366" s="969"/>
      <c r="V14366" s="38"/>
      <c r="W14366" s="38"/>
    </row>
    <row r="14367" spans="1:23" x14ac:dyDescent="0.35">
      <c r="A14367" s="1644">
        <v>73700</v>
      </c>
      <c r="B14367" s="1645">
        <v>0.98</v>
      </c>
      <c r="C14367" s="641" t="s">
        <v>4</v>
      </c>
      <c r="D14367" s="1647"/>
      <c r="E14367" s="993" t="s">
        <v>13383</v>
      </c>
      <c r="F14367" s="3"/>
      <c r="O14367"/>
      <c r="P14367"/>
      <c r="Q14367"/>
      <c r="U14367" s="969"/>
      <c r="V14367" s="38"/>
      <c r="W14367" s="38"/>
    </row>
    <row r="14368" spans="1:23" x14ac:dyDescent="0.35">
      <c r="A14368" s="641">
        <v>73700</v>
      </c>
      <c r="B14368" s="1648">
        <v>0.98</v>
      </c>
      <c r="C14368" s="606" t="s">
        <v>13392</v>
      </c>
      <c r="D14368" s="1647"/>
      <c r="E14368" s="993" t="s">
        <v>13383</v>
      </c>
      <c r="F14368" s="3"/>
      <c r="O14368"/>
      <c r="P14368"/>
      <c r="Q14368"/>
      <c r="U14368" s="969"/>
      <c r="V14368" s="38"/>
      <c r="W14368" s="38"/>
    </row>
    <row r="14369" spans="1:23" x14ac:dyDescent="0.35">
      <c r="A14369" s="641">
        <v>73718</v>
      </c>
      <c r="B14369" s="1648">
        <v>1.32</v>
      </c>
      <c r="C14369" s="641" t="s">
        <v>13400</v>
      </c>
      <c r="D14369" s="1647"/>
      <c r="E14369" s="993" t="s">
        <v>13383</v>
      </c>
      <c r="F14369" s="3"/>
      <c r="O14369"/>
      <c r="P14369"/>
      <c r="Q14369"/>
      <c r="U14369" s="969"/>
      <c r="V14369" s="38"/>
      <c r="W14369" s="38"/>
    </row>
    <row r="14370" spans="1:23" x14ac:dyDescent="0.35">
      <c r="A14370" s="641">
        <v>73720</v>
      </c>
      <c r="B14370" s="1648">
        <v>2.1</v>
      </c>
      <c r="C14370" s="606" t="s">
        <v>13417</v>
      </c>
      <c r="D14370" s="1647"/>
      <c r="E14370" s="993" t="s">
        <v>13383</v>
      </c>
      <c r="F14370" s="3"/>
      <c r="O14370"/>
      <c r="P14370"/>
      <c r="Q14370"/>
      <c r="U14370" s="969"/>
      <c r="V14370" s="38"/>
      <c r="W14370" s="38"/>
    </row>
    <row r="14371" spans="1:23" x14ac:dyDescent="0.35">
      <c r="A14371" s="641">
        <v>73720</v>
      </c>
      <c r="B14371" s="1648">
        <v>2.1</v>
      </c>
      <c r="C14371" s="1652" t="s">
        <v>13418</v>
      </c>
      <c r="D14371" s="1647"/>
      <c r="E14371" s="993" t="s">
        <v>13383</v>
      </c>
      <c r="F14371" s="3"/>
      <c r="O14371"/>
      <c r="P14371"/>
      <c r="Q14371"/>
      <c r="U14371" s="969"/>
      <c r="V14371" s="38"/>
      <c r="W14371" s="38"/>
    </row>
    <row r="14372" spans="1:23" x14ac:dyDescent="0.35">
      <c r="A14372" s="641">
        <v>73721</v>
      </c>
      <c r="B14372" s="1648">
        <v>1.32</v>
      </c>
      <c r="C14372" s="641" t="s">
        <v>13401</v>
      </c>
      <c r="D14372" s="1647"/>
      <c r="E14372" s="993" t="s">
        <v>13383</v>
      </c>
      <c r="F14372" s="3"/>
      <c r="O14372"/>
      <c r="P14372"/>
      <c r="Q14372"/>
      <c r="U14372" s="969"/>
      <c r="V14372" s="38"/>
      <c r="W14372" s="38"/>
    </row>
    <row r="14373" spans="1:23" x14ac:dyDescent="0.35">
      <c r="A14373" s="641">
        <v>73721</v>
      </c>
      <c r="B14373" s="1648">
        <v>1.32</v>
      </c>
      <c r="C14373" s="641" t="s">
        <v>13402</v>
      </c>
      <c r="D14373" s="1647"/>
      <c r="E14373" s="993" t="s">
        <v>13383</v>
      </c>
      <c r="F14373" s="3"/>
      <c r="O14373"/>
      <c r="P14373"/>
      <c r="Q14373"/>
      <c r="U14373" s="969"/>
      <c r="V14373" s="38"/>
      <c r="W14373" s="38"/>
    </row>
    <row r="14374" spans="1:23" x14ac:dyDescent="0.35">
      <c r="A14374" s="641">
        <v>73721</v>
      </c>
      <c r="B14374" s="1648">
        <v>1.32</v>
      </c>
      <c r="C14374" s="641" t="s">
        <v>13403</v>
      </c>
      <c r="D14374" s="1647"/>
      <c r="E14374" s="993" t="s">
        <v>13383</v>
      </c>
      <c r="F14374" s="3"/>
      <c r="O14374"/>
      <c r="P14374"/>
      <c r="Q14374"/>
      <c r="U14374" s="969"/>
      <c r="V14374" s="38"/>
      <c r="W14374" s="38"/>
    </row>
    <row r="14375" spans="1:23" x14ac:dyDescent="0.35">
      <c r="A14375" s="641">
        <v>73721</v>
      </c>
      <c r="B14375" s="1648">
        <v>1.32</v>
      </c>
      <c r="C14375" s="641" t="s">
        <v>13404</v>
      </c>
      <c r="D14375" s="1647"/>
      <c r="E14375" s="993" t="s">
        <v>13383</v>
      </c>
      <c r="F14375" s="3"/>
      <c r="O14375"/>
      <c r="P14375"/>
      <c r="Q14375"/>
      <c r="U14375" s="969"/>
      <c r="V14375" s="38"/>
      <c r="W14375" s="38"/>
    </row>
    <row r="14376" spans="1:23" x14ac:dyDescent="0.35">
      <c r="A14376" s="641">
        <v>73721</v>
      </c>
      <c r="B14376" s="1648">
        <v>1.32</v>
      </c>
      <c r="C14376" s="120" t="s">
        <v>13405</v>
      </c>
      <c r="D14376" s="1647"/>
      <c r="E14376" s="993" t="s">
        <v>13383</v>
      </c>
      <c r="F14376" s="3"/>
      <c r="O14376"/>
      <c r="P14376"/>
      <c r="Q14376"/>
      <c r="U14376" s="969"/>
      <c r="V14376" s="38"/>
      <c r="W14376" s="38"/>
    </row>
    <row r="14377" spans="1:23" x14ac:dyDescent="0.35">
      <c r="A14377" s="641">
        <v>73721</v>
      </c>
      <c r="B14377" s="1648">
        <v>1.32</v>
      </c>
      <c r="C14377" s="641" t="s">
        <v>13406</v>
      </c>
      <c r="D14377" s="1647"/>
      <c r="E14377" s="993" t="s">
        <v>13383</v>
      </c>
      <c r="F14377" s="3"/>
      <c r="O14377"/>
      <c r="P14377"/>
      <c r="Q14377"/>
      <c r="U14377" s="969"/>
      <c r="V14377" s="38"/>
      <c r="W14377" s="38"/>
    </row>
    <row r="14378" spans="1:23" x14ac:dyDescent="0.35">
      <c r="A14378" s="641">
        <v>73721</v>
      </c>
      <c r="B14378" s="1648">
        <v>1.32</v>
      </c>
      <c r="C14378" s="120" t="s">
        <v>13407</v>
      </c>
      <c r="D14378" s="1647"/>
      <c r="E14378" s="993" t="s">
        <v>13383</v>
      </c>
      <c r="F14378" s="3"/>
      <c r="O14378"/>
      <c r="P14378"/>
      <c r="Q14378"/>
      <c r="U14378" s="969"/>
      <c r="V14378" s="38"/>
      <c r="W14378" s="38"/>
    </row>
    <row r="14379" spans="1:23" x14ac:dyDescent="0.35">
      <c r="A14379" s="641">
        <v>73721</v>
      </c>
      <c r="B14379" s="1648">
        <v>1.32</v>
      </c>
      <c r="C14379" s="120" t="s">
        <v>13407</v>
      </c>
      <c r="D14379" s="1647"/>
      <c r="E14379" s="993" t="s">
        <v>13383</v>
      </c>
      <c r="F14379" s="3"/>
      <c r="O14379"/>
      <c r="P14379"/>
      <c r="Q14379"/>
      <c r="U14379" s="969"/>
      <c r="V14379" s="38"/>
      <c r="W14379" s="38"/>
    </row>
    <row r="14380" spans="1:23" x14ac:dyDescent="0.35">
      <c r="A14380" s="1644">
        <v>73721</v>
      </c>
      <c r="B14380" s="1645">
        <v>1.32</v>
      </c>
      <c r="C14380" s="641" t="s">
        <v>10</v>
      </c>
      <c r="D14380" s="1647"/>
      <c r="E14380" s="993" t="s">
        <v>13383</v>
      </c>
      <c r="F14380" s="3"/>
      <c r="O14380"/>
      <c r="P14380"/>
      <c r="Q14380"/>
      <c r="U14380" s="969"/>
      <c r="V14380" s="38"/>
      <c r="W14380" s="38"/>
    </row>
    <row r="14381" spans="1:23" x14ac:dyDescent="0.35">
      <c r="A14381" s="641">
        <v>73721</v>
      </c>
      <c r="B14381" s="1648">
        <v>1.32</v>
      </c>
      <c r="C14381" s="606" t="s">
        <v>10</v>
      </c>
      <c r="D14381" s="1647"/>
      <c r="E14381" s="993" t="s">
        <v>13383</v>
      </c>
      <c r="F14381" s="3"/>
      <c r="O14381"/>
      <c r="P14381"/>
      <c r="Q14381"/>
      <c r="U14381" s="969"/>
      <c r="V14381" s="38"/>
      <c r="W14381" s="38"/>
    </row>
    <row r="14382" spans="1:23" x14ac:dyDescent="0.35">
      <c r="A14382" s="641">
        <v>73721</v>
      </c>
      <c r="B14382" s="1648">
        <v>1.32</v>
      </c>
      <c r="C14382" s="120" t="s">
        <v>10</v>
      </c>
      <c r="D14382" s="1647"/>
      <c r="E14382" s="993" t="s">
        <v>13383</v>
      </c>
      <c r="F14382" s="3"/>
      <c r="O14382"/>
      <c r="P14382"/>
      <c r="Q14382"/>
      <c r="U14382" s="969"/>
      <c r="V14382" s="38"/>
      <c r="W14382" s="38"/>
    </row>
    <row r="14383" spans="1:23" x14ac:dyDescent="0.35">
      <c r="A14383" s="641">
        <v>73721</v>
      </c>
      <c r="B14383" s="1648">
        <v>1.32</v>
      </c>
      <c r="C14383" s="606" t="s">
        <v>13408</v>
      </c>
      <c r="D14383" s="206"/>
      <c r="E14383" s="993" t="s">
        <v>13383</v>
      </c>
      <c r="F14383" s="3"/>
      <c r="O14383"/>
      <c r="P14383"/>
      <c r="Q14383"/>
      <c r="U14383" s="969"/>
      <c r="V14383" s="38"/>
      <c r="W14383" s="38"/>
    </row>
    <row r="14384" spans="1:23" x14ac:dyDescent="0.35">
      <c r="A14384" s="641">
        <v>74018</v>
      </c>
      <c r="B14384" s="1648">
        <v>0.18</v>
      </c>
      <c r="C14384" s="641" t="s">
        <v>13387</v>
      </c>
      <c r="D14384" s="1647"/>
      <c r="E14384" s="993" t="s">
        <v>13383</v>
      </c>
      <c r="F14384" s="3"/>
      <c r="O14384"/>
      <c r="P14384"/>
      <c r="Q14384"/>
      <c r="U14384" s="969"/>
      <c r="V14384" s="38"/>
      <c r="W14384" s="38"/>
    </row>
    <row r="14385" spans="1:23" x14ac:dyDescent="0.35">
      <c r="A14385" s="641">
        <v>74019</v>
      </c>
      <c r="B14385" s="1648">
        <v>0.22</v>
      </c>
      <c r="C14385" s="120" t="s">
        <v>13388</v>
      </c>
      <c r="D14385" s="1647"/>
      <c r="E14385" s="993" t="s">
        <v>13383</v>
      </c>
      <c r="F14385" s="3"/>
      <c r="O14385"/>
      <c r="P14385"/>
      <c r="Q14385"/>
      <c r="U14385" s="969"/>
      <c r="V14385" s="38"/>
      <c r="W14385" s="38"/>
    </row>
    <row r="14386" spans="1:23" x14ac:dyDescent="0.35">
      <c r="A14386" s="641">
        <v>74150</v>
      </c>
      <c r="B14386" s="1648">
        <v>1.1599999999999999</v>
      </c>
      <c r="C14386" s="120" t="s">
        <v>13393</v>
      </c>
      <c r="D14386" s="1647"/>
      <c r="E14386" s="993" t="s">
        <v>13383</v>
      </c>
      <c r="F14386" s="3"/>
      <c r="O14386"/>
      <c r="P14386"/>
      <c r="Q14386"/>
      <c r="U14386" s="969"/>
      <c r="V14386" s="38"/>
      <c r="W14386" s="38"/>
    </row>
    <row r="14387" spans="1:23" x14ac:dyDescent="0.35">
      <c r="A14387" s="1644">
        <v>74170</v>
      </c>
      <c r="B14387" s="1645">
        <v>1.37</v>
      </c>
      <c r="C14387" s="641" t="s">
        <v>11</v>
      </c>
      <c r="D14387" s="587"/>
      <c r="E14387" s="993" t="s">
        <v>13383</v>
      </c>
      <c r="F14387" s="3"/>
      <c r="O14387"/>
      <c r="P14387"/>
      <c r="Q14387"/>
      <c r="U14387" s="969"/>
      <c r="V14387" s="38"/>
      <c r="W14387" s="38"/>
    </row>
    <row r="14388" spans="1:23" x14ac:dyDescent="0.35">
      <c r="A14388" s="641">
        <v>74170</v>
      </c>
      <c r="B14388" s="1648">
        <v>1.37</v>
      </c>
      <c r="C14388" s="120" t="s">
        <v>13409</v>
      </c>
      <c r="D14388" s="587"/>
      <c r="E14388" s="993" t="s">
        <v>13383</v>
      </c>
      <c r="F14388" s="3"/>
      <c r="O14388"/>
      <c r="P14388"/>
      <c r="Q14388"/>
      <c r="U14388" s="969"/>
      <c r="V14388" s="38"/>
      <c r="W14388" s="38"/>
    </row>
    <row r="14389" spans="1:23" x14ac:dyDescent="0.35">
      <c r="A14389" s="641">
        <v>74174</v>
      </c>
      <c r="B14389" s="1648">
        <v>2.15</v>
      </c>
      <c r="C14389" s="606" t="s">
        <v>13419</v>
      </c>
      <c r="D14389" s="1647"/>
      <c r="E14389" s="993" t="s">
        <v>13383</v>
      </c>
      <c r="F14389" s="3"/>
      <c r="O14389"/>
      <c r="P14389"/>
      <c r="Q14389"/>
      <c r="U14389" s="969"/>
      <c r="V14389" s="38"/>
      <c r="W14389" s="38"/>
    </row>
    <row r="14390" spans="1:23" x14ac:dyDescent="0.35">
      <c r="A14390" s="1644">
        <v>74176</v>
      </c>
      <c r="B14390" s="1645">
        <v>1.7</v>
      </c>
      <c r="C14390" s="641" t="s">
        <v>13415</v>
      </c>
      <c r="D14390" s="206"/>
      <c r="E14390" s="993" t="s">
        <v>13383</v>
      </c>
      <c r="F14390" s="3"/>
      <c r="O14390"/>
      <c r="P14390"/>
      <c r="Q14390"/>
      <c r="U14390" s="969"/>
      <c r="V14390" s="38"/>
      <c r="W14390" s="38"/>
    </row>
    <row r="14391" spans="1:23" x14ac:dyDescent="0.35">
      <c r="A14391" s="1644">
        <v>76881</v>
      </c>
      <c r="B14391" s="1645">
        <v>0.88</v>
      </c>
      <c r="C14391" s="1646" t="s">
        <v>13391</v>
      </c>
      <c r="D14391" s="1647"/>
      <c r="E14391" s="993" t="s">
        <v>13383</v>
      </c>
      <c r="F14391" s="3"/>
      <c r="O14391"/>
      <c r="P14391"/>
      <c r="Q14391"/>
      <c r="U14391" s="969"/>
      <c r="V14391" s="38"/>
      <c r="W14391" s="38"/>
    </row>
    <row r="14392" spans="1:23" x14ac:dyDescent="0.35">
      <c r="A14392" s="1649">
        <v>76882</v>
      </c>
      <c r="B14392" s="1650">
        <v>0.67</v>
      </c>
      <c r="C14392" s="641" t="s">
        <v>13390</v>
      </c>
      <c r="D14392" s="587"/>
      <c r="E14392" s="993" t="s">
        <v>13383</v>
      </c>
      <c r="F14392" s="3"/>
      <c r="O14392"/>
      <c r="P14392"/>
      <c r="Q14392"/>
      <c r="U14392" s="969"/>
      <c r="V14392" s="38"/>
      <c r="W14392" s="38"/>
    </row>
    <row r="14393" spans="1:23" x14ac:dyDescent="0.35">
      <c r="A14393" s="1653">
        <v>70100</v>
      </c>
      <c r="B14393" s="1654">
        <v>0.18</v>
      </c>
      <c r="C14393" s="668" t="s">
        <v>13479</v>
      </c>
      <c r="D14393" s="1"/>
      <c r="E14393" s="1003" t="s">
        <v>13430</v>
      </c>
      <c r="F14393" s="3"/>
      <c r="O14393"/>
      <c r="P14393"/>
      <c r="Q14393"/>
      <c r="U14393" s="969"/>
      <c r="V14393" s="38"/>
      <c r="W14393" s="38"/>
    </row>
    <row r="14394" spans="1:23" x14ac:dyDescent="0.35">
      <c r="A14394" s="1653">
        <v>70110</v>
      </c>
      <c r="B14394" s="1654">
        <v>0.24</v>
      </c>
      <c r="C14394" s="668" t="s">
        <v>13488</v>
      </c>
      <c r="D14394" s="1"/>
      <c r="E14394" s="1003" t="s">
        <v>13430</v>
      </c>
      <c r="F14394" s="3"/>
      <c r="O14394"/>
      <c r="P14394"/>
      <c r="Q14394"/>
      <c r="U14394" s="969"/>
      <c r="V14394" s="38"/>
      <c r="W14394" s="38"/>
    </row>
    <row r="14395" spans="1:23" x14ac:dyDescent="0.35">
      <c r="A14395" s="1653">
        <v>70120</v>
      </c>
      <c r="B14395" s="1654">
        <v>0.18</v>
      </c>
      <c r="C14395" s="668" t="s">
        <v>13480</v>
      </c>
      <c r="D14395" s="38"/>
      <c r="E14395" s="1003" t="s">
        <v>13430</v>
      </c>
      <c r="F14395" s="3"/>
      <c r="O14395"/>
      <c r="P14395"/>
      <c r="Q14395"/>
      <c r="U14395" s="969"/>
      <c r="V14395" s="38"/>
      <c r="W14395" s="38"/>
    </row>
    <row r="14396" spans="1:23" x14ac:dyDescent="0.35">
      <c r="A14396" s="1653">
        <v>70120</v>
      </c>
      <c r="B14396" s="1654">
        <v>0.18</v>
      </c>
      <c r="C14396" s="668" t="s">
        <v>13481</v>
      </c>
      <c r="D14396" s="1"/>
      <c r="E14396" s="1003" t="s">
        <v>13430</v>
      </c>
      <c r="F14396" s="3"/>
      <c r="O14396"/>
      <c r="P14396"/>
      <c r="Q14396"/>
      <c r="U14396" s="969"/>
      <c r="V14396" s="38"/>
      <c r="W14396" s="38"/>
    </row>
    <row r="14397" spans="1:23" x14ac:dyDescent="0.35">
      <c r="A14397" s="1653">
        <v>70130</v>
      </c>
      <c r="B14397" s="1654">
        <v>0.33</v>
      </c>
      <c r="C14397" s="668" t="s">
        <v>13493</v>
      </c>
      <c r="D14397" s="1"/>
      <c r="E14397" s="1003" t="s">
        <v>13430</v>
      </c>
      <c r="F14397" s="3"/>
      <c r="O14397"/>
      <c r="P14397"/>
      <c r="Q14397"/>
      <c r="U14397" s="969"/>
      <c r="V14397" s="38"/>
      <c r="W14397" s="38"/>
    </row>
    <row r="14398" spans="1:23" x14ac:dyDescent="0.35">
      <c r="A14398" s="1653">
        <v>70130</v>
      </c>
      <c r="B14398" s="1654">
        <v>0.33</v>
      </c>
      <c r="C14398" s="668" t="s">
        <v>13494</v>
      </c>
      <c r="D14398" s="1"/>
      <c r="E14398" s="1003" t="s">
        <v>13430</v>
      </c>
      <c r="F14398" s="3"/>
      <c r="O14398"/>
      <c r="P14398"/>
      <c r="Q14398"/>
      <c r="U14398" s="969"/>
      <c r="V14398" s="38"/>
      <c r="W14398" s="38"/>
    </row>
    <row r="14399" spans="1:23" x14ac:dyDescent="0.35">
      <c r="A14399" s="1653">
        <v>70134</v>
      </c>
      <c r="B14399" s="1654">
        <v>0.33</v>
      </c>
      <c r="C14399" s="668" t="s">
        <v>13495</v>
      </c>
      <c r="D14399" s="1"/>
      <c r="E14399" s="1003" t="s">
        <v>13430</v>
      </c>
      <c r="F14399" s="3"/>
      <c r="O14399"/>
      <c r="P14399"/>
      <c r="Q14399"/>
      <c r="U14399" s="969"/>
      <c r="V14399" s="38"/>
      <c r="W14399" s="38"/>
    </row>
    <row r="14400" spans="1:23" x14ac:dyDescent="0.35">
      <c r="A14400" s="1653">
        <v>70140</v>
      </c>
      <c r="B14400" s="1654">
        <v>0.19</v>
      </c>
      <c r="C14400" s="668" t="s">
        <v>9700</v>
      </c>
      <c r="D14400" s="1"/>
      <c r="E14400" s="1003" t="s">
        <v>13430</v>
      </c>
      <c r="F14400" s="3"/>
      <c r="O14400"/>
      <c r="P14400"/>
      <c r="Q14400"/>
      <c r="U14400" s="969"/>
      <c r="V14400" s="38"/>
      <c r="W14400" s="38"/>
    </row>
    <row r="14401" spans="1:23" x14ac:dyDescent="0.35">
      <c r="A14401" s="1653">
        <v>70150</v>
      </c>
      <c r="B14401" s="1654">
        <v>0.25</v>
      </c>
      <c r="C14401" s="668" t="s">
        <v>13489</v>
      </c>
      <c r="D14401" s="1"/>
      <c r="E14401" s="1003" t="s">
        <v>13430</v>
      </c>
      <c r="F14401" s="3"/>
      <c r="O14401"/>
      <c r="P14401"/>
      <c r="Q14401"/>
      <c r="U14401" s="969"/>
      <c r="V14401" s="38"/>
      <c r="W14401" s="38"/>
    </row>
    <row r="14402" spans="1:23" x14ac:dyDescent="0.35">
      <c r="A14402" s="1653">
        <v>70160</v>
      </c>
      <c r="B14402" s="1654">
        <v>0.17</v>
      </c>
      <c r="C14402" s="668" t="s">
        <v>13478</v>
      </c>
      <c r="D14402" s="1"/>
      <c r="E14402" s="1003" t="s">
        <v>13430</v>
      </c>
      <c r="F14402" s="3"/>
      <c r="O14402"/>
      <c r="P14402"/>
      <c r="Q14402"/>
      <c r="U14402" s="969"/>
      <c r="V14402" s="38"/>
      <c r="W14402" s="38"/>
    </row>
    <row r="14403" spans="1:23" x14ac:dyDescent="0.35">
      <c r="A14403" s="1653">
        <v>70190</v>
      </c>
      <c r="B14403" s="1654">
        <v>0.2</v>
      </c>
      <c r="C14403" s="668" t="s">
        <v>13485</v>
      </c>
      <c r="D14403" s="1115"/>
      <c r="E14403" s="1003" t="s">
        <v>13430</v>
      </c>
      <c r="F14403" s="3"/>
      <c r="O14403"/>
      <c r="P14403"/>
      <c r="Q14403"/>
      <c r="U14403" s="969"/>
      <c r="V14403" s="38"/>
      <c r="W14403" s="38"/>
    </row>
    <row r="14404" spans="1:23" x14ac:dyDescent="0.35">
      <c r="A14404" s="1653">
        <v>70200</v>
      </c>
      <c r="B14404" s="1654">
        <v>0.27</v>
      </c>
      <c r="C14404" s="668" t="s">
        <v>13490</v>
      </c>
      <c r="D14404" s="1"/>
      <c r="E14404" s="1003" t="s">
        <v>13430</v>
      </c>
      <c r="F14404" s="3"/>
      <c r="O14404"/>
      <c r="P14404"/>
      <c r="Q14404"/>
      <c r="U14404" s="969"/>
      <c r="V14404" s="38"/>
      <c r="W14404" s="38"/>
    </row>
    <row r="14405" spans="1:23" x14ac:dyDescent="0.35">
      <c r="A14405" s="1653">
        <v>70210</v>
      </c>
      <c r="B14405" s="1654">
        <v>0.17</v>
      </c>
      <c r="C14405" s="668" t="s">
        <v>9651</v>
      </c>
      <c r="D14405" s="1"/>
      <c r="E14405" s="1003" t="s">
        <v>13430</v>
      </c>
      <c r="F14405" s="3"/>
      <c r="O14405"/>
      <c r="P14405"/>
      <c r="Q14405"/>
      <c r="U14405" s="969"/>
      <c r="V14405" s="38"/>
      <c r="W14405" s="38"/>
    </row>
    <row r="14406" spans="1:23" x14ac:dyDescent="0.35">
      <c r="A14406" s="1653">
        <v>70220</v>
      </c>
      <c r="B14406" s="1654">
        <v>0.21</v>
      </c>
      <c r="C14406" s="668" t="s">
        <v>13486</v>
      </c>
      <c r="D14406" s="1"/>
      <c r="E14406" s="1003" t="s">
        <v>13430</v>
      </c>
      <c r="F14406" s="3"/>
      <c r="O14406"/>
      <c r="P14406"/>
      <c r="Q14406"/>
      <c r="U14406" s="969"/>
      <c r="V14406" s="38"/>
      <c r="W14406" s="38"/>
    </row>
    <row r="14407" spans="1:23" x14ac:dyDescent="0.35">
      <c r="A14407" s="1653">
        <v>70240</v>
      </c>
      <c r="B14407" s="1654">
        <v>0.19</v>
      </c>
      <c r="C14407" s="668" t="s">
        <v>13484</v>
      </c>
      <c r="D14407" s="1"/>
      <c r="E14407" s="1003" t="s">
        <v>13430</v>
      </c>
      <c r="F14407" s="3"/>
      <c r="O14407"/>
      <c r="P14407"/>
      <c r="Q14407"/>
      <c r="U14407" s="969"/>
      <c r="V14407" s="38"/>
      <c r="W14407" s="38"/>
    </row>
    <row r="14408" spans="1:23" x14ac:dyDescent="0.35">
      <c r="A14408" s="1653">
        <v>70250</v>
      </c>
      <c r="B14408" s="1654">
        <v>0.18</v>
      </c>
      <c r="C14408" s="668" t="s">
        <v>256</v>
      </c>
      <c r="E14408" s="1003" t="s">
        <v>13430</v>
      </c>
      <c r="F14408" s="3"/>
      <c r="O14408"/>
      <c r="P14408"/>
      <c r="Q14408"/>
      <c r="U14408" s="969"/>
      <c r="V14408" s="38"/>
      <c r="W14408" s="38"/>
    </row>
    <row r="14409" spans="1:23" x14ac:dyDescent="0.35">
      <c r="A14409" s="1653">
        <v>70260</v>
      </c>
      <c r="B14409" s="1654">
        <v>0.27</v>
      </c>
      <c r="C14409" s="668" t="s">
        <v>13491</v>
      </c>
      <c r="D14409" s="1"/>
      <c r="E14409" s="1003" t="s">
        <v>13430</v>
      </c>
      <c r="F14409" s="3"/>
      <c r="O14409"/>
      <c r="P14409"/>
      <c r="Q14409"/>
      <c r="U14409" s="969"/>
      <c r="V14409" s="38"/>
      <c r="W14409" s="38"/>
    </row>
    <row r="14410" spans="1:23" x14ac:dyDescent="0.35">
      <c r="A14410" s="1653">
        <v>70328</v>
      </c>
      <c r="B14410" s="1654">
        <v>0.18</v>
      </c>
      <c r="C14410" s="668" t="s">
        <v>13482</v>
      </c>
      <c r="D14410" s="1"/>
      <c r="E14410" s="1003" t="s">
        <v>13430</v>
      </c>
      <c r="F14410" s="3"/>
      <c r="O14410"/>
      <c r="P14410"/>
      <c r="Q14410"/>
      <c r="U14410" s="969"/>
      <c r="V14410" s="38"/>
      <c r="W14410" s="38"/>
    </row>
    <row r="14411" spans="1:23" x14ac:dyDescent="0.35">
      <c r="A14411" s="1653">
        <v>70328</v>
      </c>
      <c r="B14411" s="1654">
        <v>0.18</v>
      </c>
      <c r="C14411" s="668" t="s">
        <v>13483</v>
      </c>
      <c r="D14411" s="1"/>
      <c r="E14411" s="1003" t="s">
        <v>13430</v>
      </c>
      <c r="F14411" s="3"/>
      <c r="O14411"/>
      <c r="P14411"/>
      <c r="Q14411"/>
      <c r="U14411" s="969"/>
      <c r="V14411" s="38"/>
      <c r="W14411" s="38"/>
    </row>
    <row r="14412" spans="1:23" x14ac:dyDescent="0.35">
      <c r="A14412" s="1653">
        <v>70330</v>
      </c>
      <c r="B14412" s="1654">
        <v>0.23</v>
      </c>
      <c r="C14412" s="668" t="s">
        <v>13487</v>
      </c>
      <c r="D14412" s="1"/>
      <c r="E14412" s="1003" t="s">
        <v>13430</v>
      </c>
      <c r="F14412" s="3"/>
      <c r="O14412"/>
      <c r="P14412"/>
      <c r="Q14412"/>
      <c r="U14412" s="969"/>
      <c r="V14412" s="38"/>
      <c r="W14412" s="38"/>
    </row>
    <row r="14413" spans="1:23" x14ac:dyDescent="0.35">
      <c r="A14413" s="1653">
        <v>70336</v>
      </c>
      <c r="B14413" s="1654">
        <v>1.44</v>
      </c>
      <c r="C14413" s="668" t="s">
        <v>2536</v>
      </c>
      <c r="D14413" s="1"/>
      <c r="E14413" s="1003" t="s">
        <v>13430</v>
      </c>
      <c r="F14413" s="3"/>
      <c r="O14413"/>
      <c r="P14413"/>
      <c r="Q14413"/>
      <c r="U14413" s="969"/>
      <c r="V14413" s="38"/>
      <c r="W14413" s="38"/>
    </row>
    <row r="14414" spans="1:23" x14ac:dyDescent="0.35">
      <c r="A14414" s="1653">
        <v>70360</v>
      </c>
      <c r="B14414" s="1654">
        <v>0.18</v>
      </c>
      <c r="C14414" s="668" t="s">
        <v>604</v>
      </c>
      <c r="D14414" s="1"/>
      <c r="E14414" s="1003" t="s">
        <v>13430</v>
      </c>
      <c r="F14414" s="3"/>
      <c r="O14414"/>
      <c r="P14414"/>
      <c r="Q14414"/>
      <c r="U14414" s="969"/>
      <c r="V14414" s="38"/>
      <c r="W14414" s="38"/>
    </row>
    <row r="14415" spans="1:23" x14ac:dyDescent="0.35">
      <c r="A14415" s="1653">
        <v>70370</v>
      </c>
      <c r="B14415" s="1654">
        <v>0.31</v>
      </c>
      <c r="C14415" s="668" t="s">
        <v>13492</v>
      </c>
      <c r="D14415" s="1"/>
      <c r="E14415" s="1003" t="s">
        <v>13430</v>
      </c>
      <c r="F14415" s="1115"/>
      <c r="O14415"/>
      <c r="P14415"/>
      <c r="Q14415"/>
      <c r="U14415" s="969"/>
      <c r="V14415" s="38"/>
      <c r="W14415" s="38"/>
    </row>
    <row r="14416" spans="1:23" x14ac:dyDescent="0.35">
      <c r="A14416" s="1653">
        <v>70450</v>
      </c>
      <c r="B14416" s="1654">
        <v>0.83</v>
      </c>
      <c r="C14416" s="668" t="s">
        <v>13496</v>
      </c>
      <c r="D14416" s="1"/>
      <c r="E14416" s="1003" t="s">
        <v>13430</v>
      </c>
      <c r="F14416" s="3"/>
      <c r="O14416"/>
      <c r="P14416"/>
      <c r="Q14416"/>
      <c r="U14416" s="969"/>
      <c r="V14416" s="38"/>
      <c r="W14416" s="38"/>
    </row>
    <row r="14417" spans="1:23" x14ac:dyDescent="0.35">
      <c r="A14417" s="1655">
        <v>70450</v>
      </c>
      <c r="B14417" s="1656">
        <v>0.83</v>
      </c>
      <c r="C14417" s="1655" t="s">
        <v>13429</v>
      </c>
      <c r="D14417" s="1"/>
      <c r="E14417" s="1003" t="s">
        <v>13430</v>
      </c>
      <c r="F14417" s="3"/>
      <c r="O14417"/>
      <c r="P14417"/>
      <c r="Q14417"/>
      <c r="U14417" s="969"/>
      <c r="V14417" s="38"/>
      <c r="W14417" s="38"/>
    </row>
    <row r="14418" spans="1:23" x14ac:dyDescent="0.35">
      <c r="A14418" s="1653">
        <v>70450</v>
      </c>
      <c r="B14418" s="1654">
        <v>0.83</v>
      </c>
      <c r="C14418" s="668" t="s">
        <v>13497</v>
      </c>
      <c r="D14418" s="1"/>
      <c r="E14418" s="1003" t="s">
        <v>13430</v>
      </c>
      <c r="F14418" s="3"/>
      <c r="O14418"/>
      <c r="P14418"/>
      <c r="Q14418"/>
      <c r="U14418" s="969"/>
      <c r="V14418" s="38"/>
      <c r="W14418" s="38"/>
    </row>
    <row r="14419" spans="1:23" x14ac:dyDescent="0.35">
      <c r="A14419" s="1653">
        <v>70460</v>
      </c>
      <c r="B14419" s="1654">
        <v>1.1000000000000001</v>
      </c>
      <c r="C14419" s="668" t="s">
        <v>13503</v>
      </c>
      <c r="D14419" s="1"/>
      <c r="E14419" s="1003" t="s">
        <v>13430</v>
      </c>
      <c r="F14419" s="3"/>
      <c r="O14419"/>
      <c r="P14419"/>
      <c r="Q14419"/>
      <c r="U14419" s="969"/>
      <c r="V14419" s="38"/>
      <c r="W14419" s="38"/>
    </row>
    <row r="14420" spans="1:23" x14ac:dyDescent="0.35">
      <c r="A14420" s="1653">
        <v>70470</v>
      </c>
      <c r="B14420" s="1654">
        <v>1.24</v>
      </c>
      <c r="C14420" s="668" t="s">
        <v>13508</v>
      </c>
      <c r="D14420" s="1"/>
      <c r="E14420" s="1003" t="s">
        <v>13430</v>
      </c>
      <c r="F14420" s="3"/>
      <c r="O14420"/>
      <c r="P14420"/>
      <c r="Q14420"/>
      <c r="U14420" s="969"/>
      <c r="V14420" s="38"/>
      <c r="W14420" s="38"/>
    </row>
    <row r="14421" spans="1:23" x14ac:dyDescent="0.35">
      <c r="A14421" s="1653">
        <v>70470</v>
      </c>
      <c r="B14421" s="1654">
        <v>1.24</v>
      </c>
      <c r="C14421" s="668" t="s">
        <v>13509</v>
      </c>
      <c r="D14421" s="1"/>
      <c r="E14421" s="1003" t="s">
        <v>13430</v>
      </c>
      <c r="F14421" s="3"/>
      <c r="O14421"/>
      <c r="P14421"/>
      <c r="Q14421"/>
      <c r="U14421" s="969"/>
      <c r="V14421" s="38"/>
      <c r="W14421" s="38"/>
    </row>
    <row r="14422" spans="1:23" x14ac:dyDescent="0.35">
      <c r="A14422" s="1655">
        <v>70480</v>
      </c>
      <c r="B14422" s="1656">
        <v>1.25</v>
      </c>
      <c r="C14422" s="1657" t="s">
        <v>13510</v>
      </c>
      <c r="D14422" s="1"/>
      <c r="E14422" s="1003" t="s">
        <v>13430</v>
      </c>
      <c r="F14422" s="3"/>
      <c r="O14422"/>
      <c r="P14422"/>
      <c r="Q14422"/>
      <c r="U14422" s="969"/>
      <c r="V14422" s="38"/>
      <c r="W14422" s="38"/>
    </row>
    <row r="14423" spans="1:23" x14ac:dyDescent="0.35">
      <c r="A14423" s="1655">
        <v>70480</v>
      </c>
      <c r="B14423" s="1656">
        <v>1.25</v>
      </c>
      <c r="C14423" s="1657" t="s">
        <v>13511</v>
      </c>
      <c r="D14423" s="1"/>
      <c r="E14423" s="1003" t="s">
        <v>13430</v>
      </c>
      <c r="F14423" s="3"/>
      <c r="O14423"/>
      <c r="P14423"/>
      <c r="Q14423"/>
      <c r="U14423" s="969"/>
      <c r="V14423" s="38"/>
      <c r="W14423" s="38"/>
    </row>
    <row r="14424" spans="1:23" x14ac:dyDescent="0.35">
      <c r="A14424" s="1653">
        <v>70486</v>
      </c>
      <c r="B14424" s="1654">
        <v>0.83</v>
      </c>
      <c r="C14424" s="668" t="s">
        <v>13498</v>
      </c>
      <c r="D14424" s="1"/>
      <c r="E14424" s="1003" t="s">
        <v>13430</v>
      </c>
      <c r="F14424" s="3"/>
      <c r="O14424"/>
      <c r="P14424"/>
      <c r="Q14424"/>
      <c r="U14424" s="969"/>
      <c r="V14424" s="38"/>
      <c r="W14424" s="38"/>
    </row>
    <row r="14425" spans="1:23" x14ac:dyDescent="0.35">
      <c r="A14425" s="1653">
        <v>70486</v>
      </c>
      <c r="B14425" s="1654">
        <v>0.83</v>
      </c>
      <c r="C14425" s="668" t="s">
        <v>13499</v>
      </c>
      <c r="D14425" s="1"/>
      <c r="E14425" s="1003" t="s">
        <v>13430</v>
      </c>
      <c r="F14425" s="3"/>
      <c r="O14425"/>
      <c r="P14425"/>
      <c r="Q14425"/>
      <c r="U14425" s="969"/>
      <c r="V14425" s="38"/>
      <c r="W14425" s="38"/>
    </row>
    <row r="14426" spans="1:23" x14ac:dyDescent="0.35">
      <c r="A14426" s="1655">
        <v>70486</v>
      </c>
      <c r="B14426" s="1656">
        <v>0.83</v>
      </c>
      <c r="C14426" s="1655" t="s">
        <v>13500</v>
      </c>
      <c r="D14426" s="1"/>
      <c r="E14426" s="1003" t="s">
        <v>13430</v>
      </c>
      <c r="F14426" s="3"/>
      <c r="O14426"/>
      <c r="P14426"/>
      <c r="Q14426"/>
      <c r="U14426" s="969"/>
      <c r="V14426" s="38"/>
      <c r="W14426" s="38"/>
    </row>
    <row r="14427" spans="1:23" x14ac:dyDescent="0.35">
      <c r="A14427" s="1655">
        <v>70491</v>
      </c>
      <c r="B14427" s="1656">
        <v>1.35</v>
      </c>
      <c r="C14427" s="1657" t="s">
        <v>13546</v>
      </c>
      <c r="E14427" s="1003" t="s">
        <v>13430</v>
      </c>
      <c r="F14427" s="3"/>
      <c r="O14427"/>
      <c r="P14427"/>
      <c r="Q14427"/>
      <c r="U14427" s="969"/>
      <c r="V14427" s="38"/>
      <c r="W14427" s="38"/>
    </row>
    <row r="14428" spans="1:23" x14ac:dyDescent="0.35">
      <c r="A14428" s="1655">
        <v>70491</v>
      </c>
      <c r="B14428" s="1656">
        <v>1.35</v>
      </c>
      <c r="C14428" s="1657" t="s">
        <v>13547</v>
      </c>
      <c r="E14428" s="1003" t="s">
        <v>13430</v>
      </c>
      <c r="F14428" s="3"/>
      <c r="O14428"/>
      <c r="P14428"/>
      <c r="Q14428"/>
      <c r="U14428" s="969"/>
      <c r="V14428" s="38"/>
      <c r="W14428" s="38"/>
    </row>
    <row r="14429" spans="1:23" x14ac:dyDescent="0.35">
      <c r="A14429" s="1655">
        <v>70540</v>
      </c>
      <c r="B14429" s="1656">
        <v>1.32</v>
      </c>
      <c r="C14429" s="693" t="s">
        <v>13445</v>
      </c>
      <c r="D14429" s="1"/>
      <c r="E14429" s="1003" t="s">
        <v>13430</v>
      </c>
      <c r="F14429" s="3"/>
      <c r="O14429"/>
      <c r="P14429"/>
      <c r="Q14429"/>
      <c r="U14429" s="969"/>
      <c r="V14429" s="38"/>
      <c r="W14429" s="38"/>
    </row>
    <row r="14430" spans="1:23" x14ac:dyDescent="0.35">
      <c r="A14430" s="1653">
        <v>70543</v>
      </c>
      <c r="B14430" s="1654">
        <v>2.1</v>
      </c>
      <c r="C14430" s="668" t="s">
        <v>13472</v>
      </c>
      <c r="D14430" s="1"/>
      <c r="E14430" s="1003" t="s">
        <v>13430</v>
      </c>
      <c r="F14430" s="3"/>
      <c r="O14430"/>
      <c r="P14430"/>
      <c r="Q14430"/>
      <c r="U14430" s="969"/>
      <c r="V14430" s="38"/>
      <c r="W14430" s="38"/>
    </row>
    <row r="14431" spans="1:23" x14ac:dyDescent="0.35">
      <c r="A14431" s="1655">
        <v>70544</v>
      </c>
      <c r="B14431" s="1656">
        <v>1.17</v>
      </c>
      <c r="C14431" s="1657" t="s">
        <v>13505</v>
      </c>
      <c r="D14431" s="1"/>
      <c r="E14431" s="1003" t="s">
        <v>13430</v>
      </c>
      <c r="F14431" s="3"/>
      <c r="O14431"/>
      <c r="P14431"/>
      <c r="Q14431"/>
      <c r="U14431" s="969"/>
      <c r="V14431" s="38"/>
      <c r="W14431" s="38"/>
    </row>
    <row r="14432" spans="1:23" x14ac:dyDescent="0.35">
      <c r="A14432" s="1655">
        <v>70547</v>
      </c>
      <c r="B14432" s="1656">
        <v>1.17</v>
      </c>
      <c r="C14432" s="1657" t="s">
        <v>13506</v>
      </c>
      <c r="D14432" s="1"/>
      <c r="E14432" s="1003" t="s">
        <v>13430</v>
      </c>
      <c r="F14432" s="3"/>
      <c r="O14432"/>
      <c r="P14432"/>
      <c r="Q14432"/>
      <c r="U14432" s="969"/>
      <c r="V14432" s="38"/>
      <c r="W14432" s="38"/>
    </row>
    <row r="14433" spans="1:23" x14ac:dyDescent="0.35">
      <c r="A14433" s="1655">
        <v>70547</v>
      </c>
      <c r="B14433" s="1656">
        <v>1.17</v>
      </c>
      <c r="C14433" s="1657" t="s">
        <v>13507</v>
      </c>
      <c r="D14433" s="1"/>
      <c r="E14433" s="1003" t="s">
        <v>13430</v>
      </c>
      <c r="F14433" s="3"/>
      <c r="O14433"/>
      <c r="P14433"/>
      <c r="Q14433"/>
      <c r="U14433" s="969"/>
      <c r="V14433" s="38"/>
      <c r="W14433" s="38"/>
    </row>
    <row r="14434" spans="1:23" x14ac:dyDescent="0.35">
      <c r="A14434" s="1655">
        <v>70551</v>
      </c>
      <c r="B14434" s="1656">
        <v>1.44</v>
      </c>
      <c r="C14434" s="693" t="s">
        <v>13550</v>
      </c>
      <c r="D14434" s="1"/>
      <c r="E14434" s="1003" t="s">
        <v>13430</v>
      </c>
      <c r="F14434" s="3"/>
      <c r="O14434"/>
      <c r="P14434"/>
      <c r="Q14434"/>
      <c r="U14434" s="969"/>
      <c r="V14434" s="38"/>
      <c r="W14434" s="38"/>
    </row>
    <row r="14435" spans="1:23" x14ac:dyDescent="0.35">
      <c r="A14435" s="1655">
        <v>70551</v>
      </c>
      <c r="B14435" s="1656">
        <v>1.44</v>
      </c>
      <c r="C14435" s="693" t="s">
        <v>13551</v>
      </c>
      <c r="D14435" s="1"/>
      <c r="E14435" s="1003" t="s">
        <v>13430</v>
      </c>
      <c r="F14435" s="3"/>
      <c r="O14435"/>
      <c r="P14435"/>
      <c r="Q14435"/>
      <c r="U14435" s="969"/>
      <c r="V14435" s="38"/>
      <c r="W14435" s="38"/>
    </row>
    <row r="14436" spans="1:23" x14ac:dyDescent="0.35">
      <c r="A14436" s="1655">
        <v>70551</v>
      </c>
      <c r="B14436" s="1656">
        <v>1.44</v>
      </c>
      <c r="C14436" s="693" t="s">
        <v>13552</v>
      </c>
      <c r="D14436" s="1"/>
      <c r="E14436" s="1003" t="s">
        <v>13430</v>
      </c>
      <c r="F14436" s="3"/>
      <c r="O14436"/>
      <c r="P14436"/>
      <c r="Q14436"/>
      <c r="U14436" s="969"/>
      <c r="V14436" s="38"/>
      <c r="W14436" s="38"/>
    </row>
    <row r="14437" spans="1:23" x14ac:dyDescent="0.35">
      <c r="A14437" s="1655">
        <v>70551</v>
      </c>
      <c r="B14437" s="1656">
        <v>1.44</v>
      </c>
      <c r="C14437" s="693" t="s">
        <v>13553</v>
      </c>
      <c r="D14437" s="1"/>
      <c r="E14437" s="1003" t="s">
        <v>13430</v>
      </c>
      <c r="F14437" s="3"/>
      <c r="O14437"/>
      <c r="P14437"/>
      <c r="Q14437"/>
      <c r="U14437" s="969"/>
      <c r="V14437" s="38"/>
      <c r="W14437" s="38"/>
    </row>
    <row r="14438" spans="1:23" x14ac:dyDescent="0.35">
      <c r="A14438" s="1655">
        <v>70551</v>
      </c>
      <c r="B14438" s="1656">
        <v>1.44</v>
      </c>
      <c r="C14438" s="693" t="s">
        <v>13554</v>
      </c>
      <c r="D14438" s="1"/>
      <c r="E14438" s="1003" t="s">
        <v>13430</v>
      </c>
      <c r="F14438" s="3"/>
      <c r="O14438"/>
      <c r="P14438"/>
      <c r="Q14438"/>
      <c r="U14438" s="969"/>
      <c r="V14438" s="38"/>
      <c r="W14438" s="38"/>
    </row>
    <row r="14439" spans="1:23" x14ac:dyDescent="0.35">
      <c r="A14439" s="1655">
        <v>70553</v>
      </c>
      <c r="B14439" s="1656">
        <v>2.23</v>
      </c>
      <c r="C14439" s="693" t="s">
        <v>13570</v>
      </c>
      <c r="D14439" s="1"/>
      <c r="E14439" s="1003" t="s">
        <v>13430</v>
      </c>
      <c r="F14439" s="3"/>
      <c r="O14439"/>
      <c r="P14439"/>
      <c r="Q14439"/>
      <c r="U14439" s="969"/>
      <c r="V14439" s="38"/>
      <c r="W14439" s="38"/>
    </row>
    <row r="14440" spans="1:23" x14ac:dyDescent="0.35">
      <c r="A14440" s="1655">
        <v>70553</v>
      </c>
      <c r="B14440" s="1656">
        <v>2.23</v>
      </c>
      <c r="C14440" s="693" t="s">
        <v>13571</v>
      </c>
      <c r="D14440" s="1"/>
      <c r="E14440" s="1003" t="s">
        <v>13430</v>
      </c>
      <c r="F14440" s="3"/>
      <c r="O14440"/>
      <c r="P14440"/>
      <c r="Q14440"/>
      <c r="U14440" s="969"/>
      <c r="V14440" s="38"/>
      <c r="W14440" s="38"/>
    </row>
    <row r="14441" spans="1:23" x14ac:dyDescent="0.35">
      <c r="A14441" s="1655">
        <v>70553</v>
      </c>
      <c r="B14441" s="1656">
        <v>2.23</v>
      </c>
      <c r="C14441" s="1657" t="s">
        <v>13572</v>
      </c>
      <c r="D14441" s="1"/>
      <c r="E14441" s="1003" t="s">
        <v>13430</v>
      </c>
      <c r="F14441" s="3"/>
      <c r="O14441"/>
      <c r="P14441"/>
      <c r="Q14441"/>
      <c r="U14441" s="969"/>
      <c r="V14441" s="38"/>
      <c r="W14441" s="38"/>
    </row>
    <row r="14442" spans="1:23" x14ac:dyDescent="0.35">
      <c r="A14442" s="1655">
        <v>70553</v>
      </c>
      <c r="B14442" s="1656">
        <v>2.23</v>
      </c>
      <c r="C14442" s="1657" t="s">
        <v>13573</v>
      </c>
      <c r="D14442" s="1"/>
      <c r="E14442" s="1003" t="s">
        <v>13430</v>
      </c>
      <c r="F14442" s="3"/>
      <c r="O14442"/>
      <c r="P14442"/>
      <c r="Q14442"/>
      <c r="U14442" s="969"/>
      <c r="V14442" s="38"/>
      <c r="W14442" s="38"/>
    </row>
    <row r="14443" spans="1:23" x14ac:dyDescent="0.35">
      <c r="A14443" s="1653">
        <v>71250</v>
      </c>
      <c r="B14443" s="1654">
        <v>1.05</v>
      </c>
      <c r="C14443" s="1655" t="s">
        <v>13443</v>
      </c>
      <c r="D14443" s="1"/>
      <c r="E14443" s="1003" t="s">
        <v>13430</v>
      </c>
      <c r="F14443" s="3"/>
      <c r="O14443"/>
      <c r="P14443"/>
      <c r="Q14443"/>
      <c r="U14443" s="969"/>
      <c r="V14443" s="38"/>
      <c r="W14443" s="38"/>
    </row>
    <row r="14444" spans="1:23" x14ac:dyDescent="0.35">
      <c r="A14444" s="1653">
        <v>71250</v>
      </c>
      <c r="B14444" s="1654">
        <v>1.05</v>
      </c>
      <c r="C14444" s="1655" t="s">
        <v>13444</v>
      </c>
      <c r="D14444" s="1"/>
      <c r="E14444" s="1003" t="s">
        <v>13430</v>
      </c>
      <c r="F14444" s="3"/>
      <c r="O14444"/>
      <c r="P14444"/>
      <c r="Q14444"/>
      <c r="U14444" s="969"/>
      <c r="V14444" s="38"/>
      <c r="W14444" s="38"/>
    </row>
    <row r="14445" spans="1:23" x14ac:dyDescent="0.35">
      <c r="A14445" s="1653">
        <v>71260</v>
      </c>
      <c r="B14445" s="1654">
        <v>1.1299999999999999</v>
      </c>
      <c r="C14445" s="1655" t="s">
        <v>13504</v>
      </c>
      <c r="E14445" s="1003" t="s">
        <v>13430</v>
      </c>
      <c r="O14445"/>
      <c r="P14445"/>
      <c r="Q14445"/>
      <c r="U14445" s="969"/>
      <c r="V14445" s="38"/>
      <c r="W14445" s="38"/>
    </row>
    <row r="14446" spans="1:23" x14ac:dyDescent="0.35">
      <c r="A14446" s="1655">
        <v>71550</v>
      </c>
      <c r="B14446" s="1656">
        <v>1.42</v>
      </c>
      <c r="C14446" s="693" t="s">
        <v>13467</v>
      </c>
      <c r="D14446" s="1"/>
      <c r="E14446" s="1003" t="s">
        <v>13430</v>
      </c>
      <c r="F14446" s="3"/>
      <c r="O14446"/>
      <c r="P14446"/>
      <c r="Q14446"/>
      <c r="U14446" s="969"/>
      <c r="V14446" s="38"/>
      <c r="W14446" s="38"/>
    </row>
    <row r="14447" spans="1:23" x14ac:dyDescent="0.35">
      <c r="A14447" s="1661">
        <v>71551</v>
      </c>
      <c r="B14447" s="1662">
        <v>1.69</v>
      </c>
      <c r="C14447" s="668" t="s">
        <v>13565</v>
      </c>
      <c r="D14447" s="1126"/>
      <c r="E14447" s="1003" t="s">
        <v>13430</v>
      </c>
      <c r="F14447" s="3"/>
      <c r="O14447"/>
      <c r="P14447"/>
      <c r="Q14447"/>
      <c r="U14447" s="969"/>
      <c r="V14447" s="38"/>
      <c r="W14447" s="38"/>
    </row>
    <row r="14448" spans="1:23" x14ac:dyDescent="0.35">
      <c r="A14448" s="1655">
        <v>72125</v>
      </c>
      <c r="B14448" s="1656">
        <v>0.98</v>
      </c>
      <c r="C14448" s="1657" t="s">
        <v>13501</v>
      </c>
      <c r="D14448" s="1"/>
      <c r="E14448" s="1003" t="s">
        <v>13430</v>
      </c>
      <c r="O14448"/>
      <c r="P14448"/>
      <c r="Q14448"/>
      <c r="U14448" s="969"/>
      <c r="V14448" s="38"/>
      <c r="W14448" s="38"/>
    </row>
    <row r="14449" spans="1:23" x14ac:dyDescent="0.35">
      <c r="A14449" s="601">
        <v>72128</v>
      </c>
      <c r="B14449" s="1659">
        <v>0.98</v>
      </c>
      <c r="C14449" s="601" t="s">
        <v>14100</v>
      </c>
      <c r="D14449" s="1"/>
      <c r="E14449" s="1" t="s">
        <v>13430</v>
      </c>
      <c r="F14449" s="3"/>
      <c r="O14449"/>
      <c r="P14449"/>
      <c r="Q14449"/>
      <c r="U14449" s="969"/>
      <c r="V14449" s="38"/>
      <c r="W14449" s="38"/>
    </row>
    <row r="14450" spans="1:23" x14ac:dyDescent="0.35">
      <c r="A14450" s="1653">
        <v>72131</v>
      </c>
      <c r="B14450" s="1654">
        <v>0.98</v>
      </c>
      <c r="C14450" s="1655" t="s">
        <v>13431</v>
      </c>
      <c r="D14450" s="1"/>
      <c r="E14450" s="1003" t="s">
        <v>13430</v>
      </c>
      <c r="F14450" s="3"/>
      <c r="O14450"/>
      <c r="P14450"/>
      <c r="Q14450"/>
      <c r="U14450" s="969"/>
      <c r="V14450" s="38"/>
      <c r="W14450" s="38"/>
    </row>
    <row r="14451" spans="1:23" x14ac:dyDescent="0.35">
      <c r="A14451" s="1655">
        <v>72131</v>
      </c>
      <c r="B14451" s="1656">
        <v>0.98</v>
      </c>
      <c r="C14451" s="1657" t="s">
        <v>13502</v>
      </c>
      <c r="D14451" s="1"/>
      <c r="E14451" s="1003" t="s">
        <v>13430</v>
      </c>
      <c r="F14451" s="3"/>
      <c r="O14451"/>
      <c r="P14451"/>
      <c r="Q14451"/>
      <c r="U14451" s="969"/>
      <c r="V14451" s="38"/>
      <c r="W14451" s="38"/>
    </row>
    <row r="14452" spans="1:23" x14ac:dyDescent="0.35">
      <c r="A14452" s="1655">
        <v>72141</v>
      </c>
      <c r="B14452" s="1656">
        <v>1.44</v>
      </c>
      <c r="C14452" s="1657" t="s">
        <v>13555</v>
      </c>
      <c r="D14452" s="1"/>
      <c r="E14452" s="1003" t="s">
        <v>13430</v>
      </c>
      <c r="F14452" s="3"/>
      <c r="O14452"/>
      <c r="P14452"/>
      <c r="Q14452"/>
      <c r="U14452" s="969"/>
      <c r="V14452" s="38"/>
      <c r="W14452" s="38"/>
    </row>
    <row r="14453" spans="1:23" x14ac:dyDescent="0.35">
      <c r="A14453" s="1655">
        <v>72141</v>
      </c>
      <c r="B14453" s="1656">
        <v>1.44</v>
      </c>
      <c r="C14453" s="1657" t="s">
        <v>13556</v>
      </c>
      <c r="D14453" s="1"/>
      <c r="E14453" s="1003" t="s">
        <v>13430</v>
      </c>
      <c r="F14453" s="3"/>
      <c r="O14453"/>
      <c r="P14453"/>
      <c r="Q14453"/>
      <c r="U14453" s="969"/>
      <c r="V14453" s="38"/>
      <c r="W14453" s="38"/>
    </row>
    <row r="14454" spans="1:23" x14ac:dyDescent="0.35">
      <c r="A14454" s="1655">
        <v>72141</v>
      </c>
      <c r="B14454" s="1656">
        <v>1.44</v>
      </c>
      <c r="C14454" s="1657" t="s">
        <v>13469</v>
      </c>
      <c r="D14454" s="1"/>
      <c r="E14454" s="1003" t="s">
        <v>13430</v>
      </c>
      <c r="F14454" s="3"/>
      <c r="O14454"/>
      <c r="P14454"/>
      <c r="Q14454"/>
      <c r="U14454" s="969"/>
      <c r="V14454" s="38"/>
      <c r="W14454" s="38"/>
    </row>
    <row r="14455" spans="1:23" x14ac:dyDescent="0.35">
      <c r="A14455" s="1655">
        <v>72141</v>
      </c>
      <c r="B14455" s="1656">
        <v>1.44</v>
      </c>
      <c r="C14455" s="1657" t="s">
        <v>13557</v>
      </c>
      <c r="D14455" s="1"/>
      <c r="E14455" s="1003" t="s">
        <v>13430</v>
      </c>
      <c r="F14455" s="3"/>
      <c r="O14455"/>
      <c r="P14455"/>
      <c r="Q14455"/>
      <c r="U14455" s="969"/>
      <c r="V14455" s="38"/>
      <c r="W14455" s="38"/>
    </row>
    <row r="14456" spans="1:23" x14ac:dyDescent="0.35">
      <c r="A14456" s="1653">
        <v>72142</v>
      </c>
      <c r="B14456" s="1654">
        <v>1.74</v>
      </c>
      <c r="C14456" s="668" t="s">
        <v>13566</v>
      </c>
      <c r="D14456" s="1"/>
      <c r="E14456" s="1003" t="s">
        <v>13430</v>
      </c>
      <c r="F14456" s="3"/>
      <c r="O14456"/>
      <c r="P14456"/>
      <c r="Q14456"/>
      <c r="U14456" s="969"/>
      <c r="V14456" s="38"/>
      <c r="W14456" s="38"/>
    </row>
    <row r="14457" spans="1:23" x14ac:dyDescent="0.35">
      <c r="A14457" s="1655">
        <v>72146</v>
      </c>
      <c r="B14457" s="1656">
        <v>1.44</v>
      </c>
      <c r="C14457" s="1657" t="s">
        <v>13558</v>
      </c>
      <c r="E14457" s="1003" t="s">
        <v>13430</v>
      </c>
      <c r="F14457" s="3"/>
      <c r="O14457"/>
      <c r="P14457"/>
      <c r="Q14457"/>
      <c r="U14457" s="969"/>
      <c r="V14457" s="38"/>
      <c r="W14457" s="38"/>
    </row>
    <row r="14458" spans="1:23" x14ac:dyDescent="0.35">
      <c r="A14458" s="1655">
        <v>72146</v>
      </c>
      <c r="B14458" s="1656">
        <v>1.44</v>
      </c>
      <c r="C14458" s="1657" t="s">
        <v>13559</v>
      </c>
      <c r="D14458" s="1"/>
      <c r="E14458" s="1003" t="s">
        <v>13430</v>
      </c>
      <c r="F14458" s="1112"/>
      <c r="O14458"/>
      <c r="P14458"/>
      <c r="Q14458"/>
      <c r="U14458" s="969"/>
      <c r="V14458" s="38"/>
      <c r="W14458" s="38"/>
    </row>
    <row r="14459" spans="1:23" x14ac:dyDescent="0.35">
      <c r="A14459" s="1655">
        <v>72146</v>
      </c>
      <c r="B14459" s="1656">
        <v>1.44</v>
      </c>
      <c r="C14459" s="1657" t="s">
        <v>13560</v>
      </c>
      <c r="D14459" s="1"/>
      <c r="E14459" s="1003" t="s">
        <v>13430</v>
      </c>
      <c r="F14459" s="3"/>
      <c r="O14459"/>
      <c r="P14459"/>
      <c r="Q14459"/>
      <c r="U14459" s="969"/>
      <c r="V14459" s="38"/>
      <c r="W14459" s="38"/>
    </row>
    <row r="14460" spans="1:23" x14ac:dyDescent="0.35">
      <c r="A14460" s="1655">
        <v>72146</v>
      </c>
      <c r="B14460" s="1656">
        <v>1.44</v>
      </c>
      <c r="C14460" s="1657" t="s">
        <v>13561</v>
      </c>
      <c r="D14460" s="1"/>
      <c r="E14460" s="1003" t="s">
        <v>13430</v>
      </c>
      <c r="F14460" s="3"/>
      <c r="O14460"/>
      <c r="P14460"/>
      <c r="Q14460"/>
      <c r="U14460" s="969"/>
      <c r="V14460" s="38"/>
      <c r="W14460" s="38"/>
    </row>
    <row r="14461" spans="1:23" x14ac:dyDescent="0.35">
      <c r="A14461" s="1655">
        <v>72148</v>
      </c>
      <c r="B14461" s="1656">
        <v>1.44</v>
      </c>
      <c r="C14461" s="1657" t="s">
        <v>13562</v>
      </c>
      <c r="D14461" s="1120"/>
      <c r="E14461" s="1003" t="s">
        <v>13430</v>
      </c>
      <c r="F14461" s="3"/>
      <c r="O14461"/>
      <c r="P14461"/>
      <c r="Q14461"/>
      <c r="U14461" s="969"/>
      <c r="V14461" s="38"/>
      <c r="W14461" s="38"/>
    </row>
    <row r="14462" spans="1:23" x14ac:dyDescent="0.35">
      <c r="A14462" s="1655">
        <v>72148</v>
      </c>
      <c r="B14462" s="1656">
        <v>1.44</v>
      </c>
      <c r="C14462" s="1657" t="s">
        <v>13563</v>
      </c>
      <c r="D14462" s="1112"/>
      <c r="E14462" s="1003" t="s">
        <v>13430</v>
      </c>
      <c r="F14462" s="3"/>
      <c r="O14462"/>
      <c r="P14462"/>
      <c r="Q14462"/>
      <c r="U14462" s="969"/>
      <c r="V14462" s="38"/>
      <c r="W14462" s="38"/>
    </row>
    <row r="14463" spans="1:23" x14ac:dyDescent="0.35">
      <c r="A14463" s="1655">
        <v>72148</v>
      </c>
      <c r="B14463" s="1656">
        <v>1.44</v>
      </c>
      <c r="C14463" s="1657" t="s">
        <v>13564</v>
      </c>
      <c r="D14463" s="1"/>
      <c r="E14463" s="1003" t="s">
        <v>13430</v>
      </c>
      <c r="F14463" s="3"/>
      <c r="O14463"/>
      <c r="P14463"/>
      <c r="Q14463"/>
      <c r="U14463" s="969"/>
      <c r="V14463" s="38"/>
      <c r="W14463" s="38"/>
    </row>
    <row r="14464" spans="1:23" x14ac:dyDescent="0.35">
      <c r="A14464" s="1655">
        <v>72156</v>
      </c>
      <c r="B14464" s="1656">
        <v>2.23</v>
      </c>
      <c r="C14464" s="693" t="s">
        <v>13574</v>
      </c>
      <c r="D14464" s="1"/>
      <c r="E14464" s="1003" t="s">
        <v>13430</v>
      </c>
      <c r="F14464" s="3"/>
      <c r="O14464"/>
      <c r="P14464"/>
      <c r="Q14464"/>
      <c r="U14464" s="969"/>
      <c r="V14464" s="38"/>
      <c r="W14464" s="38"/>
    </row>
    <row r="14465" spans="1:23" x14ac:dyDescent="0.35">
      <c r="A14465" s="1655">
        <v>72156</v>
      </c>
      <c r="B14465" s="1656">
        <v>2.23</v>
      </c>
      <c r="C14465" s="1657" t="s">
        <v>13575</v>
      </c>
      <c r="D14465" s="1"/>
      <c r="E14465" s="1003" t="s">
        <v>13430</v>
      </c>
      <c r="F14465" s="3"/>
      <c r="O14465"/>
      <c r="P14465"/>
      <c r="Q14465"/>
      <c r="U14465" s="969"/>
      <c r="V14465" s="38"/>
      <c r="W14465" s="38"/>
    </row>
    <row r="14466" spans="1:23" x14ac:dyDescent="0.35">
      <c r="A14466" s="1655">
        <v>72157</v>
      </c>
      <c r="B14466" s="1656">
        <v>2.23</v>
      </c>
      <c r="C14466" s="693" t="s">
        <v>13576</v>
      </c>
      <c r="D14466" s="1"/>
      <c r="E14466" s="1003" t="s">
        <v>13430</v>
      </c>
      <c r="F14466" s="3"/>
      <c r="O14466"/>
      <c r="P14466"/>
      <c r="Q14466"/>
      <c r="U14466" s="969"/>
      <c r="V14466" s="38"/>
      <c r="W14466" s="38"/>
    </row>
    <row r="14467" spans="1:23" x14ac:dyDescent="0.35">
      <c r="A14467" s="1655">
        <v>72157</v>
      </c>
      <c r="B14467" s="1656">
        <v>2.23</v>
      </c>
      <c r="C14467" s="1657" t="s">
        <v>13577</v>
      </c>
      <c r="D14467" s="1"/>
      <c r="E14467" s="1003" t="s">
        <v>13430</v>
      </c>
      <c r="F14467" s="3"/>
      <c r="O14467"/>
      <c r="P14467"/>
      <c r="Q14467"/>
      <c r="U14467" s="969"/>
      <c r="V14467" s="38"/>
      <c r="W14467" s="38"/>
    </row>
    <row r="14468" spans="1:23" x14ac:dyDescent="0.35">
      <c r="A14468" s="1653">
        <v>72158</v>
      </c>
      <c r="B14468" s="1654">
        <v>2.23</v>
      </c>
      <c r="C14468" s="1660" t="s">
        <v>13477</v>
      </c>
      <c r="D14468" s="1"/>
      <c r="E14468" s="1003" t="s">
        <v>13430</v>
      </c>
      <c r="F14468" s="3"/>
      <c r="O14468"/>
      <c r="P14468"/>
      <c r="Q14468"/>
      <c r="U14468" s="969"/>
      <c r="V14468" s="38"/>
      <c r="W14468" s="38"/>
    </row>
    <row r="14469" spans="1:23" x14ac:dyDescent="0.35">
      <c r="A14469" s="1655">
        <v>72158</v>
      </c>
      <c r="B14469" s="1656">
        <v>2.23</v>
      </c>
      <c r="C14469" s="1657" t="s">
        <v>13578</v>
      </c>
      <c r="D14469" s="1"/>
      <c r="E14469" s="1003" t="s">
        <v>13430</v>
      </c>
      <c r="F14469" s="3"/>
      <c r="O14469"/>
      <c r="P14469"/>
      <c r="Q14469"/>
      <c r="U14469" s="969"/>
      <c r="V14469" s="38"/>
      <c r="W14469" s="38"/>
    </row>
    <row r="14470" spans="1:23" x14ac:dyDescent="0.35">
      <c r="A14470" s="1655">
        <v>72195</v>
      </c>
      <c r="B14470" s="1656">
        <v>1.42</v>
      </c>
      <c r="C14470" s="1655" t="s">
        <v>13468</v>
      </c>
      <c r="D14470" s="1"/>
      <c r="E14470" s="1003" t="s">
        <v>13430</v>
      </c>
      <c r="F14470" s="3"/>
      <c r="O14470"/>
      <c r="P14470"/>
      <c r="Q14470"/>
      <c r="U14470" s="969"/>
      <c r="V14470" s="38"/>
      <c r="W14470" s="38"/>
    </row>
    <row r="14471" spans="1:23" x14ac:dyDescent="0.35">
      <c r="A14471" s="1655">
        <v>72195</v>
      </c>
      <c r="B14471" s="1656">
        <v>1.42</v>
      </c>
      <c r="C14471" s="1657" t="s">
        <v>13549</v>
      </c>
      <c r="D14471" s="1109"/>
      <c r="E14471" s="1003" t="s">
        <v>13430</v>
      </c>
      <c r="F14471" s="3"/>
      <c r="O14471"/>
      <c r="P14471"/>
      <c r="Q14471"/>
      <c r="U14471" s="969"/>
      <c r="V14471" s="38"/>
      <c r="W14471" s="38"/>
    </row>
    <row r="14472" spans="1:23" x14ac:dyDescent="0.35">
      <c r="A14472" s="1655">
        <v>73200</v>
      </c>
      <c r="B14472" s="1656">
        <v>0.98</v>
      </c>
      <c r="C14472" s="693" t="s">
        <v>13432</v>
      </c>
      <c r="D14472" s="1"/>
      <c r="E14472" s="1003" t="s">
        <v>13430</v>
      </c>
      <c r="F14472" s="3"/>
      <c r="O14472"/>
      <c r="P14472"/>
      <c r="Q14472"/>
      <c r="U14472" s="969"/>
      <c r="V14472" s="38"/>
      <c r="W14472" s="38"/>
    </row>
    <row r="14473" spans="1:23" x14ac:dyDescent="0.35">
      <c r="A14473" s="1653">
        <v>73200</v>
      </c>
      <c r="B14473" s="1654">
        <v>0.98</v>
      </c>
      <c r="C14473" s="693" t="s">
        <v>13433</v>
      </c>
      <c r="D14473" s="1"/>
      <c r="E14473" s="1003" t="s">
        <v>13430</v>
      </c>
      <c r="F14473" s="3"/>
      <c r="O14473"/>
      <c r="P14473"/>
      <c r="Q14473"/>
      <c r="U14473" s="969"/>
      <c r="V14473" s="38"/>
      <c r="W14473" s="38"/>
    </row>
    <row r="14474" spans="1:23" x14ac:dyDescent="0.35">
      <c r="A14474" s="1655">
        <v>73200</v>
      </c>
      <c r="B14474" s="1656">
        <v>0.98</v>
      </c>
      <c r="C14474" s="1655" t="s">
        <v>13434</v>
      </c>
      <c r="D14474" s="1"/>
      <c r="E14474" s="1003" t="s">
        <v>13430</v>
      </c>
      <c r="F14474" s="3"/>
      <c r="O14474"/>
      <c r="P14474"/>
      <c r="Q14474"/>
      <c r="U14474" s="969"/>
      <c r="V14474" s="38"/>
      <c r="W14474" s="38"/>
    </row>
    <row r="14475" spans="1:23" x14ac:dyDescent="0.35">
      <c r="A14475" s="1653">
        <v>73200</v>
      </c>
      <c r="B14475" s="1654">
        <v>0.98</v>
      </c>
      <c r="C14475" s="693" t="s">
        <v>13435</v>
      </c>
      <c r="D14475" s="1"/>
      <c r="E14475" s="1003" t="s">
        <v>13430</v>
      </c>
      <c r="F14475" s="3"/>
      <c r="O14475"/>
      <c r="P14475"/>
      <c r="Q14475"/>
      <c r="U14475" s="969"/>
      <c r="V14475" s="38"/>
      <c r="W14475" s="38"/>
    </row>
    <row r="14476" spans="1:23" x14ac:dyDescent="0.35">
      <c r="A14476" s="1655">
        <v>73200</v>
      </c>
      <c r="B14476" s="1656">
        <v>0.98</v>
      </c>
      <c r="C14476" s="1655" t="s">
        <v>13436</v>
      </c>
      <c r="D14476" s="1"/>
      <c r="E14476" s="1003" t="s">
        <v>13430</v>
      </c>
      <c r="F14476" s="3"/>
      <c r="O14476"/>
      <c r="P14476"/>
      <c r="Q14476"/>
      <c r="U14476" s="969"/>
      <c r="V14476" s="38"/>
      <c r="W14476" s="38"/>
    </row>
    <row r="14477" spans="1:23" x14ac:dyDescent="0.35">
      <c r="A14477" s="1655">
        <v>73200</v>
      </c>
      <c r="B14477" s="1656">
        <v>0.98</v>
      </c>
      <c r="C14477" s="1655" t="s">
        <v>13437</v>
      </c>
      <c r="D14477" s="1"/>
      <c r="E14477" s="1003" t="s">
        <v>13430</v>
      </c>
      <c r="F14477" s="3"/>
      <c r="O14477"/>
      <c r="P14477"/>
      <c r="Q14477"/>
      <c r="U14477" s="969"/>
      <c r="V14477" s="38"/>
      <c r="W14477" s="38"/>
    </row>
    <row r="14478" spans="1:23" x14ac:dyDescent="0.35">
      <c r="A14478" s="1653">
        <v>73200</v>
      </c>
      <c r="B14478" s="1654">
        <v>0.98</v>
      </c>
      <c r="C14478" s="668" t="s">
        <v>13438</v>
      </c>
      <c r="D14478" s="1"/>
      <c r="E14478" s="1003" t="s">
        <v>13430</v>
      </c>
      <c r="F14478" s="3"/>
      <c r="O14478"/>
      <c r="P14478"/>
      <c r="Q14478"/>
      <c r="U14478" s="969"/>
      <c r="V14478" s="38"/>
      <c r="W14478" s="38"/>
    </row>
    <row r="14479" spans="1:23" x14ac:dyDescent="0.35">
      <c r="A14479" s="1655">
        <v>73218</v>
      </c>
      <c r="B14479" s="1656">
        <v>1.32</v>
      </c>
      <c r="C14479" s="693" t="s">
        <v>13512</v>
      </c>
      <c r="D14479" s="1"/>
      <c r="E14479" s="1003" t="s">
        <v>13430</v>
      </c>
      <c r="F14479" s="3"/>
      <c r="O14479"/>
      <c r="P14479"/>
      <c r="Q14479"/>
      <c r="U14479" s="969"/>
      <c r="V14479" s="38"/>
      <c r="W14479" s="38"/>
    </row>
    <row r="14480" spans="1:23" x14ac:dyDescent="0.35">
      <c r="A14480" s="1653">
        <v>73218</v>
      </c>
      <c r="B14480" s="1654">
        <v>1.32</v>
      </c>
      <c r="C14480" s="1655" t="s">
        <v>13446</v>
      </c>
      <c r="D14480" s="1"/>
      <c r="E14480" s="1003" t="s">
        <v>13430</v>
      </c>
      <c r="F14480" s="3"/>
      <c r="O14480"/>
      <c r="P14480"/>
      <c r="Q14480"/>
      <c r="U14480" s="969"/>
      <c r="V14480" s="38"/>
      <c r="W14480" s="38"/>
    </row>
    <row r="14481" spans="1:23" x14ac:dyDescent="0.35">
      <c r="A14481" s="1653">
        <v>73218</v>
      </c>
      <c r="B14481" s="1654">
        <v>1.32</v>
      </c>
      <c r="C14481" s="1655" t="s">
        <v>13447</v>
      </c>
      <c r="D14481" s="1"/>
      <c r="E14481" s="1003" t="s">
        <v>13430</v>
      </c>
      <c r="F14481" s="3"/>
      <c r="O14481"/>
      <c r="P14481"/>
      <c r="Q14481"/>
      <c r="U14481" s="969"/>
      <c r="V14481" s="38"/>
      <c r="W14481" s="38"/>
    </row>
    <row r="14482" spans="1:23" x14ac:dyDescent="0.35">
      <c r="A14482" s="1653">
        <v>73218</v>
      </c>
      <c r="B14482" s="1654">
        <v>1.32</v>
      </c>
      <c r="C14482" s="1655" t="s">
        <v>13448</v>
      </c>
      <c r="D14482" s="38"/>
      <c r="E14482" s="1003" t="s">
        <v>13430</v>
      </c>
      <c r="F14482" s="3"/>
      <c r="O14482"/>
      <c r="P14482"/>
      <c r="Q14482"/>
      <c r="U14482" s="969"/>
      <c r="V14482" s="38"/>
      <c r="W14482" s="38"/>
    </row>
    <row r="14483" spans="1:23" x14ac:dyDescent="0.35">
      <c r="A14483" s="1653">
        <v>73218</v>
      </c>
      <c r="B14483" s="1654">
        <v>1.32</v>
      </c>
      <c r="C14483" s="1655" t="s">
        <v>13449</v>
      </c>
      <c r="D14483" s="1"/>
      <c r="E14483" s="1003" t="s">
        <v>13430</v>
      </c>
      <c r="F14483" s="3"/>
      <c r="O14483"/>
      <c r="P14483"/>
      <c r="Q14483"/>
      <c r="U14483" s="969"/>
      <c r="V14483" s="38"/>
      <c r="W14483" s="38"/>
    </row>
    <row r="14484" spans="1:23" x14ac:dyDescent="0.35">
      <c r="A14484" s="1653">
        <v>73218</v>
      </c>
      <c r="B14484" s="1654">
        <v>1.32</v>
      </c>
      <c r="C14484" s="1655" t="s">
        <v>13450</v>
      </c>
      <c r="D14484" s="1"/>
      <c r="E14484" s="1003" t="s">
        <v>13430</v>
      </c>
      <c r="F14484" s="3"/>
      <c r="O14484"/>
      <c r="P14484"/>
      <c r="Q14484"/>
      <c r="U14484" s="969"/>
      <c r="V14484" s="38"/>
      <c r="W14484" s="38"/>
    </row>
    <row r="14485" spans="1:23" x14ac:dyDescent="0.35">
      <c r="A14485" s="1655">
        <v>73218</v>
      </c>
      <c r="B14485" s="1656">
        <v>1.32</v>
      </c>
      <c r="C14485" s="1657" t="s">
        <v>13513</v>
      </c>
      <c r="D14485" s="1"/>
      <c r="E14485" s="1003" t="s">
        <v>13430</v>
      </c>
      <c r="F14485" s="3"/>
      <c r="O14485"/>
      <c r="P14485"/>
      <c r="Q14485"/>
      <c r="U14485" s="969"/>
      <c r="V14485" s="38"/>
      <c r="W14485" s="38"/>
    </row>
    <row r="14486" spans="1:23" x14ac:dyDescent="0.35">
      <c r="A14486" s="1655">
        <v>73218</v>
      </c>
      <c r="B14486" s="1656">
        <v>1.32</v>
      </c>
      <c r="C14486" s="1657" t="s">
        <v>13514</v>
      </c>
      <c r="D14486" s="1"/>
      <c r="E14486" s="1003" t="s">
        <v>13430</v>
      </c>
      <c r="F14486" s="1120"/>
      <c r="O14486"/>
      <c r="P14486"/>
      <c r="Q14486"/>
      <c r="U14486" s="969"/>
      <c r="V14486" s="38"/>
      <c r="W14486" s="38"/>
    </row>
    <row r="14487" spans="1:23" x14ac:dyDescent="0.35">
      <c r="A14487" s="1655">
        <v>73218</v>
      </c>
      <c r="B14487" s="1656">
        <v>1.32</v>
      </c>
      <c r="C14487" s="1657" t="s">
        <v>13515</v>
      </c>
      <c r="D14487" s="1"/>
      <c r="E14487" s="1003" t="s">
        <v>13430</v>
      </c>
      <c r="F14487" s="3"/>
      <c r="O14487"/>
      <c r="P14487"/>
      <c r="Q14487"/>
      <c r="U14487" s="969"/>
      <c r="V14487" s="38"/>
      <c r="W14487" s="38"/>
    </row>
    <row r="14488" spans="1:23" x14ac:dyDescent="0.35">
      <c r="A14488" s="1655">
        <v>73218</v>
      </c>
      <c r="B14488" s="1656">
        <v>1.32</v>
      </c>
      <c r="C14488" s="1657" t="s">
        <v>13516</v>
      </c>
      <c r="D14488" s="1"/>
      <c r="E14488" s="1003" t="s">
        <v>13430</v>
      </c>
      <c r="F14488" s="3"/>
      <c r="O14488"/>
      <c r="P14488"/>
      <c r="Q14488"/>
      <c r="U14488" s="969"/>
      <c r="V14488" s="38"/>
      <c r="W14488" s="38"/>
    </row>
    <row r="14489" spans="1:23" x14ac:dyDescent="0.35">
      <c r="A14489" s="1655">
        <v>73218</v>
      </c>
      <c r="B14489" s="1656">
        <v>1.32</v>
      </c>
      <c r="C14489" s="1657" t="s">
        <v>13517</v>
      </c>
      <c r="D14489" s="1"/>
      <c r="E14489" s="1003" t="s">
        <v>13430</v>
      </c>
      <c r="F14489" s="3"/>
      <c r="O14489"/>
      <c r="P14489"/>
      <c r="Q14489"/>
      <c r="U14489" s="969"/>
      <c r="V14489" s="38"/>
      <c r="W14489" s="38"/>
    </row>
    <row r="14490" spans="1:23" x14ac:dyDescent="0.35">
      <c r="A14490" s="1655">
        <v>73218</v>
      </c>
      <c r="B14490" s="1656">
        <v>1.32</v>
      </c>
      <c r="C14490" s="1657" t="s">
        <v>13518</v>
      </c>
      <c r="D14490" s="1"/>
      <c r="E14490" s="1003" t="s">
        <v>13430</v>
      </c>
      <c r="F14490" s="3"/>
      <c r="O14490"/>
      <c r="P14490"/>
      <c r="Q14490"/>
      <c r="U14490" s="969"/>
      <c r="V14490" s="38"/>
      <c r="W14490" s="38"/>
    </row>
    <row r="14491" spans="1:23" x14ac:dyDescent="0.35">
      <c r="A14491" s="1653">
        <v>73220</v>
      </c>
      <c r="B14491" s="1654">
        <v>2.1</v>
      </c>
      <c r="C14491" s="1655" t="s">
        <v>13473</v>
      </c>
      <c r="D14491" s="1"/>
      <c r="E14491" s="1003" t="s">
        <v>13430</v>
      </c>
      <c r="F14491" s="3"/>
      <c r="O14491"/>
      <c r="P14491"/>
      <c r="Q14491"/>
      <c r="U14491" s="969"/>
      <c r="V14491" s="38"/>
      <c r="W14491" s="38"/>
    </row>
    <row r="14492" spans="1:23" x14ac:dyDescent="0.35">
      <c r="A14492" s="1655">
        <v>73221</v>
      </c>
      <c r="B14492" s="1656">
        <v>1.32</v>
      </c>
      <c r="C14492" s="693" t="s">
        <v>13451</v>
      </c>
      <c r="D14492" s="1"/>
      <c r="E14492" s="1003" t="s">
        <v>13430</v>
      </c>
      <c r="F14492" s="3"/>
      <c r="O14492"/>
      <c r="P14492"/>
      <c r="Q14492"/>
      <c r="U14492" s="969"/>
      <c r="V14492" s="38"/>
      <c r="W14492" s="38"/>
    </row>
    <row r="14493" spans="1:23" x14ac:dyDescent="0.35">
      <c r="A14493" s="1653">
        <v>73221</v>
      </c>
      <c r="B14493" s="1654">
        <v>1.32</v>
      </c>
      <c r="C14493" s="1655" t="s">
        <v>13452</v>
      </c>
      <c r="D14493" s="1"/>
      <c r="E14493" s="1003" t="s">
        <v>13430</v>
      </c>
      <c r="F14493" s="3"/>
      <c r="O14493"/>
      <c r="P14493"/>
      <c r="Q14493"/>
      <c r="U14493" s="969"/>
      <c r="V14493" s="38"/>
      <c r="W14493" s="38"/>
    </row>
    <row r="14494" spans="1:23" x14ac:dyDescent="0.35">
      <c r="A14494" s="1653">
        <v>73221</v>
      </c>
      <c r="B14494" s="1654">
        <v>1.32</v>
      </c>
      <c r="C14494" s="1655" t="s">
        <v>13453</v>
      </c>
      <c r="D14494" s="1"/>
      <c r="E14494" s="1003" t="s">
        <v>13430</v>
      </c>
      <c r="F14494" s="3"/>
      <c r="O14494"/>
      <c r="P14494"/>
      <c r="Q14494"/>
      <c r="U14494" s="969"/>
      <c r="V14494" s="38"/>
      <c r="W14494" s="38"/>
    </row>
    <row r="14495" spans="1:23" x14ac:dyDescent="0.35">
      <c r="A14495" s="1655">
        <v>73221</v>
      </c>
      <c r="B14495" s="1656">
        <v>1.32</v>
      </c>
      <c r="C14495" s="693" t="s">
        <v>13454</v>
      </c>
      <c r="D14495" s="1"/>
      <c r="E14495" s="1003" t="s">
        <v>13430</v>
      </c>
      <c r="F14495" s="3"/>
      <c r="O14495"/>
      <c r="P14495"/>
      <c r="Q14495"/>
      <c r="U14495" s="969"/>
      <c r="V14495" s="38"/>
      <c r="W14495" s="38"/>
    </row>
    <row r="14496" spans="1:23" x14ac:dyDescent="0.35">
      <c r="A14496" s="1653">
        <v>73221</v>
      </c>
      <c r="B14496" s="1654">
        <v>1.32</v>
      </c>
      <c r="C14496" s="1655" t="s">
        <v>13455</v>
      </c>
      <c r="D14496" s="1"/>
      <c r="E14496" s="1003" t="s">
        <v>13430</v>
      </c>
      <c r="F14496" s="3"/>
      <c r="O14496"/>
      <c r="P14496"/>
      <c r="Q14496"/>
      <c r="U14496" s="969"/>
      <c r="V14496" s="38"/>
      <c r="W14496" s="38"/>
    </row>
    <row r="14497" spans="1:23" x14ac:dyDescent="0.35">
      <c r="A14497" s="1653">
        <v>73221</v>
      </c>
      <c r="B14497" s="1654">
        <v>1.32</v>
      </c>
      <c r="C14497" s="1655" t="s">
        <v>13456</v>
      </c>
      <c r="D14497" s="1"/>
      <c r="E14497" s="1003" t="s">
        <v>13430</v>
      </c>
      <c r="F14497" s="3"/>
      <c r="O14497"/>
      <c r="P14497"/>
      <c r="Q14497"/>
      <c r="U14497" s="969"/>
      <c r="V14497" s="38"/>
      <c r="W14497" s="38"/>
    </row>
    <row r="14498" spans="1:23" x14ac:dyDescent="0.35">
      <c r="A14498" s="1655">
        <v>73221</v>
      </c>
      <c r="B14498" s="1656">
        <v>1.32</v>
      </c>
      <c r="C14498" s="693" t="s">
        <v>13457</v>
      </c>
      <c r="D14498" s="1"/>
      <c r="E14498" s="1003" t="s">
        <v>13430</v>
      </c>
      <c r="F14498" s="3"/>
      <c r="O14498"/>
      <c r="P14498"/>
      <c r="Q14498"/>
      <c r="U14498" s="969"/>
      <c r="V14498" s="38"/>
      <c r="W14498" s="38"/>
    </row>
    <row r="14499" spans="1:23" x14ac:dyDescent="0.35">
      <c r="A14499" s="1655">
        <v>73221</v>
      </c>
      <c r="B14499" s="1656">
        <v>1.32</v>
      </c>
      <c r="C14499" s="693" t="s">
        <v>13458</v>
      </c>
      <c r="D14499" s="1"/>
      <c r="E14499" s="1003" t="s">
        <v>13430</v>
      </c>
      <c r="F14499" s="3"/>
      <c r="O14499"/>
      <c r="P14499"/>
      <c r="Q14499"/>
      <c r="U14499" s="969"/>
      <c r="V14499" s="38"/>
      <c r="W14499" s="38"/>
    </row>
    <row r="14500" spans="1:23" x14ac:dyDescent="0.35">
      <c r="A14500" s="1655">
        <v>73221</v>
      </c>
      <c r="B14500" s="1656">
        <v>1.32</v>
      </c>
      <c r="C14500" s="1657" t="s">
        <v>13519</v>
      </c>
      <c r="D14500" s="1"/>
      <c r="E14500" s="1003" t="s">
        <v>13430</v>
      </c>
      <c r="F14500" s="3"/>
      <c r="O14500"/>
      <c r="P14500"/>
      <c r="Q14500"/>
      <c r="U14500" s="969"/>
      <c r="V14500" s="38"/>
      <c r="W14500" s="38"/>
    </row>
    <row r="14501" spans="1:23" x14ac:dyDescent="0.35">
      <c r="A14501" s="1655">
        <v>73221</v>
      </c>
      <c r="B14501" s="1656">
        <v>1.32</v>
      </c>
      <c r="C14501" s="1657" t="s">
        <v>13520</v>
      </c>
      <c r="D14501" s="1"/>
      <c r="E14501" s="1003" t="s">
        <v>13430</v>
      </c>
      <c r="F14501" s="3"/>
      <c r="O14501"/>
      <c r="P14501"/>
      <c r="Q14501"/>
      <c r="U14501" s="969"/>
      <c r="V14501" s="38"/>
      <c r="W14501" s="38"/>
    </row>
    <row r="14502" spans="1:23" x14ac:dyDescent="0.35">
      <c r="A14502" s="1655">
        <v>73221</v>
      </c>
      <c r="B14502" s="1656">
        <v>1.32</v>
      </c>
      <c r="C14502" s="1657" t="s">
        <v>13521</v>
      </c>
      <c r="D14502" s="1"/>
      <c r="E14502" s="1003" t="s">
        <v>13430</v>
      </c>
      <c r="F14502" s="3"/>
      <c r="O14502"/>
      <c r="P14502"/>
      <c r="Q14502"/>
      <c r="U14502" s="969"/>
      <c r="V14502" s="38"/>
      <c r="W14502" s="38"/>
    </row>
    <row r="14503" spans="1:23" x14ac:dyDescent="0.35">
      <c r="A14503" s="1655">
        <v>73221</v>
      </c>
      <c r="B14503" s="1656">
        <v>1.32</v>
      </c>
      <c r="C14503" s="1657" t="s">
        <v>13522</v>
      </c>
      <c r="D14503" s="1"/>
      <c r="E14503" s="1003" t="s">
        <v>13430</v>
      </c>
      <c r="F14503" s="3"/>
      <c r="O14503"/>
      <c r="P14503"/>
      <c r="Q14503"/>
      <c r="U14503" s="969"/>
      <c r="V14503" s="38"/>
      <c r="W14503" s="38"/>
    </row>
    <row r="14504" spans="1:23" x14ac:dyDescent="0.35">
      <c r="A14504" s="1655">
        <v>73221</v>
      </c>
      <c r="B14504" s="1656">
        <v>1.32</v>
      </c>
      <c r="C14504" s="1657" t="s">
        <v>13523</v>
      </c>
      <c r="D14504" s="1"/>
      <c r="E14504" s="1003" t="s">
        <v>13430</v>
      </c>
      <c r="F14504" s="3"/>
      <c r="O14504"/>
      <c r="P14504"/>
      <c r="Q14504"/>
      <c r="U14504" s="969"/>
      <c r="V14504" s="38"/>
      <c r="W14504" s="38"/>
    </row>
    <row r="14505" spans="1:23" x14ac:dyDescent="0.35">
      <c r="A14505" s="1655">
        <v>73221</v>
      </c>
      <c r="B14505" s="1656">
        <v>1.32</v>
      </c>
      <c r="C14505" s="1657" t="s">
        <v>13524</v>
      </c>
      <c r="D14505" s="1"/>
      <c r="E14505" s="1003" t="s">
        <v>13430</v>
      </c>
      <c r="F14505" s="3"/>
      <c r="O14505"/>
      <c r="P14505"/>
      <c r="Q14505"/>
      <c r="U14505" s="969"/>
      <c r="V14505" s="38"/>
      <c r="W14505" s="38"/>
    </row>
    <row r="14506" spans="1:23" x14ac:dyDescent="0.35">
      <c r="A14506" s="1653">
        <v>73700</v>
      </c>
      <c r="B14506" s="1654">
        <v>0.98</v>
      </c>
      <c r="C14506" s="668" t="s">
        <v>13439</v>
      </c>
      <c r="D14506" s="1"/>
      <c r="E14506" s="1003" t="s">
        <v>13430</v>
      </c>
      <c r="F14506" s="1109"/>
      <c r="O14506"/>
      <c r="P14506"/>
      <c r="Q14506"/>
      <c r="U14506" s="969"/>
      <c r="V14506" s="38"/>
      <c r="W14506" s="38"/>
    </row>
    <row r="14507" spans="1:23" x14ac:dyDescent="0.35">
      <c r="A14507" s="1655">
        <v>73700</v>
      </c>
      <c r="B14507" s="1656">
        <v>0.98</v>
      </c>
      <c r="C14507" s="693" t="s">
        <v>13440</v>
      </c>
      <c r="D14507" s="1"/>
      <c r="E14507" s="1003" t="s">
        <v>13430</v>
      </c>
      <c r="F14507" s="3"/>
      <c r="O14507"/>
      <c r="P14507"/>
      <c r="Q14507"/>
      <c r="U14507" s="969"/>
      <c r="V14507" s="38"/>
      <c r="W14507" s="38"/>
    </row>
    <row r="14508" spans="1:23" x14ac:dyDescent="0.35">
      <c r="A14508" s="1653">
        <v>73700</v>
      </c>
      <c r="B14508" s="1654">
        <v>0.98</v>
      </c>
      <c r="C14508" s="668" t="s">
        <v>13441</v>
      </c>
      <c r="D14508" s="1"/>
      <c r="E14508" s="1003" t="s">
        <v>13430</v>
      </c>
      <c r="F14508" s="3"/>
      <c r="O14508"/>
      <c r="P14508"/>
      <c r="Q14508"/>
      <c r="U14508" s="969"/>
      <c r="V14508" s="38"/>
      <c r="W14508" s="38"/>
    </row>
    <row r="14509" spans="1:23" x14ac:dyDescent="0.35">
      <c r="A14509" s="1655">
        <v>73700</v>
      </c>
      <c r="B14509" s="1656">
        <v>0.98</v>
      </c>
      <c r="C14509" s="693" t="s">
        <v>13442</v>
      </c>
      <c r="D14509" s="1"/>
      <c r="E14509" s="1003" t="s">
        <v>13430</v>
      </c>
      <c r="F14509" s="3"/>
      <c r="O14509"/>
      <c r="P14509"/>
      <c r="Q14509"/>
      <c r="U14509" s="969"/>
      <c r="V14509" s="38"/>
      <c r="W14509" s="38"/>
    </row>
    <row r="14510" spans="1:23" x14ac:dyDescent="0.35">
      <c r="A14510" s="1653">
        <v>73718</v>
      </c>
      <c r="B14510" s="1654">
        <v>1.32</v>
      </c>
      <c r="C14510" s="1655" t="s">
        <v>13459</v>
      </c>
      <c r="E14510" s="1003" t="s">
        <v>13430</v>
      </c>
      <c r="F14510" s="3"/>
      <c r="O14510"/>
      <c r="P14510"/>
      <c r="Q14510"/>
      <c r="U14510" s="969"/>
      <c r="V14510" s="38"/>
      <c r="W14510" s="38"/>
    </row>
    <row r="14511" spans="1:23" x14ac:dyDescent="0.35">
      <c r="A14511" s="1655">
        <v>73718</v>
      </c>
      <c r="B14511" s="1656">
        <v>1.32</v>
      </c>
      <c r="C14511" s="1657" t="s">
        <v>13459</v>
      </c>
      <c r="E14511" s="1003" t="s">
        <v>13430</v>
      </c>
      <c r="F14511" s="3"/>
      <c r="O14511"/>
      <c r="P14511"/>
      <c r="Q14511"/>
      <c r="U14511" s="969"/>
      <c r="V14511" s="38"/>
      <c r="W14511" s="38"/>
    </row>
    <row r="14512" spans="1:23" x14ac:dyDescent="0.35">
      <c r="A14512" s="1655">
        <v>73718</v>
      </c>
      <c r="B14512" s="1656">
        <v>1.32</v>
      </c>
      <c r="C14512" s="1657" t="s">
        <v>13525</v>
      </c>
      <c r="D14512" s="1126"/>
      <c r="E14512" s="1003" t="s">
        <v>13430</v>
      </c>
      <c r="F14512" s="3"/>
      <c r="O14512"/>
      <c r="P14512"/>
      <c r="Q14512"/>
      <c r="U14512" s="969"/>
      <c r="V14512" s="38"/>
      <c r="W14512" s="38"/>
    </row>
    <row r="14513" spans="1:23" x14ac:dyDescent="0.35">
      <c r="A14513" s="1655">
        <v>73718</v>
      </c>
      <c r="B14513" s="1656">
        <v>1.32</v>
      </c>
      <c r="C14513" s="1657" t="s">
        <v>13526</v>
      </c>
      <c r="D14513" s="1"/>
      <c r="E14513" s="1003" t="s">
        <v>13430</v>
      </c>
      <c r="F14513" s="3"/>
      <c r="O14513"/>
      <c r="P14513"/>
      <c r="Q14513"/>
      <c r="U14513" s="969"/>
      <c r="V14513" s="38"/>
      <c r="W14513" s="38"/>
    </row>
    <row r="14514" spans="1:23" x14ac:dyDescent="0.35">
      <c r="A14514" s="1655">
        <v>73718</v>
      </c>
      <c r="B14514" s="1656">
        <v>1.32</v>
      </c>
      <c r="C14514" s="1657" t="s">
        <v>13527</v>
      </c>
      <c r="D14514" s="1126"/>
      <c r="E14514" s="1003" t="s">
        <v>13430</v>
      </c>
      <c r="F14514" s="3"/>
      <c r="O14514"/>
      <c r="P14514"/>
      <c r="Q14514"/>
      <c r="U14514" s="969"/>
      <c r="V14514" s="38"/>
      <c r="W14514" s="38"/>
    </row>
    <row r="14515" spans="1:23" x14ac:dyDescent="0.35">
      <c r="A14515" s="1653">
        <v>73718</v>
      </c>
      <c r="B14515" s="1654">
        <v>1.32</v>
      </c>
      <c r="C14515" s="1655" t="s">
        <v>13460</v>
      </c>
      <c r="D14515" s="1126"/>
      <c r="E14515" s="1003" t="s">
        <v>13430</v>
      </c>
      <c r="F14515" s="3"/>
      <c r="O14515"/>
      <c r="P14515"/>
      <c r="Q14515"/>
      <c r="U14515" s="969"/>
      <c r="V14515" s="38"/>
      <c r="W14515" s="38"/>
    </row>
    <row r="14516" spans="1:23" x14ac:dyDescent="0.35">
      <c r="A14516" s="1655">
        <v>73718</v>
      </c>
      <c r="B14516" s="1656">
        <v>1.32</v>
      </c>
      <c r="C14516" s="1657" t="s">
        <v>13528</v>
      </c>
      <c r="D14516" s="1"/>
      <c r="E14516" s="1003" t="s">
        <v>13430</v>
      </c>
      <c r="O14516"/>
      <c r="P14516"/>
      <c r="Q14516"/>
      <c r="U14516" s="969"/>
      <c r="V14516" s="38"/>
      <c r="W14516" s="38"/>
    </row>
    <row r="14517" spans="1:23" x14ac:dyDescent="0.35">
      <c r="A14517" s="1655">
        <v>73718</v>
      </c>
      <c r="B14517" s="1656">
        <v>1.32</v>
      </c>
      <c r="C14517" s="1657" t="s">
        <v>13529</v>
      </c>
      <c r="D14517" s="1"/>
      <c r="E14517" s="1003" t="s">
        <v>13430</v>
      </c>
      <c r="F14517" s="3"/>
      <c r="O14517"/>
      <c r="P14517"/>
      <c r="Q14517"/>
      <c r="U14517" s="969"/>
      <c r="V14517" s="38"/>
      <c r="W14517" s="38"/>
    </row>
    <row r="14518" spans="1:23" x14ac:dyDescent="0.35">
      <c r="A14518" s="1655">
        <v>73718</v>
      </c>
      <c r="B14518" s="1656">
        <v>1.32</v>
      </c>
      <c r="C14518" s="1657" t="s">
        <v>13530</v>
      </c>
      <c r="D14518" s="1"/>
      <c r="E14518" s="1003" t="s">
        <v>13430</v>
      </c>
      <c r="O14518"/>
      <c r="P14518"/>
      <c r="Q14518"/>
      <c r="U14518" s="969"/>
      <c r="V14518" s="38"/>
      <c r="W14518" s="38"/>
    </row>
    <row r="14519" spans="1:23" x14ac:dyDescent="0.35">
      <c r="A14519" s="1655">
        <v>73718</v>
      </c>
      <c r="B14519" s="1656">
        <v>1.32</v>
      </c>
      <c r="C14519" s="1655" t="s">
        <v>13531</v>
      </c>
      <c r="D14519" s="1"/>
      <c r="E14519" s="1003" t="s">
        <v>13430</v>
      </c>
      <c r="F14519" s="3"/>
      <c r="O14519"/>
      <c r="P14519"/>
      <c r="Q14519"/>
      <c r="U14519" s="969"/>
      <c r="V14519" s="38"/>
      <c r="W14519" s="38"/>
    </row>
    <row r="14520" spans="1:23" x14ac:dyDescent="0.35">
      <c r="A14520" s="1655">
        <v>73718</v>
      </c>
      <c r="B14520" s="1656">
        <v>1.32</v>
      </c>
      <c r="C14520" s="1657" t="s">
        <v>13532</v>
      </c>
      <c r="D14520" s="1"/>
      <c r="E14520" s="1003" t="s">
        <v>13430</v>
      </c>
      <c r="F14520" s="3"/>
      <c r="O14520"/>
      <c r="P14520"/>
      <c r="Q14520"/>
      <c r="U14520" s="969"/>
      <c r="V14520" s="38"/>
      <c r="W14520" s="38"/>
    </row>
    <row r="14521" spans="1:23" x14ac:dyDescent="0.35">
      <c r="A14521" s="1655">
        <v>73718</v>
      </c>
      <c r="B14521" s="1656">
        <v>1.32</v>
      </c>
      <c r="C14521" s="1657" t="s">
        <v>13533</v>
      </c>
      <c r="D14521" s="1"/>
      <c r="E14521" s="1003" t="s">
        <v>13430</v>
      </c>
      <c r="F14521" s="3"/>
      <c r="O14521"/>
      <c r="P14521"/>
      <c r="Q14521"/>
      <c r="U14521" s="969"/>
      <c r="V14521" s="38"/>
      <c r="W14521" s="38"/>
    </row>
    <row r="14522" spans="1:23" x14ac:dyDescent="0.35">
      <c r="A14522" s="1655">
        <v>73718</v>
      </c>
      <c r="B14522" s="1656">
        <v>1.32</v>
      </c>
      <c r="C14522" s="1657" t="s">
        <v>13534</v>
      </c>
      <c r="D14522" s="1"/>
      <c r="E14522" s="1003" t="s">
        <v>13430</v>
      </c>
      <c r="F14522" s="3"/>
      <c r="O14522"/>
      <c r="P14522"/>
      <c r="Q14522"/>
      <c r="U14522" s="969"/>
      <c r="V14522" s="38"/>
      <c r="W14522" s="38"/>
    </row>
    <row r="14523" spans="1:23" x14ac:dyDescent="0.35">
      <c r="A14523" s="1655">
        <v>73718</v>
      </c>
      <c r="B14523" s="1656">
        <v>1.32</v>
      </c>
      <c r="C14523" s="1657" t="s">
        <v>13535</v>
      </c>
      <c r="D14523" s="38"/>
      <c r="E14523" s="1003" t="s">
        <v>13430</v>
      </c>
      <c r="F14523" s="3"/>
      <c r="O14523"/>
      <c r="P14523"/>
      <c r="Q14523"/>
      <c r="U14523" s="969"/>
      <c r="V14523" s="38"/>
      <c r="W14523" s="38"/>
    </row>
    <row r="14524" spans="1:23" x14ac:dyDescent="0.35">
      <c r="A14524" s="1655">
        <v>73718</v>
      </c>
      <c r="B14524" s="1656">
        <v>1.32</v>
      </c>
      <c r="C14524" s="1657" t="s">
        <v>13536</v>
      </c>
      <c r="D14524" s="1126"/>
      <c r="E14524" s="1003" t="s">
        <v>13430</v>
      </c>
      <c r="F14524" s="3"/>
      <c r="O14524"/>
      <c r="P14524"/>
      <c r="Q14524"/>
      <c r="U14524" s="969"/>
      <c r="V14524" s="38"/>
      <c r="W14524" s="38"/>
    </row>
    <row r="14525" spans="1:23" x14ac:dyDescent="0.35">
      <c r="A14525" s="1655">
        <v>73718</v>
      </c>
      <c r="B14525" s="1656">
        <v>1.32</v>
      </c>
      <c r="C14525" s="1657" t="s">
        <v>13537</v>
      </c>
      <c r="D14525" s="38"/>
      <c r="E14525" s="1003" t="s">
        <v>13430</v>
      </c>
      <c r="F14525" s="3"/>
      <c r="O14525"/>
      <c r="P14525"/>
      <c r="Q14525"/>
      <c r="U14525" s="969"/>
      <c r="V14525" s="38"/>
      <c r="W14525" s="38"/>
    </row>
    <row r="14526" spans="1:23" x14ac:dyDescent="0.35">
      <c r="A14526" s="1655">
        <v>73718</v>
      </c>
      <c r="B14526" s="1656">
        <v>1.32</v>
      </c>
      <c r="C14526" s="1657" t="s">
        <v>13538</v>
      </c>
      <c r="D14526" s="38"/>
      <c r="E14526" s="1003" t="s">
        <v>13430</v>
      </c>
      <c r="F14526" s="3"/>
      <c r="O14526"/>
      <c r="P14526"/>
      <c r="Q14526"/>
      <c r="U14526" s="969"/>
      <c r="V14526" s="38"/>
      <c r="W14526" s="38"/>
    </row>
    <row r="14527" spans="1:23" x14ac:dyDescent="0.35">
      <c r="A14527" s="1655">
        <v>73718</v>
      </c>
      <c r="B14527" s="1656">
        <v>1.32</v>
      </c>
      <c r="C14527" s="1657" t="s">
        <v>13539</v>
      </c>
      <c r="D14527" s="1"/>
      <c r="E14527" s="1003" t="s">
        <v>13430</v>
      </c>
      <c r="F14527" s="3"/>
      <c r="O14527"/>
      <c r="P14527"/>
      <c r="Q14527"/>
      <c r="U14527" s="969"/>
      <c r="V14527" s="38"/>
      <c r="W14527" s="38"/>
    </row>
    <row r="14528" spans="1:23" x14ac:dyDescent="0.35">
      <c r="A14528" s="1653">
        <v>73721</v>
      </c>
      <c r="B14528" s="1654">
        <v>1.32</v>
      </c>
      <c r="C14528" s="1655" t="s">
        <v>13461</v>
      </c>
      <c r="D14528" s="1"/>
      <c r="E14528" s="1003" t="s">
        <v>13430</v>
      </c>
      <c r="F14528" s="3"/>
      <c r="O14528"/>
      <c r="P14528"/>
      <c r="Q14528"/>
      <c r="U14528" s="969"/>
      <c r="V14528" s="38"/>
      <c r="W14528" s="38"/>
    </row>
    <row r="14529" spans="1:23" x14ac:dyDescent="0.35">
      <c r="A14529" s="1653">
        <v>73721</v>
      </c>
      <c r="B14529" s="1654">
        <v>1.32</v>
      </c>
      <c r="C14529" s="1655" t="s">
        <v>13462</v>
      </c>
      <c r="E14529" s="1003" t="s">
        <v>13430</v>
      </c>
      <c r="F14529" s="3"/>
      <c r="O14529"/>
      <c r="P14529"/>
      <c r="Q14529"/>
      <c r="U14529" s="969"/>
      <c r="V14529" s="38"/>
      <c r="W14529" s="38"/>
    </row>
    <row r="14530" spans="1:23" x14ac:dyDescent="0.35">
      <c r="A14530" s="1653">
        <v>73721</v>
      </c>
      <c r="B14530" s="1654">
        <v>1.32</v>
      </c>
      <c r="C14530" s="1655" t="s">
        <v>13463</v>
      </c>
      <c r="D14530" s="1"/>
      <c r="E14530" s="1003" t="s">
        <v>13430</v>
      </c>
      <c r="O14530"/>
      <c r="P14530"/>
      <c r="Q14530"/>
      <c r="U14530" s="969"/>
      <c r="V14530" s="38"/>
      <c r="W14530" s="38"/>
    </row>
    <row r="14531" spans="1:23" x14ac:dyDescent="0.35">
      <c r="A14531" s="1653">
        <v>73721</v>
      </c>
      <c r="B14531" s="1654">
        <v>1.32</v>
      </c>
      <c r="C14531" s="1655" t="s">
        <v>13464</v>
      </c>
      <c r="D14531" s="1"/>
      <c r="E14531" s="1003" t="s">
        <v>13430</v>
      </c>
      <c r="F14531" s="3"/>
      <c r="O14531"/>
      <c r="P14531"/>
      <c r="Q14531"/>
      <c r="U14531" s="969"/>
      <c r="V14531" s="38"/>
      <c r="W14531" s="38"/>
    </row>
    <row r="14532" spans="1:23" x14ac:dyDescent="0.35">
      <c r="A14532" s="1653">
        <v>73721</v>
      </c>
      <c r="B14532" s="1654">
        <v>1.32</v>
      </c>
      <c r="C14532" s="1655" t="s">
        <v>13465</v>
      </c>
      <c r="D14532" s="1"/>
      <c r="E14532" s="1003" t="s">
        <v>13430</v>
      </c>
      <c r="F14532" s="3"/>
      <c r="O14532"/>
      <c r="P14532"/>
      <c r="Q14532"/>
      <c r="U14532" s="969"/>
      <c r="V14532" s="38"/>
      <c r="W14532" s="38"/>
    </row>
    <row r="14533" spans="1:23" x14ac:dyDescent="0.35">
      <c r="A14533" s="1653">
        <v>73721</v>
      </c>
      <c r="B14533" s="1654">
        <v>1.32</v>
      </c>
      <c r="C14533" s="1655" t="s">
        <v>13466</v>
      </c>
      <c r="D14533" s="1"/>
      <c r="E14533" s="1003" t="s">
        <v>13430</v>
      </c>
      <c r="F14533" s="3"/>
      <c r="O14533"/>
      <c r="P14533"/>
      <c r="Q14533"/>
      <c r="U14533" s="969"/>
      <c r="V14533" s="38"/>
      <c r="W14533" s="38"/>
    </row>
    <row r="14534" spans="1:23" x14ac:dyDescent="0.35">
      <c r="A14534" s="1655">
        <v>73721</v>
      </c>
      <c r="B14534" s="1656">
        <v>1.32</v>
      </c>
      <c r="C14534" s="1657" t="s">
        <v>13540</v>
      </c>
      <c r="E14534" s="1003" t="s">
        <v>13430</v>
      </c>
      <c r="F14534" s="3"/>
      <c r="O14534"/>
      <c r="P14534"/>
      <c r="Q14534"/>
      <c r="U14534" s="969"/>
      <c r="V14534" s="38"/>
      <c r="W14534" s="38"/>
    </row>
    <row r="14535" spans="1:23" x14ac:dyDescent="0.35">
      <c r="A14535" s="1655">
        <v>73721</v>
      </c>
      <c r="B14535" s="1656">
        <v>1.32</v>
      </c>
      <c r="C14535" s="1657" t="s">
        <v>13541</v>
      </c>
      <c r="E14535" s="1003" t="s">
        <v>13430</v>
      </c>
      <c r="F14535" s="3"/>
      <c r="O14535"/>
      <c r="P14535"/>
      <c r="Q14535"/>
      <c r="U14535" s="969"/>
      <c r="V14535" s="38"/>
      <c r="W14535" s="38"/>
    </row>
    <row r="14536" spans="1:23" x14ac:dyDescent="0.35">
      <c r="A14536" s="1655">
        <v>73721</v>
      </c>
      <c r="B14536" s="1656">
        <v>1.32</v>
      </c>
      <c r="C14536" s="1657" t="s">
        <v>13542</v>
      </c>
      <c r="E14536" s="1003" t="s">
        <v>13430</v>
      </c>
      <c r="F14536" s="3"/>
      <c r="O14536"/>
      <c r="P14536"/>
      <c r="Q14536"/>
      <c r="U14536" s="969"/>
      <c r="V14536" s="38"/>
      <c r="W14536" s="38"/>
    </row>
    <row r="14537" spans="1:23" x14ac:dyDescent="0.35">
      <c r="A14537" s="1655">
        <v>73721</v>
      </c>
      <c r="B14537" s="1656">
        <v>1.32</v>
      </c>
      <c r="C14537" s="1657" t="s">
        <v>13543</v>
      </c>
      <c r="E14537" s="1003" t="s">
        <v>13430</v>
      </c>
      <c r="F14537" s="3"/>
      <c r="O14537"/>
      <c r="P14537"/>
      <c r="Q14537"/>
      <c r="U14537" s="969"/>
      <c r="V14537" s="38"/>
      <c r="W14537" s="38"/>
    </row>
    <row r="14538" spans="1:23" x14ac:dyDescent="0.35">
      <c r="A14538" s="1655">
        <v>73721</v>
      </c>
      <c r="B14538" s="1656">
        <v>1.32</v>
      </c>
      <c r="C14538" s="1657" t="s">
        <v>13544</v>
      </c>
      <c r="E14538" s="1003" t="s">
        <v>13430</v>
      </c>
      <c r="F14538" s="3"/>
      <c r="O14538"/>
      <c r="P14538"/>
      <c r="Q14538"/>
      <c r="U14538" s="969"/>
      <c r="V14538" s="38"/>
      <c r="W14538" s="38"/>
    </row>
    <row r="14539" spans="1:23" x14ac:dyDescent="0.35">
      <c r="A14539" s="1655">
        <v>73721</v>
      </c>
      <c r="B14539" s="1656">
        <v>1.32</v>
      </c>
      <c r="C14539" s="1657" t="s">
        <v>13545</v>
      </c>
      <c r="E14539" s="1003" t="s">
        <v>13430</v>
      </c>
      <c r="F14539" s="3"/>
      <c r="O14539"/>
      <c r="P14539"/>
      <c r="Q14539"/>
      <c r="U14539" s="969"/>
      <c r="V14539" s="38"/>
      <c r="W14539" s="38"/>
    </row>
    <row r="14540" spans="1:23" x14ac:dyDescent="0.35">
      <c r="A14540" s="1653">
        <v>73723</v>
      </c>
      <c r="B14540" s="1654">
        <v>2.1</v>
      </c>
      <c r="C14540" s="1655" t="s">
        <v>13474</v>
      </c>
      <c r="D14540" s="1"/>
      <c r="E14540" s="1003" t="s">
        <v>13430</v>
      </c>
      <c r="F14540" s="3"/>
      <c r="O14540"/>
      <c r="P14540"/>
      <c r="Q14540"/>
      <c r="U14540" s="969"/>
      <c r="V14540" s="38"/>
      <c r="W14540" s="38"/>
    </row>
    <row r="14541" spans="1:23" x14ac:dyDescent="0.35">
      <c r="A14541" s="1653">
        <v>73723</v>
      </c>
      <c r="B14541" s="1654">
        <v>2.1</v>
      </c>
      <c r="C14541" s="1658" t="s">
        <v>13475</v>
      </c>
      <c r="D14541" s="1"/>
      <c r="E14541" s="1003" t="s">
        <v>13430</v>
      </c>
      <c r="F14541" s="3"/>
      <c r="O14541"/>
      <c r="P14541"/>
      <c r="Q14541"/>
      <c r="U14541" s="969"/>
      <c r="V14541" s="38"/>
      <c r="W14541" s="38"/>
    </row>
    <row r="14542" spans="1:23" x14ac:dyDescent="0.35">
      <c r="A14542" s="1653">
        <v>73723</v>
      </c>
      <c r="B14542" s="1654">
        <v>2.1</v>
      </c>
      <c r="C14542" s="1655" t="s">
        <v>13476</v>
      </c>
      <c r="D14542" s="1"/>
      <c r="E14542" s="1003" t="s">
        <v>13430</v>
      </c>
      <c r="F14542" s="3"/>
      <c r="O14542"/>
      <c r="P14542"/>
      <c r="Q14542"/>
      <c r="U14542" s="969"/>
      <c r="V14542" s="38"/>
      <c r="W14542" s="38"/>
    </row>
    <row r="14543" spans="1:23" x14ac:dyDescent="0.35">
      <c r="A14543" s="1655">
        <v>74170</v>
      </c>
      <c r="B14543" s="1656">
        <v>1.37</v>
      </c>
      <c r="C14543" s="1657" t="s">
        <v>13548</v>
      </c>
      <c r="E14543" s="1003" t="s">
        <v>13430</v>
      </c>
      <c r="F14543" s="3"/>
      <c r="O14543"/>
      <c r="P14543"/>
      <c r="Q14543"/>
      <c r="U14543" s="969"/>
      <c r="V14543" s="38"/>
      <c r="W14543" s="38"/>
    </row>
    <row r="14544" spans="1:23" x14ac:dyDescent="0.35">
      <c r="A14544" s="1653">
        <v>74176</v>
      </c>
      <c r="B14544" s="1654">
        <v>1.7</v>
      </c>
      <c r="C14544" s="1655" t="s">
        <v>13470</v>
      </c>
      <c r="D14544" s="1"/>
      <c r="E14544" s="1003" t="s">
        <v>13430</v>
      </c>
      <c r="F14544" s="3"/>
      <c r="O14544"/>
      <c r="P14544"/>
      <c r="Q14544"/>
      <c r="U14544" s="969"/>
      <c r="V14544" s="38"/>
      <c r="W14544" s="38"/>
    </row>
    <row r="14545" spans="1:23" x14ac:dyDescent="0.35">
      <c r="A14545" s="1653">
        <v>74176</v>
      </c>
      <c r="B14545" s="1654">
        <v>1.7</v>
      </c>
      <c r="C14545" s="1655" t="s">
        <v>13471</v>
      </c>
      <c r="D14545" s="1"/>
      <c r="E14545" s="1003" t="s">
        <v>13430</v>
      </c>
      <c r="F14545" s="3"/>
      <c r="O14545"/>
      <c r="P14545"/>
      <c r="Q14545"/>
      <c r="U14545" s="969"/>
      <c r="V14545" s="38"/>
      <c r="W14545" s="38"/>
    </row>
    <row r="14546" spans="1:23" x14ac:dyDescent="0.35">
      <c r="A14546" s="1655">
        <v>74177</v>
      </c>
      <c r="B14546" s="1656">
        <v>1.77</v>
      </c>
      <c r="C14546" s="1655" t="s">
        <v>13567</v>
      </c>
      <c r="D14546" s="1"/>
      <c r="E14546" s="1003" t="s">
        <v>13430</v>
      </c>
      <c r="F14546" s="3"/>
      <c r="O14546"/>
      <c r="P14546"/>
      <c r="Q14546"/>
      <c r="U14546" s="969"/>
      <c r="V14546" s="38"/>
      <c r="W14546" s="38"/>
    </row>
    <row r="14547" spans="1:23" x14ac:dyDescent="0.35">
      <c r="A14547" s="1655">
        <v>74177</v>
      </c>
      <c r="B14547" s="1656">
        <v>1.77</v>
      </c>
      <c r="C14547" s="1658" t="s">
        <v>13568</v>
      </c>
      <c r="D14547" s="1"/>
      <c r="E14547" s="1003" t="s">
        <v>13430</v>
      </c>
      <c r="F14547" s="3"/>
      <c r="O14547"/>
      <c r="P14547"/>
      <c r="Q14547"/>
      <c r="U14547" s="969"/>
      <c r="V14547" s="38"/>
      <c r="W14547" s="38"/>
    </row>
    <row r="14548" spans="1:23" x14ac:dyDescent="0.35">
      <c r="A14548" s="1655">
        <v>74178</v>
      </c>
      <c r="B14548" s="1656">
        <v>1.96</v>
      </c>
      <c r="C14548" s="1657" t="s">
        <v>13569</v>
      </c>
      <c r="D14548" s="38"/>
      <c r="E14548" s="1003" t="s">
        <v>13430</v>
      </c>
      <c r="F14548" s="3"/>
      <c r="O14548"/>
      <c r="P14548"/>
      <c r="Q14548"/>
      <c r="U14548" s="969"/>
      <c r="V14548" s="38"/>
      <c r="W14548" s="38"/>
    </row>
    <row r="14549" spans="1:23" ht="18.5" x14ac:dyDescent="0.45">
      <c r="A14549" s="1663">
        <v>70100</v>
      </c>
      <c r="B14549" s="1664">
        <v>0.18</v>
      </c>
      <c r="C14549" s="650" t="s">
        <v>13637</v>
      </c>
      <c r="D14549" s="1"/>
      <c r="E14549" s="989" t="s">
        <v>13580</v>
      </c>
      <c r="F14549" s="3"/>
      <c r="O14549"/>
      <c r="P14549"/>
      <c r="Q14549"/>
      <c r="U14549" s="969"/>
      <c r="V14549" s="38"/>
      <c r="W14549" s="38"/>
    </row>
    <row r="14550" spans="1:23" ht="18.5" x14ac:dyDescent="0.45">
      <c r="A14550" s="1663">
        <v>70110</v>
      </c>
      <c r="B14550" s="1664">
        <v>0.24</v>
      </c>
      <c r="C14550" s="650" t="s">
        <v>13677</v>
      </c>
      <c r="D14550" s="1"/>
      <c r="E14550" s="989" t="s">
        <v>13580</v>
      </c>
      <c r="F14550" s="3"/>
      <c r="O14550"/>
      <c r="P14550"/>
      <c r="Q14550"/>
      <c r="U14550" s="969"/>
      <c r="V14550" s="38"/>
      <c r="W14550" s="38"/>
    </row>
    <row r="14551" spans="1:23" ht="18.5" x14ac:dyDescent="0.45">
      <c r="A14551" s="1663">
        <v>70120</v>
      </c>
      <c r="B14551" s="1664">
        <v>0.18</v>
      </c>
      <c r="C14551" s="650" t="s">
        <v>13638</v>
      </c>
      <c r="D14551" s="1"/>
      <c r="E14551" s="989" t="s">
        <v>13580</v>
      </c>
      <c r="F14551" s="3"/>
      <c r="O14551"/>
      <c r="P14551"/>
      <c r="Q14551"/>
      <c r="U14551" s="969"/>
      <c r="V14551" s="38"/>
      <c r="W14551" s="38"/>
    </row>
    <row r="14552" spans="1:23" ht="18.5" x14ac:dyDescent="0.45">
      <c r="A14552" s="1663">
        <v>70130</v>
      </c>
      <c r="B14552" s="1664">
        <v>0.33</v>
      </c>
      <c r="C14552" s="650" t="s">
        <v>13711</v>
      </c>
      <c r="D14552" s="1"/>
      <c r="E14552" s="989" t="s">
        <v>13580</v>
      </c>
      <c r="F14552" s="3"/>
      <c r="O14552"/>
      <c r="P14552"/>
      <c r="Q14552"/>
      <c r="U14552" s="969"/>
      <c r="V14552" s="38"/>
      <c r="W14552" s="38"/>
    </row>
    <row r="14553" spans="1:23" ht="18.5" x14ac:dyDescent="0.45">
      <c r="A14553" s="1663">
        <v>70140</v>
      </c>
      <c r="B14553" s="1664">
        <v>0.19</v>
      </c>
      <c r="C14553" s="650" t="s">
        <v>13657</v>
      </c>
      <c r="D14553" s="1"/>
      <c r="E14553" s="989" t="s">
        <v>13580</v>
      </c>
      <c r="F14553" s="3"/>
      <c r="O14553"/>
      <c r="P14553"/>
      <c r="Q14553"/>
      <c r="U14553" s="969"/>
      <c r="V14553" s="38"/>
      <c r="W14553" s="38"/>
    </row>
    <row r="14554" spans="1:23" ht="18.5" x14ac:dyDescent="0.45">
      <c r="A14554" s="1663">
        <v>70150</v>
      </c>
      <c r="B14554" s="1664">
        <v>0.25</v>
      </c>
      <c r="C14554" s="650" t="s">
        <v>13683</v>
      </c>
      <c r="D14554" s="1"/>
      <c r="E14554" s="989" t="s">
        <v>13580</v>
      </c>
      <c r="F14554" s="3"/>
      <c r="O14554"/>
      <c r="P14554"/>
      <c r="Q14554"/>
      <c r="U14554" s="969"/>
      <c r="V14554" s="38"/>
      <c r="W14554" s="38"/>
    </row>
    <row r="14555" spans="1:23" ht="18.5" x14ac:dyDescent="0.45">
      <c r="A14555" s="1663">
        <v>70150</v>
      </c>
      <c r="B14555" s="1664">
        <v>0.25</v>
      </c>
      <c r="C14555" s="650" t="s">
        <v>13684</v>
      </c>
      <c r="D14555" s="38"/>
      <c r="E14555" s="989" t="s">
        <v>13580</v>
      </c>
      <c r="F14555" s="3"/>
      <c r="O14555"/>
      <c r="P14555"/>
      <c r="Q14555"/>
      <c r="U14555" s="969"/>
      <c r="V14555" s="38"/>
      <c r="W14555" s="38"/>
    </row>
    <row r="14556" spans="1:23" ht="18.5" x14ac:dyDescent="0.45">
      <c r="A14556" s="1663">
        <v>70160</v>
      </c>
      <c r="B14556" s="1664">
        <v>0.17</v>
      </c>
      <c r="C14556" s="650" t="s">
        <v>13620</v>
      </c>
      <c r="D14556" s="1"/>
      <c r="E14556" s="989" t="s">
        <v>13580</v>
      </c>
      <c r="F14556" s="3"/>
      <c r="O14556"/>
      <c r="P14556"/>
      <c r="Q14556"/>
      <c r="U14556" s="969"/>
      <c r="V14556" s="38"/>
      <c r="W14556" s="38"/>
    </row>
    <row r="14557" spans="1:23" ht="18.5" x14ac:dyDescent="0.45">
      <c r="A14557" s="1663">
        <v>70200</v>
      </c>
      <c r="B14557" s="1664">
        <v>0.27</v>
      </c>
      <c r="C14557" s="650" t="s">
        <v>13699</v>
      </c>
      <c r="D14557" s="1"/>
      <c r="E14557" s="989" t="s">
        <v>13580</v>
      </c>
      <c r="F14557" s="3"/>
      <c r="O14557"/>
      <c r="P14557"/>
      <c r="Q14557"/>
      <c r="U14557" s="969"/>
      <c r="V14557" s="38"/>
      <c r="W14557" s="38"/>
    </row>
    <row r="14558" spans="1:23" ht="18.5" x14ac:dyDescent="0.45">
      <c r="A14558" s="1663">
        <v>70210</v>
      </c>
      <c r="B14558" s="1664">
        <v>0.17</v>
      </c>
      <c r="C14558" s="650" t="s">
        <v>13621</v>
      </c>
      <c r="D14558" s="1"/>
      <c r="E14558" s="989" t="s">
        <v>13580</v>
      </c>
      <c r="F14558" s="3"/>
      <c r="O14558"/>
      <c r="P14558"/>
      <c r="Q14558"/>
      <c r="U14558" s="969"/>
      <c r="V14558" s="38"/>
      <c r="W14558" s="38"/>
    </row>
    <row r="14559" spans="1:23" ht="18.5" x14ac:dyDescent="0.45">
      <c r="A14559" s="1663">
        <v>70220</v>
      </c>
      <c r="B14559" s="1664">
        <v>0.21</v>
      </c>
      <c r="C14559" s="650" t="s">
        <v>13663</v>
      </c>
      <c r="D14559" s="1"/>
      <c r="E14559" s="989" t="s">
        <v>13580</v>
      </c>
      <c r="F14559" s="3"/>
      <c r="O14559"/>
      <c r="P14559"/>
      <c r="Q14559"/>
      <c r="U14559" s="969"/>
      <c r="V14559" s="38"/>
      <c r="W14559" s="38"/>
    </row>
    <row r="14560" spans="1:23" ht="18.5" x14ac:dyDescent="0.45">
      <c r="A14560" s="1663">
        <v>70250</v>
      </c>
      <c r="B14560" s="1664">
        <v>0.18</v>
      </c>
      <c r="C14560" s="650" t="s">
        <v>13639</v>
      </c>
      <c r="D14560" s="38"/>
      <c r="E14560" s="989" t="s">
        <v>13580</v>
      </c>
      <c r="F14560" s="3"/>
      <c r="O14560"/>
      <c r="P14560"/>
      <c r="Q14560"/>
      <c r="U14560" s="969"/>
      <c r="V14560" s="38"/>
      <c r="W14560" s="38"/>
    </row>
    <row r="14561" spans="1:23" ht="18.5" x14ac:dyDescent="0.45">
      <c r="A14561" s="1663">
        <v>70250</v>
      </c>
      <c r="B14561" s="1664">
        <v>0.18</v>
      </c>
      <c r="C14561" s="650" t="s">
        <v>13640</v>
      </c>
      <c r="D14561" s="1"/>
      <c r="E14561" s="989" t="s">
        <v>13580</v>
      </c>
      <c r="F14561" s="1128"/>
      <c r="O14561"/>
      <c r="P14561"/>
      <c r="Q14561"/>
      <c r="U14561" s="969"/>
      <c r="V14561" s="38"/>
      <c r="W14561" s="38"/>
    </row>
    <row r="14562" spans="1:23" ht="18.5" x14ac:dyDescent="0.45">
      <c r="A14562" s="1663">
        <v>70260</v>
      </c>
      <c r="B14562" s="1664">
        <v>0.27</v>
      </c>
      <c r="C14562" s="650" t="s">
        <v>13700</v>
      </c>
      <c r="D14562" s="1"/>
      <c r="E14562" s="989" t="s">
        <v>13580</v>
      </c>
      <c r="F14562" s="3"/>
      <c r="O14562"/>
      <c r="P14562"/>
      <c r="Q14562"/>
      <c r="U14562" s="969"/>
      <c r="V14562" s="38"/>
      <c r="W14562" s="38"/>
    </row>
    <row r="14563" spans="1:23" ht="18.5" x14ac:dyDescent="0.45">
      <c r="A14563" s="1663">
        <v>70328</v>
      </c>
      <c r="B14563" s="1664">
        <v>0.18</v>
      </c>
      <c r="C14563" s="650" t="s">
        <v>13641</v>
      </c>
      <c r="D14563" s="1"/>
      <c r="E14563" s="989" t="s">
        <v>13580</v>
      </c>
      <c r="F14563" s="3"/>
      <c r="O14563"/>
      <c r="P14563"/>
      <c r="Q14563"/>
      <c r="U14563" s="969"/>
      <c r="V14563" s="38"/>
      <c r="W14563" s="38"/>
    </row>
    <row r="14564" spans="1:23" ht="18.5" x14ac:dyDescent="0.45">
      <c r="A14564" s="1663">
        <v>70328</v>
      </c>
      <c r="B14564" s="1664">
        <v>0.18</v>
      </c>
      <c r="C14564" s="650" t="s">
        <v>13642</v>
      </c>
      <c r="D14564" s="1"/>
      <c r="E14564" s="989" t="s">
        <v>13580</v>
      </c>
      <c r="F14564" s="3"/>
      <c r="O14564"/>
      <c r="P14564"/>
      <c r="Q14564"/>
      <c r="U14564" s="969"/>
      <c r="V14564" s="38"/>
      <c r="W14564" s="38"/>
    </row>
    <row r="14565" spans="1:23" ht="18.5" x14ac:dyDescent="0.45">
      <c r="A14565" s="1663">
        <v>70330</v>
      </c>
      <c r="B14565" s="1664">
        <v>0.23</v>
      </c>
      <c r="C14565" s="650" t="s">
        <v>13676</v>
      </c>
      <c r="D14565" s="1"/>
      <c r="E14565" s="989" t="s">
        <v>13580</v>
      </c>
      <c r="F14565" s="3"/>
      <c r="O14565"/>
      <c r="P14565"/>
      <c r="Q14565"/>
      <c r="U14565" s="969"/>
      <c r="V14565" s="38"/>
      <c r="W14565" s="38"/>
    </row>
    <row r="14566" spans="1:23" ht="18.5" x14ac:dyDescent="0.45">
      <c r="A14566" s="1663">
        <v>70360</v>
      </c>
      <c r="B14566" s="1664">
        <v>0.18</v>
      </c>
      <c r="C14566" s="650" t="s">
        <v>13643</v>
      </c>
      <c r="D14566" s="1"/>
      <c r="E14566" s="989" t="s">
        <v>13580</v>
      </c>
      <c r="F14566" s="3"/>
      <c r="O14566"/>
      <c r="P14566"/>
      <c r="Q14566"/>
      <c r="U14566" s="969"/>
      <c r="V14566" s="38"/>
      <c r="W14566" s="38"/>
    </row>
    <row r="14567" spans="1:23" ht="18.5" x14ac:dyDescent="0.45">
      <c r="A14567" s="1663">
        <v>70360</v>
      </c>
      <c r="B14567" s="1664">
        <v>0.18</v>
      </c>
      <c r="C14567" s="650" t="s">
        <v>13644</v>
      </c>
      <c r="D14567" s="1"/>
      <c r="E14567" s="989" t="s">
        <v>13580</v>
      </c>
      <c r="F14567" s="3"/>
      <c r="O14567"/>
      <c r="P14567"/>
      <c r="Q14567"/>
      <c r="U14567" s="969"/>
      <c r="V14567" s="38"/>
      <c r="W14567" s="38"/>
    </row>
    <row r="14568" spans="1:23" ht="18.5" x14ac:dyDescent="0.45">
      <c r="A14568" s="1670">
        <v>70470</v>
      </c>
      <c r="B14568" s="1671">
        <v>1.24</v>
      </c>
      <c r="C14568" s="1672" t="s">
        <v>13774</v>
      </c>
      <c r="D14568" s="1"/>
      <c r="E14568" s="989" t="s">
        <v>13580</v>
      </c>
      <c r="F14568" s="3"/>
      <c r="O14568"/>
      <c r="P14568"/>
      <c r="Q14568"/>
      <c r="U14568" s="969"/>
      <c r="V14568" s="38"/>
      <c r="W14568" s="38"/>
    </row>
    <row r="14569" spans="1:23" ht="18.5" x14ac:dyDescent="0.45">
      <c r="A14569" s="1682">
        <v>70480</v>
      </c>
      <c r="B14569" s="1683">
        <v>1.25</v>
      </c>
      <c r="C14569" s="654" t="s">
        <v>13778</v>
      </c>
      <c r="D14569" s="1"/>
      <c r="E14569" s="989" t="s">
        <v>13580</v>
      </c>
      <c r="F14569" s="3"/>
      <c r="O14569"/>
      <c r="P14569"/>
      <c r="Q14569"/>
      <c r="U14569" s="969"/>
      <c r="V14569" s="38"/>
      <c r="W14569" s="38"/>
    </row>
    <row r="14570" spans="1:23" ht="18.5" x14ac:dyDescent="0.45">
      <c r="A14570" s="1670">
        <v>70486</v>
      </c>
      <c r="B14570" s="1671">
        <v>0.83</v>
      </c>
      <c r="C14570" s="1672" t="s">
        <v>13756</v>
      </c>
      <c r="D14570" s="1"/>
      <c r="E14570" s="989" t="s">
        <v>13580</v>
      </c>
      <c r="F14570" s="3"/>
      <c r="O14570"/>
      <c r="P14570"/>
      <c r="Q14570"/>
      <c r="U14570" s="969"/>
      <c r="V14570" s="38"/>
      <c r="W14570" s="38"/>
    </row>
    <row r="14571" spans="1:23" ht="18.5" x14ac:dyDescent="0.45">
      <c r="A14571" s="1666">
        <v>70488</v>
      </c>
      <c r="B14571" s="1667">
        <v>1.24</v>
      </c>
      <c r="C14571" s="651" t="s">
        <v>13775</v>
      </c>
      <c r="D14571" s="38"/>
      <c r="E14571" s="989" t="s">
        <v>13580</v>
      </c>
      <c r="F14571" s="3"/>
      <c r="O14571"/>
      <c r="P14571"/>
      <c r="Q14571"/>
      <c r="U14571" s="969"/>
      <c r="V14571" s="38"/>
      <c r="W14571" s="38"/>
    </row>
    <row r="14572" spans="1:23" ht="18.5" x14ac:dyDescent="0.45">
      <c r="A14572" s="1676">
        <v>70488</v>
      </c>
      <c r="B14572" s="1677">
        <v>1.24</v>
      </c>
      <c r="C14572" s="654" t="s">
        <v>13776</v>
      </c>
      <c r="D14572" s="1"/>
      <c r="E14572" s="989" t="s">
        <v>13580</v>
      </c>
      <c r="F14572" s="3"/>
      <c r="O14572"/>
      <c r="P14572"/>
      <c r="Q14572"/>
      <c r="U14572" s="969"/>
      <c r="V14572" s="38"/>
      <c r="W14572" s="38"/>
    </row>
    <row r="14573" spans="1:23" ht="18.5" x14ac:dyDescent="0.45">
      <c r="A14573" s="1670">
        <v>70492</v>
      </c>
      <c r="B14573" s="1671">
        <v>1.58</v>
      </c>
      <c r="C14573" s="1681" t="s">
        <v>13822</v>
      </c>
      <c r="D14573" s="1"/>
      <c r="E14573" s="989" t="s">
        <v>13580</v>
      </c>
      <c r="F14573" s="3"/>
      <c r="O14573"/>
      <c r="P14573"/>
      <c r="Q14573"/>
      <c r="U14573" s="969"/>
      <c r="V14573" s="38"/>
      <c r="W14573" s="38"/>
    </row>
    <row r="14574" spans="1:23" ht="18.5" x14ac:dyDescent="0.45">
      <c r="A14574" s="1670">
        <v>70496</v>
      </c>
      <c r="B14574" s="1671">
        <v>1.71</v>
      </c>
      <c r="C14574" s="1670" t="s">
        <v>13831</v>
      </c>
      <c r="D14574" s="1"/>
      <c r="E14574" s="989" t="s">
        <v>13580</v>
      </c>
      <c r="F14574" s="3"/>
      <c r="O14574"/>
      <c r="P14574"/>
      <c r="Q14574"/>
      <c r="U14574" s="969"/>
      <c r="V14574" s="38"/>
      <c r="W14574" s="38"/>
    </row>
    <row r="14575" spans="1:23" ht="18.5" x14ac:dyDescent="0.45">
      <c r="A14575" s="1676">
        <v>70498</v>
      </c>
      <c r="B14575" s="1677">
        <v>1.71</v>
      </c>
      <c r="C14575" s="654" t="s">
        <v>13832</v>
      </c>
      <c r="D14575" s="1"/>
      <c r="E14575" s="989" t="s">
        <v>13580</v>
      </c>
      <c r="F14575" s="3"/>
      <c r="O14575"/>
      <c r="P14575"/>
      <c r="Q14575"/>
      <c r="U14575" s="969"/>
      <c r="V14575" s="38"/>
      <c r="W14575" s="38"/>
    </row>
    <row r="14576" spans="1:23" ht="18.5" x14ac:dyDescent="0.45">
      <c r="A14576" s="1663">
        <v>70540</v>
      </c>
      <c r="B14576" s="1664">
        <v>1.32</v>
      </c>
      <c r="C14576" s="650" t="s">
        <v>13779</v>
      </c>
      <c r="D14576" s="1"/>
      <c r="E14576" s="989" t="s">
        <v>13580</v>
      </c>
      <c r="F14576" s="3"/>
      <c r="O14576"/>
      <c r="P14576"/>
      <c r="Q14576"/>
      <c r="U14576" s="969"/>
      <c r="V14576" s="38"/>
      <c r="W14576" s="38"/>
    </row>
    <row r="14577" spans="1:23" ht="18.5" x14ac:dyDescent="0.45">
      <c r="A14577" s="1670">
        <v>70542</v>
      </c>
      <c r="B14577" s="1671">
        <v>1.58</v>
      </c>
      <c r="C14577" s="1681" t="s">
        <v>13823</v>
      </c>
      <c r="D14577" s="1"/>
      <c r="E14577" s="989" t="s">
        <v>13580</v>
      </c>
      <c r="F14577" s="3"/>
      <c r="O14577"/>
      <c r="P14577"/>
      <c r="Q14577"/>
      <c r="U14577" s="969"/>
      <c r="V14577" s="38"/>
      <c r="W14577" s="38"/>
    </row>
    <row r="14578" spans="1:23" ht="18.5" x14ac:dyDescent="0.45">
      <c r="A14578" s="1663">
        <v>70543</v>
      </c>
      <c r="B14578" s="1664">
        <v>2.1</v>
      </c>
      <c r="C14578" s="650" t="s">
        <v>13844</v>
      </c>
      <c r="D14578" s="1"/>
      <c r="E14578" s="989" t="s">
        <v>13580</v>
      </c>
      <c r="F14578" s="3"/>
      <c r="O14578"/>
      <c r="P14578"/>
      <c r="Q14578"/>
      <c r="U14578" s="969"/>
      <c r="V14578" s="38"/>
      <c r="W14578" s="38"/>
    </row>
    <row r="14579" spans="1:23" ht="18.5" x14ac:dyDescent="0.45">
      <c r="A14579" s="1663">
        <v>70544</v>
      </c>
      <c r="B14579" s="1664">
        <v>1.17</v>
      </c>
      <c r="C14579" s="650" t="s">
        <v>13769</v>
      </c>
      <c r="D14579" s="1112"/>
      <c r="E14579" s="989" t="s">
        <v>13580</v>
      </c>
      <c r="F14579" s="3"/>
      <c r="O14579"/>
      <c r="P14579"/>
      <c r="Q14579"/>
      <c r="U14579" s="969"/>
      <c r="V14579" s="38"/>
      <c r="W14579" s="38"/>
    </row>
    <row r="14580" spans="1:23" ht="18.5" x14ac:dyDescent="0.45">
      <c r="A14580" s="1663">
        <v>70546</v>
      </c>
      <c r="B14580" s="1664">
        <v>1.44</v>
      </c>
      <c r="C14580" s="650" t="s">
        <v>13813</v>
      </c>
      <c r="D14580" s="1"/>
      <c r="E14580" s="989" t="s">
        <v>13580</v>
      </c>
      <c r="F14580" s="3"/>
      <c r="O14580"/>
      <c r="P14580"/>
      <c r="Q14580"/>
      <c r="U14580" s="969"/>
      <c r="V14580" s="38"/>
      <c r="W14580" s="38"/>
    </row>
    <row r="14581" spans="1:23" ht="18.5" x14ac:dyDescent="0.45">
      <c r="A14581" s="1663">
        <v>70546</v>
      </c>
      <c r="B14581" s="1664">
        <v>1.44</v>
      </c>
      <c r="C14581" s="650" t="s">
        <v>13814</v>
      </c>
      <c r="D14581" s="1"/>
      <c r="E14581" s="989" t="s">
        <v>13580</v>
      </c>
      <c r="F14581" s="3"/>
      <c r="O14581"/>
      <c r="P14581"/>
      <c r="Q14581"/>
      <c r="U14581" s="969"/>
      <c r="V14581" s="38"/>
      <c r="W14581" s="38"/>
    </row>
    <row r="14582" spans="1:23" ht="18.5" x14ac:dyDescent="0.45">
      <c r="A14582" s="1663">
        <v>70547</v>
      </c>
      <c r="B14582" s="1664">
        <v>1.17</v>
      </c>
      <c r="C14582" s="650" t="s">
        <v>13770</v>
      </c>
      <c r="D14582" s="1"/>
      <c r="E14582" s="989" t="s">
        <v>13580</v>
      </c>
      <c r="F14582" s="3"/>
      <c r="O14582"/>
      <c r="P14582"/>
      <c r="Q14582"/>
      <c r="U14582" s="969"/>
      <c r="V14582" s="38"/>
      <c r="W14582" s="38"/>
    </row>
    <row r="14583" spans="1:23" ht="18.5" x14ac:dyDescent="0.45">
      <c r="A14583" s="1663">
        <v>70549</v>
      </c>
      <c r="B14583" s="1664">
        <v>1.76</v>
      </c>
      <c r="C14583" s="650" t="s">
        <v>13835</v>
      </c>
      <c r="D14583" s="1"/>
      <c r="E14583" s="989" t="s">
        <v>13580</v>
      </c>
      <c r="F14583" s="3"/>
      <c r="O14583"/>
      <c r="P14583"/>
      <c r="Q14583"/>
      <c r="U14583" s="969"/>
      <c r="V14583" s="38"/>
      <c r="W14583" s="38"/>
    </row>
    <row r="14584" spans="1:23" ht="18.5" x14ac:dyDescent="0.45">
      <c r="A14584" s="1663">
        <v>70551</v>
      </c>
      <c r="B14584" s="1664">
        <v>1.44</v>
      </c>
      <c r="C14584" s="650" t="s">
        <v>13815</v>
      </c>
      <c r="D14584" s="1"/>
      <c r="E14584" s="989" t="s">
        <v>13580</v>
      </c>
      <c r="F14584" s="3"/>
      <c r="O14584"/>
      <c r="P14584"/>
      <c r="Q14584"/>
      <c r="U14584" s="969"/>
      <c r="V14584" s="38"/>
      <c r="W14584" s="38"/>
    </row>
    <row r="14585" spans="1:23" ht="18.5" x14ac:dyDescent="0.45">
      <c r="A14585" s="1663">
        <v>70551</v>
      </c>
      <c r="B14585" s="1664">
        <v>1.44</v>
      </c>
      <c r="C14585" s="650" t="s">
        <v>13816</v>
      </c>
      <c r="D14585" s="1"/>
      <c r="E14585" s="989" t="s">
        <v>13580</v>
      </c>
      <c r="F14585" s="3"/>
      <c r="O14585"/>
      <c r="P14585"/>
      <c r="Q14585"/>
      <c r="U14585" s="969"/>
      <c r="V14585" s="38"/>
      <c r="W14585" s="38"/>
    </row>
    <row r="14586" spans="1:23" ht="18.5" x14ac:dyDescent="0.45">
      <c r="A14586" s="1670">
        <v>70551</v>
      </c>
      <c r="B14586" s="1671">
        <v>1.44</v>
      </c>
      <c r="C14586" s="1672" t="s">
        <v>13817</v>
      </c>
      <c r="D14586" s="1"/>
      <c r="E14586" s="989" t="s">
        <v>13580</v>
      </c>
      <c r="F14586" s="3"/>
      <c r="O14586"/>
      <c r="P14586"/>
      <c r="Q14586"/>
      <c r="U14586" s="969"/>
      <c r="V14586" s="38"/>
      <c r="W14586" s="38"/>
    </row>
    <row r="14587" spans="1:23" ht="18.5" x14ac:dyDescent="0.45">
      <c r="A14587" s="1670">
        <v>70551</v>
      </c>
      <c r="B14587" s="1671">
        <v>1.44</v>
      </c>
      <c r="C14587" s="1672" t="s">
        <v>13818</v>
      </c>
      <c r="D14587" s="1"/>
      <c r="E14587" s="989" t="s">
        <v>13580</v>
      </c>
      <c r="F14587" s="3"/>
      <c r="O14587"/>
      <c r="P14587"/>
      <c r="Q14587"/>
      <c r="U14587" s="969"/>
      <c r="V14587" s="38"/>
      <c r="W14587" s="38"/>
    </row>
    <row r="14588" spans="1:23" ht="18.5" x14ac:dyDescent="0.45">
      <c r="A14588" s="1663">
        <v>70553</v>
      </c>
      <c r="B14588" s="1664">
        <v>2.23</v>
      </c>
      <c r="C14588" s="654" t="s">
        <v>13877</v>
      </c>
      <c r="D14588" s="1"/>
      <c r="E14588" s="989" t="s">
        <v>13580</v>
      </c>
      <c r="F14588" s="3"/>
      <c r="O14588"/>
      <c r="P14588"/>
      <c r="Q14588"/>
      <c r="U14588" s="969"/>
      <c r="V14588" s="38"/>
      <c r="W14588" s="38"/>
    </row>
    <row r="14589" spans="1:23" ht="18.5" x14ac:dyDescent="0.45">
      <c r="A14589" s="1663">
        <v>70553</v>
      </c>
      <c r="B14589" s="1664">
        <v>2.23</v>
      </c>
      <c r="C14589" s="654" t="s">
        <v>13878</v>
      </c>
      <c r="D14589" s="1"/>
      <c r="E14589" s="989" t="s">
        <v>13580</v>
      </c>
      <c r="F14589" s="3"/>
      <c r="O14589"/>
      <c r="P14589"/>
      <c r="Q14589"/>
      <c r="U14589" s="969"/>
      <c r="V14589" s="38"/>
      <c r="W14589" s="38"/>
    </row>
    <row r="14590" spans="1:23" ht="18.5" x14ac:dyDescent="0.45">
      <c r="A14590" s="1663">
        <v>70553</v>
      </c>
      <c r="B14590" s="1664">
        <v>2.23</v>
      </c>
      <c r="C14590" s="654" t="s">
        <v>13879</v>
      </c>
      <c r="D14590" s="1"/>
      <c r="E14590" s="989" t="s">
        <v>13580</v>
      </c>
      <c r="F14590" s="3"/>
      <c r="O14590"/>
      <c r="P14590"/>
      <c r="Q14590"/>
      <c r="U14590" s="969"/>
      <c r="V14590" s="38"/>
      <c r="W14590" s="38"/>
    </row>
    <row r="14591" spans="1:23" ht="18.5" x14ac:dyDescent="0.45">
      <c r="A14591" s="1663">
        <v>70553</v>
      </c>
      <c r="B14591" s="1664">
        <v>2.23</v>
      </c>
      <c r="C14591" s="654" t="s">
        <v>13880</v>
      </c>
      <c r="D14591" s="1"/>
      <c r="E14591" s="989" t="s">
        <v>13580</v>
      </c>
      <c r="F14591" s="3"/>
      <c r="O14591"/>
      <c r="P14591"/>
      <c r="Q14591"/>
      <c r="U14591" s="969"/>
      <c r="V14591" s="38"/>
      <c r="W14591" s="38"/>
    </row>
    <row r="14592" spans="1:23" ht="18.5" x14ac:dyDescent="0.45">
      <c r="A14592" s="1663">
        <v>70553</v>
      </c>
      <c r="B14592" s="1664">
        <v>2.23</v>
      </c>
      <c r="C14592" s="654" t="s">
        <v>13881</v>
      </c>
      <c r="D14592" s="1"/>
      <c r="E14592" s="989" t="s">
        <v>13580</v>
      </c>
      <c r="F14592" s="3"/>
      <c r="O14592"/>
      <c r="P14592"/>
      <c r="Q14592"/>
      <c r="U14592" s="969"/>
      <c r="V14592" s="38"/>
      <c r="W14592" s="38"/>
    </row>
    <row r="14593" spans="1:23" ht="18.5" x14ac:dyDescent="0.45">
      <c r="A14593" s="1663">
        <v>71045</v>
      </c>
      <c r="B14593" s="1664">
        <v>0.18</v>
      </c>
      <c r="C14593" s="650" t="s">
        <v>13645</v>
      </c>
      <c r="D14593" s="1"/>
      <c r="E14593" s="989" t="s">
        <v>13580</v>
      </c>
      <c r="F14593" s="3"/>
      <c r="O14593"/>
      <c r="P14593"/>
      <c r="Q14593"/>
      <c r="U14593" s="969"/>
      <c r="V14593" s="38"/>
      <c r="W14593" s="38"/>
    </row>
    <row r="14594" spans="1:23" ht="18.5" x14ac:dyDescent="0.45">
      <c r="A14594" s="1663">
        <v>71045</v>
      </c>
      <c r="B14594" s="1664">
        <v>0.18</v>
      </c>
      <c r="C14594" s="650" t="s">
        <v>4667</v>
      </c>
      <c r="D14594" s="1"/>
      <c r="E14594" s="989" t="s">
        <v>13580</v>
      </c>
      <c r="F14594" s="3"/>
      <c r="O14594"/>
      <c r="P14594"/>
      <c r="Q14594"/>
      <c r="U14594" s="969"/>
      <c r="V14594" s="38"/>
      <c r="W14594" s="38"/>
    </row>
    <row r="14595" spans="1:23" ht="18.5" x14ac:dyDescent="0.45">
      <c r="A14595" s="1663">
        <v>71046</v>
      </c>
      <c r="B14595" s="1664">
        <v>0.21</v>
      </c>
      <c r="C14595" s="650" t="s">
        <v>7080</v>
      </c>
      <c r="D14595" s="1"/>
      <c r="E14595" s="989" t="s">
        <v>13580</v>
      </c>
      <c r="F14595" s="3"/>
      <c r="O14595"/>
      <c r="P14595"/>
      <c r="Q14595"/>
      <c r="U14595" s="969"/>
      <c r="V14595" s="38"/>
      <c r="W14595" s="38"/>
    </row>
    <row r="14596" spans="1:23" ht="18.5" x14ac:dyDescent="0.45">
      <c r="A14596" s="1663">
        <v>71047</v>
      </c>
      <c r="B14596" s="1664">
        <v>0.26</v>
      </c>
      <c r="C14596" s="650" t="s">
        <v>13690</v>
      </c>
      <c r="D14596" s="1"/>
      <c r="E14596" s="989" t="s">
        <v>13580</v>
      </c>
      <c r="F14596" s="3"/>
      <c r="O14596"/>
      <c r="P14596"/>
      <c r="Q14596"/>
      <c r="U14596" s="969"/>
      <c r="V14596" s="38"/>
      <c r="W14596" s="38"/>
    </row>
    <row r="14597" spans="1:23" ht="18.5" x14ac:dyDescent="0.45">
      <c r="A14597" s="1663">
        <v>71048</v>
      </c>
      <c r="B14597" s="1664">
        <v>0.3</v>
      </c>
      <c r="C14597" s="650" t="s">
        <v>13705</v>
      </c>
      <c r="D14597" s="1"/>
      <c r="E14597" s="989" t="s">
        <v>13580</v>
      </c>
      <c r="F14597" s="3"/>
      <c r="O14597"/>
      <c r="P14597"/>
      <c r="Q14597"/>
      <c r="U14597" s="969"/>
      <c r="V14597" s="38"/>
      <c r="W14597" s="38"/>
    </row>
    <row r="14598" spans="1:23" ht="18.5" x14ac:dyDescent="0.45">
      <c r="A14598" s="1663">
        <v>71101</v>
      </c>
      <c r="B14598" s="1664">
        <v>0.26</v>
      </c>
      <c r="C14598" s="650" t="s">
        <v>13691</v>
      </c>
      <c r="D14598" s="1"/>
      <c r="E14598" s="989" t="s">
        <v>13580</v>
      </c>
      <c r="F14598" s="3"/>
      <c r="O14598"/>
      <c r="P14598"/>
      <c r="Q14598"/>
      <c r="U14598" s="969"/>
      <c r="V14598" s="38"/>
      <c r="W14598" s="38"/>
    </row>
    <row r="14599" spans="1:23" ht="18.5" x14ac:dyDescent="0.45">
      <c r="A14599" s="1663">
        <v>71101</v>
      </c>
      <c r="B14599" s="1664">
        <v>0.26</v>
      </c>
      <c r="C14599" s="650" t="s">
        <v>13692</v>
      </c>
      <c r="D14599" s="1"/>
      <c r="E14599" s="989" t="s">
        <v>13580</v>
      </c>
      <c r="F14599" s="3"/>
      <c r="O14599"/>
      <c r="P14599"/>
      <c r="Q14599"/>
      <c r="U14599" s="969"/>
      <c r="V14599" s="38"/>
      <c r="W14599" s="38"/>
    </row>
    <row r="14600" spans="1:23" ht="18.5" x14ac:dyDescent="0.45">
      <c r="A14600" s="1663">
        <v>71111</v>
      </c>
      <c r="B14600" s="1664">
        <v>0.31</v>
      </c>
      <c r="C14600" s="650" t="s">
        <v>13709</v>
      </c>
      <c r="D14600" s="1"/>
      <c r="E14600" s="989" t="s">
        <v>13580</v>
      </c>
      <c r="F14600" s="3"/>
      <c r="O14600"/>
      <c r="P14600"/>
      <c r="Q14600"/>
      <c r="U14600" s="969"/>
      <c r="V14600" s="38"/>
      <c r="W14600" s="38"/>
    </row>
    <row r="14601" spans="1:23" ht="18.5" x14ac:dyDescent="0.45">
      <c r="A14601" s="1663">
        <v>71120</v>
      </c>
      <c r="B14601" s="1664">
        <v>0.2</v>
      </c>
      <c r="C14601" s="650" t="s">
        <v>13658</v>
      </c>
      <c r="D14601" s="1"/>
      <c r="E14601" s="989" t="s">
        <v>13580</v>
      </c>
      <c r="F14601" s="3"/>
      <c r="O14601"/>
      <c r="P14601"/>
      <c r="Q14601"/>
      <c r="U14601" s="969"/>
      <c r="V14601" s="38"/>
      <c r="W14601" s="38"/>
    </row>
    <row r="14602" spans="1:23" ht="18.5" x14ac:dyDescent="0.45">
      <c r="A14602" s="1663">
        <v>71130</v>
      </c>
      <c r="B14602" s="1664">
        <v>0.21</v>
      </c>
      <c r="C14602" s="650" t="s">
        <v>13664</v>
      </c>
      <c r="D14602" s="1"/>
      <c r="E14602" s="989" t="s">
        <v>13580</v>
      </c>
      <c r="F14602" s="3"/>
      <c r="O14602"/>
      <c r="P14602"/>
      <c r="Q14602"/>
      <c r="U14602" s="969"/>
      <c r="V14602" s="38"/>
      <c r="W14602" s="38"/>
    </row>
    <row r="14603" spans="1:23" ht="18.5" x14ac:dyDescent="0.45">
      <c r="A14603" s="1676">
        <v>71270</v>
      </c>
      <c r="B14603" s="1677">
        <v>1.22</v>
      </c>
      <c r="C14603" s="1678" t="s">
        <v>1553</v>
      </c>
      <c r="D14603" s="1"/>
      <c r="E14603" s="989" t="s">
        <v>13580</v>
      </c>
      <c r="F14603" s="3"/>
      <c r="O14603"/>
      <c r="P14603"/>
      <c r="Q14603"/>
      <c r="U14603" s="969"/>
      <c r="V14603" s="38"/>
      <c r="W14603" s="38"/>
    </row>
    <row r="14604" spans="1:23" ht="18.5" x14ac:dyDescent="0.45">
      <c r="A14604" s="1663">
        <v>71552</v>
      </c>
      <c r="B14604" s="1664">
        <v>2.2000000000000002</v>
      </c>
      <c r="C14604" s="650" t="s">
        <v>13876</v>
      </c>
      <c r="D14604" s="1"/>
      <c r="E14604" s="989" t="s">
        <v>13580</v>
      </c>
      <c r="F14604" s="1128"/>
      <c r="O14604"/>
      <c r="P14604"/>
      <c r="Q14604"/>
      <c r="U14604" s="969"/>
      <c r="V14604" s="38"/>
      <c r="W14604" s="38"/>
    </row>
    <row r="14605" spans="1:23" ht="18.5" x14ac:dyDescent="0.45">
      <c r="A14605" s="1663">
        <v>72020</v>
      </c>
      <c r="B14605" s="1664">
        <v>0.16</v>
      </c>
      <c r="C14605" s="650" t="s">
        <v>13586</v>
      </c>
      <c r="D14605" s="1"/>
      <c r="E14605" s="989" t="s">
        <v>13580</v>
      </c>
      <c r="F14605" s="3"/>
      <c r="O14605"/>
      <c r="P14605"/>
      <c r="Q14605"/>
      <c r="U14605" s="969"/>
      <c r="V14605" s="38"/>
      <c r="W14605" s="38"/>
    </row>
    <row r="14606" spans="1:23" ht="18.5" x14ac:dyDescent="0.45">
      <c r="A14606" s="1663">
        <v>72020</v>
      </c>
      <c r="B14606" s="1664">
        <v>0.16</v>
      </c>
      <c r="C14606" s="650" t="s">
        <v>13587</v>
      </c>
      <c r="D14606" s="1"/>
      <c r="E14606" s="989" t="s">
        <v>13580</v>
      </c>
      <c r="O14606"/>
      <c r="P14606"/>
      <c r="Q14606"/>
      <c r="U14606" s="969"/>
      <c r="V14606" s="38"/>
      <c r="W14606" s="38"/>
    </row>
    <row r="14607" spans="1:23" ht="18.5" x14ac:dyDescent="0.45">
      <c r="A14607" s="1663">
        <v>72020</v>
      </c>
      <c r="B14607" s="1664">
        <v>0.16</v>
      </c>
      <c r="C14607" s="650" t="s">
        <v>13588</v>
      </c>
      <c r="D14607" s="1"/>
      <c r="E14607" s="989" t="s">
        <v>13580</v>
      </c>
      <c r="F14607" s="3"/>
      <c r="O14607"/>
      <c r="P14607"/>
      <c r="Q14607"/>
      <c r="U14607" s="969"/>
      <c r="V14607" s="38"/>
      <c r="W14607" s="38"/>
    </row>
    <row r="14608" spans="1:23" ht="18.5" x14ac:dyDescent="0.45">
      <c r="A14608" s="1663">
        <v>72040</v>
      </c>
      <c r="B14608" s="1664">
        <v>0.21</v>
      </c>
      <c r="C14608" s="650" t="s">
        <v>13665</v>
      </c>
      <c r="D14608" s="1"/>
      <c r="E14608" s="989" t="s">
        <v>13580</v>
      </c>
      <c r="F14608" s="3"/>
      <c r="O14608"/>
      <c r="P14608"/>
      <c r="Q14608"/>
      <c r="U14608" s="969"/>
      <c r="V14608" s="38"/>
      <c r="W14608" s="38"/>
    </row>
    <row r="14609" spans="1:23" ht="18.5" x14ac:dyDescent="0.45">
      <c r="A14609" s="1665">
        <v>72040</v>
      </c>
      <c r="B14609" s="1674">
        <v>0.21</v>
      </c>
      <c r="C14609" s="1665" t="s">
        <v>13665</v>
      </c>
      <c r="D14609" s="1"/>
      <c r="E14609" s="989" t="s">
        <v>13580</v>
      </c>
      <c r="F14609" s="3"/>
      <c r="O14609"/>
      <c r="P14609"/>
      <c r="Q14609"/>
      <c r="U14609" s="969"/>
      <c r="V14609" s="38"/>
      <c r="W14609" s="38"/>
    </row>
    <row r="14610" spans="1:23" ht="18.5" x14ac:dyDescent="0.45">
      <c r="A14610" s="1663">
        <v>72040</v>
      </c>
      <c r="B14610" s="1664">
        <v>0.21</v>
      </c>
      <c r="C14610" s="650" t="s">
        <v>13666</v>
      </c>
      <c r="D14610" s="1"/>
      <c r="E14610" s="989" t="s">
        <v>13580</v>
      </c>
      <c r="F14610" s="3"/>
      <c r="O14610"/>
      <c r="P14610"/>
      <c r="Q14610"/>
      <c r="U14610" s="969"/>
      <c r="V14610" s="38"/>
      <c r="W14610" s="38"/>
    </row>
    <row r="14611" spans="1:23" ht="18.5" x14ac:dyDescent="0.45">
      <c r="A14611" s="1663">
        <v>72050</v>
      </c>
      <c r="B14611" s="1664">
        <v>0.26</v>
      </c>
      <c r="C14611" s="650" t="s">
        <v>13693</v>
      </c>
      <c r="D14611" s="1"/>
      <c r="E14611" s="989" t="s">
        <v>13580</v>
      </c>
      <c r="F14611" s="3"/>
      <c r="O14611"/>
      <c r="P14611"/>
      <c r="Q14611"/>
      <c r="U14611" s="969"/>
      <c r="V14611" s="38"/>
      <c r="W14611" s="38"/>
    </row>
    <row r="14612" spans="1:23" ht="18.5" x14ac:dyDescent="0.45">
      <c r="A14612" s="1663">
        <v>72050</v>
      </c>
      <c r="B14612" s="1664">
        <v>0.26</v>
      </c>
      <c r="C14612" s="650" t="s">
        <v>13694</v>
      </c>
      <c r="D14612" s="1"/>
      <c r="E14612" s="989" t="s">
        <v>13580</v>
      </c>
      <c r="F14612" s="3"/>
      <c r="O14612"/>
      <c r="P14612"/>
      <c r="Q14612"/>
      <c r="U14612" s="969"/>
      <c r="V14612" s="38"/>
      <c r="W14612" s="38"/>
    </row>
    <row r="14613" spans="1:23" ht="18.5" x14ac:dyDescent="0.45">
      <c r="A14613" s="1663">
        <v>72050</v>
      </c>
      <c r="B14613" s="1664">
        <v>0.26</v>
      </c>
      <c r="C14613" s="650" t="s">
        <v>13695</v>
      </c>
      <c r="D14613" s="1"/>
      <c r="E14613" s="989" t="s">
        <v>13580</v>
      </c>
      <c r="F14613" s="3"/>
      <c r="O14613"/>
      <c r="P14613"/>
      <c r="Q14613"/>
      <c r="U14613" s="969"/>
      <c r="V14613" s="38"/>
      <c r="W14613" s="38"/>
    </row>
    <row r="14614" spans="1:23" ht="18.5" x14ac:dyDescent="0.45">
      <c r="A14614" s="1663">
        <v>72052</v>
      </c>
      <c r="B14614" s="1664">
        <v>0.28999999999999998</v>
      </c>
      <c r="C14614" s="650" t="s">
        <v>13702</v>
      </c>
      <c r="D14614" s="1"/>
      <c r="E14614" s="989" t="s">
        <v>13580</v>
      </c>
      <c r="F14614" s="3"/>
      <c r="O14614"/>
      <c r="P14614"/>
      <c r="Q14614"/>
      <c r="U14614" s="969"/>
      <c r="V14614" s="38"/>
      <c r="W14614" s="38"/>
    </row>
    <row r="14615" spans="1:23" ht="18.5" x14ac:dyDescent="0.45">
      <c r="A14615" s="1663">
        <v>72070</v>
      </c>
      <c r="B14615" s="1664">
        <v>0.2</v>
      </c>
      <c r="C14615" s="650" t="s">
        <v>6219</v>
      </c>
      <c r="D14615" s="1"/>
      <c r="E14615" s="989" t="s">
        <v>13580</v>
      </c>
      <c r="F14615" s="3"/>
      <c r="O14615"/>
      <c r="P14615"/>
      <c r="Q14615"/>
      <c r="U14615" s="969"/>
      <c r="V14615" s="38"/>
      <c r="W14615" s="38"/>
    </row>
    <row r="14616" spans="1:23" ht="18.5" x14ac:dyDescent="0.45">
      <c r="A14616" s="1663">
        <v>72072</v>
      </c>
      <c r="B14616" s="1664">
        <v>0.22</v>
      </c>
      <c r="C14616" s="650" t="s">
        <v>13674</v>
      </c>
      <c r="D14616" s="1"/>
      <c r="E14616" s="989" t="s">
        <v>13580</v>
      </c>
      <c r="F14616" s="1109"/>
      <c r="O14616"/>
      <c r="P14616"/>
      <c r="Q14616"/>
      <c r="U14616" s="969"/>
      <c r="V14616" s="38"/>
      <c r="W14616" s="38"/>
    </row>
    <row r="14617" spans="1:23" ht="18.5" x14ac:dyDescent="0.45">
      <c r="A14617" s="1663">
        <v>72074</v>
      </c>
      <c r="B14617" s="1664">
        <v>0.24</v>
      </c>
      <c r="C14617" s="650" t="s">
        <v>13678</v>
      </c>
      <c r="D14617" s="1"/>
      <c r="E14617" s="989" t="s">
        <v>13580</v>
      </c>
      <c r="F14617" s="3"/>
      <c r="O14617"/>
      <c r="P14617"/>
      <c r="Q14617"/>
      <c r="U14617" s="969"/>
      <c r="V14617" s="38"/>
      <c r="W14617" s="38"/>
    </row>
    <row r="14618" spans="1:23" ht="18.5" x14ac:dyDescent="0.45">
      <c r="A14618" s="1663">
        <v>72074</v>
      </c>
      <c r="B14618" s="1664">
        <v>0.24</v>
      </c>
      <c r="C14618" s="650" t="s">
        <v>13679</v>
      </c>
      <c r="D14618" s="1"/>
      <c r="E14618" s="989" t="s">
        <v>13580</v>
      </c>
      <c r="F14618" s="3"/>
      <c r="O14618"/>
      <c r="P14618"/>
      <c r="Q14618"/>
      <c r="U14618" s="969"/>
      <c r="V14618" s="38"/>
      <c r="W14618" s="38"/>
    </row>
    <row r="14619" spans="1:23" ht="18.5" x14ac:dyDescent="0.45">
      <c r="A14619" s="1663">
        <v>72080</v>
      </c>
      <c r="B14619" s="1664">
        <v>0.2</v>
      </c>
      <c r="C14619" s="650" t="s">
        <v>13659</v>
      </c>
      <c r="D14619" s="1"/>
      <c r="E14619" s="989" t="s">
        <v>13580</v>
      </c>
      <c r="F14619" s="3"/>
      <c r="O14619"/>
      <c r="P14619"/>
      <c r="Q14619"/>
      <c r="U14619" s="969"/>
      <c r="V14619" s="38"/>
      <c r="W14619" s="38"/>
    </row>
    <row r="14620" spans="1:23" ht="18.5" x14ac:dyDescent="0.45">
      <c r="A14620" s="1663">
        <v>72081</v>
      </c>
      <c r="B14620" s="1664">
        <v>0.25</v>
      </c>
      <c r="C14620" s="650" t="s">
        <v>13685</v>
      </c>
      <c r="D14620" s="1"/>
      <c r="E14620" s="989" t="s">
        <v>13580</v>
      </c>
      <c r="F14620" s="3"/>
      <c r="O14620"/>
      <c r="P14620"/>
      <c r="Q14620"/>
      <c r="U14620" s="969"/>
      <c r="V14620" s="38"/>
      <c r="W14620" s="38"/>
    </row>
    <row r="14621" spans="1:23" ht="18.5" x14ac:dyDescent="0.45">
      <c r="A14621" s="1663">
        <v>72082</v>
      </c>
      <c r="B14621" s="1664">
        <v>0.3</v>
      </c>
      <c r="C14621" s="650" t="s">
        <v>13706</v>
      </c>
      <c r="D14621" s="1"/>
      <c r="E14621" s="989" t="s">
        <v>13580</v>
      </c>
      <c r="F14621" s="3"/>
      <c r="O14621"/>
      <c r="P14621"/>
      <c r="Q14621"/>
      <c r="U14621" s="969"/>
      <c r="V14621" s="38"/>
      <c r="W14621" s="38"/>
    </row>
    <row r="14622" spans="1:23" ht="18.5" x14ac:dyDescent="0.45">
      <c r="A14622" s="1663">
        <v>72083</v>
      </c>
      <c r="B14622" s="1664">
        <v>0.34</v>
      </c>
      <c r="C14622" s="650" t="s">
        <v>13712</v>
      </c>
      <c r="E14622" s="989" t="s">
        <v>13580</v>
      </c>
      <c r="F14622" s="3"/>
      <c r="O14622"/>
      <c r="P14622"/>
      <c r="Q14622"/>
      <c r="U14622" s="969"/>
      <c r="V14622" s="38"/>
      <c r="W14622" s="38"/>
    </row>
    <row r="14623" spans="1:23" ht="18.5" x14ac:dyDescent="0.45">
      <c r="A14623" s="1663">
        <v>72084</v>
      </c>
      <c r="B14623" s="1664">
        <v>0.4</v>
      </c>
      <c r="C14623" s="650" t="s">
        <v>13713</v>
      </c>
      <c r="D14623" s="1"/>
      <c r="E14623" s="989" t="s">
        <v>13580</v>
      </c>
      <c r="F14623" s="3"/>
      <c r="O14623"/>
      <c r="P14623"/>
      <c r="Q14623"/>
      <c r="U14623" s="969"/>
      <c r="V14623" s="38"/>
      <c r="W14623" s="38"/>
    </row>
    <row r="14624" spans="1:23" ht="18.5" x14ac:dyDescent="0.45">
      <c r="A14624" s="1663">
        <v>72100</v>
      </c>
      <c r="B14624" s="1664">
        <v>0.21</v>
      </c>
      <c r="C14624" s="650" t="s">
        <v>13667</v>
      </c>
      <c r="D14624" s="98"/>
      <c r="E14624" s="989" t="s">
        <v>13580</v>
      </c>
      <c r="F14624" s="3"/>
      <c r="O14624"/>
      <c r="P14624"/>
      <c r="Q14624"/>
      <c r="U14624" s="969"/>
      <c r="V14624" s="38"/>
      <c r="W14624" s="38"/>
    </row>
    <row r="14625" spans="1:23" ht="18.5" x14ac:dyDescent="0.45">
      <c r="A14625" s="1663">
        <v>72100</v>
      </c>
      <c r="B14625" s="1664">
        <v>0.21</v>
      </c>
      <c r="C14625" s="650" t="s">
        <v>13668</v>
      </c>
      <c r="D14625" s="1"/>
      <c r="E14625" s="989" t="s">
        <v>13580</v>
      </c>
      <c r="F14625" s="3"/>
      <c r="O14625"/>
      <c r="P14625"/>
      <c r="Q14625"/>
      <c r="U14625" s="969"/>
      <c r="V14625" s="38"/>
      <c r="W14625" s="38"/>
    </row>
    <row r="14626" spans="1:23" ht="18.5" x14ac:dyDescent="0.45">
      <c r="A14626" s="1663">
        <v>72110</v>
      </c>
      <c r="B14626" s="1664">
        <v>0.25</v>
      </c>
      <c r="C14626" s="650" t="s">
        <v>13686</v>
      </c>
      <c r="D14626" s="1"/>
      <c r="E14626" s="989" t="s">
        <v>13580</v>
      </c>
      <c r="F14626" s="3"/>
      <c r="O14626"/>
      <c r="P14626"/>
      <c r="Q14626"/>
      <c r="U14626" s="969"/>
      <c r="V14626" s="38"/>
      <c r="W14626" s="38"/>
    </row>
    <row r="14627" spans="1:23" ht="18.5" x14ac:dyDescent="0.45">
      <c r="A14627" s="1663">
        <v>72110</v>
      </c>
      <c r="B14627" s="1664">
        <v>0.25</v>
      </c>
      <c r="C14627" s="650" t="s">
        <v>13687</v>
      </c>
      <c r="D14627" s="1"/>
      <c r="E14627" s="989" t="s">
        <v>13580</v>
      </c>
      <c r="F14627" s="3"/>
      <c r="O14627"/>
      <c r="P14627"/>
      <c r="Q14627"/>
      <c r="U14627" s="969"/>
      <c r="V14627" s="38"/>
      <c r="W14627" s="38"/>
    </row>
    <row r="14628" spans="1:23" ht="18.5" x14ac:dyDescent="0.45">
      <c r="A14628" s="1663">
        <v>72114</v>
      </c>
      <c r="B14628" s="1664">
        <v>0.28999999999999998</v>
      </c>
      <c r="C14628" s="650" t="s">
        <v>13703</v>
      </c>
      <c r="D14628" s="1"/>
      <c r="E14628" s="989" t="s">
        <v>13580</v>
      </c>
      <c r="F14628" s="3"/>
      <c r="O14628"/>
      <c r="P14628"/>
      <c r="Q14628"/>
      <c r="U14628" s="969"/>
      <c r="V14628" s="38"/>
      <c r="W14628" s="38"/>
    </row>
    <row r="14629" spans="1:23" ht="18.5" x14ac:dyDescent="0.45">
      <c r="A14629" s="1663">
        <v>72120</v>
      </c>
      <c r="B14629" s="1664">
        <v>0.21</v>
      </c>
      <c r="C14629" s="650" t="s">
        <v>13669</v>
      </c>
      <c r="D14629" s="1"/>
      <c r="E14629" s="989" t="s">
        <v>13580</v>
      </c>
      <c r="F14629" s="3"/>
      <c r="O14629"/>
      <c r="P14629"/>
      <c r="Q14629"/>
      <c r="U14629" s="969"/>
      <c r="V14629" s="38"/>
      <c r="W14629" s="38"/>
    </row>
    <row r="14630" spans="1:23" ht="18.5" x14ac:dyDescent="0.45">
      <c r="A14630" s="1670">
        <v>72131</v>
      </c>
      <c r="B14630" s="1671">
        <v>0.98</v>
      </c>
      <c r="C14630" s="1665" t="s">
        <v>13759</v>
      </c>
      <c r="D14630" s="1"/>
      <c r="E14630" s="989" t="s">
        <v>13580</v>
      </c>
      <c r="F14630" s="3"/>
      <c r="O14630"/>
      <c r="P14630"/>
      <c r="Q14630"/>
      <c r="U14630" s="969"/>
      <c r="V14630" s="38"/>
      <c r="W14630" s="38"/>
    </row>
    <row r="14631" spans="1:23" ht="18.5" x14ac:dyDescent="0.45">
      <c r="A14631" s="1676">
        <v>72141</v>
      </c>
      <c r="B14631" s="1677">
        <v>1.44</v>
      </c>
      <c r="C14631" s="654" t="s">
        <v>13819</v>
      </c>
      <c r="D14631" s="1"/>
      <c r="E14631" s="989" t="s">
        <v>13580</v>
      </c>
      <c r="F14631" s="3"/>
      <c r="O14631"/>
      <c r="P14631"/>
      <c r="Q14631"/>
      <c r="U14631" s="969"/>
      <c r="V14631" s="38"/>
      <c r="W14631" s="38"/>
    </row>
    <row r="14632" spans="1:23" ht="18.5" x14ac:dyDescent="0.45">
      <c r="A14632" s="1676">
        <v>72146</v>
      </c>
      <c r="B14632" s="1677">
        <v>1.44</v>
      </c>
      <c r="C14632" s="654" t="s">
        <v>13820</v>
      </c>
      <c r="D14632" s="1"/>
      <c r="E14632" s="989" t="s">
        <v>13580</v>
      </c>
      <c r="F14632" s="3"/>
      <c r="O14632"/>
      <c r="P14632"/>
      <c r="Q14632"/>
      <c r="U14632" s="969"/>
      <c r="V14632" s="38"/>
      <c r="W14632" s="38"/>
    </row>
    <row r="14633" spans="1:23" ht="18.5" x14ac:dyDescent="0.45">
      <c r="A14633" s="1676">
        <v>72148</v>
      </c>
      <c r="B14633" s="1677">
        <v>1.44</v>
      </c>
      <c r="C14633" s="654" t="s">
        <v>13821</v>
      </c>
      <c r="D14633" s="1"/>
      <c r="E14633" s="989" t="s">
        <v>13580</v>
      </c>
      <c r="F14633" s="3"/>
      <c r="O14633"/>
      <c r="P14633"/>
      <c r="Q14633"/>
      <c r="U14633" s="969"/>
      <c r="V14633" s="38"/>
      <c r="W14633" s="38"/>
    </row>
    <row r="14634" spans="1:23" ht="18.5" x14ac:dyDescent="0.45">
      <c r="A14634" s="1670">
        <v>72149</v>
      </c>
      <c r="B14634" s="1671">
        <v>1.74</v>
      </c>
      <c r="C14634" s="1681" t="s">
        <v>13833</v>
      </c>
      <c r="D14634" s="1126"/>
      <c r="E14634" s="989" t="s">
        <v>13580</v>
      </c>
      <c r="F14634" s="3"/>
      <c r="O14634"/>
      <c r="P14634"/>
      <c r="Q14634"/>
      <c r="U14634" s="969"/>
      <c r="V14634" s="38"/>
      <c r="W14634" s="38"/>
    </row>
    <row r="14635" spans="1:23" ht="18.5" x14ac:dyDescent="0.45">
      <c r="A14635" s="1663">
        <v>72156</v>
      </c>
      <c r="B14635" s="1664">
        <v>2.23</v>
      </c>
      <c r="C14635" s="650" t="s">
        <v>13882</v>
      </c>
      <c r="E14635" s="989" t="s">
        <v>13580</v>
      </c>
      <c r="F14635" s="3"/>
      <c r="O14635"/>
      <c r="P14635"/>
      <c r="Q14635"/>
      <c r="U14635" s="969"/>
      <c r="V14635" s="38"/>
      <c r="W14635" s="38"/>
    </row>
    <row r="14636" spans="1:23" ht="18.5" x14ac:dyDescent="0.45">
      <c r="A14636" s="1670">
        <v>72157</v>
      </c>
      <c r="B14636" s="1671">
        <v>2.23</v>
      </c>
      <c r="C14636" s="1681" t="s">
        <v>13883</v>
      </c>
      <c r="D14636" s="1"/>
      <c r="E14636" s="989" t="s">
        <v>13580</v>
      </c>
      <c r="F14636" s="3"/>
      <c r="O14636"/>
      <c r="P14636"/>
      <c r="Q14636"/>
      <c r="U14636" s="969"/>
      <c r="V14636" s="38"/>
      <c r="W14636" s="38"/>
    </row>
    <row r="14637" spans="1:23" ht="18.5" x14ac:dyDescent="0.45">
      <c r="A14637" s="1676">
        <v>72158</v>
      </c>
      <c r="B14637" s="1677">
        <v>2.23</v>
      </c>
      <c r="C14637" s="1678" t="s">
        <v>13884</v>
      </c>
      <c r="D14637" s="1"/>
      <c r="E14637" s="989" t="s">
        <v>13580</v>
      </c>
      <c r="F14637" s="3"/>
      <c r="O14637"/>
      <c r="P14637"/>
      <c r="Q14637"/>
      <c r="U14637" s="969"/>
      <c r="V14637" s="38"/>
      <c r="W14637" s="38"/>
    </row>
    <row r="14638" spans="1:23" ht="18.5" x14ac:dyDescent="0.45">
      <c r="A14638" s="1663">
        <v>72170</v>
      </c>
      <c r="B14638" s="1664">
        <v>0.17</v>
      </c>
      <c r="C14638" s="650" t="s">
        <v>1310</v>
      </c>
      <c r="D14638" s="1"/>
      <c r="E14638" s="989" t="s">
        <v>13580</v>
      </c>
      <c r="F14638" s="3"/>
      <c r="O14638"/>
      <c r="P14638"/>
      <c r="Q14638"/>
      <c r="U14638" s="969"/>
      <c r="V14638" s="38"/>
      <c r="W14638" s="38"/>
    </row>
    <row r="14639" spans="1:23" ht="18.5" x14ac:dyDescent="0.45">
      <c r="A14639" s="1663">
        <v>72190</v>
      </c>
      <c r="B14639" s="1664">
        <v>0.24</v>
      </c>
      <c r="C14639" s="650" t="s">
        <v>13680</v>
      </c>
      <c r="D14639" s="1"/>
      <c r="E14639" s="989" t="s">
        <v>13580</v>
      </c>
      <c r="F14639" s="3"/>
      <c r="O14639"/>
      <c r="P14639"/>
      <c r="Q14639"/>
      <c r="U14639" s="969"/>
      <c r="V14639" s="38"/>
      <c r="W14639" s="38"/>
    </row>
    <row r="14640" spans="1:23" ht="18.5" x14ac:dyDescent="0.45">
      <c r="A14640" s="1670">
        <v>72195</v>
      </c>
      <c r="B14640" s="1671">
        <v>1.42</v>
      </c>
      <c r="C14640" s="1670" t="s">
        <v>13807</v>
      </c>
      <c r="E14640" s="989" t="s">
        <v>13580</v>
      </c>
      <c r="F14640" s="3"/>
      <c r="O14640"/>
      <c r="P14640"/>
      <c r="Q14640"/>
      <c r="U14640" s="969"/>
      <c r="V14640" s="38"/>
      <c r="W14640" s="38"/>
    </row>
    <row r="14641" spans="1:23" ht="18.5" x14ac:dyDescent="0.45">
      <c r="A14641" s="1676">
        <v>72195</v>
      </c>
      <c r="B14641" s="1677">
        <v>1.42</v>
      </c>
      <c r="C14641" s="653" t="s">
        <v>13808</v>
      </c>
      <c r="D14641" s="1"/>
      <c r="E14641" s="989" t="s">
        <v>13580</v>
      </c>
      <c r="F14641" s="3"/>
      <c r="O14641"/>
      <c r="P14641"/>
      <c r="Q14641"/>
      <c r="U14641" s="969"/>
      <c r="V14641" s="38"/>
      <c r="W14641" s="38"/>
    </row>
    <row r="14642" spans="1:23" ht="18.5" x14ac:dyDescent="0.45">
      <c r="A14642" s="1670">
        <v>72195</v>
      </c>
      <c r="B14642" s="1671">
        <v>1.42</v>
      </c>
      <c r="C14642" s="1670" t="s">
        <v>13809</v>
      </c>
      <c r="E14642" s="989" t="s">
        <v>13580</v>
      </c>
      <c r="F14642" s="3"/>
      <c r="O14642"/>
      <c r="P14642"/>
      <c r="Q14642"/>
      <c r="U14642" s="969"/>
      <c r="V14642" s="38"/>
      <c r="W14642" s="38"/>
    </row>
    <row r="14643" spans="1:23" ht="18.5" x14ac:dyDescent="0.45">
      <c r="A14643" s="1670">
        <v>72195</v>
      </c>
      <c r="B14643" s="1671">
        <v>1.42</v>
      </c>
      <c r="C14643" s="1670" t="s">
        <v>13810</v>
      </c>
      <c r="D14643" s="1"/>
      <c r="E14643" s="989" t="s">
        <v>13580</v>
      </c>
      <c r="F14643" s="3"/>
      <c r="O14643"/>
      <c r="P14643"/>
      <c r="Q14643"/>
      <c r="U14643" s="969"/>
      <c r="V14643" s="38"/>
      <c r="W14643" s="38"/>
    </row>
    <row r="14644" spans="1:23" ht="18.5" x14ac:dyDescent="0.45">
      <c r="A14644" s="1670">
        <v>72195</v>
      </c>
      <c r="B14644" s="1671">
        <v>1.42</v>
      </c>
      <c r="C14644" s="1672" t="s">
        <v>11654</v>
      </c>
      <c r="D14644" s="1"/>
      <c r="E14644" s="989" t="s">
        <v>13580</v>
      </c>
      <c r="F14644" s="3"/>
      <c r="O14644"/>
      <c r="P14644"/>
      <c r="Q14644"/>
      <c r="U14644" s="969"/>
      <c r="V14644" s="38"/>
      <c r="W14644" s="38"/>
    </row>
    <row r="14645" spans="1:23" ht="18.5" x14ac:dyDescent="0.45">
      <c r="A14645" s="1676">
        <v>72197</v>
      </c>
      <c r="B14645" s="1677">
        <v>2.15</v>
      </c>
      <c r="C14645" s="653" t="s">
        <v>13869</v>
      </c>
      <c r="D14645" s="1"/>
      <c r="E14645" s="989" t="s">
        <v>13580</v>
      </c>
      <c r="F14645" s="3"/>
      <c r="O14645"/>
      <c r="P14645"/>
      <c r="Q14645"/>
      <c r="U14645" s="969"/>
      <c r="V14645" s="38"/>
      <c r="W14645" s="38"/>
    </row>
    <row r="14646" spans="1:23" ht="18.5" x14ac:dyDescent="0.45">
      <c r="A14646" s="1663">
        <v>72197</v>
      </c>
      <c r="B14646" s="1664">
        <v>2.15</v>
      </c>
      <c r="C14646" s="650" t="s">
        <v>13870</v>
      </c>
      <c r="D14646" s="1"/>
      <c r="E14646" s="989" t="s">
        <v>13580</v>
      </c>
      <c r="F14646" s="3"/>
      <c r="O14646"/>
      <c r="P14646"/>
      <c r="Q14646"/>
      <c r="U14646" s="969"/>
      <c r="V14646" s="38"/>
      <c r="W14646" s="38"/>
    </row>
    <row r="14647" spans="1:23" ht="18.5" x14ac:dyDescent="0.45">
      <c r="A14647" s="1663">
        <v>72200</v>
      </c>
      <c r="B14647" s="1664">
        <v>0.17</v>
      </c>
      <c r="C14647" s="650" t="s">
        <v>13622</v>
      </c>
      <c r="D14647" s="1"/>
      <c r="E14647" s="989" t="s">
        <v>13580</v>
      </c>
      <c r="F14647" s="3"/>
      <c r="O14647"/>
      <c r="P14647"/>
      <c r="Q14647"/>
      <c r="U14647" s="969"/>
      <c r="V14647" s="38"/>
      <c r="W14647" s="38"/>
    </row>
    <row r="14648" spans="1:23" ht="18.5" x14ac:dyDescent="0.45">
      <c r="A14648" s="1663">
        <v>72202</v>
      </c>
      <c r="B14648" s="1664">
        <v>0.22</v>
      </c>
      <c r="C14648" s="650" t="s">
        <v>13675</v>
      </c>
      <c r="D14648" s="1"/>
      <c r="E14648" s="989" t="s">
        <v>13580</v>
      </c>
      <c r="F14648" s="3"/>
      <c r="O14648"/>
      <c r="P14648"/>
      <c r="Q14648"/>
      <c r="U14648" s="969"/>
      <c r="V14648" s="38"/>
      <c r="W14648" s="38"/>
    </row>
    <row r="14649" spans="1:23" ht="18.5" x14ac:dyDescent="0.45">
      <c r="A14649" s="1663">
        <v>72220</v>
      </c>
      <c r="B14649" s="1664">
        <v>0.17</v>
      </c>
      <c r="C14649" s="650" t="s">
        <v>13623</v>
      </c>
      <c r="D14649" s="1"/>
      <c r="E14649" s="989" t="s">
        <v>13580</v>
      </c>
      <c r="F14649" s="3"/>
      <c r="O14649"/>
      <c r="P14649"/>
      <c r="Q14649"/>
      <c r="U14649" s="969"/>
      <c r="V14649" s="38"/>
      <c r="W14649" s="38"/>
    </row>
    <row r="14650" spans="1:23" ht="18.5" x14ac:dyDescent="0.45">
      <c r="A14650" s="1663">
        <v>73000</v>
      </c>
      <c r="B14650" s="1664">
        <v>0.16</v>
      </c>
      <c r="C14650" s="650" t="s">
        <v>13589</v>
      </c>
      <c r="D14650" s="1"/>
      <c r="E14650" s="989" t="s">
        <v>13580</v>
      </c>
      <c r="F14650" s="3"/>
      <c r="O14650"/>
      <c r="P14650"/>
      <c r="Q14650"/>
      <c r="U14650" s="969"/>
      <c r="V14650" s="38"/>
      <c r="W14650" s="38"/>
    </row>
    <row r="14651" spans="1:23" ht="18.5" x14ac:dyDescent="0.45">
      <c r="A14651" s="1663">
        <v>73000</v>
      </c>
      <c r="B14651" s="1664">
        <v>0.16</v>
      </c>
      <c r="C14651" s="1675" t="s">
        <v>13590</v>
      </c>
      <c r="D14651" s="1"/>
      <c r="E14651" s="989" t="s">
        <v>13580</v>
      </c>
      <c r="F14651" s="3"/>
      <c r="O14651"/>
      <c r="P14651"/>
      <c r="Q14651"/>
      <c r="U14651" s="969"/>
      <c r="V14651" s="38"/>
      <c r="W14651" s="38"/>
    </row>
    <row r="14652" spans="1:23" ht="18.5" x14ac:dyDescent="0.45">
      <c r="A14652" s="1663">
        <v>73010</v>
      </c>
      <c r="B14652" s="1664">
        <v>0.17</v>
      </c>
      <c r="C14652" s="650" t="s">
        <v>13624</v>
      </c>
      <c r="D14652" s="1"/>
      <c r="E14652" s="989" t="s">
        <v>13580</v>
      </c>
      <c r="F14652" s="3"/>
      <c r="O14652"/>
      <c r="P14652"/>
      <c r="Q14652"/>
      <c r="U14652" s="969"/>
      <c r="V14652" s="38"/>
      <c r="W14652" s="38"/>
    </row>
    <row r="14653" spans="1:23" ht="18.5" x14ac:dyDescent="0.45">
      <c r="A14653" s="1663">
        <v>73010</v>
      </c>
      <c r="B14653" s="1664">
        <v>0.17</v>
      </c>
      <c r="C14653" s="650" t="s">
        <v>13625</v>
      </c>
      <c r="D14653" s="1"/>
      <c r="E14653" s="989" t="s">
        <v>13580</v>
      </c>
      <c r="F14653" s="3"/>
      <c r="O14653"/>
      <c r="P14653"/>
      <c r="Q14653"/>
      <c r="U14653" s="969"/>
      <c r="V14653" s="38"/>
      <c r="W14653" s="38"/>
    </row>
    <row r="14654" spans="1:23" ht="18.5" x14ac:dyDescent="0.45">
      <c r="A14654" s="1663">
        <v>73020</v>
      </c>
      <c r="B14654" s="1664">
        <v>0.15</v>
      </c>
      <c r="C14654" s="650" t="s">
        <v>13584</v>
      </c>
      <c r="D14654" s="1"/>
      <c r="E14654" s="989" t="s">
        <v>13580</v>
      </c>
      <c r="F14654" s="3"/>
      <c r="O14654"/>
      <c r="P14654"/>
      <c r="Q14654"/>
      <c r="U14654" s="969"/>
      <c r="V14654" s="38"/>
      <c r="W14654" s="38"/>
    </row>
    <row r="14655" spans="1:23" ht="18.5" x14ac:dyDescent="0.45">
      <c r="A14655" s="1663">
        <v>73020</v>
      </c>
      <c r="B14655" s="1664">
        <v>0.15</v>
      </c>
      <c r="C14655" s="650" t="s">
        <v>13585</v>
      </c>
      <c r="D14655" s="1"/>
      <c r="E14655" s="989" t="s">
        <v>13580</v>
      </c>
      <c r="F14655" s="3"/>
      <c r="O14655"/>
      <c r="P14655"/>
      <c r="Q14655"/>
      <c r="U14655" s="969"/>
      <c r="V14655" s="38"/>
      <c r="W14655" s="38"/>
    </row>
    <row r="14656" spans="1:23" ht="18.5" x14ac:dyDescent="0.45">
      <c r="A14656" s="1663">
        <v>73030</v>
      </c>
      <c r="B14656" s="1664">
        <v>0.18</v>
      </c>
      <c r="C14656" s="650" t="s">
        <v>13646</v>
      </c>
      <c r="D14656" s="1"/>
      <c r="E14656" s="989" t="s">
        <v>13580</v>
      </c>
      <c r="F14656" s="3"/>
      <c r="O14656"/>
      <c r="P14656"/>
      <c r="Q14656"/>
      <c r="U14656" s="969"/>
      <c r="V14656" s="38"/>
      <c r="W14656" s="38"/>
    </row>
    <row r="14657" spans="1:23" ht="18.5" x14ac:dyDescent="0.45">
      <c r="A14657" s="1665">
        <v>73030</v>
      </c>
      <c r="B14657" s="1674">
        <v>0.18</v>
      </c>
      <c r="C14657" s="1665" t="s">
        <v>13647</v>
      </c>
      <c r="D14657" s="1"/>
      <c r="E14657" s="989" t="s">
        <v>13580</v>
      </c>
      <c r="F14657" s="3"/>
      <c r="O14657"/>
      <c r="P14657"/>
      <c r="Q14657"/>
      <c r="U14657" s="969"/>
      <c r="V14657" s="38"/>
      <c r="W14657" s="38"/>
    </row>
    <row r="14658" spans="1:23" ht="18.5" x14ac:dyDescent="0.45">
      <c r="A14658" s="1663">
        <v>73030</v>
      </c>
      <c r="B14658" s="1664">
        <v>0.18</v>
      </c>
      <c r="C14658" s="650" t="s">
        <v>13647</v>
      </c>
      <c r="D14658" s="1"/>
      <c r="E14658" s="989" t="s">
        <v>13580</v>
      </c>
      <c r="F14658" s="3"/>
      <c r="O14658"/>
      <c r="P14658"/>
      <c r="Q14658"/>
      <c r="U14658" s="969"/>
      <c r="V14658" s="38"/>
      <c r="W14658" s="38"/>
    </row>
    <row r="14659" spans="1:23" ht="18.5" x14ac:dyDescent="0.45">
      <c r="A14659" s="1663">
        <v>73050</v>
      </c>
      <c r="B14659" s="1664">
        <v>0.18</v>
      </c>
      <c r="C14659" s="650" t="s">
        <v>13648</v>
      </c>
      <c r="D14659" s="1"/>
      <c r="E14659" s="989" t="s">
        <v>13580</v>
      </c>
      <c r="F14659" s="3"/>
      <c r="O14659"/>
      <c r="P14659"/>
      <c r="Q14659"/>
      <c r="U14659" s="969"/>
      <c r="V14659" s="38"/>
      <c r="W14659" s="38"/>
    </row>
    <row r="14660" spans="1:23" ht="18.5" x14ac:dyDescent="0.45">
      <c r="A14660" s="1663">
        <v>73050</v>
      </c>
      <c r="B14660" s="1664">
        <v>0.18</v>
      </c>
      <c r="C14660" s="650" t="s">
        <v>13649</v>
      </c>
      <c r="D14660" s="1"/>
      <c r="E14660" s="989" t="s">
        <v>13580</v>
      </c>
      <c r="F14660" s="3"/>
      <c r="O14660"/>
      <c r="P14660"/>
      <c r="Q14660"/>
      <c r="U14660" s="969"/>
      <c r="V14660" s="38"/>
      <c r="W14660" s="38"/>
    </row>
    <row r="14661" spans="1:23" ht="18.5" x14ac:dyDescent="0.45">
      <c r="A14661" s="1663">
        <v>73060</v>
      </c>
      <c r="B14661" s="1664">
        <v>0.16</v>
      </c>
      <c r="C14661" s="650" t="s">
        <v>13591</v>
      </c>
      <c r="D14661" s="1109"/>
      <c r="E14661" s="989" t="s">
        <v>13580</v>
      </c>
      <c r="F14661" s="3"/>
      <c r="O14661"/>
      <c r="P14661"/>
      <c r="Q14661"/>
      <c r="U14661" s="969"/>
      <c r="V14661" s="38"/>
      <c r="W14661" s="38"/>
    </row>
    <row r="14662" spans="1:23" ht="18.5" x14ac:dyDescent="0.45">
      <c r="A14662" s="1663">
        <v>73060</v>
      </c>
      <c r="B14662" s="1664">
        <v>0.16</v>
      </c>
      <c r="C14662" s="650" t="s">
        <v>13592</v>
      </c>
      <c r="D14662" s="1"/>
      <c r="E14662" s="989" t="s">
        <v>13580</v>
      </c>
      <c r="F14662" s="3"/>
      <c r="O14662"/>
      <c r="P14662"/>
      <c r="Q14662"/>
      <c r="U14662" s="969"/>
      <c r="V14662" s="38"/>
      <c r="W14662" s="38"/>
    </row>
    <row r="14663" spans="1:23" ht="18.5" x14ac:dyDescent="0.45">
      <c r="A14663" s="1663">
        <v>73070</v>
      </c>
      <c r="B14663" s="1664">
        <v>0.16</v>
      </c>
      <c r="C14663" s="650" t="s">
        <v>13593</v>
      </c>
      <c r="D14663" s="1"/>
      <c r="E14663" s="989" t="s">
        <v>13580</v>
      </c>
      <c r="F14663" s="3"/>
      <c r="O14663"/>
      <c r="P14663"/>
      <c r="Q14663"/>
      <c r="U14663" s="969"/>
      <c r="V14663" s="38"/>
      <c r="W14663" s="38"/>
    </row>
    <row r="14664" spans="1:23" ht="18.5" x14ac:dyDescent="0.45">
      <c r="A14664" s="1663">
        <v>73070</v>
      </c>
      <c r="B14664" s="1664">
        <v>0.16</v>
      </c>
      <c r="C14664" s="650" t="s">
        <v>13594</v>
      </c>
      <c r="D14664" s="1"/>
      <c r="E14664" s="989" t="s">
        <v>13580</v>
      </c>
      <c r="F14664" s="3"/>
      <c r="O14664"/>
      <c r="P14664"/>
      <c r="Q14664"/>
      <c r="U14664" s="969"/>
      <c r="V14664" s="38"/>
      <c r="W14664" s="38"/>
    </row>
    <row r="14665" spans="1:23" ht="18.5" x14ac:dyDescent="0.45">
      <c r="A14665" s="1663">
        <v>73080</v>
      </c>
      <c r="B14665" s="1664">
        <v>0.17</v>
      </c>
      <c r="C14665" s="650" t="s">
        <v>13626</v>
      </c>
      <c r="D14665" s="1"/>
      <c r="E14665" s="989" t="s">
        <v>13580</v>
      </c>
      <c r="F14665" s="3"/>
      <c r="O14665"/>
      <c r="P14665"/>
      <c r="Q14665"/>
      <c r="U14665" s="969"/>
      <c r="V14665" s="38"/>
      <c r="W14665" s="38"/>
    </row>
    <row r="14666" spans="1:23" ht="18.5" x14ac:dyDescent="0.45">
      <c r="A14666" s="1663">
        <v>73080</v>
      </c>
      <c r="B14666" s="1664">
        <v>0.17</v>
      </c>
      <c r="C14666" s="650" t="s">
        <v>13627</v>
      </c>
      <c r="D14666" s="1"/>
      <c r="E14666" s="989" t="s">
        <v>13580</v>
      </c>
      <c r="F14666" s="3"/>
      <c r="O14666"/>
      <c r="P14666"/>
      <c r="Q14666"/>
      <c r="U14666" s="969"/>
      <c r="V14666" s="38"/>
      <c r="W14666" s="38"/>
    </row>
    <row r="14667" spans="1:23" ht="18.5" x14ac:dyDescent="0.45">
      <c r="A14667" s="1663">
        <v>73080</v>
      </c>
      <c r="B14667" s="1664">
        <v>0.17</v>
      </c>
      <c r="C14667" s="650" t="s">
        <v>13628</v>
      </c>
      <c r="D14667" s="1"/>
      <c r="E14667" s="989" t="s">
        <v>13580</v>
      </c>
      <c r="F14667" s="3"/>
      <c r="O14667"/>
      <c r="P14667"/>
      <c r="Q14667"/>
      <c r="U14667" s="969"/>
      <c r="V14667" s="38"/>
      <c r="W14667" s="38"/>
    </row>
    <row r="14668" spans="1:23" ht="18.5" x14ac:dyDescent="0.45">
      <c r="A14668" s="1663">
        <v>73090</v>
      </c>
      <c r="B14668" s="1664">
        <v>0.16</v>
      </c>
      <c r="C14668" s="650" t="s">
        <v>13595</v>
      </c>
      <c r="D14668" s="1"/>
      <c r="E14668" s="989" t="s">
        <v>13580</v>
      </c>
      <c r="F14668" s="3"/>
      <c r="O14668"/>
      <c r="P14668"/>
      <c r="Q14668"/>
      <c r="U14668" s="969"/>
      <c r="V14668" s="38"/>
      <c r="W14668" s="38"/>
    </row>
    <row r="14669" spans="1:23" ht="18.5" x14ac:dyDescent="0.45">
      <c r="A14669" s="1663">
        <v>73090</v>
      </c>
      <c r="B14669" s="1664">
        <v>0.16</v>
      </c>
      <c r="C14669" s="650" t="s">
        <v>13596</v>
      </c>
      <c r="D14669" s="1"/>
      <c r="E14669" s="989" t="s">
        <v>13580</v>
      </c>
      <c r="F14669" s="3"/>
      <c r="O14669"/>
      <c r="P14669"/>
      <c r="Q14669"/>
      <c r="U14669" s="969"/>
      <c r="V14669" s="38"/>
      <c r="W14669" s="38"/>
    </row>
    <row r="14670" spans="1:23" ht="18.5" x14ac:dyDescent="0.45">
      <c r="A14670" s="1663">
        <v>73092</v>
      </c>
      <c r="B14670" s="1664">
        <v>0.16</v>
      </c>
      <c r="C14670" s="650" t="s">
        <v>13597</v>
      </c>
      <c r="D14670" s="1"/>
      <c r="E14670" s="989" t="s">
        <v>13580</v>
      </c>
      <c r="F14670" s="3"/>
      <c r="O14670"/>
      <c r="P14670"/>
      <c r="Q14670"/>
      <c r="U14670" s="969"/>
      <c r="V14670" s="38"/>
      <c r="W14670" s="38"/>
    </row>
    <row r="14671" spans="1:23" ht="18.5" x14ac:dyDescent="0.45">
      <c r="A14671" s="1663">
        <v>73092</v>
      </c>
      <c r="B14671" s="1664">
        <v>0.16</v>
      </c>
      <c r="C14671" s="650" t="s">
        <v>13598</v>
      </c>
      <c r="D14671" s="1"/>
      <c r="E14671" s="989" t="s">
        <v>13580</v>
      </c>
      <c r="F14671" s="3"/>
      <c r="O14671"/>
      <c r="P14671"/>
      <c r="Q14671"/>
      <c r="U14671" s="969"/>
      <c r="V14671" s="38"/>
      <c r="W14671" s="38"/>
    </row>
    <row r="14672" spans="1:23" ht="18.5" x14ac:dyDescent="0.45">
      <c r="A14672" s="1663">
        <v>73100</v>
      </c>
      <c r="B14672" s="1664">
        <v>0.16</v>
      </c>
      <c r="C14672" s="650" t="s">
        <v>13599</v>
      </c>
      <c r="D14672" s="1"/>
      <c r="E14672" s="989" t="s">
        <v>13580</v>
      </c>
      <c r="F14672" s="3"/>
      <c r="O14672"/>
      <c r="P14672"/>
      <c r="Q14672"/>
      <c r="U14672" s="969"/>
      <c r="V14672" s="38"/>
      <c r="W14672" s="38"/>
    </row>
    <row r="14673" spans="1:23" ht="18.5" x14ac:dyDescent="0.45">
      <c r="A14673" s="1663">
        <v>73100</v>
      </c>
      <c r="B14673" s="1664">
        <v>0.16</v>
      </c>
      <c r="C14673" s="650" t="s">
        <v>13600</v>
      </c>
      <c r="D14673" s="1"/>
      <c r="E14673" s="989" t="s">
        <v>13580</v>
      </c>
      <c r="F14673" s="3"/>
      <c r="O14673"/>
      <c r="P14673"/>
      <c r="Q14673"/>
      <c r="U14673" s="969"/>
      <c r="V14673" s="38"/>
      <c r="W14673" s="38"/>
    </row>
    <row r="14674" spans="1:23" ht="18.5" x14ac:dyDescent="0.45">
      <c r="A14674" s="1663">
        <v>73100</v>
      </c>
      <c r="B14674" s="1664">
        <v>0.16</v>
      </c>
      <c r="C14674" s="650" t="s">
        <v>13601</v>
      </c>
      <c r="D14674" s="1"/>
      <c r="E14674" s="989" t="s">
        <v>13580</v>
      </c>
      <c r="F14674" s="3"/>
      <c r="O14674"/>
      <c r="P14674"/>
      <c r="Q14674"/>
      <c r="U14674" s="969"/>
      <c r="V14674" s="38"/>
      <c r="W14674" s="38"/>
    </row>
    <row r="14675" spans="1:23" ht="18.5" x14ac:dyDescent="0.45">
      <c r="A14675" s="1663">
        <v>73100</v>
      </c>
      <c r="B14675" s="1664">
        <v>0.16</v>
      </c>
      <c r="C14675" s="650" t="s">
        <v>13602</v>
      </c>
      <c r="D14675" s="1"/>
      <c r="E14675" s="989" t="s">
        <v>13580</v>
      </c>
      <c r="F14675" s="3"/>
      <c r="O14675"/>
      <c r="P14675"/>
      <c r="Q14675"/>
      <c r="U14675" s="969"/>
      <c r="V14675" s="38"/>
      <c r="W14675" s="38"/>
    </row>
    <row r="14676" spans="1:23" ht="18.5" x14ac:dyDescent="0.45">
      <c r="A14676" s="1663">
        <v>73110</v>
      </c>
      <c r="B14676" s="1664">
        <v>0.17</v>
      </c>
      <c r="C14676" s="650" t="s">
        <v>13629</v>
      </c>
      <c r="D14676" s="1"/>
      <c r="E14676" s="989" t="s">
        <v>13580</v>
      </c>
      <c r="F14676" s="3"/>
      <c r="O14676"/>
      <c r="P14676"/>
      <c r="Q14676"/>
      <c r="U14676" s="969"/>
      <c r="V14676" s="38"/>
      <c r="W14676" s="38"/>
    </row>
    <row r="14677" spans="1:23" ht="18.5" x14ac:dyDescent="0.45">
      <c r="A14677" s="1663">
        <v>73110</v>
      </c>
      <c r="B14677" s="1664">
        <v>0.17</v>
      </c>
      <c r="C14677" s="650" t="s">
        <v>13630</v>
      </c>
      <c r="D14677" s="1"/>
      <c r="E14677" s="989" t="s">
        <v>13580</v>
      </c>
      <c r="F14677" s="3"/>
      <c r="O14677"/>
      <c r="P14677"/>
      <c r="Q14677"/>
      <c r="U14677" s="969"/>
      <c r="V14677" s="38"/>
      <c r="W14677" s="38"/>
    </row>
    <row r="14678" spans="1:23" ht="18.5" x14ac:dyDescent="0.45">
      <c r="A14678" s="1663">
        <v>73120</v>
      </c>
      <c r="B14678" s="1664">
        <v>0.16</v>
      </c>
      <c r="C14678" s="650" t="s">
        <v>13603</v>
      </c>
      <c r="D14678" s="1"/>
      <c r="E14678" s="989" t="s">
        <v>13580</v>
      </c>
      <c r="F14678" s="3"/>
      <c r="O14678"/>
      <c r="P14678"/>
      <c r="Q14678"/>
      <c r="U14678" s="969"/>
      <c r="V14678" s="38"/>
      <c r="W14678" s="38"/>
    </row>
    <row r="14679" spans="1:23" ht="18.5" x14ac:dyDescent="0.45">
      <c r="A14679" s="1663">
        <v>73120</v>
      </c>
      <c r="B14679" s="1664">
        <v>0.16</v>
      </c>
      <c r="C14679" s="650" t="s">
        <v>13604</v>
      </c>
      <c r="D14679" s="1"/>
      <c r="E14679" s="989" t="s">
        <v>13580</v>
      </c>
      <c r="F14679" s="3"/>
      <c r="O14679"/>
      <c r="P14679"/>
      <c r="Q14679"/>
      <c r="U14679" s="969"/>
      <c r="V14679" s="38"/>
      <c r="W14679" s="38"/>
    </row>
    <row r="14680" spans="1:23" ht="18.5" x14ac:dyDescent="0.45">
      <c r="A14680" s="1663">
        <v>73130</v>
      </c>
      <c r="B14680" s="1664">
        <v>0.17</v>
      </c>
      <c r="C14680" s="650" t="s">
        <v>13631</v>
      </c>
      <c r="D14680" s="1"/>
      <c r="E14680" s="989" t="s">
        <v>13580</v>
      </c>
      <c r="F14680" s="3"/>
      <c r="O14680"/>
      <c r="P14680"/>
      <c r="Q14680"/>
      <c r="U14680" s="969"/>
      <c r="V14680" s="38"/>
      <c r="W14680" s="38"/>
    </row>
    <row r="14681" spans="1:23" ht="18.5" x14ac:dyDescent="0.45">
      <c r="A14681" s="1663">
        <v>73130</v>
      </c>
      <c r="B14681" s="1664">
        <v>0.17</v>
      </c>
      <c r="C14681" s="650" t="s">
        <v>13632</v>
      </c>
      <c r="D14681" s="1"/>
      <c r="E14681" s="989" t="s">
        <v>13580</v>
      </c>
      <c r="F14681" s="3"/>
      <c r="O14681"/>
      <c r="P14681"/>
      <c r="Q14681"/>
      <c r="U14681" s="969"/>
      <c r="V14681" s="38"/>
      <c r="W14681" s="38"/>
    </row>
    <row r="14682" spans="1:23" ht="18.5" x14ac:dyDescent="0.45">
      <c r="A14682" s="1663">
        <v>73140</v>
      </c>
      <c r="B14682" s="1664">
        <v>0.13</v>
      </c>
      <c r="C14682" s="650" t="s">
        <v>13579</v>
      </c>
      <c r="D14682" s="1"/>
      <c r="E14682" s="989" t="s">
        <v>13580</v>
      </c>
      <c r="F14682" s="3"/>
      <c r="O14682"/>
      <c r="P14682"/>
      <c r="Q14682"/>
      <c r="U14682" s="969"/>
      <c r="V14682" s="38"/>
      <c r="W14682" s="38"/>
    </row>
    <row r="14683" spans="1:23" ht="18.5" x14ac:dyDescent="0.45">
      <c r="A14683" s="1663">
        <v>73140</v>
      </c>
      <c r="B14683" s="1664">
        <v>0.13</v>
      </c>
      <c r="C14683" s="650" t="s">
        <v>13581</v>
      </c>
      <c r="D14683" s="1"/>
      <c r="E14683" s="989" t="s">
        <v>13580</v>
      </c>
      <c r="F14683" s="3"/>
      <c r="O14683"/>
      <c r="P14683"/>
      <c r="Q14683"/>
      <c r="U14683" s="969"/>
      <c r="V14683" s="38"/>
      <c r="W14683" s="38"/>
    </row>
    <row r="14684" spans="1:23" ht="18.5" x14ac:dyDescent="0.45">
      <c r="A14684" s="1670">
        <v>73200</v>
      </c>
      <c r="B14684" s="1671">
        <v>0.98</v>
      </c>
      <c r="C14684" s="1672" t="s">
        <v>13760</v>
      </c>
      <c r="D14684" s="1"/>
      <c r="E14684" s="989" t="s">
        <v>13580</v>
      </c>
      <c r="F14684" s="3"/>
      <c r="O14684"/>
      <c r="P14684"/>
      <c r="Q14684"/>
      <c r="U14684" s="969"/>
      <c r="V14684" s="38"/>
      <c r="W14684" s="38"/>
    </row>
    <row r="14685" spans="1:23" ht="18.5" x14ac:dyDescent="0.45">
      <c r="A14685" s="1670">
        <v>73200</v>
      </c>
      <c r="B14685" s="1671">
        <v>0.98</v>
      </c>
      <c r="C14685" s="1681" t="s">
        <v>13761</v>
      </c>
      <c r="D14685" s="38"/>
      <c r="E14685" s="989" t="s">
        <v>13580</v>
      </c>
      <c r="F14685" s="3"/>
      <c r="O14685"/>
      <c r="P14685"/>
      <c r="Q14685"/>
      <c r="U14685" s="969"/>
      <c r="V14685" s="38"/>
      <c r="W14685" s="38"/>
    </row>
    <row r="14686" spans="1:23" ht="18.5" x14ac:dyDescent="0.45">
      <c r="A14686" s="1666">
        <v>73200</v>
      </c>
      <c r="B14686" s="1667">
        <v>0.98</v>
      </c>
      <c r="C14686" s="651" t="s">
        <v>13762</v>
      </c>
      <c r="D14686" s="1"/>
      <c r="E14686" s="989" t="s">
        <v>13580</v>
      </c>
      <c r="F14686" s="3"/>
      <c r="O14686"/>
      <c r="P14686"/>
      <c r="Q14686"/>
      <c r="U14686" s="969"/>
      <c r="V14686" s="38"/>
      <c r="W14686" s="38"/>
    </row>
    <row r="14687" spans="1:23" ht="18.5" x14ac:dyDescent="0.45">
      <c r="A14687" s="1663">
        <v>73218</v>
      </c>
      <c r="B14687" s="1664">
        <v>1.32</v>
      </c>
      <c r="C14687" s="650" t="s">
        <v>13780</v>
      </c>
      <c r="D14687" s="1"/>
      <c r="E14687" s="989" t="s">
        <v>13580</v>
      </c>
      <c r="F14687" s="3"/>
      <c r="O14687"/>
      <c r="P14687"/>
      <c r="Q14687"/>
      <c r="U14687" s="969"/>
      <c r="V14687" s="38"/>
      <c r="W14687" s="38"/>
    </row>
    <row r="14688" spans="1:23" ht="18.5" x14ac:dyDescent="0.45">
      <c r="A14688" s="1663">
        <v>73218</v>
      </c>
      <c r="B14688" s="1664">
        <v>1.32</v>
      </c>
      <c r="C14688" s="650" t="s">
        <v>13781</v>
      </c>
      <c r="D14688" s="1"/>
      <c r="E14688" s="989" t="s">
        <v>13580</v>
      </c>
      <c r="F14688" s="3"/>
      <c r="O14688"/>
      <c r="P14688"/>
      <c r="Q14688"/>
      <c r="U14688" s="969"/>
      <c r="V14688" s="38"/>
      <c r="W14688" s="38"/>
    </row>
    <row r="14689" spans="1:23" ht="18.5" x14ac:dyDescent="0.45">
      <c r="A14689" s="1663">
        <v>73218</v>
      </c>
      <c r="B14689" s="1664">
        <v>1.32</v>
      </c>
      <c r="C14689" s="650" t="s">
        <v>13782</v>
      </c>
      <c r="D14689" s="1"/>
      <c r="E14689" s="989" t="s">
        <v>13580</v>
      </c>
      <c r="F14689" s="3"/>
      <c r="O14689"/>
      <c r="P14689"/>
      <c r="Q14689"/>
      <c r="U14689" s="969"/>
      <c r="V14689" s="38"/>
      <c r="W14689" s="38"/>
    </row>
    <row r="14690" spans="1:23" ht="18.5" x14ac:dyDescent="0.45">
      <c r="A14690" s="1663">
        <v>73218</v>
      </c>
      <c r="B14690" s="1664">
        <v>1.32</v>
      </c>
      <c r="C14690" s="650" t="s">
        <v>13783</v>
      </c>
      <c r="D14690" s="1"/>
      <c r="E14690" s="989" t="s">
        <v>13580</v>
      </c>
      <c r="F14690" s="3"/>
      <c r="O14690"/>
      <c r="P14690"/>
      <c r="Q14690"/>
      <c r="U14690" s="969"/>
      <c r="V14690" s="38"/>
      <c r="W14690" s="38"/>
    </row>
    <row r="14691" spans="1:23" ht="18.5" x14ac:dyDescent="0.45">
      <c r="A14691" s="1670">
        <v>73218</v>
      </c>
      <c r="B14691" s="1671">
        <v>1.32</v>
      </c>
      <c r="C14691" s="1672" t="s">
        <v>13784</v>
      </c>
      <c r="D14691" s="1"/>
      <c r="E14691" s="989" t="s">
        <v>13580</v>
      </c>
      <c r="F14691" s="3"/>
      <c r="O14691"/>
      <c r="P14691"/>
      <c r="Q14691"/>
      <c r="U14691" s="969"/>
      <c r="V14691" s="38"/>
      <c r="W14691" s="38"/>
    </row>
    <row r="14692" spans="1:23" ht="18.5" x14ac:dyDescent="0.45">
      <c r="A14692" s="1670">
        <v>73218</v>
      </c>
      <c r="B14692" s="1671">
        <v>1.32</v>
      </c>
      <c r="C14692" s="1672" t="s">
        <v>13785</v>
      </c>
      <c r="D14692" s="1"/>
      <c r="E14692" s="989" t="s">
        <v>13580</v>
      </c>
      <c r="F14692" s="3"/>
      <c r="O14692"/>
      <c r="P14692"/>
      <c r="Q14692"/>
      <c r="U14692" s="969"/>
      <c r="V14692" s="38"/>
      <c r="W14692" s="38"/>
    </row>
    <row r="14693" spans="1:23" ht="18.5" x14ac:dyDescent="0.45">
      <c r="A14693" s="1665">
        <v>73218</v>
      </c>
      <c r="B14693" s="1674">
        <v>1.32</v>
      </c>
      <c r="C14693" s="1685" t="s">
        <v>13786</v>
      </c>
      <c r="D14693" s="1126"/>
      <c r="E14693" s="989" t="s">
        <v>13580</v>
      </c>
      <c r="F14693" s="3"/>
      <c r="O14693"/>
      <c r="P14693"/>
      <c r="Q14693"/>
      <c r="U14693" s="969"/>
      <c r="V14693" s="38"/>
      <c r="W14693" s="38"/>
    </row>
    <row r="14694" spans="1:23" ht="18.5" x14ac:dyDescent="0.45">
      <c r="A14694" s="1670">
        <v>73220</v>
      </c>
      <c r="B14694" s="1671">
        <v>2.1</v>
      </c>
      <c r="C14694" s="1672" t="s">
        <v>13845</v>
      </c>
      <c r="D14694" s="1"/>
      <c r="E14694" s="989" t="s">
        <v>13580</v>
      </c>
      <c r="F14694" s="3"/>
      <c r="O14694"/>
      <c r="P14694"/>
      <c r="Q14694"/>
      <c r="U14694" s="969"/>
      <c r="V14694" s="38"/>
      <c r="W14694" s="38"/>
    </row>
    <row r="14695" spans="1:23" ht="18.5" x14ac:dyDescent="0.45">
      <c r="A14695" s="1670">
        <v>73220</v>
      </c>
      <c r="B14695" s="1671">
        <v>2.1</v>
      </c>
      <c r="C14695" s="1672" t="s">
        <v>13846</v>
      </c>
      <c r="D14695" s="1"/>
      <c r="E14695" s="989" t="s">
        <v>13580</v>
      </c>
      <c r="F14695" s="3"/>
      <c r="O14695"/>
      <c r="P14695"/>
      <c r="Q14695"/>
      <c r="U14695" s="969"/>
      <c r="V14695" s="38"/>
      <c r="W14695" s="38"/>
    </row>
    <row r="14696" spans="1:23" ht="18.5" x14ac:dyDescent="0.45">
      <c r="A14696" s="1670">
        <v>73220</v>
      </c>
      <c r="B14696" s="1671">
        <v>2.1</v>
      </c>
      <c r="C14696" s="1672" t="s">
        <v>13847</v>
      </c>
      <c r="D14696" s="1"/>
      <c r="E14696" s="989" t="s">
        <v>13580</v>
      </c>
      <c r="F14696" s="3"/>
      <c r="O14696"/>
      <c r="P14696"/>
      <c r="Q14696"/>
      <c r="U14696" s="969"/>
      <c r="V14696" s="38"/>
      <c r="W14696" s="38"/>
    </row>
    <row r="14697" spans="1:23" ht="18.5" x14ac:dyDescent="0.45">
      <c r="A14697" s="1670">
        <v>73220</v>
      </c>
      <c r="B14697" s="1671">
        <v>2.1</v>
      </c>
      <c r="C14697" s="1672" t="s">
        <v>13848</v>
      </c>
      <c r="D14697" s="1"/>
      <c r="E14697" s="989" t="s">
        <v>13580</v>
      </c>
      <c r="F14697" s="3"/>
      <c r="O14697"/>
      <c r="P14697"/>
      <c r="Q14697"/>
      <c r="U14697" s="969"/>
      <c r="V14697" s="38"/>
      <c r="W14697" s="38"/>
    </row>
    <row r="14698" spans="1:23" ht="18.5" x14ac:dyDescent="0.45">
      <c r="A14698" s="1670">
        <v>73220</v>
      </c>
      <c r="B14698" s="1671">
        <v>2.1</v>
      </c>
      <c r="C14698" s="1672" t="s">
        <v>13849</v>
      </c>
      <c r="D14698" s="1"/>
      <c r="E14698" s="989" t="s">
        <v>13580</v>
      </c>
      <c r="F14698" s="3"/>
      <c r="O14698"/>
      <c r="P14698"/>
      <c r="Q14698"/>
      <c r="U14698" s="969"/>
      <c r="V14698" s="38"/>
      <c r="W14698" s="38"/>
    </row>
    <row r="14699" spans="1:23" ht="18.5" x14ac:dyDescent="0.45">
      <c r="A14699" s="1663">
        <v>73220</v>
      </c>
      <c r="B14699" s="1664">
        <v>2.1</v>
      </c>
      <c r="C14699" s="650" t="s">
        <v>13850</v>
      </c>
      <c r="D14699" s="1"/>
      <c r="E14699" s="989" t="s">
        <v>13580</v>
      </c>
      <c r="F14699" s="3"/>
      <c r="O14699"/>
      <c r="P14699"/>
      <c r="Q14699"/>
      <c r="U14699" s="969"/>
      <c r="V14699" s="38"/>
      <c r="W14699" s="38"/>
    </row>
    <row r="14700" spans="1:23" ht="18.5" x14ac:dyDescent="0.45">
      <c r="A14700" s="1663">
        <v>73220</v>
      </c>
      <c r="B14700" s="1664">
        <v>2.1</v>
      </c>
      <c r="C14700" s="650" t="s">
        <v>13851</v>
      </c>
      <c r="D14700" s="1"/>
      <c r="E14700" s="989" t="s">
        <v>13580</v>
      </c>
      <c r="F14700" s="3"/>
      <c r="O14700"/>
      <c r="P14700"/>
      <c r="Q14700"/>
      <c r="U14700" s="969"/>
      <c r="V14700" s="38"/>
      <c r="W14700" s="38"/>
    </row>
    <row r="14701" spans="1:23" ht="18.5" x14ac:dyDescent="0.45">
      <c r="A14701" s="1670">
        <v>73220</v>
      </c>
      <c r="B14701" s="1671">
        <v>2.1</v>
      </c>
      <c r="C14701" s="1672" t="s">
        <v>13852</v>
      </c>
      <c r="D14701" s="1"/>
      <c r="E14701" s="989" t="s">
        <v>13580</v>
      </c>
      <c r="F14701" s="3"/>
      <c r="O14701"/>
      <c r="P14701"/>
      <c r="Q14701"/>
      <c r="U14701" s="969"/>
      <c r="V14701" s="38"/>
      <c r="W14701" s="38"/>
    </row>
    <row r="14702" spans="1:23" ht="18.5" x14ac:dyDescent="0.45">
      <c r="A14702" s="1670">
        <v>73220</v>
      </c>
      <c r="B14702" s="1671">
        <v>2.1</v>
      </c>
      <c r="C14702" s="1672" t="s">
        <v>13853</v>
      </c>
      <c r="D14702" s="1"/>
      <c r="E14702" s="989" t="s">
        <v>13580</v>
      </c>
      <c r="F14702" s="3"/>
      <c r="O14702"/>
      <c r="P14702"/>
      <c r="Q14702"/>
      <c r="U14702" s="969"/>
      <c r="V14702" s="38"/>
      <c r="W14702" s="38"/>
    </row>
    <row r="14703" spans="1:23" ht="18.5" x14ac:dyDescent="0.45">
      <c r="A14703" s="1663">
        <v>73221</v>
      </c>
      <c r="B14703" s="1664">
        <v>1.32</v>
      </c>
      <c r="C14703" s="650" t="s">
        <v>13787</v>
      </c>
      <c r="D14703" s="1"/>
      <c r="E14703" s="989" t="s">
        <v>13580</v>
      </c>
      <c r="F14703" s="3"/>
      <c r="O14703"/>
      <c r="P14703"/>
      <c r="Q14703"/>
      <c r="U14703" s="969"/>
      <c r="V14703" s="38"/>
      <c r="W14703" s="38"/>
    </row>
    <row r="14704" spans="1:23" ht="18.5" x14ac:dyDescent="0.45">
      <c r="A14704" s="1663">
        <v>73221</v>
      </c>
      <c r="B14704" s="1664">
        <v>1.32</v>
      </c>
      <c r="C14704" s="650" t="s">
        <v>13788</v>
      </c>
      <c r="D14704" s="1"/>
      <c r="E14704" s="989" t="s">
        <v>13580</v>
      </c>
      <c r="F14704" s="3"/>
      <c r="O14704"/>
      <c r="P14704"/>
      <c r="Q14704"/>
      <c r="U14704" s="969"/>
      <c r="V14704" s="38"/>
      <c r="W14704" s="38"/>
    </row>
    <row r="14705" spans="1:23" ht="18.5" x14ac:dyDescent="0.45">
      <c r="A14705" s="1663">
        <v>73221</v>
      </c>
      <c r="B14705" s="1664">
        <v>1.32</v>
      </c>
      <c r="C14705" s="650" t="s">
        <v>13789</v>
      </c>
      <c r="D14705" s="1"/>
      <c r="E14705" s="989" t="s">
        <v>13580</v>
      </c>
      <c r="F14705" s="3"/>
      <c r="O14705"/>
      <c r="P14705"/>
      <c r="Q14705"/>
      <c r="U14705" s="969"/>
      <c r="V14705" s="38"/>
      <c r="W14705" s="38"/>
    </row>
    <row r="14706" spans="1:23" ht="18.5" x14ac:dyDescent="0.45">
      <c r="A14706" s="1663">
        <v>73221</v>
      </c>
      <c r="B14706" s="1664">
        <v>1.32</v>
      </c>
      <c r="C14706" s="650" t="s">
        <v>13790</v>
      </c>
      <c r="D14706" s="1"/>
      <c r="E14706" s="989" t="s">
        <v>13580</v>
      </c>
      <c r="F14706" s="3"/>
      <c r="O14706"/>
      <c r="P14706"/>
      <c r="Q14706"/>
      <c r="U14706" s="969"/>
      <c r="V14706" s="38"/>
      <c r="W14706" s="38"/>
    </row>
    <row r="14707" spans="1:23" ht="18.5" x14ac:dyDescent="0.45">
      <c r="A14707" s="1663">
        <v>73221</v>
      </c>
      <c r="B14707" s="1664">
        <v>1.32</v>
      </c>
      <c r="C14707" s="650" t="s">
        <v>13791</v>
      </c>
      <c r="D14707" s="1"/>
      <c r="E14707" s="989" t="s">
        <v>13580</v>
      </c>
      <c r="F14707" s="3"/>
      <c r="O14707"/>
      <c r="P14707"/>
      <c r="Q14707"/>
      <c r="U14707" s="969"/>
      <c r="V14707" s="38"/>
      <c r="W14707" s="38"/>
    </row>
    <row r="14708" spans="1:23" ht="18.5" x14ac:dyDescent="0.45">
      <c r="A14708" s="1663">
        <v>73221</v>
      </c>
      <c r="B14708" s="1664">
        <v>1.32</v>
      </c>
      <c r="C14708" s="650" t="s">
        <v>13792</v>
      </c>
      <c r="D14708" s="1"/>
      <c r="E14708" s="989" t="s">
        <v>13580</v>
      </c>
      <c r="F14708" s="3"/>
      <c r="O14708"/>
      <c r="P14708"/>
      <c r="Q14708"/>
      <c r="U14708" s="969"/>
      <c r="V14708" s="38"/>
      <c r="W14708" s="38"/>
    </row>
    <row r="14709" spans="1:23" ht="18.5" x14ac:dyDescent="0.45">
      <c r="A14709" s="1663">
        <v>73222</v>
      </c>
      <c r="B14709" s="1664">
        <v>1.58</v>
      </c>
      <c r="C14709" s="650" t="s">
        <v>13824</v>
      </c>
      <c r="D14709" s="1"/>
      <c r="E14709" s="989" t="s">
        <v>13580</v>
      </c>
      <c r="F14709" s="3"/>
      <c r="O14709"/>
      <c r="P14709"/>
      <c r="Q14709"/>
      <c r="U14709" s="969"/>
      <c r="V14709" s="38"/>
      <c r="W14709" s="38"/>
    </row>
    <row r="14710" spans="1:23" ht="18.5" x14ac:dyDescent="0.45">
      <c r="A14710" s="1663">
        <v>73222</v>
      </c>
      <c r="B14710" s="1664">
        <v>1.58</v>
      </c>
      <c r="C14710" s="650" t="s">
        <v>13825</v>
      </c>
      <c r="D14710" s="1"/>
      <c r="E14710" s="989" t="s">
        <v>13580</v>
      </c>
      <c r="F14710" s="3"/>
      <c r="O14710"/>
      <c r="P14710"/>
      <c r="Q14710"/>
      <c r="U14710" s="969"/>
      <c r="V14710" s="38"/>
      <c r="W14710" s="38"/>
    </row>
    <row r="14711" spans="1:23" ht="18.5" x14ac:dyDescent="0.45">
      <c r="A14711" s="1663">
        <v>73223</v>
      </c>
      <c r="B14711" s="1664">
        <v>2.1</v>
      </c>
      <c r="C14711" s="1665" t="s">
        <v>13854</v>
      </c>
      <c r="D14711" s="1"/>
      <c r="E14711" s="989" t="s">
        <v>13580</v>
      </c>
      <c r="F14711" s="3"/>
      <c r="O14711"/>
      <c r="P14711"/>
      <c r="Q14711"/>
      <c r="U14711" s="969"/>
      <c r="V14711" s="38"/>
      <c r="W14711" s="38"/>
    </row>
    <row r="14712" spans="1:23" ht="18.5" x14ac:dyDescent="0.45">
      <c r="A14712" s="1663">
        <v>73223</v>
      </c>
      <c r="B14712" s="1664">
        <v>2.1</v>
      </c>
      <c r="C14712" s="1665" t="s">
        <v>13855</v>
      </c>
      <c r="D14712" s="1"/>
      <c r="E14712" s="989" t="s">
        <v>13580</v>
      </c>
      <c r="F14712" s="3"/>
      <c r="O14712"/>
      <c r="P14712"/>
      <c r="Q14712"/>
      <c r="U14712" s="969"/>
      <c r="V14712" s="38"/>
      <c r="W14712" s="38"/>
    </row>
    <row r="14713" spans="1:23" ht="18.5" x14ac:dyDescent="0.45">
      <c r="A14713" s="1663">
        <v>73223</v>
      </c>
      <c r="B14713" s="1664">
        <v>2.1</v>
      </c>
      <c r="C14713" s="1665" t="s">
        <v>13856</v>
      </c>
      <c r="D14713" s="1"/>
      <c r="E14713" s="989" t="s">
        <v>13580</v>
      </c>
      <c r="F14713" s="3"/>
      <c r="O14713"/>
      <c r="P14713"/>
      <c r="Q14713"/>
      <c r="U14713" s="969"/>
      <c r="V14713" s="38"/>
      <c r="W14713" s="38"/>
    </row>
    <row r="14714" spans="1:23" ht="18.5" x14ac:dyDescent="0.45">
      <c r="A14714" s="1663">
        <v>73502</v>
      </c>
      <c r="B14714" s="1664">
        <v>0.21</v>
      </c>
      <c r="C14714" s="650" t="s">
        <v>13670</v>
      </c>
      <c r="D14714" s="1"/>
      <c r="E14714" s="989" t="s">
        <v>13580</v>
      </c>
      <c r="F14714" s="3"/>
      <c r="O14714"/>
      <c r="P14714"/>
      <c r="Q14714"/>
      <c r="U14714" s="969"/>
      <c r="V14714" s="38"/>
      <c r="W14714" s="38"/>
    </row>
    <row r="14715" spans="1:23" ht="18.5" x14ac:dyDescent="0.45">
      <c r="A14715" s="1663">
        <v>73502</v>
      </c>
      <c r="B14715" s="1664">
        <v>0.21</v>
      </c>
      <c r="C14715" s="650" t="s">
        <v>13671</v>
      </c>
      <c r="D14715" s="1"/>
      <c r="E14715" s="989" t="s">
        <v>13580</v>
      </c>
      <c r="F14715" s="3"/>
      <c r="O14715"/>
      <c r="P14715"/>
      <c r="Q14715"/>
      <c r="U14715" s="969"/>
      <c r="V14715" s="38"/>
      <c r="W14715" s="38"/>
    </row>
    <row r="14716" spans="1:23" ht="18.5" x14ac:dyDescent="0.45">
      <c r="A14716" s="1663">
        <v>73503</v>
      </c>
      <c r="B14716" s="1664">
        <v>0.26</v>
      </c>
      <c r="C14716" s="650" t="s">
        <v>13696</v>
      </c>
      <c r="D14716" s="1"/>
      <c r="E14716" s="989" t="s">
        <v>13580</v>
      </c>
      <c r="F14716" s="3"/>
      <c r="O14716"/>
      <c r="P14716"/>
      <c r="Q14716"/>
      <c r="U14716" s="969"/>
      <c r="V14716" s="38"/>
      <c r="W14716" s="38"/>
    </row>
    <row r="14717" spans="1:23" ht="18.5" x14ac:dyDescent="0.45">
      <c r="A14717" s="1663">
        <v>73503</v>
      </c>
      <c r="B14717" s="1664">
        <v>0.26</v>
      </c>
      <c r="C14717" s="650" t="s">
        <v>13697</v>
      </c>
      <c r="D14717" s="1"/>
      <c r="E14717" s="989" t="s">
        <v>13580</v>
      </c>
      <c r="F14717" s="3"/>
      <c r="O14717"/>
      <c r="P14717"/>
      <c r="Q14717"/>
      <c r="U14717" s="969"/>
      <c r="V14717" s="38"/>
      <c r="W14717" s="38"/>
    </row>
    <row r="14718" spans="1:23" ht="18.5" x14ac:dyDescent="0.45">
      <c r="A14718" s="1663">
        <v>73522</v>
      </c>
      <c r="B14718" s="1664">
        <v>0.28000000000000003</v>
      </c>
      <c r="C14718" s="650" t="s">
        <v>13701</v>
      </c>
      <c r="D14718" s="1"/>
      <c r="E14718" s="989" t="s">
        <v>13580</v>
      </c>
      <c r="F14718" s="3"/>
      <c r="O14718"/>
      <c r="P14718"/>
      <c r="Q14718"/>
      <c r="U14718" s="969"/>
      <c r="V14718" s="38"/>
      <c r="W14718" s="38"/>
    </row>
    <row r="14719" spans="1:23" ht="18.5" x14ac:dyDescent="0.45">
      <c r="A14719" s="1663">
        <v>73523</v>
      </c>
      <c r="B14719" s="1664">
        <v>0.3</v>
      </c>
      <c r="C14719" s="650" t="s">
        <v>13707</v>
      </c>
      <c r="D14719" s="1"/>
      <c r="E14719" s="989" t="s">
        <v>13580</v>
      </c>
      <c r="F14719" s="3"/>
      <c r="O14719"/>
      <c r="P14719"/>
      <c r="Q14719"/>
      <c r="U14719" s="969"/>
      <c r="V14719" s="38"/>
      <c r="W14719" s="38"/>
    </row>
    <row r="14720" spans="1:23" ht="18.5" x14ac:dyDescent="0.45">
      <c r="A14720" s="1663">
        <v>73551</v>
      </c>
      <c r="B14720" s="1664">
        <v>0.16</v>
      </c>
      <c r="C14720" s="650" t="s">
        <v>13605</v>
      </c>
      <c r="D14720" s="1"/>
      <c r="E14720" s="989" t="s">
        <v>13580</v>
      </c>
      <c r="F14720" s="3"/>
      <c r="O14720"/>
      <c r="P14720"/>
      <c r="Q14720"/>
      <c r="U14720" s="969"/>
      <c r="V14720" s="38"/>
      <c r="W14720" s="38"/>
    </row>
    <row r="14721" spans="1:23" ht="18.5" x14ac:dyDescent="0.45">
      <c r="A14721" s="1663">
        <v>73551</v>
      </c>
      <c r="B14721" s="1664">
        <v>0.16</v>
      </c>
      <c r="C14721" s="650" t="s">
        <v>13606</v>
      </c>
      <c r="D14721" s="1"/>
      <c r="E14721" s="989" t="s">
        <v>13580</v>
      </c>
      <c r="F14721" s="3"/>
      <c r="O14721"/>
      <c r="P14721"/>
      <c r="Q14721"/>
      <c r="U14721" s="969"/>
      <c r="V14721" s="38"/>
      <c r="W14721" s="38"/>
    </row>
    <row r="14722" spans="1:23" ht="18.5" x14ac:dyDescent="0.45">
      <c r="A14722" s="1663">
        <v>73552</v>
      </c>
      <c r="B14722" s="1664">
        <v>0.18</v>
      </c>
      <c r="C14722" s="650" t="s">
        <v>13650</v>
      </c>
      <c r="D14722" s="1"/>
      <c r="E14722" s="989" t="s">
        <v>13580</v>
      </c>
      <c r="F14722" s="3"/>
      <c r="O14722"/>
      <c r="P14722"/>
      <c r="Q14722"/>
      <c r="U14722" s="969"/>
      <c r="V14722" s="38"/>
      <c r="W14722" s="38"/>
    </row>
    <row r="14723" spans="1:23" ht="18.5" x14ac:dyDescent="0.45">
      <c r="A14723" s="1663">
        <v>73552</v>
      </c>
      <c r="B14723" s="1664">
        <v>0.18</v>
      </c>
      <c r="C14723" s="650" t="s">
        <v>13651</v>
      </c>
      <c r="D14723" s="1"/>
      <c r="E14723" s="989" t="s">
        <v>13580</v>
      </c>
      <c r="F14723" s="3"/>
      <c r="O14723"/>
      <c r="P14723"/>
      <c r="Q14723"/>
      <c r="U14723" s="969"/>
      <c r="V14723" s="38"/>
      <c r="W14723" s="38"/>
    </row>
    <row r="14724" spans="1:23" ht="18.5" x14ac:dyDescent="0.45">
      <c r="A14724" s="1663">
        <v>73560</v>
      </c>
      <c r="B14724" s="1664">
        <v>0.16</v>
      </c>
      <c r="C14724" s="650" t="s">
        <v>13607</v>
      </c>
      <c r="D14724" s="38"/>
      <c r="E14724" s="989" t="s">
        <v>13580</v>
      </c>
      <c r="F14724" s="3"/>
      <c r="O14724"/>
      <c r="P14724"/>
      <c r="Q14724"/>
      <c r="U14724" s="969"/>
      <c r="V14724" s="38"/>
      <c r="W14724" s="38"/>
    </row>
    <row r="14725" spans="1:23" ht="18.5" x14ac:dyDescent="0.45">
      <c r="A14725" s="1663">
        <v>73560</v>
      </c>
      <c r="B14725" s="1664">
        <v>0.16</v>
      </c>
      <c r="C14725" s="650" t="s">
        <v>13608</v>
      </c>
      <c r="D14725" s="1"/>
      <c r="E14725" s="989" t="s">
        <v>13580</v>
      </c>
      <c r="F14725" s="3"/>
      <c r="O14725"/>
      <c r="P14725"/>
      <c r="Q14725"/>
      <c r="U14725" s="969"/>
      <c r="V14725" s="38"/>
      <c r="W14725" s="38"/>
    </row>
    <row r="14726" spans="1:23" ht="18.5" x14ac:dyDescent="0.45">
      <c r="A14726" s="1663">
        <v>73562</v>
      </c>
      <c r="B14726" s="1664">
        <v>0.18</v>
      </c>
      <c r="C14726" s="650" t="s">
        <v>13652</v>
      </c>
      <c r="D14726" s="1"/>
      <c r="E14726" s="989" t="s">
        <v>13580</v>
      </c>
      <c r="O14726"/>
      <c r="P14726"/>
      <c r="Q14726"/>
      <c r="U14726" s="969"/>
      <c r="V14726" s="38"/>
      <c r="W14726" s="38"/>
    </row>
    <row r="14727" spans="1:23" ht="18.5" x14ac:dyDescent="0.45">
      <c r="A14727" s="1663">
        <v>73562</v>
      </c>
      <c r="B14727" s="1664">
        <v>0.18</v>
      </c>
      <c r="C14727" s="650" t="s">
        <v>13653</v>
      </c>
      <c r="D14727" s="1"/>
      <c r="E14727" s="989" t="s">
        <v>13580</v>
      </c>
      <c r="F14727" s="3"/>
      <c r="O14727"/>
      <c r="P14727"/>
      <c r="Q14727"/>
      <c r="U14727" s="969"/>
      <c r="V14727" s="38"/>
      <c r="W14727" s="38"/>
    </row>
    <row r="14728" spans="1:23" ht="18.5" x14ac:dyDescent="0.45">
      <c r="A14728" s="1663">
        <v>73564</v>
      </c>
      <c r="B14728" s="1664">
        <v>0.21</v>
      </c>
      <c r="C14728" s="650" t="s">
        <v>13672</v>
      </c>
      <c r="D14728" s="1"/>
      <c r="E14728" s="989" t="s">
        <v>13580</v>
      </c>
      <c r="F14728" s="3"/>
      <c r="O14728"/>
      <c r="P14728"/>
      <c r="Q14728"/>
      <c r="U14728" s="969"/>
      <c r="V14728" s="38"/>
      <c r="W14728" s="38"/>
    </row>
    <row r="14729" spans="1:23" ht="18.5" x14ac:dyDescent="0.45">
      <c r="A14729" s="1663">
        <v>73564</v>
      </c>
      <c r="B14729" s="1664">
        <v>0.21</v>
      </c>
      <c r="C14729" s="650" t="s">
        <v>13673</v>
      </c>
      <c r="D14729" s="1"/>
      <c r="E14729" s="989" t="s">
        <v>13580</v>
      </c>
      <c r="F14729" s="3"/>
      <c r="O14729"/>
      <c r="P14729"/>
      <c r="Q14729"/>
      <c r="U14729" s="969"/>
      <c r="V14729" s="38"/>
      <c r="W14729" s="38"/>
    </row>
    <row r="14730" spans="1:23" ht="18.5" x14ac:dyDescent="0.45">
      <c r="A14730" s="1663">
        <v>73565</v>
      </c>
      <c r="B14730" s="1664">
        <v>0.16</v>
      </c>
      <c r="C14730" s="650" t="s">
        <v>13609</v>
      </c>
      <c r="D14730" s="1"/>
      <c r="E14730" s="989" t="s">
        <v>13580</v>
      </c>
      <c r="F14730" s="3"/>
      <c r="O14730"/>
      <c r="P14730"/>
      <c r="Q14730"/>
      <c r="U14730" s="969"/>
      <c r="V14730" s="38"/>
      <c r="W14730" s="38"/>
    </row>
    <row r="14731" spans="1:23" ht="18.5" x14ac:dyDescent="0.45">
      <c r="A14731" s="1663">
        <v>73590</v>
      </c>
      <c r="B14731" s="1664">
        <v>0.16</v>
      </c>
      <c r="C14731" s="650" t="s">
        <v>13610</v>
      </c>
      <c r="D14731" s="1"/>
      <c r="E14731" s="989" t="s">
        <v>13580</v>
      </c>
      <c r="F14731" s="3"/>
      <c r="O14731"/>
      <c r="P14731"/>
      <c r="Q14731"/>
      <c r="U14731" s="969"/>
      <c r="V14731" s="38"/>
      <c r="W14731" s="38"/>
    </row>
    <row r="14732" spans="1:23" ht="18.5" x14ac:dyDescent="0.45">
      <c r="A14732" s="1663">
        <v>73590</v>
      </c>
      <c r="B14732" s="1664">
        <v>0.16</v>
      </c>
      <c r="C14732" s="650" t="s">
        <v>13611</v>
      </c>
      <c r="D14732" s="1"/>
      <c r="E14732" s="989" t="s">
        <v>13580</v>
      </c>
      <c r="O14732"/>
      <c r="P14732"/>
      <c r="Q14732"/>
      <c r="U14732" s="969"/>
      <c r="V14732" s="38"/>
      <c r="W14732" s="38"/>
    </row>
    <row r="14733" spans="1:23" ht="18.5" x14ac:dyDescent="0.45">
      <c r="A14733" s="1663">
        <v>73592</v>
      </c>
      <c r="B14733" s="1664">
        <v>0.16</v>
      </c>
      <c r="C14733" s="650" t="s">
        <v>13612</v>
      </c>
      <c r="D14733" s="1"/>
      <c r="E14733" s="989" t="s">
        <v>13580</v>
      </c>
      <c r="F14733" s="3"/>
      <c r="O14733"/>
      <c r="P14733"/>
      <c r="Q14733"/>
      <c r="U14733" s="969"/>
      <c r="V14733" s="38"/>
      <c r="W14733" s="38"/>
    </row>
    <row r="14734" spans="1:23" ht="18.5" x14ac:dyDescent="0.45">
      <c r="A14734" s="1663">
        <v>73592</v>
      </c>
      <c r="B14734" s="1664">
        <v>0.16</v>
      </c>
      <c r="C14734" s="650" t="s">
        <v>13613</v>
      </c>
      <c r="D14734" s="1"/>
      <c r="E14734" s="989" t="s">
        <v>13580</v>
      </c>
      <c r="F14734" s="3"/>
      <c r="O14734"/>
      <c r="P14734"/>
      <c r="Q14734"/>
      <c r="U14734" s="969"/>
      <c r="V14734" s="38"/>
      <c r="W14734" s="38"/>
    </row>
    <row r="14735" spans="1:23" ht="18.5" x14ac:dyDescent="0.45">
      <c r="A14735" s="1663">
        <v>73600</v>
      </c>
      <c r="B14735" s="1664">
        <v>0.16</v>
      </c>
      <c r="C14735" s="650" t="s">
        <v>13614</v>
      </c>
      <c r="D14735" s="1"/>
      <c r="E14735" s="989" t="s">
        <v>13580</v>
      </c>
      <c r="F14735" s="3"/>
      <c r="O14735"/>
      <c r="P14735"/>
      <c r="Q14735"/>
      <c r="U14735" s="969"/>
      <c r="V14735" s="38"/>
      <c r="W14735" s="38"/>
    </row>
    <row r="14736" spans="1:23" ht="18.5" x14ac:dyDescent="0.45">
      <c r="A14736" s="1663">
        <v>73600</v>
      </c>
      <c r="B14736" s="1664">
        <v>0.16</v>
      </c>
      <c r="C14736" s="650" t="s">
        <v>13615</v>
      </c>
      <c r="D14736" s="1"/>
      <c r="E14736" s="989" t="s">
        <v>13580</v>
      </c>
      <c r="O14736"/>
      <c r="P14736"/>
      <c r="Q14736"/>
      <c r="U14736" s="969"/>
      <c r="V14736" s="38"/>
      <c r="W14736" s="38"/>
    </row>
    <row r="14737" spans="1:23" ht="18.5" x14ac:dyDescent="0.45">
      <c r="A14737" s="1663">
        <v>73610</v>
      </c>
      <c r="B14737" s="1664">
        <v>0.17</v>
      </c>
      <c r="C14737" s="650" t="s">
        <v>13633</v>
      </c>
      <c r="D14737" s="1"/>
      <c r="E14737" s="989" t="s">
        <v>13580</v>
      </c>
      <c r="O14737"/>
      <c r="P14737"/>
      <c r="Q14737"/>
      <c r="U14737" s="969"/>
      <c r="V14737" s="38"/>
      <c r="W14737" s="38"/>
    </row>
    <row r="14738" spans="1:23" ht="18.5" x14ac:dyDescent="0.45">
      <c r="A14738" s="1663">
        <v>73610</v>
      </c>
      <c r="B14738" s="1664">
        <v>0.17</v>
      </c>
      <c r="C14738" s="650" t="s">
        <v>13634</v>
      </c>
      <c r="D14738" s="1"/>
      <c r="E14738" s="989" t="s">
        <v>13580</v>
      </c>
      <c r="F14738" s="3"/>
      <c r="O14738"/>
      <c r="P14738"/>
      <c r="Q14738"/>
      <c r="U14738" s="969"/>
      <c r="V14738" s="38"/>
      <c r="W14738" s="38"/>
    </row>
    <row r="14739" spans="1:23" ht="18.5" x14ac:dyDescent="0.45">
      <c r="A14739" s="1663">
        <v>73620</v>
      </c>
      <c r="B14739" s="1664">
        <v>0.16</v>
      </c>
      <c r="C14739" s="650" t="s">
        <v>13616</v>
      </c>
      <c r="D14739" s="1"/>
      <c r="E14739" s="989" t="s">
        <v>13580</v>
      </c>
      <c r="F14739" s="3"/>
      <c r="O14739"/>
      <c r="P14739"/>
      <c r="Q14739"/>
      <c r="U14739" s="969"/>
      <c r="V14739" s="38"/>
      <c r="W14739" s="38"/>
    </row>
    <row r="14740" spans="1:23" ht="18.5" x14ac:dyDescent="0.45">
      <c r="A14740" s="1663">
        <v>73620</v>
      </c>
      <c r="B14740" s="1664">
        <v>0.16</v>
      </c>
      <c r="C14740" s="650" t="s">
        <v>13617</v>
      </c>
      <c r="D14740" s="1"/>
      <c r="E14740" s="989" t="s">
        <v>13580</v>
      </c>
      <c r="F14740" s="3"/>
      <c r="O14740"/>
      <c r="P14740"/>
      <c r="Q14740"/>
      <c r="U14740" s="969"/>
      <c r="V14740" s="38"/>
      <c r="W14740" s="38"/>
    </row>
    <row r="14741" spans="1:23" ht="18.5" x14ac:dyDescent="0.45">
      <c r="A14741" s="1663">
        <v>73630</v>
      </c>
      <c r="B14741" s="1664">
        <v>0.17</v>
      </c>
      <c r="C14741" s="650" t="s">
        <v>13635</v>
      </c>
      <c r="D14741" s="1"/>
      <c r="E14741" s="989" t="s">
        <v>13580</v>
      </c>
      <c r="F14741" s="3"/>
      <c r="O14741"/>
      <c r="P14741"/>
      <c r="Q14741"/>
      <c r="U14741" s="969"/>
      <c r="V14741" s="38"/>
      <c r="W14741" s="38"/>
    </row>
    <row r="14742" spans="1:23" ht="18.5" x14ac:dyDescent="0.45">
      <c r="A14742" s="1663">
        <v>73630</v>
      </c>
      <c r="B14742" s="1664">
        <v>0.17</v>
      </c>
      <c r="C14742" s="650" t="s">
        <v>13636</v>
      </c>
      <c r="D14742" s="1"/>
      <c r="E14742" s="989" t="s">
        <v>13580</v>
      </c>
      <c r="F14742" s="3"/>
      <c r="O14742"/>
      <c r="P14742"/>
      <c r="Q14742"/>
      <c r="U14742" s="969"/>
      <c r="V14742" s="38"/>
      <c r="W14742" s="38"/>
    </row>
    <row r="14743" spans="1:23" ht="18.5" x14ac:dyDescent="0.45">
      <c r="A14743" s="1663">
        <v>73650</v>
      </c>
      <c r="B14743" s="1664">
        <v>0.16</v>
      </c>
      <c r="C14743" s="650" t="s">
        <v>13618</v>
      </c>
      <c r="D14743" s="1"/>
      <c r="E14743" s="989" t="s">
        <v>13580</v>
      </c>
      <c r="O14743"/>
      <c r="P14743"/>
      <c r="Q14743"/>
      <c r="U14743" s="969"/>
      <c r="V14743" s="38"/>
      <c r="W14743" s="38"/>
    </row>
    <row r="14744" spans="1:23" ht="18.5" x14ac:dyDescent="0.45">
      <c r="A14744" s="1663">
        <v>73650</v>
      </c>
      <c r="B14744" s="1664">
        <v>0.16</v>
      </c>
      <c r="C14744" s="650" t="s">
        <v>13619</v>
      </c>
      <c r="D14744" s="1"/>
      <c r="E14744" s="989" t="s">
        <v>13580</v>
      </c>
      <c r="F14744" s="3"/>
      <c r="O14744"/>
      <c r="P14744"/>
      <c r="Q14744"/>
      <c r="U14744" s="969"/>
      <c r="V14744" s="38"/>
      <c r="W14744" s="38"/>
    </row>
    <row r="14745" spans="1:23" ht="18.5" x14ac:dyDescent="0.45">
      <c r="A14745" s="1663">
        <v>73660</v>
      </c>
      <c r="B14745" s="1664">
        <v>0.13</v>
      </c>
      <c r="C14745" s="650" t="s">
        <v>13582</v>
      </c>
      <c r="D14745" s="1"/>
      <c r="E14745" s="989" t="s">
        <v>13580</v>
      </c>
      <c r="F14745" s="3"/>
      <c r="O14745"/>
      <c r="P14745"/>
      <c r="Q14745"/>
      <c r="U14745" s="969"/>
      <c r="V14745" s="38"/>
      <c r="W14745" s="38"/>
    </row>
    <row r="14746" spans="1:23" ht="18.5" x14ac:dyDescent="0.45">
      <c r="A14746" s="1663">
        <v>73660</v>
      </c>
      <c r="B14746" s="1664">
        <v>0.13</v>
      </c>
      <c r="C14746" s="650" t="s">
        <v>13583</v>
      </c>
      <c r="D14746" s="1"/>
      <c r="E14746" s="989" t="s">
        <v>13580</v>
      </c>
      <c r="F14746" s="3"/>
      <c r="O14746"/>
      <c r="P14746"/>
      <c r="Q14746"/>
      <c r="U14746" s="969"/>
      <c r="V14746" s="38"/>
      <c r="W14746" s="38"/>
    </row>
    <row r="14747" spans="1:23" ht="18.5" x14ac:dyDescent="0.45">
      <c r="A14747" s="1676">
        <v>73700</v>
      </c>
      <c r="B14747" s="1677">
        <v>0.98</v>
      </c>
      <c r="C14747" s="651" t="s">
        <v>13763</v>
      </c>
      <c r="D14747" s="1"/>
      <c r="E14747" s="989" t="s">
        <v>13580</v>
      </c>
      <c r="F14747" s="3"/>
      <c r="O14747"/>
      <c r="P14747"/>
      <c r="Q14747"/>
      <c r="U14747" s="969"/>
      <c r="V14747" s="38"/>
      <c r="W14747" s="38"/>
    </row>
    <row r="14748" spans="1:23" ht="18.5" x14ac:dyDescent="0.45">
      <c r="A14748" s="1676">
        <v>73700</v>
      </c>
      <c r="B14748" s="1677">
        <v>0.98</v>
      </c>
      <c r="C14748" s="651" t="s">
        <v>13764</v>
      </c>
      <c r="D14748" s="1"/>
      <c r="E14748" s="989" t="s">
        <v>13580</v>
      </c>
      <c r="F14748" s="3"/>
      <c r="O14748"/>
      <c r="P14748"/>
      <c r="Q14748"/>
      <c r="U14748" s="969"/>
      <c r="V14748" s="38"/>
      <c r="W14748" s="38"/>
    </row>
    <row r="14749" spans="1:23" ht="18.5" x14ac:dyDescent="0.45">
      <c r="A14749" s="1666">
        <v>73700</v>
      </c>
      <c r="B14749" s="1667">
        <v>0.98</v>
      </c>
      <c r="C14749" s="651" t="s">
        <v>13765</v>
      </c>
      <c r="D14749" s="1"/>
      <c r="E14749" s="989" t="s">
        <v>13580</v>
      </c>
      <c r="F14749" s="3"/>
      <c r="O14749"/>
      <c r="P14749"/>
      <c r="Q14749"/>
      <c r="U14749" s="969"/>
      <c r="V14749" s="38"/>
      <c r="W14749" s="38"/>
    </row>
    <row r="14750" spans="1:23" ht="18.5" x14ac:dyDescent="0.45">
      <c r="A14750" s="1666">
        <v>73700</v>
      </c>
      <c r="B14750" s="1667">
        <v>0.98</v>
      </c>
      <c r="C14750" s="1670" t="s">
        <v>13766</v>
      </c>
      <c r="D14750" s="1"/>
      <c r="E14750" s="989" t="s">
        <v>13580</v>
      </c>
      <c r="F14750" s="3"/>
      <c r="O14750"/>
      <c r="P14750"/>
      <c r="Q14750"/>
      <c r="U14750" s="969"/>
      <c r="V14750" s="38"/>
      <c r="W14750" s="38"/>
    </row>
    <row r="14751" spans="1:23" ht="18.5" x14ac:dyDescent="0.45">
      <c r="A14751" s="1676">
        <v>73700</v>
      </c>
      <c r="B14751" s="1677">
        <v>0.98</v>
      </c>
      <c r="C14751" s="651" t="s">
        <v>13767</v>
      </c>
      <c r="D14751" s="1"/>
      <c r="E14751" s="989" t="s">
        <v>13580</v>
      </c>
      <c r="O14751"/>
      <c r="P14751"/>
      <c r="Q14751"/>
      <c r="U14751" s="969"/>
      <c r="V14751" s="38"/>
      <c r="W14751" s="38"/>
    </row>
    <row r="14752" spans="1:23" ht="18.5" x14ac:dyDescent="0.45">
      <c r="A14752" s="1663">
        <v>73702</v>
      </c>
      <c r="B14752" s="1664">
        <v>1.19</v>
      </c>
      <c r="C14752" s="650" t="s">
        <v>13771</v>
      </c>
      <c r="D14752" s="1"/>
      <c r="E14752" s="989" t="s">
        <v>13580</v>
      </c>
      <c r="O14752"/>
      <c r="P14752"/>
      <c r="Q14752"/>
      <c r="U14752" s="969"/>
      <c r="V14752" s="38"/>
      <c r="W14752" s="38"/>
    </row>
    <row r="14753" spans="1:23" ht="18.5" x14ac:dyDescent="0.45">
      <c r="A14753" s="1663">
        <v>73702</v>
      </c>
      <c r="B14753" s="1664">
        <v>1.19</v>
      </c>
      <c r="C14753" s="650" t="s">
        <v>13772</v>
      </c>
      <c r="D14753" s="1"/>
      <c r="E14753" s="989" t="s">
        <v>13580</v>
      </c>
      <c r="F14753" s="3"/>
      <c r="O14753"/>
      <c r="P14753"/>
      <c r="Q14753"/>
      <c r="U14753" s="969"/>
      <c r="V14753" s="38"/>
      <c r="W14753" s="38"/>
    </row>
    <row r="14754" spans="1:23" ht="18.5" x14ac:dyDescent="0.45">
      <c r="A14754" s="1670">
        <v>73718</v>
      </c>
      <c r="B14754" s="1671">
        <v>1.32</v>
      </c>
      <c r="C14754" s="1665" t="s">
        <v>13793</v>
      </c>
      <c r="D14754" s="1"/>
      <c r="E14754" s="989" t="s">
        <v>13580</v>
      </c>
      <c r="O14754"/>
      <c r="P14754"/>
      <c r="Q14754"/>
      <c r="U14754" s="969"/>
      <c r="V14754" s="38"/>
      <c r="W14754" s="38"/>
    </row>
    <row r="14755" spans="1:23" ht="18.5" x14ac:dyDescent="0.45">
      <c r="A14755" s="1670">
        <v>73718</v>
      </c>
      <c r="B14755" s="1671">
        <v>1.32</v>
      </c>
      <c r="C14755" s="1665" t="s">
        <v>13794</v>
      </c>
      <c r="D14755" s="1"/>
      <c r="E14755" s="989" t="s">
        <v>13580</v>
      </c>
      <c r="O14755"/>
      <c r="P14755"/>
      <c r="Q14755"/>
      <c r="U14755" s="969"/>
      <c r="V14755" s="38"/>
      <c r="W14755" s="38"/>
    </row>
    <row r="14756" spans="1:23" ht="18.5" x14ac:dyDescent="0.45">
      <c r="A14756" s="1663">
        <v>73718</v>
      </c>
      <c r="B14756" s="1664">
        <v>1.32</v>
      </c>
      <c r="C14756" s="650" t="s">
        <v>13795</v>
      </c>
      <c r="E14756" s="989" t="s">
        <v>13580</v>
      </c>
      <c r="F14756" s="3"/>
      <c r="O14756"/>
      <c r="P14756"/>
      <c r="Q14756"/>
      <c r="U14756" s="969"/>
      <c r="V14756" s="38"/>
      <c r="W14756" s="38"/>
    </row>
    <row r="14757" spans="1:23" ht="18.5" x14ac:dyDescent="0.45">
      <c r="A14757" s="1666">
        <v>73718</v>
      </c>
      <c r="B14757" s="1667">
        <v>1.32</v>
      </c>
      <c r="C14757" s="651" t="s">
        <v>13796</v>
      </c>
      <c r="E14757" s="989" t="s">
        <v>13580</v>
      </c>
      <c r="O14757"/>
      <c r="P14757"/>
      <c r="Q14757"/>
      <c r="U14757" s="969"/>
      <c r="V14757" s="38"/>
      <c r="W14757" s="38"/>
    </row>
    <row r="14758" spans="1:23" ht="18.5" x14ac:dyDescent="0.45">
      <c r="A14758" s="1670">
        <v>73718</v>
      </c>
      <c r="B14758" s="1671">
        <v>1.32</v>
      </c>
      <c r="C14758" s="1665" t="s">
        <v>13797</v>
      </c>
      <c r="D14758" s="1"/>
      <c r="E14758" s="989" t="s">
        <v>13580</v>
      </c>
      <c r="O14758"/>
      <c r="P14758"/>
      <c r="Q14758"/>
      <c r="U14758" s="969"/>
      <c r="V14758" s="38"/>
      <c r="W14758" s="38"/>
    </row>
    <row r="14759" spans="1:23" ht="18.5" x14ac:dyDescent="0.45">
      <c r="A14759" s="1670">
        <v>73718</v>
      </c>
      <c r="B14759" s="1671">
        <v>1.32</v>
      </c>
      <c r="C14759" s="1665" t="s">
        <v>13798</v>
      </c>
      <c r="D14759" s="1"/>
      <c r="E14759" s="989" t="s">
        <v>13580</v>
      </c>
      <c r="F14759" s="3"/>
      <c r="O14759"/>
      <c r="P14759"/>
      <c r="Q14759"/>
      <c r="U14759" s="969"/>
      <c r="V14759" s="38"/>
      <c r="W14759" s="38"/>
    </row>
    <row r="14760" spans="1:23" ht="18.5" x14ac:dyDescent="0.45">
      <c r="A14760" s="1663">
        <v>73720</v>
      </c>
      <c r="B14760" s="1664">
        <v>2.1</v>
      </c>
      <c r="C14760" s="650" t="s">
        <v>13857</v>
      </c>
      <c r="D14760" s="1"/>
      <c r="E14760" s="989" t="s">
        <v>13580</v>
      </c>
      <c r="O14760"/>
      <c r="P14760"/>
      <c r="Q14760"/>
      <c r="U14760" s="969"/>
      <c r="V14760" s="38"/>
      <c r="W14760" s="38"/>
    </row>
    <row r="14761" spans="1:23" ht="18.5" x14ac:dyDescent="0.45">
      <c r="A14761" s="1663">
        <v>73720</v>
      </c>
      <c r="B14761" s="1664">
        <v>2.1</v>
      </c>
      <c r="C14761" s="650" t="s">
        <v>13858</v>
      </c>
      <c r="D14761" s="1"/>
      <c r="E14761" s="989" t="s">
        <v>13580</v>
      </c>
      <c r="O14761"/>
      <c r="P14761"/>
      <c r="Q14761"/>
      <c r="U14761" s="969"/>
      <c r="V14761" s="38"/>
      <c r="W14761" s="38"/>
    </row>
    <row r="14762" spans="1:23" ht="18.5" x14ac:dyDescent="0.45">
      <c r="A14762" s="1666">
        <v>73720</v>
      </c>
      <c r="B14762" s="1667">
        <v>2.1</v>
      </c>
      <c r="C14762" s="1684" t="s">
        <v>13859</v>
      </c>
      <c r="D14762" s="1"/>
      <c r="E14762" s="989" t="s">
        <v>13580</v>
      </c>
      <c r="O14762"/>
      <c r="P14762"/>
      <c r="Q14762"/>
      <c r="U14762" s="969"/>
      <c r="V14762" s="38"/>
      <c r="W14762" s="38"/>
    </row>
    <row r="14763" spans="1:23" ht="18.5" x14ac:dyDescent="0.45">
      <c r="A14763" s="1666">
        <v>73720</v>
      </c>
      <c r="B14763" s="1667">
        <v>2.1</v>
      </c>
      <c r="C14763" s="1684" t="s">
        <v>13860</v>
      </c>
      <c r="D14763" s="1"/>
      <c r="E14763" s="989" t="s">
        <v>13580</v>
      </c>
      <c r="O14763"/>
      <c r="P14763"/>
      <c r="Q14763"/>
      <c r="U14763" s="969"/>
      <c r="V14763" s="38"/>
      <c r="W14763" s="38"/>
    </row>
    <row r="14764" spans="1:23" ht="18.5" x14ac:dyDescent="0.45">
      <c r="A14764" s="1666">
        <v>73720</v>
      </c>
      <c r="B14764" s="1667">
        <v>2.1</v>
      </c>
      <c r="C14764" s="651" t="s">
        <v>13861</v>
      </c>
      <c r="D14764" s="1"/>
      <c r="E14764" s="989" t="s">
        <v>13580</v>
      </c>
      <c r="O14764"/>
      <c r="P14764"/>
      <c r="Q14764"/>
      <c r="U14764" s="969"/>
      <c r="V14764" s="38"/>
      <c r="W14764" s="38"/>
    </row>
    <row r="14765" spans="1:23" ht="18.5" x14ac:dyDescent="0.45">
      <c r="A14765" s="1666">
        <v>73720</v>
      </c>
      <c r="B14765" s="1667">
        <v>2.1</v>
      </c>
      <c r="C14765" s="651" t="s">
        <v>13862</v>
      </c>
      <c r="D14765" s="1"/>
      <c r="E14765" s="989" t="s">
        <v>13580</v>
      </c>
      <c r="O14765"/>
      <c r="P14765"/>
      <c r="Q14765"/>
      <c r="U14765" s="969"/>
      <c r="V14765" s="38"/>
      <c r="W14765" s="38"/>
    </row>
    <row r="14766" spans="1:23" ht="18.5" x14ac:dyDescent="0.45">
      <c r="A14766" s="1670">
        <v>73721</v>
      </c>
      <c r="B14766" s="1671">
        <v>1.32</v>
      </c>
      <c r="C14766" s="1672" t="s">
        <v>13799</v>
      </c>
      <c r="D14766" s="1"/>
      <c r="E14766" s="989" t="s">
        <v>13580</v>
      </c>
      <c r="O14766"/>
      <c r="P14766"/>
      <c r="Q14766"/>
      <c r="U14766" s="969"/>
      <c r="V14766" s="38"/>
      <c r="W14766" s="38"/>
    </row>
    <row r="14767" spans="1:23" ht="18.5" x14ac:dyDescent="0.45">
      <c r="A14767" s="1670">
        <v>73721</v>
      </c>
      <c r="B14767" s="1671">
        <v>1.32</v>
      </c>
      <c r="C14767" s="1672" t="s">
        <v>13800</v>
      </c>
      <c r="D14767" s="1"/>
      <c r="E14767" s="989" t="s">
        <v>13580</v>
      </c>
      <c r="O14767"/>
      <c r="P14767"/>
      <c r="Q14767"/>
      <c r="U14767" s="969"/>
      <c r="V14767" s="38"/>
      <c r="W14767" s="38"/>
    </row>
    <row r="14768" spans="1:23" ht="18.5" x14ac:dyDescent="0.45">
      <c r="A14768" s="1670">
        <v>73721</v>
      </c>
      <c r="B14768" s="1671">
        <v>1.32</v>
      </c>
      <c r="C14768" s="1672" t="s">
        <v>13801</v>
      </c>
      <c r="D14768" s="1"/>
      <c r="E14768" s="989" t="s">
        <v>13580</v>
      </c>
      <c r="O14768"/>
      <c r="P14768"/>
      <c r="Q14768"/>
      <c r="U14768" s="969"/>
      <c r="V14768" s="38"/>
      <c r="W14768" s="38"/>
    </row>
    <row r="14769" spans="1:23" ht="18.5" x14ac:dyDescent="0.45">
      <c r="A14769" s="1670">
        <v>73721</v>
      </c>
      <c r="B14769" s="1671">
        <v>1.32</v>
      </c>
      <c r="C14769" s="1672" t="s">
        <v>13802</v>
      </c>
      <c r="D14769" s="1"/>
      <c r="E14769" s="989" t="s">
        <v>13580</v>
      </c>
      <c r="F14769" s="3"/>
      <c r="O14769"/>
      <c r="P14769"/>
      <c r="Q14769"/>
      <c r="U14769" s="969"/>
      <c r="V14769" s="38"/>
      <c r="W14769" s="38"/>
    </row>
    <row r="14770" spans="1:23" ht="18.5" x14ac:dyDescent="0.45">
      <c r="A14770" s="1670">
        <v>73721</v>
      </c>
      <c r="B14770" s="1671">
        <v>1.32</v>
      </c>
      <c r="C14770" s="1672" t="s">
        <v>13803</v>
      </c>
      <c r="D14770" s="1"/>
      <c r="E14770" s="989" t="s">
        <v>13580</v>
      </c>
      <c r="F14770" s="3"/>
      <c r="O14770"/>
      <c r="P14770"/>
      <c r="Q14770"/>
      <c r="U14770" s="969"/>
      <c r="V14770" s="38"/>
      <c r="W14770" s="38"/>
    </row>
    <row r="14771" spans="1:23" ht="18.5" x14ac:dyDescent="0.45">
      <c r="A14771" s="1670">
        <v>73721</v>
      </c>
      <c r="B14771" s="1671">
        <v>1.32</v>
      </c>
      <c r="C14771" s="1672" t="s">
        <v>13804</v>
      </c>
      <c r="D14771" s="1"/>
      <c r="E14771" s="989" t="s">
        <v>13580</v>
      </c>
      <c r="F14771" s="3"/>
      <c r="O14771"/>
      <c r="P14771"/>
      <c r="Q14771"/>
      <c r="U14771" s="969"/>
      <c r="V14771" s="38"/>
      <c r="W14771" s="38"/>
    </row>
    <row r="14772" spans="1:23" ht="18.5" x14ac:dyDescent="0.45">
      <c r="A14772" s="1666">
        <v>73722</v>
      </c>
      <c r="B14772" s="1667">
        <v>1.58</v>
      </c>
      <c r="C14772" s="651" t="s">
        <v>13826</v>
      </c>
      <c r="D14772" s="1"/>
      <c r="E14772" s="989" t="s">
        <v>13580</v>
      </c>
      <c r="F14772" s="3"/>
      <c r="O14772"/>
      <c r="P14772"/>
      <c r="Q14772"/>
      <c r="U14772" s="969"/>
      <c r="V14772" s="38"/>
      <c r="W14772" s="38"/>
    </row>
    <row r="14773" spans="1:23" ht="18.5" x14ac:dyDescent="0.45">
      <c r="A14773" s="1666">
        <v>73722</v>
      </c>
      <c r="B14773" s="1667">
        <v>1.58</v>
      </c>
      <c r="C14773" s="651" t="s">
        <v>13827</v>
      </c>
      <c r="D14773" s="1"/>
      <c r="E14773" s="989" t="s">
        <v>13580</v>
      </c>
      <c r="F14773" s="3"/>
      <c r="O14773"/>
      <c r="P14773"/>
      <c r="Q14773"/>
      <c r="U14773" s="969"/>
      <c r="V14773" s="38"/>
      <c r="W14773" s="38"/>
    </row>
    <row r="14774" spans="1:23" ht="18.5" x14ac:dyDescent="0.45">
      <c r="A14774" s="1666">
        <v>73723</v>
      </c>
      <c r="B14774" s="1667">
        <v>2.1</v>
      </c>
      <c r="C14774" s="651" t="s">
        <v>13863</v>
      </c>
      <c r="D14774" s="1"/>
      <c r="E14774" s="989" t="s">
        <v>13580</v>
      </c>
      <c r="F14774" s="3"/>
      <c r="O14774"/>
      <c r="P14774"/>
      <c r="Q14774"/>
      <c r="U14774" s="969"/>
      <c r="V14774" s="38"/>
      <c r="W14774" s="38"/>
    </row>
    <row r="14775" spans="1:23" ht="18.5" x14ac:dyDescent="0.45">
      <c r="A14775" s="1666">
        <v>73723</v>
      </c>
      <c r="B14775" s="1667">
        <v>2.1</v>
      </c>
      <c r="C14775" s="651" t="s">
        <v>13864</v>
      </c>
      <c r="D14775" s="1128"/>
      <c r="E14775" s="989" t="s">
        <v>13580</v>
      </c>
      <c r="F14775" s="3"/>
      <c r="O14775"/>
      <c r="P14775"/>
      <c r="Q14775"/>
      <c r="U14775" s="969"/>
      <c r="V14775" s="38"/>
      <c r="W14775" s="38"/>
    </row>
    <row r="14776" spans="1:23" ht="18.5" x14ac:dyDescent="0.45">
      <c r="A14776" s="1666">
        <v>73723</v>
      </c>
      <c r="B14776" s="1667">
        <v>2.1</v>
      </c>
      <c r="C14776" s="651" t="s">
        <v>13865</v>
      </c>
      <c r="D14776" s="1"/>
      <c r="E14776" s="989" t="s">
        <v>13580</v>
      </c>
      <c r="F14776" s="3"/>
      <c r="O14776"/>
      <c r="P14776"/>
      <c r="Q14776"/>
      <c r="U14776" s="969"/>
      <c r="V14776" s="38"/>
      <c r="W14776" s="38"/>
    </row>
    <row r="14777" spans="1:23" ht="18.5" x14ac:dyDescent="0.45">
      <c r="A14777" s="1666">
        <v>73723</v>
      </c>
      <c r="B14777" s="1667">
        <v>2.1</v>
      </c>
      <c r="C14777" s="651" t="s">
        <v>13866</v>
      </c>
      <c r="D14777" s="1"/>
      <c r="E14777" s="989" t="s">
        <v>13580</v>
      </c>
      <c r="F14777" s="3"/>
      <c r="O14777"/>
      <c r="P14777"/>
      <c r="Q14777"/>
      <c r="U14777" s="969"/>
      <c r="V14777" s="38"/>
      <c r="W14777" s="38"/>
    </row>
    <row r="14778" spans="1:23" ht="18.5" x14ac:dyDescent="0.45">
      <c r="A14778" s="1666">
        <v>73723</v>
      </c>
      <c r="B14778" s="1667">
        <v>2.1</v>
      </c>
      <c r="C14778" s="651" t="s">
        <v>13867</v>
      </c>
      <c r="D14778" s="1"/>
      <c r="E14778" s="989" t="s">
        <v>13580</v>
      </c>
      <c r="F14778" s="3"/>
      <c r="O14778"/>
      <c r="P14778"/>
      <c r="Q14778"/>
      <c r="U14778" s="969"/>
      <c r="V14778" s="38"/>
      <c r="W14778" s="38"/>
    </row>
    <row r="14779" spans="1:23" ht="18.5" x14ac:dyDescent="0.45">
      <c r="A14779" s="1666">
        <v>73723</v>
      </c>
      <c r="B14779" s="1667">
        <v>2.1</v>
      </c>
      <c r="C14779" s="651" t="s">
        <v>13868</v>
      </c>
      <c r="D14779" s="1"/>
      <c r="E14779" s="989" t="s">
        <v>13580</v>
      </c>
      <c r="F14779" s="3"/>
      <c r="O14779"/>
      <c r="P14779"/>
      <c r="Q14779"/>
      <c r="U14779" s="969"/>
      <c r="V14779" s="38"/>
      <c r="W14779" s="38"/>
    </row>
    <row r="14780" spans="1:23" ht="18.5" x14ac:dyDescent="0.45">
      <c r="A14780" s="1663">
        <v>74018</v>
      </c>
      <c r="B14780" s="1664">
        <v>0.18</v>
      </c>
      <c r="C14780" s="650" t="s">
        <v>13654</v>
      </c>
      <c r="D14780" s="1"/>
      <c r="E14780" s="989" t="s">
        <v>13580</v>
      </c>
      <c r="F14780" s="3"/>
      <c r="O14780"/>
      <c r="P14780"/>
      <c r="Q14780"/>
      <c r="U14780" s="969"/>
      <c r="V14780" s="38"/>
      <c r="W14780" s="38"/>
    </row>
    <row r="14781" spans="1:23" ht="18.5" x14ac:dyDescent="0.45">
      <c r="A14781" s="1663">
        <v>74018</v>
      </c>
      <c r="B14781" s="1664">
        <v>0.18</v>
      </c>
      <c r="C14781" s="650" t="s">
        <v>13655</v>
      </c>
      <c r="D14781" s="1"/>
      <c r="E14781" s="989" t="s">
        <v>13580</v>
      </c>
      <c r="F14781" s="3"/>
      <c r="O14781"/>
      <c r="P14781"/>
      <c r="Q14781"/>
      <c r="U14781" s="969"/>
      <c r="V14781" s="38"/>
      <c r="W14781" s="38"/>
    </row>
    <row r="14782" spans="1:23" ht="18.5" x14ac:dyDescent="0.45">
      <c r="A14782" s="1663">
        <v>74018</v>
      </c>
      <c r="B14782" s="1664">
        <v>0.18</v>
      </c>
      <c r="C14782" s="650" t="s">
        <v>13656</v>
      </c>
      <c r="D14782" s="1"/>
      <c r="E14782" s="989" t="s">
        <v>13580</v>
      </c>
      <c r="F14782" s="3"/>
      <c r="O14782"/>
      <c r="P14782"/>
      <c r="Q14782"/>
      <c r="U14782" s="969"/>
      <c r="V14782" s="38"/>
      <c r="W14782" s="38"/>
    </row>
    <row r="14783" spans="1:23" ht="18.5" x14ac:dyDescent="0.45">
      <c r="A14783" s="1663">
        <v>74019</v>
      </c>
      <c r="B14783" s="1664">
        <v>0.22</v>
      </c>
      <c r="C14783" s="650" t="s">
        <v>7093</v>
      </c>
      <c r="D14783" s="38"/>
      <c r="E14783" s="989" t="s">
        <v>13580</v>
      </c>
      <c r="F14783" s="3"/>
      <c r="O14783"/>
      <c r="P14783"/>
      <c r="Q14783"/>
      <c r="U14783" s="969"/>
      <c r="V14783" s="38"/>
      <c r="W14783" s="38"/>
    </row>
    <row r="14784" spans="1:23" ht="18.5" x14ac:dyDescent="0.45">
      <c r="A14784" s="1663">
        <v>74021</v>
      </c>
      <c r="B14784" s="1664">
        <v>0.26</v>
      </c>
      <c r="C14784" s="650" t="s">
        <v>13698</v>
      </c>
      <c r="D14784" s="1"/>
      <c r="E14784" s="989" t="s">
        <v>13580</v>
      </c>
      <c r="F14784" s="3"/>
      <c r="O14784"/>
      <c r="P14784"/>
      <c r="Q14784"/>
      <c r="U14784" s="969"/>
      <c r="V14784" s="38"/>
      <c r="W14784" s="38"/>
    </row>
    <row r="14785" spans="1:23" ht="18.5" x14ac:dyDescent="0.45">
      <c r="A14785" s="1663">
        <v>74022</v>
      </c>
      <c r="B14785" s="1664">
        <v>0.31</v>
      </c>
      <c r="C14785" s="650" t="s">
        <v>13710</v>
      </c>
      <c r="D14785" s="1"/>
      <c r="E14785" s="989" t="s">
        <v>13580</v>
      </c>
      <c r="F14785" s="3"/>
      <c r="O14785"/>
      <c r="P14785"/>
      <c r="Q14785"/>
      <c r="U14785" s="969"/>
      <c r="V14785" s="38"/>
      <c r="W14785" s="38"/>
    </row>
    <row r="14786" spans="1:23" ht="18.5" x14ac:dyDescent="0.45">
      <c r="A14786" s="1676">
        <v>74160</v>
      </c>
      <c r="B14786" s="1677">
        <v>1.24</v>
      </c>
      <c r="C14786" s="1665" t="s">
        <v>13777</v>
      </c>
      <c r="D14786" s="1"/>
      <c r="E14786" s="989" t="s">
        <v>13580</v>
      </c>
      <c r="F14786" s="3"/>
      <c r="O14786"/>
      <c r="P14786"/>
      <c r="Q14786"/>
      <c r="U14786" s="969"/>
      <c r="V14786" s="38"/>
      <c r="W14786" s="38"/>
    </row>
    <row r="14787" spans="1:23" ht="18.5" x14ac:dyDescent="0.45">
      <c r="A14787" s="1679">
        <v>74170</v>
      </c>
      <c r="B14787" s="1680">
        <v>1.37</v>
      </c>
      <c r="C14787" s="1665" t="s">
        <v>13806</v>
      </c>
      <c r="E14787" s="989" t="s">
        <v>13580</v>
      </c>
      <c r="F14787" s="3"/>
      <c r="O14787"/>
      <c r="P14787"/>
      <c r="Q14787"/>
      <c r="U14787" s="969"/>
      <c r="V14787" s="38"/>
      <c r="W14787" s="38"/>
    </row>
    <row r="14788" spans="1:23" ht="18.5" x14ac:dyDescent="0.45">
      <c r="A14788" s="1670">
        <v>74176</v>
      </c>
      <c r="B14788" s="1671">
        <v>1.7</v>
      </c>
      <c r="C14788" s="1672" t="s">
        <v>13828</v>
      </c>
      <c r="D14788" s="1"/>
      <c r="E14788" s="989" t="s">
        <v>13580</v>
      </c>
      <c r="F14788" s="3"/>
      <c r="O14788"/>
      <c r="P14788"/>
      <c r="Q14788"/>
      <c r="U14788" s="969"/>
      <c r="V14788" s="38"/>
      <c r="W14788" s="38"/>
    </row>
    <row r="14789" spans="1:23" ht="18.5" x14ac:dyDescent="0.45">
      <c r="A14789" s="1676">
        <v>74176</v>
      </c>
      <c r="B14789" s="1677">
        <v>1.7</v>
      </c>
      <c r="C14789" s="1678" t="s">
        <v>13829</v>
      </c>
      <c r="D14789" s="1"/>
      <c r="E14789" s="989" t="s">
        <v>13580</v>
      </c>
      <c r="F14789" s="3"/>
      <c r="O14789"/>
      <c r="P14789"/>
      <c r="Q14789"/>
      <c r="U14789" s="969"/>
      <c r="V14789" s="38"/>
      <c r="W14789" s="38"/>
    </row>
    <row r="14790" spans="1:23" ht="18.5" x14ac:dyDescent="0.45">
      <c r="A14790" s="1670">
        <v>74176</v>
      </c>
      <c r="B14790" s="1671">
        <v>1.7</v>
      </c>
      <c r="C14790" s="1672" t="s">
        <v>13830</v>
      </c>
      <c r="D14790" s="1"/>
      <c r="E14790" s="989" t="s">
        <v>13580</v>
      </c>
      <c r="F14790" s="3"/>
      <c r="O14790"/>
      <c r="P14790"/>
      <c r="Q14790"/>
      <c r="U14790" s="969"/>
      <c r="V14790" s="38"/>
      <c r="W14790" s="38"/>
    </row>
    <row r="14791" spans="1:23" ht="18.5" x14ac:dyDescent="0.45">
      <c r="A14791" s="1670">
        <v>74177</v>
      </c>
      <c r="B14791" s="1671">
        <v>1.77</v>
      </c>
      <c r="C14791" s="1672" t="s">
        <v>13837</v>
      </c>
      <c r="D14791" s="1"/>
      <c r="E14791" s="989" t="s">
        <v>13580</v>
      </c>
      <c r="F14791" s="3"/>
      <c r="O14791"/>
      <c r="P14791"/>
      <c r="Q14791"/>
      <c r="U14791" s="969"/>
      <c r="V14791" s="38"/>
      <c r="W14791" s="38"/>
    </row>
    <row r="14792" spans="1:23" ht="18.5" x14ac:dyDescent="0.45">
      <c r="A14792" s="1670">
        <v>74177</v>
      </c>
      <c r="B14792" s="1671">
        <v>1.77</v>
      </c>
      <c r="C14792" s="1672" t="s">
        <v>13838</v>
      </c>
      <c r="D14792" s="1"/>
      <c r="E14792" s="989" t="s">
        <v>13580</v>
      </c>
      <c r="F14792" s="3"/>
      <c r="O14792"/>
      <c r="P14792"/>
      <c r="Q14792"/>
      <c r="U14792" s="969"/>
      <c r="V14792" s="38"/>
      <c r="W14792" s="38"/>
    </row>
    <row r="14793" spans="1:23" ht="18.5" x14ac:dyDescent="0.45">
      <c r="A14793" s="1676">
        <v>74178</v>
      </c>
      <c r="B14793" s="1677">
        <v>1.96</v>
      </c>
      <c r="C14793" s="653" t="s">
        <v>13843</v>
      </c>
      <c r="D14793" s="1"/>
      <c r="E14793" s="989" t="s">
        <v>13580</v>
      </c>
      <c r="F14793" s="3"/>
      <c r="O14793"/>
      <c r="P14793"/>
      <c r="Q14793"/>
      <c r="U14793" s="969"/>
      <c r="V14793" s="38"/>
      <c r="W14793" s="38"/>
    </row>
    <row r="14794" spans="1:23" ht="18.5" x14ac:dyDescent="0.45">
      <c r="A14794" s="1663">
        <v>74181</v>
      </c>
      <c r="B14794" s="1664">
        <v>1.42</v>
      </c>
      <c r="C14794" s="1665" t="s">
        <v>13811</v>
      </c>
      <c r="D14794" s="1"/>
      <c r="E14794" s="989" t="s">
        <v>13580</v>
      </c>
      <c r="F14794" s="3"/>
      <c r="O14794"/>
      <c r="P14794"/>
      <c r="Q14794"/>
      <c r="U14794" s="969"/>
      <c r="V14794" s="38"/>
      <c r="W14794" s="38"/>
    </row>
    <row r="14795" spans="1:23" ht="18.5" x14ac:dyDescent="0.45">
      <c r="A14795" s="1676">
        <v>74181</v>
      </c>
      <c r="B14795" s="1677">
        <v>1.42</v>
      </c>
      <c r="C14795" s="1665" t="s">
        <v>13812</v>
      </c>
      <c r="D14795" s="1"/>
      <c r="E14795" s="989" t="s">
        <v>13580</v>
      </c>
      <c r="F14795" s="3"/>
      <c r="O14795"/>
      <c r="P14795"/>
      <c r="Q14795"/>
      <c r="U14795" s="969"/>
      <c r="V14795" s="38"/>
      <c r="W14795" s="38"/>
    </row>
    <row r="14796" spans="1:23" ht="18.5" x14ac:dyDescent="0.45">
      <c r="A14796" s="1670">
        <v>74183</v>
      </c>
      <c r="B14796" s="1671">
        <v>2.15</v>
      </c>
      <c r="C14796" s="1672" t="s">
        <v>13871</v>
      </c>
      <c r="D14796" s="1"/>
      <c r="E14796" s="989" t="s">
        <v>13580</v>
      </c>
      <c r="F14796" s="1114"/>
      <c r="O14796"/>
      <c r="P14796"/>
      <c r="Q14796"/>
      <c r="U14796" s="969"/>
      <c r="V14796" s="38"/>
      <c r="W14796" s="38"/>
    </row>
    <row r="14797" spans="1:23" ht="18.5" x14ac:dyDescent="0.45">
      <c r="A14797" s="1670">
        <v>74183</v>
      </c>
      <c r="B14797" s="1671">
        <v>2.15</v>
      </c>
      <c r="C14797" s="1672" t="s">
        <v>13872</v>
      </c>
      <c r="D14797" s="1"/>
      <c r="E14797" s="989" t="s">
        <v>13580</v>
      </c>
      <c r="F14797" s="3"/>
      <c r="O14797"/>
      <c r="P14797"/>
      <c r="Q14797"/>
      <c r="U14797" s="969"/>
      <c r="V14797" s="38"/>
      <c r="W14797" s="38"/>
    </row>
    <row r="14798" spans="1:23" ht="18.5" x14ac:dyDescent="0.45">
      <c r="A14798" s="1670">
        <v>74183</v>
      </c>
      <c r="B14798" s="1671">
        <v>2.15</v>
      </c>
      <c r="C14798" s="1672" t="s">
        <v>13872</v>
      </c>
      <c r="D14798" s="1"/>
      <c r="E14798" s="989" t="s">
        <v>13580</v>
      </c>
      <c r="F14798" s="3"/>
      <c r="O14798"/>
      <c r="P14798"/>
      <c r="Q14798"/>
      <c r="U14798" s="969"/>
      <c r="V14798" s="38"/>
      <c r="W14798" s="38"/>
    </row>
    <row r="14799" spans="1:23" ht="18.5" x14ac:dyDescent="0.45">
      <c r="A14799" s="1670">
        <v>74183</v>
      </c>
      <c r="B14799" s="1671">
        <v>2.15</v>
      </c>
      <c r="C14799" s="1672" t="s">
        <v>13873</v>
      </c>
      <c r="D14799" s="1"/>
      <c r="E14799" s="989" t="s">
        <v>13580</v>
      </c>
      <c r="F14799" s="3"/>
      <c r="O14799"/>
      <c r="P14799"/>
      <c r="Q14799"/>
      <c r="U14799" s="969"/>
      <c r="V14799" s="38"/>
      <c r="W14799" s="38"/>
    </row>
    <row r="14800" spans="1:23" ht="18.5" x14ac:dyDescent="0.45">
      <c r="A14800" s="1670">
        <v>74183</v>
      </c>
      <c r="B14800" s="1671">
        <v>2.15</v>
      </c>
      <c r="C14800" s="1672" t="s">
        <v>13874</v>
      </c>
      <c r="D14800" s="1"/>
      <c r="E14800" s="989" t="s">
        <v>13580</v>
      </c>
      <c r="F14800" s="3"/>
      <c r="O14800"/>
      <c r="P14800"/>
      <c r="Q14800"/>
      <c r="U14800" s="969"/>
      <c r="V14800" s="38"/>
      <c r="W14800" s="38"/>
    </row>
    <row r="14801" spans="1:23" ht="18.5" x14ac:dyDescent="0.45">
      <c r="A14801" s="1670">
        <v>74183</v>
      </c>
      <c r="B14801" s="1671">
        <v>2.15</v>
      </c>
      <c r="C14801" s="1672" t="s">
        <v>13875</v>
      </c>
      <c r="D14801" s="1"/>
      <c r="E14801" s="989" t="s">
        <v>13580</v>
      </c>
      <c r="F14801" s="3"/>
      <c r="O14801"/>
      <c r="P14801"/>
      <c r="Q14801"/>
      <c r="U14801" s="969"/>
      <c r="V14801" s="38"/>
      <c r="W14801" s="38"/>
    </row>
    <row r="14802" spans="1:23" ht="18.5" x14ac:dyDescent="0.45">
      <c r="A14802" s="1663">
        <v>74185</v>
      </c>
      <c r="B14802" s="1664">
        <v>1.76</v>
      </c>
      <c r="C14802" s="650" t="s">
        <v>13836</v>
      </c>
      <c r="D14802" s="1"/>
      <c r="E14802" s="989" t="s">
        <v>13580</v>
      </c>
      <c r="F14802" s="3"/>
      <c r="O14802"/>
      <c r="P14802"/>
      <c r="Q14802"/>
      <c r="U14802" s="969"/>
      <c r="V14802" s="38"/>
      <c r="W14802" s="38"/>
    </row>
    <row r="14803" spans="1:23" ht="18.5" x14ac:dyDescent="0.45">
      <c r="A14803" s="1663">
        <v>74220</v>
      </c>
      <c r="B14803" s="1664">
        <v>0.59</v>
      </c>
      <c r="C14803" s="650" t="s">
        <v>13734</v>
      </c>
      <c r="D14803" s="1"/>
      <c r="E14803" s="989" t="s">
        <v>13580</v>
      </c>
      <c r="F14803" s="3"/>
      <c r="O14803"/>
      <c r="P14803"/>
      <c r="Q14803"/>
      <c r="U14803" s="969"/>
      <c r="V14803" s="38"/>
      <c r="W14803" s="38"/>
    </row>
    <row r="14804" spans="1:23" ht="18.5" x14ac:dyDescent="0.45">
      <c r="A14804" s="1663">
        <v>74220</v>
      </c>
      <c r="B14804" s="1664">
        <v>0.59</v>
      </c>
      <c r="C14804" s="650" t="s">
        <v>13735</v>
      </c>
      <c r="D14804" s="1"/>
      <c r="E14804" s="989" t="s">
        <v>13580</v>
      </c>
      <c r="F14804" s="3"/>
      <c r="O14804"/>
      <c r="P14804"/>
      <c r="Q14804"/>
      <c r="U14804" s="969"/>
      <c r="V14804" s="38"/>
      <c r="W14804" s="38"/>
    </row>
    <row r="14805" spans="1:23" ht="18.5" x14ac:dyDescent="0.45">
      <c r="A14805" s="1663">
        <v>74221</v>
      </c>
      <c r="B14805" s="1664">
        <v>0.68</v>
      </c>
      <c r="C14805" s="650" t="s">
        <v>13743</v>
      </c>
      <c r="D14805" s="1"/>
      <c r="E14805" s="989" t="s">
        <v>13580</v>
      </c>
      <c r="F14805" s="3"/>
      <c r="O14805"/>
      <c r="P14805"/>
      <c r="Q14805"/>
      <c r="U14805" s="969"/>
      <c r="V14805" s="38"/>
      <c r="W14805" s="38"/>
    </row>
    <row r="14806" spans="1:23" ht="18.5" x14ac:dyDescent="0.45">
      <c r="A14806" s="1663">
        <v>74240</v>
      </c>
      <c r="B14806" s="1664">
        <v>0.78</v>
      </c>
      <c r="C14806" s="650" t="s">
        <v>13749</v>
      </c>
      <c r="D14806" s="1"/>
      <c r="E14806" s="989" t="s">
        <v>13580</v>
      </c>
      <c r="F14806" s="3"/>
      <c r="O14806"/>
      <c r="P14806"/>
      <c r="Q14806"/>
      <c r="U14806" s="969"/>
      <c r="V14806" s="38"/>
      <c r="W14806" s="38"/>
    </row>
    <row r="14807" spans="1:23" ht="18.5" x14ac:dyDescent="0.45">
      <c r="A14807" s="1663">
        <v>74240</v>
      </c>
      <c r="B14807" s="1664">
        <v>0.78</v>
      </c>
      <c r="C14807" s="650" t="s">
        <v>13750</v>
      </c>
      <c r="D14807" s="1"/>
      <c r="E14807" s="989" t="s">
        <v>13580</v>
      </c>
      <c r="F14807" s="3"/>
      <c r="O14807"/>
      <c r="P14807"/>
      <c r="Q14807"/>
      <c r="U14807" s="969"/>
      <c r="V14807" s="38"/>
      <c r="W14807" s="38"/>
    </row>
    <row r="14808" spans="1:23" ht="18.5" x14ac:dyDescent="0.45">
      <c r="A14808" s="1663">
        <v>74270</v>
      </c>
      <c r="B14808" s="1664">
        <v>1.01</v>
      </c>
      <c r="C14808" s="650" t="s">
        <v>13768</v>
      </c>
      <c r="D14808" s="1"/>
      <c r="E14808" s="989" t="s">
        <v>13580</v>
      </c>
      <c r="F14808" s="3"/>
      <c r="O14808"/>
      <c r="P14808"/>
      <c r="Q14808"/>
      <c r="U14808" s="969"/>
      <c r="V14808" s="38"/>
      <c r="W14808" s="38"/>
    </row>
    <row r="14809" spans="1:23" ht="18.5" x14ac:dyDescent="0.45">
      <c r="A14809" s="1663">
        <v>74280</v>
      </c>
      <c r="B14809" s="1664">
        <v>1.23</v>
      </c>
      <c r="C14809" s="650" t="s">
        <v>13773</v>
      </c>
      <c r="D14809" s="1"/>
      <c r="E14809" s="989" t="s">
        <v>13580</v>
      </c>
      <c r="F14809" s="3"/>
      <c r="O14809"/>
      <c r="P14809"/>
      <c r="Q14809"/>
      <c r="U14809" s="969"/>
      <c r="V14809" s="38"/>
      <c r="W14809" s="38"/>
    </row>
    <row r="14810" spans="1:23" ht="18.5" x14ac:dyDescent="0.45">
      <c r="A14810" s="1663">
        <v>76000</v>
      </c>
      <c r="B14810" s="1664">
        <v>0.3</v>
      </c>
      <c r="C14810" s="650" t="s">
        <v>13708</v>
      </c>
      <c r="D14810" s="1"/>
      <c r="E14810" s="989" t="s">
        <v>13580</v>
      </c>
      <c r="F14810" s="3"/>
      <c r="O14810"/>
      <c r="P14810"/>
      <c r="Q14810"/>
      <c r="U14810" s="969"/>
      <c r="V14810" s="38"/>
      <c r="W14810" s="38"/>
    </row>
    <row r="14811" spans="1:23" ht="18.5" x14ac:dyDescent="0.45">
      <c r="A14811" s="1668">
        <v>76536</v>
      </c>
      <c r="B14811" s="1664">
        <v>0.55000000000000004</v>
      </c>
      <c r="C14811" s="1669" t="s">
        <v>13723</v>
      </c>
      <c r="D14811" s="1"/>
      <c r="E14811" s="989" t="s">
        <v>13580</v>
      </c>
      <c r="F14811" s="3"/>
      <c r="O14811"/>
      <c r="P14811"/>
      <c r="Q14811"/>
      <c r="U14811" s="969"/>
      <c r="V14811" s="38"/>
      <c r="W14811" s="38"/>
    </row>
    <row r="14812" spans="1:23" ht="18.5" x14ac:dyDescent="0.45">
      <c r="A14812" s="1663">
        <v>76536</v>
      </c>
      <c r="B14812" s="1664">
        <v>0.55000000000000004</v>
      </c>
      <c r="C14812" s="1665" t="s">
        <v>13724</v>
      </c>
      <c r="D14812" s="1"/>
      <c r="E14812" s="989" t="s">
        <v>13580</v>
      </c>
      <c r="F14812" s="3"/>
      <c r="O14812"/>
      <c r="P14812"/>
      <c r="Q14812"/>
      <c r="U14812" s="969"/>
      <c r="V14812" s="38"/>
      <c r="W14812" s="38"/>
    </row>
    <row r="14813" spans="1:23" ht="18.5" x14ac:dyDescent="0.45">
      <c r="A14813" s="1668">
        <v>76536</v>
      </c>
      <c r="B14813" s="1664">
        <v>0.55000000000000004</v>
      </c>
      <c r="C14813" s="1669" t="s">
        <v>13725</v>
      </c>
      <c r="D14813" s="1"/>
      <c r="E14813" s="989" t="s">
        <v>13580</v>
      </c>
      <c r="F14813" s="3"/>
      <c r="O14813"/>
      <c r="P14813"/>
      <c r="Q14813"/>
      <c r="U14813" s="969"/>
      <c r="V14813" s="38"/>
      <c r="W14813" s="38"/>
    </row>
    <row r="14814" spans="1:23" ht="18.5" x14ac:dyDescent="0.45">
      <c r="A14814" s="1668">
        <v>76604</v>
      </c>
      <c r="B14814" s="1688">
        <v>0.57999999999999996</v>
      </c>
      <c r="C14814" s="1669" t="s">
        <v>13728</v>
      </c>
      <c r="D14814" s="1"/>
      <c r="E14814" s="989" t="s">
        <v>13580</v>
      </c>
      <c r="F14814" s="3"/>
      <c r="O14814"/>
      <c r="P14814"/>
      <c r="Q14814"/>
      <c r="U14814" s="969"/>
      <c r="V14814" s="38"/>
      <c r="W14814" s="38"/>
    </row>
    <row r="14815" spans="1:23" ht="18.5" x14ac:dyDescent="0.45">
      <c r="A14815" s="1666">
        <v>76700</v>
      </c>
      <c r="B14815" s="1667">
        <v>0.79</v>
      </c>
      <c r="C14815" s="865" t="s">
        <v>13755</v>
      </c>
      <c r="D14815" s="1"/>
      <c r="E14815" s="989" t="s">
        <v>13580</v>
      </c>
      <c r="F14815" s="3"/>
      <c r="O14815"/>
      <c r="P14815"/>
      <c r="Q14815"/>
      <c r="U14815" s="969"/>
      <c r="V14815" s="38"/>
      <c r="W14815" s="38"/>
    </row>
    <row r="14816" spans="1:23" ht="18.5" x14ac:dyDescent="0.45">
      <c r="A14816" s="1668">
        <v>76705</v>
      </c>
      <c r="B14816" s="1664">
        <v>0.57999999999999996</v>
      </c>
      <c r="C14816" s="1669" t="s">
        <v>13729</v>
      </c>
      <c r="D14816" s="1"/>
      <c r="E14816" s="989" t="s">
        <v>13580</v>
      </c>
      <c r="F14816" s="3"/>
      <c r="O14816"/>
      <c r="P14816"/>
      <c r="Q14816"/>
      <c r="U14816" s="969"/>
      <c r="V14816" s="38"/>
      <c r="W14816" s="38"/>
    </row>
    <row r="14817" spans="1:23" ht="18.5" x14ac:dyDescent="0.45">
      <c r="A14817" s="1663">
        <v>76705</v>
      </c>
      <c r="B14817" s="1664">
        <v>0.57999999999999996</v>
      </c>
      <c r="C14817" s="1665" t="s">
        <v>13730</v>
      </c>
      <c r="D14817" s="1"/>
      <c r="E14817" s="989" t="s">
        <v>13580</v>
      </c>
      <c r="F14817" s="3"/>
      <c r="O14817"/>
      <c r="P14817"/>
      <c r="Q14817"/>
      <c r="U14817" s="969"/>
      <c r="V14817" s="38"/>
      <c r="W14817" s="38"/>
    </row>
    <row r="14818" spans="1:23" ht="18.5" x14ac:dyDescent="0.45">
      <c r="A14818" s="1668">
        <v>76705</v>
      </c>
      <c r="B14818" s="1664">
        <v>0.57999999999999996</v>
      </c>
      <c r="C14818" s="1669" t="s">
        <v>13731</v>
      </c>
      <c r="D14818" s="1"/>
      <c r="E14818" s="989" t="s">
        <v>13580</v>
      </c>
      <c r="F14818" s="3"/>
      <c r="O14818"/>
      <c r="P14818"/>
      <c r="Q14818"/>
      <c r="U14818" s="969"/>
      <c r="V14818" s="38"/>
      <c r="W14818" s="38"/>
    </row>
    <row r="14819" spans="1:23" ht="18.5" x14ac:dyDescent="0.45">
      <c r="A14819" s="1668">
        <v>76705</v>
      </c>
      <c r="B14819" s="1664">
        <v>0.57999999999999996</v>
      </c>
      <c r="C14819" s="1669" t="s">
        <v>13732</v>
      </c>
      <c r="D14819" s="1"/>
      <c r="E14819" s="989" t="s">
        <v>13580</v>
      </c>
      <c r="F14819" s="3"/>
      <c r="O14819"/>
      <c r="P14819"/>
      <c r="Q14819"/>
      <c r="U14819" s="969"/>
      <c r="V14819" s="38"/>
      <c r="W14819" s="38"/>
    </row>
    <row r="14820" spans="1:23" ht="18.5" x14ac:dyDescent="0.45">
      <c r="A14820" s="1668">
        <v>76705</v>
      </c>
      <c r="B14820" s="1664">
        <v>0.57999999999999996</v>
      </c>
      <c r="C14820" s="1669" t="s">
        <v>13733</v>
      </c>
      <c r="D14820" s="1"/>
      <c r="E14820" s="989" t="s">
        <v>13580</v>
      </c>
      <c r="F14820" s="3"/>
      <c r="O14820"/>
      <c r="P14820"/>
      <c r="Q14820"/>
      <c r="U14820" s="969"/>
      <c r="V14820" s="38"/>
      <c r="W14820" s="38"/>
    </row>
    <row r="14821" spans="1:23" ht="18.5" x14ac:dyDescent="0.45">
      <c r="A14821" s="1663">
        <v>76706</v>
      </c>
      <c r="B14821" s="1664">
        <v>0.54</v>
      </c>
      <c r="C14821" s="1665" t="s">
        <v>13721</v>
      </c>
      <c r="D14821" s="1"/>
      <c r="E14821" s="989" t="s">
        <v>13580</v>
      </c>
      <c r="F14821" s="3"/>
      <c r="O14821"/>
      <c r="P14821"/>
      <c r="Q14821"/>
      <c r="U14821" s="969"/>
      <c r="V14821" s="38"/>
      <c r="W14821" s="38"/>
    </row>
    <row r="14822" spans="1:23" ht="18.5" x14ac:dyDescent="0.45">
      <c r="A14822" s="1663">
        <v>76770</v>
      </c>
      <c r="B14822" s="1664">
        <v>0.72</v>
      </c>
      <c r="C14822" s="1665" t="s">
        <v>13747</v>
      </c>
      <c r="D14822" s="1"/>
      <c r="E14822" s="989" t="s">
        <v>13580</v>
      </c>
      <c r="F14822" s="3"/>
      <c r="O14822"/>
      <c r="P14822"/>
      <c r="Q14822"/>
      <c r="U14822" s="969"/>
      <c r="V14822" s="38"/>
      <c r="W14822" s="38"/>
    </row>
    <row r="14823" spans="1:23" ht="18.5" x14ac:dyDescent="0.45">
      <c r="A14823" s="1668">
        <v>76770</v>
      </c>
      <c r="B14823" s="1673">
        <v>0.72</v>
      </c>
      <c r="C14823" s="1669" t="s">
        <v>13748</v>
      </c>
      <c r="D14823" s="1"/>
      <c r="E14823" s="989" t="s">
        <v>13580</v>
      </c>
      <c r="F14823" s="3"/>
      <c r="O14823"/>
      <c r="P14823"/>
      <c r="Q14823"/>
      <c r="U14823" s="969"/>
      <c r="V14823" s="38"/>
      <c r="W14823" s="38"/>
    </row>
    <row r="14824" spans="1:23" ht="18.5" x14ac:dyDescent="0.45">
      <c r="A14824" s="1668">
        <v>76775</v>
      </c>
      <c r="B14824" s="1673">
        <v>0.56999999999999995</v>
      </c>
      <c r="C14824" s="1669" t="s">
        <v>13726</v>
      </c>
      <c r="D14824" s="1"/>
      <c r="E14824" s="989" t="s">
        <v>13580</v>
      </c>
      <c r="F14824" s="3"/>
      <c r="O14824"/>
      <c r="P14824"/>
      <c r="Q14824"/>
      <c r="U14824" s="969"/>
      <c r="V14824" s="38"/>
      <c r="W14824" s="38"/>
    </row>
    <row r="14825" spans="1:23" ht="18.5" x14ac:dyDescent="0.45">
      <c r="A14825" s="1668">
        <v>76775</v>
      </c>
      <c r="B14825" s="1673">
        <v>0.56999999999999995</v>
      </c>
      <c r="C14825" s="1669" t="s">
        <v>5609</v>
      </c>
      <c r="D14825" s="1"/>
      <c r="E14825" s="989" t="s">
        <v>13580</v>
      </c>
      <c r="F14825" s="3"/>
      <c r="O14825"/>
      <c r="P14825"/>
      <c r="Q14825"/>
      <c r="U14825" s="969"/>
      <c r="V14825" s="38"/>
      <c r="W14825" s="38"/>
    </row>
    <row r="14826" spans="1:23" ht="18.5" x14ac:dyDescent="0.45">
      <c r="A14826" s="1668">
        <v>76775</v>
      </c>
      <c r="B14826" s="1673">
        <v>0.56999999999999995</v>
      </c>
      <c r="C14826" s="1669" t="s">
        <v>13727</v>
      </c>
      <c r="D14826" s="1"/>
      <c r="E14826" s="989" t="s">
        <v>13580</v>
      </c>
      <c r="F14826" s="3"/>
      <c r="O14826"/>
      <c r="P14826"/>
      <c r="Q14826"/>
      <c r="U14826" s="969"/>
      <c r="V14826" s="38"/>
      <c r="W14826" s="38"/>
    </row>
    <row r="14827" spans="1:23" ht="18.5" x14ac:dyDescent="0.45">
      <c r="A14827" s="1663">
        <v>76801</v>
      </c>
      <c r="B14827" s="1664">
        <v>0.97</v>
      </c>
      <c r="C14827" s="650" t="s">
        <v>13757</v>
      </c>
      <c r="D14827" s="1"/>
      <c r="E14827" s="989" t="s">
        <v>13580</v>
      </c>
      <c r="F14827" s="3"/>
      <c r="O14827"/>
      <c r="P14827"/>
      <c r="Q14827"/>
      <c r="U14827" s="969"/>
      <c r="V14827" s="38"/>
      <c r="W14827" s="38"/>
    </row>
    <row r="14828" spans="1:23" ht="18.5" x14ac:dyDescent="0.45">
      <c r="A14828" s="1663">
        <v>76805</v>
      </c>
      <c r="B14828" s="1664">
        <v>0.97</v>
      </c>
      <c r="C14828" s="1665" t="s">
        <v>13758</v>
      </c>
      <c r="D14828" s="1"/>
      <c r="E14828" s="989" t="s">
        <v>13580</v>
      </c>
      <c r="F14828" s="3"/>
      <c r="O14828"/>
      <c r="P14828"/>
      <c r="Q14828"/>
      <c r="U14828" s="969"/>
      <c r="V14828" s="38"/>
      <c r="W14828" s="38"/>
    </row>
    <row r="14829" spans="1:23" ht="18.5" x14ac:dyDescent="0.45">
      <c r="A14829" s="1666">
        <v>76830</v>
      </c>
      <c r="B14829" s="1667">
        <v>0.67</v>
      </c>
      <c r="C14829" s="1665" t="s">
        <v>13737</v>
      </c>
      <c r="D14829" s="1"/>
      <c r="E14829" s="989" t="s">
        <v>13580</v>
      </c>
      <c r="F14829" s="3"/>
      <c r="O14829"/>
      <c r="P14829"/>
      <c r="Q14829"/>
      <c r="U14829" s="969"/>
      <c r="V14829" s="38"/>
      <c r="W14829" s="38"/>
    </row>
    <row r="14830" spans="1:23" ht="18.5" x14ac:dyDescent="0.45">
      <c r="A14830" s="1665">
        <v>76856</v>
      </c>
      <c r="B14830" s="1674">
        <v>0.67</v>
      </c>
      <c r="C14830" s="1665" t="s">
        <v>13738</v>
      </c>
      <c r="D14830" s="1126"/>
      <c r="E14830" s="989" t="s">
        <v>13580</v>
      </c>
      <c r="F14830" s="3"/>
      <c r="O14830"/>
      <c r="P14830"/>
      <c r="Q14830"/>
      <c r="U14830" s="969"/>
      <c r="V14830" s="38"/>
      <c r="W14830" s="38"/>
    </row>
    <row r="14831" spans="1:23" ht="18.5" x14ac:dyDescent="0.45">
      <c r="A14831" s="1665">
        <v>76856</v>
      </c>
      <c r="B14831" s="1674">
        <v>0.67</v>
      </c>
      <c r="C14831" s="1665" t="s">
        <v>13739</v>
      </c>
      <c r="D14831" s="1126"/>
      <c r="E14831" s="989" t="s">
        <v>13580</v>
      </c>
      <c r="F14831" s="3"/>
      <c r="O14831"/>
      <c r="P14831"/>
      <c r="Q14831"/>
      <c r="U14831" s="969"/>
      <c r="V14831" s="38"/>
      <c r="W14831" s="38"/>
    </row>
    <row r="14832" spans="1:23" ht="18.5" x14ac:dyDescent="0.45">
      <c r="A14832" s="1668">
        <v>76856</v>
      </c>
      <c r="B14832" s="1673">
        <v>0.67</v>
      </c>
      <c r="C14832" s="1669" t="s">
        <v>13740</v>
      </c>
      <c r="D14832" s="1126"/>
      <c r="E14832" s="989" t="s">
        <v>13580</v>
      </c>
      <c r="F14832" s="3"/>
      <c r="O14832"/>
      <c r="P14832"/>
      <c r="Q14832"/>
      <c r="U14832" s="969"/>
      <c r="V14832" s="38"/>
      <c r="W14832" s="38"/>
    </row>
    <row r="14833" spans="1:23" ht="18.5" x14ac:dyDescent="0.45">
      <c r="A14833" s="1668">
        <v>76857</v>
      </c>
      <c r="B14833" s="1673">
        <v>0.49</v>
      </c>
      <c r="C14833" s="1669" t="s">
        <v>13716</v>
      </c>
      <c r="D14833" s="1"/>
      <c r="E14833" s="989" t="s">
        <v>13580</v>
      </c>
      <c r="F14833" s="3"/>
      <c r="O14833"/>
      <c r="P14833"/>
      <c r="Q14833"/>
      <c r="U14833" s="969"/>
      <c r="V14833" s="38"/>
      <c r="W14833" s="38"/>
    </row>
    <row r="14834" spans="1:23" ht="18.5" x14ac:dyDescent="0.45">
      <c r="A14834" s="1668">
        <v>76857</v>
      </c>
      <c r="B14834" s="1673">
        <v>0.49</v>
      </c>
      <c r="C14834" s="1669" t="s">
        <v>13717</v>
      </c>
      <c r="D14834" s="1"/>
      <c r="E14834" s="989" t="s">
        <v>13580</v>
      </c>
      <c r="F14834" s="3"/>
      <c r="O14834"/>
      <c r="P14834"/>
      <c r="Q14834"/>
      <c r="U14834" s="969"/>
      <c r="V14834" s="38"/>
      <c r="W14834" s="38"/>
    </row>
    <row r="14835" spans="1:23" ht="18.5" x14ac:dyDescent="0.45">
      <c r="A14835" s="1668">
        <v>76857</v>
      </c>
      <c r="B14835" s="1673">
        <v>0.49</v>
      </c>
      <c r="C14835" s="1669" t="s">
        <v>13718</v>
      </c>
      <c r="D14835" s="1"/>
      <c r="E14835" s="989" t="s">
        <v>13580</v>
      </c>
      <c r="F14835" s="3"/>
      <c r="O14835"/>
      <c r="P14835"/>
      <c r="Q14835"/>
      <c r="U14835" s="969"/>
      <c r="V14835" s="38"/>
      <c r="W14835" s="38"/>
    </row>
    <row r="14836" spans="1:23" ht="18.5" x14ac:dyDescent="0.45">
      <c r="A14836" s="1668">
        <v>76857</v>
      </c>
      <c r="B14836" s="1673">
        <v>0.49</v>
      </c>
      <c r="C14836" s="1669" t="s">
        <v>9799</v>
      </c>
      <c r="D14836" s="1"/>
      <c r="E14836" s="989" t="s">
        <v>13580</v>
      </c>
      <c r="F14836" s="3"/>
      <c r="O14836"/>
      <c r="P14836"/>
      <c r="Q14836"/>
      <c r="U14836" s="969"/>
      <c r="V14836" s="38"/>
      <c r="W14836" s="38"/>
    </row>
    <row r="14837" spans="1:23" ht="18.5" x14ac:dyDescent="0.45">
      <c r="A14837" s="1668">
        <v>76857</v>
      </c>
      <c r="B14837" s="1673">
        <v>0.49</v>
      </c>
      <c r="C14837" s="1669" t="s">
        <v>13719</v>
      </c>
      <c r="D14837" s="38"/>
      <c r="E14837" s="989" t="s">
        <v>13580</v>
      </c>
      <c r="F14837" s="3"/>
      <c r="O14837"/>
      <c r="P14837"/>
      <c r="Q14837"/>
      <c r="U14837" s="969"/>
      <c r="V14837" s="38"/>
      <c r="W14837" s="38"/>
    </row>
    <row r="14838" spans="1:23" ht="18.5" x14ac:dyDescent="0.45">
      <c r="A14838" s="1668">
        <v>76857</v>
      </c>
      <c r="B14838" s="1673">
        <v>0.49</v>
      </c>
      <c r="C14838" s="1669" t="s">
        <v>13720</v>
      </c>
      <c r="D14838" s="38"/>
      <c r="E14838" s="989" t="s">
        <v>13580</v>
      </c>
      <c r="F14838" s="3"/>
      <c r="O14838"/>
      <c r="P14838"/>
      <c r="Q14838"/>
      <c r="U14838" s="969"/>
      <c r="V14838" s="38"/>
      <c r="W14838" s="38"/>
    </row>
    <row r="14839" spans="1:23" ht="18.5" x14ac:dyDescent="0.45">
      <c r="A14839" s="1668">
        <v>76870</v>
      </c>
      <c r="B14839" s="1673">
        <v>0.62</v>
      </c>
      <c r="C14839" s="1669" t="s">
        <v>13736</v>
      </c>
      <c r="D14839" s="1"/>
      <c r="E14839" s="989" t="s">
        <v>13580</v>
      </c>
      <c r="F14839" s="3"/>
      <c r="O14839"/>
      <c r="P14839"/>
      <c r="Q14839"/>
      <c r="U14839" s="969"/>
      <c r="V14839" s="38"/>
      <c r="W14839" s="38"/>
    </row>
    <row r="14840" spans="1:23" ht="18.5" x14ac:dyDescent="0.45">
      <c r="A14840" s="1668">
        <v>76870</v>
      </c>
      <c r="B14840" s="1673">
        <v>0.62</v>
      </c>
      <c r="C14840" s="1669" t="s">
        <v>2363</v>
      </c>
      <c r="D14840" s="1"/>
      <c r="E14840" s="989" t="s">
        <v>13580</v>
      </c>
      <c r="F14840" s="3"/>
      <c r="O14840"/>
      <c r="P14840"/>
      <c r="Q14840"/>
      <c r="U14840" s="969"/>
      <c r="V14840" s="38"/>
      <c r="W14840" s="38"/>
    </row>
    <row r="14841" spans="1:23" ht="18.5" x14ac:dyDescent="0.45">
      <c r="A14841" s="1676">
        <v>76882</v>
      </c>
      <c r="B14841" s="1677">
        <v>0.67</v>
      </c>
      <c r="C14841" s="1665" t="s">
        <v>13741</v>
      </c>
      <c r="E14841" s="989" t="s">
        <v>13580</v>
      </c>
      <c r="F14841" s="1112"/>
      <c r="O14841"/>
      <c r="P14841"/>
      <c r="Q14841"/>
      <c r="U14841" s="969"/>
      <c r="V14841" s="38"/>
      <c r="W14841" s="38"/>
    </row>
    <row r="14842" spans="1:23" ht="18.5" x14ac:dyDescent="0.45">
      <c r="A14842" s="1676">
        <v>76882</v>
      </c>
      <c r="B14842" s="1677">
        <v>0.67</v>
      </c>
      <c r="C14842" s="1665" t="s">
        <v>13742</v>
      </c>
      <c r="D14842" s="1"/>
      <c r="E14842" s="989" t="s">
        <v>13580</v>
      </c>
      <c r="F14842" s="3"/>
      <c r="O14842"/>
      <c r="P14842"/>
      <c r="Q14842"/>
      <c r="U14842" s="969"/>
      <c r="V14842" s="38"/>
      <c r="W14842" s="38"/>
    </row>
    <row r="14843" spans="1:23" ht="18.5" x14ac:dyDescent="0.45">
      <c r="A14843" s="1663">
        <v>77072</v>
      </c>
      <c r="B14843" s="1664">
        <v>0.19</v>
      </c>
      <c r="C14843" s="650" t="s">
        <v>966</v>
      </c>
      <c r="D14843" s="1"/>
      <c r="E14843" s="989" t="s">
        <v>13580</v>
      </c>
      <c r="F14843" s="3"/>
      <c r="O14843"/>
      <c r="P14843"/>
      <c r="Q14843"/>
      <c r="U14843" s="969"/>
      <c r="V14843" s="38"/>
      <c r="W14843" s="38"/>
    </row>
    <row r="14844" spans="1:23" ht="18.5" x14ac:dyDescent="0.45">
      <c r="A14844" s="1663">
        <v>77073</v>
      </c>
      <c r="B14844" s="1664">
        <v>0.25</v>
      </c>
      <c r="C14844" s="650" t="s">
        <v>6248</v>
      </c>
      <c r="D14844" s="1"/>
      <c r="E14844" s="989" t="s">
        <v>13580</v>
      </c>
      <c r="F14844" s="3"/>
      <c r="O14844"/>
      <c r="P14844"/>
      <c r="Q14844"/>
      <c r="U14844" s="969"/>
      <c r="V14844" s="38"/>
      <c r="W14844" s="38"/>
    </row>
    <row r="14845" spans="1:23" ht="18.5" x14ac:dyDescent="0.45">
      <c r="A14845" s="1663">
        <v>77073</v>
      </c>
      <c r="B14845" s="1664">
        <v>0.25</v>
      </c>
      <c r="C14845" s="650" t="s">
        <v>13688</v>
      </c>
      <c r="D14845" s="1"/>
      <c r="E14845" s="989" t="s">
        <v>13580</v>
      </c>
      <c r="F14845" s="3"/>
      <c r="O14845"/>
      <c r="P14845"/>
      <c r="Q14845"/>
      <c r="U14845" s="969"/>
      <c r="V14845" s="38"/>
      <c r="W14845" s="38"/>
    </row>
    <row r="14846" spans="1:23" ht="18.5" x14ac:dyDescent="0.45">
      <c r="A14846" s="1663">
        <v>77073</v>
      </c>
      <c r="B14846" s="1664">
        <v>0.25</v>
      </c>
      <c r="C14846" s="650" t="s">
        <v>13689</v>
      </c>
      <c r="D14846" s="1"/>
      <c r="E14846" s="989" t="s">
        <v>13580</v>
      </c>
      <c r="F14846" s="3"/>
      <c r="O14846"/>
      <c r="P14846"/>
      <c r="Q14846"/>
      <c r="U14846" s="969"/>
      <c r="V14846" s="38"/>
      <c r="W14846" s="38"/>
    </row>
    <row r="14847" spans="1:23" ht="18.5" x14ac:dyDescent="0.45">
      <c r="A14847" s="1663">
        <v>77074</v>
      </c>
      <c r="B14847" s="1664">
        <v>0.43</v>
      </c>
      <c r="C14847" s="650" t="s">
        <v>13714</v>
      </c>
      <c r="D14847" s="1"/>
      <c r="E14847" s="989" t="s">
        <v>13580</v>
      </c>
      <c r="F14847" s="3"/>
      <c r="O14847"/>
      <c r="P14847"/>
      <c r="Q14847"/>
      <c r="U14847" s="969"/>
      <c r="V14847" s="38"/>
      <c r="W14847" s="38"/>
    </row>
    <row r="14848" spans="1:23" ht="18.5" x14ac:dyDescent="0.45">
      <c r="A14848" s="1663">
        <v>77075</v>
      </c>
      <c r="B14848" s="1664">
        <v>0.54</v>
      </c>
      <c r="C14848" s="650" t="s">
        <v>13722</v>
      </c>
      <c r="D14848" s="1"/>
      <c r="E14848" s="989" t="s">
        <v>13580</v>
      </c>
      <c r="F14848" s="3"/>
      <c r="O14848"/>
      <c r="P14848"/>
      <c r="Q14848"/>
      <c r="U14848" s="969"/>
      <c r="V14848" s="38"/>
      <c r="W14848" s="38"/>
    </row>
    <row r="14849" spans="1:23" ht="18.5" x14ac:dyDescent="0.45">
      <c r="A14849" s="1663">
        <v>77080</v>
      </c>
      <c r="B14849" s="1664">
        <v>0.2</v>
      </c>
      <c r="C14849" s="650" t="s">
        <v>5010</v>
      </c>
      <c r="D14849" s="1"/>
      <c r="E14849" s="989" t="s">
        <v>13580</v>
      </c>
      <c r="F14849" s="3"/>
      <c r="O14849"/>
      <c r="P14849"/>
      <c r="Q14849"/>
      <c r="U14849" s="969"/>
      <c r="V14849" s="38"/>
      <c r="W14849" s="38"/>
    </row>
    <row r="14850" spans="1:23" ht="18.5" x14ac:dyDescent="0.45">
      <c r="A14850" s="1663">
        <v>77080</v>
      </c>
      <c r="B14850" s="1664">
        <v>0.2</v>
      </c>
      <c r="C14850" s="650" t="s">
        <v>13660</v>
      </c>
      <c r="D14850" s="1"/>
      <c r="E14850" s="989" t="s">
        <v>13580</v>
      </c>
      <c r="F14850" s="3"/>
      <c r="O14850"/>
      <c r="P14850"/>
      <c r="Q14850"/>
      <c r="U14850" s="969"/>
      <c r="V14850" s="38"/>
      <c r="W14850" s="38"/>
    </row>
    <row r="14851" spans="1:23" ht="18.5" x14ac:dyDescent="0.45">
      <c r="A14851" s="1663">
        <v>77080</v>
      </c>
      <c r="B14851" s="1664">
        <v>0.2</v>
      </c>
      <c r="C14851" s="650" t="s">
        <v>13661</v>
      </c>
      <c r="D14851" s="1"/>
      <c r="E14851" s="989" t="s">
        <v>13580</v>
      </c>
      <c r="F14851" s="3"/>
      <c r="O14851"/>
      <c r="P14851"/>
      <c r="Q14851"/>
      <c r="U14851" s="969"/>
      <c r="V14851" s="38"/>
      <c r="W14851" s="38"/>
    </row>
    <row r="14852" spans="1:23" ht="18.5" x14ac:dyDescent="0.45">
      <c r="A14852" s="1663">
        <v>77080</v>
      </c>
      <c r="B14852" s="1664">
        <v>0.2</v>
      </c>
      <c r="C14852" s="650" t="s">
        <v>13662</v>
      </c>
      <c r="D14852" s="1"/>
      <c r="E14852" s="989" t="s">
        <v>13580</v>
      </c>
      <c r="F14852" s="3"/>
      <c r="O14852"/>
      <c r="P14852"/>
      <c r="Q14852"/>
      <c r="U14852" s="969"/>
      <c r="V14852" s="38"/>
      <c r="W14852" s="38"/>
    </row>
    <row r="14853" spans="1:23" ht="18.5" x14ac:dyDescent="0.45">
      <c r="A14853" s="1663">
        <v>77085</v>
      </c>
      <c r="B14853" s="1664">
        <v>0.28999999999999998</v>
      </c>
      <c r="C14853" s="650" t="s">
        <v>13704</v>
      </c>
      <c r="D14853" s="1"/>
      <c r="E14853" s="989" t="s">
        <v>13580</v>
      </c>
      <c r="F14853" s="3"/>
      <c r="O14853"/>
      <c r="P14853"/>
      <c r="Q14853"/>
      <c r="U14853" s="969"/>
      <c r="V14853" s="38"/>
      <c r="W14853" s="38"/>
    </row>
    <row r="14854" spans="1:23" ht="18.5" x14ac:dyDescent="0.45">
      <c r="A14854" s="1670">
        <v>93880</v>
      </c>
      <c r="B14854" s="1671">
        <v>0.78</v>
      </c>
      <c r="C14854" s="1665" t="s">
        <v>13751</v>
      </c>
      <c r="D14854" s="1"/>
      <c r="E14854" s="989" t="s">
        <v>13580</v>
      </c>
      <c r="F14854" s="3"/>
      <c r="O14854"/>
      <c r="P14854"/>
      <c r="Q14854"/>
      <c r="U14854" s="969"/>
      <c r="V14854" s="38"/>
      <c r="W14854" s="38"/>
    </row>
    <row r="14855" spans="1:23" ht="18.5" x14ac:dyDescent="0.45">
      <c r="A14855" s="1668">
        <v>93922</v>
      </c>
      <c r="B14855" s="1673">
        <v>0.24</v>
      </c>
      <c r="C14855" s="1669" t="s">
        <v>13681</v>
      </c>
      <c r="E14855" s="989" t="s">
        <v>13580</v>
      </c>
      <c r="F14855" s="3"/>
      <c r="O14855"/>
      <c r="P14855"/>
      <c r="Q14855"/>
      <c r="U14855" s="969"/>
      <c r="V14855" s="38"/>
      <c r="W14855" s="38"/>
    </row>
    <row r="14856" spans="1:23" ht="18.5" x14ac:dyDescent="0.45">
      <c r="A14856" s="1668">
        <v>93922</v>
      </c>
      <c r="B14856" s="1673">
        <v>0.24</v>
      </c>
      <c r="C14856" s="1669" t="s">
        <v>13682</v>
      </c>
      <c r="D14856" s="1"/>
      <c r="E14856" s="989" t="s">
        <v>13580</v>
      </c>
      <c r="F14856" s="3"/>
      <c r="O14856"/>
      <c r="P14856"/>
      <c r="Q14856"/>
      <c r="U14856" s="969"/>
      <c r="V14856" s="38"/>
      <c r="W14856" s="38"/>
    </row>
    <row r="14857" spans="1:23" ht="18.5" x14ac:dyDescent="0.45">
      <c r="A14857" s="1668">
        <v>93923</v>
      </c>
      <c r="B14857" s="1673">
        <v>0.44</v>
      </c>
      <c r="C14857" s="1669" t="s">
        <v>13715</v>
      </c>
      <c r="D14857" s="1"/>
      <c r="E14857" s="989" t="s">
        <v>13580</v>
      </c>
      <c r="F14857" s="3"/>
      <c r="O14857"/>
      <c r="P14857"/>
      <c r="Q14857"/>
      <c r="U14857" s="969"/>
      <c r="V14857" s="38"/>
      <c r="W14857" s="38"/>
    </row>
    <row r="14858" spans="1:23" ht="18.5" x14ac:dyDescent="0.45">
      <c r="A14858" s="1666">
        <v>93925</v>
      </c>
      <c r="B14858" s="1677">
        <v>0.78</v>
      </c>
      <c r="C14858" s="1665" t="s">
        <v>13752</v>
      </c>
      <c r="D14858" s="1"/>
      <c r="E14858" s="989" t="s">
        <v>13580</v>
      </c>
      <c r="F14858" s="3"/>
      <c r="O14858"/>
      <c r="P14858"/>
      <c r="Q14858"/>
      <c r="U14858" s="969"/>
      <c r="V14858" s="38"/>
      <c r="W14858" s="38"/>
    </row>
    <row r="14859" spans="1:23" ht="18.5" x14ac:dyDescent="0.45">
      <c r="A14859" s="1666">
        <v>93925</v>
      </c>
      <c r="B14859" s="1677">
        <v>0.78</v>
      </c>
      <c r="C14859" s="1665" t="s">
        <v>13753</v>
      </c>
      <c r="D14859" s="1"/>
      <c r="E14859" s="989" t="s">
        <v>13580</v>
      </c>
      <c r="F14859" s="3"/>
      <c r="O14859"/>
      <c r="P14859"/>
      <c r="Q14859"/>
      <c r="U14859" s="969"/>
      <c r="V14859" s="38"/>
      <c r="W14859" s="38"/>
    </row>
    <row r="14860" spans="1:23" ht="18.5" x14ac:dyDescent="0.45">
      <c r="A14860" s="1666">
        <v>93925</v>
      </c>
      <c r="B14860" s="1677">
        <v>0.78</v>
      </c>
      <c r="C14860" s="1665" t="s">
        <v>13754</v>
      </c>
      <c r="D14860" s="1114"/>
      <c r="E14860" s="989" t="s">
        <v>13580</v>
      </c>
      <c r="F14860" s="3"/>
      <c r="O14860"/>
      <c r="P14860"/>
      <c r="Q14860"/>
      <c r="U14860" s="969"/>
      <c r="V14860" s="38"/>
      <c r="W14860" s="38"/>
    </row>
    <row r="14861" spans="1:23" ht="18.5" x14ac:dyDescent="0.45">
      <c r="A14861" s="1663">
        <v>93970</v>
      </c>
      <c r="B14861" s="1664">
        <v>0.68</v>
      </c>
      <c r="C14861" s="650" t="s">
        <v>13744</v>
      </c>
      <c r="D14861" s="1"/>
      <c r="E14861" s="989" t="s">
        <v>13580</v>
      </c>
      <c r="F14861" s="3"/>
      <c r="O14861"/>
      <c r="P14861"/>
      <c r="Q14861"/>
      <c r="U14861" s="969"/>
      <c r="V14861" s="38"/>
      <c r="W14861" s="38"/>
    </row>
    <row r="14862" spans="1:23" ht="18.5" x14ac:dyDescent="0.45">
      <c r="A14862" s="1663">
        <v>93970</v>
      </c>
      <c r="B14862" s="1664">
        <v>0.68</v>
      </c>
      <c r="C14862" s="1665" t="s">
        <v>13745</v>
      </c>
      <c r="E14862" s="989" t="s">
        <v>13580</v>
      </c>
      <c r="F14862" s="3"/>
      <c r="O14862"/>
      <c r="P14862"/>
      <c r="Q14862"/>
      <c r="U14862" s="969"/>
      <c r="V14862" s="38"/>
      <c r="W14862" s="38"/>
    </row>
    <row r="14863" spans="1:23" ht="18.5" x14ac:dyDescent="0.45">
      <c r="A14863" s="1663">
        <v>93970</v>
      </c>
      <c r="B14863" s="1664">
        <v>0.68</v>
      </c>
      <c r="C14863" s="1665" t="s">
        <v>13746</v>
      </c>
      <c r="E14863" s="989" t="s">
        <v>13580</v>
      </c>
      <c r="F14863" s="3"/>
      <c r="O14863"/>
      <c r="P14863"/>
      <c r="Q14863"/>
      <c r="U14863" s="969"/>
      <c r="V14863" s="38"/>
      <c r="W14863" s="38"/>
    </row>
    <row r="14864" spans="1:23" ht="18.5" x14ac:dyDescent="0.45">
      <c r="A14864" s="1666" t="s">
        <v>13841</v>
      </c>
      <c r="B14864" s="1667">
        <v>1.8499999999999999</v>
      </c>
      <c r="C14864" s="1665" t="s">
        <v>13842</v>
      </c>
      <c r="D14864" s="1"/>
      <c r="E14864" s="989" t="s">
        <v>13580</v>
      </c>
      <c r="F14864" s="3"/>
      <c r="O14864"/>
      <c r="P14864"/>
      <c r="Q14864"/>
      <c r="U14864" s="969"/>
      <c r="V14864" s="38"/>
      <c r="W14864" s="38"/>
    </row>
    <row r="14865" spans="1:23" ht="18.5" x14ac:dyDescent="0.45">
      <c r="A14865" s="1686" t="s">
        <v>13839</v>
      </c>
      <c r="B14865" s="1687">
        <v>1.78</v>
      </c>
      <c r="C14865" s="1686" t="s">
        <v>13840</v>
      </c>
      <c r="D14865" s="1"/>
      <c r="E14865" s="989" t="s">
        <v>13580</v>
      </c>
      <c r="F14865" s="3"/>
      <c r="O14865"/>
      <c r="P14865"/>
      <c r="Q14865"/>
      <c r="U14865" s="969"/>
      <c r="V14865" s="38"/>
      <c r="W14865" s="38"/>
    </row>
    <row r="14866" spans="1:23" ht="18.5" x14ac:dyDescent="0.45">
      <c r="A14866" s="1676" t="s">
        <v>2070</v>
      </c>
      <c r="B14866" s="1677">
        <v>1.34</v>
      </c>
      <c r="C14866" s="1665" t="s">
        <v>13805</v>
      </c>
      <c r="E14866" s="989" t="s">
        <v>13580</v>
      </c>
      <c r="F14866" s="3"/>
      <c r="O14866"/>
      <c r="P14866"/>
      <c r="Q14866"/>
      <c r="U14866" s="969"/>
      <c r="V14866" s="38"/>
      <c r="W14866" s="38"/>
    </row>
    <row r="14867" spans="1:23" ht="18.5" x14ac:dyDescent="0.45">
      <c r="A14867" s="1670" t="s">
        <v>13885</v>
      </c>
      <c r="B14867" s="1671">
        <v>2.4699999999999998</v>
      </c>
      <c r="C14867" s="1681" t="s">
        <v>13886</v>
      </c>
      <c r="D14867" s="1"/>
      <c r="E14867" s="989" t="s">
        <v>13580</v>
      </c>
      <c r="O14867"/>
      <c r="P14867"/>
      <c r="Q14867"/>
      <c r="U14867" s="969"/>
      <c r="V14867" s="38"/>
      <c r="W14867" s="38"/>
    </row>
    <row r="14868" spans="1:23" ht="18.5" x14ac:dyDescent="0.45">
      <c r="A14868" s="1670" t="s">
        <v>13885</v>
      </c>
      <c r="B14868" s="1671">
        <v>2.4699999999999998</v>
      </c>
      <c r="C14868" s="1681" t="s">
        <v>13887</v>
      </c>
      <c r="D14868" s="1"/>
      <c r="E14868" s="989" t="s">
        <v>13580</v>
      </c>
      <c r="F14868" s="3"/>
      <c r="O14868"/>
      <c r="P14868"/>
      <c r="Q14868"/>
      <c r="U14868" s="969"/>
      <c r="V14868" s="38"/>
      <c r="W14868" s="38"/>
    </row>
    <row r="14869" spans="1:23" ht="18.5" x14ac:dyDescent="0.45">
      <c r="A14869" s="1666" t="s">
        <v>36</v>
      </c>
      <c r="B14869" s="1667">
        <v>1.75</v>
      </c>
      <c r="C14869" s="865" t="s">
        <v>13834</v>
      </c>
      <c r="D14869" s="1"/>
      <c r="E14869" s="989" t="s">
        <v>13580</v>
      </c>
      <c r="F14869" s="3"/>
      <c r="O14869"/>
      <c r="P14869"/>
      <c r="Q14869"/>
      <c r="U14869" s="969"/>
      <c r="V14869" s="38"/>
      <c r="W14869" s="38"/>
    </row>
    <row r="14870" spans="1:23" x14ac:dyDescent="0.35">
      <c r="A14870" s="1689">
        <v>70450</v>
      </c>
      <c r="B14870" s="1690">
        <v>0.83</v>
      </c>
      <c r="C14870" s="320" t="s">
        <v>14027</v>
      </c>
      <c r="D14870" s="1"/>
      <c r="E14870" s="1" t="s">
        <v>875</v>
      </c>
      <c r="F14870" s="3"/>
      <c r="O14870"/>
      <c r="P14870"/>
      <c r="Q14870"/>
      <c r="U14870" s="969"/>
      <c r="V14870" s="38"/>
      <c r="W14870" s="38"/>
    </row>
    <row r="14871" spans="1:23" x14ac:dyDescent="0.35">
      <c r="A14871" s="1689">
        <v>70460</v>
      </c>
      <c r="B14871" s="1690">
        <v>1.1000000000000001</v>
      </c>
      <c r="C14871" s="320" t="s">
        <v>14043</v>
      </c>
      <c r="D14871" s="38"/>
      <c r="E14871" s="1" t="s">
        <v>875</v>
      </c>
      <c r="F14871" s="3"/>
      <c r="O14871"/>
      <c r="P14871"/>
      <c r="Q14871"/>
      <c r="U14871" s="969"/>
      <c r="V14871" s="38"/>
      <c r="W14871" s="38"/>
    </row>
    <row r="14872" spans="1:23" x14ac:dyDescent="0.35">
      <c r="A14872" s="1689">
        <v>70470</v>
      </c>
      <c r="B14872" s="1690">
        <v>1.24</v>
      </c>
      <c r="C14872" s="320" t="s">
        <v>14052</v>
      </c>
      <c r="D14872" s="1"/>
      <c r="E14872" s="1" t="s">
        <v>875</v>
      </c>
      <c r="F14872" s="3"/>
      <c r="O14872"/>
      <c r="P14872"/>
      <c r="Q14872"/>
      <c r="U14872" s="969"/>
      <c r="V14872" s="38"/>
      <c r="W14872" s="38"/>
    </row>
    <row r="14873" spans="1:23" x14ac:dyDescent="0.35">
      <c r="A14873" s="1689">
        <v>70480</v>
      </c>
      <c r="B14873" s="1690">
        <v>1.25</v>
      </c>
      <c r="C14873" s="323" t="s">
        <v>14057</v>
      </c>
      <c r="D14873" s="1"/>
      <c r="E14873" s="1" t="s">
        <v>875</v>
      </c>
      <c r="O14873"/>
      <c r="P14873"/>
      <c r="Q14873"/>
      <c r="U14873" s="969"/>
      <c r="V14873" s="38"/>
      <c r="W14873" s="38"/>
    </row>
    <row r="14874" spans="1:23" x14ac:dyDescent="0.35">
      <c r="A14874" s="1689">
        <v>70480</v>
      </c>
      <c r="B14874" s="1690">
        <v>1.25</v>
      </c>
      <c r="C14874" s="326" t="s">
        <v>14058</v>
      </c>
      <c r="D14874" s="1"/>
      <c r="E14874" s="1" t="s">
        <v>875</v>
      </c>
      <c r="F14874" s="3"/>
      <c r="O14874"/>
      <c r="P14874"/>
      <c r="Q14874"/>
      <c r="U14874" s="969"/>
      <c r="V14874" s="38"/>
      <c r="W14874" s="38"/>
    </row>
    <row r="14875" spans="1:23" x14ac:dyDescent="0.35">
      <c r="A14875" s="1689">
        <v>70486</v>
      </c>
      <c r="B14875" s="1690">
        <v>0.83</v>
      </c>
      <c r="C14875" s="320" t="s">
        <v>14028</v>
      </c>
      <c r="D14875" s="1"/>
      <c r="E14875" s="1" t="s">
        <v>875</v>
      </c>
      <c r="O14875"/>
      <c r="P14875"/>
      <c r="Q14875"/>
      <c r="U14875" s="969"/>
      <c r="V14875" s="38"/>
      <c r="W14875" s="38"/>
    </row>
    <row r="14876" spans="1:23" x14ac:dyDescent="0.35">
      <c r="A14876" s="1689">
        <v>70487</v>
      </c>
      <c r="B14876" s="1690">
        <v>1.1000000000000001</v>
      </c>
      <c r="C14876" s="323" t="s">
        <v>14044</v>
      </c>
      <c r="E14876" s="1" t="s">
        <v>875</v>
      </c>
      <c r="F14876" s="3"/>
      <c r="O14876"/>
      <c r="P14876"/>
      <c r="Q14876"/>
      <c r="U14876" s="969"/>
      <c r="V14876" s="38"/>
      <c r="W14876" s="38"/>
    </row>
    <row r="14877" spans="1:23" x14ac:dyDescent="0.35">
      <c r="A14877" s="1689">
        <v>70487</v>
      </c>
      <c r="B14877" s="1690">
        <v>1.1000000000000001</v>
      </c>
      <c r="C14877" s="326" t="s">
        <v>14045</v>
      </c>
      <c r="E14877" s="1" t="s">
        <v>875</v>
      </c>
      <c r="O14877"/>
      <c r="P14877"/>
      <c r="Q14877"/>
      <c r="U14877" s="969"/>
      <c r="V14877" s="38"/>
      <c r="W14877" s="38"/>
    </row>
    <row r="14878" spans="1:23" x14ac:dyDescent="0.35">
      <c r="A14878" s="1689">
        <v>70488</v>
      </c>
      <c r="B14878" s="1690">
        <v>1.24</v>
      </c>
      <c r="C14878" s="326" t="s">
        <v>5655</v>
      </c>
      <c r="D14878" s="1126"/>
      <c r="E14878" s="1" t="s">
        <v>875</v>
      </c>
      <c r="F14878" s="3"/>
      <c r="O14878"/>
      <c r="P14878"/>
      <c r="Q14878"/>
      <c r="U14878" s="969"/>
      <c r="V14878" s="38"/>
      <c r="W14878" s="38"/>
    </row>
    <row r="14879" spans="1:23" x14ac:dyDescent="0.35">
      <c r="A14879" s="1691">
        <v>70488</v>
      </c>
      <c r="B14879" s="1692">
        <v>1.24</v>
      </c>
      <c r="C14879" s="323" t="s">
        <v>14053</v>
      </c>
      <c r="D14879" s="1"/>
      <c r="E14879" s="1" t="s">
        <v>875</v>
      </c>
      <c r="F14879" s="3"/>
      <c r="O14879"/>
      <c r="P14879"/>
      <c r="Q14879"/>
      <c r="U14879" s="969"/>
      <c r="V14879" s="38"/>
      <c r="W14879" s="38"/>
    </row>
    <row r="14880" spans="1:23" x14ac:dyDescent="0.35">
      <c r="A14880" s="1689">
        <v>70490</v>
      </c>
      <c r="B14880" s="1690">
        <v>1.25</v>
      </c>
      <c r="C14880" s="320" t="s">
        <v>14059</v>
      </c>
      <c r="D14880" s="1"/>
      <c r="E14880" s="1" t="s">
        <v>875</v>
      </c>
      <c r="F14880" s="3"/>
      <c r="O14880"/>
      <c r="P14880"/>
      <c r="Q14880"/>
      <c r="U14880" s="969"/>
      <c r="V14880" s="38"/>
      <c r="W14880" s="38"/>
    </row>
    <row r="14881" spans="1:23" x14ac:dyDescent="0.35">
      <c r="A14881" s="1689">
        <v>70491</v>
      </c>
      <c r="B14881" s="1690">
        <v>1.35</v>
      </c>
      <c r="C14881" s="320" t="s">
        <v>14062</v>
      </c>
      <c r="D14881" s="1"/>
      <c r="E14881" s="1" t="s">
        <v>875</v>
      </c>
      <c r="O14881"/>
      <c r="P14881"/>
      <c r="Q14881"/>
      <c r="U14881" s="969"/>
      <c r="V14881" s="38"/>
      <c r="W14881" s="38"/>
    </row>
    <row r="14882" spans="1:23" x14ac:dyDescent="0.35">
      <c r="A14882" s="1689">
        <v>70492</v>
      </c>
      <c r="B14882" s="1690">
        <v>1.58</v>
      </c>
      <c r="C14882" s="326" t="s">
        <v>14069</v>
      </c>
      <c r="D14882" s="1"/>
      <c r="E14882" s="1" t="s">
        <v>875</v>
      </c>
      <c r="O14882"/>
      <c r="P14882"/>
      <c r="Q14882"/>
      <c r="U14882" s="969"/>
      <c r="V14882" s="38"/>
      <c r="W14882" s="38"/>
    </row>
    <row r="14883" spans="1:23" x14ac:dyDescent="0.35">
      <c r="A14883" s="1689">
        <v>70492</v>
      </c>
      <c r="B14883" s="1690">
        <v>1.58</v>
      </c>
      <c r="C14883" s="323" t="s">
        <v>14070</v>
      </c>
      <c r="D14883" s="1"/>
      <c r="E14883" s="1" t="s">
        <v>875</v>
      </c>
      <c r="F14883" s="3"/>
      <c r="O14883"/>
      <c r="P14883"/>
      <c r="Q14883"/>
      <c r="U14883" s="969"/>
      <c r="V14883" s="38"/>
      <c r="W14883" s="38"/>
    </row>
    <row r="14884" spans="1:23" x14ac:dyDescent="0.35">
      <c r="A14884" s="1689">
        <v>70498</v>
      </c>
      <c r="B14884" s="1690">
        <v>1.71</v>
      </c>
      <c r="C14884" s="323" t="s">
        <v>14073</v>
      </c>
      <c r="D14884" s="1"/>
      <c r="E14884" s="1" t="s">
        <v>875</v>
      </c>
      <c r="O14884"/>
      <c r="P14884"/>
      <c r="Q14884"/>
      <c r="U14884" s="969"/>
      <c r="V14884" s="38"/>
      <c r="W14884" s="38"/>
    </row>
    <row r="14885" spans="1:23" x14ac:dyDescent="0.35">
      <c r="A14885" s="1689">
        <v>71045</v>
      </c>
      <c r="B14885" s="1690">
        <v>0.18</v>
      </c>
      <c r="C14885" s="220" t="s">
        <v>13949</v>
      </c>
      <c r="D14885" s="1"/>
      <c r="E14885" s="1" t="s">
        <v>875</v>
      </c>
      <c r="F14885" s="3"/>
      <c r="O14885"/>
      <c r="P14885"/>
      <c r="Q14885"/>
      <c r="U14885" s="969"/>
      <c r="V14885" s="38"/>
      <c r="W14885" s="38"/>
    </row>
    <row r="14886" spans="1:23" x14ac:dyDescent="0.35">
      <c r="A14886" s="1689">
        <v>71045</v>
      </c>
      <c r="B14886" s="1690">
        <v>0.18</v>
      </c>
      <c r="C14886" s="320" t="s">
        <v>13950</v>
      </c>
      <c r="D14886" s="1"/>
      <c r="E14886" s="1" t="s">
        <v>875</v>
      </c>
      <c r="F14886" s="3"/>
      <c r="O14886"/>
      <c r="P14886"/>
      <c r="Q14886"/>
      <c r="U14886" s="969"/>
      <c r="V14886" s="38"/>
      <c r="W14886" s="38"/>
    </row>
    <row r="14887" spans="1:23" x14ac:dyDescent="0.35">
      <c r="A14887" s="1689">
        <v>71046</v>
      </c>
      <c r="B14887" s="1690">
        <v>0.21</v>
      </c>
      <c r="C14887" s="320" t="s">
        <v>13967</v>
      </c>
      <c r="D14887" s="1"/>
      <c r="E14887" s="1" t="s">
        <v>875</v>
      </c>
      <c r="F14887" s="3"/>
      <c r="O14887"/>
      <c r="P14887"/>
      <c r="Q14887"/>
      <c r="U14887" s="969"/>
      <c r="V14887" s="38"/>
      <c r="W14887" s="38"/>
    </row>
    <row r="14888" spans="1:23" x14ac:dyDescent="0.35">
      <c r="A14888" s="1689">
        <v>71100</v>
      </c>
      <c r="B14888" s="1690">
        <v>0.21</v>
      </c>
      <c r="C14888" s="320" t="s">
        <v>13968</v>
      </c>
      <c r="D14888" s="1"/>
      <c r="E14888" s="1" t="s">
        <v>875</v>
      </c>
      <c r="F14888" s="3"/>
      <c r="O14888"/>
      <c r="P14888"/>
      <c r="Q14888"/>
      <c r="U14888" s="969"/>
      <c r="V14888" s="38"/>
      <c r="W14888" s="38"/>
    </row>
    <row r="14889" spans="1:23" x14ac:dyDescent="0.35">
      <c r="A14889" s="1689">
        <v>71100</v>
      </c>
      <c r="B14889" s="1690">
        <v>0.21</v>
      </c>
      <c r="C14889" s="320" t="s">
        <v>13969</v>
      </c>
      <c r="D14889" s="1"/>
      <c r="E14889" s="1" t="s">
        <v>875</v>
      </c>
      <c r="F14889" s="3"/>
      <c r="O14889"/>
      <c r="P14889"/>
      <c r="Q14889"/>
      <c r="U14889" s="969"/>
      <c r="V14889" s="38"/>
      <c r="W14889" s="38"/>
    </row>
    <row r="14890" spans="1:23" x14ac:dyDescent="0.35">
      <c r="A14890" s="1691">
        <v>71101</v>
      </c>
      <c r="B14890" s="1692">
        <v>0.26</v>
      </c>
      <c r="C14890" s="343" t="s">
        <v>13981</v>
      </c>
      <c r="D14890" s="1"/>
      <c r="E14890" s="1" t="s">
        <v>875</v>
      </c>
      <c r="F14890" s="3"/>
      <c r="O14890"/>
      <c r="P14890"/>
      <c r="Q14890"/>
      <c r="U14890" s="969"/>
      <c r="V14890" s="38"/>
      <c r="W14890" s="38"/>
    </row>
    <row r="14891" spans="1:23" x14ac:dyDescent="0.35">
      <c r="A14891" s="1689">
        <v>71110</v>
      </c>
      <c r="B14891" s="1690">
        <v>0.28000000000000003</v>
      </c>
      <c r="C14891" s="326" t="s">
        <v>13985</v>
      </c>
      <c r="D14891" s="1"/>
      <c r="E14891" s="1" t="s">
        <v>875</v>
      </c>
      <c r="F14891" s="3"/>
      <c r="O14891"/>
      <c r="P14891"/>
      <c r="Q14891"/>
      <c r="U14891" s="969"/>
      <c r="V14891" s="38"/>
      <c r="W14891" s="38"/>
    </row>
    <row r="14892" spans="1:23" x14ac:dyDescent="0.35">
      <c r="A14892" s="1689">
        <v>71111</v>
      </c>
      <c r="B14892" s="1690">
        <v>0.31</v>
      </c>
      <c r="C14892" s="326" t="s">
        <v>13988</v>
      </c>
      <c r="D14892" s="1"/>
      <c r="E14892" s="1" t="s">
        <v>875</v>
      </c>
      <c r="F14892" s="3"/>
      <c r="O14892"/>
      <c r="P14892"/>
      <c r="Q14892"/>
      <c r="U14892" s="969"/>
      <c r="V14892" s="38"/>
      <c r="W14892" s="38"/>
    </row>
    <row r="14893" spans="1:23" x14ac:dyDescent="0.35">
      <c r="A14893" s="1689">
        <v>71120</v>
      </c>
      <c r="B14893" s="1690">
        <v>0.2</v>
      </c>
      <c r="C14893" s="320" t="s">
        <v>13963</v>
      </c>
      <c r="D14893" s="1"/>
      <c r="E14893" s="1" t="s">
        <v>875</v>
      </c>
      <c r="F14893" s="3"/>
      <c r="O14893"/>
      <c r="P14893"/>
      <c r="Q14893"/>
      <c r="U14893" s="969"/>
      <c r="V14893" s="38"/>
      <c r="W14893" s="38"/>
    </row>
    <row r="14894" spans="1:23" x14ac:dyDescent="0.35">
      <c r="A14894" s="1689">
        <v>71260</v>
      </c>
      <c r="B14894" s="1690">
        <v>1.1299999999999999</v>
      </c>
      <c r="C14894" s="320" t="s">
        <v>14046</v>
      </c>
      <c r="D14894" s="1"/>
      <c r="E14894" s="1" t="s">
        <v>875</v>
      </c>
      <c r="F14894" s="1194"/>
      <c r="O14894"/>
      <c r="P14894"/>
      <c r="Q14894"/>
      <c r="U14894" s="969"/>
      <c r="V14894" s="38"/>
      <c r="W14894" s="38"/>
    </row>
    <row r="14895" spans="1:23" x14ac:dyDescent="0.35">
      <c r="A14895" s="1689">
        <v>71270</v>
      </c>
      <c r="B14895" s="1690">
        <v>1.22</v>
      </c>
      <c r="C14895" s="320" t="s">
        <v>14051</v>
      </c>
      <c r="D14895" s="1"/>
      <c r="E14895" s="1" t="s">
        <v>875</v>
      </c>
      <c r="O14895"/>
      <c r="P14895"/>
      <c r="Q14895"/>
      <c r="U14895" s="969"/>
      <c r="V14895" s="38"/>
      <c r="W14895" s="38"/>
    </row>
    <row r="14896" spans="1:23" x14ac:dyDescent="0.35">
      <c r="A14896" s="1689">
        <v>71271</v>
      </c>
      <c r="B14896" s="1690">
        <v>1.05</v>
      </c>
      <c r="C14896" s="323" t="s">
        <v>14042</v>
      </c>
      <c r="E14896" s="1" t="s">
        <v>875</v>
      </c>
      <c r="F14896" s="1227"/>
      <c r="O14896"/>
      <c r="P14896"/>
      <c r="Q14896"/>
      <c r="U14896" s="969"/>
      <c r="V14896" s="38"/>
      <c r="W14896" s="38"/>
    </row>
    <row r="14897" spans="1:23" x14ac:dyDescent="0.35">
      <c r="A14897" s="1689">
        <v>71275</v>
      </c>
      <c r="B14897" s="1690">
        <v>1.77</v>
      </c>
      <c r="C14897" s="320" t="s">
        <v>4133</v>
      </c>
      <c r="D14897" s="1"/>
      <c r="E14897" s="1" t="s">
        <v>875</v>
      </c>
      <c r="O14897"/>
      <c r="P14897"/>
      <c r="Q14897"/>
      <c r="U14897" s="969"/>
      <c r="V14897" s="38"/>
      <c r="W14897" s="38"/>
    </row>
    <row r="14898" spans="1:23" x14ac:dyDescent="0.35">
      <c r="A14898" s="1689">
        <v>72020</v>
      </c>
      <c r="B14898" s="1690">
        <v>0.16</v>
      </c>
      <c r="C14898" s="326" t="s">
        <v>13586</v>
      </c>
      <c r="D14898" s="1"/>
      <c r="E14898" s="1" t="s">
        <v>875</v>
      </c>
      <c r="O14898"/>
      <c r="P14898"/>
      <c r="Q14898"/>
      <c r="U14898" s="969"/>
      <c r="V14898" s="38"/>
      <c r="W14898" s="38"/>
    </row>
    <row r="14899" spans="1:23" x14ac:dyDescent="0.35">
      <c r="A14899" s="1689">
        <v>72020</v>
      </c>
      <c r="B14899" s="1690">
        <v>0.16</v>
      </c>
      <c r="C14899" s="326" t="s">
        <v>13895</v>
      </c>
      <c r="D14899" s="1"/>
      <c r="E14899" s="1" t="s">
        <v>875</v>
      </c>
      <c r="O14899"/>
      <c r="P14899"/>
      <c r="Q14899"/>
      <c r="U14899" s="969"/>
      <c r="V14899" s="38"/>
      <c r="W14899" s="38"/>
    </row>
    <row r="14900" spans="1:23" x14ac:dyDescent="0.35">
      <c r="A14900" s="1689">
        <v>72040</v>
      </c>
      <c r="B14900" s="1690">
        <v>0.21</v>
      </c>
      <c r="C14900" s="320" t="s">
        <v>13970</v>
      </c>
      <c r="D14900" s="1"/>
      <c r="E14900" s="1" t="s">
        <v>875</v>
      </c>
      <c r="F14900" s="1227"/>
      <c r="O14900"/>
      <c r="P14900"/>
      <c r="Q14900"/>
      <c r="U14900" s="969"/>
      <c r="V14900" s="38"/>
      <c r="W14900" s="38"/>
    </row>
    <row r="14901" spans="1:23" x14ac:dyDescent="0.35">
      <c r="A14901" s="1689">
        <v>72050</v>
      </c>
      <c r="B14901" s="1690">
        <v>0.26</v>
      </c>
      <c r="C14901" s="320" t="s">
        <v>13982</v>
      </c>
      <c r="D14901" s="1"/>
      <c r="E14901" s="1" t="s">
        <v>875</v>
      </c>
      <c r="F14901" s="3"/>
      <c r="O14901"/>
      <c r="P14901"/>
      <c r="Q14901"/>
      <c r="U14901" s="969"/>
      <c r="V14901" s="38"/>
      <c r="W14901" s="38"/>
    </row>
    <row r="14902" spans="1:23" x14ac:dyDescent="0.35">
      <c r="A14902" s="1689">
        <v>72050</v>
      </c>
      <c r="B14902" s="1690">
        <v>0.26</v>
      </c>
      <c r="C14902" s="323" t="s">
        <v>13983</v>
      </c>
      <c r="D14902" s="1"/>
      <c r="E14902" s="1" t="s">
        <v>875</v>
      </c>
      <c r="O14902"/>
      <c r="P14902"/>
      <c r="Q14902"/>
      <c r="U14902" s="969"/>
      <c r="V14902" s="38"/>
      <c r="W14902" s="38"/>
    </row>
    <row r="14903" spans="1:23" x14ac:dyDescent="0.35">
      <c r="A14903" s="1689">
        <v>72050</v>
      </c>
      <c r="B14903" s="1690">
        <v>0.26</v>
      </c>
      <c r="C14903" s="320" t="s">
        <v>13984</v>
      </c>
      <c r="D14903" s="1"/>
      <c r="E14903" s="1" t="s">
        <v>875</v>
      </c>
      <c r="O14903"/>
      <c r="P14903"/>
      <c r="Q14903"/>
      <c r="U14903" s="969"/>
      <c r="V14903" s="38"/>
      <c r="W14903" s="38"/>
    </row>
    <row r="14904" spans="1:23" x14ac:dyDescent="0.35">
      <c r="A14904" s="1689">
        <v>72070</v>
      </c>
      <c r="B14904" s="1690">
        <v>0.2</v>
      </c>
      <c r="C14904" s="320" t="s">
        <v>13964</v>
      </c>
      <c r="D14904" s="1"/>
      <c r="E14904" s="1" t="s">
        <v>875</v>
      </c>
      <c r="O14904"/>
      <c r="P14904"/>
      <c r="Q14904"/>
      <c r="U14904" s="969"/>
      <c r="V14904" s="38"/>
      <c r="W14904" s="38"/>
    </row>
    <row r="14905" spans="1:23" x14ac:dyDescent="0.35">
      <c r="A14905" s="1689">
        <v>72080</v>
      </c>
      <c r="B14905" s="1690">
        <v>0.2</v>
      </c>
      <c r="C14905" s="320" t="s">
        <v>13965</v>
      </c>
      <c r="D14905" s="1"/>
      <c r="E14905" s="1" t="s">
        <v>875</v>
      </c>
      <c r="O14905"/>
      <c r="P14905"/>
      <c r="Q14905"/>
      <c r="U14905" s="969"/>
      <c r="V14905" s="38"/>
      <c r="W14905" s="38"/>
    </row>
    <row r="14906" spans="1:23" x14ac:dyDescent="0.35">
      <c r="A14906" s="1689">
        <v>72081</v>
      </c>
      <c r="B14906" s="1690">
        <v>0.25</v>
      </c>
      <c r="C14906" s="326" t="s">
        <v>13979</v>
      </c>
      <c r="D14906" s="1"/>
      <c r="E14906" s="1" t="s">
        <v>875</v>
      </c>
      <c r="F14906" s="3"/>
      <c r="O14906"/>
      <c r="P14906"/>
      <c r="Q14906"/>
      <c r="U14906" s="969"/>
      <c r="V14906" s="38"/>
      <c r="W14906" s="38"/>
    </row>
    <row r="14907" spans="1:23" x14ac:dyDescent="0.35">
      <c r="A14907" s="1689">
        <v>72100</v>
      </c>
      <c r="B14907" s="1690">
        <v>0.21</v>
      </c>
      <c r="C14907" s="320" t="s">
        <v>13971</v>
      </c>
      <c r="D14907" s="1"/>
      <c r="E14907" s="1" t="s">
        <v>875</v>
      </c>
      <c r="F14907" s="3"/>
      <c r="O14907"/>
      <c r="P14907"/>
      <c r="Q14907"/>
      <c r="U14907" s="969"/>
      <c r="V14907" s="38"/>
      <c r="W14907" s="38"/>
    </row>
    <row r="14908" spans="1:23" x14ac:dyDescent="0.35">
      <c r="A14908" s="1689">
        <v>72100</v>
      </c>
      <c r="B14908" s="1690">
        <v>0.21</v>
      </c>
      <c r="C14908" s="320" t="s">
        <v>13972</v>
      </c>
      <c r="D14908" s="1"/>
      <c r="E14908" s="1" t="s">
        <v>875</v>
      </c>
      <c r="F14908" s="3"/>
      <c r="O14908"/>
      <c r="P14908"/>
      <c r="Q14908"/>
      <c r="U14908" s="969"/>
      <c r="V14908" s="38"/>
      <c r="W14908" s="38"/>
    </row>
    <row r="14909" spans="1:23" x14ac:dyDescent="0.35">
      <c r="A14909" s="1689">
        <v>72110</v>
      </c>
      <c r="B14909" s="1690">
        <v>0.25</v>
      </c>
      <c r="C14909" s="320" t="s">
        <v>13980</v>
      </c>
      <c r="D14909" s="1"/>
      <c r="E14909" s="1" t="s">
        <v>875</v>
      </c>
      <c r="F14909" s="3"/>
      <c r="O14909"/>
      <c r="P14909"/>
      <c r="Q14909"/>
      <c r="U14909" s="969"/>
      <c r="V14909" s="38"/>
      <c r="W14909" s="38"/>
    </row>
    <row r="14910" spans="1:23" x14ac:dyDescent="0.35">
      <c r="A14910" s="1689">
        <v>72125</v>
      </c>
      <c r="B14910" s="1690">
        <v>0.98</v>
      </c>
      <c r="C14910" s="320" t="s">
        <v>14030</v>
      </c>
      <c r="D14910" s="1"/>
      <c r="E14910" s="1" t="s">
        <v>875</v>
      </c>
      <c r="F14910" s="3"/>
      <c r="O14910"/>
      <c r="P14910"/>
      <c r="Q14910"/>
      <c r="U14910" s="969"/>
      <c r="V14910" s="38"/>
      <c r="W14910" s="38"/>
    </row>
    <row r="14911" spans="1:23" x14ac:dyDescent="0.35">
      <c r="A14911" s="1689">
        <v>72125</v>
      </c>
      <c r="B14911" s="1690">
        <v>0.98</v>
      </c>
      <c r="C14911" s="320" t="s">
        <v>14031</v>
      </c>
      <c r="D14911" s="1"/>
      <c r="E14911" s="1" t="s">
        <v>875</v>
      </c>
      <c r="F14911" s="3"/>
      <c r="O14911"/>
      <c r="P14911"/>
      <c r="Q14911"/>
      <c r="U14911" s="969"/>
      <c r="V14911" s="38"/>
      <c r="W14911" s="38"/>
    </row>
    <row r="14912" spans="1:23" x14ac:dyDescent="0.35">
      <c r="A14912" s="1689">
        <v>72128</v>
      </c>
      <c r="B14912" s="1690">
        <v>0.98</v>
      </c>
      <c r="C14912" s="323" t="s">
        <v>14032</v>
      </c>
      <c r="D14912" s="1"/>
      <c r="E14912" s="1" t="s">
        <v>875</v>
      </c>
      <c r="F14912" s="3"/>
      <c r="O14912"/>
      <c r="P14912"/>
      <c r="Q14912"/>
      <c r="U14912" s="969"/>
      <c r="V14912" s="38"/>
      <c r="W14912" s="38"/>
    </row>
    <row r="14913" spans="1:23" x14ac:dyDescent="0.35">
      <c r="A14913" s="1691">
        <v>72129</v>
      </c>
      <c r="B14913" s="1692">
        <v>1.19</v>
      </c>
      <c r="C14913" s="323" t="s">
        <v>14049</v>
      </c>
      <c r="D14913" s="1"/>
      <c r="E14913" s="1" t="s">
        <v>875</v>
      </c>
      <c r="F14913" s="3"/>
      <c r="O14913"/>
      <c r="P14913"/>
      <c r="Q14913"/>
      <c r="U14913" s="969"/>
      <c r="V14913" s="38"/>
      <c r="W14913" s="38"/>
    </row>
    <row r="14914" spans="1:23" x14ac:dyDescent="0.35">
      <c r="A14914" s="1689">
        <v>72130</v>
      </c>
      <c r="B14914" s="1690">
        <v>1.24</v>
      </c>
      <c r="C14914" s="323" t="s">
        <v>14054</v>
      </c>
      <c r="D14914" s="1"/>
      <c r="E14914" s="1" t="s">
        <v>875</v>
      </c>
      <c r="F14914" s="3"/>
      <c r="O14914"/>
      <c r="P14914"/>
      <c r="Q14914"/>
      <c r="U14914" s="969"/>
      <c r="V14914" s="38"/>
      <c r="W14914" s="38"/>
    </row>
    <row r="14915" spans="1:23" x14ac:dyDescent="0.35">
      <c r="A14915" s="1689">
        <v>72131</v>
      </c>
      <c r="B14915" s="1690">
        <v>0.98</v>
      </c>
      <c r="C14915" s="320" t="s">
        <v>14033</v>
      </c>
      <c r="E14915" s="1" t="s">
        <v>875</v>
      </c>
      <c r="F14915" s="3"/>
      <c r="O14915"/>
      <c r="P14915"/>
      <c r="Q14915"/>
      <c r="U14915" s="969"/>
      <c r="V14915" s="38"/>
      <c r="W14915" s="38"/>
    </row>
    <row r="14916" spans="1:23" x14ac:dyDescent="0.35">
      <c r="A14916" s="1689">
        <v>72131</v>
      </c>
      <c r="B14916" s="1690">
        <v>0.98</v>
      </c>
      <c r="C14916" s="323" t="s">
        <v>14034</v>
      </c>
      <c r="E14916" s="1" t="s">
        <v>875</v>
      </c>
      <c r="F14916" s="3"/>
      <c r="O14916"/>
      <c r="P14916"/>
      <c r="Q14916"/>
      <c r="U14916" s="969"/>
      <c r="V14916" s="38"/>
      <c r="W14916" s="38"/>
    </row>
    <row r="14917" spans="1:23" x14ac:dyDescent="0.35">
      <c r="A14917" s="1691">
        <v>72132</v>
      </c>
      <c r="B14917" s="1692">
        <v>1.19</v>
      </c>
      <c r="C14917" s="323" t="s">
        <v>14050</v>
      </c>
      <c r="D14917" s="1"/>
      <c r="E14917" s="1" t="s">
        <v>875</v>
      </c>
      <c r="F14917" s="3"/>
      <c r="O14917"/>
      <c r="P14917"/>
      <c r="Q14917"/>
      <c r="U14917" s="969"/>
      <c r="V14917" s="38"/>
      <c r="W14917" s="38"/>
    </row>
    <row r="14918" spans="1:23" x14ac:dyDescent="0.35">
      <c r="A14918" s="1689">
        <v>72133</v>
      </c>
      <c r="B14918" s="1690">
        <v>1.24</v>
      </c>
      <c r="C14918" s="323" t="s">
        <v>14055</v>
      </c>
      <c r="D14918" s="1"/>
      <c r="E14918" s="1" t="s">
        <v>875</v>
      </c>
      <c r="F14918" s="3"/>
      <c r="O14918"/>
      <c r="P14918"/>
      <c r="Q14918"/>
      <c r="U14918" s="969"/>
      <c r="V14918" s="38"/>
      <c r="W14918" s="38"/>
    </row>
    <row r="14919" spans="1:23" x14ac:dyDescent="0.35">
      <c r="A14919" s="1689">
        <v>72170</v>
      </c>
      <c r="B14919" s="1690">
        <v>0.17</v>
      </c>
      <c r="C14919" s="320" t="s">
        <v>13927</v>
      </c>
      <c r="D14919" s="1"/>
      <c r="E14919" s="1" t="s">
        <v>875</v>
      </c>
      <c r="F14919" s="3"/>
      <c r="O14919"/>
      <c r="P14919"/>
      <c r="Q14919"/>
      <c r="U14919" s="969"/>
      <c r="V14919" s="38"/>
      <c r="W14919" s="38"/>
    </row>
    <row r="14920" spans="1:23" x14ac:dyDescent="0.35">
      <c r="A14920" s="1689">
        <v>72220</v>
      </c>
      <c r="B14920" s="1690">
        <v>0.17</v>
      </c>
      <c r="C14920" s="320" t="s">
        <v>13928</v>
      </c>
      <c r="D14920" s="1"/>
      <c r="E14920" s="1" t="s">
        <v>875</v>
      </c>
      <c r="F14920" s="3"/>
      <c r="O14920"/>
      <c r="P14920"/>
      <c r="Q14920"/>
      <c r="U14920" s="969"/>
      <c r="V14920" s="38"/>
      <c r="W14920" s="38"/>
    </row>
    <row r="14921" spans="1:23" x14ac:dyDescent="0.35">
      <c r="A14921" s="1689">
        <v>73000</v>
      </c>
      <c r="B14921" s="1690">
        <v>0.16</v>
      </c>
      <c r="C14921" s="320" t="s">
        <v>13896</v>
      </c>
      <c r="D14921" s="1"/>
      <c r="E14921" s="1" t="s">
        <v>875</v>
      </c>
      <c r="F14921" s="3"/>
      <c r="O14921"/>
      <c r="P14921"/>
      <c r="Q14921"/>
      <c r="U14921" s="969"/>
      <c r="V14921" s="38"/>
      <c r="W14921" s="38"/>
    </row>
    <row r="14922" spans="1:23" x14ac:dyDescent="0.35">
      <c r="A14922" s="1689">
        <v>73000</v>
      </c>
      <c r="B14922" s="1690">
        <v>0.16</v>
      </c>
      <c r="C14922" s="320" t="s">
        <v>13897</v>
      </c>
      <c r="D14922" s="1"/>
      <c r="E14922" s="1" t="s">
        <v>875</v>
      </c>
      <c r="F14922" s="3"/>
      <c r="O14922"/>
      <c r="P14922"/>
      <c r="Q14922"/>
      <c r="U14922" s="969"/>
      <c r="V14922" s="38"/>
      <c r="W14922" s="38"/>
    </row>
    <row r="14923" spans="1:23" x14ac:dyDescent="0.35">
      <c r="A14923" s="1689">
        <v>73000</v>
      </c>
      <c r="B14923" s="1690">
        <v>0.16</v>
      </c>
      <c r="C14923" s="320" t="s">
        <v>13898</v>
      </c>
      <c r="D14923" s="1"/>
      <c r="E14923" s="1" t="s">
        <v>875</v>
      </c>
      <c r="F14923" s="3"/>
      <c r="O14923"/>
      <c r="P14923"/>
      <c r="Q14923"/>
      <c r="U14923" s="969"/>
      <c r="V14923" s="38"/>
      <c r="W14923" s="38"/>
    </row>
    <row r="14924" spans="1:23" x14ac:dyDescent="0.35">
      <c r="A14924" s="1689">
        <v>73000</v>
      </c>
      <c r="B14924" s="1690">
        <v>0.16</v>
      </c>
      <c r="C14924" s="320" t="s">
        <v>13899</v>
      </c>
      <c r="D14924" s="1"/>
      <c r="E14924" s="1" t="s">
        <v>875</v>
      </c>
      <c r="F14924" s="3"/>
      <c r="O14924"/>
      <c r="P14924"/>
      <c r="Q14924"/>
      <c r="U14924" s="969"/>
      <c r="V14924" s="38"/>
      <c r="W14924" s="38"/>
    </row>
    <row r="14925" spans="1:23" x14ac:dyDescent="0.35">
      <c r="A14925" s="1689">
        <v>73010</v>
      </c>
      <c r="B14925" s="1690">
        <v>0.17</v>
      </c>
      <c r="C14925" s="320" t="s">
        <v>13929</v>
      </c>
      <c r="D14925" s="1"/>
      <c r="E14925" s="1" t="s">
        <v>875</v>
      </c>
      <c r="F14925" s="3"/>
      <c r="O14925"/>
      <c r="P14925"/>
      <c r="Q14925"/>
      <c r="U14925" s="969"/>
      <c r="V14925" s="38"/>
      <c r="W14925" s="38"/>
    </row>
    <row r="14926" spans="1:23" x14ac:dyDescent="0.35">
      <c r="A14926" s="1689">
        <v>73010</v>
      </c>
      <c r="B14926" s="1690">
        <v>0.17</v>
      </c>
      <c r="C14926" s="320" t="s">
        <v>13930</v>
      </c>
      <c r="D14926" s="1"/>
      <c r="E14926" s="1" t="s">
        <v>875</v>
      </c>
      <c r="F14926" s="3"/>
      <c r="O14926"/>
      <c r="P14926"/>
      <c r="Q14926"/>
      <c r="U14926" s="969"/>
      <c r="V14926" s="38"/>
      <c r="W14926" s="38"/>
    </row>
    <row r="14927" spans="1:23" x14ac:dyDescent="0.35">
      <c r="A14927" s="1689">
        <v>73010</v>
      </c>
      <c r="B14927" s="1690">
        <v>0.17</v>
      </c>
      <c r="C14927" s="320" t="s">
        <v>13931</v>
      </c>
      <c r="D14927" s="1"/>
      <c r="E14927" s="1" t="s">
        <v>875</v>
      </c>
      <c r="F14927" s="3"/>
      <c r="O14927"/>
      <c r="P14927"/>
      <c r="Q14927"/>
      <c r="U14927" s="969"/>
      <c r="V14927" s="38"/>
      <c r="W14927" s="38"/>
    </row>
    <row r="14928" spans="1:23" x14ac:dyDescent="0.35">
      <c r="A14928" s="1689">
        <v>73020</v>
      </c>
      <c r="B14928" s="1690">
        <v>0.15</v>
      </c>
      <c r="C14928" s="320" t="s">
        <v>13893</v>
      </c>
      <c r="D14928" s="1"/>
      <c r="E14928" s="1" t="s">
        <v>875</v>
      </c>
      <c r="F14928" s="3"/>
      <c r="O14928"/>
      <c r="P14928"/>
      <c r="Q14928"/>
      <c r="U14928" s="969"/>
      <c r="V14928" s="38"/>
      <c r="W14928" s="38"/>
    </row>
    <row r="14929" spans="1:23" x14ac:dyDescent="0.35">
      <c r="A14929" s="1689">
        <v>73020</v>
      </c>
      <c r="B14929" s="1690">
        <v>0.15</v>
      </c>
      <c r="C14929" s="320" t="s">
        <v>13894</v>
      </c>
      <c r="D14929" s="1"/>
      <c r="E14929" s="1" t="s">
        <v>875</v>
      </c>
      <c r="F14929" s="3"/>
      <c r="O14929"/>
      <c r="P14929"/>
      <c r="Q14929"/>
      <c r="U14929" s="969"/>
      <c r="V14929" s="38"/>
      <c r="W14929" s="38"/>
    </row>
    <row r="14930" spans="1:23" x14ac:dyDescent="0.35">
      <c r="A14930" s="1689">
        <v>73030</v>
      </c>
      <c r="B14930" s="1690">
        <v>0.18</v>
      </c>
      <c r="C14930" s="320" t="s">
        <v>13951</v>
      </c>
      <c r="D14930" s="1"/>
      <c r="E14930" s="1" t="s">
        <v>875</v>
      </c>
      <c r="F14930" s="3"/>
      <c r="O14930"/>
      <c r="P14930"/>
      <c r="Q14930"/>
      <c r="U14930" s="969"/>
      <c r="V14930" s="38"/>
      <c r="W14930" s="38"/>
    </row>
    <row r="14931" spans="1:23" x14ac:dyDescent="0.35">
      <c r="A14931" s="1689">
        <v>73030</v>
      </c>
      <c r="B14931" s="1690">
        <v>0.18</v>
      </c>
      <c r="C14931" s="320" t="s">
        <v>13952</v>
      </c>
      <c r="D14931" s="1"/>
      <c r="E14931" s="1" t="s">
        <v>875</v>
      </c>
      <c r="F14931" s="3"/>
      <c r="O14931"/>
      <c r="P14931"/>
      <c r="Q14931"/>
      <c r="U14931" s="969"/>
      <c r="V14931" s="38"/>
      <c r="W14931" s="38"/>
    </row>
    <row r="14932" spans="1:23" x14ac:dyDescent="0.35">
      <c r="A14932" s="1689">
        <v>73030</v>
      </c>
      <c r="B14932" s="1690">
        <v>0.18</v>
      </c>
      <c r="C14932" s="320" t="s">
        <v>13953</v>
      </c>
      <c r="D14932" s="1"/>
      <c r="E14932" s="1" t="s">
        <v>875</v>
      </c>
      <c r="F14932" s="3"/>
      <c r="O14932"/>
      <c r="P14932"/>
      <c r="Q14932"/>
      <c r="U14932" s="969"/>
      <c r="V14932" s="38"/>
      <c r="W14932" s="38"/>
    </row>
    <row r="14933" spans="1:23" x14ac:dyDescent="0.35">
      <c r="A14933" s="1689">
        <v>73030</v>
      </c>
      <c r="B14933" s="1690">
        <v>0.18</v>
      </c>
      <c r="C14933" s="323" t="s">
        <v>13954</v>
      </c>
      <c r="D14933" s="1"/>
      <c r="E14933" s="1" t="s">
        <v>875</v>
      </c>
      <c r="F14933" s="3"/>
      <c r="O14933"/>
      <c r="P14933"/>
      <c r="Q14933"/>
      <c r="U14933" s="969"/>
      <c r="V14933" s="38"/>
      <c r="W14933" s="38"/>
    </row>
    <row r="14934" spans="1:23" x14ac:dyDescent="0.35">
      <c r="A14934" s="1689">
        <v>73060</v>
      </c>
      <c r="B14934" s="1690">
        <v>0.16</v>
      </c>
      <c r="C14934" s="323" t="s">
        <v>13900</v>
      </c>
      <c r="D14934" s="1126"/>
      <c r="E14934" s="1" t="s">
        <v>875</v>
      </c>
      <c r="F14934" s="3"/>
      <c r="O14934"/>
      <c r="P14934"/>
      <c r="Q14934"/>
      <c r="U14934" s="969"/>
      <c r="V14934" s="38"/>
      <c r="W14934" s="38"/>
    </row>
    <row r="14935" spans="1:23" x14ac:dyDescent="0.35">
      <c r="A14935" s="1689">
        <v>73060</v>
      </c>
      <c r="B14935" s="1690">
        <v>0.16</v>
      </c>
      <c r="C14935" s="323" t="s">
        <v>13901</v>
      </c>
      <c r="D14935" s="1126"/>
      <c r="E14935" s="1" t="s">
        <v>875</v>
      </c>
      <c r="F14935" s="3"/>
      <c r="O14935"/>
      <c r="P14935"/>
      <c r="Q14935"/>
      <c r="U14935" s="969"/>
      <c r="V14935" s="38"/>
      <c r="W14935" s="38"/>
    </row>
    <row r="14936" spans="1:23" x14ac:dyDescent="0.35">
      <c r="A14936" s="1689">
        <v>73070</v>
      </c>
      <c r="B14936" s="1690">
        <v>0.16</v>
      </c>
      <c r="C14936" s="320" t="s">
        <v>13902</v>
      </c>
      <c r="D14936" s="1"/>
      <c r="E14936" s="1" t="s">
        <v>875</v>
      </c>
      <c r="F14936" s="3"/>
      <c r="O14936"/>
      <c r="P14936"/>
      <c r="Q14936"/>
      <c r="U14936" s="969"/>
      <c r="V14936" s="38"/>
      <c r="W14936" s="38"/>
    </row>
    <row r="14937" spans="1:23" x14ac:dyDescent="0.35">
      <c r="A14937" s="1689">
        <v>73070</v>
      </c>
      <c r="B14937" s="1690">
        <v>0.16</v>
      </c>
      <c r="C14937" s="320" t="s">
        <v>13903</v>
      </c>
      <c r="D14937" s="1126"/>
      <c r="E14937" s="1" t="s">
        <v>875</v>
      </c>
      <c r="F14937" s="3"/>
      <c r="O14937"/>
      <c r="P14937"/>
      <c r="Q14937"/>
      <c r="U14937" s="969"/>
      <c r="V14937" s="38"/>
      <c r="W14937" s="38"/>
    </row>
    <row r="14938" spans="1:23" x14ac:dyDescent="0.35">
      <c r="A14938" s="1689">
        <v>73070</v>
      </c>
      <c r="B14938" s="1690">
        <v>0.16</v>
      </c>
      <c r="C14938" s="320" t="s">
        <v>13904</v>
      </c>
      <c r="D14938" s="1"/>
      <c r="E14938" s="1" t="s">
        <v>875</v>
      </c>
      <c r="F14938" s="3"/>
      <c r="O14938"/>
      <c r="P14938"/>
      <c r="Q14938"/>
      <c r="U14938" s="969"/>
      <c r="V14938" s="38"/>
      <c r="W14938" s="38"/>
    </row>
    <row r="14939" spans="1:23" x14ac:dyDescent="0.35">
      <c r="A14939" s="1689">
        <v>73080</v>
      </c>
      <c r="B14939" s="1690">
        <v>0.17</v>
      </c>
      <c r="C14939" s="320" t="s">
        <v>13932</v>
      </c>
      <c r="D14939" s="1"/>
      <c r="E14939" s="1" t="s">
        <v>875</v>
      </c>
      <c r="F14939" s="3"/>
      <c r="O14939"/>
      <c r="P14939"/>
      <c r="Q14939"/>
      <c r="U14939" s="969"/>
      <c r="V14939" s="38"/>
      <c r="W14939" s="38"/>
    </row>
    <row r="14940" spans="1:23" x14ac:dyDescent="0.35">
      <c r="A14940" s="1689">
        <v>73080</v>
      </c>
      <c r="B14940" s="1690">
        <v>0.17</v>
      </c>
      <c r="C14940" s="320" t="s">
        <v>13933</v>
      </c>
      <c r="D14940" s="1"/>
      <c r="E14940" s="1" t="s">
        <v>875</v>
      </c>
      <c r="F14940" s="3"/>
      <c r="O14940"/>
      <c r="P14940"/>
      <c r="Q14940"/>
      <c r="U14940" s="969"/>
      <c r="V14940" s="38"/>
      <c r="W14940" s="38"/>
    </row>
    <row r="14941" spans="1:23" x14ac:dyDescent="0.35">
      <c r="A14941" s="1689">
        <v>73080</v>
      </c>
      <c r="B14941" s="1690">
        <v>0.17</v>
      </c>
      <c r="C14941" s="320" t="s">
        <v>13934</v>
      </c>
      <c r="D14941" s="1"/>
      <c r="E14941" s="1" t="s">
        <v>875</v>
      </c>
      <c r="F14941" s="3"/>
      <c r="O14941"/>
      <c r="P14941"/>
      <c r="Q14941"/>
      <c r="U14941" s="969"/>
      <c r="V14941" s="38"/>
      <c r="W14941" s="38"/>
    </row>
    <row r="14942" spans="1:23" x14ac:dyDescent="0.35">
      <c r="A14942" s="1689">
        <v>73090</v>
      </c>
      <c r="B14942" s="1690">
        <v>0.16</v>
      </c>
      <c r="C14942" s="320" t="s">
        <v>13905</v>
      </c>
      <c r="E14942" s="1" t="s">
        <v>875</v>
      </c>
      <c r="F14942" s="3"/>
      <c r="O14942"/>
      <c r="P14942"/>
      <c r="Q14942"/>
      <c r="U14942" s="969"/>
      <c r="V14942" s="38"/>
      <c r="W14942" s="38"/>
    </row>
    <row r="14943" spans="1:23" x14ac:dyDescent="0.35">
      <c r="A14943" s="1689">
        <v>73090</v>
      </c>
      <c r="B14943" s="1690">
        <v>0.16</v>
      </c>
      <c r="C14943" s="320" t="s">
        <v>13906</v>
      </c>
      <c r="D14943" s="1"/>
      <c r="E14943" s="1" t="s">
        <v>875</v>
      </c>
      <c r="F14943" s="3"/>
      <c r="O14943"/>
      <c r="P14943"/>
      <c r="Q14943"/>
      <c r="U14943" s="969"/>
      <c r="V14943" s="38"/>
      <c r="W14943" s="38"/>
    </row>
    <row r="14944" spans="1:23" x14ac:dyDescent="0.35">
      <c r="A14944" s="1689">
        <v>73090</v>
      </c>
      <c r="B14944" s="1690">
        <v>0.16</v>
      </c>
      <c r="C14944" s="320" t="s">
        <v>13907</v>
      </c>
      <c r="D14944" s="1"/>
      <c r="E14944" s="1" t="s">
        <v>875</v>
      </c>
      <c r="F14944" s="3"/>
      <c r="O14944"/>
      <c r="P14944"/>
      <c r="Q14944"/>
      <c r="U14944" s="969"/>
      <c r="V14944" s="38"/>
      <c r="W14944" s="38"/>
    </row>
    <row r="14945" spans="1:23" x14ac:dyDescent="0.35">
      <c r="A14945" s="1689">
        <v>73100</v>
      </c>
      <c r="B14945" s="1690">
        <v>0.16</v>
      </c>
      <c r="C14945" s="320" t="s">
        <v>13908</v>
      </c>
      <c r="D14945" s="1"/>
      <c r="E14945" s="1" t="s">
        <v>875</v>
      </c>
      <c r="F14945" s="3"/>
      <c r="O14945"/>
      <c r="P14945"/>
      <c r="Q14945"/>
      <c r="U14945" s="969"/>
      <c r="V14945" s="38"/>
      <c r="W14945" s="38"/>
    </row>
    <row r="14946" spans="1:23" x14ac:dyDescent="0.35">
      <c r="A14946" s="1691">
        <v>73100</v>
      </c>
      <c r="B14946" s="1692">
        <v>0.16</v>
      </c>
      <c r="C14946" s="343" t="s">
        <v>13909</v>
      </c>
      <c r="D14946" s="1"/>
      <c r="E14946" s="1" t="s">
        <v>875</v>
      </c>
      <c r="F14946" s="3"/>
      <c r="O14946"/>
      <c r="P14946"/>
      <c r="Q14946"/>
      <c r="U14946" s="969"/>
      <c r="V14946" s="38"/>
      <c r="W14946" s="38"/>
    </row>
    <row r="14947" spans="1:23" x14ac:dyDescent="0.35">
      <c r="A14947" s="1689">
        <v>73110</v>
      </c>
      <c r="B14947" s="1690">
        <v>0.17</v>
      </c>
      <c r="C14947" s="320" t="s">
        <v>13935</v>
      </c>
      <c r="D14947" s="1115"/>
      <c r="E14947" s="1" t="s">
        <v>875</v>
      </c>
      <c r="F14947" s="3"/>
      <c r="O14947"/>
      <c r="P14947"/>
      <c r="Q14947"/>
      <c r="U14947" s="969"/>
      <c r="V14947" s="38"/>
      <c r="W14947" s="38"/>
    </row>
    <row r="14948" spans="1:23" x14ac:dyDescent="0.35">
      <c r="A14948" s="1689">
        <v>73110</v>
      </c>
      <c r="B14948" s="1690">
        <v>0.17</v>
      </c>
      <c r="C14948" s="320" t="s">
        <v>13936</v>
      </c>
      <c r="D14948" s="1114"/>
      <c r="E14948" s="1" t="s">
        <v>875</v>
      </c>
      <c r="F14948" s="3"/>
      <c r="O14948"/>
      <c r="P14948"/>
      <c r="Q14948"/>
      <c r="U14948" s="969"/>
      <c r="V14948" s="38"/>
      <c r="W14948" s="38"/>
    </row>
    <row r="14949" spans="1:23" x14ac:dyDescent="0.35">
      <c r="A14949" s="1689">
        <v>73110</v>
      </c>
      <c r="B14949" s="1690">
        <v>0.17</v>
      </c>
      <c r="C14949" s="320" t="s">
        <v>13937</v>
      </c>
      <c r="D14949" s="1"/>
      <c r="E14949" s="1" t="s">
        <v>875</v>
      </c>
      <c r="F14949" s="3"/>
      <c r="O14949"/>
      <c r="P14949"/>
      <c r="Q14949"/>
      <c r="U14949" s="969"/>
      <c r="V14949" s="38"/>
      <c r="W14949" s="38"/>
    </row>
    <row r="14950" spans="1:23" x14ac:dyDescent="0.35">
      <c r="A14950" s="1689">
        <v>73110</v>
      </c>
      <c r="B14950" s="1690">
        <v>0.17</v>
      </c>
      <c r="C14950" s="320" t="s">
        <v>13938</v>
      </c>
      <c r="D14950" s="38"/>
      <c r="E14950" s="1" t="s">
        <v>875</v>
      </c>
      <c r="F14950" s="3"/>
      <c r="O14950"/>
      <c r="P14950"/>
      <c r="Q14950"/>
      <c r="U14950" s="969"/>
      <c r="V14950" s="38"/>
      <c r="W14950" s="38"/>
    </row>
    <row r="14951" spans="1:23" x14ac:dyDescent="0.35">
      <c r="A14951" s="1689">
        <v>73110</v>
      </c>
      <c r="B14951" s="1690">
        <v>0.17</v>
      </c>
      <c r="C14951" s="323" t="s">
        <v>13939</v>
      </c>
      <c r="D14951" s="1"/>
      <c r="E14951" s="1" t="s">
        <v>875</v>
      </c>
      <c r="F14951" s="3"/>
      <c r="O14951"/>
      <c r="P14951"/>
      <c r="Q14951"/>
      <c r="U14951" s="969"/>
      <c r="V14951" s="38"/>
      <c r="W14951" s="38"/>
    </row>
    <row r="14952" spans="1:23" x14ac:dyDescent="0.35">
      <c r="A14952" s="1689">
        <v>73120</v>
      </c>
      <c r="B14952" s="1690">
        <v>0.16</v>
      </c>
      <c r="C14952" s="320" t="s">
        <v>13910</v>
      </c>
      <c r="D14952" s="1"/>
      <c r="E14952" s="1" t="s">
        <v>875</v>
      </c>
      <c r="F14952" s="3"/>
      <c r="O14952"/>
      <c r="P14952"/>
      <c r="Q14952"/>
      <c r="U14952" s="969"/>
      <c r="V14952" s="38"/>
      <c r="W14952" s="38"/>
    </row>
    <row r="14953" spans="1:23" x14ac:dyDescent="0.35">
      <c r="A14953" s="1691">
        <v>73120</v>
      </c>
      <c r="B14953" s="1692">
        <v>0.16</v>
      </c>
      <c r="C14953" s="398" t="s">
        <v>13911</v>
      </c>
      <c r="D14953" s="1"/>
      <c r="E14953" s="1" t="s">
        <v>875</v>
      </c>
      <c r="F14953" s="3"/>
      <c r="O14953"/>
      <c r="P14953"/>
      <c r="Q14953"/>
      <c r="U14953" s="969"/>
      <c r="V14953" s="38"/>
      <c r="W14953" s="38"/>
    </row>
    <row r="14954" spans="1:23" x14ac:dyDescent="0.35">
      <c r="A14954" s="1691">
        <v>73120</v>
      </c>
      <c r="B14954" s="1692">
        <v>0.16</v>
      </c>
      <c r="C14954" s="398" t="s">
        <v>13912</v>
      </c>
      <c r="D14954" s="1"/>
      <c r="E14954" s="1" t="s">
        <v>875</v>
      </c>
      <c r="F14954" s="3"/>
      <c r="O14954"/>
      <c r="P14954"/>
      <c r="Q14954"/>
      <c r="U14954" s="969"/>
      <c r="V14954" s="38"/>
      <c r="W14954" s="38"/>
    </row>
    <row r="14955" spans="1:23" x14ac:dyDescent="0.35">
      <c r="A14955" s="1689">
        <v>73130</v>
      </c>
      <c r="B14955" s="1690">
        <v>0.17</v>
      </c>
      <c r="C14955" s="320" t="s">
        <v>13940</v>
      </c>
      <c r="E14955" s="1" t="s">
        <v>875</v>
      </c>
      <c r="F14955" s="3"/>
      <c r="O14955"/>
      <c r="P14955"/>
      <c r="Q14955"/>
      <c r="U14955" s="969"/>
      <c r="V14955" s="38"/>
      <c r="W14955" s="38"/>
    </row>
    <row r="14956" spans="1:23" x14ac:dyDescent="0.35">
      <c r="A14956" s="1689">
        <v>73130</v>
      </c>
      <c r="B14956" s="1690">
        <v>0.17</v>
      </c>
      <c r="C14956" s="320" t="s">
        <v>13941</v>
      </c>
      <c r="E14956" s="1" t="s">
        <v>875</v>
      </c>
      <c r="F14956" s="3"/>
      <c r="O14956"/>
      <c r="P14956"/>
      <c r="Q14956"/>
      <c r="U14956" s="969"/>
      <c r="V14956" s="38"/>
      <c r="W14956" s="38"/>
    </row>
    <row r="14957" spans="1:23" x14ac:dyDescent="0.35">
      <c r="A14957" s="1689">
        <v>73130</v>
      </c>
      <c r="B14957" s="1690">
        <v>0.17</v>
      </c>
      <c r="C14957" s="320" t="s">
        <v>13942</v>
      </c>
      <c r="E14957" s="1" t="s">
        <v>875</v>
      </c>
      <c r="F14957" s="3"/>
      <c r="O14957"/>
      <c r="P14957"/>
      <c r="Q14957"/>
      <c r="U14957" s="969"/>
      <c r="V14957" s="38"/>
      <c r="W14957" s="38"/>
    </row>
    <row r="14958" spans="1:23" x14ac:dyDescent="0.35">
      <c r="A14958" s="1689">
        <v>73130</v>
      </c>
      <c r="B14958" s="1690">
        <v>0.17</v>
      </c>
      <c r="C14958" s="320" t="s">
        <v>13943</v>
      </c>
      <c r="E14958" s="1" t="s">
        <v>875</v>
      </c>
      <c r="F14958" s="3"/>
      <c r="O14958"/>
      <c r="P14958"/>
      <c r="Q14958"/>
      <c r="U14958" s="969"/>
      <c r="V14958" s="38"/>
      <c r="W14958" s="38"/>
    </row>
    <row r="14959" spans="1:23" x14ac:dyDescent="0.35">
      <c r="A14959" s="1689">
        <v>73130</v>
      </c>
      <c r="B14959" s="1690">
        <v>0.17</v>
      </c>
      <c r="C14959" s="320" t="s">
        <v>13944</v>
      </c>
      <c r="D14959" s="1227"/>
      <c r="E14959" s="1" t="s">
        <v>875</v>
      </c>
      <c r="F14959" s="3"/>
      <c r="O14959"/>
      <c r="P14959"/>
      <c r="Q14959"/>
      <c r="U14959" s="969"/>
      <c r="V14959" s="38"/>
      <c r="W14959" s="38"/>
    </row>
    <row r="14960" spans="1:23" x14ac:dyDescent="0.35">
      <c r="A14960" s="1689">
        <v>73140</v>
      </c>
      <c r="B14960" s="1690">
        <v>0.13</v>
      </c>
      <c r="C14960" s="320" t="s">
        <v>13888</v>
      </c>
      <c r="D14960" s="1"/>
      <c r="E14960" s="1" t="s">
        <v>875</v>
      </c>
      <c r="F14960" s="3"/>
      <c r="O14960"/>
      <c r="P14960"/>
      <c r="Q14960"/>
      <c r="U14960" s="969"/>
      <c r="V14960" s="38"/>
      <c r="W14960" s="38"/>
    </row>
    <row r="14961" spans="1:23" x14ac:dyDescent="0.35">
      <c r="A14961" s="1689">
        <v>73140</v>
      </c>
      <c r="B14961" s="1690">
        <v>0.13</v>
      </c>
      <c r="C14961" s="320" t="s">
        <v>13889</v>
      </c>
      <c r="D14961" s="1"/>
      <c r="E14961" s="1" t="s">
        <v>875</v>
      </c>
      <c r="O14961"/>
      <c r="P14961"/>
      <c r="Q14961"/>
      <c r="U14961" s="969"/>
      <c r="V14961" s="38"/>
      <c r="W14961" s="38"/>
    </row>
    <row r="14962" spans="1:23" x14ac:dyDescent="0.35">
      <c r="A14962" s="1689">
        <v>73140</v>
      </c>
      <c r="B14962" s="1690">
        <v>0.13</v>
      </c>
      <c r="C14962" s="320" t="s">
        <v>13890</v>
      </c>
      <c r="D14962" s="1"/>
      <c r="E14962" s="1" t="s">
        <v>875</v>
      </c>
      <c r="F14962" s="3"/>
      <c r="O14962"/>
      <c r="P14962"/>
      <c r="Q14962"/>
      <c r="U14962" s="969"/>
      <c r="V14962" s="38"/>
      <c r="W14962" s="38"/>
    </row>
    <row r="14963" spans="1:23" x14ac:dyDescent="0.35">
      <c r="A14963" s="1689">
        <v>73200</v>
      </c>
      <c r="B14963" s="1690">
        <v>0.98</v>
      </c>
      <c r="C14963" s="320" t="s">
        <v>14035</v>
      </c>
      <c r="D14963" s="1126"/>
      <c r="E14963" s="1" t="s">
        <v>875</v>
      </c>
      <c r="F14963" s="3"/>
      <c r="O14963"/>
      <c r="P14963"/>
      <c r="Q14963"/>
      <c r="U14963" s="969"/>
      <c r="V14963" s="38"/>
      <c r="W14963" s="38"/>
    </row>
    <row r="14964" spans="1:23" x14ac:dyDescent="0.35">
      <c r="A14964" s="1689">
        <v>73200</v>
      </c>
      <c r="B14964" s="1690">
        <v>0.98</v>
      </c>
      <c r="C14964" s="320" t="s">
        <v>14036</v>
      </c>
      <c r="E14964" s="1" t="s">
        <v>875</v>
      </c>
      <c r="F14964" s="3"/>
      <c r="O14964"/>
      <c r="P14964"/>
      <c r="Q14964"/>
      <c r="U14964" s="969"/>
      <c r="V14964" s="38"/>
      <c r="W14964" s="38"/>
    </row>
    <row r="14965" spans="1:23" x14ac:dyDescent="0.35">
      <c r="A14965" s="1689">
        <v>73200</v>
      </c>
      <c r="B14965" s="1690">
        <v>0.98</v>
      </c>
      <c r="C14965" s="320" t="s">
        <v>14037</v>
      </c>
      <c r="E14965" s="1" t="s">
        <v>875</v>
      </c>
      <c r="F14965" s="3"/>
      <c r="O14965"/>
      <c r="P14965"/>
      <c r="Q14965"/>
      <c r="U14965" s="969"/>
      <c r="V14965" s="38"/>
      <c r="W14965" s="38"/>
    </row>
    <row r="14966" spans="1:23" x14ac:dyDescent="0.35">
      <c r="A14966" s="1689">
        <v>73200</v>
      </c>
      <c r="B14966" s="1690">
        <v>0.98</v>
      </c>
      <c r="C14966" s="320" t="s">
        <v>14038</v>
      </c>
      <c r="E14966" s="1" t="s">
        <v>875</v>
      </c>
      <c r="F14966" s="3"/>
      <c r="O14966"/>
      <c r="P14966"/>
      <c r="Q14966"/>
      <c r="U14966" s="969"/>
      <c r="V14966" s="38"/>
      <c r="W14966" s="38"/>
    </row>
    <row r="14967" spans="1:23" x14ac:dyDescent="0.35">
      <c r="A14967" s="1689">
        <v>73502</v>
      </c>
      <c r="B14967" s="1690">
        <v>0.21</v>
      </c>
      <c r="C14967" s="320" t="s">
        <v>13973</v>
      </c>
      <c r="D14967" s="1"/>
      <c r="E14967" s="1" t="s">
        <v>875</v>
      </c>
      <c r="F14967" s="3"/>
      <c r="O14967"/>
      <c r="P14967"/>
      <c r="Q14967"/>
      <c r="U14967" s="969"/>
      <c r="V14967" s="38"/>
      <c r="W14967" s="38"/>
    </row>
    <row r="14968" spans="1:23" x14ac:dyDescent="0.35">
      <c r="A14968" s="1691">
        <v>73502</v>
      </c>
      <c r="B14968" s="1692">
        <v>0.21</v>
      </c>
      <c r="C14968" s="398" t="s">
        <v>13974</v>
      </c>
      <c r="D14968" s="1"/>
      <c r="E14968" s="1" t="s">
        <v>875</v>
      </c>
      <c r="F14968" s="3"/>
      <c r="O14968"/>
      <c r="P14968"/>
      <c r="Q14968"/>
      <c r="U14968" s="969"/>
      <c r="V14968" s="38"/>
      <c r="W14968" s="38"/>
    </row>
    <row r="14969" spans="1:23" x14ac:dyDescent="0.35">
      <c r="A14969" s="1691">
        <v>73502</v>
      </c>
      <c r="B14969" s="1692">
        <v>0.21</v>
      </c>
      <c r="C14969" s="398" t="s">
        <v>13975</v>
      </c>
      <c r="D14969" s="1"/>
      <c r="E14969" s="1" t="s">
        <v>875</v>
      </c>
      <c r="F14969" s="3"/>
      <c r="O14969"/>
      <c r="P14969"/>
      <c r="Q14969"/>
      <c r="U14969" s="969"/>
      <c r="V14969" s="38"/>
      <c r="W14969" s="38"/>
    </row>
    <row r="14970" spans="1:23" x14ac:dyDescent="0.35">
      <c r="A14970" s="1689">
        <v>73502</v>
      </c>
      <c r="B14970" s="1690">
        <v>0.21</v>
      </c>
      <c r="C14970" s="323" t="s">
        <v>13976</v>
      </c>
      <c r="D14970" s="1"/>
      <c r="E14970" s="1" t="s">
        <v>875</v>
      </c>
      <c r="F14970" s="3"/>
      <c r="O14970"/>
      <c r="P14970"/>
      <c r="Q14970"/>
      <c r="U14970" s="969"/>
      <c r="V14970" s="38"/>
      <c r="W14970" s="38"/>
    </row>
    <row r="14971" spans="1:23" x14ac:dyDescent="0.35">
      <c r="A14971" s="1689">
        <v>73521</v>
      </c>
      <c r="B14971" s="1690">
        <v>0.21</v>
      </c>
      <c r="C14971" s="326" t="s">
        <v>13977</v>
      </c>
      <c r="D14971" s="1"/>
      <c r="E14971" s="1" t="s">
        <v>875</v>
      </c>
      <c r="F14971" s="3"/>
      <c r="O14971"/>
      <c r="P14971"/>
      <c r="Q14971"/>
      <c r="U14971" s="969"/>
      <c r="V14971" s="38"/>
      <c r="W14971" s="38"/>
    </row>
    <row r="14972" spans="1:23" x14ac:dyDescent="0.35">
      <c r="A14972" s="1689">
        <v>73522</v>
      </c>
      <c r="B14972" s="1690">
        <v>0.28000000000000003</v>
      </c>
      <c r="C14972" s="320" t="s">
        <v>13986</v>
      </c>
      <c r="D14972" s="1"/>
      <c r="E14972" s="1" t="s">
        <v>875</v>
      </c>
      <c r="F14972" s="3"/>
      <c r="O14972"/>
      <c r="P14972"/>
      <c r="Q14972"/>
      <c r="U14972" s="969"/>
      <c r="V14972" s="38"/>
      <c r="W14972" s="38"/>
    </row>
    <row r="14973" spans="1:23" x14ac:dyDescent="0.35">
      <c r="A14973" s="1689">
        <v>73522</v>
      </c>
      <c r="B14973" s="1690">
        <v>0.28000000000000003</v>
      </c>
      <c r="C14973" s="326" t="s">
        <v>13987</v>
      </c>
      <c r="D14973" s="1"/>
      <c r="E14973" s="1" t="s">
        <v>875</v>
      </c>
      <c r="F14973" s="3"/>
      <c r="O14973"/>
      <c r="P14973"/>
      <c r="Q14973"/>
      <c r="U14973" s="969"/>
      <c r="V14973" s="38"/>
      <c r="W14973" s="38"/>
    </row>
    <row r="14974" spans="1:23" x14ac:dyDescent="0.35">
      <c r="A14974" s="1689">
        <v>73552</v>
      </c>
      <c r="B14974" s="1690">
        <v>0.18</v>
      </c>
      <c r="C14974" s="320" t="s">
        <v>13955</v>
      </c>
      <c r="D14974" s="1"/>
      <c r="E14974" s="1" t="s">
        <v>875</v>
      </c>
      <c r="F14974" s="3"/>
      <c r="O14974"/>
      <c r="P14974"/>
      <c r="Q14974"/>
      <c r="U14974" s="969"/>
      <c r="V14974" s="38"/>
      <c r="W14974" s="38"/>
    </row>
    <row r="14975" spans="1:23" x14ac:dyDescent="0.35">
      <c r="A14975" s="1691">
        <v>73552</v>
      </c>
      <c r="B14975" s="1692">
        <v>0.18</v>
      </c>
      <c r="C14975" s="398" t="s">
        <v>13956</v>
      </c>
      <c r="D14975" s="1"/>
      <c r="E14975" s="1" t="s">
        <v>875</v>
      </c>
      <c r="F14975" s="3"/>
      <c r="O14975"/>
      <c r="P14975"/>
      <c r="Q14975"/>
      <c r="U14975" s="969"/>
      <c r="V14975" s="38"/>
      <c r="W14975" s="38"/>
    </row>
    <row r="14976" spans="1:23" x14ac:dyDescent="0.35">
      <c r="A14976" s="1691">
        <v>73552</v>
      </c>
      <c r="B14976" s="1692">
        <v>0.18</v>
      </c>
      <c r="C14976" s="398" t="s">
        <v>13957</v>
      </c>
      <c r="D14976" s="1"/>
      <c r="E14976" s="1" t="s">
        <v>875</v>
      </c>
      <c r="F14976" s="3"/>
      <c r="O14976"/>
      <c r="P14976"/>
      <c r="Q14976"/>
      <c r="U14976" s="969"/>
      <c r="V14976" s="38"/>
      <c r="W14976" s="38"/>
    </row>
    <row r="14977" spans="1:23" x14ac:dyDescent="0.35">
      <c r="A14977" s="1689">
        <v>73560</v>
      </c>
      <c r="B14977" s="1690">
        <v>0.16</v>
      </c>
      <c r="C14977" s="323" t="s">
        <v>13913</v>
      </c>
      <c r="D14977" s="1115"/>
      <c r="E14977" s="1" t="s">
        <v>875</v>
      </c>
      <c r="F14977" s="3"/>
      <c r="O14977"/>
      <c r="P14977"/>
      <c r="Q14977"/>
      <c r="U14977" s="969"/>
      <c r="V14977" s="38"/>
      <c r="W14977" s="38"/>
    </row>
    <row r="14978" spans="1:23" x14ac:dyDescent="0.35">
      <c r="A14978" s="1689">
        <v>73560</v>
      </c>
      <c r="B14978" s="1690">
        <v>0.16</v>
      </c>
      <c r="C14978" s="323" t="s">
        <v>13914</v>
      </c>
      <c r="E14978" s="1" t="s">
        <v>875</v>
      </c>
      <c r="F14978" s="3"/>
      <c r="O14978"/>
      <c r="P14978"/>
      <c r="Q14978"/>
      <c r="U14978" s="969"/>
      <c r="V14978" s="38"/>
      <c r="W14978" s="38"/>
    </row>
    <row r="14979" spans="1:23" x14ac:dyDescent="0.35">
      <c r="A14979" s="1689">
        <v>73560</v>
      </c>
      <c r="B14979" s="1690">
        <v>0.16</v>
      </c>
      <c r="C14979" s="320" t="s">
        <v>13915</v>
      </c>
      <c r="D14979" s="1114"/>
      <c r="E14979" s="1" t="s">
        <v>875</v>
      </c>
      <c r="F14979" s="3"/>
      <c r="O14979"/>
      <c r="P14979"/>
      <c r="Q14979"/>
      <c r="U14979" s="969"/>
      <c r="V14979" s="38"/>
      <c r="W14979" s="38"/>
    </row>
    <row r="14980" spans="1:23" x14ac:dyDescent="0.35">
      <c r="A14980" s="1689">
        <v>73560</v>
      </c>
      <c r="B14980" s="1690">
        <v>0.16</v>
      </c>
      <c r="C14980" s="320" t="s">
        <v>13916</v>
      </c>
      <c r="D14980" s="1114"/>
      <c r="E14980" s="1" t="s">
        <v>875</v>
      </c>
      <c r="F14980" s="3"/>
      <c r="O14980"/>
      <c r="P14980"/>
      <c r="Q14980"/>
      <c r="U14980" s="969"/>
      <c r="V14980" s="38"/>
      <c r="W14980" s="38"/>
    </row>
    <row r="14981" spans="1:23" x14ac:dyDescent="0.35">
      <c r="A14981" s="1689">
        <v>73560</v>
      </c>
      <c r="B14981" s="1690">
        <v>0.16</v>
      </c>
      <c r="C14981" s="320" t="s">
        <v>13917</v>
      </c>
      <c r="D14981" s="1"/>
      <c r="E14981" s="1" t="s">
        <v>875</v>
      </c>
      <c r="F14981" s="1608"/>
      <c r="O14981"/>
      <c r="P14981"/>
      <c r="Q14981"/>
      <c r="U14981" s="969"/>
      <c r="V14981" s="38"/>
      <c r="W14981" s="38"/>
    </row>
    <row r="14982" spans="1:23" x14ac:dyDescent="0.35">
      <c r="A14982" s="1689">
        <v>73560</v>
      </c>
      <c r="B14982" s="1690">
        <v>0.16</v>
      </c>
      <c r="C14982" s="320" t="s">
        <v>13918</v>
      </c>
      <c r="D14982" s="1"/>
      <c r="E14982" s="1" t="s">
        <v>875</v>
      </c>
      <c r="F14982" s="3"/>
      <c r="O14982"/>
      <c r="P14982"/>
      <c r="Q14982"/>
      <c r="U14982" s="969"/>
      <c r="V14982" s="38"/>
      <c r="W14982" s="38"/>
    </row>
    <row r="14983" spans="1:23" x14ac:dyDescent="0.35">
      <c r="A14983" s="1689">
        <v>73562</v>
      </c>
      <c r="B14983" s="1690">
        <v>0.18</v>
      </c>
      <c r="C14983" s="320" t="s">
        <v>13958</v>
      </c>
      <c r="E14983" s="1" t="s">
        <v>875</v>
      </c>
      <c r="F14983" s="3"/>
      <c r="O14983"/>
      <c r="P14983"/>
      <c r="Q14983"/>
      <c r="U14983" s="969"/>
      <c r="V14983" s="38"/>
      <c r="W14983" s="38"/>
    </row>
    <row r="14984" spans="1:23" x14ac:dyDescent="0.35">
      <c r="A14984" s="1691">
        <v>73562</v>
      </c>
      <c r="B14984" s="1692">
        <v>0.18</v>
      </c>
      <c r="C14984" s="398" t="s">
        <v>13959</v>
      </c>
      <c r="D14984" s="1"/>
      <c r="E14984" s="1" t="s">
        <v>875</v>
      </c>
      <c r="F14984" s="3"/>
      <c r="O14984"/>
      <c r="P14984"/>
      <c r="Q14984"/>
      <c r="U14984" s="969"/>
      <c r="V14984" s="38"/>
      <c r="W14984" s="38"/>
    </row>
    <row r="14985" spans="1:23" x14ac:dyDescent="0.35">
      <c r="A14985" s="1691">
        <v>73562</v>
      </c>
      <c r="B14985" s="1692">
        <v>0.18</v>
      </c>
      <c r="C14985" s="398" t="s">
        <v>13960</v>
      </c>
      <c r="D14985" s="1"/>
      <c r="E14985" s="1" t="s">
        <v>875</v>
      </c>
      <c r="F14985" s="3"/>
      <c r="O14985"/>
      <c r="P14985"/>
      <c r="Q14985"/>
      <c r="U14985" s="969"/>
      <c r="V14985" s="38"/>
      <c r="W14985" s="38"/>
    </row>
    <row r="14986" spans="1:23" x14ac:dyDescent="0.35">
      <c r="A14986" s="1691">
        <v>73590</v>
      </c>
      <c r="B14986" s="1692">
        <v>0.16</v>
      </c>
      <c r="C14986" s="398" t="s">
        <v>13919</v>
      </c>
      <c r="D14986" s="1"/>
      <c r="E14986" s="1" t="s">
        <v>875</v>
      </c>
      <c r="F14986" s="3"/>
      <c r="O14986"/>
      <c r="P14986"/>
      <c r="Q14986"/>
      <c r="U14986" s="969"/>
      <c r="V14986" s="38"/>
      <c r="W14986" s="38"/>
    </row>
    <row r="14987" spans="1:23" x14ac:dyDescent="0.35">
      <c r="A14987" s="1691">
        <v>73590</v>
      </c>
      <c r="B14987" s="1692">
        <v>0.16</v>
      </c>
      <c r="C14987" s="398" t="s">
        <v>13920</v>
      </c>
      <c r="D14987" s="1"/>
      <c r="E14987" s="1" t="s">
        <v>875</v>
      </c>
      <c r="F14987" s="3"/>
      <c r="O14987"/>
      <c r="P14987"/>
      <c r="Q14987"/>
      <c r="U14987" s="969"/>
      <c r="V14987" s="38"/>
      <c r="W14987" s="38"/>
    </row>
    <row r="14988" spans="1:23" x14ac:dyDescent="0.35">
      <c r="A14988" s="1689">
        <v>73600</v>
      </c>
      <c r="B14988" s="1690">
        <v>0.16</v>
      </c>
      <c r="C14988" s="323" t="s">
        <v>13921</v>
      </c>
      <c r="D14988" s="1"/>
      <c r="E14988" s="1" t="s">
        <v>875</v>
      </c>
      <c r="F14988" s="3"/>
      <c r="O14988"/>
      <c r="P14988"/>
      <c r="Q14988"/>
      <c r="U14988" s="969"/>
      <c r="V14988" s="38"/>
      <c r="W14988" s="38"/>
    </row>
    <row r="14989" spans="1:23" x14ac:dyDescent="0.35">
      <c r="A14989" s="1689">
        <v>73600</v>
      </c>
      <c r="B14989" s="1690">
        <v>0.16</v>
      </c>
      <c r="C14989" s="323" t="s">
        <v>1644</v>
      </c>
      <c r="D14989" s="1"/>
      <c r="E14989" s="1" t="s">
        <v>875</v>
      </c>
      <c r="F14989" s="3"/>
      <c r="O14989"/>
      <c r="P14989"/>
      <c r="Q14989"/>
      <c r="U14989" s="969"/>
      <c r="V14989" s="38"/>
      <c r="W14989" s="38"/>
    </row>
    <row r="14990" spans="1:23" x14ac:dyDescent="0.35">
      <c r="A14990" s="1689">
        <v>73600</v>
      </c>
      <c r="B14990" s="1690">
        <v>0.16</v>
      </c>
      <c r="C14990" s="320" t="s">
        <v>13922</v>
      </c>
      <c r="D14990" s="1"/>
      <c r="E14990" s="1" t="s">
        <v>875</v>
      </c>
      <c r="F14990" s="3"/>
      <c r="O14990"/>
      <c r="P14990"/>
      <c r="Q14990"/>
      <c r="U14990" s="969"/>
      <c r="V14990" s="38"/>
      <c r="W14990" s="38"/>
    </row>
    <row r="14991" spans="1:23" x14ac:dyDescent="0.35">
      <c r="A14991" s="1689">
        <v>73610</v>
      </c>
      <c r="B14991" s="1690">
        <v>0.17</v>
      </c>
      <c r="C14991" s="320" t="s">
        <v>13945</v>
      </c>
      <c r="E14991" s="1" t="s">
        <v>875</v>
      </c>
      <c r="F14991" s="3"/>
      <c r="O14991"/>
      <c r="P14991"/>
      <c r="Q14991"/>
      <c r="U14991" s="969"/>
      <c r="V14991" s="38"/>
      <c r="W14991" s="38"/>
    </row>
    <row r="14992" spans="1:23" x14ac:dyDescent="0.35">
      <c r="A14992" s="1689">
        <v>73610</v>
      </c>
      <c r="B14992" s="1690">
        <v>0.17</v>
      </c>
      <c r="C14992" s="323" t="s">
        <v>1650</v>
      </c>
      <c r="E14992" s="1" t="s">
        <v>875</v>
      </c>
      <c r="F14992" s="3"/>
      <c r="O14992"/>
      <c r="P14992"/>
      <c r="Q14992"/>
      <c r="U14992" s="969"/>
      <c r="V14992" s="38"/>
      <c r="W14992" s="38"/>
    </row>
    <row r="14993" spans="1:23" x14ac:dyDescent="0.35">
      <c r="A14993" s="1689">
        <v>73610</v>
      </c>
      <c r="B14993" s="1690">
        <v>0.17</v>
      </c>
      <c r="C14993" s="320" t="s">
        <v>13946</v>
      </c>
      <c r="D14993" s="1"/>
      <c r="E14993" s="1" t="s">
        <v>875</v>
      </c>
      <c r="F14993" s="3"/>
      <c r="O14993"/>
      <c r="P14993"/>
      <c r="Q14993"/>
      <c r="U14993" s="969"/>
      <c r="V14993" s="38"/>
      <c r="W14993" s="38"/>
    </row>
    <row r="14994" spans="1:23" x14ac:dyDescent="0.35">
      <c r="A14994" s="1691">
        <v>73620</v>
      </c>
      <c r="B14994" s="1692">
        <v>0.16</v>
      </c>
      <c r="C14994" s="398" t="s">
        <v>13923</v>
      </c>
      <c r="D14994" s="1"/>
      <c r="E14994" s="1" t="s">
        <v>875</v>
      </c>
      <c r="F14994" s="3"/>
      <c r="O14994"/>
      <c r="P14994"/>
      <c r="Q14994"/>
      <c r="U14994" s="969"/>
      <c r="V14994" s="38"/>
      <c r="W14994" s="38"/>
    </row>
    <row r="14995" spans="1:23" x14ac:dyDescent="0.35">
      <c r="A14995" s="1691">
        <v>73620</v>
      </c>
      <c r="B14995" s="1692">
        <v>0.16</v>
      </c>
      <c r="C14995" s="398" t="s">
        <v>13924</v>
      </c>
      <c r="D14995" s="1"/>
      <c r="E14995" s="1" t="s">
        <v>875</v>
      </c>
      <c r="F14995" s="3"/>
      <c r="O14995"/>
      <c r="P14995"/>
      <c r="Q14995"/>
      <c r="U14995" s="969"/>
      <c r="V14995" s="38"/>
      <c r="W14995" s="38"/>
    </row>
    <row r="14996" spans="1:23" x14ac:dyDescent="0.35">
      <c r="A14996" s="1689">
        <v>73630</v>
      </c>
      <c r="B14996" s="1690">
        <v>0.17</v>
      </c>
      <c r="C14996" s="320" t="s">
        <v>13947</v>
      </c>
      <c r="D14996" s="1"/>
      <c r="E14996" s="1" t="s">
        <v>875</v>
      </c>
      <c r="F14996" s="3"/>
      <c r="O14996"/>
      <c r="P14996"/>
      <c r="Q14996"/>
      <c r="U14996" s="969"/>
      <c r="V14996" s="38"/>
      <c r="W14996" s="38"/>
    </row>
    <row r="14997" spans="1:23" x14ac:dyDescent="0.35">
      <c r="A14997" s="1691">
        <v>73630</v>
      </c>
      <c r="B14997" s="1692">
        <v>0.17</v>
      </c>
      <c r="C14997" s="323" t="s">
        <v>13948</v>
      </c>
      <c r="D14997" s="38"/>
      <c r="E14997" s="1" t="s">
        <v>875</v>
      </c>
      <c r="O14997"/>
      <c r="P14997"/>
      <c r="Q14997"/>
      <c r="U14997" s="969"/>
      <c r="V14997" s="38"/>
      <c r="W14997" s="38"/>
    </row>
    <row r="14998" spans="1:23" x14ac:dyDescent="0.35">
      <c r="A14998" s="1689">
        <v>73650</v>
      </c>
      <c r="B14998" s="1690">
        <v>0.16</v>
      </c>
      <c r="C14998" s="320" t="s">
        <v>13925</v>
      </c>
      <c r="D14998" s="1"/>
      <c r="E14998" s="1" t="s">
        <v>875</v>
      </c>
      <c r="F14998" s="3"/>
      <c r="O14998"/>
      <c r="P14998"/>
      <c r="Q14998"/>
      <c r="U14998" s="969"/>
      <c r="V14998" s="38"/>
      <c r="W14998" s="38"/>
    </row>
    <row r="14999" spans="1:23" x14ac:dyDescent="0.35">
      <c r="A14999" s="1689">
        <v>73650</v>
      </c>
      <c r="B14999" s="1690">
        <v>0.16</v>
      </c>
      <c r="C14999" s="320" t="s">
        <v>13926</v>
      </c>
      <c r="D14999" s="1"/>
      <c r="E14999" s="1" t="s">
        <v>875</v>
      </c>
      <c r="F14999" s="3"/>
      <c r="O14999"/>
      <c r="P14999"/>
      <c r="Q14999"/>
      <c r="U14999" s="969"/>
      <c r="V14999" s="38"/>
      <c r="W14999" s="38"/>
    </row>
    <row r="15000" spans="1:23" x14ac:dyDescent="0.35">
      <c r="A15000" s="1689">
        <v>73660</v>
      </c>
      <c r="B15000" s="1690">
        <v>0.13</v>
      </c>
      <c r="C15000" s="320" t="s">
        <v>13891</v>
      </c>
      <c r="D15000" s="38"/>
      <c r="E15000" s="1" t="s">
        <v>875</v>
      </c>
      <c r="F15000" s="3"/>
      <c r="O15000"/>
      <c r="P15000"/>
      <c r="Q15000"/>
      <c r="U15000" s="969"/>
      <c r="V15000" s="38"/>
      <c r="W15000" s="38"/>
    </row>
    <row r="15001" spans="1:23" x14ac:dyDescent="0.35">
      <c r="A15001" s="1689">
        <v>73660</v>
      </c>
      <c r="B15001" s="1690">
        <v>0.13</v>
      </c>
      <c r="C15001" s="320" t="s">
        <v>13892</v>
      </c>
      <c r="D15001" s="1"/>
      <c r="E15001" s="1" t="s">
        <v>875</v>
      </c>
      <c r="F15001" s="3"/>
      <c r="O15001"/>
      <c r="P15001"/>
      <c r="Q15001"/>
      <c r="U15001" s="969"/>
      <c r="V15001" s="38"/>
      <c r="W15001" s="38"/>
    </row>
    <row r="15002" spans="1:23" x14ac:dyDescent="0.35">
      <c r="A15002" s="1689">
        <v>73700</v>
      </c>
      <c r="B15002" s="1690">
        <v>0.98</v>
      </c>
      <c r="C15002" s="320" t="s">
        <v>14039</v>
      </c>
      <c r="D15002" s="1"/>
      <c r="E15002" s="1" t="s">
        <v>875</v>
      </c>
      <c r="F15002" s="3"/>
      <c r="O15002"/>
      <c r="P15002"/>
      <c r="Q15002"/>
      <c r="U15002" s="969"/>
      <c r="V15002" s="38"/>
      <c r="W15002" s="38"/>
    </row>
    <row r="15003" spans="1:23" x14ac:dyDescent="0.35">
      <c r="A15003" s="1689">
        <v>73700</v>
      </c>
      <c r="B15003" s="1690">
        <v>0.98</v>
      </c>
      <c r="C15003" s="320" t="s">
        <v>14040</v>
      </c>
      <c r="E15003" s="1" t="s">
        <v>875</v>
      </c>
      <c r="F15003" s="3"/>
      <c r="O15003"/>
      <c r="P15003"/>
      <c r="Q15003"/>
      <c r="U15003" s="969"/>
      <c r="V15003" s="38"/>
      <c r="W15003" s="38"/>
    </row>
    <row r="15004" spans="1:23" x14ac:dyDescent="0.35">
      <c r="A15004" s="1689">
        <v>73701</v>
      </c>
      <c r="B15004" s="1690">
        <v>1.1299999999999999</v>
      </c>
      <c r="C15004" s="320" t="s">
        <v>14047</v>
      </c>
      <c r="D15004" s="1"/>
      <c r="E15004" s="1" t="s">
        <v>875</v>
      </c>
      <c r="F15004" s="3"/>
      <c r="O15004"/>
      <c r="P15004"/>
      <c r="Q15004"/>
      <c r="U15004" s="969"/>
      <c r="V15004" s="38"/>
      <c r="W15004" s="38"/>
    </row>
    <row r="15005" spans="1:23" x14ac:dyDescent="0.35">
      <c r="A15005" s="1689">
        <v>74018</v>
      </c>
      <c r="B15005" s="1690">
        <v>0.18</v>
      </c>
      <c r="C15005" s="320" t="s">
        <v>13961</v>
      </c>
      <c r="D15005" s="1"/>
      <c r="E15005" s="1" t="s">
        <v>875</v>
      </c>
      <c r="F15005" s="3"/>
      <c r="O15005"/>
      <c r="P15005"/>
      <c r="Q15005"/>
      <c r="U15005" s="969"/>
      <c r="V15005" s="38"/>
      <c r="W15005" s="38"/>
    </row>
    <row r="15006" spans="1:23" x14ac:dyDescent="0.35">
      <c r="A15006" s="1689">
        <v>74019</v>
      </c>
      <c r="B15006" s="1690">
        <v>0.22</v>
      </c>
      <c r="C15006" s="320" t="s">
        <v>13978</v>
      </c>
      <c r="D15006" s="1"/>
      <c r="E15006" s="1" t="s">
        <v>875</v>
      </c>
      <c r="F15006" s="3"/>
      <c r="O15006"/>
      <c r="P15006"/>
      <c r="Q15006"/>
      <c r="U15006" s="969"/>
      <c r="V15006" s="38"/>
      <c r="W15006" s="38"/>
    </row>
    <row r="15007" spans="1:23" x14ac:dyDescent="0.35">
      <c r="A15007" s="1689">
        <v>74022</v>
      </c>
      <c r="B15007" s="1690">
        <v>0.31</v>
      </c>
      <c r="C15007" s="323" t="s">
        <v>13989</v>
      </c>
      <c r="D15007" s="1"/>
      <c r="E15007" s="1" t="s">
        <v>875</v>
      </c>
      <c r="F15007" s="3"/>
      <c r="O15007"/>
      <c r="P15007"/>
      <c r="Q15007"/>
      <c r="U15007" s="969"/>
      <c r="V15007" s="38"/>
      <c r="W15007" s="38"/>
    </row>
    <row r="15008" spans="1:23" x14ac:dyDescent="0.35">
      <c r="A15008" s="1689">
        <v>74022</v>
      </c>
      <c r="B15008" s="1690">
        <v>0.31</v>
      </c>
      <c r="C15008" s="326" t="s">
        <v>13990</v>
      </c>
      <c r="D15008" s="1"/>
      <c r="E15008" s="1" t="s">
        <v>875</v>
      </c>
      <c r="F15008" s="3"/>
      <c r="O15008"/>
      <c r="P15008"/>
      <c r="Q15008"/>
      <c r="U15008" s="969"/>
      <c r="V15008" s="38"/>
      <c r="W15008" s="38"/>
    </row>
    <row r="15009" spans="1:23" x14ac:dyDescent="0.35">
      <c r="A15009" s="1689">
        <v>74150</v>
      </c>
      <c r="B15009" s="1690">
        <v>1.1599999999999999</v>
      </c>
      <c r="C15009" s="320" t="s">
        <v>14048</v>
      </c>
      <c r="D15009" s="1"/>
      <c r="E15009" s="1" t="s">
        <v>875</v>
      </c>
      <c r="F15009" s="3"/>
      <c r="O15009"/>
      <c r="P15009"/>
      <c r="Q15009"/>
      <c r="U15009" s="969"/>
      <c r="V15009" s="38"/>
      <c r="W15009" s="38"/>
    </row>
    <row r="15010" spans="1:23" x14ac:dyDescent="0.35">
      <c r="A15010" s="1689">
        <v>74160</v>
      </c>
      <c r="B15010" s="1690">
        <v>1.24</v>
      </c>
      <c r="C15010" s="326" t="s">
        <v>14056</v>
      </c>
      <c r="D15010" s="1"/>
      <c r="E15010" s="1" t="s">
        <v>875</v>
      </c>
      <c r="F15010" s="3"/>
      <c r="O15010"/>
      <c r="P15010"/>
      <c r="Q15010"/>
      <c r="U15010" s="969"/>
      <c r="V15010" s="38"/>
      <c r="W15010" s="38"/>
    </row>
    <row r="15011" spans="1:23" x14ac:dyDescent="0.35">
      <c r="A15011" s="1689">
        <v>74170</v>
      </c>
      <c r="B15011" s="1690">
        <v>1.37</v>
      </c>
      <c r="C15011" s="320" t="s">
        <v>14063</v>
      </c>
      <c r="D15011" s="1"/>
      <c r="E15011" s="1" t="s">
        <v>875</v>
      </c>
      <c r="F15011" s="3"/>
      <c r="O15011"/>
      <c r="P15011"/>
      <c r="Q15011"/>
      <c r="U15011" s="969"/>
      <c r="V15011" s="38"/>
      <c r="W15011" s="38"/>
    </row>
    <row r="15012" spans="1:23" x14ac:dyDescent="0.35">
      <c r="A15012" s="1689">
        <v>74176</v>
      </c>
      <c r="B15012" s="1690">
        <v>1.7</v>
      </c>
      <c r="C15012" s="320" t="s">
        <v>14071</v>
      </c>
      <c r="D15012" s="1"/>
      <c r="E15012" s="1" t="s">
        <v>875</v>
      </c>
      <c r="F15012" s="1126"/>
      <c r="O15012"/>
      <c r="P15012"/>
      <c r="Q15012"/>
      <c r="U15012" s="969"/>
      <c r="V15012" s="38"/>
      <c r="W15012" s="38"/>
    </row>
    <row r="15013" spans="1:23" x14ac:dyDescent="0.35">
      <c r="A15013" s="1689">
        <v>74176</v>
      </c>
      <c r="B15013" s="1690">
        <v>1.7</v>
      </c>
      <c r="C15013" s="320" t="s">
        <v>14072</v>
      </c>
      <c r="D15013" s="1"/>
      <c r="E15013" s="1" t="s">
        <v>875</v>
      </c>
      <c r="F15013" s="3"/>
      <c r="O15013"/>
      <c r="P15013"/>
      <c r="Q15013"/>
      <c r="U15013" s="969"/>
      <c r="V15013" s="38"/>
      <c r="W15013" s="38"/>
    </row>
    <row r="15014" spans="1:23" x14ac:dyDescent="0.35">
      <c r="A15014" s="1689">
        <v>74177</v>
      </c>
      <c r="B15014" s="1690">
        <v>1.77</v>
      </c>
      <c r="C15014" s="320" t="s">
        <v>14074</v>
      </c>
      <c r="D15014" s="1"/>
      <c r="E15014" s="1" t="s">
        <v>875</v>
      </c>
      <c r="F15014" s="3"/>
      <c r="O15014"/>
      <c r="P15014"/>
      <c r="Q15014"/>
      <c r="U15014" s="969"/>
      <c r="V15014" s="38"/>
      <c r="W15014" s="38"/>
    </row>
    <row r="15015" spans="1:23" x14ac:dyDescent="0.35">
      <c r="A15015" s="1689">
        <v>74177</v>
      </c>
      <c r="B15015" s="1690">
        <v>1.77</v>
      </c>
      <c r="C15015" s="320" t="s">
        <v>14075</v>
      </c>
      <c r="D15015" s="1"/>
      <c r="E15015" s="1" t="s">
        <v>875</v>
      </c>
      <c r="F15015" s="3"/>
      <c r="O15015"/>
      <c r="P15015"/>
      <c r="Q15015"/>
      <c r="U15015" s="969"/>
      <c r="V15015" s="38"/>
      <c r="W15015" s="38"/>
    </row>
    <row r="15016" spans="1:23" x14ac:dyDescent="0.35">
      <c r="A15016" s="1689">
        <v>74178</v>
      </c>
      <c r="B15016" s="1690">
        <v>1.96</v>
      </c>
      <c r="C15016" s="320" t="s">
        <v>14076</v>
      </c>
      <c r="D15016" s="1"/>
      <c r="E15016" s="1" t="s">
        <v>875</v>
      </c>
      <c r="F15016" s="3"/>
      <c r="O15016"/>
      <c r="P15016"/>
      <c r="Q15016"/>
      <c r="U15016" s="969"/>
      <c r="V15016" s="38"/>
      <c r="W15016" s="38"/>
    </row>
    <row r="15017" spans="1:23" x14ac:dyDescent="0.35">
      <c r="A15017" s="1689">
        <v>76536</v>
      </c>
      <c r="B15017" s="1690">
        <v>0.55000000000000004</v>
      </c>
      <c r="C15017" s="320" t="s">
        <v>9817</v>
      </c>
      <c r="D15017" s="1"/>
      <c r="E15017" s="1" t="s">
        <v>875</v>
      </c>
      <c r="F15017" s="3"/>
      <c r="O15017"/>
      <c r="P15017"/>
      <c r="Q15017"/>
      <c r="U15017" s="969"/>
      <c r="V15017" s="38"/>
      <c r="W15017" s="38"/>
    </row>
    <row r="15018" spans="1:23" x14ac:dyDescent="0.35">
      <c r="A15018" s="1689">
        <v>76536</v>
      </c>
      <c r="B15018" s="1690">
        <v>0.55000000000000004</v>
      </c>
      <c r="C15018" s="320" t="s">
        <v>14004</v>
      </c>
      <c r="D15018" s="1"/>
      <c r="E15018" s="1" t="s">
        <v>875</v>
      </c>
      <c r="F15018" s="3"/>
      <c r="O15018"/>
      <c r="P15018"/>
      <c r="Q15018"/>
      <c r="U15018" s="969"/>
      <c r="V15018" s="38"/>
      <c r="W15018" s="38"/>
    </row>
    <row r="15019" spans="1:23" x14ac:dyDescent="0.35">
      <c r="A15019" s="1691">
        <v>76604</v>
      </c>
      <c r="B15019" s="1692">
        <v>0.57999999999999996</v>
      </c>
      <c r="C15019" s="323" t="s">
        <v>1694</v>
      </c>
      <c r="D15019" s="1"/>
      <c r="E15019" s="1" t="s">
        <v>875</v>
      </c>
      <c r="F15019" s="3"/>
      <c r="O15019"/>
      <c r="P15019"/>
      <c r="Q15019"/>
      <c r="U15019" s="969"/>
      <c r="V15019" s="38"/>
      <c r="W15019" s="38"/>
    </row>
    <row r="15020" spans="1:23" x14ac:dyDescent="0.35">
      <c r="A15020" s="1689">
        <v>76604</v>
      </c>
      <c r="B15020" s="1690">
        <v>0.57999999999999996</v>
      </c>
      <c r="C15020" s="320" t="s">
        <v>9825</v>
      </c>
      <c r="D15020" s="1"/>
      <c r="E15020" s="1" t="s">
        <v>875</v>
      </c>
      <c r="F15020" s="3"/>
      <c r="O15020"/>
      <c r="P15020"/>
      <c r="Q15020"/>
      <c r="U15020" s="969"/>
      <c r="V15020" s="38"/>
      <c r="W15020" s="38"/>
    </row>
    <row r="15021" spans="1:23" x14ac:dyDescent="0.35">
      <c r="A15021" s="1689">
        <v>76641</v>
      </c>
      <c r="B15021" s="1690">
        <v>0.71</v>
      </c>
      <c r="C15021" s="320" t="s">
        <v>14018</v>
      </c>
      <c r="D15021" s="1"/>
      <c r="E15021" s="1" t="s">
        <v>875</v>
      </c>
      <c r="F15021" s="3"/>
      <c r="O15021"/>
      <c r="P15021"/>
      <c r="Q15021"/>
      <c r="U15021" s="969"/>
      <c r="V15021" s="38"/>
      <c r="W15021" s="38"/>
    </row>
    <row r="15022" spans="1:23" x14ac:dyDescent="0.35">
      <c r="A15022" s="1691">
        <v>76642</v>
      </c>
      <c r="B15022" s="1692">
        <v>0.66</v>
      </c>
      <c r="C15022" s="343" t="s">
        <v>14008</v>
      </c>
      <c r="D15022" s="1"/>
      <c r="E15022" s="1" t="s">
        <v>875</v>
      </c>
      <c r="F15022" s="3"/>
      <c r="O15022"/>
      <c r="P15022"/>
      <c r="Q15022"/>
      <c r="U15022" s="969"/>
      <c r="V15022" s="38"/>
      <c r="W15022" s="38"/>
    </row>
    <row r="15023" spans="1:23" x14ac:dyDescent="0.35">
      <c r="A15023" s="1691">
        <v>76642</v>
      </c>
      <c r="B15023" s="1692">
        <v>0.66</v>
      </c>
      <c r="C15023" s="398" t="s">
        <v>14009</v>
      </c>
      <c r="D15023" s="1"/>
      <c r="E15023" s="1" t="s">
        <v>875</v>
      </c>
      <c r="F15023" s="3"/>
      <c r="O15023"/>
      <c r="P15023"/>
      <c r="Q15023"/>
      <c r="U15023" s="969"/>
      <c r="V15023" s="38"/>
      <c r="W15023" s="38"/>
    </row>
    <row r="15024" spans="1:23" x14ac:dyDescent="0.35">
      <c r="A15024" s="1689">
        <v>76700</v>
      </c>
      <c r="B15024" s="1690">
        <v>0.79</v>
      </c>
      <c r="C15024" s="320" t="s">
        <v>14025</v>
      </c>
      <c r="D15024" s="1"/>
      <c r="E15024" s="1" t="s">
        <v>875</v>
      </c>
      <c r="F15024" s="3"/>
      <c r="O15024"/>
      <c r="P15024"/>
      <c r="Q15024"/>
      <c r="U15024" s="969"/>
      <c r="V15024" s="38"/>
      <c r="W15024" s="38"/>
    </row>
    <row r="15025" spans="1:23" x14ac:dyDescent="0.35">
      <c r="A15025" s="1689">
        <v>76705</v>
      </c>
      <c r="B15025" s="1690">
        <v>0.57999999999999996</v>
      </c>
      <c r="C15025" s="320" t="s">
        <v>14006</v>
      </c>
      <c r="D15025" s="1"/>
      <c r="E15025" s="1" t="s">
        <v>875</v>
      </c>
      <c r="F15025" s="3"/>
      <c r="O15025"/>
      <c r="P15025"/>
      <c r="Q15025"/>
      <c r="U15025" s="969"/>
      <c r="V15025" s="38"/>
      <c r="W15025" s="38"/>
    </row>
    <row r="15026" spans="1:23" x14ac:dyDescent="0.35">
      <c r="A15026" s="1689">
        <v>76706</v>
      </c>
      <c r="B15026" s="1690">
        <v>0.54</v>
      </c>
      <c r="C15026" s="320" t="s">
        <v>14001</v>
      </c>
      <c r="D15026" s="1"/>
      <c r="E15026" s="1" t="s">
        <v>875</v>
      </c>
      <c r="F15026" s="3"/>
      <c r="O15026"/>
      <c r="P15026"/>
      <c r="Q15026"/>
      <c r="U15026" s="969"/>
      <c r="V15026" s="38"/>
      <c r="W15026" s="38"/>
    </row>
    <row r="15027" spans="1:23" x14ac:dyDescent="0.35">
      <c r="A15027" s="1689">
        <v>76770</v>
      </c>
      <c r="B15027" s="1690">
        <v>0.72</v>
      </c>
      <c r="C15027" s="326" t="s">
        <v>14019</v>
      </c>
      <c r="D15027" s="1"/>
      <c r="E15027" s="1" t="s">
        <v>875</v>
      </c>
      <c r="F15027" s="3"/>
      <c r="O15027"/>
      <c r="P15027"/>
      <c r="Q15027"/>
      <c r="U15027" s="969"/>
      <c r="V15027" s="38"/>
      <c r="W15027" s="38"/>
    </row>
    <row r="15028" spans="1:23" x14ac:dyDescent="0.35">
      <c r="A15028" s="1689">
        <v>76770</v>
      </c>
      <c r="B15028" s="1690">
        <v>0.72</v>
      </c>
      <c r="C15028" s="320" t="s">
        <v>14020</v>
      </c>
      <c r="E15028" s="1" t="s">
        <v>875</v>
      </c>
      <c r="F15028" s="3"/>
      <c r="O15028"/>
      <c r="P15028"/>
      <c r="Q15028"/>
      <c r="U15028" s="969"/>
      <c r="V15028" s="38"/>
      <c r="W15028" s="38"/>
    </row>
    <row r="15029" spans="1:23" x14ac:dyDescent="0.35">
      <c r="A15029" s="1689">
        <v>76775</v>
      </c>
      <c r="B15029" s="1690">
        <v>0.56999999999999995</v>
      </c>
      <c r="C15029" s="320" t="s">
        <v>14005</v>
      </c>
      <c r="D15029" s="38"/>
      <c r="E15029" s="1" t="s">
        <v>875</v>
      </c>
      <c r="F15029" s="3"/>
      <c r="O15029"/>
      <c r="P15029"/>
      <c r="Q15029"/>
      <c r="U15029" s="969"/>
      <c r="V15029" s="38"/>
      <c r="W15029" s="38"/>
    </row>
    <row r="15030" spans="1:23" x14ac:dyDescent="0.35">
      <c r="A15030" s="1689">
        <v>76801</v>
      </c>
      <c r="B15030" s="1690">
        <v>0.97</v>
      </c>
      <c r="C15030" s="323" t="s">
        <v>138</v>
      </c>
      <c r="D15030" s="1"/>
      <c r="E15030" s="1" t="s">
        <v>875</v>
      </c>
      <c r="F15030" s="3"/>
      <c r="O15030"/>
      <c r="P15030"/>
      <c r="Q15030"/>
      <c r="U15030" s="969"/>
      <c r="V15030" s="38"/>
      <c r="W15030" s="38"/>
    </row>
    <row r="15031" spans="1:23" x14ac:dyDescent="0.35">
      <c r="A15031" s="1689">
        <v>76856</v>
      </c>
      <c r="B15031" s="1690">
        <v>0.67</v>
      </c>
      <c r="C15031" s="320" t="s">
        <v>676</v>
      </c>
      <c r="D15031" s="1"/>
      <c r="E15031" s="1" t="s">
        <v>875</v>
      </c>
      <c r="F15031" s="3"/>
      <c r="O15031"/>
      <c r="P15031"/>
      <c r="Q15031"/>
      <c r="U15031" s="969"/>
      <c r="V15031" s="38"/>
      <c r="W15031" s="38"/>
    </row>
    <row r="15032" spans="1:23" x14ac:dyDescent="0.35">
      <c r="A15032" s="1689">
        <v>76857</v>
      </c>
      <c r="B15032" s="1690">
        <v>0.49</v>
      </c>
      <c r="C15032" s="323" t="s">
        <v>13996</v>
      </c>
      <c r="D15032" s="1"/>
      <c r="E15032" s="1" t="s">
        <v>875</v>
      </c>
      <c r="F15032" s="3"/>
      <c r="O15032"/>
      <c r="P15032"/>
      <c r="Q15032"/>
      <c r="U15032" s="969"/>
      <c r="V15032" s="38"/>
      <c r="W15032" s="38"/>
    </row>
    <row r="15033" spans="1:23" x14ac:dyDescent="0.35">
      <c r="A15033" s="1689">
        <v>76857</v>
      </c>
      <c r="B15033" s="1690">
        <v>0.49</v>
      </c>
      <c r="C15033" s="320" t="s">
        <v>9799</v>
      </c>
      <c r="D15033" s="1"/>
      <c r="E15033" s="1" t="s">
        <v>875</v>
      </c>
      <c r="F15033" s="3"/>
      <c r="O15033"/>
      <c r="P15033"/>
      <c r="Q15033"/>
      <c r="U15033" s="969"/>
      <c r="V15033" s="38"/>
      <c r="W15033" s="38"/>
    </row>
    <row r="15034" spans="1:23" x14ac:dyDescent="0.35">
      <c r="A15034" s="1689">
        <v>76857</v>
      </c>
      <c r="B15034" s="1690">
        <v>0.49</v>
      </c>
      <c r="C15034" s="320" t="s">
        <v>13997</v>
      </c>
      <c r="D15034" s="1"/>
      <c r="E15034" s="1" t="s">
        <v>875</v>
      </c>
      <c r="F15034" s="3"/>
      <c r="O15034"/>
      <c r="P15034"/>
      <c r="Q15034"/>
      <c r="U15034" s="969"/>
      <c r="V15034" s="38"/>
      <c r="W15034" s="38"/>
    </row>
    <row r="15035" spans="1:23" x14ac:dyDescent="0.35">
      <c r="A15035" s="1689">
        <v>76870</v>
      </c>
      <c r="B15035" s="1690">
        <v>0.62</v>
      </c>
      <c r="C15035" s="320" t="s">
        <v>14007</v>
      </c>
      <c r="D15035" s="1"/>
      <c r="E15035" s="1" t="s">
        <v>875</v>
      </c>
      <c r="F15035" s="3"/>
      <c r="O15035"/>
      <c r="P15035"/>
      <c r="Q15035"/>
      <c r="U15035" s="969"/>
      <c r="V15035" s="38"/>
      <c r="W15035" s="38"/>
    </row>
    <row r="15036" spans="1:23" x14ac:dyDescent="0.35">
      <c r="A15036" s="1691">
        <v>76882</v>
      </c>
      <c r="B15036" s="1692">
        <v>0.67</v>
      </c>
      <c r="C15036" s="1693" t="s">
        <v>14010</v>
      </c>
      <c r="D15036" s="1"/>
      <c r="E15036" s="1" t="s">
        <v>875</v>
      </c>
      <c r="F15036" s="3"/>
      <c r="O15036"/>
      <c r="P15036"/>
      <c r="Q15036"/>
      <c r="U15036" s="969"/>
      <c r="V15036" s="38"/>
      <c r="W15036" s="38"/>
    </row>
    <row r="15037" spans="1:23" x14ac:dyDescent="0.35">
      <c r="A15037" s="1691">
        <v>76882</v>
      </c>
      <c r="B15037" s="1692">
        <v>0.67</v>
      </c>
      <c r="C15037" s="1693" t="s">
        <v>14011</v>
      </c>
      <c r="D15037" s="1"/>
      <c r="E15037" s="1" t="s">
        <v>875</v>
      </c>
      <c r="O15037"/>
      <c r="P15037"/>
      <c r="Q15037"/>
      <c r="U15037" s="969"/>
      <c r="V15037" s="38"/>
      <c r="W15037" s="38"/>
    </row>
    <row r="15038" spans="1:23" x14ac:dyDescent="0.35">
      <c r="A15038" s="1691">
        <v>76882</v>
      </c>
      <c r="B15038" s="1692">
        <v>0.67</v>
      </c>
      <c r="C15038" s="1693" t="s">
        <v>14012</v>
      </c>
      <c r="D15038" s="1"/>
      <c r="E15038" s="1" t="s">
        <v>875</v>
      </c>
      <c r="O15038"/>
      <c r="P15038"/>
      <c r="Q15038"/>
      <c r="U15038" s="969"/>
      <c r="V15038" s="38"/>
      <c r="W15038" s="38"/>
    </row>
    <row r="15039" spans="1:23" x14ac:dyDescent="0.35">
      <c r="A15039" s="1691">
        <v>76882</v>
      </c>
      <c r="B15039" s="1692">
        <v>0.67</v>
      </c>
      <c r="C15039" s="1693" t="s">
        <v>14013</v>
      </c>
      <c r="D15039" s="1"/>
      <c r="E15039" s="1" t="s">
        <v>875</v>
      </c>
      <c r="O15039"/>
      <c r="P15039"/>
      <c r="Q15039"/>
      <c r="U15039" s="969"/>
      <c r="V15039" s="38"/>
      <c r="W15039" s="38"/>
    </row>
    <row r="15040" spans="1:23" x14ac:dyDescent="0.35">
      <c r="A15040" s="1689">
        <v>76882</v>
      </c>
      <c r="B15040" s="1690">
        <v>0.67</v>
      </c>
      <c r="C15040" s="320" t="s">
        <v>14014</v>
      </c>
      <c r="D15040" s="1"/>
      <c r="E15040" s="1" t="s">
        <v>875</v>
      </c>
      <c r="O15040"/>
      <c r="P15040"/>
      <c r="Q15040"/>
      <c r="U15040" s="969"/>
      <c r="V15040" s="38"/>
      <c r="W15040" s="38"/>
    </row>
    <row r="15041" spans="1:23" x14ac:dyDescent="0.35">
      <c r="A15041" s="1689">
        <v>76882</v>
      </c>
      <c r="B15041" s="1690">
        <v>0.67</v>
      </c>
      <c r="C15041" s="323" t="s">
        <v>14015</v>
      </c>
      <c r="E15041" s="1" t="s">
        <v>875</v>
      </c>
      <c r="O15041"/>
      <c r="P15041"/>
      <c r="Q15041"/>
      <c r="U15041" s="969"/>
      <c r="V15041" s="38"/>
      <c r="W15041" s="38"/>
    </row>
    <row r="15042" spans="1:23" x14ac:dyDescent="0.35">
      <c r="A15042" s="1689">
        <v>76882</v>
      </c>
      <c r="B15042" s="1690">
        <v>0.67</v>
      </c>
      <c r="C15042" s="323" t="s">
        <v>14016</v>
      </c>
      <c r="D15042" s="1"/>
      <c r="E15042" s="1" t="s">
        <v>875</v>
      </c>
      <c r="O15042"/>
      <c r="P15042"/>
      <c r="Q15042"/>
      <c r="U15042" s="969"/>
      <c r="V15042" s="38"/>
      <c r="W15042" s="38"/>
    </row>
    <row r="15043" spans="1:23" x14ac:dyDescent="0.35">
      <c r="A15043" s="1689">
        <v>77065</v>
      </c>
      <c r="B15043" s="1690">
        <v>0.79</v>
      </c>
      <c r="C15043" s="320" t="s">
        <v>14026</v>
      </c>
      <c r="D15043" s="1"/>
      <c r="E15043" s="1" t="s">
        <v>875</v>
      </c>
      <c r="O15043"/>
      <c r="P15043"/>
      <c r="Q15043"/>
      <c r="U15043" s="969"/>
      <c r="V15043" s="38"/>
      <c r="W15043" s="38"/>
    </row>
    <row r="15044" spans="1:23" x14ac:dyDescent="0.35">
      <c r="A15044" s="1689">
        <v>77066</v>
      </c>
      <c r="B15044" s="1690">
        <v>0.98</v>
      </c>
      <c r="C15044" s="320" t="s">
        <v>14041</v>
      </c>
      <c r="D15044" s="1"/>
      <c r="E15044" s="1" t="s">
        <v>875</v>
      </c>
      <c r="O15044"/>
      <c r="P15044"/>
      <c r="Q15044"/>
      <c r="U15044" s="969"/>
      <c r="V15044" s="38"/>
      <c r="W15044" s="38"/>
    </row>
    <row r="15045" spans="1:23" x14ac:dyDescent="0.35">
      <c r="A15045" s="1689">
        <v>77072</v>
      </c>
      <c r="B15045" s="1690">
        <v>0.19</v>
      </c>
      <c r="C15045" s="320" t="s">
        <v>13962</v>
      </c>
      <c r="D15045" s="1"/>
      <c r="E15045" s="1" t="s">
        <v>875</v>
      </c>
      <c r="F15045" s="3"/>
      <c r="O15045"/>
      <c r="P15045"/>
      <c r="Q15045"/>
      <c r="U15045" s="969"/>
      <c r="V15045" s="38"/>
      <c r="W15045" s="38"/>
    </row>
    <row r="15046" spans="1:23" x14ac:dyDescent="0.35">
      <c r="A15046" s="1689">
        <v>77075</v>
      </c>
      <c r="B15046" s="1690">
        <v>0.54</v>
      </c>
      <c r="C15046" s="326" t="s">
        <v>14002</v>
      </c>
      <c r="D15046" s="1"/>
      <c r="E15046" s="1" t="s">
        <v>875</v>
      </c>
      <c r="F15046" s="3"/>
      <c r="O15046"/>
      <c r="P15046"/>
      <c r="Q15046"/>
      <c r="U15046" s="969"/>
      <c r="V15046" s="38"/>
      <c r="W15046" s="38"/>
    </row>
    <row r="15047" spans="1:23" x14ac:dyDescent="0.35">
      <c r="A15047" s="1689">
        <v>77075</v>
      </c>
      <c r="B15047" s="1690">
        <v>0.54</v>
      </c>
      <c r="C15047" s="323" t="s">
        <v>14003</v>
      </c>
      <c r="D15047" s="1"/>
      <c r="E15047" s="1" t="s">
        <v>875</v>
      </c>
      <c r="F15047" s="1126"/>
      <c r="O15047"/>
      <c r="P15047"/>
      <c r="Q15047"/>
      <c r="U15047" s="969"/>
      <c r="V15047" s="38"/>
      <c r="W15047" s="38"/>
    </row>
    <row r="15048" spans="1:23" x14ac:dyDescent="0.35">
      <c r="A15048" s="1689">
        <v>77080</v>
      </c>
      <c r="B15048" s="1690">
        <v>0.2</v>
      </c>
      <c r="C15048" s="323" t="s">
        <v>13966</v>
      </c>
      <c r="D15048" s="1"/>
      <c r="E15048" s="1" t="s">
        <v>875</v>
      </c>
      <c r="F15048" s="3"/>
      <c r="O15048"/>
      <c r="P15048"/>
      <c r="Q15048"/>
      <c r="U15048" s="969"/>
      <c r="V15048" s="38"/>
      <c r="W15048" s="38"/>
    </row>
    <row r="15049" spans="1:23" x14ac:dyDescent="0.35">
      <c r="A15049" s="1689">
        <v>93880</v>
      </c>
      <c r="B15049" s="1690">
        <v>0.78</v>
      </c>
      <c r="C15049" s="320" t="s">
        <v>14021</v>
      </c>
      <c r="D15049" s="1"/>
      <c r="E15049" s="1" t="s">
        <v>875</v>
      </c>
      <c r="F15049" s="3"/>
      <c r="O15049"/>
      <c r="P15049"/>
      <c r="Q15049"/>
      <c r="U15049" s="969"/>
      <c r="V15049" s="38"/>
      <c r="W15049" s="38"/>
    </row>
    <row r="15050" spans="1:23" x14ac:dyDescent="0.35">
      <c r="A15050" s="1689">
        <v>93925</v>
      </c>
      <c r="B15050" s="1690">
        <v>0.78</v>
      </c>
      <c r="C15050" s="320" t="s">
        <v>14022</v>
      </c>
      <c r="D15050" s="1"/>
      <c r="E15050" s="1" t="s">
        <v>875</v>
      </c>
      <c r="F15050" s="3"/>
      <c r="O15050"/>
      <c r="P15050"/>
      <c r="Q15050"/>
      <c r="U15050" s="969"/>
      <c r="V15050" s="38"/>
      <c r="W15050" s="38"/>
    </row>
    <row r="15051" spans="1:23" x14ac:dyDescent="0.35">
      <c r="A15051" s="1689">
        <v>93925</v>
      </c>
      <c r="B15051" s="1690">
        <v>0.78</v>
      </c>
      <c r="C15051" s="320" t="s">
        <v>14023</v>
      </c>
      <c r="D15051" s="1"/>
      <c r="E15051" s="1" t="s">
        <v>875</v>
      </c>
      <c r="F15051" s="1126"/>
      <c r="O15051"/>
      <c r="P15051"/>
      <c r="Q15051"/>
      <c r="U15051" s="969"/>
      <c r="V15051" s="38"/>
      <c r="W15051" s="38"/>
    </row>
    <row r="15052" spans="1:23" x14ac:dyDescent="0.35">
      <c r="A15052" s="1689">
        <v>93926</v>
      </c>
      <c r="B15052" s="1690">
        <v>0.49</v>
      </c>
      <c r="C15052" s="320" t="s">
        <v>13998</v>
      </c>
      <c r="D15052" s="1"/>
      <c r="E15052" s="1" t="s">
        <v>875</v>
      </c>
      <c r="O15052"/>
      <c r="P15052"/>
      <c r="Q15052"/>
      <c r="U15052" s="969"/>
      <c r="V15052" s="38"/>
      <c r="W15052" s="38"/>
    </row>
    <row r="15053" spans="1:23" x14ac:dyDescent="0.35">
      <c r="A15053" s="1689">
        <v>93926</v>
      </c>
      <c r="B15053" s="1690">
        <v>0.49</v>
      </c>
      <c r="C15053" s="320" t="s">
        <v>13999</v>
      </c>
      <c r="D15053" s="1"/>
      <c r="E15053" s="1" t="s">
        <v>875</v>
      </c>
      <c r="F15053" s="3"/>
      <c r="O15053"/>
      <c r="P15053"/>
      <c r="Q15053"/>
      <c r="U15053" s="969"/>
      <c r="V15053" s="38"/>
      <c r="W15053" s="38"/>
    </row>
    <row r="15054" spans="1:23" x14ac:dyDescent="0.35">
      <c r="A15054" s="1689">
        <v>93926</v>
      </c>
      <c r="B15054" s="1690">
        <v>0.49</v>
      </c>
      <c r="C15054" s="320" t="s">
        <v>14000</v>
      </c>
      <c r="D15054" s="1"/>
      <c r="E15054" s="1" t="s">
        <v>875</v>
      </c>
      <c r="F15054" s="3"/>
      <c r="O15054"/>
      <c r="P15054"/>
      <c r="Q15054"/>
      <c r="U15054" s="969"/>
      <c r="V15054" s="38"/>
      <c r="W15054" s="38"/>
    </row>
    <row r="15055" spans="1:23" x14ac:dyDescent="0.35">
      <c r="A15055" s="1691">
        <v>93931</v>
      </c>
      <c r="B15055" s="1692">
        <v>0.49</v>
      </c>
      <c r="C15055" s="323" t="s">
        <v>1687</v>
      </c>
      <c r="D15055" s="1"/>
      <c r="E15055" s="1" t="s">
        <v>875</v>
      </c>
      <c r="F15055" s="3"/>
      <c r="O15055"/>
      <c r="P15055"/>
      <c r="Q15055"/>
      <c r="U15055" s="969"/>
      <c r="V15055" s="38"/>
      <c r="W15055" s="38"/>
    </row>
    <row r="15056" spans="1:23" x14ac:dyDescent="0.35">
      <c r="A15056" s="1689">
        <v>93970</v>
      </c>
      <c r="B15056" s="1690">
        <v>0.68</v>
      </c>
      <c r="C15056" s="320" t="s">
        <v>14017</v>
      </c>
      <c r="D15056" s="1"/>
      <c r="E15056" s="1" t="s">
        <v>875</v>
      </c>
      <c r="F15056" s="3"/>
      <c r="O15056"/>
      <c r="P15056"/>
      <c r="Q15056"/>
      <c r="U15056" s="969"/>
      <c r="V15056" s="38"/>
      <c r="W15056" s="38"/>
    </row>
    <row r="15057" spans="1:23" x14ac:dyDescent="0.35">
      <c r="A15057" s="1689">
        <v>93971</v>
      </c>
      <c r="B15057" s="1690">
        <v>0.44</v>
      </c>
      <c r="C15057" s="320" t="s">
        <v>13992</v>
      </c>
      <c r="D15057" s="1"/>
      <c r="E15057" s="1" t="s">
        <v>875</v>
      </c>
      <c r="F15057" s="3"/>
      <c r="O15057"/>
      <c r="P15057"/>
      <c r="Q15057"/>
      <c r="U15057" s="969"/>
      <c r="V15057" s="38"/>
      <c r="W15057" s="38"/>
    </row>
    <row r="15058" spans="1:23" x14ac:dyDescent="0.35">
      <c r="A15058" s="1689">
        <v>93971</v>
      </c>
      <c r="B15058" s="1690">
        <v>0.44</v>
      </c>
      <c r="C15058" s="320" t="s">
        <v>13993</v>
      </c>
      <c r="D15058" s="1"/>
      <c r="E15058" s="1" t="s">
        <v>875</v>
      </c>
      <c r="F15058" s="3"/>
      <c r="O15058"/>
      <c r="P15058"/>
      <c r="Q15058"/>
      <c r="U15058" s="969"/>
      <c r="V15058" s="38"/>
      <c r="W15058" s="38"/>
    </row>
    <row r="15059" spans="1:23" x14ac:dyDescent="0.35">
      <c r="A15059" s="1689">
        <v>93971</v>
      </c>
      <c r="B15059" s="1690">
        <v>0.44</v>
      </c>
      <c r="C15059" s="323" t="s">
        <v>13994</v>
      </c>
      <c r="E15059" s="1" t="s">
        <v>875</v>
      </c>
      <c r="F15059" s="3"/>
      <c r="O15059"/>
      <c r="P15059"/>
      <c r="Q15059"/>
      <c r="U15059" s="969"/>
      <c r="V15059" s="38"/>
      <c r="W15059" s="38"/>
    </row>
    <row r="15060" spans="1:23" x14ac:dyDescent="0.35">
      <c r="A15060" s="1689">
        <v>93971</v>
      </c>
      <c r="B15060" s="1690">
        <v>0.44</v>
      </c>
      <c r="C15060" s="494" t="s">
        <v>13995</v>
      </c>
      <c r="D15060" s="1"/>
      <c r="E15060" s="1" t="s">
        <v>875</v>
      </c>
      <c r="F15060" s="3"/>
      <c r="O15060"/>
      <c r="P15060"/>
      <c r="Q15060"/>
      <c r="U15060" s="969"/>
      <c r="V15060" s="38"/>
      <c r="W15060" s="38"/>
    </row>
    <row r="15061" spans="1:23" x14ac:dyDescent="0.35">
      <c r="A15061" s="1689">
        <v>93978</v>
      </c>
      <c r="B15061" s="1690">
        <v>0.78</v>
      </c>
      <c r="C15061" s="532" t="s">
        <v>14024</v>
      </c>
      <c r="D15061" s="1"/>
      <c r="E15061" s="1" t="s">
        <v>875</v>
      </c>
      <c r="F15061" s="3"/>
      <c r="O15061"/>
      <c r="P15061"/>
      <c r="Q15061"/>
      <c r="U15061" s="969"/>
      <c r="V15061" s="38"/>
      <c r="W15061" s="38"/>
    </row>
    <row r="15062" spans="1:23" x14ac:dyDescent="0.35">
      <c r="A15062" s="1689" t="s">
        <v>527</v>
      </c>
      <c r="B15062" s="1690">
        <v>0.42</v>
      </c>
      <c r="C15062" s="326" t="s">
        <v>13991</v>
      </c>
      <c r="D15062" s="1"/>
      <c r="E15062" s="1" t="s">
        <v>875</v>
      </c>
      <c r="F15062" s="3"/>
      <c r="O15062"/>
      <c r="P15062"/>
      <c r="Q15062"/>
      <c r="U15062" s="969"/>
      <c r="V15062" s="38"/>
      <c r="W15062" s="38"/>
    </row>
    <row r="15063" spans="1:23" x14ac:dyDescent="0.35">
      <c r="A15063" s="1689" t="s">
        <v>3552</v>
      </c>
      <c r="B15063" s="1690">
        <v>1.38</v>
      </c>
      <c r="C15063" s="323" t="s">
        <v>14066</v>
      </c>
      <c r="D15063" s="1"/>
      <c r="E15063" s="1" t="s">
        <v>875</v>
      </c>
      <c r="F15063" s="3"/>
      <c r="O15063"/>
      <c r="P15063"/>
      <c r="Q15063"/>
      <c r="U15063" s="969"/>
      <c r="V15063" s="38"/>
      <c r="W15063" s="38"/>
    </row>
    <row r="15064" spans="1:23" x14ac:dyDescent="0.35">
      <c r="A15064" s="1691" t="s">
        <v>863</v>
      </c>
      <c r="B15064" s="1692">
        <v>1.33</v>
      </c>
      <c r="C15064" s="320" t="s">
        <v>14060</v>
      </c>
      <c r="D15064" s="1"/>
      <c r="E15064" s="1" t="s">
        <v>875</v>
      </c>
      <c r="F15064" s="3"/>
      <c r="O15064"/>
      <c r="P15064"/>
      <c r="Q15064"/>
      <c r="U15064" s="969"/>
      <c r="V15064" s="38"/>
      <c r="W15064" s="38"/>
    </row>
    <row r="15065" spans="1:23" x14ac:dyDescent="0.35">
      <c r="A15065" s="1691" t="s">
        <v>863</v>
      </c>
      <c r="B15065" s="1692">
        <v>1.33</v>
      </c>
      <c r="C15065" s="320" t="s">
        <v>14061</v>
      </c>
      <c r="D15065" s="1"/>
      <c r="E15065" s="1" t="s">
        <v>875</v>
      </c>
      <c r="F15065" s="3"/>
      <c r="O15065"/>
      <c r="P15065"/>
      <c r="Q15065"/>
      <c r="U15065" s="969"/>
      <c r="V15065" s="38"/>
      <c r="W15065" s="38"/>
    </row>
    <row r="15066" spans="1:23" x14ac:dyDescent="0.35">
      <c r="A15066" s="1689" t="s">
        <v>416</v>
      </c>
      <c r="B15066" s="1690">
        <v>0.92999999999999994</v>
      </c>
      <c r="C15066" s="326" t="s">
        <v>14029</v>
      </c>
      <c r="D15066" s="1"/>
      <c r="E15066" s="1" t="s">
        <v>875</v>
      </c>
      <c r="F15066" s="3"/>
      <c r="O15066"/>
      <c r="P15066"/>
      <c r="Q15066"/>
      <c r="U15066" s="969"/>
      <c r="V15066" s="38"/>
      <c r="W15066" s="38"/>
    </row>
    <row r="15067" spans="1:23" x14ac:dyDescent="0.35">
      <c r="A15067" s="1689" t="s">
        <v>1187</v>
      </c>
      <c r="B15067" s="1690">
        <v>1.38</v>
      </c>
      <c r="C15067" s="320" t="s">
        <v>14064</v>
      </c>
      <c r="D15067" s="1"/>
      <c r="E15067" s="1" t="s">
        <v>875</v>
      </c>
      <c r="F15067" s="3"/>
      <c r="O15067"/>
      <c r="P15067"/>
      <c r="Q15067"/>
      <c r="U15067" s="969"/>
      <c r="V15067" s="38"/>
      <c r="W15067" s="38"/>
    </row>
    <row r="15068" spans="1:23" x14ac:dyDescent="0.35">
      <c r="A15068" s="1689" t="s">
        <v>1187</v>
      </c>
      <c r="B15068" s="1690">
        <v>1.38</v>
      </c>
      <c r="C15068" s="323" t="s">
        <v>14065</v>
      </c>
      <c r="D15068" s="1313"/>
      <c r="E15068" s="1" t="s">
        <v>875</v>
      </c>
      <c r="F15068" s="3"/>
      <c r="O15068"/>
      <c r="P15068"/>
      <c r="Q15068"/>
      <c r="U15068" s="969"/>
      <c r="V15068" s="38"/>
      <c r="W15068" s="38"/>
    </row>
    <row r="15069" spans="1:23" x14ac:dyDescent="0.35">
      <c r="A15069" s="1689" t="s">
        <v>1199</v>
      </c>
      <c r="B15069" s="1690">
        <v>1.57</v>
      </c>
      <c r="C15069" s="323" t="s">
        <v>14067</v>
      </c>
      <c r="D15069" s="1"/>
      <c r="E15069" s="1" t="s">
        <v>875</v>
      </c>
      <c r="F15069" s="3"/>
      <c r="O15069"/>
      <c r="P15069"/>
      <c r="Q15069"/>
      <c r="U15069" s="969"/>
      <c r="V15069" s="38"/>
      <c r="W15069" s="38"/>
    </row>
    <row r="15070" spans="1:23" x14ac:dyDescent="0.35">
      <c r="A15070" s="1689" t="s">
        <v>1199</v>
      </c>
      <c r="B15070" s="1690">
        <v>1.57</v>
      </c>
      <c r="C15070" s="320" t="s">
        <v>14068</v>
      </c>
      <c r="D15070" s="1"/>
      <c r="E15070" s="1" t="s">
        <v>875</v>
      </c>
      <c r="F15070" s="3"/>
      <c r="O15070"/>
      <c r="P15070"/>
      <c r="Q15070"/>
      <c r="U15070" s="969"/>
      <c r="V15070" s="38"/>
      <c r="W15070" s="38"/>
    </row>
    <row r="15071" spans="1:23" x14ac:dyDescent="0.35">
      <c r="A15071" s="1698">
        <v>73523</v>
      </c>
      <c r="B15071" s="1699">
        <v>0.3</v>
      </c>
      <c r="C15071" s="452" t="s">
        <v>14077</v>
      </c>
      <c r="D15071" s="1"/>
      <c r="E15071" s="1" t="s">
        <v>14078</v>
      </c>
      <c r="F15071" s="3"/>
      <c r="O15071"/>
      <c r="P15071"/>
      <c r="Q15071"/>
      <c r="U15071" s="969"/>
      <c r="V15071" s="38"/>
      <c r="W15071" s="38"/>
    </row>
    <row r="15072" spans="1:23" x14ac:dyDescent="0.35">
      <c r="A15072" s="1703">
        <v>76817</v>
      </c>
      <c r="B15072" s="1704">
        <v>0.73</v>
      </c>
      <c r="C15072" s="479" t="s">
        <v>14079</v>
      </c>
      <c r="D15072" s="1"/>
      <c r="E15072" s="1" t="s">
        <v>14078</v>
      </c>
      <c r="F15072" s="3"/>
      <c r="O15072"/>
      <c r="P15072"/>
      <c r="Q15072"/>
      <c r="U15072" s="969"/>
      <c r="V15072" s="38"/>
      <c r="W15072" s="38"/>
    </row>
    <row r="15073" spans="1:23" x14ac:dyDescent="0.35">
      <c r="A15073" s="1700" t="s">
        <v>14083</v>
      </c>
      <c r="B15073" s="1701">
        <v>1.7</v>
      </c>
      <c r="C15073" s="1702" t="s">
        <v>14084</v>
      </c>
      <c r="D15073" s="1"/>
      <c r="E15073" s="1" t="s">
        <v>14078</v>
      </c>
      <c r="F15073" s="3"/>
      <c r="O15073"/>
      <c r="P15073"/>
      <c r="Q15073"/>
      <c r="U15073" s="969"/>
      <c r="V15073" s="38"/>
      <c r="W15073" s="38"/>
    </row>
    <row r="15074" spans="1:23" x14ac:dyDescent="0.35">
      <c r="A15074" s="1694" t="s">
        <v>863</v>
      </c>
      <c r="B15074" s="1695">
        <v>1.33</v>
      </c>
      <c r="C15074" s="783" t="s">
        <v>14080</v>
      </c>
      <c r="D15074" s="1"/>
      <c r="E15074" s="1" t="s">
        <v>14078</v>
      </c>
      <c r="F15074" s="3"/>
      <c r="O15074"/>
      <c r="P15074"/>
      <c r="Q15074"/>
      <c r="U15074" s="969"/>
      <c r="V15074" s="38"/>
      <c r="W15074" s="38"/>
    </row>
    <row r="15075" spans="1:23" x14ac:dyDescent="0.35">
      <c r="A15075" s="1696" t="s">
        <v>863</v>
      </c>
      <c r="B15075" s="1697">
        <v>1.33</v>
      </c>
      <c r="C15075" s="661" t="s">
        <v>14081</v>
      </c>
      <c r="D15075" s="1"/>
      <c r="E15075" s="1" t="s">
        <v>14078</v>
      </c>
      <c r="F15075" s="3"/>
      <c r="O15075"/>
      <c r="P15075"/>
      <c r="Q15075"/>
      <c r="U15075" s="969"/>
      <c r="V15075" s="38"/>
      <c r="W15075" s="38"/>
    </row>
    <row r="15076" spans="1:23" x14ac:dyDescent="0.35">
      <c r="A15076" s="1696" t="s">
        <v>863</v>
      </c>
      <c r="B15076" s="1697">
        <v>1.33</v>
      </c>
      <c r="C15076" s="661" t="s">
        <v>14082</v>
      </c>
      <c r="D15076" s="1"/>
      <c r="E15076" s="1" t="s">
        <v>14078</v>
      </c>
      <c r="F15076" s="3"/>
      <c r="O15076"/>
      <c r="P15076"/>
      <c r="Q15076"/>
      <c r="U15076" s="969"/>
      <c r="V15076" s="38"/>
      <c r="W15076" s="38"/>
    </row>
    <row r="15077" spans="1:23" x14ac:dyDescent="0.35">
      <c r="A15077" s="1711">
        <v>70100</v>
      </c>
      <c r="B15077" s="1712">
        <v>0.18</v>
      </c>
      <c r="C15077" s="159" t="s">
        <v>14151</v>
      </c>
      <c r="D15077" s="1"/>
      <c r="E15077" s="1"/>
      <c r="F15077" s="3"/>
      <c r="O15077"/>
      <c r="P15077"/>
      <c r="Q15077"/>
      <c r="U15077" s="969"/>
      <c r="V15077" s="38"/>
      <c r="W15077" s="38"/>
    </row>
    <row r="15078" spans="1:23" x14ac:dyDescent="0.35">
      <c r="A15078" s="1711">
        <v>70110</v>
      </c>
      <c r="B15078" s="1712">
        <v>0.24</v>
      </c>
      <c r="C15078" s="160" t="s">
        <v>14162</v>
      </c>
      <c r="D15078" s="1"/>
      <c r="E15078" s="1"/>
      <c r="F15078" s="3"/>
      <c r="O15078"/>
      <c r="P15078"/>
      <c r="Q15078"/>
      <c r="U15078" s="969"/>
      <c r="V15078" s="38"/>
      <c r="W15078" s="38"/>
    </row>
    <row r="15079" spans="1:23" x14ac:dyDescent="0.35">
      <c r="A15079" s="1711">
        <v>70130</v>
      </c>
      <c r="B15079" s="1712">
        <v>0.33</v>
      </c>
      <c r="C15079" s="159" t="s">
        <v>14167</v>
      </c>
      <c r="D15079" s="1"/>
      <c r="E15079" s="1"/>
      <c r="F15079" s="3"/>
      <c r="O15079"/>
      <c r="P15079"/>
      <c r="Q15079"/>
      <c r="U15079" s="969"/>
      <c r="V15079" s="38"/>
      <c r="W15079" s="38"/>
    </row>
    <row r="15080" spans="1:23" x14ac:dyDescent="0.35">
      <c r="A15080" s="1711">
        <v>70140</v>
      </c>
      <c r="B15080" s="1712">
        <v>0.19</v>
      </c>
      <c r="C15080" s="159" t="s">
        <v>14158</v>
      </c>
      <c r="D15080" s="1109"/>
      <c r="E15080" s="1"/>
      <c r="F15080" s="3"/>
      <c r="O15080"/>
      <c r="P15080"/>
      <c r="Q15080"/>
      <c r="U15080" s="969"/>
      <c r="V15080" s="38"/>
      <c r="W15080" s="38"/>
    </row>
    <row r="15081" spans="1:23" x14ac:dyDescent="0.35">
      <c r="A15081" s="1711">
        <v>70150</v>
      </c>
      <c r="B15081" s="1712">
        <v>0.25</v>
      </c>
      <c r="C15081" s="160" t="s">
        <v>14163</v>
      </c>
      <c r="D15081" s="1"/>
      <c r="E15081" s="1"/>
      <c r="F15081" s="3"/>
      <c r="O15081"/>
      <c r="P15081"/>
      <c r="Q15081"/>
      <c r="U15081" s="969"/>
      <c r="V15081" s="38"/>
      <c r="W15081" s="38"/>
    </row>
    <row r="15082" spans="1:23" x14ac:dyDescent="0.35">
      <c r="A15082" s="1711">
        <v>70160</v>
      </c>
      <c r="B15082" s="1712">
        <v>0.17</v>
      </c>
      <c r="C15082" s="160" t="s">
        <v>14148</v>
      </c>
      <c r="D15082" s="1"/>
      <c r="E15082" s="1"/>
      <c r="F15082" s="3"/>
      <c r="O15082"/>
      <c r="P15082"/>
      <c r="Q15082"/>
      <c r="U15082" s="969"/>
      <c r="V15082" s="38"/>
      <c r="W15082" s="38"/>
    </row>
    <row r="15083" spans="1:23" x14ac:dyDescent="0.35">
      <c r="A15083" s="1711">
        <v>70200</v>
      </c>
      <c r="B15083" s="1712">
        <v>0.27</v>
      </c>
      <c r="C15083" s="159" t="s">
        <v>14164</v>
      </c>
      <c r="D15083" s="1"/>
      <c r="E15083" s="1"/>
      <c r="F15083" s="3"/>
      <c r="O15083"/>
      <c r="P15083"/>
      <c r="Q15083"/>
      <c r="U15083" s="969"/>
      <c r="V15083" s="38"/>
      <c r="W15083" s="38"/>
    </row>
    <row r="15084" spans="1:23" x14ac:dyDescent="0.35">
      <c r="A15084" s="1711">
        <v>70210</v>
      </c>
      <c r="B15084" s="1712">
        <v>0.17</v>
      </c>
      <c r="C15084" s="160" t="s">
        <v>14149</v>
      </c>
      <c r="D15084" s="1"/>
      <c r="E15084" s="1"/>
      <c r="F15084" s="3"/>
      <c r="O15084"/>
      <c r="P15084"/>
      <c r="Q15084"/>
      <c r="U15084" s="969"/>
      <c r="V15084" s="38"/>
      <c r="W15084" s="38"/>
    </row>
    <row r="15085" spans="1:23" x14ac:dyDescent="0.35">
      <c r="A15085" s="1711">
        <v>70220</v>
      </c>
      <c r="B15085" s="1712">
        <v>0.21</v>
      </c>
      <c r="C15085" s="160" t="s">
        <v>14160</v>
      </c>
      <c r="D15085" s="1"/>
      <c r="E15085" s="1"/>
      <c r="F15085" s="3"/>
      <c r="O15085"/>
      <c r="P15085"/>
      <c r="Q15085"/>
      <c r="U15085" s="969"/>
      <c r="V15085" s="38"/>
      <c r="W15085" s="38"/>
    </row>
    <row r="15086" spans="1:23" x14ac:dyDescent="0.35">
      <c r="A15086" s="1711">
        <v>70240</v>
      </c>
      <c r="B15086" s="1712">
        <v>0.19</v>
      </c>
      <c r="C15086" s="159" t="s">
        <v>14159</v>
      </c>
      <c r="D15086" s="1"/>
      <c r="E15086" s="1"/>
      <c r="F15086" s="3"/>
      <c r="O15086"/>
      <c r="P15086"/>
      <c r="Q15086"/>
      <c r="U15086" s="969"/>
      <c r="V15086" s="38"/>
      <c r="W15086" s="38"/>
    </row>
    <row r="15087" spans="1:23" x14ac:dyDescent="0.35">
      <c r="A15087" s="1711">
        <v>70250</v>
      </c>
      <c r="B15087" s="1712">
        <v>0.18</v>
      </c>
      <c r="C15087" s="160" t="s">
        <v>14152</v>
      </c>
      <c r="D15087" s="1"/>
      <c r="E15087" s="1"/>
      <c r="F15087" s="3"/>
      <c r="O15087"/>
      <c r="P15087"/>
      <c r="Q15087"/>
      <c r="U15087" s="969"/>
      <c r="V15087" s="38"/>
      <c r="W15087" s="38"/>
    </row>
    <row r="15088" spans="1:23" x14ac:dyDescent="0.35">
      <c r="A15088" s="1711">
        <v>70250</v>
      </c>
      <c r="B15088" s="1712">
        <v>0.18</v>
      </c>
      <c r="C15088" s="160" t="s">
        <v>14153</v>
      </c>
      <c r="D15088" s="1"/>
      <c r="E15088" s="1"/>
      <c r="F15088" s="3"/>
      <c r="O15088"/>
      <c r="P15088"/>
      <c r="Q15088"/>
      <c r="U15088" s="969"/>
      <c r="V15088" s="38"/>
      <c r="W15088" s="38"/>
    </row>
    <row r="15089" spans="1:23" x14ac:dyDescent="0.35">
      <c r="A15089" s="1711">
        <v>70260</v>
      </c>
      <c r="B15089" s="1712">
        <v>0.27</v>
      </c>
      <c r="C15089" s="159" t="s">
        <v>14165</v>
      </c>
      <c r="D15089" s="1"/>
      <c r="E15089" s="1"/>
      <c r="F15089" s="3"/>
      <c r="O15089"/>
      <c r="P15089"/>
      <c r="Q15089"/>
      <c r="U15089" s="969"/>
      <c r="V15089" s="38"/>
      <c r="W15089" s="38"/>
    </row>
    <row r="15090" spans="1:23" x14ac:dyDescent="0.35">
      <c r="A15090" s="1711">
        <v>70300</v>
      </c>
      <c r="B15090" s="1712">
        <v>0.1</v>
      </c>
      <c r="C15090" s="159" t="s">
        <v>14147</v>
      </c>
      <c r="D15090" s="1"/>
      <c r="E15090" s="1"/>
      <c r="F15090" s="3"/>
      <c r="O15090"/>
      <c r="P15090"/>
      <c r="Q15090"/>
      <c r="U15090" s="969"/>
      <c r="V15090" s="38"/>
      <c r="W15090" s="38"/>
    </row>
    <row r="15091" spans="1:23" x14ac:dyDescent="0.35">
      <c r="A15091" s="1711">
        <v>70328</v>
      </c>
      <c r="B15091" s="1712">
        <v>0.18</v>
      </c>
      <c r="C15091" s="159" t="s">
        <v>14154</v>
      </c>
      <c r="D15091" s="1"/>
      <c r="E15091" s="1"/>
      <c r="F15091" s="3"/>
      <c r="O15091"/>
      <c r="P15091"/>
      <c r="Q15091"/>
      <c r="U15091" s="969"/>
      <c r="V15091" s="38"/>
      <c r="W15091" s="38"/>
    </row>
    <row r="15092" spans="1:23" x14ac:dyDescent="0.35">
      <c r="A15092" s="1711">
        <v>70328</v>
      </c>
      <c r="B15092" s="1712">
        <v>0.18</v>
      </c>
      <c r="C15092" s="159" t="s">
        <v>14155</v>
      </c>
      <c r="D15092" s="1"/>
      <c r="E15092" s="1"/>
      <c r="F15092" s="3"/>
      <c r="O15092"/>
      <c r="P15092"/>
      <c r="Q15092"/>
      <c r="U15092" s="969"/>
      <c r="V15092" s="38"/>
      <c r="W15092" s="38"/>
    </row>
    <row r="15093" spans="1:23" x14ac:dyDescent="0.35">
      <c r="A15093" s="1711">
        <v>70328</v>
      </c>
      <c r="B15093" s="1712">
        <v>0.18</v>
      </c>
      <c r="C15093" s="159" t="s">
        <v>14156</v>
      </c>
      <c r="D15093" s="1138"/>
      <c r="E15093" s="1"/>
      <c r="F15093" s="3"/>
      <c r="O15093"/>
      <c r="P15093"/>
      <c r="Q15093"/>
      <c r="U15093" s="969"/>
      <c r="V15093" s="38"/>
      <c r="W15093" s="38"/>
    </row>
    <row r="15094" spans="1:23" x14ac:dyDescent="0.35">
      <c r="A15094" s="1711">
        <v>70330</v>
      </c>
      <c r="B15094" s="1712">
        <v>0.23</v>
      </c>
      <c r="C15094" s="159" t="s">
        <v>14161</v>
      </c>
      <c r="D15094" s="1"/>
      <c r="E15094" s="1"/>
      <c r="F15094" s="3"/>
      <c r="O15094"/>
      <c r="P15094"/>
      <c r="Q15094"/>
      <c r="U15094" s="969"/>
      <c r="V15094" s="38"/>
      <c r="W15094" s="38"/>
    </row>
    <row r="15095" spans="1:23" x14ac:dyDescent="0.35">
      <c r="A15095" s="1711">
        <v>70336</v>
      </c>
      <c r="B15095" s="1712">
        <v>1.44</v>
      </c>
      <c r="C15095" s="159" t="s">
        <v>14171</v>
      </c>
      <c r="D15095" s="1"/>
      <c r="E15095" s="1"/>
      <c r="F15095" s="3"/>
      <c r="O15095"/>
      <c r="P15095"/>
      <c r="Q15095"/>
      <c r="U15095" s="969"/>
      <c r="V15095" s="38"/>
      <c r="W15095" s="38"/>
    </row>
    <row r="15096" spans="1:23" x14ac:dyDescent="0.35">
      <c r="A15096" s="1711">
        <v>70360</v>
      </c>
      <c r="B15096" s="1712">
        <v>0.18</v>
      </c>
      <c r="C15096" s="160" t="s">
        <v>14157</v>
      </c>
      <c r="D15096" s="1"/>
      <c r="E15096" s="1"/>
      <c r="F15096" s="3"/>
      <c r="O15096"/>
      <c r="P15096"/>
      <c r="Q15096"/>
      <c r="U15096" s="969"/>
      <c r="V15096" s="38"/>
      <c r="W15096" s="38"/>
    </row>
    <row r="15097" spans="1:23" x14ac:dyDescent="0.35">
      <c r="A15097" s="1709">
        <v>70450</v>
      </c>
      <c r="B15097" s="1710">
        <v>0.83</v>
      </c>
      <c r="C15097" s="789" t="s">
        <v>14168</v>
      </c>
      <c r="D15097" s="1"/>
      <c r="E15097" s="1"/>
      <c r="F15097" s="3"/>
      <c r="O15097"/>
      <c r="P15097"/>
      <c r="Q15097"/>
      <c r="U15097" s="969"/>
      <c r="V15097" s="38"/>
      <c r="W15097" s="38"/>
    </row>
    <row r="15098" spans="1:23" x14ac:dyDescent="0.35">
      <c r="A15098" s="1711">
        <v>70450</v>
      </c>
      <c r="B15098" s="1712">
        <v>0.83</v>
      </c>
      <c r="C15098" s="160" t="s">
        <v>14169</v>
      </c>
      <c r="D15098" s="1"/>
      <c r="E15098" s="1"/>
      <c r="F15098" s="3"/>
      <c r="O15098"/>
      <c r="P15098"/>
      <c r="Q15098"/>
      <c r="U15098" s="969"/>
      <c r="V15098" s="38"/>
      <c r="W15098" s="38"/>
    </row>
    <row r="15099" spans="1:23" x14ac:dyDescent="0.35">
      <c r="A15099" s="1711">
        <v>70450</v>
      </c>
      <c r="B15099" s="1712">
        <v>0.83</v>
      </c>
      <c r="C15099" s="160" t="s">
        <v>14170</v>
      </c>
      <c r="D15099" s="1"/>
      <c r="E15099" s="1109"/>
      <c r="F15099" s="3"/>
      <c r="O15099"/>
      <c r="P15099"/>
      <c r="Q15099"/>
      <c r="U15099" s="969"/>
      <c r="V15099" s="38"/>
      <c r="W15099" s="38"/>
    </row>
    <row r="15100" spans="1:23" x14ac:dyDescent="0.35">
      <c r="A15100" s="1705">
        <v>70486</v>
      </c>
      <c r="B15100" s="1706">
        <v>0.83</v>
      </c>
      <c r="C15100" s="89" t="s">
        <v>14127</v>
      </c>
      <c r="D15100" s="1"/>
      <c r="E15100" s="1"/>
      <c r="F15100" s="3"/>
      <c r="O15100"/>
      <c r="P15100"/>
      <c r="Q15100"/>
      <c r="U15100" s="969"/>
      <c r="V15100" s="38"/>
      <c r="W15100" s="38"/>
    </row>
    <row r="15101" spans="1:23" x14ac:dyDescent="0.35">
      <c r="A15101" s="1713">
        <v>70496</v>
      </c>
      <c r="B15101" s="1714">
        <v>1.71</v>
      </c>
      <c r="C15101" s="89" t="s">
        <v>14140</v>
      </c>
      <c r="D15101" s="1"/>
      <c r="E15101" s="1"/>
      <c r="F15101" s="3"/>
      <c r="O15101"/>
      <c r="P15101"/>
      <c r="Q15101"/>
      <c r="U15101" s="969"/>
      <c r="V15101" s="38"/>
      <c r="W15101" s="38"/>
    </row>
    <row r="15102" spans="1:23" x14ac:dyDescent="0.35">
      <c r="A15102" s="1713">
        <v>70496</v>
      </c>
      <c r="B15102" s="1714">
        <v>1.71</v>
      </c>
      <c r="C15102" s="54" t="s">
        <v>14141</v>
      </c>
      <c r="D15102" s="1"/>
      <c r="E15102" s="1"/>
      <c r="F15102" s="3"/>
      <c r="O15102"/>
      <c r="P15102"/>
      <c r="Q15102"/>
      <c r="U15102" s="969"/>
      <c r="V15102" s="38"/>
      <c r="W15102" s="38"/>
    </row>
    <row r="15103" spans="1:23" x14ac:dyDescent="0.35">
      <c r="A15103" s="1713">
        <v>70540</v>
      </c>
      <c r="B15103" s="1714">
        <v>1.32</v>
      </c>
      <c r="C15103" s="244" t="s">
        <v>7772</v>
      </c>
      <c r="D15103" s="1"/>
      <c r="E15103" s="1"/>
      <c r="F15103" s="3"/>
      <c r="O15103"/>
      <c r="P15103"/>
      <c r="Q15103"/>
      <c r="U15103" s="969"/>
      <c r="V15103" s="38"/>
      <c r="W15103" s="38"/>
    </row>
    <row r="15104" spans="1:23" x14ac:dyDescent="0.35">
      <c r="A15104" s="1713">
        <v>70540</v>
      </c>
      <c r="B15104" s="1714">
        <v>1.32</v>
      </c>
      <c r="C15104" s="244" t="s">
        <v>7773</v>
      </c>
      <c r="D15104" s="1"/>
      <c r="E15104" s="1"/>
      <c r="F15104" s="3"/>
      <c r="O15104"/>
      <c r="P15104"/>
      <c r="Q15104"/>
      <c r="U15104" s="969"/>
      <c r="V15104" s="38"/>
      <c r="W15104" s="38"/>
    </row>
    <row r="15105" spans="1:23" x14ac:dyDescent="0.35">
      <c r="A15105" s="1713">
        <v>70540</v>
      </c>
      <c r="B15105" s="1714">
        <v>1.32</v>
      </c>
      <c r="C15105" s="244" t="s">
        <v>14130</v>
      </c>
      <c r="D15105" s="1"/>
      <c r="E15105" s="1"/>
      <c r="F15105" s="3"/>
      <c r="O15105"/>
      <c r="P15105"/>
      <c r="Q15105"/>
      <c r="U15105" s="969"/>
      <c r="V15105" s="38"/>
      <c r="W15105" s="38"/>
    </row>
    <row r="15106" spans="1:23" x14ac:dyDescent="0.35">
      <c r="A15106" s="1713">
        <v>70542</v>
      </c>
      <c r="B15106" s="1714">
        <v>1.58</v>
      </c>
      <c r="C15106" s="244" t="s">
        <v>14138</v>
      </c>
      <c r="D15106" s="1"/>
      <c r="E15106" s="1"/>
      <c r="F15106" s="3"/>
      <c r="O15106"/>
      <c r="P15106"/>
      <c r="Q15106"/>
      <c r="U15106" s="969"/>
      <c r="V15106" s="38"/>
      <c r="W15106" s="38"/>
    </row>
    <row r="15107" spans="1:23" x14ac:dyDescent="0.35">
      <c r="A15107" s="1721">
        <v>70542</v>
      </c>
      <c r="B15107" s="1722">
        <v>1.58</v>
      </c>
      <c r="C15107" s="244" t="s">
        <v>7833</v>
      </c>
      <c r="D15107" s="1"/>
      <c r="E15107" s="1"/>
      <c r="F15107" s="3"/>
      <c r="O15107"/>
      <c r="P15107"/>
      <c r="Q15107"/>
      <c r="U15107" s="969"/>
      <c r="V15107" s="38"/>
      <c r="W15107" s="38"/>
    </row>
    <row r="15108" spans="1:23" x14ac:dyDescent="0.35">
      <c r="A15108" s="1713">
        <v>70542</v>
      </c>
      <c r="B15108" s="1714">
        <v>1.58</v>
      </c>
      <c r="C15108" s="244" t="s">
        <v>14139</v>
      </c>
      <c r="D15108" s="1"/>
      <c r="E15108" s="1"/>
      <c r="O15108"/>
      <c r="P15108"/>
      <c r="Q15108"/>
      <c r="U15108" s="969"/>
      <c r="V15108" s="38"/>
      <c r="W15108" s="38"/>
    </row>
    <row r="15109" spans="1:23" x14ac:dyDescent="0.35">
      <c r="A15109" s="1713">
        <v>70543</v>
      </c>
      <c r="B15109" s="1714">
        <v>2.1</v>
      </c>
      <c r="C15109" s="244" t="s">
        <v>14142</v>
      </c>
      <c r="D15109" s="1"/>
      <c r="E15109" s="1"/>
      <c r="F15109" s="3"/>
      <c r="O15109"/>
      <c r="P15109"/>
      <c r="Q15109"/>
      <c r="U15109" s="969"/>
      <c r="V15109" s="38"/>
      <c r="W15109" s="38"/>
    </row>
    <row r="15110" spans="1:23" x14ac:dyDescent="0.35">
      <c r="A15110" s="1713">
        <v>70543</v>
      </c>
      <c r="B15110" s="1714">
        <v>2.1</v>
      </c>
      <c r="C15110" s="244" t="s">
        <v>14143</v>
      </c>
      <c r="D15110" s="1"/>
      <c r="E15110" s="1"/>
      <c r="O15110"/>
      <c r="P15110"/>
      <c r="Q15110"/>
      <c r="U15110" s="969"/>
      <c r="V15110" s="38"/>
      <c r="W15110" s="38"/>
    </row>
    <row r="15111" spans="1:23" x14ac:dyDescent="0.35">
      <c r="A15111" s="1713">
        <v>70543</v>
      </c>
      <c r="B15111" s="1714">
        <v>2.1</v>
      </c>
      <c r="C15111" s="244" t="s">
        <v>14144</v>
      </c>
      <c r="D15111" s="1"/>
      <c r="E15111" s="1"/>
      <c r="F15111" s="3"/>
      <c r="O15111"/>
      <c r="P15111"/>
      <c r="Q15111"/>
      <c r="U15111" s="969"/>
      <c r="V15111" s="38"/>
      <c r="W15111" s="38"/>
    </row>
    <row r="15112" spans="1:23" x14ac:dyDescent="0.35">
      <c r="A15112" s="1713">
        <v>70543</v>
      </c>
      <c r="B15112" s="1714">
        <v>2.1</v>
      </c>
      <c r="C15112" s="244" t="s">
        <v>14145</v>
      </c>
      <c r="D15112" s="1"/>
      <c r="E15112" s="1"/>
      <c r="F15112" s="3"/>
      <c r="O15112"/>
      <c r="P15112"/>
      <c r="Q15112"/>
      <c r="U15112" s="969"/>
      <c r="V15112" s="38"/>
      <c r="W15112" s="38"/>
    </row>
    <row r="15113" spans="1:23" x14ac:dyDescent="0.35">
      <c r="A15113" s="1705">
        <v>70551</v>
      </c>
      <c r="B15113" s="1706">
        <v>1.44</v>
      </c>
      <c r="C15113" s="89" t="s">
        <v>14133</v>
      </c>
      <c r="D15113" s="1"/>
      <c r="E15113" s="1"/>
      <c r="F15113" s="3"/>
      <c r="O15113"/>
      <c r="P15113"/>
      <c r="Q15113"/>
      <c r="U15113" s="969"/>
      <c r="V15113" s="38"/>
      <c r="W15113" s="38"/>
    </row>
    <row r="15114" spans="1:23" x14ac:dyDescent="0.35">
      <c r="A15114" s="1713">
        <v>70551</v>
      </c>
      <c r="B15114" s="1714">
        <v>1.44</v>
      </c>
      <c r="C15114" s="54" t="s">
        <v>14134</v>
      </c>
      <c r="E15114" s="1"/>
      <c r="F15114" s="3"/>
      <c r="O15114"/>
      <c r="P15114"/>
      <c r="Q15114"/>
      <c r="U15114" s="969"/>
      <c r="V15114" s="38"/>
      <c r="W15114" s="38"/>
    </row>
    <row r="15115" spans="1:23" x14ac:dyDescent="0.35">
      <c r="A15115" s="1705">
        <v>70551</v>
      </c>
      <c r="B15115" s="1706">
        <v>1.44</v>
      </c>
      <c r="C15115" s="89" t="s">
        <v>4095</v>
      </c>
      <c r="D15115" s="1"/>
      <c r="E15115" s="1"/>
      <c r="F15115" s="3"/>
      <c r="O15115"/>
      <c r="P15115"/>
      <c r="Q15115"/>
      <c r="U15115" s="969"/>
      <c r="V15115" s="38"/>
      <c r="W15115" s="38"/>
    </row>
    <row r="15116" spans="1:23" x14ac:dyDescent="0.35">
      <c r="A15116" s="1713">
        <v>70551</v>
      </c>
      <c r="B15116" s="1714">
        <v>1.44</v>
      </c>
      <c r="C15116" s="54" t="s">
        <v>14135</v>
      </c>
      <c r="D15116" s="1"/>
      <c r="E15116" s="1"/>
      <c r="F15116" s="3"/>
      <c r="O15116"/>
      <c r="P15116"/>
      <c r="Q15116"/>
      <c r="U15116" s="969"/>
      <c r="V15116" s="38"/>
      <c r="W15116" s="38"/>
    </row>
    <row r="15117" spans="1:23" x14ac:dyDescent="0.35">
      <c r="A15117" s="1713">
        <v>70551</v>
      </c>
      <c r="B15117" s="1714">
        <v>1.44</v>
      </c>
      <c r="C15117" s="54" t="s">
        <v>14136</v>
      </c>
      <c r="D15117" s="1"/>
      <c r="E15117" s="1"/>
      <c r="F15117" s="3"/>
      <c r="O15117"/>
      <c r="P15117"/>
      <c r="Q15117"/>
      <c r="U15117" s="969"/>
      <c r="V15117" s="38"/>
      <c r="W15117" s="38"/>
    </row>
    <row r="15118" spans="1:23" x14ac:dyDescent="0.35">
      <c r="A15118" s="1705">
        <v>70553</v>
      </c>
      <c r="B15118" s="1706">
        <v>2.23</v>
      </c>
      <c r="C15118" s="89" t="s">
        <v>14146</v>
      </c>
      <c r="D15118" s="1"/>
      <c r="E15118" s="1"/>
      <c r="F15118" s="3"/>
      <c r="O15118"/>
      <c r="P15118"/>
      <c r="Q15118"/>
      <c r="U15118" s="969"/>
      <c r="V15118" s="38"/>
      <c r="W15118" s="38"/>
    </row>
    <row r="15119" spans="1:23" x14ac:dyDescent="0.35">
      <c r="A15119" s="1705">
        <v>71045</v>
      </c>
      <c r="B15119" s="1706">
        <v>0.18</v>
      </c>
      <c r="C15119" s="89" t="s">
        <v>14108</v>
      </c>
      <c r="D15119" s="1"/>
      <c r="E15119" s="1"/>
      <c r="F15119" s="3"/>
      <c r="O15119"/>
      <c r="P15119"/>
      <c r="Q15119"/>
      <c r="U15119" s="969"/>
      <c r="V15119" s="38"/>
      <c r="W15119" s="38"/>
    </row>
    <row r="15120" spans="1:23" x14ac:dyDescent="0.35">
      <c r="A15120" s="1713">
        <v>71045</v>
      </c>
      <c r="B15120" s="1714">
        <v>0.18</v>
      </c>
      <c r="C15120" s="54" t="s">
        <v>14109</v>
      </c>
      <c r="D15120" s="1"/>
      <c r="E15120" s="1"/>
      <c r="F15120" s="1194"/>
      <c r="O15120"/>
      <c r="P15120"/>
      <c r="Q15120"/>
      <c r="U15120" s="969"/>
      <c r="V15120" s="38"/>
      <c r="W15120" s="38"/>
    </row>
    <row r="15121" spans="1:23" x14ac:dyDescent="0.35">
      <c r="A15121" s="1713">
        <v>71047</v>
      </c>
      <c r="B15121" s="1714">
        <v>0.26</v>
      </c>
      <c r="C15121" s="54" t="s">
        <v>14120</v>
      </c>
      <c r="D15121" s="1"/>
      <c r="E15121" s="1"/>
      <c r="F15121" s="3"/>
      <c r="O15121"/>
      <c r="P15121"/>
      <c r="Q15121"/>
      <c r="U15121" s="969"/>
      <c r="V15121" s="38"/>
      <c r="W15121" s="38"/>
    </row>
    <row r="15122" spans="1:23" x14ac:dyDescent="0.35">
      <c r="A15122" s="1713">
        <v>71048</v>
      </c>
      <c r="B15122" s="1714">
        <v>0.3</v>
      </c>
      <c r="C15122" s="54" t="s">
        <v>14123</v>
      </c>
      <c r="D15122" s="1"/>
      <c r="E15122" s="1"/>
      <c r="F15122" s="3"/>
      <c r="O15122"/>
      <c r="P15122"/>
      <c r="Q15122"/>
      <c r="U15122" s="969"/>
      <c r="V15122" s="38"/>
      <c r="W15122" s="38"/>
    </row>
    <row r="15123" spans="1:23" x14ac:dyDescent="0.35">
      <c r="A15123" s="1705">
        <v>71101</v>
      </c>
      <c r="B15123" s="1706">
        <v>0.26</v>
      </c>
      <c r="C15123" s="100" t="s">
        <v>8156</v>
      </c>
      <c r="D15123" s="1"/>
      <c r="E15123" s="1"/>
      <c r="F15123" s="3"/>
      <c r="O15123"/>
      <c r="P15123"/>
      <c r="Q15123"/>
      <c r="U15123" s="969"/>
      <c r="V15123" s="38"/>
      <c r="W15123" s="38"/>
    </row>
    <row r="15124" spans="1:23" x14ac:dyDescent="0.35">
      <c r="A15124" s="1705">
        <v>71101</v>
      </c>
      <c r="B15124" s="1706">
        <v>0.26</v>
      </c>
      <c r="C15124" s="100" t="s">
        <v>8157</v>
      </c>
      <c r="D15124" s="1"/>
      <c r="E15124" s="1"/>
      <c r="F15124" s="3"/>
      <c r="O15124"/>
      <c r="P15124"/>
      <c r="Q15124"/>
      <c r="U15124" s="969"/>
      <c r="V15124" s="38"/>
      <c r="W15124" s="38"/>
    </row>
    <row r="15125" spans="1:23" x14ac:dyDescent="0.35">
      <c r="A15125" s="1713">
        <v>71101</v>
      </c>
      <c r="B15125" s="1714">
        <v>0.26</v>
      </c>
      <c r="C15125" s="244" t="s">
        <v>14121</v>
      </c>
      <c r="D15125" s="1"/>
      <c r="E15125" s="1"/>
      <c r="F15125" s="3"/>
      <c r="O15125"/>
      <c r="P15125"/>
      <c r="Q15125"/>
      <c r="U15125" s="969"/>
      <c r="V15125" s="38"/>
      <c r="W15125" s="38"/>
    </row>
    <row r="15126" spans="1:23" x14ac:dyDescent="0.35">
      <c r="A15126" s="1713">
        <v>71101</v>
      </c>
      <c r="B15126" s="1714">
        <v>0.26</v>
      </c>
      <c r="C15126" s="244" t="s">
        <v>14122</v>
      </c>
      <c r="D15126" s="1"/>
      <c r="E15126" s="1"/>
      <c r="F15126" s="1126"/>
      <c r="O15126"/>
      <c r="P15126"/>
      <c r="Q15126"/>
      <c r="U15126" s="969"/>
      <c r="V15126" s="38"/>
      <c r="W15126" s="38"/>
    </row>
    <row r="15127" spans="1:23" x14ac:dyDescent="0.35">
      <c r="A15127" s="1713">
        <v>71110</v>
      </c>
      <c r="B15127" s="1714">
        <v>0.28000000000000003</v>
      </c>
      <c r="C15127" s="54" t="s">
        <v>12807</v>
      </c>
      <c r="D15127" s="1"/>
      <c r="E15127" s="1"/>
      <c r="F15127" s="1126"/>
      <c r="O15127"/>
      <c r="P15127"/>
      <c r="Q15127"/>
      <c r="U15127" s="969"/>
      <c r="V15127" s="38"/>
      <c r="W15127" s="38"/>
    </row>
    <row r="15128" spans="1:23" x14ac:dyDescent="0.35">
      <c r="A15128" s="1713">
        <v>71111</v>
      </c>
      <c r="B15128" s="1714">
        <v>0.31</v>
      </c>
      <c r="C15128" s="54" t="s">
        <v>14124</v>
      </c>
      <c r="D15128" s="1"/>
      <c r="E15128" s="1"/>
      <c r="O15128"/>
      <c r="P15128"/>
      <c r="Q15128"/>
      <c r="U15128" s="969"/>
      <c r="V15128" s="38"/>
      <c r="W15128" s="38"/>
    </row>
    <row r="15129" spans="1:23" x14ac:dyDescent="0.35">
      <c r="A15129" s="1713">
        <v>71120</v>
      </c>
      <c r="B15129" s="1714">
        <v>0.2</v>
      </c>
      <c r="C15129" s="244" t="s">
        <v>12720</v>
      </c>
      <c r="D15129" s="1"/>
      <c r="E15129" s="1"/>
      <c r="O15129"/>
      <c r="P15129"/>
      <c r="Q15129"/>
      <c r="U15129" s="969"/>
      <c r="V15129" s="38"/>
      <c r="W15129" s="38"/>
    </row>
    <row r="15130" spans="1:23" x14ac:dyDescent="0.35">
      <c r="A15130" s="1713">
        <v>71130</v>
      </c>
      <c r="B15130" s="1714">
        <v>0.21</v>
      </c>
      <c r="C15130" s="244" t="s">
        <v>14112</v>
      </c>
      <c r="D15130" s="1"/>
      <c r="E15130" s="1"/>
      <c r="F15130" s="3"/>
      <c r="O15130"/>
      <c r="P15130"/>
      <c r="Q15130"/>
      <c r="U15130" s="969"/>
      <c r="V15130" s="38"/>
      <c r="W15130" s="38"/>
    </row>
    <row r="15131" spans="1:23" x14ac:dyDescent="0.35">
      <c r="A15131" s="1713">
        <v>71130</v>
      </c>
      <c r="B15131" s="1714">
        <v>0.21</v>
      </c>
      <c r="C15131" s="244" t="s">
        <v>14113</v>
      </c>
      <c r="D15131" s="1"/>
      <c r="E15131" s="1"/>
      <c r="F15131" s="3"/>
      <c r="O15131"/>
      <c r="P15131"/>
      <c r="Q15131"/>
      <c r="U15131" s="969"/>
      <c r="V15131" s="38"/>
      <c r="W15131" s="38"/>
    </row>
    <row r="15132" spans="1:23" x14ac:dyDescent="0.35">
      <c r="A15132" s="1713">
        <v>72070</v>
      </c>
      <c r="B15132" s="1714">
        <v>0.2</v>
      </c>
      <c r="C15132" s="244" t="s">
        <v>14110</v>
      </c>
      <c r="D15132" s="1"/>
      <c r="E15132" s="1"/>
      <c r="F15132" s="3"/>
      <c r="O15132"/>
      <c r="P15132"/>
      <c r="Q15132"/>
      <c r="U15132" s="969"/>
      <c r="V15132" s="38"/>
      <c r="W15132" s="38"/>
    </row>
    <row r="15133" spans="1:23" x14ac:dyDescent="0.35">
      <c r="A15133" s="1713">
        <v>72070</v>
      </c>
      <c r="B15133" s="1714">
        <v>0.2</v>
      </c>
      <c r="C15133" s="244" t="s">
        <v>14111</v>
      </c>
      <c r="D15133" s="1"/>
      <c r="E15133" s="1"/>
      <c r="F15133" s="3"/>
      <c r="O15133"/>
      <c r="P15133"/>
      <c r="Q15133"/>
      <c r="U15133" s="969"/>
      <c r="V15133" s="38"/>
      <c r="W15133" s="38"/>
    </row>
    <row r="15134" spans="1:23" x14ac:dyDescent="0.35">
      <c r="A15134" s="1713">
        <v>72072</v>
      </c>
      <c r="B15134" s="1714">
        <v>0.22</v>
      </c>
      <c r="C15134" s="244" t="s">
        <v>14116</v>
      </c>
      <c r="D15134" s="1128"/>
      <c r="E15134" s="1"/>
      <c r="F15134" s="3"/>
      <c r="O15134"/>
      <c r="P15134"/>
      <c r="Q15134"/>
      <c r="U15134" s="969"/>
      <c r="V15134" s="38"/>
      <c r="W15134" s="38"/>
    </row>
    <row r="15135" spans="1:23" x14ac:dyDescent="0.35">
      <c r="A15135" s="1713">
        <v>72072</v>
      </c>
      <c r="B15135" s="1714">
        <v>0.22</v>
      </c>
      <c r="C15135" s="244" t="s">
        <v>14117</v>
      </c>
      <c r="D15135" s="1"/>
      <c r="E15135" s="1"/>
      <c r="F15135" s="3"/>
      <c r="O15135"/>
      <c r="P15135"/>
      <c r="Q15135"/>
      <c r="U15135" s="969"/>
      <c r="V15135" s="38"/>
      <c r="W15135" s="38"/>
    </row>
    <row r="15136" spans="1:23" x14ac:dyDescent="0.35">
      <c r="A15136" s="1713">
        <v>72074</v>
      </c>
      <c r="B15136" s="1714">
        <v>0.24</v>
      </c>
      <c r="C15136" s="244" t="s">
        <v>14118</v>
      </c>
      <c r="D15136" s="1"/>
      <c r="E15136" s="1"/>
      <c r="F15136" s="3"/>
      <c r="O15136"/>
      <c r="P15136"/>
      <c r="Q15136"/>
      <c r="U15136" s="969"/>
      <c r="V15136" s="38"/>
      <c r="W15136" s="38"/>
    </row>
    <row r="15137" spans="1:23" x14ac:dyDescent="0.35">
      <c r="A15137" s="1713">
        <v>72080</v>
      </c>
      <c r="B15137" s="1714">
        <v>0.2</v>
      </c>
      <c r="C15137" s="244" t="s">
        <v>12724</v>
      </c>
      <c r="D15137" s="1"/>
      <c r="E15137" s="1"/>
      <c r="F15137" s="3"/>
      <c r="O15137"/>
      <c r="P15137"/>
      <c r="Q15137"/>
      <c r="U15137" s="969"/>
      <c r="V15137" s="38"/>
      <c r="W15137" s="38"/>
    </row>
    <row r="15138" spans="1:23" x14ac:dyDescent="0.35">
      <c r="A15138" s="1713">
        <v>72100</v>
      </c>
      <c r="B15138" s="1714">
        <v>0.21</v>
      </c>
      <c r="C15138" s="54" t="s">
        <v>14114</v>
      </c>
      <c r="D15138" s="1"/>
      <c r="E15138" s="1"/>
      <c r="F15138" s="3"/>
      <c r="O15138"/>
      <c r="P15138"/>
      <c r="Q15138"/>
      <c r="U15138" s="969"/>
      <c r="V15138" s="38"/>
      <c r="W15138" s="38"/>
    </row>
    <row r="15139" spans="1:23" x14ac:dyDescent="0.35">
      <c r="A15139" s="1713">
        <v>72110</v>
      </c>
      <c r="B15139" s="1714">
        <v>0.25</v>
      </c>
      <c r="C15139" s="244" t="s">
        <v>14119</v>
      </c>
      <c r="D15139" s="1"/>
      <c r="E15139" s="1"/>
      <c r="F15139" s="3"/>
      <c r="O15139"/>
      <c r="P15139"/>
      <c r="Q15139"/>
      <c r="U15139" s="969"/>
      <c r="V15139" s="38"/>
      <c r="W15139" s="38"/>
    </row>
    <row r="15140" spans="1:23" x14ac:dyDescent="0.35">
      <c r="A15140" s="1705">
        <v>72127</v>
      </c>
      <c r="B15140" s="1706">
        <v>1.24</v>
      </c>
      <c r="C15140" s="89" t="s">
        <v>14129</v>
      </c>
      <c r="D15140" s="1"/>
      <c r="E15140" s="1"/>
      <c r="F15140" s="3"/>
      <c r="O15140"/>
      <c r="P15140"/>
      <c r="Q15140"/>
      <c r="U15140" s="969"/>
      <c r="V15140" s="38"/>
      <c r="W15140" s="38"/>
    </row>
    <row r="15141" spans="1:23" x14ac:dyDescent="0.35">
      <c r="A15141" s="1713">
        <v>72141</v>
      </c>
      <c r="B15141" s="1714">
        <v>1.44</v>
      </c>
      <c r="C15141" s="100" t="s">
        <v>14137</v>
      </c>
      <c r="D15141" s="1"/>
      <c r="E15141" s="1"/>
      <c r="F15141" s="3"/>
      <c r="O15141"/>
      <c r="P15141"/>
      <c r="Q15141"/>
      <c r="U15141" s="969"/>
      <c r="V15141" s="38"/>
      <c r="W15141" s="38"/>
    </row>
    <row r="15142" spans="1:23" x14ac:dyDescent="0.35">
      <c r="A15142" s="1715">
        <v>72148</v>
      </c>
      <c r="B15142" s="1716">
        <v>1.44</v>
      </c>
      <c r="C15142" s="1717" t="s">
        <v>14177</v>
      </c>
      <c r="D15142" s="1"/>
      <c r="E15142" s="1"/>
      <c r="F15142" s="3"/>
      <c r="O15142"/>
      <c r="P15142"/>
      <c r="Q15142"/>
      <c r="U15142" s="969"/>
      <c r="V15142" s="38"/>
      <c r="W15142" s="38"/>
    </row>
    <row r="15143" spans="1:23" x14ac:dyDescent="0.35">
      <c r="A15143" s="1718">
        <v>72148</v>
      </c>
      <c r="B15143" s="1719">
        <v>1.44</v>
      </c>
      <c r="C15143" s="1523" t="s">
        <v>14176</v>
      </c>
      <c r="D15143" s="1"/>
      <c r="E15143" s="1"/>
      <c r="F15143" s="3"/>
      <c r="O15143"/>
      <c r="P15143"/>
      <c r="Q15143"/>
      <c r="U15143" s="969"/>
      <c r="V15143" s="38"/>
      <c r="W15143" s="38"/>
    </row>
    <row r="15144" spans="1:23" x14ac:dyDescent="0.35">
      <c r="A15144" s="1705">
        <v>72192</v>
      </c>
      <c r="B15144" s="1706">
        <v>1.06</v>
      </c>
      <c r="C15144" s="89" t="s">
        <v>1399</v>
      </c>
      <c r="E15144" s="1"/>
      <c r="O15144"/>
      <c r="P15144"/>
      <c r="Q15144"/>
      <c r="U15144" s="969"/>
      <c r="V15144" s="38"/>
      <c r="W15144" s="38"/>
    </row>
    <row r="15145" spans="1:23" x14ac:dyDescent="0.35">
      <c r="A15145" s="1705">
        <v>73070</v>
      </c>
      <c r="B15145" s="1706">
        <v>0.16</v>
      </c>
      <c r="C15145" s="89" t="s">
        <v>14101</v>
      </c>
      <c r="D15145" s="1"/>
      <c r="E15145" s="1"/>
      <c r="F15145" s="3"/>
      <c r="O15145"/>
      <c r="P15145"/>
      <c r="Q15145"/>
      <c r="U15145" s="969"/>
      <c r="V15145" s="38"/>
      <c r="W15145" s="38"/>
    </row>
    <row r="15146" spans="1:23" x14ac:dyDescent="0.35">
      <c r="A15146" s="1705">
        <v>73080</v>
      </c>
      <c r="B15146" s="1706">
        <v>0.17</v>
      </c>
      <c r="C15146" s="89" t="s">
        <v>14102</v>
      </c>
      <c r="D15146" s="38"/>
      <c r="E15146" s="1"/>
      <c r="F15146" s="3"/>
      <c r="O15146"/>
      <c r="P15146"/>
      <c r="Q15146"/>
      <c r="U15146" s="969"/>
      <c r="V15146" s="38"/>
      <c r="W15146" s="38"/>
    </row>
    <row r="15147" spans="1:23" x14ac:dyDescent="0.35">
      <c r="A15147" s="1705">
        <v>73080</v>
      </c>
      <c r="B15147" s="1706">
        <v>0.17</v>
      </c>
      <c r="C15147" s="100" t="s">
        <v>14103</v>
      </c>
      <c r="D15147" s="1"/>
      <c r="E15147" s="1"/>
      <c r="F15147" s="3"/>
      <c r="O15147"/>
      <c r="P15147"/>
      <c r="Q15147"/>
      <c r="U15147" s="969"/>
      <c r="V15147" s="38"/>
      <c r="W15147" s="38"/>
    </row>
    <row r="15148" spans="1:23" x14ac:dyDescent="0.35">
      <c r="A15148" s="1705">
        <v>73110</v>
      </c>
      <c r="B15148" s="1706">
        <v>0.17</v>
      </c>
      <c r="C15148" s="89" t="s">
        <v>14104</v>
      </c>
      <c r="D15148" s="1"/>
      <c r="E15148" s="1"/>
      <c r="F15148" s="3"/>
      <c r="O15148"/>
      <c r="P15148"/>
      <c r="Q15148"/>
      <c r="U15148" s="969"/>
      <c r="V15148" s="38"/>
      <c r="W15148" s="38"/>
    </row>
    <row r="15149" spans="1:23" x14ac:dyDescent="0.35">
      <c r="A15149" s="1705">
        <v>73110</v>
      </c>
      <c r="B15149" s="1706">
        <v>0.17</v>
      </c>
      <c r="C15149" s="89" t="s">
        <v>14105</v>
      </c>
      <c r="D15149" s="1"/>
      <c r="E15149" s="1"/>
      <c r="F15149" s="3"/>
      <c r="O15149"/>
      <c r="P15149"/>
      <c r="Q15149"/>
      <c r="U15149" s="969"/>
      <c r="V15149" s="38"/>
      <c r="W15149" s="38"/>
    </row>
    <row r="15150" spans="1:23" x14ac:dyDescent="0.35">
      <c r="A15150" s="1705">
        <v>73110</v>
      </c>
      <c r="B15150" s="1706">
        <v>0.17</v>
      </c>
      <c r="C15150" s="1078" t="s">
        <v>6516</v>
      </c>
      <c r="D15150" s="1"/>
      <c r="E15150" s="1"/>
      <c r="F15150" s="3"/>
      <c r="O15150"/>
      <c r="P15150"/>
      <c r="Q15150"/>
      <c r="U15150" s="969"/>
      <c r="V15150" s="38"/>
      <c r="W15150" s="38"/>
    </row>
    <row r="15151" spans="1:23" x14ac:dyDescent="0.35">
      <c r="A15151" s="1705">
        <v>73130</v>
      </c>
      <c r="B15151" s="1706">
        <v>0.17</v>
      </c>
      <c r="C15151" s="245" t="s">
        <v>14106</v>
      </c>
      <c r="D15151" s="1"/>
      <c r="E15151" s="1"/>
      <c r="F15151" s="3"/>
      <c r="O15151"/>
      <c r="P15151"/>
      <c r="Q15151"/>
      <c r="U15151" s="969"/>
      <c r="V15151" s="38"/>
      <c r="W15151" s="38"/>
    </row>
    <row r="15152" spans="1:23" x14ac:dyDescent="0.35">
      <c r="A15152" s="1713">
        <v>73130</v>
      </c>
      <c r="B15152" s="1714">
        <v>0.17</v>
      </c>
      <c r="C15152" s="245" t="s">
        <v>14107</v>
      </c>
      <c r="D15152" s="1"/>
      <c r="E15152" s="1"/>
      <c r="F15152" s="3"/>
      <c r="O15152"/>
      <c r="P15152"/>
      <c r="Q15152"/>
      <c r="U15152" s="969"/>
      <c r="V15152" s="38"/>
      <c r="W15152" s="38"/>
    </row>
    <row r="15153" spans="1:23" x14ac:dyDescent="0.35">
      <c r="A15153" s="1711">
        <v>73130</v>
      </c>
      <c r="B15153" s="1710">
        <v>0.17</v>
      </c>
      <c r="C15153" s="159" t="s">
        <v>14150</v>
      </c>
      <c r="D15153" s="1"/>
      <c r="E15153" s="1"/>
      <c r="F15153" s="1194"/>
      <c r="O15153"/>
      <c r="P15153"/>
      <c r="Q15153"/>
      <c r="U15153" s="969"/>
      <c r="V15153" s="38"/>
      <c r="W15153" s="38"/>
    </row>
    <row r="15154" spans="1:23" x14ac:dyDescent="0.35">
      <c r="A15154" s="1718">
        <v>73218</v>
      </c>
      <c r="B15154" s="1719">
        <v>1.32</v>
      </c>
      <c r="C15154" s="1718" t="s">
        <v>14172</v>
      </c>
      <c r="D15154" s="1"/>
      <c r="E15154" s="1"/>
      <c r="F15154" s="1194"/>
      <c r="O15154"/>
      <c r="P15154"/>
      <c r="Q15154"/>
      <c r="U15154" s="969"/>
      <c r="V15154" s="38"/>
      <c r="W15154" s="38"/>
    </row>
    <row r="15155" spans="1:23" x14ac:dyDescent="0.35">
      <c r="A15155" s="1718">
        <v>73221</v>
      </c>
      <c r="B15155" s="1719">
        <v>1.32</v>
      </c>
      <c r="C15155" s="1720" t="s">
        <v>14173</v>
      </c>
      <c r="D15155" s="1"/>
      <c r="E15155" s="1"/>
      <c r="F15155" s="3"/>
      <c r="O15155"/>
      <c r="P15155"/>
      <c r="Q15155"/>
      <c r="U15155" s="969"/>
      <c r="V15155" s="38"/>
      <c r="W15155" s="38"/>
    </row>
    <row r="15156" spans="1:23" x14ac:dyDescent="0.35">
      <c r="A15156" s="1718">
        <v>73221</v>
      </c>
      <c r="B15156" s="1719">
        <v>1.32</v>
      </c>
      <c r="C15156" s="1720" t="s">
        <v>14174</v>
      </c>
      <c r="D15156" s="1"/>
      <c r="E15156" s="1"/>
      <c r="F15156" s="3"/>
      <c r="O15156"/>
      <c r="P15156"/>
      <c r="Q15156"/>
      <c r="U15156" s="969"/>
      <c r="V15156" s="38"/>
      <c r="W15156" s="38"/>
    </row>
    <row r="15157" spans="1:23" x14ac:dyDescent="0.35">
      <c r="A15157" s="1705">
        <v>73502</v>
      </c>
      <c r="B15157" s="1706">
        <v>0.21</v>
      </c>
      <c r="C15157" s="89" t="s">
        <v>14115</v>
      </c>
      <c r="D15157" s="1"/>
      <c r="E15157" s="1"/>
      <c r="F15157" s="3"/>
      <c r="O15157"/>
      <c r="P15157"/>
      <c r="Q15157"/>
      <c r="U15157" s="969"/>
      <c r="V15157" s="38"/>
      <c r="W15157" s="38"/>
    </row>
    <row r="15158" spans="1:23" x14ac:dyDescent="0.35">
      <c r="A15158" s="1713">
        <v>73700</v>
      </c>
      <c r="B15158" s="1714">
        <v>0.98</v>
      </c>
      <c r="C15158" s="54" t="s">
        <v>14128</v>
      </c>
      <c r="E15158" s="1"/>
      <c r="F15158" s="3"/>
      <c r="O15158"/>
      <c r="P15158"/>
      <c r="Q15158"/>
      <c r="U15158" s="969"/>
      <c r="V15158" s="38"/>
      <c r="W15158" s="38"/>
    </row>
    <row r="15159" spans="1:23" x14ac:dyDescent="0.35">
      <c r="A15159" s="1705">
        <v>73718</v>
      </c>
      <c r="B15159" s="1706">
        <v>1.32</v>
      </c>
      <c r="C15159" s="245" t="s">
        <v>14131</v>
      </c>
      <c r="D15159" s="1"/>
      <c r="E15159" s="1"/>
      <c r="F15159" s="3"/>
      <c r="O15159"/>
      <c r="P15159"/>
      <c r="Q15159"/>
      <c r="U15159" s="969"/>
      <c r="V15159" s="38"/>
      <c r="W15159" s="38"/>
    </row>
    <row r="15160" spans="1:23" x14ac:dyDescent="0.35">
      <c r="A15160" s="1718">
        <v>73721</v>
      </c>
      <c r="B15160" s="1719">
        <v>1.32</v>
      </c>
      <c r="C15160" s="1523" t="s">
        <v>14175</v>
      </c>
      <c r="D15160" s="1"/>
      <c r="E15160" s="1"/>
      <c r="F15160" s="3"/>
      <c r="O15160"/>
      <c r="P15160"/>
      <c r="Q15160"/>
      <c r="U15160" s="969"/>
      <c r="V15160" s="38"/>
      <c r="W15160" s="38"/>
    </row>
    <row r="15161" spans="1:23" x14ac:dyDescent="0.35">
      <c r="A15161" s="1711">
        <v>76000</v>
      </c>
      <c r="B15161" s="1712">
        <v>0.3</v>
      </c>
      <c r="C15161" s="159" t="s">
        <v>14166</v>
      </c>
      <c r="D15161" s="1"/>
      <c r="E15161" s="1"/>
      <c r="F15161" s="3"/>
      <c r="O15161"/>
      <c r="P15161"/>
      <c r="Q15161"/>
      <c r="U15161" s="969"/>
      <c r="V15161" s="38"/>
      <c r="W15161" s="38"/>
    </row>
    <row r="15162" spans="1:23" x14ac:dyDescent="0.35">
      <c r="A15162" s="1707">
        <v>76377</v>
      </c>
      <c r="B15162" s="1708">
        <v>0.77</v>
      </c>
      <c r="C15162" s="246" t="s">
        <v>14125</v>
      </c>
      <c r="D15162" s="1"/>
      <c r="E15162" s="1"/>
      <c r="F15162" s="3"/>
      <c r="O15162"/>
      <c r="P15162"/>
      <c r="Q15162"/>
      <c r="U15162" s="969"/>
      <c r="V15162" s="38"/>
      <c r="W15162" s="38"/>
    </row>
    <row r="15163" spans="1:23" x14ac:dyDescent="0.35">
      <c r="A15163" s="1707">
        <v>93976</v>
      </c>
      <c r="B15163" s="1708">
        <v>0.78</v>
      </c>
      <c r="C15163" s="246" t="s">
        <v>14126</v>
      </c>
      <c r="D15163" s="1"/>
      <c r="E15163" s="1"/>
      <c r="F15163" s="3"/>
      <c r="O15163"/>
      <c r="P15163"/>
      <c r="Q15163"/>
      <c r="U15163" s="969"/>
      <c r="V15163" s="38"/>
      <c r="W15163" s="38"/>
    </row>
    <row r="15164" spans="1:23" x14ac:dyDescent="0.35">
      <c r="A15164" s="1705" t="s">
        <v>863</v>
      </c>
      <c r="B15164" s="1706">
        <v>1.33</v>
      </c>
      <c r="C15164" s="1705" t="s">
        <v>14132</v>
      </c>
      <c r="D15164" s="1"/>
      <c r="E15164" s="1"/>
      <c r="F15164" s="3"/>
      <c r="O15164"/>
      <c r="P15164"/>
      <c r="Q15164"/>
      <c r="U15164" s="969"/>
      <c r="V15164" s="38"/>
      <c r="W15164" s="38"/>
    </row>
    <row r="15165" spans="1:23" x14ac:dyDescent="0.35">
      <c r="A15165" s="1705" t="s">
        <v>1187</v>
      </c>
      <c r="B15165" s="1706">
        <v>1.38</v>
      </c>
      <c r="C15165" s="89" t="s">
        <v>8667</v>
      </c>
      <c r="E15165" s="1724"/>
      <c r="F15165" s="3"/>
      <c r="O15165"/>
      <c r="P15165"/>
      <c r="Q15165"/>
      <c r="U15165" s="969"/>
      <c r="V15165" s="38"/>
      <c r="W15165" s="38"/>
    </row>
    <row r="15166" spans="1:23" x14ac:dyDescent="0.35">
      <c r="A15166" s="1705" t="s">
        <v>1187</v>
      </c>
      <c r="B15166" s="1706">
        <v>1.38</v>
      </c>
      <c r="C15166" s="89" t="s">
        <v>9480</v>
      </c>
      <c r="D15166" s="1"/>
      <c r="E15166" s="1"/>
      <c r="F15166" s="3"/>
      <c r="O15166"/>
      <c r="P15166"/>
      <c r="Q15166"/>
      <c r="U15166" s="969"/>
      <c r="V15166" s="38"/>
      <c r="W15166" s="38"/>
    </row>
    <row r="15167" spans="1:23" x14ac:dyDescent="0.35">
      <c r="A15167" s="1705" t="s">
        <v>1187</v>
      </c>
      <c r="B15167" s="1706">
        <v>1.38</v>
      </c>
      <c r="C15167" s="100" t="s">
        <v>6673</v>
      </c>
      <c r="D15167" s="1"/>
      <c r="E15167" s="1"/>
      <c r="F15167" s="3"/>
      <c r="O15167"/>
      <c r="P15167"/>
      <c r="Q15167"/>
      <c r="U15167" s="969"/>
      <c r="V15167" s="38"/>
      <c r="W15167" s="38"/>
    </row>
  </sheetData>
  <sortState xmlns:xlrd2="http://schemas.microsoft.com/office/spreadsheetml/2017/richdata2" ref="H2:H42">
    <sortCondition ref="H2:H42"/>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9F39F-3D85-4F84-9F1F-B2CA32224C97}">
  <sheetPr>
    <tabColor theme="1"/>
  </sheetPr>
  <dimension ref="A1:A60"/>
  <sheetViews>
    <sheetView topLeftCell="A9" workbookViewId="0">
      <selection sqref="A1:A60"/>
    </sheetView>
  </sheetViews>
  <sheetFormatPr defaultRowHeight="14.5" x14ac:dyDescent="0.35"/>
  <cols>
    <col min="1" max="1" width="32.1796875" style="1013" bestFit="1" customWidth="1"/>
  </cols>
  <sheetData>
    <row r="1" spans="1:1" x14ac:dyDescent="0.35">
      <c r="A1" s="1012" t="s">
        <v>14806</v>
      </c>
    </row>
    <row r="2" spans="1:1" x14ac:dyDescent="0.35">
      <c r="A2" s="1012" t="s">
        <v>14807</v>
      </c>
    </row>
    <row r="3" spans="1:1" x14ac:dyDescent="0.35">
      <c r="A3" s="1012" t="s">
        <v>14808</v>
      </c>
    </row>
    <row r="4" spans="1:1" x14ac:dyDescent="0.35">
      <c r="A4" s="1012" t="s">
        <v>14809</v>
      </c>
    </row>
    <row r="5" spans="1:1" x14ac:dyDescent="0.35">
      <c r="A5" s="1013" t="s">
        <v>14810</v>
      </c>
    </row>
    <row r="6" spans="1:1" x14ac:dyDescent="0.35">
      <c r="A6" s="1012" t="s">
        <v>14811</v>
      </c>
    </row>
    <row r="7" spans="1:1" x14ac:dyDescent="0.35">
      <c r="A7" s="1012" t="s">
        <v>14812</v>
      </c>
    </row>
    <row r="8" spans="1:1" x14ac:dyDescent="0.35">
      <c r="A8" s="1012" t="s">
        <v>14813</v>
      </c>
    </row>
    <row r="9" spans="1:1" x14ac:dyDescent="0.35">
      <c r="A9" s="1012" t="s">
        <v>14814</v>
      </c>
    </row>
    <row r="10" spans="1:1" x14ac:dyDescent="0.35">
      <c r="A10" s="1012" t="s">
        <v>14815</v>
      </c>
    </row>
    <row r="11" spans="1:1" x14ac:dyDescent="0.35">
      <c r="A11" s="1012" t="s">
        <v>14816</v>
      </c>
    </row>
    <row r="12" spans="1:1" x14ac:dyDescent="0.35">
      <c r="A12" s="1012" t="s">
        <v>14817</v>
      </c>
    </row>
    <row r="13" spans="1:1" x14ac:dyDescent="0.35">
      <c r="A13" s="1012" t="s">
        <v>14818</v>
      </c>
    </row>
    <row r="14" spans="1:1" x14ac:dyDescent="0.35">
      <c r="A14" s="1012" t="s">
        <v>14819</v>
      </c>
    </row>
    <row r="15" spans="1:1" x14ac:dyDescent="0.35">
      <c r="A15" s="1012" t="s">
        <v>14820</v>
      </c>
    </row>
    <row r="16" spans="1:1" x14ac:dyDescent="0.35">
      <c r="A16" s="1012" t="s">
        <v>14821</v>
      </c>
    </row>
    <row r="17" spans="1:1" x14ac:dyDescent="0.35">
      <c r="A17" s="1012" t="s">
        <v>14822</v>
      </c>
    </row>
    <row r="18" spans="1:1" x14ac:dyDescent="0.35">
      <c r="A18" s="1012" t="s">
        <v>14823</v>
      </c>
    </row>
    <row r="19" spans="1:1" x14ac:dyDescent="0.35">
      <c r="A19" s="1012" t="s">
        <v>14824</v>
      </c>
    </row>
    <row r="20" spans="1:1" x14ac:dyDescent="0.35">
      <c r="A20" s="1012" t="s">
        <v>14825</v>
      </c>
    </row>
    <row r="21" spans="1:1" x14ac:dyDescent="0.35">
      <c r="A21" s="1013" t="s">
        <v>14826</v>
      </c>
    </row>
    <row r="22" spans="1:1" x14ac:dyDescent="0.35">
      <c r="A22" s="1012" t="s">
        <v>14827</v>
      </c>
    </row>
    <row r="23" spans="1:1" x14ac:dyDescent="0.35">
      <c r="A23" s="1012" t="s">
        <v>14828</v>
      </c>
    </row>
    <row r="24" spans="1:1" x14ac:dyDescent="0.35">
      <c r="A24" s="1012" t="s">
        <v>14829</v>
      </c>
    </row>
    <row r="25" spans="1:1" x14ac:dyDescent="0.35">
      <c r="A25" s="1012" t="s">
        <v>14830</v>
      </c>
    </row>
    <row r="26" spans="1:1" x14ac:dyDescent="0.35">
      <c r="A26" s="1012" t="s">
        <v>14831</v>
      </c>
    </row>
    <row r="27" spans="1:1" x14ac:dyDescent="0.35">
      <c r="A27" s="1012" t="s">
        <v>14832</v>
      </c>
    </row>
    <row r="28" spans="1:1" x14ac:dyDescent="0.35">
      <c r="A28" s="1012" t="s">
        <v>14833</v>
      </c>
    </row>
    <row r="29" spans="1:1" x14ac:dyDescent="0.35">
      <c r="A29" s="1012" t="s">
        <v>14834</v>
      </c>
    </row>
    <row r="30" spans="1:1" x14ac:dyDescent="0.35">
      <c r="A30" s="1012" t="s">
        <v>14835</v>
      </c>
    </row>
    <row r="31" spans="1:1" x14ac:dyDescent="0.35">
      <c r="A31" s="1012" t="s">
        <v>14836</v>
      </c>
    </row>
    <row r="32" spans="1:1" x14ac:dyDescent="0.35">
      <c r="A32" s="1012" t="s">
        <v>14837</v>
      </c>
    </row>
    <row r="33" spans="1:1" x14ac:dyDescent="0.35">
      <c r="A33" s="1012" t="s">
        <v>14838</v>
      </c>
    </row>
    <row r="34" spans="1:1" x14ac:dyDescent="0.35">
      <c r="A34" s="1012" t="s">
        <v>14839</v>
      </c>
    </row>
    <row r="35" spans="1:1" x14ac:dyDescent="0.35">
      <c r="A35" s="1013" t="s">
        <v>14840</v>
      </c>
    </row>
    <row r="36" spans="1:1" x14ac:dyDescent="0.35">
      <c r="A36" s="1012" t="s">
        <v>14841</v>
      </c>
    </row>
    <row r="37" spans="1:1" x14ac:dyDescent="0.35">
      <c r="A37" s="1012" t="s">
        <v>14842</v>
      </c>
    </row>
    <row r="38" spans="1:1" x14ac:dyDescent="0.35">
      <c r="A38" s="1012" t="s">
        <v>14843</v>
      </c>
    </row>
    <row r="39" spans="1:1" x14ac:dyDescent="0.35">
      <c r="A39" s="1012" t="s">
        <v>14844</v>
      </c>
    </row>
    <row r="40" spans="1:1" x14ac:dyDescent="0.35">
      <c r="A40" s="1012" t="s">
        <v>14845</v>
      </c>
    </row>
    <row r="41" spans="1:1" x14ac:dyDescent="0.35">
      <c r="A41" s="1012" t="s">
        <v>14846</v>
      </c>
    </row>
    <row r="42" spans="1:1" x14ac:dyDescent="0.35">
      <c r="A42" s="1012" t="s">
        <v>14847</v>
      </c>
    </row>
    <row r="43" spans="1:1" x14ac:dyDescent="0.35">
      <c r="A43" s="1012" t="s">
        <v>14848</v>
      </c>
    </row>
    <row r="44" spans="1:1" x14ac:dyDescent="0.35">
      <c r="A44" s="1012" t="s">
        <v>14849</v>
      </c>
    </row>
    <row r="45" spans="1:1" x14ac:dyDescent="0.35">
      <c r="A45" s="1012" t="s">
        <v>14850</v>
      </c>
    </row>
    <row r="46" spans="1:1" x14ac:dyDescent="0.35">
      <c r="A46" s="1012" t="s">
        <v>14851</v>
      </c>
    </row>
    <row r="47" spans="1:1" x14ac:dyDescent="0.35">
      <c r="A47" s="1012" t="s">
        <v>14852</v>
      </c>
    </row>
    <row r="48" spans="1:1" x14ac:dyDescent="0.35">
      <c r="A48" s="1012" t="s">
        <v>14853</v>
      </c>
    </row>
    <row r="49" spans="1:1" x14ac:dyDescent="0.35">
      <c r="A49" s="1012" t="s">
        <v>14854</v>
      </c>
    </row>
    <row r="50" spans="1:1" x14ac:dyDescent="0.35">
      <c r="A50" s="1012" t="s">
        <v>14855</v>
      </c>
    </row>
    <row r="51" spans="1:1" x14ac:dyDescent="0.35">
      <c r="A51" s="1012" t="s">
        <v>14856</v>
      </c>
    </row>
    <row r="52" spans="1:1" x14ac:dyDescent="0.35">
      <c r="A52" s="1012" t="s">
        <v>14857</v>
      </c>
    </row>
    <row r="53" spans="1:1" x14ac:dyDescent="0.35">
      <c r="A53" s="1012" t="s">
        <v>14858</v>
      </c>
    </row>
    <row r="54" spans="1:1" x14ac:dyDescent="0.35">
      <c r="A54" s="1012" t="s">
        <v>14859</v>
      </c>
    </row>
    <row r="55" spans="1:1" x14ac:dyDescent="0.35">
      <c r="A55" s="1012" t="s">
        <v>14860</v>
      </c>
    </row>
    <row r="56" spans="1:1" x14ac:dyDescent="0.35">
      <c r="A56" s="1012" t="s">
        <v>14861</v>
      </c>
    </row>
    <row r="57" spans="1:1" x14ac:dyDescent="0.35">
      <c r="A57" s="1012" t="s">
        <v>14862</v>
      </c>
    </row>
    <row r="58" spans="1:1" x14ac:dyDescent="0.35">
      <c r="A58" s="1012" t="s">
        <v>14863</v>
      </c>
    </row>
    <row r="59" spans="1:1" x14ac:dyDescent="0.35">
      <c r="A59" s="1012" t="s">
        <v>14864</v>
      </c>
    </row>
    <row r="60" spans="1:1" x14ac:dyDescent="0.35">
      <c r="A60" s="1012" t="s">
        <v>14865</v>
      </c>
    </row>
  </sheetData>
  <sortState xmlns:xlrd2="http://schemas.microsoft.com/office/spreadsheetml/2017/richdata2" ref="A1:A104">
    <sortCondition ref="A1:A104"/>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847F5013137D64084B5B27226B47413" ma:contentTypeVersion="18" ma:contentTypeDescription="Create a new document." ma:contentTypeScope="" ma:versionID="f592b5bc02a734b86b6072fb5cc3917e">
  <xsd:schema xmlns:xsd="http://www.w3.org/2001/XMLSchema" xmlns:xs="http://www.w3.org/2001/XMLSchema" xmlns:p="http://schemas.microsoft.com/office/2006/metadata/properties" xmlns:ns2="3e9eabfd-cdd4-4e69-8c34-126a472c16be" xmlns:ns3="de123cf0-4b53-455f-bf97-33721fb0e914" targetNamespace="http://schemas.microsoft.com/office/2006/metadata/properties" ma:root="true" ma:fieldsID="c47014b00ccdf079496eb9ebc0d4c2be" ns2:_="" ns3:_="">
    <xsd:import namespace="3e9eabfd-cdd4-4e69-8c34-126a472c16be"/>
    <xsd:import namespace="de123cf0-4b53-455f-bf97-33721fb0e91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lcf76f155ced4ddcb4097134ff3c332f" minOccurs="0"/>
                <xsd:element ref="ns3:TaxCatchAll" minOccurs="0"/>
                <xsd:element ref="ns2:NOTE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9eabfd-cdd4-4e69-8c34-126a472c16b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ae8817b-6a8e-48af-bfc7-bee7df0fc66d" ma:termSetId="09814cd3-568e-fe90-9814-8d621ff8fb84" ma:anchorId="fba54fb3-c3e1-fe81-a776-ca4b69148c4d" ma:open="true" ma:isKeyword="false">
      <xsd:complexType>
        <xsd:sequence>
          <xsd:element ref="pc:Terms" minOccurs="0" maxOccurs="1"/>
        </xsd:sequence>
      </xsd:complexType>
    </xsd:element>
    <xsd:element name="NOTES" ma:index="23" nillable="true" ma:displayName="NOTES" ma:format="Dropdown" ma:internalName="NOTES">
      <xsd:simpleType>
        <xsd:restriction base="dms:Text">
          <xsd:maxLength value="255"/>
        </xsd:restrictio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e123cf0-4b53-455f-bf97-33721fb0e914"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7e0610de-081d-4ec8-a57f-c9cd466ccf10}" ma:internalName="TaxCatchAll" ma:showField="CatchAllData" ma:web="de123cf0-4b53-455f-bf97-33721fb0e91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e123cf0-4b53-455f-bf97-33721fb0e914" xsi:nil="true"/>
    <lcf76f155ced4ddcb4097134ff3c332f xmlns="3e9eabfd-cdd4-4e69-8c34-126a472c16be">
      <Terms xmlns="http://schemas.microsoft.com/office/infopath/2007/PartnerControls"/>
    </lcf76f155ced4ddcb4097134ff3c332f>
    <NOTES xmlns="3e9eabfd-cdd4-4e69-8c34-126a472c16b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816D7EF-63FE-4190-8AC5-CFD4B03247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9eabfd-cdd4-4e69-8c34-126a472c16be"/>
    <ds:schemaRef ds:uri="de123cf0-4b53-455f-bf97-33721fb0e9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78457BB-98A7-420A-B2A8-8D1E20F781D9}">
  <ds:schemaRefs>
    <ds:schemaRef ds:uri="http://schemas.microsoft.com/office/2006/documentManagement/types"/>
    <ds:schemaRef ds:uri="http://schemas.openxmlformats.org/package/2006/metadata/core-properties"/>
    <ds:schemaRef ds:uri="http://www.w3.org/XML/1998/namespace"/>
    <ds:schemaRef ds:uri="http://purl.org/dc/terms/"/>
    <ds:schemaRef ds:uri="http://schemas.microsoft.com/office/infopath/2007/PartnerControls"/>
    <ds:schemaRef ds:uri="http://purl.org/dc/elements/1.1/"/>
    <ds:schemaRef ds:uri="de123cf0-4b53-455f-bf97-33721fb0e914"/>
    <ds:schemaRef ds:uri="3e9eabfd-cdd4-4e69-8c34-126a472c16be"/>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CA6058C7-4403-4756-B9F1-DFF637E0552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RVU</vt:lpstr>
      <vt:lpstr>Sheet1</vt:lpstr>
      <vt:lpstr>2026 mpfs</vt:lpstr>
      <vt:lpstr>CPHD2 XR</vt:lpstr>
      <vt:lpstr>FAMILY CARE CLINIC TO DO</vt:lpstr>
      <vt:lpstr>Sheet4</vt:lpstr>
      <vt:lpstr>Sheet5</vt:lpstr>
      <vt:lpstr>Sheet3</vt:lpstr>
      <vt:lpstr>Sheet2</vt:lpstr>
      <vt:lpstr>TOWNSEN TO add to RVU</vt:lpstr>
      <vt:lpstr>CPT</vt:lpstr>
      <vt:lpstr>EXAM</vt:lpstr>
      <vt:lpstr>RVU!ExternalData_2</vt:lpstr>
      <vt:lpstr>Sheet2!ExternalData_2</vt:lpstr>
      <vt:lpstr>VALUE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Amber Jordan Dennis</dc:creator>
  <cp:keywords/>
  <dc:description/>
  <cp:lastModifiedBy>Amber Jordan</cp:lastModifiedBy>
  <cp:revision/>
  <dcterms:created xsi:type="dcterms:W3CDTF">2024-02-28T22:59:22Z</dcterms:created>
  <dcterms:modified xsi:type="dcterms:W3CDTF">2026-05-02T19:24:03Z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0x010100D847F5013137D64084B5B27226B47413</vt:lpwstr>
  </property>
  <property fmtid="{D5CDD505-2E9C-101B-9397-08002B2CF9AE}" pid="3" name="MediaServiceImageTags">
    <vt:lpwstr/>
  </property>
</Properties>
</file>